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Online Retail\"/>
    </mc:Choice>
  </mc:AlternateContent>
  <xr:revisionPtr revIDLastSave="0" documentId="13_ncr:1_{9E21DEAA-854E-4174-B974-B4B9B4BBB998}" xr6:coauthVersionLast="47" xr6:coauthVersionMax="47" xr10:uidLastSave="{00000000-0000-0000-0000-000000000000}"/>
  <bookViews>
    <workbookView xWindow="-108" yWindow="-108" windowWidth="23256" windowHeight="12456" xr2:uid="{76F6440F-413D-48B2-A262-CB2FA97E2179}"/>
  </bookViews>
  <sheets>
    <sheet name="Dashbord" sheetId="14" r:id="rId1"/>
    <sheet name="Cohort_Analysis" sheetId="4" r:id="rId2"/>
    <sheet name="RFM_Scores" sheetId="1" r:id="rId3"/>
    <sheet name="RFM_Base" sheetId="5" state="hidden" r:id="rId4"/>
    <sheet name="RFM_Summary" sheetId="10" r:id="rId5"/>
    <sheet name="Churn_Summary" sheetId="11" r:id="rId6"/>
    <sheet name="Country_Lookup" sheetId="16" state="hidden" r:id="rId7"/>
  </sheets>
  <definedNames>
    <definedName name="_xlcn.WorksheetConnection_Book1Table11" hidden="1">Table1[]</definedName>
    <definedName name="Slicer_Country">#N/A</definedName>
    <definedName name="Slicer_Country1">#N/A</definedName>
  </definedNames>
  <calcPr calcId="191029"/>
  <pivotCaches>
    <pivotCache cacheId="261" r:id="rId8"/>
    <pivotCache cacheId="349" r:id="rId9"/>
    <pivotCache cacheId="352" r:id="rId10"/>
  </pivotCaches>
  <extLst>
    <ext xmlns:x14="http://schemas.microsoft.com/office/spreadsheetml/2009/9/main" uri="{876F7934-8845-4945-9796-88D515C7AA90}">
      <x14:pivotCaches>
        <pivotCache cacheId="348"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_Data_5ed5a832-1785-421f-92aa-6db80cfc3f5f" name="Clean_Data" connection="Query - Clean_Data"/>
          <x15:modelTable id="Table1" name="RFM_Data_Model_Copy" connection="WorksheetConnection_Book1!Table1"/>
        </x15:modelTables>
        <x15:extLst>
          <ext xmlns:x16="http://schemas.microsoft.com/office/spreadsheetml/2014/11/main" uri="{9835A34E-60A6-4A7C-AAB8-D5F71C897F49}">
            <x16:modelTimeGroupings>
              <x16:modelTimeGrouping tableName="Clean_Data" columnName="Cohort_Month" columnId="Calculated Column 11">
                <x16:calculatedTimeColumn columnName="Cohort_Month (Year)" columnId="Cohort_Month (Year)" contentType="years" isSelected="1"/>
                <x16:calculatedTimeColumn columnName="Cohort_Month (Quarter)" columnId="Cohort_Month (Quarter)" contentType="quarters" isSelected="1"/>
                <x16:calculatedTimeColumn columnName="Cohort_Month (Month Index)" columnId="Cohort_Month (Month Index)" contentType="monthsindex" isSelected="1"/>
                <x16:calculatedTimeColumn columnName="Cohort_Month (Month)" columnId="Cohort_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4" i="1" l="1"/>
  <c r="L5" i="1"/>
  <c r="L6" i="1"/>
  <c r="L7" i="1"/>
  <c r="L8" i="1"/>
  <c r="L9" i="1"/>
  <c r="L10" i="1"/>
  <c r="L11" i="1"/>
  <c r="L12" i="1"/>
  <c r="L13" i="1"/>
  <c r="L14" i="1"/>
  <c r="L15" i="1"/>
  <c r="L16" i="1"/>
  <c r="L3" i="1"/>
  <c r="O4" i="1"/>
  <c r="O5" i="1"/>
  <c r="O6" i="1"/>
  <c r="O7" i="1"/>
  <c r="O8" i="1"/>
  <c r="O9" i="1"/>
  <c r="O10" i="1"/>
  <c r="O11" i="1"/>
  <c r="O12" i="1"/>
  <c r="O13" i="1"/>
  <c r="O14" i="1"/>
  <c r="O15" i="1"/>
  <c r="O16" i="1"/>
  <c r="O3" i="1"/>
  <c r="N4" i="1"/>
  <c r="N5" i="1"/>
  <c r="N6" i="1"/>
  <c r="N7" i="1"/>
  <c r="N8" i="1"/>
  <c r="N9" i="1"/>
  <c r="N10" i="1"/>
  <c r="N11" i="1"/>
  <c r="N12" i="1"/>
  <c r="N13" i="1"/>
  <c r="N14" i="1"/>
  <c r="N15" i="1"/>
  <c r="N16" i="1"/>
  <c r="M4" i="1"/>
  <c r="M5" i="1"/>
  <c r="M6" i="1"/>
  <c r="M7" i="1"/>
  <c r="M8" i="1"/>
  <c r="M9" i="1"/>
  <c r="M10" i="1"/>
  <c r="M11" i="1"/>
  <c r="M12" i="1"/>
  <c r="M13" i="1"/>
  <c r="M14" i="1"/>
  <c r="M15" i="1"/>
  <c r="M16" i="1"/>
  <c r="M3" i="1"/>
  <c r="N3"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B55" i="14"/>
  <c r="B56" i="14"/>
  <c r="B58" i="14"/>
  <c r="E15" i="1" a="1"/>
  <c r="E15" i="1"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c r="G195" i="1" a="1"/>
  <c r="G195" i="1" s="1"/>
  <c r="G196" i="1" a="1"/>
  <c r="G196" i="1" s="1"/>
  <c r="G197" i="1" a="1"/>
  <c r="G197" i="1" s="1"/>
  <c r="G198" i="1" a="1"/>
  <c r="G198" i="1" s="1"/>
  <c r="G199" i="1" a="1"/>
  <c r="G199" i="1" s="1"/>
  <c r="G200" i="1" a="1"/>
  <c r="G200" i="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c r="G339" i="1" a="1"/>
  <c r="G339" i="1" s="1"/>
  <c r="G340" i="1" a="1"/>
  <c r="G340" i="1" s="1"/>
  <c r="G341" i="1" a="1"/>
  <c r="G341" i="1" s="1"/>
  <c r="G342" i="1" a="1"/>
  <c r="G342" i="1" s="1"/>
  <c r="G343" i="1" a="1"/>
  <c r="G343" i="1" s="1"/>
  <c r="G344" i="1" a="1"/>
  <c r="G344" i="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c r="G537" i="1" a="1"/>
  <c r="G537" i="1" s="1"/>
  <c r="G538" i="1" a="1"/>
  <c r="G538" i="1" s="1"/>
  <c r="G539" i="1" a="1"/>
  <c r="G539" i="1" s="1"/>
  <c r="G540" i="1" a="1"/>
  <c r="G540" i="1" s="1"/>
  <c r="G541" i="1" a="1"/>
  <c r="G541" i="1" s="1"/>
  <c r="G542" i="1" a="1"/>
  <c r="G542" i="1" s="1"/>
  <c r="G543" i="1" a="1"/>
  <c r="G543" i="1" s="1"/>
  <c r="G544" i="1" a="1"/>
  <c r="G544" i="1" s="1"/>
  <c r="G545" i="1" a="1"/>
  <c r="G545" i="1" s="1"/>
  <c r="G546" i="1" a="1"/>
  <c r="G546" i="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c r="G567" i="1" a="1"/>
  <c r="G567" i="1" s="1"/>
  <c r="G568" i="1" a="1"/>
  <c r="G568" i="1" s="1"/>
  <c r="G569" i="1" a="1"/>
  <c r="G569" i="1" s="1"/>
  <c r="G570" i="1" a="1"/>
  <c r="G570" i="1" s="1"/>
  <c r="G571" i="1" a="1"/>
  <c r="G571" i="1" s="1"/>
  <c r="G572" i="1" a="1"/>
  <c r="G572" i="1" s="1"/>
  <c r="G573" i="1" a="1"/>
  <c r="G573" i="1" s="1"/>
  <c r="G574" i="1" a="1"/>
  <c r="G574" i="1" s="1"/>
  <c r="G575" i="1" a="1"/>
  <c r="G575" i="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c r="G593" i="1" a="1"/>
  <c r="G593" i="1" s="1"/>
  <c r="G594" i="1" a="1"/>
  <c r="G594" i="1" s="1"/>
  <c r="G595" i="1" a="1"/>
  <c r="G595" i="1" s="1"/>
  <c r="G596" i="1" a="1"/>
  <c r="G596" i="1" s="1"/>
  <c r="G597" i="1" a="1"/>
  <c r="G597" i="1"/>
  <c r="G598" i="1" a="1"/>
  <c r="G598" i="1" s="1"/>
  <c r="G599" i="1" a="1"/>
  <c r="G599" i="1" s="1"/>
  <c r="G600" i="1" a="1"/>
  <c r="G600" i="1" s="1"/>
  <c r="G601" i="1" a="1"/>
  <c r="G601" i="1" s="1"/>
  <c r="G602" i="1" a="1"/>
  <c r="G602" i="1"/>
  <c r="G603" i="1" a="1"/>
  <c r="G603" i="1" s="1"/>
  <c r="G604" i="1" a="1"/>
  <c r="G604" i="1" s="1"/>
  <c r="G605" i="1" a="1"/>
  <c r="G605" i="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c r="G619" i="1" a="1"/>
  <c r="G619" i="1" s="1"/>
  <c r="G620" i="1" a="1"/>
  <c r="G620" i="1" s="1"/>
  <c r="G621" i="1" a="1"/>
  <c r="G621" i="1"/>
  <c r="G622" i="1" a="1"/>
  <c r="G622" i="1" s="1"/>
  <c r="G623" i="1" a="1"/>
  <c r="G623" i="1"/>
  <c r="G624" i="1" a="1"/>
  <c r="G624" i="1" s="1"/>
  <c r="G625" i="1" a="1"/>
  <c r="G625" i="1" s="1"/>
  <c r="G626" i="1" a="1"/>
  <c r="G626" i="1" s="1"/>
  <c r="G627" i="1" a="1"/>
  <c r="G627" i="1" s="1"/>
  <c r="G628" i="1" a="1"/>
  <c r="G628" i="1"/>
  <c r="G629" i="1" a="1"/>
  <c r="G629" i="1" s="1"/>
  <c r="G630" i="1" a="1"/>
  <c r="G630" i="1" s="1"/>
  <c r="G631" i="1" a="1"/>
  <c r="G631" i="1" s="1"/>
  <c r="G632" i="1" a="1"/>
  <c r="G632" i="1" s="1"/>
  <c r="G633" i="1" a="1"/>
  <c r="G633" i="1" s="1"/>
  <c r="G634" i="1" a="1"/>
  <c r="G634" i="1" s="1"/>
  <c r="G635" i="1" a="1"/>
  <c r="G635" i="1" s="1"/>
  <c r="G636" i="1" a="1"/>
  <c r="G636" i="1" s="1"/>
  <c r="G637" i="1" a="1"/>
  <c r="G637" i="1" s="1"/>
  <c r="G638" i="1" a="1"/>
  <c r="G638" i="1"/>
  <c r="G639" i="1" a="1"/>
  <c r="G639" i="1" s="1"/>
  <c r="G640" i="1" a="1"/>
  <c r="G640" i="1" s="1"/>
  <c r="G641" i="1" a="1"/>
  <c r="G641" i="1"/>
  <c r="G642" i="1" a="1"/>
  <c r="G642" i="1" s="1"/>
  <c r="G643" i="1" a="1"/>
  <c r="G643" i="1" s="1"/>
  <c r="G644" i="1" a="1"/>
  <c r="G644" i="1" s="1"/>
  <c r="G645" i="1" a="1"/>
  <c r="G645" i="1" s="1"/>
  <c r="G646" i="1" a="1"/>
  <c r="G646" i="1" s="1"/>
  <c r="G647" i="1" a="1"/>
  <c r="G647" i="1" s="1"/>
  <c r="G648" i="1" a="1"/>
  <c r="G648" i="1" s="1"/>
  <c r="G649" i="1" a="1"/>
  <c r="G649" i="1" s="1"/>
  <c r="G650" i="1" a="1"/>
  <c r="G650" i="1" s="1"/>
  <c r="G651" i="1" a="1"/>
  <c r="G651" i="1"/>
  <c r="G652" i="1" a="1"/>
  <c r="G652" i="1" s="1"/>
  <c r="G653" i="1" a="1"/>
  <c r="G653" i="1" s="1"/>
  <c r="G654" i="1" a="1"/>
  <c r="G654" i="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c r="G681" i="1" a="1"/>
  <c r="G681" i="1" s="1"/>
  <c r="G682" i="1" a="1"/>
  <c r="G682" i="1" s="1"/>
  <c r="G683" i="1" a="1"/>
  <c r="G683" i="1" s="1"/>
  <c r="G684" i="1" a="1"/>
  <c r="G684" i="1" s="1"/>
  <c r="G685" i="1" a="1"/>
  <c r="G685" i="1" s="1"/>
  <c r="G686" i="1" a="1"/>
  <c r="G686" i="1" s="1"/>
  <c r="G687" i="1" a="1"/>
  <c r="G687" i="1" s="1"/>
  <c r="G688" i="1" a="1"/>
  <c r="G688" i="1" s="1"/>
  <c r="G689" i="1" a="1"/>
  <c r="G689" i="1" s="1"/>
  <c r="G690" i="1" a="1"/>
  <c r="G690" i="1"/>
  <c r="G691" i="1" a="1"/>
  <c r="G691" i="1" s="1"/>
  <c r="G692" i="1" a="1"/>
  <c r="G692" i="1" s="1"/>
  <c r="G693" i="1" a="1"/>
  <c r="G693" i="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c r="G709" i="1" a="1"/>
  <c r="G709" i="1" s="1"/>
  <c r="G710" i="1" a="1"/>
  <c r="G710" i="1" s="1"/>
  <c r="G711" i="1" a="1"/>
  <c r="G711" i="1" s="1"/>
  <c r="G712" i="1" a="1"/>
  <c r="G712" i="1" s="1"/>
  <c r="G713" i="1" a="1"/>
  <c r="G713" i="1"/>
  <c r="G714" i="1" a="1"/>
  <c r="G714" i="1" s="1"/>
  <c r="G715" i="1" a="1"/>
  <c r="G715" i="1" s="1"/>
  <c r="G716" i="1" a="1"/>
  <c r="G716" i="1" s="1"/>
  <c r="G717" i="1" a="1"/>
  <c r="G717" i="1" s="1"/>
  <c r="G718" i="1" a="1"/>
  <c r="G718" i="1" s="1"/>
  <c r="G719" i="1" a="1"/>
  <c r="G719" i="1" s="1"/>
  <c r="G720" i="1" a="1"/>
  <c r="G720" i="1" s="1"/>
  <c r="G721" i="1" a="1"/>
  <c r="G721" i="1" s="1"/>
  <c r="G722" i="1" a="1"/>
  <c r="G722" i="1" s="1"/>
  <c r="G723" i="1" a="1"/>
  <c r="G723" i="1"/>
  <c r="G724" i="1" a="1"/>
  <c r="G724" i="1" s="1"/>
  <c r="G725" i="1" a="1"/>
  <c r="G725" i="1" s="1"/>
  <c r="G726" i="1" a="1"/>
  <c r="G726" i="1"/>
  <c r="G727" i="1" a="1"/>
  <c r="G727" i="1" s="1"/>
  <c r="G728" i="1" a="1"/>
  <c r="G728" i="1" s="1"/>
  <c r="G729" i="1" a="1"/>
  <c r="G729" i="1" s="1"/>
  <c r="G730" i="1" a="1"/>
  <c r="G730" i="1" s="1"/>
  <c r="G731" i="1" a="1"/>
  <c r="G731" i="1" s="1"/>
  <c r="G732" i="1" a="1"/>
  <c r="G732" i="1"/>
  <c r="G733" i="1" a="1"/>
  <c r="G733" i="1" s="1"/>
  <c r="G734" i="1" a="1"/>
  <c r="G734" i="1" s="1"/>
  <c r="G735" i="1" a="1"/>
  <c r="G735" i="1" s="1"/>
  <c r="G736" i="1" a="1"/>
  <c r="G736" i="1"/>
  <c r="G737" i="1" a="1"/>
  <c r="G737" i="1" s="1"/>
  <c r="G738" i="1" a="1"/>
  <c r="G738" i="1" s="1"/>
  <c r="G739" i="1" a="1"/>
  <c r="G739" i="1" s="1"/>
  <c r="G740" i="1" a="1"/>
  <c r="G740" i="1" s="1"/>
  <c r="G741" i="1" a="1"/>
  <c r="G741" i="1" s="1"/>
  <c r="G742" i="1" a="1"/>
  <c r="G742" i="1" s="1"/>
  <c r="G743" i="1" a="1"/>
  <c r="G743" i="1" s="1"/>
  <c r="G744" i="1" a="1"/>
  <c r="G744" i="1" s="1"/>
  <c r="G745" i="1" a="1"/>
  <c r="G745" i="1" s="1"/>
  <c r="G746" i="1" a="1"/>
  <c r="G746" i="1"/>
  <c r="G747" i="1" a="1"/>
  <c r="G747" i="1" s="1"/>
  <c r="G748" i="1" a="1"/>
  <c r="G748" i="1" s="1"/>
  <c r="G749" i="1" a="1"/>
  <c r="G749" i="1"/>
  <c r="G750" i="1" a="1"/>
  <c r="G750" i="1" s="1"/>
  <c r="G751" i="1" a="1"/>
  <c r="G751" i="1" s="1"/>
  <c r="G752" i="1" a="1"/>
  <c r="G752" i="1" s="1"/>
  <c r="G753" i="1" a="1"/>
  <c r="G753" i="1" s="1"/>
  <c r="G754" i="1" a="1"/>
  <c r="G754" i="1"/>
  <c r="G755" i="1" a="1"/>
  <c r="G755" i="1" s="1"/>
  <c r="G756" i="1" a="1"/>
  <c r="G756" i="1" s="1"/>
  <c r="G757" i="1" a="1"/>
  <c r="G757" i="1" s="1"/>
  <c r="G758" i="1" a="1"/>
  <c r="G758" i="1" s="1"/>
  <c r="G759" i="1" a="1"/>
  <c r="G759" i="1" s="1"/>
  <c r="G760" i="1" a="1"/>
  <c r="G760" i="1" s="1"/>
  <c r="G761" i="1" a="1"/>
  <c r="G761" i="1" s="1"/>
  <c r="G762" i="1" a="1"/>
  <c r="G762" i="1"/>
  <c r="G763" i="1" a="1"/>
  <c r="G763" i="1" s="1"/>
  <c r="G764" i="1" a="1"/>
  <c r="G764" i="1" s="1"/>
  <c r="G765" i="1" a="1"/>
  <c r="G765" i="1"/>
  <c r="G766" i="1" a="1"/>
  <c r="G766" i="1" s="1"/>
  <c r="G767" i="1" a="1"/>
  <c r="G767" i="1" s="1"/>
  <c r="G768" i="1" a="1"/>
  <c r="G768" i="1" s="1"/>
  <c r="G769" i="1" a="1"/>
  <c r="G769" i="1" s="1"/>
  <c r="G770" i="1" a="1"/>
  <c r="G770" i="1" s="1"/>
  <c r="G771" i="1" a="1"/>
  <c r="G771" i="1" s="1"/>
  <c r="G772" i="1" a="1"/>
  <c r="G772" i="1"/>
  <c r="G773" i="1" a="1"/>
  <c r="G773" i="1" s="1"/>
  <c r="G774" i="1" a="1"/>
  <c r="G774" i="1" s="1"/>
  <c r="G775" i="1" a="1"/>
  <c r="G775" i="1" s="1"/>
  <c r="G776" i="1" a="1"/>
  <c r="G776" i="1" s="1"/>
  <c r="G777" i="1" a="1"/>
  <c r="G777" i="1" s="1"/>
  <c r="G778" i="1" a="1"/>
  <c r="G778" i="1"/>
  <c r="G779" i="1" a="1"/>
  <c r="G779" i="1" s="1"/>
  <c r="G780" i="1" a="1"/>
  <c r="G780" i="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c r="G799" i="1" a="1"/>
  <c r="G799" i="1" s="1"/>
  <c r="G800" i="1" a="1"/>
  <c r="G800" i="1"/>
  <c r="G801" i="1" a="1"/>
  <c r="G801" i="1" s="1"/>
  <c r="G802" i="1" a="1"/>
  <c r="G802" i="1" s="1"/>
  <c r="G803" i="1" a="1"/>
  <c r="G803" i="1" s="1"/>
  <c r="G804" i="1" a="1"/>
  <c r="G804" i="1"/>
  <c r="G805" i="1" a="1"/>
  <c r="G805" i="1" s="1"/>
  <c r="G806" i="1" a="1"/>
  <c r="G806" i="1" s="1"/>
  <c r="G807" i="1" a="1"/>
  <c r="G807" i="1" s="1"/>
  <c r="G808" i="1" a="1"/>
  <c r="G808" i="1"/>
  <c r="G809" i="1" a="1"/>
  <c r="G809" i="1"/>
  <c r="G810" i="1" a="1"/>
  <c r="G810" i="1" s="1"/>
  <c r="G811" i="1" a="1"/>
  <c r="G811" i="1" s="1"/>
  <c r="G812" i="1" a="1"/>
  <c r="G812" i="1" s="1"/>
  <c r="G813" i="1" a="1"/>
  <c r="G813" i="1"/>
  <c r="G814" i="1" a="1"/>
  <c r="G814" i="1" s="1"/>
  <c r="G815" i="1" a="1"/>
  <c r="G815" i="1" s="1"/>
  <c r="G816" i="1" a="1"/>
  <c r="G816" i="1" s="1"/>
  <c r="G817" i="1" a="1"/>
  <c r="G817" i="1" s="1"/>
  <c r="G818" i="1" a="1"/>
  <c r="G818" i="1" s="1"/>
  <c r="G819" i="1" a="1"/>
  <c r="G819" i="1" s="1"/>
  <c r="G820" i="1" a="1"/>
  <c r="G820" i="1" s="1"/>
  <c r="G821" i="1" a="1"/>
  <c r="G821" i="1" s="1"/>
  <c r="G822" i="1" a="1"/>
  <c r="G822" i="1"/>
  <c r="G823" i="1" a="1"/>
  <c r="G823" i="1" s="1"/>
  <c r="G824" i="1" a="1"/>
  <c r="G824" i="1"/>
  <c r="G825" i="1" a="1"/>
  <c r="G825" i="1" s="1"/>
  <c r="G826" i="1" a="1"/>
  <c r="G826" i="1" s="1"/>
  <c r="G827" i="1" a="1"/>
  <c r="G827" i="1" s="1"/>
  <c r="G828" i="1" a="1"/>
  <c r="G828" i="1" s="1"/>
  <c r="G829" i="1" a="1"/>
  <c r="G829" i="1" s="1"/>
  <c r="G830" i="1" a="1"/>
  <c r="G830" i="1" s="1"/>
  <c r="G831" i="1" a="1"/>
  <c r="G831" i="1"/>
  <c r="G832" i="1" a="1"/>
  <c r="G832" i="1" s="1"/>
  <c r="G833" i="1" a="1"/>
  <c r="G833" i="1" s="1"/>
  <c r="G834" i="1" a="1"/>
  <c r="G834" i="1"/>
  <c r="G835" i="1" a="1"/>
  <c r="G835" i="1" s="1"/>
  <c r="G836" i="1" a="1"/>
  <c r="G836" i="1" s="1"/>
  <c r="G837" i="1" a="1"/>
  <c r="G837" i="1" s="1"/>
  <c r="G838" i="1" a="1"/>
  <c r="G838" i="1" s="1"/>
  <c r="G839" i="1" a="1"/>
  <c r="G839" i="1" s="1"/>
  <c r="G840" i="1" a="1"/>
  <c r="G840" i="1" s="1"/>
  <c r="G841" i="1" a="1"/>
  <c r="G841" i="1" s="1"/>
  <c r="G842" i="1" a="1"/>
  <c r="G842" i="1"/>
  <c r="G843" i="1" a="1"/>
  <c r="G843" i="1" s="1"/>
  <c r="G844" i="1" a="1"/>
  <c r="G844" i="1" s="1"/>
  <c r="G845" i="1" a="1"/>
  <c r="G845" i="1" s="1"/>
  <c r="G846" i="1" a="1"/>
  <c r="G846" i="1" s="1"/>
  <c r="G847" i="1" a="1"/>
  <c r="G847" i="1" s="1"/>
  <c r="G848" i="1" a="1"/>
  <c r="G848" i="1" s="1"/>
  <c r="G849" i="1" a="1"/>
  <c r="G849" i="1" s="1"/>
  <c r="G850" i="1" a="1"/>
  <c r="G850" i="1"/>
  <c r="G851" i="1" a="1"/>
  <c r="G851" i="1" s="1"/>
  <c r="G852" i="1" a="1"/>
  <c r="G852" i="1"/>
  <c r="G853" i="1" a="1"/>
  <c r="G853" i="1" s="1"/>
  <c r="G854" i="1" a="1"/>
  <c r="G854" i="1"/>
  <c r="G855" i="1" a="1"/>
  <c r="G855" i="1"/>
  <c r="G856" i="1" a="1"/>
  <c r="G856" i="1" s="1"/>
  <c r="G857" i="1" a="1"/>
  <c r="G857" i="1"/>
  <c r="G858" i="1" a="1"/>
  <c r="G858" i="1" s="1"/>
  <c r="G859" i="1" a="1"/>
  <c r="G859" i="1" s="1"/>
  <c r="G860" i="1" a="1"/>
  <c r="G860" i="1" s="1"/>
  <c r="G861" i="1" a="1"/>
  <c r="G861" i="1" s="1"/>
  <c r="G862" i="1" a="1"/>
  <c r="G862" i="1" s="1"/>
  <c r="G863" i="1" a="1"/>
  <c r="G863" i="1"/>
  <c r="G864" i="1" a="1"/>
  <c r="G864" i="1" s="1"/>
  <c r="G865" i="1" a="1"/>
  <c r="G865" i="1" s="1"/>
  <c r="G866" i="1" a="1"/>
  <c r="G866" i="1" s="1"/>
  <c r="G867" i="1" a="1"/>
  <c r="G867" i="1" s="1"/>
  <c r="G868" i="1" a="1"/>
  <c r="G868" i="1" s="1"/>
  <c r="G869" i="1" a="1"/>
  <c r="G869" i="1" s="1"/>
  <c r="G870" i="1" a="1"/>
  <c r="G870" i="1"/>
  <c r="G871" i="1" a="1"/>
  <c r="G871" i="1" s="1"/>
  <c r="G872" i="1" a="1"/>
  <c r="G872" i="1" s="1"/>
  <c r="G873" i="1" a="1"/>
  <c r="G873" i="1" s="1"/>
  <c r="G874" i="1" a="1"/>
  <c r="G874" i="1" s="1"/>
  <c r="G875" i="1" a="1"/>
  <c r="G875" i="1" s="1"/>
  <c r="G876" i="1" a="1"/>
  <c r="G876" i="1"/>
  <c r="G877" i="1" a="1"/>
  <c r="G877" i="1" s="1"/>
  <c r="G878" i="1" a="1"/>
  <c r="G878" i="1" s="1"/>
  <c r="G879" i="1" a="1"/>
  <c r="G879" i="1" s="1"/>
  <c r="G880" i="1" a="1"/>
  <c r="G880" i="1" s="1"/>
  <c r="G881" i="1" a="1"/>
  <c r="G881" i="1" s="1"/>
  <c r="G882" i="1" a="1"/>
  <c r="G882" i="1" s="1"/>
  <c r="G883" i="1" a="1"/>
  <c r="G883" i="1" s="1"/>
  <c r="G884" i="1" a="1"/>
  <c r="G884" i="1" s="1"/>
  <c r="G885" i="1" a="1"/>
  <c r="G885" i="1"/>
  <c r="G886" i="1" a="1"/>
  <c r="G886" i="1" s="1"/>
  <c r="G887" i="1" a="1"/>
  <c r="G887" i="1" s="1"/>
  <c r="G888" i="1" a="1"/>
  <c r="G888" i="1" s="1"/>
  <c r="G889" i="1" a="1"/>
  <c r="G889" i="1" s="1"/>
  <c r="G890" i="1" a="1"/>
  <c r="G890" i="1"/>
  <c r="G891" i="1" a="1"/>
  <c r="G891" i="1" s="1"/>
  <c r="G892" i="1" a="1"/>
  <c r="G892" i="1" s="1"/>
  <c r="G893" i="1" a="1"/>
  <c r="G893" i="1" s="1"/>
  <c r="G894" i="1" a="1"/>
  <c r="G894" i="1"/>
  <c r="G895" i="1" a="1"/>
  <c r="G895" i="1" s="1"/>
  <c r="G896" i="1" a="1"/>
  <c r="G896" i="1"/>
  <c r="G897" i="1" a="1"/>
  <c r="G897" i="1" s="1"/>
  <c r="G898" i="1" a="1"/>
  <c r="G898" i="1"/>
  <c r="G899" i="1" a="1"/>
  <c r="G899" i="1" s="1"/>
  <c r="G900" i="1" a="1"/>
  <c r="G900" i="1" s="1"/>
  <c r="G901" i="1" a="1"/>
  <c r="G901" i="1" s="1"/>
  <c r="G902" i="1" a="1"/>
  <c r="G902" i="1" s="1"/>
  <c r="G903" i="1" a="1"/>
  <c r="G903" i="1"/>
  <c r="G904" i="1" a="1"/>
  <c r="G904" i="1" s="1"/>
  <c r="G905" i="1" a="1"/>
  <c r="G905" i="1" s="1"/>
  <c r="G906" i="1" a="1"/>
  <c r="G906" i="1"/>
  <c r="G907" i="1" a="1"/>
  <c r="G907" i="1" s="1"/>
  <c r="G908" i="1" a="1"/>
  <c r="G908" i="1" s="1"/>
  <c r="G909" i="1" a="1"/>
  <c r="G909" i="1"/>
  <c r="G910" i="1" a="1"/>
  <c r="G910" i="1" s="1"/>
  <c r="G911" i="1" a="1"/>
  <c r="G911" i="1" s="1"/>
  <c r="G912" i="1" a="1"/>
  <c r="G912" i="1" s="1"/>
  <c r="G913" i="1" a="1"/>
  <c r="G913" i="1" s="1"/>
  <c r="G914" i="1" a="1"/>
  <c r="G914" i="1"/>
  <c r="G915" i="1" a="1"/>
  <c r="G915" i="1" s="1"/>
  <c r="G916" i="1" a="1"/>
  <c r="G916" i="1"/>
  <c r="G917" i="1" a="1"/>
  <c r="G917" i="1" s="1"/>
  <c r="G918" i="1" a="1"/>
  <c r="G918" i="1" s="1"/>
  <c r="G919" i="1" a="1"/>
  <c r="G919" i="1" s="1"/>
  <c r="G920" i="1" a="1"/>
  <c r="G920" i="1" s="1"/>
  <c r="G921" i="1" a="1"/>
  <c r="G921" i="1" s="1"/>
  <c r="G922" i="1" a="1"/>
  <c r="G922" i="1" s="1"/>
  <c r="G923" i="1" a="1"/>
  <c r="G923" i="1" s="1"/>
  <c r="G924" i="1" a="1"/>
  <c r="G924" i="1"/>
  <c r="G925" i="1" a="1"/>
  <c r="G925" i="1" s="1"/>
  <c r="G926" i="1" a="1"/>
  <c r="G926" i="1" s="1"/>
  <c r="G927" i="1" a="1"/>
  <c r="G927" i="1" s="1"/>
  <c r="G928" i="1" a="1"/>
  <c r="G928" i="1" s="1"/>
  <c r="G929" i="1" a="1"/>
  <c r="G929" i="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c r="G941" i="1" a="1"/>
  <c r="G941" i="1" s="1"/>
  <c r="G942" i="1" a="1"/>
  <c r="G942" i="1" s="1"/>
  <c r="G943" i="1" a="1"/>
  <c r="G943" i="1" s="1"/>
  <c r="G944" i="1" a="1"/>
  <c r="G944" i="1"/>
  <c r="G945" i="1" a="1"/>
  <c r="G945" i="1" s="1"/>
  <c r="G946" i="1" a="1"/>
  <c r="G946" i="1" s="1"/>
  <c r="G947" i="1" a="1"/>
  <c r="G947" i="1" s="1"/>
  <c r="G948" i="1" a="1"/>
  <c r="G948" i="1" s="1"/>
  <c r="G949" i="1" a="1"/>
  <c r="G949" i="1" s="1"/>
  <c r="G950" i="1" a="1"/>
  <c r="G950" i="1" s="1"/>
  <c r="G951" i="1" a="1"/>
  <c r="G951" i="1" s="1"/>
  <c r="G952" i="1" a="1"/>
  <c r="G952" i="1"/>
  <c r="G953" i="1" a="1"/>
  <c r="G953" i="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c r="G969" i="1" a="1"/>
  <c r="G969" i="1" s="1"/>
  <c r="G970" i="1" a="1"/>
  <c r="G970" i="1" s="1"/>
  <c r="G971" i="1" a="1"/>
  <c r="G971" i="1" s="1"/>
  <c r="G972" i="1" a="1"/>
  <c r="G972" i="1" s="1"/>
  <c r="G973" i="1" a="1"/>
  <c r="G973" i="1" s="1"/>
  <c r="G974" i="1" a="1"/>
  <c r="G974" i="1" s="1"/>
  <c r="G975" i="1" a="1"/>
  <c r="G975" i="1" s="1"/>
  <c r="G976" i="1" a="1"/>
  <c r="G976" i="1" s="1"/>
  <c r="G977" i="1" a="1"/>
  <c r="G977" i="1"/>
  <c r="G978" i="1" a="1"/>
  <c r="G978" i="1"/>
  <c r="G979" i="1" a="1"/>
  <c r="G979" i="1" s="1"/>
  <c r="G980" i="1" a="1"/>
  <c r="G980" i="1" s="1"/>
  <c r="G981" i="1" a="1"/>
  <c r="G981" i="1" s="1"/>
  <c r="G982" i="1" a="1"/>
  <c r="G982" i="1" s="1"/>
  <c r="G983" i="1" a="1"/>
  <c r="G983" i="1" s="1"/>
  <c r="G984" i="1" a="1"/>
  <c r="G984" i="1" s="1"/>
  <c r="G985" i="1" a="1"/>
  <c r="G985" i="1" s="1"/>
  <c r="G986" i="1" a="1"/>
  <c r="G986" i="1" s="1"/>
  <c r="G987" i="1" a="1"/>
  <c r="G987" i="1" s="1"/>
  <c r="G988" i="1" a="1"/>
  <c r="G988" i="1"/>
  <c r="G989" i="1" a="1"/>
  <c r="G989" i="1" s="1"/>
  <c r="G990" i="1" a="1"/>
  <c r="G990" i="1" s="1"/>
  <c r="G991" i="1" a="1"/>
  <c r="G991" i="1" s="1"/>
  <c r="G992" i="1" a="1"/>
  <c r="G992" i="1" s="1"/>
  <c r="G993" i="1" a="1"/>
  <c r="G993" i="1" s="1"/>
  <c r="G994" i="1" a="1"/>
  <c r="G994" i="1"/>
  <c r="G995" i="1" a="1"/>
  <c r="G995" i="1" s="1"/>
  <c r="G996" i="1" a="1"/>
  <c r="G996" i="1" s="1"/>
  <c r="G997" i="1" a="1"/>
  <c r="G997" i="1" s="1"/>
  <c r="G998" i="1" a="1"/>
  <c r="G998" i="1" s="1"/>
  <c r="G999" i="1" a="1"/>
  <c r="G999" i="1" s="1"/>
  <c r="G1000" i="1" a="1"/>
  <c r="G1000" i="1" s="1"/>
  <c r="G1001" i="1" a="1"/>
  <c r="G1001" i="1" s="1"/>
  <c r="G1002" i="1" a="1"/>
  <c r="G1002" i="1"/>
  <c r="G1003" i="1" a="1"/>
  <c r="G1003" i="1" s="1"/>
  <c r="G1004" i="1" a="1"/>
  <c r="G1004" i="1" s="1"/>
  <c r="G1005" i="1" a="1"/>
  <c r="G1005" i="1" s="1"/>
  <c r="G1006" i="1" a="1"/>
  <c r="G1006" i="1" s="1"/>
  <c r="G1007" i="1" a="1"/>
  <c r="G1007" i="1" s="1"/>
  <c r="G1008" i="1" a="1"/>
  <c r="G1008" i="1" s="1"/>
  <c r="G1009" i="1" a="1"/>
  <c r="G1009" i="1"/>
  <c r="G1010" i="1" a="1"/>
  <c r="G1010" i="1" s="1"/>
  <c r="G1011" i="1" a="1"/>
  <c r="G1011" i="1" s="1"/>
  <c r="G1012" i="1" a="1"/>
  <c r="G1012" i="1"/>
  <c r="G1013" i="1" a="1"/>
  <c r="G1013" i="1" s="1"/>
  <c r="G1014" i="1" a="1"/>
  <c r="G1014" i="1" s="1"/>
  <c r="G1015" i="1" a="1"/>
  <c r="G1015" i="1" s="1"/>
  <c r="G1016" i="1" a="1"/>
  <c r="G1016" i="1" s="1"/>
  <c r="G1017" i="1" a="1"/>
  <c r="G1017" i="1" s="1"/>
  <c r="G1018" i="1" a="1"/>
  <c r="G1018" i="1" s="1"/>
  <c r="G1019" i="1" a="1"/>
  <c r="G1019" i="1" s="1"/>
  <c r="G1020" i="1" a="1"/>
  <c r="G1020" i="1"/>
  <c r="G1021" i="1" a="1"/>
  <c r="G1021" i="1" s="1"/>
  <c r="G1022" i="1" a="1"/>
  <c r="G1022" i="1" s="1"/>
  <c r="G1023" i="1" a="1"/>
  <c r="G1023" i="1" s="1"/>
  <c r="G1024" i="1" a="1"/>
  <c r="G1024" i="1"/>
  <c r="G1025" i="1" a="1"/>
  <c r="G1025" i="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c r="G1041" i="1" a="1"/>
  <c r="G1041" i="1" s="1"/>
  <c r="G1042" i="1" a="1"/>
  <c r="G1042" i="1"/>
  <c r="G1043" i="1" a="1"/>
  <c r="G1043" i="1" s="1"/>
  <c r="G1044" i="1" a="1"/>
  <c r="G1044" i="1" s="1"/>
  <c r="G1045" i="1" a="1"/>
  <c r="G1045" i="1" s="1"/>
  <c r="G1046" i="1" a="1"/>
  <c r="G1046" i="1"/>
  <c r="G1047" i="1" a="1"/>
  <c r="G1047" i="1" s="1"/>
  <c r="G1048" i="1" a="1"/>
  <c r="G1048" i="1" s="1"/>
  <c r="G1049" i="1" a="1"/>
  <c r="G1049" i="1" s="1"/>
  <c r="G1050" i="1" a="1"/>
  <c r="G1050" i="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c r="G1061" i="1" a="1"/>
  <c r="G1061" i="1"/>
  <c r="G1062" i="1" a="1"/>
  <c r="G1062" i="1"/>
  <c r="G1063" i="1" a="1"/>
  <c r="G1063" i="1" s="1"/>
  <c r="G1064" i="1" a="1"/>
  <c r="G1064" i="1"/>
  <c r="G1065" i="1" a="1"/>
  <c r="G1065" i="1" s="1"/>
  <c r="G1066" i="1" a="1"/>
  <c r="G1066" i="1" s="1"/>
  <c r="G1067" i="1" a="1"/>
  <c r="G1067" i="1" s="1"/>
  <c r="G1068" i="1" a="1"/>
  <c r="G1068" i="1"/>
  <c r="G1069" i="1" a="1"/>
  <c r="G1069" i="1" s="1"/>
  <c r="G1070" i="1" a="1"/>
  <c r="G1070" i="1" s="1"/>
  <c r="G1071" i="1" a="1"/>
  <c r="G1071" i="1" s="1"/>
  <c r="G1072" i="1" a="1"/>
  <c r="G1072" i="1" s="1"/>
  <c r="G1073" i="1" a="1"/>
  <c r="G1073" i="1" s="1"/>
  <c r="G1074" i="1" a="1"/>
  <c r="G1074" i="1"/>
  <c r="G1075" i="1" a="1"/>
  <c r="G1075" i="1"/>
  <c r="G1076" i="1" a="1"/>
  <c r="G1076" i="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c r="G1109" i="1" a="1"/>
  <c r="G1109" i="1"/>
  <c r="G1110" i="1" a="1"/>
  <c r="G1110" i="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c r="G1128" i="1" a="1"/>
  <c r="G1128" i="1" s="1"/>
  <c r="G1129" i="1" a="1"/>
  <c r="G1129" i="1" s="1"/>
  <c r="G1130" i="1" a="1"/>
  <c r="G1130" i="1" s="1"/>
  <c r="G1131" i="1" a="1"/>
  <c r="G1131" i="1" s="1"/>
  <c r="G1132" i="1" a="1"/>
  <c r="G1132" i="1" s="1"/>
  <c r="G1133" i="1" a="1"/>
  <c r="G1133" i="1"/>
  <c r="G1134" i="1" a="1"/>
  <c r="G1134" i="1"/>
  <c r="G1135" i="1" a="1"/>
  <c r="G1135" i="1"/>
  <c r="G1136" i="1" a="1"/>
  <c r="G1136" i="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c r="G1159" i="1" a="1"/>
  <c r="G1159" i="1"/>
  <c r="G1160" i="1" a="1"/>
  <c r="G1160" i="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c r="G1219" i="1" a="1"/>
  <c r="G1219" i="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c r="G1255" i="1" a="1"/>
  <c r="G1255" i="1" s="1"/>
  <c r="G1256" i="1" a="1"/>
  <c r="G1256" i="1" s="1"/>
  <c r="G1257" i="1" a="1"/>
  <c r="G1257" i="1" s="1"/>
  <c r="G1258" i="1" a="1"/>
  <c r="G1258" i="1"/>
  <c r="G1259" i="1" a="1"/>
  <c r="G1259" i="1" s="1"/>
  <c r="G1260" i="1" a="1"/>
  <c r="G1260" i="1" s="1"/>
  <c r="G1261" i="1" a="1"/>
  <c r="G1261" i="1" s="1"/>
  <c r="G1262" i="1" a="1"/>
  <c r="G1262" i="1" s="1"/>
  <c r="G1263" i="1" a="1"/>
  <c r="G1263" i="1" s="1"/>
  <c r="G1264" i="1" a="1"/>
  <c r="G1264" i="1" s="1"/>
  <c r="G1265" i="1" a="1"/>
  <c r="G1265" i="1" s="1"/>
  <c r="G1266" i="1" a="1"/>
  <c r="G1266" i="1" s="1"/>
  <c r="G1267" i="1" a="1"/>
  <c r="G1267" i="1"/>
  <c r="G1268" i="1" a="1"/>
  <c r="G1268" i="1" s="1"/>
  <c r="G1269" i="1" a="1"/>
  <c r="G1269" i="1" s="1"/>
  <c r="G1270" i="1" a="1"/>
  <c r="G1270" i="1" s="1"/>
  <c r="G1271" i="1" a="1"/>
  <c r="G1271" i="1" s="1"/>
  <c r="G1272" i="1" a="1"/>
  <c r="G1272" i="1" s="1"/>
  <c r="G1273" i="1" a="1"/>
  <c r="G1273" i="1" s="1"/>
  <c r="G1274" i="1" a="1"/>
  <c r="G1274" i="1" s="1"/>
  <c r="G1275" i="1" a="1"/>
  <c r="G1275" i="1" s="1"/>
  <c r="G1276" i="1" a="1"/>
  <c r="G1276" i="1"/>
  <c r="G1277" i="1" a="1"/>
  <c r="G1277" i="1" s="1"/>
  <c r="G1278" i="1" a="1"/>
  <c r="G1278" i="1" s="1"/>
  <c r="G1279" i="1" a="1"/>
  <c r="G1279" i="1" s="1"/>
  <c r="G1280" i="1" a="1"/>
  <c r="G1280" i="1" s="1"/>
  <c r="G1281" i="1" a="1"/>
  <c r="G1281" i="1" s="1"/>
  <c r="G1282" i="1" a="1"/>
  <c r="G1282" i="1" s="1"/>
  <c r="G1283" i="1" a="1"/>
  <c r="G1283" i="1" s="1"/>
  <c r="G1284" i="1" a="1"/>
  <c r="G1284" i="1"/>
  <c r="G1285" i="1" a="1"/>
  <c r="G1285" i="1" s="1"/>
  <c r="G1286" i="1" a="1"/>
  <c r="G1286" i="1" s="1"/>
  <c r="G1287" i="1" a="1"/>
  <c r="G1287" i="1" s="1"/>
  <c r="G1288" i="1" a="1"/>
  <c r="G1288" i="1" s="1"/>
  <c r="G1289" i="1" a="1"/>
  <c r="G1289" i="1"/>
  <c r="G1290" i="1" a="1"/>
  <c r="G1290" i="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c r="G1343" i="1" a="1"/>
  <c r="G1343" i="1" s="1"/>
  <c r="G1344" i="1" a="1"/>
  <c r="G1344" i="1" s="1"/>
  <c r="G1345" i="1" a="1"/>
  <c r="G1345" i="1" s="1"/>
  <c r="G1346" i="1" a="1"/>
  <c r="G1346" i="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c r="G1357" i="1" a="1"/>
  <c r="G1357" i="1" s="1"/>
  <c r="G1358" i="1" a="1"/>
  <c r="G1358" i="1" s="1"/>
  <c r="G1359" i="1" a="1"/>
  <c r="G1359" i="1"/>
  <c r="G1360" i="1" a="1"/>
  <c r="G1360" i="1" s="1"/>
  <c r="G1361" i="1" a="1"/>
  <c r="G1361" i="1" s="1"/>
  <c r="G1362" i="1" a="1"/>
  <c r="G1362" i="1" s="1"/>
  <c r="G1363" i="1" a="1"/>
  <c r="G1363" i="1" s="1"/>
  <c r="G1364" i="1" a="1"/>
  <c r="G1364" i="1" s="1"/>
  <c r="G1365" i="1" a="1"/>
  <c r="G1365" i="1" s="1"/>
  <c r="G1366" i="1" a="1"/>
  <c r="G1366" i="1" s="1"/>
  <c r="G1367" i="1" a="1"/>
  <c r="G1367" i="1" s="1"/>
  <c r="G1368" i="1" a="1"/>
  <c r="G1368" i="1"/>
  <c r="G1369" i="1" a="1"/>
  <c r="G1369" i="1" s="1"/>
  <c r="G1370" i="1" a="1"/>
  <c r="G1370" i="1" s="1"/>
  <c r="G1371" i="1" a="1"/>
  <c r="G1371" i="1" s="1"/>
  <c r="G1372" i="1" a="1"/>
  <c r="G1372" i="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c r="G1415" i="1" a="1"/>
  <c r="G1415" i="1"/>
  <c r="G1416" i="1" a="1"/>
  <c r="G1416" i="1" s="1"/>
  <c r="G1417" i="1" a="1"/>
  <c r="G1417" i="1" s="1"/>
  <c r="G1418" i="1" a="1"/>
  <c r="G1418" i="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c r="G1461" i="1" a="1"/>
  <c r="G1461" i="1"/>
  <c r="G1462" i="1" a="1"/>
  <c r="G1462" i="1" s="1"/>
  <c r="G1463" i="1" a="1"/>
  <c r="G1463" i="1" s="1"/>
  <c r="G1464" i="1" a="1"/>
  <c r="G1464" i="1" s="1"/>
  <c r="G1465" i="1" a="1"/>
  <c r="G1465" i="1" s="1"/>
  <c r="G1466" i="1" a="1"/>
  <c r="G1466" i="1" s="1"/>
  <c r="G1467" i="1" a="1"/>
  <c r="G1467" i="1" s="1"/>
  <c r="G1468" i="1" a="1"/>
  <c r="G1468" i="1" s="1"/>
  <c r="G1469" i="1" a="1"/>
  <c r="G1469" i="1" s="1"/>
  <c r="G1470" i="1" a="1"/>
  <c r="G1470" i="1"/>
  <c r="G1471" i="1" a="1"/>
  <c r="G1471" i="1" s="1"/>
  <c r="G1472" i="1" a="1"/>
  <c r="G1472" i="1" s="1"/>
  <c r="G1473" i="1" a="1"/>
  <c r="G1473" i="1" s="1"/>
  <c r="G1474" i="1" a="1"/>
  <c r="G1474" i="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c r="G1546" i="1" a="1"/>
  <c r="G1546" i="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c r="G1560" i="1" a="1"/>
  <c r="G1560" i="1" s="1"/>
  <c r="G1561" i="1" a="1"/>
  <c r="G1561" i="1" s="1"/>
  <c r="G1562" i="1" a="1"/>
  <c r="G1562" i="1" s="1"/>
  <c r="G1563" i="1" a="1"/>
  <c r="G1563" i="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c r="G1631" i="1" a="1"/>
  <c r="G1631" i="1"/>
  <c r="G1632" i="1" a="1"/>
  <c r="G1632" i="1" s="1"/>
  <c r="G1633" i="1" a="1"/>
  <c r="G1633" i="1" s="1"/>
  <c r="G1634" i="1" a="1"/>
  <c r="G1634" i="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c r="G1645" i="1" a="1"/>
  <c r="G1645" i="1" s="1"/>
  <c r="G1646" i="1" a="1"/>
  <c r="G1646" i="1" s="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s="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c r="G1677" i="1" a="1"/>
  <c r="G1677" i="1"/>
  <c r="G1678" i="1" a="1"/>
  <c r="G1678" i="1" s="1"/>
  <c r="G1679" i="1" a="1"/>
  <c r="G1679" i="1" s="1"/>
  <c r="G1680" i="1" a="1"/>
  <c r="G1680" i="1" s="1"/>
  <c r="G1681" i="1" a="1"/>
  <c r="G1681" i="1" s="1"/>
  <c r="G1682" i="1" a="1"/>
  <c r="G1682" i="1" s="1"/>
  <c r="G1683" i="1" a="1"/>
  <c r="G1683" i="1" s="1"/>
  <c r="G1684" i="1" a="1"/>
  <c r="G1684" i="1" s="1"/>
  <c r="G1685" i="1" a="1"/>
  <c r="G1685" i="1" s="1"/>
  <c r="G1686" i="1" a="1"/>
  <c r="G1686" i="1"/>
  <c r="G1687" i="1" a="1"/>
  <c r="G1687" i="1" s="1"/>
  <c r="G1688" i="1" a="1"/>
  <c r="G1688" i="1" s="1"/>
  <c r="G1689" i="1" a="1"/>
  <c r="G1689" i="1" s="1"/>
  <c r="G1690" i="1" a="1"/>
  <c r="G1690" i="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c r="G1720" i="1" a="1"/>
  <c r="G1720" i="1" s="1"/>
  <c r="G1721" i="1" a="1"/>
  <c r="G1721" i="1" s="1"/>
  <c r="G1722" i="1" a="1"/>
  <c r="G1722" i="1" s="1"/>
  <c r="G1723" i="1" a="1"/>
  <c r="G1723" i="1" s="1"/>
  <c r="G1724" i="1" a="1"/>
  <c r="G1724" i="1" s="1"/>
  <c r="G1725" i="1" a="1"/>
  <c r="G1725" i="1" s="1"/>
  <c r="G1726" i="1" a="1"/>
  <c r="G1726" i="1" s="1"/>
  <c r="G1727" i="1" a="1"/>
  <c r="G1727" i="1" s="1"/>
  <c r="G1728" i="1" a="1"/>
  <c r="G1728" i="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c r="G1762" i="1" a="1"/>
  <c r="G1762" i="1"/>
  <c r="G1763" i="1" a="1"/>
  <c r="G1763" i="1" s="1"/>
  <c r="G1764" i="1" a="1"/>
  <c r="G1764" i="1" s="1"/>
  <c r="G1765" i="1" a="1"/>
  <c r="G1765" i="1" s="1"/>
  <c r="G1766" i="1" a="1"/>
  <c r="G1766" i="1"/>
  <c r="G1767" i="1" a="1"/>
  <c r="G1767" i="1" s="1"/>
  <c r="G1768" i="1" a="1"/>
  <c r="G1768" i="1" s="1"/>
  <c r="G1769" i="1" a="1"/>
  <c r="G1769" i="1" s="1"/>
  <c r="G1770" i="1" a="1"/>
  <c r="G1770" i="1" s="1"/>
  <c r="G1771" i="1" a="1"/>
  <c r="G1771" i="1" s="1"/>
  <c r="G1772" i="1" a="1"/>
  <c r="G1772" i="1" s="1"/>
  <c r="G1773" i="1" a="1"/>
  <c r="G1773" i="1" s="1"/>
  <c r="G1774" i="1" a="1"/>
  <c r="G1774" i="1" s="1"/>
  <c r="G1775" i="1" a="1"/>
  <c r="G1775" i="1"/>
  <c r="G1776" i="1" a="1"/>
  <c r="G1776" i="1" s="1"/>
  <c r="G1777" i="1" a="1"/>
  <c r="G1777" i="1" s="1"/>
  <c r="G1778" i="1" a="1"/>
  <c r="G1778" i="1" s="1"/>
  <c r="G1779" i="1" a="1"/>
  <c r="G1779" i="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c r="G1801" i="1" a="1"/>
  <c r="G1801" i="1" s="1"/>
  <c r="G1802" i="1" a="1"/>
  <c r="G1802" i="1" s="1"/>
  <c r="G1803" i="1" a="1"/>
  <c r="G1803" i="1" s="1"/>
  <c r="G1804" i="1" a="1"/>
  <c r="G1804" i="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c r="G1847" i="1" a="1"/>
  <c r="G1847" i="1"/>
  <c r="G1848" i="1" a="1"/>
  <c r="G1848" i="1" s="1"/>
  <c r="G1849" i="1" a="1"/>
  <c r="G1849" i="1" s="1"/>
  <c r="G1850" i="1" a="1"/>
  <c r="G1850" i="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s="1"/>
  <c r="G1876" i="1" a="1"/>
  <c r="G1876" i="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c r="G1936" i="1" a="1"/>
  <c r="G1936" i="1" s="1"/>
  <c r="G1937" i="1" a="1"/>
  <c r="G1937" i="1" s="1"/>
  <c r="G1938" i="1" a="1"/>
  <c r="G1938" i="1" s="1"/>
  <c r="G1939" i="1" a="1"/>
  <c r="G1939" i="1" s="1"/>
  <c r="G1940" i="1" a="1"/>
  <c r="G1940" i="1" s="1"/>
  <c r="G1941" i="1" a="1"/>
  <c r="G1941" i="1" s="1"/>
  <c r="G1942" i="1" a="1"/>
  <c r="G1942" i="1" s="1"/>
  <c r="G1943" i="1" a="1"/>
  <c r="G1943" i="1" s="1"/>
  <c r="G1944" i="1" a="1"/>
  <c r="G1944" i="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c r="G1965" i="1" a="1"/>
  <c r="G1965" i="1"/>
  <c r="G1966" i="1" a="1"/>
  <c r="G1966" i="1" s="1"/>
  <c r="G1967" i="1" a="1"/>
  <c r="G1967" i="1" s="1"/>
  <c r="G1968" i="1" a="1"/>
  <c r="G1968" i="1" s="1"/>
  <c r="G1969" i="1" a="1"/>
  <c r="G1969" i="1" s="1"/>
  <c r="G1970" i="1" a="1"/>
  <c r="G1970" i="1" s="1"/>
  <c r="G1971" i="1" a="1"/>
  <c r="G1971" i="1" s="1"/>
  <c r="G1972" i="1" a="1"/>
  <c r="G1972" i="1" s="1"/>
  <c r="G1973" i="1" a="1"/>
  <c r="G1973" i="1" s="1"/>
  <c r="G1974" i="1" a="1"/>
  <c r="G1974" i="1"/>
  <c r="G1975" i="1" a="1"/>
  <c r="G1975" i="1" s="1"/>
  <c r="G1976" i="1" a="1"/>
  <c r="G1976" i="1" s="1"/>
  <c r="G1977" i="1" a="1"/>
  <c r="G1977" i="1" s="1"/>
  <c r="G1978" i="1" a="1"/>
  <c r="G1978" i="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s="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c r="G2064" i="1" a="1"/>
  <c r="G2064" i="1" s="1"/>
  <c r="G2065" i="1" a="1"/>
  <c r="G2065" i="1" s="1"/>
  <c r="G2066" i="1" a="1"/>
  <c r="G2066" i="1"/>
  <c r="G2067" i="1" a="1"/>
  <c r="G2067" i="1" s="1"/>
  <c r="G2068" i="1" a="1"/>
  <c r="G2068" i="1" s="1"/>
  <c r="G2069" i="1" a="1"/>
  <c r="G2069" i="1" s="1"/>
  <c r="G2070" i="1" a="1"/>
  <c r="G2070" i="1" s="1"/>
  <c r="G2071" i="1" a="1"/>
  <c r="G2071" i="1" s="1"/>
  <c r="G2072" i="1" a="1"/>
  <c r="G2072" i="1" s="1"/>
  <c r="G2073" i="1" a="1"/>
  <c r="G2073" i="1" s="1"/>
  <c r="G2074" i="1" a="1"/>
  <c r="G2074" i="1" s="1"/>
  <c r="G2075" i="1" a="1"/>
  <c r="G2075" i="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c r="G2106" i="1" a="1"/>
  <c r="G2106" i="1" s="1"/>
  <c r="G2107" i="1" a="1"/>
  <c r="G2107" i="1" s="1"/>
  <c r="G2108" i="1" a="1"/>
  <c r="G2108" i="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c r="G2119" i="1" a="1"/>
  <c r="G2119" i="1" s="1"/>
  <c r="G2120" i="1" a="1"/>
  <c r="G2120" i="1" s="1"/>
  <c r="G2121" i="1" a="1"/>
  <c r="G2121" i="1" s="1"/>
  <c r="G2122" i="1" a="1"/>
  <c r="G2122" i="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c r="G2165" i="1" a="1"/>
  <c r="G2165" i="1" s="1"/>
  <c r="G2166" i="1" a="1"/>
  <c r="G2166" i="1" s="1"/>
  <c r="G2167" i="1" a="1"/>
  <c r="G2167" i="1" s="1"/>
  <c r="G2168" i="1" a="1"/>
  <c r="G2168" i="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204" i="1" a="1"/>
  <c r="G2204" i="1" s="1"/>
  <c r="G2205" i="1" a="1"/>
  <c r="G2205" i="1" s="1"/>
  <c r="G2206" i="1" a="1"/>
  <c r="G2206" i="1" s="1"/>
  <c r="G2207" i="1" a="1"/>
  <c r="G2207" i="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218" i="1" a="1"/>
  <c r="G2218" i="1" s="1"/>
  <c r="G2219" i="1" a="1"/>
  <c r="G2219" i="1" s="1"/>
  <c r="G2220" i="1" a="1"/>
  <c r="G2220" i="1" s="1"/>
  <c r="G2221" i="1" a="1"/>
  <c r="G2221" i="1" s="1"/>
  <c r="G2222" i="1" a="1"/>
  <c r="G2222" i="1" s="1"/>
  <c r="G2223" i="1" a="1"/>
  <c r="G2223" i="1"/>
  <c r="G2224" i="1" a="1"/>
  <c r="G2224" i="1" s="1"/>
  <c r="G2225" i="1" a="1"/>
  <c r="G2225" i="1" s="1"/>
  <c r="G2226" i="1" a="1"/>
  <c r="G2226" i="1" s="1"/>
  <c r="G2227" i="1" a="1"/>
  <c r="G2227" i="1" s="1"/>
  <c r="G2228" i="1" a="1"/>
  <c r="G2228" i="1" s="1"/>
  <c r="G2229" i="1" a="1"/>
  <c r="G2229" i="1" s="1"/>
  <c r="G2230" i="1" a="1"/>
  <c r="G2230" i="1" s="1"/>
  <c r="G2231" i="1" a="1"/>
  <c r="G2231" i="1" s="1"/>
  <c r="G2232" i="1" a="1"/>
  <c r="G2232" i="1"/>
  <c r="G2233" i="1" a="1"/>
  <c r="G2233" i="1" s="1"/>
  <c r="G2234" i="1" a="1"/>
  <c r="G2234" i="1" s="1"/>
  <c r="G2235" i="1" a="1"/>
  <c r="G2235" i="1" s="1"/>
  <c r="G2236" i="1" a="1"/>
  <c r="G2236" i="1" s="1"/>
  <c r="G2237" i="1" a="1"/>
  <c r="G2237" i="1" s="1"/>
  <c r="G2238" i="1" a="1"/>
  <c r="G2238" i="1" s="1"/>
  <c r="G2239" i="1" a="1"/>
  <c r="G2239" i="1" s="1"/>
  <c r="G2240" i="1" a="1"/>
  <c r="G2240" i="1" s="1"/>
  <c r="G2241" i="1" a="1"/>
  <c r="G2241" i="1" s="1"/>
  <c r="G2242" i="1" a="1"/>
  <c r="G2242" i="1" s="1"/>
  <c r="G2243" i="1" a="1"/>
  <c r="G2243" i="1" s="1"/>
  <c r="G2244" i="1" a="1"/>
  <c r="G2244" i="1" s="1"/>
  <c r="G2245" i="1" a="1"/>
  <c r="G2245" i="1" s="1"/>
  <c r="G2246" i="1" a="1"/>
  <c r="G2246" i="1" s="1"/>
  <c r="G2247" i="1" a="1"/>
  <c r="G2247" i="1" s="1"/>
  <c r="G2248" i="1" a="1"/>
  <c r="G2248" i="1" s="1"/>
  <c r="G2249" i="1" a="1"/>
  <c r="G2249" i="1" s="1"/>
  <c r="G2250" i="1" a="1"/>
  <c r="G2250" i="1" s="1"/>
  <c r="G2251" i="1" a="1"/>
  <c r="G2251" i="1" s="1"/>
  <c r="G2252" i="1" a="1"/>
  <c r="G2252" i="1"/>
  <c r="G2253" i="1" a="1"/>
  <c r="G2253" i="1"/>
  <c r="G2254" i="1" a="1"/>
  <c r="G2254" i="1" s="1"/>
  <c r="G2255" i="1" a="1"/>
  <c r="G2255" i="1" s="1"/>
  <c r="G2256" i="1" a="1"/>
  <c r="G2256" i="1" s="1"/>
  <c r="G2257" i="1" a="1"/>
  <c r="G2257" i="1" s="1"/>
  <c r="G2258" i="1" a="1"/>
  <c r="G2258" i="1" s="1"/>
  <c r="G2259" i="1" a="1"/>
  <c r="G2259" i="1" s="1"/>
  <c r="G2260" i="1" a="1"/>
  <c r="G2260" i="1" s="1"/>
  <c r="G2261" i="1" a="1"/>
  <c r="G2261" i="1" s="1"/>
  <c r="G2262" i="1" a="1"/>
  <c r="G2262" i="1"/>
  <c r="G2263" i="1" a="1"/>
  <c r="G2263" i="1" s="1"/>
  <c r="G2264" i="1" a="1"/>
  <c r="G2264" i="1" s="1"/>
  <c r="G2265" i="1" a="1"/>
  <c r="G2265" i="1" s="1"/>
  <c r="G2266" i="1" a="1"/>
  <c r="G2266" i="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c r="G2279" i="1" a="1"/>
  <c r="G2279" i="1" s="1"/>
  <c r="G2280" i="1" a="1"/>
  <c r="G2280" i="1" s="1"/>
  <c r="G2281" i="1" a="1"/>
  <c r="G2281" i="1" s="1"/>
  <c r="G2282" i="1" a="1"/>
  <c r="G2282" i="1" s="1"/>
  <c r="G2283" i="1" a="1"/>
  <c r="G2283" i="1" s="1"/>
  <c r="G2284" i="1" a="1"/>
  <c r="G2284" i="1" s="1"/>
  <c r="G2285" i="1" a="1"/>
  <c r="G2285" i="1" s="1"/>
  <c r="G2286" i="1" a="1"/>
  <c r="G2286" i="1" s="1"/>
  <c r="G2287" i="1" a="1"/>
  <c r="G2287" i="1" s="1"/>
  <c r="G2288" i="1" a="1"/>
  <c r="G2288" i="1" s="1"/>
  <c r="G2289" i="1" a="1"/>
  <c r="G2289" i="1" s="1"/>
  <c r="G2290" i="1" a="1"/>
  <c r="G2290" i="1" s="1"/>
  <c r="G2291" i="1" a="1"/>
  <c r="G2291" i="1" s="1"/>
  <c r="G2292" i="1" a="1"/>
  <c r="G2292" i="1" s="1"/>
  <c r="G2293" i="1" a="1"/>
  <c r="G2293" i="1" s="1"/>
  <c r="G2294" i="1" a="1"/>
  <c r="G2294" i="1" s="1"/>
  <c r="G2295" i="1" a="1"/>
  <c r="G2295" i="1" s="1"/>
  <c r="G2296" i="1" a="1"/>
  <c r="G2296" i="1" s="1"/>
  <c r="G2297" i="1" a="1"/>
  <c r="G2297" i="1" s="1"/>
  <c r="G2298" i="1" a="1"/>
  <c r="G2298" i="1" s="1"/>
  <c r="G2299" i="1" a="1"/>
  <c r="G2299" i="1" s="1"/>
  <c r="G2300" i="1" a="1"/>
  <c r="G2300" i="1" s="1"/>
  <c r="G2301" i="1" a="1"/>
  <c r="G2301" i="1" s="1"/>
  <c r="G2302" i="1" a="1"/>
  <c r="G2302" i="1" s="1"/>
  <c r="G2303" i="1" a="1"/>
  <c r="G2303" i="1" s="1"/>
  <c r="G2304" i="1" a="1"/>
  <c r="G2304" i="1" s="1"/>
  <c r="G2305" i="1" a="1"/>
  <c r="G2305" i="1" s="1"/>
  <c r="G2306" i="1" a="1"/>
  <c r="G2306" i="1" s="1"/>
  <c r="G2307" i="1" a="1"/>
  <c r="G2307" i="1" s="1"/>
  <c r="G2308" i="1" a="1"/>
  <c r="G2308" i="1" s="1"/>
  <c r="G2309" i="1" a="1"/>
  <c r="G2309" i="1" s="1"/>
  <c r="G2310" i="1" a="1"/>
  <c r="G2310" i="1" s="1"/>
  <c r="G2311" i="1" a="1"/>
  <c r="G2311" i="1" s="1"/>
  <c r="G2312" i="1" a="1"/>
  <c r="G2312" i="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c r="G2326" i="1" a="1"/>
  <c r="G2326" i="1" s="1"/>
  <c r="G2327" i="1" a="1"/>
  <c r="G2327" i="1" s="1"/>
  <c r="G2328" i="1" a="1"/>
  <c r="G2328" i="1" s="1"/>
  <c r="G2329" i="1" a="1"/>
  <c r="G2329" i="1" s="1"/>
  <c r="G2330" i="1" a="1"/>
  <c r="G2330" i="1" s="1"/>
  <c r="G2331" i="1" a="1"/>
  <c r="G2331" i="1" s="1"/>
  <c r="G2332" i="1" a="1"/>
  <c r="G2332" i="1" s="1"/>
  <c r="G2333" i="1" a="1"/>
  <c r="G2333" i="1" s="1"/>
  <c r="G2334" i="1" a="1"/>
  <c r="G2334" i="1" s="1"/>
  <c r="G2335" i="1" a="1"/>
  <c r="G2335" i="1"/>
  <c r="G2336" i="1" a="1"/>
  <c r="G2336" i="1" s="1"/>
  <c r="G2337" i="1" a="1"/>
  <c r="G2337" i="1" s="1"/>
  <c r="G2338" i="1" a="1"/>
  <c r="G2338" i="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c r="G2359" i="1" a="1"/>
  <c r="G2359" i="1" s="1"/>
  <c r="G2360" i="1" a="1"/>
  <c r="G2360" i="1" s="1"/>
  <c r="G2361" i="1" a="1"/>
  <c r="G2361" i="1" s="1"/>
  <c r="G2362" i="1" a="1"/>
  <c r="G2362" i="1"/>
  <c r="G2363" i="1" a="1"/>
  <c r="G2363" i="1" s="1"/>
  <c r="G2364" i="1" a="1"/>
  <c r="G2364" i="1" s="1"/>
  <c r="G2365" i="1" a="1"/>
  <c r="G2365" i="1" s="1"/>
  <c r="G2366" i="1" a="1"/>
  <c r="G2366" i="1" s="1"/>
  <c r="G2367" i="1" a="1"/>
  <c r="G2367" i="1" s="1"/>
  <c r="G2368" i="1" a="1"/>
  <c r="G2368" i="1" s="1"/>
  <c r="G2369" i="1" a="1"/>
  <c r="G2369" i="1" s="1"/>
  <c r="G2370" i="1" a="1"/>
  <c r="G2370" i="1" s="1"/>
  <c r="G2371" i="1" a="1"/>
  <c r="G2371" i="1" s="1"/>
  <c r="G2372" i="1" a="1"/>
  <c r="G2372" i="1" s="1"/>
  <c r="G2373" i="1" a="1"/>
  <c r="G2373" i="1" s="1"/>
  <c r="G2374" i="1" a="1"/>
  <c r="G2374" i="1" s="1"/>
  <c r="G2375" i="1" a="1"/>
  <c r="G2375" i="1" s="1"/>
  <c r="G2376" i="1" a="1"/>
  <c r="G2376" i="1" s="1"/>
  <c r="G2377" i="1" a="1"/>
  <c r="G2377" i="1" s="1"/>
  <c r="G2378" i="1" a="1"/>
  <c r="G2378" i="1" s="1"/>
  <c r="G2379" i="1" a="1"/>
  <c r="G2379" i="1" s="1"/>
  <c r="G2380" i="1" a="1"/>
  <c r="G2380" i="1" s="1"/>
  <c r="G2381" i="1" a="1"/>
  <c r="G2381" i="1" s="1"/>
  <c r="G2382" i="1" a="1"/>
  <c r="G2382" i="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c r="G2393" i="1" a="1"/>
  <c r="G2393" i="1" s="1"/>
  <c r="G2394" i="1" a="1"/>
  <c r="G2394" i="1" s="1"/>
  <c r="G2395" i="1" a="1"/>
  <c r="G2395" i="1" s="1"/>
  <c r="G2396" i="1" a="1"/>
  <c r="G2396" i="1" s="1"/>
  <c r="G2397" i="1" a="1"/>
  <c r="G2397" i="1" s="1"/>
  <c r="G2398" i="1" a="1"/>
  <c r="G2398" i="1" s="1"/>
  <c r="G2399" i="1" a="1"/>
  <c r="G2399" i="1" s="1"/>
  <c r="G2400" i="1" a="1"/>
  <c r="G2400" i="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s="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c r="G2433" i="1" a="1"/>
  <c r="G2433" i="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c r="G2446" i="1" a="1"/>
  <c r="G2446" i="1"/>
  <c r="G2447" i="1" a="1"/>
  <c r="G2447" i="1" s="1"/>
  <c r="G2448" i="1" a="1"/>
  <c r="G2448" i="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c r="G2460" i="1" a="1"/>
  <c r="G2460" i="1" s="1"/>
  <c r="G2461" i="1" a="1"/>
  <c r="G2461" i="1" s="1"/>
  <c r="G2462" i="1" a="1"/>
  <c r="G2462" i="1" s="1"/>
  <c r="G2463" i="1" a="1"/>
  <c r="G2463" i="1" s="1"/>
  <c r="G2464" i="1" a="1"/>
  <c r="G2464" i="1" s="1"/>
  <c r="G2465" i="1" a="1"/>
  <c r="G2465" i="1" s="1"/>
  <c r="G2466" i="1" a="1"/>
  <c r="G2466" i="1" s="1"/>
  <c r="G2467" i="1" a="1"/>
  <c r="G2467" i="1" s="1"/>
  <c r="G2468" i="1" a="1"/>
  <c r="G2468" i="1"/>
  <c r="G2469" i="1" a="1"/>
  <c r="G2469" i="1" s="1"/>
  <c r="G2470" i="1" a="1"/>
  <c r="G2470" i="1" s="1"/>
  <c r="G2471" i="1" a="1"/>
  <c r="G2471" i="1" s="1"/>
  <c r="G2472" i="1" a="1"/>
  <c r="G2472" i="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c r="G2493" i="1" a="1"/>
  <c r="G2493" i="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s="1"/>
  <c r="G2504" i="1" a="1"/>
  <c r="G2504" i="1" s="1"/>
  <c r="G2505" i="1" a="1"/>
  <c r="G2505" i="1" s="1"/>
  <c r="G2506" i="1" a="1"/>
  <c r="G2506" i="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s="1"/>
  <c r="G2519" i="1" a="1"/>
  <c r="G2519" i="1"/>
  <c r="G2520" i="1" a="1"/>
  <c r="G2520" i="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534" i="1" a="1"/>
  <c r="G2534" i="1" s="1"/>
  <c r="G2535" i="1" a="1"/>
  <c r="G2535" i="1" s="1"/>
  <c r="G2536" i="1" a="1"/>
  <c r="G2536" i="1" s="1"/>
  <c r="G2537" i="1" a="1"/>
  <c r="G2537" i="1" s="1"/>
  <c r="G2538" i="1" a="1"/>
  <c r="G2538" i="1" s="1"/>
  <c r="G2539" i="1" a="1"/>
  <c r="G2539" i="1" s="1"/>
  <c r="G2540" i="1" a="1"/>
  <c r="G2540" i="1"/>
  <c r="G2541" i="1" a="1"/>
  <c r="G2541" i="1" s="1"/>
  <c r="G2542" i="1" a="1"/>
  <c r="G2542" i="1" s="1"/>
  <c r="G2543" i="1" a="1"/>
  <c r="G2543" i="1"/>
  <c r="G2544" i="1" a="1"/>
  <c r="G2544" i="1" s="1"/>
  <c r="G2545" i="1" a="1"/>
  <c r="G2545" i="1" s="1"/>
  <c r="G2546" i="1" a="1"/>
  <c r="G2546" i="1" s="1"/>
  <c r="G2547" i="1" a="1"/>
  <c r="G2547" i="1" s="1"/>
  <c r="G2548" i="1" a="1"/>
  <c r="G2548" i="1" s="1"/>
  <c r="G2549" i="1" a="1"/>
  <c r="G2549" i="1" s="1"/>
  <c r="G2550" i="1" a="1"/>
  <c r="G2550" i="1" s="1"/>
  <c r="G2551" i="1" a="1"/>
  <c r="G2551" i="1" s="1"/>
  <c r="G2552" i="1" a="1"/>
  <c r="G2552" i="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c r="G2566" i="1" a="1"/>
  <c r="G2566" i="1"/>
  <c r="G2567" i="1" a="1"/>
  <c r="G2567" i="1" s="1"/>
  <c r="G2568" i="1" a="1"/>
  <c r="G2568" i="1" s="1"/>
  <c r="G2569" i="1" a="1"/>
  <c r="G2569" i="1" s="1"/>
  <c r="G2570" i="1" a="1"/>
  <c r="G2570" i="1" s="1"/>
  <c r="G2571" i="1" a="1"/>
  <c r="G2571" i="1" s="1"/>
  <c r="G2572" i="1" a="1"/>
  <c r="G2572" i="1" s="1"/>
  <c r="G2573" i="1" a="1"/>
  <c r="G2573" i="1" s="1"/>
  <c r="G2574" i="1" a="1"/>
  <c r="G2574" i="1" s="1"/>
  <c r="G2575" i="1" a="1"/>
  <c r="G2575" i="1" s="1"/>
  <c r="G2576" i="1" a="1"/>
  <c r="G2576" i="1"/>
  <c r="G2577" i="1" a="1"/>
  <c r="G2577" i="1" s="1"/>
  <c r="G2578" i="1" a="1"/>
  <c r="G2578" i="1" s="1"/>
  <c r="G2579" i="1" a="1"/>
  <c r="G2579" i="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c r="G2590" i="1" a="1"/>
  <c r="G2590" i="1" s="1"/>
  <c r="G2591" i="1" a="1"/>
  <c r="G2591" i="1" s="1"/>
  <c r="G2592" i="1" a="1"/>
  <c r="G2592" i="1"/>
  <c r="G2593" i="1" a="1"/>
  <c r="G2593" i="1" s="1"/>
  <c r="G2594" i="1" a="1"/>
  <c r="G2594" i="1" s="1"/>
  <c r="G2595" i="1" a="1"/>
  <c r="G2595" i="1" s="1"/>
  <c r="G2596" i="1" a="1"/>
  <c r="G2596" i="1" s="1"/>
  <c r="G2597" i="1" a="1"/>
  <c r="G2597" i="1" s="1"/>
  <c r="G2598" i="1" a="1"/>
  <c r="G2598" i="1" s="1"/>
  <c r="G2599" i="1" a="1"/>
  <c r="G2599" i="1" s="1"/>
  <c r="G2600" i="1" a="1"/>
  <c r="G2600" i="1" s="1"/>
  <c r="G2601" i="1" a="1"/>
  <c r="G2601" i="1" s="1"/>
  <c r="G2602" i="1" a="1"/>
  <c r="G2602" i="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c r="G2625" i="1" a="1"/>
  <c r="G2625" i="1"/>
  <c r="G2626" i="1" a="1"/>
  <c r="G2626" i="1" s="1"/>
  <c r="G2627" i="1" a="1"/>
  <c r="G2627" i="1" s="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c r="G2639" i="1" a="1"/>
  <c r="G2639" i="1" s="1"/>
  <c r="G2640" i="1" a="1"/>
  <c r="G2640" i="1" s="1"/>
  <c r="G2641" i="1" a="1"/>
  <c r="G2641" i="1" s="1"/>
  <c r="G2642" i="1" a="1"/>
  <c r="G2642" i="1" s="1"/>
  <c r="G2643" i="1" a="1"/>
  <c r="G2643" i="1" s="1"/>
  <c r="G2644" i="1" a="1"/>
  <c r="G2644" i="1" s="1"/>
  <c r="G2645" i="1" a="1"/>
  <c r="G2645" i="1" s="1"/>
  <c r="G2646" i="1" a="1"/>
  <c r="G2646" i="1" s="1"/>
  <c r="G2647" i="1" a="1"/>
  <c r="G2647" i="1" s="1"/>
  <c r="G2648" i="1" a="1"/>
  <c r="G2648" i="1"/>
  <c r="G2649" i="1" a="1"/>
  <c r="G2649" i="1"/>
  <c r="G2650" i="1" a="1"/>
  <c r="G2650" i="1"/>
  <c r="G2651" i="1" a="1"/>
  <c r="G2651" i="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c r="G2662" i="1" a="1"/>
  <c r="G2662" i="1" s="1"/>
  <c r="G2663" i="1" a="1"/>
  <c r="G2663" i="1" s="1"/>
  <c r="G2664" i="1" a="1"/>
  <c r="G2664" i="1"/>
  <c r="G2665" i="1" a="1"/>
  <c r="G2665" i="1" s="1"/>
  <c r="G2666" i="1" a="1"/>
  <c r="G2666" i="1" s="1"/>
  <c r="G2667" i="1" a="1"/>
  <c r="G2667" i="1" s="1"/>
  <c r="G2668" i="1" a="1"/>
  <c r="G2668" i="1" s="1"/>
  <c r="G2669" i="1" a="1"/>
  <c r="G2669" i="1" s="1"/>
  <c r="G2670" i="1" a="1"/>
  <c r="G2670" i="1" s="1"/>
  <c r="G2671" i="1" a="1"/>
  <c r="G2671" i="1" s="1"/>
  <c r="G2672" i="1" a="1"/>
  <c r="G2672" i="1" s="1"/>
  <c r="G2673" i="1" a="1"/>
  <c r="G2673" i="1" s="1"/>
  <c r="G2674" i="1" a="1"/>
  <c r="G2674" i="1"/>
  <c r="G2675" i="1" a="1"/>
  <c r="G2675" i="1"/>
  <c r="G2676" i="1" a="1"/>
  <c r="G2676" i="1" s="1"/>
  <c r="G2677" i="1" a="1"/>
  <c r="G2677" i="1" s="1"/>
  <c r="G2678" i="1" a="1"/>
  <c r="G2678" i="1" s="1"/>
  <c r="G2679" i="1" a="1"/>
  <c r="G2679" i="1" s="1"/>
  <c r="G2680" i="1" a="1"/>
  <c r="G2680" i="1" s="1"/>
  <c r="G2681" i="1" a="1"/>
  <c r="G2681" i="1" s="1"/>
  <c r="G2682" i="1" a="1"/>
  <c r="G2682" i="1" s="1"/>
  <c r="G2683" i="1" a="1"/>
  <c r="G2683" i="1" s="1"/>
  <c r="G2684" i="1" a="1"/>
  <c r="G2684" i="1"/>
  <c r="G2685" i="1" a="1"/>
  <c r="G2685" i="1" s="1"/>
  <c r="G2686" i="1" a="1"/>
  <c r="G2686" i="1" s="1"/>
  <c r="G2687" i="1" a="1"/>
  <c r="G2687" i="1"/>
  <c r="G2688" i="1" a="1"/>
  <c r="G2688" i="1" s="1"/>
  <c r="G2689" i="1" a="1"/>
  <c r="G2689" i="1" s="1"/>
  <c r="G2690" i="1" a="1"/>
  <c r="G2690" i="1" s="1"/>
  <c r="G2691" i="1" a="1"/>
  <c r="G2691" i="1" s="1"/>
  <c r="G2692" i="1" a="1"/>
  <c r="G2692" i="1" s="1"/>
  <c r="G2693" i="1" a="1"/>
  <c r="G2693" i="1" s="1"/>
  <c r="G2694" i="1" a="1"/>
  <c r="G2694" i="1" s="1"/>
  <c r="G2695" i="1" a="1"/>
  <c r="G2695" i="1" s="1"/>
  <c r="G2696" i="1" a="1"/>
  <c r="G2696" i="1" s="1"/>
  <c r="G2697" i="1" a="1"/>
  <c r="G2697" i="1"/>
  <c r="G2698" i="1" a="1"/>
  <c r="G2698" i="1" s="1"/>
  <c r="G2699" i="1" a="1"/>
  <c r="G2699" i="1" s="1"/>
  <c r="G2700" i="1" a="1"/>
  <c r="G2700" i="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c r="G2711" i="1" a="1"/>
  <c r="G2711" i="1" s="1"/>
  <c r="G2712" i="1" a="1"/>
  <c r="G2712" i="1" s="1"/>
  <c r="G2713" i="1" a="1"/>
  <c r="G2713" i="1" s="1"/>
  <c r="G2714" i="1" a="1"/>
  <c r="G2714" i="1" s="1"/>
  <c r="G2715" i="1" a="1"/>
  <c r="G2715" i="1" s="1"/>
  <c r="G2716" i="1" a="1"/>
  <c r="G2716" i="1" s="1"/>
  <c r="G2717" i="1" a="1"/>
  <c r="G2717" i="1" s="1"/>
  <c r="G2718" i="1" a="1"/>
  <c r="G2718" i="1" s="1"/>
  <c r="G2719" i="1" a="1"/>
  <c r="G2719" i="1" s="1"/>
  <c r="G2720" i="1" a="1"/>
  <c r="G2720" i="1"/>
  <c r="G2721" i="1" a="1"/>
  <c r="G2721" i="1" s="1"/>
  <c r="G2722" i="1" a="1"/>
  <c r="G2722" i="1" s="1"/>
  <c r="G2723" i="1" a="1"/>
  <c r="G2723" i="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c r="G2734" i="1" a="1"/>
  <c r="G2734" i="1" s="1"/>
  <c r="G2735" i="1" a="1"/>
  <c r="G2735" i="1" s="1"/>
  <c r="G2736" i="1" a="1"/>
  <c r="G2736" i="1"/>
  <c r="G2737" i="1" a="1"/>
  <c r="G2737" i="1" s="1"/>
  <c r="G2738" i="1" a="1"/>
  <c r="G2738" i="1" s="1"/>
  <c r="G2739" i="1" a="1"/>
  <c r="G2739" i="1" s="1"/>
  <c r="G2740" i="1" a="1"/>
  <c r="G2740" i="1" s="1"/>
  <c r="G2741" i="1" a="1"/>
  <c r="G2741" i="1" s="1"/>
  <c r="G2742" i="1" a="1"/>
  <c r="G2742" i="1" s="1"/>
  <c r="G2743" i="1" a="1"/>
  <c r="G2743" i="1" s="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c r="G2769" i="1" a="1"/>
  <c r="G2769" i="1" s="1"/>
  <c r="G2770" i="1" a="1"/>
  <c r="G2770" i="1" s="1"/>
  <c r="G2771" i="1" a="1"/>
  <c r="G2771" i="1" s="1"/>
  <c r="G2772" i="1" a="1"/>
  <c r="G2772" i="1" s="1"/>
  <c r="G2773" i="1" a="1"/>
  <c r="G2773" i="1" s="1"/>
  <c r="G2774" i="1" a="1"/>
  <c r="G2774" i="1" s="1"/>
  <c r="G2775" i="1" a="1"/>
  <c r="G2775" i="1" s="1"/>
  <c r="G2776" i="1" a="1"/>
  <c r="G2776" i="1" s="1"/>
  <c r="G2777" i="1" a="1"/>
  <c r="G2777" i="1" s="1"/>
  <c r="G2778" i="1" a="1"/>
  <c r="G2778" i="1" s="1"/>
  <c r="G2779" i="1" a="1"/>
  <c r="G2779" i="1" s="1"/>
  <c r="G2780" i="1" a="1"/>
  <c r="G2780" i="1" s="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c r="G2805" i="1" a="1"/>
  <c r="G2805" i="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s="1"/>
  <c r="G2816" i="1" a="1"/>
  <c r="G2816" i="1" s="1"/>
  <c r="G2817" i="1" a="1"/>
  <c r="G2817" i="1"/>
  <c r="G2818" i="1" a="1"/>
  <c r="G2818" i="1" s="1"/>
  <c r="G2819" i="1" a="1"/>
  <c r="G2819" i="1" s="1"/>
  <c r="G2820" i="1" a="1"/>
  <c r="G2820" i="1" s="1"/>
  <c r="G2821" i="1" a="1"/>
  <c r="G2821" i="1" s="1"/>
  <c r="G2822" i="1" a="1"/>
  <c r="G2822" i="1" s="1"/>
  <c r="G2823" i="1" a="1"/>
  <c r="G2823" i="1" s="1"/>
  <c r="G2824" i="1" a="1"/>
  <c r="G2824" i="1" s="1"/>
  <c r="G2825" i="1" a="1"/>
  <c r="G2825" i="1" s="1"/>
  <c r="G2826" i="1" a="1"/>
  <c r="G2826" i="1" s="1"/>
  <c r="G2827" i="1" a="1"/>
  <c r="G2827" i="1" s="1"/>
  <c r="G2828" i="1" a="1"/>
  <c r="G2828" i="1" s="1"/>
  <c r="G2829" i="1" a="1"/>
  <c r="G2829" i="1" s="1"/>
  <c r="G2830" i="1" a="1"/>
  <c r="G2830" i="1" s="1"/>
  <c r="G2831" i="1" a="1"/>
  <c r="G2831" i="1"/>
  <c r="G2832" i="1" a="1"/>
  <c r="G2832" i="1" s="1"/>
  <c r="G2833" i="1" a="1"/>
  <c r="G2833" i="1" s="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c r="G2844" i="1" a="1"/>
  <c r="G2844" i="1"/>
  <c r="G2845" i="1" a="1"/>
  <c r="G2845" i="1" s="1"/>
  <c r="G2846" i="1" a="1"/>
  <c r="G2846" i="1" s="1"/>
  <c r="G2847" i="1" a="1"/>
  <c r="G2847" i="1" s="1"/>
  <c r="G2848" i="1" a="1"/>
  <c r="G2848" i="1" s="1"/>
  <c r="G2849" i="1" a="1"/>
  <c r="G2849" i="1" s="1"/>
  <c r="G2850" i="1" a="1"/>
  <c r="G2850" i="1" s="1"/>
  <c r="G2851" i="1" a="1"/>
  <c r="G2851" i="1" s="1"/>
  <c r="G2852" i="1" a="1"/>
  <c r="G2852" i="1" s="1"/>
  <c r="G2853" i="1" a="1"/>
  <c r="G2853" i="1"/>
  <c r="G2854" i="1" a="1"/>
  <c r="G2854" i="1" s="1"/>
  <c r="G2855" i="1" a="1"/>
  <c r="G2855" i="1" s="1"/>
  <c r="G2856" i="1" a="1"/>
  <c r="G2856" i="1"/>
  <c r="G2857" i="1" a="1"/>
  <c r="G2857" i="1" s="1"/>
  <c r="G2858" i="1" a="1"/>
  <c r="G2858" i="1" s="1"/>
  <c r="G2859" i="1" a="1"/>
  <c r="G2859" i="1" s="1"/>
  <c r="G2860" i="1" a="1"/>
  <c r="G2860" i="1" s="1"/>
  <c r="G2861" i="1" a="1"/>
  <c r="G2861" i="1" s="1"/>
  <c r="G2862" i="1" a="1"/>
  <c r="G2862" i="1" s="1"/>
  <c r="G2863" i="1" a="1"/>
  <c r="G2863" i="1" s="1"/>
  <c r="G2864" i="1" a="1"/>
  <c r="G2864" i="1" s="1"/>
  <c r="G2865" i="1" a="1"/>
  <c r="G2865" i="1" s="1"/>
  <c r="G2866" i="1" a="1"/>
  <c r="G2866" i="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s="1"/>
  <c r="G2877" i="1" a="1"/>
  <c r="G2877" i="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s="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c r="G2917" i="1" a="1"/>
  <c r="G2917" i="1" s="1"/>
  <c r="G2918" i="1" a="1"/>
  <c r="G2918" i="1" s="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s="1"/>
  <c r="G2933" i="1" a="1"/>
  <c r="G2933" i="1" s="1"/>
  <c r="G2934" i="1" a="1"/>
  <c r="G2934" i="1" s="1"/>
  <c r="G2935" i="1" a="1"/>
  <c r="G2935" i="1" s="1"/>
  <c r="G2936" i="1" a="1"/>
  <c r="G2936" i="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c r="G2962" i="1" a="1"/>
  <c r="G2962" i="1"/>
  <c r="G2963" i="1" a="1"/>
  <c r="G2963" i="1" s="1"/>
  <c r="G2964" i="1" a="1"/>
  <c r="G2964" i="1" s="1"/>
  <c r="G2965" i="1" a="1"/>
  <c r="G2965" i="1" s="1"/>
  <c r="G2966" i="1" a="1"/>
  <c r="G2966" i="1" s="1"/>
  <c r="G2967" i="1" a="1"/>
  <c r="G2967" i="1" s="1"/>
  <c r="G2968" i="1" a="1"/>
  <c r="G2968" i="1" s="1"/>
  <c r="G2969" i="1" a="1"/>
  <c r="G2969" i="1" s="1"/>
  <c r="G2970" i="1" a="1"/>
  <c r="G2970" i="1" s="1"/>
  <c r="G2971" i="1" a="1"/>
  <c r="G2971" i="1" s="1"/>
  <c r="G2972" i="1" a="1"/>
  <c r="G2972" i="1" s="1"/>
  <c r="G2973" i="1" a="1"/>
  <c r="G2973" i="1" s="1"/>
  <c r="G2974" i="1" a="1"/>
  <c r="G2974" i="1"/>
  <c r="G2975" i="1" a="1"/>
  <c r="G2975" i="1"/>
  <c r="G2976" i="1" a="1"/>
  <c r="G2976" i="1" s="1"/>
  <c r="G2977" i="1" a="1"/>
  <c r="G2977" i="1" s="1"/>
  <c r="G2978" i="1" a="1"/>
  <c r="G2978" i="1" s="1"/>
  <c r="G2979" i="1" a="1"/>
  <c r="G2979" i="1" s="1"/>
  <c r="G2980" i="1" a="1"/>
  <c r="G2980" i="1" s="1"/>
  <c r="G2981" i="1" a="1"/>
  <c r="G2981" i="1" s="1"/>
  <c r="G2982" i="1" a="1"/>
  <c r="G2982" i="1" s="1"/>
  <c r="G2983" i="1" a="1"/>
  <c r="G2983" i="1" s="1"/>
  <c r="G2984" i="1" a="1"/>
  <c r="G2984" i="1"/>
  <c r="G2985" i="1" a="1"/>
  <c r="G2985" i="1" s="1"/>
  <c r="G2986" i="1" a="1"/>
  <c r="G2986" i="1" s="1"/>
  <c r="G2987" i="1" a="1"/>
  <c r="G2987" i="1" s="1"/>
  <c r="G2988" i="1" a="1"/>
  <c r="G2988" i="1" s="1"/>
  <c r="G2989" i="1" a="1"/>
  <c r="G2989" i="1" s="1"/>
  <c r="G2990" i="1" a="1"/>
  <c r="G2990" i="1" s="1"/>
  <c r="G2991" i="1" a="1"/>
  <c r="G2991" i="1" s="1"/>
  <c r="G2992" i="1" a="1"/>
  <c r="G2992" i="1" s="1"/>
  <c r="G2993" i="1" a="1"/>
  <c r="G2993" i="1" s="1"/>
  <c r="G2994" i="1" a="1"/>
  <c r="G2994" i="1" s="1"/>
  <c r="G2995" i="1" a="1"/>
  <c r="G2995" i="1" s="1"/>
  <c r="G2996" i="1" a="1"/>
  <c r="G2996" i="1" s="1"/>
  <c r="G2997" i="1" a="1"/>
  <c r="G2997" i="1" s="1"/>
  <c r="G2998" i="1" a="1"/>
  <c r="G2998" i="1" s="1"/>
  <c r="G2999" i="1" a="1"/>
  <c r="G2999" i="1" s="1"/>
  <c r="G3000" i="1" a="1"/>
  <c r="G3000" i="1"/>
  <c r="G3001" i="1" a="1"/>
  <c r="G3001" i="1" s="1"/>
  <c r="G3002" i="1" a="1"/>
  <c r="G3002" i="1" s="1"/>
  <c r="G3003" i="1" a="1"/>
  <c r="G3003" i="1" s="1"/>
  <c r="G3004" i="1" a="1"/>
  <c r="G3004" i="1" s="1"/>
  <c r="G3005" i="1" a="1"/>
  <c r="G3005" i="1" s="1"/>
  <c r="G3006" i="1" a="1"/>
  <c r="G3006" i="1" s="1"/>
  <c r="G3007" i="1" a="1"/>
  <c r="G3007" i="1" s="1"/>
  <c r="G3008" i="1" a="1"/>
  <c r="G3008" i="1"/>
  <c r="G3009" i="1" a="1"/>
  <c r="G3009" i="1" s="1"/>
  <c r="G3010" i="1" a="1"/>
  <c r="G3010" i="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c r="G3047" i="1" a="1"/>
  <c r="G3047" i="1"/>
  <c r="G3048" i="1" a="1"/>
  <c r="G3048" i="1" s="1"/>
  <c r="G3049" i="1" a="1"/>
  <c r="G3049" i="1" s="1"/>
  <c r="G3050" i="1" a="1"/>
  <c r="G3050" i="1" s="1"/>
  <c r="G3051" i="1" a="1"/>
  <c r="G3051" i="1" s="1"/>
  <c r="G3052" i="1" a="1"/>
  <c r="G3052" i="1" s="1"/>
  <c r="G3053" i="1" a="1"/>
  <c r="G3053" i="1" s="1"/>
  <c r="G3054" i="1" a="1"/>
  <c r="G3054" i="1" s="1"/>
  <c r="G3055" i="1" a="1"/>
  <c r="G3055" i="1" s="1"/>
  <c r="G3056" i="1" a="1"/>
  <c r="G3056" i="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s="1"/>
  <c r="G3074" i="1" a="1"/>
  <c r="G3074" i="1" s="1"/>
  <c r="G3075" i="1" a="1"/>
  <c r="G3075" i="1" s="1"/>
  <c r="G3076" i="1" a="1"/>
  <c r="G3076" i="1" s="1"/>
  <c r="G3077" i="1" a="1"/>
  <c r="G3077" i="1" s="1"/>
  <c r="G3078" i="1" a="1"/>
  <c r="G3078" i="1" s="1"/>
  <c r="G3079" i="1" a="1"/>
  <c r="G3079" i="1" s="1"/>
  <c r="G3080" i="1" a="1"/>
  <c r="G3080" i="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c r="G3093" i="1" a="1"/>
  <c r="G3093" i="1"/>
  <c r="G3094" i="1" a="1"/>
  <c r="G3094" i="1"/>
  <c r="G3095" i="1" a="1"/>
  <c r="G3095" i="1" s="1"/>
  <c r="G3096" i="1" a="1"/>
  <c r="G3096" i="1" s="1"/>
  <c r="G3097" i="1" a="1"/>
  <c r="G3097" i="1" s="1"/>
  <c r="G3098" i="1" a="1"/>
  <c r="G3098" i="1" s="1"/>
  <c r="G3099" i="1" a="1"/>
  <c r="G3099" i="1" s="1"/>
  <c r="G3100" i="1" a="1"/>
  <c r="G3100" i="1" s="1"/>
  <c r="G3101" i="1" a="1"/>
  <c r="G3101" i="1" s="1"/>
  <c r="G3102" i="1" a="1"/>
  <c r="G3102" i="1" s="1"/>
  <c r="G3103" i="1" a="1"/>
  <c r="G3103" i="1" s="1"/>
  <c r="G3104" i="1" a="1"/>
  <c r="G3104" i="1" s="1"/>
  <c r="G3105" i="1" a="1"/>
  <c r="G3105" i="1"/>
  <c r="G3106" i="1" a="1"/>
  <c r="G3106" i="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c r="G3119" i="1" a="1"/>
  <c r="G3119" i="1"/>
  <c r="G3120" i="1" a="1"/>
  <c r="G3120" i="1"/>
  <c r="G3121" i="1" a="1"/>
  <c r="G3121" i="1" s="1"/>
  <c r="G3122" i="1" a="1"/>
  <c r="G3122" i="1" s="1"/>
  <c r="G3123" i="1" a="1"/>
  <c r="G3123" i="1" s="1"/>
  <c r="G3124" i="1" a="1"/>
  <c r="G3124" i="1" s="1"/>
  <c r="G3125" i="1" a="1"/>
  <c r="G3125" i="1" s="1"/>
  <c r="G3126" i="1" a="1"/>
  <c r="G3126" i="1" s="1"/>
  <c r="G3127" i="1" a="1"/>
  <c r="G3127" i="1" s="1"/>
  <c r="G3128" i="1" a="1"/>
  <c r="G3128" i="1" s="1"/>
  <c r="G3129" i="1" a="1"/>
  <c r="G3129" i="1" s="1"/>
  <c r="G3130" i="1" a="1"/>
  <c r="G3130" i="1" s="1"/>
  <c r="G3131" i="1" a="1"/>
  <c r="G3131" i="1" s="1"/>
  <c r="G3132" i="1" a="1"/>
  <c r="G3132" i="1"/>
  <c r="G3133" i="1" a="1"/>
  <c r="G3133" i="1" s="1"/>
  <c r="G3134" i="1" a="1"/>
  <c r="G3134" i="1" s="1"/>
  <c r="G3135" i="1" a="1"/>
  <c r="G3135" i="1" s="1"/>
  <c r="G3136" i="1" a="1"/>
  <c r="G3136" i="1" s="1"/>
  <c r="G3137" i="1" a="1"/>
  <c r="G3137" i="1" s="1"/>
  <c r="G3138" i="1" a="1"/>
  <c r="G3138" i="1" s="1"/>
  <c r="G3139" i="1" a="1"/>
  <c r="G3139" i="1" s="1"/>
  <c r="G3140" i="1" a="1"/>
  <c r="G3140" i="1" s="1"/>
  <c r="G3141" i="1" a="1"/>
  <c r="G3141" i="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c r="G3166" i="1" a="1"/>
  <c r="G3166" i="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s="1"/>
  <c r="G3211" i="1" a="1"/>
  <c r="G3211" i="1" s="1"/>
  <c r="G3212" i="1" a="1"/>
  <c r="G3212" i="1"/>
  <c r="G3213" i="1" a="1"/>
  <c r="G3213" i="1"/>
  <c r="G3214" i="1" a="1"/>
  <c r="G3214" i="1" s="1"/>
  <c r="G3215" i="1" a="1"/>
  <c r="G3215" i="1" s="1"/>
  <c r="G3216" i="1" a="1"/>
  <c r="G3216" i="1"/>
  <c r="G3217" i="1" a="1"/>
  <c r="G3217" i="1" s="1"/>
  <c r="G3218" i="1" a="1"/>
  <c r="G3218" i="1" s="1"/>
  <c r="G3219" i="1" a="1"/>
  <c r="G3219" i="1" s="1"/>
  <c r="G3220" i="1" a="1"/>
  <c r="G3220" i="1" s="1"/>
  <c r="G3221" i="1" a="1"/>
  <c r="G3221" i="1" s="1"/>
  <c r="G3222" i="1" a="1"/>
  <c r="G3222" i="1" s="1"/>
  <c r="G3223" i="1" a="1"/>
  <c r="G3223" i="1" s="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c r="G3237" i="1" a="1"/>
  <c r="G3237" i="1" s="1"/>
  <c r="G3238" i="1" a="1"/>
  <c r="G3238" i="1" s="1"/>
  <c r="G3239" i="1" a="1"/>
  <c r="G3239" i="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c r="G3263" i="1" a="1"/>
  <c r="G3263" i="1"/>
  <c r="G3264" i="1" a="1"/>
  <c r="G3264" i="1" s="1"/>
  <c r="G3265" i="1" a="1"/>
  <c r="G3265" i="1" s="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s="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c r="G3309" i="1" a="1"/>
  <c r="G3309" i="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c r="G3322" i="1" a="1"/>
  <c r="G3322" i="1"/>
  <c r="G3323" i="1" a="1"/>
  <c r="G3323" i="1" s="1"/>
  <c r="G3324" i="1" a="1"/>
  <c r="G3324" i="1" s="1"/>
  <c r="G3325" i="1" a="1"/>
  <c r="G3325" i="1" s="1"/>
  <c r="G3326" i="1" a="1"/>
  <c r="G3326" i="1" s="1"/>
  <c r="G3327" i="1" a="1"/>
  <c r="G3327" i="1" s="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c r="G3348" i="1" a="1"/>
  <c r="G3348" i="1"/>
  <c r="G3349" i="1" a="1"/>
  <c r="G3349" i="1" s="1"/>
  <c r="G3350" i="1" a="1"/>
  <c r="G3350" i="1" s="1"/>
  <c r="G3351" i="1" a="1"/>
  <c r="G3351" i="1" s="1"/>
  <c r="G3352" i="1" a="1"/>
  <c r="G3352" i="1" s="1"/>
  <c r="G3353" i="1" a="1"/>
  <c r="G3353" i="1" s="1"/>
  <c r="G3354" i="1" a="1"/>
  <c r="G3354" i="1" s="1"/>
  <c r="G3355" i="1" a="1"/>
  <c r="G3355" i="1" s="1"/>
  <c r="G3356" i="1" a="1"/>
  <c r="G3356" i="1" s="1"/>
  <c r="G3357" i="1" a="1"/>
  <c r="G3357" i="1"/>
  <c r="G3358" i="1" a="1"/>
  <c r="G3358" i="1" s="1"/>
  <c r="G3359" i="1" a="1"/>
  <c r="G3359" i="1" s="1"/>
  <c r="G3360" i="1" a="1"/>
  <c r="G3360" i="1" s="1"/>
  <c r="G3361" i="1" a="1"/>
  <c r="G3361" i="1" s="1"/>
  <c r="G3362" i="1" a="1"/>
  <c r="G3362" i="1" s="1"/>
  <c r="G3363" i="1" a="1"/>
  <c r="G3363" i="1" s="1"/>
  <c r="G3364" i="1" a="1"/>
  <c r="G3364" i="1" s="1"/>
  <c r="G3365" i="1" a="1"/>
  <c r="G3365" i="1" s="1"/>
  <c r="G3366" i="1" a="1"/>
  <c r="G3366" i="1" s="1"/>
  <c r="G3367" i="1" a="1"/>
  <c r="G3367" i="1" s="1"/>
  <c r="G3368" i="1" a="1"/>
  <c r="G3368" i="1" s="1"/>
  <c r="G3369" i="1" a="1"/>
  <c r="G3369" i="1" s="1"/>
  <c r="G3370" i="1" a="1"/>
  <c r="G3370" i="1" s="1"/>
  <c r="G3371" i="1" a="1"/>
  <c r="G3371" i="1" s="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s="1"/>
  <c r="G3389" i="1" a="1"/>
  <c r="G3389" i="1" s="1"/>
  <c r="G3390" i="1" a="1"/>
  <c r="G3390" i="1" s="1"/>
  <c r="G3391" i="1" a="1"/>
  <c r="G3391" i="1" s="1"/>
  <c r="G3392" i="1" a="1"/>
  <c r="G3392" i="1" s="1"/>
  <c r="G3393" i="1" a="1"/>
  <c r="G3393" i="1"/>
  <c r="G3394" i="1" a="1"/>
  <c r="G3394" i="1" s="1"/>
  <c r="G3395" i="1" a="1"/>
  <c r="G3395" i="1" s="1"/>
  <c r="G3396" i="1" a="1"/>
  <c r="G3396" i="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s="1"/>
  <c r="G3412" i="1" a="1"/>
  <c r="G3412" i="1" s="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s="1"/>
  <c r="G3428" i="1" a="1"/>
  <c r="G3428" i="1"/>
  <c r="G3429" i="1" a="1"/>
  <c r="G3429" i="1" s="1"/>
  <c r="G3430" i="1" a="1"/>
  <c r="G3430" i="1" s="1"/>
  <c r="G3431" i="1" a="1"/>
  <c r="G3431" i="1" s="1"/>
  <c r="G3432" i="1" a="1"/>
  <c r="G3432" i="1" s="1"/>
  <c r="G3433" i="1" a="1"/>
  <c r="G3433" i="1" s="1"/>
  <c r="G3434" i="1" a="1"/>
  <c r="G3434" i="1" s="1"/>
  <c r="G3435" i="1" a="1"/>
  <c r="G3435" i="1" s="1"/>
  <c r="G3436" i="1" a="1"/>
  <c r="G3436" i="1" s="1"/>
  <c r="G3437" i="1" a="1"/>
  <c r="G3437" i="1" s="1"/>
  <c r="G3438" i="1" a="1"/>
  <c r="G3438" i="1" s="1"/>
  <c r="G3439" i="1" a="1"/>
  <c r="G3439" i="1" s="1"/>
  <c r="G3440" i="1" a="1"/>
  <c r="G3440" i="1" s="1"/>
  <c r="G3441" i="1" a="1"/>
  <c r="G3441" i="1"/>
  <c r="G3442" i="1" a="1"/>
  <c r="G3442" i="1" s="1"/>
  <c r="G3443" i="1" a="1"/>
  <c r="G3443" i="1" s="1"/>
  <c r="G3444" i="1" a="1"/>
  <c r="G3444" i="1" s="1"/>
  <c r="G3445" i="1" a="1"/>
  <c r="G3445" i="1" s="1"/>
  <c r="G3446" i="1" a="1"/>
  <c r="G3446" i="1" s="1"/>
  <c r="G3447" i="1" a="1"/>
  <c r="G3447" i="1" s="1"/>
  <c r="G3448" i="1" a="1"/>
  <c r="G3448" i="1" s="1"/>
  <c r="G3449" i="1" a="1"/>
  <c r="G3449" i="1" s="1"/>
  <c r="G3450" i="1" a="1"/>
  <c r="G3450" i="1" s="1"/>
  <c r="G3451" i="1" a="1"/>
  <c r="G3451" i="1" s="1"/>
  <c r="G3452" i="1" a="1"/>
  <c r="G3452" i="1" s="1"/>
  <c r="G3453" i="1" a="1"/>
  <c r="G3453" i="1" s="1"/>
  <c r="G3454" i="1" a="1"/>
  <c r="G3454" i="1"/>
  <c r="G3455" i="1" a="1"/>
  <c r="G3455" i="1"/>
  <c r="G3456" i="1" a="1"/>
  <c r="G3456" i="1" s="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s="1"/>
  <c r="G3473" i="1" a="1"/>
  <c r="G3473" i="1" s="1"/>
  <c r="G3474" i="1" a="1"/>
  <c r="G3474" i="1" s="1"/>
  <c r="G3475" i="1" a="1"/>
  <c r="G3475" i="1" s="1"/>
  <c r="G3476" i="1" a="1"/>
  <c r="G3476" i="1" s="1"/>
  <c r="G3477" i="1" a="1"/>
  <c r="G3477" i="1" s="1"/>
  <c r="G3478" i="1" a="1"/>
  <c r="G3478" i="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s="1"/>
  <c r="G3516" i="1" a="1"/>
  <c r="G3516" i="1" s="1"/>
  <c r="G3517" i="1" a="1"/>
  <c r="G3517" i="1" s="1"/>
  <c r="G3518" i="1" a="1"/>
  <c r="G3518" i="1" s="1"/>
  <c r="G3519" i="1" a="1"/>
  <c r="G3519" i="1" s="1"/>
  <c r="G3520" i="1" a="1"/>
  <c r="G3520" i="1" s="1"/>
  <c r="G3521" i="1" a="1"/>
  <c r="G3521" i="1" s="1"/>
  <c r="G3522" i="1" a="1"/>
  <c r="G3522" i="1" s="1"/>
  <c r="G3523" i="1" a="1"/>
  <c r="G3523" i="1" s="1"/>
  <c r="G3524" i="1" a="1"/>
  <c r="G3524" i="1" s="1"/>
  <c r="G3525" i="1" a="1"/>
  <c r="G3525" i="1"/>
  <c r="G3526" i="1" a="1"/>
  <c r="G3526" i="1" s="1"/>
  <c r="G3527" i="1" a="1"/>
  <c r="G3527" i="1" s="1"/>
  <c r="G3528" i="1" a="1"/>
  <c r="G3528" i="1" s="1"/>
  <c r="G3529" i="1" a="1"/>
  <c r="G3529" i="1" s="1"/>
  <c r="G3530" i="1" a="1"/>
  <c r="G3530" i="1" s="1"/>
  <c r="G3531" i="1" a="1"/>
  <c r="G3531" i="1" s="1"/>
  <c r="G3532" i="1" a="1"/>
  <c r="G3532" i="1" s="1"/>
  <c r="G3533" i="1" a="1"/>
  <c r="G3533" i="1" s="1"/>
  <c r="G3534" i="1" a="1"/>
  <c r="G3534" i="1" s="1"/>
  <c r="G3535" i="1" a="1"/>
  <c r="G3535" i="1" s="1"/>
  <c r="G3536" i="1" a="1"/>
  <c r="G3536" i="1" s="1"/>
  <c r="G3537" i="1" a="1"/>
  <c r="G3537" i="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c r="G3551" i="1" a="1"/>
  <c r="G3551" i="1" s="1"/>
  <c r="G3552" i="1" a="1"/>
  <c r="G3552" i="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c r="G3565" i="1" a="1"/>
  <c r="G3565" i="1" s="1"/>
  <c r="G3566" i="1" a="1"/>
  <c r="G3566" i="1" s="1"/>
  <c r="G3567" i="1" a="1"/>
  <c r="G3567" i="1" s="1"/>
  <c r="G3568" i="1" a="1"/>
  <c r="G3568" i="1" s="1"/>
  <c r="G3569" i="1" a="1"/>
  <c r="G3569" i="1" s="1"/>
  <c r="G3570" i="1" a="1"/>
  <c r="G3570" i="1" s="1"/>
  <c r="G3571" i="1" a="1"/>
  <c r="G3571" i="1" s="1"/>
  <c r="G3572" i="1" a="1"/>
  <c r="G3572" i="1"/>
  <c r="G3573" i="1" a="1"/>
  <c r="G3573" i="1" s="1"/>
  <c r="G3574" i="1" a="1"/>
  <c r="G3574" i="1" s="1"/>
  <c r="G3575" i="1" a="1"/>
  <c r="G3575" i="1" s="1"/>
  <c r="G3576" i="1" a="1"/>
  <c r="G3576" i="1"/>
  <c r="G3577" i="1" a="1"/>
  <c r="G3577" i="1" s="1"/>
  <c r="G3578" i="1" a="1"/>
  <c r="G3578" i="1" s="1"/>
  <c r="G3579" i="1" a="1"/>
  <c r="G3579" i="1" s="1"/>
  <c r="G3580" i="1" a="1"/>
  <c r="G3580" i="1" s="1"/>
  <c r="G3581" i="1" a="1"/>
  <c r="G3581" i="1" s="1"/>
  <c r="G3582" i="1" a="1"/>
  <c r="G3582" i="1" s="1"/>
  <c r="G3583" i="1" a="1"/>
  <c r="G3583" i="1" s="1"/>
  <c r="G3584" i="1" a="1"/>
  <c r="G3584" i="1"/>
  <c r="G3585" i="1" a="1"/>
  <c r="G3585" i="1" s="1"/>
  <c r="G3586" i="1" a="1"/>
  <c r="G3586" i="1" s="1"/>
  <c r="G3587" i="1" a="1"/>
  <c r="G3587" i="1" s="1"/>
  <c r="G3588" i="1" a="1"/>
  <c r="G3588" i="1" s="1"/>
  <c r="G3589" i="1" a="1"/>
  <c r="G3589" i="1" s="1"/>
  <c r="G3590" i="1" a="1"/>
  <c r="G3590" i="1" s="1"/>
  <c r="G3591" i="1" a="1"/>
  <c r="G3591" i="1" s="1"/>
  <c r="G3592" i="1" a="1"/>
  <c r="G3592" i="1" s="1"/>
  <c r="G3593" i="1" a="1"/>
  <c r="G3593" i="1" s="1"/>
  <c r="G3594" i="1" a="1"/>
  <c r="G3594" i="1" s="1"/>
  <c r="G3595" i="1" a="1"/>
  <c r="G3595" i="1" s="1"/>
  <c r="G3596" i="1" a="1"/>
  <c r="G3596" i="1" s="1"/>
  <c r="G3597" i="1" a="1"/>
  <c r="G3597" i="1" s="1"/>
  <c r="G3598" i="1" a="1"/>
  <c r="G3598" i="1" s="1"/>
  <c r="G3599" i="1" a="1"/>
  <c r="G3599" i="1" s="1"/>
  <c r="G3600" i="1" a="1"/>
  <c r="G3600" i="1" s="1"/>
  <c r="G3601" i="1" a="1"/>
  <c r="G3601" i="1" s="1"/>
  <c r="G3602" i="1" a="1"/>
  <c r="G3602" i="1" s="1"/>
  <c r="G3603" i="1" a="1"/>
  <c r="G3603" i="1" s="1"/>
  <c r="G3604" i="1" a="1"/>
  <c r="G3604" i="1" s="1"/>
  <c r="G3605" i="1" a="1"/>
  <c r="G3605" i="1" s="1"/>
  <c r="G3606" i="1" a="1"/>
  <c r="G3606" i="1" s="1"/>
  <c r="G3607" i="1" a="1"/>
  <c r="G3607" i="1" s="1"/>
  <c r="G3608" i="1" a="1"/>
  <c r="G3608" i="1" s="1"/>
  <c r="G3609" i="1" a="1"/>
  <c r="G3609" i="1" s="1"/>
  <c r="G3610" i="1" a="1"/>
  <c r="G3610" i="1" s="1"/>
  <c r="G3611" i="1" a="1"/>
  <c r="G3611" i="1" s="1"/>
  <c r="G3612" i="1" a="1"/>
  <c r="G3612" i="1"/>
  <c r="G3613" i="1" a="1"/>
  <c r="G3613" i="1" s="1"/>
  <c r="G3614" i="1" a="1"/>
  <c r="G3614" i="1" s="1"/>
  <c r="G3615" i="1" a="1"/>
  <c r="G3615" i="1" s="1"/>
  <c r="G3616" i="1" a="1"/>
  <c r="G3616" i="1" s="1"/>
  <c r="G3617" i="1" a="1"/>
  <c r="G3617" i="1" s="1"/>
  <c r="G3618" i="1" a="1"/>
  <c r="G3618" i="1" s="1"/>
  <c r="G3619" i="1" a="1"/>
  <c r="G3619" i="1" s="1"/>
  <c r="G3620" i="1" a="1"/>
  <c r="G3620" i="1" s="1"/>
  <c r="G3621" i="1" a="1"/>
  <c r="G3621" i="1" s="1"/>
  <c r="G3622" i="1" a="1"/>
  <c r="G3622" i="1" s="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s="1"/>
  <c r="G3652" i="1" a="1"/>
  <c r="G3652" i="1" s="1"/>
  <c r="G3653" i="1" a="1"/>
  <c r="G3653" i="1" s="1"/>
  <c r="G3654" i="1" a="1"/>
  <c r="G3654" i="1" s="1"/>
  <c r="G3655" i="1" a="1"/>
  <c r="G3655" i="1" s="1"/>
  <c r="G3656" i="1" a="1"/>
  <c r="G3656" i="1"/>
  <c r="G3657" i="1" a="1"/>
  <c r="G3657" i="1" s="1"/>
  <c r="G3658" i="1" a="1"/>
  <c r="G3658" i="1" s="1"/>
  <c r="G3659" i="1" a="1"/>
  <c r="G3659" i="1" s="1"/>
  <c r="G3660" i="1" a="1"/>
  <c r="G3660" i="1" s="1"/>
  <c r="G3661" i="1" a="1"/>
  <c r="G3661" i="1" s="1"/>
  <c r="G3662" i="1" a="1"/>
  <c r="G3662" i="1" s="1"/>
  <c r="G3663" i="1" a="1"/>
  <c r="G3663" i="1" s="1"/>
  <c r="G3664" i="1" a="1"/>
  <c r="G3664" i="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c r="G3678" i="1" a="1"/>
  <c r="G3678" i="1" s="1"/>
  <c r="G3679" i="1" a="1"/>
  <c r="G3679" i="1" s="1"/>
  <c r="G3680" i="1" a="1"/>
  <c r="G3680" i="1" s="1"/>
  <c r="G3681" i="1" a="1"/>
  <c r="G3681" i="1" s="1"/>
  <c r="G3682" i="1" a="1"/>
  <c r="G3682" i="1"/>
  <c r="G3683" i="1" a="1"/>
  <c r="G3683" i="1" s="1"/>
  <c r="G3684" i="1" a="1"/>
  <c r="G3684" i="1" s="1"/>
  <c r="G3685" i="1" a="1"/>
  <c r="G3685" i="1" s="1"/>
  <c r="G3686" i="1" a="1"/>
  <c r="G3686" i="1" s="1"/>
  <c r="G3687" i="1" a="1"/>
  <c r="G3687" i="1" s="1"/>
  <c r="G3688" i="1" a="1"/>
  <c r="G3688" i="1" s="1"/>
  <c r="G3689" i="1" a="1"/>
  <c r="G3689" i="1" s="1"/>
  <c r="G3690" i="1" a="1"/>
  <c r="G3690" i="1" s="1"/>
  <c r="G3691" i="1" a="1"/>
  <c r="G3691" i="1" s="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c r="G3705" i="1" a="1"/>
  <c r="G3705" i="1" s="1"/>
  <c r="G3706" i="1" a="1"/>
  <c r="G3706" i="1" s="1"/>
  <c r="G3707" i="1" a="1"/>
  <c r="G3707" i="1" s="1"/>
  <c r="G3708" i="1" a="1"/>
  <c r="G3708" i="1" s="1"/>
  <c r="G3709" i="1" a="1"/>
  <c r="G3709" i="1" s="1"/>
  <c r="G3710" i="1" a="1"/>
  <c r="G3710" i="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s="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c r="G3742" i="1" a="1"/>
  <c r="G3742" i="1" s="1"/>
  <c r="G3743" i="1" a="1"/>
  <c r="G3743" i="1" s="1"/>
  <c r="G3744" i="1" a="1"/>
  <c r="G3744" i="1" s="1"/>
  <c r="G3745" i="1" a="1"/>
  <c r="G3745" i="1" s="1"/>
  <c r="G3746" i="1" a="1"/>
  <c r="G3746" i="1" s="1"/>
  <c r="G3747" i="1" a="1"/>
  <c r="G3747" i="1" s="1"/>
  <c r="G3748" i="1" a="1"/>
  <c r="G3748" i="1" s="1"/>
  <c r="G3749" i="1" a="1"/>
  <c r="G3749" i="1" s="1"/>
  <c r="G3750" i="1" a="1"/>
  <c r="G3750" i="1" s="1"/>
  <c r="G3751" i="1" a="1"/>
  <c r="G3751" i="1" s="1"/>
  <c r="G3752" i="1" a="1"/>
  <c r="G3752" i="1" s="1"/>
  <c r="G3753" i="1" a="1"/>
  <c r="G3753" i="1" s="1"/>
  <c r="G3754" i="1" a="1"/>
  <c r="G3754" i="1" s="1"/>
  <c r="G3755" i="1" a="1"/>
  <c r="G3755" i="1" s="1"/>
  <c r="G3756" i="1" a="1"/>
  <c r="G3756" i="1" s="1"/>
  <c r="G3757" i="1" a="1"/>
  <c r="G3757" i="1" s="1"/>
  <c r="G3758" i="1" a="1"/>
  <c r="G3758" i="1" s="1"/>
  <c r="G3759" i="1" a="1"/>
  <c r="G3759" i="1"/>
  <c r="G3760" i="1" a="1"/>
  <c r="G3760" i="1" s="1"/>
  <c r="G3761" i="1" a="1"/>
  <c r="G3761" i="1" s="1"/>
  <c r="G3762" i="1" a="1"/>
  <c r="G3762" i="1"/>
  <c r="G3763" i="1" a="1"/>
  <c r="G3763" i="1" s="1"/>
  <c r="G3764" i="1" a="1"/>
  <c r="G3764" i="1" s="1"/>
  <c r="G3765" i="1" a="1"/>
  <c r="G3765" i="1" s="1"/>
  <c r="G3766" i="1" a="1"/>
  <c r="G3766" i="1" s="1"/>
  <c r="G3767" i="1" a="1"/>
  <c r="G3767" i="1"/>
  <c r="G3768" i="1" a="1"/>
  <c r="G3768" i="1" s="1"/>
  <c r="G3769" i="1" a="1"/>
  <c r="G3769" i="1" s="1"/>
  <c r="G3770" i="1" a="1"/>
  <c r="G3770" i="1" s="1"/>
  <c r="G3771" i="1" a="1"/>
  <c r="G3771" i="1" s="1"/>
  <c r="G3772" i="1" a="1"/>
  <c r="G3772" i="1"/>
  <c r="G3773" i="1" a="1"/>
  <c r="G3773" i="1" s="1"/>
  <c r="G3774" i="1" a="1"/>
  <c r="G3774" i="1" s="1"/>
  <c r="G3775" i="1" a="1"/>
  <c r="G3775" i="1" s="1"/>
  <c r="G3776" i="1" a="1"/>
  <c r="G3776" i="1" s="1"/>
  <c r="G3777" i="1" a="1"/>
  <c r="G3777" i="1" s="1"/>
  <c r="G3778" i="1" a="1"/>
  <c r="G3778" i="1" s="1"/>
  <c r="G3779" i="1" a="1"/>
  <c r="G3779" i="1" s="1"/>
  <c r="G3780" i="1" a="1"/>
  <c r="G3780" i="1" s="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s="1"/>
  <c r="G3798" i="1" a="1"/>
  <c r="G3798" i="1" s="1"/>
  <c r="G3799" i="1" a="1"/>
  <c r="G3799" i="1" s="1"/>
  <c r="G3800" i="1" a="1"/>
  <c r="G3800" i="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s="1"/>
  <c r="G3821" i="1" a="1"/>
  <c r="G3821" i="1" s="1"/>
  <c r="G3822" i="1" a="1"/>
  <c r="G3822" i="1" s="1"/>
  <c r="G3823" i="1" a="1"/>
  <c r="G3823" i="1" s="1"/>
  <c r="G3824" i="1" a="1"/>
  <c r="G3824" i="1" s="1"/>
  <c r="G3825" i="1" a="1"/>
  <c r="G3825" i="1" s="1"/>
  <c r="G3826" i="1" a="1"/>
  <c r="G3826" i="1" s="1"/>
  <c r="G3827" i="1" a="1"/>
  <c r="G3827" i="1" s="1"/>
  <c r="G3828" i="1" a="1"/>
  <c r="G3828" i="1"/>
  <c r="G3829" i="1" a="1"/>
  <c r="G3829" i="1" s="1"/>
  <c r="G3830" i="1" a="1"/>
  <c r="G3830" i="1" s="1"/>
  <c r="G3831" i="1" a="1"/>
  <c r="G3831" i="1" s="1"/>
  <c r="G3832" i="1" a="1"/>
  <c r="G3832" i="1" s="1"/>
  <c r="G3833" i="1" a="1"/>
  <c r="G3833" i="1" s="1"/>
  <c r="G3834" i="1" a="1"/>
  <c r="G3834" i="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c r="G3845" i="1" a="1"/>
  <c r="G3845" i="1" s="1"/>
  <c r="G3846" i="1" a="1"/>
  <c r="G3846" i="1" s="1"/>
  <c r="G3847" i="1" a="1"/>
  <c r="G3847" i="1" s="1"/>
  <c r="G3848" i="1" a="1"/>
  <c r="G3848" i="1" s="1"/>
  <c r="G3849" i="1" a="1"/>
  <c r="G3849" i="1" s="1"/>
  <c r="G3850" i="1" a="1"/>
  <c r="G3850" i="1" s="1"/>
  <c r="G3851" i="1" a="1"/>
  <c r="G3851" i="1" s="1"/>
  <c r="G3852" i="1" a="1"/>
  <c r="G3852" i="1"/>
  <c r="G3853" i="1" a="1"/>
  <c r="G3853" i="1" s="1"/>
  <c r="G3854" i="1" a="1"/>
  <c r="G3854" i="1" s="1"/>
  <c r="G3855" i="1" a="1"/>
  <c r="G3855" i="1" s="1"/>
  <c r="G3856" i="1" a="1"/>
  <c r="G3856" i="1" s="1"/>
  <c r="G3857" i="1" a="1"/>
  <c r="G3857" i="1" s="1"/>
  <c r="G3858" i="1" a="1"/>
  <c r="G3858" i="1" s="1"/>
  <c r="G3859" i="1" a="1"/>
  <c r="G3859" i="1" s="1"/>
  <c r="G3860" i="1" a="1"/>
  <c r="G3860" i="1" s="1"/>
  <c r="G3861" i="1" a="1"/>
  <c r="G3861" i="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c r="G3873" i="1" a="1"/>
  <c r="G3873" i="1" s="1"/>
  <c r="G3874" i="1" a="1"/>
  <c r="G3874" i="1" s="1"/>
  <c r="G3875" i="1" a="1"/>
  <c r="G3875" i="1" s="1"/>
  <c r="G3876" i="1" a="1"/>
  <c r="G3876" i="1" s="1"/>
  <c r="G3877" i="1" a="1"/>
  <c r="G3877" i="1" s="1"/>
  <c r="G3878" i="1" a="1"/>
  <c r="G3878" i="1" s="1"/>
  <c r="G3879" i="1" a="1"/>
  <c r="G3879" i="1" s="1"/>
  <c r="G3880" i="1" a="1"/>
  <c r="G3880" i="1"/>
  <c r="G3881" i="1" a="1"/>
  <c r="G3881" i="1" s="1"/>
  <c r="G3882" i="1" a="1"/>
  <c r="G3882" i="1" s="1"/>
  <c r="G3883" i="1" a="1"/>
  <c r="G3883" i="1" s="1"/>
  <c r="G3884" i="1" a="1"/>
  <c r="G3884" i="1" s="1"/>
  <c r="G3885" i="1" a="1"/>
  <c r="G3885" i="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c r="G3901" i="1" a="1"/>
  <c r="G3901" i="1" s="1"/>
  <c r="G3902" i="1" a="1"/>
  <c r="G3902" i="1" s="1"/>
  <c r="G3903" i="1" a="1"/>
  <c r="G3903" i="1"/>
  <c r="G3904" i="1" a="1"/>
  <c r="G3904" i="1" s="1"/>
  <c r="G3905" i="1" a="1"/>
  <c r="G3905" i="1" s="1"/>
  <c r="G3906" i="1" a="1"/>
  <c r="G3906" i="1" s="1"/>
  <c r="G3907" i="1" a="1"/>
  <c r="G3907" i="1" s="1"/>
  <c r="G3908" i="1" a="1"/>
  <c r="G3908" i="1" s="1"/>
  <c r="G3909" i="1" a="1"/>
  <c r="G3909" i="1" s="1"/>
  <c r="G3910" i="1" a="1"/>
  <c r="G3910" i="1" s="1"/>
  <c r="G3911" i="1" a="1"/>
  <c r="G3911" i="1" s="1"/>
  <c r="G3912" i="1" a="1"/>
  <c r="G3912" i="1" s="1"/>
  <c r="G3913" i="1" a="1"/>
  <c r="G3913" i="1" s="1"/>
  <c r="G3914" i="1" a="1"/>
  <c r="G3914" i="1" s="1"/>
  <c r="G3915" i="1" a="1"/>
  <c r="G3915" i="1" s="1"/>
  <c r="G3916" i="1" a="1"/>
  <c r="G3916" i="1" s="1"/>
  <c r="G3917" i="1" a="1"/>
  <c r="G3917" i="1" s="1"/>
  <c r="G3918" i="1" a="1"/>
  <c r="G3918" i="1" s="1"/>
  <c r="G3919" i="1" a="1"/>
  <c r="G3919" i="1" s="1"/>
  <c r="G3920" i="1" a="1"/>
  <c r="G3920" i="1" s="1"/>
  <c r="G3921" i="1" a="1"/>
  <c r="G3921" i="1" s="1"/>
  <c r="G3922" i="1" a="1"/>
  <c r="G3922" i="1" s="1"/>
  <c r="G3923" i="1" a="1"/>
  <c r="G3923" i="1" s="1"/>
  <c r="G3924" i="1" a="1"/>
  <c r="G3924" i="1"/>
  <c r="G3925" i="1" a="1"/>
  <c r="G3925" i="1" s="1"/>
  <c r="G3926" i="1" a="1"/>
  <c r="G3926" i="1" s="1"/>
  <c r="G3927" i="1" a="1"/>
  <c r="G3927" i="1" s="1"/>
  <c r="G3928" i="1" a="1"/>
  <c r="G3928" i="1" s="1"/>
  <c r="G3929" i="1" a="1"/>
  <c r="G3929" i="1" s="1"/>
  <c r="G3930" i="1" a="1"/>
  <c r="G3930" i="1" s="1"/>
  <c r="G3931" i="1" a="1"/>
  <c r="G3931" i="1" s="1"/>
  <c r="G3932" i="1" a="1"/>
  <c r="G3932" i="1" s="1"/>
  <c r="G3933" i="1" a="1"/>
  <c r="G3933" i="1" s="1"/>
  <c r="G3934" i="1" a="1"/>
  <c r="G3934" i="1" s="1"/>
  <c r="G3935" i="1" a="1"/>
  <c r="G3935" i="1" s="1"/>
  <c r="G3936" i="1" a="1"/>
  <c r="G3936" i="1" s="1"/>
  <c r="G3937" i="1" a="1"/>
  <c r="G3937" i="1" s="1"/>
  <c r="G3938" i="1" a="1"/>
  <c r="G3938" i="1" s="1"/>
  <c r="G3939" i="1" a="1"/>
  <c r="G3939" i="1" s="1"/>
  <c r="G3940" i="1" a="1"/>
  <c r="G3940" i="1" s="1"/>
  <c r="G3941" i="1" a="1"/>
  <c r="G3941" i="1" s="1"/>
  <c r="G3942" i="1" a="1"/>
  <c r="G3942" i="1" s="1"/>
  <c r="G3943" i="1" a="1"/>
  <c r="G3943" i="1" s="1"/>
  <c r="G3944" i="1" a="1"/>
  <c r="G3944" i="1" s="1"/>
  <c r="G3945" i="1" a="1"/>
  <c r="G3945" i="1" s="1"/>
  <c r="G3946" i="1" a="1"/>
  <c r="G3946" i="1" s="1"/>
  <c r="G3947" i="1" a="1"/>
  <c r="G3947" i="1" s="1"/>
  <c r="G3948" i="1" a="1"/>
  <c r="G3948" i="1" s="1"/>
  <c r="G3949" i="1" a="1"/>
  <c r="G3949" i="1" s="1"/>
  <c r="G3950" i="1" a="1"/>
  <c r="G3950" i="1" s="1"/>
  <c r="G3951" i="1" a="1"/>
  <c r="G3951" i="1" s="1"/>
  <c r="G3952" i="1" a="1"/>
  <c r="G3952" i="1" s="1"/>
  <c r="G3953" i="1" a="1"/>
  <c r="G3953" i="1" s="1"/>
  <c r="G3954" i="1" a="1"/>
  <c r="G3954" i="1" s="1"/>
  <c r="G3955" i="1" a="1"/>
  <c r="G3955" i="1" s="1"/>
  <c r="G3956" i="1" a="1"/>
  <c r="G3956" i="1" s="1"/>
  <c r="G3957" i="1" a="1"/>
  <c r="G3957" i="1"/>
  <c r="G3958" i="1" a="1"/>
  <c r="G3958" i="1" s="1"/>
  <c r="G3959" i="1" a="1"/>
  <c r="G3959" i="1" s="1"/>
  <c r="G3960" i="1" a="1"/>
  <c r="G3960" i="1" s="1"/>
  <c r="G3961" i="1" a="1"/>
  <c r="G3961" i="1" s="1"/>
  <c r="G3962" i="1" a="1"/>
  <c r="G3962" i="1" s="1"/>
  <c r="G3963" i="1" a="1"/>
  <c r="G3963" i="1" s="1"/>
  <c r="G3964" i="1" a="1"/>
  <c r="G3964" i="1" s="1"/>
  <c r="G3965" i="1" a="1"/>
  <c r="G3965" i="1" s="1"/>
  <c r="G3966" i="1" a="1"/>
  <c r="G3966" i="1" s="1"/>
  <c r="G3967" i="1" a="1"/>
  <c r="G3967" i="1" s="1"/>
  <c r="G3968" i="1" a="1"/>
  <c r="G3968" i="1" s="1"/>
  <c r="G3969" i="1" a="1"/>
  <c r="G3969" i="1" s="1"/>
  <c r="G3970" i="1" a="1"/>
  <c r="G3970" i="1"/>
  <c r="G3971" i="1" a="1"/>
  <c r="G3971" i="1" s="1"/>
  <c r="G3972" i="1" a="1"/>
  <c r="G3972" i="1" s="1"/>
  <c r="G3973" i="1" a="1"/>
  <c r="G3973" i="1" s="1"/>
  <c r="G3974" i="1" a="1"/>
  <c r="G3974" i="1" s="1"/>
  <c r="G3975" i="1" a="1"/>
  <c r="G3975" i="1"/>
  <c r="G3976" i="1" a="1"/>
  <c r="G3976" i="1" s="1"/>
  <c r="G3977" i="1" a="1"/>
  <c r="G3977" i="1" s="1"/>
  <c r="G3978" i="1" a="1"/>
  <c r="G3978" i="1"/>
  <c r="G3979" i="1" a="1"/>
  <c r="G3979" i="1" s="1"/>
  <c r="G3980" i="1" a="1"/>
  <c r="G3980" i="1" s="1"/>
  <c r="G3981" i="1" a="1"/>
  <c r="G3981" i="1" s="1"/>
  <c r="G3982" i="1" a="1"/>
  <c r="G3982" i="1" s="1"/>
  <c r="G3983" i="1" a="1"/>
  <c r="G3983" i="1"/>
  <c r="G3984" i="1" a="1"/>
  <c r="G3984" i="1" s="1"/>
  <c r="G3985" i="1" a="1"/>
  <c r="G3985" i="1" s="1"/>
  <c r="G3986" i="1" a="1"/>
  <c r="G3986" i="1" s="1"/>
  <c r="G3987" i="1" a="1"/>
  <c r="G3987" i="1" s="1"/>
  <c r="G3988" i="1" a="1"/>
  <c r="G3988" i="1"/>
  <c r="G3989" i="1" a="1"/>
  <c r="G3989" i="1" s="1"/>
  <c r="G3990" i="1" a="1"/>
  <c r="G3990" i="1" s="1"/>
  <c r="G3991" i="1" a="1"/>
  <c r="G3991" i="1" s="1"/>
  <c r="G3992" i="1" a="1"/>
  <c r="G3992" i="1" s="1"/>
  <c r="G3993" i="1" a="1"/>
  <c r="G3993" i="1" s="1"/>
  <c r="G3994" i="1" a="1"/>
  <c r="G3994" i="1" s="1"/>
  <c r="G3995" i="1" a="1"/>
  <c r="G3995" i="1" s="1"/>
  <c r="G3996" i="1" a="1"/>
  <c r="G3996" i="1"/>
  <c r="G3997" i="1" a="1"/>
  <c r="G3997" i="1" s="1"/>
  <c r="G3998" i="1" a="1"/>
  <c r="G3998" i="1" s="1"/>
  <c r="G3999" i="1" a="1"/>
  <c r="G3999" i="1" s="1"/>
  <c r="G4000" i="1" a="1"/>
  <c r="G4000" i="1" s="1"/>
  <c r="G4001" i="1" a="1"/>
  <c r="G4001" i="1" s="1"/>
  <c r="G4002" i="1" a="1"/>
  <c r="G4002" i="1" s="1"/>
  <c r="G4003" i="1" a="1"/>
  <c r="G4003" i="1" s="1"/>
  <c r="G4004" i="1" a="1"/>
  <c r="G4004" i="1" s="1"/>
  <c r="G4005" i="1" a="1"/>
  <c r="G4005" i="1" s="1"/>
  <c r="G4006" i="1" a="1"/>
  <c r="G4006" i="1" s="1"/>
  <c r="G4007" i="1" a="1"/>
  <c r="G4007" i="1" s="1"/>
  <c r="G4008" i="1" a="1"/>
  <c r="G4008" i="1" s="1"/>
  <c r="G4009" i="1" a="1"/>
  <c r="G4009" i="1" s="1"/>
  <c r="G4010" i="1" a="1"/>
  <c r="G4010" i="1" s="1"/>
  <c r="G4011" i="1" a="1"/>
  <c r="G4011" i="1" s="1"/>
  <c r="G4012" i="1" a="1"/>
  <c r="G4012" i="1" s="1"/>
  <c r="G4013" i="1" a="1"/>
  <c r="G4013" i="1" s="1"/>
  <c r="G4014" i="1" a="1"/>
  <c r="G4014" i="1" s="1"/>
  <c r="G4015" i="1" a="1"/>
  <c r="G4015" i="1" s="1"/>
  <c r="G4016" i="1" a="1"/>
  <c r="G4016" i="1"/>
  <c r="G4017" i="1" a="1"/>
  <c r="G4017" i="1" s="1"/>
  <c r="G4018" i="1" a="1"/>
  <c r="G4018" i="1" s="1"/>
  <c r="G4019" i="1" a="1"/>
  <c r="G4019" i="1" s="1"/>
  <c r="G4020" i="1" a="1"/>
  <c r="G4020" i="1" s="1"/>
  <c r="G4021" i="1" a="1"/>
  <c r="G4021" i="1" s="1"/>
  <c r="G4022" i="1" a="1"/>
  <c r="G4022" i="1" s="1"/>
  <c r="G4023" i="1" a="1"/>
  <c r="G4023" i="1" s="1"/>
  <c r="G4024" i="1" a="1"/>
  <c r="G4024" i="1" s="1"/>
  <c r="G4025" i="1" a="1"/>
  <c r="G4025" i="1" s="1"/>
  <c r="G4026" i="1" a="1"/>
  <c r="G4026" i="1" s="1"/>
  <c r="G4027" i="1" a="1"/>
  <c r="G4027" i="1" s="1"/>
  <c r="G4028" i="1" a="1"/>
  <c r="G4028" i="1" s="1"/>
  <c r="G4029" i="1" a="1"/>
  <c r="G4029" i="1" s="1"/>
  <c r="G4030" i="1" a="1"/>
  <c r="G4030" i="1" s="1"/>
  <c r="G4031" i="1" a="1"/>
  <c r="G4031" i="1"/>
  <c r="G4032" i="1" a="1"/>
  <c r="G4032" i="1" s="1"/>
  <c r="G4033" i="1" a="1"/>
  <c r="G4033" i="1" s="1"/>
  <c r="G4034" i="1" a="1"/>
  <c r="G4034" i="1" s="1"/>
  <c r="G4035" i="1" a="1"/>
  <c r="G4035" i="1" s="1"/>
  <c r="G4036" i="1" a="1"/>
  <c r="G4036" i="1" s="1"/>
  <c r="G4037" i="1" a="1"/>
  <c r="G4037" i="1" s="1"/>
  <c r="G4038" i="1" a="1"/>
  <c r="G4038" i="1" s="1"/>
  <c r="G4039" i="1" a="1"/>
  <c r="G4039" i="1" s="1"/>
  <c r="G4040" i="1" a="1"/>
  <c r="G4040" i="1" s="1"/>
  <c r="G4041" i="1" a="1"/>
  <c r="G4041" i="1" s="1"/>
  <c r="G4042" i="1" a="1"/>
  <c r="G4042" i="1"/>
  <c r="G4043" i="1" a="1"/>
  <c r="G4043" i="1" s="1"/>
  <c r="G4044" i="1" a="1"/>
  <c r="G4044" i="1"/>
  <c r="G4045" i="1" a="1"/>
  <c r="G4045" i="1" s="1"/>
  <c r="G4046" i="1" a="1"/>
  <c r="G4046" i="1" s="1"/>
  <c r="G4047" i="1" a="1"/>
  <c r="G4047" i="1" s="1"/>
  <c r="G4048" i="1" a="1"/>
  <c r="G4048" i="1" s="1"/>
  <c r="G4049" i="1" a="1"/>
  <c r="G4049" i="1" s="1"/>
  <c r="G4050" i="1" a="1"/>
  <c r="G4050" i="1"/>
  <c r="G4051" i="1" a="1"/>
  <c r="G4051" i="1" s="1"/>
  <c r="G4052" i="1" a="1"/>
  <c r="G4052" i="1" s="1"/>
  <c r="G4053" i="1" a="1"/>
  <c r="G4053" i="1" s="1"/>
  <c r="G4054" i="1" a="1"/>
  <c r="G4054" i="1" s="1"/>
  <c r="G4055" i="1" a="1"/>
  <c r="G4055" i="1" s="1"/>
  <c r="G4056" i="1" a="1"/>
  <c r="G4056" i="1" s="1"/>
  <c r="G4057" i="1" a="1"/>
  <c r="G4057" i="1" s="1"/>
  <c r="G4058" i="1" a="1"/>
  <c r="G4058" i="1" s="1"/>
  <c r="G4059" i="1" a="1"/>
  <c r="G4059" i="1" s="1"/>
  <c r="G4060" i="1" a="1"/>
  <c r="G4060" i="1"/>
  <c r="G4061" i="1" a="1"/>
  <c r="G4061" i="1" s="1"/>
  <c r="G4062" i="1" a="1"/>
  <c r="G4062" i="1" s="1"/>
  <c r="G4063" i="1" a="1"/>
  <c r="G4063" i="1" s="1"/>
  <c r="G4064" i="1" a="1"/>
  <c r="G4064" i="1"/>
  <c r="G4065" i="1" a="1"/>
  <c r="G4065" i="1" s="1"/>
  <c r="G4066" i="1" a="1"/>
  <c r="G4066" i="1" s="1"/>
  <c r="G4067" i="1" a="1"/>
  <c r="G4067" i="1" s="1"/>
  <c r="G4068" i="1" a="1"/>
  <c r="G4068" i="1"/>
  <c r="G4069" i="1" a="1"/>
  <c r="G4069" i="1" s="1"/>
  <c r="G4070" i="1" a="1"/>
  <c r="G4070" i="1"/>
  <c r="G4071" i="1" a="1"/>
  <c r="G4071" i="1" s="1"/>
  <c r="G4072" i="1" a="1"/>
  <c r="G4072" i="1" s="1"/>
  <c r="G4073" i="1" a="1"/>
  <c r="G4073" i="1"/>
  <c r="G4074" i="1" a="1"/>
  <c r="G4074" i="1" s="1"/>
  <c r="G4075" i="1" a="1"/>
  <c r="G4075" i="1" s="1"/>
  <c r="G4076" i="1" a="1"/>
  <c r="G4076" i="1" s="1"/>
  <c r="G4077" i="1" a="1"/>
  <c r="G4077" i="1"/>
  <c r="G4078" i="1" a="1"/>
  <c r="G4078" i="1" s="1"/>
  <c r="G4079" i="1" a="1"/>
  <c r="G4079" i="1" s="1"/>
  <c r="G4080" i="1" a="1"/>
  <c r="G4080" i="1" s="1"/>
  <c r="G4081" i="1" a="1"/>
  <c r="G4081" i="1" s="1"/>
  <c r="G4082" i="1" a="1"/>
  <c r="G4082" i="1" s="1"/>
  <c r="G4083" i="1" a="1"/>
  <c r="G4083" i="1" s="1"/>
  <c r="G4084" i="1" a="1"/>
  <c r="G4084" i="1" s="1"/>
  <c r="G4085" i="1" a="1"/>
  <c r="G4085" i="1" s="1"/>
  <c r="G4086" i="1" a="1"/>
  <c r="G4086" i="1" s="1"/>
  <c r="G4087" i="1" a="1"/>
  <c r="G4087" i="1" s="1"/>
  <c r="G4088" i="1" a="1"/>
  <c r="G4088" i="1" s="1"/>
  <c r="G4089" i="1" a="1"/>
  <c r="G4089" i="1" s="1"/>
  <c r="G4090" i="1" a="1"/>
  <c r="G4090" i="1" s="1"/>
  <c r="G4091" i="1" a="1"/>
  <c r="G4091" i="1" s="1"/>
  <c r="G4092" i="1" a="1"/>
  <c r="G4092" i="1" s="1"/>
  <c r="G4093" i="1" a="1"/>
  <c r="G4093" i="1" s="1"/>
  <c r="G4094" i="1" a="1"/>
  <c r="G4094" i="1" s="1"/>
  <c r="G4095" i="1" a="1"/>
  <c r="G4095" i="1" s="1"/>
  <c r="G4096" i="1" a="1"/>
  <c r="G4096" i="1" s="1"/>
  <c r="G4097" i="1" a="1"/>
  <c r="G4097" i="1" s="1"/>
  <c r="G4098" i="1" a="1"/>
  <c r="G4098" i="1" s="1"/>
  <c r="G4099" i="1" a="1"/>
  <c r="G4099" i="1" s="1"/>
  <c r="G4100" i="1" a="1"/>
  <c r="G4100" i="1" s="1"/>
  <c r="G4101" i="1" a="1"/>
  <c r="G4101" i="1"/>
  <c r="G4102" i="1" a="1"/>
  <c r="G4102" i="1" s="1"/>
  <c r="G4103" i="1" a="1"/>
  <c r="G4103" i="1" s="1"/>
  <c r="G4104" i="1" a="1"/>
  <c r="G4104" i="1" s="1"/>
  <c r="G4105" i="1" a="1"/>
  <c r="G4105" i="1" s="1"/>
  <c r="G4106" i="1" a="1"/>
  <c r="G4106" i="1" s="1"/>
  <c r="G4107" i="1" a="1"/>
  <c r="G4107" i="1" s="1"/>
  <c r="G4108" i="1" a="1"/>
  <c r="G4108" i="1" s="1"/>
  <c r="G4109" i="1" a="1"/>
  <c r="G4109" i="1"/>
  <c r="G4110" i="1" a="1"/>
  <c r="G4110" i="1" s="1"/>
  <c r="G4111" i="1" a="1"/>
  <c r="G4111" i="1" s="1"/>
  <c r="G4112" i="1" a="1"/>
  <c r="G4112" i="1" s="1"/>
  <c r="G4113" i="1" a="1"/>
  <c r="G4113" i="1" s="1"/>
  <c r="G4114" i="1" a="1"/>
  <c r="G4114" i="1" s="1"/>
  <c r="G4115" i="1" a="1"/>
  <c r="G4115" i="1" s="1"/>
  <c r="G4116" i="1" a="1"/>
  <c r="G4116" i="1"/>
  <c r="G4117" i="1" a="1"/>
  <c r="G4117" i="1" s="1"/>
  <c r="G4118" i="1" a="1"/>
  <c r="G4118" i="1" s="1"/>
  <c r="G4119" i="1" a="1"/>
  <c r="G4119" i="1"/>
  <c r="G4120" i="1" a="1"/>
  <c r="G4120" i="1" s="1"/>
  <c r="G4121" i="1" a="1"/>
  <c r="G4121" i="1" s="1"/>
  <c r="G4122" i="1" a="1"/>
  <c r="G4122" i="1"/>
  <c r="G4123" i="1" a="1"/>
  <c r="G4123" i="1" s="1"/>
  <c r="G4124" i="1" a="1"/>
  <c r="G4124" i="1" s="1"/>
  <c r="G4125" i="1" a="1"/>
  <c r="G4125" i="1" s="1"/>
  <c r="G4126" i="1" a="1"/>
  <c r="G4126" i="1" s="1"/>
  <c r="G4127" i="1" a="1"/>
  <c r="G4127" i="1"/>
  <c r="G4128" i="1" a="1"/>
  <c r="G4128" i="1" s="1"/>
  <c r="G4129" i="1" a="1"/>
  <c r="G4129" i="1" s="1"/>
  <c r="G4130" i="1" a="1"/>
  <c r="G4130" i="1" s="1"/>
  <c r="G4131" i="1" a="1"/>
  <c r="G4131" i="1" s="1"/>
  <c r="G4132" i="1" a="1"/>
  <c r="G4132" i="1"/>
  <c r="G4133" i="1" a="1"/>
  <c r="G4133" i="1" s="1"/>
  <c r="G4134" i="1" a="1"/>
  <c r="G4134" i="1" s="1"/>
  <c r="G4135" i="1" a="1"/>
  <c r="G4135" i="1" s="1"/>
  <c r="G4136" i="1" a="1"/>
  <c r="G4136" i="1" s="1"/>
  <c r="G4137" i="1" a="1"/>
  <c r="G4137" i="1" s="1"/>
  <c r="G4138" i="1" a="1"/>
  <c r="G4138" i="1" s="1"/>
  <c r="G4139" i="1" a="1"/>
  <c r="G4139" i="1" s="1"/>
  <c r="G4140" i="1" a="1"/>
  <c r="G4140" i="1"/>
  <c r="G4141" i="1" a="1"/>
  <c r="G4141" i="1" s="1"/>
  <c r="G4142" i="1" a="1"/>
  <c r="G4142" i="1"/>
  <c r="G4143" i="1" a="1"/>
  <c r="G4143" i="1" s="1"/>
  <c r="G4144" i="1" a="1"/>
  <c r="G4144" i="1" s="1"/>
  <c r="G4145" i="1" a="1"/>
  <c r="G4145" i="1" s="1"/>
  <c r="G4146" i="1" a="1"/>
  <c r="G4146" i="1" s="1"/>
  <c r="G4147" i="1" a="1"/>
  <c r="G4147" i="1" s="1"/>
  <c r="G4148" i="1" a="1"/>
  <c r="G4148" i="1" s="1"/>
  <c r="G4149" i="1" a="1"/>
  <c r="G4149" i="1"/>
  <c r="G4150" i="1" a="1"/>
  <c r="G4150" i="1" s="1"/>
  <c r="G4151" i="1" a="1"/>
  <c r="G4151" i="1" s="1"/>
  <c r="G4152" i="1" a="1"/>
  <c r="G4152" i="1" s="1"/>
  <c r="G4153" i="1" a="1"/>
  <c r="G4153" i="1" s="1"/>
  <c r="G4154" i="1" a="1"/>
  <c r="G4154" i="1" s="1"/>
  <c r="G4155" i="1" a="1"/>
  <c r="G4155" i="1" s="1"/>
  <c r="G4156" i="1" a="1"/>
  <c r="G4156" i="1" s="1"/>
  <c r="G4157" i="1" a="1"/>
  <c r="G4157" i="1" s="1"/>
  <c r="G4158" i="1" a="1"/>
  <c r="G4158" i="1" s="1"/>
  <c r="G4159" i="1" a="1"/>
  <c r="G4159" i="1" s="1"/>
  <c r="G4160" i="1" a="1"/>
  <c r="G4160" i="1" s="1"/>
  <c r="G4161" i="1" a="1"/>
  <c r="G4161" i="1" s="1"/>
  <c r="G4162" i="1" a="1"/>
  <c r="G4162" i="1" s="1"/>
  <c r="G4163" i="1" a="1"/>
  <c r="G4163" i="1" s="1"/>
  <c r="G4164" i="1" a="1"/>
  <c r="G4164" i="1" s="1"/>
  <c r="G4165" i="1" a="1"/>
  <c r="G4165" i="1" s="1"/>
  <c r="G4166" i="1" a="1"/>
  <c r="G4166" i="1" s="1"/>
  <c r="G4167" i="1" a="1"/>
  <c r="G4167" i="1" s="1"/>
  <c r="G4168" i="1" a="1"/>
  <c r="G4168" i="1"/>
  <c r="G4169" i="1" a="1"/>
  <c r="G4169" i="1" s="1"/>
  <c r="G4170" i="1" a="1"/>
  <c r="G4170" i="1" s="1"/>
  <c r="G4171" i="1" a="1"/>
  <c r="G4171" i="1" s="1"/>
  <c r="G4172" i="1" a="1"/>
  <c r="G4172" i="1" s="1"/>
  <c r="G4173" i="1" a="1"/>
  <c r="G4173" i="1"/>
  <c r="G4174" i="1" a="1"/>
  <c r="G4174" i="1" s="1"/>
  <c r="G4175" i="1" a="1"/>
  <c r="G4175" i="1"/>
  <c r="G4176" i="1" a="1"/>
  <c r="G4176" i="1" s="1"/>
  <c r="G4177" i="1" a="1"/>
  <c r="G4177" i="1" s="1"/>
  <c r="G4178" i="1" a="1"/>
  <c r="G4178" i="1"/>
  <c r="G4179" i="1" a="1"/>
  <c r="G4179" i="1" s="1"/>
  <c r="G4180" i="1" a="1"/>
  <c r="G4180" i="1" s="1"/>
  <c r="G4181" i="1" a="1"/>
  <c r="G4181" i="1" s="1"/>
  <c r="G4182" i="1" a="1"/>
  <c r="G4182" i="1" s="1"/>
  <c r="G4183" i="1" a="1"/>
  <c r="G4183" i="1" s="1"/>
  <c r="G4184" i="1" a="1"/>
  <c r="G4184" i="1" s="1"/>
  <c r="G4185" i="1" a="1"/>
  <c r="G4185" i="1" s="1"/>
  <c r="G4186" i="1" a="1"/>
  <c r="G4186" i="1" s="1"/>
  <c r="G4187" i="1" a="1"/>
  <c r="G4187" i="1" s="1"/>
  <c r="G4188" i="1" a="1"/>
  <c r="G4188" i="1" s="1"/>
  <c r="G4189" i="1" a="1"/>
  <c r="G4189" i="1" s="1"/>
  <c r="G4190" i="1" a="1"/>
  <c r="G4190" i="1" s="1"/>
  <c r="G4191" i="1" a="1"/>
  <c r="G4191" i="1"/>
  <c r="G4192" i="1" a="1"/>
  <c r="G4192" i="1" s="1"/>
  <c r="G4193" i="1" a="1"/>
  <c r="G4193" i="1" s="1"/>
  <c r="G4194" i="1" a="1"/>
  <c r="G4194" i="1"/>
  <c r="G4195" i="1" a="1"/>
  <c r="G4195" i="1" s="1"/>
  <c r="G4196" i="1" a="1"/>
  <c r="G4196" i="1" s="1"/>
  <c r="G4197" i="1" a="1"/>
  <c r="G4197" i="1" s="1"/>
  <c r="G4198" i="1" a="1"/>
  <c r="G4198" i="1" s="1"/>
  <c r="G4199" i="1" a="1"/>
  <c r="G4199" i="1" s="1"/>
  <c r="G4200" i="1" a="1"/>
  <c r="G4200" i="1" s="1"/>
  <c r="G4201" i="1" a="1"/>
  <c r="G4201" i="1" s="1"/>
  <c r="G4202" i="1" a="1"/>
  <c r="G4202" i="1" s="1"/>
  <c r="G4203" i="1" a="1"/>
  <c r="G4203" i="1" s="1"/>
  <c r="G4204" i="1" a="1"/>
  <c r="G4204" i="1"/>
  <c r="G4205" i="1" a="1"/>
  <c r="G4205" i="1" s="1"/>
  <c r="G4206" i="1" a="1"/>
  <c r="G4206" i="1" s="1"/>
  <c r="G4207" i="1" a="1"/>
  <c r="G4207" i="1" s="1"/>
  <c r="G4208" i="1" a="1"/>
  <c r="G4208" i="1"/>
  <c r="G4209" i="1" a="1"/>
  <c r="G4209" i="1" s="1"/>
  <c r="G4210" i="1" a="1"/>
  <c r="G4210" i="1" s="1"/>
  <c r="G4211" i="1" a="1"/>
  <c r="G4211" i="1" s="1"/>
  <c r="G4212" i="1" a="1"/>
  <c r="G4212" i="1"/>
  <c r="G4213" i="1" a="1"/>
  <c r="G4213" i="1" s="1"/>
  <c r="G4214" i="1" a="1"/>
  <c r="G4214" i="1" s="1"/>
  <c r="G4215" i="1" a="1"/>
  <c r="G4215" i="1" s="1"/>
  <c r="G4216" i="1" a="1"/>
  <c r="G4216" i="1" s="1"/>
  <c r="G4217" i="1" a="1"/>
  <c r="G4217" i="1"/>
  <c r="G4218" i="1" a="1"/>
  <c r="G4218" i="1" s="1"/>
  <c r="G4219" i="1" a="1"/>
  <c r="G4219" i="1" s="1"/>
  <c r="G4220" i="1" a="1"/>
  <c r="G4220" i="1" s="1"/>
  <c r="G4221" i="1" a="1"/>
  <c r="G4221" i="1"/>
  <c r="G4222" i="1" a="1"/>
  <c r="G4222" i="1" s="1"/>
  <c r="G4223" i="1" a="1"/>
  <c r="G4223" i="1" s="1"/>
  <c r="G4224" i="1" a="1"/>
  <c r="G4224" i="1" s="1"/>
  <c r="G4225" i="1" a="1"/>
  <c r="G4225" i="1" s="1"/>
  <c r="G4226" i="1" a="1"/>
  <c r="G4226" i="1" s="1"/>
  <c r="G4227" i="1" a="1"/>
  <c r="G4227" i="1"/>
  <c r="G4228" i="1" a="1"/>
  <c r="G4228" i="1" s="1"/>
  <c r="G4229" i="1" a="1"/>
  <c r="G4229" i="1" s="1"/>
  <c r="G4230" i="1" a="1"/>
  <c r="G4230" i="1" s="1"/>
  <c r="G4231" i="1" a="1"/>
  <c r="G4231" i="1" s="1"/>
  <c r="G4232" i="1" a="1"/>
  <c r="G4232" i="1" s="1"/>
  <c r="G4233" i="1" a="1"/>
  <c r="G4233" i="1" s="1"/>
  <c r="G4234" i="1" a="1"/>
  <c r="G4234" i="1"/>
  <c r="G4235" i="1" a="1"/>
  <c r="G4235" i="1" s="1"/>
  <c r="G4236" i="1" a="1"/>
  <c r="G4236" i="1" s="1"/>
  <c r="G4237" i="1" a="1"/>
  <c r="G4237" i="1" s="1"/>
  <c r="G4238" i="1" a="1"/>
  <c r="G4238" i="1" s="1"/>
  <c r="G4239" i="1" a="1"/>
  <c r="G4239" i="1" s="1"/>
  <c r="G4240" i="1" a="1"/>
  <c r="G4240" i="1"/>
  <c r="G4241" i="1" a="1"/>
  <c r="G4241" i="1" s="1"/>
  <c r="G4242" i="1" a="1"/>
  <c r="G4242" i="1" s="1"/>
  <c r="G4243" i="1" a="1"/>
  <c r="G4243" i="1" s="1"/>
  <c r="G4244" i="1" a="1"/>
  <c r="G4244" i="1" s="1"/>
  <c r="G4245" i="1" a="1"/>
  <c r="G4245" i="1" s="1"/>
  <c r="G4246" i="1" a="1"/>
  <c r="G4246" i="1" s="1"/>
  <c r="G4247" i="1" a="1"/>
  <c r="G4247" i="1" s="1"/>
  <c r="G4248" i="1" a="1"/>
  <c r="G4248" i="1" s="1"/>
  <c r="G4249" i="1" a="1"/>
  <c r="G4249" i="1" s="1"/>
  <c r="G4250" i="1" a="1"/>
  <c r="G4250" i="1"/>
  <c r="G4251" i="1" a="1"/>
  <c r="G4251" i="1" s="1"/>
  <c r="G4252" i="1" a="1"/>
  <c r="G4252" i="1" s="1"/>
  <c r="G4253" i="1" a="1"/>
  <c r="G4253" i="1" s="1"/>
  <c r="G4254" i="1" a="1"/>
  <c r="G4254" i="1" s="1"/>
  <c r="G4255" i="1" a="1"/>
  <c r="G4255" i="1" s="1"/>
  <c r="G4256" i="1" a="1"/>
  <c r="G4256" i="1" s="1"/>
  <c r="G4257" i="1" a="1"/>
  <c r="G4257" i="1" s="1"/>
  <c r="G4258" i="1" a="1"/>
  <c r="G4258" i="1" s="1"/>
  <c r="G4259" i="1" a="1"/>
  <c r="G4259" i="1" s="1"/>
  <c r="G4260" i="1" a="1"/>
  <c r="G4260" i="1" s="1"/>
  <c r="G4261" i="1" a="1"/>
  <c r="G4261" i="1" s="1"/>
  <c r="G4262" i="1" a="1"/>
  <c r="G4262" i="1" s="1"/>
  <c r="G4263" i="1" a="1"/>
  <c r="G4263" i="1" s="1"/>
  <c r="G4264" i="1" a="1"/>
  <c r="G4264" i="1" s="1"/>
  <c r="G4265" i="1" a="1"/>
  <c r="G4265" i="1" s="1"/>
  <c r="G4266" i="1" a="1"/>
  <c r="G4266" i="1"/>
  <c r="G4267" i="1" a="1"/>
  <c r="G4267" i="1" s="1"/>
  <c r="G4268" i="1" a="1"/>
  <c r="G4268" i="1" s="1"/>
  <c r="G4269" i="1" a="1"/>
  <c r="G4269" i="1" s="1"/>
  <c r="G4270" i="1" a="1"/>
  <c r="G4270" i="1" s="1"/>
  <c r="G4271" i="1" a="1"/>
  <c r="G4271" i="1"/>
  <c r="G4272" i="1" a="1"/>
  <c r="G4272" i="1" s="1"/>
  <c r="G4273" i="1" a="1"/>
  <c r="G4273" i="1" s="1"/>
  <c r="G4274" i="1" a="1"/>
  <c r="G4274" i="1" s="1"/>
  <c r="G4275" i="1" a="1"/>
  <c r="G4275" i="1" s="1"/>
  <c r="G4276" i="1" a="1"/>
  <c r="G4276" i="1"/>
  <c r="G4277" i="1" a="1"/>
  <c r="G4277" i="1" s="1"/>
  <c r="G4278" i="1" a="1"/>
  <c r="G4278" i="1" s="1"/>
  <c r="G4279" i="1" a="1"/>
  <c r="G4279" i="1" s="1"/>
  <c r="G4280" i="1" a="1"/>
  <c r="G4280" i="1" s="1"/>
  <c r="G4281" i="1" a="1"/>
  <c r="G4281" i="1" s="1"/>
  <c r="G4282" i="1" a="1"/>
  <c r="G4282" i="1" s="1"/>
  <c r="G4283" i="1" a="1"/>
  <c r="G4283" i="1" s="1"/>
  <c r="G4284" i="1" a="1"/>
  <c r="G4284" i="1"/>
  <c r="G4285" i="1" a="1"/>
  <c r="G4285" i="1" s="1"/>
  <c r="G4286" i="1" a="1"/>
  <c r="G4286" i="1" s="1"/>
  <c r="G4287" i="1" a="1"/>
  <c r="G4287" i="1" s="1"/>
  <c r="G4288" i="1" a="1"/>
  <c r="G4288" i="1" s="1"/>
  <c r="G4289" i="1" a="1"/>
  <c r="G4289" i="1" s="1"/>
  <c r="G4290" i="1" a="1"/>
  <c r="G4290" i="1" s="1"/>
  <c r="G4291" i="1" a="1"/>
  <c r="G4291" i="1" s="1"/>
  <c r="G4292" i="1" a="1"/>
  <c r="G4292" i="1" s="1"/>
  <c r="G4293" i="1" a="1"/>
  <c r="G4293" i="1" s="1"/>
  <c r="G4294" i="1" a="1"/>
  <c r="G4294" i="1" s="1"/>
  <c r="G4295" i="1" a="1"/>
  <c r="G4295" i="1" s="1"/>
  <c r="G4296" i="1" a="1"/>
  <c r="G4296" i="1" s="1"/>
  <c r="G4297" i="1" a="1"/>
  <c r="G4297" i="1" s="1"/>
  <c r="G4298" i="1" a="1"/>
  <c r="G4298" i="1" s="1"/>
  <c r="G4299" i="1" a="1"/>
  <c r="G4299" i="1" s="1"/>
  <c r="G4300" i="1" a="1"/>
  <c r="G4300" i="1" s="1"/>
  <c r="G4301" i="1" a="1"/>
  <c r="G4301" i="1" s="1"/>
  <c r="G4302" i="1" a="1"/>
  <c r="G4302" i="1"/>
  <c r="G4303" i="1" a="1"/>
  <c r="G4303" i="1" s="1"/>
  <c r="G4304" i="1" a="1"/>
  <c r="G4304" i="1"/>
  <c r="G4305" i="1" a="1"/>
  <c r="G4305" i="1" s="1"/>
  <c r="G4306" i="1" a="1"/>
  <c r="G4306" i="1"/>
  <c r="G4307" i="1" a="1"/>
  <c r="G4307" i="1" s="1"/>
  <c r="G4308" i="1" a="1"/>
  <c r="G4308" i="1" s="1"/>
  <c r="G4309" i="1" a="1"/>
  <c r="G4309" i="1" s="1"/>
  <c r="G4310" i="1" a="1"/>
  <c r="G4310" i="1" s="1"/>
  <c r="G4311" i="1" a="1"/>
  <c r="G4311" i="1" s="1"/>
  <c r="G4312" i="1" a="1"/>
  <c r="G4312" i="1" s="1"/>
  <c r="G4313" i="1" a="1"/>
  <c r="G4313" i="1" s="1"/>
  <c r="G4314" i="1" a="1"/>
  <c r="G4314" i="1" s="1"/>
  <c r="G4315" i="1" a="1"/>
  <c r="G4315" i="1" s="1"/>
  <c r="G4316" i="1" a="1"/>
  <c r="G4316" i="1" s="1"/>
  <c r="G4317" i="1" a="1"/>
  <c r="G4317" i="1" s="1"/>
  <c r="G4318" i="1" a="1"/>
  <c r="G4318" i="1" s="1"/>
  <c r="G4319" i="1" a="1"/>
  <c r="G4319" i="1" s="1"/>
  <c r="G4320" i="1" a="1"/>
  <c r="G4320" i="1" s="1"/>
  <c r="G4321" i="1" a="1"/>
  <c r="G4321" i="1" s="1"/>
  <c r="G4322" i="1" a="1"/>
  <c r="G4322" i="1" s="1"/>
  <c r="G4323" i="1" a="1"/>
  <c r="G4323" i="1" s="1"/>
  <c r="G4324" i="1" a="1"/>
  <c r="G4324" i="1" s="1"/>
  <c r="G4325" i="1" a="1"/>
  <c r="G4325" i="1"/>
  <c r="G4326" i="1" a="1"/>
  <c r="G4326" i="1" s="1"/>
  <c r="G4327" i="1" a="1"/>
  <c r="G4327" i="1" s="1"/>
  <c r="G4328" i="1" a="1"/>
  <c r="G4328" i="1" s="1"/>
  <c r="G4329" i="1" a="1"/>
  <c r="G4329" i="1" s="1"/>
  <c r="G4330" i="1" a="1"/>
  <c r="G4330" i="1"/>
  <c r="G4331" i="1" a="1"/>
  <c r="G4331" i="1" s="1"/>
  <c r="G4332" i="1" a="1"/>
  <c r="G4332" i="1"/>
  <c r="G4333" i="1" a="1"/>
  <c r="G4333" i="1" s="1"/>
  <c r="G4334" i="1" a="1"/>
  <c r="G4334" i="1" s="1"/>
  <c r="G4335" i="1" a="1"/>
  <c r="G4335" i="1" s="1"/>
  <c r="G4336" i="1" a="1"/>
  <c r="G4336" i="1" s="1"/>
  <c r="G4337" i="1" a="1"/>
  <c r="G4337" i="1" s="1"/>
  <c r="G4338" i="1" a="1"/>
  <c r="G4338" i="1" s="1"/>
  <c r="G4339" i="1" a="1"/>
  <c r="G4339" i="1" s="1"/>
  <c r="G4340" i="1" a="1"/>
  <c r="G4340" i="1" s="1"/>
  <c r="G4341" i="1" a="1"/>
  <c r="G4341" i="1" s="1"/>
  <c r="G4342" i="1" a="1"/>
  <c r="G4342" i="1" s="1"/>
  <c r="G4343" i="1" a="1"/>
  <c r="G4343" i="1"/>
  <c r="G4344" i="1" a="1"/>
  <c r="G4344" i="1" s="1"/>
  <c r="G4345" i="1" a="1"/>
  <c r="G4345" i="1" s="1"/>
  <c r="G4346" i="1" a="1"/>
  <c r="G4346" i="1" s="1"/>
  <c r="G4347" i="1" a="1"/>
  <c r="G4347" i="1" s="1"/>
  <c r="G4348" i="1" a="1"/>
  <c r="G4348" i="1" s="1"/>
  <c r="G4349" i="1" a="1"/>
  <c r="G4349" i="1" s="1"/>
  <c r="G4350" i="1" a="1"/>
  <c r="G4350" i="1" s="1"/>
  <c r="G4351" i="1" a="1"/>
  <c r="G4351" i="1" s="1"/>
  <c r="G4352" i="1" a="1"/>
  <c r="G4352" i="1"/>
  <c r="G4353" i="1" a="1"/>
  <c r="G4353" i="1" s="1"/>
  <c r="G4354" i="1" a="1"/>
  <c r="G4354" i="1" s="1"/>
  <c r="G4355" i="1" a="1"/>
  <c r="G4355" i="1" s="1"/>
  <c r="G4356" i="1" a="1"/>
  <c r="G4356" i="1"/>
  <c r="G4357" i="1" a="1"/>
  <c r="G4357" i="1" s="1"/>
  <c r="G4358" i="1" a="1"/>
  <c r="G4358" i="1"/>
  <c r="G4359" i="1" a="1"/>
  <c r="G4359" i="1" s="1"/>
  <c r="G4360" i="1" a="1"/>
  <c r="G4360" i="1" s="1"/>
  <c r="G4361" i="1" a="1"/>
  <c r="G4361" i="1" s="1"/>
  <c r="G4362" i="1" a="1"/>
  <c r="G4362" i="1" s="1"/>
  <c r="G4363" i="1" a="1"/>
  <c r="G4363" i="1" s="1"/>
  <c r="G4364" i="1" a="1"/>
  <c r="G4364" i="1" s="1"/>
  <c r="G4365" i="1" a="1"/>
  <c r="G4365" i="1"/>
  <c r="G4366" i="1" a="1"/>
  <c r="G4366" i="1" s="1"/>
  <c r="G4367" i="1" a="1"/>
  <c r="G4367" i="1" s="1"/>
  <c r="G4368" i="1" a="1"/>
  <c r="G4368" i="1" s="1"/>
  <c r="G4369" i="1" a="1"/>
  <c r="G4369" i="1" s="1"/>
  <c r="G4370" i="1" a="1"/>
  <c r="G4370" i="1" s="1"/>
  <c r="G4371" i="1" a="1"/>
  <c r="G4371" i="1" s="1"/>
  <c r="G4372" i="1" a="1"/>
  <c r="G4372" i="1" s="1"/>
  <c r="G4373" i="1" a="1"/>
  <c r="G4373" i="1" s="1"/>
  <c r="G4374" i="1" a="1"/>
  <c r="G4374" i="1" s="1"/>
  <c r="G4375" i="1" a="1"/>
  <c r="G4375" i="1" s="1"/>
  <c r="G4376" i="1" a="1"/>
  <c r="G4376" i="1" s="1"/>
  <c r="G4377" i="1" a="1"/>
  <c r="G4377" i="1" s="1"/>
  <c r="G4378" i="1" a="1"/>
  <c r="G4378" i="1" s="1"/>
  <c r="G4379" i="1" a="1"/>
  <c r="G4379" i="1" s="1"/>
  <c r="G4380" i="1" a="1"/>
  <c r="G4380" i="1" s="1"/>
  <c r="G4381" i="1" a="1"/>
  <c r="G4381" i="1" s="1"/>
  <c r="G4382" i="1" a="1"/>
  <c r="G4382" i="1" s="1"/>
  <c r="G4383" i="1" a="1"/>
  <c r="G4383" i="1" s="1"/>
  <c r="G4384" i="1" a="1"/>
  <c r="G4384" i="1"/>
  <c r="G4385" i="1" a="1"/>
  <c r="G4385" i="1" s="1"/>
  <c r="G4386" i="1" a="1"/>
  <c r="G4386" i="1"/>
  <c r="G4387" i="1" a="1"/>
  <c r="G4387" i="1" s="1"/>
  <c r="G4388" i="1" a="1"/>
  <c r="G4388" i="1" s="1"/>
  <c r="G4389" i="1" a="1"/>
  <c r="G4389" i="1" s="1"/>
  <c r="G4390" i="1" a="1"/>
  <c r="G4390" i="1" s="1"/>
  <c r="G4391" i="1" a="1"/>
  <c r="G4391" i="1" s="1"/>
  <c r="G4392" i="1" a="1"/>
  <c r="G4392" i="1" s="1"/>
  <c r="G4393" i="1" a="1"/>
  <c r="G4393" i="1" s="1"/>
  <c r="G4394" i="1" a="1"/>
  <c r="G4394" i="1" s="1"/>
  <c r="G4395" i="1" a="1"/>
  <c r="G4395" i="1"/>
  <c r="G4396" i="1" a="1"/>
  <c r="G4396" i="1" s="1"/>
  <c r="G4397" i="1" a="1"/>
  <c r="G4397" i="1" s="1"/>
  <c r="G4398" i="1" a="1"/>
  <c r="G4398" i="1"/>
  <c r="G4399" i="1" a="1"/>
  <c r="G4399" i="1" s="1"/>
  <c r="G4400" i="1" a="1"/>
  <c r="G4400" i="1" s="1"/>
  <c r="G4401" i="1" a="1"/>
  <c r="G4401" i="1" s="1"/>
  <c r="G4402" i="1" a="1"/>
  <c r="G4402" i="1" s="1"/>
  <c r="G4403" i="1" a="1"/>
  <c r="G4403" i="1" s="1"/>
  <c r="G4404" i="1" a="1"/>
  <c r="G4404" i="1" s="1"/>
  <c r="G4405" i="1" a="1"/>
  <c r="G4405" i="1" s="1"/>
  <c r="G4406" i="1" a="1"/>
  <c r="G4406" i="1" s="1"/>
  <c r="G4407" i="1" a="1"/>
  <c r="G4407" i="1" s="1"/>
  <c r="G4408" i="1" a="1"/>
  <c r="G4408" i="1"/>
  <c r="G4409" i="1" a="1"/>
  <c r="G4409" i="1" s="1"/>
  <c r="G4410" i="1" a="1"/>
  <c r="G4410" i="1" s="1"/>
  <c r="G4411" i="1" a="1"/>
  <c r="G4411" i="1" s="1"/>
  <c r="G4412" i="1" a="1"/>
  <c r="G4412" i="1" s="1"/>
  <c r="G4413" i="1" a="1"/>
  <c r="G4413" i="1" s="1"/>
  <c r="G4414" i="1" a="1"/>
  <c r="G4414" i="1" s="1"/>
  <c r="G4415" i="1" a="1"/>
  <c r="G4415" i="1" s="1"/>
  <c r="G4416" i="1" a="1"/>
  <c r="G4416" i="1" s="1"/>
  <c r="G4417" i="1" a="1"/>
  <c r="G4417" i="1" s="1"/>
  <c r="G4418" i="1" a="1"/>
  <c r="G4418" i="1" s="1"/>
  <c r="G4419" i="1" a="1"/>
  <c r="G4419" i="1" s="1"/>
  <c r="G4420" i="1" a="1"/>
  <c r="G4420" i="1" s="1"/>
  <c r="G4421" i="1" a="1"/>
  <c r="G4421" i="1" s="1"/>
  <c r="G4422" i="1" a="1"/>
  <c r="G4422" i="1" s="1"/>
  <c r="G4423" i="1" a="1"/>
  <c r="G4423" i="1" s="1"/>
  <c r="G4424" i="1" a="1"/>
  <c r="G4424" i="1" s="1"/>
  <c r="G4425" i="1" a="1"/>
  <c r="G4425" i="1"/>
  <c r="G4426" i="1" a="1"/>
  <c r="G4426" i="1" s="1"/>
  <c r="G4427" i="1" a="1"/>
  <c r="G4427" i="1" s="1"/>
  <c r="G4428" i="1" a="1"/>
  <c r="G4428" i="1" s="1"/>
  <c r="G4429" i="1" a="1"/>
  <c r="G4429" i="1" s="1"/>
  <c r="G4430" i="1" a="1"/>
  <c r="G4430" i="1" s="1"/>
  <c r="G4431" i="1" a="1"/>
  <c r="G4431" i="1" s="1"/>
  <c r="G4432" i="1" a="1"/>
  <c r="G4432" i="1" s="1"/>
  <c r="G4433" i="1" a="1"/>
  <c r="G4433" i="1" s="1"/>
  <c r="G4434" i="1" a="1"/>
  <c r="G4434" i="1" s="1"/>
  <c r="G4435" i="1" a="1"/>
  <c r="G4435" i="1" s="1"/>
  <c r="G4436" i="1" a="1"/>
  <c r="G4436" i="1" s="1"/>
  <c r="G4437" i="1" a="1"/>
  <c r="G4437" i="1"/>
  <c r="G4438" i="1" a="1"/>
  <c r="G4438" i="1" s="1"/>
  <c r="G4439" i="1" a="1"/>
  <c r="G4439" i="1" s="1"/>
  <c r="G4440" i="1" a="1"/>
  <c r="G4440" i="1" s="1"/>
  <c r="G4441" i="1" a="1"/>
  <c r="G4441" i="1"/>
  <c r="G4442" i="1" a="1"/>
  <c r="G4442" i="1" s="1"/>
  <c r="G4443" i="1" a="1"/>
  <c r="G4443" i="1" s="1"/>
  <c r="G4444" i="1" a="1"/>
  <c r="G4444" i="1" s="1"/>
  <c r="G4445" i="1" a="1"/>
  <c r="G4445" i="1" s="1"/>
  <c r="G4446" i="1" a="1"/>
  <c r="G4446" i="1" s="1"/>
  <c r="G4447" i="1" a="1"/>
  <c r="G4447" i="1" s="1"/>
  <c r="G4448" i="1" a="1"/>
  <c r="G4448" i="1" s="1"/>
  <c r="G4449" i="1" a="1"/>
  <c r="G4449" i="1" s="1"/>
  <c r="G4450" i="1" a="1"/>
  <c r="G4450" i="1" s="1"/>
  <c r="G4451" i="1" a="1"/>
  <c r="G4451" i="1" s="1"/>
  <c r="G4452" i="1" a="1"/>
  <c r="G4452" i="1" s="1"/>
  <c r="G4453" i="1" a="1"/>
  <c r="G4453" i="1" s="1"/>
  <c r="G4454" i="1" a="1"/>
  <c r="G4454" i="1" s="1"/>
  <c r="G4455" i="1" a="1"/>
  <c r="G4455" i="1" s="1"/>
  <c r="G4456" i="1" a="1"/>
  <c r="G4456" i="1" s="1"/>
  <c r="G4457" i="1" a="1"/>
  <c r="G4457" i="1" s="1"/>
  <c r="G4458" i="1" a="1"/>
  <c r="G4458" i="1"/>
  <c r="G4459" i="1" a="1"/>
  <c r="G4459" i="1" s="1"/>
  <c r="G4460" i="1" a="1"/>
  <c r="G4460" i="1" s="1"/>
  <c r="G4461" i="1" a="1"/>
  <c r="G4461" i="1" s="1"/>
  <c r="G4462" i="1" a="1"/>
  <c r="G4462" i="1" s="1"/>
  <c r="G4463" i="1" a="1"/>
  <c r="G4463" i="1" s="1"/>
  <c r="G4464" i="1" a="1"/>
  <c r="G4464" i="1" s="1"/>
  <c r="G4465" i="1" a="1"/>
  <c r="G4465" i="1" s="1"/>
  <c r="G4466" i="1" a="1"/>
  <c r="G4466" i="1" s="1"/>
  <c r="G4467" i="1" a="1"/>
  <c r="G4467" i="1" s="1"/>
  <c r="G4468" i="1" a="1"/>
  <c r="G4468" i="1" s="1"/>
  <c r="G4469" i="1" a="1"/>
  <c r="G4469" i="1" s="1"/>
  <c r="G4470" i="1" a="1"/>
  <c r="G4470" i="1" s="1"/>
  <c r="G4471" i="1" a="1"/>
  <c r="G4471" i="1" s="1"/>
  <c r="G4472" i="1" a="1"/>
  <c r="G4472" i="1" s="1"/>
  <c r="G4473" i="1" a="1"/>
  <c r="G4473" i="1" s="1"/>
  <c r="G4474" i="1" a="1"/>
  <c r="G4474" i="1" s="1"/>
  <c r="G4475" i="1" a="1"/>
  <c r="G4475" i="1" s="1"/>
  <c r="G4476" i="1" a="1"/>
  <c r="G4476" i="1" s="1"/>
  <c r="G4477" i="1" a="1"/>
  <c r="G4477" i="1" s="1"/>
  <c r="G4478" i="1" a="1"/>
  <c r="G4478" i="1" s="1"/>
  <c r="G4479" i="1" a="1"/>
  <c r="G4479" i="1" s="1"/>
  <c r="G4480" i="1" a="1"/>
  <c r="G4480" i="1"/>
  <c r="G4481" i="1" a="1"/>
  <c r="G4481" i="1" s="1"/>
  <c r="G4482" i="1" a="1"/>
  <c r="G4482" i="1" s="1"/>
  <c r="G4483" i="1" a="1"/>
  <c r="G4483" i="1" s="1"/>
  <c r="G4484" i="1" a="1"/>
  <c r="G4484" i="1" s="1"/>
  <c r="G4485" i="1" a="1"/>
  <c r="G4485" i="1" s="1"/>
  <c r="G4486" i="1" a="1"/>
  <c r="G4486" i="1" s="1"/>
  <c r="G4487" i="1" a="1"/>
  <c r="G4487" i="1" s="1"/>
  <c r="G4488" i="1" a="1"/>
  <c r="G4488" i="1" s="1"/>
  <c r="G4489" i="1" a="1"/>
  <c r="G4489" i="1" s="1"/>
  <c r="G4490" i="1" a="1"/>
  <c r="G4490" i="1" s="1"/>
  <c r="G4491" i="1" a="1"/>
  <c r="G4491" i="1" s="1"/>
  <c r="G4492" i="1" a="1"/>
  <c r="G4492" i="1" s="1"/>
  <c r="G4493" i="1" a="1"/>
  <c r="G4493" i="1" s="1"/>
  <c r="G4494" i="1" a="1"/>
  <c r="G4494" i="1" s="1"/>
  <c r="G4495" i="1" a="1"/>
  <c r="G4495" i="1" s="1"/>
  <c r="G4496" i="1" a="1"/>
  <c r="G4496" i="1"/>
  <c r="G4497" i="1" a="1"/>
  <c r="G4497" i="1" s="1"/>
  <c r="G4498" i="1" a="1"/>
  <c r="G4498" i="1" s="1"/>
  <c r="G4499" i="1" a="1"/>
  <c r="G4499" i="1" s="1"/>
  <c r="G4500" i="1" a="1"/>
  <c r="G4500" i="1" s="1"/>
  <c r="G4501" i="1" a="1"/>
  <c r="G4501" i="1" s="1"/>
  <c r="G4502" i="1" a="1"/>
  <c r="G4502" i="1" s="1"/>
  <c r="G4503" i="1" a="1"/>
  <c r="G4503" i="1" s="1"/>
  <c r="G4504" i="1" a="1"/>
  <c r="G4504" i="1" s="1"/>
  <c r="G4505" i="1" a="1"/>
  <c r="G4505" i="1" s="1"/>
  <c r="G4506" i="1" a="1"/>
  <c r="G4506" i="1" s="1"/>
  <c r="G4507" i="1" a="1"/>
  <c r="G4507" i="1" s="1"/>
  <c r="G4508" i="1" a="1"/>
  <c r="G4508" i="1" s="1"/>
  <c r="G4509" i="1" a="1"/>
  <c r="G4509" i="1"/>
  <c r="G4510" i="1" a="1"/>
  <c r="G4510" i="1" s="1"/>
  <c r="G4511" i="1" a="1"/>
  <c r="G4511" i="1" s="1"/>
  <c r="G4512" i="1" a="1"/>
  <c r="G4512" i="1"/>
  <c r="G4513" i="1" a="1"/>
  <c r="G4513" i="1"/>
  <c r="G4514" i="1" a="1"/>
  <c r="G4514" i="1" s="1"/>
  <c r="G4515" i="1" a="1"/>
  <c r="G4515" i="1" s="1"/>
  <c r="G4516" i="1" a="1"/>
  <c r="G4516" i="1" s="1"/>
  <c r="G4517" i="1" a="1"/>
  <c r="G4517" i="1" s="1"/>
  <c r="G4518" i="1" a="1"/>
  <c r="G4518" i="1" s="1"/>
  <c r="G4519" i="1" a="1"/>
  <c r="G4519" i="1" s="1"/>
  <c r="G4520" i="1" a="1"/>
  <c r="G4520" i="1" s="1"/>
  <c r="G4521" i="1" a="1"/>
  <c r="G4521" i="1" s="1"/>
  <c r="G4522" i="1" a="1"/>
  <c r="G4522" i="1" s="1"/>
  <c r="G4523" i="1" a="1"/>
  <c r="G4523" i="1" s="1"/>
  <c r="G4524" i="1" a="1"/>
  <c r="G4524" i="1" s="1"/>
  <c r="G4525" i="1" a="1"/>
  <c r="G4525" i="1"/>
  <c r="G4526" i="1" a="1"/>
  <c r="G4526" i="1"/>
  <c r="G4527" i="1" a="1"/>
  <c r="G4527" i="1" s="1"/>
  <c r="G4528" i="1" a="1"/>
  <c r="G4528" i="1" s="1"/>
  <c r="G4529" i="1" a="1"/>
  <c r="G4529" i="1" s="1"/>
  <c r="G4530" i="1" a="1"/>
  <c r="G4530" i="1" s="1"/>
  <c r="G4531" i="1" a="1"/>
  <c r="G4531" i="1" s="1"/>
  <c r="G4532" i="1" a="1"/>
  <c r="G4532" i="1" s="1"/>
  <c r="G4533" i="1" a="1"/>
  <c r="G4533" i="1" s="1"/>
  <c r="G4534" i="1" a="1"/>
  <c r="G4534" i="1" s="1"/>
  <c r="G4535" i="1" a="1"/>
  <c r="G4535" i="1" s="1"/>
  <c r="G4536" i="1" a="1"/>
  <c r="G4536" i="1" s="1"/>
  <c r="G4537" i="1" a="1"/>
  <c r="G4537" i="1" s="1"/>
  <c r="G4538" i="1" a="1"/>
  <c r="G4538" i="1"/>
  <c r="G4539" i="1" a="1"/>
  <c r="G4539" i="1"/>
  <c r="G4540" i="1" a="1"/>
  <c r="G4540" i="1"/>
  <c r="G4541" i="1" a="1"/>
  <c r="G4541" i="1" s="1"/>
  <c r="G4542" i="1" a="1"/>
  <c r="G4542" i="1"/>
  <c r="G4543" i="1" a="1"/>
  <c r="G4543" i="1"/>
  <c r="G4544" i="1" a="1"/>
  <c r="G4544" i="1" s="1"/>
  <c r="G4545" i="1" a="1"/>
  <c r="G4545" i="1" s="1"/>
  <c r="G4546" i="1" a="1"/>
  <c r="G4546" i="1" s="1"/>
  <c r="G4547" i="1" a="1"/>
  <c r="G4547" i="1" s="1"/>
  <c r="G4548" i="1" a="1"/>
  <c r="G4548" i="1" s="1"/>
  <c r="G4549" i="1" a="1"/>
  <c r="G4549" i="1" s="1"/>
  <c r="G4550" i="1" a="1"/>
  <c r="G4550" i="1" s="1"/>
  <c r="G4551" i="1" a="1"/>
  <c r="G4551" i="1" s="1"/>
  <c r="G4552" i="1" a="1"/>
  <c r="G4552" i="1" s="1"/>
  <c r="G4553" i="1" a="1"/>
  <c r="G4553" i="1" s="1"/>
  <c r="G4554" i="1" a="1"/>
  <c r="G4554" i="1" s="1"/>
  <c r="G4555" i="1" a="1"/>
  <c r="G4555" i="1" s="1"/>
  <c r="G4556" i="1" a="1"/>
  <c r="G4556" i="1"/>
  <c r="G4557" i="1" a="1"/>
  <c r="G4557" i="1" s="1"/>
  <c r="G4558" i="1" a="1"/>
  <c r="G4558" i="1" s="1"/>
  <c r="G4559" i="1" a="1"/>
  <c r="G4559" i="1" s="1"/>
  <c r="G4560" i="1" a="1"/>
  <c r="G4560" i="1"/>
  <c r="G4561" i="1" a="1"/>
  <c r="G4561" i="1" s="1"/>
  <c r="G4562" i="1" a="1"/>
  <c r="G4562" i="1" s="1"/>
  <c r="G4563" i="1" a="1"/>
  <c r="G4563" i="1" s="1"/>
  <c r="G4564" i="1" a="1"/>
  <c r="G4564" i="1" s="1"/>
  <c r="G4565" i="1" a="1"/>
  <c r="G4565" i="1" s="1"/>
  <c r="G4566" i="1" a="1"/>
  <c r="G4566" i="1" s="1"/>
  <c r="G4567" i="1" a="1"/>
  <c r="G4567" i="1" s="1"/>
  <c r="G4568" i="1" a="1"/>
  <c r="G4568" i="1"/>
  <c r="G4569" i="1" a="1"/>
  <c r="G4569" i="1"/>
  <c r="G4570" i="1" a="1"/>
  <c r="G4570" i="1" s="1"/>
  <c r="G4571" i="1" a="1"/>
  <c r="G4571" i="1" s="1"/>
  <c r="G4572" i="1" a="1"/>
  <c r="G4572" i="1" s="1"/>
  <c r="G4573" i="1" a="1"/>
  <c r="G4573" i="1" s="1"/>
  <c r="G4574" i="1" a="1"/>
  <c r="G4574" i="1" s="1"/>
  <c r="G4575" i="1" a="1"/>
  <c r="G4575" i="1" s="1"/>
  <c r="G4576" i="1" a="1"/>
  <c r="G4576" i="1" s="1"/>
  <c r="G4577" i="1" a="1"/>
  <c r="G4577" i="1" s="1"/>
  <c r="G4578" i="1" a="1"/>
  <c r="G4578" i="1" s="1"/>
  <c r="G4579" i="1" a="1"/>
  <c r="G4579" i="1" s="1"/>
  <c r="G4580" i="1" a="1"/>
  <c r="G4580" i="1" s="1"/>
  <c r="G4581" i="1" a="1"/>
  <c r="G4581" i="1"/>
  <c r="G4582" i="1" a="1"/>
  <c r="G4582" i="1" s="1"/>
  <c r="G4583" i="1" a="1"/>
  <c r="G4583" i="1" s="1"/>
  <c r="G4584" i="1" a="1"/>
  <c r="G4584" i="1" s="1"/>
  <c r="G4585" i="1" a="1"/>
  <c r="G4585" i="1"/>
  <c r="G4586" i="1" a="1"/>
  <c r="G4586" i="1"/>
  <c r="G4587" i="1" a="1"/>
  <c r="G4587" i="1" s="1"/>
  <c r="G4588" i="1" a="1"/>
  <c r="G4588" i="1" s="1"/>
  <c r="G4589" i="1" a="1"/>
  <c r="G4589" i="1" s="1"/>
  <c r="G4590" i="1" a="1"/>
  <c r="G4590" i="1" s="1"/>
  <c r="G4591" i="1" a="1"/>
  <c r="G4591" i="1" s="1"/>
  <c r="G4592" i="1" a="1"/>
  <c r="G4592" i="1" s="1"/>
  <c r="G4593" i="1" a="1"/>
  <c r="G4593" i="1" s="1"/>
  <c r="G4594" i="1" a="1"/>
  <c r="G4594" i="1"/>
  <c r="G4595" i="1" a="1"/>
  <c r="G4595" i="1" s="1"/>
  <c r="G4596" i="1" a="1"/>
  <c r="G4596" i="1" s="1"/>
  <c r="G4597" i="1" a="1"/>
  <c r="G4597" i="1" s="1"/>
  <c r="G4598" i="1" a="1"/>
  <c r="G4598" i="1"/>
  <c r="G4599" i="1" a="1"/>
  <c r="G4599" i="1" s="1"/>
  <c r="G4600" i="1" a="1"/>
  <c r="G4600" i="1" s="1"/>
  <c r="G4601" i="1" a="1"/>
  <c r="G4601" i="1" s="1"/>
  <c r="G4602" i="1" a="1"/>
  <c r="G4602" i="1"/>
  <c r="G4603" i="1" a="1"/>
  <c r="G4603" i="1" s="1"/>
  <c r="G4604" i="1" a="1"/>
  <c r="G4604" i="1" s="1"/>
  <c r="G4605" i="1" a="1"/>
  <c r="G4605" i="1" s="1"/>
  <c r="G4606" i="1" a="1"/>
  <c r="G4606" i="1" s="1"/>
  <c r="G4607" i="1" a="1"/>
  <c r="G4607" i="1" s="1"/>
  <c r="G4608" i="1" a="1"/>
  <c r="G4608" i="1" s="1"/>
  <c r="G4609" i="1" a="1"/>
  <c r="G4609" i="1" s="1"/>
  <c r="G4610" i="1" a="1"/>
  <c r="G4610" i="1"/>
  <c r="G4611" i="1" a="1"/>
  <c r="G4611" i="1" s="1"/>
  <c r="G4612" i="1" a="1"/>
  <c r="G4612" i="1"/>
  <c r="G4613" i="1" a="1"/>
  <c r="G4613" i="1" s="1"/>
  <c r="G4614" i="1" a="1"/>
  <c r="G4614" i="1" s="1"/>
  <c r="G4615" i="1" a="1"/>
  <c r="G4615" i="1" s="1"/>
  <c r="G4616" i="1" a="1"/>
  <c r="G4616" i="1" s="1"/>
  <c r="G4617" i="1" a="1"/>
  <c r="G4617" i="1" s="1"/>
  <c r="G4618" i="1" a="1"/>
  <c r="G4618" i="1" s="1"/>
  <c r="G4619" i="1" a="1"/>
  <c r="G4619" i="1" s="1"/>
  <c r="G4620" i="1" a="1"/>
  <c r="G4620" i="1" s="1"/>
  <c r="G4621" i="1" a="1"/>
  <c r="G4621" i="1" s="1"/>
  <c r="G4622" i="1" a="1"/>
  <c r="G4622" i="1" s="1"/>
  <c r="G4623" i="1" a="1"/>
  <c r="G4623" i="1" s="1"/>
  <c r="G4624" i="1" a="1"/>
  <c r="G4624" i="1"/>
  <c r="G4625" i="1" a="1"/>
  <c r="G4625" i="1" s="1"/>
  <c r="G4626" i="1" a="1"/>
  <c r="G4626" i="1" s="1"/>
  <c r="G4627" i="1" a="1"/>
  <c r="G4627" i="1" s="1"/>
  <c r="G4628" i="1" a="1"/>
  <c r="G4628" i="1" s="1"/>
  <c r="G4629" i="1" a="1"/>
  <c r="G4629" i="1" s="1"/>
  <c r="G4630" i="1" a="1"/>
  <c r="G4630" i="1" s="1"/>
  <c r="G4631" i="1" a="1"/>
  <c r="G4631" i="1" s="1"/>
  <c r="G4632" i="1" a="1"/>
  <c r="G4632" i="1" s="1"/>
  <c r="G4633" i="1" a="1"/>
  <c r="G4633" i="1" s="1"/>
  <c r="G4634" i="1" a="1"/>
  <c r="G4634" i="1" s="1"/>
  <c r="G4635" i="1" a="1"/>
  <c r="G4635" i="1" s="1"/>
  <c r="G4636" i="1" a="1"/>
  <c r="G4636" i="1" s="1"/>
  <c r="G4637" i="1" a="1"/>
  <c r="G4637" i="1" s="1"/>
  <c r="G4638" i="1" a="1"/>
  <c r="G4638" i="1" s="1"/>
  <c r="G4639" i="1" a="1"/>
  <c r="G4639" i="1" s="1"/>
  <c r="G4640" i="1" a="1"/>
  <c r="G4640" i="1" s="1"/>
  <c r="G4641" i="1" a="1"/>
  <c r="G4641" i="1" s="1"/>
  <c r="G4642" i="1" a="1"/>
  <c r="G4642" i="1" s="1"/>
  <c r="G4643" i="1" a="1"/>
  <c r="G4643" i="1" s="1"/>
  <c r="G4644" i="1" a="1"/>
  <c r="G4644" i="1" s="1"/>
  <c r="G4645" i="1" a="1"/>
  <c r="G4645" i="1"/>
  <c r="G4646" i="1" a="1"/>
  <c r="G4646" i="1" s="1"/>
  <c r="G4647" i="1" a="1"/>
  <c r="G4647" i="1" s="1"/>
  <c r="G4648" i="1" a="1"/>
  <c r="G4648" i="1" s="1"/>
  <c r="G4649" i="1" a="1"/>
  <c r="G4649" i="1" s="1"/>
  <c r="G4650" i="1" a="1"/>
  <c r="G4650" i="1" s="1"/>
  <c r="G4651" i="1" a="1"/>
  <c r="G4651" i="1" s="1"/>
  <c r="G4652" i="1" a="1"/>
  <c r="G4652" i="1" s="1"/>
  <c r="G4653" i="1" a="1"/>
  <c r="G4653" i="1" s="1"/>
  <c r="G4654" i="1" a="1"/>
  <c r="G4654" i="1" s="1"/>
  <c r="G4655" i="1" a="1"/>
  <c r="G4655" i="1" s="1"/>
  <c r="G4656" i="1" a="1"/>
  <c r="G4656" i="1"/>
  <c r="G4657" i="1" a="1"/>
  <c r="G4657" i="1" s="1"/>
  <c r="G4658" i="1" a="1"/>
  <c r="G4658" i="1" s="1"/>
  <c r="G4659" i="1" a="1"/>
  <c r="G4659" i="1" s="1"/>
  <c r="G4660" i="1" a="1"/>
  <c r="G4660" i="1" s="1"/>
  <c r="G4661" i="1" a="1"/>
  <c r="G4661" i="1" s="1"/>
  <c r="G4662" i="1" a="1"/>
  <c r="G4662" i="1" s="1"/>
  <c r="G4663" i="1" a="1"/>
  <c r="G4663" i="1" s="1"/>
  <c r="G4664" i="1" a="1"/>
  <c r="G4664" i="1" s="1"/>
  <c r="G4665" i="1" a="1"/>
  <c r="G4665" i="1" s="1"/>
  <c r="G4666" i="1" a="1"/>
  <c r="G4666" i="1"/>
  <c r="G4667" i="1" a="1"/>
  <c r="G4667" i="1" s="1"/>
  <c r="G4668" i="1" a="1"/>
  <c r="G4668" i="1" s="1"/>
  <c r="G4669" i="1" a="1"/>
  <c r="G4669" i="1"/>
  <c r="G4670" i="1" a="1"/>
  <c r="G4670" i="1" s="1"/>
  <c r="G4671" i="1" a="1"/>
  <c r="G4671" i="1" s="1"/>
  <c r="G4672" i="1" a="1"/>
  <c r="G4672" i="1" s="1"/>
  <c r="G4673" i="1" a="1"/>
  <c r="G4673" i="1" s="1"/>
  <c r="G4674" i="1" a="1"/>
  <c r="G4674" i="1"/>
  <c r="G4675" i="1" a="1"/>
  <c r="G4675" i="1" s="1"/>
  <c r="G4676" i="1" a="1"/>
  <c r="G4676" i="1" s="1"/>
  <c r="G4677" i="1" a="1"/>
  <c r="G4677" i="1" s="1"/>
  <c r="G4678" i="1" a="1"/>
  <c r="G4678" i="1" s="1"/>
  <c r="G4679" i="1" a="1"/>
  <c r="G4679" i="1" s="1"/>
  <c r="G4680" i="1" a="1"/>
  <c r="G4680" i="1" s="1"/>
  <c r="G4681" i="1" a="1"/>
  <c r="G4681" i="1" s="1"/>
  <c r="G4682" i="1" a="1"/>
  <c r="G4682" i="1"/>
  <c r="G4683" i="1" a="1"/>
  <c r="G4683" i="1"/>
  <c r="G4684" i="1" a="1"/>
  <c r="G4684" i="1" s="1"/>
  <c r="G4685" i="1" a="1"/>
  <c r="G4685" i="1" s="1"/>
  <c r="G4686" i="1" a="1"/>
  <c r="G4686" i="1"/>
  <c r="G4687" i="1" a="1"/>
  <c r="G4687" i="1" s="1"/>
  <c r="G4688" i="1" a="1"/>
  <c r="G4688" i="1" s="1"/>
  <c r="G4689" i="1" a="1"/>
  <c r="G4689" i="1" s="1"/>
  <c r="G4690" i="1" a="1"/>
  <c r="G4690" i="1" s="1"/>
  <c r="G4691" i="1" a="1"/>
  <c r="G4691" i="1" s="1"/>
  <c r="G4692" i="1" a="1"/>
  <c r="G4692" i="1" s="1"/>
  <c r="G4693" i="1" a="1"/>
  <c r="G4693" i="1" s="1"/>
  <c r="G4694" i="1" a="1"/>
  <c r="G4694" i="1" s="1"/>
  <c r="G4695" i="1" a="1"/>
  <c r="G4695" i="1" s="1"/>
  <c r="G4696" i="1" a="1"/>
  <c r="G4696" i="1"/>
  <c r="G4697" i="1" a="1"/>
  <c r="G4697" i="1" s="1"/>
  <c r="G4698" i="1" a="1"/>
  <c r="G4698" i="1" s="1"/>
  <c r="G4699" i="1" a="1"/>
  <c r="G4699" i="1"/>
  <c r="G4700" i="1" a="1"/>
  <c r="G4700" i="1"/>
  <c r="G4701" i="1" a="1"/>
  <c r="G4701" i="1" s="1"/>
  <c r="G4702" i="1" a="1"/>
  <c r="G4702" i="1" s="1"/>
  <c r="G4703" i="1" a="1"/>
  <c r="G4703" i="1" s="1"/>
  <c r="G4704" i="1" a="1"/>
  <c r="G4704" i="1"/>
  <c r="G4705" i="1" a="1"/>
  <c r="G4705" i="1" s="1"/>
  <c r="G4706" i="1" a="1"/>
  <c r="G4706" i="1" s="1"/>
  <c r="G4707" i="1" a="1"/>
  <c r="G4707" i="1" s="1"/>
  <c r="G4708" i="1" a="1"/>
  <c r="G4708" i="1"/>
  <c r="G4709" i="1" a="1"/>
  <c r="G4709" i="1" s="1"/>
  <c r="G4710" i="1" a="1"/>
  <c r="G4710" i="1" s="1"/>
  <c r="G4711" i="1" a="1"/>
  <c r="G4711" i="1" s="1"/>
  <c r="G4712" i="1" a="1"/>
  <c r="G4712" i="1"/>
  <c r="G4713" i="1" a="1"/>
  <c r="G4713" i="1"/>
  <c r="G4714" i="1" a="1"/>
  <c r="G4714" i="1" s="1"/>
  <c r="G4715" i="1" a="1"/>
  <c r="G4715" i="1" s="1"/>
  <c r="G4716" i="1" a="1"/>
  <c r="G4716" i="1" s="1"/>
  <c r="G4717" i="1" a="1"/>
  <c r="G4717" i="1" s="1"/>
  <c r="G4718" i="1" a="1"/>
  <c r="G4718" i="1" s="1"/>
  <c r="G4719" i="1" a="1"/>
  <c r="G4719" i="1" s="1"/>
  <c r="G4720" i="1" a="1"/>
  <c r="G4720" i="1" s="1"/>
  <c r="G4721" i="1" a="1"/>
  <c r="G4721" i="1" s="1"/>
  <c r="G4722" i="1" a="1"/>
  <c r="G4722" i="1" s="1"/>
  <c r="G4723" i="1" a="1"/>
  <c r="G4723" i="1" s="1"/>
  <c r="G4724" i="1" a="1"/>
  <c r="G4724" i="1" s="1"/>
  <c r="G4725" i="1" a="1"/>
  <c r="G4725" i="1"/>
  <c r="G4726" i="1" a="1"/>
  <c r="G4726" i="1"/>
  <c r="G4727" i="1" a="1"/>
  <c r="G4727" i="1" s="1"/>
  <c r="G4728" i="1" a="1"/>
  <c r="G4728" i="1"/>
  <c r="G4729" i="1" a="1"/>
  <c r="G4729" i="1"/>
  <c r="G4730" i="1" a="1"/>
  <c r="G4730" i="1"/>
  <c r="G4731" i="1" a="1"/>
  <c r="G4731" i="1" s="1"/>
  <c r="G4732" i="1" a="1"/>
  <c r="G4732" i="1" s="1"/>
  <c r="G4733" i="1" a="1"/>
  <c r="G4733" i="1" s="1"/>
  <c r="G4734" i="1" a="1"/>
  <c r="G4734" i="1" s="1"/>
  <c r="G4735" i="1" a="1"/>
  <c r="G4735" i="1" s="1"/>
  <c r="G4736" i="1" a="1"/>
  <c r="G4736" i="1" s="1"/>
  <c r="G4737" i="1" a="1"/>
  <c r="G4737" i="1" s="1"/>
  <c r="G4738" i="1" a="1"/>
  <c r="G4738" i="1" s="1"/>
  <c r="G4739" i="1" a="1"/>
  <c r="G4739" i="1" s="1"/>
  <c r="G4740" i="1" a="1"/>
  <c r="G4740" i="1" s="1"/>
  <c r="G4741" i="1" a="1"/>
  <c r="G4741" i="1"/>
  <c r="G4742" i="1" a="1"/>
  <c r="G4742" i="1" s="1"/>
  <c r="G4743" i="1" a="1"/>
  <c r="G4743" i="1"/>
  <c r="G4744" i="1" a="1"/>
  <c r="G4744" i="1" s="1"/>
  <c r="G4745" i="1" a="1"/>
  <c r="G4745" i="1" s="1"/>
  <c r="G4746" i="1" a="1"/>
  <c r="G4746" i="1" s="1"/>
  <c r="G4747" i="1" a="1"/>
  <c r="G4747" i="1" s="1"/>
  <c r="G4748" i="1" a="1"/>
  <c r="G4748" i="1" s="1"/>
  <c r="G4749" i="1" a="1"/>
  <c r="G4749" i="1" s="1"/>
  <c r="G4750" i="1" a="1"/>
  <c r="G4750" i="1" s="1"/>
  <c r="G4751" i="1" a="1"/>
  <c r="G4751" i="1" s="1"/>
  <c r="G4752" i="1" a="1"/>
  <c r="G4752" i="1" s="1"/>
  <c r="G4753" i="1" a="1"/>
  <c r="G4753" i="1" s="1"/>
  <c r="G4754" i="1" a="1"/>
  <c r="G4754" i="1" s="1"/>
  <c r="G4755" i="1" a="1"/>
  <c r="G4755" i="1"/>
  <c r="G4756" i="1" a="1"/>
  <c r="G4756" i="1"/>
  <c r="G4757" i="1" a="1"/>
  <c r="G4757" i="1" s="1"/>
  <c r="G4758" i="1" a="1"/>
  <c r="G4758" i="1"/>
  <c r="G4759" i="1" a="1"/>
  <c r="G4759" i="1" s="1"/>
  <c r="G4760" i="1" a="1"/>
  <c r="G4760" i="1" s="1"/>
  <c r="G4761" i="1" a="1"/>
  <c r="G4761" i="1" s="1"/>
  <c r="G4762" i="1" a="1"/>
  <c r="G4762" i="1" s="1"/>
  <c r="G4763" i="1" a="1"/>
  <c r="G4763" i="1" s="1"/>
  <c r="G4764" i="1" a="1"/>
  <c r="G4764" i="1" s="1"/>
  <c r="G4765" i="1" a="1"/>
  <c r="G4765" i="1" s="1"/>
  <c r="G4766" i="1" a="1"/>
  <c r="G4766" i="1" s="1"/>
  <c r="G4767" i="1" a="1"/>
  <c r="G4767" i="1"/>
  <c r="G4768" i="1" a="1"/>
  <c r="G4768" i="1" s="1"/>
  <c r="G4769" i="1" a="1"/>
  <c r="G4769" i="1" s="1"/>
  <c r="G4770" i="1" a="1"/>
  <c r="G4770" i="1" s="1"/>
  <c r="G4771" i="1" a="1"/>
  <c r="G4771" i="1" s="1"/>
  <c r="G4772" i="1" a="1"/>
  <c r="G4772" i="1" s="1"/>
  <c r="G4773" i="1" a="1"/>
  <c r="G4773" i="1" s="1"/>
  <c r="G4774" i="1" a="1"/>
  <c r="G4774" i="1" s="1"/>
  <c r="G4775" i="1" a="1"/>
  <c r="G4775" i="1" s="1"/>
  <c r="G4776" i="1" a="1"/>
  <c r="G4776" i="1"/>
  <c r="G4777" i="1" a="1"/>
  <c r="G4777" i="1" s="1"/>
  <c r="G4778" i="1" a="1"/>
  <c r="G4778" i="1" s="1"/>
  <c r="G4779" i="1" a="1"/>
  <c r="G4779" i="1" s="1"/>
  <c r="G4780" i="1" a="1"/>
  <c r="G4780" i="1" s="1"/>
  <c r="G4781" i="1" a="1"/>
  <c r="G4781" i="1" s="1"/>
  <c r="G4782" i="1" a="1"/>
  <c r="G4782" i="1" s="1"/>
  <c r="G4783" i="1" a="1"/>
  <c r="G4783" i="1" s="1"/>
  <c r="G4784" i="1" a="1"/>
  <c r="G4784" i="1" s="1"/>
  <c r="G4785" i="1" a="1"/>
  <c r="G4785" i="1"/>
  <c r="G4786" i="1" a="1"/>
  <c r="G4786" i="1" s="1"/>
  <c r="G4787" i="1" a="1"/>
  <c r="G4787" i="1" s="1"/>
  <c r="G4788" i="1" a="1"/>
  <c r="G4788" i="1"/>
  <c r="G4789" i="1" a="1"/>
  <c r="G4789" i="1"/>
  <c r="G4790" i="1" a="1"/>
  <c r="G4790" i="1" s="1"/>
  <c r="G4791" i="1" a="1"/>
  <c r="G4791" i="1" s="1"/>
  <c r="G4792" i="1" a="1"/>
  <c r="G4792" i="1" s="1"/>
  <c r="G4793" i="1" a="1"/>
  <c r="G4793" i="1" s="1"/>
  <c r="G4794" i="1" a="1"/>
  <c r="G4794" i="1" s="1"/>
  <c r="G4795" i="1" a="1"/>
  <c r="G4795" i="1" s="1"/>
  <c r="G4796" i="1" a="1"/>
  <c r="G4796" i="1" s="1"/>
  <c r="G4797" i="1" a="1"/>
  <c r="G4797" i="1" s="1"/>
  <c r="G4798" i="1" a="1"/>
  <c r="G4798" i="1" s="1"/>
  <c r="G4799" i="1" a="1"/>
  <c r="G4799" i="1" s="1"/>
  <c r="G4800" i="1" a="1"/>
  <c r="G4800" i="1" s="1"/>
  <c r="G4801" i="1" a="1"/>
  <c r="G4801" i="1" s="1"/>
  <c r="G4802" i="1" a="1"/>
  <c r="G4802" i="1"/>
  <c r="G4803" i="1" a="1"/>
  <c r="G4803" i="1" s="1"/>
  <c r="G4804" i="1" a="1"/>
  <c r="G4804" i="1" s="1"/>
  <c r="G4805" i="1" a="1"/>
  <c r="G4805" i="1" s="1"/>
  <c r="G4806" i="1" a="1"/>
  <c r="G4806" i="1" s="1"/>
  <c r="G4807" i="1" a="1"/>
  <c r="G4807" i="1" s="1"/>
  <c r="G4808" i="1" a="1"/>
  <c r="G4808" i="1" s="1"/>
  <c r="G4809" i="1" a="1"/>
  <c r="G4809" i="1" s="1"/>
  <c r="G4810" i="1" a="1"/>
  <c r="G4810" i="1"/>
  <c r="G4811" i="1" a="1"/>
  <c r="G4811" i="1" s="1"/>
  <c r="G4812" i="1" a="1"/>
  <c r="G4812" i="1" s="1"/>
  <c r="G4813" i="1" a="1"/>
  <c r="G4813" i="1" s="1"/>
  <c r="G4814" i="1" a="1"/>
  <c r="G4814" i="1" s="1"/>
  <c r="G4815" i="1" a="1"/>
  <c r="G4815" i="1" s="1"/>
  <c r="G4816" i="1" a="1"/>
  <c r="G4816" i="1" s="1"/>
  <c r="G4817" i="1" a="1"/>
  <c r="G4817" i="1" s="1"/>
  <c r="G4818" i="1" a="1"/>
  <c r="G4818" i="1"/>
  <c r="G4819" i="1" a="1"/>
  <c r="G4819" i="1" s="1"/>
  <c r="G4820" i="1" a="1"/>
  <c r="G4820" i="1" s="1"/>
  <c r="G4821" i="1" a="1"/>
  <c r="G4821" i="1" s="1"/>
  <c r="G4822" i="1" a="1"/>
  <c r="G4822" i="1" s="1"/>
  <c r="G4823" i="1" a="1"/>
  <c r="G4823" i="1" s="1"/>
  <c r="G4824" i="1" a="1"/>
  <c r="G4824" i="1" s="1"/>
  <c r="G4825" i="1" a="1"/>
  <c r="G4825" i="1" s="1"/>
  <c r="G4826" i="1" a="1"/>
  <c r="G4826" i="1"/>
  <c r="G4827" i="1" a="1"/>
  <c r="G4827" i="1" s="1"/>
  <c r="G4828" i="1" a="1"/>
  <c r="G4828" i="1" s="1"/>
  <c r="G4829" i="1" a="1"/>
  <c r="G4829" i="1" s="1"/>
  <c r="G4830" i="1" a="1"/>
  <c r="G4830" i="1" s="1"/>
  <c r="G4831" i="1" a="1"/>
  <c r="G4831" i="1" s="1"/>
  <c r="G4832" i="1" a="1"/>
  <c r="G4832" i="1" s="1"/>
  <c r="G4833" i="1" a="1"/>
  <c r="G4833" i="1" s="1"/>
  <c r="G4834" i="1" a="1"/>
  <c r="G4834" i="1" s="1"/>
  <c r="G4835" i="1" a="1"/>
  <c r="G4835" i="1" s="1"/>
  <c r="G4836" i="1" a="1"/>
  <c r="G4836" i="1" s="1"/>
  <c r="G4837" i="1" a="1"/>
  <c r="G4837" i="1" s="1"/>
  <c r="G4838" i="1" a="1"/>
  <c r="G4838" i="1" s="1"/>
  <c r="G4839" i="1" a="1"/>
  <c r="G4839" i="1" s="1"/>
  <c r="G4840" i="1" a="1"/>
  <c r="G4840" i="1"/>
  <c r="G4841" i="1" a="1"/>
  <c r="G4841" i="1" s="1"/>
  <c r="G4842" i="1" a="1"/>
  <c r="G4842" i="1" s="1"/>
  <c r="G4843" i="1" a="1"/>
  <c r="G4843" i="1"/>
  <c r="G4844" i="1" a="1"/>
  <c r="G4844" i="1" s="1"/>
  <c r="G4845" i="1" a="1"/>
  <c r="G4845" i="1" s="1"/>
  <c r="G4846" i="1" a="1"/>
  <c r="G4846" i="1" s="1"/>
  <c r="G4847" i="1" a="1"/>
  <c r="G4847" i="1" s="1"/>
  <c r="G4848" i="1" a="1"/>
  <c r="G4848" i="1" s="1"/>
  <c r="G4849" i="1" a="1"/>
  <c r="G4849" i="1" s="1"/>
  <c r="G4850" i="1" a="1"/>
  <c r="G4850" i="1" s="1"/>
  <c r="G4851" i="1" a="1"/>
  <c r="G4851" i="1" s="1"/>
  <c r="G4852" i="1" a="1"/>
  <c r="G4852" i="1"/>
  <c r="G4853" i="1" a="1"/>
  <c r="G4853" i="1" s="1"/>
  <c r="G4854" i="1" a="1"/>
  <c r="G4854" i="1" s="1"/>
  <c r="G4855" i="1" a="1"/>
  <c r="G4855" i="1" s="1"/>
  <c r="G4856" i="1" a="1"/>
  <c r="G4856" i="1"/>
  <c r="G4857" i="1" a="1"/>
  <c r="G4857" i="1" s="1"/>
  <c r="G4858" i="1" a="1"/>
  <c r="G4858" i="1" s="1"/>
  <c r="G4859" i="1" a="1"/>
  <c r="G4859" i="1" s="1"/>
  <c r="G4860" i="1" a="1"/>
  <c r="G4860" i="1" s="1"/>
  <c r="G4861" i="1" a="1"/>
  <c r="G4861" i="1"/>
  <c r="G4862" i="1" a="1"/>
  <c r="G4862" i="1" s="1"/>
  <c r="G4863" i="1" a="1"/>
  <c r="G4863" i="1" s="1"/>
  <c r="G4864" i="1" a="1"/>
  <c r="G4864" i="1" s="1"/>
  <c r="G4865" i="1" a="1"/>
  <c r="G4865" i="1" s="1"/>
  <c r="G4866" i="1" a="1"/>
  <c r="G4866" i="1" s="1"/>
  <c r="G4867" i="1" a="1"/>
  <c r="G4867" i="1" s="1"/>
  <c r="G4868" i="1" a="1"/>
  <c r="G4868" i="1" s="1"/>
  <c r="G4869" i="1" a="1"/>
  <c r="G4869" i="1"/>
  <c r="G4870" i="1" a="1"/>
  <c r="G4870" i="1"/>
  <c r="G4871" i="1" a="1"/>
  <c r="G4871" i="1" s="1"/>
  <c r="G4872" i="1" a="1"/>
  <c r="G4872" i="1"/>
  <c r="G4873" i="1" a="1"/>
  <c r="G4873" i="1"/>
  <c r="G4874" i="1" a="1"/>
  <c r="G4874" i="1" s="1"/>
  <c r="G4875" i="1" a="1"/>
  <c r="G4875" i="1" s="1"/>
  <c r="G4876" i="1" a="1"/>
  <c r="G4876" i="1" s="1"/>
  <c r="G4877" i="1" a="1"/>
  <c r="G4877" i="1" s="1"/>
  <c r="G4878" i="1" a="1"/>
  <c r="G4878" i="1" s="1"/>
  <c r="G4879" i="1" a="1"/>
  <c r="G4879" i="1" s="1"/>
  <c r="G4880" i="1" a="1"/>
  <c r="G4880" i="1" s="1"/>
  <c r="G4881" i="1" a="1"/>
  <c r="G4881" i="1" s="1"/>
  <c r="G4882" i="1" a="1"/>
  <c r="G4882" i="1"/>
  <c r="G4883" i="1" a="1"/>
  <c r="G4883" i="1" s="1"/>
  <c r="G4884" i="1" a="1"/>
  <c r="G4884" i="1" s="1"/>
  <c r="G4885" i="1" a="1"/>
  <c r="G4885" i="1" s="1"/>
  <c r="G4886" i="1" a="1"/>
  <c r="G4886" i="1" s="1"/>
  <c r="G4887" i="1" a="1"/>
  <c r="G4887" i="1" s="1"/>
  <c r="G4888" i="1" a="1"/>
  <c r="G4888" i="1" s="1"/>
  <c r="G4889" i="1" a="1"/>
  <c r="G4889" i="1" s="1"/>
  <c r="G4890" i="1" a="1"/>
  <c r="G4890" i="1" s="1"/>
  <c r="G4891" i="1" a="1"/>
  <c r="G4891" i="1" s="1"/>
  <c r="G4892" i="1" a="1"/>
  <c r="G4892" i="1" s="1"/>
  <c r="G4893" i="1" a="1"/>
  <c r="G4893" i="1" s="1"/>
  <c r="G4894" i="1" a="1"/>
  <c r="G4894" i="1" s="1"/>
  <c r="G4895" i="1" a="1"/>
  <c r="G4895" i="1" s="1"/>
  <c r="G4896" i="1" a="1"/>
  <c r="G4896" i="1" s="1"/>
  <c r="G4897" i="1" a="1"/>
  <c r="G4897" i="1" s="1"/>
  <c r="G4898" i="1" a="1"/>
  <c r="G4898" i="1" s="1"/>
  <c r="G4899" i="1" a="1"/>
  <c r="G4899" i="1"/>
  <c r="G4900" i="1" a="1"/>
  <c r="G4900" i="1" s="1"/>
  <c r="G4901" i="1" a="1"/>
  <c r="G4901" i="1" s="1"/>
  <c r="G4902" i="1" a="1"/>
  <c r="G4902" i="1"/>
  <c r="G4903" i="1" a="1"/>
  <c r="G4903" i="1" s="1"/>
  <c r="G4904" i="1" a="1"/>
  <c r="G4904" i="1" s="1"/>
  <c r="G4905" i="1" a="1"/>
  <c r="G4905" i="1" s="1"/>
  <c r="G4906" i="1" a="1"/>
  <c r="G4906" i="1" s="1"/>
  <c r="G4907" i="1" a="1"/>
  <c r="G4907" i="1" s="1"/>
  <c r="G4908" i="1" a="1"/>
  <c r="G4908" i="1" s="1"/>
  <c r="G4909" i="1" a="1"/>
  <c r="G4909" i="1" s="1"/>
  <c r="G4910" i="1" a="1"/>
  <c r="G4910" i="1" s="1"/>
  <c r="G4911" i="1" a="1"/>
  <c r="G4911" i="1" s="1"/>
  <c r="G4912" i="1" a="1"/>
  <c r="G4912" i="1"/>
  <c r="G4913" i="1" a="1"/>
  <c r="G4913" i="1" s="1"/>
  <c r="G4914" i="1" a="1"/>
  <c r="G4914" i="1" s="1"/>
  <c r="G4915" i="1" a="1"/>
  <c r="G4915" i="1"/>
  <c r="G4916" i="1" a="1"/>
  <c r="G4916" i="1"/>
  <c r="G4917" i="1" a="1"/>
  <c r="G4917" i="1" s="1"/>
  <c r="G4918" i="1" a="1"/>
  <c r="G4918" i="1" s="1"/>
  <c r="G4919" i="1" a="1"/>
  <c r="G4919" i="1" s="1"/>
  <c r="G4920" i="1" a="1"/>
  <c r="G4920" i="1" s="1"/>
  <c r="G4921" i="1" a="1"/>
  <c r="G4921" i="1" s="1"/>
  <c r="G4922" i="1" a="1"/>
  <c r="G4922" i="1" s="1"/>
  <c r="G4923" i="1" a="1"/>
  <c r="G4923" i="1" s="1"/>
  <c r="G4924" i="1" a="1"/>
  <c r="G4924" i="1" s="1"/>
  <c r="G4925" i="1" a="1"/>
  <c r="G4925" i="1" s="1"/>
  <c r="G4926" i="1" a="1"/>
  <c r="G4926" i="1" s="1"/>
  <c r="G4927" i="1" a="1"/>
  <c r="G4927" i="1" s="1"/>
  <c r="G4928" i="1" a="1"/>
  <c r="G4928" i="1" s="1"/>
  <c r="G4929" i="1" a="1"/>
  <c r="G4929" i="1" s="1"/>
  <c r="G4930" i="1" a="1"/>
  <c r="G4930" i="1" s="1"/>
  <c r="G4931" i="1" a="1"/>
  <c r="G4931" i="1" s="1"/>
  <c r="G4932" i="1" a="1"/>
  <c r="G4932" i="1"/>
  <c r="G4933" i="1" a="1"/>
  <c r="G4933" i="1" s="1"/>
  <c r="G4934" i="1" a="1"/>
  <c r="G4934" i="1" s="1"/>
  <c r="G4935" i="1" a="1"/>
  <c r="G4935" i="1" s="1"/>
  <c r="G4936" i="1" a="1"/>
  <c r="G4936" i="1" s="1"/>
  <c r="G4937" i="1" a="1"/>
  <c r="G4937" i="1" s="1"/>
  <c r="G4938" i="1" a="1"/>
  <c r="G4938" i="1" s="1"/>
  <c r="G4939" i="1" a="1"/>
  <c r="G4939" i="1" s="1"/>
  <c r="G4940" i="1" a="1"/>
  <c r="G4940" i="1" s="1"/>
  <c r="G4941" i="1" a="1"/>
  <c r="G4941" i="1"/>
  <c r="G4942" i="1" a="1"/>
  <c r="G4942" i="1"/>
  <c r="G4943" i="1" a="1"/>
  <c r="G4943" i="1" s="1"/>
  <c r="G4944" i="1" a="1"/>
  <c r="G4944" i="1" s="1"/>
  <c r="G4945" i="1" a="1"/>
  <c r="G4945" i="1"/>
  <c r="G4946" i="1" a="1"/>
  <c r="G4946" i="1" s="1"/>
  <c r="G4947" i="1" a="1"/>
  <c r="G4947" i="1" s="1"/>
  <c r="G4948" i="1" a="1"/>
  <c r="G4948" i="1" s="1"/>
  <c r="G4949" i="1" a="1"/>
  <c r="G4949" i="1" s="1"/>
  <c r="G4950" i="1" a="1"/>
  <c r="G4950" i="1" s="1"/>
  <c r="G4951" i="1" a="1"/>
  <c r="G4951" i="1" s="1"/>
  <c r="G4952" i="1" a="1"/>
  <c r="G4952" i="1" s="1"/>
  <c r="G4953" i="1" a="1"/>
  <c r="G4953" i="1" s="1"/>
  <c r="G4954" i="1" a="1"/>
  <c r="G4954" i="1" s="1"/>
  <c r="G4955" i="1" a="1"/>
  <c r="G4955" i="1" s="1"/>
  <c r="G4956" i="1" a="1"/>
  <c r="G4956" i="1" s="1"/>
  <c r="G4957" i="1" a="1"/>
  <c r="G4957" i="1"/>
  <c r="G4958" i="1" a="1"/>
  <c r="G4958" i="1"/>
  <c r="G4959" i="1" a="1"/>
  <c r="G4959" i="1" s="1"/>
  <c r="G4960" i="1" a="1"/>
  <c r="G4960" i="1" s="1"/>
  <c r="G4961" i="1" a="1"/>
  <c r="G4961" i="1" s="1"/>
  <c r="G4962" i="1" a="1"/>
  <c r="G4962" i="1"/>
  <c r="G4963" i="1" a="1"/>
  <c r="G4963" i="1" s="1"/>
  <c r="G4964" i="1" a="1"/>
  <c r="G4964" i="1" s="1"/>
  <c r="G4965" i="1" a="1"/>
  <c r="G4965" i="1" s="1"/>
  <c r="G4966" i="1" a="1"/>
  <c r="G4966" i="1" s="1"/>
  <c r="G4967" i="1" a="1"/>
  <c r="G4967" i="1" s="1"/>
  <c r="G4968" i="1" a="1"/>
  <c r="G4968" i="1" s="1"/>
  <c r="G4969" i="1" a="1"/>
  <c r="G4969" i="1" s="1"/>
  <c r="G4970" i="1" a="1"/>
  <c r="G4970" i="1" s="1"/>
  <c r="G4971" i="1" a="1"/>
  <c r="G4971" i="1" s="1"/>
  <c r="G4972" i="1" a="1"/>
  <c r="G4972" i="1" s="1"/>
  <c r="G4973" i="1" a="1"/>
  <c r="G4973" i="1" s="1"/>
  <c r="G4974" i="1" a="1"/>
  <c r="G4974" i="1" s="1"/>
  <c r="G4975" i="1" a="1"/>
  <c r="G4975" i="1" s="1"/>
  <c r="G4976" i="1" a="1"/>
  <c r="G4976" i="1" s="1"/>
  <c r="G4977" i="1" a="1"/>
  <c r="G4977" i="1" s="1"/>
  <c r="G4978" i="1" a="1"/>
  <c r="G4978" i="1" s="1"/>
  <c r="G4979" i="1" a="1"/>
  <c r="G4979" i="1" s="1"/>
  <c r="G4980" i="1" a="1"/>
  <c r="G4980" i="1" s="1"/>
  <c r="G4981" i="1" a="1"/>
  <c r="G4981" i="1" s="1"/>
  <c r="G4982" i="1" a="1"/>
  <c r="G4982" i="1" s="1"/>
  <c r="G4983" i="1" a="1"/>
  <c r="G4983" i="1"/>
  <c r="G4984" i="1" a="1"/>
  <c r="G4984" i="1"/>
  <c r="G4985" i="1" a="1"/>
  <c r="G4985" i="1" s="1"/>
  <c r="G4986" i="1" a="1"/>
  <c r="G4986" i="1" s="1"/>
  <c r="G4987" i="1" a="1"/>
  <c r="G4987" i="1" s="1"/>
  <c r="G4988" i="1" a="1"/>
  <c r="G4988" i="1" s="1"/>
  <c r="G4989" i="1" a="1"/>
  <c r="G4989" i="1" s="1"/>
  <c r="G4990" i="1" a="1"/>
  <c r="G4990" i="1" s="1"/>
  <c r="G4991" i="1" a="1"/>
  <c r="G4991" i="1" s="1"/>
  <c r="G4992" i="1" a="1"/>
  <c r="G4992" i="1" s="1"/>
  <c r="G4993" i="1" a="1"/>
  <c r="G4993" i="1" s="1"/>
  <c r="G4994" i="1" a="1"/>
  <c r="G4994" i="1" s="1"/>
  <c r="G4995" i="1" a="1"/>
  <c r="G4995" i="1" s="1"/>
  <c r="G4996" i="1" a="1"/>
  <c r="G4996" i="1"/>
  <c r="G4997" i="1" a="1"/>
  <c r="G4997" i="1" s="1"/>
  <c r="G4998" i="1" a="1"/>
  <c r="G4998" i="1" s="1"/>
  <c r="G4999" i="1" a="1"/>
  <c r="G4999" i="1" s="1"/>
  <c r="G5000" i="1" a="1"/>
  <c r="G5000" i="1" s="1"/>
  <c r="G5001" i="1" a="1"/>
  <c r="G5001" i="1"/>
  <c r="G5002" i="1" a="1"/>
  <c r="G5002" i="1" s="1"/>
  <c r="G5003" i="1" a="1"/>
  <c r="G5003" i="1" s="1"/>
  <c r="G5004" i="1" a="1"/>
  <c r="G5004" i="1"/>
  <c r="G5005" i="1" a="1"/>
  <c r="G5005" i="1" s="1"/>
  <c r="G5006" i="1" a="1"/>
  <c r="G5006" i="1" s="1"/>
  <c r="G5007" i="1" a="1"/>
  <c r="G5007" i="1" s="1"/>
  <c r="G5008" i="1" a="1"/>
  <c r="G5008" i="1" s="1"/>
  <c r="G5009" i="1" a="1"/>
  <c r="G5009" i="1" s="1"/>
  <c r="G5010" i="1" a="1"/>
  <c r="G5010" i="1" s="1"/>
  <c r="G5011" i="1" a="1"/>
  <c r="G5011" i="1" s="1"/>
  <c r="G5012" i="1" a="1"/>
  <c r="G5012" i="1" s="1"/>
  <c r="G5013" i="1" a="1"/>
  <c r="G5013" i="1"/>
  <c r="G5014" i="1" a="1"/>
  <c r="G5014" i="1"/>
  <c r="G5015" i="1" a="1"/>
  <c r="G5015" i="1" s="1"/>
  <c r="G5016" i="1" a="1"/>
  <c r="G5016" i="1"/>
  <c r="G5017" i="1" a="1"/>
  <c r="G5017" i="1"/>
  <c r="G5018" i="1" a="1"/>
  <c r="G5018" i="1" s="1"/>
  <c r="G5019" i="1" a="1"/>
  <c r="G5019" i="1" s="1"/>
  <c r="G5020" i="1" a="1"/>
  <c r="G5020" i="1" s="1"/>
  <c r="G5021" i="1" a="1"/>
  <c r="G5021" i="1" s="1"/>
  <c r="G5022" i="1" a="1"/>
  <c r="G5022" i="1" s="1"/>
  <c r="G5023" i="1" a="1"/>
  <c r="G5023" i="1" s="1"/>
  <c r="G5024" i="1" a="1"/>
  <c r="G5024" i="1" s="1"/>
  <c r="G5025" i="1" a="1"/>
  <c r="G5025" i="1" s="1"/>
  <c r="G5026" i="1" a="1"/>
  <c r="G5026" i="1"/>
  <c r="G5027" i="1" a="1"/>
  <c r="G5027" i="1" s="1"/>
  <c r="G5028" i="1" a="1"/>
  <c r="G5028" i="1" s="1"/>
  <c r="G5029" i="1" a="1"/>
  <c r="G5029" i="1"/>
  <c r="G5030" i="1" a="1"/>
  <c r="G5030" i="1" s="1"/>
  <c r="G5031" i="1" a="1"/>
  <c r="G5031" i="1" s="1"/>
  <c r="G5032" i="1" a="1"/>
  <c r="G5032" i="1" s="1"/>
  <c r="G5033" i="1" a="1"/>
  <c r="G5033" i="1" s="1"/>
  <c r="G5034" i="1" a="1"/>
  <c r="G5034" i="1" s="1"/>
  <c r="G5035" i="1" a="1"/>
  <c r="G5035" i="1" s="1"/>
  <c r="G5036" i="1" a="1"/>
  <c r="G5036" i="1" s="1"/>
  <c r="G5037" i="1" a="1"/>
  <c r="G5037" i="1" s="1"/>
  <c r="G5038" i="1" a="1"/>
  <c r="G5038" i="1" s="1"/>
  <c r="G5039" i="1" a="1"/>
  <c r="G5039" i="1" s="1"/>
  <c r="G5040" i="1" a="1"/>
  <c r="G5040" i="1" s="1"/>
  <c r="G5041" i="1" a="1"/>
  <c r="G5041" i="1" s="1"/>
  <c r="G5042" i="1" a="1"/>
  <c r="G5042" i="1" s="1"/>
  <c r="G5043" i="1" a="1"/>
  <c r="G5043" i="1"/>
  <c r="G5044" i="1" a="1"/>
  <c r="G5044" i="1" s="1"/>
  <c r="G5045" i="1" a="1"/>
  <c r="G5045" i="1" s="1"/>
  <c r="G5046" i="1" a="1"/>
  <c r="G5046" i="1"/>
  <c r="G5047" i="1" a="1"/>
  <c r="G5047" i="1"/>
  <c r="G5048" i="1" a="1"/>
  <c r="G5048" i="1" s="1"/>
  <c r="G5049" i="1" a="1"/>
  <c r="G5049" i="1" s="1"/>
  <c r="G5050" i="1" a="1"/>
  <c r="G5050" i="1" s="1"/>
  <c r="G5051" i="1" a="1"/>
  <c r="G5051" i="1" s="1"/>
  <c r="G5052" i="1" a="1"/>
  <c r="G5052" i="1" s="1"/>
  <c r="G5053" i="1" a="1"/>
  <c r="G5053" i="1" s="1"/>
  <c r="G5054" i="1" a="1"/>
  <c r="G5054" i="1" s="1"/>
  <c r="G5055" i="1" a="1"/>
  <c r="G5055" i="1" s="1"/>
  <c r="G5056" i="1" a="1"/>
  <c r="G5056" i="1" s="1"/>
  <c r="G5057" i="1" a="1"/>
  <c r="G5057" i="1" s="1"/>
  <c r="G5058" i="1" a="1"/>
  <c r="G5058" i="1" s="1"/>
  <c r="G5059" i="1" a="1"/>
  <c r="G5059" i="1"/>
  <c r="G5060" i="1" a="1"/>
  <c r="G5060" i="1"/>
  <c r="G5061" i="1" a="1"/>
  <c r="G5061" i="1" s="1"/>
  <c r="G5062" i="1" a="1"/>
  <c r="G5062" i="1" s="1"/>
  <c r="G5063" i="1" a="1"/>
  <c r="G5063" i="1" s="1"/>
  <c r="G5064" i="1" a="1"/>
  <c r="G5064" i="1"/>
  <c r="G5065" i="1" a="1"/>
  <c r="G5065" i="1" s="1"/>
  <c r="G5066" i="1" a="1"/>
  <c r="G5066" i="1"/>
  <c r="G5067" i="1" a="1"/>
  <c r="G5067" i="1" s="1"/>
  <c r="G5068" i="1" a="1"/>
  <c r="G5068" i="1" s="1"/>
  <c r="G5069" i="1" a="1"/>
  <c r="G5069" i="1" s="1"/>
  <c r="G5070" i="1" a="1"/>
  <c r="G5070" i="1" s="1"/>
  <c r="G5071" i="1" a="1"/>
  <c r="G5071" i="1" s="1"/>
  <c r="G5072" i="1" a="1"/>
  <c r="G5072" i="1" s="1"/>
  <c r="G5073" i="1" a="1"/>
  <c r="G5073" i="1" s="1"/>
  <c r="G5074" i="1" a="1"/>
  <c r="G5074" i="1" s="1"/>
  <c r="G5075" i="1" a="1"/>
  <c r="G5075" i="1" s="1"/>
  <c r="G5076" i="1" a="1"/>
  <c r="G5076" i="1" s="1"/>
  <c r="G5077" i="1" a="1"/>
  <c r="G5077" i="1" s="1"/>
  <c r="G5078" i="1" a="1"/>
  <c r="G5078" i="1"/>
  <c r="G5079" i="1" a="1"/>
  <c r="G5079" i="1" s="1"/>
  <c r="G5080" i="1" a="1"/>
  <c r="G5080" i="1" s="1"/>
  <c r="G5081" i="1" a="1"/>
  <c r="G5081" i="1" s="1"/>
  <c r="G5082" i="1" a="1"/>
  <c r="G5082" i="1"/>
  <c r="G5083" i="1" a="1"/>
  <c r="G5083" i="1"/>
  <c r="G5084" i="1" a="1"/>
  <c r="G5084" i="1" s="1"/>
  <c r="G5085" i="1" a="1"/>
  <c r="G5085" i="1" s="1"/>
  <c r="G5086" i="1" a="1"/>
  <c r="G5086" i="1" s="1"/>
  <c r="G5087" i="1" a="1"/>
  <c r="G5087" i="1" s="1"/>
  <c r="G5088" i="1" a="1"/>
  <c r="G5088" i="1" s="1"/>
  <c r="G5089" i="1" a="1"/>
  <c r="G5089" i="1" s="1"/>
  <c r="G5090" i="1" a="1"/>
  <c r="G5090" i="1" s="1"/>
  <c r="G5091" i="1" a="1"/>
  <c r="G5091" i="1" s="1"/>
  <c r="G5092" i="1" a="1"/>
  <c r="G5092" i="1" s="1"/>
  <c r="G5093" i="1" a="1"/>
  <c r="G5093" i="1" s="1"/>
  <c r="G5094" i="1" a="1"/>
  <c r="G5094" i="1" s="1"/>
  <c r="G5095" i="1" a="1"/>
  <c r="G5095" i="1" s="1"/>
  <c r="G5096" i="1" a="1"/>
  <c r="G5096" i="1"/>
  <c r="G5097" i="1" a="1"/>
  <c r="G5097" i="1" s="1"/>
  <c r="G5098" i="1" a="1"/>
  <c r="G5098" i="1" s="1"/>
  <c r="G5099" i="1" a="1"/>
  <c r="G5099" i="1" s="1"/>
  <c r="G5100" i="1" a="1"/>
  <c r="G5100" i="1" s="1"/>
  <c r="G5101" i="1" a="1"/>
  <c r="G5101" i="1" s="1"/>
  <c r="G5102" i="1" a="1"/>
  <c r="G5102" i="1" s="1"/>
  <c r="G5103" i="1" a="1"/>
  <c r="G5103" i="1" s="1"/>
  <c r="G5104" i="1" a="1"/>
  <c r="G5104" i="1" s="1"/>
  <c r="G5105" i="1" a="1"/>
  <c r="G5105" i="1" s="1"/>
  <c r="G5106" i="1" a="1"/>
  <c r="G5106" i="1" s="1"/>
  <c r="G5107" i="1" a="1"/>
  <c r="G5107" i="1" s="1"/>
  <c r="G5108" i="1" a="1"/>
  <c r="G5108" i="1" s="1"/>
  <c r="G5109" i="1" a="1"/>
  <c r="G5109" i="1"/>
  <c r="G5110" i="1" a="1"/>
  <c r="G5110" i="1" s="1"/>
  <c r="G5111" i="1" a="1"/>
  <c r="G5111" i="1" s="1"/>
  <c r="G5112" i="1" a="1"/>
  <c r="G5112" i="1" s="1"/>
  <c r="G5113" i="1" a="1"/>
  <c r="G5113" i="1" s="1"/>
  <c r="G5114" i="1" a="1"/>
  <c r="G5114" i="1" s="1"/>
  <c r="G5115" i="1" a="1"/>
  <c r="G5115" i="1" s="1"/>
  <c r="G5116" i="1" a="1"/>
  <c r="G5116" i="1"/>
  <c r="G5117" i="1" a="1"/>
  <c r="G5117" i="1" s="1"/>
  <c r="G5118" i="1" a="1"/>
  <c r="G5118" i="1" s="1"/>
  <c r="G5119" i="1" a="1"/>
  <c r="G5119" i="1"/>
  <c r="G5120" i="1" a="1"/>
  <c r="G5120" i="1" s="1"/>
  <c r="G5121" i="1" a="1"/>
  <c r="G5121" i="1" s="1"/>
  <c r="G5122" i="1" a="1"/>
  <c r="G5122" i="1"/>
  <c r="G5123" i="1" a="1"/>
  <c r="G5123" i="1" s="1"/>
  <c r="G5124" i="1" a="1"/>
  <c r="G5124" i="1"/>
  <c r="G5125" i="1" a="1"/>
  <c r="G5125" i="1" s="1"/>
  <c r="G5126" i="1" a="1"/>
  <c r="G5126" i="1" s="1"/>
  <c r="G5127" i="1" a="1"/>
  <c r="G5127" i="1" s="1"/>
  <c r="G5128" i="1" a="1"/>
  <c r="G5128" i="1" s="1"/>
  <c r="G5129" i="1" a="1"/>
  <c r="G5129" i="1" s="1"/>
  <c r="G5130" i="1" a="1"/>
  <c r="G5130" i="1" s="1"/>
  <c r="G5131" i="1" a="1"/>
  <c r="G5131" i="1" s="1"/>
  <c r="G5132" i="1" a="1"/>
  <c r="G5132" i="1"/>
  <c r="G5133" i="1" a="1"/>
  <c r="G5133" i="1" s="1"/>
  <c r="G5134" i="1" a="1"/>
  <c r="G5134" i="1" s="1"/>
  <c r="G5135" i="1" a="1"/>
  <c r="G5135" i="1" s="1"/>
  <c r="G5136" i="1" a="1"/>
  <c r="G5136" i="1" s="1"/>
  <c r="G5137" i="1" a="1"/>
  <c r="G5137" i="1"/>
  <c r="G5138" i="1" a="1"/>
  <c r="G5138" i="1" s="1"/>
  <c r="G5139" i="1" a="1"/>
  <c r="G5139" i="1" s="1"/>
  <c r="G5140" i="1" a="1"/>
  <c r="G5140" i="1" s="1"/>
  <c r="G5141" i="1" a="1"/>
  <c r="G5141" i="1" s="1"/>
  <c r="G5142" i="1" a="1"/>
  <c r="G5142" i="1" s="1"/>
  <c r="G5143" i="1" a="1"/>
  <c r="G5143" i="1" s="1"/>
  <c r="G5144" i="1" a="1"/>
  <c r="G5144" i="1" s="1"/>
  <c r="G5145" i="1" a="1"/>
  <c r="G5145" i="1" s="1"/>
  <c r="G5146" i="1" a="1"/>
  <c r="G5146" i="1"/>
  <c r="G5147" i="1" a="1"/>
  <c r="G5147" i="1" s="1"/>
  <c r="G5148" i="1" a="1"/>
  <c r="G5148" i="1" s="1"/>
  <c r="G5149" i="1" a="1"/>
  <c r="G5149" i="1"/>
  <c r="G5150" i="1" a="1"/>
  <c r="G5150" i="1" s="1"/>
  <c r="G5151" i="1" a="1"/>
  <c r="G5151" i="1" s="1"/>
  <c r="G5152" i="1" a="1"/>
  <c r="G5152" i="1" s="1"/>
  <c r="G5153" i="1" a="1"/>
  <c r="G5153" i="1" s="1"/>
  <c r="G5154" i="1" a="1"/>
  <c r="G5154" i="1" s="1"/>
  <c r="G5155" i="1" a="1"/>
  <c r="G5155" i="1"/>
  <c r="G5156" i="1" a="1"/>
  <c r="G5156" i="1" s="1"/>
  <c r="G5157" i="1" a="1"/>
  <c r="G5157" i="1" s="1"/>
  <c r="G5158" i="1" a="1"/>
  <c r="G5158" i="1"/>
  <c r="G5159" i="1" a="1"/>
  <c r="G5159" i="1" s="1"/>
  <c r="G5160" i="1" a="1"/>
  <c r="G5160" i="1" s="1"/>
  <c r="G5161" i="1" a="1"/>
  <c r="G5161" i="1" s="1"/>
  <c r="G5162" i="1" a="1"/>
  <c r="G5162" i="1"/>
  <c r="G5163" i="1" a="1"/>
  <c r="G5163" i="1"/>
  <c r="G5164" i="1" a="1"/>
  <c r="G5164" i="1" s="1"/>
  <c r="G5165" i="1" a="1"/>
  <c r="G5165" i="1" s="1"/>
  <c r="G5166" i="1" a="1"/>
  <c r="G5166" i="1" s="1"/>
  <c r="G5167" i="1" a="1"/>
  <c r="G5167" i="1" s="1"/>
  <c r="G5168" i="1" a="1"/>
  <c r="G5168" i="1" s="1"/>
  <c r="G5169" i="1" a="1"/>
  <c r="G5169" i="1" s="1"/>
  <c r="G5170" i="1" a="1"/>
  <c r="G5170" i="1" s="1"/>
  <c r="G5171" i="1" a="1"/>
  <c r="G5171" i="1" s="1"/>
  <c r="G5172" i="1" a="1"/>
  <c r="G5172" i="1" s="1"/>
  <c r="G5173" i="1" a="1"/>
  <c r="G5173" i="1" s="1"/>
  <c r="G5174" i="1" a="1"/>
  <c r="G5174" i="1" s="1"/>
  <c r="G5175" i="1" a="1"/>
  <c r="G5175" i="1" s="1"/>
  <c r="G5176" i="1" a="1"/>
  <c r="G5176" i="1"/>
  <c r="G5177" i="1" a="1"/>
  <c r="G5177" i="1" s="1"/>
  <c r="G5178" i="1" a="1"/>
  <c r="G5178" i="1"/>
  <c r="G5179" i="1" a="1"/>
  <c r="G5179" i="1"/>
  <c r="G5180" i="1" a="1"/>
  <c r="G5180" i="1" s="1"/>
  <c r="G5181" i="1" a="1"/>
  <c r="G5181" i="1"/>
  <c r="G5182" i="1" a="1"/>
  <c r="G5182" i="1" s="1"/>
  <c r="G5183" i="1" a="1"/>
  <c r="G5183" i="1" s="1"/>
  <c r="G5184" i="1" a="1"/>
  <c r="G5184" i="1" s="1"/>
  <c r="G5185" i="1" a="1"/>
  <c r="G5185" i="1" s="1"/>
  <c r="G5186" i="1" a="1"/>
  <c r="G5186" i="1" s="1"/>
  <c r="G5187" i="1" a="1"/>
  <c r="G5187" i="1" s="1"/>
  <c r="G5188" i="1" a="1"/>
  <c r="G5188" i="1" s="1"/>
  <c r="G5189" i="1" a="1"/>
  <c r="G5189" i="1" s="1"/>
  <c r="G5190" i="1" a="1"/>
  <c r="G5190" i="1" s="1"/>
  <c r="G5191" i="1" a="1"/>
  <c r="G5191" i="1"/>
  <c r="G5192" i="1" a="1"/>
  <c r="G5192" i="1" s="1"/>
  <c r="G5193" i="1" a="1"/>
  <c r="G5193" i="1" s="1"/>
  <c r="G5194" i="1" a="1"/>
  <c r="G5194" i="1"/>
  <c r="G5195" i="1" a="1"/>
  <c r="G5195" i="1" s="1"/>
  <c r="G5196" i="1" a="1"/>
  <c r="G5196" i="1" s="1"/>
  <c r="G5197" i="1" a="1"/>
  <c r="G5197" i="1" s="1"/>
  <c r="G5198" i="1" a="1"/>
  <c r="G5198" i="1" s="1"/>
  <c r="G5199" i="1" a="1"/>
  <c r="G5199" i="1" s="1"/>
  <c r="G5200" i="1" a="1"/>
  <c r="G5200" i="1" s="1"/>
  <c r="G5201" i="1" a="1"/>
  <c r="G5201" i="1" s="1"/>
  <c r="G5202" i="1" a="1"/>
  <c r="G5202" i="1" s="1"/>
  <c r="G5203" i="1" a="1"/>
  <c r="G5203" i="1" s="1"/>
  <c r="G5204" i="1" a="1"/>
  <c r="G5204" i="1"/>
  <c r="G5205" i="1" a="1"/>
  <c r="G5205" i="1"/>
  <c r="G5206" i="1" a="1"/>
  <c r="G5206" i="1" s="1"/>
  <c r="G5207" i="1" a="1"/>
  <c r="G5207" i="1" s="1"/>
  <c r="G5208" i="1" a="1"/>
  <c r="G5208" i="1"/>
  <c r="G5209" i="1" a="1"/>
  <c r="G5209" i="1" s="1"/>
  <c r="G5210" i="1" a="1"/>
  <c r="G5210" i="1" s="1"/>
  <c r="G5211" i="1" a="1"/>
  <c r="G5211" i="1" s="1"/>
  <c r="G5212" i="1" a="1"/>
  <c r="G5212" i="1" s="1"/>
  <c r="G5213" i="1" a="1"/>
  <c r="G5213" i="1" s="1"/>
  <c r="G5214" i="1" a="1"/>
  <c r="G5214" i="1"/>
  <c r="G5215" i="1" a="1"/>
  <c r="G5215" i="1" s="1"/>
  <c r="G5216" i="1" a="1"/>
  <c r="G5216" i="1" s="1"/>
  <c r="G5217" i="1" a="1"/>
  <c r="G5217" i="1"/>
  <c r="G5218" i="1" a="1"/>
  <c r="G5218" i="1" s="1"/>
  <c r="G5219" i="1" a="1"/>
  <c r="G5219" i="1" s="1"/>
  <c r="G5220" i="1" a="1"/>
  <c r="G5220" i="1" s="1"/>
  <c r="G5221" i="1" a="1"/>
  <c r="G5221" i="1"/>
  <c r="G5222" i="1" a="1"/>
  <c r="G5222" i="1"/>
  <c r="G5223" i="1" a="1"/>
  <c r="G5223" i="1" s="1"/>
  <c r="G5224" i="1" a="1"/>
  <c r="G5224" i="1" s="1"/>
  <c r="G5225" i="1" a="1"/>
  <c r="G5225" i="1" s="1"/>
  <c r="G5226" i="1" a="1"/>
  <c r="G5226" i="1" s="1"/>
  <c r="G5227" i="1" a="1"/>
  <c r="G5227" i="1" s="1"/>
  <c r="G5228" i="1" a="1"/>
  <c r="G5228" i="1" s="1"/>
  <c r="G5229" i="1" a="1"/>
  <c r="G5229" i="1" s="1"/>
  <c r="G5230" i="1" a="1"/>
  <c r="G5230" i="1"/>
  <c r="G5231" i="1" a="1"/>
  <c r="G5231" i="1" s="1"/>
  <c r="G5232" i="1" a="1"/>
  <c r="G5232" i="1" s="1"/>
  <c r="G5233" i="1" a="1"/>
  <c r="G5233" i="1" s="1"/>
  <c r="G5234" i="1" a="1"/>
  <c r="G5234" i="1" s="1"/>
  <c r="G5235" i="1" a="1"/>
  <c r="G5235" i="1"/>
  <c r="G5236" i="1" a="1"/>
  <c r="G5236" i="1" s="1"/>
  <c r="G5237" i="1" a="1"/>
  <c r="G5237" i="1" s="1"/>
  <c r="G5238" i="1" a="1"/>
  <c r="G5238" i="1"/>
  <c r="G5239" i="1" a="1"/>
  <c r="G5239" i="1" s="1"/>
  <c r="G5240" i="1" a="1"/>
  <c r="G5240" i="1"/>
  <c r="G5241" i="1" a="1"/>
  <c r="G5241" i="1" s="1"/>
  <c r="G5242" i="1" a="1"/>
  <c r="G5242" i="1" s="1"/>
  <c r="G5243" i="1" a="1"/>
  <c r="G5243" i="1" s="1"/>
  <c r="G5244" i="1" a="1"/>
  <c r="G5244" i="1" s="1"/>
  <c r="G5245" i="1" a="1"/>
  <c r="G5245" i="1" s="1"/>
  <c r="G5246" i="1" a="1"/>
  <c r="G5246" i="1" s="1"/>
  <c r="G5247" i="1" a="1"/>
  <c r="G5247" i="1" s="1"/>
  <c r="G5248" i="1" a="1"/>
  <c r="G5248" i="1"/>
  <c r="G5249" i="1" a="1"/>
  <c r="G5249" i="1" s="1"/>
  <c r="G5250" i="1" a="1"/>
  <c r="G5250" i="1" s="1"/>
  <c r="G5251" i="1" a="1"/>
  <c r="G5251" i="1" s="1"/>
  <c r="G5252" i="1" a="1"/>
  <c r="G5252" i="1" s="1"/>
  <c r="G5253" i="1" a="1"/>
  <c r="G5253" i="1" s="1"/>
  <c r="G5254" i="1" a="1"/>
  <c r="G5254" i="1" s="1"/>
  <c r="G5255" i="1" a="1"/>
  <c r="G5255" i="1" s="1"/>
  <c r="G5256" i="1" a="1"/>
  <c r="G5256" i="1" s="1"/>
  <c r="G5257" i="1" a="1"/>
  <c r="G5257" i="1" s="1"/>
  <c r="G5258" i="1" a="1"/>
  <c r="G5258" i="1" s="1"/>
  <c r="G5259" i="1" a="1"/>
  <c r="G5259" i="1" s="1"/>
  <c r="G5260" i="1" a="1"/>
  <c r="G5260" i="1"/>
  <c r="G5261" i="1" a="1"/>
  <c r="G5261" i="1" s="1"/>
  <c r="G5262" i="1" a="1"/>
  <c r="G5262" i="1" s="1"/>
  <c r="G5263" i="1" a="1"/>
  <c r="G5263" i="1" s="1"/>
  <c r="G5264" i="1" a="1"/>
  <c r="G5264" i="1" s="1"/>
  <c r="G5265" i="1" a="1"/>
  <c r="G5265" i="1" s="1"/>
  <c r="G5266" i="1" a="1"/>
  <c r="G5266" i="1" s="1"/>
  <c r="G5267" i="1" a="1"/>
  <c r="G5267" i="1" s="1"/>
  <c r="G5268" i="1" a="1"/>
  <c r="G5268" i="1"/>
  <c r="G5269" i="1" a="1"/>
  <c r="G5269" i="1" s="1"/>
  <c r="G5270" i="1" a="1"/>
  <c r="G5270" i="1" s="1"/>
  <c r="G5271" i="1" a="1"/>
  <c r="G5271" i="1" s="1"/>
  <c r="G5272" i="1" a="1"/>
  <c r="G5272" i="1" s="1"/>
  <c r="G5273" i="1" a="1"/>
  <c r="G5273" i="1" s="1"/>
  <c r="G5274" i="1" a="1"/>
  <c r="G5274" i="1" s="1"/>
  <c r="G5275" i="1" a="1"/>
  <c r="G5275" i="1" s="1"/>
  <c r="G5276" i="1" a="1"/>
  <c r="G5276" i="1" s="1"/>
  <c r="G5277" i="1" a="1"/>
  <c r="G5277" i="1" s="1"/>
  <c r="G5278" i="1" a="1"/>
  <c r="G5278" i="1" s="1"/>
  <c r="G5279" i="1" a="1"/>
  <c r="G5279" i="1" s="1"/>
  <c r="G5280" i="1" a="1"/>
  <c r="G5280" i="1"/>
  <c r="G5281" i="1" a="1"/>
  <c r="G5281" i="1"/>
  <c r="G5282" i="1" a="1"/>
  <c r="G5282" i="1" s="1"/>
  <c r="G5283" i="1" a="1"/>
  <c r="G5283" i="1" s="1"/>
  <c r="G5284" i="1" a="1"/>
  <c r="G5284" i="1" s="1"/>
  <c r="G5285" i="1" a="1"/>
  <c r="G5285" i="1" s="1"/>
  <c r="G5286" i="1" a="1"/>
  <c r="G5286" i="1" s="1"/>
  <c r="G5287" i="1" a="1"/>
  <c r="G5287" i="1" s="1"/>
  <c r="G5288" i="1" a="1"/>
  <c r="G5288" i="1" s="1"/>
  <c r="G5289" i="1" a="1"/>
  <c r="G5289" i="1" s="1"/>
  <c r="G5290" i="1" a="1"/>
  <c r="G5290" i="1"/>
  <c r="G5291" i="1" a="1"/>
  <c r="G5291" i="1" s="1"/>
  <c r="G5292" i="1" a="1"/>
  <c r="G5292" i="1" s="1"/>
  <c r="G5293" i="1" a="1"/>
  <c r="G5293" i="1" s="1"/>
  <c r="G5294" i="1" a="1"/>
  <c r="G5294" i="1" s="1"/>
  <c r="G5295" i="1" a="1"/>
  <c r="G5295" i="1" s="1"/>
  <c r="G5296" i="1" a="1"/>
  <c r="G5296" i="1" s="1"/>
  <c r="G5297" i="1" a="1"/>
  <c r="G5297" i="1" s="1"/>
  <c r="G5298" i="1" a="1"/>
  <c r="G5298" i="1" s="1"/>
  <c r="G5299" i="1" a="1"/>
  <c r="G5299" i="1"/>
  <c r="G5300" i="1" a="1"/>
  <c r="G5300" i="1" s="1"/>
  <c r="G5301" i="1" a="1"/>
  <c r="G5301" i="1" s="1"/>
  <c r="G5302" i="1" a="1"/>
  <c r="G5302" i="1" s="1"/>
  <c r="G5303" i="1" a="1"/>
  <c r="G5303" i="1" s="1"/>
  <c r="G5304" i="1" a="1"/>
  <c r="G5304" i="1" s="1"/>
  <c r="G5305" i="1" a="1"/>
  <c r="G5305" i="1" s="1"/>
  <c r="G5306" i="1" a="1"/>
  <c r="G5306" i="1"/>
  <c r="G5307" i="1" a="1"/>
  <c r="G5307" i="1" s="1"/>
  <c r="G5308" i="1" a="1"/>
  <c r="G5308" i="1" s="1"/>
  <c r="G5309" i="1" a="1"/>
  <c r="G5309" i="1" s="1"/>
  <c r="G5310" i="1" a="1"/>
  <c r="G5310" i="1"/>
  <c r="G5311" i="1" a="1"/>
  <c r="G5311" i="1" s="1"/>
  <c r="G5312" i="1" a="1"/>
  <c r="G5312" i="1" s="1"/>
  <c r="G5313" i="1" a="1"/>
  <c r="G5313" i="1" s="1"/>
  <c r="G5314" i="1" a="1"/>
  <c r="G5314" i="1" s="1"/>
  <c r="G5315" i="1" a="1"/>
  <c r="G5315" i="1" s="1"/>
  <c r="G5316" i="1" a="1"/>
  <c r="G5316" i="1" s="1"/>
  <c r="G5317" i="1" a="1"/>
  <c r="G5317" i="1" s="1"/>
  <c r="G5318" i="1" a="1"/>
  <c r="G5318" i="1" s="1"/>
  <c r="G5319" i="1" a="1"/>
  <c r="G5319" i="1"/>
  <c r="G5320" i="1" a="1"/>
  <c r="G5320" i="1" s="1"/>
  <c r="G5321" i="1" a="1"/>
  <c r="G5321" i="1" s="1"/>
  <c r="G5322" i="1" a="1"/>
  <c r="G5322" i="1"/>
  <c r="G5323" i="1" a="1"/>
  <c r="G5323" i="1"/>
  <c r="G5324" i="1" a="1"/>
  <c r="G5324" i="1" s="1"/>
  <c r="G5325" i="1" a="1"/>
  <c r="G5325" i="1"/>
  <c r="G5326" i="1" a="1"/>
  <c r="G5326" i="1" s="1"/>
  <c r="G5327" i="1" a="1"/>
  <c r="G5327" i="1" s="1"/>
  <c r="G5328" i="1" a="1"/>
  <c r="G5328" i="1" s="1"/>
  <c r="G5329" i="1" a="1"/>
  <c r="G5329" i="1" s="1"/>
  <c r="G5330" i="1" a="1"/>
  <c r="G5330" i="1" s="1"/>
  <c r="G5331" i="1" a="1"/>
  <c r="G5331" i="1" s="1"/>
  <c r="G5332" i="1" a="1"/>
  <c r="G5332" i="1" s="1"/>
  <c r="G5333" i="1" a="1"/>
  <c r="G5333" i="1" s="1"/>
  <c r="G5334" i="1" a="1"/>
  <c r="G5334" i="1" s="1"/>
  <c r="G5335" i="1" a="1"/>
  <c r="G5335" i="1" s="1"/>
  <c r="G5336" i="1" a="1"/>
  <c r="G5336" i="1"/>
  <c r="G5337" i="1" a="1"/>
  <c r="G5337" i="1" s="1"/>
  <c r="G5338" i="1" a="1"/>
  <c r="G5338" i="1"/>
  <c r="G5339" i="1" a="1"/>
  <c r="G5339" i="1" s="1"/>
  <c r="G5340" i="1" a="1"/>
  <c r="G5340" i="1" s="1"/>
  <c r="G5341" i="1" a="1"/>
  <c r="G5341" i="1" s="1"/>
  <c r="G5342" i="1" a="1"/>
  <c r="G5342" i="1" s="1"/>
  <c r="G5343" i="1" a="1"/>
  <c r="G5343" i="1" s="1"/>
  <c r="G5344" i="1" a="1"/>
  <c r="G5344" i="1" s="1"/>
  <c r="G5345" i="1" a="1"/>
  <c r="G5345" i="1" s="1"/>
  <c r="G5346" i="1" a="1"/>
  <c r="G5346" i="1" s="1"/>
  <c r="G5347" i="1" a="1"/>
  <c r="G5347" i="1" s="1"/>
  <c r="G5348" i="1" a="1"/>
  <c r="G5348" i="1"/>
  <c r="G5349" i="1" a="1"/>
  <c r="G5349" i="1"/>
  <c r="G5350" i="1" a="1"/>
  <c r="G5350" i="1" s="1"/>
  <c r="G5351" i="1" a="1"/>
  <c r="G5351" i="1" s="1"/>
  <c r="G5352" i="1" a="1"/>
  <c r="G5352" i="1" s="1"/>
  <c r="G5353" i="1" a="1"/>
  <c r="G5353" i="1"/>
  <c r="G5354" i="1" a="1"/>
  <c r="G5354" i="1" s="1"/>
  <c r="G5355" i="1" a="1"/>
  <c r="G5355" i="1" s="1"/>
  <c r="G5356" i="1" a="1"/>
  <c r="G5356" i="1" s="1"/>
  <c r="G5357" i="1" a="1"/>
  <c r="G5357" i="1" s="1"/>
  <c r="G5358" i="1" a="1"/>
  <c r="G5358" i="1"/>
  <c r="G5359" i="1" a="1"/>
  <c r="G5359" i="1" s="1"/>
  <c r="G5360" i="1" a="1"/>
  <c r="G5360" i="1" s="1"/>
  <c r="G5361" i="1" a="1"/>
  <c r="G5361" i="1" s="1"/>
  <c r="G5362" i="1" a="1"/>
  <c r="G5362" i="1"/>
  <c r="G5363" i="1" a="1"/>
  <c r="G5363" i="1" s="1"/>
  <c r="G5364" i="1" a="1"/>
  <c r="G5364" i="1" s="1"/>
  <c r="G5365" i="1" a="1"/>
  <c r="G5365" i="1"/>
  <c r="G5366" i="1" a="1"/>
  <c r="G5366" i="1"/>
  <c r="G5367" i="1" a="1"/>
  <c r="G5367" i="1" s="1"/>
  <c r="G5368" i="1" a="1"/>
  <c r="G5368" i="1" s="1"/>
  <c r="G5369" i="1" a="1"/>
  <c r="G5369" i="1" s="1"/>
  <c r="G5370" i="1" a="1"/>
  <c r="G5370" i="1" s="1"/>
  <c r="G5371" i="1" a="1"/>
  <c r="G5371" i="1" s="1"/>
  <c r="G5372" i="1" a="1"/>
  <c r="G5372" i="1" s="1"/>
  <c r="G5373" i="1" a="1"/>
  <c r="G5373" i="1" s="1"/>
  <c r="G5374" i="1" a="1"/>
  <c r="G5374" i="1"/>
  <c r="G5375" i="1" a="1"/>
  <c r="G5375" i="1" s="1"/>
  <c r="G5376" i="1" a="1"/>
  <c r="G5376" i="1" s="1"/>
  <c r="G5377" i="1" a="1"/>
  <c r="G5377" i="1" s="1"/>
  <c r="G5378" i="1" a="1"/>
  <c r="G5378" i="1"/>
  <c r="G5379" i="1" a="1"/>
  <c r="G5379" i="1"/>
  <c r="G5380" i="1" a="1"/>
  <c r="G5380" i="1" s="1"/>
  <c r="G5381" i="1" a="1"/>
  <c r="G5381" i="1" s="1"/>
  <c r="G5382" i="1" a="1"/>
  <c r="G5382" i="1" s="1"/>
  <c r="G5383" i="1" a="1"/>
  <c r="G5383" i="1" s="1"/>
  <c r="G5384" i="1" a="1"/>
  <c r="G5384" i="1"/>
  <c r="G5385" i="1" a="1"/>
  <c r="G5385" i="1" s="1"/>
  <c r="G5386" i="1" a="1"/>
  <c r="G5386" i="1" s="1"/>
  <c r="G5387" i="1" a="1"/>
  <c r="G5387" i="1" s="1"/>
  <c r="G5388" i="1" a="1"/>
  <c r="G5388" i="1" s="1"/>
  <c r="G5389" i="1" a="1"/>
  <c r="G5389" i="1" s="1"/>
  <c r="G5390" i="1" a="1"/>
  <c r="G5390" i="1" s="1"/>
  <c r="G5391" i="1" a="1"/>
  <c r="G5391" i="1"/>
  <c r="G5392" i="1" a="1"/>
  <c r="G5392" i="1"/>
  <c r="G5393" i="1" a="1"/>
  <c r="G5393" i="1" s="1"/>
  <c r="G5394" i="1" a="1"/>
  <c r="G5394" i="1" s="1"/>
  <c r="G5395" i="1" a="1"/>
  <c r="G5395" i="1" s="1"/>
  <c r="G5396" i="1" a="1"/>
  <c r="G5396" i="1" s="1"/>
  <c r="G5397" i="1" a="1"/>
  <c r="G5397" i="1"/>
  <c r="G5398" i="1" a="1"/>
  <c r="G5398" i="1" s="1"/>
  <c r="G5399" i="1" a="1"/>
  <c r="G5399" i="1" s="1"/>
  <c r="G5400" i="1" a="1"/>
  <c r="G5400" i="1" s="1"/>
  <c r="G5401" i="1" a="1"/>
  <c r="G5401" i="1" s="1"/>
  <c r="G5402" i="1" a="1"/>
  <c r="G5402" i="1" s="1"/>
  <c r="G5403" i="1" a="1"/>
  <c r="G5403" i="1" s="1"/>
  <c r="G5404" i="1" a="1"/>
  <c r="G5404" i="1"/>
  <c r="G5405" i="1" a="1"/>
  <c r="G5405" i="1" s="1"/>
  <c r="G5406" i="1" a="1"/>
  <c r="G5406" i="1" s="1"/>
  <c r="G5407" i="1" a="1"/>
  <c r="G5407" i="1" s="1"/>
  <c r="G5408" i="1" a="1"/>
  <c r="G5408" i="1"/>
  <c r="G5409" i="1" a="1"/>
  <c r="G5409" i="1" s="1"/>
  <c r="G5410" i="1" a="1"/>
  <c r="G5410" i="1" s="1"/>
  <c r="G5411" i="1" a="1"/>
  <c r="G5411" i="1" s="1"/>
  <c r="G5412" i="1" a="1"/>
  <c r="G5412" i="1"/>
  <c r="G5413" i="1" a="1"/>
  <c r="G5413" i="1" s="1"/>
  <c r="G5414" i="1" a="1"/>
  <c r="G5414" i="1" s="1"/>
  <c r="G5415" i="1" a="1"/>
  <c r="G5415" i="1" s="1"/>
  <c r="G5416" i="1" a="1"/>
  <c r="G5416" i="1" s="1"/>
  <c r="G5417" i="1" a="1"/>
  <c r="G5417" i="1" s="1"/>
  <c r="G5418" i="1" a="1"/>
  <c r="G5418" i="1" s="1"/>
  <c r="G5419" i="1" a="1"/>
  <c r="G5419" i="1" s="1"/>
  <c r="G5420" i="1" a="1"/>
  <c r="G5420" i="1" s="1"/>
  <c r="G5421" i="1" a="1"/>
  <c r="G5421" i="1" s="1"/>
  <c r="G5422" i="1" a="1"/>
  <c r="G5422" i="1" s="1"/>
  <c r="G5423" i="1" a="1"/>
  <c r="G5423" i="1" s="1"/>
  <c r="G5424" i="1" a="1"/>
  <c r="G5424" i="1" s="1"/>
  <c r="G5425" i="1" a="1"/>
  <c r="G5425" i="1"/>
  <c r="G5426" i="1" a="1"/>
  <c r="G5426" i="1" s="1"/>
  <c r="G5427" i="1" a="1"/>
  <c r="G5427" i="1" s="1"/>
  <c r="G5428" i="1" a="1"/>
  <c r="G5428" i="1" s="1"/>
  <c r="G5429" i="1" a="1"/>
  <c r="G5429" i="1" s="1"/>
  <c r="G5430" i="1" a="1"/>
  <c r="G5430" i="1" s="1"/>
  <c r="G5431" i="1" a="1"/>
  <c r="G5431" i="1" s="1"/>
  <c r="G5432" i="1" a="1"/>
  <c r="G5432" i="1" s="1"/>
  <c r="G5433" i="1" a="1"/>
  <c r="G5433" i="1" s="1"/>
  <c r="G5434" i="1" a="1"/>
  <c r="G5434" i="1"/>
  <c r="G5435" i="1" a="1"/>
  <c r="G5435" i="1" s="1"/>
  <c r="G5436" i="1" a="1"/>
  <c r="G5436" i="1" s="1"/>
  <c r="G5437" i="1" a="1"/>
  <c r="G5437" i="1" s="1"/>
  <c r="G5438" i="1" a="1"/>
  <c r="G5438" i="1" s="1"/>
  <c r="G5439" i="1" a="1"/>
  <c r="G5439" i="1" s="1"/>
  <c r="G5440" i="1" a="1"/>
  <c r="G5440" i="1" s="1"/>
  <c r="G5441" i="1" a="1"/>
  <c r="G5441" i="1" s="1"/>
  <c r="G5442" i="1" a="1"/>
  <c r="G5442" i="1" s="1"/>
  <c r="G5443" i="1" a="1"/>
  <c r="G5443" i="1"/>
  <c r="G5444" i="1" a="1"/>
  <c r="G5444" i="1" s="1"/>
  <c r="G5445" i="1" a="1"/>
  <c r="G5445" i="1" s="1"/>
  <c r="G5446" i="1" a="1"/>
  <c r="G5446" i="1" s="1"/>
  <c r="G5447" i="1" a="1"/>
  <c r="G5447" i="1" s="1"/>
  <c r="G5448" i="1" a="1"/>
  <c r="G5448" i="1" s="1"/>
  <c r="G5449" i="1" a="1"/>
  <c r="G5449" i="1" s="1"/>
  <c r="G5450" i="1" a="1"/>
  <c r="G5450" i="1" s="1"/>
  <c r="G5451" i="1" a="1"/>
  <c r="G5451" i="1"/>
  <c r="G5452" i="1" a="1"/>
  <c r="G5452" i="1" s="1"/>
  <c r="G5453" i="1" a="1"/>
  <c r="G5453" i="1" s="1"/>
  <c r="G5454" i="1" a="1"/>
  <c r="G5454" i="1"/>
  <c r="G5455" i="1" a="1"/>
  <c r="G5455" i="1" s="1"/>
  <c r="G5456" i="1" a="1"/>
  <c r="G5456" i="1" s="1"/>
  <c r="G5457" i="1" a="1"/>
  <c r="G5457" i="1" s="1"/>
  <c r="G5458" i="1" a="1"/>
  <c r="G5458" i="1" s="1"/>
  <c r="G5459" i="1" a="1"/>
  <c r="G5459" i="1" s="1"/>
  <c r="G5460" i="1" a="1"/>
  <c r="G5460" i="1" s="1"/>
  <c r="G5461" i="1" a="1"/>
  <c r="G5461" i="1" s="1"/>
  <c r="G5462" i="1" a="1"/>
  <c r="G5462" i="1" s="1"/>
  <c r="G5463" i="1" a="1"/>
  <c r="G5463" i="1" s="1"/>
  <c r="G5464" i="1" a="1"/>
  <c r="G5464" i="1" s="1"/>
  <c r="G5465" i="1" a="1"/>
  <c r="G5465" i="1" s="1"/>
  <c r="G5466" i="1" a="1"/>
  <c r="G5466" i="1"/>
  <c r="G5467" i="1" a="1"/>
  <c r="G5467" i="1" s="1"/>
  <c r="G5468" i="1" a="1"/>
  <c r="G5468" i="1" s="1"/>
  <c r="G5469" i="1" a="1"/>
  <c r="G5469" i="1"/>
  <c r="G5470" i="1" a="1"/>
  <c r="G5470" i="1" s="1"/>
  <c r="G5471" i="1" a="1"/>
  <c r="G5471" i="1" s="1"/>
  <c r="G5472" i="1" a="1"/>
  <c r="G5472" i="1" s="1"/>
  <c r="G5473" i="1" a="1"/>
  <c r="G5473" i="1" s="1"/>
  <c r="G5474" i="1" a="1"/>
  <c r="G5474" i="1" s="1"/>
  <c r="G5475" i="1" a="1"/>
  <c r="G5475" i="1" s="1"/>
  <c r="G5476" i="1" a="1"/>
  <c r="G5476" i="1"/>
  <c r="G5477" i="1" a="1"/>
  <c r="G5477" i="1" s="1"/>
  <c r="G5478" i="1" a="1"/>
  <c r="G5478" i="1" s="1"/>
  <c r="G5479" i="1" a="1"/>
  <c r="G5479" i="1"/>
  <c r="G5480" i="1" a="1"/>
  <c r="G5480" i="1" s="1"/>
  <c r="G5481" i="1" a="1"/>
  <c r="G5481" i="1" s="1"/>
  <c r="G5482" i="1" a="1"/>
  <c r="G5482" i="1"/>
  <c r="G5483" i="1" a="1"/>
  <c r="G5483" i="1" s="1"/>
  <c r="G5484" i="1" a="1"/>
  <c r="G5484" i="1"/>
  <c r="G5485" i="1" a="1"/>
  <c r="G5485" i="1" s="1"/>
  <c r="G5486" i="1" a="1"/>
  <c r="G5486" i="1" s="1"/>
  <c r="G5487" i="1" a="1"/>
  <c r="G5487" i="1" s="1"/>
  <c r="G5488" i="1" a="1"/>
  <c r="G5488" i="1" s="1"/>
  <c r="G5489" i="1" a="1"/>
  <c r="G5489" i="1" s="1"/>
  <c r="G5490" i="1" a="1"/>
  <c r="G5490" i="1" s="1"/>
  <c r="G5491" i="1" a="1"/>
  <c r="G5491" i="1" s="1"/>
  <c r="G5492" i="1" a="1"/>
  <c r="G5492" i="1"/>
  <c r="G5493" i="1" a="1"/>
  <c r="G5493" i="1"/>
  <c r="G5494" i="1" a="1"/>
  <c r="G5494" i="1" s="1"/>
  <c r="G5495" i="1" a="1"/>
  <c r="G5495" i="1" s="1"/>
  <c r="G5496" i="1" a="1"/>
  <c r="G5496" i="1" s="1"/>
  <c r="G5497" i="1" a="1"/>
  <c r="G5497" i="1"/>
  <c r="G5498" i="1" a="1"/>
  <c r="G5498" i="1" s="1"/>
  <c r="G5499" i="1" a="1"/>
  <c r="G5499" i="1" s="1"/>
  <c r="G5500" i="1" a="1"/>
  <c r="G5500" i="1" s="1"/>
  <c r="G5501" i="1" a="1"/>
  <c r="G5501" i="1" s="1"/>
  <c r="G5502" i="1" a="1"/>
  <c r="G5502" i="1"/>
  <c r="G5503" i="1" a="1"/>
  <c r="G5503" i="1" s="1"/>
  <c r="G5504" i="1" a="1"/>
  <c r="G5504" i="1" s="1"/>
  <c r="G5505" i="1" a="1"/>
  <c r="G5505" i="1" s="1"/>
  <c r="G5506" i="1" a="1"/>
  <c r="G5506" i="1"/>
  <c r="G5507" i="1" a="1"/>
  <c r="G5507" i="1" s="1"/>
  <c r="G5508" i="1" a="1"/>
  <c r="G5508" i="1" s="1"/>
  <c r="G5509" i="1" a="1"/>
  <c r="G5509" i="1"/>
  <c r="G5510" i="1" a="1"/>
  <c r="G5510" i="1"/>
  <c r="G5511" i="1" a="1"/>
  <c r="G5511" i="1" s="1"/>
  <c r="G5512" i="1" a="1"/>
  <c r="G5512" i="1" s="1"/>
  <c r="G5513" i="1" a="1"/>
  <c r="G5513" i="1" s="1"/>
  <c r="G5514" i="1" a="1"/>
  <c r="G5514" i="1" s="1"/>
  <c r="G5515" i="1" a="1"/>
  <c r="G5515" i="1"/>
  <c r="G5516" i="1" a="1"/>
  <c r="G5516" i="1" s="1"/>
  <c r="G5517" i="1" a="1"/>
  <c r="G5517" i="1" s="1"/>
  <c r="G5518" i="1" a="1"/>
  <c r="G5518" i="1"/>
  <c r="G5519" i="1" a="1"/>
  <c r="G5519" i="1" s="1"/>
  <c r="G5520" i="1" a="1"/>
  <c r="G5520" i="1" s="1"/>
  <c r="G5521" i="1" a="1"/>
  <c r="G5521" i="1" s="1"/>
  <c r="G5522" i="1" a="1"/>
  <c r="G5522" i="1" s="1"/>
  <c r="G5523" i="1" a="1"/>
  <c r="G5523" i="1"/>
  <c r="G5524" i="1" a="1"/>
  <c r="G5524" i="1" s="1"/>
  <c r="G5525" i="1" a="1"/>
  <c r="G5525" i="1" s="1"/>
  <c r="G5526" i="1" a="1"/>
  <c r="G5526" i="1" s="1"/>
  <c r="G5527" i="1" a="1"/>
  <c r="G5527" i="1" s="1"/>
  <c r="G5528" i="1" a="1"/>
  <c r="G5528" i="1"/>
  <c r="G5529" i="1" a="1"/>
  <c r="G5529" i="1" s="1"/>
  <c r="G5530" i="1" a="1"/>
  <c r="G5530" i="1" s="1"/>
  <c r="G5531" i="1" a="1"/>
  <c r="G5531" i="1" s="1"/>
  <c r="G5532" i="1" a="1"/>
  <c r="G5532" i="1" s="1"/>
  <c r="G5533" i="1" a="1"/>
  <c r="G5533" i="1" s="1"/>
  <c r="G5534" i="1" a="1"/>
  <c r="G5534" i="1" s="1"/>
  <c r="G5535" i="1" a="1"/>
  <c r="G5535" i="1"/>
  <c r="G5536" i="1" a="1"/>
  <c r="G5536" i="1"/>
  <c r="G5537" i="1" a="1"/>
  <c r="G5537" i="1" s="1"/>
  <c r="G5538" i="1" a="1"/>
  <c r="G5538" i="1"/>
  <c r="G5539" i="1" a="1"/>
  <c r="G5539" i="1" s="1"/>
  <c r="G5540" i="1" a="1"/>
  <c r="G5540" i="1" s="1"/>
  <c r="G5541" i="1" a="1"/>
  <c r="G5541" i="1"/>
  <c r="G5542" i="1" a="1"/>
  <c r="G5542" i="1" s="1"/>
  <c r="G5543" i="1" a="1"/>
  <c r="G5543" i="1" s="1"/>
  <c r="G5544" i="1" a="1"/>
  <c r="G5544" i="1" s="1"/>
  <c r="G5545" i="1" a="1"/>
  <c r="G5545" i="1" s="1"/>
  <c r="G5546" i="1" a="1"/>
  <c r="G5546" i="1" s="1"/>
  <c r="G5547" i="1" a="1"/>
  <c r="G5547" i="1" s="1"/>
  <c r="G5548" i="1" a="1"/>
  <c r="G5548" i="1" s="1"/>
  <c r="G5549" i="1" a="1"/>
  <c r="G5549" i="1" s="1"/>
  <c r="G5550" i="1" a="1"/>
  <c r="G5550" i="1" s="1"/>
  <c r="G5551" i="1" a="1"/>
  <c r="G5551" i="1"/>
  <c r="G5552" i="1" a="1"/>
  <c r="G5552" i="1"/>
  <c r="G5553" i="1" a="1"/>
  <c r="G5553" i="1" s="1"/>
  <c r="G5554" i="1" a="1"/>
  <c r="G5554" i="1" s="1"/>
  <c r="G5555" i="1" a="1"/>
  <c r="G5555" i="1" s="1"/>
  <c r="G5556" i="1" a="1"/>
  <c r="G5556" i="1" s="1"/>
  <c r="G5557" i="1" a="1"/>
  <c r="G5557" i="1" s="1"/>
  <c r="G5558" i="1" a="1"/>
  <c r="G5558" i="1" s="1"/>
  <c r="G5559" i="1" a="1"/>
  <c r="G5559" i="1" s="1"/>
  <c r="G5560" i="1" a="1"/>
  <c r="G5560" i="1" s="1"/>
  <c r="G5561" i="1" a="1"/>
  <c r="G5561" i="1" s="1"/>
  <c r="G5562" i="1" a="1"/>
  <c r="G5562" i="1" s="1"/>
  <c r="G5563" i="1" a="1"/>
  <c r="G5563" i="1" s="1"/>
  <c r="G5564" i="1" a="1"/>
  <c r="G5564" i="1" s="1"/>
  <c r="G5565" i="1" a="1"/>
  <c r="G5565" i="1"/>
  <c r="G5566" i="1" a="1"/>
  <c r="G5566" i="1" s="1"/>
  <c r="G5567" i="1" a="1"/>
  <c r="G5567" i="1" s="1"/>
  <c r="G5568" i="1" a="1"/>
  <c r="G5568" i="1"/>
  <c r="G5569" i="1" a="1"/>
  <c r="G5569" i="1" s="1"/>
  <c r="G5570" i="1" a="1"/>
  <c r="G5570" i="1" s="1"/>
  <c r="G5571" i="1" a="1"/>
  <c r="G5571" i="1" s="1"/>
  <c r="G5572" i="1" a="1"/>
  <c r="G5572" i="1" s="1"/>
  <c r="G5573" i="1" a="1"/>
  <c r="G5573" i="1" s="1"/>
  <c r="G5574" i="1" a="1"/>
  <c r="G5574" i="1"/>
  <c r="G5575" i="1" a="1"/>
  <c r="G5575" i="1" s="1"/>
  <c r="G5576" i="1" a="1"/>
  <c r="G5576" i="1" s="1"/>
  <c r="G5577" i="1" a="1"/>
  <c r="G5577" i="1"/>
  <c r="G5578" i="1" a="1"/>
  <c r="G5578" i="1" s="1"/>
  <c r="G5579" i="1" a="1"/>
  <c r="G5579" i="1" s="1"/>
  <c r="G5580" i="1" a="1"/>
  <c r="G5580" i="1" s="1"/>
  <c r="G5581" i="1" a="1"/>
  <c r="G5581" i="1" s="1"/>
  <c r="G5582" i="1" a="1"/>
  <c r="G5582" i="1"/>
  <c r="G5583" i="1" a="1"/>
  <c r="G5583" i="1" s="1"/>
  <c r="G5584" i="1" a="1"/>
  <c r="G5584" i="1" s="1"/>
  <c r="G5585" i="1" a="1"/>
  <c r="G5585" i="1" s="1"/>
  <c r="G5586" i="1" a="1"/>
  <c r="G5586" i="1" s="1"/>
  <c r="G5587" i="1" a="1"/>
  <c r="G5587" i="1" s="1"/>
  <c r="G5588" i="1" a="1"/>
  <c r="G5588" i="1" s="1"/>
  <c r="G5589" i="1" a="1"/>
  <c r="G5589" i="1" s="1"/>
  <c r="G5590" i="1" a="1"/>
  <c r="G5590" i="1" s="1"/>
  <c r="G5591" i="1" a="1"/>
  <c r="G5591" i="1" s="1"/>
  <c r="G5592" i="1" a="1"/>
  <c r="G5592" i="1" s="1"/>
  <c r="G5593" i="1" a="1"/>
  <c r="G5593" i="1" s="1"/>
  <c r="G5594" i="1" a="1"/>
  <c r="G5594" i="1" s="1"/>
  <c r="G5595" i="1" a="1"/>
  <c r="G5595" i="1"/>
  <c r="G5596" i="1" a="1"/>
  <c r="G5596" i="1" s="1"/>
  <c r="G5597" i="1" a="1"/>
  <c r="G5597" i="1" s="1"/>
  <c r="G5598" i="1" a="1"/>
  <c r="G5598" i="1"/>
  <c r="G5599" i="1" a="1"/>
  <c r="G5599" i="1" s="1"/>
  <c r="G5600" i="1" a="1"/>
  <c r="G5600" i="1" s="1"/>
  <c r="G5601" i="1" a="1"/>
  <c r="G5601" i="1" s="1"/>
  <c r="G5602" i="1" a="1"/>
  <c r="G5602" i="1" s="1"/>
  <c r="G5603" i="1" a="1"/>
  <c r="G5603" i="1" s="1"/>
  <c r="G5604" i="1" a="1"/>
  <c r="G5604" i="1" s="1"/>
  <c r="G5605" i="1" a="1"/>
  <c r="G5605" i="1" s="1"/>
  <c r="G5606" i="1" a="1"/>
  <c r="G5606" i="1" s="1"/>
  <c r="G5607" i="1" a="1"/>
  <c r="G5607" i="1" s="1"/>
  <c r="G5608" i="1" a="1"/>
  <c r="G5608" i="1" s="1"/>
  <c r="G5609" i="1" a="1"/>
  <c r="G5609" i="1" s="1"/>
  <c r="G5610" i="1" a="1"/>
  <c r="G5610" i="1" s="1"/>
  <c r="G5611" i="1" a="1"/>
  <c r="G5611" i="1" s="1"/>
  <c r="G5612" i="1" a="1"/>
  <c r="G5612" i="1" s="1"/>
  <c r="G5613" i="1" a="1"/>
  <c r="G5613" i="1" s="1"/>
  <c r="G5614" i="1" a="1"/>
  <c r="G5614" i="1" s="1"/>
  <c r="G5615" i="1" a="1"/>
  <c r="G5615" i="1" s="1"/>
  <c r="G5616" i="1" a="1"/>
  <c r="G5616" i="1" s="1"/>
  <c r="G5617" i="1" a="1"/>
  <c r="G5617" i="1" s="1"/>
  <c r="G5618" i="1" a="1"/>
  <c r="G5618" i="1" s="1"/>
  <c r="G5619" i="1" a="1"/>
  <c r="G5619" i="1" s="1"/>
  <c r="G5620" i="1" a="1"/>
  <c r="G5620" i="1"/>
  <c r="G5621" i="1" a="1"/>
  <c r="G5621" i="1" s="1"/>
  <c r="G5622" i="1" a="1"/>
  <c r="G5622" i="1" s="1"/>
  <c r="G5623" i="1" a="1"/>
  <c r="G5623" i="1" s="1"/>
  <c r="G5624" i="1" a="1"/>
  <c r="G5624" i="1" s="1"/>
  <c r="G5625" i="1" a="1"/>
  <c r="G5625" i="1" s="1"/>
  <c r="G5626" i="1" a="1"/>
  <c r="G5626" i="1"/>
  <c r="G5627" i="1" a="1"/>
  <c r="G5627" i="1" s="1"/>
  <c r="G5628" i="1" a="1"/>
  <c r="G5628" i="1"/>
  <c r="G5629" i="1" a="1"/>
  <c r="G5629" i="1" s="1"/>
  <c r="G5630" i="1" a="1"/>
  <c r="G5630" i="1" s="1"/>
  <c r="G5631" i="1" a="1"/>
  <c r="G5631" i="1" s="1"/>
  <c r="G5632" i="1" a="1"/>
  <c r="G5632" i="1" s="1"/>
  <c r="G5633" i="1" a="1"/>
  <c r="G5633" i="1" s="1"/>
  <c r="G5634" i="1" a="1"/>
  <c r="G5634" i="1" s="1"/>
  <c r="G5635" i="1" a="1"/>
  <c r="G5635" i="1" s="1"/>
  <c r="G5636" i="1" a="1"/>
  <c r="G5636" i="1"/>
  <c r="G5637" i="1" a="1"/>
  <c r="G5637" i="1" s="1"/>
  <c r="G5638" i="1" a="1"/>
  <c r="G5638" i="1" s="1"/>
  <c r="G5639" i="1" a="1"/>
  <c r="G5639" i="1" s="1"/>
  <c r="G5640" i="1" a="1"/>
  <c r="G5640" i="1"/>
  <c r="G5641" i="1" a="1"/>
  <c r="G5641" i="1"/>
  <c r="G5642" i="1" a="1"/>
  <c r="G5642" i="1" s="1"/>
  <c r="G5643" i="1" a="1"/>
  <c r="G5643" i="1" s="1"/>
  <c r="G5644" i="1" a="1"/>
  <c r="G5644" i="1" s="1"/>
  <c r="G5645" i="1" a="1"/>
  <c r="G5645" i="1" s="1"/>
  <c r="G5646" i="1" a="1"/>
  <c r="G5646" i="1" s="1"/>
  <c r="G5647" i="1" a="1"/>
  <c r="G5647" i="1" s="1"/>
  <c r="G5648" i="1" a="1"/>
  <c r="G5648" i="1" s="1"/>
  <c r="G5649" i="1" a="1"/>
  <c r="G5649" i="1"/>
  <c r="G5650" i="1" a="1"/>
  <c r="G5650" i="1"/>
  <c r="G5651" i="1" a="1"/>
  <c r="G5651" i="1" s="1"/>
  <c r="G5652" i="1" a="1"/>
  <c r="G5652" i="1" s="1"/>
  <c r="G5653" i="1" a="1"/>
  <c r="G5653" i="1"/>
  <c r="G5654" i="1" a="1"/>
  <c r="G5654" i="1" s="1"/>
  <c r="G5655" i="1" a="1"/>
  <c r="G5655" i="1" s="1"/>
  <c r="G5656" i="1" a="1"/>
  <c r="G5656" i="1" s="1"/>
  <c r="G5657" i="1" a="1"/>
  <c r="G5657" i="1" s="1"/>
  <c r="G5658" i="1" a="1"/>
  <c r="G5658" i="1" s="1"/>
  <c r="G5659" i="1" a="1"/>
  <c r="G5659" i="1"/>
  <c r="G5660" i="1" a="1"/>
  <c r="G5660" i="1" s="1"/>
  <c r="G5661" i="1" a="1"/>
  <c r="G5661" i="1" s="1"/>
  <c r="G5662" i="1" a="1"/>
  <c r="G5662" i="1"/>
  <c r="G5663" i="1" a="1"/>
  <c r="G5663" i="1" s="1"/>
  <c r="G5664" i="1" a="1"/>
  <c r="G5664" i="1" s="1"/>
  <c r="G5665" i="1" a="1"/>
  <c r="G5665" i="1" s="1"/>
  <c r="G5666" i="1" a="1"/>
  <c r="G5666" i="1"/>
  <c r="G5667" i="1" a="1"/>
  <c r="G5667" i="1" s="1"/>
  <c r="G5668" i="1" a="1"/>
  <c r="G5668" i="1" s="1"/>
  <c r="G5669" i="1" a="1"/>
  <c r="G5669" i="1" s="1"/>
  <c r="G5670" i="1" a="1"/>
  <c r="G5670" i="1" s="1"/>
  <c r="G5671" i="1" a="1"/>
  <c r="G5671" i="1" s="1"/>
  <c r="G5672" i="1" a="1"/>
  <c r="G5672" i="1" s="1"/>
  <c r="G5673" i="1" a="1"/>
  <c r="G5673" i="1" s="1"/>
  <c r="G5674" i="1" a="1"/>
  <c r="G5674" i="1" s="1"/>
  <c r="G5675" i="1" a="1"/>
  <c r="G5675" i="1" s="1"/>
  <c r="G5676" i="1" a="1"/>
  <c r="G5676" i="1" s="1"/>
  <c r="G5677" i="1" a="1"/>
  <c r="G5677" i="1" s="1"/>
  <c r="G5678" i="1" a="1"/>
  <c r="G5678" i="1" s="1"/>
  <c r="G5679" i="1" a="1"/>
  <c r="G5679" i="1"/>
  <c r="G5680" i="1" a="1"/>
  <c r="G5680" i="1"/>
  <c r="G5681" i="1" a="1"/>
  <c r="G5681" i="1" s="1"/>
  <c r="G5682" i="1" a="1"/>
  <c r="G5682" i="1"/>
  <c r="G5683" i="1" a="1"/>
  <c r="G5683" i="1"/>
  <c r="G5684" i="1" a="1"/>
  <c r="G5684" i="1" s="1"/>
  <c r="G5685" i="1" a="1"/>
  <c r="G5685" i="1"/>
  <c r="G5686" i="1" a="1"/>
  <c r="G5686" i="1" s="1"/>
  <c r="G5687" i="1" a="1"/>
  <c r="G5687" i="1" s="1"/>
  <c r="G5688" i="1" a="1"/>
  <c r="G5688" i="1" s="1"/>
  <c r="G5689" i="1" a="1"/>
  <c r="G5689" i="1" s="1"/>
  <c r="G5690" i="1" a="1"/>
  <c r="G5690" i="1" s="1"/>
  <c r="G5691" i="1" a="1"/>
  <c r="G5691" i="1" s="1"/>
  <c r="G5692" i="1" a="1"/>
  <c r="G5692" i="1"/>
  <c r="G5693" i="1" a="1"/>
  <c r="G5693" i="1" s="1"/>
  <c r="G5694" i="1" a="1"/>
  <c r="G5694" i="1" s="1"/>
  <c r="G5695" i="1" a="1"/>
  <c r="G5695" i="1"/>
  <c r="G5696" i="1" a="1"/>
  <c r="G5696" i="1"/>
  <c r="G5697" i="1" a="1"/>
  <c r="G5697" i="1" s="1"/>
  <c r="G5698" i="1" a="1"/>
  <c r="G5698" i="1"/>
  <c r="G5699" i="1" a="1"/>
  <c r="G5699" i="1" s="1"/>
  <c r="G5700" i="1" a="1"/>
  <c r="G5700" i="1" s="1"/>
  <c r="G5701" i="1" a="1"/>
  <c r="G5701" i="1" s="1"/>
  <c r="G5702" i="1" a="1"/>
  <c r="G5702" i="1" s="1"/>
  <c r="G5703" i="1" a="1"/>
  <c r="G5703" i="1" s="1"/>
  <c r="G5704" i="1" a="1"/>
  <c r="G5704" i="1" s="1"/>
  <c r="G5705" i="1" a="1"/>
  <c r="G5705" i="1" s="1"/>
  <c r="G5706" i="1" a="1"/>
  <c r="G5706" i="1" s="1"/>
  <c r="G5707" i="1" a="1"/>
  <c r="G5707" i="1" s="1"/>
  <c r="G5708" i="1" a="1"/>
  <c r="G5708" i="1"/>
  <c r="G5709" i="1" a="1"/>
  <c r="G5709" i="1"/>
  <c r="G5710" i="1" a="1"/>
  <c r="G5710" i="1" s="1"/>
  <c r="G5711" i="1" a="1"/>
  <c r="G5711" i="1" s="1"/>
  <c r="G5712" i="1" a="1"/>
  <c r="G5712" i="1" s="1"/>
  <c r="G5713" i="1" a="1"/>
  <c r="G5713" i="1" s="1"/>
  <c r="G5714" i="1" a="1"/>
  <c r="G5714" i="1" s="1"/>
  <c r="G5715" i="1" a="1"/>
  <c r="G5715" i="1" s="1"/>
  <c r="G5716" i="1" a="1"/>
  <c r="G5716" i="1" s="1"/>
  <c r="G5717" i="1" a="1"/>
  <c r="G5717" i="1" s="1"/>
  <c r="G5718" i="1" a="1"/>
  <c r="G5718" i="1"/>
  <c r="G5719" i="1" a="1"/>
  <c r="G5719" i="1" s="1"/>
  <c r="G5720" i="1" a="1"/>
  <c r="G5720" i="1" s="1"/>
  <c r="G5721" i="1" a="1"/>
  <c r="G5721" i="1" s="1"/>
  <c r="G5722" i="1" a="1"/>
  <c r="G5722" i="1" s="1"/>
  <c r="G5723" i="1" a="1"/>
  <c r="G5723" i="1" s="1"/>
  <c r="G5724" i="1" a="1"/>
  <c r="G5724" i="1" s="1"/>
  <c r="G5725" i="1" a="1"/>
  <c r="G5725" i="1"/>
  <c r="G5726" i="1" a="1"/>
  <c r="G5726" i="1" s="1"/>
  <c r="G5727" i="1" a="1"/>
  <c r="G5727" i="1" s="1"/>
  <c r="G5728" i="1" a="1"/>
  <c r="G5728" i="1" s="1"/>
  <c r="G5729" i="1" a="1"/>
  <c r="G5729" i="1" s="1"/>
  <c r="G5730" i="1" a="1"/>
  <c r="G5730" i="1" s="1"/>
  <c r="G5731" i="1" a="1"/>
  <c r="G5731" i="1" s="1"/>
  <c r="G5732" i="1" a="1"/>
  <c r="G5732" i="1" s="1"/>
  <c r="G5733" i="1" a="1"/>
  <c r="G5733" i="1" s="1"/>
  <c r="G5734" i="1" a="1"/>
  <c r="G5734" i="1"/>
  <c r="G5735" i="1" a="1"/>
  <c r="G5735" i="1" s="1"/>
  <c r="G5736" i="1" a="1"/>
  <c r="G5736" i="1" s="1"/>
  <c r="G5737" i="1" a="1"/>
  <c r="G5737" i="1" s="1"/>
  <c r="G5738" i="1" a="1"/>
  <c r="G5738" i="1"/>
  <c r="G5739" i="1" a="1"/>
  <c r="G5739" i="1" s="1"/>
  <c r="G5740" i="1" a="1"/>
  <c r="G5740" i="1" s="1"/>
  <c r="G5741" i="1" a="1"/>
  <c r="G5741" i="1" s="1"/>
  <c r="G5742" i="1" a="1"/>
  <c r="G5742" i="1" s="1"/>
  <c r="G5743" i="1" a="1"/>
  <c r="G5743" i="1" s="1"/>
  <c r="G5744" i="1" a="1"/>
  <c r="G5744" i="1" s="1"/>
  <c r="G5745" i="1" a="1"/>
  <c r="G5745" i="1" s="1"/>
  <c r="G5746" i="1" a="1"/>
  <c r="G5746" i="1" s="1"/>
  <c r="G5747" i="1" a="1"/>
  <c r="G5747" i="1" s="1"/>
  <c r="G5748" i="1" a="1"/>
  <c r="G5748" i="1" s="1"/>
  <c r="G5749" i="1" a="1"/>
  <c r="G5749" i="1" s="1"/>
  <c r="G5750" i="1" a="1"/>
  <c r="G5750" i="1" s="1"/>
  <c r="G5751" i="1" a="1"/>
  <c r="G5751" i="1"/>
  <c r="G5752" i="1" a="1"/>
  <c r="G5752" i="1"/>
  <c r="G5753" i="1" a="1"/>
  <c r="G5753" i="1" s="1"/>
  <c r="G5754" i="1" a="1"/>
  <c r="G5754" i="1" s="1"/>
  <c r="G5755" i="1" a="1"/>
  <c r="G5755" i="1" s="1"/>
  <c r="G5756" i="1" a="1"/>
  <c r="G5756" i="1" s="1"/>
  <c r="G5757" i="1" a="1"/>
  <c r="G5757" i="1"/>
  <c r="G5758" i="1" a="1"/>
  <c r="G5758" i="1" s="1"/>
  <c r="G5759" i="1" a="1"/>
  <c r="G5759" i="1" s="1"/>
  <c r="G5760" i="1" a="1"/>
  <c r="G5760" i="1" s="1"/>
  <c r="G5761" i="1" a="1"/>
  <c r="G5761" i="1" s="1"/>
  <c r="G5762" i="1" a="1"/>
  <c r="G5762" i="1" s="1"/>
  <c r="G5763" i="1" a="1"/>
  <c r="G5763" i="1" s="1"/>
  <c r="G5764" i="1" a="1"/>
  <c r="G5764" i="1"/>
  <c r="G5765" i="1" a="1"/>
  <c r="G5765" i="1" s="1"/>
  <c r="G5766" i="1" a="1"/>
  <c r="G5766" i="1" s="1"/>
  <c r="G5767" i="1" a="1"/>
  <c r="G5767" i="1"/>
  <c r="G5768" i="1" a="1"/>
  <c r="G5768" i="1"/>
  <c r="G5769" i="1" a="1"/>
  <c r="G5769" i="1" s="1"/>
  <c r="G5770" i="1" a="1"/>
  <c r="G5770" i="1"/>
  <c r="G5771" i="1" a="1"/>
  <c r="G5771" i="1" s="1"/>
  <c r="G5772" i="1" a="1"/>
  <c r="G5772" i="1"/>
  <c r="G5773" i="1" a="1"/>
  <c r="G5773" i="1" s="1"/>
  <c r="G5774" i="1" a="1"/>
  <c r="G5774" i="1" s="1"/>
  <c r="G5775" i="1" a="1"/>
  <c r="G5775" i="1" s="1"/>
  <c r="G5776" i="1" a="1"/>
  <c r="G5776" i="1" s="1"/>
  <c r="G5777" i="1" a="1"/>
  <c r="G5777" i="1" s="1"/>
  <c r="G5778" i="1" a="1"/>
  <c r="G5778" i="1" s="1"/>
  <c r="G5779" i="1" a="1"/>
  <c r="G5779" i="1" s="1"/>
  <c r="G5780" i="1" a="1"/>
  <c r="G5780" i="1"/>
  <c r="G5781" i="1" a="1"/>
  <c r="G5781" i="1" s="1"/>
  <c r="G5782" i="1" a="1"/>
  <c r="G5782" i="1" s="1"/>
  <c r="G5783" i="1" a="1"/>
  <c r="G5783" i="1" s="1"/>
  <c r="G5784" i="1" a="1"/>
  <c r="G5784" i="1" s="1"/>
  <c r="G5785" i="1" a="1"/>
  <c r="G5785" i="1" s="1"/>
  <c r="G5786" i="1" a="1"/>
  <c r="G5786" i="1" s="1"/>
  <c r="G5787" i="1" a="1"/>
  <c r="G5787" i="1" s="1"/>
  <c r="G5788" i="1" a="1"/>
  <c r="G5788" i="1" s="1"/>
  <c r="G5789" i="1" a="1"/>
  <c r="G5789" i="1" s="1"/>
  <c r="G5790" i="1" a="1"/>
  <c r="G5790" i="1" s="1"/>
  <c r="G5791" i="1" a="1"/>
  <c r="G5791" i="1" s="1"/>
  <c r="G5792" i="1" a="1"/>
  <c r="G5792" i="1" s="1"/>
  <c r="G5793" i="1" a="1"/>
  <c r="G5793" i="1" s="1"/>
  <c r="G5794" i="1" a="1"/>
  <c r="G5794" i="1" s="1"/>
  <c r="G5795" i="1" a="1"/>
  <c r="G5795" i="1" s="1"/>
  <c r="G5796" i="1" a="1"/>
  <c r="G5796" i="1" s="1"/>
  <c r="G5797" i="1" a="1"/>
  <c r="G5797" i="1"/>
  <c r="G5798" i="1" a="1"/>
  <c r="G5798" i="1" s="1"/>
  <c r="G5799" i="1" a="1"/>
  <c r="G5799" i="1" s="1"/>
  <c r="G5800" i="1" a="1"/>
  <c r="G5800" i="1" s="1"/>
  <c r="G5801" i="1" a="1"/>
  <c r="G5801" i="1" s="1"/>
  <c r="G5802" i="1" a="1"/>
  <c r="G5802" i="1" s="1"/>
  <c r="G5803" i="1" a="1"/>
  <c r="G5803" i="1" s="1"/>
  <c r="G5804" i="1" a="1"/>
  <c r="G5804" i="1" s="1"/>
  <c r="G5805" i="1" a="1"/>
  <c r="G5805" i="1" s="1"/>
  <c r="G5806" i="1" a="1"/>
  <c r="G5806" i="1" s="1"/>
  <c r="G5807" i="1" a="1"/>
  <c r="G5807" i="1" s="1"/>
  <c r="G5808" i="1" a="1"/>
  <c r="G5808" i="1" s="1"/>
  <c r="G5809" i="1" a="1"/>
  <c r="G5809" i="1" s="1"/>
  <c r="G5810" i="1" a="1"/>
  <c r="G5810" i="1"/>
  <c r="G5811" i="1" a="1"/>
  <c r="G5811" i="1"/>
  <c r="G5812" i="1" a="1"/>
  <c r="G5812" i="1" s="1"/>
  <c r="G5813" i="1" a="1"/>
  <c r="G5813" i="1" s="1"/>
  <c r="G5814" i="1" a="1"/>
  <c r="G5814" i="1"/>
  <c r="G5815" i="1" a="1"/>
  <c r="G5815" i="1" s="1"/>
  <c r="G5816" i="1" a="1"/>
  <c r="G5816" i="1" s="1"/>
  <c r="G5817" i="1" a="1"/>
  <c r="G5817" i="1" s="1"/>
  <c r="G5818" i="1" a="1"/>
  <c r="G5818" i="1" s="1"/>
  <c r="G5819" i="1" a="1"/>
  <c r="G5819" i="1" s="1"/>
  <c r="G5820" i="1" a="1"/>
  <c r="G5820" i="1" s="1"/>
  <c r="G5821" i="1" a="1"/>
  <c r="G5821" i="1" s="1"/>
  <c r="G5822" i="1" a="1"/>
  <c r="G5822" i="1" s="1"/>
  <c r="G5823" i="1" a="1"/>
  <c r="G5823" i="1" s="1"/>
  <c r="G5824" i="1" a="1"/>
  <c r="G5824" i="1" s="1"/>
  <c r="G5825" i="1" a="1"/>
  <c r="G5825" i="1" s="1"/>
  <c r="G5826" i="1" a="1"/>
  <c r="G5826" i="1"/>
  <c r="G5827" i="1" a="1"/>
  <c r="G5827" i="1" s="1"/>
  <c r="G5828" i="1" a="1"/>
  <c r="G5828" i="1" s="1"/>
  <c r="G5829" i="1" a="1"/>
  <c r="G5829" i="1" s="1"/>
  <c r="G5830" i="1" a="1"/>
  <c r="G5830" i="1" s="1"/>
  <c r="G5831" i="1" a="1"/>
  <c r="G5831" i="1" s="1"/>
  <c r="G5832" i="1" a="1"/>
  <c r="G5832" i="1" s="1"/>
  <c r="G5833" i="1" a="1"/>
  <c r="G5833" i="1" s="1"/>
  <c r="G5834" i="1" a="1"/>
  <c r="G5834" i="1" s="1"/>
  <c r="G5835" i="1" a="1"/>
  <c r="G5835" i="1" s="1"/>
  <c r="G5836" i="1" a="1"/>
  <c r="G5836" i="1" s="1"/>
  <c r="G5837" i="1" a="1"/>
  <c r="G5837" i="1" s="1"/>
  <c r="G5838" i="1" a="1"/>
  <c r="G5838" i="1"/>
  <c r="G5839" i="1" a="1"/>
  <c r="G5839" i="1" s="1"/>
  <c r="G5840" i="1" a="1"/>
  <c r="G5840" i="1" s="1"/>
  <c r="G5841" i="1" a="1"/>
  <c r="G5841" i="1" s="1"/>
  <c r="G5842" i="1" a="1"/>
  <c r="G5842" i="1" s="1"/>
  <c r="G5843" i="1" a="1"/>
  <c r="G5843" i="1" s="1"/>
  <c r="G5844" i="1" a="1"/>
  <c r="G5844" i="1" s="1"/>
  <c r="G5845" i="1" a="1"/>
  <c r="G5845" i="1" s="1"/>
  <c r="G5846" i="1" a="1"/>
  <c r="G5846" i="1" s="1"/>
  <c r="G5847" i="1" a="1"/>
  <c r="G5847" i="1" s="1"/>
  <c r="G5848" i="1" a="1"/>
  <c r="G5848" i="1" s="1"/>
  <c r="G5849" i="1" a="1"/>
  <c r="G5849" i="1" s="1"/>
  <c r="G5850" i="1" a="1"/>
  <c r="G5850" i="1" s="1"/>
  <c r="G5851" i="1" a="1"/>
  <c r="G5851" i="1" s="1"/>
  <c r="G5852" i="1" a="1"/>
  <c r="G5852" i="1" s="1"/>
  <c r="G5853" i="1" a="1"/>
  <c r="G5853" i="1" s="1"/>
  <c r="G5854" i="1" a="1"/>
  <c r="G5854" i="1" s="1"/>
  <c r="G5855" i="1" a="1"/>
  <c r="G5855" i="1" s="1"/>
  <c r="G5856" i="1" a="1"/>
  <c r="G5856" i="1" s="1"/>
  <c r="G5857" i="1" a="1"/>
  <c r="G5857" i="1" s="1"/>
  <c r="G5858" i="1" a="1"/>
  <c r="G5858" i="1" s="1"/>
  <c r="G5859" i="1" a="1"/>
  <c r="G5859" i="1" s="1"/>
  <c r="G5860" i="1" a="1"/>
  <c r="G5860" i="1" s="1"/>
  <c r="G5861" i="1" a="1"/>
  <c r="G5861" i="1" s="1"/>
  <c r="G5862" i="1" a="1"/>
  <c r="G5862" i="1" s="1"/>
  <c r="G5863" i="1" a="1"/>
  <c r="G5863" i="1" s="1"/>
  <c r="G5864" i="1" a="1"/>
  <c r="G5864" i="1" s="1"/>
  <c r="G5865" i="1" a="1"/>
  <c r="G5865" i="1" s="1"/>
  <c r="G5866" i="1" a="1"/>
  <c r="G5866" i="1" s="1"/>
  <c r="G5867" i="1" a="1"/>
  <c r="G5867" i="1" s="1"/>
  <c r="G5868" i="1" a="1"/>
  <c r="G5868" i="1" s="1"/>
  <c r="G5869" i="1" a="1"/>
  <c r="G5869" i="1" s="1"/>
  <c r="G5870" i="1" a="1"/>
  <c r="G5870" i="1" s="1"/>
  <c r="G5871" i="1" a="1"/>
  <c r="G5871" i="1" s="1"/>
  <c r="G5872" i="1" a="1"/>
  <c r="G5872" i="1" s="1"/>
  <c r="G5873" i="1" a="1"/>
  <c r="G5873" i="1" s="1"/>
  <c r="G5874" i="1" a="1"/>
  <c r="G5874" i="1" s="1"/>
  <c r="G5875" i="1" a="1"/>
  <c r="G5875" i="1" s="1"/>
  <c r="G5876" i="1" a="1"/>
  <c r="G5876" i="1" s="1"/>
  <c r="G5877" i="1" a="1"/>
  <c r="G5877" i="1" s="1"/>
  <c r="G5878" i="1" a="1"/>
  <c r="G5878" i="1" s="1"/>
  <c r="G5879" i="1" a="1"/>
  <c r="G5879" i="1" s="1"/>
  <c r="G5880" i="1" a="1"/>
  <c r="G5880"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F119" i="1" a="1"/>
  <c r="F119" i="1" s="1"/>
  <c r="F120" i="1" a="1"/>
  <c r="F120" i="1" s="1"/>
  <c r="F121" i="1" a="1"/>
  <c r="F121" i="1" s="1"/>
  <c r="F122" i="1" a="1"/>
  <c r="F122" i="1" s="1"/>
  <c r="F123" i="1" a="1"/>
  <c r="F123" i="1" s="1"/>
  <c r="F124" i="1" a="1"/>
  <c r="F124" i="1" s="1"/>
  <c r="F125" i="1" a="1"/>
  <c r="F125" i="1" s="1"/>
  <c r="F126" i="1" a="1"/>
  <c r="F126" i="1" s="1"/>
  <c r="F127" i="1" a="1"/>
  <c r="F127" i="1" s="1"/>
  <c r="F128" i="1" a="1"/>
  <c r="F128" i="1" s="1"/>
  <c r="F129" i="1" a="1"/>
  <c r="F129" i="1" s="1"/>
  <c r="F130" i="1" a="1"/>
  <c r="F130" i="1" s="1"/>
  <c r="F131" i="1" a="1"/>
  <c r="F131" i="1" s="1"/>
  <c r="F132" i="1" a="1"/>
  <c r="F132" i="1" s="1"/>
  <c r="F133" i="1" a="1"/>
  <c r="F133" i="1" s="1"/>
  <c r="F134" i="1" a="1"/>
  <c r="F134" i="1" s="1"/>
  <c r="F135" i="1" a="1"/>
  <c r="F135" i="1" s="1"/>
  <c r="F136" i="1" a="1"/>
  <c r="F136" i="1" s="1"/>
  <c r="F137" i="1" a="1"/>
  <c r="F137" i="1" s="1"/>
  <c r="F138" i="1" a="1"/>
  <c r="F138" i="1" s="1"/>
  <c r="F139" i="1" a="1"/>
  <c r="F139" i="1" s="1"/>
  <c r="F140" i="1" a="1"/>
  <c r="F140" i="1" s="1"/>
  <c r="F141" i="1" a="1"/>
  <c r="F141" i="1" s="1"/>
  <c r="F142" i="1" a="1"/>
  <c r="F142" i="1" s="1"/>
  <c r="F143" i="1" a="1"/>
  <c r="F143" i="1" s="1"/>
  <c r="F144" i="1" a="1"/>
  <c r="F144" i="1" s="1"/>
  <c r="F145" i="1" a="1"/>
  <c r="F145" i="1" s="1"/>
  <c r="F146" i="1" a="1"/>
  <c r="F146" i="1"/>
  <c r="F147" i="1" a="1"/>
  <c r="F147" i="1" s="1"/>
  <c r="F148" i="1" a="1"/>
  <c r="F148" i="1" s="1"/>
  <c r="F149" i="1" a="1"/>
  <c r="F149" i="1" s="1"/>
  <c r="F150" i="1" a="1"/>
  <c r="F150" i="1" s="1"/>
  <c r="F151" i="1" a="1"/>
  <c r="F151" i="1" s="1"/>
  <c r="F152" i="1" a="1"/>
  <c r="F152" i="1" s="1"/>
  <c r="F153" i="1" a="1"/>
  <c r="F153" i="1" s="1"/>
  <c r="F154" i="1" a="1"/>
  <c r="F154" i="1" s="1"/>
  <c r="F155" i="1" a="1"/>
  <c r="F155" i="1" s="1"/>
  <c r="F156" i="1" a="1"/>
  <c r="F156" i="1" s="1"/>
  <c r="F157" i="1" a="1"/>
  <c r="F157" i="1" s="1"/>
  <c r="F158" i="1" a="1"/>
  <c r="F158" i="1" s="1"/>
  <c r="F159" i="1" a="1"/>
  <c r="F159" i="1" s="1"/>
  <c r="F160" i="1" a="1"/>
  <c r="F160" i="1" s="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s="1"/>
  <c r="F172" i="1" a="1"/>
  <c r="F172" i="1" s="1"/>
  <c r="F173" i="1" a="1"/>
  <c r="F173" i="1" s="1"/>
  <c r="F174" i="1" a="1"/>
  <c r="F174" i="1" s="1"/>
  <c r="F175" i="1" a="1"/>
  <c r="F175" i="1" s="1"/>
  <c r="F176" i="1" a="1"/>
  <c r="F176" i="1" s="1"/>
  <c r="F177" i="1" a="1"/>
  <c r="F177" i="1" s="1"/>
  <c r="F178" i="1" a="1"/>
  <c r="F178" i="1" s="1"/>
  <c r="F179" i="1" a="1"/>
  <c r="F179" i="1" s="1"/>
  <c r="F180" i="1" a="1"/>
  <c r="F180" i="1" s="1"/>
  <c r="F181" i="1" a="1"/>
  <c r="F181" i="1" s="1"/>
  <c r="F182" i="1" a="1"/>
  <c r="F182" i="1" s="1"/>
  <c r="F183" i="1" a="1"/>
  <c r="F183" i="1" s="1"/>
  <c r="F184" i="1" a="1"/>
  <c r="F184" i="1" s="1"/>
  <c r="F185" i="1" a="1"/>
  <c r="F185" i="1" s="1"/>
  <c r="F186" i="1" a="1"/>
  <c r="F186" i="1" s="1"/>
  <c r="F187" i="1" a="1"/>
  <c r="F187" i="1" s="1"/>
  <c r="F188" i="1" a="1"/>
  <c r="F188" i="1" s="1"/>
  <c r="F189" i="1" a="1"/>
  <c r="F189" i="1" s="1"/>
  <c r="F190" i="1" a="1"/>
  <c r="F190" i="1" s="1"/>
  <c r="F191" i="1" a="1"/>
  <c r="F191" i="1" s="1"/>
  <c r="F192" i="1" a="1"/>
  <c r="F192" i="1" s="1"/>
  <c r="F193" i="1" a="1"/>
  <c r="F193" i="1" s="1"/>
  <c r="F194" i="1" a="1"/>
  <c r="F194" i="1" s="1"/>
  <c r="F195" i="1" a="1"/>
  <c r="F195" i="1" s="1"/>
  <c r="F196" i="1" a="1"/>
  <c r="F196" i="1" s="1"/>
  <c r="F197" i="1" a="1"/>
  <c r="F197" i="1" s="1"/>
  <c r="F198" i="1" a="1"/>
  <c r="F198" i="1" s="1"/>
  <c r="F199" i="1" a="1"/>
  <c r="F199" i="1" s="1"/>
  <c r="F200" i="1" a="1"/>
  <c r="F200" i="1" s="1"/>
  <c r="F201" i="1" a="1"/>
  <c r="F201" i="1" s="1"/>
  <c r="F202" i="1" a="1"/>
  <c r="F202" i="1" s="1"/>
  <c r="F203" i="1" a="1"/>
  <c r="F203" i="1" s="1"/>
  <c r="F204" i="1" a="1"/>
  <c r="F204" i="1" s="1"/>
  <c r="F205" i="1" a="1"/>
  <c r="F205" i="1" s="1"/>
  <c r="F206" i="1" a="1"/>
  <c r="F206" i="1" s="1"/>
  <c r="F207" i="1" a="1"/>
  <c r="F207" i="1" s="1"/>
  <c r="F208" i="1" a="1"/>
  <c r="F208" i="1" s="1"/>
  <c r="F209" i="1" a="1"/>
  <c r="F209" i="1" s="1"/>
  <c r="F210" i="1" a="1"/>
  <c r="F210" i="1" s="1"/>
  <c r="F211" i="1" a="1"/>
  <c r="F211" i="1" s="1"/>
  <c r="F212" i="1" a="1"/>
  <c r="F212" i="1" s="1"/>
  <c r="F213" i="1" a="1"/>
  <c r="F213" i="1" s="1"/>
  <c r="F214" i="1" a="1"/>
  <c r="F214" i="1" s="1"/>
  <c r="F215" i="1" a="1"/>
  <c r="F215" i="1" s="1"/>
  <c r="F216" i="1" a="1"/>
  <c r="F216" i="1" s="1"/>
  <c r="F217" i="1" a="1"/>
  <c r="F217" i="1" s="1"/>
  <c r="F218" i="1" a="1"/>
  <c r="F218" i="1" s="1"/>
  <c r="F219" i="1" a="1"/>
  <c r="F219" i="1" s="1"/>
  <c r="F220" i="1" a="1"/>
  <c r="F220" i="1" s="1"/>
  <c r="F221" i="1" a="1"/>
  <c r="F221" i="1" s="1"/>
  <c r="F222" i="1" a="1"/>
  <c r="F222" i="1" s="1"/>
  <c r="F223" i="1" a="1"/>
  <c r="F223" i="1" s="1"/>
  <c r="F224" i="1" a="1"/>
  <c r="F224" i="1" s="1"/>
  <c r="F225" i="1" a="1"/>
  <c r="F225" i="1" s="1"/>
  <c r="F226" i="1" a="1"/>
  <c r="F226" i="1" s="1"/>
  <c r="F227" i="1" a="1"/>
  <c r="F227" i="1" s="1"/>
  <c r="F228" i="1" a="1"/>
  <c r="F228" i="1" s="1"/>
  <c r="F229" i="1" a="1"/>
  <c r="F229" i="1" s="1"/>
  <c r="F230" i="1" a="1"/>
  <c r="F230" i="1" s="1"/>
  <c r="F231" i="1" a="1"/>
  <c r="F231" i="1" s="1"/>
  <c r="F232" i="1" a="1"/>
  <c r="F232" i="1" s="1"/>
  <c r="F233" i="1" a="1"/>
  <c r="F233" i="1" s="1"/>
  <c r="F234" i="1" a="1"/>
  <c r="F234" i="1" s="1"/>
  <c r="F235" i="1" a="1"/>
  <c r="F235" i="1" s="1"/>
  <c r="F236" i="1" a="1"/>
  <c r="F236" i="1"/>
  <c r="F237" i="1" a="1"/>
  <c r="F237" i="1" s="1"/>
  <c r="F238" i="1" a="1"/>
  <c r="F238" i="1" s="1"/>
  <c r="F239" i="1" a="1"/>
  <c r="F239" i="1" s="1"/>
  <c r="F240" i="1" a="1"/>
  <c r="F240" i="1" s="1"/>
  <c r="F241" i="1" a="1"/>
  <c r="F241" i="1" s="1"/>
  <c r="F242" i="1" a="1"/>
  <c r="F242" i="1" s="1"/>
  <c r="F243" i="1" a="1"/>
  <c r="F243" i="1" s="1"/>
  <c r="F244" i="1" a="1"/>
  <c r="F244" i="1" s="1"/>
  <c r="F245" i="1" a="1"/>
  <c r="F245" i="1" s="1"/>
  <c r="F246" i="1" a="1"/>
  <c r="F246" i="1" s="1"/>
  <c r="F247" i="1" a="1"/>
  <c r="F247" i="1" s="1"/>
  <c r="F248" i="1" a="1"/>
  <c r="F248" i="1" s="1"/>
  <c r="F249" i="1" a="1"/>
  <c r="F249" i="1" s="1"/>
  <c r="F250" i="1" a="1"/>
  <c r="F250" i="1" s="1"/>
  <c r="F251" i="1" a="1"/>
  <c r="F251" i="1" s="1"/>
  <c r="F252" i="1" a="1"/>
  <c r="F252" i="1" s="1"/>
  <c r="F253" i="1" a="1"/>
  <c r="F253" i="1" s="1"/>
  <c r="F254" i="1" a="1"/>
  <c r="F254" i="1" s="1"/>
  <c r="F255" i="1" a="1"/>
  <c r="F255" i="1" s="1"/>
  <c r="F256" i="1" a="1"/>
  <c r="F256" i="1" s="1"/>
  <c r="F257" i="1" a="1"/>
  <c r="F257" i="1" s="1"/>
  <c r="F258" i="1" a="1"/>
  <c r="F258" i="1" s="1"/>
  <c r="F259" i="1" a="1"/>
  <c r="F259" i="1" s="1"/>
  <c r="F260" i="1" a="1"/>
  <c r="F260" i="1" s="1"/>
  <c r="F261" i="1" a="1"/>
  <c r="F261" i="1" s="1"/>
  <c r="F262" i="1" a="1"/>
  <c r="F262" i="1" s="1"/>
  <c r="F263" i="1" a="1"/>
  <c r="F263" i="1" s="1"/>
  <c r="F264" i="1" a="1"/>
  <c r="F264" i="1" s="1"/>
  <c r="F265" i="1" a="1"/>
  <c r="F265" i="1" s="1"/>
  <c r="F266" i="1" a="1"/>
  <c r="F266" i="1" s="1"/>
  <c r="F267" i="1" a="1"/>
  <c r="F267" i="1" s="1"/>
  <c r="F268" i="1" a="1"/>
  <c r="F268" i="1" s="1"/>
  <c r="F269" i="1" a="1"/>
  <c r="F269" i="1" s="1"/>
  <c r="F270" i="1" a="1"/>
  <c r="F270" i="1" s="1"/>
  <c r="F271" i="1" a="1"/>
  <c r="F271" i="1" s="1"/>
  <c r="F272" i="1" a="1"/>
  <c r="F272" i="1"/>
  <c r="F273" i="1" a="1"/>
  <c r="F273" i="1" s="1"/>
  <c r="F274" i="1" a="1"/>
  <c r="F274" i="1" s="1"/>
  <c r="F275" i="1" a="1"/>
  <c r="F275" i="1" s="1"/>
  <c r="F276" i="1" a="1"/>
  <c r="F276" i="1" s="1"/>
  <c r="F277" i="1" a="1"/>
  <c r="F277" i="1" s="1"/>
  <c r="F278" i="1" a="1"/>
  <c r="F278" i="1" s="1"/>
  <c r="F279" i="1" a="1"/>
  <c r="F279" i="1" s="1"/>
  <c r="F280" i="1" a="1"/>
  <c r="F280" i="1" s="1"/>
  <c r="F281" i="1" a="1"/>
  <c r="F281" i="1" s="1"/>
  <c r="F282" i="1" a="1"/>
  <c r="F282" i="1" s="1"/>
  <c r="F283" i="1" a="1"/>
  <c r="F283" i="1" s="1"/>
  <c r="F284" i="1" a="1"/>
  <c r="F284" i="1"/>
  <c r="F285" i="1" a="1"/>
  <c r="F285" i="1" s="1"/>
  <c r="F286" i="1" a="1"/>
  <c r="F286" i="1" s="1"/>
  <c r="F287" i="1" a="1"/>
  <c r="F287" i="1" s="1"/>
  <c r="F288" i="1" a="1"/>
  <c r="F288" i="1" s="1"/>
  <c r="F289" i="1" a="1"/>
  <c r="F289" i="1" s="1"/>
  <c r="F290" i="1" a="1"/>
  <c r="F290" i="1" s="1"/>
  <c r="F291" i="1" a="1"/>
  <c r="F291" i="1" s="1"/>
  <c r="F292" i="1" a="1"/>
  <c r="F292" i="1" s="1"/>
  <c r="F293" i="1" a="1"/>
  <c r="F293" i="1" s="1"/>
  <c r="F294" i="1" a="1"/>
  <c r="F294" i="1" s="1"/>
  <c r="F295" i="1" a="1"/>
  <c r="F295" i="1" s="1"/>
  <c r="F296" i="1" a="1"/>
  <c r="F296" i="1" s="1"/>
  <c r="F297" i="1" a="1"/>
  <c r="F297" i="1" s="1"/>
  <c r="F298" i="1" a="1"/>
  <c r="F298" i="1" s="1"/>
  <c r="F299" i="1" a="1"/>
  <c r="F299" i="1" s="1"/>
  <c r="F300" i="1" a="1"/>
  <c r="F300" i="1" s="1"/>
  <c r="F301" i="1" a="1"/>
  <c r="F301" i="1" s="1"/>
  <c r="F302" i="1" a="1"/>
  <c r="F302" i="1" s="1"/>
  <c r="F303" i="1" a="1"/>
  <c r="F303" i="1" s="1"/>
  <c r="F304" i="1" a="1"/>
  <c r="F304" i="1" s="1"/>
  <c r="F305" i="1" a="1"/>
  <c r="F305" i="1" s="1"/>
  <c r="F306" i="1" a="1"/>
  <c r="F306" i="1" s="1"/>
  <c r="F307" i="1" a="1"/>
  <c r="F307" i="1" s="1"/>
  <c r="F308" i="1" a="1"/>
  <c r="F308" i="1"/>
  <c r="F309" i="1" a="1"/>
  <c r="F309" i="1" s="1"/>
  <c r="F310" i="1" a="1"/>
  <c r="F310" i="1" s="1"/>
  <c r="F311" i="1" a="1"/>
  <c r="F311" i="1" s="1"/>
  <c r="F312" i="1" a="1"/>
  <c r="F312" i="1" s="1"/>
  <c r="F313" i="1" a="1"/>
  <c r="F313" i="1" s="1"/>
  <c r="F314" i="1" a="1"/>
  <c r="F314" i="1" s="1"/>
  <c r="F315" i="1" a="1"/>
  <c r="F315" i="1" s="1"/>
  <c r="F316" i="1" a="1"/>
  <c r="F316" i="1" s="1"/>
  <c r="F317" i="1" a="1"/>
  <c r="F317" i="1" s="1"/>
  <c r="F318" i="1" a="1"/>
  <c r="F318" i="1" s="1"/>
  <c r="F319" i="1" a="1"/>
  <c r="F319" i="1" s="1"/>
  <c r="F320" i="1" a="1"/>
  <c r="F320" i="1" s="1"/>
  <c r="F321" i="1" a="1"/>
  <c r="F321" i="1" s="1"/>
  <c r="F322" i="1" a="1"/>
  <c r="F322" i="1" s="1"/>
  <c r="F323" i="1" a="1"/>
  <c r="F323" i="1" s="1"/>
  <c r="F324" i="1" a="1"/>
  <c r="F324" i="1" s="1"/>
  <c r="F325" i="1" a="1"/>
  <c r="F325" i="1" s="1"/>
  <c r="F326" i="1" a="1"/>
  <c r="F326" i="1" s="1"/>
  <c r="F327" i="1" a="1"/>
  <c r="F327" i="1" s="1"/>
  <c r="F328" i="1" a="1"/>
  <c r="F328" i="1" s="1"/>
  <c r="F329" i="1" a="1"/>
  <c r="F329" i="1" s="1"/>
  <c r="F330" i="1" a="1"/>
  <c r="F330" i="1" s="1"/>
  <c r="F331" i="1" a="1"/>
  <c r="F331" i="1" s="1"/>
  <c r="F332" i="1" a="1"/>
  <c r="F332" i="1" s="1"/>
  <c r="F333" i="1" a="1"/>
  <c r="F333" i="1" s="1"/>
  <c r="F334" i="1" a="1"/>
  <c r="F334" i="1" s="1"/>
  <c r="F335" i="1" a="1"/>
  <c r="F335" i="1" s="1"/>
  <c r="F336" i="1" a="1"/>
  <c r="F336" i="1" s="1"/>
  <c r="F337" i="1" a="1"/>
  <c r="F337" i="1" s="1"/>
  <c r="F338" i="1" a="1"/>
  <c r="F338" i="1" s="1"/>
  <c r="F339" i="1" a="1"/>
  <c r="F339" i="1" s="1"/>
  <c r="F340" i="1" a="1"/>
  <c r="F340" i="1" s="1"/>
  <c r="F341" i="1" a="1"/>
  <c r="F341" i="1" s="1"/>
  <c r="F342" i="1" a="1"/>
  <c r="F342" i="1" s="1"/>
  <c r="F343" i="1" a="1"/>
  <c r="F343" i="1" s="1"/>
  <c r="F344" i="1" a="1"/>
  <c r="F344" i="1" s="1"/>
  <c r="F345" i="1" a="1"/>
  <c r="F345" i="1" s="1"/>
  <c r="F346" i="1" a="1"/>
  <c r="F346" i="1" s="1"/>
  <c r="F347" i="1" a="1"/>
  <c r="F347" i="1" s="1"/>
  <c r="F348" i="1" a="1"/>
  <c r="F348" i="1" s="1"/>
  <c r="F349" i="1" a="1"/>
  <c r="F349" i="1" s="1"/>
  <c r="F350" i="1" a="1"/>
  <c r="F350" i="1" s="1"/>
  <c r="F351" i="1" a="1"/>
  <c r="F351" i="1" s="1"/>
  <c r="F352" i="1" a="1"/>
  <c r="F352" i="1" s="1"/>
  <c r="F353" i="1" a="1"/>
  <c r="F353" i="1" s="1"/>
  <c r="F354" i="1" a="1"/>
  <c r="F354" i="1" s="1"/>
  <c r="F355" i="1" a="1"/>
  <c r="F355" i="1" s="1"/>
  <c r="F356" i="1" a="1"/>
  <c r="F356" i="1"/>
  <c r="F357" i="1" a="1"/>
  <c r="F357" i="1" s="1"/>
  <c r="F358" i="1" a="1"/>
  <c r="F358" i="1" s="1"/>
  <c r="F359" i="1" a="1"/>
  <c r="F359" i="1" s="1"/>
  <c r="F360" i="1" a="1"/>
  <c r="F360" i="1" s="1"/>
  <c r="F361" i="1" a="1"/>
  <c r="F361" i="1" s="1"/>
  <c r="F362" i="1" a="1"/>
  <c r="F362" i="1"/>
  <c r="F363" i="1" a="1"/>
  <c r="F363" i="1" s="1"/>
  <c r="F364" i="1" a="1"/>
  <c r="F364" i="1" s="1"/>
  <c r="F365" i="1" a="1"/>
  <c r="F365" i="1" s="1"/>
  <c r="F366" i="1" a="1"/>
  <c r="F366" i="1" s="1"/>
  <c r="F367" i="1" a="1"/>
  <c r="F367" i="1" s="1"/>
  <c r="F368" i="1" a="1"/>
  <c r="F368" i="1" s="1"/>
  <c r="F369" i="1" a="1"/>
  <c r="F369" i="1" s="1"/>
  <c r="F370" i="1" a="1"/>
  <c r="F370" i="1" s="1"/>
  <c r="F371" i="1" a="1"/>
  <c r="F371" i="1" s="1"/>
  <c r="F372" i="1" a="1"/>
  <c r="F372" i="1" s="1"/>
  <c r="F373" i="1" a="1"/>
  <c r="F373" i="1" s="1"/>
  <c r="F374" i="1" a="1"/>
  <c r="F374" i="1" s="1"/>
  <c r="F375" i="1" a="1"/>
  <c r="F375" i="1" s="1"/>
  <c r="F376" i="1" a="1"/>
  <c r="F376" i="1" s="1"/>
  <c r="F377" i="1" a="1"/>
  <c r="F377" i="1" s="1"/>
  <c r="F378" i="1" a="1"/>
  <c r="F378" i="1" s="1"/>
  <c r="F379" i="1" a="1"/>
  <c r="F379" i="1" s="1"/>
  <c r="F380" i="1" a="1"/>
  <c r="F380" i="1"/>
  <c r="F381" i="1" a="1"/>
  <c r="F381" i="1" s="1"/>
  <c r="F382" i="1" a="1"/>
  <c r="F382" i="1" s="1"/>
  <c r="F383" i="1" a="1"/>
  <c r="F383" i="1" s="1"/>
  <c r="F384" i="1" a="1"/>
  <c r="F384" i="1" s="1"/>
  <c r="F385" i="1" a="1"/>
  <c r="F385" i="1" s="1"/>
  <c r="F386" i="1" a="1"/>
  <c r="F386" i="1" s="1"/>
  <c r="F387" i="1" a="1"/>
  <c r="F387" i="1" s="1"/>
  <c r="F388" i="1" a="1"/>
  <c r="F388" i="1" s="1"/>
  <c r="F389" i="1" a="1"/>
  <c r="F389" i="1" s="1"/>
  <c r="F390" i="1" a="1"/>
  <c r="F390" i="1" s="1"/>
  <c r="F391" i="1" a="1"/>
  <c r="F391" i="1" s="1"/>
  <c r="F392" i="1" a="1"/>
  <c r="F392" i="1" s="1"/>
  <c r="F393" i="1" a="1"/>
  <c r="F393" i="1" s="1"/>
  <c r="F394" i="1" a="1"/>
  <c r="F394" i="1" s="1"/>
  <c r="F395" i="1" a="1"/>
  <c r="F395" i="1" s="1"/>
  <c r="F396" i="1" a="1"/>
  <c r="F396" i="1" s="1"/>
  <c r="F397" i="1" a="1"/>
  <c r="F397" i="1" s="1"/>
  <c r="F398" i="1" a="1"/>
  <c r="F398" i="1" s="1"/>
  <c r="F399" i="1" a="1"/>
  <c r="F399" i="1" s="1"/>
  <c r="F400" i="1" a="1"/>
  <c r="F400" i="1" s="1"/>
  <c r="F401" i="1" a="1"/>
  <c r="F401" i="1" s="1"/>
  <c r="F402" i="1" a="1"/>
  <c r="F402" i="1" s="1"/>
  <c r="F403" i="1" a="1"/>
  <c r="F403" i="1" s="1"/>
  <c r="F404" i="1" a="1"/>
  <c r="F404" i="1" s="1"/>
  <c r="F405" i="1" a="1"/>
  <c r="F405" i="1" s="1"/>
  <c r="F406" i="1" a="1"/>
  <c r="F406" i="1" s="1"/>
  <c r="F407" i="1" a="1"/>
  <c r="F407" i="1" s="1"/>
  <c r="F408" i="1" a="1"/>
  <c r="F408" i="1" s="1"/>
  <c r="F409" i="1" a="1"/>
  <c r="F409" i="1" s="1"/>
  <c r="F410" i="1" a="1"/>
  <c r="F410" i="1" s="1"/>
  <c r="F411" i="1" a="1"/>
  <c r="F411" i="1" s="1"/>
  <c r="F412" i="1" a="1"/>
  <c r="F412" i="1" s="1"/>
  <c r="F413" i="1" a="1"/>
  <c r="F413" i="1" s="1"/>
  <c r="F414" i="1" a="1"/>
  <c r="F414" i="1" s="1"/>
  <c r="F415" i="1" a="1"/>
  <c r="F415" i="1" s="1"/>
  <c r="F416" i="1" a="1"/>
  <c r="F416" i="1" s="1"/>
  <c r="F417" i="1" a="1"/>
  <c r="F417" i="1" s="1"/>
  <c r="F418" i="1" a="1"/>
  <c r="F418" i="1" s="1"/>
  <c r="F419" i="1" a="1"/>
  <c r="F419" i="1" s="1"/>
  <c r="F420" i="1" a="1"/>
  <c r="F420" i="1" s="1"/>
  <c r="F421" i="1" a="1"/>
  <c r="F421" i="1" s="1"/>
  <c r="F422" i="1" a="1"/>
  <c r="F422" i="1" s="1"/>
  <c r="F423" i="1" a="1"/>
  <c r="F423" i="1" s="1"/>
  <c r="F424" i="1" a="1"/>
  <c r="F424" i="1" s="1"/>
  <c r="F425" i="1" a="1"/>
  <c r="F425" i="1" s="1"/>
  <c r="F426" i="1" a="1"/>
  <c r="F426" i="1" s="1"/>
  <c r="F427" i="1" a="1"/>
  <c r="F427" i="1" s="1"/>
  <c r="F428" i="1" a="1"/>
  <c r="F428" i="1"/>
  <c r="F429" i="1" a="1"/>
  <c r="F429" i="1" s="1"/>
  <c r="F430" i="1" a="1"/>
  <c r="F430" i="1" s="1"/>
  <c r="F431" i="1" a="1"/>
  <c r="F431" i="1" s="1"/>
  <c r="F432" i="1" a="1"/>
  <c r="F432" i="1" s="1"/>
  <c r="F433" i="1" a="1"/>
  <c r="F433" i="1" s="1"/>
  <c r="F434" i="1" a="1"/>
  <c r="F434" i="1" s="1"/>
  <c r="F435" i="1" a="1"/>
  <c r="F435" i="1" s="1"/>
  <c r="F436" i="1" a="1"/>
  <c r="F436" i="1" s="1"/>
  <c r="F437" i="1" a="1"/>
  <c r="F437" i="1" s="1"/>
  <c r="F438" i="1" a="1"/>
  <c r="F438" i="1" s="1"/>
  <c r="F439" i="1" a="1"/>
  <c r="F439" i="1" s="1"/>
  <c r="F440" i="1" a="1"/>
  <c r="F440" i="1" s="1"/>
  <c r="F441" i="1" a="1"/>
  <c r="F441" i="1" s="1"/>
  <c r="F442" i="1" a="1"/>
  <c r="F442" i="1" s="1"/>
  <c r="F443" i="1" a="1"/>
  <c r="F443" i="1" s="1"/>
  <c r="F444" i="1" a="1"/>
  <c r="F444" i="1" s="1"/>
  <c r="F445" i="1" a="1"/>
  <c r="F445" i="1" s="1"/>
  <c r="F446" i="1" a="1"/>
  <c r="F446" i="1" s="1"/>
  <c r="F447" i="1" a="1"/>
  <c r="F447" i="1" s="1"/>
  <c r="F448" i="1" a="1"/>
  <c r="F448" i="1" s="1"/>
  <c r="F449" i="1" a="1"/>
  <c r="F449" i="1" s="1"/>
  <c r="F450" i="1" a="1"/>
  <c r="F450" i="1" s="1"/>
  <c r="F451" i="1" a="1"/>
  <c r="F451" i="1" s="1"/>
  <c r="F452" i="1" a="1"/>
  <c r="F452" i="1"/>
  <c r="F453" i="1" a="1"/>
  <c r="F453" i="1" s="1"/>
  <c r="F454" i="1" a="1"/>
  <c r="F454" i="1" s="1"/>
  <c r="F455" i="1" a="1"/>
  <c r="F455" i="1" s="1"/>
  <c r="F456" i="1" a="1"/>
  <c r="F456" i="1" s="1"/>
  <c r="F457" i="1" a="1"/>
  <c r="F457" i="1" s="1"/>
  <c r="F458" i="1" a="1"/>
  <c r="F458" i="1" s="1"/>
  <c r="F459" i="1" a="1"/>
  <c r="F459" i="1" s="1"/>
  <c r="F460" i="1" a="1"/>
  <c r="F460" i="1" s="1"/>
  <c r="F461" i="1" a="1"/>
  <c r="F461" i="1" s="1"/>
  <c r="F462" i="1" a="1"/>
  <c r="F462" i="1" s="1"/>
  <c r="F463" i="1" a="1"/>
  <c r="F463" i="1" s="1"/>
  <c r="F464" i="1" a="1"/>
  <c r="F464" i="1" s="1"/>
  <c r="F465" i="1" a="1"/>
  <c r="F465" i="1" s="1"/>
  <c r="F466" i="1" a="1"/>
  <c r="F466" i="1" s="1"/>
  <c r="F467" i="1" a="1"/>
  <c r="F467" i="1" s="1"/>
  <c r="F468" i="1" a="1"/>
  <c r="F468" i="1" s="1"/>
  <c r="F469" i="1" a="1"/>
  <c r="F469" i="1" s="1"/>
  <c r="F470" i="1" a="1"/>
  <c r="F470" i="1" s="1"/>
  <c r="F471" i="1" a="1"/>
  <c r="F471" i="1" s="1"/>
  <c r="F472" i="1" a="1"/>
  <c r="F472" i="1" s="1"/>
  <c r="F473" i="1" a="1"/>
  <c r="F473" i="1" s="1"/>
  <c r="F474" i="1" a="1"/>
  <c r="F474" i="1" s="1"/>
  <c r="F475" i="1" a="1"/>
  <c r="F475" i="1" s="1"/>
  <c r="F476" i="1" a="1"/>
  <c r="F476" i="1" s="1"/>
  <c r="F477" i="1" a="1"/>
  <c r="F477" i="1" s="1"/>
  <c r="F478" i="1" a="1"/>
  <c r="F478" i="1" s="1"/>
  <c r="F479" i="1" a="1"/>
  <c r="F479" i="1" s="1"/>
  <c r="F480" i="1" a="1"/>
  <c r="F480" i="1" s="1"/>
  <c r="F481" i="1" a="1"/>
  <c r="F481" i="1" s="1"/>
  <c r="F482" i="1" a="1"/>
  <c r="F482" i="1" s="1"/>
  <c r="F483" i="1" a="1"/>
  <c r="F483" i="1" s="1"/>
  <c r="F484" i="1" a="1"/>
  <c r="F484" i="1" s="1"/>
  <c r="F485" i="1" a="1"/>
  <c r="F485" i="1" s="1"/>
  <c r="F486" i="1" a="1"/>
  <c r="F486" i="1" s="1"/>
  <c r="F487" i="1" a="1"/>
  <c r="F487" i="1" s="1"/>
  <c r="F488" i="1" a="1"/>
  <c r="F488" i="1"/>
  <c r="F489" i="1" a="1"/>
  <c r="F489" i="1" s="1"/>
  <c r="F490" i="1" a="1"/>
  <c r="F490" i="1" s="1"/>
  <c r="F491" i="1" a="1"/>
  <c r="F491" i="1" s="1"/>
  <c r="F492" i="1" a="1"/>
  <c r="F492" i="1" s="1"/>
  <c r="F493" i="1" a="1"/>
  <c r="F493" i="1" s="1"/>
  <c r="F494" i="1" a="1"/>
  <c r="F494" i="1" s="1"/>
  <c r="F495" i="1" a="1"/>
  <c r="F495" i="1" s="1"/>
  <c r="F496" i="1" a="1"/>
  <c r="F496" i="1" s="1"/>
  <c r="F497" i="1" a="1"/>
  <c r="F497" i="1" s="1"/>
  <c r="F498" i="1" a="1"/>
  <c r="F498" i="1" s="1"/>
  <c r="F499" i="1" a="1"/>
  <c r="F499" i="1" s="1"/>
  <c r="F500" i="1" a="1"/>
  <c r="F500" i="1" s="1"/>
  <c r="F501" i="1" a="1"/>
  <c r="F501" i="1" s="1"/>
  <c r="F502" i="1" a="1"/>
  <c r="F502" i="1" s="1"/>
  <c r="F503" i="1" a="1"/>
  <c r="F503" i="1" s="1"/>
  <c r="F504" i="1" a="1"/>
  <c r="F504" i="1" s="1"/>
  <c r="F505" i="1" a="1"/>
  <c r="F505" i="1" s="1"/>
  <c r="F506" i="1" a="1"/>
  <c r="F506" i="1" s="1"/>
  <c r="F507" i="1" a="1"/>
  <c r="F507" i="1" s="1"/>
  <c r="F508" i="1" a="1"/>
  <c r="F508" i="1" s="1"/>
  <c r="F509" i="1" a="1"/>
  <c r="F509" i="1" s="1"/>
  <c r="F510" i="1" a="1"/>
  <c r="F510" i="1" s="1"/>
  <c r="F511" i="1" a="1"/>
  <c r="F511" i="1" s="1"/>
  <c r="F512" i="1" a="1"/>
  <c r="F512" i="1" s="1"/>
  <c r="F513" i="1" a="1"/>
  <c r="F513" i="1" s="1"/>
  <c r="F514" i="1" a="1"/>
  <c r="F514" i="1" s="1"/>
  <c r="F515" i="1" a="1"/>
  <c r="F515" i="1" s="1"/>
  <c r="F516" i="1" a="1"/>
  <c r="F516" i="1"/>
  <c r="F517" i="1" a="1"/>
  <c r="F517" i="1" s="1"/>
  <c r="F518" i="1" a="1"/>
  <c r="F518" i="1" s="1"/>
  <c r="F519" i="1" a="1"/>
  <c r="F519" i="1" s="1"/>
  <c r="F520" i="1" a="1"/>
  <c r="F520" i="1"/>
  <c r="F521" i="1" a="1"/>
  <c r="F521" i="1" s="1"/>
  <c r="F522" i="1" a="1"/>
  <c r="F522" i="1" s="1"/>
  <c r="F523" i="1" a="1"/>
  <c r="F523" i="1" s="1"/>
  <c r="F524" i="1" a="1"/>
  <c r="F524" i="1" s="1"/>
  <c r="F525" i="1" a="1"/>
  <c r="F525" i="1" s="1"/>
  <c r="F526" i="1" a="1"/>
  <c r="F526" i="1" s="1"/>
  <c r="F527" i="1" a="1"/>
  <c r="F527" i="1" s="1"/>
  <c r="F528" i="1" a="1"/>
  <c r="F528" i="1" s="1"/>
  <c r="F529" i="1" a="1"/>
  <c r="F529" i="1" s="1"/>
  <c r="F530" i="1" a="1"/>
  <c r="F530" i="1" s="1"/>
  <c r="F531" i="1" a="1"/>
  <c r="F531" i="1" s="1"/>
  <c r="F532" i="1" a="1"/>
  <c r="F532" i="1" s="1"/>
  <c r="F533" i="1" a="1"/>
  <c r="F533" i="1" s="1"/>
  <c r="F534" i="1" a="1"/>
  <c r="F534" i="1"/>
  <c r="F535" i="1" a="1"/>
  <c r="F535" i="1" s="1"/>
  <c r="F536" i="1" a="1"/>
  <c r="F536" i="1" s="1"/>
  <c r="F537" i="1" a="1"/>
  <c r="F537" i="1" s="1"/>
  <c r="F538" i="1" a="1"/>
  <c r="F538" i="1" s="1"/>
  <c r="F539" i="1" a="1"/>
  <c r="F539" i="1" s="1"/>
  <c r="F540" i="1" a="1"/>
  <c r="F540" i="1" s="1"/>
  <c r="F541" i="1" a="1"/>
  <c r="F541" i="1" s="1"/>
  <c r="F542" i="1" a="1"/>
  <c r="F542" i="1" s="1"/>
  <c r="F543" i="1" a="1"/>
  <c r="F543" i="1" s="1"/>
  <c r="F544" i="1" a="1"/>
  <c r="F544" i="1" s="1"/>
  <c r="F545" i="1" a="1"/>
  <c r="F545" i="1" s="1"/>
  <c r="F546" i="1" a="1"/>
  <c r="F546" i="1" s="1"/>
  <c r="F547" i="1" a="1"/>
  <c r="F547" i="1" s="1"/>
  <c r="F548" i="1" a="1"/>
  <c r="F548" i="1" s="1"/>
  <c r="F549" i="1" a="1"/>
  <c r="F549" i="1"/>
  <c r="F550" i="1" a="1"/>
  <c r="F550" i="1" s="1"/>
  <c r="F551" i="1" a="1"/>
  <c r="F551" i="1" s="1"/>
  <c r="F552" i="1" a="1"/>
  <c r="F552" i="1"/>
  <c r="F553" i="1" a="1"/>
  <c r="F553" i="1" s="1"/>
  <c r="F554" i="1" a="1"/>
  <c r="F554" i="1" s="1"/>
  <c r="F555" i="1" a="1"/>
  <c r="F555" i="1" s="1"/>
  <c r="F556" i="1" a="1"/>
  <c r="F556" i="1"/>
  <c r="F557" i="1" a="1"/>
  <c r="F557" i="1" s="1"/>
  <c r="F558" i="1" a="1"/>
  <c r="F558" i="1" s="1"/>
  <c r="F559" i="1" a="1"/>
  <c r="F559" i="1" s="1"/>
  <c r="F560" i="1" a="1"/>
  <c r="F560" i="1" s="1"/>
  <c r="F561" i="1" a="1"/>
  <c r="F561" i="1" s="1"/>
  <c r="F562" i="1" a="1"/>
  <c r="F562" i="1"/>
  <c r="F563" i="1" a="1"/>
  <c r="F563" i="1" s="1"/>
  <c r="F564" i="1" a="1"/>
  <c r="F564" i="1" s="1"/>
  <c r="F565" i="1" a="1"/>
  <c r="F565" i="1" s="1"/>
  <c r="F566" i="1" a="1"/>
  <c r="F566" i="1" s="1"/>
  <c r="F567" i="1" a="1"/>
  <c r="F567" i="1"/>
  <c r="F568" i="1" a="1"/>
  <c r="F568" i="1" s="1"/>
  <c r="F569" i="1" a="1"/>
  <c r="F569" i="1" s="1"/>
  <c r="F570" i="1" a="1"/>
  <c r="F570" i="1" s="1"/>
  <c r="F571" i="1" a="1"/>
  <c r="F571" i="1" s="1"/>
  <c r="F572" i="1" a="1"/>
  <c r="F572" i="1"/>
  <c r="F573" i="1" a="1"/>
  <c r="F573" i="1"/>
  <c r="F574" i="1" a="1"/>
  <c r="F574" i="1" s="1"/>
  <c r="F575" i="1" a="1"/>
  <c r="F575" i="1" s="1"/>
  <c r="F576" i="1" a="1"/>
  <c r="F576" i="1" s="1"/>
  <c r="F577" i="1" a="1"/>
  <c r="F577" i="1" s="1"/>
  <c r="F578" i="1" a="1"/>
  <c r="F578" i="1" s="1"/>
  <c r="F579" i="1" a="1"/>
  <c r="F579" i="1" s="1"/>
  <c r="F580" i="1" a="1"/>
  <c r="F580" i="1" s="1"/>
  <c r="F581" i="1" a="1"/>
  <c r="F581" i="1" s="1"/>
  <c r="F582" i="1" a="1"/>
  <c r="F582" i="1" s="1"/>
  <c r="F583" i="1" a="1"/>
  <c r="F583" i="1" s="1"/>
  <c r="F584" i="1" a="1"/>
  <c r="F584" i="1" s="1"/>
  <c r="F585" i="1" a="1"/>
  <c r="F585" i="1" s="1"/>
  <c r="F586" i="1" a="1"/>
  <c r="F586" i="1" s="1"/>
  <c r="F587" i="1" a="1"/>
  <c r="F587" i="1" s="1"/>
  <c r="F588" i="1" a="1"/>
  <c r="F588" i="1"/>
  <c r="F589" i="1" a="1"/>
  <c r="F589" i="1" s="1"/>
  <c r="F590" i="1" a="1"/>
  <c r="F590" i="1" s="1"/>
  <c r="F591" i="1" a="1"/>
  <c r="F591" i="1" s="1"/>
  <c r="F592" i="1" a="1"/>
  <c r="F592" i="1" s="1"/>
  <c r="F593" i="1" a="1"/>
  <c r="F593" i="1"/>
  <c r="F594" i="1" a="1"/>
  <c r="F594" i="1" s="1"/>
  <c r="F595" i="1" a="1"/>
  <c r="F595" i="1" s="1"/>
  <c r="F596" i="1" a="1"/>
  <c r="F596" i="1" s="1"/>
  <c r="F597" i="1" a="1"/>
  <c r="F597" i="1" s="1"/>
  <c r="F598" i="1" a="1"/>
  <c r="F598" i="1"/>
  <c r="F599" i="1" a="1"/>
  <c r="F599" i="1"/>
  <c r="F600" i="1" a="1"/>
  <c r="F600" i="1"/>
  <c r="F601" i="1" a="1"/>
  <c r="F601" i="1" s="1"/>
  <c r="F602" i="1" a="1"/>
  <c r="F602" i="1" s="1"/>
  <c r="F603" i="1" a="1"/>
  <c r="F603" i="1" s="1"/>
  <c r="F604" i="1" a="1"/>
  <c r="F604" i="1" s="1"/>
  <c r="F605" i="1" a="1"/>
  <c r="F605" i="1" s="1"/>
  <c r="F606" i="1" a="1"/>
  <c r="F606" i="1" s="1"/>
  <c r="F607" i="1" a="1"/>
  <c r="F607" i="1" s="1"/>
  <c r="F608" i="1" a="1"/>
  <c r="F608" i="1" s="1"/>
  <c r="F609" i="1" a="1"/>
  <c r="F609" i="1" s="1"/>
  <c r="F610" i="1" a="1"/>
  <c r="F610" i="1" s="1"/>
  <c r="F611" i="1" a="1"/>
  <c r="F611" i="1"/>
  <c r="F612" i="1" a="1"/>
  <c r="F612" i="1" s="1"/>
  <c r="F613" i="1" a="1"/>
  <c r="F613" i="1" s="1"/>
  <c r="F614" i="1" a="1"/>
  <c r="F614" i="1" s="1"/>
  <c r="F615" i="1" a="1"/>
  <c r="F615" i="1" s="1"/>
  <c r="F616" i="1" a="1"/>
  <c r="F616" i="1" s="1"/>
  <c r="F617" i="1" a="1"/>
  <c r="F617" i="1" s="1"/>
  <c r="F618" i="1" a="1"/>
  <c r="F618" i="1" s="1"/>
  <c r="F619" i="1" a="1"/>
  <c r="F619" i="1" s="1"/>
  <c r="F620" i="1" a="1"/>
  <c r="F620" i="1"/>
  <c r="F621" i="1" a="1"/>
  <c r="F621" i="1"/>
  <c r="F622" i="1" a="1"/>
  <c r="F622" i="1" s="1"/>
  <c r="F623" i="1" a="1"/>
  <c r="F623" i="1" s="1"/>
  <c r="F624" i="1" a="1"/>
  <c r="F624" i="1"/>
  <c r="F625" i="1" a="1"/>
  <c r="F625" i="1" s="1"/>
  <c r="F626" i="1" a="1"/>
  <c r="F626" i="1" s="1"/>
  <c r="F627" i="1" a="1"/>
  <c r="F627" i="1" s="1"/>
  <c r="F628" i="1" a="1"/>
  <c r="F628" i="1" s="1"/>
  <c r="F629" i="1" a="1"/>
  <c r="F629" i="1" s="1"/>
  <c r="F630" i="1" a="1"/>
  <c r="F630" i="1" s="1"/>
  <c r="F631" i="1" a="1"/>
  <c r="F631" i="1" s="1"/>
  <c r="F632" i="1" a="1"/>
  <c r="F632" i="1" s="1"/>
  <c r="F633" i="1" a="1"/>
  <c r="F633" i="1" s="1"/>
  <c r="F634" i="1" a="1"/>
  <c r="F634" i="1" s="1"/>
  <c r="F635" i="1" a="1"/>
  <c r="F635" i="1" s="1"/>
  <c r="F636" i="1" a="1"/>
  <c r="F636" i="1" s="1"/>
  <c r="F637" i="1" a="1"/>
  <c r="F637" i="1" s="1"/>
  <c r="F638" i="1" a="1"/>
  <c r="F638" i="1" s="1"/>
  <c r="F639" i="1" a="1"/>
  <c r="F639" i="1" s="1"/>
  <c r="F640" i="1" a="1"/>
  <c r="F640" i="1" s="1"/>
  <c r="F641" i="1" a="1"/>
  <c r="F641" i="1" s="1"/>
  <c r="F642" i="1" a="1"/>
  <c r="F642" i="1" s="1"/>
  <c r="F643" i="1" a="1"/>
  <c r="F643" i="1" s="1"/>
  <c r="F644" i="1" a="1"/>
  <c r="F644" i="1"/>
  <c r="F645" i="1" a="1"/>
  <c r="F645" i="1"/>
  <c r="F646" i="1" a="1"/>
  <c r="F646" i="1"/>
  <c r="F647" i="1" a="1"/>
  <c r="F647" i="1"/>
  <c r="F648" i="1" a="1"/>
  <c r="F648" i="1" s="1"/>
  <c r="F649" i="1" a="1"/>
  <c r="F649" i="1" s="1"/>
  <c r="F650" i="1" a="1"/>
  <c r="F650" i="1" s="1"/>
  <c r="F651" i="1" a="1"/>
  <c r="F651" i="1" s="1"/>
  <c r="F652" i="1" a="1"/>
  <c r="F652" i="1" s="1"/>
  <c r="F653" i="1" a="1"/>
  <c r="F653" i="1" s="1"/>
  <c r="F654" i="1" a="1"/>
  <c r="F654" i="1" s="1"/>
  <c r="F655" i="1" a="1"/>
  <c r="F655" i="1" s="1"/>
  <c r="F656" i="1" a="1"/>
  <c r="F656" i="1" s="1"/>
  <c r="F657" i="1" a="1"/>
  <c r="F657" i="1" s="1"/>
  <c r="F658" i="1" a="1"/>
  <c r="F658" i="1"/>
  <c r="F659" i="1" a="1"/>
  <c r="F659" i="1" s="1"/>
  <c r="F660" i="1" a="1"/>
  <c r="F660" i="1" s="1"/>
  <c r="F661" i="1" a="1"/>
  <c r="F661" i="1" s="1"/>
  <c r="F662" i="1" a="1"/>
  <c r="F662" i="1"/>
  <c r="F663" i="1" a="1"/>
  <c r="F663" i="1" s="1"/>
  <c r="F664" i="1" a="1"/>
  <c r="F664" i="1" s="1"/>
  <c r="F665" i="1" a="1"/>
  <c r="F665" i="1" s="1"/>
  <c r="F666" i="1" a="1"/>
  <c r="F666" i="1" s="1"/>
  <c r="F667" i="1" a="1"/>
  <c r="F667" i="1" s="1"/>
  <c r="F668" i="1" a="1"/>
  <c r="F668" i="1" s="1"/>
  <c r="F669" i="1" a="1"/>
  <c r="F669" i="1" s="1"/>
  <c r="F670" i="1" a="1"/>
  <c r="F670" i="1" s="1"/>
  <c r="F671" i="1" a="1"/>
  <c r="F671" i="1" s="1"/>
  <c r="F672" i="1" a="1"/>
  <c r="F672" i="1" s="1"/>
  <c r="F673" i="1" a="1"/>
  <c r="F673" i="1" s="1"/>
  <c r="F674" i="1" a="1"/>
  <c r="F674" i="1" s="1"/>
  <c r="F675" i="1" a="1"/>
  <c r="F675" i="1"/>
  <c r="F676" i="1" a="1"/>
  <c r="F676" i="1" s="1"/>
  <c r="F677" i="1" a="1"/>
  <c r="F677" i="1" s="1"/>
  <c r="F678" i="1" a="1"/>
  <c r="F678" i="1" s="1"/>
  <c r="F679" i="1" a="1"/>
  <c r="F679" i="1" s="1"/>
  <c r="F680" i="1" a="1"/>
  <c r="F680" i="1" s="1"/>
  <c r="F681" i="1" a="1"/>
  <c r="F681" i="1" s="1"/>
  <c r="F682" i="1" a="1"/>
  <c r="F682" i="1" s="1"/>
  <c r="F683" i="1" a="1"/>
  <c r="F683" i="1" s="1"/>
  <c r="F684" i="1" a="1"/>
  <c r="F684" i="1"/>
  <c r="F685" i="1" a="1"/>
  <c r="F685" i="1" s="1"/>
  <c r="F686" i="1" a="1"/>
  <c r="F686" i="1" s="1"/>
  <c r="F687" i="1" a="1"/>
  <c r="F687" i="1" s="1"/>
  <c r="F688" i="1" a="1"/>
  <c r="F688" i="1"/>
  <c r="F689" i="1" a="1"/>
  <c r="F689" i="1" s="1"/>
  <c r="F690" i="1" a="1"/>
  <c r="F690" i="1" s="1"/>
  <c r="F691" i="1" a="1"/>
  <c r="F691" i="1" s="1"/>
  <c r="F692" i="1" a="1"/>
  <c r="F692" i="1" s="1"/>
  <c r="F693" i="1" a="1"/>
  <c r="F693" i="1"/>
  <c r="F694" i="1" a="1"/>
  <c r="F694" i="1" s="1"/>
  <c r="F695" i="1" a="1"/>
  <c r="F695" i="1" s="1"/>
  <c r="F696" i="1" a="1"/>
  <c r="F696" i="1" s="1"/>
  <c r="F697" i="1" a="1"/>
  <c r="F697" i="1" s="1"/>
  <c r="F698" i="1" a="1"/>
  <c r="F698" i="1" s="1"/>
  <c r="F699" i="1" a="1"/>
  <c r="F699" i="1" s="1"/>
  <c r="F700" i="1" a="1"/>
  <c r="F700" i="1" s="1"/>
  <c r="F701" i="1" a="1"/>
  <c r="F701" i="1" s="1"/>
  <c r="F702" i="1" a="1"/>
  <c r="F702" i="1" s="1"/>
  <c r="F703" i="1" a="1"/>
  <c r="F703" i="1" s="1"/>
  <c r="F704" i="1" a="1"/>
  <c r="F704" i="1" s="1"/>
  <c r="F705" i="1" a="1"/>
  <c r="F705" i="1" s="1"/>
  <c r="F706" i="1" a="1"/>
  <c r="F706" i="1" s="1"/>
  <c r="F707" i="1" a="1"/>
  <c r="F707" i="1" s="1"/>
  <c r="F708" i="1" a="1"/>
  <c r="F708" i="1" s="1"/>
  <c r="F709" i="1" a="1"/>
  <c r="F709" i="1" s="1"/>
  <c r="F710" i="1" a="1"/>
  <c r="F710" i="1" s="1"/>
  <c r="F711" i="1" a="1"/>
  <c r="F711" i="1" s="1"/>
  <c r="F712" i="1" a="1"/>
  <c r="F712" i="1" s="1"/>
  <c r="F713" i="1" a="1"/>
  <c r="F713" i="1" s="1"/>
  <c r="F714" i="1" a="1"/>
  <c r="F714" i="1"/>
  <c r="F715" i="1" a="1"/>
  <c r="F715" i="1" s="1"/>
  <c r="F716" i="1" a="1"/>
  <c r="F716" i="1" s="1"/>
  <c r="F717" i="1" a="1"/>
  <c r="F717" i="1" s="1"/>
  <c r="F718" i="1" a="1"/>
  <c r="F718" i="1" s="1"/>
  <c r="F719" i="1" a="1"/>
  <c r="F719" i="1"/>
  <c r="F720" i="1" a="1"/>
  <c r="F720" i="1" s="1"/>
  <c r="F721" i="1" a="1"/>
  <c r="F721" i="1" s="1"/>
  <c r="F722" i="1" a="1"/>
  <c r="F722" i="1" s="1"/>
  <c r="F723" i="1" a="1"/>
  <c r="F723" i="1" s="1"/>
  <c r="F724" i="1" a="1"/>
  <c r="F724" i="1" s="1"/>
  <c r="F725" i="1" a="1"/>
  <c r="F725" i="1" s="1"/>
  <c r="F726" i="1" a="1"/>
  <c r="F726" i="1" s="1"/>
  <c r="F727" i="1" a="1"/>
  <c r="F727" i="1" s="1"/>
  <c r="F728" i="1" a="1"/>
  <c r="F728" i="1" s="1"/>
  <c r="F729" i="1" a="1"/>
  <c r="F729" i="1"/>
  <c r="F730" i="1" a="1"/>
  <c r="F730" i="1"/>
  <c r="F731" i="1" a="1"/>
  <c r="F731" i="1"/>
  <c r="F732" i="1" a="1"/>
  <c r="F732" i="1"/>
  <c r="F733" i="1" a="1"/>
  <c r="F733" i="1" s="1"/>
  <c r="F734" i="1" a="1"/>
  <c r="F734" i="1" s="1"/>
  <c r="F735" i="1" a="1"/>
  <c r="F735" i="1" s="1"/>
  <c r="F736" i="1" a="1"/>
  <c r="F736" i="1" s="1"/>
  <c r="F737" i="1" a="1"/>
  <c r="F737" i="1" s="1"/>
  <c r="F738" i="1" a="1"/>
  <c r="F738" i="1" s="1"/>
  <c r="F739" i="1" a="1"/>
  <c r="F739" i="1" s="1"/>
  <c r="F740" i="1" a="1"/>
  <c r="F740" i="1" s="1"/>
  <c r="F741" i="1" a="1"/>
  <c r="F741" i="1" s="1"/>
  <c r="F742" i="1" a="1"/>
  <c r="F742" i="1"/>
  <c r="F743" i="1" a="1"/>
  <c r="F743" i="1"/>
  <c r="F744" i="1" a="1"/>
  <c r="F744" i="1"/>
  <c r="F745" i="1" a="1"/>
  <c r="F745" i="1" s="1"/>
  <c r="F746" i="1" a="1"/>
  <c r="F746" i="1" s="1"/>
  <c r="F747" i="1" a="1"/>
  <c r="F747" i="1"/>
  <c r="F748" i="1" a="1"/>
  <c r="F748" i="1" s="1"/>
  <c r="F749" i="1" a="1"/>
  <c r="F749" i="1" s="1"/>
  <c r="F750" i="1" a="1"/>
  <c r="F750" i="1" s="1"/>
  <c r="F751" i="1" a="1"/>
  <c r="F751" i="1" s="1"/>
  <c r="F752" i="1" a="1"/>
  <c r="F752" i="1"/>
  <c r="F753" i="1" a="1"/>
  <c r="F753" i="1" s="1"/>
  <c r="F754" i="1" a="1"/>
  <c r="F754" i="1" s="1"/>
  <c r="F755" i="1" a="1"/>
  <c r="F755" i="1"/>
  <c r="F756" i="1" a="1"/>
  <c r="F756" i="1"/>
  <c r="F757" i="1" a="1"/>
  <c r="F757" i="1" s="1"/>
  <c r="F758" i="1" a="1"/>
  <c r="F758" i="1" s="1"/>
  <c r="F759" i="1" a="1"/>
  <c r="F759" i="1" s="1"/>
  <c r="F760" i="1" a="1"/>
  <c r="F760" i="1" s="1"/>
  <c r="F761" i="1" a="1"/>
  <c r="F761" i="1" s="1"/>
  <c r="F762" i="1" a="1"/>
  <c r="F762" i="1" s="1"/>
  <c r="F763" i="1" a="1"/>
  <c r="F763" i="1" s="1"/>
  <c r="F764" i="1" a="1"/>
  <c r="F764" i="1"/>
  <c r="F765" i="1" a="1"/>
  <c r="F765" i="1"/>
  <c r="F766" i="1" a="1"/>
  <c r="F766" i="1" s="1"/>
  <c r="F767" i="1" a="1"/>
  <c r="F767" i="1" s="1"/>
  <c r="F768" i="1" a="1"/>
  <c r="F768" i="1"/>
  <c r="F769" i="1" a="1"/>
  <c r="F769" i="1" s="1"/>
  <c r="F770" i="1" a="1"/>
  <c r="F770" i="1" s="1"/>
  <c r="F771" i="1" a="1"/>
  <c r="F771" i="1" s="1"/>
  <c r="F772" i="1" a="1"/>
  <c r="F772" i="1" s="1"/>
  <c r="F773" i="1" a="1"/>
  <c r="F773" i="1"/>
  <c r="F774" i="1" a="1"/>
  <c r="F774" i="1" s="1"/>
  <c r="F775" i="1" a="1"/>
  <c r="F775" i="1" s="1"/>
  <c r="F776" i="1" a="1"/>
  <c r="F776" i="1"/>
  <c r="F777" i="1" a="1"/>
  <c r="F777" i="1"/>
  <c r="F778" i="1" a="1"/>
  <c r="F778" i="1"/>
  <c r="F779" i="1" a="1"/>
  <c r="F779" i="1" s="1"/>
  <c r="F780" i="1" a="1"/>
  <c r="F780" i="1" s="1"/>
  <c r="F781" i="1" a="1"/>
  <c r="F781" i="1" s="1"/>
  <c r="F782" i="1" a="1"/>
  <c r="F782" i="1" s="1"/>
  <c r="F783" i="1" a="1"/>
  <c r="F783" i="1" s="1"/>
  <c r="F784" i="1" a="1"/>
  <c r="F784" i="1" s="1"/>
  <c r="F785" i="1" a="1"/>
  <c r="F785" i="1" s="1"/>
  <c r="F786" i="1" a="1"/>
  <c r="F786" i="1" s="1"/>
  <c r="F787" i="1" a="1"/>
  <c r="F787" i="1" s="1"/>
  <c r="F788" i="1" a="1"/>
  <c r="F788" i="1"/>
  <c r="F789" i="1" a="1"/>
  <c r="F789" i="1"/>
  <c r="F790" i="1" a="1"/>
  <c r="F790" i="1"/>
  <c r="F791" i="1" a="1"/>
  <c r="F791" i="1"/>
  <c r="F792" i="1" a="1"/>
  <c r="F792" i="1" s="1"/>
  <c r="F793" i="1" a="1"/>
  <c r="F793" i="1" s="1"/>
  <c r="F794" i="1" a="1"/>
  <c r="F794" i="1" s="1"/>
  <c r="F795" i="1" a="1"/>
  <c r="F795" i="1" s="1"/>
  <c r="F796" i="1" a="1"/>
  <c r="F796" i="1" s="1"/>
  <c r="F797" i="1" a="1"/>
  <c r="F797" i="1" s="1"/>
  <c r="F798" i="1" a="1"/>
  <c r="F798" i="1" s="1"/>
  <c r="F799" i="1" a="1"/>
  <c r="F799" i="1" s="1"/>
  <c r="F800" i="1" a="1"/>
  <c r="F800" i="1" s="1"/>
  <c r="F801" i="1" a="1"/>
  <c r="F801" i="1"/>
  <c r="F802" i="1" a="1"/>
  <c r="F802" i="1" s="1"/>
  <c r="F803" i="1" a="1"/>
  <c r="F803" i="1" s="1"/>
  <c r="F804" i="1" a="1"/>
  <c r="F804" i="1" s="1"/>
  <c r="F805" i="1" a="1"/>
  <c r="F805" i="1" s="1"/>
  <c r="F806" i="1" a="1"/>
  <c r="F806" i="1"/>
  <c r="F807" i="1" a="1"/>
  <c r="F807" i="1" s="1"/>
  <c r="F808" i="1" a="1"/>
  <c r="F808" i="1" s="1"/>
  <c r="F809" i="1" a="1"/>
  <c r="F809" i="1" s="1"/>
  <c r="F810" i="1" a="1"/>
  <c r="F810" i="1" s="1"/>
  <c r="F811" i="1" a="1"/>
  <c r="F811" i="1" s="1"/>
  <c r="F812" i="1" a="1"/>
  <c r="F812" i="1" s="1"/>
  <c r="F813" i="1" a="1"/>
  <c r="F813" i="1" s="1"/>
  <c r="F814" i="1" a="1"/>
  <c r="F814" i="1" s="1"/>
  <c r="F815" i="1" a="1"/>
  <c r="F815" i="1" s="1"/>
  <c r="F816" i="1" a="1"/>
  <c r="F816" i="1" s="1"/>
  <c r="F817" i="1" a="1"/>
  <c r="F817" i="1" s="1"/>
  <c r="F818" i="1" a="1"/>
  <c r="F818" i="1" s="1"/>
  <c r="F819" i="1" a="1"/>
  <c r="F819" i="1" s="1"/>
  <c r="F820" i="1" a="1"/>
  <c r="F820" i="1" s="1"/>
  <c r="F821" i="1" a="1"/>
  <c r="F821" i="1" s="1"/>
  <c r="F822" i="1" a="1"/>
  <c r="F822" i="1" s="1"/>
  <c r="F823" i="1" a="1"/>
  <c r="F823" i="1" s="1"/>
  <c r="F824" i="1" a="1"/>
  <c r="F824" i="1" s="1"/>
  <c r="F825" i="1" a="1"/>
  <c r="F825" i="1" s="1"/>
  <c r="F826" i="1" a="1"/>
  <c r="F826" i="1" s="1"/>
  <c r="F827" i="1" a="1"/>
  <c r="F827" i="1"/>
  <c r="F828" i="1" a="1"/>
  <c r="F828" i="1" s="1"/>
  <c r="F829" i="1" a="1"/>
  <c r="F829" i="1" s="1"/>
  <c r="F830" i="1" a="1"/>
  <c r="F830" i="1" s="1"/>
  <c r="F831" i="1" a="1"/>
  <c r="F831" i="1" s="1"/>
  <c r="F832" i="1" a="1"/>
  <c r="F832" i="1"/>
  <c r="F833" i="1" a="1"/>
  <c r="F833" i="1" s="1"/>
  <c r="F834" i="1" a="1"/>
  <c r="F834" i="1" s="1"/>
  <c r="F835" i="1" a="1"/>
  <c r="F835" i="1" s="1"/>
  <c r="F836" i="1" a="1"/>
  <c r="F836" i="1"/>
  <c r="F837" i="1" a="1"/>
  <c r="F837" i="1" s="1"/>
  <c r="F838" i="1" a="1"/>
  <c r="F838" i="1" s="1"/>
  <c r="F839" i="1" a="1"/>
  <c r="F839" i="1" s="1"/>
  <c r="F840" i="1" a="1"/>
  <c r="F840" i="1" s="1"/>
  <c r="F841" i="1" a="1"/>
  <c r="F841" i="1" s="1"/>
  <c r="F842" i="1" a="1"/>
  <c r="F842" i="1" s="1"/>
  <c r="F843" i="1" a="1"/>
  <c r="F843" i="1" s="1"/>
  <c r="F844" i="1" a="1"/>
  <c r="F844" i="1" s="1"/>
  <c r="F845" i="1" a="1"/>
  <c r="F845" i="1"/>
  <c r="F846" i="1" a="1"/>
  <c r="F846" i="1" s="1"/>
  <c r="F847" i="1" a="1"/>
  <c r="F847" i="1" s="1"/>
  <c r="F848" i="1" a="1"/>
  <c r="F848" i="1" s="1"/>
  <c r="F849" i="1" a="1"/>
  <c r="F849" i="1" s="1"/>
  <c r="F850" i="1" a="1"/>
  <c r="F850" i="1" s="1"/>
  <c r="F851" i="1" a="1"/>
  <c r="F851" i="1" s="1"/>
  <c r="F852" i="1" a="1"/>
  <c r="F852" i="1" s="1"/>
  <c r="F853" i="1" a="1"/>
  <c r="F853" i="1" s="1"/>
  <c r="F854" i="1" a="1"/>
  <c r="F854" i="1" s="1"/>
  <c r="F855" i="1" a="1"/>
  <c r="F855" i="1" s="1"/>
  <c r="F856" i="1" a="1"/>
  <c r="F856" i="1" s="1"/>
  <c r="F857" i="1" a="1"/>
  <c r="F857" i="1" s="1"/>
  <c r="F858" i="1" a="1"/>
  <c r="F858" i="1"/>
  <c r="F859" i="1" a="1"/>
  <c r="F859" i="1" s="1"/>
  <c r="F860" i="1" a="1"/>
  <c r="F860" i="1" s="1"/>
  <c r="F861" i="1" a="1"/>
  <c r="F861" i="1" s="1"/>
  <c r="F862" i="1" a="1"/>
  <c r="F862" i="1"/>
  <c r="F863" i="1" a="1"/>
  <c r="F863" i="1" s="1"/>
  <c r="F864" i="1" a="1"/>
  <c r="F864" i="1" s="1"/>
  <c r="F865" i="1" a="1"/>
  <c r="F865" i="1" s="1"/>
  <c r="F866" i="1" a="1"/>
  <c r="F866" i="1" s="1"/>
  <c r="F867" i="1" a="1"/>
  <c r="F867" i="1" s="1"/>
  <c r="F868" i="1" a="1"/>
  <c r="F868" i="1" s="1"/>
  <c r="F869" i="1" a="1"/>
  <c r="F869" i="1" s="1"/>
  <c r="F870" i="1" a="1"/>
  <c r="F870" i="1" s="1"/>
  <c r="F871" i="1" a="1"/>
  <c r="F871" i="1" s="1"/>
  <c r="F872" i="1" a="1"/>
  <c r="F872" i="1" s="1"/>
  <c r="F873" i="1" a="1"/>
  <c r="F873" i="1"/>
  <c r="F874" i="1" a="1"/>
  <c r="F874" i="1"/>
  <c r="F875" i="1" a="1"/>
  <c r="F875" i="1"/>
  <c r="F876" i="1" a="1"/>
  <c r="F876" i="1"/>
  <c r="F877" i="1" a="1"/>
  <c r="F877" i="1" s="1"/>
  <c r="F878" i="1" a="1"/>
  <c r="F878" i="1" s="1"/>
  <c r="F879" i="1" a="1"/>
  <c r="F879" i="1" s="1"/>
  <c r="F880" i="1" a="1"/>
  <c r="F880" i="1" s="1"/>
  <c r="F881" i="1" a="1"/>
  <c r="F881" i="1" s="1"/>
  <c r="F882" i="1" a="1"/>
  <c r="F882" i="1" s="1"/>
  <c r="F883" i="1" a="1"/>
  <c r="F883" i="1" s="1"/>
  <c r="F884" i="1" a="1"/>
  <c r="F884" i="1" s="1"/>
  <c r="F885" i="1" a="1"/>
  <c r="F885" i="1" s="1"/>
  <c r="F886" i="1" a="1"/>
  <c r="F886" i="1"/>
  <c r="F887" i="1" a="1"/>
  <c r="F887" i="1"/>
  <c r="F888" i="1" a="1"/>
  <c r="F888" i="1"/>
  <c r="F889" i="1" a="1"/>
  <c r="F889" i="1" s="1"/>
  <c r="F890" i="1" a="1"/>
  <c r="F890" i="1" s="1"/>
  <c r="F891" i="1" a="1"/>
  <c r="F891" i="1"/>
  <c r="F892" i="1" a="1"/>
  <c r="F892" i="1" s="1"/>
  <c r="F893" i="1" a="1"/>
  <c r="F893" i="1" s="1"/>
  <c r="F894" i="1" a="1"/>
  <c r="F894" i="1" s="1"/>
  <c r="F895" i="1" a="1"/>
  <c r="F895" i="1" s="1"/>
  <c r="F896" i="1" a="1"/>
  <c r="F896" i="1"/>
  <c r="F897" i="1" a="1"/>
  <c r="F897" i="1" s="1"/>
  <c r="F898" i="1" a="1"/>
  <c r="F898" i="1" s="1"/>
  <c r="F899" i="1" a="1"/>
  <c r="F899" i="1"/>
  <c r="F900" i="1" a="1"/>
  <c r="F900" i="1"/>
  <c r="F901" i="1" a="1"/>
  <c r="F901" i="1" s="1"/>
  <c r="F902" i="1" a="1"/>
  <c r="F902" i="1" s="1"/>
  <c r="F903" i="1" a="1"/>
  <c r="F903" i="1" s="1"/>
  <c r="F904" i="1" a="1"/>
  <c r="F904" i="1" s="1"/>
  <c r="F905" i="1" a="1"/>
  <c r="F905" i="1" s="1"/>
  <c r="F906" i="1" a="1"/>
  <c r="F906" i="1" s="1"/>
  <c r="F907" i="1" a="1"/>
  <c r="F907" i="1" s="1"/>
  <c r="F908" i="1" a="1"/>
  <c r="F908" i="1"/>
  <c r="F909" i="1" a="1"/>
  <c r="F909" i="1"/>
  <c r="F910" i="1" a="1"/>
  <c r="F910" i="1" s="1"/>
  <c r="F911" i="1" a="1"/>
  <c r="F911" i="1" s="1"/>
  <c r="F912" i="1" a="1"/>
  <c r="F912" i="1"/>
  <c r="F913" i="1" a="1"/>
  <c r="F913" i="1" s="1"/>
  <c r="F914" i="1" a="1"/>
  <c r="F914" i="1" s="1"/>
  <c r="F915" i="1" a="1"/>
  <c r="F915" i="1" s="1"/>
  <c r="F916" i="1" a="1"/>
  <c r="F916" i="1" s="1"/>
  <c r="F917" i="1" a="1"/>
  <c r="F917" i="1"/>
  <c r="F918" i="1" a="1"/>
  <c r="F918" i="1" s="1"/>
  <c r="F919" i="1" a="1"/>
  <c r="F919" i="1" s="1"/>
  <c r="F920" i="1" a="1"/>
  <c r="F920" i="1"/>
  <c r="F921" i="1" a="1"/>
  <c r="F921" i="1"/>
  <c r="F922" i="1" a="1"/>
  <c r="F922" i="1"/>
  <c r="F923" i="1" a="1"/>
  <c r="F923" i="1" s="1"/>
  <c r="F924" i="1" a="1"/>
  <c r="F924" i="1" s="1"/>
  <c r="F925" i="1" a="1"/>
  <c r="F925" i="1" s="1"/>
  <c r="F926" i="1" a="1"/>
  <c r="F926" i="1" s="1"/>
  <c r="F927" i="1" a="1"/>
  <c r="F927" i="1" s="1"/>
  <c r="F928" i="1" a="1"/>
  <c r="F928" i="1" s="1"/>
  <c r="F929" i="1" a="1"/>
  <c r="F929" i="1" s="1"/>
  <c r="F930" i="1" a="1"/>
  <c r="F930" i="1" s="1"/>
  <c r="F931" i="1" a="1"/>
  <c r="F931" i="1" s="1"/>
  <c r="F932" i="1" a="1"/>
  <c r="F932" i="1"/>
  <c r="F933" i="1" a="1"/>
  <c r="F933" i="1"/>
  <c r="F934" i="1" a="1"/>
  <c r="F934" i="1"/>
  <c r="F935" i="1" a="1"/>
  <c r="F935" i="1"/>
  <c r="F936" i="1" a="1"/>
  <c r="F936" i="1" s="1"/>
  <c r="F937" i="1" a="1"/>
  <c r="F937" i="1" s="1"/>
  <c r="F938" i="1" a="1"/>
  <c r="F938" i="1" s="1"/>
  <c r="F939" i="1" a="1"/>
  <c r="F939" i="1" s="1"/>
  <c r="F940" i="1" a="1"/>
  <c r="F940" i="1" s="1"/>
  <c r="F941" i="1" a="1"/>
  <c r="F941" i="1" s="1"/>
  <c r="F942" i="1" a="1"/>
  <c r="F942" i="1"/>
  <c r="F943" i="1" a="1"/>
  <c r="F943" i="1" s="1"/>
  <c r="F944" i="1" a="1"/>
  <c r="F944" i="1" s="1"/>
  <c r="F945" i="1" a="1"/>
  <c r="F945" i="1"/>
  <c r="F946" i="1" a="1"/>
  <c r="F946" i="1"/>
  <c r="F947" i="1" a="1"/>
  <c r="F947" i="1"/>
  <c r="F948" i="1" a="1"/>
  <c r="F948" i="1"/>
  <c r="F949" i="1" a="1"/>
  <c r="F949" i="1" s="1"/>
  <c r="F950" i="1" a="1"/>
  <c r="F950" i="1"/>
  <c r="F951" i="1" a="1"/>
  <c r="F951" i="1" s="1"/>
  <c r="F952" i="1" a="1"/>
  <c r="F952" i="1" s="1"/>
  <c r="F953" i="1" a="1"/>
  <c r="F953" i="1" s="1"/>
  <c r="F954" i="1" a="1"/>
  <c r="F954" i="1" s="1"/>
  <c r="F955" i="1" a="1"/>
  <c r="F955" i="1" s="1"/>
  <c r="F956" i="1" a="1"/>
  <c r="F956" i="1" s="1"/>
  <c r="F957" i="1" a="1"/>
  <c r="F957" i="1" s="1"/>
  <c r="F958" i="1" a="1"/>
  <c r="F958" i="1" s="1"/>
  <c r="F959" i="1" a="1"/>
  <c r="F959" i="1"/>
  <c r="F960" i="1" a="1"/>
  <c r="F960" i="1" s="1"/>
  <c r="F961" i="1" a="1"/>
  <c r="F961" i="1" s="1"/>
  <c r="F962" i="1" a="1"/>
  <c r="F962" i="1" s="1"/>
  <c r="F963" i="1" a="1"/>
  <c r="F963" i="1" s="1"/>
  <c r="F964" i="1" a="1"/>
  <c r="F964" i="1" s="1"/>
  <c r="F965" i="1" a="1"/>
  <c r="F965" i="1" s="1"/>
  <c r="F966" i="1" a="1"/>
  <c r="F966" i="1" s="1"/>
  <c r="F967" i="1" a="1"/>
  <c r="F967" i="1" s="1"/>
  <c r="F968" i="1" a="1"/>
  <c r="F968" i="1"/>
  <c r="F969" i="1" a="1"/>
  <c r="F969" i="1"/>
  <c r="F970" i="1" a="1"/>
  <c r="F970" i="1" s="1"/>
  <c r="F971" i="1" a="1"/>
  <c r="F971" i="1" s="1"/>
  <c r="F972" i="1" a="1"/>
  <c r="F972" i="1" s="1"/>
  <c r="F973" i="1" a="1"/>
  <c r="F973" i="1" s="1"/>
  <c r="F974" i="1" a="1"/>
  <c r="F974" i="1" s="1"/>
  <c r="F975" i="1" a="1"/>
  <c r="F975" i="1" s="1"/>
  <c r="F976" i="1" a="1"/>
  <c r="F976" i="1" s="1"/>
  <c r="F977" i="1" a="1"/>
  <c r="F977" i="1" s="1"/>
  <c r="F978" i="1" a="1"/>
  <c r="F978" i="1"/>
  <c r="F979" i="1" a="1"/>
  <c r="F979" i="1" s="1"/>
  <c r="F980" i="1" a="1"/>
  <c r="F980" i="1" s="1"/>
  <c r="F981" i="1" a="1"/>
  <c r="F981" i="1"/>
  <c r="F982" i="1" a="1"/>
  <c r="F982" i="1"/>
  <c r="F983" i="1" a="1"/>
  <c r="F983" i="1" s="1"/>
  <c r="F984" i="1" a="1"/>
  <c r="F984" i="1" s="1"/>
  <c r="F985" i="1" a="1"/>
  <c r="F985" i="1"/>
  <c r="F986" i="1" a="1"/>
  <c r="F986" i="1"/>
  <c r="F987" i="1" a="1"/>
  <c r="F987" i="1" s="1"/>
  <c r="F988" i="1" a="1"/>
  <c r="F988" i="1" s="1"/>
  <c r="F989" i="1" a="1"/>
  <c r="F989" i="1" s="1"/>
  <c r="F990" i="1" a="1"/>
  <c r="F990" i="1" s="1"/>
  <c r="F991" i="1" a="1"/>
  <c r="F991" i="1"/>
  <c r="F992" i="1" a="1"/>
  <c r="F992" i="1" s="1"/>
  <c r="F993" i="1" a="1"/>
  <c r="F993" i="1" s="1"/>
  <c r="F994" i="1" a="1"/>
  <c r="F994" i="1"/>
  <c r="F995" i="1" a="1"/>
  <c r="F995" i="1" s="1"/>
  <c r="F996" i="1" a="1"/>
  <c r="F996" i="1" s="1"/>
  <c r="F997" i="1" a="1"/>
  <c r="F997" i="1" s="1"/>
  <c r="F998" i="1" a="1"/>
  <c r="F998" i="1" s="1"/>
  <c r="F999" i="1" a="1"/>
  <c r="F999" i="1" s="1"/>
  <c r="F1000" i="1" a="1"/>
  <c r="F1000" i="1" s="1"/>
  <c r="F1001" i="1" a="1"/>
  <c r="F1001" i="1" s="1"/>
  <c r="F1002" i="1" a="1"/>
  <c r="F1002" i="1" s="1"/>
  <c r="F1003" i="1" a="1"/>
  <c r="F1003" i="1" s="1"/>
  <c r="F1004" i="1" a="1"/>
  <c r="F1004" i="1"/>
  <c r="F1005" i="1" a="1"/>
  <c r="F1005" i="1" s="1"/>
  <c r="F1006" i="1" a="1"/>
  <c r="F1006" i="1" s="1"/>
  <c r="F1007" i="1" a="1"/>
  <c r="F1007" i="1" s="1"/>
  <c r="F1008" i="1" a="1"/>
  <c r="F1008" i="1" s="1"/>
  <c r="F1009" i="1" a="1"/>
  <c r="F1009" i="1" s="1"/>
  <c r="F1010" i="1" a="1"/>
  <c r="F1010" i="1" s="1"/>
  <c r="F1011" i="1" a="1"/>
  <c r="F1011" i="1"/>
  <c r="F1012" i="1" a="1"/>
  <c r="F1012" i="1"/>
  <c r="F1013" i="1" a="1"/>
  <c r="F1013" i="1" s="1"/>
  <c r="F1014" i="1" a="1"/>
  <c r="F1014" i="1" s="1"/>
  <c r="F1015" i="1" a="1"/>
  <c r="F1015" i="1" s="1"/>
  <c r="F1016" i="1" a="1"/>
  <c r="F1016" i="1" s="1"/>
  <c r="F1017" i="1" a="1"/>
  <c r="F1017" i="1"/>
  <c r="F1018" i="1" a="1"/>
  <c r="F1018" i="1" s="1"/>
  <c r="F1019" i="1" a="1"/>
  <c r="F1019" i="1" s="1"/>
  <c r="F1020" i="1" a="1"/>
  <c r="F1020" i="1" s="1"/>
  <c r="F1021" i="1" a="1"/>
  <c r="F1021" i="1" s="1"/>
  <c r="F1022" i="1" a="1"/>
  <c r="F1022" i="1" s="1"/>
  <c r="F1023" i="1" a="1"/>
  <c r="F1023" i="1" s="1"/>
  <c r="F1024" i="1" a="1"/>
  <c r="F1024" i="1"/>
  <c r="F1025" i="1" a="1"/>
  <c r="F1025" i="1" s="1"/>
  <c r="F1026" i="1" a="1"/>
  <c r="F1026" i="1" s="1"/>
  <c r="F1027" i="1" a="1"/>
  <c r="F1027" i="1"/>
  <c r="F1028" i="1" a="1"/>
  <c r="F1028" i="1" s="1"/>
  <c r="F1029" i="1" a="1"/>
  <c r="F1029" i="1" s="1"/>
  <c r="F1030" i="1" a="1"/>
  <c r="F1030" i="1"/>
  <c r="F1031" i="1" a="1"/>
  <c r="F1031" i="1" s="1"/>
  <c r="F1032" i="1" a="1"/>
  <c r="F1032" i="1" s="1"/>
  <c r="F1033" i="1" a="1"/>
  <c r="F1033" i="1" s="1"/>
  <c r="F1034" i="1" a="1"/>
  <c r="F1034" i="1" s="1"/>
  <c r="F1035" i="1" a="1"/>
  <c r="F1035" i="1" s="1"/>
  <c r="F1036" i="1" a="1"/>
  <c r="F1036" i="1" s="1"/>
  <c r="F1037" i="1" a="1"/>
  <c r="F1037" i="1" s="1"/>
  <c r="F1038" i="1" a="1"/>
  <c r="F1038" i="1" s="1"/>
  <c r="F1039" i="1" a="1"/>
  <c r="F1039" i="1"/>
  <c r="F1040" i="1" a="1"/>
  <c r="F1040" i="1" s="1"/>
  <c r="F1041" i="1" a="1"/>
  <c r="F1041" i="1" s="1"/>
  <c r="F1042" i="1" a="1"/>
  <c r="F1042" i="1" s="1"/>
  <c r="F1043" i="1" a="1"/>
  <c r="F1043" i="1" s="1"/>
  <c r="F1044" i="1" a="1"/>
  <c r="F1044" i="1" s="1"/>
  <c r="F1045" i="1" a="1"/>
  <c r="F1045" i="1" s="1"/>
  <c r="F1046" i="1" a="1"/>
  <c r="F1046" i="1" s="1"/>
  <c r="F1047" i="1" a="1"/>
  <c r="F1047" i="1" s="1"/>
  <c r="F1048" i="1" a="1"/>
  <c r="F1048" i="1" s="1"/>
  <c r="F1049" i="1" a="1"/>
  <c r="F1049" i="1" s="1"/>
  <c r="F1050" i="1" a="1"/>
  <c r="F1050" i="1" s="1"/>
  <c r="F1051" i="1" a="1"/>
  <c r="F1051" i="1" s="1"/>
  <c r="F1052" i="1" a="1"/>
  <c r="F1052" i="1"/>
  <c r="F1053" i="1" a="1"/>
  <c r="F1053" i="1"/>
  <c r="F1054" i="1" a="1"/>
  <c r="F1054" i="1"/>
  <c r="F1055" i="1" a="1"/>
  <c r="F1055" i="1" s="1"/>
  <c r="F1056" i="1" a="1"/>
  <c r="F1056" i="1" s="1"/>
  <c r="F1057" i="1" a="1"/>
  <c r="F1057" i="1"/>
  <c r="F1058" i="1" a="1"/>
  <c r="F1058" i="1"/>
  <c r="F1059" i="1" a="1"/>
  <c r="F1059" i="1" s="1"/>
  <c r="F1060" i="1" a="1"/>
  <c r="F1060" i="1" s="1"/>
  <c r="F1061" i="1" a="1"/>
  <c r="F1061" i="1" s="1"/>
  <c r="F1062" i="1" a="1"/>
  <c r="F1062" i="1" s="1"/>
  <c r="F1063" i="1" a="1"/>
  <c r="F1063" i="1"/>
  <c r="F1064" i="1" a="1"/>
  <c r="F1064" i="1" s="1"/>
  <c r="F1065" i="1" a="1"/>
  <c r="F1065" i="1" s="1"/>
  <c r="F1066" i="1" a="1"/>
  <c r="F1066" i="1" s="1"/>
  <c r="F1067" i="1" a="1"/>
  <c r="F1067" i="1" s="1"/>
  <c r="F1068" i="1" a="1"/>
  <c r="F1068" i="1" s="1"/>
  <c r="F1069" i="1" a="1"/>
  <c r="F1069" i="1" s="1"/>
  <c r="F1070" i="1" a="1"/>
  <c r="F1070" i="1"/>
  <c r="F1071" i="1" a="1"/>
  <c r="F1071" i="1"/>
  <c r="F1072" i="1" a="1"/>
  <c r="F1072" i="1" s="1"/>
  <c r="F1073" i="1" a="1"/>
  <c r="F1073" i="1" s="1"/>
  <c r="F1074" i="1" a="1"/>
  <c r="F1074" i="1"/>
  <c r="F1075" i="1" a="1"/>
  <c r="F1075" i="1" s="1"/>
  <c r="F1076" i="1" a="1"/>
  <c r="F1076" i="1" s="1"/>
  <c r="F1077" i="1" a="1"/>
  <c r="F1077" i="1" s="1"/>
  <c r="F1078" i="1" a="1"/>
  <c r="F1078" i="1" s="1"/>
  <c r="F1079" i="1" a="1"/>
  <c r="F1079" i="1" s="1"/>
  <c r="F1080" i="1" a="1"/>
  <c r="F1080" i="1" s="1"/>
  <c r="F1081" i="1" a="1"/>
  <c r="F1081" i="1" s="1"/>
  <c r="F1082" i="1" a="1"/>
  <c r="F1082" i="1" s="1"/>
  <c r="F1083" i="1" a="1"/>
  <c r="F1083" i="1" s="1"/>
  <c r="F1084" i="1" a="1"/>
  <c r="F1084" i="1" s="1"/>
  <c r="F1085" i="1" a="1"/>
  <c r="F1085" i="1" s="1"/>
  <c r="F1086" i="1" a="1"/>
  <c r="F1086" i="1"/>
  <c r="F1087" i="1" a="1"/>
  <c r="F1087" i="1" s="1"/>
  <c r="F1088" i="1" a="1"/>
  <c r="F1088" i="1" s="1"/>
  <c r="F1089" i="1" a="1"/>
  <c r="F1089" i="1"/>
  <c r="F1090" i="1" a="1"/>
  <c r="F1090" i="1" s="1"/>
  <c r="F1091" i="1" a="1"/>
  <c r="F1091" i="1" s="1"/>
  <c r="F1092" i="1" a="1"/>
  <c r="F1092" i="1" s="1"/>
  <c r="F1093" i="1" a="1"/>
  <c r="F1093" i="1" s="1"/>
  <c r="F1094" i="1" a="1"/>
  <c r="F1094" i="1" s="1"/>
  <c r="F1095" i="1" a="1"/>
  <c r="F1095" i="1" s="1"/>
  <c r="F1096" i="1" a="1"/>
  <c r="F1096" i="1"/>
  <c r="F1097" i="1" a="1"/>
  <c r="F1097" i="1" s="1"/>
  <c r="F1098" i="1" a="1"/>
  <c r="F1098" i="1" s="1"/>
  <c r="F1099" i="1" a="1"/>
  <c r="F1099" i="1"/>
  <c r="F1100" i="1" a="1"/>
  <c r="F1100" i="1" s="1"/>
  <c r="F1101" i="1" a="1"/>
  <c r="F1101" i="1" s="1"/>
  <c r="F1102" i="1" a="1"/>
  <c r="F1102" i="1"/>
  <c r="F1103" i="1" a="1"/>
  <c r="F1103" i="1" s="1"/>
  <c r="F1104" i="1" a="1"/>
  <c r="F1104" i="1" s="1"/>
  <c r="F1105" i="1" a="1"/>
  <c r="F1105" i="1" s="1"/>
  <c r="F1106" i="1" a="1"/>
  <c r="F1106" i="1" s="1"/>
  <c r="F1107" i="1" a="1"/>
  <c r="F1107" i="1" s="1"/>
  <c r="F1108" i="1" a="1"/>
  <c r="F1108" i="1" s="1"/>
  <c r="F1109" i="1" a="1"/>
  <c r="F1109" i="1" s="1"/>
  <c r="F1110" i="1" a="1"/>
  <c r="F1110" i="1" s="1"/>
  <c r="F1111" i="1" a="1"/>
  <c r="F1111" i="1" s="1"/>
  <c r="F1112" i="1" a="1"/>
  <c r="F1112" i="1"/>
  <c r="F1113" i="1" a="1"/>
  <c r="F1113" i="1"/>
  <c r="F1114" i="1" a="1"/>
  <c r="F1114" i="1" s="1"/>
  <c r="F1115" i="1" a="1"/>
  <c r="F1115" i="1" s="1"/>
  <c r="F1116" i="1" a="1"/>
  <c r="F1116" i="1"/>
  <c r="F1117" i="1" a="1"/>
  <c r="F1117" i="1"/>
  <c r="F1118" i="1" a="1"/>
  <c r="F1118" i="1" s="1"/>
  <c r="F1119" i="1" a="1"/>
  <c r="F1119" i="1" s="1"/>
  <c r="F1120" i="1" a="1"/>
  <c r="F1120" i="1" s="1"/>
  <c r="F1121" i="1" a="1"/>
  <c r="F1121" i="1" s="1"/>
  <c r="F1122" i="1" a="1"/>
  <c r="F1122" i="1"/>
  <c r="F1123" i="1" a="1"/>
  <c r="F1123" i="1" s="1"/>
  <c r="F1124" i="1" a="1"/>
  <c r="F1124" i="1" s="1"/>
  <c r="F1125" i="1" a="1"/>
  <c r="F1125" i="1"/>
  <c r="F1126" i="1" a="1"/>
  <c r="F1126" i="1"/>
  <c r="F1127" i="1" a="1"/>
  <c r="F1127" i="1" s="1"/>
  <c r="F1128" i="1" a="1"/>
  <c r="F1128" i="1" s="1"/>
  <c r="F1129" i="1" a="1"/>
  <c r="F1129" i="1"/>
  <c r="F1130" i="1" a="1"/>
  <c r="F1130" i="1"/>
  <c r="F1131" i="1" a="1"/>
  <c r="F1131" i="1" s="1"/>
  <c r="F1132" i="1" a="1"/>
  <c r="F1132" i="1" s="1"/>
  <c r="F1133" i="1" a="1"/>
  <c r="F1133" i="1" s="1"/>
  <c r="F1134" i="1" a="1"/>
  <c r="F1134" i="1" s="1"/>
  <c r="F1135" i="1" a="1"/>
  <c r="F1135" i="1"/>
  <c r="F1136" i="1" a="1"/>
  <c r="F1136" i="1" s="1"/>
  <c r="F1137" i="1" a="1"/>
  <c r="F1137" i="1" s="1"/>
  <c r="F1138" i="1" a="1"/>
  <c r="F1138" i="1"/>
  <c r="F1139" i="1" a="1"/>
  <c r="F1139" i="1" s="1"/>
  <c r="F1140" i="1" a="1"/>
  <c r="F1140" i="1" s="1"/>
  <c r="F1141" i="1" a="1"/>
  <c r="F1141" i="1" s="1"/>
  <c r="F1142" i="1" a="1"/>
  <c r="F1142" i="1" s="1"/>
  <c r="F1143" i="1" a="1"/>
  <c r="F1143" i="1"/>
  <c r="F1144" i="1" a="1"/>
  <c r="F1144" i="1" s="1"/>
  <c r="F1145" i="1" a="1"/>
  <c r="F1145" i="1" s="1"/>
  <c r="F1146" i="1" a="1"/>
  <c r="F1146" i="1" s="1"/>
  <c r="F1147" i="1" a="1"/>
  <c r="F1147" i="1" s="1"/>
  <c r="F1148" i="1" a="1"/>
  <c r="F1148" i="1"/>
  <c r="F1149" i="1" a="1"/>
  <c r="F1149" i="1" s="1"/>
  <c r="F1150" i="1" a="1"/>
  <c r="F1150" i="1" s="1"/>
  <c r="F1151" i="1" a="1"/>
  <c r="F1151" i="1" s="1"/>
  <c r="F1152" i="1" a="1"/>
  <c r="F1152" i="1" s="1"/>
  <c r="F1153" i="1" a="1"/>
  <c r="F1153" i="1" s="1"/>
  <c r="F1154" i="1" a="1"/>
  <c r="F1154" i="1" s="1"/>
  <c r="F1155" i="1" a="1"/>
  <c r="F1155" i="1"/>
  <c r="F1156" i="1" a="1"/>
  <c r="F1156" i="1"/>
  <c r="F1157" i="1" a="1"/>
  <c r="F1157" i="1" s="1"/>
  <c r="F1158" i="1" a="1"/>
  <c r="F1158" i="1"/>
  <c r="F1159" i="1" a="1"/>
  <c r="F1159" i="1" s="1"/>
  <c r="F1160" i="1" a="1"/>
  <c r="F1160" i="1" s="1"/>
  <c r="F1161" i="1" a="1"/>
  <c r="F1161" i="1"/>
  <c r="F1162" i="1" a="1"/>
  <c r="F1162" i="1" s="1"/>
  <c r="F1163" i="1" a="1"/>
  <c r="F1163" i="1" s="1"/>
  <c r="F1164" i="1" a="1"/>
  <c r="F1164" i="1" s="1"/>
  <c r="F1165" i="1" a="1"/>
  <c r="F1165" i="1" s="1"/>
  <c r="F1166" i="1" a="1"/>
  <c r="F1166" i="1" s="1"/>
  <c r="F1167" i="1" a="1"/>
  <c r="F1167" i="1" s="1"/>
  <c r="F1168" i="1" a="1"/>
  <c r="F1168" i="1"/>
  <c r="F1169" i="1" a="1"/>
  <c r="F1169" i="1" s="1"/>
  <c r="F1170" i="1" a="1"/>
  <c r="F1170" i="1" s="1"/>
  <c r="F1171" i="1" a="1"/>
  <c r="F1171" i="1"/>
  <c r="F1172" i="1" a="1"/>
  <c r="F1172" i="1"/>
  <c r="F1173" i="1" a="1"/>
  <c r="F1173" i="1" s="1"/>
  <c r="F1174" i="1" a="1"/>
  <c r="F1174" i="1" s="1"/>
  <c r="F1175" i="1" a="1"/>
  <c r="F1175" i="1" s="1"/>
  <c r="F1176" i="1" a="1"/>
  <c r="F1176" i="1"/>
  <c r="F1177" i="1" a="1"/>
  <c r="F1177" i="1" s="1"/>
  <c r="F1178" i="1" a="1"/>
  <c r="F1178" i="1" s="1"/>
  <c r="F1179" i="1" a="1"/>
  <c r="F1179" i="1" s="1"/>
  <c r="F1180" i="1" a="1"/>
  <c r="F1180" i="1" s="1"/>
  <c r="F1181" i="1" a="1"/>
  <c r="F1181" i="1" s="1"/>
  <c r="F1182" i="1" a="1"/>
  <c r="F1182" i="1" s="1"/>
  <c r="F1183" i="1" a="1"/>
  <c r="F1183" i="1" s="1"/>
  <c r="F1184" i="1" a="1"/>
  <c r="F1184" i="1" s="1"/>
  <c r="F1185" i="1" a="1"/>
  <c r="F1185" i="1"/>
  <c r="F1186" i="1" a="1"/>
  <c r="F1186" i="1" s="1"/>
  <c r="F1187" i="1" a="1"/>
  <c r="F1187" i="1" s="1"/>
  <c r="F1188" i="1" a="1"/>
  <c r="F1188" i="1"/>
  <c r="F1189" i="1" a="1"/>
  <c r="F1189" i="1" s="1"/>
  <c r="F1190" i="1" a="1"/>
  <c r="F1190" i="1" s="1"/>
  <c r="F1191" i="1" a="1"/>
  <c r="F1191" i="1" s="1"/>
  <c r="F1192" i="1" a="1"/>
  <c r="F1192" i="1" s="1"/>
  <c r="F1193" i="1" a="1"/>
  <c r="F1193" i="1" s="1"/>
  <c r="F1194" i="1" a="1"/>
  <c r="F1194" i="1"/>
  <c r="F1195" i="1" a="1"/>
  <c r="F1195" i="1" s="1"/>
  <c r="F1196" i="1" a="1"/>
  <c r="F1196" i="1" s="1"/>
  <c r="F1197" i="1" a="1"/>
  <c r="F1197" i="1"/>
  <c r="F1198" i="1" a="1"/>
  <c r="F1198" i="1" s="1"/>
  <c r="F1199" i="1" a="1"/>
  <c r="F1199" i="1" s="1"/>
  <c r="F1200" i="1" a="1"/>
  <c r="F1200" i="1" s="1"/>
  <c r="F1201" i="1" a="1"/>
  <c r="F1201" i="1" s="1"/>
  <c r="F1202" i="1" a="1"/>
  <c r="F1202" i="1" s="1"/>
  <c r="F1203" i="1" a="1"/>
  <c r="F1203" i="1" s="1"/>
  <c r="F1204" i="1" a="1"/>
  <c r="F1204" i="1" s="1"/>
  <c r="F1205" i="1" a="1"/>
  <c r="F1205" i="1" s="1"/>
  <c r="F1206" i="1" a="1"/>
  <c r="F1206" i="1" s="1"/>
  <c r="F1207" i="1" a="1"/>
  <c r="F1207" i="1" s="1"/>
  <c r="F1208" i="1" a="1"/>
  <c r="F1208" i="1" s="1"/>
  <c r="F1209" i="1" a="1"/>
  <c r="F1209" i="1" s="1"/>
  <c r="F1210" i="1" a="1"/>
  <c r="F1210" i="1" s="1"/>
  <c r="F1211" i="1" a="1"/>
  <c r="F1211" i="1" s="1"/>
  <c r="F1212" i="1" a="1"/>
  <c r="F1212" i="1" s="1"/>
  <c r="F1213" i="1" a="1"/>
  <c r="F1213" i="1" s="1"/>
  <c r="F1214" i="1" a="1"/>
  <c r="F1214" i="1"/>
  <c r="F1215" i="1" a="1"/>
  <c r="F1215" i="1"/>
  <c r="F1216" i="1" a="1"/>
  <c r="F1216" i="1" s="1"/>
  <c r="F1217" i="1" a="1"/>
  <c r="F1217" i="1" s="1"/>
  <c r="F1218" i="1" a="1"/>
  <c r="F1218" i="1"/>
  <c r="F1219" i="1" a="1"/>
  <c r="F1219" i="1" s="1"/>
  <c r="F1220" i="1" a="1"/>
  <c r="F1220" i="1" s="1"/>
  <c r="F1221" i="1" a="1"/>
  <c r="F1221" i="1" s="1"/>
  <c r="F1222" i="1" a="1"/>
  <c r="F1222" i="1" s="1"/>
  <c r="F1223" i="1" a="1"/>
  <c r="F1223" i="1" s="1"/>
  <c r="F1224" i="1" a="1"/>
  <c r="F1224" i="1" s="1"/>
  <c r="F1225" i="1" a="1"/>
  <c r="F1225" i="1" s="1"/>
  <c r="F1226" i="1" a="1"/>
  <c r="F1226" i="1" s="1"/>
  <c r="F1227" i="1" a="1"/>
  <c r="F1227" i="1" s="1"/>
  <c r="F1228" i="1" a="1"/>
  <c r="F1228" i="1" s="1"/>
  <c r="F1229" i="1" a="1"/>
  <c r="F1229" i="1" s="1"/>
  <c r="F1230" i="1" a="1"/>
  <c r="F1230" i="1"/>
  <c r="F1231" i="1" a="1"/>
  <c r="F1231" i="1"/>
  <c r="F1232" i="1" a="1"/>
  <c r="F1232" i="1" s="1"/>
  <c r="F1233" i="1" a="1"/>
  <c r="F1233" i="1" s="1"/>
  <c r="F1234" i="1" a="1"/>
  <c r="F1234" i="1" s="1"/>
  <c r="F1235" i="1" a="1"/>
  <c r="F1235" i="1" s="1"/>
  <c r="F1236" i="1" a="1"/>
  <c r="F1236" i="1" s="1"/>
  <c r="F1237" i="1" a="1"/>
  <c r="F1237" i="1" s="1"/>
  <c r="F1238" i="1" a="1"/>
  <c r="F1238" i="1" s="1"/>
  <c r="F1239" i="1" a="1"/>
  <c r="F1239" i="1" s="1"/>
  <c r="F1240" i="1" a="1"/>
  <c r="F1240" i="1" s="1"/>
  <c r="F1241" i="1" a="1"/>
  <c r="F1241" i="1" s="1"/>
  <c r="F1242" i="1" a="1"/>
  <c r="F1242" i="1" s="1"/>
  <c r="F1243" i="1" a="1"/>
  <c r="F1243" i="1" s="1"/>
  <c r="F1244" i="1" a="1"/>
  <c r="F1244" i="1" s="1"/>
  <c r="F1245" i="1" a="1"/>
  <c r="F1245" i="1" s="1"/>
  <c r="F1246" i="1" a="1"/>
  <c r="F1246" i="1"/>
  <c r="F1247" i="1" a="1"/>
  <c r="F1247" i="1" s="1"/>
  <c r="F1248" i="1" a="1"/>
  <c r="F1248" i="1" s="1"/>
  <c r="F1249" i="1" a="1"/>
  <c r="F1249" i="1" s="1"/>
  <c r="F1250" i="1" a="1"/>
  <c r="F1250" i="1" s="1"/>
  <c r="F1251" i="1" a="1"/>
  <c r="F1251" i="1" s="1"/>
  <c r="F1252" i="1" a="1"/>
  <c r="F1252" i="1" s="1"/>
  <c r="F1253" i="1" a="1"/>
  <c r="F1253" i="1" s="1"/>
  <c r="F1254" i="1" a="1"/>
  <c r="F1254" i="1" s="1"/>
  <c r="F1255" i="1" a="1"/>
  <c r="F1255" i="1" s="1"/>
  <c r="F1256" i="1" a="1"/>
  <c r="F1256" i="1"/>
  <c r="F1257" i="1" a="1"/>
  <c r="F1257" i="1"/>
  <c r="F1258" i="1" a="1"/>
  <c r="F1258" i="1" s="1"/>
  <c r="F1259" i="1" a="1"/>
  <c r="F1259" i="1" s="1"/>
  <c r="F1260" i="1" a="1"/>
  <c r="F1260" i="1"/>
  <c r="F1261" i="1" a="1"/>
  <c r="F1261" i="1"/>
  <c r="F1262" i="1" a="1"/>
  <c r="F1262" i="1" s="1"/>
  <c r="F1263" i="1" a="1"/>
  <c r="F1263" i="1" s="1"/>
  <c r="F1264" i="1" a="1"/>
  <c r="F1264" i="1" s="1"/>
  <c r="F1265" i="1" a="1"/>
  <c r="F1265" i="1" s="1"/>
  <c r="F1266" i="1" a="1"/>
  <c r="F1266" i="1"/>
  <c r="F1267" i="1" a="1"/>
  <c r="F1267" i="1" s="1"/>
  <c r="F1268" i="1" a="1"/>
  <c r="F1268" i="1" s="1"/>
  <c r="F1269" i="1" a="1"/>
  <c r="F1269" i="1"/>
  <c r="F1270" i="1" a="1"/>
  <c r="F1270" i="1"/>
  <c r="F1271" i="1" a="1"/>
  <c r="F1271" i="1" s="1"/>
  <c r="F1272" i="1" a="1"/>
  <c r="F1272" i="1" s="1"/>
  <c r="F1273" i="1" a="1"/>
  <c r="F1273" i="1"/>
  <c r="F1274" i="1" a="1"/>
  <c r="F1274" i="1"/>
  <c r="F1275" i="1" a="1"/>
  <c r="F1275" i="1" s="1"/>
  <c r="F1276" i="1" a="1"/>
  <c r="F1276" i="1"/>
  <c r="F1277" i="1" a="1"/>
  <c r="F1277" i="1" s="1"/>
  <c r="F1278" i="1" a="1"/>
  <c r="F1278" i="1" s="1"/>
  <c r="F1279" i="1" a="1"/>
  <c r="F1279" i="1" s="1"/>
  <c r="F1280" i="1" a="1"/>
  <c r="F1280" i="1" s="1"/>
  <c r="F1281" i="1" a="1"/>
  <c r="F1281" i="1"/>
  <c r="F1282" i="1" a="1"/>
  <c r="F1282" i="1" s="1"/>
  <c r="F1283" i="1" a="1"/>
  <c r="F1283" i="1" s="1"/>
  <c r="F1284" i="1" a="1"/>
  <c r="F1284" i="1" s="1"/>
  <c r="F1285" i="1" a="1"/>
  <c r="F1285" i="1"/>
  <c r="F1286" i="1" a="1"/>
  <c r="F1286" i="1" s="1"/>
  <c r="F1287" i="1" a="1"/>
  <c r="F1287" i="1" s="1"/>
  <c r="F1288" i="1" a="1"/>
  <c r="F1288" i="1" s="1"/>
  <c r="F1289" i="1" a="1"/>
  <c r="F1289" i="1" s="1"/>
  <c r="F1290" i="1" a="1"/>
  <c r="F1290" i="1" s="1"/>
  <c r="F1291" i="1" a="1"/>
  <c r="F1291" i="1" s="1"/>
  <c r="F1292" i="1" a="1"/>
  <c r="F1292" i="1" s="1"/>
  <c r="F1293" i="1" a="1"/>
  <c r="F1293" i="1" s="1"/>
  <c r="F1294" i="1" a="1"/>
  <c r="F1294" i="1" s="1"/>
  <c r="F1295" i="1" a="1"/>
  <c r="F1295" i="1" s="1"/>
  <c r="F1296" i="1" a="1"/>
  <c r="F1296" i="1"/>
  <c r="F1297" i="1" a="1"/>
  <c r="F1297" i="1" s="1"/>
  <c r="F1298" i="1" a="1"/>
  <c r="F1298" i="1" s="1"/>
  <c r="F1299" i="1" a="1"/>
  <c r="F1299" i="1" s="1"/>
  <c r="F1300" i="1" a="1"/>
  <c r="F1300" i="1" s="1"/>
  <c r="F1301" i="1" a="1"/>
  <c r="F1301" i="1" s="1"/>
  <c r="F1302" i="1" a="1"/>
  <c r="F1302" i="1"/>
  <c r="F1303" i="1" a="1"/>
  <c r="F1303" i="1" s="1"/>
  <c r="F1304" i="1" a="1"/>
  <c r="F1304" i="1" s="1"/>
  <c r="F1305" i="1" a="1"/>
  <c r="F1305" i="1" s="1"/>
  <c r="F1306" i="1" a="1"/>
  <c r="F1306" i="1" s="1"/>
  <c r="F1307" i="1" a="1"/>
  <c r="F1307" i="1" s="1"/>
  <c r="F1308" i="1" a="1"/>
  <c r="F1308" i="1" s="1"/>
  <c r="F1309" i="1" a="1"/>
  <c r="F1309" i="1"/>
  <c r="F1310" i="1" a="1"/>
  <c r="F1310" i="1" s="1"/>
  <c r="F1311" i="1" a="1"/>
  <c r="F1311" i="1" s="1"/>
  <c r="F1312" i="1" a="1"/>
  <c r="F1312" i="1" s="1"/>
  <c r="F1313" i="1" a="1"/>
  <c r="F1313" i="1"/>
  <c r="F1314" i="1" a="1"/>
  <c r="F1314" i="1" s="1"/>
  <c r="F1315" i="1" a="1"/>
  <c r="F1315" i="1" s="1"/>
  <c r="F1316" i="1" a="1"/>
  <c r="F1316" i="1" s="1"/>
  <c r="F1317" i="1" a="1"/>
  <c r="F1317" i="1" s="1"/>
  <c r="F1318" i="1" a="1"/>
  <c r="F1318" i="1" s="1"/>
  <c r="F1319" i="1" a="1"/>
  <c r="F1319" i="1" s="1"/>
  <c r="F1320" i="1" a="1"/>
  <c r="F1320" i="1" s="1"/>
  <c r="F1321" i="1" a="1"/>
  <c r="F1321" i="1" s="1"/>
  <c r="F1322" i="1" a="1"/>
  <c r="F1322" i="1"/>
  <c r="F1323" i="1" a="1"/>
  <c r="F1323" i="1" s="1"/>
  <c r="F1324" i="1" a="1"/>
  <c r="F1324" i="1"/>
  <c r="F1325" i="1" a="1"/>
  <c r="F1325" i="1" s="1"/>
  <c r="F1326" i="1" a="1"/>
  <c r="F1326" i="1" s="1"/>
  <c r="F1327" i="1" a="1"/>
  <c r="F1327" i="1" s="1"/>
  <c r="F1328" i="1" a="1"/>
  <c r="F1328" i="1" s="1"/>
  <c r="F1329" i="1" a="1"/>
  <c r="F1329" i="1" s="1"/>
  <c r="F1330" i="1" a="1"/>
  <c r="F1330" i="1" s="1"/>
  <c r="F1331" i="1" a="1"/>
  <c r="F1331" i="1" s="1"/>
  <c r="F1332" i="1" a="1"/>
  <c r="F1332" i="1" s="1"/>
  <c r="F1333" i="1" a="1"/>
  <c r="F1333" i="1" s="1"/>
  <c r="F1334" i="1" a="1"/>
  <c r="F1334" i="1" s="1"/>
  <c r="F1335" i="1" a="1"/>
  <c r="F1335" i="1" s="1"/>
  <c r="F1336" i="1" a="1"/>
  <c r="F1336" i="1" s="1"/>
  <c r="F1337" i="1" a="1"/>
  <c r="F1337" i="1"/>
  <c r="F1338" i="1" a="1"/>
  <c r="F1338" i="1" s="1"/>
  <c r="F1339" i="1" a="1"/>
  <c r="F1339" i="1" s="1"/>
  <c r="F1340" i="1" a="1"/>
  <c r="F1340" i="1" s="1"/>
  <c r="F1341" i="1" a="1"/>
  <c r="F1341" i="1" s="1"/>
  <c r="F1342" i="1" a="1"/>
  <c r="F1342" i="1" s="1"/>
  <c r="F1343" i="1" a="1"/>
  <c r="F1343" i="1" s="1"/>
  <c r="F1344" i="1" a="1"/>
  <c r="F1344" i="1" s="1"/>
  <c r="F1345" i="1" a="1"/>
  <c r="F1345" i="1" s="1"/>
  <c r="F1346" i="1" a="1"/>
  <c r="F1346" i="1" s="1"/>
  <c r="F1347" i="1" a="1"/>
  <c r="F1347" i="1" s="1"/>
  <c r="F1348" i="1" a="1"/>
  <c r="F1348" i="1" s="1"/>
  <c r="F1349" i="1" a="1"/>
  <c r="F1349" i="1" s="1"/>
  <c r="F1350" i="1" a="1"/>
  <c r="F1350" i="1"/>
  <c r="F1351" i="1" a="1"/>
  <c r="F1351" i="1" s="1"/>
  <c r="F1352" i="1" a="1"/>
  <c r="F1352" i="1"/>
  <c r="F1353" i="1" a="1"/>
  <c r="F1353" i="1" s="1"/>
  <c r="F1354" i="1" a="1"/>
  <c r="F1354" i="1" s="1"/>
  <c r="F1355" i="1" a="1"/>
  <c r="F1355" i="1"/>
  <c r="F1356" i="1" a="1"/>
  <c r="F1356" i="1" s="1"/>
  <c r="F1357" i="1" a="1"/>
  <c r="F1357" i="1" s="1"/>
  <c r="F1358" i="1" a="1"/>
  <c r="F1358" i="1" s="1"/>
  <c r="F1359" i="1" a="1"/>
  <c r="F1359" i="1" s="1"/>
  <c r="F1360" i="1" a="1"/>
  <c r="F1360" i="1" s="1"/>
  <c r="F1361" i="1" a="1"/>
  <c r="F1361" i="1" s="1"/>
  <c r="F1362" i="1" a="1"/>
  <c r="F1362" i="1" s="1"/>
  <c r="F1363" i="1" a="1"/>
  <c r="F1363" i="1"/>
  <c r="F1364" i="1" a="1"/>
  <c r="F1364" i="1" s="1"/>
  <c r="F1365" i="1" a="1"/>
  <c r="F1365" i="1" s="1"/>
  <c r="F1366" i="1" a="1"/>
  <c r="F1366" i="1" s="1"/>
  <c r="F1367" i="1" a="1"/>
  <c r="F1367" i="1" s="1"/>
  <c r="F1368" i="1" a="1"/>
  <c r="F1368" i="1"/>
  <c r="F1369" i="1" a="1"/>
  <c r="F1369" i="1" s="1"/>
  <c r="F1370" i="1" a="1"/>
  <c r="F1370" i="1" s="1"/>
  <c r="F1371" i="1" a="1"/>
  <c r="F1371" i="1" s="1"/>
  <c r="F1372" i="1" a="1"/>
  <c r="F1372" i="1" s="1"/>
  <c r="F1373" i="1" a="1"/>
  <c r="F1373" i="1" s="1"/>
  <c r="F1374" i="1" a="1"/>
  <c r="F1374" i="1"/>
  <c r="F1375" i="1" a="1"/>
  <c r="F1375" i="1" s="1"/>
  <c r="F1376" i="1" a="1"/>
  <c r="F1376" i="1" s="1"/>
  <c r="F1377" i="1" a="1"/>
  <c r="F1377" i="1" s="1"/>
  <c r="F1378" i="1" a="1"/>
  <c r="F1378" i="1" s="1"/>
  <c r="F1379" i="1" a="1"/>
  <c r="F1379" i="1" s="1"/>
  <c r="F1380" i="1" a="1"/>
  <c r="F1380" i="1" s="1"/>
  <c r="F1381" i="1" a="1"/>
  <c r="F1381" i="1" s="1"/>
  <c r="F1382" i="1" a="1"/>
  <c r="F1382" i="1" s="1"/>
  <c r="F1383" i="1" a="1"/>
  <c r="F1383" i="1" s="1"/>
  <c r="F1384" i="1" a="1"/>
  <c r="F1384" i="1" s="1"/>
  <c r="F1385" i="1" a="1"/>
  <c r="F1385" i="1" s="1"/>
  <c r="F1386" i="1" a="1"/>
  <c r="F1386" i="1" s="1"/>
  <c r="F1387" i="1" a="1"/>
  <c r="F1387" i="1"/>
  <c r="F1388" i="1" a="1"/>
  <c r="F1388" i="1" s="1"/>
  <c r="F1389" i="1" a="1"/>
  <c r="F1389" i="1" s="1"/>
  <c r="F1390" i="1" a="1"/>
  <c r="F1390" i="1" s="1"/>
  <c r="F1391" i="1" a="1"/>
  <c r="F1391" i="1" s="1"/>
  <c r="F1392" i="1" a="1"/>
  <c r="F1392" i="1" s="1"/>
  <c r="F1393" i="1" a="1"/>
  <c r="F1393" i="1" s="1"/>
  <c r="F1394" i="1" a="1"/>
  <c r="F1394" i="1"/>
  <c r="F1395" i="1" a="1"/>
  <c r="F1395" i="1" s="1"/>
  <c r="F1396" i="1" a="1"/>
  <c r="F1396" i="1"/>
  <c r="F1397" i="1" a="1"/>
  <c r="F1397" i="1" s="1"/>
  <c r="F1398" i="1" a="1"/>
  <c r="F1398" i="1" s="1"/>
  <c r="F1399" i="1" a="1"/>
  <c r="F1399" i="1" s="1"/>
  <c r="F1400" i="1" a="1"/>
  <c r="F1400" i="1"/>
  <c r="F1401" i="1" a="1"/>
  <c r="F1401" i="1" s="1"/>
  <c r="F1402" i="1" a="1"/>
  <c r="F1402" i="1" s="1"/>
  <c r="F1403" i="1" a="1"/>
  <c r="F1403" i="1" s="1"/>
  <c r="F1404" i="1" a="1"/>
  <c r="F1404" i="1" s="1"/>
  <c r="F1405" i="1" a="1"/>
  <c r="F1405" i="1" s="1"/>
  <c r="F1406" i="1" a="1"/>
  <c r="F1406" i="1" s="1"/>
  <c r="F1407" i="1" a="1"/>
  <c r="F1407" i="1" s="1"/>
  <c r="F1408" i="1" a="1"/>
  <c r="F1408" i="1" s="1"/>
  <c r="F1409" i="1" a="1"/>
  <c r="F1409" i="1"/>
  <c r="F1410" i="1" a="1"/>
  <c r="F1410" i="1" s="1"/>
  <c r="F1411" i="1" a="1"/>
  <c r="F1411" i="1" s="1"/>
  <c r="F1412" i="1" a="1"/>
  <c r="F1412" i="1" s="1"/>
  <c r="F1413" i="1" a="1"/>
  <c r="F1413" i="1" s="1"/>
  <c r="F1414" i="1" a="1"/>
  <c r="F1414" i="1" s="1"/>
  <c r="F1415" i="1" a="1"/>
  <c r="F1415" i="1" s="1"/>
  <c r="F1416" i="1" a="1"/>
  <c r="F1416" i="1" s="1"/>
  <c r="F1417" i="1" a="1"/>
  <c r="F1417" i="1" s="1"/>
  <c r="F1418" i="1" a="1"/>
  <c r="F1418" i="1" s="1"/>
  <c r="F1419" i="1" a="1"/>
  <c r="F1419" i="1" s="1"/>
  <c r="F1420" i="1" a="1"/>
  <c r="F1420" i="1"/>
  <c r="F1421" i="1" a="1"/>
  <c r="F1421" i="1" s="1"/>
  <c r="F1422" i="1" a="1"/>
  <c r="F1422" i="1"/>
  <c r="F1423" i="1" a="1"/>
  <c r="F1423" i="1" s="1"/>
  <c r="F1424" i="1" a="1"/>
  <c r="F1424" i="1"/>
  <c r="F1425" i="1" a="1"/>
  <c r="F1425" i="1" s="1"/>
  <c r="F1426" i="1" a="1"/>
  <c r="F1426" i="1" s="1"/>
  <c r="F1427" i="1" a="1"/>
  <c r="F1427" i="1"/>
  <c r="F1428" i="1" a="1"/>
  <c r="F1428" i="1" s="1"/>
  <c r="F1429" i="1" a="1"/>
  <c r="F1429" i="1" s="1"/>
  <c r="F1430" i="1" a="1"/>
  <c r="F1430" i="1" s="1"/>
  <c r="F1431" i="1" a="1"/>
  <c r="F1431" i="1" s="1"/>
  <c r="F1432" i="1" a="1"/>
  <c r="F1432" i="1" s="1"/>
  <c r="F1433" i="1" a="1"/>
  <c r="F1433" i="1"/>
  <c r="F1434" i="1" a="1"/>
  <c r="F1434" i="1" s="1"/>
  <c r="F1435" i="1" a="1"/>
  <c r="F1435" i="1" s="1"/>
  <c r="F1436" i="1" a="1"/>
  <c r="F1436" i="1" s="1"/>
  <c r="F1437" i="1" a="1"/>
  <c r="F1437" i="1" s="1"/>
  <c r="F1438" i="1" a="1"/>
  <c r="F1438" i="1" s="1"/>
  <c r="F1439" i="1" a="1"/>
  <c r="F1439" i="1" s="1"/>
  <c r="F1440" i="1" a="1"/>
  <c r="F1440" i="1"/>
  <c r="F1441" i="1" a="1"/>
  <c r="F1441" i="1" s="1"/>
  <c r="F1442" i="1" a="1"/>
  <c r="F1442" i="1" s="1"/>
  <c r="F1443" i="1" a="1"/>
  <c r="F1443" i="1" s="1"/>
  <c r="F1444" i="1" a="1"/>
  <c r="F1444" i="1" s="1"/>
  <c r="F1445" i="1" a="1"/>
  <c r="F1445" i="1" s="1"/>
  <c r="F1446" i="1" a="1"/>
  <c r="F1446" i="1" s="1"/>
  <c r="F1447" i="1" a="1"/>
  <c r="F1447" i="1" s="1"/>
  <c r="F1448" i="1" a="1"/>
  <c r="F1448" i="1"/>
  <c r="F1449" i="1" a="1"/>
  <c r="F1449" i="1" s="1"/>
  <c r="F1450" i="1" a="1"/>
  <c r="F1450" i="1" s="1"/>
  <c r="F1451" i="1" a="1"/>
  <c r="F1451" i="1" s="1"/>
  <c r="F1452" i="1" a="1"/>
  <c r="F1452" i="1" s="1"/>
  <c r="F1453" i="1" a="1"/>
  <c r="F1453" i="1" s="1"/>
  <c r="F1454" i="1" a="1"/>
  <c r="F1454" i="1" s="1"/>
  <c r="F1455" i="1" a="1"/>
  <c r="F1455" i="1" s="1"/>
  <c r="F1456" i="1" a="1"/>
  <c r="F1456" i="1" s="1"/>
  <c r="F1457" i="1" a="1"/>
  <c r="F1457" i="1" s="1"/>
  <c r="F1458" i="1" a="1"/>
  <c r="F1458" i="1"/>
  <c r="F1459" i="1" a="1"/>
  <c r="F1459" i="1" s="1"/>
  <c r="F1460" i="1" a="1"/>
  <c r="F1460" i="1" s="1"/>
  <c r="F1461" i="1" a="1"/>
  <c r="F1461" i="1" s="1"/>
  <c r="F1462" i="1" a="1"/>
  <c r="F1462" i="1" s="1"/>
  <c r="F1463" i="1" a="1"/>
  <c r="F1463" i="1" s="1"/>
  <c r="F1464" i="1" a="1"/>
  <c r="F1464" i="1" s="1"/>
  <c r="F1465" i="1" a="1"/>
  <c r="F1465" i="1" s="1"/>
  <c r="F1466" i="1" a="1"/>
  <c r="F1466" i="1" s="1"/>
  <c r="F1467" i="1" a="1"/>
  <c r="F1467" i="1" s="1"/>
  <c r="F1468" i="1" a="1"/>
  <c r="F1468" i="1" s="1"/>
  <c r="F1469" i="1" a="1"/>
  <c r="F1469" i="1" s="1"/>
  <c r="F1470" i="1" a="1"/>
  <c r="F1470" i="1"/>
  <c r="F1471" i="1" a="1"/>
  <c r="F1471" i="1" s="1"/>
  <c r="F1472" i="1" a="1"/>
  <c r="F1472" i="1" s="1"/>
  <c r="F1473" i="1" a="1"/>
  <c r="F1473" i="1" s="1"/>
  <c r="F1474" i="1" a="1"/>
  <c r="F1474" i="1" s="1"/>
  <c r="F1475" i="1" a="1"/>
  <c r="F1475" i="1" s="1"/>
  <c r="F1476" i="1" a="1"/>
  <c r="F1476" i="1" s="1"/>
  <c r="F1477" i="1" a="1"/>
  <c r="F1477" i="1" s="1"/>
  <c r="F1478" i="1" a="1"/>
  <c r="F1478" i="1" s="1"/>
  <c r="F1479" i="1" a="1"/>
  <c r="F1479" i="1" s="1"/>
  <c r="F1480" i="1" a="1"/>
  <c r="F1480" i="1" s="1"/>
  <c r="F1481" i="1" a="1"/>
  <c r="F1481" i="1" s="1"/>
  <c r="F1482" i="1" a="1"/>
  <c r="F1482" i="1" s="1"/>
  <c r="F1483" i="1" a="1"/>
  <c r="F1483" i="1"/>
  <c r="F1484" i="1" a="1"/>
  <c r="F1484" i="1"/>
  <c r="F1485" i="1" a="1"/>
  <c r="F1485" i="1" s="1"/>
  <c r="F1486" i="1" a="1"/>
  <c r="F1486" i="1" s="1"/>
  <c r="F1487" i="1" a="1"/>
  <c r="F1487" i="1" s="1"/>
  <c r="F1488" i="1" a="1"/>
  <c r="F1488" i="1" s="1"/>
  <c r="F1489" i="1" a="1"/>
  <c r="F1489" i="1" s="1"/>
  <c r="F1490" i="1" a="1"/>
  <c r="F1490" i="1" s="1"/>
  <c r="F1491" i="1" a="1"/>
  <c r="F1491" i="1" s="1"/>
  <c r="F1492" i="1" a="1"/>
  <c r="F1492" i="1"/>
  <c r="F1493" i="1" a="1"/>
  <c r="F1493" i="1" s="1"/>
  <c r="F1494" i="1" a="1"/>
  <c r="F1494" i="1" s="1"/>
  <c r="F1495" i="1" a="1"/>
  <c r="F1495" i="1" s="1"/>
  <c r="F1496" i="1" a="1"/>
  <c r="F1496" i="1"/>
  <c r="F1497" i="1" a="1"/>
  <c r="F1497" i="1" s="1"/>
  <c r="F1498" i="1" a="1"/>
  <c r="F1498" i="1" s="1"/>
  <c r="F1499" i="1" a="1"/>
  <c r="F1499" i="1"/>
  <c r="F1500" i="1" a="1"/>
  <c r="F1500" i="1" s="1"/>
  <c r="F1501" i="1" a="1"/>
  <c r="F1501" i="1" s="1"/>
  <c r="F1502" i="1" a="1"/>
  <c r="F1502" i="1" s="1"/>
  <c r="F1503" i="1" a="1"/>
  <c r="F1503" i="1" s="1"/>
  <c r="F1504" i="1" a="1"/>
  <c r="F1504" i="1" s="1"/>
  <c r="F1505" i="1" a="1"/>
  <c r="F1505" i="1" s="1"/>
  <c r="F1506" i="1" a="1"/>
  <c r="F1506" i="1" s="1"/>
  <c r="F1507" i="1" a="1"/>
  <c r="F1507" i="1"/>
  <c r="F1508" i="1" a="1"/>
  <c r="F1508" i="1" s="1"/>
  <c r="F1509" i="1" a="1"/>
  <c r="F1509" i="1" s="1"/>
  <c r="F1510" i="1" a="1"/>
  <c r="F1510" i="1" s="1"/>
  <c r="F1511" i="1" a="1"/>
  <c r="F1511" i="1" s="1"/>
  <c r="F1512" i="1" a="1"/>
  <c r="F1512" i="1" s="1"/>
  <c r="F1513" i="1" a="1"/>
  <c r="F1513" i="1" s="1"/>
  <c r="F1514" i="1" a="1"/>
  <c r="F1514" i="1" s="1"/>
  <c r="F1515" i="1" a="1"/>
  <c r="F1515" i="1" s="1"/>
  <c r="F1516" i="1" a="1"/>
  <c r="F1516" i="1" s="1"/>
  <c r="F1517" i="1" a="1"/>
  <c r="F1517" i="1" s="1"/>
  <c r="F1518" i="1" a="1"/>
  <c r="F1518" i="1"/>
  <c r="F1519" i="1" a="1"/>
  <c r="F1519" i="1" s="1"/>
  <c r="F1520" i="1" a="1"/>
  <c r="F1520" i="1" s="1"/>
  <c r="F1521" i="1" a="1"/>
  <c r="F1521" i="1" s="1"/>
  <c r="F1522" i="1" a="1"/>
  <c r="F1522" i="1" s="1"/>
  <c r="F1523" i="1" a="1"/>
  <c r="F1523" i="1" s="1"/>
  <c r="F1524" i="1" a="1"/>
  <c r="F1524" i="1" s="1"/>
  <c r="F1525" i="1" a="1"/>
  <c r="F1525" i="1" s="1"/>
  <c r="F1526" i="1" a="1"/>
  <c r="F1526" i="1" s="1"/>
  <c r="F1527" i="1" a="1"/>
  <c r="F1527" i="1" s="1"/>
  <c r="F1528" i="1" a="1"/>
  <c r="F1528" i="1" s="1"/>
  <c r="F1529" i="1" a="1"/>
  <c r="F1529" i="1"/>
  <c r="F1530" i="1" a="1"/>
  <c r="F1530" i="1" s="1"/>
  <c r="F1531" i="1" a="1"/>
  <c r="F1531" i="1"/>
  <c r="F1532" i="1" a="1"/>
  <c r="F1532" i="1" s="1"/>
  <c r="F1533" i="1" a="1"/>
  <c r="F1533" i="1" s="1"/>
  <c r="F1534" i="1" a="1"/>
  <c r="F1534" i="1" s="1"/>
  <c r="F1535" i="1" a="1"/>
  <c r="F1535" i="1" s="1"/>
  <c r="F1536" i="1" a="1"/>
  <c r="F1536" i="1" s="1"/>
  <c r="F1537" i="1" a="1"/>
  <c r="F1537" i="1" s="1"/>
  <c r="F1538" i="1" a="1"/>
  <c r="F1538" i="1"/>
  <c r="F1539" i="1" a="1"/>
  <c r="F1539" i="1" s="1"/>
  <c r="F1540" i="1" a="1"/>
  <c r="F1540" i="1" s="1"/>
  <c r="F1541" i="1" a="1"/>
  <c r="F1541" i="1" s="1"/>
  <c r="F1542" i="1" a="1"/>
  <c r="F1542" i="1" s="1"/>
  <c r="F1543" i="1" a="1"/>
  <c r="F1543" i="1" s="1"/>
  <c r="F1544" i="1" a="1"/>
  <c r="F1544" i="1" s="1"/>
  <c r="F1545" i="1" a="1"/>
  <c r="F1545" i="1" s="1"/>
  <c r="F1546" i="1" a="1"/>
  <c r="F1546" i="1" s="1"/>
  <c r="F1547" i="1" a="1"/>
  <c r="F1547" i="1" s="1"/>
  <c r="F1548" i="1" a="1"/>
  <c r="F1548" i="1" s="1"/>
  <c r="F1549" i="1" a="1"/>
  <c r="F1549" i="1" s="1"/>
  <c r="F1550" i="1" a="1"/>
  <c r="F1550" i="1" s="1"/>
  <c r="F1551" i="1" a="1"/>
  <c r="F1551" i="1" s="1"/>
  <c r="F1552" i="1" a="1"/>
  <c r="F1552" i="1" s="1"/>
  <c r="F1553" i="1" a="1"/>
  <c r="F1553" i="1"/>
  <c r="F1554" i="1" a="1"/>
  <c r="F1554" i="1" s="1"/>
  <c r="F1555" i="1" a="1"/>
  <c r="F1555" i="1" s="1"/>
  <c r="F1556" i="1" a="1"/>
  <c r="F1556" i="1" s="1"/>
  <c r="F1557" i="1" a="1"/>
  <c r="F1557" i="1" s="1"/>
  <c r="F1558" i="1" a="1"/>
  <c r="F1558" i="1"/>
  <c r="F1559" i="1" a="1"/>
  <c r="F1559" i="1" s="1"/>
  <c r="F1560" i="1" a="1"/>
  <c r="F1560" i="1" s="1"/>
  <c r="F1561" i="1" a="1"/>
  <c r="F1561" i="1" s="1"/>
  <c r="F1562" i="1" a="1"/>
  <c r="F1562" i="1" s="1"/>
  <c r="F1563" i="1" a="1"/>
  <c r="F1563" i="1" s="1"/>
  <c r="F1564" i="1" a="1"/>
  <c r="F1564" i="1"/>
  <c r="F1565" i="1" a="1"/>
  <c r="F1565" i="1" s="1"/>
  <c r="F1566" i="1" a="1"/>
  <c r="F1566" i="1" s="1"/>
  <c r="F1567" i="1" a="1"/>
  <c r="F1567" i="1" s="1"/>
  <c r="F1568" i="1" a="1"/>
  <c r="F1568" i="1" s="1"/>
  <c r="F1569" i="1" a="1"/>
  <c r="F1569" i="1" s="1"/>
  <c r="F1570" i="1" a="1"/>
  <c r="F1570" i="1" s="1"/>
  <c r="F1571" i="1" a="1"/>
  <c r="F1571" i="1"/>
  <c r="F1572" i="1" a="1"/>
  <c r="F1572" i="1" s="1"/>
  <c r="F1573" i="1" a="1"/>
  <c r="F1573" i="1" s="1"/>
  <c r="F1574" i="1" a="1"/>
  <c r="F1574" i="1" s="1"/>
  <c r="F1575" i="1" a="1"/>
  <c r="F1575" i="1" s="1"/>
  <c r="F1576" i="1" a="1"/>
  <c r="F1576" i="1" s="1"/>
  <c r="F1577" i="1" a="1"/>
  <c r="F1577" i="1" s="1"/>
  <c r="F1578" i="1" a="1"/>
  <c r="F1578" i="1" s="1"/>
  <c r="F1579" i="1" a="1"/>
  <c r="F1579" i="1" s="1"/>
  <c r="F1580" i="1" a="1"/>
  <c r="F1580" i="1" s="1"/>
  <c r="F1581" i="1" a="1"/>
  <c r="F1581" i="1" s="1"/>
  <c r="F1582" i="1" a="1"/>
  <c r="F1582" i="1" s="1"/>
  <c r="F1583" i="1" a="1"/>
  <c r="F1583" i="1" s="1"/>
  <c r="F1584" i="1" a="1"/>
  <c r="F1584" i="1"/>
  <c r="F1585" i="1" a="1"/>
  <c r="F1585" i="1" s="1"/>
  <c r="F1586" i="1" a="1"/>
  <c r="F1586" i="1" s="1"/>
  <c r="F1587" i="1" a="1"/>
  <c r="F1587" i="1" s="1"/>
  <c r="F1588" i="1" a="1"/>
  <c r="F1588" i="1" s="1"/>
  <c r="F1589" i="1" a="1"/>
  <c r="F1589" i="1" s="1"/>
  <c r="F1590" i="1" a="1"/>
  <c r="F1590" i="1" s="1"/>
  <c r="F1591" i="1" a="1"/>
  <c r="F1591" i="1" s="1"/>
  <c r="F1592" i="1" a="1"/>
  <c r="F1592" i="1" s="1"/>
  <c r="F1593" i="1" a="1"/>
  <c r="F1593" i="1" s="1"/>
  <c r="F1594" i="1" a="1"/>
  <c r="F1594" i="1" s="1"/>
  <c r="F1595" i="1" a="1"/>
  <c r="F1595" i="1" s="1"/>
  <c r="F1596" i="1" a="1"/>
  <c r="F1596" i="1" s="1"/>
  <c r="F1597" i="1" a="1"/>
  <c r="F1597" i="1" s="1"/>
  <c r="F1598" i="1" a="1"/>
  <c r="F1598" i="1" s="1"/>
  <c r="F1599" i="1" a="1"/>
  <c r="F1599" i="1" s="1"/>
  <c r="F1600" i="1" a="1"/>
  <c r="F1600" i="1" s="1"/>
  <c r="F1601" i="1" a="1"/>
  <c r="F1601" i="1"/>
  <c r="F1602" i="1" a="1"/>
  <c r="F1602" i="1" s="1"/>
  <c r="F1603" i="1" a="1"/>
  <c r="F1603" i="1" s="1"/>
  <c r="F1604" i="1" a="1"/>
  <c r="F1604" i="1" s="1"/>
  <c r="F1605" i="1" a="1"/>
  <c r="F1605" i="1" s="1"/>
  <c r="F1606" i="1" a="1"/>
  <c r="F1606" i="1" s="1"/>
  <c r="F1607" i="1" a="1"/>
  <c r="F1607" i="1" s="1"/>
  <c r="F1608" i="1" a="1"/>
  <c r="F1608" i="1" s="1"/>
  <c r="F1609" i="1" a="1"/>
  <c r="F1609" i="1" s="1"/>
  <c r="F1610" i="1" a="1"/>
  <c r="F1610" i="1" s="1"/>
  <c r="F1611" i="1" a="1"/>
  <c r="F1611" i="1" s="1"/>
  <c r="F1612" i="1" a="1"/>
  <c r="F1612" i="1"/>
  <c r="F1613" i="1" a="1"/>
  <c r="F1613" i="1" s="1"/>
  <c r="F1614" i="1" a="1"/>
  <c r="F1614" i="1" s="1"/>
  <c r="F1615" i="1" a="1"/>
  <c r="F1615" i="1" s="1"/>
  <c r="F1616" i="1" a="1"/>
  <c r="F1616" i="1" s="1"/>
  <c r="F1617" i="1" a="1"/>
  <c r="F1617" i="1" s="1"/>
  <c r="F1618" i="1" a="1"/>
  <c r="F1618" i="1" s="1"/>
  <c r="F1619" i="1" a="1"/>
  <c r="F1619" i="1" s="1"/>
  <c r="F1620" i="1" a="1"/>
  <c r="F1620" i="1" s="1"/>
  <c r="F1621" i="1" a="1"/>
  <c r="F1621" i="1" s="1"/>
  <c r="F1622" i="1" a="1"/>
  <c r="F1622" i="1" s="1"/>
  <c r="F1623" i="1" a="1"/>
  <c r="F1623" i="1" s="1"/>
  <c r="F1624" i="1" a="1"/>
  <c r="F1624" i="1" s="1"/>
  <c r="F1625" i="1" a="1"/>
  <c r="F1625" i="1"/>
  <c r="F1626" i="1" a="1"/>
  <c r="F1626" i="1" s="1"/>
  <c r="F1627" i="1" a="1"/>
  <c r="F1627" i="1"/>
  <c r="F1628" i="1" a="1"/>
  <c r="F1628" i="1" s="1"/>
  <c r="F1629" i="1" a="1"/>
  <c r="F1629" i="1" s="1"/>
  <c r="F1630" i="1" a="1"/>
  <c r="F1630" i="1" s="1"/>
  <c r="F1631" i="1" a="1"/>
  <c r="F1631" i="1" s="1"/>
  <c r="F1632" i="1" a="1"/>
  <c r="F1632" i="1"/>
  <c r="F1633" i="1" a="1"/>
  <c r="F1633" i="1" s="1"/>
  <c r="F1634" i="1" a="1"/>
  <c r="F1634" i="1" s="1"/>
  <c r="F1635" i="1" a="1"/>
  <c r="F1635" i="1" s="1"/>
  <c r="F1636" i="1" a="1"/>
  <c r="F1636" i="1"/>
  <c r="F1637" i="1" a="1"/>
  <c r="F1637" i="1" s="1"/>
  <c r="F1638" i="1" a="1"/>
  <c r="F1638" i="1"/>
  <c r="F1639" i="1" a="1"/>
  <c r="F1639" i="1" s="1"/>
  <c r="F1640" i="1" a="1"/>
  <c r="F1640" i="1" s="1"/>
  <c r="F1641" i="1" a="1"/>
  <c r="F1641" i="1" s="1"/>
  <c r="F1642" i="1" a="1"/>
  <c r="F1642" i="1" s="1"/>
  <c r="F1643" i="1" a="1"/>
  <c r="F1643" i="1" s="1"/>
  <c r="F1644" i="1" a="1"/>
  <c r="F1644" i="1" s="1"/>
  <c r="F1645" i="1" a="1"/>
  <c r="F1645" i="1" s="1"/>
  <c r="F1646" i="1" a="1"/>
  <c r="F1646" i="1" s="1"/>
  <c r="F1647" i="1" a="1"/>
  <c r="F1647" i="1" s="1"/>
  <c r="F1648" i="1" a="1"/>
  <c r="F1648" i="1" s="1"/>
  <c r="F1649" i="1" a="1"/>
  <c r="F1649" i="1" s="1"/>
  <c r="F1650" i="1" a="1"/>
  <c r="F1650" i="1" s="1"/>
  <c r="F1651" i="1" a="1"/>
  <c r="F1651" i="1" s="1"/>
  <c r="F1652" i="1" a="1"/>
  <c r="F1652" i="1" s="1"/>
  <c r="F1653" i="1" a="1"/>
  <c r="F1653" i="1" s="1"/>
  <c r="F1654" i="1" a="1"/>
  <c r="F1654" i="1" s="1"/>
  <c r="F1655" i="1" a="1"/>
  <c r="F1655" i="1" s="1"/>
  <c r="F1656" i="1" a="1"/>
  <c r="F1656" i="1" s="1"/>
  <c r="F1657" i="1" a="1"/>
  <c r="F1657" i="1" s="1"/>
  <c r="F1658" i="1" a="1"/>
  <c r="F1658" i="1" s="1"/>
  <c r="F1659" i="1" a="1"/>
  <c r="F1659" i="1" s="1"/>
  <c r="F1660" i="1" a="1"/>
  <c r="F1660" i="1" s="1"/>
  <c r="F1661" i="1" a="1"/>
  <c r="F1661" i="1" s="1"/>
  <c r="F1662" i="1" a="1"/>
  <c r="F1662" i="1" s="1"/>
  <c r="F1663" i="1" a="1"/>
  <c r="F1663" i="1" s="1"/>
  <c r="F1664" i="1" a="1"/>
  <c r="F1664" i="1" s="1"/>
  <c r="F1665" i="1" a="1"/>
  <c r="F1665" i="1" s="1"/>
  <c r="F1666" i="1" a="1"/>
  <c r="F1666" i="1" s="1"/>
  <c r="F1667" i="1" a="1"/>
  <c r="F1667" i="1" s="1"/>
  <c r="F1668" i="1" a="1"/>
  <c r="F1668" i="1" s="1"/>
  <c r="F1669" i="1" a="1"/>
  <c r="F1669" i="1" s="1"/>
  <c r="F1670" i="1" a="1"/>
  <c r="F1670" i="1" s="1"/>
  <c r="F1671" i="1" a="1"/>
  <c r="F1671" i="1" s="1"/>
  <c r="F1672" i="1" a="1"/>
  <c r="F1672" i="1" s="1"/>
  <c r="F1673" i="1" a="1"/>
  <c r="F1673" i="1" s="1"/>
  <c r="F1674" i="1" a="1"/>
  <c r="F1674" i="1" s="1"/>
  <c r="F1675" i="1" a="1"/>
  <c r="F1675" i="1" s="1"/>
  <c r="F1676" i="1" a="1"/>
  <c r="F1676" i="1" s="1"/>
  <c r="F1677" i="1" a="1"/>
  <c r="F1677" i="1" s="1"/>
  <c r="F1678" i="1" a="1"/>
  <c r="F1678" i="1" s="1"/>
  <c r="F1679" i="1" a="1"/>
  <c r="F1679" i="1" s="1"/>
  <c r="F1680" i="1" a="1"/>
  <c r="F1680" i="1" s="1"/>
  <c r="F1681" i="1" a="1"/>
  <c r="F1681" i="1" s="1"/>
  <c r="F1682" i="1" a="1"/>
  <c r="F1682" i="1" s="1"/>
  <c r="F1683" i="1" a="1"/>
  <c r="F1683" i="1" s="1"/>
  <c r="F1684" i="1" a="1"/>
  <c r="F1684" i="1" s="1"/>
  <c r="F1685" i="1" a="1"/>
  <c r="F1685" i="1" s="1"/>
  <c r="F1686" i="1" a="1"/>
  <c r="F1686" i="1" s="1"/>
  <c r="F1687" i="1" a="1"/>
  <c r="F1687" i="1"/>
  <c r="F1688" i="1" a="1"/>
  <c r="F1688" i="1" s="1"/>
  <c r="F1689" i="1" a="1"/>
  <c r="F1689" i="1" s="1"/>
  <c r="F1690" i="1" a="1"/>
  <c r="F1690" i="1" s="1"/>
  <c r="F1691" i="1" a="1"/>
  <c r="F1691" i="1" s="1"/>
  <c r="F1692" i="1" a="1"/>
  <c r="F1692" i="1" s="1"/>
  <c r="F1693" i="1" a="1"/>
  <c r="F1693" i="1" s="1"/>
  <c r="F1694" i="1" a="1"/>
  <c r="F1694" i="1" s="1"/>
  <c r="F1695" i="1" a="1"/>
  <c r="F1695" i="1" s="1"/>
  <c r="F1696" i="1" a="1"/>
  <c r="F1696" i="1" s="1"/>
  <c r="F1697" i="1" a="1"/>
  <c r="F1697" i="1" s="1"/>
  <c r="F1698" i="1" a="1"/>
  <c r="F1698" i="1" s="1"/>
  <c r="F1699" i="1" a="1"/>
  <c r="F1699" i="1" s="1"/>
  <c r="F1700" i="1" a="1"/>
  <c r="F1700" i="1" s="1"/>
  <c r="F1701" i="1" a="1"/>
  <c r="F1701" i="1" s="1"/>
  <c r="F1702" i="1" a="1"/>
  <c r="F1702" i="1"/>
  <c r="F1703" i="1" a="1"/>
  <c r="F1703" i="1" s="1"/>
  <c r="F1704" i="1" a="1"/>
  <c r="F1704" i="1" s="1"/>
  <c r="F1705" i="1" a="1"/>
  <c r="F1705" i="1" s="1"/>
  <c r="F1706" i="1" a="1"/>
  <c r="F1706" i="1" s="1"/>
  <c r="F1707" i="1" a="1"/>
  <c r="F1707" i="1" s="1"/>
  <c r="F1708" i="1" a="1"/>
  <c r="F1708" i="1" s="1"/>
  <c r="F1709" i="1" a="1"/>
  <c r="F1709" i="1" s="1"/>
  <c r="F1710" i="1" a="1"/>
  <c r="F1710" i="1" s="1"/>
  <c r="F1711" i="1" a="1"/>
  <c r="F1711" i="1"/>
  <c r="F1712" i="1" a="1"/>
  <c r="F1712" i="1" s="1"/>
  <c r="F1713" i="1" a="1"/>
  <c r="F1713" i="1"/>
  <c r="F1714" i="1" a="1"/>
  <c r="F1714" i="1" s="1"/>
  <c r="F1715" i="1" a="1"/>
  <c r="F1715" i="1" s="1"/>
  <c r="F1716" i="1" a="1"/>
  <c r="F1716" i="1" s="1"/>
  <c r="F1717" i="1" a="1"/>
  <c r="F1717" i="1" s="1"/>
  <c r="F1718" i="1" a="1"/>
  <c r="F1718" i="1"/>
  <c r="F1719" i="1" a="1"/>
  <c r="F1719" i="1" s="1"/>
  <c r="F1720" i="1" a="1"/>
  <c r="F1720" i="1" s="1"/>
  <c r="F1721" i="1" a="1"/>
  <c r="F1721" i="1" s="1"/>
  <c r="F1722" i="1" a="1"/>
  <c r="F1722" i="1" s="1"/>
  <c r="F1723" i="1" a="1"/>
  <c r="F1723" i="1" s="1"/>
  <c r="F1724" i="1" a="1"/>
  <c r="F1724" i="1"/>
  <c r="F1725" i="1" a="1"/>
  <c r="F1725" i="1" s="1"/>
  <c r="F1726" i="1" a="1"/>
  <c r="F1726" i="1" s="1"/>
  <c r="F1727" i="1" a="1"/>
  <c r="F1727" i="1" s="1"/>
  <c r="F1728" i="1" a="1"/>
  <c r="F1728" i="1" s="1"/>
  <c r="F1729" i="1" a="1"/>
  <c r="F1729" i="1"/>
  <c r="F1730" i="1" a="1"/>
  <c r="F1730" i="1" s="1"/>
  <c r="F1731" i="1" a="1"/>
  <c r="F1731" i="1"/>
  <c r="F1732" i="1" a="1"/>
  <c r="F1732" i="1" s="1"/>
  <c r="F1733" i="1" a="1"/>
  <c r="F1733" i="1" s="1"/>
  <c r="F1734" i="1" a="1"/>
  <c r="F1734" i="1" s="1"/>
  <c r="F1735" i="1" a="1"/>
  <c r="F1735" i="1" s="1"/>
  <c r="F1736" i="1" a="1"/>
  <c r="F1736" i="1" s="1"/>
  <c r="F1737" i="1" a="1"/>
  <c r="F1737" i="1" s="1"/>
  <c r="F1738" i="1" a="1"/>
  <c r="F1738" i="1" s="1"/>
  <c r="F1739" i="1" a="1"/>
  <c r="F1739" i="1" s="1"/>
  <c r="F1740" i="1" a="1"/>
  <c r="F1740" i="1" s="1"/>
  <c r="F1741" i="1" a="1"/>
  <c r="F1741" i="1" s="1"/>
  <c r="F1742" i="1" a="1"/>
  <c r="F1742" i="1"/>
  <c r="F1743" i="1" a="1"/>
  <c r="F1743" i="1" s="1"/>
  <c r="F1744" i="1" a="1"/>
  <c r="F1744" i="1" s="1"/>
  <c r="F1745" i="1" a="1"/>
  <c r="F1745" i="1" s="1"/>
  <c r="F1746" i="1" a="1"/>
  <c r="F1746" i="1" s="1"/>
  <c r="F1747" i="1" a="1"/>
  <c r="F1747" i="1" s="1"/>
  <c r="F1748" i="1" a="1"/>
  <c r="F1748" i="1" s="1"/>
  <c r="F1749" i="1" a="1"/>
  <c r="F1749" i="1" s="1"/>
  <c r="F1750" i="1" a="1"/>
  <c r="F1750" i="1"/>
  <c r="F1751" i="1" a="1"/>
  <c r="F1751" i="1" s="1"/>
  <c r="F1752" i="1" a="1"/>
  <c r="F1752" i="1" s="1"/>
  <c r="F1753" i="1" a="1"/>
  <c r="F1753" i="1" s="1"/>
  <c r="F1754" i="1" a="1"/>
  <c r="F1754" i="1" s="1"/>
  <c r="F1755" i="1" a="1"/>
  <c r="F1755" i="1" s="1"/>
  <c r="F1756" i="1" a="1"/>
  <c r="F1756" i="1" s="1"/>
  <c r="F1757" i="1" a="1"/>
  <c r="F1757" i="1"/>
  <c r="F1758" i="1" a="1"/>
  <c r="F1758" i="1" s="1"/>
  <c r="F1759" i="1" a="1"/>
  <c r="F1759" i="1"/>
  <c r="F1760" i="1" a="1"/>
  <c r="F1760" i="1" s="1"/>
  <c r="F1761" i="1" a="1"/>
  <c r="F1761" i="1" s="1"/>
  <c r="F1762" i="1" a="1"/>
  <c r="F1762" i="1" s="1"/>
  <c r="F1763" i="1" a="1"/>
  <c r="F1763" i="1" s="1"/>
  <c r="F1764" i="1" a="1"/>
  <c r="F1764" i="1" s="1"/>
  <c r="F1765" i="1" a="1"/>
  <c r="F1765" i="1" s="1"/>
  <c r="F1766" i="1" a="1"/>
  <c r="F1766" i="1" s="1"/>
  <c r="F1767" i="1" a="1"/>
  <c r="F1767" i="1" s="1"/>
  <c r="F1768" i="1" a="1"/>
  <c r="F1768" i="1" s="1"/>
  <c r="F1769" i="1" a="1"/>
  <c r="F1769" i="1" s="1"/>
  <c r="F1770" i="1" a="1"/>
  <c r="F1770" i="1" s="1"/>
  <c r="F1771" i="1" a="1"/>
  <c r="F1771" i="1" s="1"/>
  <c r="F1772" i="1" a="1"/>
  <c r="F1772" i="1"/>
  <c r="F1773" i="1" a="1"/>
  <c r="F1773" i="1" s="1"/>
  <c r="F1774" i="1" a="1"/>
  <c r="F1774" i="1" s="1"/>
  <c r="F1775" i="1" a="1"/>
  <c r="F1775" i="1" s="1"/>
  <c r="F1776" i="1" a="1"/>
  <c r="F1776" i="1" s="1"/>
  <c r="F1777" i="1" a="1"/>
  <c r="F1777" i="1" s="1"/>
  <c r="F1778" i="1" a="1"/>
  <c r="F1778" i="1" s="1"/>
  <c r="F1779" i="1" a="1"/>
  <c r="F1779" i="1" s="1"/>
  <c r="F1780" i="1" a="1"/>
  <c r="F1780" i="1" s="1"/>
  <c r="F1781" i="1" a="1"/>
  <c r="F1781" i="1" s="1"/>
  <c r="F1782" i="1" a="1"/>
  <c r="F1782" i="1" s="1"/>
  <c r="F1783" i="1" a="1"/>
  <c r="F1783" i="1" s="1"/>
  <c r="F1784" i="1" a="1"/>
  <c r="F1784" i="1" s="1"/>
  <c r="F1785" i="1" a="1"/>
  <c r="F1785" i="1"/>
  <c r="F1786" i="1" a="1"/>
  <c r="F1786" i="1" s="1"/>
  <c r="F1787" i="1" a="1"/>
  <c r="F1787" i="1" s="1"/>
  <c r="F1788" i="1" a="1"/>
  <c r="F1788" i="1" s="1"/>
  <c r="F1789" i="1" a="1"/>
  <c r="F1789" i="1" s="1"/>
  <c r="F1790" i="1" a="1"/>
  <c r="F1790" i="1" s="1"/>
  <c r="F1791" i="1" a="1"/>
  <c r="F1791" i="1" s="1"/>
  <c r="F1792" i="1" a="1"/>
  <c r="F1792" i="1" s="1"/>
  <c r="F1793" i="1" a="1"/>
  <c r="F1793" i="1" s="1"/>
  <c r="F1794" i="1" a="1"/>
  <c r="F1794" i="1" s="1"/>
  <c r="F1795" i="1" a="1"/>
  <c r="F1795" i="1" s="1"/>
  <c r="F1796" i="1" a="1"/>
  <c r="F1796" i="1" s="1"/>
  <c r="F1797" i="1" a="1"/>
  <c r="F1797" i="1" s="1"/>
  <c r="F1798" i="1" a="1"/>
  <c r="F1798" i="1" s="1"/>
  <c r="F1799" i="1" a="1"/>
  <c r="F1799" i="1" s="1"/>
  <c r="F1800" i="1" a="1"/>
  <c r="F1800" i="1" s="1"/>
  <c r="F1801" i="1" a="1"/>
  <c r="F1801" i="1" s="1"/>
  <c r="F1802" i="1" a="1"/>
  <c r="F1802" i="1" s="1"/>
  <c r="F1803" i="1" a="1"/>
  <c r="F1803" i="1" s="1"/>
  <c r="F1804" i="1" a="1"/>
  <c r="F1804" i="1" s="1"/>
  <c r="F1805" i="1" a="1"/>
  <c r="F1805" i="1" s="1"/>
  <c r="F1806" i="1" a="1"/>
  <c r="F1806" i="1" s="1"/>
  <c r="F1807" i="1" a="1"/>
  <c r="F1807" i="1" s="1"/>
  <c r="F1808" i="1" a="1"/>
  <c r="F1808" i="1" s="1"/>
  <c r="F1809" i="1" a="1"/>
  <c r="F1809" i="1" s="1"/>
  <c r="F1810" i="1" a="1"/>
  <c r="F1810" i="1" s="1"/>
  <c r="F1811" i="1" a="1"/>
  <c r="F1811" i="1" s="1"/>
  <c r="F1812" i="1" a="1"/>
  <c r="F1812" i="1" s="1"/>
  <c r="F1813" i="1" a="1"/>
  <c r="F1813" i="1" s="1"/>
  <c r="F1814" i="1" a="1"/>
  <c r="F1814" i="1" s="1"/>
  <c r="F1815" i="1" a="1"/>
  <c r="F1815" i="1" s="1"/>
  <c r="F1816" i="1" a="1"/>
  <c r="F1816" i="1" s="1"/>
  <c r="F1817" i="1" a="1"/>
  <c r="F1817" i="1" s="1"/>
  <c r="F1818" i="1" a="1"/>
  <c r="F1818" i="1" s="1"/>
  <c r="F1819" i="1" a="1"/>
  <c r="F1819" i="1" s="1"/>
  <c r="F1820" i="1" a="1"/>
  <c r="F1820" i="1" s="1"/>
  <c r="F1821" i="1" a="1"/>
  <c r="F1821" i="1" s="1"/>
  <c r="F1822" i="1" a="1"/>
  <c r="F1822" i="1" s="1"/>
  <c r="F1823" i="1" a="1"/>
  <c r="F1823" i="1" s="1"/>
  <c r="F1824" i="1" a="1"/>
  <c r="F1824" i="1" s="1"/>
  <c r="F1825" i="1" a="1"/>
  <c r="F1825" i="1" s="1"/>
  <c r="F1826" i="1" a="1"/>
  <c r="F1826" i="1" s="1"/>
  <c r="F1827" i="1" a="1"/>
  <c r="F1827" i="1"/>
  <c r="F1828" i="1" a="1"/>
  <c r="F1828" i="1" s="1"/>
  <c r="F1829" i="1" a="1"/>
  <c r="F1829" i="1" s="1"/>
  <c r="F1830" i="1" a="1"/>
  <c r="F1830" i="1" s="1"/>
  <c r="F1831" i="1" a="1"/>
  <c r="F1831" i="1" s="1"/>
  <c r="F1832" i="1" a="1"/>
  <c r="F1832" i="1" s="1"/>
  <c r="F1833" i="1" a="1"/>
  <c r="F1833" i="1" s="1"/>
  <c r="F1834" i="1" a="1"/>
  <c r="F1834" i="1" s="1"/>
  <c r="F1835" i="1" a="1"/>
  <c r="F1835" i="1" s="1"/>
  <c r="F1836" i="1" a="1"/>
  <c r="F1836" i="1" s="1"/>
  <c r="F1837" i="1" a="1"/>
  <c r="F1837" i="1" s="1"/>
  <c r="F1838" i="1" a="1"/>
  <c r="F1838" i="1" s="1"/>
  <c r="F1839" i="1" a="1"/>
  <c r="F1839" i="1" s="1"/>
  <c r="F1840" i="1" a="1"/>
  <c r="F1840" i="1"/>
  <c r="F1841" i="1" a="1"/>
  <c r="F1841" i="1" s="1"/>
  <c r="F1842" i="1" a="1"/>
  <c r="F1842" i="1" s="1"/>
  <c r="F1843" i="1" a="1"/>
  <c r="F1843" i="1" s="1"/>
  <c r="F1844" i="1" a="1"/>
  <c r="F1844" i="1"/>
  <c r="F1845" i="1" a="1"/>
  <c r="F1845" i="1" s="1"/>
  <c r="F1846" i="1" a="1"/>
  <c r="F1846" i="1" s="1"/>
  <c r="F1847" i="1" a="1"/>
  <c r="F1847" i="1" s="1"/>
  <c r="F1848" i="1" a="1"/>
  <c r="F1848" i="1" s="1"/>
  <c r="F1849" i="1" a="1"/>
  <c r="F1849" i="1" s="1"/>
  <c r="F1850" i="1" a="1"/>
  <c r="F1850" i="1" s="1"/>
  <c r="F1851" i="1" a="1"/>
  <c r="F1851" i="1" s="1"/>
  <c r="F1852" i="1" a="1"/>
  <c r="F1852" i="1" s="1"/>
  <c r="F1853" i="1" a="1"/>
  <c r="F1853" i="1" s="1"/>
  <c r="F1854" i="1" a="1"/>
  <c r="F1854" i="1" s="1"/>
  <c r="F1855" i="1" a="1"/>
  <c r="F1855" i="1"/>
  <c r="F1856" i="1" a="1"/>
  <c r="F1856" i="1" s="1"/>
  <c r="F1857" i="1" a="1"/>
  <c r="F1857" i="1" s="1"/>
  <c r="F1858" i="1" a="1"/>
  <c r="F1858" i="1" s="1"/>
  <c r="F1859" i="1" a="1"/>
  <c r="F1859" i="1" s="1"/>
  <c r="F1860" i="1" a="1"/>
  <c r="F1860" i="1" s="1"/>
  <c r="F1861" i="1" a="1"/>
  <c r="F1861" i="1" s="1"/>
  <c r="F1862" i="1" a="1"/>
  <c r="F1862" i="1" s="1"/>
  <c r="F1863" i="1" a="1"/>
  <c r="F1863" i="1" s="1"/>
  <c r="F1864" i="1" a="1"/>
  <c r="F1864" i="1" s="1"/>
  <c r="F1865" i="1" a="1"/>
  <c r="F1865" i="1" s="1"/>
  <c r="F1866" i="1" a="1"/>
  <c r="F1866" i="1" s="1"/>
  <c r="F1867" i="1" a="1"/>
  <c r="F1867" i="1" s="1"/>
  <c r="F1868" i="1" a="1"/>
  <c r="F1868" i="1" s="1"/>
  <c r="F1869" i="1" a="1"/>
  <c r="F1869" i="1" s="1"/>
  <c r="F1870" i="1" a="1"/>
  <c r="F1870" i="1"/>
  <c r="F1871" i="1" a="1"/>
  <c r="F1871" i="1" s="1"/>
  <c r="F1872" i="1" a="1"/>
  <c r="F1872" i="1" s="1"/>
  <c r="F1873" i="1" a="1"/>
  <c r="F1873" i="1" s="1"/>
  <c r="F1874" i="1" a="1"/>
  <c r="F1874" i="1" s="1"/>
  <c r="F1875" i="1" a="1"/>
  <c r="F1875" i="1"/>
  <c r="F1876" i="1" a="1"/>
  <c r="F1876" i="1" s="1"/>
  <c r="F1877" i="1" a="1"/>
  <c r="F1877" i="1" s="1"/>
  <c r="F1878" i="1" a="1"/>
  <c r="F1878" i="1" s="1"/>
  <c r="F1879" i="1" a="1"/>
  <c r="F1879" i="1" s="1"/>
  <c r="F1880" i="1" a="1"/>
  <c r="F1880" i="1" s="1"/>
  <c r="F1881" i="1" a="1"/>
  <c r="F1881" i="1" s="1"/>
  <c r="F1882" i="1" a="1"/>
  <c r="F1882" i="1" s="1"/>
  <c r="F1883" i="1" a="1"/>
  <c r="F1883" i="1"/>
  <c r="F1884" i="1" a="1"/>
  <c r="F1884" i="1" s="1"/>
  <c r="F1885" i="1" a="1"/>
  <c r="F1885" i="1" s="1"/>
  <c r="F1886" i="1" a="1"/>
  <c r="F1886" i="1" s="1"/>
  <c r="F1887" i="1" a="1"/>
  <c r="F1887" i="1" s="1"/>
  <c r="F1888" i="1" a="1"/>
  <c r="F1888" i="1"/>
  <c r="F1889" i="1" a="1"/>
  <c r="F1889" i="1" s="1"/>
  <c r="F1890" i="1" a="1"/>
  <c r="F1890" i="1" s="1"/>
  <c r="F1891" i="1" a="1"/>
  <c r="F1891" i="1" s="1"/>
  <c r="F1892" i="1" a="1"/>
  <c r="F1892" i="1" s="1"/>
  <c r="F1893" i="1" a="1"/>
  <c r="F1893" i="1" s="1"/>
  <c r="F1894" i="1" a="1"/>
  <c r="F1894" i="1"/>
  <c r="F1895" i="1" a="1"/>
  <c r="F1895" i="1" s="1"/>
  <c r="F1896" i="1" a="1"/>
  <c r="F1896" i="1" s="1"/>
  <c r="F1897" i="1" a="1"/>
  <c r="F1897" i="1" s="1"/>
  <c r="F1898" i="1" a="1"/>
  <c r="F1898" i="1" s="1"/>
  <c r="F1899" i="1" a="1"/>
  <c r="F1899" i="1" s="1"/>
  <c r="F1900" i="1" a="1"/>
  <c r="F1900" i="1" s="1"/>
  <c r="F1901" i="1" a="1"/>
  <c r="F1901" i="1" s="1"/>
  <c r="F1902" i="1" a="1"/>
  <c r="F1902" i="1" s="1"/>
  <c r="F1903" i="1" a="1"/>
  <c r="F1903" i="1"/>
  <c r="F1904" i="1" a="1"/>
  <c r="F1904" i="1" s="1"/>
  <c r="F1905" i="1" a="1"/>
  <c r="F1905" i="1" s="1"/>
  <c r="F1906" i="1" a="1"/>
  <c r="F1906" i="1" s="1"/>
  <c r="F1907" i="1" a="1"/>
  <c r="F1907" i="1"/>
  <c r="F1908" i="1" a="1"/>
  <c r="F1908" i="1" s="1"/>
  <c r="F1909" i="1" a="1"/>
  <c r="F1909" i="1" s="1"/>
  <c r="F1910" i="1" a="1"/>
  <c r="F1910" i="1" s="1"/>
  <c r="F1911" i="1" a="1"/>
  <c r="F1911" i="1" s="1"/>
  <c r="F1912" i="1" a="1"/>
  <c r="F1912" i="1" s="1"/>
  <c r="F1913" i="1" a="1"/>
  <c r="F1913" i="1" s="1"/>
  <c r="F1914" i="1" a="1"/>
  <c r="F1914" i="1" s="1"/>
  <c r="F1915" i="1" a="1"/>
  <c r="F1915" i="1" s="1"/>
  <c r="F1916" i="1" a="1"/>
  <c r="F1916" i="1" s="1"/>
  <c r="F1917" i="1" a="1"/>
  <c r="F1917" i="1" s="1"/>
  <c r="F1918" i="1" a="1"/>
  <c r="F1918" i="1" s="1"/>
  <c r="F1919" i="1" a="1"/>
  <c r="F1919" i="1" s="1"/>
  <c r="F1920" i="1" a="1"/>
  <c r="F1920" i="1" s="1"/>
  <c r="F1921" i="1" a="1"/>
  <c r="F1921" i="1"/>
  <c r="F1922" i="1" a="1"/>
  <c r="F1922" i="1" s="1"/>
  <c r="F1923" i="1" a="1"/>
  <c r="F1923" i="1" s="1"/>
  <c r="F1924" i="1" a="1"/>
  <c r="F1924" i="1" s="1"/>
  <c r="F1925" i="1" a="1"/>
  <c r="F1925" i="1"/>
  <c r="F1926" i="1" a="1"/>
  <c r="F1926" i="1" s="1"/>
  <c r="F1927" i="1" a="1"/>
  <c r="F1927" i="1" s="1"/>
  <c r="F1928" i="1" a="1"/>
  <c r="F1928" i="1" s="1"/>
  <c r="F1929" i="1" a="1"/>
  <c r="F1929" i="1" s="1"/>
  <c r="F1930" i="1" a="1"/>
  <c r="F1930" i="1" s="1"/>
  <c r="F1931" i="1" a="1"/>
  <c r="F1931" i="1" s="1"/>
  <c r="F1932" i="1" a="1"/>
  <c r="F1932" i="1" s="1"/>
  <c r="F1933" i="1" a="1"/>
  <c r="F1933" i="1" s="1"/>
  <c r="F1934" i="1" a="1"/>
  <c r="F1934" i="1"/>
  <c r="F1935" i="1" a="1"/>
  <c r="F1935" i="1" s="1"/>
  <c r="F1936" i="1" a="1"/>
  <c r="F1936" i="1" s="1"/>
  <c r="F1937" i="1" a="1"/>
  <c r="F1937" i="1" s="1"/>
  <c r="F1938" i="1" a="1"/>
  <c r="F1938" i="1" s="1"/>
  <c r="F1939" i="1" a="1"/>
  <c r="F1939" i="1" s="1"/>
  <c r="F1940" i="1" a="1"/>
  <c r="F1940" i="1"/>
  <c r="F1941" i="1" a="1"/>
  <c r="F1941" i="1" s="1"/>
  <c r="F1942" i="1" a="1"/>
  <c r="F1942" i="1" s="1"/>
  <c r="F1943" i="1" a="1"/>
  <c r="F1943" i="1" s="1"/>
  <c r="F1944" i="1" a="1"/>
  <c r="F1944" i="1" s="1"/>
  <c r="F1945" i="1" a="1"/>
  <c r="F1945" i="1"/>
  <c r="F1946" i="1" a="1"/>
  <c r="F1946" i="1" s="1"/>
  <c r="F1947" i="1" a="1"/>
  <c r="F1947" i="1"/>
  <c r="F1948" i="1" a="1"/>
  <c r="F1948" i="1" s="1"/>
  <c r="F1949" i="1" a="1"/>
  <c r="F1949" i="1" s="1"/>
  <c r="F1950" i="1" a="1"/>
  <c r="F1950" i="1" s="1"/>
  <c r="F1951" i="1" a="1"/>
  <c r="F1951" i="1" s="1"/>
  <c r="F1952" i="1" a="1"/>
  <c r="F1952" i="1" s="1"/>
  <c r="F1953" i="1" a="1"/>
  <c r="F1953" i="1"/>
  <c r="F1954" i="1" a="1"/>
  <c r="F1954" i="1" s="1"/>
  <c r="F1955" i="1" a="1"/>
  <c r="F1955" i="1" s="1"/>
  <c r="F1956" i="1" a="1"/>
  <c r="F1956" i="1" s="1"/>
  <c r="F1957" i="1" a="1"/>
  <c r="F1957" i="1" s="1"/>
  <c r="F1958" i="1" a="1"/>
  <c r="F1958" i="1"/>
  <c r="F1959" i="1" a="1"/>
  <c r="F1959" i="1" s="1"/>
  <c r="F1960" i="1" a="1"/>
  <c r="F1960" i="1" s="1"/>
  <c r="F1961" i="1" a="1"/>
  <c r="F1961" i="1" s="1"/>
  <c r="F1962" i="1" a="1"/>
  <c r="F1962" i="1" s="1"/>
  <c r="F1963" i="1" a="1"/>
  <c r="F1963" i="1" s="1"/>
  <c r="F1964" i="1" a="1"/>
  <c r="F1964" i="1" s="1"/>
  <c r="F1965" i="1" a="1"/>
  <c r="F1965" i="1" s="1"/>
  <c r="F1966" i="1" a="1"/>
  <c r="F1966" i="1"/>
  <c r="F1967" i="1" a="1"/>
  <c r="F1967" i="1" s="1"/>
  <c r="F1968" i="1" a="1"/>
  <c r="F1968" i="1" s="1"/>
  <c r="F1969" i="1" a="1"/>
  <c r="F1969" i="1" s="1"/>
  <c r="F1970" i="1" a="1"/>
  <c r="F1970" i="1" s="1"/>
  <c r="F1971" i="1" a="1"/>
  <c r="F1971" i="1" s="1"/>
  <c r="F1972" i="1" a="1"/>
  <c r="F1972" i="1" s="1"/>
  <c r="F1973" i="1" a="1"/>
  <c r="F1973" i="1"/>
  <c r="F1974" i="1" a="1"/>
  <c r="F1974" i="1" s="1"/>
  <c r="F1975" i="1" a="1"/>
  <c r="F1975" i="1"/>
  <c r="F1976" i="1" a="1"/>
  <c r="F1976" i="1" s="1"/>
  <c r="F1977" i="1" a="1"/>
  <c r="F1977" i="1" s="1"/>
  <c r="F1978" i="1" a="1"/>
  <c r="F1978" i="1" s="1"/>
  <c r="F1979" i="1" a="1"/>
  <c r="F1979" i="1" s="1"/>
  <c r="F1980" i="1" a="1"/>
  <c r="F1980" i="1" s="1"/>
  <c r="F1981" i="1" a="1"/>
  <c r="F1981" i="1" s="1"/>
  <c r="F1982" i="1" a="1"/>
  <c r="F1982" i="1" s="1"/>
  <c r="F1983" i="1" a="1"/>
  <c r="F1983" i="1" s="1"/>
  <c r="F1984" i="1" a="1"/>
  <c r="F1984" i="1" s="1"/>
  <c r="F1985" i="1" a="1"/>
  <c r="F1985" i="1" s="1"/>
  <c r="F1986" i="1" a="1"/>
  <c r="F1986" i="1" s="1"/>
  <c r="F1987" i="1" a="1"/>
  <c r="F1987" i="1" s="1"/>
  <c r="F1988" i="1" a="1"/>
  <c r="F1988" i="1"/>
  <c r="F1989" i="1" a="1"/>
  <c r="F1989" i="1" s="1"/>
  <c r="F1990" i="1" a="1"/>
  <c r="F1990" i="1" s="1"/>
  <c r="F1991" i="1" a="1"/>
  <c r="F1991" i="1" s="1"/>
  <c r="F1992" i="1" a="1"/>
  <c r="F1992" i="1" s="1"/>
  <c r="F1993" i="1" a="1"/>
  <c r="F1993" i="1" s="1"/>
  <c r="F1994" i="1" a="1"/>
  <c r="F1994" i="1" s="1"/>
  <c r="F1995" i="1" a="1"/>
  <c r="F1995" i="1" s="1"/>
  <c r="F1996" i="1" a="1"/>
  <c r="F1996" i="1" s="1"/>
  <c r="F1997" i="1" a="1"/>
  <c r="F1997" i="1" s="1"/>
  <c r="F1998" i="1" a="1"/>
  <c r="F1998" i="1" s="1"/>
  <c r="F1999" i="1" a="1"/>
  <c r="F1999" i="1" s="1"/>
  <c r="F2000" i="1" a="1"/>
  <c r="F2000" i="1" s="1"/>
  <c r="F2001" i="1" a="1"/>
  <c r="F2001" i="1"/>
  <c r="F2002" i="1" a="1"/>
  <c r="F2002" i="1" s="1"/>
  <c r="F2003" i="1" a="1"/>
  <c r="F2003" i="1" s="1"/>
  <c r="F2004" i="1" a="1"/>
  <c r="F2004" i="1" s="1"/>
  <c r="F2005" i="1" a="1"/>
  <c r="F2005" i="1" s="1"/>
  <c r="F2006" i="1" a="1"/>
  <c r="F2006" i="1" s="1"/>
  <c r="F2007" i="1" a="1"/>
  <c r="F2007" i="1" s="1"/>
  <c r="F2008" i="1" a="1"/>
  <c r="F2008" i="1" s="1"/>
  <c r="F2009" i="1" a="1"/>
  <c r="F2009" i="1" s="1"/>
  <c r="F2010" i="1" a="1"/>
  <c r="F2010" i="1" s="1"/>
  <c r="F2011" i="1" a="1"/>
  <c r="F2011" i="1" s="1"/>
  <c r="F2012" i="1" a="1"/>
  <c r="F2012" i="1" s="1"/>
  <c r="F2013" i="1" a="1"/>
  <c r="F2013" i="1" s="1"/>
  <c r="F2014" i="1" a="1"/>
  <c r="F2014" i="1" s="1"/>
  <c r="F2015" i="1" a="1"/>
  <c r="F2015" i="1" s="1"/>
  <c r="F2016" i="1" a="1"/>
  <c r="F2016" i="1"/>
  <c r="F2017" i="1" a="1"/>
  <c r="F2017" i="1" s="1"/>
  <c r="F2018" i="1" a="1"/>
  <c r="F2018" i="1" s="1"/>
  <c r="F2019" i="1" a="1"/>
  <c r="F2019" i="1" s="1"/>
  <c r="F2020" i="1" a="1"/>
  <c r="F2020" i="1" s="1"/>
  <c r="F2021" i="1" a="1"/>
  <c r="F2021" i="1" s="1"/>
  <c r="F2022" i="1" a="1"/>
  <c r="F2022" i="1" s="1"/>
  <c r="F2023" i="1" a="1"/>
  <c r="F2023" i="1" s="1"/>
  <c r="F2024" i="1" a="1"/>
  <c r="F2024" i="1" s="1"/>
  <c r="F2025" i="1" a="1"/>
  <c r="F2025" i="1" s="1"/>
  <c r="F2026" i="1" a="1"/>
  <c r="F2026" i="1" s="1"/>
  <c r="F2027" i="1" a="1"/>
  <c r="F2027" i="1" s="1"/>
  <c r="F2028" i="1" a="1"/>
  <c r="F2028" i="1"/>
  <c r="F2029" i="1" a="1"/>
  <c r="F2029" i="1" s="1"/>
  <c r="F2030" i="1" a="1"/>
  <c r="F2030" i="1"/>
  <c r="F2031" i="1" a="1"/>
  <c r="F2031" i="1"/>
  <c r="F2032" i="1" a="1"/>
  <c r="F2032" i="1"/>
  <c r="F2033" i="1" a="1"/>
  <c r="F2033" i="1" s="1"/>
  <c r="F2034" i="1" a="1"/>
  <c r="F2034" i="1"/>
  <c r="F2035" i="1" a="1"/>
  <c r="F2035" i="1" s="1"/>
  <c r="F2036" i="1" a="1"/>
  <c r="F2036" i="1" s="1"/>
  <c r="F2037" i="1" a="1"/>
  <c r="F2037" i="1" s="1"/>
  <c r="F2038" i="1" a="1"/>
  <c r="F2038" i="1"/>
  <c r="F2039" i="1" a="1"/>
  <c r="F2039" i="1" s="1"/>
  <c r="F2040" i="1" a="1"/>
  <c r="F2040" i="1" s="1"/>
  <c r="F2041" i="1" a="1"/>
  <c r="F2041" i="1"/>
  <c r="F2042" i="1" a="1"/>
  <c r="F2042" i="1" s="1"/>
  <c r="F2043" i="1" a="1"/>
  <c r="F2043" i="1"/>
  <c r="F2044" i="1" a="1"/>
  <c r="F2044" i="1"/>
  <c r="F2045" i="1" a="1"/>
  <c r="F2045" i="1" s="1"/>
  <c r="F2046" i="1" a="1"/>
  <c r="F2046" i="1" s="1"/>
  <c r="F2047" i="1" a="1"/>
  <c r="F2047" i="1" s="1"/>
  <c r="F2048" i="1" a="1"/>
  <c r="F2048" i="1" s="1"/>
  <c r="F2049" i="1" a="1"/>
  <c r="F2049" i="1" s="1"/>
  <c r="F2050" i="1" a="1"/>
  <c r="F2050" i="1" s="1"/>
  <c r="F2051" i="1" a="1"/>
  <c r="F2051" i="1" s="1"/>
  <c r="F2052" i="1" a="1"/>
  <c r="F2052" i="1"/>
  <c r="F2053" i="1" a="1"/>
  <c r="F2053" i="1" s="1"/>
  <c r="F2054" i="1" a="1"/>
  <c r="F2054" i="1" s="1"/>
  <c r="F2055" i="1" a="1"/>
  <c r="F2055" i="1" s="1"/>
  <c r="F2056" i="1" a="1"/>
  <c r="F2056" i="1" s="1"/>
  <c r="F2057" i="1" a="1"/>
  <c r="F2057" i="1" s="1"/>
  <c r="F2058" i="1" a="1"/>
  <c r="F2058" i="1"/>
  <c r="F2059" i="1" a="1"/>
  <c r="F2059" i="1" s="1"/>
  <c r="F2060" i="1" a="1"/>
  <c r="F2060" i="1"/>
  <c r="F2061" i="1" a="1"/>
  <c r="F2061" i="1" s="1"/>
  <c r="F2062" i="1" a="1"/>
  <c r="F2062" i="1" s="1"/>
  <c r="F2063" i="1" a="1"/>
  <c r="F2063" i="1" s="1"/>
  <c r="F2064" i="1" a="1"/>
  <c r="F2064" i="1"/>
  <c r="F2065" i="1" a="1"/>
  <c r="F2065" i="1"/>
  <c r="F2066" i="1" a="1"/>
  <c r="F2066" i="1" s="1"/>
  <c r="F2067" i="1" a="1"/>
  <c r="F2067" i="1" s="1"/>
  <c r="F2068" i="1" a="1"/>
  <c r="F2068" i="1" s="1"/>
  <c r="F2069" i="1" a="1"/>
  <c r="F2069" i="1" s="1"/>
  <c r="F2070" i="1" a="1"/>
  <c r="F2070" i="1" s="1"/>
  <c r="F2071" i="1" a="1"/>
  <c r="F2071" i="1" s="1"/>
  <c r="F2072" i="1" a="1"/>
  <c r="F2072" i="1" s="1"/>
  <c r="F2073" i="1" a="1"/>
  <c r="F2073" i="1" s="1"/>
  <c r="F2074" i="1" a="1"/>
  <c r="F2074" i="1" s="1"/>
  <c r="F2075" i="1" a="1"/>
  <c r="F2075" i="1" s="1"/>
  <c r="F2076" i="1" a="1"/>
  <c r="F2076" i="1" s="1"/>
  <c r="F2077" i="1" a="1"/>
  <c r="F2077" i="1"/>
  <c r="F2078" i="1" a="1"/>
  <c r="F2078" i="1"/>
  <c r="F2079" i="1" a="1"/>
  <c r="F2079" i="1" s="1"/>
  <c r="F2080" i="1" a="1"/>
  <c r="F2080" i="1"/>
  <c r="F2081" i="1" a="1"/>
  <c r="F2081" i="1" s="1"/>
  <c r="F2082" i="1" a="1"/>
  <c r="F2082" i="1" s="1"/>
  <c r="F2083" i="1" a="1"/>
  <c r="F2083" i="1" s="1"/>
  <c r="F2084" i="1" a="1"/>
  <c r="F2084" i="1" s="1"/>
  <c r="F2085" i="1" a="1"/>
  <c r="F2085" i="1" s="1"/>
  <c r="F2086" i="1" a="1"/>
  <c r="F2086" i="1"/>
  <c r="F2087" i="1" a="1"/>
  <c r="F2087" i="1" s="1"/>
  <c r="F2088" i="1" a="1"/>
  <c r="F2088" i="1" s="1"/>
  <c r="F2089" i="1" a="1"/>
  <c r="F2089" i="1"/>
  <c r="F2090" i="1" a="1"/>
  <c r="F2090" i="1"/>
  <c r="F2091" i="1" a="1"/>
  <c r="F2091" i="1"/>
  <c r="F2092" i="1" a="1"/>
  <c r="F2092" i="1" s="1"/>
  <c r="F2093" i="1" a="1"/>
  <c r="F2093" i="1" s="1"/>
  <c r="F2094" i="1" a="1"/>
  <c r="F2094" i="1" s="1"/>
  <c r="F2095" i="1" a="1"/>
  <c r="F2095" i="1" s="1"/>
  <c r="F2096" i="1" a="1"/>
  <c r="F2096" i="1" s="1"/>
  <c r="F2097" i="1" a="1"/>
  <c r="F2097" i="1"/>
  <c r="F2098" i="1" a="1"/>
  <c r="F2098" i="1" s="1"/>
  <c r="F2099" i="1" a="1"/>
  <c r="F2099" i="1" s="1"/>
  <c r="F2100" i="1" a="1"/>
  <c r="F2100" i="1" s="1"/>
  <c r="F2101" i="1" a="1"/>
  <c r="F2101" i="1" s="1"/>
  <c r="F2102" i="1" a="1"/>
  <c r="F2102" i="1" s="1"/>
  <c r="F2103" i="1" a="1"/>
  <c r="F2103" i="1"/>
  <c r="F2104" i="1" a="1"/>
  <c r="F2104" i="1" s="1"/>
  <c r="F2105" i="1" a="1"/>
  <c r="F2105" i="1" s="1"/>
  <c r="F2106" i="1" a="1"/>
  <c r="F2106" i="1" s="1"/>
  <c r="F2107" i="1" a="1"/>
  <c r="F2107" i="1" s="1"/>
  <c r="F2108" i="1" a="1"/>
  <c r="F2108" i="1" s="1"/>
  <c r="F2109" i="1" a="1"/>
  <c r="F2109" i="1" s="1"/>
  <c r="F2110" i="1" a="1"/>
  <c r="F2110" i="1" s="1"/>
  <c r="F2111" i="1" a="1"/>
  <c r="F2111" i="1" s="1"/>
  <c r="F2112" i="1" a="1"/>
  <c r="F2112" i="1" s="1"/>
  <c r="F2113" i="1" a="1"/>
  <c r="F2113" i="1" s="1"/>
  <c r="F2114" i="1" a="1"/>
  <c r="F2114" i="1" s="1"/>
  <c r="F2115" i="1" a="1"/>
  <c r="F2115" i="1" s="1"/>
  <c r="F2116" i="1" a="1"/>
  <c r="F2116" i="1" s="1"/>
  <c r="F2117" i="1" a="1"/>
  <c r="F2117" i="1" s="1"/>
  <c r="F2118" i="1" a="1"/>
  <c r="F2118" i="1" s="1"/>
  <c r="F2119" i="1" a="1"/>
  <c r="F2119" i="1"/>
  <c r="F2120" i="1" a="1"/>
  <c r="F2120" i="1" s="1"/>
  <c r="F2121" i="1" a="1"/>
  <c r="F2121" i="1" s="1"/>
  <c r="F2122" i="1" a="1"/>
  <c r="F2122" i="1" s="1"/>
  <c r="F2123" i="1" a="1"/>
  <c r="F2123" i="1" s="1"/>
  <c r="F2124" i="1" a="1"/>
  <c r="F2124" i="1" s="1"/>
  <c r="F2125" i="1" a="1"/>
  <c r="F2125" i="1" s="1"/>
  <c r="F2126" i="1" a="1"/>
  <c r="F2126" i="1"/>
  <c r="F2127" i="1" a="1"/>
  <c r="F2127" i="1" s="1"/>
  <c r="F2128" i="1" a="1"/>
  <c r="F2128" i="1"/>
  <c r="F2129" i="1" a="1"/>
  <c r="F2129" i="1" s="1"/>
  <c r="F2130" i="1" a="1"/>
  <c r="F2130" i="1" s="1"/>
  <c r="F2131" i="1" a="1"/>
  <c r="F2131" i="1" s="1"/>
  <c r="F2132" i="1" a="1"/>
  <c r="F2132" i="1" s="1"/>
  <c r="F2133" i="1" a="1"/>
  <c r="F2133" i="1" s="1"/>
  <c r="F2134" i="1" a="1"/>
  <c r="F2134" i="1" s="1"/>
  <c r="F2135" i="1" a="1"/>
  <c r="F2135" i="1" s="1"/>
  <c r="F2136" i="1" a="1"/>
  <c r="F2136" i="1" s="1"/>
  <c r="F2137" i="1" a="1"/>
  <c r="F2137" i="1"/>
  <c r="F2138" i="1" a="1"/>
  <c r="F2138" i="1" s="1"/>
  <c r="F2139" i="1" a="1"/>
  <c r="F2139" i="1"/>
  <c r="F2140" i="1" a="1"/>
  <c r="F2140" i="1" s="1"/>
  <c r="F2141" i="1" a="1"/>
  <c r="F2141" i="1" s="1"/>
  <c r="F2142" i="1" a="1"/>
  <c r="F2142" i="1" s="1"/>
  <c r="F2143" i="1" a="1"/>
  <c r="F2143" i="1"/>
  <c r="F2144" i="1" a="1"/>
  <c r="F2144" i="1" s="1"/>
  <c r="F2145" i="1" a="1"/>
  <c r="F2145" i="1"/>
  <c r="F2146" i="1" a="1"/>
  <c r="F2146" i="1" s="1"/>
  <c r="F2147" i="1" a="1"/>
  <c r="F2147" i="1" s="1"/>
  <c r="F2148" i="1" a="1"/>
  <c r="F2148" i="1"/>
  <c r="F2149" i="1" a="1"/>
  <c r="F2149" i="1" s="1"/>
  <c r="F2150" i="1" a="1"/>
  <c r="F2150" i="1" s="1"/>
  <c r="F2151" i="1" a="1"/>
  <c r="F2151" i="1" s="1"/>
  <c r="F2152" i="1" a="1"/>
  <c r="F2152" i="1" s="1"/>
  <c r="F2153" i="1" a="1"/>
  <c r="F2153" i="1" s="1"/>
  <c r="F2154" i="1" a="1"/>
  <c r="F2154" i="1" s="1"/>
  <c r="F2155" i="1" a="1"/>
  <c r="F2155" i="1" s="1"/>
  <c r="F2156" i="1" a="1"/>
  <c r="F2156" i="1"/>
  <c r="F2157" i="1" a="1"/>
  <c r="F2157" i="1" s="1"/>
  <c r="F2158" i="1" a="1"/>
  <c r="F2158" i="1"/>
  <c r="F2159" i="1" a="1"/>
  <c r="F2159" i="1" s="1"/>
  <c r="F2160" i="1" a="1"/>
  <c r="F2160" i="1" s="1"/>
  <c r="F2161" i="1" a="1"/>
  <c r="F2161" i="1" s="1"/>
  <c r="F2162" i="1" a="1"/>
  <c r="F2162" i="1"/>
  <c r="F2163" i="1" a="1"/>
  <c r="F2163" i="1" s="1"/>
  <c r="F2164" i="1" a="1"/>
  <c r="F2164" i="1" s="1"/>
  <c r="F2165" i="1" a="1"/>
  <c r="F2165" i="1" s="1"/>
  <c r="F2166" i="1" a="1"/>
  <c r="F2166" i="1" s="1"/>
  <c r="F2167" i="1" a="1"/>
  <c r="F2167" i="1" s="1"/>
  <c r="F2168" i="1" a="1"/>
  <c r="F2168" i="1" s="1"/>
  <c r="F2169" i="1" a="1"/>
  <c r="F2169" i="1" s="1"/>
  <c r="F2170" i="1" a="1"/>
  <c r="F2170" i="1" s="1"/>
  <c r="F2171" i="1" a="1"/>
  <c r="F2171" i="1" s="1"/>
  <c r="F2172" i="1" a="1"/>
  <c r="F2172" i="1"/>
  <c r="F2173" i="1" a="1"/>
  <c r="F2173" i="1" s="1"/>
  <c r="F2174" i="1" a="1"/>
  <c r="F2174" i="1"/>
  <c r="F2175" i="1" a="1"/>
  <c r="F2175" i="1" s="1"/>
  <c r="F2176" i="1" a="1"/>
  <c r="F2176" i="1" s="1"/>
  <c r="F2177" i="1" a="1"/>
  <c r="F2177" i="1" s="1"/>
  <c r="F2178" i="1" a="1"/>
  <c r="F2178" i="1" s="1"/>
  <c r="F2179" i="1" a="1"/>
  <c r="F2179" i="1" s="1"/>
  <c r="F2180" i="1" a="1"/>
  <c r="F2180" i="1" s="1"/>
  <c r="F2181" i="1" a="1"/>
  <c r="F2181" i="1" s="1"/>
  <c r="F2182" i="1" a="1"/>
  <c r="F2182" i="1"/>
  <c r="F2183" i="1" a="1"/>
  <c r="F2183" i="1" s="1"/>
  <c r="F2184" i="1" a="1"/>
  <c r="F2184" i="1" s="1"/>
  <c r="F2185" i="1" a="1"/>
  <c r="F2185" i="1" s="1"/>
  <c r="F2186" i="1" a="1"/>
  <c r="F2186" i="1" s="1"/>
  <c r="F2187" i="1" a="1"/>
  <c r="F2187" i="1" s="1"/>
  <c r="F2188" i="1" a="1"/>
  <c r="F2188" i="1" s="1"/>
  <c r="F2189" i="1" a="1"/>
  <c r="F2189" i="1" s="1"/>
  <c r="F2190" i="1" a="1"/>
  <c r="F2190" i="1" s="1"/>
  <c r="F2191" i="1" a="1"/>
  <c r="F2191" i="1"/>
  <c r="F2192" i="1" a="1"/>
  <c r="F2192" i="1" s="1"/>
  <c r="F2193" i="1" a="1"/>
  <c r="F2193" i="1" s="1"/>
  <c r="F2194" i="1" a="1"/>
  <c r="F2194" i="1" s="1"/>
  <c r="F2195" i="1" a="1"/>
  <c r="F2195" i="1" s="1"/>
  <c r="F2196" i="1" a="1"/>
  <c r="F2196" i="1" s="1"/>
  <c r="F2197" i="1" a="1"/>
  <c r="F2197" i="1" s="1"/>
  <c r="F2198" i="1" a="1"/>
  <c r="F2198" i="1"/>
  <c r="F2199" i="1" a="1"/>
  <c r="F2199" i="1" s="1"/>
  <c r="F2200" i="1" a="1"/>
  <c r="F2200" i="1"/>
  <c r="F2201" i="1" a="1"/>
  <c r="F2201" i="1" s="1"/>
  <c r="F2202" i="1" a="1"/>
  <c r="F2202" i="1"/>
  <c r="F2203" i="1" a="1"/>
  <c r="F2203" i="1" s="1"/>
  <c r="F2204" i="1" a="1"/>
  <c r="F2204" i="1" s="1"/>
  <c r="F2205" i="1" a="1"/>
  <c r="F2205" i="1" s="1"/>
  <c r="F2206" i="1" a="1"/>
  <c r="F2206" i="1" s="1"/>
  <c r="F2207" i="1" a="1"/>
  <c r="F2207" i="1" s="1"/>
  <c r="F2208" i="1" a="1"/>
  <c r="F2208" i="1" s="1"/>
  <c r="F2209" i="1" a="1"/>
  <c r="F2209" i="1"/>
  <c r="F2210" i="1" a="1"/>
  <c r="F2210" i="1" s="1"/>
  <c r="F2211" i="1" a="1"/>
  <c r="F2211" i="1"/>
  <c r="F2212" i="1" a="1"/>
  <c r="F2212" i="1" s="1"/>
  <c r="F2213" i="1" a="1"/>
  <c r="F2213" i="1" s="1"/>
  <c r="F2214" i="1" a="1"/>
  <c r="F2214" i="1" s="1"/>
  <c r="F2215" i="1" a="1"/>
  <c r="F2215" i="1"/>
  <c r="F2216" i="1" a="1"/>
  <c r="F2216" i="1" s="1"/>
  <c r="F2217" i="1" a="1"/>
  <c r="F2217" i="1" s="1"/>
  <c r="F2218" i="1" a="1"/>
  <c r="F2218" i="1" s="1"/>
  <c r="F2219" i="1" a="1"/>
  <c r="F2219" i="1" s="1"/>
  <c r="F2220" i="1" a="1"/>
  <c r="F2220" i="1"/>
  <c r="F2221" i="1" a="1"/>
  <c r="F2221" i="1" s="1"/>
  <c r="F2222" i="1" a="1"/>
  <c r="F2222" i="1" s="1"/>
  <c r="F2223" i="1" a="1"/>
  <c r="F2223" i="1" s="1"/>
  <c r="F2224" i="1" a="1"/>
  <c r="F2224" i="1" s="1"/>
  <c r="F2225" i="1" a="1"/>
  <c r="F2225" i="1" s="1"/>
  <c r="F2226" i="1" a="1"/>
  <c r="F2226" i="1" s="1"/>
  <c r="F2227" i="1" a="1"/>
  <c r="F2227" i="1" s="1"/>
  <c r="F2228" i="1" a="1"/>
  <c r="F2228" i="1"/>
  <c r="F2229" i="1" a="1"/>
  <c r="F2229" i="1" s="1"/>
  <c r="F2230" i="1" a="1"/>
  <c r="F2230" i="1" s="1"/>
  <c r="F2231" i="1" a="1"/>
  <c r="F2231" i="1" s="1"/>
  <c r="F2232" i="1" a="1"/>
  <c r="F2232" i="1" s="1"/>
  <c r="F2233" i="1" a="1"/>
  <c r="F2233" i="1"/>
  <c r="F2234" i="1" a="1"/>
  <c r="F2234" i="1" s="1"/>
  <c r="F2235" i="1" a="1"/>
  <c r="F2235" i="1" s="1"/>
  <c r="F2236" i="1" a="1"/>
  <c r="F2236" i="1" s="1"/>
  <c r="F2237" i="1" a="1"/>
  <c r="F2237" i="1" s="1"/>
  <c r="F2238" i="1" a="1"/>
  <c r="F2238" i="1" s="1"/>
  <c r="F2239" i="1" a="1"/>
  <c r="F2239" i="1" s="1"/>
  <c r="F2240" i="1" a="1"/>
  <c r="F2240" i="1" s="1"/>
  <c r="F2241" i="1" a="1"/>
  <c r="F2241" i="1" s="1"/>
  <c r="F2242" i="1" a="1"/>
  <c r="F2242" i="1" s="1"/>
  <c r="F2243" i="1" a="1"/>
  <c r="F2243" i="1" s="1"/>
  <c r="F2244" i="1" a="1"/>
  <c r="F2244" i="1" s="1"/>
  <c r="F2245" i="1" a="1"/>
  <c r="F2245" i="1" s="1"/>
  <c r="F2246" i="1" a="1"/>
  <c r="F2246" i="1"/>
  <c r="F2247" i="1" a="1"/>
  <c r="F2247" i="1" s="1"/>
  <c r="F2248" i="1" a="1"/>
  <c r="F2248" i="1"/>
  <c r="F2249" i="1" a="1"/>
  <c r="F2249" i="1" s="1"/>
  <c r="F2250" i="1" a="1"/>
  <c r="F2250" i="1" s="1"/>
  <c r="F2251" i="1" a="1"/>
  <c r="F2251" i="1" s="1"/>
  <c r="F2252" i="1" a="1"/>
  <c r="F2252" i="1" s="1"/>
  <c r="F2253" i="1" a="1"/>
  <c r="F2253" i="1" s="1"/>
  <c r="F2254" i="1" a="1"/>
  <c r="F2254" i="1" s="1"/>
  <c r="F2255" i="1" a="1"/>
  <c r="F2255" i="1" s="1"/>
  <c r="F2256" i="1" a="1"/>
  <c r="F2256" i="1" s="1"/>
  <c r="F2257" i="1" a="1"/>
  <c r="F2257" i="1" s="1"/>
  <c r="F2258" i="1" a="1"/>
  <c r="F2258" i="1" s="1"/>
  <c r="F2259" i="1" a="1"/>
  <c r="F2259" i="1"/>
  <c r="F2260" i="1" a="1"/>
  <c r="F2260" i="1" s="1"/>
  <c r="F2261" i="1" a="1"/>
  <c r="F2261" i="1" s="1"/>
  <c r="F2262" i="1" a="1"/>
  <c r="F2262" i="1" s="1"/>
  <c r="F2263" i="1" a="1"/>
  <c r="F2263" i="1"/>
  <c r="F2264" i="1" a="1"/>
  <c r="F2264" i="1" s="1"/>
  <c r="F2265" i="1" a="1"/>
  <c r="F2265" i="1" s="1"/>
  <c r="F2266" i="1" a="1"/>
  <c r="F2266" i="1" s="1"/>
  <c r="F2267" i="1" a="1"/>
  <c r="F2267" i="1" s="1"/>
  <c r="F2268" i="1" a="1"/>
  <c r="F2268" i="1" s="1"/>
  <c r="F2269" i="1" a="1"/>
  <c r="F2269" i="1" s="1"/>
  <c r="F2270" i="1" a="1"/>
  <c r="F2270" i="1" s="1"/>
  <c r="F2271" i="1" a="1"/>
  <c r="F2271" i="1" s="1"/>
  <c r="F2272" i="1" a="1"/>
  <c r="F2272" i="1"/>
  <c r="F2273" i="1" a="1"/>
  <c r="F2273" i="1" s="1"/>
  <c r="F2274" i="1" a="1"/>
  <c r="F2274" i="1"/>
  <c r="F2275" i="1" a="1"/>
  <c r="F2275" i="1" s="1"/>
  <c r="F2276" i="1" a="1"/>
  <c r="F2276" i="1"/>
  <c r="F2277" i="1" a="1"/>
  <c r="F2277" i="1" s="1"/>
  <c r="F2278" i="1" a="1"/>
  <c r="F2278" i="1" s="1"/>
  <c r="F2279" i="1" a="1"/>
  <c r="F2279" i="1" s="1"/>
  <c r="F2280" i="1" a="1"/>
  <c r="F2280" i="1" s="1"/>
  <c r="F2281" i="1" a="1"/>
  <c r="F2281" i="1"/>
  <c r="F2282" i="1" a="1"/>
  <c r="F2282" i="1" s="1"/>
  <c r="F2283" i="1" a="1"/>
  <c r="F2283" i="1" s="1"/>
  <c r="F2284" i="1" a="1"/>
  <c r="F2284" i="1" s="1"/>
  <c r="F2285" i="1" a="1"/>
  <c r="F2285" i="1" s="1"/>
  <c r="F2286" i="1" a="1"/>
  <c r="F2286" i="1" s="1"/>
  <c r="F2287" i="1" a="1"/>
  <c r="F2287" i="1" s="1"/>
  <c r="F2288" i="1" a="1"/>
  <c r="F2288" i="1" s="1"/>
  <c r="F2289" i="1" a="1"/>
  <c r="F2289" i="1" s="1"/>
  <c r="F2290" i="1" a="1"/>
  <c r="F2290" i="1" s="1"/>
  <c r="F2291" i="1" a="1"/>
  <c r="F2291" i="1" s="1"/>
  <c r="F2292" i="1" a="1"/>
  <c r="F2292" i="1" s="1"/>
  <c r="F2293" i="1" a="1"/>
  <c r="F2293" i="1" s="1"/>
  <c r="F2294" i="1" a="1"/>
  <c r="F2294" i="1" s="1"/>
  <c r="F2295" i="1" a="1"/>
  <c r="F2295" i="1" s="1"/>
  <c r="F2296" i="1" a="1"/>
  <c r="F2296" i="1" s="1"/>
  <c r="F2297" i="1" a="1"/>
  <c r="F2297" i="1" s="1"/>
  <c r="F2298" i="1" a="1"/>
  <c r="F2298" i="1" s="1"/>
  <c r="F2299" i="1" a="1"/>
  <c r="F2299" i="1" s="1"/>
  <c r="F2300" i="1" a="1"/>
  <c r="F2300" i="1"/>
  <c r="F2301" i="1" a="1"/>
  <c r="F2301" i="1" s="1"/>
  <c r="F2302" i="1" a="1"/>
  <c r="F2302" i="1"/>
  <c r="F2303" i="1" a="1"/>
  <c r="F2303" i="1" s="1"/>
  <c r="F2304" i="1" a="1"/>
  <c r="F2304" i="1" s="1"/>
  <c r="F2305" i="1" a="1"/>
  <c r="F2305" i="1" s="1"/>
  <c r="F2306" i="1" a="1"/>
  <c r="F2306" i="1" s="1"/>
  <c r="F2307" i="1" a="1"/>
  <c r="F2307" i="1" s="1"/>
  <c r="F2308" i="1" a="1"/>
  <c r="F2308" i="1" s="1"/>
  <c r="F2309" i="1" a="1"/>
  <c r="F2309" i="1" s="1"/>
  <c r="F2310" i="1" a="1"/>
  <c r="F2310" i="1" s="1"/>
  <c r="F2311" i="1" a="1"/>
  <c r="F2311" i="1" s="1"/>
  <c r="F2312" i="1" a="1"/>
  <c r="F2312" i="1" s="1"/>
  <c r="F2313" i="1" a="1"/>
  <c r="F2313" i="1" s="1"/>
  <c r="F2314" i="1" a="1"/>
  <c r="F2314" i="1" s="1"/>
  <c r="F2315" i="1" a="1"/>
  <c r="F2315" i="1" s="1"/>
  <c r="F2316" i="1" a="1"/>
  <c r="F2316" i="1" s="1"/>
  <c r="F2317" i="1" a="1"/>
  <c r="F2317" i="1" s="1"/>
  <c r="F2318" i="1" a="1"/>
  <c r="F2318" i="1"/>
  <c r="F2319" i="1" a="1"/>
  <c r="F2319" i="1" s="1"/>
  <c r="F2320" i="1" a="1"/>
  <c r="F2320" i="1" s="1"/>
  <c r="F2321" i="1" a="1"/>
  <c r="F2321" i="1" s="1"/>
  <c r="F2322" i="1" a="1"/>
  <c r="F2322" i="1" s="1"/>
  <c r="F2323" i="1" a="1"/>
  <c r="F2323" i="1" s="1"/>
  <c r="F2324" i="1" a="1"/>
  <c r="F2324" i="1" s="1"/>
  <c r="F2325" i="1" a="1"/>
  <c r="F2325" i="1" s="1"/>
  <c r="F2326" i="1" a="1"/>
  <c r="F2326" i="1" s="1"/>
  <c r="F2327" i="1" a="1"/>
  <c r="F2327" i="1" s="1"/>
  <c r="F2328" i="1" a="1"/>
  <c r="F2328" i="1" s="1"/>
  <c r="F2329" i="1" a="1"/>
  <c r="F2329" i="1" s="1"/>
  <c r="F2330" i="1" a="1"/>
  <c r="F2330" i="1" s="1"/>
  <c r="F2331" i="1" a="1"/>
  <c r="F2331" i="1"/>
  <c r="F2332" i="1" a="1"/>
  <c r="F2332" i="1" s="1"/>
  <c r="F2333" i="1" a="1"/>
  <c r="F2333" i="1" s="1"/>
  <c r="F2334" i="1" a="1"/>
  <c r="F2334" i="1" s="1"/>
  <c r="F2335" i="1" a="1"/>
  <c r="F2335" i="1" s="1"/>
  <c r="F2336" i="1" a="1"/>
  <c r="F2336" i="1" s="1"/>
  <c r="F2337" i="1" a="1"/>
  <c r="F2337" i="1" s="1"/>
  <c r="F2338" i="1" a="1"/>
  <c r="F2338" i="1" s="1"/>
  <c r="F2339" i="1" a="1"/>
  <c r="F2339" i="1" s="1"/>
  <c r="F2340" i="1" a="1"/>
  <c r="F2340" i="1"/>
  <c r="F2341" i="1" a="1"/>
  <c r="F2341" i="1" s="1"/>
  <c r="F2342" i="1" a="1"/>
  <c r="F2342" i="1" s="1"/>
  <c r="F2343" i="1" a="1"/>
  <c r="F2343" i="1" s="1"/>
  <c r="F2344" i="1" a="1"/>
  <c r="F2344" i="1"/>
  <c r="F2345" i="1" a="1"/>
  <c r="F2345" i="1" s="1"/>
  <c r="F2346" i="1" a="1"/>
  <c r="F2346" i="1"/>
  <c r="F2347" i="1" a="1"/>
  <c r="F2347" i="1" s="1"/>
  <c r="F2348" i="1" a="1"/>
  <c r="F2348" i="1" s="1"/>
  <c r="F2349" i="1" a="1"/>
  <c r="F2349" i="1" s="1"/>
  <c r="F2350" i="1" a="1"/>
  <c r="F2350" i="1" s="1"/>
  <c r="F2351" i="1" a="1"/>
  <c r="F2351" i="1" s="1"/>
  <c r="F2352" i="1" a="1"/>
  <c r="F2352" i="1" s="1"/>
  <c r="F2353" i="1" a="1"/>
  <c r="F2353" i="1"/>
  <c r="F2354" i="1" a="1"/>
  <c r="F2354" i="1" s="1"/>
  <c r="F2355" i="1" a="1"/>
  <c r="F2355" i="1" s="1"/>
  <c r="F2356" i="1" a="1"/>
  <c r="F2356" i="1" s="1"/>
  <c r="F2357" i="1" a="1"/>
  <c r="F2357" i="1" s="1"/>
  <c r="F2358" i="1" a="1"/>
  <c r="F2358" i="1" s="1"/>
  <c r="F2359" i="1" a="1"/>
  <c r="F2359" i="1"/>
  <c r="F2360" i="1" a="1"/>
  <c r="F2360" i="1" s="1"/>
  <c r="F2361" i="1" a="1"/>
  <c r="F2361" i="1"/>
  <c r="F2362" i="1" a="1"/>
  <c r="F2362" i="1" s="1"/>
  <c r="F2363" i="1" a="1"/>
  <c r="F2363" i="1" s="1"/>
  <c r="F2364" i="1" a="1"/>
  <c r="F2364" i="1" s="1"/>
  <c r="F2365" i="1" a="1"/>
  <c r="F2365" i="1" s="1"/>
  <c r="F2366" i="1" a="1"/>
  <c r="F2366" i="1"/>
  <c r="F2367" i="1" a="1"/>
  <c r="F2367" i="1" s="1"/>
  <c r="F2368" i="1" a="1"/>
  <c r="F2368" i="1" s="1"/>
  <c r="F2369" i="1" a="1"/>
  <c r="F2369" i="1" s="1"/>
  <c r="F2370" i="1" a="1"/>
  <c r="F2370" i="1" s="1"/>
  <c r="F2371" i="1" a="1"/>
  <c r="F2371" i="1" s="1"/>
  <c r="F2372" i="1" a="1"/>
  <c r="F2372" i="1"/>
  <c r="F2373" i="1" a="1"/>
  <c r="F2373" i="1" s="1"/>
  <c r="F2374" i="1" a="1"/>
  <c r="F2374" i="1"/>
  <c r="F2375" i="1" a="1"/>
  <c r="F2375" i="1" s="1"/>
  <c r="F2376" i="1" a="1"/>
  <c r="F2376" i="1" s="1"/>
  <c r="F2377" i="1" a="1"/>
  <c r="F2377" i="1"/>
  <c r="F2378" i="1" a="1"/>
  <c r="F2378" i="1" s="1"/>
  <c r="F2379" i="1" a="1"/>
  <c r="F2379" i="1"/>
  <c r="F2380" i="1" a="1"/>
  <c r="F2380" i="1" s="1"/>
  <c r="F2381" i="1" a="1"/>
  <c r="F2381" i="1" s="1"/>
  <c r="F2382" i="1" a="1"/>
  <c r="F2382" i="1" s="1"/>
  <c r="F2383" i="1" a="1"/>
  <c r="F2383" i="1" s="1"/>
  <c r="F2384" i="1" a="1"/>
  <c r="F2384" i="1" s="1"/>
  <c r="F2385" i="1" a="1"/>
  <c r="F2385" i="1"/>
  <c r="F2386" i="1" a="1"/>
  <c r="F2386" i="1" s="1"/>
  <c r="F2387" i="1" a="1"/>
  <c r="F2387" i="1" s="1"/>
  <c r="F2388" i="1" a="1"/>
  <c r="F2388" i="1" s="1"/>
  <c r="F2389" i="1" a="1"/>
  <c r="F2389" i="1" s="1"/>
  <c r="F2390" i="1" a="1"/>
  <c r="F2390" i="1" s="1"/>
  <c r="F2391" i="1" a="1"/>
  <c r="F2391" i="1" s="1"/>
  <c r="F2392" i="1" a="1"/>
  <c r="F2392" i="1" s="1"/>
  <c r="F2393" i="1" a="1"/>
  <c r="F2393" i="1" s="1"/>
  <c r="F2394" i="1" a="1"/>
  <c r="F2394" i="1"/>
  <c r="F2395" i="1" a="1"/>
  <c r="F2395" i="1" s="1"/>
  <c r="F2396" i="1" a="1"/>
  <c r="F2396" i="1" s="1"/>
  <c r="F2397" i="1" a="1"/>
  <c r="F2397" i="1" s="1"/>
  <c r="F2398" i="1" a="1"/>
  <c r="F2398" i="1"/>
  <c r="F2399" i="1" a="1"/>
  <c r="F2399" i="1" s="1"/>
  <c r="F2400" i="1" a="1"/>
  <c r="F2400" i="1" s="1"/>
  <c r="F2401" i="1" a="1"/>
  <c r="F2401" i="1" s="1"/>
  <c r="F2402" i="1" a="1"/>
  <c r="F2402" i="1" s="1"/>
  <c r="F2403" i="1" a="1"/>
  <c r="F2403" i="1"/>
  <c r="F2404" i="1" a="1"/>
  <c r="F2404" i="1" s="1"/>
  <c r="F2405" i="1" a="1"/>
  <c r="F2405" i="1" s="1"/>
  <c r="F2406" i="1" a="1"/>
  <c r="F2406" i="1" s="1"/>
  <c r="F2407" i="1" a="1"/>
  <c r="F2407" i="1" s="1"/>
  <c r="F2408" i="1" a="1"/>
  <c r="F2408" i="1" s="1"/>
  <c r="F2409" i="1" a="1"/>
  <c r="F2409" i="1" s="1"/>
  <c r="F2410" i="1" a="1"/>
  <c r="F2410" i="1" s="1"/>
  <c r="F2411" i="1" a="1"/>
  <c r="F2411" i="1" s="1"/>
  <c r="F2412" i="1" a="1"/>
  <c r="F2412" i="1"/>
  <c r="F2413" i="1" a="1"/>
  <c r="F2413" i="1" s="1"/>
  <c r="F2414" i="1" a="1"/>
  <c r="F2414" i="1" s="1"/>
  <c r="F2415" i="1" a="1"/>
  <c r="F2415" i="1" s="1"/>
  <c r="F2416" i="1" a="1"/>
  <c r="F2416" i="1"/>
  <c r="F2417" i="1" a="1"/>
  <c r="F2417" i="1" s="1"/>
  <c r="F2418" i="1" a="1"/>
  <c r="F2418" i="1" s="1"/>
  <c r="F2419" i="1" a="1"/>
  <c r="F2419" i="1" s="1"/>
  <c r="F2420" i="1" a="1"/>
  <c r="F2420" i="1" s="1"/>
  <c r="F2421" i="1" a="1"/>
  <c r="F2421" i="1" s="1"/>
  <c r="F2422" i="1" a="1"/>
  <c r="F2422" i="1" s="1"/>
  <c r="F2423" i="1" a="1"/>
  <c r="F2423" i="1" s="1"/>
  <c r="F2424" i="1" a="1"/>
  <c r="F2424" i="1" s="1"/>
  <c r="F2425" i="1" a="1"/>
  <c r="F2425" i="1"/>
  <c r="F2426" i="1" a="1"/>
  <c r="F2426" i="1" s="1"/>
  <c r="F2427" i="1" a="1"/>
  <c r="F2427" i="1" s="1"/>
  <c r="F2428" i="1" a="1"/>
  <c r="F2428" i="1" s="1"/>
  <c r="F2429" i="1" a="1"/>
  <c r="F2429" i="1" s="1"/>
  <c r="F2430" i="1" a="1"/>
  <c r="F2430" i="1" s="1"/>
  <c r="F2431" i="1" a="1"/>
  <c r="F2431" i="1"/>
  <c r="F2432" i="1" a="1"/>
  <c r="F2432" i="1" s="1"/>
  <c r="F2433" i="1" a="1"/>
  <c r="F2433" i="1" s="1"/>
  <c r="F2434" i="1" a="1"/>
  <c r="F2434" i="1" s="1"/>
  <c r="F2435" i="1" a="1"/>
  <c r="F2435" i="1" s="1"/>
  <c r="F2436" i="1" a="1"/>
  <c r="F2436" i="1"/>
  <c r="F2437" i="1" a="1"/>
  <c r="F2437" i="1" s="1"/>
  <c r="F2438" i="1" a="1"/>
  <c r="F2438" i="1" s="1"/>
  <c r="F2439" i="1" a="1"/>
  <c r="F2439" i="1" s="1"/>
  <c r="F2440" i="1" a="1"/>
  <c r="F2440" i="1" s="1"/>
  <c r="F2441" i="1" a="1"/>
  <c r="F2441" i="1" s="1"/>
  <c r="F2442" i="1" a="1"/>
  <c r="F2442" i="1" s="1"/>
  <c r="F2443" i="1" a="1"/>
  <c r="F2443" i="1" s="1"/>
  <c r="F2444" i="1" a="1"/>
  <c r="F2444" i="1"/>
  <c r="F2445" i="1" a="1"/>
  <c r="F2445" i="1" s="1"/>
  <c r="F2446" i="1" a="1"/>
  <c r="F2446" i="1" s="1"/>
  <c r="F2447" i="1" a="1"/>
  <c r="F2447" i="1" s="1"/>
  <c r="F2448" i="1" a="1"/>
  <c r="F2448" i="1" s="1"/>
  <c r="F2449" i="1" a="1"/>
  <c r="F2449" i="1"/>
  <c r="F2450" i="1" a="1"/>
  <c r="F2450" i="1" s="1"/>
  <c r="F2451" i="1" a="1"/>
  <c r="F2451" i="1" s="1"/>
  <c r="F2452" i="1" a="1"/>
  <c r="F2452" i="1" s="1"/>
  <c r="F2453" i="1" a="1"/>
  <c r="F2453" i="1" s="1"/>
  <c r="F2454" i="1" a="1"/>
  <c r="F2454" i="1" s="1"/>
  <c r="F2455" i="1" a="1"/>
  <c r="F2455" i="1" s="1"/>
  <c r="F2456" i="1" a="1"/>
  <c r="F2456" i="1" s="1"/>
  <c r="F2457" i="1" a="1"/>
  <c r="F2457" i="1" s="1"/>
  <c r="F2458" i="1" a="1"/>
  <c r="F2458" i="1" s="1"/>
  <c r="F2459" i="1" a="1"/>
  <c r="F2459" i="1" s="1"/>
  <c r="F2460" i="1" a="1"/>
  <c r="F2460" i="1" s="1"/>
  <c r="F2461" i="1" a="1"/>
  <c r="F2461" i="1" s="1"/>
  <c r="F2462" i="1" a="1"/>
  <c r="F2462" i="1"/>
  <c r="F2463" i="1" a="1"/>
  <c r="F2463" i="1" s="1"/>
  <c r="F2464" i="1" a="1"/>
  <c r="F2464" i="1"/>
  <c r="F2465" i="1" a="1"/>
  <c r="F2465" i="1" s="1"/>
  <c r="F2466" i="1" a="1"/>
  <c r="F2466" i="1" s="1"/>
  <c r="F2467" i="1" a="1"/>
  <c r="F2467" i="1" s="1"/>
  <c r="F2468" i="1" a="1"/>
  <c r="F2468" i="1" s="1"/>
  <c r="F2469" i="1" a="1"/>
  <c r="F2469" i="1" s="1"/>
  <c r="F2470" i="1" a="1"/>
  <c r="F2470" i="1" s="1"/>
  <c r="F2471" i="1" a="1"/>
  <c r="F2471" i="1" s="1"/>
  <c r="F2472" i="1" a="1"/>
  <c r="F2472" i="1" s="1"/>
  <c r="F2473" i="1" a="1"/>
  <c r="F2473" i="1" s="1"/>
  <c r="F2474" i="1" a="1"/>
  <c r="F2474" i="1" s="1"/>
  <c r="F2475" i="1" a="1"/>
  <c r="F2475" i="1"/>
  <c r="F2476" i="1" a="1"/>
  <c r="F2476" i="1" s="1"/>
  <c r="F2477" i="1" a="1"/>
  <c r="F2477" i="1" s="1"/>
  <c r="F2478" i="1" a="1"/>
  <c r="F2478" i="1" s="1"/>
  <c r="F2479" i="1" a="1"/>
  <c r="F2479" i="1"/>
  <c r="F2480" i="1" a="1"/>
  <c r="F2480" i="1" s="1"/>
  <c r="F2481" i="1" a="1"/>
  <c r="F2481" i="1"/>
  <c r="F2482" i="1" a="1"/>
  <c r="F2482" i="1" s="1"/>
  <c r="F2483" i="1" a="1"/>
  <c r="F2483" i="1" s="1"/>
  <c r="F2484" i="1" a="1"/>
  <c r="F2484" i="1"/>
  <c r="F2485" i="1" a="1"/>
  <c r="F2485" i="1" s="1"/>
  <c r="F2486" i="1" a="1"/>
  <c r="F2486" i="1" s="1"/>
  <c r="F2487" i="1" a="1"/>
  <c r="F2487" i="1" s="1"/>
  <c r="F2488" i="1" a="1"/>
  <c r="F2488" i="1"/>
  <c r="F2489" i="1" a="1"/>
  <c r="F2489" i="1" s="1"/>
  <c r="F2490" i="1" a="1"/>
  <c r="F2490" i="1"/>
  <c r="F2491" i="1" a="1"/>
  <c r="F2491" i="1" s="1"/>
  <c r="F2492" i="1" a="1"/>
  <c r="F2492" i="1" s="1"/>
  <c r="F2493" i="1" a="1"/>
  <c r="F2493" i="1" s="1"/>
  <c r="F2494" i="1" a="1"/>
  <c r="F2494" i="1" s="1"/>
  <c r="F2495" i="1" a="1"/>
  <c r="F2495" i="1" s="1"/>
  <c r="F2496" i="1" a="1"/>
  <c r="F2496" i="1" s="1"/>
  <c r="F2497" i="1" a="1"/>
  <c r="F2497" i="1" s="1"/>
  <c r="F2498" i="1" a="1"/>
  <c r="F2498" i="1" s="1"/>
  <c r="F2499" i="1" a="1"/>
  <c r="F2499" i="1" s="1"/>
  <c r="F2500" i="1" a="1"/>
  <c r="F2500" i="1" s="1"/>
  <c r="F2501" i="1" a="1"/>
  <c r="F2501" i="1" s="1"/>
  <c r="F2502" i="1" a="1"/>
  <c r="F2502" i="1" s="1"/>
  <c r="F2503" i="1" a="1"/>
  <c r="F2503" i="1" s="1"/>
  <c r="F2504" i="1" a="1"/>
  <c r="F2504" i="1" s="1"/>
  <c r="F2505" i="1" a="1"/>
  <c r="F2505" i="1"/>
  <c r="F2506" i="1" a="1"/>
  <c r="F2506" i="1" s="1"/>
  <c r="F2507" i="1" a="1"/>
  <c r="F2507" i="1" s="1"/>
  <c r="F2508" i="1" a="1"/>
  <c r="F2508" i="1"/>
  <c r="F2509" i="1" a="1"/>
  <c r="F2509" i="1" s="1"/>
  <c r="F2510" i="1" a="1"/>
  <c r="F2510" i="1" s="1"/>
  <c r="F2511" i="1" a="1"/>
  <c r="F2511" i="1" s="1"/>
  <c r="F2512" i="1" a="1"/>
  <c r="F2512" i="1" s="1"/>
  <c r="F2513" i="1" a="1"/>
  <c r="F2513" i="1" s="1"/>
  <c r="F2514" i="1" a="1"/>
  <c r="F2514" i="1" s="1"/>
  <c r="F2515" i="1" a="1"/>
  <c r="F2515" i="1" s="1"/>
  <c r="F2516" i="1" a="1"/>
  <c r="F2516" i="1" s="1"/>
  <c r="F2517" i="1" a="1"/>
  <c r="F2517" i="1" s="1"/>
  <c r="F2518" i="1" a="1"/>
  <c r="F2518" i="1" s="1"/>
  <c r="F2519" i="1" a="1"/>
  <c r="F2519" i="1" s="1"/>
  <c r="F2520" i="1" a="1"/>
  <c r="F2520" i="1" s="1"/>
  <c r="F2521" i="1" a="1"/>
  <c r="F2521" i="1" s="1"/>
  <c r="F2522" i="1" a="1"/>
  <c r="F2522" i="1" s="1"/>
  <c r="F2523" i="1" a="1"/>
  <c r="F2523" i="1"/>
  <c r="F2524" i="1" a="1"/>
  <c r="F2524" i="1" s="1"/>
  <c r="F2525" i="1" a="1"/>
  <c r="F2525" i="1" s="1"/>
  <c r="F2526" i="1" a="1"/>
  <c r="F2526" i="1" s="1"/>
  <c r="F2527" i="1" a="1"/>
  <c r="F2527" i="1" s="1"/>
  <c r="F2528" i="1" a="1"/>
  <c r="F2528" i="1" s="1"/>
  <c r="F2529" i="1" a="1"/>
  <c r="F2529" i="1" s="1"/>
  <c r="F2530" i="1" a="1"/>
  <c r="F2530" i="1" s="1"/>
  <c r="F2531" i="1" a="1"/>
  <c r="F2531" i="1" s="1"/>
  <c r="F2532" i="1" a="1"/>
  <c r="F2532" i="1" s="1"/>
  <c r="F2533" i="1" a="1"/>
  <c r="F2533" i="1" s="1"/>
  <c r="F2534" i="1" a="1"/>
  <c r="F2534" i="1"/>
  <c r="F2535" i="1" a="1"/>
  <c r="F2535" i="1" s="1"/>
  <c r="F2536" i="1" a="1"/>
  <c r="F2536" i="1"/>
  <c r="F2537" i="1" a="1"/>
  <c r="F2537" i="1" s="1"/>
  <c r="F2538" i="1" a="1"/>
  <c r="F2538" i="1" s="1"/>
  <c r="F2539" i="1" a="1"/>
  <c r="F2539" i="1" s="1"/>
  <c r="F2540" i="1" a="1"/>
  <c r="F2540" i="1" s="1"/>
  <c r="F2541" i="1" a="1"/>
  <c r="F2541" i="1" s="1"/>
  <c r="F2542" i="1" a="1"/>
  <c r="F2542" i="1"/>
  <c r="F2543" i="1" a="1"/>
  <c r="F2543" i="1" s="1"/>
  <c r="F2544" i="1" a="1"/>
  <c r="F2544" i="1" s="1"/>
  <c r="F2545" i="1" a="1"/>
  <c r="F2545" i="1" s="1"/>
  <c r="F2546" i="1" a="1"/>
  <c r="F2546" i="1" s="1"/>
  <c r="F2547" i="1" a="1"/>
  <c r="F2547" i="1"/>
  <c r="F2548" i="1" a="1"/>
  <c r="F2548" i="1" s="1"/>
  <c r="F2549" i="1" a="1"/>
  <c r="F2549" i="1" s="1"/>
  <c r="F2550" i="1" a="1"/>
  <c r="F2550" i="1" s="1"/>
  <c r="F2551" i="1" a="1"/>
  <c r="F2551" i="1"/>
  <c r="F2552" i="1" a="1"/>
  <c r="F2552" i="1" s="1"/>
  <c r="F2553" i="1" a="1"/>
  <c r="F2553" i="1" s="1"/>
  <c r="F2554" i="1" a="1"/>
  <c r="F2554" i="1" s="1"/>
  <c r="F2555" i="1" a="1"/>
  <c r="F2555" i="1" s="1"/>
  <c r="F2556" i="1" a="1"/>
  <c r="F2556" i="1" s="1"/>
  <c r="F2557" i="1" a="1"/>
  <c r="F2557" i="1" s="1"/>
  <c r="F2558" i="1" a="1"/>
  <c r="F2558" i="1" s="1"/>
  <c r="F2559" i="1" a="1"/>
  <c r="F2559" i="1" s="1"/>
  <c r="F2560" i="1" a="1"/>
  <c r="F2560" i="1" s="1"/>
  <c r="F2561" i="1" a="1"/>
  <c r="F2561" i="1" s="1"/>
  <c r="F2562" i="1" a="1"/>
  <c r="F2562" i="1"/>
  <c r="F2563" i="1" a="1"/>
  <c r="F2563" i="1" s="1"/>
  <c r="F2564" i="1" a="1"/>
  <c r="F2564" i="1"/>
  <c r="F2565" i="1" a="1"/>
  <c r="F2565" i="1" s="1"/>
  <c r="F2566" i="1" a="1"/>
  <c r="F2566" i="1" s="1"/>
  <c r="F2567" i="1" a="1"/>
  <c r="F2567" i="1" s="1"/>
  <c r="F2568" i="1" a="1"/>
  <c r="F2568" i="1" s="1"/>
  <c r="F2569" i="1" a="1"/>
  <c r="F2569" i="1" s="1"/>
  <c r="F2570" i="1" a="1"/>
  <c r="F2570" i="1" s="1"/>
  <c r="F2571" i="1" a="1"/>
  <c r="F2571" i="1" s="1"/>
  <c r="F2572" i="1" a="1"/>
  <c r="F2572" i="1" s="1"/>
  <c r="F2573" i="1" a="1"/>
  <c r="F2573" i="1" s="1"/>
  <c r="F2574" i="1" a="1"/>
  <c r="F2574" i="1" s="1"/>
  <c r="F2575" i="1" a="1"/>
  <c r="F2575" i="1" s="1"/>
  <c r="F2576" i="1" a="1"/>
  <c r="F2576" i="1" s="1"/>
  <c r="F2577" i="1" a="1"/>
  <c r="F2577" i="1"/>
  <c r="F2578" i="1" a="1"/>
  <c r="F2578" i="1" s="1"/>
  <c r="F2579" i="1" a="1"/>
  <c r="F2579" i="1" s="1"/>
  <c r="F2580" i="1" a="1"/>
  <c r="F2580" i="1"/>
  <c r="F2581" i="1" a="1"/>
  <c r="F2581" i="1" s="1"/>
  <c r="F2582" i="1" a="1"/>
  <c r="F2582" i="1"/>
  <c r="F2583" i="1" a="1"/>
  <c r="F2583" i="1" s="1"/>
  <c r="F2584" i="1" a="1"/>
  <c r="F2584" i="1" s="1"/>
  <c r="F2585" i="1" a="1"/>
  <c r="F2585" i="1" s="1"/>
  <c r="F2586" i="1" a="1"/>
  <c r="F2586" i="1" s="1"/>
  <c r="F2587" i="1" a="1"/>
  <c r="F2587" i="1" s="1"/>
  <c r="F2588" i="1" a="1"/>
  <c r="F2588" i="1" s="1"/>
  <c r="F2589" i="1" a="1"/>
  <c r="F2589" i="1" s="1"/>
  <c r="F2590" i="1" a="1"/>
  <c r="F2590" i="1"/>
  <c r="F2591" i="1" a="1"/>
  <c r="F2591" i="1" s="1"/>
  <c r="F2592" i="1" a="1"/>
  <c r="F2592" i="1" s="1"/>
  <c r="F2593" i="1" a="1"/>
  <c r="F2593" i="1" s="1"/>
  <c r="F2594" i="1" a="1"/>
  <c r="F2594" i="1" s="1"/>
  <c r="F2595" i="1" a="1"/>
  <c r="F2595" i="1"/>
  <c r="F2596" i="1" a="1"/>
  <c r="F2596" i="1" s="1"/>
  <c r="F2597" i="1" a="1"/>
  <c r="F2597" i="1" s="1"/>
  <c r="F2598" i="1" a="1"/>
  <c r="F2598" i="1" s="1"/>
  <c r="F2599" i="1" a="1"/>
  <c r="F2599" i="1" s="1"/>
  <c r="F2600" i="1" a="1"/>
  <c r="F2600" i="1" s="1"/>
  <c r="F2601" i="1" a="1"/>
  <c r="F2601" i="1"/>
  <c r="F2602" i="1" a="1"/>
  <c r="F2602" i="1" s="1"/>
  <c r="F2603" i="1" a="1"/>
  <c r="F2603" i="1" s="1"/>
  <c r="F2604" i="1" a="1"/>
  <c r="F2604" i="1" s="1"/>
  <c r="F2605" i="1" a="1"/>
  <c r="F2605" i="1" s="1"/>
  <c r="F2606" i="1" a="1"/>
  <c r="F2606" i="1" s="1"/>
  <c r="F2607" i="1" a="1"/>
  <c r="F2607" i="1" s="1"/>
  <c r="F2608" i="1" a="1"/>
  <c r="F2608" i="1"/>
  <c r="F2609" i="1" a="1"/>
  <c r="F2609" i="1" s="1"/>
  <c r="F2610" i="1" a="1"/>
  <c r="F2610" i="1"/>
  <c r="F2611" i="1" a="1"/>
  <c r="F2611" i="1" s="1"/>
  <c r="F2612" i="1" a="1"/>
  <c r="F2612" i="1" s="1"/>
  <c r="F2613" i="1" a="1"/>
  <c r="F2613" i="1" s="1"/>
  <c r="F2614" i="1" a="1"/>
  <c r="F2614" i="1"/>
  <c r="F2615" i="1" a="1"/>
  <c r="F2615" i="1" s="1"/>
  <c r="F2616" i="1" a="1"/>
  <c r="F2616" i="1" s="1"/>
  <c r="F2617" i="1" a="1"/>
  <c r="F2617" i="1" s="1"/>
  <c r="F2618" i="1" a="1"/>
  <c r="F2618" i="1" s="1"/>
  <c r="F2619" i="1" a="1"/>
  <c r="F2619" i="1" s="1"/>
  <c r="F2620" i="1" a="1"/>
  <c r="F2620" i="1" s="1"/>
  <c r="F2621" i="1" a="1"/>
  <c r="F2621" i="1" s="1"/>
  <c r="F2622" i="1" a="1"/>
  <c r="F2622" i="1" s="1"/>
  <c r="F2623" i="1" a="1"/>
  <c r="F2623" i="1" s="1"/>
  <c r="F2624" i="1" a="1"/>
  <c r="F2624" i="1" s="1"/>
  <c r="F2625" i="1" a="1"/>
  <c r="F2625" i="1" s="1"/>
  <c r="F2626" i="1" a="1"/>
  <c r="F2626" i="1" s="1"/>
  <c r="F2627" i="1" a="1"/>
  <c r="F2627" i="1" s="1"/>
  <c r="F2628" i="1" a="1"/>
  <c r="F2628" i="1"/>
  <c r="F2629" i="1" a="1"/>
  <c r="F2629" i="1" s="1"/>
  <c r="F2630" i="1" a="1"/>
  <c r="F2630" i="1" s="1"/>
  <c r="F2631" i="1" a="1"/>
  <c r="F2631" i="1" s="1"/>
  <c r="F2632" i="1" a="1"/>
  <c r="F2632" i="1"/>
  <c r="F2633" i="1" a="1"/>
  <c r="F2633" i="1" s="1"/>
  <c r="F2634" i="1" a="1"/>
  <c r="F2634" i="1" s="1"/>
  <c r="F2635" i="1" a="1"/>
  <c r="F2635" i="1" s="1"/>
  <c r="F2636" i="1" a="1"/>
  <c r="F2636" i="1"/>
  <c r="F2637" i="1" a="1"/>
  <c r="F2637" i="1" s="1"/>
  <c r="F2638" i="1" a="1"/>
  <c r="F2638" i="1" s="1"/>
  <c r="F2639" i="1" a="1"/>
  <c r="F2639" i="1" s="1"/>
  <c r="F2640" i="1" a="1"/>
  <c r="F2640" i="1" s="1"/>
  <c r="F2641" i="1" a="1"/>
  <c r="F2641" i="1"/>
  <c r="F2642" i="1" a="1"/>
  <c r="F2642" i="1" s="1"/>
  <c r="F2643" i="1" a="1"/>
  <c r="F2643" i="1" s="1"/>
  <c r="F2644" i="1" a="1"/>
  <c r="F2644" i="1" s="1"/>
  <c r="F2645" i="1" a="1"/>
  <c r="F2645" i="1" s="1"/>
  <c r="F2646" i="1" a="1"/>
  <c r="F2646" i="1" s="1"/>
  <c r="F2647" i="1" a="1"/>
  <c r="F2647" i="1"/>
  <c r="F2648" i="1" a="1"/>
  <c r="F2648" i="1" s="1"/>
  <c r="F2649" i="1" a="1"/>
  <c r="F2649" i="1"/>
  <c r="F2650" i="1" a="1"/>
  <c r="F2650" i="1" s="1"/>
  <c r="F2651" i="1" a="1"/>
  <c r="F2651" i="1" s="1"/>
  <c r="F2652" i="1" a="1"/>
  <c r="F2652" i="1"/>
  <c r="F2653" i="1" a="1"/>
  <c r="F2653" i="1" s="1"/>
  <c r="F2654" i="1" a="1"/>
  <c r="F2654" i="1"/>
  <c r="F2655" i="1" a="1"/>
  <c r="F2655" i="1" s="1"/>
  <c r="F2656" i="1" a="1"/>
  <c r="F2656" i="1" s="1"/>
  <c r="F2657" i="1" a="1"/>
  <c r="F2657" i="1" s="1"/>
  <c r="F2658" i="1" a="1"/>
  <c r="F2658" i="1" s="1"/>
  <c r="F2659" i="1" a="1"/>
  <c r="F2659" i="1" s="1"/>
  <c r="F2660" i="1" a="1"/>
  <c r="F2660" i="1"/>
  <c r="F2661" i="1" a="1"/>
  <c r="F2661" i="1" s="1"/>
  <c r="F2662" i="1" a="1"/>
  <c r="F2662" i="1" s="1"/>
  <c r="F2663" i="1" a="1"/>
  <c r="F2663" i="1" s="1"/>
  <c r="F2664" i="1" a="1"/>
  <c r="F2664" i="1" s="1"/>
  <c r="F2665" i="1" a="1"/>
  <c r="F2665" i="1"/>
  <c r="F2666" i="1" a="1"/>
  <c r="F2666" i="1" s="1"/>
  <c r="F2667" i="1" a="1"/>
  <c r="F2667" i="1"/>
  <c r="F2668" i="1" a="1"/>
  <c r="F2668" i="1" s="1"/>
  <c r="F2669" i="1" a="1"/>
  <c r="F2669" i="1" s="1"/>
  <c r="F2670" i="1" a="1"/>
  <c r="F2670" i="1" s="1"/>
  <c r="F2671" i="1" a="1"/>
  <c r="F2671" i="1" s="1"/>
  <c r="F2672" i="1" a="1"/>
  <c r="F2672" i="1" s="1"/>
  <c r="F2673" i="1" a="1"/>
  <c r="F2673" i="1"/>
  <c r="F2674" i="1" a="1"/>
  <c r="F2674" i="1" s="1"/>
  <c r="F2675" i="1" a="1"/>
  <c r="F2675" i="1" s="1"/>
  <c r="F2676" i="1" a="1"/>
  <c r="F2676" i="1" s="1"/>
  <c r="F2677" i="1" a="1"/>
  <c r="F2677" i="1" s="1"/>
  <c r="F2678" i="1" a="1"/>
  <c r="F2678" i="1" s="1"/>
  <c r="F2679" i="1" a="1"/>
  <c r="F2679" i="1" s="1"/>
  <c r="F2680" i="1" a="1"/>
  <c r="F2680" i="1"/>
  <c r="F2681" i="1" a="1"/>
  <c r="F2681" i="1" s="1"/>
  <c r="F2682" i="1" a="1"/>
  <c r="F2682" i="1"/>
  <c r="F2683" i="1" a="1"/>
  <c r="F2683" i="1" s="1"/>
  <c r="F2684" i="1" a="1"/>
  <c r="F2684" i="1" s="1"/>
  <c r="F2685" i="1" a="1"/>
  <c r="F2685" i="1" s="1"/>
  <c r="F2686" i="1" a="1"/>
  <c r="F2686" i="1"/>
  <c r="F2687" i="1" a="1"/>
  <c r="F2687" i="1" s="1"/>
  <c r="F2688" i="1" a="1"/>
  <c r="F2688" i="1" s="1"/>
  <c r="F2689" i="1" a="1"/>
  <c r="F2689" i="1" s="1"/>
  <c r="F2690" i="1" a="1"/>
  <c r="F2690" i="1" s="1"/>
  <c r="F2691" i="1" a="1"/>
  <c r="F2691" i="1" s="1"/>
  <c r="F2692" i="1" a="1"/>
  <c r="F2692" i="1" s="1"/>
  <c r="F2693" i="1" a="1"/>
  <c r="F2693" i="1" s="1"/>
  <c r="F2694" i="1" a="1"/>
  <c r="F2694" i="1" s="1"/>
  <c r="F2695" i="1" a="1"/>
  <c r="F2695" i="1"/>
  <c r="F2696" i="1" a="1"/>
  <c r="F2696" i="1" s="1"/>
  <c r="F2697" i="1" a="1"/>
  <c r="F2697" i="1" s="1"/>
  <c r="F2698" i="1" a="1"/>
  <c r="F2698" i="1" s="1"/>
  <c r="F2699" i="1" a="1"/>
  <c r="F2699" i="1" s="1"/>
  <c r="F2700" i="1" a="1"/>
  <c r="F2700" i="1" s="1"/>
  <c r="F2701" i="1" a="1"/>
  <c r="F2701" i="1" s="1"/>
  <c r="F2702" i="1" a="1"/>
  <c r="F2702" i="1" s="1"/>
  <c r="F2703" i="1" a="1"/>
  <c r="F2703" i="1" s="1"/>
  <c r="F2704" i="1" a="1"/>
  <c r="F2704" i="1" s="1"/>
  <c r="F2705" i="1" a="1"/>
  <c r="F2705" i="1" s="1"/>
  <c r="F2706" i="1" a="1"/>
  <c r="F2706" i="1" s="1"/>
  <c r="F2707" i="1" a="1"/>
  <c r="F2707" i="1" s="1"/>
  <c r="F2708" i="1" a="1"/>
  <c r="F2708" i="1"/>
  <c r="F2709" i="1" a="1"/>
  <c r="F2709" i="1" s="1"/>
  <c r="F2710" i="1" a="1"/>
  <c r="F2710" i="1" s="1"/>
  <c r="F2711" i="1" a="1"/>
  <c r="F2711" i="1" s="1"/>
  <c r="F2712" i="1" a="1"/>
  <c r="F2712" i="1" s="1"/>
  <c r="F2713" i="1" a="1"/>
  <c r="F2713" i="1" s="1"/>
  <c r="F2714" i="1" a="1"/>
  <c r="F2714" i="1" s="1"/>
  <c r="F2715" i="1" a="1"/>
  <c r="F2715" i="1" s="1"/>
  <c r="F2716" i="1" a="1"/>
  <c r="F2716" i="1" s="1"/>
  <c r="F2717" i="1" a="1"/>
  <c r="F2717" i="1" s="1"/>
  <c r="F2718" i="1" a="1"/>
  <c r="F2718" i="1" s="1"/>
  <c r="F2719" i="1" a="1"/>
  <c r="F2719" i="1" s="1"/>
  <c r="F2720" i="1" a="1"/>
  <c r="F2720" i="1" s="1"/>
  <c r="F2721" i="1" a="1"/>
  <c r="F2721" i="1"/>
  <c r="F2722" i="1" a="1"/>
  <c r="F2722" i="1" s="1"/>
  <c r="F2723" i="1" a="1"/>
  <c r="F2723" i="1" s="1"/>
  <c r="F2724" i="1" a="1"/>
  <c r="F2724" i="1"/>
  <c r="F2725" i="1" a="1"/>
  <c r="F2725" i="1" s="1"/>
  <c r="F2726" i="1" a="1"/>
  <c r="F2726" i="1" s="1"/>
  <c r="F2727" i="1" a="1"/>
  <c r="F2727" i="1" s="1"/>
  <c r="F2728" i="1" a="1"/>
  <c r="F2728" i="1" s="1"/>
  <c r="F2729" i="1" a="1"/>
  <c r="F2729" i="1" s="1"/>
  <c r="F2730" i="1" a="1"/>
  <c r="F2730" i="1" s="1"/>
  <c r="F2731" i="1" a="1"/>
  <c r="F2731" i="1" s="1"/>
  <c r="F2732" i="1" a="1"/>
  <c r="F2732" i="1" s="1"/>
  <c r="F2733" i="1" a="1"/>
  <c r="F2733" i="1" s="1"/>
  <c r="F2734" i="1" a="1"/>
  <c r="F2734" i="1" s="1"/>
  <c r="F2735" i="1" a="1"/>
  <c r="F2735" i="1" s="1"/>
  <c r="F2736" i="1" a="1"/>
  <c r="F2736" i="1" s="1"/>
  <c r="F2737" i="1" a="1"/>
  <c r="F2737" i="1" s="1"/>
  <c r="F2738" i="1" a="1"/>
  <c r="F2738" i="1" s="1"/>
  <c r="F2739" i="1" a="1"/>
  <c r="F2739" i="1"/>
  <c r="F2740" i="1" a="1"/>
  <c r="F2740" i="1" s="1"/>
  <c r="F2741" i="1" a="1"/>
  <c r="F2741" i="1" s="1"/>
  <c r="F2742" i="1" a="1"/>
  <c r="F2742" i="1" s="1"/>
  <c r="F2743" i="1" a="1"/>
  <c r="F2743" i="1" s="1"/>
  <c r="F2744" i="1" a="1"/>
  <c r="F2744" i="1" s="1"/>
  <c r="F2745" i="1" a="1"/>
  <c r="F2745" i="1" s="1"/>
  <c r="F2746" i="1" a="1"/>
  <c r="F2746" i="1" s="1"/>
  <c r="F2747" i="1" a="1"/>
  <c r="F2747" i="1" s="1"/>
  <c r="F2748" i="1" a="1"/>
  <c r="F2748" i="1" s="1"/>
  <c r="F2749" i="1" a="1"/>
  <c r="F2749" i="1" s="1"/>
  <c r="F2750" i="1" a="1"/>
  <c r="F2750" i="1"/>
  <c r="F2751" i="1" a="1"/>
  <c r="F2751" i="1" s="1"/>
  <c r="F2752" i="1" a="1"/>
  <c r="F2752" i="1"/>
  <c r="F2753" i="1" a="1"/>
  <c r="F2753" i="1" s="1"/>
  <c r="F2754" i="1" a="1"/>
  <c r="F2754" i="1" s="1"/>
  <c r="F2755" i="1" a="1"/>
  <c r="F2755" i="1" s="1"/>
  <c r="F2756" i="1" a="1"/>
  <c r="F2756" i="1" s="1"/>
  <c r="F2757" i="1" a="1"/>
  <c r="F2757" i="1" s="1"/>
  <c r="F2758" i="1" a="1"/>
  <c r="F2758" i="1"/>
  <c r="F2759" i="1" a="1"/>
  <c r="F2759" i="1" s="1"/>
  <c r="F2760" i="1" a="1"/>
  <c r="F2760" i="1" s="1"/>
  <c r="F2761" i="1" a="1"/>
  <c r="F2761" i="1" s="1"/>
  <c r="F2762" i="1" a="1"/>
  <c r="F2762" i="1" s="1"/>
  <c r="F2763" i="1" a="1"/>
  <c r="F2763" i="1"/>
  <c r="F2764" i="1" a="1"/>
  <c r="F2764" i="1" s="1"/>
  <c r="F2765" i="1" a="1"/>
  <c r="F2765" i="1" s="1"/>
  <c r="F2766" i="1" a="1"/>
  <c r="F2766" i="1" s="1"/>
  <c r="F2767" i="1" a="1"/>
  <c r="F2767" i="1"/>
  <c r="F2768" i="1" a="1"/>
  <c r="F2768" i="1" s="1"/>
  <c r="F2769" i="1" a="1"/>
  <c r="F2769" i="1" s="1"/>
  <c r="F2770" i="1" a="1"/>
  <c r="F2770" i="1" s="1"/>
  <c r="F2771" i="1" a="1"/>
  <c r="F2771" i="1" s="1"/>
  <c r="F2772" i="1" a="1"/>
  <c r="F2772" i="1" s="1"/>
  <c r="F2773" i="1" a="1"/>
  <c r="F2773" i="1" s="1"/>
  <c r="F2774" i="1" a="1"/>
  <c r="F2774" i="1" s="1"/>
  <c r="F2775" i="1" a="1"/>
  <c r="F2775" i="1" s="1"/>
  <c r="F2776" i="1" a="1"/>
  <c r="F2776" i="1" s="1"/>
  <c r="F2777" i="1" a="1"/>
  <c r="F2777" i="1" s="1"/>
  <c r="F2778" i="1" a="1"/>
  <c r="F2778" i="1"/>
  <c r="F2779" i="1" a="1"/>
  <c r="F2779" i="1" s="1"/>
  <c r="F2780" i="1" a="1"/>
  <c r="F2780" i="1"/>
  <c r="F2781" i="1" a="1"/>
  <c r="F2781" i="1" s="1"/>
  <c r="F2782" i="1" a="1"/>
  <c r="F2782" i="1" s="1"/>
  <c r="F2783" i="1" a="1"/>
  <c r="F2783" i="1" s="1"/>
  <c r="F2784" i="1" a="1"/>
  <c r="F2784" i="1" s="1"/>
  <c r="F2785" i="1" a="1"/>
  <c r="F2785" i="1" s="1"/>
  <c r="F2786" i="1" a="1"/>
  <c r="F2786" i="1" s="1"/>
  <c r="F2787" i="1" a="1"/>
  <c r="F2787" i="1" s="1"/>
  <c r="F2788" i="1" a="1"/>
  <c r="F2788" i="1" s="1"/>
  <c r="F2789" i="1" a="1"/>
  <c r="F2789" i="1" s="1"/>
  <c r="F2790" i="1" a="1"/>
  <c r="F2790" i="1" s="1"/>
  <c r="F2791" i="1" a="1"/>
  <c r="F2791" i="1" s="1"/>
  <c r="F2792" i="1" a="1"/>
  <c r="F2792" i="1" s="1"/>
  <c r="F2793" i="1" a="1"/>
  <c r="F2793" i="1"/>
  <c r="F2794" i="1" a="1"/>
  <c r="F2794" i="1" s="1"/>
  <c r="F2795" i="1" a="1"/>
  <c r="F2795" i="1" s="1"/>
  <c r="F2796" i="1" a="1"/>
  <c r="F2796" i="1"/>
  <c r="F2797" i="1" a="1"/>
  <c r="F2797" i="1" s="1"/>
  <c r="F2798" i="1" a="1"/>
  <c r="F2798" i="1"/>
  <c r="F2799" i="1" a="1"/>
  <c r="F2799" i="1" s="1"/>
  <c r="F2800" i="1" a="1"/>
  <c r="F2800" i="1" s="1"/>
  <c r="F2801" i="1" a="1"/>
  <c r="F2801" i="1" s="1"/>
  <c r="F2802" i="1" a="1"/>
  <c r="F2802" i="1" s="1"/>
  <c r="F2803" i="1" a="1"/>
  <c r="F2803" i="1" s="1"/>
  <c r="F2804" i="1" a="1"/>
  <c r="F2804" i="1" s="1"/>
  <c r="F2805" i="1" a="1"/>
  <c r="F2805" i="1" s="1"/>
  <c r="F2806" i="1" a="1"/>
  <c r="F2806" i="1"/>
  <c r="F2807" i="1" a="1"/>
  <c r="F2807" i="1" s="1"/>
  <c r="F2808" i="1" a="1"/>
  <c r="F2808" i="1" s="1"/>
  <c r="F2809" i="1" a="1"/>
  <c r="F2809" i="1" s="1"/>
  <c r="F2810" i="1" a="1"/>
  <c r="F2810" i="1" s="1"/>
  <c r="F2811" i="1" a="1"/>
  <c r="F2811" i="1"/>
  <c r="F2812" i="1" a="1"/>
  <c r="F2812" i="1" s="1"/>
  <c r="F2813" i="1" a="1"/>
  <c r="F2813" i="1" s="1"/>
  <c r="F2814" i="1" a="1"/>
  <c r="F2814" i="1" s="1"/>
  <c r="F2815" i="1" a="1"/>
  <c r="F2815" i="1" s="1"/>
  <c r="F2816" i="1" a="1"/>
  <c r="F2816" i="1" s="1"/>
  <c r="F2817" i="1" a="1"/>
  <c r="F2817" i="1"/>
  <c r="F2818" i="1" a="1"/>
  <c r="F2818" i="1" s="1"/>
  <c r="F2819" i="1" a="1"/>
  <c r="F2819" i="1" s="1"/>
  <c r="F2820" i="1" a="1"/>
  <c r="F2820" i="1" s="1"/>
  <c r="F2821" i="1" a="1"/>
  <c r="F2821" i="1" s="1"/>
  <c r="F2822" i="1" a="1"/>
  <c r="F2822" i="1" s="1"/>
  <c r="F2823" i="1" a="1"/>
  <c r="F2823" i="1" s="1"/>
  <c r="F2824" i="1" a="1"/>
  <c r="F2824" i="1" s="1"/>
  <c r="F2825" i="1" a="1"/>
  <c r="F2825" i="1" s="1"/>
  <c r="F2826" i="1" a="1"/>
  <c r="F2826" i="1"/>
  <c r="F2827" i="1" a="1"/>
  <c r="F2827" i="1" s="1"/>
  <c r="F2828" i="1" a="1"/>
  <c r="F2828" i="1" s="1"/>
  <c r="F2829" i="1" a="1"/>
  <c r="F2829" i="1" s="1"/>
  <c r="F2830" i="1" a="1"/>
  <c r="F2830" i="1"/>
  <c r="F2831" i="1" a="1"/>
  <c r="F2831" i="1" s="1"/>
  <c r="F2832" i="1" a="1"/>
  <c r="F2832" i="1" s="1"/>
  <c r="F2833" i="1" a="1"/>
  <c r="F2833" i="1" s="1"/>
  <c r="F2834" i="1" a="1"/>
  <c r="F2834" i="1" s="1"/>
  <c r="F2835" i="1" a="1"/>
  <c r="F2835" i="1" s="1"/>
  <c r="F2836" i="1" a="1"/>
  <c r="F2836" i="1" s="1"/>
  <c r="F2837" i="1" a="1"/>
  <c r="F2837" i="1" s="1"/>
  <c r="F2838" i="1" a="1"/>
  <c r="F2838" i="1" s="1"/>
  <c r="F2839" i="1" a="1"/>
  <c r="F2839" i="1" s="1"/>
  <c r="F2840" i="1" a="1"/>
  <c r="F2840" i="1" s="1"/>
  <c r="F2841" i="1" a="1"/>
  <c r="F2841" i="1" s="1"/>
  <c r="F2842" i="1" a="1"/>
  <c r="F2842" i="1" s="1"/>
  <c r="F2843" i="1" a="1"/>
  <c r="F2843" i="1" s="1"/>
  <c r="F2844" i="1" a="1"/>
  <c r="F2844" i="1"/>
  <c r="F2845" i="1" a="1"/>
  <c r="F2845" i="1" s="1"/>
  <c r="F2846" i="1" a="1"/>
  <c r="F2846" i="1" s="1"/>
  <c r="F2847" i="1" a="1"/>
  <c r="F2847" i="1" s="1"/>
  <c r="F2848" i="1" a="1"/>
  <c r="F2848" i="1"/>
  <c r="F2849" i="1" a="1"/>
  <c r="F2849" i="1" s="1"/>
  <c r="F2850" i="1" a="1"/>
  <c r="F2850" i="1" s="1"/>
  <c r="F2851" i="1" a="1"/>
  <c r="F2851" i="1" s="1"/>
  <c r="F2852" i="1" a="1"/>
  <c r="F2852" i="1" s="1"/>
  <c r="F2853" i="1" a="1"/>
  <c r="F2853" i="1" s="1"/>
  <c r="F2854" i="1" a="1"/>
  <c r="F2854" i="1" s="1"/>
  <c r="F2855" i="1" a="1"/>
  <c r="F2855" i="1" s="1"/>
  <c r="F2856" i="1" a="1"/>
  <c r="F2856" i="1" s="1"/>
  <c r="F2857" i="1" a="1"/>
  <c r="F2857" i="1"/>
  <c r="F2858" i="1" a="1"/>
  <c r="F2858" i="1" s="1"/>
  <c r="F2859" i="1" a="1"/>
  <c r="F2859" i="1" s="1"/>
  <c r="F2860" i="1" a="1"/>
  <c r="F2860" i="1" s="1"/>
  <c r="F2861" i="1" a="1"/>
  <c r="F2861" i="1" s="1"/>
  <c r="F2862" i="1" a="1"/>
  <c r="F2862" i="1" s="1"/>
  <c r="F2863" i="1" a="1"/>
  <c r="F2863" i="1"/>
  <c r="F2864" i="1" a="1"/>
  <c r="F2864" i="1" s="1"/>
  <c r="F2865" i="1" a="1"/>
  <c r="F2865" i="1"/>
  <c r="F2866" i="1" a="1"/>
  <c r="F2866" i="1" s="1"/>
  <c r="F2867" i="1" a="1"/>
  <c r="F2867" i="1" s="1"/>
  <c r="F2868" i="1" a="1"/>
  <c r="F2868" i="1" s="1"/>
  <c r="F2869" i="1" a="1"/>
  <c r="F2869" i="1" s="1"/>
  <c r="F2870" i="1" a="1"/>
  <c r="F2870" i="1"/>
  <c r="F2871" i="1" a="1"/>
  <c r="F2871" i="1" s="1"/>
  <c r="F2872" i="1" a="1"/>
  <c r="F2872" i="1" s="1"/>
  <c r="F2873" i="1" a="1"/>
  <c r="F2873" i="1" s="1"/>
  <c r="F2874" i="1" a="1"/>
  <c r="F2874" i="1" s="1"/>
  <c r="F2875" i="1" a="1"/>
  <c r="F2875" i="1" s="1"/>
  <c r="F2876" i="1" a="1"/>
  <c r="F2876" i="1" s="1"/>
  <c r="F2877" i="1" a="1"/>
  <c r="F2877" i="1" s="1"/>
  <c r="F2878" i="1" a="1"/>
  <c r="F2878" i="1" s="1"/>
  <c r="F2879" i="1" a="1"/>
  <c r="F2879" i="1" s="1"/>
  <c r="F2880" i="1" a="1"/>
  <c r="F2880" i="1" s="1"/>
  <c r="F2881" i="1" a="1"/>
  <c r="F2881" i="1" s="1"/>
  <c r="F2882" i="1" a="1"/>
  <c r="F2882" i="1" s="1"/>
  <c r="F2883" i="1" a="1"/>
  <c r="F2883" i="1" s="1"/>
  <c r="F2884" i="1" a="1"/>
  <c r="F2884" i="1" s="1"/>
  <c r="F2885" i="1" a="1"/>
  <c r="F2885" i="1" s="1"/>
  <c r="F2886" i="1" a="1"/>
  <c r="F2886" i="1" s="1"/>
  <c r="F2887" i="1" a="1"/>
  <c r="F2887" i="1" s="1"/>
  <c r="F2888" i="1" a="1"/>
  <c r="F2888" i="1" s="1"/>
  <c r="F2889" i="1" a="1"/>
  <c r="F2889" i="1" s="1"/>
  <c r="F2890" i="1" a="1"/>
  <c r="F2890" i="1" s="1"/>
  <c r="F2891" i="1" a="1"/>
  <c r="F2891" i="1"/>
  <c r="F2892" i="1" a="1"/>
  <c r="F2892" i="1"/>
  <c r="F2893" i="1" a="1"/>
  <c r="F2893" i="1" s="1"/>
  <c r="F2894" i="1" a="1"/>
  <c r="F2894" i="1" s="1"/>
  <c r="F2895" i="1" a="1"/>
  <c r="F2895" i="1" s="1"/>
  <c r="F2896" i="1" a="1"/>
  <c r="F2896" i="1" s="1"/>
  <c r="F2897" i="1" a="1"/>
  <c r="F2897" i="1" s="1"/>
  <c r="F2898" i="1" a="1"/>
  <c r="F2898" i="1" s="1"/>
  <c r="F2899" i="1" a="1"/>
  <c r="F2899" i="1" s="1"/>
  <c r="F2900" i="1" a="1"/>
  <c r="F2900" i="1" s="1"/>
  <c r="F2901" i="1" a="1"/>
  <c r="F2901" i="1" s="1"/>
  <c r="F2902" i="1" a="1"/>
  <c r="F2902" i="1" s="1"/>
  <c r="F2903" i="1" a="1"/>
  <c r="F2903" i="1" s="1"/>
  <c r="F2904" i="1" a="1"/>
  <c r="F2904" i="1" s="1"/>
  <c r="F2905" i="1" a="1"/>
  <c r="F2905" i="1"/>
  <c r="F2906" i="1" a="1"/>
  <c r="F2906" i="1" s="1"/>
  <c r="F2907" i="1" a="1"/>
  <c r="F2907" i="1" s="1"/>
  <c r="F2908" i="1" a="1"/>
  <c r="F2908" i="1" s="1"/>
  <c r="F2909" i="1" a="1"/>
  <c r="F2909" i="1" s="1"/>
  <c r="F2910" i="1" a="1"/>
  <c r="F2910" i="1" s="1"/>
  <c r="F2911" i="1" a="1"/>
  <c r="F2911" i="1" s="1"/>
  <c r="F2912" i="1" a="1"/>
  <c r="F2912" i="1" s="1"/>
  <c r="F2913" i="1" a="1"/>
  <c r="F2913" i="1" s="1"/>
  <c r="F2914" i="1" a="1"/>
  <c r="F2914" i="1" s="1"/>
  <c r="F2915" i="1" a="1"/>
  <c r="F2915" i="1" s="1"/>
  <c r="F2916" i="1" a="1"/>
  <c r="F2916" i="1"/>
  <c r="F2917" i="1" a="1"/>
  <c r="F2917" i="1" s="1"/>
  <c r="F2918" i="1" a="1"/>
  <c r="F2918" i="1" s="1"/>
  <c r="F2919" i="1" a="1"/>
  <c r="F2919" i="1" s="1"/>
  <c r="F2920" i="1" a="1"/>
  <c r="F2920" i="1"/>
  <c r="F2921" i="1" a="1"/>
  <c r="F2921" i="1" s="1"/>
  <c r="F2922" i="1" a="1"/>
  <c r="F2922" i="1" s="1"/>
  <c r="F2923" i="1" a="1"/>
  <c r="F2923" i="1" s="1"/>
  <c r="F2924" i="1" a="1"/>
  <c r="F2924" i="1" s="1"/>
  <c r="F2925" i="1" a="1"/>
  <c r="F2925" i="1" s="1"/>
  <c r="F2926" i="1" a="1"/>
  <c r="F2926" i="1" s="1"/>
  <c r="F2927" i="1" a="1"/>
  <c r="F2927" i="1" s="1"/>
  <c r="F2928" i="1" a="1"/>
  <c r="F2928" i="1" s="1"/>
  <c r="F2929" i="1" a="1"/>
  <c r="F2929" i="1" s="1"/>
  <c r="F2930" i="1" a="1"/>
  <c r="F2930" i="1" s="1"/>
  <c r="F2931" i="1" a="1"/>
  <c r="F2931" i="1" s="1"/>
  <c r="F2932" i="1" a="1"/>
  <c r="F2932" i="1" s="1"/>
  <c r="F2933" i="1" a="1"/>
  <c r="F2933" i="1"/>
  <c r="F2934" i="1" a="1"/>
  <c r="F2934" i="1" s="1"/>
  <c r="F2935" i="1" a="1"/>
  <c r="F2935" i="1" s="1"/>
  <c r="F2936" i="1" a="1"/>
  <c r="F2936" i="1" s="1"/>
  <c r="F2937" i="1" a="1"/>
  <c r="F2937" i="1" s="1"/>
  <c r="F2938" i="1" a="1"/>
  <c r="F2938" i="1" s="1"/>
  <c r="F2939" i="1" a="1"/>
  <c r="F2939" i="1" s="1"/>
  <c r="F2940" i="1" a="1"/>
  <c r="F2940" i="1" s="1"/>
  <c r="F2941" i="1" a="1"/>
  <c r="F2941" i="1" s="1"/>
  <c r="F2942" i="1" a="1"/>
  <c r="F2942" i="1" s="1"/>
  <c r="F2943" i="1" a="1"/>
  <c r="F2943" i="1" s="1"/>
  <c r="F2944" i="1" a="1"/>
  <c r="F2944" i="1" s="1"/>
  <c r="F2945" i="1" a="1"/>
  <c r="F2945" i="1" s="1"/>
  <c r="F2946" i="1" a="1"/>
  <c r="F2946" i="1"/>
  <c r="F2947" i="1" a="1"/>
  <c r="F2947" i="1" s="1"/>
  <c r="F2948" i="1" a="1"/>
  <c r="F2948" i="1" s="1"/>
  <c r="F2949" i="1" a="1"/>
  <c r="F2949" i="1" s="1"/>
  <c r="F2950" i="1" a="1"/>
  <c r="F2950" i="1" s="1"/>
  <c r="F2951" i="1" a="1"/>
  <c r="F2951" i="1" s="1"/>
  <c r="F2952" i="1" a="1"/>
  <c r="F2952" i="1" s="1"/>
  <c r="F2953" i="1" a="1"/>
  <c r="F2953" i="1" s="1"/>
  <c r="F2954" i="1" a="1"/>
  <c r="F2954" i="1" s="1"/>
  <c r="F2955" i="1" a="1"/>
  <c r="F2955" i="1" s="1"/>
  <c r="F2956" i="1" a="1"/>
  <c r="F2956" i="1" s="1"/>
  <c r="F2957" i="1" a="1"/>
  <c r="F2957" i="1" s="1"/>
  <c r="F2958" i="1" a="1"/>
  <c r="F2958" i="1" s="1"/>
  <c r="F2959" i="1" a="1"/>
  <c r="F2959" i="1" s="1"/>
  <c r="F2960" i="1" a="1"/>
  <c r="F2960" i="1" s="1"/>
  <c r="F2961" i="1" a="1"/>
  <c r="F2961" i="1" s="1"/>
  <c r="F2962" i="1" a="1"/>
  <c r="F2962" i="1" s="1"/>
  <c r="F2963" i="1" a="1"/>
  <c r="F2963" i="1" s="1"/>
  <c r="F2964" i="1" a="1"/>
  <c r="F2964" i="1"/>
  <c r="F2965" i="1" a="1"/>
  <c r="F2965" i="1" s="1"/>
  <c r="F2966" i="1" a="1"/>
  <c r="F2966" i="1" s="1"/>
  <c r="F2967" i="1" a="1"/>
  <c r="F2967" i="1" s="1"/>
  <c r="F2968" i="1" a="1"/>
  <c r="F2968" i="1" s="1"/>
  <c r="F2969" i="1" a="1"/>
  <c r="F2969" i="1" s="1"/>
  <c r="F2970" i="1" a="1"/>
  <c r="F2970" i="1"/>
  <c r="F2971" i="1" a="1"/>
  <c r="F2971" i="1" s="1"/>
  <c r="F2972" i="1" a="1"/>
  <c r="F2972" i="1" s="1"/>
  <c r="F2973" i="1" a="1"/>
  <c r="F2973" i="1" s="1"/>
  <c r="F2974" i="1" a="1"/>
  <c r="F2974" i="1" s="1"/>
  <c r="F2975" i="1" a="1"/>
  <c r="F2975" i="1" s="1"/>
  <c r="F2976" i="1" a="1"/>
  <c r="F2976" i="1" s="1"/>
  <c r="F2977" i="1" a="1"/>
  <c r="F2977" i="1" s="1"/>
  <c r="F2978" i="1" a="1"/>
  <c r="F2978" i="1" s="1"/>
  <c r="F2979" i="1" a="1"/>
  <c r="F2979" i="1" s="1"/>
  <c r="F2980" i="1" a="1"/>
  <c r="F2980" i="1" s="1"/>
  <c r="F2981" i="1" a="1"/>
  <c r="F2981" i="1" s="1"/>
  <c r="F2982" i="1" a="1"/>
  <c r="F2982" i="1" s="1"/>
  <c r="F2983" i="1" a="1"/>
  <c r="F2983" i="1"/>
  <c r="F2984" i="1" a="1"/>
  <c r="F2984" i="1" s="1"/>
  <c r="F2985" i="1" a="1"/>
  <c r="F2985" i="1" s="1"/>
  <c r="F2986" i="1" a="1"/>
  <c r="F2986" i="1" s="1"/>
  <c r="F2987" i="1" a="1"/>
  <c r="F2987" i="1" s="1"/>
  <c r="F2988" i="1" a="1"/>
  <c r="F2988" i="1" s="1"/>
  <c r="F2989" i="1" a="1"/>
  <c r="F2989" i="1" s="1"/>
  <c r="F2990" i="1" a="1"/>
  <c r="F2990" i="1" s="1"/>
  <c r="F2991" i="1" a="1"/>
  <c r="F2991" i="1" s="1"/>
  <c r="F2992" i="1" a="1"/>
  <c r="F2992" i="1"/>
  <c r="F2993" i="1" a="1"/>
  <c r="F2993" i="1" s="1"/>
  <c r="F2994" i="1" a="1"/>
  <c r="F2994" i="1"/>
  <c r="F2995" i="1" a="1"/>
  <c r="F2995" i="1" s="1"/>
  <c r="F2996" i="1" a="1"/>
  <c r="F2996" i="1" s="1"/>
  <c r="F2997" i="1" a="1"/>
  <c r="F2997" i="1" s="1"/>
  <c r="F2998" i="1" a="1"/>
  <c r="F2998" i="1" s="1"/>
  <c r="F2999" i="1" a="1"/>
  <c r="F2999" i="1" s="1"/>
  <c r="F3000" i="1" a="1"/>
  <c r="F3000" i="1" s="1"/>
  <c r="F3001" i="1" a="1"/>
  <c r="F3001" i="1" s="1"/>
  <c r="F3002" i="1" a="1"/>
  <c r="F3002" i="1" s="1"/>
  <c r="F3003" i="1" a="1"/>
  <c r="F3003" i="1" s="1"/>
  <c r="F3004" i="1" a="1"/>
  <c r="F3004" i="1" s="1"/>
  <c r="F3005" i="1" a="1"/>
  <c r="F3005" i="1" s="1"/>
  <c r="F3006" i="1" a="1"/>
  <c r="F3006" i="1" s="1"/>
  <c r="F3007" i="1" a="1"/>
  <c r="F3007" i="1" s="1"/>
  <c r="F3008" i="1" a="1"/>
  <c r="F3008" i="1" s="1"/>
  <c r="F3009" i="1" a="1"/>
  <c r="F3009" i="1" s="1"/>
  <c r="F3010" i="1" a="1"/>
  <c r="F3010" i="1" s="1"/>
  <c r="F3011" i="1" a="1"/>
  <c r="F3011" i="1" s="1"/>
  <c r="F3012" i="1" a="1"/>
  <c r="F3012" i="1" s="1"/>
  <c r="F3013" i="1" a="1"/>
  <c r="F3013" i="1" s="1"/>
  <c r="F3014" i="1" a="1"/>
  <c r="F3014" i="1" s="1"/>
  <c r="F3015" i="1" a="1"/>
  <c r="F3015" i="1" s="1"/>
  <c r="F3016" i="1" a="1"/>
  <c r="F3016" i="1"/>
  <c r="F3017" i="1" a="1"/>
  <c r="F3017" i="1" s="1"/>
  <c r="F3018" i="1" a="1"/>
  <c r="F3018" i="1"/>
  <c r="F3019" i="1" a="1"/>
  <c r="F3019" i="1" s="1"/>
  <c r="F3020" i="1" a="1"/>
  <c r="F3020" i="1" s="1"/>
  <c r="F3021" i="1" a="1"/>
  <c r="F3021" i="1" s="1"/>
  <c r="F3022" i="1" a="1"/>
  <c r="F3022" i="1" s="1"/>
  <c r="F3023" i="1" a="1"/>
  <c r="F3023" i="1" s="1"/>
  <c r="F3024" i="1" a="1"/>
  <c r="F3024" i="1" s="1"/>
  <c r="F3025" i="1" a="1"/>
  <c r="F3025" i="1" s="1"/>
  <c r="F3026" i="1" a="1"/>
  <c r="F3026" i="1" s="1"/>
  <c r="F3027" i="1" a="1"/>
  <c r="F3027" i="1" s="1"/>
  <c r="F3028" i="1" a="1"/>
  <c r="F3028" i="1" s="1"/>
  <c r="F3029" i="1" a="1"/>
  <c r="F3029" i="1" s="1"/>
  <c r="F3030" i="1" a="1"/>
  <c r="F3030" i="1" s="1"/>
  <c r="F3031" i="1" a="1"/>
  <c r="F3031" i="1"/>
  <c r="F3032" i="1" a="1"/>
  <c r="F3032" i="1" s="1"/>
  <c r="F3033" i="1" a="1"/>
  <c r="F3033" i="1" s="1"/>
  <c r="F3034" i="1" a="1"/>
  <c r="F3034" i="1" s="1"/>
  <c r="F3035" i="1" a="1"/>
  <c r="F3035" i="1" s="1"/>
  <c r="F3036" i="1" a="1"/>
  <c r="F3036" i="1" s="1"/>
  <c r="F3037" i="1" a="1"/>
  <c r="F3037" i="1" s="1"/>
  <c r="F3038" i="1" a="1"/>
  <c r="F3038" i="1" s="1"/>
  <c r="F3039" i="1" a="1"/>
  <c r="F3039" i="1" s="1"/>
  <c r="F3040" i="1" a="1"/>
  <c r="F3040" i="1" s="1"/>
  <c r="F3041" i="1" a="1"/>
  <c r="F3041" i="1" s="1"/>
  <c r="F3042" i="1" a="1"/>
  <c r="F3042" i="1" s="1"/>
  <c r="F3043" i="1" a="1"/>
  <c r="F3043" i="1" s="1"/>
  <c r="F3044" i="1" a="1"/>
  <c r="F3044" i="1" s="1"/>
  <c r="F3045" i="1" a="1"/>
  <c r="F3045" i="1" s="1"/>
  <c r="F3046" i="1" a="1"/>
  <c r="F3046" i="1" s="1"/>
  <c r="F3047" i="1" a="1"/>
  <c r="F3047" i="1" s="1"/>
  <c r="F3048" i="1" a="1"/>
  <c r="F3048" i="1" s="1"/>
  <c r="F3049" i="1" a="1"/>
  <c r="F3049" i="1"/>
  <c r="F3050" i="1" a="1"/>
  <c r="F3050" i="1" s="1"/>
  <c r="F3051" i="1" a="1"/>
  <c r="F3051" i="1" s="1"/>
  <c r="F3052" i="1" a="1"/>
  <c r="F3052" i="1" s="1"/>
  <c r="F3053" i="1" a="1"/>
  <c r="F3053" i="1"/>
  <c r="F3054" i="1" a="1"/>
  <c r="F3054" i="1" s="1"/>
  <c r="F3055" i="1" a="1"/>
  <c r="F3055" i="1" s="1"/>
  <c r="F3056" i="1" a="1"/>
  <c r="F3056" i="1" s="1"/>
  <c r="F3057" i="1" a="1"/>
  <c r="F3057" i="1"/>
  <c r="F3058" i="1" a="1"/>
  <c r="F3058" i="1" s="1"/>
  <c r="F3059" i="1" a="1"/>
  <c r="F3059" i="1" s="1"/>
  <c r="F3060" i="1" a="1"/>
  <c r="F3060" i="1"/>
  <c r="F3061" i="1" a="1"/>
  <c r="F3061" i="1" s="1"/>
  <c r="F3062" i="1" a="1"/>
  <c r="F3062" i="1" s="1"/>
  <c r="F3063" i="1" a="1"/>
  <c r="F3063" i="1" s="1"/>
  <c r="F3064" i="1" a="1"/>
  <c r="F3064" i="1" s="1"/>
  <c r="F3065" i="1" a="1"/>
  <c r="F3065" i="1" s="1"/>
  <c r="F3066" i="1" a="1"/>
  <c r="F3066" i="1" s="1"/>
  <c r="F3067" i="1" a="1"/>
  <c r="F3067" i="1" s="1"/>
  <c r="F3068" i="1" a="1"/>
  <c r="F3068" i="1" s="1"/>
  <c r="F3069" i="1" a="1"/>
  <c r="F3069" i="1" s="1"/>
  <c r="F3070" i="1" a="1"/>
  <c r="F3070" i="1"/>
  <c r="F3071" i="1" a="1"/>
  <c r="F3071" i="1" s="1"/>
  <c r="F3072" i="1" a="1"/>
  <c r="F3072" i="1" s="1"/>
  <c r="F3073" i="1" a="1"/>
  <c r="F3073" i="1" s="1"/>
  <c r="F3074" i="1" a="1"/>
  <c r="F3074" i="1" s="1"/>
  <c r="F3075" i="1" a="1"/>
  <c r="F3075" i="1" s="1"/>
  <c r="F3076" i="1" a="1"/>
  <c r="F3076" i="1" s="1"/>
  <c r="F3077" i="1" a="1"/>
  <c r="F3077" i="1" s="1"/>
  <c r="F3078" i="1" a="1"/>
  <c r="F3078" i="1" s="1"/>
  <c r="F3079" i="1" a="1"/>
  <c r="F3079" i="1"/>
  <c r="F3080" i="1" a="1"/>
  <c r="F3080" i="1" s="1"/>
  <c r="F3081" i="1" a="1"/>
  <c r="F3081" i="1" s="1"/>
  <c r="F3082" i="1" a="1"/>
  <c r="F3082" i="1"/>
  <c r="F3083" i="1" a="1"/>
  <c r="F3083" i="1"/>
  <c r="F3084" i="1" a="1"/>
  <c r="F3084" i="1" s="1"/>
  <c r="F3085" i="1" a="1"/>
  <c r="F3085" i="1" s="1"/>
  <c r="F3086" i="1" a="1"/>
  <c r="F3086" i="1" s="1"/>
  <c r="F3087" i="1" a="1"/>
  <c r="F3087" i="1" s="1"/>
  <c r="F3088" i="1" a="1"/>
  <c r="F3088" i="1" s="1"/>
  <c r="F3089" i="1" a="1"/>
  <c r="F3089" i="1" s="1"/>
  <c r="F3090" i="1" a="1"/>
  <c r="F3090" i="1" s="1"/>
  <c r="F3091" i="1" a="1"/>
  <c r="F3091" i="1" s="1"/>
  <c r="F3092" i="1" a="1"/>
  <c r="F3092" i="1" s="1"/>
  <c r="F3093" i="1" a="1"/>
  <c r="F3093" i="1" s="1"/>
  <c r="F3094" i="1" a="1"/>
  <c r="F3094" i="1" s="1"/>
  <c r="F3095" i="1" a="1"/>
  <c r="F3095" i="1"/>
  <c r="F3096" i="1" a="1"/>
  <c r="F3096" i="1"/>
  <c r="F3097" i="1" a="1"/>
  <c r="F3097" i="1" s="1"/>
  <c r="F3098" i="1" a="1"/>
  <c r="F3098" i="1" s="1"/>
  <c r="F3099" i="1" a="1"/>
  <c r="F3099" i="1" s="1"/>
  <c r="F3100" i="1" a="1"/>
  <c r="F3100" i="1" s="1"/>
  <c r="F3101" i="1" a="1"/>
  <c r="F3101" i="1" s="1"/>
  <c r="F3102" i="1" a="1"/>
  <c r="F3102" i="1" s="1"/>
  <c r="F3103" i="1" a="1"/>
  <c r="F3103" i="1" s="1"/>
  <c r="F3104" i="1" a="1"/>
  <c r="F3104" i="1" s="1"/>
  <c r="F3105" i="1" a="1"/>
  <c r="F3105" i="1" s="1"/>
  <c r="F3106" i="1" a="1"/>
  <c r="F3106" i="1"/>
  <c r="F3107" i="1" a="1"/>
  <c r="F3107" i="1" s="1"/>
  <c r="F3108" i="1" a="1"/>
  <c r="F3108" i="1"/>
  <c r="F3109" i="1" a="1"/>
  <c r="F3109" i="1"/>
  <c r="F3110" i="1" a="1"/>
  <c r="F3110" i="1" s="1"/>
  <c r="F3111" i="1" a="1"/>
  <c r="F3111" i="1" s="1"/>
  <c r="F3112" i="1" a="1"/>
  <c r="F3112" i="1" s="1"/>
  <c r="F3113" i="1" a="1"/>
  <c r="F3113" i="1" s="1"/>
  <c r="F3114" i="1" a="1"/>
  <c r="F3114" i="1" s="1"/>
  <c r="F3115" i="1" a="1"/>
  <c r="F3115" i="1" s="1"/>
  <c r="F3116" i="1" a="1"/>
  <c r="F3116" i="1" s="1"/>
  <c r="F3117" i="1" a="1"/>
  <c r="F3117" i="1" s="1"/>
  <c r="F3118" i="1" a="1"/>
  <c r="F3118" i="1" s="1"/>
  <c r="F3119" i="1" a="1"/>
  <c r="F3119" i="1"/>
  <c r="F3120" i="1" a="1"/>
  <c r="F3120" i="1" s="1"/>
  <c r="F3121" i="1" a="1"/>
  <c r="F3121" i="1"/>
  <c r="F3122" i="1" a="1"/>
  <c r="F3122" i="1" s="1"/>
  <c r="F3123" i="1" a="1"/>
  <c r="F3123" i="1" s="1"/>
  <c r="F3124" i="1" a="1"/>
  <c r="F3124" i="1" s="1"/>
  <c r="F3125" i="1" a="1"/>
  <c r="F3125" i="1" s="1"/>
  <c r="F3126" i="1" a="1"/>
  <c r="F3126" i="1" s="1"/>
  <c r="F3127" i="1" a="1"/>
  <c r="F3127" i="1" s="1"/>
  <c r="F3128" i="1" a="1"/>
  <c r="F3128" i="1" s="1"/>
  <c r="F3129" i="1" a="1"/>
  <c r="F3129" i="1"/>
  <c r="F3130" i="1" a="1"/>
  <c r="F3130" i="1" s="1"/>
  <c r="F3131" i="1" a="1"/>
  <c r="F3131" i="1" s="1"/>
  <c r="F3132" i="1" a="1"/>
  <c r="F3132" i="1"/>
  <c r="F3133" i="1" a="1"/>
  <c r="F3133" i="1" s="1"/>
  <c r="F3134" i="1" a="1"/>
  <c r="F3134" i="1" s="1"/>
  <c r="F3135" i="1" a="1"/>
  <c r="F3135" i="1" s="1"/>
  <c r="F3136" i="1" a="1"/>
  <c r="F3136" i="1" s="1"/>
  <c r="F3137" i="1" a="1"/>
  <c r="F3137" i="1" s="1"/>
  <c r="F3138" i="1" a="1"/>
  <c r="F3138" i="1"/>
  <c r="F3139" i="1" a="1"/>
  <c r="F3139" i="1" s="1"/>
  <c r="F3140" i="1" a="1"/>
  <c r="F3140" i="1" s="1"/>
  <c r="F3141" i="1" a="1"/>
  <c r="F3141" i="1" s="1"/>
  <c r="F3142" i="1" a="1"/>
  <c r="F3142" i="1"/>
  <c r="F3143" i="1" a="1"/>
  <c r="F3143" i="1" s="1"/>
  <c r="F3144" i="1" a="1"/>
  <c r="F3144" i="1" s="1"/>
  <c r="F3145" i="1" a="1"/>
  <c r="F3145" i="1"/>
  <c r="F3146" i="1" a="1"/>
  <c r="F3146" i="1" s="1"/>
  <c r="F3147" i="1" a="1"/>
  <c r="F3147" i="1" s="1"/>
  <c r="F3148" i="1" a="1"/>
  <c r="F3148" i="1" s="1"/>
  <c r="F3149" i="1" a="1"/>
  <c r="F3149" i="1" s="1"/>
  <c r="F3150" i="1" a="1"/>
  <c r="F3150" i="1" s="1"/>
  <c r="F3151" i="1" a="1"/>
  <c r="F3151" i="1"/>
  <c r="F3152" i="1" a="1"/>
  <c r="F3152" i="1" s="1"/>
  <c r="F3153" i="1" a="1"/>
  <c r="F3153" i="1" s="1"/>
  <c r="F3154" i="1" a="1"/>
  <c r="F3154" i="1"/>
  <c r="F3155" i="1" a="1"/>
  <c r="F3155" i="1" s="1"/>
  <c r="F3156" i="1" a="1"/>
  <c r="F3156" i="1" s="1"/>
  <c r="F3157" i="1" a="1"/>
  <c r="F3157" i="1" s="1"/>
  <c r="F3158" i="1" a="1"/>
  <c r="F3158" i="1" s="1"/>
  <c r="F3159" i="1" a="1"/>
  <c r="F3159" i="1" s="1"/>
  <c r="F3160" i="1" a="1"/>
  <c r="F3160" i="1" s="1"/>
  <c r="F3161" i="1" a="1"/>
  <c r="F3161" i="1" s="1"/>
  <c r="F3162" i="1" a="1"/>
  <c r="F3162" i="1" s="1"/>
  <c r="F3163" i="1" a="1"/>
  <c r="F3163" i="1" s="1"/>
  <c r="F3164" i="1" a="1"/>
  <c r="F3164" i="1" s="1"/>
  <c r="F3165" i="1" a="1"/>
  <c r="F3165" i="1"/>
  <c r="F3166" i="1" a="1"/>
  <c r="F3166" i="1" s="1"/>
  <c r="F3167" i="1" a="1"/>
  <c r="F3167" i="1"/>
  <c r="F3168" i="1" a="1"/>
  <c r="F3168" i="1"/>
  <c r="F3169" i="1" a="1"/>
  <c r="F3169" i="1" s="1"/>
  <c r="F3170" i="1" a="1"/>
  <c r="F3170" i="1" s="1"/>
  <c r="F3171" i="1" a="1"/>
  <c r="F3171" i="1"/>
  <c r="F3172" i="1" a="1"/>
  <c r="F3172" i="1" s="1"/>
  <c r="F3173" i="1" a="1"/>
  <c r="F3173" i="1" s="1"/>
  <c r="F3174" i="1" a="1"/>
  <c r="F3174" i="1" s="1"/>
  <c r="F3175" i="1" a="1"/>
  <c r="F3175" i="1" s="1"/>
  <c r="F3176" i="1" a="1"/>
  <c r="F3176" i="1" s="1"/>
  <c r="F3177" i="1" a="1"/>
  <c r="F3177" i="1" s="1"/>
  <c r="F3178" i="1" a="1"/>
  <c r="F3178" i="1"/>
  <c r="F3179" i="1" a="1"/>
  <c r="F3179" i="1" s="1"/>
  <c r="F3180" i="1" a="1"/>
  <c r="F3180" i="1"/>
  <c r="F3181" i="1" a="1"/>
  <c r="F3181" i="1" s="1"/>
  <c r="F3182" i="1" a="1"/>
  <c r="F3182" i="1" s="1"/>
  <c r="F3183" i="1" a="1"/>
  <c r="F3183" i="1" s="1"/>
  <c r="F3184" i="1" a="1"/>
  <c r="F3184" i="1"/>
  <c r="F3185" i="1" a="1"/>
  <c r="F3185" i="1" s="1"/>
  <c r="F3186" i="1" a="1"/>
  <c r="F3186" i="1" s="1"/>
  <c r="F3187" i="1" a="1"/>
  <c r="F3187" i="1" s="1"/>
  <c r="F3188" i="1" a="1"/>
  <c r="F3188" i="1" s="1"/>
  <c r="F3189" i="1" a="1"/>
  <c r="F3189" i="1" s="1"/>
  <c r="F3190" i="1" a="1"/>
  <c r="F3190" i="1" s="1"/>
  <c r="F3191" i="1" a="1"/>
  <c r="F3191" i="1" s="1"/>
  <c r="F3192" i="1" a="1"/>
  <c r="F3192" i="1" s="1"/>
  <c r="F3193" i="1" a="1"/>
  <c r="F3193" i="1" s="1"/>
  <c r="F3194" i="1" a="1"/>
  <c r="F3194" i="1" s="1"/>
  <c r="F3195" i="1" a="1"/>
  <c r="F3195" i="1" s="1"/>
  <c r="F3196" i="1" a="1"/>
  <c r="F3196" i="1" s="1"/>
  <c r="F3197" i="1" a="1"/>
  <c r="F3197" i="1" s="1"/>
  <c r="F3198" i="1" a="1"/>
  <c r="F3198" i="1" s="1"/>
  <c r="F3199" i="1" a="1"/>
  <c r="F3199" i="1" s="1"/>
  <c r="F3200" i="1" a="1"/>
  <c r="F3200" i="1" s="1"/>
  <c r="F3201" i="1" a="1"/>
  <c r="F3201" i="1"/>
  <c r="F3202" i="1" a="1"/>
  <c r="F3202" i="1" s="1"/>
  <c r="F3203" i="1" a="1"/>
  <c r="F3203" i="1" s="1"/>
  <c r="F3204" i="1" a="1"/>
  <c r="F3204" i="1"/>
  <c r="F3205" i="1" a="1"/>
  <c r="F3205" i="1"/>
  <c r="F3206" i="1" a="1"/>
  <c r="F3206" i="1" s="1"/>
  <c r="F3207" i="1" a="1"/>
  <c r="F3207" i="1" s="1"/>
  <c r="F3208" i="1" a="1"/>
  <c r="F3208" i="1" s="1"/>
  <c r="F3209" i="1" a="1"/>
  <c r="F3209" i="1" s="1"/>
  <c r="F3210" i="1" a="1"/>
  <c r="F3210" i="1"/>
  <c r="F3211" i="1" a="1"/>
  <c r="F3211" i="1" s="1"/>
  <c r="F3212" i="1" a="1"/>
  <c r="F3212" i="1" s="1"/>
  <c r="F3213" i="1" a="1"/>
  <c r="F3213" i="1"/>
  <c r="F3214" i="1" a="1"/>
  <c r="F3214" i="1"/>
  <c r="F3215" i="1" a="1"/>
  <c r="F3215" i="1" s="1"/>
  <c r="F3216" i="1" a="1"/>
  <c r="F3216" i="1" s="1"/>
  <c r="F3217" i="1" a="1"/>
  <c r="F3217" i="1"/>
  <c r="F3218" i="1" a="1"/>
  <c r="F3218" i="1" s="1"/>
  <c r="F3219" i="1" a="1"/>
  <c r="F3219" i="1" s="1"/>
  <c r="F3220" i="1" a="1"/>
  <c r="F3220" i="1" s="1"/>
  <c r="F3221" i="1" a="1"/>
  <c r="F3221" i="1" s="1"/>
  <c r="F3222" i="1" a="1"/>
  <c r="F3222" i="1" s="1"/>
  <c r="F3223" i="1" a="1"/>
  <c r="F3223" i="1" s="1"/>
  <c r="F3224" i="1" a="1"/>
  <c r="F3224" i="1" s="1"/>
  <c r="F3225" i="1" a="1"/>
  <c r="F3225" i="1"/>
  <c r="F3226" i="1" a="1"/>
  <c r="F3226" i="1"/>
  <c r="F3227" i="1" a="1"/>
  <c r="F3227" i="1"/>
  <c r="F3228" i="1" a="1"/>
  <c r="F3228" i="1" s="1"/>
  <c r="F3229" i="1" a="1"/>
  <c r="F3229" i="1" s="1"/>
  <c r="F3230" i="1" a="1"/>
  <c r="F3230" i="1" s="1"/>
  <c r="F3231" i="1" a="1"/>
  <c r="F3231" i="1" s="1"/>
  <c r="F3232" i="1" a="1"/>
  <c r="F3232" i="1" s="1"/>
  <c r="F3233" i="1" a="1"/>
  <c r="F3233" i="1" s="1"/>
  <c r="F3234" i="1" a="1"/>
  <c r="F3234" i="1" s="1"/>
  <c r="F3235" i="1" a="1"/>
  <c r="F3235" i="1" s="1"/>
  <c r="F3236" i="1" a="1"/>
  <c r="F3236" i="1" s="1"/>
  <c r="F3237" i="1" a="1"/>
  <c r="F3237" i="1" s="1"/>
  <c r="F3238" i="1" a="1"/>
  <c r="F3238" i="1"/>
  <c r="F3239" i="1" a="1"/>
  <c r="F3239" i="1"/>
  <c r="F3240" i="1" a="1"/>
  <c r="F3240" i="1" s="1"/>
  <c r="F3241" i="1" a="1"/>
  <c r="F3241" i="1" s="1"/>
  <c r="F3242" i="1" a="1"/>
  <c r="F3242" i="1" s="1"/>
  <c r="F3243" i="1" a="1"/>
  <c r="F3243" i="1"/>
  <c r="F3244" i="1" a="1"/>
  <c r="F3244" i="1" s="1"/>
  <c r="F3245" i="1" a="1"/>
  <c r="F3245" i="1" s="1"/>
  <c r="F3246" i="1" a="1"/>
  <c r="F3246" i="1" s="1"/>
  <c r="F3247" i="1" a="1"/>
  <c r="F3247" i="1" s="1"/>
  <c r="F3248" i="1" a="1"/>
  <c r="F3248" i="1" s="1"/>
  <c r="F3249" i="1" a="1"/>
  <c r="F3249" i="1" s="1"/>
  <c r="F3250" i="1" a="1"/>
  <c r="F3250" i="1" s="1"/>
  <c r="F3251" i="1" a="1"/>
  <c r="F3251" i="1" s="1"/>
  <c r="F3252" i="1" a="1"/>
  <c r="F3252" i="1"/>
  <c r="F3253" i="1" a="1"/>
  <c r="F3253" i="1" s="1"/>
  <c r="F3254" i="1" a="1"/>
  <c r="F3254" i="1" s="1"/>
  <c r="F3255" i="1" a="1"/>
  <c r="F3255" i="1" s="1"/>
  <c r="F3256" i="1" a="1"/>
  <c r="F3256" i="1"/>
  <c r="F3257" i="1" a="1"/>
  <c r="F3257" i="1" s="1"/>
  <c r="F3258" i="1" a="1"/>
  <c r="F3258" i="1" s="1"/>
  <c r="F3259" i="1" a="1"/>
  <c r="F3259" i="1" s="1"/>
  <c r="F3260" i="1" a="1"/>
  <c r="F3260" i="1" s="1"/>
  <c r="F3261" i="1" a="1"/>
  <c r="F3261" i="1" s="1"/>
  <c r="F3262" i="1" a="1"/>
  <c r="F3262" i="1" s="1"/>
  <c r="F3263" i="1" a="1"/>
  <c r="F3263" i="1" s="1"/>
  <c r="F3264" i="1" a="1"/>
  <c r="F3264" i="1"/>
  <c r="F3265" i="1" a="1"/>
  <c r="F3265" i="1"/>
  <c r="F3266" i="1" a="1"/>
  <c r="F3266" i="1" s="1"/>
  <c r="F3267" i="1" a="1"/>
  <c r="F3267" i="1" s="1"/>
  <c r="F3268" i="1" a="1"/>
  <c r="F3268" i="1" s="1"/>
  <c r="F3269" i="1" a="1"/>
  <c r="F3269" i="1"/>
  <c r="F3270" i="1" a="1"/>
  <c r="F3270" i="1" s="1"/>
  <c r="F3271" i="1" a="1"/>
  <c r="F3271" i="1" s="1"/>
  <c r="F3272" i="1" a="1"/>
  <c r="F3272" i="1" s="1"/>
  <c r="F3273" i="1" a="1"/>
  <c r="F3273" i="1" s="1"/>
  <c r="F3274" i="1" a="1"/>
  <c r="F3274" i="1" s="1"/>
  <c r="F3275" i="1" a="1"/>
  <c r="F3275" i="1" s="1"/>
  <c r="F3276" i="1" a="1"/>
  <c r="F3276" i="1"/>
  <c r="F3277" i="1" a="1"/>
  <c r="F3277" i="1"/>
  <c r="F3278" i="1" a="1"/>
  <c r="F3278" i="1" s="1"/>
  <c r="F3279" i="1" a="1"/>
  <c r="F3279" i="1" s="1"/>
  <c r="F3280" i="1" a="1"/>
  <c r="F3280" i="1" s="1"/>
  <c r="F3281" i="1" a="1"/>
  <c r="F3281" i="1" s="1"/>
  <c r="F3282" i="1" a="1"/>
  <c r="F3282" i="1"/>
  <c r="F3283" i="1" a="1"/>
  <c r="F3283" i="1" s="1"/>
  <c r="F3284" i="1" a="1"/>
  <c r="F3284" i="1" s="1"/>
  <c r="F3285" i="1" a="1"/>
  <c r="F3285" i="1"/>
  <c r="F3286" i="1" a="1"/>
  <c r="F3286" i="1" s="1"/>
  <c r="F3287" i="1" a="1"/>
  <c r="F3287" i="1" s="1"/>
  <c r="F3288" i="1" a="1"/>
  <c r="F3288" i="1" s="1"/>
  <c r="F3289" i="1" a="1"/>
  <c r="F3289" i="1"/>
  <c r="F3290" i="1" a="1"/>
  <c r="F3290" i="1" s="1"/>
  <c r="F3291" i="1" a="1"/>
  <c r="F3291" i="1" s="1"/>
  <c r="F3292" i="1" a="1"/>
  <c r="F3292" i="1" s="1"/>
  <c r="F3293" i="1" a="1"/>
  <c r="F3293" i="1" s="1"/>
  <c r="F3294" i="1" a="1"/>
  <c r="F3294" i="1" s="1"/>
  <c r="F3295" i="1" a="1"/>
  <c r="F3295" i="1"/>
  <c r="F3296" i="1" a="1"/>
  <c r="F3296" i="1" s="1"/>
  <c r="F3297" i="1" a="1"/>
  <c r="F3297" i="1" s="1"/>
  <c r="F3298" i="1" a="1"/>
  <c r="F3298" i="1" s="1"/>
  <c r="F3299" i="1" a="1"/>
  <c r="F3299" i="1" s="1"/>
  <c r="F3300" i="1" a="1"/>
  <c r="F3300" i="1" s="1"/>
  <c r="F3301" i="1" a="1"/>
  <c r="F3301" i="1" s="1"/>
  <c r="F3302" i="1" a="1"/>
  <c r="F3302" i="1" s="1"/>
  <c r="F3303" i="1" a="1"/>
  <c r="F3303" i="1" s="1"/>
  <c r="F3304" i="1" a="1"/>
  <c r="F3304" i="1" s="1"/>
  <c r="F3305" i="1" a="1"/>
  <c r="F3305" i="1" s="1"/>
  <c r="F3306" i="1" a="1"/>
  <c r="F3306" i="1" s="1"/>
  <c r="F3307" i="1" a="1"/>
  <c r="F3307" i="1" s="1"/>
  <c r="F3308" i="1" a="1"/>
  <c r="F3308" i="1" s="1"/>
  <c r="F3309" i="1" a="1"/>
  <c r="F3309" i="1"/>
  <c r="F3310" i="1" a="1"/>
  <c r="F3310" i="1"/>
  <c r="F3311" i="1" a="1"/>
  <c r="F3311" i="1" s="1"/>
  <c r="F3312" i="1" a="1"/>
  <c r="F3312" i="1" s="1"/>
  <c r="F3313" i="1" a="1"/>
  <c r="F3313" i="1" s="1"/>
  <c r="F3314" i="1" a="1"/>
  <c r="F3314" i="1" s="1"/>
  <c r="F3315" i="1" a="1"/>
  <c r="F3315" i="1" s="1"/>
  <c r="F3316" i="1" a="1"/>
  <c r="F3316" i="1" s="1"/>
  <c r="F3317" i="1" a="1"/>
  <c r="F3317" i="1" s="1"/>
  <c r="F3318" i="1" a="1"/>
  <c r="F3318" i="1" s="1"/>
  <c r="F3319" i="1" a="1"/>
  <c r="F3319" i="1" s="1"/>
  <c r="F3320" i="1" a="1"/>
  <c r="F3320" i="1" s="1"/>
  <c r="F3321" i="1" a="1"/>
  <c r="F3321" i="1" s="1"/>
  <c r="F3322" i="1" a="1"/>
  <c r="F3322" i="1"/>
  <c r="F3323" i="1" a="1"/>
  <c r="F3323" i="1" s="1"/>
  <c r="F3324" i="1" a="1"/>
  <c r="F3324" i="1" s="1"/>
  <c r="F3325" i="1" a="1"/>
  <c r="F3325" i="1" s="1"/>
  <c r="F3326" i="1" a="1"/>
  <c r="F3326" i="1" s="1"/>
  <c r="F3327" i="1" a="1"/>
  <c r="F3327" i="1" s="1"/>
  <c r="F3328" i="1" a="1"/>
  <c r="F3328" i="1"/>
  <c r="F3329" i="1" a="1"/>
  <c r="F3329" i="1" s="1"/>
  <c r="F3330" i="1" a="1"/>
  <c r="F3330" i="1" s="1"/>
  <c r="F3331" i="1" a="1"/>
  <c r="F3331" i="1" s="1"/>
  <c r="F3332" i="1" a="1"/>
  <c r="F3332" i="1" s="1"/>
  <c r="F3333" i="1" a="1"/>
  <c r="F3333" i="1" s="1"/>
  <c r="F3334" i="1" a="1"/>
  <c r="F3334" i="1" s="1"/>
  <c r="F3335" i="1" a="1"/>
  <c r="F3335" i="1" s="1"/>
  <c r="F3336" i="1" a="1"/>
  <c r="F3336" i="1" s="1"/>
  <c r="F3337" i="1" a="1"/>
  <c r="F3337" i="1"/>
  <c r="F3338" i="1" a="1"/>
  <c r="F3338" i="1" s="1"/>
  <c r="F3339" i="1" a="1"/>
  <c r="F3339" i="1" s="1"/>
  <c r="F3340" i="1" a="1"/>
  <c r="F3340" i="1" s="1"/>
  <c r="F3341" i="1" a="1"/>
  <c r="F3341" i="1" s="1"/>
  <c r="F3342" i="1" a="1"/>
  <c r="F3342" i="1" s="1"/>
  <c r="F3343" i="1" a="1"/>
  <c r="F3343" i="1" s="1"/>
  <c r="F3344" i="1" a="1"/>
  <c r="F3344" i="1" s="1"/>
  <c r="F3345" i="1" a="1"/>
  <c r="F3345" i="1" s="1"/>
  <c r="F3346" i="1" a="1"/>
  <c r="F3346" i="1" s="1"/>
  <c r="F3347" i="1" a="1"/>
  <c r="F3347" i="1" s="1"/>
  <c r="F3348" i="1" a="1"/>
  <c r="F3348" i="1"/>
  <c r="F3349" i="1" a="1"/>
  <c r="F3349" i="1" s="1"/>
  <c r="F3350" i="1" a="1"/>
  <c r="F3350" i="1" s="1"/>
  <c r="F3351" i="1" a="1"/>
  <c r="F3351" i="1" s="1"/>
  <c r="F3352" i="1" a="1"/>
  <c r="F3352" i="1" s="1"/>
  <c r="F3353" i="1" a="1"/>
  <c r="F3353" i="1"/>
  <c r="F3354" i="1" a="1"/>
  <c r="F3354" i="1"/>
  <c r="F3355" i="1" a="1"/>
  <c r="F3355" i="1" s="1"/>
  <c r="F3356" i="1" a="1"/>
  <c r="F3356" i="1" s="1"/>
  <c r="F3357" i="1" a="1"/>
  <c r="F3357" i="1"/>
  <c r="F3358" i="1" a="1"/>
  <c r="F3358" i="1" s="1"/>
  <c r="F3359" i="1" a="1"/>
  <c r="F3359" i="1" s="1"/>
  <c r="F3360" i="1" a="1"/>
  <c r="F3360" i="1" s="1"/>
  <c r="F3361" i="1" a="1"/>
  <c r="F3361" i="1" s="1"/>
  <c r="F3362" i="1" a="1"/>
  <c r="F3362" i="1" s="1"/>
  <c r="F3363" i="1" a="1"/>
  <c r="F3363" i="1" s="1"/>
  <c r="F3364" i="1" a="1"/>
  <c r="F3364" i="1" s="1"/>
  <c r="F3365" i="1" a="1"/>
  <c r="F3365" i="1" s="1"/>
  <c r="F3366" i="1" a="1"/>
  <c r="F3366" i="1" s="1"/>
  <c r="F3367" i="1" a="1"/>
  <c r="F3367" i="1" s="1"/>
  <c r="F3368" i="1" a="1"/>
  <c r="F3368" i="1" s="1"/>
  <c r="F3369" i="1" a="1"/>
  <c r="F3369" i="1"/>
  <c r="F3370" i="1" a="1"/>
  <c r="F3370" i="1"/>
  <c r="F3371" i="1" a="1"/>
  <c r="F3371" i="1" s="1"/>
  <c r="F3372" i="1" a="1"/>
  <c r="F3372" i="1" s="1"/>
  <c r="F3373" i="1" a="1"/>
  <c r="F3373" i="1" s="1"/>
  <c r="F3374" i="1" a="1"/>
  <c r="F3374" i="1" s="1"/>
  <c r="F3375" i="1" a="1"/>
  <c r="F3375" i="1" s="1"/>
  <c r="F3376" i="1" a="1"/>
  <c r="F3376" i="1" s="1"/>
  <c r="F3377" i="1" a="1"/>
  <c r="F3377" i="1" s="1"/>
  <c r="F3378" i="1" a="1"/>
  <c r="F3378" i="1" s="1"/>
  <c r="F3379" i="1" a="1"/>
  <c r="F3379" i="1"/>
  <c r="F3380" i="1" a="1"/>
  <c r="F3380" i="1" s="1"/>
  <c r="F3381" i="1" a="1"/>
  <c r="F3381" i="1" s="1"/>
  <c r="F3382" i="1" a="1"/>
  <c r="F3382" i="1"/>
  <c r="F3383" i="1" a="1"/>
  <c r="F3383" i="1" s="1"/>
  <c r="F3384" i="1" a="1"/>
  <c r="F3384" i="1" s="1"/>
  <c r="F3385" i="1" a="1"/>
  <c r="F3385" i="1" s="1"/>
  <c r="F3386" i="1" a="1"/>
  <c r="F3386" i="1" s="1"/>
  <c r="F3387" i="1" a="1"/>
  <c r="F3387" i="1"/>
  <c r="F3388" i="1" a="1"/>
  <c r="F3388" i="1" s="1"/>
  <c r="F3389" i="1" a="1"/>
  <c r="F3389" i="1" s="1"/>
  <c r="F3390" i="1" a="1"/>
  <c r="F3390" i="1" s="1"/>
  <c r="F3391" i="1" a="1"/>
  <c r="F3391" i="1" s="1"/>
  <c r="F3392" i="1" a="1"/>
  <c r="F3392" i="1" s="1"/>
  <c r="F3393" i="1" a="1"/>
  <c r="F3393" i="1" s="1"/>
  <c r="F3394" i="1" a="1"/>
  <c r="F3394" i="1"/>
  <c r="F3395" i="1" a="1"/>
  <c r="F3395" i="1"/>
  <c r="F3396" i="1" a="1"/>
  <c r="F3396" i="1"/>
  <c r="F3397" i="1" a="1"/>
  <c r="F3397" i="1" s="1"/>
  <c r="F3398" i="1" a="1"/>
  <c r="F3398" i="1" s="1"/>
  <c r="F3399" i="1" a="1"/>
  <c r="F3399" i="1"/>
  <c r="F3400" i="1" a="1"/>
  <c r="F3400" i="1" s="1"/>
  <c r="F3401" i="1" a="1"/>
  <c r="F3401" i="1" s="1"/>
  <c r="F3402" i="1" a="1"/>
  <c r="F3402" i="1" s="1"/>
  <c r="F3403" i="1" a="1"/>
  <c r="F3403" i="1" s="1"/>
  <c r="F3404" i="1" a="1"/>
  <c r="F3404" i="1" s="1"/>
  <c r="F3405" i="1" a="1"/>
  <c r="F3405" i="1" s="1"/>
  <c r="F3406" i="1" a="1"/>
  <c r="F3406" i="1" s="1"/>
  <c r="F3407" i="1" a="1"/>
  <c r="F3407" i="1"/>
  <c r="F3408" i="1" a="1"/>
  <c r="F3408" i="1"/>
  <c r="F3409" i="1" a="1"/>
  <c r="F3409" i="1" s="1"/>
  <c r="F3410" i="1" a="1"/>
  <c r="F3410" i="1" s="1"/>
  <c r="F3411" i="1" a="1"/>
  <c r="F3411" i="1" s="1"/>
  <c r="F3412" i="1" a="1"/>
  <c r="F3412" i="1"/>
  <c r="F3413" i="1" a="1"/>
  <c r="F3413" i="1"/>
  <c r="F3414" i="1" a="1"/>
  <c r="F3414" i="1" s="1"/>
  <c r="F3415" i="1" a="1"/>
  <c r="F3415" i="1" s="1"/>
  <c r="F3416" i="1" a="1"/>
  <c r="F3416" i="1" s="1"/>
  <c r="F3417" i="1" a="1"/>
  <c r="F3417" i="1" s="1"/>
  <c r="F3418" i="1" a="1"/>
  <c r="F3418" i="1" s="1"/>
  <c r="F3419" i="1" a="1"/>
  <c r="F3419" i="1" s="1"/>
  <c r="F3420" i="1" a="1"/>
  <c r="F3420" i="1"/>
  <c r="F3421" i="1" a="1"/>
  <c r="F3421" i="1"/>
  <c r="F3422" i="1" a="1"/>
  <c r="F3422" i="1" s="1"/>
  <c r="F3423" i="1" a="1"/>
  <c r="F3423" i="1" s="1"/>
  <c r="F3424" i="1" a="1"/>
  <c r="F3424" i="1" s="1"/>
  <c r="F3425" i="1" a="1"/>
  <c r="F3425" i="1" s="1"/>
  <c r="F3426" i="1" a="1"/>
  <c r="F3426" i="1"/>
  <c r="F3427" i="1" a="1"/>
  <c r="F3427" i="1" s="1"/>
  <c r="F3428" i="1" a="1"/>
  <c r="F3428" i="1" s="1"/>
  <c r="F3429" i="1" a="1"/>
  <c r="F3429" i="1" s="1"/>
  <c r="F3430" i="1" a="1"/>
  <c r="F3430" i="1" s="1"/>
  <c r="F3431" i="1" a="1"/>
  <c r="F3431" i="1" s="1"/>
  <c r="F3432" i="1" a="1"/>
  <c r="F3432" i="1" s="1"/>
  <c r="F3433" i="1" a="1"/>
  <c r="F3433" i="1"/>
  <c r="F3434" i="1" a="1"/>
  <c r="F3434" i="1" s="1"/>
  <c r="F3435" i="1" a="1"/>
  <c r="F3435" i="1" s="1"/>
  <c r="F3436" i="1" a="1"/>
  <c r="F3436" i="1" s="1"/>
  <c r="F3437" i="1" a="1"/>
  <c r="F3437" i="1" s="1"/>
  <c r="F3438" i="1" a="1"/>
  <c r="F3438" i="1"/>
  <c r="F3439" i="1" a="1"/>
  <c r="F3439" i="1"/>
  <c r="F3440" i="1" a="1"/>
  <c r="F3440" i="1" s="1"/>
  <c r="F3441" i="1" a="1"/>
  <c r="F3441" i="1"/>
  <c r="F3442" i="1" a="1"/>
  <c r="F3442" i="1" s="1"/>
  <c r="F3443" i="1" a="1"/>
  <c r="F3443" i="1" s="1"/>
  <c r="F3444" i="1" a="1"/>
  <c r="F3444" i="1" s="1"/>
  <c r="F3445" i="1" a="1"/>
  <c r="F3445" i="1" s="1"/>
  <c r="F3446" i="1" a="1"/>
  <c r="F3446" i="1" s="1"/>
  <c r="F3447" i="1" a="1"/>
  <c r="F3447" i="1" s="1"/>
  <c r="F3448" i="1" a="1"/>
  <c r="F3448" i="1" s="1"/>
  <c r="F3449" i="1" a="1"/>
  <c r="F3449" i="1" s="1"/>
  <c r="F3450" i="1" a="1"/>
  <c r="F3450" i="1" s="1"/>
  <c r="F3451" i="1" a="1"/>
  <c r="F3451" i="1"/>
  <c r="F3452" i="1" a="1"/>
  <c r="F3452" i="1" s="1"/>
  <c r="F3453" i="1" a="1"/>
  <c r="F3453" i="1"/>
  <c r="F3454" i="1" a="1"/>
  <c r="F3454" i="1" s="1"/>
  <c r="F3455" i="1" a="1"/>
  <c r="F3455" i="1" s="1"/>
  <c r="F3456" i="1" a="1"/>
  <c r="F3456" i="1" s="1"/>
  <c r="F3457" i="1" a="1"/>
  <c r="F3457" i="1" s="1"/>
  <c r="F3458" i="1" a="1"/>
  <c r="F3458" i="1" s="1"/>
  <c r="F3459" i="1" a="1"/>
  <c r="F3459" i="1" s="1"/>
  <c r="F3460" i="1" a="1"/>
  <c r="F3460" i="1" s="1"/>
  <c r="F3461" i="1" a="1"/>
  <c r="F3461" i="1" s="1"/>
  <c r="F3462" i="1" a="1"/>
  <c r="F3462" i="1" s="1"/>
  <c r="F3463" i="1" a="1"/>
  <c r="F3463" i="1" s="1"/>
  <c r="F3464" i="1" a="1"/>
  <c r="F3464" i="1" s="1"/>
  <c r="F3465" i="1" a="1"/>
  <c r="F3465" i="1" s="1"/>
  <c r="F3466" i="1" a="1"/>
  <c r="F3466" i="1" s="1"/>
  <c r="F3467" i="1" a="1"/>
  <c r="F3467" i="1" s="1"/>
  <c r="F3468" i="1" a="1"/>
  <c r="F3468" i="1" s="1"/>
  <c r="F3469" i="1" a="1"/>
  <c r="F3469" i="1" s="1"/>
  <c r="F3470" i="1" a="1"/>
  <c r="F3470" i="1" s="1"/>
  <c r="F3471" i="1" a="1"/>
  <c r="F3471" i="1"/>
  <c r="F3472" i="1" a="1"/>
  <c r="F3472" i="1"/>
  <c r="F3473" i="1" a="1"/>
  <c r="F3473" i="1" s="1"/>
  <c r="F3474" i="1" a="1"/>
  <c r="F3474" i="1" s="1"/>
  <c r="F3475" i="1" a="1"/>
  <c r="F3475" i="1" s="1"/>
  <c r="F3476" i="1" a="1"/>
  <c r="F3476" i="1" s="1"/>
  <c r="F3477" i="1" a="1"/>
  <c r="F3477" i="1" s="1"/>
  <c r="F3478" i="1" a="1"/>
  <c r="F3478" i="1" s="1"/>
  <c r="F3479" i="1" a="1"/>
  <c r="F3479" i="1"/>
  <c r="F3480" i="1" a="1"/>
  <c r="F3480" i="1" s="1"/>
  <c r="F3481" i="1" a="1"/>
  <c r="F3481" i="1" s="1"/>
  <c r="F3482" i="1" a="1"/>
  <c r="F3482" i="1" s="1"/>
  <c r="F3483" i="1" a="1"/>
  <c r="F3483" i="1" s="1"/>
  <c r="F3484" i="1" a="1"/>
  <c r="F3484" i="1" s="1"/>
  <c r="F3485" i="1" a="1"/>
  <c r="F3485" i="1" s="1"/>
  <c r="F3486" i="1" a="1"/>
  <c r="F3486" i="1" s="1"/>
  <c r="F3487" i="1" a="1"/>
  <c r="F3487" i="1" s="1"/>
  <c r="F3488" i="1" a="1"/>
  <c r="F3488" i="1" s="1"/>
  <c r="F3489" i="1" a="1"/>
  <c r="F3489" i="1" s="1"/>
  <c r="F3490" i="1" a="1"/>
  <c r="F3490" i="1"/>
  <c r="F3491" i="1" a="1"/>
  <c r="F3491" i="1" s="1"/>
  <c r="F3492" i="1" a="1"/>
  <c r="F3492" i="1" s="1"/>
  <c r="F3493" i="1" a="1"/>
  <c r="F3493" i="1" s="1"/>
  <c r="F3494" i="1" a="1"/>
  <c r="F3494" i="1"/>
  <c r="F3495" i="1" a="1"/>
  <c r="F3495" i="1"/>
  <c r="F3496" i="1" a="1"/>
  <c r="F3496" i="1" s="1"/>
  <c r="F3497" i="1" a="1"/>
  <c r="F3497" i="1" s="1"/>
  <c r="F3498" i="1" a="1"/>
  <c r="F3498" i="1" s="1"/>
  <c r="F3499" i="1" a="1"/>
  <c r="F3499" i="1" s="1"/>
  <c r="F3500" i="1" a="1"/>
  <c r="F3500" i="1" s="1"/>
  <c r="F3501" i="1" a="1"/>
  <c r="F3501" i="1" s="1"/>
  <c r="F3502" i="1" a="1"/>
  <c r="F3502" i="1" s="1"/>
  <c r="F3503" i="1" a="1"/>
  <c r="F3503" i="1" s="1"/>
  <c r="F3504" i="1" a="1"/>
  <c r="F3504" i="1" s="1"/>
  <c r="F3505" i="1" a="1"/>
  <c r="F3505" i="1" s="1"/>
  <c r="F3506" i="1" a="1"/>
  <c r="F3506" i="1" s="1"/>
  <c r="F3507" i="1" a="1"/>
  <c r="F3507" i="1"/>
  <c r="F3508" i="1" a="1"/>
  <c r="F3508" i="1" s="1"/>
  <c r="F3509" i="1" a="1"/>
  <c r="F3509" i="1" s="1"/>
  <c r="F3510" i="1" a="1"/>
  <c r="F3510" i="1" s="1"/>
  <c r="F3511" i="1" a="1"/>
  <c r="F3511" i="1" s="1"/>
  <c r="F3512" i="1" a="1"/>
  <c r="F3512" i="1" s="1"/>
  <c r="F3513" i="1" a="1"/>
  <c r="F3513" i="1" s="1"/>
  <c r="F3514" i="1" a="1"/>
  <c r="F3514" i="1" s="1"/>
  <c r="F3515" i="1" a="1"/>
  <c r="F3515" i="1" s="1"/>
  <c r="F3516" i="1" a="1"/>
  <c r="F3516" i="1" s="1"/>
  <c r="F3517" i="1" a="1"/>
  <c r="F3517" i="1" s="1"/>
  <c r="F3518" i="1" a="1"/>
  <c r="F3518" i="1" s="1"/>
  <c r="F3519" i="1" a="1"/>
  <c r="F3519" i="1" s="1"/>
  <c r="F3520" i="1" a="1"/>
  <c r="F3520" i="1"/>
  <c r="F3521" i="1" a="1"/>
  <c r="F3521" i="1" s="1"/>
  <c r="F3522" i="1" a="1"/>
  <c r="F3522" i="1" s="1"/>
  <c r="F3523" i="1" a="1"/>
  <c r="F3523" i="1"/>
  <c r="F3524" i="1" a="1"/>
  <c r="F3524" i="1" s="1"/>
  <c r="F3525" i="1" a="1"/>
  <c r="F3525" i="1" s="1"/>
  <c r="F3526" i="1" a="1"/>
  <c r="F3526" i="1" s="1"/>
  <c r="F3527" i="1" a="1"/>
  <c r="F3527" i="1" s="1"/>
  <c r="F3528" i="1" a="1"/>
  <c r="F3528" i="1" s="1"/>
  <c r="F3529" i="1" a="1"/>
  <c r="F3529" i="1" s="1"/>
  <c r="F3530" i="1" a="1"/>
  <c r="F3530" i="1" s="1"/>
  <c r="F3531" i="1" a="1"/>
  <c r="F3531" i="1" s="1"/>
  <c r="F3532" i="1" a="1"/>
  <c r="F3532" i="1" s="1"/>
  <c r="F3533" i="1" a="1"/>
  <c r="F3533" i="1" s="1"/>
  <c r="F3534" i="1" a="1"/>
  <c r="F3534" i="1" s="1"/>
  <c r="F3535" i="1" a="1"/>
  <c r="F3535" i="1" s="1"/>
  <c r="F3536" i="1" a="1"/>
  <c r="F3536" i="1" s="1"/>
  <c r="F3537" i="1" a="1"/>
  <c r="F3537" i="1" s="1"/>
  <c r="F3538" i="1" a="1"/>
  <c r="F3538" i="1" s="1"/>
  <c r="F3539" i="1" a="1"/>
  <c r="F3539" i="1" s="1"/>
  <c r="F3540" i="1" a="1"/>
  <c r="F3540" i="1" s="1"/>
  <c r="F3541" i="1" a="1"/>
  <c r="F3541" i="1"/>
  <c r="F3542" i="1" a="1"/>
  <c r="F3542" i="1" s="1"/>
  <c r="F3543" i="1" a="1"/>
  <c r="F3543" i="1" s="1"/>
  <c r="F3544" i="1" a="1"/>
  <c r="F3544" i="1" s="1"/>
  <c r="F3545" i="1" a="1"/>
  <c r="F3545" i="1" s="1"/>
  <c r="F3546" i="1" a="1"/>
  <c r="F3546" i="1" s="1"/>
  <c r="F3547" i="1" a="1"/>
  <c r="F3547" i="1" s="1"/>
  <c r="F3548" i="1" a="1"/>
  <c r="F3548" i="1" s="1"/>
  <c r="F3549" i="1" a="1"/>
  <c r="F3549" i="1"/>
  <c r="F3550" i="1" a="1"/>
  <c r="F3550" i="1" s="1"/>
  <c r="F3551" i="1" a="1"/>
  <c r="F3551" i="1"/>
  <c r="F3552" i="1" a="1"/>
  <c r="F3552" i="1" s="1"/>
  <c r="F3553" i="1" a="1"/>
  <c r="F3553" i="1" s="1"/>
  <c r="F3554" i="1" a="1"/>
  <c r="F3554" i="1" s="1"/>
  <c r="F3555" i="1" a="1"/>
  <c r="F3555" i="1" s="1"/>
  <c r="F3556" i="1" a="1"/>
  <c r="F3556" i="1" s="1"/>
  <c r="F3557" i="1" a="1"/>
  <c r="F3557" i="1" s="1"/>
  <c r="F3558" i="1" a="1"/>
  <c r="F3558" i="1" s="1"/>
  <c r="F3559" i="1" a="1"/>
  <c r="F3559" i="1" s="1"/>
  <c r="F3560" i="1" a="1"/>
  <c r="F3560" i="1" s="1"/>
  <c r="F3561" i="1" a="1"/>
  <c r="F3561" i="1" s="1"/>
  <c r="F3562" i="1" a="1"/>
  <c r="F3562" i="1"/>
  <c r="F3563" i="1" a="1"/>
  <c r="F3563" i="1" s="1"/>
  <c r="F3564" i="1" a="1"/>
  <c r="F3564" i="1" s="1"/>
  <c r="F3565" i="1" a="1"/>
  <c r="F3565" i="1" s="1"/>
  <c r="F3566" i="1" a="1"/>
  <c r="F3566" i="1"/>
  <c r="F3567" i="1" a="1"/>
  <c r="F3567" i="1"/>
  <c r="F3568" i="1" a="1"/>
  <c r="F3568" i="1" s="1"/>
  <c r="F3569" i="1" a="1"/>
  <c r="F3569" i="1" s="1"/>
  <c r="F3570" i="1" a="1"/>
  <c r="F3570" i="1" s="1"/>
  <c r="F3571" i="1" a="1"/>
  <c r="F3571" i="1"/>
  <c r="F3572" i="1" a="1"/>
  <c r="F3572" i="1" s="1"/>
  <c r="F3573" i="1" a="1"/>
  <c r="F3573" i="1" s="1"/>
  <c r="F3574" i="1" a="1"/>
  <c r="F3574" i="1" s="1"/>
  <c r="F3575" i="1" a="1"/>
  <c r="F3575" i="1"/>
  <c r="F3576" i="1" a="1"/>
  <c r="F3576" i="1" s="1"/>
  <c r="F3577" i="1" a="1"/>
  <c r="F3577" i="1" s="1"/>
  <c r="F3578" i="1" a="1"/>
  <c r="F3578" i="1" s="1"/>
  <c r="F3579" i="1" a="1"/>
  <c r="F3579" i="1"/>
  <c r="F3580" i="1" a="1"/>
  <c r="F3580" i="1"/>
  <c r="F3581" i="1" a="1"/>
  <c r="F3581" i="1" s="1"/>
  <c r="F3582" i="1" a="1"/>
  <c r="F3582" i="1" s="1"/>
  <c r="F3583" i="1" a="1"/>
  <c r="F3583" i="1" s="1"/>
  <c r="F3584" i="1" a="1"/>
  <c r="F3584" i="1"/>
  <c r="F3585" i="1" a="1"/>
  <c r="F3585" i="1" s="1"/>
  <c r="F3586" i="1" a="1"/>
  <c r="F3586" i="1" s="1"/>
  <c r="F3587" i="1" a="1"/>
  <c r="F3587" i="1" s="1"/>
  <c r="F3588" i="1" a="1"/>
  <c r="F3588" i="1" s="1"/>
  <c r="F3589" i="1" a="1"/>
  <c r="F3589" i="1" s="1"/>
  <c r="F3590" i="1" a="1"/>
  <c r="F3590" i="1" s="1"/>
  <c r="F3591" i="1" a="1"/>
  <c r="F3591" i="1" s="1"/>
  <c r="F3592" i="1" a="1"/>
  <c r="F3592" i="1"/>
  <c r="F3593" i="1" a="1"/>
  <c r="F3593" i="1"/>
  <c r="F3594" i="1" a="1"/>
  <c r="F3594" i="1" s="1"/>
  <c r="F3595" i="1" a="1"/>
  <c r="F3595" i="1" s="1"/>
  <c r="F3596" i="1" a="1"/>
  <c r="F3596" i="1" s="1"/>
  <c r="F3597" i="1" a="1"/>
  <c r="F3597" i="1"/>
  <c r="F3598" i="1" a="1"/>
  <c r="F3598" i="1" s="1"/>
  <c r="F3599" i="1" a="1"/>
  <c r="F3599" i="1" s="1"/>
  <c r="F3600" i="1" a="1"/>
  <c r="F3600" i="1" s="1"/>
  <c r="F3601" i="1" a="1"/>
  <c r="F3601" i="1" s="1"/>
  <c r="F3602" i="1" a="1"/>
  <c r="F3602" i="1" s="1"/>
  <c r="F3603" i="1" a="1"/>
  <c r="F3603" i="1" s="1"/>
  <c r="F3604" i="1" a="1"/>
  <c r="F3604" i="1" s="1"/>
  <c r="F3605" i="1" a="1"/>
  <c r="F3605" i="1" s="1"/>
  <c r="F3606" i="1" a="1"/>
  <c r="F3606" i="1" s="1"/>
  <c r="F3607" i="1" a="1"/>
  <c r="F3607" i="1" s="1"/>
  <c r="F3608" i="1" a="1"/>
  <c r="F3608" i="1" s="1"/>
  <c r="F3609" i="1" a="1"/>
  <c r="F3609" i="1" s="1"/>
  <c r="F3610" i="1" a="1"/>
  <c r="F3610" i="1" s="1"/>
  <c r="F3611" i="1" a="1"/>
  <c r="F3611" i="1" s="1"/>
  <c r="F3612" i="1" a="1"/>
  <c r="F3612" i="1" s="1"/>
  <c r="F3613" i="1" a="1"/>
  <c r="F3613" i="1"/>
  <c r="F3614" i="1" a="1"/>
  <c r="F3614" i="1" s="1"/>
  <c r="F3615" i="1" a="1"/>
  <c r="F3615" i="1" s="1"/>
  <c r="F3616" i="1" a="1"/>
  <c r="F3616" i="1" s="1"/>
  <c r="F3617" i="1" a="1"/>
  <c r="F3617" i="1" s="1"/>
  <c r="F3618" i="1" a="1"/>
  <c r="F3618" i="1" s="1"/>
  <c r="F3619" i="1" a="1"/>
  <c r="F3619" i="1" s="1"/>
  <c r="F3620" i="1" a="1"/>
  <c r="F3620" i="1" s="1"/>
  <c r="F3621" i="1" a="1"/>
  <c r="F3621" i="1"/>
  <c r="F3622" i="1" a="1"/>
  <c r="F3622" i="1" s="1"/>
  <c r="F3623" i="1" a="1"/>
  <c r="F3623" i="1" s="1"/>
  <c r="F3624" i="1" a="1"/>
  <c r="F3624" i="1" s="1"/>
  <c r="F3625" i="1" a="1"/>
  <c r="F3625" i="1" s="1"/>
  <c r="F3626" i="1" a="1"/>
  <c r="F3626" i="1" s="1"/>
  <c r="F3627" i="1" a="1"/>
  <c r="F3627" i="1" s="1"/>
  <c r="F3628" i="1" a="1"/>
  <c r="F3628" i="1" s="1"/>
  <c r="F3629" i="1" a="1"/>
  <c r="F3629" i="1" s="1"/>
  <c r="F3630" i="1" a="1"/>
  <c r="F3630" i="1" s="1"/>
  <c r="F3631" i="1" a="1"/>
  <c r="F3631" i="1" s="1"/>
  <c r="F3632" i="1" a="1"/>
  <c r="F3632" i="1" s="1"/>
  <c r="F3633" i="1" a="1"/>
  <c r="F3633" i="1" s="1"/>
  <c r="F3634" i="1" a="1"/>
  <c r="F3634" i="1" s="1"/>
  <c r="F3635" i="1" a="1"/>
  <c r="F3635" i="1" s="1"/>
  <c r="F3636" i="1" a="1"/>
  <c r="F3636" i="1" s="1"/>
  <c r="F3637" i="1" a="1"/>
  <c r="F3637" i="1" s="1"/>
  <c r="F3638" i="1" a="1"/>
  <c r="F3638" i="1" s="1"/>
  <c r="F3639" i="1" a="1"/>
  <c r="F3639" i="1"/>
  <c r="F3640" i="1" a="1"/>
  <c r="F3640" i="1" s="1"/>
  <c r="F3641" i="1" a="1"/>
  <c r="F3641" i="1" s="1"/>
  <c r="F3642" i="1" a="1"/>
  <c r="F3642" i="1" s="1"/>
  <c r="F3643" i="1" a="1"/>
  <c r="F3643" i="1" s="1"/>
  <c r="F3644" i="1" a="1"/>
  <c r="F3644" i="1" s="1"/>
  <c r="F3645" i="1" a="1"/>
  <c r="F3645" i="1" s="1"/>
  <c r="F3646" i="1" a="1"/>
  <c r="F3646" i="1" s="1"/>
  <c r="F3647" i="1" a="1"/>
  <c r="F3647" i="1"/>
  <c r="F3648" i="1" a="1"/>
  <c r="F3648" i="1" s="1"/>
  <c r="F3649" i="1" a="1"/>
  <c r="F3649" i="1" s="1"/>
  <c r="F3650" i="1" a="1"/>
  <c r="F3650" i="1" s="1"/>
  <c r="F3651" i="1" a="1"/>
  <c r="F3651" i="1" s="1"/>
  <c r="F3652" i="1" a="1"/>
  <c r="F3652" i="1"/>
  <c r="F3653" i="1" a="1"/>
  <c r="F3653" i="1" s="1"/>
  <c r="F3654" i="1" a="1"/>
  <c r="F3654" i="1" s="1"/>
  <c r="F3655" i="1" a="1"/>
  <c r="F3655" i="1" s="1"/>
  <c r="F3656" i="1" a="1"/>
  <c r="F3656" i="1" s="1"/>
  <c r="F3657" i="1" a="1"/>
  <c r="F3657" i="1" s="1"/>
  <c r="F3658" i="1" a="1"/>
  <c r="F3658" i="1" s="1"/>
  <c r="F3659" i="1" a="1"/>
  <c r="F3659" i="1" s="1"/>
  <c r="F3660" i="1" a="1"/>
  <c r="F3660" i="1" s="1"/>
  <c r="F3661" i="1" a="1"/>
  <c r="F3661" i="1" s="1"/>
  <c r="F3662" i="1" a="1"/>
  <c r="F3662" i="1" s="1"/>
  <c r="F3663" i="1" a="1"/>
  <c r="F3663" i="1" s="1"/>
  <c r="F3664" i="1" a="1"/>
  <c r="F3664" i="1" s="1"/>
  <c r="F3665" i="1" a="1"/>
  <c r="F3665" i="1"/>
  <c r="F3666" i="1" a="1"/>
  <c r="F3666" i="1" s="1"/>
  <c r="F3667" i="1" a="1"/>
  <c r="F3667" i="1" s="1"/>
  <c r="F3668" i="1" a="1"/>
  <c r="F3668" i="1" s="1"/>
  <c r="F3669" i="1" a="1"/>
  <c r="F3669" i="1" s="1"/>
  <c r="F3670" i="1" a="1"/>
  <c r="F3670" i="1" s="1"/>
  <c r="F3671" i="1" a="1"/>
  <c r="F3671" i="1" s="1"/>
  <c r="F3672" i="1" a="1"/>
  <c r="F3672" i="1" s="1"/>
  <c r="F3673" i="1" a="1"/>
  <c r="F3673" i="1" s="1"/>
  <c r="F3674" i="1" a="1"/>
  <c r="F3674" i="1" s="1"/>
  <c r="F3675" i="1" a="1"/>
  <c r="F3675" i="1" s="1"/>
  <c r="F3676" i="1" a="1"/>
  <c r="F3676" i="1" s="1"/>
  <c r="F3677" i="1" a="1"/>
  <c r="F3677" i="1"/>
  <c r="F3678" i="1" a="1"/>
  <c r="F3678" i="1" s="1"/>
  <c r="F3679" i="1" a="1"/>
  <c r="F3679" i="1" s="1"/>
  <c r="F3680" i="1" a="1"/>
  <c r="F3680" i="1"/>
  <c r="F3681" i="1" a="1"/>
  <c r="F3681" i="1" s="1"/>
  <c r="F3682" i="1" a="1"/>
  <c r="F3682" i="1" s="1"/>
  <c r="F3683" i="1" a="1"/>
  <c r="F3683" i="1" s="1"/>
  <c r="F3684" i="1" a="1"/>
  <c r="F3684" i="1" s="1"/>
  <c r="F3685" i="1" a="1"/>
  <c r="F3685" i="1"/>
  <c r="F3686" i="1" a="1"/>
  <c r="F3686" i="1" s="1"/>
  <c r="F3687" i="1" a="1"/>
  <c r="F3687" i="1" s="1"/>
  <c r="F3688" i="1" a="1"/>
  <c r="F3688" i="1" s="1"/>
  <c r="F3689" i="1" a="1"/>
  <c r="F3689" i="1" s="1"/>
  <c r="F3690" i="1" a="1"/>
  <c r="F3690" i="1" s="1"/>
  <c r="F3691" i="1" a="1"/>
  <c r="F3691" i="1" s="1"/>
  <c r="F3692" i="1" a="1"/>
  <c r="F3692" i="1" s="1"/>
  <c r="F3693" i="1" a="1"/>
  <c r="F3693" i="1"/>
  <c r="F3694" i="1" a="1"/>
  <c r="F3694" i="1" s="1"/>
  <c r="F3695" i="1" a="1"/>
  <c r="F3695" i="1" s="1"/>
  <c r="F3696" i="1" a="1"/>
  <c r="F3696" i="1" s="1"/>
  <c r="F3697" i="1" a="1"/>
  <c r="F3697" i="1"/>
  <c r="F3698" i="1" a="1"/>
  <c r="F3698" i="1"/>
  <c r="F3699" i="1" a="1"/>
  <c r="F3699" i="1" s="1"/>
  <c r="F3700" i="1" a="1"/>
  <c r="F3700" i="1" s="1"/>
  <c r="F3701" i="1" a="1"/>
  <c r="F3701" i="1" s="1"/>
  <c r="F3702" i="1" a="1"/>
  <c r="F3702" i="1" s="1"/>
  <c r="F3703" i="1" a="1"/>
  <c r="F3703" i="1" s="1"/>
  <c r="F3704" i="1" a="1"/>
  <c r="F3704" i="1" s="1"/>
  <c r="F3705" i="1" a="1"/>
  <c r="F3705" i="1" s="1"/>
  <c r="F3706" i="1" a="1"/>
  <c r="F3706" i="1" s="1"/>
  <c r="F3707" i="1" a="1"/>
  <c r="F3707" i="1" s="1"/>
  <c r="F3708" i="1" a="1"/>
  <c r="F3708" i="1" s="1"/>
  <c r="F3709" i="1" a="1"/>
  <c r="F3709" i="1" s="1"/>
  <c r="F3710" i="1" a="1"/>
  <c r="F3710" i="1"/>
  <c r="F3711" i="1" a="1"/>
  <c r="F3711" i="1"/>
  <c r="F3712" i="1" a="1"/>
  <c r="F3712" i="1" s="1"/>
  <c r="F3713" i="1" a="1"/>
  <c r="F3713" i="1" s="1"/>
  <c r="F3714" i="1" a="1"/>
  <c r="F3714" i="1" s="1"/>
  <c r="F3715" i="1" a="1"/>
  <c r="F3715" i="1" s="1"/>
  <c r="F3716" i="1" a="1"/>
  <c r="F3716" i="1" s="1"/>
  <c r="F3717" i="1" a="1"/>
  <c r="F3717" i="1" s="1"/>
  <c r="F3718" i="1" a="1"/>
  <c r="F3718" i="1" s="1"/>
  <c r="F3719" i="1" a="1"/>
  <c r="F3719" i="1"/>
  <c r="F3720" i="1" a="1"/>
  <c r="F3720" i="1" s="1"/>
  <c r="F3721" i="1" a="1"/>
  <c r="F3721" i="1" s="1"/>
  <c r="F3722" i="1" a="1"/>
  <c r="F3722" i="1" s="1"/>
  <c r="F3723" i="1" a="1"/>
  <c r="F3723" i="1" s="1"/>
  <c r="F3724" i="1" a="1"/>
  <c r="F3724" i="1"/>
  <c r="F3725" i="1" a="1"/>
  <c r="F3725" i="1" s="1"/>
  <c r="F3726" i="1" a="1"/>
  <c r="F3726" i="1" s="1"/>
  <c r="F3727" i="1" a="1"/>
  <c r="F3727" i="1" s="1"/>
  <c r="F3728" i="1" a="1"/>
  <c r="F3728" i="1" s="1"/>
  <c r="F3729" i="1" a="1"/>
  <c r="F3729" i="1" s="1"/>
  <c r="F3730" i="1" a="1"/>
  <c r="F3730" i="1" s="1"/>
  <c r="F3731" i="1" a="1"/>
  <c r="F3731" i="1" s="1"/>
  <c r="F3732" i="1" a="1"/>
  <c r="F3732" i="1" s="1"/>
  <c r="F3733" i="1" a="1"/>
  <c r="F3733" i="1" s="1"/>
  <c r="F3734" i="1" a="1"/>
  <c r="F3734" i="1" s="1"/>
  <c r="F3735" i="1" a="1"/>
  <c r="F3735" i="1" s="1"/>
  <c r="F3736" i="1" a="1"/>
  <c r="F3736" i="1" s="1"/>
  <c r="F3737" i="1" a="1"/>
  <c r="F3737" i="1" s="1"/>
  <c r="F3738" i="1" a="1"/>
  <c r="F3738" i="1" s="1"/>
  <c r="F3739" i="1" a="1"/>
  <c r="F3739" i="1"/>
  <c r="F3740" i="1" a="1"/>
  <c r="F3740" i="1" s="1"/>
  <c r="F3741" i="1" a="1"/>
  <c r="F3741" i="1" s="1"/>
  <c r="F3742" i="1" a="1"/>
  <c r="F3742" i="1" s="1"/>
  <c r="F3743" i="1" a="1"/>
  <c r="F3743" i="1" s="1"/>
  <c r="F3744" i="1" a="1"/>
  <c r="F3744" i="1" s="1"/>
  <c r="F3745" i="1" a="1"/>
  <c r="F3745" i="1" s="1"/>
  <c r="F3746" i="1" a="1"/>
  <c r="F3746" i="1" s="1"/>
  <c r="F3747" i="1" a="1"/>
  <c r="F3747" i="1" s="1"/>
  <c r="F3748" i="1" a="1"/>
  <c r="F3748" i="1" s="1"/>
  <c r="F3749" i="1" a="1"/>
  <c r="F3749" i="1" s="1"/>
  <c r="F3750" i="1" a="1"/>
  <c r="F3750" i="1" s="1"/>
  <c r="F3751" i="1" a="1"/>
  <c r="F3751" i="1" s="1"/>
  <c r="F3752" i="1" a="1"/>
  <c r="F3752" i="1"/>
  <c r="F3753" i="1" a="1"/>
  <c r="F3753" i="1" s="1"/>
  <c r="F3754" i="1" a="1"/>
  <c r="F3754" i="1" s="1"/>
  <c r="F3755" i="1" a="1"/>
  <c r="F3755" i="1" s="1"/>
  <c r="F3756" i="1" a="1"/>
  <c r="F3756" i="1" s="1"/>
  <c r="F3757" i="1" a="1"/>
  <c r="F3757" i="1" s="1"/>
  <c r="F3758" i="1" a="1"/>
  <c r="F3758" i="1" s="1"/>
  <c r="F3759" i="1" a="1"/>
  <c r="F3759" i="1" s="1"/>
  <c r="F3760" i="1" a="1"/>
  <c r="F3760" i="1" s="1"/>
  <c r="F3761" i="1" a="1"/>
  <c r="F3761" i="1" s="1"/>
  <c r="F3762" i="1" a="1"/>
  <c r="F3762" i="1" s="1"/>
  <c r="F3763" i="1" a="1"/>
  <c r="F3763" i="1" s="1"/>
  <c r="F3764" i="1" a="1"/>
  <c r="F3764" i="1" s="1"/>
  <c r="F3765" i="1" a="1"/>
  <c r="F3765" i="1"/>
  <c r="F3766" i="1" a="1"/>
  <c r="F3766" i="1" s="1"/>
  <c r="F3767" i="1" a="1"/>
  <c r="F3767" i="1" s="1"/>
  <c r="F3768" i="1" a="1"/>
  <c r="F3768" i="1" s="1"/>
  <c r="F3769" i="1" a="1"/>
  <c r="F3769" i="1" s="1"/>
  <c r="F3770" i="1" a="1"/>
  <c r="F3770" i="1" s="1"/>
  <c r="F3771" i="1" a="1"/>
  <c r="F3771" i="1" s="1"/>
  <c r="F3772" i="1" a="1"/>
  <c r="F3772" i="1" s="1"/>
  <c r="F3773" i="1" a="1"/>
  <c r="F3773" i="1" s="1"/>
  <c r="F3774" i="1" a="1"/>
  <c r="F3774" i="1" s="1"/>
  <c r="F3775" i="1" a="1"/>
  <c r="F3775" i="1" s="1"/>
  <c r="F3776" i="1" a="1"/>
  <c r="F3776" i="1" s="1"/>
  <c r="F3777" i="1" a="1"/>
  <c r="F3777" i="1" s="1"/>
  <c r="F3778" i="1" a="1"/>
  <c r="F3778" i="1"/>
  <c r="F3779" i="1" a="1"/>
  <c r="F3779" i="1" s="1"/>
  <c r="F3780" i="1" a="1"/>
  <c r="F3780" i="1" s="1"/>
  <c r="F3781" i="1" a="1"/>
  <c r="F3781" i="1" s="1"/>
  <c r="F3782" i="1" a="1"/>
  <c r="F3782" i="1"/>
  <c r="F3783" i="1" a="1"/>
  <c r="F3783" i="1" s="1"/>
  <c r="F3784" i="1" a="1"/>
  <c r="F3784" i="1" s="1"/>
  <c r="F3785" i="1" a="1"/>
  <c r="F3785" i="1" s="1"/>
  <c r="F3786" i="1" a="1"/>
  <c r="F3786" i="1" s="1"/>
  <c r="F3787" i="1" a="1"/>
  <c r="F3787" i="1" s="1"/>
  <c r="F3788" i="1" a="1"/>
  <c r="F3788" i="1" s="1"/>
  <c r="F3789" i="1" a="1"/>
  <c r="F3789" i="1" s="1"/>
  <c r="F3790" i="1" a="1"/>
  <c r="F3790" i="1" s="1"/>
  <c r="F3791" i="1" a="1"/>
  <c r="F3791" i="1"/>
  <c r="F3792" i="1" a="1"/>
  <c r="F3792" i="1" s="1"/>
  <c r="F3793" i="1" a="1"/>
  <c r="F3793" i="1" s="1"/>
  <c r="F3794" i="1" a="1"/>
  <c r="F3794" i="1" s="1"/>
  <c r="F3795" i="1" a="1"/>
  <c r="F3795" i="1" s="1"/>
  <c r="F3796" i="1" a="1"/>
  <c r="F3796" i="1" s="1"/>
  <c r="F3797" i="1" a="1"/>
  <c r="F3797" i="1" s="1"/>
  <c r="F3798" i="1" a="1"/>
  <c r="F3798" i="1" s="1"/>
  <c r="F3799" i="1" a="1"/>
  <c r="F3799" i="1" s="1"/>
  <c r="F3800" i="1" a="1"/>
  <c r="F3800" i="1" s="1"/>
  <c r="F3801" i="1" a="1"/>
  <c r="F3801" i="1" s="1"/>
  <c r="F3802" i="1" a="1"/>
  <c r="F3802" i="1" s="1"/>
  <c r="F3803" i="1" a="1"/>
  <c r="F3803" i="1" s="1"/>
  <c r="F3804" i="1" a="1"/>
  <c r="F3804" i="1" s="1"/>
  <c r="F3805" i="1" a="1"/>
  <c r="F3805" i="1" s="1"/>
  <c r="F3806" i="1" a="1"/>
  <c r="F3806" i="1" s="1"/>
  <c r="F3807" i="1" a="1"/>
  <c r="F3807" i="1" s="1"/>
  <c r="F3808" i="1" a="1"/>
  <c r="F3808" i="1"/>
  <c r="F3809" i="1" a="1"/>
  <c r="F3809" i="1"/>
  <c r="F3810" i="1" a="1"/>
  <c r="F3810" i="1" s="1"/>
  <c r="F3811" i="1" a="1"/>
  <c r="F3811" i="1"/>
  <c r="F3812" i="1" a="1"/>
  <c r="F3812" i="1" s="1"/>
  <c r="F3813" i="1" a="1"/>
  <c r="F3813" i="1" s="1"/>
  <c r="F3814" i="1" a="1"/>
  <c r="F3814" i="1" s="1"/>
  <c r="F3815" i="1" a="1"/>
  <c r="F3815" i="1" s="1"/>
  <c r="F3816" i="1" a="1"/>
  <c r="F3816" i="1" s="1"/>
  <c r="F3817" i="1" a="1"/>
  <c r="F3817" i="1" s="1"/>
  <c r="F3818" i="1" a="1"/>
  <c r="F3818" i="1" s="1"/>
  <c r="F3819" i="1" a="1"/>
  <c r="F3819" i="1" s="1"/>
  <c r="F3820" i="1" a="1"/>
  <c r="F3820" i="1" s="1"/>
  <c r="F3821" i="1" a="1"/>
  <c r="F3821" i="1"/>
  <c r="F3822" i="1" a="1"/>
  <c r="F3822" i="1" s="1"/>
  <c r="F3823" i="1" a="1"/>
  <c r="F3823" i="1" s="1"/>
  <c r="F3824" i="1" a="1"/>
  <c r="F3824" i="1"/>
  <c r="F3825" i="1" a="1"/>
  <c r="F3825" i="1" s="1"/>
  <c r="F3826" i="1" a="1"/>
  <c r="F3826" i="1" s="1"/>
  <c r="F3827" i="1" a="1"/>
  <c r="F3827" i="1" s="1"/>
  <c r="F3828" i="1" a="1"/>
  <c r="F3828" i="1" s="1"/>
  <c r="F3829" i="1" a="1"/>
  <c r="F3829" i="1"/>
  <c r="F3830" i="1" a="1"/>
  <c r="F3830" i="1" s="1"/>
  <c r="F3831" i="1" a="1"/>
  <c r="F3831" i="1" s="1"/>
  <c r="F3832" i="1" a="1"/>
  <c r="F3832" i="1" s="1"/>
  <c r="F3833" i="1" a="1"/>
  <c r="F3833" i="1" s="1"/>
  <c r="F3834" i="1" a="1"/>
  <c r="F3834" i="1" s="1"/>
  <c r="F3835" i="1" a="1"/>
  <c r="F3835" i="1" s="1"/>
  <c r="F3836" i="1" a="1"/>
  <c r="F3836" i="1" s="1"/>
  <c r="F3837" i="1" a="1"/>
  <c r="F3837" i="1" s="1"/>
  <c r="F3838" i="1" a="1"/>
  <c r="F3838" i="1" s="1"/>
  <c r="F3839" i="1" a="1"/>
  <c r="F3839" i="1" s="1"/>
  <c r="F3840" i="1" a="1"/>
  <c r="F3840" i="1" s="1"/>
  <c r="F3841" i="1" a="1"/>
  <c r="F3841" i="1"/>
  <c r="F3842" i="1" a="1"/>
  <c r="F3842" i="1" s="1"/>
  <c r="F3843" i="1" a="1"/>
  <c r="F3843" i="1" s="1"/>
  <c r="F3844" i="1" a="1"/>
  <c r="F3844" i="1" s="1"/>
  <c r="F3845" i="1" a="1"/>
  <c r="F3845" i="1" s="1"/>
  <c r="F3846" i="1" a="1"/>
  <c r="F3846" i="1" s="1"/>
  <c r="F3847" i="1" a="1"/>
  <c r="F3847" i="1" s="1"/>
  <c r="F3848" i="1" a="1"/>
  <c r="F3848" i="1" s="1"/>
  <c r="F3849" i="1" a="1"/>
  <c r="F3849" i="1" s="1"/>
  <c r="F3850" i="1" a="1"/>
  <c r="F3850" i="1" s="1"/>
  <c r="F3851" i="1" a="1"/>
  <c r="F3851" i="1" s="1"/>
  <c r="F3852" i="1" a="1"/>
  <c r="F3852" i="1" s="1"/>
  <c r="F3853" i="1" a="1"/>
  <c r="F3853" i="1" s="1"/>
  <c r="F3854" i="1" a="1"/>
  <c r="F3854" i="1" s="1"/>
  <c r="F3855" i="1" a="1"/>
  <c r="F3855" i="1"/>
  <c r="F3856" i="1" a="1"/>
  <c r="F3856" i="1" s="1"/>
  <c r="F3857" i="1" a="1"/>
  <c r="F3857" i="1" s="1"/>
  <c r="F3858" i="1" a="1"/>
  <c r="F3858" i="1" s="1"/>
  <c r="F3859" i="1" a="1"/>
  <c r="F3859" i="1" s="1"/>
  <c r="F3860" i="1" a="1"/>
  <c r="F3860" i="1" s="1"/>
  <c r="F3861" i="1" a="1"/>
  <c r="F3861" i="1" s="1"/>
  <c r="F3862" i="1" a="1"/>
  <c r="F3862" i="1" s="1"/>
  <c r="F3863" i="1" a="1"/>
  <c r="F3863" i="1"/>
  <c r="F3864" i="1" a="1"/>
  <c r="F3864" i="1" s="1"/>
  <c r="F3865" i="1" a="1"/>
  <c r="F3865" i="1" s="1"/>
  <c r="F3866" i="1" a="1"/>
  <c r="F3866" i="1" s="1"/>
  <c r="F3867" i="1" a="1"/>
  <c r="F3867" i="1"/>
  <c r="F3868" i="1" a="1"/>
  <c r="F3868" i="1"/>
  <c r="F3869" i="1" a="1"/>
  <c r="F3869" i="1" s="1"/>
  <c r="F3870" i="1" a="1"/>
  <c r="F3870" i="1" s="1"/>
  <c r="F3871" i="1" a="1"/>
  <c r="F3871" i="1" s="1"/>
  <c r="F3872" i="1" a="1"/>
  <c r="F3872" i="1" s="1"/>
  <c r="F3873" i="1" a="1"/>
  <c r="F3873" i="1" s="1"/>
  <c r="F3874" i="1" a="1"/>
  <c r="F3874" i="1" s="1"/>
  <c r="F3875" i="1" a="1"/>
  <c r="F3875" i="1" s="1"/>
  <c r="F3876" i="1" a="1"/>
  <c r="F3876" i="1" s="1"/>
  <c r="F3877" i="1" a="1"/>
  <c r="F3877" i="1" s="1"/>
  <c r="F3878" i="1" a="1"/>
  <c r="F3878" i="1" s="1"/>
  <c r="F3879" i="1" a="1"/>
  <c r="F3879" i="1" s="1"/>
  <c r="F3880" i="1" a="1"/>
  <c r="F3880" i="1" s="1"/>
  <c r="F3881" i="1" a="1"/>
  <c r="F3881" i="1"/>
  <c r="F3882" i="1" a="1"/>
  <c r="F3882" i="1" s="1"/>
  <c r="F3883" i="1" a="1"/>
  <c r="F3883" i="1" s="1"/>
  <c r="F3884" i="1" a="1"/>
  <c r="F3884" i="1" s="1"/>
  <c r="F3885" i="1" a="1"/>
  <c r="F3885" i="1" s="1"/>
  <c r="F3886" i="1" a="1"/>
  <c r="F3886" i="1" s="1"/>
  <c r="F3887" i="1" a="1"/>
  <c r="F3887" i="1" s="1"/>
  <c r="F3888" i="1" a="1"/>
  <c r="F3888" i="1" s="1"/>
  <c r="F3889" i="1" a="1"/>
  <c r="F3889" i="1" s="1"/>
  <c r="F3890" i="1" a="1"/>
  <c r="F3890" i="1" s="1"/>
  <c r="F3891" i="1" a="1"/>
  <c r="F3891" i="1" s="1"/>
  <c r="F3892" i="1" a="1"/>
  <c r="F3892" i="1" s="1"/>
  <c r="F3893" i="1" a="1"/>
  <c r="F3893" i="1" s="1"/>
  <c r="F3894" i="1" a="1"/>
  <c r="F3894" i="1" s="1"/>
  <c r="F3895" i="1" a="1"/>
  <c r="F3895" i="1" s="1"/>
  <c r="F3896" i="1" a="1"/>
  <c r="F3896" i="1" s="1"/>
  <c r="F3897" i="1" a="1"/>
  <c r="F3897" i="1" s="1"/>
  <c r="F3898" i="1" a="1"/>
  <c r="F3898" i="1" s="1"/>
  <c r="F3899" i="1" a="1"/>
  <c r="F3899" i="1" s="1"/>
  <c r="F3900" i="1" a="1"/>
  <c r="F3900" i="1" s="1"/>
  <c r="F3901" i="1" a="1"/>
  <c r="F3901" i="1"/>
  <c r="F3902" i="1" a="1"/>
  <c r="F3902" i="1" s="1"/>
  <c r="F3903" i="1" a="1"/>
  <c r="F3903" i="1" s="1"/>
  <c r="F3904" i="1" a="1"/>
  <c r="F3904" i="1" s="1"/>
  <c r="F3905" i="1" a="1"/>
  <c r="F3905" i="1" s="1"/>
  <c r="F3906" i="1" a="1"/>
  <c r="F3906" i="1" s="1"/>
  <c r="F3907" i="1" a="1"/>
  <c r="F3907" i="1" s="1"/>
  <c r="F3908" i="1" a="1"/>
  <c r="F3908" i="1" s="1"/>
  <c r="F3909" i="1" a="1"/>
  <c r="F3909" i="1"/>
  <c r="F3910" i="1" a="1"/>
  <c r="F3910" i="1" s="1"/>
  <c r="F3911" i="1" a="1"/>
  <c r="F3911" i="1" s="1"/>
  <c r="F3912" i="1" a="1"/>
  <c r="F3912" i="1" s="1"/>
  <c r="F3913" i="1" a="1"/>
  <c r="F3913" i="1" s="1"/>
  <c r="F3914" i="1" a="1"/>
  <c r="F3914" i="1" s="1"/>
  <c r="F3915" i="1" a="1"/>
  <c r="F3915" i="1" s="1"/>
  <c r="F3916" i="1" a="1"/>
  <c r="F3916" i="1" s="1"/>
  <c r="F3917" i="1" a="1"/>
  <c r="F3917" i="1" s="1"/>
  <c r="F3918" i="1" a="1"/>
  <c r="F3918" i="1" s="1"/>
  <c r="F3919" i="1" a="1"/>
  <c r="F3919" i="1" s="1"/>
  <c r="F3920" i="1" a="1"/>
  <c r="F3920" i="1" s="1"/>
  <c r="F3921" i="1" a="1"/>
  <c r="F3921" i="1" s="1"/>
  <c r="F3922" i="1" a="1"/>
  <c r="F3922" i="1" s="1"/>
  <c r="F3923" i="1" a="1"/>
  <c r="F3923" i="1" s="1"/>
  <c r="F3924" i="1" a="1"/>
  <c r="F3924" i="1" s="1"/>
  <c r="F3925" i="1" a="1"/>
  <c r="F3925" i="1" s="1"/>
  <c r="F3926" i="1" a="1"/>
  <c r="F3926" i="1" s="1"/>
  <c r="F3927" i="1" a="1"/>
  <c r="F3927" i="1" s="1"/>
  <c r="F3928" i="1" a="1"/>
  <c r="F3928" i="1" s="1"/>
  <c r="F3929" i="1" a="1"/>
  <c r="F3929" i="1" s="1"/>
  <c r="F3930" i="1" a="1"/>
  <c r="F3930" i="1" s="1"/>
  <c r="F3931" i="1" a="1"/>
  <c r="F3931" i="1" s="1"/>
  <c r="F3932" i="1" a="1"/>
  <c r="F3932" i="1" s="1"/>
  <c r="F3933" i="1" a="1"/>
  <c r="F3933" i="1" s="1"/>
  <c r="F3934" i="1" a="1"/>
  <c r="F3934" i="1" s="1"/>
  <c r="F3935" i="1" a="1"/>
  <c r="F3935" i="1"/>
  <c r="F3936" i="1" a="1"/>
  <c r="F3936" i="1" s="1"/>
  <c r="F3937" i="1" a="1"/>
  <c r="F3937" i="1" s="1"/>
  <c r="F3938" i="1" a="1"/>
  <c r="F3938" i="1" s="1"/>
  <c r="F3939" i="1" a="1"/>
  <c r="F3939" i="1" s="1"/>
  <c r="F3940" i="1" a="1"/>
  <c r="F3940" i="1"/>
  <c r="F3941" i="1" a="1"/>
  <c r="F3941" i="1" s="1"/>
  <c r="F3942" i="1" a="1"/>
  <c r="F3942" i="1" s="1"/>
  <c r="F3943" i="1" a="1"/>
  <c r="F3943" i="1" s="1"/>
  <c r="F3944" i="1" a="1"/>
  <c r="F3944" i="1" s="1"/>
  <c r="F3945" i="1" a="1"/>
  <c r="F3945" i="1" s="1"/>
  <c r="F3946" i="1" a="1"/>
  <c r="F3946" i="1" s="1"/>
  <c r="F3947" i="1" a="1"/>
  <c r="F3947" i="1" s="1"/>
  <c r="F3948" i="1" a="1"/>
  <c r="F3948" i="1" s="1"/>
  <c r="F3949" i="1" a="1"/>
  <c r="F3949" i="1" s="1"/>
  <c r="F3950" i="1" a="1"/>
  <c r="F3950" i="1" s="1"/>
  <c r="F3951" i="1" a="1"/>
  <c r="F3951" i="1" s="1"/>
  <c r="F3952" i="1" a="1"/>
  <c r="F3952" i="1" s="1"/>
  <c r="F3953" i="1" a="1"/>
  <c r="F3953" i="1"/>
  <c r="F3954" i="1" a="1"/>
  <c r="F3954" i="1" s="1"/>
  <c r="F3955" i="1" a="1"/>
  <c r="F3955" i="1" s="1"/>
  <c r="F3956" i="1" a="1"/>
  <c r="F3956" i="1" s="1"/>
  <c r="F3957" i="1" a="1"/>
  <c r="F3957" i="1" s="1"/>
  <c r="F3958" i="1" a="1"/>
  <c r="F3958" i="1" s="1"/>
  <c r="F3959" i="1" a="1"/>
  <c r="F3959" i="1" s="1"/>
  <c r="F3960" i="1" a="1"/>
  <c r="F3960" i="1" s="1"/>
  <c r="F3961" i="1" a="1"/>
  <c r="F3961" i="1" s="1"/>
  <c r="F3962" i="1" a="1"/>
  <c r="F3962" i="1" s="1"/>
  <c r="F3963" i="1" a="1"/>
  <c r="F3963" i="1" s="1"/>
  <c r="F3964" i="1" a="1"/>
  <c r="F3964" i="1" s="1"/>
  <c r="F3965" i="1" a="1"/>
  <c r="F3965" i="1"/>
  <c r="F3966" i="1" a="1"/>
  <c r="F3966" i="1" s="1"/>
  <c r="F3967" i="1" a="1"/>
  <c r="F3967" i="1" s="1"/>
  <c r="F3968" i="1" a="1"/>
  <c r="F3968" i="1"/>
  <c r="F3969" i="1" a="1"/>
  <c r="F3969" i="1" s="1"/>
  <c r="F3970" i="1" a="1"/>
  <c r="F3970" i="1" s="1"/>
  <c r="F3971" i="1" a="1"/>
  <c r="F3971" i="1" s="1"/>
  <c r="F3972" i="1" a="1"/>
  <c r="F3972" i="1" s="1"/>
  <c r="F3973" i="1" a="1"/>
  <c r="F3973" i="1"/>
  <c r="F3974" i="1" a="1"/>
  <c r="F3974" i="1" s="1"/>
  <c r="F3975" i="1" a="1"/>
  <c r="F3975" i="1" s="1"/>
  <c r="F3976" i="1" a="1"/>
  <c r="F3976" i="1" s="1"/>
  <c r="F3977" i="1" a="1"/>
  <c r="F3977" i="1" s="1"/>
  <c r="F3978" i="1" a="1"/>
  <c r="F3978" i="1" s="1"/>
  <c r="F3979" i="1" a="1"/>
  <c r="F3979" i="1" s="1"/>
  <c r="F3980" i="1" a="1"/>
  <c r="F3980" i="1" s="1"/>
  <c r="F3981" i="1" a="1"/>
  <c r="F3981" i="1"/>
  <c r="F3982" i="1" a="1"/>
  <c r="F3982" i="1" s="1"/>
  <c r="F3983" i="1" a="1"/>
  <c r="F3983" i="1" s="1"/>
  <c r="F3984" i="1" a="1"/>
  <c r="F3984" i="1" s="1"/>
  <c r="F3985" i="1" a="1"/>
  <c r="F3985" i="1"/>
  <c r="F3986" i="1" a="1"/>
  <c r="F3986" i="1"/>
  <c r="F3987" i="1" a="1"/>
  <c r="F3987" i="1" s="1"/>
  <c r="F3988" i="1" a="1"/>
  <c r="F3988" i="1" s="1"/>
  <c r="F3989" i="1" a="1"/>
  <c r="F3989" i="1" s="1"/>
  <c r="F3990" i="1" a="1"/>
  <c r="F3990" i="1" s="1"/>
  <c r="F3991" i="1" a="1"/>
  <c r="F3991" i="1" s="1"/>
  <c r="F3992" i="1" a="1"/>
  <c r="F3992" i="1" s="1"/>
  <c r="F3993" i="1" a="1"/>
  <c r="F3993" i="1" s="1"/>
  <c r="F3994" i="1" a="1"/>
  <c r="F3994" i="1" s="1"/>
  <c r="F3995" i="1" a="1"/>
  <c r="F3995" i="1" s="1"/>
  <c r="F3996" i="1" a="1"/>
  <c r="F3996" i="1" s="1"/>
  <c r="F3997" i="1" a="1"/>
  <c r="F3997" i="1" s="1"/>
  <c r="F3998" i="1" a="1"/>
  <c r="F3998" i="1"/>
  <c r="F3999" i="1" a="1"/>
  <c r="F3999" i="1"/>
  <c r="F4000" i="1" a="1"/>
  <c r="F4000" i="1" s="1"/>
  <c r="F4001" i="1" a="1"/>
  <c r="F4001" i="1" s="1"/>
  <c r="F4002" i="1" a="1"/>
  <c r="F4002" i="1" s="1"/>
  <c r="F4003" i="1" a="1"/>
  <c r="F4003" i="1" s="1"/>
  <c r="F4004" i="1" a="1"/>
  <c r="F4004" i="1" s="1"/>
  <c r="F4005" i="1" a="1"/>
  <c r="F4005" i="1" s="1"/>
  <c r="F4006" i="1" a="1"/>
  <c r="F4006" i="1" s="1"/>
  <c r="F4007" i="1" a="1"/>
  <c r="F4007" i="1" s="1"/>
  <c r="F4008" i="1" a="1"/>
  <c r="F4008" i="1" s="1"/>
  <c r="F4009" i="1" a="1"/>
  <c r="F4009" i="1" s="1"/>
  <c r="F4010" i="1" a="1"/>
  <c r="F4010" i="1" s="1"/>
  <c r="F4011" i="1" a="1"/>
  <c r="F4011" i="1" s="1"/>
  <c r="F4012" i="1" a="1"/>
  <c r="F4012" i="1"/>
  <c r="F4013" i="1" a="1"/>
  <c r="F4013" i="1" s="1"/>
  <c r="F4014" i="1" a="1"/>
  <c r="F4014" i="1" s="1"/>
  <c r="F4015" i="1" a="1"/>
  <c r="F4015" i="1" s="1"/>
  <c r="F4016" i="1" a="1"/>
  <c r="F4016" i="1" s="1"/>
  <c r="F4017" i="1" a="1"/>
  <c r="F4017" i="1" s="1"/>
  <c r="F4018" i="1" a="1"/>
  <c r="F4018" i="1" s="1"/>
  <c r="F4019" i="1" a="1"/>
  <c r="F4019" i="1" s="1"/>
  <c r="F4020" i="1" a="1"/>
  <c r="F4020" i="1" s="1"/>
  <c r="F4021" i="1" a="1"/>
  <c r="F4021" i="1" s="1"/>
  <c r="F4022" i="1" a="1"/>
  <c r="F4022" i="1" s="1"/>
  <c r="F4023" i="1" a="1"/>
  <c r="F4023" i="1" s="1"/>
  <c r="F4024" i="1" a="1"/>
  <c r="F4024" i="1" s="1"/>
  <c r="F4025" i="1" a="1"/>
  <c r="F4025" i="1" s="1"/>
  <c r="F4026" i="1" a="1"/>
  <c r="F4026" i="1" s="1"/>
  <c r="F4027" i="1" a="1"/>
  <c r="F4027" i="1"/>
  <c r="F4028" i="1" a="1"/>
  <c r="F4028" i="1" s="1"/>
  <c r="F4029" i="1" a="1"/>
  <c r="F4029" i="1" s="1"/>
  <c r="F4030" i="1" a="1"/>
  <c r="F4030" i="1" s="1"/>
  <c r="F4031" i="1" a="1"/>
  <c r="F4031" i="1" s="1"/>
  <c r="F4032" i="1" a="1"/>
  <c r="F4032" i="1" s="1"/>
  <c r="F4033" i="1" a="1"/>
  <c r="F4033" i="1" s="1"/>
  <c r="F4034" i="1" a="1"/>
  <c r="F4034" i="1" s="1"/>
  <c r="F4035" i="1" a="1"/>
  <c r="F4035" i="1" s="1"/>
  <c r="F4036" i="1" a="1"/>
  <c r="F4036" i="1" s="1"/>
  <c r="F4037" i="1" a="1"/>
  <c r="F4037" i="1" s="1"/>
  <c r="F4038" i="1" a="1"/>
  <c r="F4038" i="1" s="1"/>
  <c r="F4039" i="1" a="1"/>
  <c r="F4039" i="1" s="1"/>
  <c r="F4040" i="1" a="1"/>
  <c r="F4040" i="1"/>
  <c r="F4041" i="1" a="1"/>
  <c r="F4041" i="1" s="1"/>
  <c r="F4042" i="1" a="1"/>
  <c r="F4042" i="1" s="1"/>
  <c r="F4043" i="1" a="1"/>
  <c r="F4043" i="1" s="1"/>
  <c r="F4044" i="1" a="1"/>
  <c r="F4044" i="1" s="1"/>
  <c r="F4045" i="1" a="1"/>
  <c r="F4045" i="1" s="1"/>
  <c r="F4046" i="1" a="1"/>
  <c r="F4046" i="1" s="1"/>
  <c r="F4047" i="1" a="1"/>
  <c r="F4047" i="1" s="1"/>
  <c r="F4048" i="1" a="1"/>
  <c r="F4048" i="1" s="1"/>
  <c r="F4049" i="1" a="1"/>
  <c r="F4049" i="1" s="1"/>
  <c r="F4050" i="1" a="1"/>
  <c r="F4050" i="1" s="1"/>
  <c r="F4051" i="1" a="1"/>
  <c r="F4051" i="1" s="1"/>
  <c r="F4052" i="1" a="1"/>
  <c r="F4052" i="1" s="1"/>
  <c r="F4053" i="1" a="1"/>
  <c r="F4053" i="1" s="1"/>
  <c r="F4054" i="1" a="1"/>
  <c r="F4054" i="1" s="1"/>
  <c r="F4055" i="1" a="1"/>
  <c r="F4055" i="1" s="1"/>
  <c r="F4056" i="1" a="1"/>
  <c r="F4056" i="1" s="1"/>
  <c r="F4057" i="1" a="1"/>
  <c r="F4057" i="1" s="1"/>
  <c r="F4058" i="1" a="1"/>
  <c r="F4058" i="1" s="1"/>
  <c r="F4059" i="1" a="1"/>
  <c r="F4059" i="1" s="1"/>
  <c r="F4060" i="1" a="1"/>
  <c r="F4060" i="1" s="1"/>
  <c r="F4061" i="1" a="1"/>
  <c r="F4061" i="1" s="1"/>
  <c r="F4062" i="1" a="1"/>
  <c r="F4062" i="1" s="1"/>
  <c r="F4063" i="1" a="1"/>
  <c r="F4063" i="1" s="1"/>
  <c r="F4064" i="1" a="1"/>
  <c r="F4064" i="1" s="1"/>
  <c r="F4065" i="1" a="1"/>
  <c r="F4065" i="1" s="1"/>
  <c r="F4066" i="1" a="1"/>
  <c r="F4066" i="1"/>
  <c r="F4067" i="1" a="1"/>
  <c r="F4067" i="1" s="1"/>
  <c r="F4068" i="1" a="1"/>
  <c r="F4068" i="1" s="1"/>
  <c r="F4069" i="1" a="1"/>
  <c r="F4069" i="1" s="1"/>
  <c r="F4070" i="1" a="1"/>
  <c r="F4070" i="1"/>
  <c r="F4071" i="1" a="1"/>
  <c r="F4071" i="1"/>
  <c r="F4072" i="1" a="1"/>
  <c r="F4072" i="1" s="1"/>
  <c r="F4073" i="1" a="1"/>
  <c r="F4073" i="1" s="1"/>
  <c r="F4074" i="1" a="1"/>
  <c r="F4074" i="1" s="1"/>
  <c r="F4075" i="1" a="1"/>
  <c r="F4075" i="1" s="1"/>
  <c r="F4076" i="1" a="1"/>
  <c r="F4076" i="1" s="1"/>
  <c r="F4077" i="1" a="1"/>
  <c r="F4077" i="1" s="1"/>
  <c r="F4078" i="1" a="1"/>
  <c r="F4078" i="1" s="1"/>
  <c r="F4079" i="1" a="1"/>
  <c r="F4079" i="1"/>
  <c r="F4080" i="1" a="1"/>
  <c r="F4080" i="1" s="1"/>
  <c r="F4081" i="1" a="1"/>
  <c r="F4081" i="1" s="1"/>
  <c r="F4082" i="1" a="1"/>
  <c r="F4082" i="1" s="1"/>
  <c r="F4083" i="1" a="1"/>
  <c r="F4083" i="1" s="1"/>
  <c r="F4084" i="1" a="1"/>
  <c r="F4084" i="1" s="1"/>
  <c r="F4085" i="1" a="1"/>
  <c r="F4085" i="1" s="1"/>
  <c r="F4086" i="1" a="1"/>
  <c r="F4086" i="1" s="1"/>
  <c r="F4087" i="1" a="1"/>
  <c r="F4087" i="1" s="1"/>
  <c r="F4088" i="1" a="1"/>
  <c r="F4088" i="1" s="1"/>
  <c r="F4089" i="1" a="1"/>
  <c r="F4089" i="1" s="1"/>
  <c r="F4090" i="1" a="1"/>
  <c r="F4090" i="1" s="1"/>
  <c r="F4091" i="1" a="1"/>
  <c r="F4091" i="1" s="1"/>
  <c r="F4092" i="1" a="1"/>
  <c r="F4092" i="1" s="1"/>
  <c r="F4093" i="1" a="1"/>
  <c r="F4093" i="1" s="1"/>
  <c r="F4094" i="1" a="1"/>
  <c r="F4094" i="1" s="1"/>
  <c r="F4095" i="1" a="1"/>
  <c r="F4095" i="1" s="1"/>
  <c r="F4096" i="1" a="1"/>
  <c r="F4096" i="1"/>
  <c r="F4097" i="1" a="1"/>
  <c r="F4097" i="1"/>
  <c r="F4098" i="1" a="1"/>
  <c r="F4098" i="1" s="1"/>
  <c r="F4099" i="1" a="1"/>
  <c r="F4099" i="1"/>
  <c r="F4100" i="1" a="1"/>
  <c r="F4100" i="1" s="1"/>
  <c r="F4101" i="1" a="1"/>
  <c r="F4101" i="1" s="1"/>
  <c r="F4102" i="1" a="1"/>
  <c r="F4102" i="1" s="1"/>
  <c r="F4103" i="1" a="1"/>
  <c r="F4103" i="1" s="1"/>
  <c r="F4104" i="1" a="1"/>
  <c r="F4104" i="1" s="1"/>
  <c r="F4105" i="1" a="1"/>
  <c r="F4105" i="1" s="1"/>
  <c r="F4106" i="1" a="1"/>
  <c r="F4106" i="1" s="1"/>
  <c r="F4107" i="1" a="1"/>
  <c r="F4107" i="1" s="1"/>
  <c r="F4108" i="1" a="1"/>
  <c r="F4108" i="1" s="1"/>
  <c r="F4109" i="1" a="1"/>
  <c r="F4109" i="1"/>
  <c r="F4110" i="1" a="1"/>
  <c r="F4110" i="1" s="1"/>
  <c r="F4111" i="1" a="1"/>
  <c r="F4111" i="1" s="1"/>
  <c r="F4112" i="1" a="1"/>
  <c r="F4112" i="1" s="1"/>
  <c r="F4113" i="1" a="1"/>
  <c r="F4113" i="1" s="1"/>
  <c r="F4114" i="1" a="1"/>
  <c r="F4114" i="1" s="1"/>
  <c r="F4115" i="1" a="1"/>
  <c r="F4115" i="1" s="1"/>
  <c r="F4116" i="1" a="1"/>
  <c r="F4116" i="1" s="1"/>
  <c r="F4117" i="1" a="1"/>
  <c r="F4117" i="1"/>
  <c r="F4118" i="1" a="1"/>
  <c r="F4118" i="1" s="1"/>
  <c r="F4119" i="1" a="1"/>
  <c r="F4119" i="1" s="1"/>
  <c r="F4120" i="1" a="1"/>
  <c r="F4120" i="1" s="1"/>
  <c r="F4121" i="1" a="1"/>
  <c r="F4121" i="1" s="1"/>
  <c r="F4122" i="1" a="1"/>
  <c r="F4122" i="1" s="1"/>
  <c r="F4123" i="1" a="1"/>
  <c r="F4123" i="1" s="1"/>
  <c r="F4124" i="1" a="1"/>
  <c r="F4124" i="1" s="1"/>
  <c r="F4125" i="1" a="1"/>
  <c r="F4125" i="1" s="1"/>
  <c r="F4126" i="1" a="1"/>
  <c r="F4126" i="1" s="1"/>
  <c r="F4127" i="1" a="1"/>
  <c r="F4127" i="1" s="1"/>
  <c r="F4128" i="1" a="1"/>
  <c r="F4128" i="1" s="1"/>
  <c r="F4129" i="1" a="1"/>
  <c r="F4129" i="1"/>
  <c r="F4130" i="1" a="1"/>
  <c r="F4130" i="1" s="1"/>
  <c r="F4131" i="1" a="1"/>
  <c r="F4131" i="1" s="1"/>
  <c r="F4132" i="1" a="1"/>
  <c r="F4132" i="1" s="1"/>
  <c r="F4133" i="1" a="1"/>
  <c r="F4133" i="1" s="1"/>
  <c r="F4134" i="1" a="1"/>
  <c r="F4134" i="1" s="1"/>
  <c r="F4135" i="1" a="1"/>
  <c r="F4135" i="1" s="1"/>
  <c r="F4136" i="1" a="1"/>
  <c r="F4136" i="1" s="1"/>
  <c r="F4137" i="1" a="1"/>
  <c r="F4137" i="1" s="1"/>
  <c r="F4138" i="1" a="1"/>
  <c r="F4138" i="1" s="1"/>
  <c r="F4139" i="1" a="1"/>
  <c r="F4139" i="1" s="1"/>
  <c r="F4140" i="1" a="1"/>
  <c r="F4140" i="1" s="1"/>
  <c r="F4141" i="1" a="1"/>
  <c r="F4141" i="1" s="1"/>
  <c r="F4142" i="1" a="1"/>
  <c r="F4142" i="1" s="1"/>
  <c r="F4143" i="1" a="1"/>
  <c r="F4143" i="1"/>
  <c r="F4144" i="1" a="1"/>
  <c r="F4144" i="1" s="1"/>
  <c r="F4145" i="1" a="1"/>
  <c r="F4145" i="1" s="1"/>
  <c r="F4146" i="1" a="1"/>
  <c r="F4146" i="1" s="1"/>
  <c r="F4147" i="1" a="1"/>
  <c r="F4147" i="1" s="1"/>
  <c r="F4148" i="1" a="1"/>
  <c r="F4148" i="1" s="1"/>
  <c r="F4149" i="1" a="1"/>
  <c r="F4149" i="1" s="1"/>
  <c r="F4150" i="1" a="1"/>
  <c r="F4150" i="1" s="1"/>
  <c r="F4151" i="1" a="1"/>
  <c r="F4151" i="1"/>
  <c r="F4152" i="1" a="1"/>
  <c r="F4152" i="1" s="1"/>
  <c r="F4153" i="1" a="1"/>
  <c r="F4153" i="1" s="1"/>
  <c r="F4154" i="1" a="1"/>
  <c r="F4154" i="1" s="1"/>
  <c r="F4155" i="1" a="1"/>
  <c r="F4155" i="1"/>
  <c r="F4156" i="1" a="1"/>
  <c r="F4156" i="1"/>
  <c r="F4157" i="1" a="1"/>
  <c r="F4157" i="1" s="1"/>
  <c r="F4158" i="1" a="1"/>
  <c r="F4158" i="1" s="1"/>
  <c r="F4159" i="1" a="1"/>
  <c r="F4159" i="1" s="1"/>
  <c r="F4160" i="1" a="1"/>
  <c r="F4160" i="1" s="1"/>
  <c r="F4161" i="1" a="1"/>
  <c r="F4161" i="1" s="1"/>
  <c r="F4162" i="1" a="1"/>
  <c r="F4162" i="1" s="1"/>
  <c r="F4163" i="1" a="1"/>
  <c r="F4163" i="1" s="1"/>
  <c r="F4164" i="1" a="1"/>
  <c r="F4164" i="1" s="1"/>
  <c r="F4165" i="1" a="1"/>
  <c r="F4165" i="1" s="1"/>
  <c r="F4166" i="1" a="1"/>
  <c r="F4166" i="1" s="1"/>
  <c r="F4167" i="1" a="1"/>
  <c r="F4167" i="1" s="1"/>
  <c r="F4168" i="1" a="1"/>
  <c r="F4168" i="1" s="1"/>
  <c r="F4169" i="1" a="1"/>
  <c r="F4169" i="1"/>
  <c r="F4170" i="1" a="1"/>
  <c r="F4170" i="1" s="1"/>
  <c r="F4171" i="1" a="1"/>
  <c r="F4171" i="1" s="1"/>
  <c r="F4172" i="1" a="1"/>
  <c r="F4172" i="1" s="1"/>
  <c r="F4173" i="1" a="1"/>
  <c r="F4173" i="1" s="1"/>
  <c r="F4174" i="1" a="1"/>
  <c r="F4174" i="1" s="1"/>
  <c r="F4175" i="1" a="1"/>
  <c r="F4175" i="1" s="1"/>
  <c r="F4176" i="1" a="1"/>
  <c r="F4176" i="1" s="1"/>
  <c r="F4177" i="1" a="1"/>
  <c r="F4177" i="1" s="1"/>
  <c r="F4178" i="1" a="1"/>
  <c r="F4178" i="1" s="1"/>
  <c r="F4179" i="1" a="1"/>
  <c r="F4179" i="1" s="1"/>
  <c r="F4180" i="1" a="1"/>
  <c r="F4180" i="1" s="1"/>
  <c r="F4181" i="1" a="1"/>
  <c r="F4181" i="1"/>
  <c r="F4182" i="1" a="1"/>
  <c r="F4182" i="1" s="1"/>
  <c r="F4183" i="1" a="1"/>
  <c r="F4183" i="1" s="1"/>
  <c r="F4184" i="1" a="1"/>
  <c r="F4184" i="1" s="1"/>
  <c r="F4185" i="1" a="1"/>
  <c r="F4185" i="1" s="1"/>
  <c r="F4186" i="1" a="1"/>
  <c r="F4186" i="1" s="1"/>
  <c r="F4187" i="1" a="1"/>
  <c r="F4187" i="1" s="1"/>
  <c r="F4188" i="1" a="1"/>
  <c r="F4188" i="1" s="1"/>
  <c r="F4189" i="1" a="1"/>
  <c r="F4189" i="1"/>
  <c r="F4190" i="1" a="1"/>
  <c r="F4190" i="1" s="1"/>
  <c r="F4191" i="1" a="1"/>
  <c r="F4191" i="1" s="1"/>
  <c r="F4192" i="1" a="1"/>
  <c r="F4192" i="1" s="1"/>
  <c r="F4193" i="1" a="1"/>
  <c r="F4193" i="1" s="1"/>
  <c r="F4194" i="1" a="1"/>
  <c r="F4194" i="1" s="1"/>
  <c r="F4195" i="1" a="1"/>
  <c r="F4195" i="1" s="1"/>
  <c r="F4196" i="1" a="1"/>
  <c r="F4196" i="1" s="1"/>
  <c r="F4197" i="1" a="1"/>
  <c r="F4197" i="1"/>
  <c r="F4198" i="1" a="1"/>
  <c r="F4198" i="1" s="1"/>
  <c r="F4199" i="1" a="1"/>
  <c r="F4199" i="1" s="1"/>
  <c r="F4200" i="1" a="1"/>
  <c r="F4200" i="1" s="1"/>
  <c r="F4201" i="1" a="1"/>
  <c r="F4201" i="1" s="1"/>
  <c r="F4202" i="1" a="1"/>
  <c r="F4202" i="1"/>
  <c r="F4203" i="1" a="1"/>
  <c r="F4203" i="1" s="1"/>
  <c r="F4204" i="1" a="1"/>
  <c r="F4204" i="1" s="1"/>
  <c r="F4205" i="1" a="1"/>
  <c r="F4205" i="1" s="1"/>
  <c r="F4206" i="1" a="1"/>
  <c r="F4206" i="1" s="1"/>
  <c r="F4207" i="1" a="1"/>
  <c r="F4207" i="1" s="1"/>
  <c r="F4208" i="1" a="1"/>
  <c r="F4208" i="1" s="1"/>
  <c r="F4209" i="1" a="1"/>
  <c r="F4209" i="1" s="1"/>
  <c r="F4210" i="1" a="1"/>
  <c r="F4210" i="1" s="1"/>
  <c r="F4211" i="1" a="1"/>
  <c r="F4211" i="1" s="1"/>
  <c r="F4212" i="1" a="1"/>
  <c r="F4212" i="1" s="1"/>
  <c r="F4213" i="1" a="1"/>
  <c r="F4213" i="1" s="1"/>
  <c r="F4214" i="1" a="1"/>
  <c r="F4214" i="1" s="1"/>
  <c r="F4215" i="1" a="1"/>
  <c r="F4215" i="1" s="1"/>
  <c r="F4216" i="1" a="1"/>
  <c r="F4216" i="1" s="1"/>
  <c r="F4217" i="1" a="1"/>
  <c r="F4217" i="1" s="1"/>
  <c r="F4218" i="1" a="1"/>
  <c r="F4218" i="1" s="1"/>
  <c r="F4219" i="1" a="1"/>
  <c r="F4219" i="1" s="1"/>
  <c r="F4220" i="1" a="1"/>
  <c r="F4220" i="1" s="1"/>
  <c r="F4221" i="1" a="1"/>
  <c r="F4221" i="1" s="1"/>
  <c r="F4222" i="1" a="1"/>
  <c r="F4222" i="1" s="1"/>
  <c r="F4223" i="1" a="1"/>
  <c r="F4223" i="1"/>
  <c r="F4224" i="1" a="1"/>
  <c r="F4224" i="1" s="1"/>
  <c r="F4225" i="1" a="1"/>
  <c r="F4225" i="1" s="1"/>
  <c r="F4226" i="1" a="1"/>
  <c r="F4226" i="1" s="1"/>
  <c r="F4227" i="1" a="1"/>
  <c r="F4227" i="1" s="1"/>
  <c r="F4228" i="1" a="1"/>
  <c r="F4228" i="1"/>
  <c r="F4229" i="1" a="1"/>
  <c r="F4229" i="1" s="1"/>
  <c r="F4230" i="1" a="1"/>
  <c r="F4230" i="1" s="1"/>
  <c r="F4231" i="1" a="1"/>
  <c r="F4231" i="1" s="1"/>
  <c r="F4232" i="1" a="1"/>
  <c r="F4232" i="1" s="1"/>
  <c r="F4233" i="1" a="1"/>
  <c r="F4233" i="1" s="1"/>
  <c r="F4234" i="1" a="1"/>
  <c r="F4234" i="1" s="1"/>
  <c r="F4235" i="1" a="1"/>
  <c r="F4235" i="1" s="1"/>
  <c r="F4236" i="1" a="1"/>
  <c r="F4236" i="1" s="1"/>
  <c r="F4237" i="1" a="1"/>
  <c r="F4237" i="1" s="1"/>
  <c r="F4238" i="1" a="1"/>
  <c r="F4238" i="1" s="1"/>
  <c r="F4239" i="1" a="1"/>
  <c r="F4239" i="1" s="1"/>
  <c r="F4240" i="1" a="1"/>
  <c r="F4240" i="1" s="1"/>
  <c r="F4241" i="1" a="1"/>
  <c r="F4241" i="1" s="1"/>
  <c r="F4242" i="1" a="1"/>
  <c r="F4242" i="1" s="1"/>
  <c r="F4243" i="1" a="1"/>
  <c r="F4243" i="1" s="1"/>
  <c r="F4244" i="1" a="1"/>
  <c r="F4244" i="1" s="1"/>
  <c r="F4245" i="1" a="1"/>
  <c r="F4245" i="1" s="1"/>
  <c r="F4246" i="1" a="1"/>
  <c r="F4246" i="1" s="1"/>
  <c r="F4247" i="1" a="1"/>
  <c r="F4247" i="1" s="1"/>
  <c r="F4248" i="1" a="1"/>
  <c r="F4248" i="1" s="1"/>
  <c r="F4249" i="1" a="1"/>
  <c r="F4249" i="1" s="1"/>
  <c r="F4250" i="1" a="1"/>
  <c r="F4250" i="1" s="1"/>
  <c r="F4251" i="1" a="1"/>
  <c r="F4251" i="1" s="1"/>
  <c r="F4252" i="1" a="1"/>
  <c r="F4252" i="1" s="1"/>
  <c r="F4253" i="1" a="1"/>
  <c r="F4253" i="1"/>
  <c r="F4254" i="1" a="1"/>
  <c r="F4254" i="1" s="1"/>
  <c r="F4255" i="1" a="1"/>
  <c r="F4255" i="1" s="1"/>
  <c r="F4256" i="1" a="1"/>
  <c r="F4256" i="1"/>
  <c r="F4257" i="1" a="1"/>
  <c r="F4257" i="1" s="1"/>
  <c r="F4258" i="1" a="1"/>
  <c r="F4258" i="1" s="1"/>
  <c r="F4259" i="1" a="1"/>
  <c r="F4259" i="1" s="1"/>
  <c r="F4260" i="1" a="1"/>
  <c r="F4260" i="1" s="1"/>
  <c r="F4261" i="1" a="1"/>
  <c r="F4261" i="1" s="1"/>
  <c r="F4262" i="1" a="1"/>
  <c r="F4262" i="1" s="1"/>
  <c r="F4263" i="1" a="1"/>
  <c r="F4263" i="1" s="1"/>
  <c r="F4264" i="1" a="1"/>
  <c r="F4264" i="1" s="1"/>
  <c r="F4265" i="1" a="1"/>
  <c r="F4265" i="1" s="1"/>
  <c r="F4266" i="1" a="1"/>
  <c r="F4266" i="1" s="1"/>
  <c r="F4267" i="1" a="1"/>
  <c r="F4267" i="1" s="1"/>
  <c r="F4268" i="1" a="1"/>
  <c r="F4268" i="1" s="1"/>
  <c r="F4269" i="1" a="1"/>
  <c r="F4269" i="1" s="1"/>
  <c r="F4270" i="1" a="1"/>
  <c r="F4270" i="1" s="1"/>
  <c r="F4271" i="1" a="1"/>
  <c r="F4271" i="1" s="1"/>
  <c r="F4272" i="1" a="1"/>
  <c r="F4272" i="1" s="1"/>
  <c r="F4273" i="1" a="1"/>
  <c r="F4273" i="1"/>
  <c r="F4274" i="1" a="1"/>
  <c r="F4274" i="1"/>
  <c r="F4275" i="1" a="1"/>
  <c r="F4275" i="1" s="1"/>
  <c r="F4276" i="1" a="1"/>
  <c r="F4276" i="1" s="1"/>
  <c r="F4277" i="1" a="1"/>
  <c r="F4277" i="1" s="1"/>
  <c r="F4278" i="1" a="1"/>
  <c r="F4278" i="1" s="1"/>
  <c r="F4279" i="1" a="1"/>
  <c r="F4279" i="1" s="1"/>
  <c r="F4280" i="1" a="1"/>
  <c r="F4280" i="1" s="1"/>
  <c r="F4281" i="1" a="1"/>
  <c r="F4281" i="1" s="1"/>
  <c r="F4282" i="1" a="1"/>
  <c r="F4282" i="1"/>
  <c r="F4283" i="1" a="1"/>
  <c r="F4283" i="1" s="1"/>
  <c r="F4284" i="1" a="1"/>
  <c r="F4284" i="1" s="1"/>
  <c r="F4285" i="1" a="1"/>
  <c r="F4285" i="1" s="1"/>
  <c r="F4286" i="1" a="1"/>
  <c r="F4286" i="1"/>
  <c r="F4287" i="1" a="1"/>
  <c r="F4287" i="1"/>
  <c r="F4288" i="1" a="1"/>
  <c r="F4288" i="1" s="1"/>
  <c r="F4289" i="1" a="1"/>
  <c r="F4289" i="1" s="1"/>
  <c r="F4290" i="1" a="1"/>
  <c r="F4290" i="1" s="1"/>
  <c r="F4291" i="1" a="1"/>
  <c r="F4291" i="1" s="1"/>
  <c r="F4292" i="1" a="1"/>
  <c r="F4292" i="1" s="1"/>
  <c r="F4293" i="1" a="1"/>
  <c r="F4293" i="1" s="1"/>
  <c r="F4294" i="1" a="1"/>
  <c r="F4294" i="1" s="1"/>
  <c r="F4295" i="1" a="1"/>
  <c r="F4295" i="1"/>
  <c r="F4296" i="1" a="1"/>
  <c r="F4296" i="1" s="1"/>
  <c r="F4297" i="1" a="1"/>
  <c r="F4297" i="1" s="1"/>
  <c r="F4298" i="1" a="1"/>
  <c r="F4298" i="1" s="1"/>
  <c r="F4299" i="1" a="1"/>
  <c r="F4299" i="1"/>
  <c r="F4300" i="1" a="1"/>
  <c r="F4300" i="1"/>
  <c r="F4301" i="1" a="1"/>
  <c r="F4301" i="1" s="1"/>
  <c r="F4302" i="1" a="1"/>
  <c r="F4302" i="1" s="1"/>
  <c r="F4303" i="1" a="1"/>
  <c r="F4303" i="1" s="1"/>
  <c r="F4304" i="1" a="1"/>
  <c r="F4304" i="1" s="1"/>
  <c r="F4305" i="1" a="1"/>
  <c r="F4305" i="1" s="1"/>
  <c r="F4306" i="1" a="1"/>
  <c r="F4306" i="1" s="1"/>
  <c r="F4307" i="1" a="1"/>
  <c r="F4307" i="1" s="1"/>
  <c r="F4308" i="1" a="1"/>
  <c r="F4308" i="1" s="1"/>
  <c r="F4309" i="1" a="1"/>
  <c r="F4309" i="1" s="1"/>
  <c r="F4310" i="1" a="1"/>
  <c r="F4310" i="1"/>
  <c r="F4311" i="1" a="1"/>
  <c r="F4311" i="1" s="1"/>
  <c r="F4312" i="1" a="1"/>
  <c r="F4312" i="1" s="1"/>
  <c r="F4313" i="1" a="1"/>
  <c r="F4313" i="1" s="1"/>
  <c r="F4314" i="1" a="1"/>
  <c r="F4314" i="1" s="1"/>
  <c r="F4315" i="1" a="1"/>
  <c r="F4315" i="1" s="1"/>
  <c r="F4316" i="1" a="1"/>
  <c r="F4316" i="1" s="1"/>
  <c r="F4317" i="1" a="1"/>
  <c r="F4317" i="1" s="1"/>
  <c r="F4318" i="1" a="1"/>
  <c r="F4318" i="1" s="1"/>
  <c r="F4319" i="1" a="1"/>
  <c r="F4319" i="1" s="1"/>
  <c r="F4320" i="1" a="1"/>
  <c r="F4320" i="1" s="1"/>
  <c r="F4321" i="1" a="1"/>
  <c r="F4321" i="1" s="1"/>
  <c r="F4322" i="1" a="1"/>
  <c r="F4322" i="1" s="1"/>
  <c r="F4323" i="1" a="1"/>
  <c r="F4323" i="1"/>
  <c r="F4324" i="1" a="1"/>
  <c r="F4324" i="1" s="1"/>
  <c r="F4325" i="1" a="1"/>
  <c r="F4325" i="1" s="1"/>
  <c r="F4326" i="1" a="1"/>
  <c r="F4326" i="1" s="1"/>
  <c r="F4327" i="1" a="1"/>
  <c r="F4327" i="1" s="1"/>
  <c r="F4328" i="1" a="1"/>
  <c r="F4328" i="1" s="1"/>
  <c r="F4329" i="1" a="1"/>
  <c r="F4329" i="1" s="1"/>
  <c r="F4330" i="1" a="1"/>
  <c r="F4330" i="1" s="1"/>
  <c r="F4331" i="1" a="1"/>
  <c r="F4331" i="1" s="1"/>
  <c r="F4332" i="1" a="1"/>
  <c r="F4332" i="1" s="1"/>
  <c r="F4333" i="1" a="1"/>
  <c r="F4333" i="1" s="1"/>
  <c r="F4334" i="1" a="1"/>
  <c r="F4334" i="1"/>
  <c r="F4335" i="1" a="1"/>
  <c r="F4335" i="1" s="1"/>
  <c r="F4336" i="1" a="1"/>
  <c r="F4336" i="1" s="1"/>
  <c r="F4337" i="1" a="1"/>
  <c r="F4337" i="1" s="1"/>
  <c r="F4338" i="1" a="1"/>
  <c r="F4338" i="1"/>
  <c r="F4339" i="1" a="1"/>
  <c r="F4339" i="1" s="1"/>
  <c r="F4340" i="1" a="1"/>
  <c r="F4340" i="1" s="1"/>
  <c r="F4341" i="1" a="1"/>
  <c r="F4341" i="1" s="1"/>
  <c r="F4342" i="1" a="1"/>
  <c r="F4342" i="1" s="1"/>
  <c r="F4343" i="1" a="1"/>
  <c r="F4343" i="1" s="1"/>
  <c r="F4344" i="1" a="1"/>
  <c r="F4344" i="1" s="1"/>
  <c r="F4345" i="1" a="1"/>
  <c r="F4345" i="1" s="1"/>
  <c r="F4346" i="1" a="1"/>
  <c r="F4346" i="1" s="1"/>
  <c r="F4347" i="1" a="1"/>
  <c r="F4347" i="1"/>
  <c r="F4348" i="1" a="1"/>
  <c r="F4348" i="1" s="1"/>
  <c r="F4349" i="1" a="1"/>
  <c r="F4349" i="1" s="1"/>
  <c r="F4350" i="1" a="1"/>
  <c r="F4350" i="1" s="1"/>
  <c r="F4351" i="1" a="1"/>
  <c r="F4351" i="1"/>
  <c r="F4352" i="1" a="1"/>
  <c r="F4352" i="1" s="1"/>
  <c r="F4353" i="1" a="1"/>
  <c r="F4353" i="1" s="1"/>
  <c r="F4354" i="1" a="1"/>
  <c r="F4354" i="1" s="1"/>
  <c r="F4355" i="1" a="1"/>
  <c r="F4355" i="1" s="1"/>
  <c r="F4356" i="1" a="1"/>
  <c r="F4356" i="1" s="1"/>
  <c r="F4357" i="1" a="1"/>
  <c r="F4357" i="1" s="1"/>
  <c r="F4358" i="1" a="1"/>
  <c r="F4358" i="1" s="1"/>
  <c r="F4359" i="1" a="1"/>
  <c r="F4359" i="1" s="1"/>
  <c r="F4360" i="1" a="1"/>
  <c r="F4360" i="1" s="1"/>
  <c r="F4361" i="1" a="1"/>
  <c r="F4361" i="1" s="1"/>
  <c r="F4362" i="1" a="1"/>
  <c r="F4362" i="1" s="1"/>
  <c r="F4363" i="1" a="1"/>
  <c r="F4363" i="1" s="1"/>
  <c r="F4364" i="1" a="1"/>
  <c r="F4364" i="1" s="1"/>
  <c r="F4365" i="1" a="1"/>
  <c r="F4365" i="1" s="1"/>
  <c r="F4366" i="1" a="1"/>
  <c r="F4366" i="1" s="1"/>
  <c r="F4367" i="1" a="1"/>
  <c r="F4367" i="1"/>
  <c r="F4368" i="1" a="1"/>
  <c r="F4368" i="1" s="1"/>
  <c r="F4369" i="1" a="1"/>
  <c r="F4369" i="1" s="1"/>
  <c r="F4370" i="1" a="1"/>
  <c r="F4370" i="1" s="1"/>
  <c r="F4371" i="1" a="1"/>
  <c r="F4371" i="1"/>
  <c r="F4372" i="1" a="1"/>
  <c r="F4372" i="1" s="1"/>
  <c r="F4373" i="1" a="1"/>
  <c r="F4373" i="1" s="1"/>
  <c r="F4374" i="1" a="1"/>
  <c r="F4374" i="1" s="1"/>
  <c r="F4375" i="1" a="1"/>
  <c r="F4375" i="1" s="1"/>
  <c r="F4376" i="1" a="1"/>
  <c r="F4376" i="1" s="1"/>
  <c r="F4377" i="1" a="1"/>
  <c r="F4377" i="1" s="1"/>
  <c r="F4378" i="1" a="1"/>
  <c r="F4378" i="1" s="1"/>
  <c r="F4379" i="1" a="1"/>
  <c r="F4379" i="1" s="1"/>
  <c r="F4380" i="1" a="1"/>
  <c r="F4380" i="1" s="1"/>
  <c r="F4381" i="1" a="1"/>
  <c r="F4381" i="1" s="1"/>
  <c r="F4382" i="1" a="1"/>
  <c r="F4382" i="1" s="1"/>
  <c r="F4383" i="1" a="1"/>
  <c r="F4383" i="1" s="1"/>
  <c r="F4384" i="1" a="1"/>
  <c r="F4384" i="1" s="1"/>
  <c r="F4385" i="1" a="1"/>
  <c r="F4385" i="1" s="1"/>
  <c r="F4386" i="1" a="1"/>
  <c r="F4386" i="1" s="1"/>
  <c r="F4387" i="1" a="1"/>
  <c r="F4387" i="1" s="1"/>
  <c r="F4388" i="1" a="1"/>
  <c r="F4388" i="1" s="1"/>
  <c r="F4389" i="1" a="1"/>
  <c r="F4389" i="1" s="1"/>
  <c r="F4390" i="1" a="1"/>
  <c r="F4390" i="1" s="1"/>
  <c r="F4391" i="1" a="1"/>
  <c r="F4391" i="1"/>
  <c r="F4392" i="1" a="1"/>
  <c r="F4392" i="1" s="1"/>
  <c r="F4393" i="1" a="1"/>
  <c r="F4393" i="1"/>
  <c r="F4394" i="1" a="1"/>
  <c r="F4394" i="1" s="1"/>
  <c r="F4395" i="1" a="1"/>
  <c r="F4395" i="1"/>
  <c r="F4396" i="1" a="1"/>
  <c r="F4396" i="1" s="1"/>
  <c r="F4397" i="1" a="1"/>
  <c r="F4397" i="1" s="1"/>
  <c r="F4398" i="1" a="1"/>
  <c r="F4398" i="1" s="1"/>
  <c r="F4399" i="1" a="1"/>
  <c r="F4399" i="1" s="1"/>
  <c r="F4400" i="1" a="1"/>
  <c r="F4400" i="1" s="1"/>
  <c r="F4401" i="1" a="1"/>
  <c r="F4401" i="1" s="1"/>
  <c r="F4402" i="1" a="1"/>
  <c r="F4402" i="1" s="1"/>
  <c r="F4403" i="1" a="1"/>
  <c r="F4403" i="1" s="1"/>
  <c r="F4404" i="1" a="1"/>
  <c r="F4404" i="1"/>
  <c r="F4405" i="1" a="1"/>
  <c r="F4405" i="1" s="1"/>
  <c r="F4406" i="1" a="1"/>
  <c r="F4406" i="1"/>
  <c r="F4407" i="1" a="1"/>
  <c r="F4407" i="1" s="1"/>
  <c r="F4408" i="1" a="1"/>
  <c r="F4408" i="1" s="1"/>
  <c r="F4409" i="1" a="1"/>
  <c r="F4409" i="1" s="1"/>
  <c r="F4410" i="1" a="1"/>
  <c r="F4410" i="1"/>
  <c r="F4411" i="1" a="1"/>
  <c r="F4411" i="1" s="1"/>
  <c r="F4412" i="1" a="1"/>
  <c r="F4412" i="1" s="1"/>
  <c r="F4413" i="1" a="1"/>
  <c r="F4413" i="1" s="1"/>
  <c r="F4414" i="1" a="1"/>
  <c r="F4414" i="1" s="1"/>
  <c r="F4415" i="1" a="1"/>
  <c r="F4415" i="1" s="1"/>
  <c r="F4416" i="1" a="1"/>
  <c r="F4416" i="1" s="1"/>
  <c r="F4417" i="1" a="1"/>
  <c r="F4417" i="1"/>
  <c r="F4418" i="1" a="1"/>
  <c r="F4418" i="1" s="1"/>
  <c r="F4419" i="1" a="1"/>
  <c r="F4419" i="1" s="1"/>
  <c r="F4420" i="1" a="1"/>
  <c r="F4420" i="1" s="1"/>
  <c r="F4421" i="1" a="1"/>
  <c r="F4421" i="1" s="1"/>
  <c r="F4422" i="1" a="1"/>
  <c r="F4422" i="1" s="1"/>
  <c r="F4423" i="1" a="1"/>
  <c r="F4423" i="1"/>
  <c r="F4424" i="1" a="1"/>
  <c r="F4424" i="1" s="1"/>
  <c r="F4425" i="1" a="1"/>
  <c r="F4425" i="1" s="1"/>
  <c r="F4426" i="1" a="1"/>
  <c r="F4426" i="1" s="1"/>
  <c r="F4427" i="1" a="1"/>
  <c r="F4427" i="1" s="1"/>
  <c r="F4428" i="1" a="1"/>
  <c r="F4428" i="1"/>
  <c r="F4429" i="1" a="1"/>
  <c r="F4429" i="1" s="1"/>
  <c r="F4430" i="1" a="1"/>
  <c r="F4430" i="1"/>
  <c r="F4431" i="1" a="1"/>
  <c r="F4431" i="1" s="1"/>
  <c r="F4432" i="1" a="1"/>
  <c r="F4432" i="1" s="1"/>
  <c r="F4433" i="1" a="1"/>
  <c r="F4433" i="1" s="1"/>
  <c r="F4434" i="1" a="1"/>
  <c r="F4434" i="1" s="1"/>
  <c r="F4435" i="1" a="1"/>
  <c r="F4435" i="1" s="1"/>
  <c r="F4436" i="1" a="1"/>
  <c r="F4436" i="1"/>
  <c r="F4437" i="1" a="1"/>
  <c r="F4437" i="1" s="1"/>
  <c r="F4438" i="1" a="1"/>
  <c r="F4438" i="1" s="1"/>
  <c r="F4439" i="1" a="1"/>
  <c r="F4439" i="1" s="1"/>
  <c r="F4440" i="1" a="1"/>
  <c r="F4440" i="1" s="1"/>
  <c r="F4441" i="1" a="1"/>
  <c r="F4441" i="1" s="1"/>
  <c r="F4442" i="1" a="1"/>
  <c r="F4442" i="1" s="1"/>
  <c r="F4443" i="1" a="1"/>
  <c r="F4443" i="1"/>
  <c r="F4444" i="1" a="1"/>
  <c r="F4444" i="1" s="1"/>
  <c r="F4445" i="1" a="1"/>
  <c r="F4445" i="1" s="1"/>
  <c r="F4446" i="1" a="1"/>
  <c r="F4446" i="1" s="1"/>
  <c r="F4447" i="1" a="1"/>
  <c r="F4447" i="1" s="1"/>
  <c r="F4448" i="1" a="1"/>
  <c r="F4448" i="1" s="1"/>
  <c r="F4449" i="1" a="1"/>
  <c r="F4449" i="1"/>
  <c r="F4450" i="1" a="1"/>
  <c r="F4450" i="1" s="1"/>
  <c r="F4451" i="1" a="1"/>
  <c r="F4451" i="1" s="1"/>
  <c r="F4452" i="1" a="1"/>
  <c r="F4452" i="1" s="1"/>
  <c r="F4453" i="1" a="1"/>
  <c r="F4453" i="1" s="1"/>
  <c r="F4454" i="1" a="1"/>
  <c r="F4454" i="1" s="1"/>
  <c r="F4455" i="1" a="1"/>
  <c r="F4455" i="1" s="1"/>
  <c r="F4456" i="1" a="1"/>
  <c r="F4456" i="1" s="1"/>
  <c r="F4457" i="1" a="1"/>
  <c r="F4457" i="1" s="1"/>
  <c r="F4458" i="1" a="1"/>
  <c r="F4458" i="1" s="1"/>
  <c r="F4459" i="1" a="1"/>
  <c r="F4459" i="1" s="1"/>
  <c r="F4460" i="1" a="1"/>
  <c r="F4460" i="1" s="1"/>
  <c r="F4461" i="1" a="1"/>
  <c r="F4461" i="1" s="1"/>
  <c r="F4462" i="1" a="1"/>
  <c r="F4462" i="1" s="1"/>
  <c r="F4463" i="1" a="1"/>
  <c r="F4463" i="1" s="1"/>
  <c r="F4464" i="1" a="1"/>
  <c r="F4464" i="1" s="1"/>
  <c r="F4465" i="1" a="1"/>
  <c r="F4465" i="1" s="1"/>
  <c r="F4466" i="1" a="1"/>
  <c r="F4466" i="1" s="1"/>
  <c r="F4467" i="1" a="1"/>
  <c r="F4467" i="1" s="1"/>
  <c r="F4468" i="1" a="1"/>
  <c r="F4468" i="1" s="1"/>
  <c r="F4469" i="1" a="1"/>
  <c r="F4469" i="1" s="1"/>
  <c r="F4470" i="1" a="1"/>
  <c r="F4470" i="1" s="1"/>
  <c r="F4471" i="1" a="1"/>
  <c r="F4471" i="1" s="1"/>
  <c r="F4472" i="1" a="1"/>
  <c r="F4472" i="1" s="1"/>
  <c r="F4473" i="1" a="1"/>
  <c r="F4473" i="1" s="1"/>
  <c r="F4474" i="1" a="1"/>
  <c r="F4474" i="1" s="1"/>
  <c r="F4475" i="1" a="1"/>
  <c r="F4475" i="1"/>
  <c r="F4476" i="1" a="1"/>
  <c r="F4476" i="1" s="1"/>
  <c r="F4477" i="1" a="1"/>
  <c r="F4477" i="1" s="1"/>
  <c r="F4478" i="1" a="1"/>
  <c r="F4478" i="1" s="1"/>
  <c r="F4479" i="1" a="1"/>
  <c r="F4479" i="1" s="1"/>
  <c r="F4480" i="1" a="1"/>
  <c r="F4480" i="1" s="1"/>
  <c r="F4481" i="1" a="1"/>
  <c r="F4481" i="1" s="1"/>
  <c r="F4482" i="1" a="1"/>
  <c r="F4482" i="1" s="1"/>
  <c r="F4483" i="1" a="1"/>
  <c r="F4483" i="1" s="1"/>
  <c r="F4484" i="1" a="1"/>
  <c r="F4484" i="1" s="1"/>
  <c r="F4485" i="1" a="1"/>
  <c r="F4485" i="1" s="1"/>
  <c r="F4486" i="1" a="1"/>
  <c r="F4486" i="1" s="1"/>
  <c r="F4487" i="1" a="1"/>
  <c r="F4487" i="1" s="1"/>
  <c r="F4488" i="1" a="1"/>
  <c r="F4488" i="1"/>
  <c r="F4489" i="1" a="1"/>
  <c r="F4489" i="1" s="1"/>
  <c r="F4490" i="1" a="1"/>
  <c r="F4490" i="1" s="1"/>
  <c r="F4491" i="1" a="1"/>
  <c r="F4491" i="1" s="1"/>
  <c r="F4492" i="1" a="1"/>
  <c r="F4492" i="1"/>
  <c r="F4493" i="1" a="1"/>
  <c r="F4493" i="1" s="1"/>
  <c r="F4494" i="1" a="1"/>
  <c r="F4494" i="1" s="1"/>
  <c r="F4495" i="1" a="1"/>
  <c r="F4495" i="1" s="1"/>
  <c r="F4496" i="1" a="1"/>
  <c r="F4496" i="1"/>
  <c r="F4497" i="1" a="1"/>
  <c r="F4497" i="1" s="1"/>
  <c r="F4498" i="1" a="1"/>
  <c r="F4498" i="1" s="1"/>
  <c r="F4499" i="1" a="1"/>
  <c r="F4499" i="1" s="1"/>
  <c r="F4500" i="1" a="1"/>
  <c r="F4500" i="1" s="1"/>
  <c r="F4501" i="1" a="1"/>
  <c r="F4501" i="1" s="1"/>
  <c r="F4502" i="1" a="1"/>
  <c r="F4502" i="1" s="1"/>
  <c r="F4503" i="1" a="1"/>
  <c r="F4503" i="1" s="1"/>
  <c r="F4504" i="1" a="1"/>
  <c r="F4504" i="1" s="1"/>
  <c r="F4505" i="1" a="1"/>
  <c r="F4505" i="1" s="1"/>
  <c r="F4506" i="1" a="1"/>
  <c r="F4506" i="1" s="1"/>
  <c r="F4507" i="1" a="1"/>
  <c r="F4507" i="1" s="1"/>
  <c r="F4508" i="1" a="1"/>
  <c r="F4508" i="1" s="1"/>
  <c r="F4509" i="1" a="1"/>
  <c r="F4509" i="1" s="1"/>
  <c r="F4510" i="1" a="1"/>
  <c r="F4510" i="1" s="1"/>
  <c r="F4511" i="1" a="1"/>
  <c r="F4511" i="1" s="1"/>
  <c r="F4512" i="1" a="1"/>
  <c r="F4512" i="1" s="1"/>
  <c r="F4513" i="1" a="1"/>
  <c r="F4513" i="1" s="1"/>
  <c r="F4514" i="1" a="1"/>
  <c r="F4514" i="1"/>
  <c r="F4515" i="1" a="1"/>
  <c r="F4515" i="1" s="1"/>
  <c r="F4516" i="1" a="1"/>
  <c r="F4516" i="1" s="1"/>
  <c r="F4517" i="1" a="1"/>
  <c r="F4517" i="1" s="1"/>
  <c r="F4518" i="1" a="1"/>
  <c r="F4518" i="1"/>
  <c r="F4519" i="1" a="1"/>
  <c r="F4519" i="1" s="1"/>
  <c r="F4520" i="1" a="1"/>
  <c r="F4520" i="1" s="1"/>
  <c r="F4521" i="1" a="1"/>
  <c r="F4521" i="1" s="1"/>
  <c r="F4522" i="1" a="1"/>
  <c r="F4522" i="1"/>
  <c r="F4523" i="1" a="1"/>
  <c r="F4523" i="1" s="1"/>
  <c r="F4524" i="1" a="1"/>
  <c r="F4524" i="1" s="1"/>
  <c r="F4525" i="1" a="1"/>
  <c r="F4525" i="1" s="1"/>
  <c r="F4526" i="1" a="1"/>
  <c r="F4526" i="1"/>
  <c r="F4527" i="1" a="1"/>
  <c r="F4527" i="1"/>
  <c r="F4528" i="1" a="1"/>
  <c r="F4528" i="1" s="1"/>
  <c r="F4529" i="1" a="1"/>
  <c r="F4529" i="1" s="1"/>
  <c r="F4530" i="1" a="1"/>
  <c r="F4530" i="1" s="1"/>
  <c r="F4531" i="1" a="1"/>
  <c r="F4531" i="1" s="1"/>
  <c r="F4532" i="1" a="1"/>
  <c r="F4532" i="1" s="1"/>
  <c r="F4533" i="1" a="1"/>
  <c r="F4533" i="1" s="1"/>
  <c r="F4534" i="1" a="1"/>
  <c r="F4534" i="1" s="1"/>
  <c r="F4535" i="1" a="1"/>
  <c r="F4535" i="1" s="1"/>
  <c r="F4536" i="1" a="1"/>
  <c r="F4536" i="1" s="1"/>
  <c r="F4537" i="1" a="1"/>
  <c r="F4537" i="1" s="1"/>
  <c r="F4538" i="1" a="1"/>
  <c r="F4538" i="1" s="1"/>
  <c r="F4539" i="1" a="1"/>
  <c r="F4539" i="1" s="1"/>
  <c r="F4540" i="1" a="1"/>
  <c r="F4540" i="1"/>
  <c r="F4541" i="1" a="1"/>
  <c r="F4541" i="1" s="1"/>
  <c r="F4542" i="1" a="1"/>
  <c r="F4542" i="1" s="1"/>
  <c r="F4543" i="1" a="1"/>
  <c r="F4543" i="1" s="1"/>
  <c r="F4544" i="1" a="1"/>
  <c r="F4544" i="1" s="1"/>
  <c r="F4545" i="1" a="1"/>
  <c r="F4545" i="1" s="1"/>
  <c r="F4546" i="1" a="1"/>
  <c r="F4546" i="1" s="1"/>
  <c r="F4547" i="1" a="1"/>
  <c r="F4547" i="1" s="1"/>
  <c r="F4548" i="1" a="1"/>
  <c r="F4548" i="1"/>
  <c r="F4549" i="1" a="1"/>
  <c r="F4549" i="1" s="1"/>
  <c r="F4550" i="1" a="1"/>
  <c r="F4550" i="1" s="1"/>
  <c r="F4551" i="1" a="1"/>
  <c r="F4551" i="1" s="1"/>
  <c r="F4552" i="1" a="1"/>
  <c r="F4552" i="1" s="1"/>
  <c r="F4553" i="1" a="1"/>
  <c r="F4553" i="1"/>
  <c r="F4554" i="1" a="1"/>
  <c r="F4554" i="1" s="1"/>
  <c r="F4555" i="1" a="1"/>
  <c r="F4555" i="1" s="1"/>
  <c r="F4556" i="1" a="1"/>
  <c r="F4556" i="1" s="1"/>
  <c r="F4557" i="1" a="1"/>
  <c r="F4557" i="1" s="1"/>
  <c r="F4558" i="1" a="1"/>
  <c r="F4558" i="1" s="1"/>
  <c r="F4559" i="1" a="1"/>
  <c r="F4559" i="1" s="1"/>
  <c r="F4560" i="1" a="1"/>
  <c r="F4560" i="1" s="1"/>
  <c r="F4561" i="1" a="1"/>
  <c r="F4561" i="1" s="1"/>
  <c r="F4562" i="1" a="1"/>
  <c r="F4562" i="1" s="1"/>
  <c r="F4563" i="1" a="1"/>
  <c r="F4563" i="1" s="1"/>
  <c r="F4564" i="1" a="1"/>
  <c r="F4564" i="1"/>
  <c r="F4565" i="1" a="1"/>
  <c r="F4565" i="1"/>
  <c r="F4566" i="1" a="1"/>
  <c r="F4566" i="1"/>
  <c r="F4567" i="1" a="1"/>
  <c r="F4567" i="1" s="1"/>
  <c r="F4568" i="1" a="1"/>
  <c r="F4568" i="1"/>
  <c r="F4569" i="1" a="1"/>
  <c r="F4569" i="1" s="1"/>
  <c r="F4570" i="1" a="1"/>
  <c r="F4570" i="1" s="1"/>
  <c r="F4571" i="1" a="1"/>
  <c r="F4571" i="1" s="1"/>
  <c r="F4572" i="1" a="1"/>
  <c r="F4572" i="1" s="1"/>
  <c r="F4573" i="1" a="1"/>
  <c r="F4573" i="1" s="1"/>
  <c r="F4574" i="1" a="1"/>
  <c r="F4574" i="1" s="1"/>
  <c r="F4575" i="1" a="1"/>
  <c r="F4575" i="1" s="1"/>
  <c r="F4576" i="1" a="1"/>
  <c r="F4576" i="1" s="1"/>
  <c r="F4577" i="1" a="1"/>
  <c r="F4577" i="1"/>
  <c r="F4578" i="1" a="1"/>
  <c r="F4578" i="1" s="1"/>
  <c r="F4579" i="1" a="1"/>
  <c r="F4579" i="1" s="1"/>
  <c r="F4580" i="1" a="1"/>
  <c r="F4580" i="1" s="1"/>
  <c r="F4581" i="1" a="1"/>
  <c r="F4581" i="1" s="1"/>
  <c r="F4582" i="1" a="1"/>
  <c r="F4582" i="1" s="1"/>
  <c r="F4583" i="1" a="1"/>
  <c r="F4583" i="1" s="1"/>
  <c r="F4584" i="1" a="1"/>
  <c r="F4584" i="1" s="1"/>
  <c r="F4585" i="1" a="1"/>
  <c r="F4585" i="1" s="1"/>
  <c r="F4586" i="1" a="1"/>
  <c r="F4586" i="1"/>
  <c r="F4587" i="1" a="1"/>
  <c r="F4587" i="1" s="1"/>
  <c r="F4588" i="1" a="1"/>
  <c r="F4588" i="1" s="1"/>
  <c r="F4589" i="1" a="1"/>
  <c r="F4589" i="1" s="1"/>
  <c r="F4590" i="1" a="1"/>
  <c r="F4590" i="1" s="1"/>
  <c r="F4591" i="1" a="1"/>
  <c r="F4591" i="1" s="1"/>
  <c r="F4592" i="1" a="1"/>
  <c r="F4592" i="1" s="1"/>
  <c r="F4593" i="1" a="1"/>
  <c r="F4593" i="1" s="1"/>
  <c r="F4594" i="1" a="1"/>
  <c r="F4594" i="1" s="1"/>
  <c r="F4595" i="1" a="1"/>
  <c r="F4595" i="1" s="1"/>
  <c r="F4596" i="1" a="1"/>
  <c r="F4596" i="1" s="1"/>
  <c r="F4597" i="1" a="1"/>
  <c r="F4597" i="1" s="1"/>
  <c r="F4598" i="1" a="1"/>
  <c r="F4598" i="1" s="1"/>
  <c r="F4599" i="1" a="1"/>
  <c r="F4599" i="1" s="1"/>
  <c r="F4600" i="1" a="1"/>
  <c r="F4600" i="1" s="1"/>
  <c r="F4601" i="1" a="1"/>
  <c r="F4601" i="1" s="1"/>
  <c r="F4602" i="1" a="1"/>
  <c r="F4602" i="1" s="1"/>
  <c r="F4603" i="1" a="1"/>
  <c r="F4603" i="1" s="1"/>
  <c r="F4604" i="1" a="1"/>
  <c r="F4604" i="1" s="1"/>
  <c r="F4605" i="1" a="1"/>
  <c r="F4605" i="1" s="1"/>
  <c r="F4606" i="1" a="1"/>
  <c r="F4606" i="1" s="1"/>
  <c r="F4607" i="1" a="1"/>
  <c r="F4607" i="1" s="1"/>
  <c r="F4608" i="1" a="1"/>
  <c r="F4608" i="1" s="1"/>
  <c r="F4609" i="1" a="1"/>
  <c r="F4609" i="1" s="1"/>
  <c r="F4610" i="1" a="1"/>
  <c r="F4610" i="1"/>
  <c r="F4611" i="1" a="1"/>
  <c r="F4611" i="1" s="1"/>
  <c r="F4612" i="1" a="1"/>
  <c r="F4612" i="1"/>
  <c r="F4613" i="1" a="1"/>
  <c r="F4613" i="1" s="1"/>
  <c r="F4614" i="1" a="1"/>
  <c r="F4614" i="1" s="1"/>
  <c r="F4615" i="1" a="1"/>
  <c r="F4615" i="1" s="1"/>
  <c r="F4616" i="1" a="1"/>
  <c r="F4616" i="1" s="1"/>
  <c r="F4617" i="1" a="1"/>
  <c r="F4617" i="1" s="1"/>
  <c r="F4618" i="1" a="1"/>
  <c r="F4618" i="1" s="1"/>
  <c r="F4619" i="1" a="1"/>
  <c r="F4619" i="1" s="1"/>
  <c r="F4620" i="1" a="1"/>
  <c r="F4620" i="1"/>
  <c r="F4621" i="1" a="1"/>
  <c r="F4621" i="1" s="1"/>
  <c r="F4622" i="1" a="1"/>
  <c r="F4622" i="1"/>
  <c r="F4623" i="1" a="1"/>
  <c r="F4623" i="1" s="1"/>
  <c r="F4624" i="1" a="1"/>
  <c r="F4624" i="1" s="1"/>
  <c r="F4625" i="1" a="1"/>
  <c r="F4625" i="1" s="1"/>
  <c r="F4626" i="1" a="1"/>
  <c r="F4626" i="1" s="1"/>
  <c r="F4627" i="1" a="1"/>
  <c r="F4627" i="1" s="1"/>
  <c r="F4628" i="1" a="1"/>
  <c r="F4628" i="1" s="1"/>
  <c r="F4629" i="1" a="1"/>
  <c r="F4629" i="1" s="1"/>
  <c r="F4630" i="1" a="1"/>
  <c r="F4630" i="1" s="1"/>
  <c r="F4631" i="1" a="1"/>
  <c r="F4631" i="1" s="1"/>
  <c r="F4632" i="1" a="1"/>
  <c r="F4632" i="1" s="1"/>
  <c r="F4633" i="1" a="1"/>
  <c r="F4633" i="1" s="1"/>
  <c r="F4634" i="1" a="1"/>
  <c r="F4634" i="1" s="1"/>
  <c r="F4635" i="1" a="1"/>
  <c r="F4635" i="1"/>
  <c r="F4636" i="1" a="1"/>
  <c r="F4636" i="1" s="1"/>
  <c r="F4637" i="1" a="1"/>
  <c r="F4637" i="1" s="1"/>
  <c r="F4638" i="1" a="1"/>
  <c r="F4638" i="1" s="1"/>
  <c r="F4639" i="1" a="1"/>
  <c r="F4639" i="1" s="1"/>
  <c r="F4640" i="1" a="1"/>
  <c r="F4640" i="1" s="1"/>
  <c r="F4641" i="1" a="1"/>
  <c r="F4641" i="1" s="1"/>
  <c r="F4642" i="1" a="1"/>
  <c r="F4642" i="1" s="1"/>
  <c r="F4643" i="1" a="1"/>
  <c r="F4643" i="1" s="1"/>
  <c r="F4644" i="1" a="1"/>
  <c r="F4644" i="1" s="1"/>
  <c r="F4645" i="1" a="1"/>
  <c r="F4645" i="1" s="1"/>
  <c r="F4646" i="1" a="1"/>
  <c r="F4646" i="1" s="1"/>
  <c r="F4647" i="1" a="1"/>
  <c r="F4647" i="1" s="1"/>
  <c r="F4648" i="1" a="1"/>
  <c r="F4648" i="1" s="1"/>
  <c r="F4649" i="1" a="1"/>
  <c r="F4649" i="1"/>
  <c r="F4650" i="1" a="1"/>
  <c r="F4650" i="1"/>
  <c r="F4651" i="1" a="1"/>
  <c r="F4651" i="1" s="1"/>
  <c r="F4652" i="1" a="1"/>
  <c r="F4652" i="1" s="1"/>
  <c r="F4653" i="1" a="1"/>
  <c r="F4653" i="1" s="1"/>
  <c r="F4654" i="1" a="1"/>
  <c r="F4654" i="1" s="1"/>
  <c r="F4655" i="1" a="1"/>
  <c r="F4655" i="1" s="1"/>
  <c r="F4656" i="1" a="1"/>
  <c r="F4656" i="1" s="1"/>
  <c r="F4657" i="1" a="1"/>
  <c r="F4657" i="1" s="1"/>
  <c r="F4658" i="1" a="1"/>
  <c r="F4658" i="1"/>
  <c r="F4659" i="1" a="1"/>
  <c r="F4659" i="1" s="1"/>
  <c r="F4660" i="1" a="1"/>
  <c r="F4660" i="1" s="1"/>
  <c r="F4661" i="1" a="1"/>
  <c r="F4661" i="1" s="1"/>
  <c r="F4662" i="1" a="1"/>
  <c r="F4662" i="1" s="1"/>
  <c r="F4663" i="1" a="1"/>
  <c r="F4663" i="1" s="1"/>
  <c r="F4664" i="1" a="1"/>
  <c r="F4664" i="1" s="1"/>
  <c r="F4665" i="1" a="1"/>
  <c r="F4665" i="1" s="1"/>
  <c r="F4666" i="1" a="1"/>
  <c r="F4666" i="1" s="1"/>
  <c r="F4667" i="1" a="1"/>
  <c r="F4667" i="1" s="1"/>
  <c r="F4668" i="1" a="1"/>
  <c r="F4668" i="1" s="1"/>
  <c r="F4669" i="1" a="1"/>
  <c r="F4669" i="1" s="1"/>
  <c r="F4670" i="1" a="1"/>
  <c r="F4670" i="1" s="1"/>
  <c r="F4671" i="1" a="1"/>
  <c r="F4671" i="1" s="1"/>
  <c r="F4672" i="1" a="1"/>
  <c r="F4672" i="1" s="1"/>
  <c r="F4673" i="1" a="1"/>
  <c r="F4673" i="1" s="1"/>
  <c r="F4674" i="1" a="1"/>
  <c r="F4674" i="1" s="1"/>
  <c r="F4675" i="1" a="1"/>
  <c r="F4675" i="1" s="1"/>
  <c r="F4676" i="1" a="1"/>
  <c r="F4676" i="1" s="1"/>
  <c r="F4677" i="1" a="1"/>
  <c r="F4677" i="1" s="1"/>
  <c r="F4678" i="1" a="1"/>
  <c r="F4678" i="1" s="1"/>
  <c r="F4679" i="1" a="1"/>
  <c r="F4679" i="1"/>
  <c r="F4680" i="1" a="1"/>
  <c r="F4680" i="1" s="1"/>
  <c r="F4681" i="1" a="1"/>
  <c r="F4681" i="1" s="1"/>
  <c r="F4682" i="1" a="1"/>
  <c r="F4682" i="1" s="1"/>
  <c r="F4683" i="1" a="1"/>
  <c r="F4683" i="1" s="1"/>
  <c r="F4684" i="1" a="1"/>
  <c r="F4684" i="1" s="1"/>
  <c r="F4685" i="1" a="1"/>
  <c r="F4685" i="1" s="1"/>
  <c r="F4686" i="1" a="1"/>
  <c r="F4686" i="1" s="1"/>
  <c r="F4687" i="1" a="1"/>
  <c r="F4687" i="1" s="1"/>
  <c r="F4688" i="1" a="1"/>
  <c r="F4688" i="1" s="1"/>
  <c r="F4689" i="1" a="1"/>
  <c r="F4689" i="1" s="1"/>
  <c r="F4690" i="1" a="1"/>
  <c r="F4690" i="1" s="1"/>
  <c r="F4691" i="1" a="1"/>
  <c r="F4691" i="1" s="1"/>
  <c r="F4692" i="1" a="1"/>
  <c r="F4692" i="1"/>
  <c r="F4693" i="1" a="1"/>
  <c r="F4693" i="1" s="1"/>
  <c r="F4694" i="1" a="1"/>
  <c r="F4694" i="1" s="1"/>
  <c r="F4695" i="1" a="1"/>
  <c r="F4695" i="1"/>
  <c r="F4696" i="1" a="1"/>
  <c r="F4696" i="1"/>
  <c r="F4697" i="1" a="1"/>
  <c r="F4697" i="1"/>
  <c r="F4698" i="1" a="1"/>
  <c r="F4698" i="1" s="1"/>
  <c r="F4699" i="1" a="1"/>
  <c r="F4699" i="1" s="1"/>
  <c r="F4700" i="1" a="1"/>
  <c r="F4700" i="1" s="1"/>
  <c r="F4701" i="1" a="1"/>
  <c r="F4701" i="1" s="1"/>
  <c r="F4702" i="1" a="1"/>
  <c r="F4702" i="1" s="1"/>
  <c r="F4703" i="1" a="1"/>
  <c r="F4703" i="1" s="1"/>
  <c r="F4704" i="1" a="1"/>
  <c r="F4704" i="1" s="1"/>
  <c r="F4705" i="1" a="1"/>
  <c r="F4705" i="1" s="1"/>
  <c r="F4706" i="1" a="1"/>
  <c r="F4706" i="1" s="1"/>
  <c r="F4707" i="1" a="1"/>
  <c r="F4707" i="1" s="1"/>
  <c r="F4708" i="1" a="1"/>
  <c r="F4708" i="1" s="1"/>
  <c r="F4709" i="1" a="1"/>
  <c r="F4709" i="1"/>
  <c r="F4710" i="1" a="1"/>
  <c r="F4710" i="1"/>
  <c r="F4711" i="1" a="1"/>
  <c r="F4711" i="1" s="1"/>
  <c r="F4712" i="1" a="1"/>
  <c r="F4712" i="1" s="1"/>
  <c r="F4713" i="1" a="1"/>
  <c r="F4713" i="1" s="1"/>
  <c r="F4714" i="1" a="1"/>
  <c r="F4714" i="1" s="1"/>
  <c r="F4715" i="1" a="1"/>
  <c r="F4715" i="1" s="1"/>
  <c r="F4716" i="1" a="1"/>
  <c r="F4716" i="1" s="1"/>
  <c r="F4717" i="1" a="1"/>
  <c r="F4717" i="1" s="1"/>
  <c r="F4718" i="1" a="1"/>
  <c r="F4718" i="1" s="1"/>
  <c r="F4719" i="1" a="1"/>
  <c r="F4719" i="1" s="1"/>
  <c r="F4720" i="1" a="1"/>
  <c r="F4720" i="1"/>
  <c r="F4721" i="1" a="1"/>
  <c r="F4721" i="1"/>
  <c r="F4722" i="1" a="1"/>
  <c r="F4722" i="1" s="1"/>
  <c r="F4723" i="1" a="1"/>
  <c r="F4723" i="1" s="1"/>
  <c r="F4724" i="1" a="1"/>
  <c r="F4724" i="1" s="1"/>
  <c r="F4725" i="1" a="1"/>
  <c r="F4725" i="1" s="1"/>
  <c r="F4726" i="1" a="1"/>
  <c r="F4726" i="1" s="1"/>
  <c r="F4727" i="1" a="1"/>
  <c r="F4727" i="1" s="1"/>
  <c r="F4728" i="1" a="1"/>
  <c r="F4728" i="1" s="1"/>
  <c r="F4729" i="1" a="1"/>
  <c r="F4729" i="1" s="1"/>
  <c r="F4730" i="1" a="1"/>
  <c r="F4730" i="1"/>
  <c r="F4731" i="1" a="1"/>
  <c r="F4731" i="1" s="1"/>
  <c r="F4732" i="1" a="1"/>
  <c r="F4732" i="1" s="1"/>
  <c r="F4733" i="1" a="1"/>
  <c r="F4733" i="1" s="1"/>
  <c r="F4734" i="1" a="1"/>
  <c r="F4734" i="1" s="1"/>
  <c r="F4735" i="1" a="1"/>
  <c r="F4735" i="1" s="1"/>
  <c r="F4736" i="1" a="1"/>
  <c r="F4736" i="1" s="1"/>
  <c r="F4737" i="1" a="1"/>
  <c r="F4737" i="1" s="1"/>
  <c r="F4738" i="1" a="1"/>
  <c r="F4738" i="1" s="1"/>
  <c r="F4739" i="1" a="1"/>
  <c r="F4739" i="1" s="1"/>
  <c r="F4740" i="1" a="1"/>
  <c r="F4740" i="1" s="1"/>
  <c r="F4741" i="1" a="1"/>
  <c r="F4741" i="1" s="1"/>
  <c r="F4742" i="1" a="1"/>
  <c r="F4742" i="1" s="1"/>
  <c r="F4743" i="1" a="1"/>
  <c r="F4743" i="1"/>
  <c r="F4744" i="1" a="1"/>
  <c r="F4744" i="1" s="1"/>
  <c r="F4745" i="1" a="1"/>
  <c r="F4745" i="1" s="1"/>
  <c r="F4746" i="1" a="1"/>
  <c r="F4746" i="1" s="1"/>
  <c r="F4747" i="1" a="1"/>
  <c r="F4747" i="1" s="1"/>
  <c r="F4748" i="1" a="1"/>
  <c r="F4748" i="1" s="1"/>
  <c r="F4749" i="1" a="1"/>
  <c r="F4749" i="1" s="1"/>
  <c r="F4750" i="1" a="1"/>
  <c r="F4750" i="1" s="1"/>
  <c r="F4751" i="1" a="1"/>
  <c r="F4751" i="1" s="1"/>
  <c r="F4752" i="1" a="1"/>
  <c r="F4752" i="1" s="1"/>
  <c r="F4753" i="1" a="1"/>
  <c r="F4753" i="1" s="1"/>
  <c r="F4754" i="1" a="1"/>
  <c r="F4754" i="1" s="1"/>
  <c r="F4755" i="1" a="1"/>
  <c r="F4755" i="1" s="1"/>
  <c r="F4756" i="1" a="1"/>
  <c r="F4756" i="1" s="1"/>
  <c r="F4757" i="1" a="1"/>
  <c r="F4757" i="1" s="1"/>
  <c r="F4758" i="1" a="1"/>
  <c r="F4758" i="1" s="1"/>
  <c r="F4759" i="1" a="1"/>
  <c r="F4759" i="1" s="1"/>
  <c r="F4760" i="1" a="1"/>
  <c r="F4760" i="1" s="1"/>
  <c r="F4761" i="1" a="1"/>
  <c r="F4761" i="1" s="1"/>
  <c r="F4762" i="1" a="1"/>
  <c r="F4762" i="1" s="1"/>
  <c r="F4763" i="1" a="1"/>
  <c r="F4763" i="1" s="1"/>
  <c r="F4764" i="1" a="1"/>
  <c r="F4764" i="1" s="1"/>
  <c r="F4765" i="1" a="1"/>
  <c r="F4765" i="1" s="1"/>
  <c r="F4766" i="1" a="1"/>
  <c r="F4766" i="1" s="1"/>
  <c r="F4767" i="1" a="1"/>
  <c r="F4767" i="1"/>
  <c r="F4768" i="1" a="1"/>
  <c r="F4768" i="1" s="1"/>
  <c r="F4769" i="1" a="1"/>
  <c r="F4769" i="1"/>
  <c r="F4770" i="1" a="1"/>
  <c r="F4770" i="1" s="1"/>
  <c r="F4771" i="1" a="1"/>
  <c r="F4771" i="1" s="1"/>
  <c r="F4772" i="1" a="1"/>
  <c r="F4772" i="1" s="1"/>
  <c r="F4773" i="1" a="1"/>
  <c r="F4773" i="1" s="1"/>
  <c r="F4774" i="1" a="1"/>
  <c r="F4774" i="1" s="1"/>
  <c r="F4775" i="1" a="1"/>
  <c r="F4775" i="1" s="1"/>
  <c r="F4776" i="1" a="1"/>
  <c r="F4776" i="1" s="1"/>
  <c r="F4777" i="1" a="1"/>
  <c r="F4777" i="1" s="1"/>
  <c r="F4778" i="1" a="1"/>
  <c r="F4778" i="1" s="1"/>
  <c r="F4779" i="1" a="1"/>
  <c r="F4779" i="1" s="1"/>
  <c r="F4780" i="1" a="1"/>
  <c r="F4780" i="1"/>
  <c r="F4781" i="1" a="1"/>
  <c r="F4781" i="1" s="1"/>
  <c r="F4782" i="1" a="1"/>
  <c r="F4782" i="1" s="1"/>
  <c r="F4783" i="1" a="1"/>
  <c r="F4783" i="1" s="1"/>
  <c r="F4784" i="1" a="1"/>
  <c r="F4784" i="1" s="1"/>
  <c r="F4785" i="1" a="1"/>
  <c r="F4785" i="1" s="1"/>
  <c r="F4786" i="1" a="1"/>
  <c r="F4786" i="1" s="1"/>
  <c r="F4787" i="1" a="1"/>
  <c r="F4787" i="1" s="1"/>
  <c r="F4788" i="1" a="1"/>
  <c r="F4788" i="1" s="1"/>
  <c r="F4789" i="1" a="1"/>
  <c r="F4789" i="1" s="1"/>
  <c r="F4790" i="1" a="1"/>
  <c r="F4790" i="1" s="1"/>
  <c r="F4791" i="1" a="1"/>
  <c r="F4791" i="1" s="1"/>
  <c r="F4792" i="1" a="1"/>
  <c r="F4792" i="1" s="1"/>
  <c r="F4793" i="1" a="1"/>
  <c r="F4793" i="1"/>
  <c r="F4794" i="1" a="1"/>
  <c r="F4794" i="1" s="1"/>
  <c r="F4795" i="1" a="1"/>
  <c r="F4795" i="1" s="1"/>
  <c r="F4796" i="1" a="1"/>
  <c r="F4796" i="1" s="1"/>
  <c r="F4797" i="1" a="1"/>
  <c r="F4797" i="1"/>
  <c r="F4798" i="1" a="1"/>
  <c r="F4798" i="1" s="1"/>
  <c r="F4799" i="1" a="1"/>
  <c r="F4799" i="1" s="1"/>
  <c r="F4800" i="1" a="1"/>
  <c r="F4800" i="1" s="1"/>
  <c r="F4801" i="1" a="1"/>
  <c r="F4801" i="1" s="1"/>
  <c r="F4802" i="1" a="1"/>
  <c r="F4802" i="1" s="1"/>
  <c r="F4803" i="1" a="1"/>
  <c r="F4803" i="1" s="1"/>
  <c r="F4804" i="1" a="1"/>
  <c r="F4804" i="1" s="1"/>
  <c r="F4805" i="1" a="1"/>
  <c r="F4805" i="1" s="1"/>
  <c r="F4806" i="1" a="1"/>
  <c r="F4806" i="1" s="1"/>
  <c r="F4807" i="1" a="1"/>
  <c r="F4807" i="1" s="1"/>
  <c r="F4808" i="1" a="1"/>
  <c r="F4808" i="1" s="1"/>
  <c r="F4809" i="1" a="1"/>
  <c r="F4809" i="1" s="1"/>
  <c r="F4810" i="1" a="1"/>
  <c r="F4810" i="1" s="1"/>
  <c r="F4811" i="1" a="1"/>
  <c r="F4811" i="1" s="1"/>
  <c r="F4812" i="1" a="1"/>
  <c r="F4812" i="1" s="1"/>
  <c r="F4813" i="1" a="1"/>
  <c r="F4813" i="1" s="1"/>
  <c r="F4814" i="1" a="1"/>
  <c r="F4814" i="1" s="1"/>
  <c r="F4815" i="1" a="1"/>
  <c r="F4815" i="1"/>
  <c r="F4816" i="1" a="1"/>
  <c r="F4816" i="1" s="1"/>
  <c r="F4817" i="1" a="1"/>
  <c r="F4817" i="1" s="1"/>
  <c r="F4818" i="1" a="1"/>
  <c r="F4818" i="1" s="1"/>
  <c r="F4819" i="1" a="1"/>
  <c r="F4819" i="1" s="1"/>
  <c r="F4820" i="1" a="1"/>
  <c r="F4820" i="1" s="1"/>
  <c r="F4821" i="1" a="1"/>
  <c r="F4821" i="1" s="1"/>
  <c r="F4822" i="1" a="1"/>
  <c r="F4822" i="1" s="1"/>
  <c r="F4823" i="1" a="1"/>
  <c r="F4823" i="1"/>
  <c r="F4824" i="1" a="1"/>
  <c r="F4824" i="1" s="1"/>
  <c r="F4825" i="1" a="1"/>
  <c r="F4825" i="1" s="1"/>
  <c r="F4826" i="1" a="1"/>
  <c r="F4826" i="1" s="1"/>
  <c r="F4827" i="1" a="1"/>
  <c r="F4827" i="1" s="1"/>
  <c r="F4828" i="1" a="1"/>
  <c r="F4828" i="1"/>
  <c r="F4829" i="1" a="1"/>
  <c r="F4829" i="1" s="1"/>
  <c r="F4830" i="1" a="1"/>
  <c r="F4830" i="1" s="1"/>
  <c r="F4831" i="1" a="1"/>
  <c r="F4831" i="1" s="1"/>
  <c r="F4832" i="1" a="1"/>
  <c r="F4832" i="1" s="1"/>
  <c r="F4833" i="1" a="1"/>
  <c r="F4833" i="1" s="1"/>
  <c r="F4834" i="1" a="1"/>
  <c r="F4834" i="1" s="1"/>
  <c r="F4835" i="1" a="1"/>
  <c r="F4835" i="1" s="1"/>
  <c r="F4836" i="1" a="1"/>
  <c r="F4836" i="1" s="1"/>
  <c r="F4837" i="1" a="1"/>
  <c r="F4837" i="1" s="1"/>
  <c r="F4838" i="1" a="1"/>
  <c r="F4838" i="1" s="1"/>
  <c r="F4839" i="1" a="1"/>
  <c r="F4839" i="1"/>
  <c r="F4840" i="1" a="1"/>
  <c r="F4840" i="1" s="1"/>
  <c r="F4841" i="1" a="1"/>
  <c r="F4841" i="1" s="1"/>
  <c r="F4842" i="1" a="1"/>
  <c r="F4842" i="1" s="1"/>
  <c r="F4843" i="1" a="1"/>
  <c r="F4843" i="1" s="1"/>
  <c r="F4844" i="1" a="1"/>
  <c r="F4844" i="1" s="1"/>
  <c r="F4845" i="1" a="1"/>
  <c r="F4845" i="1" s="1"/>
  <c r="F4846" i="1" a="1"/>
  <c r="F4846" i="1" s="1"/>
  <c r="F4847" i="1" a="1"/>
  <c r="F4847" i="1" s="1"/>
  <c r="F4848" i="1" a="1"/>
  <c r="F4848" i="1" s="1"/>
  <c r="F4849" i="1" a="1"/>
  <c r="F4849" i="1" s="1"/>
  <c r="F4850" i="1" a="1"/>
  <c r="F4850" i="1" s="1"/>
  <c r="F4851" i="1" a="1"/>
  <c r="F4851" i="1" s="1"/>
  <c r="F4852" i="1" a="1"/>
  <c r="F4852" i="1" s="1"/>
  <c r="F4853" i="1" a="1"/>
  <c r="F4853" i="1" s="1"/>
  <c r="F4854" i="1" a="1"/>
  <c r="F4854" i="1" s="1"/>
  <c r="F4855" i="1" a="1"/>
  <c r="F4855" i="1" s="1"/>
  <c r="F4856" i="1" a="1"/>
  <c r="F4856" i="1"/>
  <c r="F4857" i="1" a="1"/>
  <c r="F4857" i="1" s="1"/>
  <c r="F4858" i="1" a="1"/>
  <c r="F4858" i="1" s="1"/>
  <c r="F4859" i="1" a="1"/>
  <c r="F4859" i="1" s="1"/>
  <c r="F4860" i="1" a="1"/>
  <c r="F4860" i="1" s="1"/>
  <c r="F4861" i="1" a="1"/>
  <c r="F4861" i="1" s="1"/>
  <c r="F4862" i="1" a="1"/>
  <c r="F4862" i="1" s="1"/>
  <c r="F4863" i="1" a="1"/>
  <c r="F4863" i="1" s="1"/>
  <c r="F4864" i="1" a="1"/>
  <c r="F4864" i="1" s="1"/>
  <c r="F4865" i="1" a="1"/>
  <c r="F4865" i="1"/>
  <c r="F4866" i="1" a="1"/>
  <c r="F4866" i="1" s="1"/>
  <c r="F4867" i="1" a="1"/>
  <c r="F4867" i="1" s="1"/>
  <c r="F4868" i="1" a="1"/>
  <c r="F4868" i="1" s="1"/>
  <c r="F4869" i="1" a="1"/>
  <c r="F4869" i="1" s="1"/>
  <c r="F4870" i="1" a="1"/>
  <c r="F4870" i="1" s="1"/>
  <c r="F4871" i="1" a="1"/>
  <c r="F4871" i="1" s="1"/>
  <c r="F4872" i="1" a="1"/>
  <c r="F4872" i="1" s="1"/>
  <c r="F4873" i="1" a="1"/>
  <c r="F4873" i="1" s="1"/>
  <c r="F4874" i="1" a="1"/>
  <c r="F4874" i="1" s="1"/>
  <c r="F4875" i="1" a="1"/>
  <c r="F4875" i="1" s="1"/>
  <c r="F4876" i="1" a="1"/>
  <c r="F4876" i="1" s="1"/>
  <c r="F4877" i="1" a="1"/>
  <c r="F4877" i="1" s="1"/>
  <c r="F4878" i="1" a="1"/>
  <c r="F4878" i="1"/>
  <c r="F4879" i="1" a="1"/>
  <c r="F4879" i="1" s="1"/>
  <c r="F4880" i="1" a="1"/>
  <c r="F4880" i="1" s="1"/>
  <c r="F4881" i="1" a="1"/>
  <c r="F4881" i="1" s="1"/>
  <c r="F4882" i="1" a="1"/>
  <c r="F4882" i="1"/>
  <c r="F4883" i="1" a="1"/>
  <c r="F4883" i="1" s="1"/>
  <c r="F4884" i="1" a="1"/>
  <c r="F4884" i="1" s="1"/>
  <c r="F4885" i="1" a="1"/>
  <c r="F4885" i="1" s="1"/>
  <c r="F4886" i="1" a="1"/>
  <c r="F4886" i="1" s="1"/>
  <c r="F4887" i="1" a="1"/>
  <c r="F4887" i="1" s="1"/>
  <c r="F4888" i="1" a="1"/>
  <c r="F4888" i="1" s="1"/>
  <c r="F4889" i="1" a="1"/>
  <c r="F4889" i="1" s="1"/>
  <c r="F4890" i="1" a="1"/>
  <c r="F4890" i="1" s="1"/>
  <c r="F4891" i="1" a="1"/>
  <c r="F4891" i="1" s="1"/>
  <c r="F4892" i="1" a="1"/>
  <c r="F4892" i="1" s="1"/>
  <c r="F4893" i="1" a="1"/>
  <c r="F4893" i="1" s="1"/>
  <c r="F4894" i="1" a="1"/>
  <c r="F4894" i="1" s="1"/>
  <c r="F4895" i="1" a="1"/>
  <c r="F4895" i="1"/>
  <c r="F4896" i="1" a="1"/>
  <c r="F4896" i="1" s="1"/>
  <c r="F4897" i="1" a="1"/>
  <c r="F4897" i="1" s="1"/>
  <c r="F4898" i="1" a="1"/>
  <c r="F4898" i="1"/>
  <c r="F4899" i="1" a="1"/>
  <c r="F4899" i="1" s="1"/>
  <c r="F4900" i="1" a="1"/>
  <c r="F4900" i="1"/>
  <c r="F4901" i="1" a="1"/>
  <c r="F4901" i="1" s="1"/>
  <c r="F4902" i="1" a="1"/>
  <c r="F4902" i="1" s="1"/>
  <c r="F4903" i="1" a="1"/>
  <c r="F4903" i="1" s="1"/>
  <c r="F4904" i="1" a="1"/>
  <c r="F4904" i="1" s="1"/>
  <c r="F4905" i="1" a="1"/>
  <c r="F4905" i="1" s="1"/>
  <c r="F4906" i="1" a="1"/>
  <c r="F4906" i="1" s="1"/>
  <c r="F4907" i="1" a="1"/>
  <c r="F4907" i="1" s="1"/>
  <c r="F4908" i="1" a="1"/>
  <c r="F4908" i="1"/>
  <c r="F4909" i="1" a="1"/>
  <c r="F4909" i="1" s="1"/>
  <c r="F4910" i="1" a="1"/>
  <c r="F4910" i="1"/>
  <c r="F4911" i="1" a="1"/>
  <c r="F4911" i="1"/>
  <c r="F4912" i="1" a="1"/>
  <c r="F4912" i="1" s="1"/>
  <c r="F4913" i="1" a="1"/>
  <c r="F4913" i="1" s="1"/>
  <c r="F4914" i="1" a="1"/>
  <c r="F4914" i="1" s="1"/>
  <c r="F4915" i="1" a="1"/>
  <c r="F4915" i="1" s="1"/>
  <c r="F4916" i="1" a="1"/>
  <c r="F4916" i="1" s="1"/>
  <c r="F4917" i="1" a="1"/>
  <c r="F4917" i="1" s="1"/>
  <c r="F4918" i="1" a="1"/>
  <c r="F4918" i="1" s="1"/>
  <c r="F4919" i="1" a="1"/>
  <c r="F4919" i="1" s="1"/>
  <c r="F4920" i="1" a="1"/>
  <c r="F4920" i="1" s="1"/>
  <c r="F4921" i="1" a="1"/>
  <c r="F4921" i="1" s="1"/>
  <c r="F4922" i="1" a="1"/>
  <c r="F4922" i="1" s="1"/>
  <c r="F4923" i="1" a="1"/>
  <c r="F4923" i="1"/>
  <c r="F4924" i="1" a="1"/>
  <c r="F4924" i="1" s="1"/>
  <c r="F4925" i="1" a="1"/>
  <c r="F4925" i="1" s="1"/>
  <c r="F4926" i="1" a="1"/>
  <c r="F4926" i="1"/>
  <c r="F4927" i="1" a="1"/>
  <c r="F4927" i="1" s="1"/>
  <c r="F4928" i="1" a="1"/>
  <c r="F4928" i="1" s="1"/>
  <c r="F4929" i="1" a="1"/>
  <c r="F4929" i="1" s="1"/>
  <c r="F4930" i="1" a="1"/>
  <c r="F4930" i="1" s="1"/>
  <c r="F4931" i="1" a="1"/>
  <c r="F4931" i="1" s="1"/>
  <c r="F4932" i="1" a="1"/>
  <c r="F4932" i="1" s="1"/>
  <c r="F4933" i="1" a="1"/>
  <c r="F4933" i="1" s="1"/>
  <c r="F4934" i="1" a="1"/>
  <c r="F4934" i="1" s="1"/>
  <c r="F4935" i="1" a="1"/>
  <c r="F4935" i="1" s="1"/>
  <c r="F4936" i="1" a="1"/>
  <c r="F4936" i="1"/>
  <c r="F4937" i="1" a="1"/>
  <c r="F4937" i="1" s="1"/>
  <c r="F4938" i="1" a="1"/>
  <c r="F4938" i="1" s="1"/>
  <c r="F4939" i="1" a="1"/>
  <c r="F4939" i="1" s="1"/>
  <c r="F4940" i="1" a="1"/>
  <c r="F4940" i="1" s="1"/>
  <c r="F4941" i="1" a="1"/>
  <c r="F4941" i="1"/>
  <c r="F4942" i="1" a="1"/>
  <c r="F4942" i="1" s="1"/>
  <c r="F4943" i="1" a="1"/>
  <c r="F4943" i="1" s="1"/>
  <c r="F4944" i="1" a="1"/>
  <c r="F4944" i="1" s="1"/>
  <c r="F4945" i="1" a="1"/>
  <c r="F4945" i="1" s="1"/>
  <c r="F4946" i="1" a="1"/>
  <c r="F4946" i="1" s="1"/>
  <c r="F4947" i="1" a="1"/>
  <c r="F4947" i="1" s="1"/>
  <c r="F4948" i="1" a="1"/>
  <c r="F4948" i="1" s="1"/>
  <c r="F4949" i="1" a="1"/>
  <c r="F4949" i="1" s="1"/>
  <c r="F4950" i="1" a="1"/>
  <c r="F4950" i="1" s="1"/>
  <c r="F4951" i="1" a="1"/>
  <c r="F4951" i="1" s="1"/>
  <c r="F4952" i="1" a="1"/>
  <c r="F4952" i="1" s="1"/>
  <c r="F4953" i="1" a="1"/>
  <c r="F4953" i="1" s="1"/>
  <c r="F4954" i="1" a="1"/>
  <c r="F4954" i="1"/>
  <c r="F4955" i="1" a="1"/>
  <c r="F4955" i="1" s="1"/>
  <c r="F4956" i="1" a="1"/>
  <c r="F4956" i="1" s="1"/>
  <c r="F4957" i="1" a="1"/>
  <c r="F4957" i="1" s="1"/>
  <c r="F4958" i="1" a="1"/>
  <c r="F4958" i="1"/>
  <c r="F4959" i="1" a="1"/>
  <c r="F4959" i="1" s="1"/>
  <c r="F4960" i="1" a="1"/>
  <c r="F4960" i="1" s="1"/>
  <c r="F4961" i="1" a="1"/>
  <c r="F4961" i="1" s="1"/>
  <c r="F4962" i="1" a="1"/>
  <c r="F4962" i="1" s="1"/>
  <c r="F4963" i="1" a="1"/>
  <c r="F4963" i="1" s="1"/>
  <c r="F4964" i="1" a="1"/>
  <c r="F4964" i="1" s="1"/>
  <c r="F4965" i="1" a="1"/>
  <c r="F4965" i="1" s="1"/>
  <c r="F4966" i="1" a="1"/>
  <c r="F4966" i="1" s="1"/>
  <c r="F4967" i="1" a="1"/>
  <c r="F4967" i="1" s="1"/>
  <c r="F4968" i="1" a="1"/>
  <c r="F4968" i="1" s="1"/>
  <c r="F4969" i="1" a="1"/>
  <c r="F4969" i="1" s="1"/>
  <c r="F4970" i="1" a="1"/>
  <c r="F4970" i="1" s="1"/>
  <c r="F4971" i="1" a="1"/>
  <c r="F4971" i="1"/>
  <c r="F4972" i="1" a="1"/>
  <c r="F4972" i="1" s="1"/>
  <c r="F4973" i="1" a="1"/>
  <c r="F4973" i="1" s="1"/>
  <c r="F4974" i="1" a="1"/>
  <c r="F4974" i="1" s="1"/>
  <c r="F4975" i="1" a="1"/>
  <c r="F4975" i="1" s="1"/>
  <c r="F4976" i="1" a="1"/>
  <c r="F4976" i="1" s="1"/>
  <c r="F4977" i="1" a="1"/>
  <c r="F4977" i="1" s="1"/>
  <c r="F4978" i="1" a="1"/>
  <c r="F4978" i="1" s="1"/>
  <c r="F4979" i="1" a="1"/>
  <c r="F4979" i="1" s="1"/>
  <c r="F4980" i="1" a="1"/>
  <c r="F4980" i="1"/>
  <c r="F4981" i="1" a="1"/>
  <c r="F4981" i="1" s="1"/>
  <c r="F4982" i="1" a="1"/>
  <c r="F4982" i="1" s="1"/>
  <c r="F4983" i="1" a="1"/>
  <c r="F4983" i="1" s="1"/>
  <c r="F4984" i="1" a="1"/>
  <c r="F4984" i="1"/>
  <c r="F4985" i="1" a="1"/>
  <c r="F4985" i="1"/>
  <c r="F4986" i="1" a="1"/>
  <c r="F4986" i="1" s="1"/>
  <c r="F4987" i="1" a="1"/>
  <c r="F4987" i="1" s="1"/>
  <c r="F4988" i="1" a="1"/>
  <c r="F4988" i="1" s="1"/>
  <c r="F4989" i="1" a="1"/>
  <c r="F4989" i="1"/>
  <c r="F4990" i="1" a="1"/>
  <c r="F4990" i="1" s="1"/>
  <c r="F4991" i="1" a="1"/>
  <c r="F4991" i="1" s="1"/>
  <c r="F4992" i="1" a="1"/>
  <c r="F4992" i="1" s="1"/>
  <c r="F4993" i="1" a="1"/>
  <c r="F4993" i="1" s="1"/>
  <c r="F4994" i="1" a="1"/>
  <c r="F4994" i="1" s="1"/>
  <c r="F4995" i="1" a="1"/>
  <c r="F4995" i="1" s="1"/>
  <c r="F4996" i="1" a="1"/>
  <c r="F4996" i="1" s="1"/>
  <c r="F4997" i="1" a="1"/>
  <c r="F4997" i="1"/>
  <c r="F4998" i="1" a="1"/>
  <c r="F4998" i="1" s="1"/>
  <c r="F4999" i="1" a="1"/>
  <c r="F4999" i="1" s="1"/>
  <c r="F5000" i="1" a="1"/>
  <c r="F5000" i="1"/>
  <c r="F5001" i="1" a="1"/>
  <c r="F5001" i="1" s="1"/>
  <c r="F5002" i="1" a="1"/>
  <c r="F5002" i="1" s="1"/>
  <c r="F5003" i="1" a="1"/>
  <c r="F5003" i="1" s="1"/>
  <c r="F5004" i="1" a="1"/>
  <c r="F5004" i="1" s="1"/>
  <c r="F5005" i="1" a="1"/>
  <c r="F5005" i="1" s="1"/>
  <c r="F5006" i="1" a="1"/>
  <c r="F5006" i="1" s="1"/>
  <c r="F5007" i="1" a="1"/>
  <c r="F5007" i="1" s="1"/>
  <c r="F5008" i="1" a="1"/>
  <c r="F5008" i="1" s="1"/>
  <c r="F5009" i="1" a="1"/>
  <c r="F5009" i="1" s="1"/>
  <c r="F5010" i="1" a="1"/>
  <c r="F5010" i="1"/>
  <c r="F5011" i="1" a="1"/>
  <c r="F5011" i="1" s="1"/>
  <c r="F5012" i="1" a="1"/>
  <c r="F5012" i="1" s="1"/>
  <c r="F5013" i="1" a="1"/>
  <c r="F5013" i="1" s="1"/>
  <c r="F5014" i="1" a="1"/>
  <c r="F5014" i="1" s="1"/>
  <c r="F5015" i="1" a="1"/>
  <c r="F5015" i="1"/>
  <c r="F5016" i="1" a="1"/>
  <c r="F5016" i="1" s="1"/>
  <c r="F5017" i="1" a="1"/>
  <c r="F5017" i="1" s="1"/>
  <c r="F5018" i="1" a="1"/>
  <c r="F5018" i="1"/>
  <c r="F5019" i="1" a="1"/>
  <c r="F5019" i="1" s="1"/>
  <c r="F5020" i="1" a="1"/>
  <c r="F5020" i="1" s="1"/>
  <c r="F5021" i="1" a="1"/>
  <c r="F5021" i="1" s="1"/>
  <c r="F5022" i="1" a="1"/>
  <c r="F5022" i="1" s="1"/>
  <c r="F5023" i="1" a="1"/>
  <c r="F5023" i="1" s="1"/>
  <c r="F5024" i="1" a="1"/>
  <c r="F5024" i="1" s="1"/>
  <c r="F5025" i="1" a="1"/>
  <c r="F5025" i="1" s="1"/>
  <c r="F5026" i="1" a="1"/>
  <c r="F5026" i="1" s="1"/>
  <c r="F5027" i="1" a="1"/>
  <c r="F5027" i="1" s="1"/>
  <c r="F5028" i="1" a="1"/>
  <c r="F5028" i="1"/>
  <c r="F5029" i="1" a="1"/>
  <c r="F5029" i="1" s="1"/>
  <c r="F5030" i="1" a="1"/>
  <c r="F5030" i="1"/>
  <c r="F5031" i="1" a="1"/>
  <c r="F5031" i="1" s="1"/>
  <c r="F5032" i="1" a="1"/>
  <c r="F5032" i="1" s="1"/>
  <c r="F5033" i="1" a="1"/>
  <c r="F5033" i="1" s="1"/>
  <c r="F5034" i="1" a="1"/>
  <c r="F5034" i="1" s="1"/>
  <c r="F5035" i="1" a="1"/>
  <c r="F5035" i="1" s="1"/>
  <c r="F5036" i="1" a="1"/>
  <c r="F5036" i="1" s="1"/>
  <c r="F5037" i="1" a="1"/>
  <c r="F5037" i="1" s="1"/>
  <c r="F5038" i="1" a="1"/>
  <c r="F5038" i="1" s="1"/>
  <c r="F5039" i="1" a="1"/>
  <c r="F5039" i="1" s="1"/>
  <c r="F5040" i="1" a="1"/>
  <c r="F5040" i="1" s="1"/>
  <c r="F5041" i="1" a="1"/>
  <c r="F5041" i="1" s="1"/>
  <c r="F5042" i="1" a="1"/>
  <c r="F5042" i="1" s="1"/>
  <c r="F5043" i="1" a="1"/>
  <c r="F5043" i="1" s="1"/>
  <c r="F5044" i="1" a="1"/>
  <c r="F5044" i="1" s="1"/>
  <c r="F5045" i="1" a="1"/>
  <c r="F5045" i="1" s="1"/>
  <c r="F5046" i="1" a="1"/>
  <c r="F5046" i="1" s="1"/>
  <c r="F5047" i="1" a="1"/>
  <c r="F5047" i="1" s="1"/>
  <c r="F5048" i="1" a="1"/>
  <c r="F5048" i="1" s="1"/>
  <c r="F5049" i="1" a="1"/>
  <c r="F5049" i="1" s="1"/>
  <c r="F5050" i="1" a="1"/>
  <c r="F5050" i="1" s="1"/>
  <c r="F5051" i="1" a="1"/>
  <c r="F5051" i="1" s="1"/>
  <c r="F5052" i="1" a="1"/>
  <c r="F5052" i="1" s="1"/>
  <c r="F5053" i="1" a="1"/>
  <c r="F5053" i="1" s="1"/>
  <c r="F5054" i="1" a="1"/>
  <c r="F5054" i="1" s="1"/>
  <c r="F5055" i="1" a="1"/>
  <c r="F5055" i="1" s="1"/>
  <c r="F5056" i="1" a="1"/>
  <c r="F5056" i="1" s="1"/>
  <c r="F5057" i="1" a="1"/>
  <c r="F5057" i="1" s="1"/>
  <c r="F5058" i="1" a="1"/>
  <c r="F5058" i="1" s="1"/>
  <c r="F5059" i="1" a="1"/>
  <c r="F5059" i="1" s="1"/>
  <c r="F5060" i="1" a="1"/>
  <c r="F5060" i="1" s="1"/>
  <c r="F5061" i="1" a="1"/>
  <c r="F5061" i="1" s="1"/>
  <c r="F5062" i="1" a="1"/>
  <c r="F5062" i="1" s="1"/>
  <c r="F5063" i="1" a="1"/>
  <c r="F5063" i="1" s="1"/>
  <c r="F5064" i="1" a="1"/>
  <c r="F5064" i="1" s="1"/>
  <c r="F5065" i="1" a="1"/>
  <c r="F5065" i="1" s="1"/>
  <c r="F5066" i="1" a="1"/>
  <c r="F5066" i="1" s="1"/>
  <c r="F5067" i="1" a="1"/>
  <c r="F5067" i="1" s="1"/>
  <c r="F5068" i="1" a="1"/>
  <c r="F5068" i="1" s="1"/>
  <c r="F5069" i="1" a="1"/>
  <c r="F5069" i="1" s="1"/>
  <c r="F5070" i="1" a="1"/>
  <c r="F5070" i="1" s="1"/>
  <c r="F5071" i="1" a="1"/>
  <c r="F5071" i="1" s="1"/>
  <c r="F5072" i="1" a="1"/>
  <c r="F5072" i="1" s="1"/>
  <c r="F5073" i="1" a="1"/>
  <c r="F5073" i="1" s="1"/>
  <c r="F5074" i="1" a="1"/>
  <c r="F5074" i="1"/>
  <c r="F5075" i="1" a="1"/>
  <c r="F5075" i="1"/>
  <c r="F5076" i="1" a="1"/>
  <c r="F5076" i="1" s="1"/>
  <c r="F5077" i="1" a="1"/>
  <c r="F5077" i="1" s="1"/>
  <c r="F5078" i="1" a="1"/>
  <c r="F5078" i="1" s="1"/>
  <c r="F5079" i="1" a="1"/>
  <c r="F5079" i="1" s="1"/>
  <c r="F5080" i="1" a="1"/>
  <c r="F5080" i="1" s="1"/>
  <c r="F5081" i="1" a="1"/>
  <c r="F5081" i="1" s="1"/>
  <c r="F5082" i="1" a="1"/>
  <c r="F5082" i="1"/>
  <c r="F5083" i="1" a="1"/>
  <c r="F5083" i="1" s="1"/>
  <c r="F5084" i="1" a="1"/>
  <c r="F5084" i="1" s="1"/>
  <c r="F5085" i="1" a="1"/>
  <c r="F5085" i="1"/>
  <c r="F5086" i="1" a="1"/>
  <c r="F5086" i="1" s="1"/>
  <c r="F5087" i="1" a="1"/>
  <c r="F5087" i="1"/>
  <c r="F5088" i="1" a="1"/>
  <c r="F5088" i="1" s="1"/>
  <c r="F5089" i="1" a="1"/>
  <c r="F5089" i="1" s="1"/>
  <c r="F5090" i="1" a="1"/>
  <c r="F5090" i="1" s="1"/>
  <c r="F5091" i="1" a="1"/>
  <c r="F5091" i="1" s="1"/>
  <c r="F5092" i="1" a="1"/>
  <c r="F5092" i="1" s="1"/>
  <c r="F5093" i="1" a="1"/>
  <c r="F5093" i="1" s="1"/>
  <c r="F5094" i="1" a="1"/>
  <c r="F5094" i="1" s="1"/>
  <c r="F5095" i="1" a="1"/>
  <c r="F5095" i="1" s="1"/>
  <c r="F5096" i="1" a="1"/>
  <c r="F5096" i="1" s="1"/>
  <c r="F5097" i="1" a="1"/>
  <c r="F5097" i="1" s="1"/>
  <c r="F5098" i="1" a="1"/>
  <c r="F5098" i="1" s="1"/>
  <c r="F5099" i="1" a="1"/>
  <c r="F5099" i="1" s="1"/>
  <c r="F5100" i="1" a="1"/>
  <c r="F5100" i="1" s="1"/>
  <c r="F5101" i="1" a="1"/>
  <c r="F5101" i="1" s="1"/>
  <c r="F5102" i="1" a="1"/>
  <c r="F5102" i="1"/>
  <c r="F5103" i="1" a="1"/>
  <c r="F5103" i="1"/>
  <c r="F5104" i="1" a="1"/>
  <c r="F5104" i="1" s="1"/>
  <c r="F5105" i="1" a="1"/>
  <c r="F5105" i="1" s="1"/>
  <c r="F5106" i="1" a="1"/>
  <c r="F5106" i="1" s="1"/>
  <c r="F5107" i="1" a="1"/>
  <c r="F5107" i="1" s="1"/>
  <c r="F5108" i="1" a="1"/>
  <c r="F5108" i="1" s="1"/>
  <c r="F5109" i="1" a="1"/>
  <c r="F5109" i="1" s="1"/>
  <c r="F5110" i="1" a="1"/>
  <c r="F5110" i="1" s="1"/>
  <c r="F5111" i="1" a="1"/>
  <c r="F5111" i="1" s="1"/>
  <c r="F5112" i="1" a="1"/>
  <c r="F5112" i="1" s="1"/>
  <c r="F5113" i="1" a="1"/>
  <c r="F5113" i="1" s="1"/>
  <c r="F5114" i="1" a="1"/>
  <c r="F5114" i="1" s="1"/>
  <c r="F5115" i="1" a="1"/>
  <c r="F5115" i="1" s="1"/>
  <c r="F5116" i="1" a="1"/>
  <c r="F5116" i="1" s="1"/>
  <c r="F5117" i="1" a="1"/>
  <c r="F5117" i="1" s="1"/>
  <c r="F5118" i="1" a="1"/>
  <c r="F5118" i="1" s="1"/>
  <c r="F5119" i="1" a="1"/>
  <c r="F5119" i="1" s="1"/>
  <c r="F5120" i="1" a="1"/>
  <c r="F5120" i="1" s="1"/>
  <c r="F5121" i="1" a="1"/>
  <c r="F5121" i="1" s="1"/>
  <c r="F5122" i="1" a="1"/>
  <c r="F5122" i="1" s="1"/>
  <c r="F5123" i="1" a="1"/>
  <c r="F5123" i="1" s="1"/>
  <c r="F5124" i="1" a="1"/>
  <c r="F5124" i="1" s="1"/>
  <c r="F5125" i="1" a="1"/>
  <c r="F5125" i="1" s="1"/>
  <c r="F5126" i="1" a="1"/>
  <c r="F5126" i="1" s="1"/>
  <c r="F5127" i="1" a="1"/>
  <c r="F5127" i="1" s="1"/>
  <c r="F5128" i="1" a="1"/>
  <c r="F5128" i="1" s="1"/>
  <c r="F5129" i="1" a="1"/>
  <c r="F5129" i="1" s="1"/>
  <c r="F5130" i="1" a="1"/>
  <c r="F5130" i="1" s="1"/>
  <c r="F5131" i="1" a="1"/>
  <c r="F5131" i="1" s="1"/>
  <c r="F5132" i="1" a="1"/>
  <c r="F5132" i="1" s="1"/>
  <c r="F5133" i="1" a="1"/>
  <c r="F5133" i="1" s="1"/>
  <c r="F5134" i="1" a="1"/>
  <c r="F5134" i="1" s="1"/>
  <c r="F5135" i="1" a="1"/>
  <c r="F5135" i="1" s="1"/>
  <c r="F5136" i="1" a="1"/>
  <c r="F5136" i="1" s="1"/>
  <c r="F5137" i="1" a="1"/>
  <c r="F5137" i="1" s="1"/>
  <c r="F5138" i="1" a="1"/>
  <c r="F5138" i="1" s="1"/>
  <c r="F5139" i="1" a="1"/>
  <c r="F5139" i="1" s="1"/>
  <c r="F5140" i="1" a="1"/>
  <c r="F5140" i="1" s="1"/>
  <c r="F5141" i="1" a="1"/>
  <c r="F5141" i="1" s="1"/>
  <c r="F5142" i="1" a="1"/>
  <c r="F5142" i="1"/>
  <c r="F5143" i="1" a="1"/>
  <c r="F5143" i="1" s="1"/>
  <c r="F5144" i="1" a="1"/>
  <c r="F5144" i="1" s="1"/>
  <c r="F5145" i="1" a="1"/>
  <c r="F5145" i="1" s="1"/>
  <c r="F5146" i="1" a="1"/>
  <c r="F5146" i="1" s="1"/>
  <c r="F5147" i="1" a="1"/>
  <c r="F5147" i="1" s="1"/>
  <c r="F5148" i="1" a="1"/>
  <c r="F5148" i="1" s="1"/>
  <c r="F5149" i="1" a="1"/>
  <c r="F5149" i="1" s="1"/>
  <c r="F5150" i="1" a="1"/>
  <c r="F5150" i="1" s="1"/>
  <c r="F5151" i="1" a="1"/>
  <c r="F5151" i="1" s="1"/>
  <c r="F5152" i="1" a="1"/>
  <c r="F5152" i="1" s="1"/>
  <c r="F5153" i="1" a="1"/>
  <c r="F5153" i="1" s="1"/>
  <c r="F5154" i="1" a="1"/>
  <c r="F5154" i="1" s="1"/>
  <c r="F5155" i="1" a="1"/>
  <c r="F5155" i="1" s="1"/>
  <c r="F5156" i="1" a="1"/>
  <c r="F5156" i="1" s="1"/>
  <c r="F5157" i="1" a="1"/>
  <c r="F5157" i="1"/>
  <c r="F5158" i="1" a="1"/>
  <c r="F5158" i="1" s="1"/>
  <c r="F5159" i="1" a="1"/>
  <c r="F5159" i="1" s="1"/>
  <c r="F5160" i="1" a="1"/>
  <c r="F5160" i="1" s="1"/>
  <c r="F5161" i="1" a="1"/>
  <c r="F5161" i="1" s="1"/>
  <c r="F5162" i="1" a="1"/>
  <c r="F5162" i="1"/>
  <c r="F5163" i="1" a="1"/>
  <c r="F5163" i="1" s="1"/>
  <c r="F5164" i="1" a="1"/>
  <c r="F5164" i="1" s="1"/>
  <c r="F5165" i="1" a="1"/>
  <c r="F5165" i="1" s="1"/>
  <c r="F5166" i="1" a="1"/>
  <c r="F5166" i="1" s="1"/>
  <c r="F5167" i="1" a="1"/>
  <c r="F5167" i="1" s="1"/>
  <c r="F5168" i="1" a="1"/>
  <c r="F5168" i="1" s="1"/>
  <c r="F5169" i="1" a="1"/>
  <c r="F5169" i="1" s="1"/>
  <c r="F5170" i="1" a="1"/>
  <c r="F5170" i="1"/>
  <c r="F5171" i="1" a="1"/>
  <c r="F5171" i="1" s="1"/>
  <c r="F5172" i="1" a="1"/>
  <c r="F5172" i="1"/>
  <c r="F5173" i="1" a="1"/>
  <c r="F5173" i="1" s="1"/>
  <c r="F5174" i="1" a="1"/>
  <c r="F5174" i="1" s="1"/>
  <c r="F5175" i="1" a="1"/>
  <c r="F5175" i="1"/>
  <c r="F5176" i="1" a="1"/>
  <c r="F5176" i="1" s="1"/>
  <c r="F5177" i="1" a="1"/>
  <c r="F5177" i="1" s="1"/>
  <c r="F5178" i="1" a="1"/>
  <c r="F5178" i="1" s="1"/>
  <c r="F5179" i="1" a="1"/>
  <c r="F5179" i="1" s="1"/>
  <c r="F5180" i="1" a="1"/>
  <c r="F5180" i="1" s="1"/>
  <c r="F5181" i="1" a="1"/>
  <c r="F5181" i="1" s="1"/>
  <c r="F5182" i="1" a="1"/>
  <c r="F5182" i="1" s="1"/>
  <c r="F5183" i="1" a="1"/>
  <c r="F5183" i="1"/>
  <c r="F5184" i="1" a="1"/>
  <c r="F5184" i="1" s="1"/>
  <c r="F5185" i="1" a="1"/>
  <c r="F5185" i="1" s="1"/>
  <c r="F5186" i="1" a="1"/>
  <c r="F5186" i="1" s="1"/>
  <c r="F5187" i="1" a="1"/>
  <c r="F5187" i="1" s="1"/>
  <c r="F5188" i="1" a="1"/>
  <c r="F5188" i="1" s="1"/>
  <c r="F5189" i="1" a="1"/>
  <c r="F5189" i="1" s="1"/>
  <c r="F5190" i="1" a="1"/>
  <c r="F5190" i="1" s="1"/>
  <c r="F5191" i="1" a="1"/>
  <c r="F5191" i="1" s="1"/>
  <c r="F5192" i="1" a="1"/>
  <c r="F5192" i="1" s="1"/>
  <c r="F5193" i="1" a="1"/>
  <c r="F5193" i="1" s="1"/>
  <c r="F5194" i="1" a="1"/>
  <c r="F5194" i="1" s="1"/>
  <c r="F5195" i="1" a="1"/>
  <c r="F5195" i="1" s="1"/>
  <c r="F5196" i="1" a="1"/>
  <c r="F5196" i="1"/>
  <c r="F5197" i="1" a="1"/>
  <c r="F5197" i="1" s="1"/>
  <c r="F5198" i="1" a="1"/>
  <c r="F5198" i="1" s="1"/>
  <c r="F5199" i="1" a="1"/>
  <c r="F5199" i="1" s="1"/>
  <c r="F5200" i="1" a="1"/>
  <c r="F5200" i="1" s="1"/>
  <c r="F5201" i="1" a="1"/>
  <c r="F5201" i="1" s="1"/>
  <c r="F5202" i="1" a="1"/>
  <c r="F5202" i="1" s="1"/>
  <c r="F5203" i="1" a="1"/>
  <c r="F5203" i="1" s="1"/>
  <c r="F5204" i="1" a="1"/>
  <c r="F5204" i="1" s="1"/>
  <c r="F5205" i="1" a="1"/>
  <c r="F5205" i="1" s="1"/>
  <c r="F5206" i="1" a="1"/>
  <c r="F5206" i="1" s="1"/>
  <c r="F5207" i="1" a="1"/>
  <c r="F5207" i="1" s="1"/>
  <c r="F5208" i="1" a="1"/>
  <c r="F5208" i="1" s="1"/>
  <c r="F5209" i="1" a="1"/>
  <c r="F5209" i="1" s="1"/>
  <c r="F5210" i="1" a="1"/>
  <c r="F5210" i="1" s="1"/>
  <c r="F5211" i="1" a="1"/>
  <c r="F5211" i="1" s="1"/>
  <c r="F5212" i="1" a="1"/>
  <c r="F5212" i="1" s="1"/>
  <c r="F5213" i="1" a="1"/>
  <c r="F5213" i="1" s="1"/>
  <c r="F5214" i="1" a="1"/>
  <c r="F5214" i="1"/>
  <c r="F5215" i="1" a="1"/>
  <c r="F5215" i="1" s="1"/>
  <c r="F5216" i="1" a="1"/>
  <c r="F5216" i="1" s="1"/>
  <c r="F5217" i="1" a="1"/>
  <c r="F5217" i="1" s="1"/>
  <c r="F5218" i="1" a="1"/>
  <c r="F5218" i="1" s="1"/>
  <c r="F5219" i="1" a="1"/>
  <c r="F5219" i="1" s="1"/>
  <c r="F5220" i="1" a="1"/>
  <c r="F5220" i="1" s="1"/>
  <c r="F5221" i="1" a="1"/>
  <c r="F5221" i="1" s="1"/>
  <c r="F5222" i="1" a="1"/>
  <c r="F5222" i="1" s="1"/>
  <c r="F5223" i="1" a="1"/>
  <c r="F5223" i="1" s="1"/>
  <c r="F5224" i="1" a="1"/>
  <c r="F5224" i="1" s="1"/>
  <c r="F5225" i="1" a="1"/>
  <c r="F5225" i="1" s="1"/>
  <c r="F5226" i="1" a="1"/>
  <c r="F5226" i="1" s="1"/>
  <c r="F5227" i="1" a="1"/>
  <c r="F5227" i="1" s="1"/>
  <c r="F5228" i="1" a="1"/>
  <c r="F5228" i="1" s="1"/>
  <c r="F5229" i="1" a="1"/>
  <c r="F5229" i="1"/>
  <c r="F5230" i="1" a="1"/>
  <c r="F5230" i="1" s="1"/>
  <c r="F5231" i="1" a="1"/>
  <c r="F5231" i="1" s="1"/>
  <c r="F5232" i="1" a="1"/>
  <c r="F5232" i="1"/>
  <c r="F5233" i="1" a="1"/>
  <c r="F5233" i="1" s="1"/>
  <c r="F5234" i="1" a="1"/>
  <c r="F5234" i="1" s="1"/>
  <c r="F5235" i="1" a="1"/>
  <c r="F5235" i="1" s="1"/>
  <c r="F5236" i="1" a="1"/>
  <c r="F5236" i="1" s="1"/>
  <c r="F5237" i="1" a="1"/>
  <c r="F5237" i="1" s="1"/>
  <c r="F5238" i="1" a="1"/>
  <c r="F5238" i="1" s="1"/>
  <c r="F5239" i="1" a="1"/>
  <c r="F5239" i="1" s="1"/>
  <c r="F5240" i="1" a="1"/>
  <c r="F5240" i="1" s="1"/>
  <c r="F5241" i="1" a="1"/>
  <c r="F5241" i="1" s="1"/>
  <c r="F5242" i="1" a="1"/>
  <c r="F5242" i="1"/>
  <c r="F5243" i="1" a="1"/>
  <c r="F5243" i="1" s="1"/>
  <c r="F5244" i="1" a="1"/>
  <c r="F5244" i="1" s="1"/>
  <c r="F5245" i="1" a="1"/>
  <c r="F5245" i="1" s="1"/>
  <c r="F5246" i="1" a="1"/>
  <c r="F5246" i="1" s="1"/>
  <c r="F5247" i="1" a="1"/>
  <c r="F5247" i="1"/>
  <c r="F5248" i="1" a="1"/>
  <c r="F5248" i="1" s="1"/>
  <c r="F5249" i="1" a="1"/>
  <c r="F5249" i="1" s="1"/>
  <c r="F5250" i="1" a="1"/>
  <c r="F5250" i="1" s="1"/>
  <c r="F5251" i="1" a="1"/>
  <c r="F5251" i="1" s="1"/>
  <c r="F5252" i="1" a="1"/>
  <c r="F5252" i="1"/>
  <c r="F5253" i="1" a="1"/>
  <c r="F5253" i="1" s="1"/>
  <c r="F5254" i="1" a="1"/>
  <c r="F5254" i="1" s="1"/>
  <c r="F5255" i="1" a="1"/>
  <c r="F5255" i="1"/>
  <c r="F5256" i="1" a="1"/>
  <c r="F5256" i="1" s="1"/>
  <c r="F5257" i="1" a="1"/>
  <c r="F5257" i="1" s="1"/>
  <c r="F5258" i="1" a="1"/>
  <c r="F5258" i="1" s="1"/>
  <c r="F5259" i="1" a="1"/>
  <c r="F5259" i="1" s="1"/>
  <c r="F5260" i="1" a="1"/>
  <c r="F5260" i="1"/>
  <c r="F5261" i="1" a="1"/>
  <c r="F5261" i="1" s="1"/>
  <c r="F5262" i="1" a="1"/>
  <c r="F5262" i="1" s="1"/>
  <c r="F5263" i="1" a="1"/>
  <c r="F5263" i="1" s="1"/>
  <c r="F5264" i="1" a="1"/>
  <c r="F5264" i="1"/>
  <c r="F5265" i="1" a="1"/>
  <c r="F5265" i="1"/>
  <c r="F5266" i="1" a="1"/>
  <c r="F5266" i="1" s="1"/>
  <c r="F5267" i="1" a="1"/>
  <c r="F5267" i="1" s="1"/>
  <c r="F5268" i="1" a="1"/>
  <c r="F5268" i="1" s="1"/>
  <c r="F5269" i="1" a="1"/>
  <c r="F5269" i="1" s="1"/>
  <c r="F5270" i="1" a="1"/>
  <c r="F5270" i="1" s="1"/>
  <c r="F5271" i="1" a="1"/>
  <c r="F5271" i="1" s="1"/>
  <c r="F5272" i="1" a="1"/>
  <c r="F5272" i="1"/>
  <c r="F5273" i="1" a="1"/>
  <c r="F5273" i="1" s="1"/>
  <c r="F5274" i="1" a="1"/>
  <c r="F5274" i="1" s="1"/>
  <c r="F5275" i="1" a="1"/>
  <c r="F5275" i="1" s="1"/>
  <c r="F5276" i="1" a="1"/>
  <c r="F5276" i="1" s="1"/>
  <c r="F5277" i="1" a="1"/>
  <c r="F5277" i="1" s="1"/>
  <c r="F5278" i="1" a="1"/>
  <c r="F5278" i="1"/>
  <c r="F5279" i="1" a="1"/>
  <c r="F5279" i="1" s="1"/>
  <c r="F5280" i="1" a="1"/>
  <c r="F5280" i="1" s="1"/>
  <c r="F5281" i="1" a="1"/>
  <c r="F5281" i="1" s="1"/>
  <c r="F5282" i="1" a="1"/>
  <c r="F5282" i="1" s="1"/>
  <c r="F5283" i="1" a="1"/>
  <c r="F5283" i="1" s="1"/>
  <c r="F5284" i="1" a="1"/>
  <c r="F5284" i="1" s="1"/>
  <c r="F5285" i="1" a="1"/>
  <c r="F5285" i="1"/>
  <c r="F5286" i="1" a="1"/>
  <c r="F5286" i="1" s="1"/>
  <c r="F5287" i="1" a="1"/>
  <c r="F5287" i="1" s="1"/>
  <c r="F5288" i="1" a="1"/>
  <c r="F5288" i="1"/>
  <c r="F5289" i="1" a="1"/>
  <c r="F5289" i="1" s="1"/>
  <c r="F5290" i="1" a="1"/>
  <c r="F5290" i="1"/>
  <c r="F5291" i="1" a="1"/>
  <c r="F5291" i="1"/>
  <c r="F5292" i="1" a="1"/>
  <c r="F5292" i="1" s="1"/>
  <c r="F5293" i="1" a="1"/>
  <c r="F5293" i="1" s="1"/>
  <c r="F5294" i="1" a="1"/>
  <c r="F5294" i="1" s="1"/>
  <c r="F5295" i="1" a="1"/>
  <c r="F5295" i="1" s="1"/>
  <c r="F5296" i="1" a="1"/>
  <c r="F5296" i="1" s="1"/>
  <c r="F5297" i="1" a="1"/>
  <c r="F5297" i="1" s="1"/>
  <c r="F5298" i="1" a="1"/>
  <c r="F5298" i="1" s="1"/>
  <c r="F5299" i="1" a="1"/>
  <c r="F5299" i="1" s="1"/>
  <c r="F5300" i="1" a="1"/>
  <c r="F5300" i="1" s="1"/>
  <c r="F5301" i="1" a="1"/>
  <c r="F5301" i="1"/>
  <c r="F5302" i="1" a="1"/>
  <c r="F5302" i="1" s="1"/>
  <c r="F5303" i="1" a="1"/>
  <c r="F5303" i="1" s="1"/>
  <c r="F5304" i="1" a="1"/>
  <c r="F5304" i="1"/>
  <c r="F5305" i="1" a="1"/>
  <c r="F5305" i="1" s="1"/>
  <c r="F5306" i="1" a="1"/>
  <c r="F5306" i="1" s="1"/>
  <c r="F5307" i="1" a="1"/>
  <c r="F5307" i="1" s="1"/>
  <c r="F5308" i="1" a="1"/>
  <c r="F5308" i="1" s="1"/>
  <c r="F5309" i="1" a="1"/>
  <c r="F5309" i="1" s="1"/>
  <c r="F5310" i="1" a="1"/>
  <c r="F5310" i="1" s="1"/>
  <c r="F5311" i="1" a="1"/>
  <c r="F5311" i="1" s="1"/>
  <c r="F5312" i="1" a="1"/>
  <c r="F5312" i="1" s="1"/>
  <c r="F5313" i="1" a="1"/>
  <c r="F5313" i="1" s="1"/>
  <c r="F5314" i="1" a="1"/>
  <c r="F5314" i="1"/>
  <c r="F5315" i="1" a="1"/>
  <c r="F5315" i="1" s="1"/>
  <c r="F5316" i="1" a="1"/>
  <c r="F5316" i="1" s="1"/>
  <c r="F5317" i="1" a="1"/>
  <c r="F5317" i="1" s="1"/>
  <c r="F5318" i="1" a="1"/>
  <c r="F5318" i="1" s="1"/>
  <c r="F5319" i="1" a="1"/>
  <c r="F5319" i="1" s="1"/>
  <c r="F5320" i="1" a="1"/>
  <c r="F5320" i="1" s="1"/>
  <c r="F5321" i="1" a="1"/>
  <c r="F5321" i="1" s="1"/>
  <c r="F5322" i="1" a="1"/>
  <c r="F5322" i="1" s="1"/>
  <c r="F5323" i="1" a="1"/>
  <c r="F5323" i="1" s="1"/>
  <c r="F5324" i="1" a="1"/>
  <c r="F5324" i="1"/>
  <c r="F5325" i="1" a="1"/>
  <c r="F5325" i="1" s="1"/>
  <c r="F5326" i="1" a="1"/>
  <c r="F5326" i="1" s="1"/>
  <c r="F5327" i="1" a="1"/>
  <c r="F5327" i="1" s="1"/>
  <c r="F5328" i="1" a="1"/>
  <c r="F5328" i="1" s="1"/>
  <c r="F5329" i="1" a="1"/>
  <c r="F5329" i="1" s="1"/>
  <c r="F5330" i="1" a="1"/>
  <c r="F5330" i="1" s="1"/>
  <c r="F5331" i="1" a="1"/>
  <c r="F5331" i="1" s="1"/>
  <c r="F5332" i="1" a="1"/>
  <c r="F5332" i="1"/>
  <c r="F5333" i="1" a="1"/>
  <c r="F5333" i="1" s="1"/>
  <c r="F5334" i="1" a="1"/>
  <c r="F5334" i="1" s="1"/>
  <c r="F5335" i="1" a="1"/>
  <c r="F5335" i="1" s="1"/>
  <c r="F5336" i="1" a="1"/>
  <c r="F5336" i="1"/>
  <c r="F5337" i="1" a="1"/>
  <c r="F5337" i="1"/>
  <c r="F5338" i="1" a="1"/>
  <c r="F5338" i="1" s="1"/>
  <c r="F5339" i="1" a="1"/>
  <c r="F5339" i="1" s="1"/>
  <c r="F5340" i="1" a="1"/>
  <c r="F5340" i="1" s="1"/>
  <c r="F5341" i="1" a="1"/>
  <c r="F5341" i="1" s="1"/>
  <c r="F5342" i="1" a="1"/>
  <c r="F5342" i="1" s="1"/>
  <c r="F5343" i="1" a="1"/>
  <c r="F5343" i="1" s="1"/>
  <c r="F5344" i="1" a="1"/>
  <c r="F5344" i="1" s="1"/>
  <c r="F5345" i="1" a="1"/>
  <c r="F5345" i="1"/>
  <c r="F5346" i="1" a="1"/>
  <c r="F5346" i="1" s="1"/>
  <c r="F5347" i="1" a="1"/>
  <c r="F5347" i="1" s="1"/>
  <c r="F5348" i="1" a="1"/>
  <c r="F5348" i="1" s="1"/>
  <c r="F5349" i="1" a="1"/>
  <c r="F5349" i="1" s="1"/>
  <c r="F5350" i="1" a="1"/>
  <c r="F5350" i="1"/>
  <c r="F5351" i="1" a="1"/>
  <c r="F5351" i="1" s="1"/>
  <c r="F5352" i="1" a="1"/>
  <c r="F5352" i="1" s="1"/>
  <c r="F5353" i="1" a="1"/>
  <c r="F5353" i="1" s="1"/>
  <c r="F5354" i="1" a="1"/>
  <c r="F5354" i="1" s="1"/>
  <c r="F5355" i="1" a="1"/>
  <c r="F5355" i="1" s="1"/>
  <c r="F5356" i="1" a="1"/>
  <c r="F5356" i="1" s="1"/>
  <c r="F5357" i="1" a="1"/>
  <c r="F5357" i="1" s="1"/>
  <c r="F5358" i="1" a="1"/>
  <c r="F5358" i="1"/>
  <c r="F5359" i="1" a="1"/>
  <c r="F5359" i="1" s="1"/>
  <c r="F5360" i="1" a="1"/>
  <c r="F5360" i="1"/>
  <c r="F5361" i="1" a="1"/>
  <c r="F5361" i="1" s="1"/>
  <c r="F5362" i="1" a="1"/>
  <c r="F5362" i="1" s="1"/>
  <c r="F5363" i="1" a="1"/>
  <c r="F5363" i="1" s="1"/>
  <c r="F5364" i="1" a="1"/>
  <c r="F5364" i="1" s="1"/>
  <c r="F5365" i="1" a="1"/>
  <c r="F5365" i="1" s="1"/>
  <c r="F5366" i="1" a="1"/>
  <c r="F5366" i="1" s="1"/>
  <c r="F5367" i="1" a="1"/>
  <c r="F5367" i="1" s="1"/>
  <c r="F5368" i="1" a="1"/>
  <c r="F5368" i="1" s="1"/>
  <c r="F5369" i="1" a="1"/>
  <c r="F5369" i="1" s="1"/>
  <c r="F5370" i="1" a="1"/>
  <c r="F5370" i="1" s="1"/>
  <c r="F5371" i="1" a="1"/>
  <c r="F5371" i="1" s="1"/>
  <c r="F5372" i="1" a="1"/>
  <c r="F5372" i="1" s="1"/>
  <c r="F5373" i="1" a="1"/>
  <c r="F5373" i="1"/>
  <c r="F5374" i="1" a="1"/>
  <c r="F5374" i="1" s="1"/>
  <c r="F5375" i="1" a="1"/>
  <c r="F5375" i="1"/>
  <c r="F5376" i="1" a="1"/>
  <c r="F5376" i="1"/>
  <c r="F5377" i="1" a="1"/>
  <c r="F5377" i="1" s="1"/>
  <c r="F5378" i="1" a="1"/>
  <c r="F5378" i="1"/>
  <c r="F5379" i="1" a="1"/>
  <c r="F5379" i="1" s="1"/>
  <c r="F5380" i="1" a="1"/>
  <c r="F5380" i="1" s="1"/>
  <c r="F5381" i="1" a="1"/>
  <c r="F5381" i="1" s="1"/>
  <c r="F5382" i="1" a="1"/>
  <c r="F5382" i="1" s="1"/>
  <c r="F5383" i="1" a="1"/>
  <c r="F5383" i="1" s="1"/>
  <c r="F5384" i="1" a="1"/>
  <c r="F5384" i="1" s="1"/>
  <c r="F5385" i="1" a="1"/>
  <c r="F5385" i="1" s="1"/>
  <c r="F5386" i="1" a="1"/>
  <c r="F5386" i="1"/>
  <c r="F5387" i="1" a="1"/>
  <c r="F5387" i="1" s="1"/>
  <c r="F5388" i="1" a="1"/>
  <c r="F5388" i="1"/>
  <c r="F5389" i="1" a="1"/>
  <c r="F5389" i="1" s="1"/>
  <c r="F5390" i="1" a="1"/>
  <c r="F5390" i="1" s="1"/>
  <c r="F5391" i="1" a="1"/>
  <c r="F5391" i="1"/>
  <c r="F5392" i="1" a="1"/>
  <c r="F5392" i="1" s="1"/>
  <c r="F5393" i="1" a="1"/>
  <c r="F5393" i="1" s="1"/>
  <c r="F5394" i="1" a="1"/>
  <c r="F5394" i="1" s="1"/>
  <c r="F5395" i="1" a="1"/>
  <c r="F5395" i="1" s="1"/>
  <c r="F5396" i="1" a="1"/>
  <c r="F5396" i="1" s="1"/>
  <c r="F5397" i="1" a="1"/>
  <c r="F5397" i="1" s="1"/>
  <c r="F5398" i="1" a="1"/>
  <c r="F5398" i="1" s="1"/>
  <c r="F5399" i="1" a="1"/>
  <c r="F5399" i="1"/>
  <c r="F5400" i="1" a="1"/>
  <c r="F5400" i="1" s="1"/>
  <c r="F5401" i="1" a="1"/>
  <c r="F5401" i="1" s="1"/>
  <c r="F5402" i="1" a="1"/>
  <c r="F5402" i="1" s="1"/>
  <c r="F5403" i="1" a="1"/>
  <c r="F5403" i="1" s="1"/>
  <c r="F5404" i="1" a="1"/>
  <c r="F5404" i="1" s="1"/>
  <c r="F5405" i="1" a="1"/>
  <c r="F5405" i="1" s="1"/>
  <c r="F5406" i="1" a="1"/>
  <c r="F5406" i="1" s="1"/>
  <c r="F5407" i="1" a="1"/>
  <c r="F5407" i="1" s="1"/>
  <c r="F5408" i="1" a="1"/>
  <c r="F5408" i="1"/>
  <c r="F5409" i="1" a="1"/>
  <c r="F5409" i="1" s="1"/>
  <c r="F5410" i="1" a="1"/>
  <c r="F5410" i="1" s="1"/>
  <c r="F5411" i="1" a="1"/>
  <c r="F5411" i="1" s="1"/>
  <c r="F5412" i="1" a="1"/>
  <c r="F5412" i="1"/>
  <c r="F5413" i="1" a="1"/>
  <c r="F5413" i="1" s="1"/>
  <c r="F5414" i="1" a="1"/>
  <c r="F5414" i="1" s="1"/>
  <c r="F5415" i="1" a="1"/>
  <c r="F5415" i="1" s="1"/>
  <c r="F5416" i="1" a="1"/>
  <c r="F5416" i="1" s="1"/>
  <c r="F5417" i="1" a="1"/>
  <c r="F5417" i="1"/>
  <c r="F5418" i="1" a="1"/>
  <c r="F5418" i="1" s="1"/>
  <c r="F5419" i="1" a="1"/>
  <c r="F5419" i="1" s="1"/>
  <c r="F5420" i="1" a="1"/>
  <c r="F5420" i="1" s="1"/>
  <c r="F5421" i="1" a="1"/>
  <c r="F5421" i="1" s="1"/>
  <c r="F5422" i="1" a="1"/>
  <c r="F5422" i="1" s="1"/>
  <c r="F5423" i="1" a="1"/>
  <c r="F5423" i="1" s="1"/>
  <c r="F5424" i="1" a="1"/>
  <c r="F5424" i="1" s="1"/>
  <c r="F5425" i="1" a="1"/>
  <c r="F5425" i="1" s="1"/>
  <c r="F5426" i="1" a="1"/>
  <c r="F5426" i="1" s="1"/>
  <c r="F5427" i="1" a="1"/>
  <c r="F5427" i="1" s="1"/>
  <c r="F5428" i="1" a="1"/>
  <c r="F5428" i="1" s="1"/>
  <c r="F5429" i="1" a="1"/>
  <c r="F5429" i="1" s="1"/>
  <c r="F5430" i="1" a="1"/>
  <c r="F5430" i="1"/>
  <c r="F5431" i="1" a="1"/>
  <c r="F5431" i="1" s="1"/>
  <c r="F5432" i="1" a="1"/>
  <c r="F5432" i="1" s="1"/>
  <c r="F5433" i="1" a="1"/>
  <c r="F5433" i="1" s="1"/>
  <c r="F5434" i="1" a="1"/>
  <c r="F5434" i="1" s="1"/>
  <c r="F5435" i="1" a="1"/>
  <c r="F5435" i="1"/>
  <c r="F5436" i="1" a="1"/>
  <c r="F5436" i="1" s="1"/>
  <c r="F5437" i="1" a="1"/>
  <c r="F5437" i="1" s="1"/>
  <c r="F5438" i="1" a="1"/>
  <c r="F5438" i="1" s="1"/>
  <c r="F5439" i="1" a="1"/>
  <c r="F5439" i="1" s="1"/>
  <c r="F5440" i="1" a="1"/>
  <c r="F5440" i="1" s="1"/>
  <c r="F5441" i="1" a="1"/>
  <c r="F5441" i="1" s="1"/>
  <c r="F5442" i="1" a="1"/>
  <c r="F5442" i="1" s="1"/>
  <c r="F5443" i="1" a="1"/>
  <c r="F5443" i="1" s="1"/>
  <c r="F5444" i="1" a="1"/>
  <c r="F5444" i="1" s="1"/>
  <c r="F5445" i="1" a="1"/>
  <c r="F5445" i="1"/>
  <c r="F5446" i="1" a="1"/>
  <c r="F5446" i="1" s="1"/>
  <c r="F5447" i="1" a="1"/>
  <c r="F5447" i="1" s="1"/>
  <c r="F5448" i="1" a="1"/>
  <c r="F5448" i="1" s="1"/>
  <c r="F5449" i="1" a="1"/>
  <c r="F5449" i="1" s="1"/>
  <c r="F5450" i="1" a="1"/>
  <c r="F5450" i="1" s="1"/>
  <c r="F5451" i="1" a="1"/>
  <c r="F5451" i="1" s="1"/>
  <c r="F5452" i="1" a="1"/>
  <c r="F5452" i="1" s="1"/>
  <c r="F5453" i="1" a="1"/>
  <c r="F5453" i="1" s="1"/>
  <c r="F5454" i="1" a="1"/>
  <c r="F5454" i="1" s="1"/>
  <c r="F5455" i="1" a="1"/>
  <c r="F5455" i="1" s="1"/>
  <c r="F5456" i="1" a="1"/>
  <c r="F5456" i="1" s="1"/>
  <c r="F5457" i="1" a="1"/>
  <c r="F5457" i="1" s="1"/>
  <c r="F5458" i="1" a="1"/>
  <c r="F5458" i="1" s="1"/>
  <c r="F5459" i="1" a="1"/>
  <c r="F5459" i="1" s="1"/>
  <c r="F5460" i="1" a="1"/>
  <c r="F5460" i="1" s="1"/>
  <c r="F5461" i="1" a="1"/>
  <c r="F5461" i="1" s="1"/>
  <c r="F5462" i="1" a="1"/>
  <c r="F5462" i="1" s="1"/>
  <c r="F5463" i="1" a="1"/>
  <c r="F5463" i="1"/>
  <c r="F5464" i="1" a="1"/>
  <c r="F5464" i="1" s="1"/>
  <c r="F5465" i="1" a="1"/>
  <c r="F5465" i="1" s="1"/>
  <c r="F5466" i="1" a="1"/>
  <c r="F5466" i="1" s="1"/>
  <c r="F5467" i="1" a="1"/>
  <c r="F5467" i="1" s="1"/>
  <c r="F5468" i="1" a="1"/>
  <c r="F5468" i="1" s="1"/>
  <c r="F5469" i="1" a="1"/>
  <c r="F5469" i="1" s="1"/>
  <c r="F5470" i="1" a="1"/>
  <c r="F5470" i="1" s="1"/>
  <c r="F5471" i="1" a="1"/>
  <c r="F5471" i="1" s="1"/>
  <c r="F5472" i="1" a="1"/>
  <c r="F5472" i="1" s="1"/>
  <c r="F5473" i="1" a="1"/>
  <c r="F5473" i="1" s="1"/>
  <c r="F5474" i="1" a="1"/>
  <c r="F5474" i="1" s="1"/>
  <c r="F5475" i="1" a="1"/>
  <c r="F5475" i="1" s="1"/>
  <c r="F5476" i="1" a="1"/>
  <c r="F5476" i="1"/>
  <c r="F5477" i="1" a="1"/>
  <c r="F5477" i="1" s="1"/>
  <c r="F5478" i="1" a="1"/>
  <c r="F5478" i="1" s="1"/>
  <c r="F5479" i="1" a="1"/>
  <c r="F5479" i="1" s="1"/>
  <c r="F5480" i="1" a="1"/>
  <c r="F5480" i="1"/>
  <c r="F5481" i="1" a="1"/>
  <c r="F5481" i="1" s="1"/>
  <c r="F5482" i="1" a="1"/>
  <c r="F5482" i="1" s="1"/>
  <c r="F5483" i="1" a="1"/>
  <c r="F5483" i="1" s="1"/>
  <c r="F5484" i="1" a="1"/>
  <c r="F5484" i="1" s="1"/>
  <c r="F5485" i="1" a="1"/>
  <c r="F5485" i="1" s="1"/>
  <c r="F5486" i="1" a="1"/>
  <c r="F5486" i="1" s="1"/>
  <c r="F5487" i="1" a="1"/>
  <c r="F5487" i="1" s="1"/>
  <c r="F5488" i="1" a="1"/>
  <c r="F5488" i="1" s="1"/>
  <c r="F5489" i="1" a="1"/>
  <c r="F5489" i="1"/>
  <c r="F5490" i="1" a="1"/>
  <c r="F5490" i="1" s="1"/>
  <c r="F5491" i="1" a="1"/>
  <c r="F5491" i="1" s="1"/>
  <c r="F5492" i="1" a="1"/>
  <c r="F5492" i="1" s="1"/>
  <c r="F5493" i="1" a="1"/>
  <c r="F5493" i="1"/>
  <c r="F5494" i="1" a="1"/>
  <c r="F5494" i="1"/>
  <c r="F5495" i="1" a="1"/>
  <c r="F5495" i="1" s="1"/>
  <c r="F5496" i="1" a="1"/>
  <c r="F5496" i="1" s="1"/>
  <c r="F5497" i="1" a="1"/>
  <c r="F5497" i="1" s="1"/>
  <c r="F5498" i="1" a="1"/>
  <c r="F5498" i="1" s="1"/>
  <c r="F5499" i="1" a="1"/>
  <c r="F5499" i="1" s="1"/>
  <c r="F5500" i="1" a="1"/>
  <c r="F5500" i="1" s="1"/>
  <c r="F5501" i="1" a="1"/>
  <c r="F5501" i="1" s="1"/>
  <c r="F5502" i="1" a="1"/>
  <c r="F5502" i="1"/>
  <c r="F5503" i="1" a="1"/>
  <c r="F5503" i="1" s="1"/>
  <c r="F5504" i="1" a="1"/>
  <c r="F5504" i="1"/>
  <c r="F5505" i="1" a="1"/>
  <c r="F5505" i="1" s="1"/>
  <c r="F5506" i="1" a="1"/>
  <c r="F5506" i="1"/>
  <c r="F5507" i="1" a="1"/>
  <c r="F5507" i="1"/>
  <c r="F5508" i="1" a="1"/>
  <c r="F5508" i="1" s="1"/>
  <c r="F5509" i="1" a="1"/>
  <c r="F5509" i="1" s="1"/>
  <c r="F5510" i="1" a="1"/>
  <c r="F5510" i="1" s="1"/>
  <c r="F5511" i="1" a="1"/>
  <c r="F5511" i="1" s="1"/>
  <c r="F5512" i="1" a="1"/>
  <c r="F5512" i="1" s="1"/>
  <c r="F5513" i="1" a="1"/>
  <c r="F5513" i="1" s="1"/>
  <c r="F5514" i="1" a="1"/>
  <c r="F5514" i="1" s="1"/>
  <c r="F5515" i="1" a="1"/>
  <c r="F5515" i="1" s="1"/>
  <c r="F5516" i="1" a="1"/>
  <c r="F5516" i="1" s="1"/>
  <c r="F5517" i="1" a="1"/>
  <c r="F5517" i="1" s="1"/>
  <c r="F5518" i="1" a="1"/>
  <c r="F5518" i="1" s="1"/>
  <c r="F5519" i="1" a="1"/>
  <c r="F5519" i="1" s="1"/>
  <c r="F5520" i="1" a="1"/>
  <c r="F5520" i="1"/>
  <c r="F5521" i="1" a="1"/>
  <c r="F5521" i="1" s="1"/>
  <c r="F5522" i="1" a="1"/>
  <c r="F5522" i="1" s="1"/>
  <c r="F5523" i="1" a="1"/>
  <c r="F5523" i="1" s="1"/>
  <c r="F5524" i="1" a="1"/>
  <c r="F5524" i="1" s="1"/>
  <c r="F5525" i="1" a="1"/>
  <c r="F5525" i="1" s="1"/>
  <c r="F5526" i="1" a="1"/>
  <c r="F5526" i="1" s="1"/>
  <c r="F5527" i="1" a="1"/>
  <c r="F5527" i="1" s="1"/>
  <c r="F5528" i="1" a="1"/>
  <c r="F5528" i="1" s="1"/>
  <c r="F5529" i="1" a="1"/>
  <c r="F5529" i="1" s="1"/>
  <c r="F5530" i="1" a="1"/>
  <c r="F5530" i="1"/>
  <c r="F5531" i="1" a="1"/>
  <c r="F5531" i="1" s="1"/>
  <c r="F5532" i="1" a="1"/>
  <c r="F5532" i="1" s="1"/>
  <c r="F5533" i="1" a="1"/>
  <c r="F5533" i="1" s="1"/>
  <c r="F5534" i="1" a="1"/>
  <c r="F5534" i="1" s="1"/>
  <c r="F5535" i="1" a="1"/>
  <c r="F5535" i="1" s="1"/>
  <c r="F5536" i="1" a="1"/>
  <c r="F5536" i="1" s="1"/>
  <c r="F5537" i="1" a="1"/>
  <c r="F5537" i="1" s="1"/>
  <c r="F5538" i="1" a="1"/>
  <c r="F5538" i="1" s="1"/>
  <c r="F5539" i="1" a="1"/>
  <c r="F5539" i="1" s="1"/>
  <c r="F5540" i="1" a="1"/>
  <c r="F5540" i="1"/>
  <c r="F5541" i="1" a="1"/>
  <c r="F5541" i="1" s="1"/>
  <c r="F5542" i="1" a="1"/>
  <c r="F5542" i="1" s="1"/>
  <c r="F5543" i="1" a="1"/>
  <c r="F5543" i="1"/>
  <c r="F5544" i="1" a="1"/>
  <c r="F5544" i="1" s="1"/>
  <c r="F5545" i="1" a="1"/>
  <c r="F5545" i="1" s="1"/>
  <c r="F5546" i="1" a="1"/>
  <c r="F5546" i="1" s="1"/>
  <c r="F5547" i="1" a="1"/>
  <c r="F5547" i="1" s="1"/>
  <c r="F5548" i="1" a="1"/>
  <c r="F5548" i="1" s="1"/>
  <c r="F5549" i="1" a="1"/>
  <c r="F5549" i="1" s="1"/>
  <c r="F5550" i="1" a="1"/>
  <c r="F5550" i="1" s="1"/>
  <c r="F5551" i="1" a="1"/>
  <c r="F5551" i="1" s="1"/>
  <c r="F5552" i="1" a="1"/>
  <c r="F5552" i="1"/>
  <c r="F5553" i="1" a="1"/>
  <c r="F5553" i="1"/>
  <c r="F5554" i="1" a="1"/>
  <c r="F5554" i="1" s="1"/>
  <c r="F5555" i="1" a="1"/>
  <c r="F5555" i="1" s="1"/>
  <c r="F5556" i="1" a="1"/>
  <c r="F5556" i="1" s="1"/>
  <c r="F5557" i="1" a="1"/>
  <c r="F5557" i="1" s="1"/>
  <c r="F5558" i="1" a="1"/>
  <c r="F5558" i="1" s="1"/>
  <c r="F5559" i="1" a="1"/>
  <c r="F5559" i="1" s="1"/>
  <c r="F5560" i="1" a="1"/>
  <c r="F5560" i="1" s="1"/>
  <c r="F5561" i="1" a="1"/>
  <c r="F5561" i="1" s="1"/>
  <c r="F5562" i="1" a="1"/>
  <c r="F5562" i="1" s="1"/>
  <c r="F5563" i="1" a="1"/>
  <c r="F5563" i="1" s="1"/>
  <c r="F5564" i="1" a="1"/>
  <c r="F5564" i="1" s="1"/>
  <c r="F5565" i="1" a="1"/>
  <c r="F5565" i="1" s="1"/>
  <c r="F5566" i="1" a="1"/>
  <c r="F5566" i="1" s="1"/>
  <c r="F5567" i="1" a="1"/>
  <c r="F5567" i="1" s="1"/>
  <c r="F5568" i="1" a="1"/>
  <c r="F5568" i="1" s="1"/>
  <c r="F5569" i="1" a="1"/>
  <c r="F5569" i="1" s="1"/>
  <c r="F5570" i="1" a="1"/>
  <c r="F5570" i="1" s="1"/>
  <c r="F5571" i="1" a="1"/>
  <c r="F5571" i="1" s="1"/>
  <c r="F5572" i="1" a="1"/>
  <c r="F5572" i="1" s="1"/>
  <c r="F5573" i="1" a="1"/>
  <c r="F5573" i="1" s="1"/>
  <c r="F5574" i="1" a="1"/>
  <c r="F5574" i="1" s="1"/>
  <c r="F5575" i="1" a="1"/>
  <c r="F5575" i="1" s="1"/>
  <c r="F5576" i="1" a="1"/>
  <c r="F5576" i="1"/>
  <c r="F5577" i="1" a="1"/>
  <c r="F5577" i="1" s="1"/>
  <c r="F5578" i="1" a="1"/>
  <c r="F5578" i="1" s="1"/>
  <c r="F5579" i="1" a="1"/>
  <c r="F5579" i="1"/>
  <c r="F5580" i="1" a="1"/>
  <c r="F5580" i="1" s="1"/>
  <c r="F5581" i="1" a="1"/>
  <c r="F5581" i="1" s="1"/>
  <c r="F5582" i="1" a="1"/>
  <c r="F5582" i="1" s="1"/>
  <c r="F5583" i="1" a="1"/>
  <c r="F5583" i="1" s="1"/>
  <c r="F5584" i="1" a="1"/>
  <c r="F5584" i="1" s="1"/>
  <c r="F5585" i="1" a="1"/>
  <c r="F5585" i="1" s="1"/>
  <c r="F5586" i="1" a="1"/>
  <c r="F5586" i="1" s="1"/>
  <c r="F5587" i="1" a="1"/>
  <c r="F5587" i="1" s="1"/>
  <c r="F5588" i="1" a="1"/>
  <c r="F5588" i="1" s="1"/>
  <c r="F5589" i="1" a="1"/>
  <c r="F5589" i="1"/>
  <c r="F5590" i="1" a="1"/>
  <c r="F5590" i="1" s="1"/>
  <c r="F5591" i="1" a="1"/>
  <c r="F5591" i="1" s="1"/>
  <c r="F5592" i="1" a="1"/>
  <c r="F5592" i="1"/>
  <c r="F5593" i="1" a="1"/>
  <c r="F5593" i="1" s="1"/>
  <c r="F5594" i="1" a="1"/>
  <c r="F5594" i="1" s="1"/>
  <c r="F5595" i="1" a="1"/>
  <c r="F5595" i="1" s="1"/>
  <c r="F5596" i="1" a="1"/>
  <c r="F5596" i="1" s="1"/>
  <c r="F5597" i="1" a="1"/>
  <c r="F5597" i="1" s="1"/>
  <c r="F5598" i="1" a="1"/>
  <c r="F5598" i="1" s="1"/>
  <c r="F5599" i="1" a="1"/>
  <c r="F5599" i="1" s="1"/>
  <c r="F5600" i="1" a="1"/>
  <c r="F5600" i="1" s="1"/>
  <c r="F5601" i="1" a="1"/>
  <c r="F5601" i="1" s="1"/>
  <c r="F5602" i="1" a="1"/>
  <c r="F5602" i="1"/>
  <c r="F5603" i="1" a="1"/>
  <c r="F5603" i="1" s="1"/>
  <c r="F5604" i="1" a="1"/>
  <c r="F5604" i="1" s="1"/>
  <c r="F5605" i="1" a="1"/>
  <c r="F5605" i="1" s="1"/>
  <c r="F5606" i="1" a="1"/>
  <c r="F5606" i="1" s="1"/>
  <c r="F5607" i="1" a="1"/>
  <c r="F5607" i="1" s="1"/>
  <c r="F5608" i="1" a="1"/>
  <c r="F5608" i="1" s="1"/>
  <c r="F5609" i="1" a="1"/>
  <c r="F5609" i="1" s="1"/>
  <c r="F5610" i="1" a="1"/>
  <c r="F5610" i="1" s="1"/>
  <c r="F5611" i="1" a="1"/>
  <c r="F5611" i="1" s="1"/>
  <c r="F5612" i="1" a="1"/>
  <c r="F5612" i="1"/>
  <c r="F5613" i="1" a="1"/>
  <c r="F5613" i="1" s="1"/>
  <c r="F5614" i="1" a="1"/>
  <c r="F5614" i="1" s="1"/>
  <c r="F5615" i="1" a="1"/>
  <c r="F5615" i="1" s="1"/>
  <c r="F5616" i="1" a="1"/>
  <c r="F5616" i="1" s="1"/>
  <c r="F5617" i="1" a="1"/>
  <c r="F5617" i="1" s="1"/>
  <c r="F5618" i="1" a="1"/>
  <c r="F5618" i="1" s="1"/>
  <c r="F5619" i="1" a="1"/>
  <c r="F5619" i="1" s="1"/>
  <c r="F5620" i="1" a="1"/>
  <c r="F5620" i="1" s="1"/>
  <c r="F5621" i="1" a="1"/>
  <c r="F5621" i="1" s="1"/>
  <c r="F5622" i="1" a="1"/>
  <c r="F5622" i="1" s="1"/>
  <c r="F5623" i="1" a="1"/>
  <c r="F5623" i="1" s="1"/>
  <c r="F5624" i="1" a="1"/>
  <c r="F5624" i="1" s="1"/>
  <c r="F5625" i="1" a="1"/>
  <c r="F5625" i="1" s="1"/>
  <c r="F5626" i="1" a="1"/>
  <c r="F5626" i="1" s="1"/>
  <c r="F5627" i="1" a="1"/>
  <c r="F5627" i="1"/>
  <c r="F5628" i="1" a="1"/>
  <c r="F5628" i="1" s="1"/>
  <c r="F5629" i="1" a="1"/>
  <c r="F5629" i="1" s="1"/>
  <c r="F5630" i="1" a="1"/>
  <c r="F5630" i="1" s="1"/>
  <c r="F5631" i="1" a="1"/>
  <c r="F5631" i="1" s="1"/>
  <c r="F5632" i="1" a="1"/>
  <c r="F5632" i="1" s="1"/>
  <c r="F5633" i="1" a="1"/>
  <c r="F5633" i="1" s="1"/>
  <c r="F5634" i="1" a="1"/>
  <c r="F5634" i="1" s="1"/>
  <c r="F5635" i="1" a="1"/>
  <c r="F5635" i="1" s="1"/>
  <c r="F5636" i="1" a="1"/>
  <c r="F5636" i="1" s="1"/>
  <c r="F5637" i="1" a="1"/>
  <c r="F5637" i="1"/>
  <c r="F5638" i="1" a="1"/>
  <c r="F5638" i="1" s="1"/>
  <c r="F5639" i="1" a="1"/>
  <c r="F5639" i="1" s="1"/>
  <c r="F5640" i="1" a="1"/>
  <c r="F5640" i="1" s="1"/>
  <c r="F5641" i="1" a="1"/>
  <c r="F5641" i="1" s="1"/>
  <c r="F5642" i="1" a="1"/>
  <c r="F5642" i="1" s="1"/>
  <c r="F5643" i="1" a="1"/>
  <c r="F5643" i="1" s="1"/>
  <c r="F5644" i="1" a="1"/>
  <c r="F5644" i="1" s="1"/>
  <c r="F5645" i="1" a="1"/>
  <c r="F5645" i="1" s="1"/>
  <c r="F5646" i="1" a="1"/>
  <c r="F5646" i="1" s="1"/>
  <c r="F5647" i="1" a="1"/>
  <c r="F5647" i="1" s="1"/>
  <c r="F5648" i="1" a="1"/>
  <c r="F5648" i="1" s="1"/>
  <c r="F5649" i="1" a="1"/>
  <c r="F5649" i="1" s="1"/>
  <c r="F5650" i="1" a="1"/>
  <c r="F5650" i="1" s="1"/>
  <c r="F5651" i="1" a="1"/>
  <c r="F5651" i="1" s="1"/>
  <c r="F5652" i="1" a="1"/>
  <c r="F5652" i="1" s="1"/>
  <c r="F5653" i="1" a="1"/>
  <c r="F5653" i="1" s="1"/>
  <c r="F5654" i="1" a="1"/>
  <c r="F5654" i="1" s="1"/>
  <c r="F5655" i="1" a="1"/>
  <c r="F5655" i="1" s="1"/>
  <c r="F5656" i="1" a="1"/>
  <c r="F5656" i="1" s="1"/>
  <c r="F5657" i="1" a="1"/>
  <c r="F5657" i="1" s="1"/>
  <c r="F5658" i="1" a="1"/>
  <c r="F5658" i="1" s="1"/>
  <c r="F5659" i="1" a="1"/>
  <c r="F5659" i="1" s="1"/>
  <c r="F5660" i="1" a="1"/>
  <c r="F5660" i="1" s="1"/>
  <c r="F5661" i="1" a="1"/>
  <c r="F5661" i="1" s="1"/>
  <c r="F5662" i="1" a="1"/>
  <c r="F5662" i="1" s="1"/>
  <c r="F5663" i="1" a="1"/>
  <c r="F5663" i="1" s="1"/>
  <c r="F5664" i="1" a="1"/>
  <c r="F5664" i="1"/>
  <c r="F5665" i="1" a="1"/>
  <c r="F5665" i="1" s="1"/>
  <c r="F5666" i="1" a="1"/>
  <c r="F5666" i="1" s="1"/>
  <c r="F5667" i="1" a="1"/>
  <c r="F5667" i="1" s="1"/>
  <c r="F5668" i="1" a="1"/>
  <c r="F5668" i="1" s="1"/>
  <c r="F5669" i="1" a="1"/>
  <c r="F5669" i="1" s="1"/>
  <c r="F5670" i="1" a="1"/>
  <c r="F5670" i="1" s="1"/>
  <c r="F5671" i="1" a="1"/>
  <c r="F5671" i="1" s="1"/>
  <c r="F5672" i="1" a="1"/>
  <c r="F5672" i="1" s="1"/>
  <c r="F5673" i="1" a="1"/>
  <c r="F5673" i="1" s="1"/>
  <c r="F5674" i="1" a="1"/>
  <c r="F5674" i="1"/>
  <c r="F5675" i="1" a="1"/>
  <c r="F5675" i="1" s="1"/>
  <c r="F5676" i="1" a="1"/>
  <c r="F5676" i="1"/>
  <c r="F5677" i="1" a="1"/>
  <c r="F5677" i="1" s="1"/>
  <c r="F5678" i="1" a="1"/>
  <c r="F5678" i="1" s="1"/>
  <c r="F5679" i="1" a="1"/>
  <c r="F5679" i="1" s="1"/>
  <c r="F5680" i="1" a="1"/>
  <c r="F5680" i="1" s="1"/>
  <c r="F5681" i="1" a="1"/>
  <c r="F5681" i="1" s="1"/>
  <c r="F5682" i="1" a="1"/>
  <c r="F5682" i="1" s="1"/>
  <c r="F5683" i="1" a="1"/>
  <c r="F5683" i="1" s="1"/>
  <c r="F5684" i="1" a="1"/>
  <c r="F5684" i="1"/>
  <c r="F5685" i="1" a="1"/>
  <c r="F5685" i="1" s="1"/>
  <c r="F5686" i="1" a="1"/>
  <c r="F5686" i="1"/>
  <c r="F5687" i="1" a="1"/>
  <c r="F5687" i="1" s="1"/>
  <c r="F5688" i="1" a="1"/>
  <c r="F5688" i="1" s="1"/>
  <c r="F5689" i="1" a="1"/>
  <c r="F5689" i="1" s="1"/>
  <c r="F5690" i="1" a="1"/>
  <c r="F5690" i="1" s="1"/>
  <c r="F5691" i="1" a="1"/>
  <c r="F5691" i="1" s="1"/>
  <c r="F5692" i="1" a="1"/>
  <c r="F5692" i="1" s="1"/>
  <c r="F5693" i="1" a="1"/>
  <c r="F5693" i="1" s="1"/>
  <c r="F5694" i="1" a="1"/>
  <c r="F5694" i="1" s="1"/>
  <c r="F5695" i="1" a="1"/>
  <c r="F5695" i="1" s="1"/>
  <c r="F5696" i="1" a="1"/>
  <c r="F5696" i="1"/>
  <c r="F5697" i="1" a="1"/>
  <c r="F5697" i="1" s="1"/>
  <c r="F5698" i="1" a="1"/>
  <c r="F5698" i="1" s="1"/>
  <c r="F5699" i="1" a="1"/>
  <c r="F5699" i="1"/>
  <c r="F5700" i="1" a="1"/>
  <c r="F5700" i="1" s="1"/>
  <c r="F5701" i="1" a="1"/>
  <c r="F5701" i="1" s="1"/>
  <c r="F5702" i="1" a="1"/>
  <c r="F5702" i="1" s="1"/>
  <c r="F5703" i="1" a="1"/>
  <c r="F5703" i="1" s="1"/>
  <c r="F5704" i="1" a="1"/>
  <c r="F5704" i="1" s="1"/>
  <c r="F5705" i="1" a="1"/>
  <c r="F5705" i="1" s="1"/>
  <c r="F5706" i="1" a="1"/>
  <c r="F5706" i="1" s="1"/>
  <c r="F5707" i="1" a="1"/>
  <c r="F5707" i="1" s="1"/>
  <c r="F5708" i="1" a="1"/>
  <c r="F5708" i="1" s="1"/>
  <c r="F5709" i="1" a="1"/>
  <c r="F5709" i="1"/>
  <c r="F5710" i="1" a="1"/>
  <c r="F5710" i="1" s="1"/>
  <c r="F5711" i="1" a="1"/>
  <c r="F5711" i="1" s="1"/>
  <c r="F5712" i="1" a="1"/>
  <c r="F5712" i="1"/>
  <c r="F5713" i="1" a="1"/>
  <c r="F5713" i="1" s="1"/>
  <c r="F5714" i="1" a="1"/>
  <c r="F5714" i="1" s="1"/>
  <c r="F5715" i="1" a="1"/>
  <c r="F5715" i="1" s="1"/>
  <c r="F5716" i="1" a="1"/>
  <c r="F5716" i="1" s="1"/>
  <c r="F5717" i="1" a="1"/>
  <c r="F5717" i="1" s="1"/>
  <c r="F5718" i="1" a="1"/>
  <c r="F5718" i="1" s="1"/>
  <c r="F5719" i="1" a="1"/>
  <c r="F5719" i="1" s="1"/>
  <c r="F5720" i="1" a="1"/>
  <c r="F5720" i="1" s="1"/>
  <c r="F5721" i="1" a="1"/>
  <c r="F5721" i="1" s="1"/>
  <c r="F5722" i="1" a="1"/>
  <c r="F5722" i="1"/>
  <c r="F5723" i="1" a="1"/>
  <c r="F5723" i="1"/>
  <c r="F5724" i="1" a="1"/>
  <c r="F5724" i="1" s="1"/>
  <c r="F5725" i="1" a="1"/>
  <c r="F5725" i="1" s="1"/>
  <c r="F5726" i="1" a="1"/>
  <c r="F5726" i="1" s="1"/>
  <c r="F5727" i="1" a="1"/>
  <c r="F5727" i="1" s="1"/>
  <c r="F5728" i="1" a="1"/>
  <c r="F5728" i="1" s="1"/>
  <c r="F5729" i="1" a="1"/>
  <c r="F5729" i="1" s="1"/>
  <c r="F5730" i="1" a="1"/>
  <c r="F5730" i="1" s="1"/>
  <c r="F5731" i="1" a="1"/>
  <c r="F5731" i="1" s="1"/>
  <c r="F5732" i="1" a="1"/>
  <c r="F5732" i="1"/>
  <c r="F5733" i="1" a="1"/>
  <c r="F5733" i="1"/>
  <c r="F5734" i="1" a="1"/>
  <c r="F5734" i="1" s="1"/>
  <c r="F5735" i="1" a="1"/>
  <c r="F5735" i="1"/>
  <c r="F5736" i="1" a="1"/>
  <c r="F5736" i="1"/>
  <c r="F5737" i="1" a="1"/>
  <c r="F5737" i="1" s="1"/>
  <c r="F5738" i="1" a="1"/>
  <c r="F5738" i="1" s="1"/>
  <c r="F5739" i="1" a="1"/>
  <c r="F5739" i="1" s="1"/>
  <c r="F5740" i="1" a="1"/>
  <c r="F5740" i="1"/>
  <c r="F5741" i="1" a="1"/>
  <c r="F5741" i="1" s="1"/>
  <c r="F5742" i="1" a="1"/>
  <c r="F5742" i="1" s="1"/>
  <c r="F5743" i="1" a="1"/>
  <c r="F5743" i="1" s="1"/>
  <c r="F5744" i="1" a="1"/>
  <c r="F5744" i="1" s="1"/>
  <c r="F5745" i="1" a="1"/>
  <c r="F5745" i="1" s="1"/>
  <c r="F5746" i="1" a="1"/>
  <c r="F5746" i="1" s="1"/>
  <c r="F5747" i="1" a="1"/>
  <c r="F5747" i="1" s="1"/>
  <c r="F5748" i="1" a="1"/>
  <c r="F5748" i="1" s="1"/>
  <c r="F5749" i="1" a="1"/>
  <c r="F5749" i="1" s="1"/>
  <c r="F5750" i="1" a="1"/>
  <c r="F5750" i="1" s="1"/>
  <c r="F5751" i="1" a="1"/>
  <c r="F5751" i="1" s="1"/>
  <c r="F5752" i="1" a="1"/>
  <c r="F5752" i="1" s="1"/>
  <c r="F5753" i="1" a="1"/>
  <c r="F5753" i="1" s="1"/>
  <c r="F5754" i="1" a="1"/>
  <c r="F5754" i="1" s="1"/>
  <c r="F5755" i="1" a="1"/>
  <c r="F5755" i="1" s="1"/>
  <c r="F5756" i="1" a="1"/>
  <c r="F5756" i="1" s="1"/>
  <c r="F5757" i="1" a="1"/>
  <c r="F5757" i="1" s="1"/>
  <c r="F5758" i="1" a="1"/>
  <c r="F5758" i="1" s="1"/>
  <c r="F5759" i="1" a="1"/>
  <c r="F5759" i="1" s="1"/>
  <c r="F5760" i="1" a="1"/>
  <c r="F5760" i="1" s="1"/>
  <c r="F5761" i="1" a="1"/>
  <c r="F5761" i="1" s="1"/>
  <c r="F5762" i="1" a="1"/>
  <c r="F5762" i="1" s="1"/>
  <c r="F5763" i="1" a="1"/>
  <c r="F5763" i="1" s="1"/>
  <c r="F5764" i="1" a="1"/>
  <c r="F5764" i="1" s="1"/>
  <c r="F5765" i="1" a="1"/>
  <c r="F5765" i="1" s="1"/>
  <c r="F5766" i="1" a="1"/>
  <c r="F5766" i="1" s="1"/>
  <c r="F5767" i="1" a="1"/>
  <c r="F5767" i="1" s="1"/>
  <c r="F5768" i="1" a="1"/>
  <c r="F5768" i="1" s="1"/>
  <c r="F5769" i="1" a="1"/>
  <c r="F5769" i="1" s="1"/>
  <c r="F5770" i="1" a="1"/>
  <c r="F5770" i="1" s="1"/>
  <c r="F5771" i="1" a="1"/>
  <c r="F5771" i="1" s="1"/>
  <c r="F5772" i="1" a="1"/>
  <c r="F5772" i="1" s="1"/>
  <c r="F5773" i="1" a="1"/>
  <c r="F5773" i="1" s="1"/>
  <c r="F5774" i="1" a="1"/>
  <c r="F5774" i="1" s="1"/>
  <c r="F5775" i="1" a="1"/>
  <c r="F5775" i="1" s="1"/>
  <c r="F5776" i="1" a="1"/>
  <c r="F5776" i="1" s="1"/>
  <c r="F5777" i="1" a="1"/>
  <c r="F5777" i="1" s="1"/>
  <c r="F5778" i="1" a="1"/>
  <c r="F5778" i="1" s="1"/>
  <c r="F5779" i="1" a="1"/>
  <c r="F5779" i="1" s="1"/>
  <c r="F5780" i="1" a="1"/>
  <c r="F5780" i="1" s="1"/>
  <c r="F5781" i="1" a="1"/>
  <c r="F5781" i="1" s="1"/>
  <c r="F5782" i="1" a="1"/>
  <c r="F5782" i="1" s="1"/>
  <c r="F5783" i="1" a="1"/>
  <c r="F5783" i="1" s="1"/>
  <c r="F5784" i="1" a="1"/>
  <c r="F5784" i="1" s="1"/>
  <c r="F5785" i="1" a="1"/>
  <c r="F5785" i="1" s="1"/>
  <c r="F5786" i="1" a="1"/>
  <c r="F5786" i="1" s="1"/>
  <c r="F5787" i="1" a="1"/>
  <c r="F5787" i="1" s="1"/>
  <c r="F5788" i="1" a="1"/>
  <c r="F5788" i="1" s="1"/>
  <c r="F5789" i="1" a="1"/>
  <c r="F5789" i="1" s="1"/>
  <c r="F5790" i="1" a="1"/>
  <c r="F5790" i="1" s="1"/>
  <c r="F5791" i="1" a="1"/>
  <c r="F5791" i="1" s="1"/>
  <c r="F5792" i="1" a="1"/>
  <c r="F5792" i="1" s="1"/>
  <c r="F5793" i="1" a="1"/>
  <c r="F5793" i="1" s="1"/>
  <c r="F5794" i="1" a="1"/>
  <c r="F5794" i="1" s="1"/>
  <c r="F5795" i="1" a="1"/>
  <c r="F5795" i="1" s="1"/>
  <c r="F5796" i="1" a="1"/>
  <c r="F5796" i="1" s="1"/>
  <c r="F5797" i="1" a="1"/>
  <c r="F5797" i="1" s="1"/>
  <c r="F5798" i="1" a="1"/>
  <c r="F5798" i="1" s="1"/>
  <c r="F5799" i="1" a="1"/>
  <c r="F5799" i="1" s="1"/>
  <c r="F5800" i="1" a="1"/>
  <c r="F5800" i="1" s="1"/>
  <c r="F5801" i="1" a="1"/>
  <c r="F5801" i="1" s="1"/>
  <c r="F5802" i="1" a="1"/>
  <c r="F5802" i="1" s="1"/>
  <c r="F5803" i="1" a="1"/>
  <c r="F5803" i="1" s="1"/>
  <c r="F5804" i="1" a="1"/>
  <c r="F5804" i="1" s="1"/>
  <c r="F5805" i="1" a="1"/>
  <c r="F5805" i="1" s="1"/>
  <c r="F5806" i="1" a="1"/>
  <c r="F5806" i="1" s="1"/>
  <c r="F5807" i="1" a="1"/>
  <c r="F5807" i="1" s="1"/>
  <c r="F5808" i="1" a="1"/>
  <c r="F5808" i="1" s="1"/>
  <c r="F5809" i="1" a="1"/>
  <c r="F5809" i="1" s="1"/>
  <c r="F5810" i="1" a="1"/>
  <c r="F5810" i="1" s="1"/>
  <c r="F5811" i="1" a="1"/>
  <c r="F5811" i="1" s="1"/>
  <c r="F5812" i="1" a="1"/>
  <c r="F5812" i="1" s="1"/>
  <c r="F5813" i="1" a="1"/>
  <c r="F5813" i="1" s="1"/>
  <c r="F5814" i="1" a="1"/>
  <c r="F5814" i="1" s="1"/>
  <c r="F5815" i="1" a="1"/>
  <c r="F5815" i="1" s="1"/>
  <c r="F5816" i="1" a="1"/>
  <c r="F5816" i="1" s="1"/>
  <c r="F5817" i="1" a="1"/>
  <c r="F5817" i="1" s="1"/>
  <c r="F5818" i="1" a="1"/>
  <c r="F5818" i="1" s="1"/>
  <c r="F5819" i="1" a="1"/>
  <c r="F5819" i="1" s="1"/>
  <c r="F5820" i="1" a="1"/>
  <c r="F5820" i="1" s="1"/>
  <c r="F5821" i="1" a="1"/>
  <c r="F5821" i="1" s="1"/>
  <c r="F5822" i="1" a="1"/>
  <c r="F5822" i="1" s="1"/>
  <c r="F5823" i="1" a="1"/>
  <c r="F5823" i="1" s="1"/>
  <c r="F5824" i="1" a="1"/>
  <c r="F5824" i="1" s="1"/>
  <c r="F5825" i="1" a="1"/>
  <c r="F5825" i="1" s="1"/>
  <c r="F5826" i="1" a="1"/>
  <c r="F5826" i="1" s="1"/>
  <c r="F5827" i="1" a="1"/>
  <c r="F5827" i="1" s="1"/>
  <c r="F5828" i="1" a="1"/>
  <c r="F5828" i="1" s="1"/>
  <c r="F5829" i="1" a="1"/>
  <c r="F5829" i="1" s="1"/>
  <c r="F5830" i="1" a="1"/>
  <c r="F5830" i="1" s="1"/>
  <c r="F5831" i="1" a="1"/>
  <c r="F5831" i="1" s="1"/>
  <c r="F5832" i="1" a="1"/>
  <c r="F5832" i="1" s="1"/>
  <c r="F5833" i="1" a="1"/>
  <c r="F5833" i="1" s="1"/>
  <c r="F5834" i="1" a="1"/>
  <c r="F5834" i="1" s="1"/>
  <c r="F5835" i="1" a="1"/>
  <c r="F5835" i="1" s="1"/>
  <c r="F5836" i="1" a="1"/>
  <c r="F5836" i="1" s="1"/>
  <c r="F5837" i="1" a="1"/>
  <c r="F5837" i="1" s="1"/>
  <c r="F5838" i="1" a="1"/>
  <c r="F5838" i="1" s="1"/>
  <c r="F5839" i="1" a="1"/>
  <c r="F5839" i="1" s="1"/>
  <c r="F5840" i="1" a="1"/>
  <c r="F5840" i="1" s="1"/>
  <c r="F5841" i="1" a="1"/>
  <c r="F5841" i="1" s="1"/>
  <c r="F5842" i="1" a="1"/>
  <c r="F5842" i="1" s="1"/>
  <c r="F5843" i="1" a="1"/>
  <c r="F5843" i="1" s="1"/>
  <c r="F5844" i="1" a="1"/>
  <c r="F5844" i="1" s="1"/>
  <c r="F5845" i="1" a="1"/>
  <c r="F5845" i="1" s="1"/>
  <c r="F5846" i="1" a="1"/>
  <c r="F5846" i="1" s="1"/>
  <c r="F5847" i="1" a="1"/>
  <c r="F5847" i="1" s="1"/>
  <c r="F5848" i="1" a="1"/>
  <c r="F5848" i="1" s="1"/>
  <c r="F5849" i="1" a="1"/>
  <c r="F5849" i="1" s="1"/>
  <c r="F5850" i="1" a="1"/>
  <c r="F5850" i="1" s="1"/>
  <c r="F5851" i="1" a="1"/>
  <c r="F5851" i="1" s="1"/>
  <c r="F5852" i="1" a="1"/>
  <c r="F5852" i="1" s="1"/>
  <c r="F5853" i="1" a="1"/>
  <c r="F5853" i="1" s="1"/>
  <c r="F5854" i="1" a="1"/>
  <c r="F5854" i="1" s="1"/>
  <c r="F5855" i="1" a="1"/>
  <c r="F5855" i="1" s="1"/>
  <c r="F5856" i="1" a="1"/>
  <c r="F5856" i="1" s="1"/>
  <c r="F5857" i="1" a="1"/>
  <c r="F5857" i="1" s="1"/>
  <c r="F5858" i="1" a="1"/>
  <c r="F5858" i="1" s="1"/>
  <c r="F5859" i="1" a="1"/>
  <c r="F5859" i="1" s="1"/>
  <c r="F5860" i="1" a="1"/>
  <c r="F5860" i="1" s="1"/>
  <c r="F5861" i="1" a="1"/>
  <c r="F5861" i="1" s="1"/>
  <c r="F5862" i="1" a="1"/>
  <c r="F5862" i="1" s="1"/>
  <c r="F5863" i="1" a="1"/>
  <c r="F5863" i="1" s="1"/>
  <c r="F5864" i="1" a="1"/>
  <c r="F5864" i="1" s="1"/>
  <c r="F5865" i="1" a="1"/>
  <c r="F5865" i="1" s="1"/>
  <c r="F5866" i="1" a="1"/>
  <c r="F5866" i="1" s="1"/>
  <c r="F5867" i="1" a="1"/>
  <c r="F5867" i="1" s="1"/>
  <c r="F5868" i="1" a="1"/>
  <c r="F5868" i="1" s="1"/>
  <c r="F5869" i="1" a="1"/>
  <c r="F5869" i="1" s="1"/>
  <c r="F5870" i="1" a="1"/>
  <c r="F5870" i="1" s="1"/>
  <c r="F5871" i="1" a="1"/>
  <c r="F5871" i="1" s="1"/>
  <c r="F5872" i="1" a="1"/>
  <c r="F5872" i="1" s="1"/>
  <c r="F5873" i="1" a="1"/>
  <c r="F5873" i="1" s="1"/>
  <c r="F5874" i="1" a="1"/>
  <c r="F5874" i="1" s="1"/>
  <c r="F5875" i="1" a="1"/>
  <c r="F5875" i="1" s="1"/>
  <c r="F5876" i="1" a="1"/>
  <c r="F5876" i="1" s="1"/>
  <c r="F5877" i="1" a="1"/>
  <c r="F5877" i="1" s="1"/>
  <c r="F5878" i="1" a="1"/>
  <c r="F5878" i="1" s="1"/>
  <c r="F5879" i="1" a="1"/>
  <c r="F5879" i="1" s="1"/>
  <c r="F5880" i="1" a="1"/>
  <c r="F5880" i="1" s="1"/>
  <c r="E3" i="1" a="1"/>
  <c r="E3" i="1" s="1"/>
  <c r="H3" i="1" s="1" a="1"/>
  <c r="H3" i="1" s="1"/>
  <c r="E4" i="1" a="1"/>
  <c r="E4" i="1" s="1"/>
  <c r="H4" i="1" s="1" a="1"/>
  <c r="H4" i="1" s="1"/>
  <c r="E5" i="1" a="1"/>
  <c r="E5" i="1" s="1"/>
  <c r="H5" i="1" s="1" a="1"/>
  <c r="H5" i="1" s="1"/>
  <c r="E6" i="1" a="1"/>
  <c r="E6" i="1" s="1"/>
  <c r="H6" i="1" s="1" a="1"/>
  <c r="H6" i="1" s="1"/>
  <c r="E7" i="1" a="1"/>
  <c r="E7" i="1" s="1"/>
  <c r="H7" i="1" s="1" a="1"/>
  <c r="H7" i="1" s="1"/>
  <c r="E8" i="1" a="1"/>
  <c r="E8" i="1" s="1"/>
  <c r="H8" i="1" s="1" a="1"/>
  <c r="H8" i="1" s="1"/>
  <c r="E9" i="1" a="1"/>
  <c r="E9" i="1" s="1"/>
  <c r="H9" i="1" s="1" a="1"/>
  <c r="H9" i="1" s="1"/>
  <c r="E10" i="1" a="1"/>
  <c r="E10" i="1" s="1"/>
  <c r="H10" i="1" s="1" a="1"/>
  <c r="H10" i="1" s="1"/>
  <c r="E11" i="1" a="1"/>
  <c r="E11" i="1" s="1"/>
  <c r="H11" i="1" s="1" a="1"/>
  <c r="H11" i="1" s="1"/>
  <c r="E12" i="1" a="1"/>
  <c r="E12" i="1" s="1"/>
  <c r="H12" i="1" s="1" a="1"/>
  <c r="H12" i="1" s="1"/>
  <c r="E13" i="1" a="1"/>
  <c r="E13" i="1" s="1"/>
  <c r="H13" i="1" s="1" a="1"/>
  <c r="H13" i="1" s="1"/>
  <c r="E14" i="1" a="1"/>
  <c r="E14" i="1" s="1"/>
  <c r="H14" i="1" s="1" a="1"/>
  <c r="H14" i="1" s="1"/>
  <c r="E16" i="1" a="1"/>
  <c r="E16" i="1" s="1"/>
  <c r="H16" i="1" s="1" a="1"/>
  <c r="H16" i="1" s="1"/>
  <c r="E17" i="1" a="1"/>
  <c r="E17" i="1" s="1"/>
  <c r="H17" i="1" s="1" a="1"/>
  <c r="H17" i="1" s="1"/>
  <c r="E18" i="1" a="1"/>
  <c r="E18" i="1" s="1"/>
  <c r="H18" i="1" s="1" a="1"/>
  <c r="H18" i="1" s="1"/>
  <c r="E19" i="1" a="1"/>
  <c r="E19" i="1" s="1"/>
  <c r="H19" i="1" s="1" a="1"/>
  <c r="H19" i="1" s="1"/>
  <c r="E20" i="1" a="1"/>
  <c r="E20" i="1" s="1"/>
  <c r="H20" i="1" s="1" a="1"/>
  <c r="H20" i="1" s="1"/>
  <c r="E21" i="1" a="1"/>
  <c r="E21" i="1" s="1"/>
  <c r="H21" i="1" s="1" a="1"/>
  <c r="H21" i="1" s="1"/>
  <c r="E22" i="1" a="1"/>
  <c r="E22" i="1" s="1"/>
  <c r="H22" i="1" s="1" a="1"/>
  <c r="H22" i="1" s="1"/>
  <c r="E23" i="1" a="1"/>
  <c r="E23" i="1" s="1"/>
  <c r="H23" i="1" s="1" a="1"/>
  <c r="H23" i="1" s="1"/>
  <c r="E24" i="1" a="1"/>
  <c r="E24" i="1" s="1"/>
  <c r="H24" i="1" s="1" a="1"/>
  <c r="H24" i="1" s="1"/>
  <c r="E25" i="1" a="1"/>
  <c r="E25" i="1" s="1"/>
  <c r="H25" i="1" s="1" a="1"/>
  <c r="H25" i="1" s="1"/>
  <c r="E26" i="1" a="1"/>
  <c r="E26" i="1" s="1"/>
  <c r="H26" i="1" s="1" a="1"/>
  <c r="H26" i="1" s="1"/>
  <c r="E27" i="1" a="1"/>
  <c r="E27" i="1" s="1"/>
  <c r="H27" i="1" s="1" a="1"/>
  <c r="H27" i="1" s="1"/>
  <c r="E28" i="1" a="1"/>
  <c r="E28" i="1" s="1"/>
  <c r="H28" i="1" s="1" a="1"/>
  <c r="H28" i="1" s="1"/>
  <c r="E29" i="1" a="1"/>
  <c r="E29" i="1" s="1"/>
  <c r="H29" i="1" s="1" a="1"/>
  <c r="H29" i="1" s="1"/>
  <c r="E30" i="1" a="1"/>
  <c r="E30" i="1" s="1"/>
  <c r="H30" i="1" s="1" a="1"/>
  <c r="H30" i="1" s="1"/>
  <c r="E31" i="1" a="1"/>
  <c r="E31" i="1" s="1"/>
  <c r="H31" i="1" s="1" a="1"/>
  <c r="H31" i="1" s="1"/>
  <c r="E32" i="1" a="1"/>
  <c r="E32" i="1" s="1"/>
  <c r="H32" i="1" s="1" a="1"/>
  <c r="H32" i="1" s="1"/>
  <c r="E33" i="1" a="1"/>
  <c r="E33" i="1" s="1"/>
  <c r="H33" i="1" s="1" a="1"/>
  <c r="H33" i="1" s="1"/>
  <c r="E34" i="1" a="1"/>
  <c r="E34" i="1" s="1"/>
  <c r="H34" i="1" s="1" a="1"/>
  <c r="H34" i="1" s="1"/>
  <c r="E35" i="1" a="1"/>
  <c r="E35" i="1" s="1"/>
  <c r="H35" i="1" s="1" a="1"/>
  <c r="H35" i="1" s="1"/>
  <c r="E36" i="1" a="1"/>
  <c r="E36" i="1" s="1"/>
  <c r="H36" i="1" s="1" a="1"/>
  <c r="H36" i="1" s="1"/>
  <c r="E37" i="1" a="1"/>
  <c r="E37" i="1" s="1"/>
  <c r="H37" i="1" s="1" a="1"/>
  <c r="H37" i="1" s="1"/>
  <c r="E38" i="1" a="1"/>
  <c r="E38" i="1" s="1"/>
  <c r="H38" i="1" s="1" a="1"/>
  <c r="H38" i="1" s="1"/>
  <c r="E39" i="1" a="1"/>
  <c r="E39" i="1" s="1"/>
  <c r="H39" i="1" s="1" a="1"/>
  <c r="H39" i="1" s="1"/>
  <c r="E40" i="1" a="1"/>
  <c r="E40" i="1" s="1"/>
  <c r="H40" i="1" s="1" a="1"/>
  <c r="H40" i="1" s="1"/>
  <c r="E41" i="1" a="1"/>
  <c r="E41" i="1" s="1"/>
  <c r="H41" i="1" s="1" a="1"/>
  <c r="H41" i="1" s="1"/>
  <c r="E42" i="1" a="1"/>
  <c r="E42" i="1" s="1"/>
  <c r="H42" i="1" s="1" a="1"/>
  <c r="H42" i="1" s="1"/>
  <c r="E43" i="1" a="1"/>
  <c r="E43" i="1" s="1"/>
  <c r="H43" i="1" s="1" a="1"/>
  <c r="H43" i="1" s="1"/>
  <c r="E44" i="1" a="1"/>
  <c r="E44" i="1" s="1"/>
  <c r="H44" i="1" s="1" a="1"/>
  <c r="H44" i="1" s="1"/>
  <c r="E45" i="1" a="1"/>
  <c r="E45" i="1" s="1"/>
  <c r="H45" i="1" s="1" a="1"/>
  <c r="H45" i="1" s="1"/>
  <c r="E46" i="1" a="1"/>
  <c r="E46" i="1" s="1"/>
  <c r="H46" i="1" s="1" a="1"/>
  <c r="H46" i="1" s="1"/>
  <c r="E47" i="1" a="1"/>
  <c r="E47" i="1" s="1"/>
  <c r="H47" i="1" s="1" a="1"/>
  <c r="H47" i="1" s="1"/>
  <c r="E48" i="1" a="1"/>
  <c r="E48" i="1" s="1"/>
  <c r="H48" i="1" s="1" a="1"/>
  <c r="H48" i="1" s="1"/>
  <c r="E49" i="1" a="1"/>
  <c r="E49" i="1" s="1"/>
  <c r="H49" i="1" s="1" a="1"/>
  <c r="H49" i="1" s="1"/>
  <c r="E50" i="1" a="1"/>
  <c r="E50" i="1"/>
  <c r="H50" i="1" s="1" a="1"/>
  <c r="H50" i="1" s="1"/>
  <c r="E51" i="1" a="1"/>
  <c r="E51" i="1" s="1"/>
  <c r="H51" i="1" s="1" a="1"/>
  <c r="H51" i="1" s="1"/>
  <c r="E52" i="1" a="1"/>
  <c r="E52" i="1" s="1"/>
  <c r="H52" i="1" s="1" a="1"/>
  <c r="H52" i="1" s="1"/>
  <c r="E53" i="1" a="1"/>
  <c r="E53" i="1" s="1"/>
  <c r="H53" i="1" s="1" a="1"/>
  <c r="H53" i="1" s="1"/>
  <c r="E54" i="1" a="1"/>
  <c r="E54" i="1" s="1"/>
  <c r="H54" i="1" s="1" a="1"/>
  <c r="H54" i="1" s="1"/>
  <c r="E55" i="1" a="1"/>
  <c r="E55" i="1" s="1"/>
  <c r="H55" i="1" s="1" a="1"/>
  <c r="H55" i="1" s="1"/>
  <c r="E56" i="1" a="1"/>
  <c r="E56" i="1" s="1"/>
  <c r="H56" i="1" s="1" a="1"/>
  <c r="H56" i="1" s="1"/>
  <c r="E57" i="1" a="1"/>
  <c r="E57" i="1" s="1"/>
  <c r="H57" i="1" s="1" a="1"/>
  <c r="H57" i="1" s="1"/>
  <c r="E58" i="1" a="1"/>
  <c r="E58" i="1" s="1"/>
  <c r="H58" i="1" s="1" a="1"/>
  <c r="H58" i="1" s="1"/>
  <c r="E59" i="1" a="1"/>
  <c r="E59" i="1" s="1"/>
  <c r="H59" i="1" s="1" a="1"/>
  <c r="H59" i="1" s="1"/>
  <c r="E60" i="1" a="1"/>
  <c r="E60" i="1" s="1"/>
  <c r="H60" i="1" s="1" a="1"/>
  <c r="H60" i="1" s="1"/>
  <c r="E61" i="1" a="1"/>
  <c r="E61" i="1" s="1"/>
  <c r="H61" i="1" s="1" a="1"/>
  <c r="H61" i="1" s="1"/>
  <c r="E62" i="1" a="1"/>
  <c r="E62" i="1" s="1"/>
  <c r="H62" i="1" s="1" a="1"/>
  <c r="H62" i="1" s="1"/>
  <c r="E63" i="1" a="1"/>
  <c r="E63" i="1" s="1"/>
  <c r="H63" i="1" s="1" a="1"/>
  <c r="H63" i="1" s="1"/>
  <c r="E64" i="1" a="1"/>
  <c r="E64" i="1" s="1"/>
  <c r="H64" i="1" s="1" a="1"/>
  <c r="H64" i="1" s="1"/>
  <c r="E65" i="1" a="1"/>
  <c r="E65" i="1" s="1"/>
  <c r="H65" i="1" s="1" a="1"/>
  <c r="H65" i="1" s="1"/>
  <c r="E66" i="1" a="1"/>
  <c r="E66" i="1" s="1"/>
  <c r="H66" i="1" s="1" a="1"/>
  <c r="H66" i="1" s="1"/>
  <c r="E67" i="1" a="1"/>
  <c r="E67" i="1" s="1"/>
  <c r="H67" i="1" s="1" a="1"/>
  <c r="H67" i="1" s="1"/>
  <c r="E68" i="1" a="1"/>
  <c r="E68" i="1"/>
  <c r="H68" i="1" s="1" a="1"/>
  <c r="H68" i="1" s="1"/>
  <c r="E69" i="1" a="1"/>
  <c r="E69" i="1" s="1"/>
  <c r="H69" i="1" s="1" a="1"/>
  <c r="H69" i="1" s="1"/>
  <c r="E70" i="1" a="1"/>
  <c r="E70" i="1" s="1"/>
  <c r="H70" i="1" s="1" a="1"/>
  <c r="H70" i="1" s="1"/>
  <c r="E71" i="1" a="1"/>
  <c r="E71" i="1" s="1"/>
  <c r="H71" i="1" s="1" a="1"/>
  <c r="H71" i="1" s="1"/>
  <c r="E72" i="1" a="1"/>
  <c r="E72" i="1" s="1"/>
  <c r="H72" i="1" s="1" a="1"/>
  <c r="H72" i="1" s="1"/>
  <c r="E73" i="1" a="1"/>
  <c r="E73" i="1" s="1"/>
  <c r="H73" i="1" s="1" a="1"/>
  <c r="H73" i="1" s="1"/>
  <c r="E74" i="1" a="1"/>
  <c r="E74" i="1"/>
  <c r="H74" i="1" s="1" a="1"/>
  <c r="H74" i="1" s="1"/>
  <c r="E75" i="1" a="1"/>
  <c r="E75" i="1" s="1"/>
  <c r="H75" i="1" s="1" a="1"/>
  <c r="H75" i="1" s="1"/>
  <c r="E76" i="1" a="1"/>
  <c r="E76" i="1" s="1"/>
  <c r="H76" i="1" s="1" a="1"/>
  <c r="H76" i="1" s="1"/>
  <c r="E77" i="1" a="1"/>
  <c r="E77" i="1" s="1"/>
  <c r="H77" i="1" s="1" a="1"/>
  <c r="H77" i="1" s="1"/>
  <c r="E78" i="1" a="1"/>
  <c r="E78" i="1" s="1"/>
  <c r="H78" i="1" s="1" a="1"/>
  <c r="H78" i="1" s="1"/>
  <c r="E79" i="1" a="1"/>
  <c r="E79" i="1" s="1"/>
  <c r="H79" i="1" s="1" a="1"/>
  <c r="H79" i="1" s="1"/>
  <c r="E80" i="1" a="1"/>
  <c r="E80" i="1" s="1"/>
  <c r="H80" i="1" s="1" a="1"/>
  <c r="H80" i="1" s="1"/>
  <c r="E81" i="1" a="1"/>
  <c r="E81" i="1" s="1"/>
  <c r="H81" i="1" s="1" a="1"/>
  <c r="H81" i="1" s="1"/>
  <c r="E82" i="1" a="1"/>
  <c r="E82" i="1" s="1"/>
  <c r="H82" i="1" s="1" a="1"/>
  <c r="H82" i="1" s="1"/>
  <c r="E83" i="1" a="1"/>
  <c r="E83" i="1" s="1"/>
  <c r="H83" i="1" s="1" a="1"/>
  <c r="H83" i="1" s="1"/>
  <c r="E84" i="1" a="1"/>
  <c r="E84" i="1" s="1"/>
  <c r="H84" i="1" s="1" a="1"/>
  <c r="H84" i="1" s="1"/>
  <c r="E85" i="1" a="1"/>
  <c r="E85" i="1" s="1"/>
  <c r="H85" i="1" s="1" a="1"/>
  <c r="H85" i="1" s="1"/>
  <c r="E86" i="1" a="1"/>
  <c r="E86" i="1" s="1"/>
  <c r="H86" i="1" s="1" a="1"/>
  <c r="H86" i="1" s="1"/>
  <c r="E87" i="1" a="1"/>
  <c r="E87" i="1" s="1"/>
  <c r="H87" i="1" s="1" a="1"/>
  <c r="H87" i="1" s="1"/>
  <c r="E88" i="1" a="1"/>
  <c r="E88" i="1" s="1"/>
  <c r="H88" i="1" s="1" a="1"/>
  <c r="H88" i="1" s="1"/>
  <c r="E89" i="1" a="1"/>
  <c r="E89" i="1" s="1"/>
  <c r="H89" i="1" s="1" a="1"/>
  <c r="H89" i="1" s="1"/>
  <c r="E90" i="1" a="1"/>
  <c r="E90" i="1" s="1"/>
  <c r="H90" i="1" s="1" a="1"/>
  <c r="H90" i="1" s="1"/>
  <c r="E91" i="1" a="1"/>
  <c r="E91" i="1" s="1"/>
  <c r="H91" i="1" s="1" a="1"/>
  <c r="H91" i="1" s="1"/>
  <c r="E92" i="1" a="1"/>
  <c r="E92" i="1"/>
  <c r="H92" i="1" s="1" a="1"/>
  <c r="H92" i="1" s="1"/>
  <c r="E93" i="1" a="1"/>
  <c r="E93" i="1" s="1"/>
  <c r="H93" i="1" s="1" a="1"/>
  <c r="H93" i="1" s="1"/>
  <c r="E94" i="1" a="1"/>
  <c r="E94" i="1" s="1"/>
  <c r="H94" i="1" s="1" a="1"/>
  <c r="H94" i="1" s="1"/>
  <c r="E95" i="1" a="1"/>
  <c r="E95" i="1" s="1"/>
  <c r="H95" i="1" s="1" a="1"/>
  <c r="H95" i="1" s="1"/>
  <c r="E96" i="1" a="1"/>
  <c r="E96" i="1" s="1"/>
  <c r="H96" i="1" s="1" a="1"/>
  <c r="H96" i="1" s="1"/>
  <c r="E97" i="1" a="1"/>
  <c r="E97" i="1" s="1"/>
  <c r="H97" i="1" s="1" a="1"/>
  <c r="H97" i="1" s="1"/>
  <c r="E98" i="1" a="1"/>
  <c r="E98" i="1" s="1"/>
  <c r="H98" i="1" s="1" a="1"/>
  <c r="H98" i="1" s="1"/>
  <c r="E99" i="1" a="1"/>
  <c r="E99" i="1" s="1"/>
  <c r="H99" i="1" s="1" a="1"/>
  <c r="H99" i="1" s="1"/>
  <c r="E100" i="1" a="1"/>
  <c r="E100" i="1" s="1"/>
  <c r="H100" i="1" s="1" a="1"/>
  <c r="H100" i="1" s="1"/>
  <c r="E101" i="1" a="1"/>
  <c r="E101" i="1" s="1"/>
  <c r="H101" i="1" s="1" a="1"/>
  <c r="H101" i="1" s="1"/>
  <c r="E102" i="1" a="1"/>
  <c r="E102" i="1" s="1"/>
  <c r="H102" i="1" s="1" a="1"/>
  <c r="H102" i="1" s="1"/>
  <c r="E103" i="1" a="1"/>
  <c r="E103" i="1" s="1"/>
  <c r="H103" i="1" s="1" a="1"/>
  <c r="H103" i="1" s="1"/>
  <c r="E104" i="1" a="1"/>
  <c r="E104" i="1" s="1"/>
  <c r="H104" i="1" s="1" a="1"/>
  <c r="H104" i="1" s="1"/>
  <c r="E105" i="1" a="1"/>
  <c r="E105" i="1" s="1"/>
  <c r="H105" i="1" s="1" a="1"/>
  <c r="H105" i="1" s="1"/>
  <c r="E106" i="1" a="1"/>
  <c r="E106" i="1" s="1"/>
  <c r="H106" i="1" s="1" a="1"/>
  <c r="H106" i="1" s="1"/>
  <c r="E107" i="1" a="1"/>
  <c r="E107" i="1" s="1"/>
  <c r="H107" i="1" s="1" a="1"/>
  <c r="H107" i="1" s="1"/>
  <c r="E108" i="1" a="1"/>
  <c r="E108" i="1" s="1"/>
  <c r="H108" i="1" s="1" a="1"/>
  <c r="H108" i="1" s="1"/>
  <c r="E109" i="1" a="1"/>
  <c r="E109" i="1" s="1"/>
  <c r="H109" i="1" s="1" a="1"/>
  <c r="H109" i="1" s="1"/>
  <c r="E110" i="1" a="1"/>
  <c r="E110" i="1" s="1"/>
  <c r="H110" i="1" s="1" a="1"/>
  <c r="H110" i="1" s="1"/>
  <c r="E111" i="1" a="1"/>
  <c r="E111" i="1" s="1"/>
  <c r="H111" i="1" s="1" a="1"/>
  <c r="H111" i="1" s="1"/>
  <c r="E112" i="1" a="1"/>
  <c r="E112" i="1" s="1"/>
  <c r="H112" i="1" s="1" a="1"/>
  <c r="H112" i="1" s="1"/>
  <c r="E113" i="1" a="1"/>
  <c r="E113" i="1" s="1"/>
  <c r="H113" i="1" s="1" a="1"/>
  <c r="H113" i="1" s="1"/>
  <c r="E114" i="1" a="1"/>
  <c r="E114" i="1" s="1"/>
  <c r="H114" i="1" s="1" a="1"/>
  <c r="H114" i="1" s="1"/>
  <c r="E115" i="1" a="1"/>
  <c r="E115" i="1" s="1"/>
  <c r="H115" i="1" s="1" a="1"/>
  <c r="H115" i="1" s="1"/>
  <c r="E116" i="1" a="1"/>
  <c r="E116" i="1" s="1"/>
  <c r="H116" i="1" s="1" a="1"/>
  <c r="H116" i="1" s="1"/>
  <c r="E117" i="1" a="1"/>
  <c r="E117" i="1" s="1"/>
  <c r="H117" i="1" s="1" a="1"/>
  <c r="H117" i="1" s="1"/>
  <c r="E118" i="1" a="1"/>
  <c r="E118" i="1" s="1"/>
  <c r="H118" i="1" s="1" a="1"/>
  <c r="H118" i="1" s="1"/>
  <c r="E119" i="1" a="1"/>
  <c r="E119" i="1" s="1"/>
  <c r="H119" i="1" s="1" a="1"/>
  <c r="H119" i="1" s="1"/>
  <c r="E120" i="1" a="1"/>
  <c r="E120" i="1" s="1"/>
  <c r="H120" i="1" s="1" a="1"/>
  <c r="H120" i="1" s="1"/>
  <c r="E121" i="1" a="1"/>
  <c r="E121" i="1" s="1"/>
  <c r="H121" i="1" s="1" a="1"/>
  <c r="H121" i="1" s="1"/>
  <c r="E122" i="1" a="1"/>
  <c r="E122" i="1"/>
  <c r="H122" i="1" s="1" a="1"/>
  <c r="H122" i="1" s="1"/>
  <c r="E123" i="1" a="1"/>
  <c r="E123" i="1" s="1"/>
  <c r="H123" i="1" s="1" a="1"/>
  <c r="H123" i="1" s="1"/>
  <c r="E124" i="1" a="1"/>
  <c r="E124" i="1" s="1"/>
  <c r="H124" i="1" s="1" a="1"/>
  <c r="H124" i="1" s="1"/>
  <c r="E125" i="1" a="1"/>
  <c r="E125" i="1" s="1"/>
  <c r="H125" i="1" s="1" a="1"/>
  <c r="H125" i="1" s="1"/>
  <c r="E126" i="1" a="1"/>
  <c r="E126" i="1" s="1"/>
  <c r="H126" i="1" s="1" a="1"/>
  <c r="H126" i="1" s="1"/>
  <c r="E127" i="1" a="1"/>
  <c r="E127" i="1" s="1"/>
  <c r="H127" i="1" s="1" a="1"/>
  <c r="H127" i="1" s="1"/>
  <c r="E128" i="1" a="1"/>
  <c r="E128" i="1" s="1"/>
  <c r="H128" i="1" s="1" a="1"/>
  <c r="H128" i="1" s="1"/>
  <c r="E129" i="1" a="1"/>
  <c r="E129" i="1" s="1"/>
  <c r="H129" i="1" s="1" a="1"/>
  <c r="H129" i="1" s="1"/>
  <c r="E130" i="1" a="1"/>
  <c r="E130" i="1" s="1"/>
  <c r="H130" i="1" s="1" a="1"/>
  <c r="H130" i="1" s="1"/>
  <c r="E131" i="1" a="1"/>
  <c r="E131" i="1" s="1"/>
  <c r="H131" i="1" s="1" a="1"/>
  <c r="H131" i="1" s="1"/>
  <c r="E132" i="1" a="1"/>
  <c r="E132" i="1" s="1"/>
  <c r="H132" i="1" s="1" a="1"/>
  <c r="H132" i="1" s="1"/>
  <c r="E133" i="1" a="1"/>
  <c r="E133" i="1" s="1"/>
  <c r="H133" i="1" s="1" a="1"/>
  <c r="H133" i="1" s="1"/>
  <c r="E134" i="1" a="1"/>
  <c r="E134" i="1" s="1"/>
  <c r="H134" i="1" s="1" a="1"/>
  <c r="H134" i="1" s="1"/>
  <c r="E135" i="1" a="1"/>
  <c r="E135" i="1" s="1"/>
  <c r="H135" i="1" s="1" a="1"/>
  <c r="H135" i="1" s="1"/>
  <c r="E136" i="1" a="1"/>
  <c r="E136" i="1" s="1"/>
  <c r="H136" i="1" s="1" a="1"/>
  <c r="H136" i="1" s="1"/>
  <c r="E137" i="1" a="1"/>
  <c r="E137" i="1" s="1"/>
  <c r="H137" i="1" s="1" a="1"/>
  <c r="H137" i="1" s="1"/>
  <c r="E138" i="1" a="1"/>
  <c r="E138" i="1" s="1"/>
  <c r="H138" i="1" s="1" a="1"/>
  <c r="H138" i="1" s="1"/>
  <c r="E139" i="1" a="1"/>
  <c r="E139" i="1" s="1"/>
  <c r="H139" i="1" s="1" a="1"/>
  <c r="H139" i="1" s="1"/>
  <c r="E140" i="1" a="1"/>
  <c r="E140" i="1" s="1"/>
  <c r="H140" i="1" s="1" a="1"/>
  <c r="H140" i="1" s="1"/>
  <c r="E141" i="1" a="1"/>
  <c r="E141" i="1" s="1"/>
  <c r="H141" i="1" s="1" a="1"/>
  <c r="H141" i="1" s="1"/>
  <c r="E142" i="1" a="1"/>
  <c r="E142" i="1" s="1"/>
  <c r="H142" i="1" s="1" a="1"/>
  <c r="H142" i="1" s="1"/>
  <c r="E143" i="1" a="1"/>
  <c r="E143" i="1" s="1"/>
  <c r="H143" i="1" s="1" a="1"/>
  <c r="H143" i="1" s="1"/>
  <c r="E144" i="1" a="1"/>
  <c r="E144" i="1" s="1"/>
  <c r="H144" i="1" s="1" a="1"/>
  <c r="H144" i="1" s="1"/>
  <c r="E145" i="1" a="1"/>
  <c r="E145" i="1" s="1"/>
  <c r="H145" i="1" s="1" a="1"/>
  <c r="H145" i="1" s="1"/>
  <c r="E146" i="1" a="1"/>
  <c r="E146" i="1" s="1"/>
  <c r="H146" i="1" s="1" a="1"/>
  <c r="H146" i="1" s="1"/>
  <c r="E147" i="1" a="1"/>
  <c r="E147" i="1" s="1"/>
  <c r="H147" i="1" s="1" a="1"/>
  <c r="H147" i="1" s="1"/>
  <c r="E148" i="1" a="1"/>
  <c r="E148" i="1" s="1"/>
  <c r="H148" i="1" s="1" a="1"/>
  <c r="H148" i="1" s="1"/>
  <c r="E149" i="1" a="1"/>
  <c r="E149" i="1" s="1"/>
  <c r="H149" i="1" s="1" a="1"/>
  <c r="H149" i="1" s="1"/>
  <c r="E150" i="1" a="1"/>
  <c r="E150" i="1" s="1"/>
  <c r="H150" i="1" s="1" a="1"/>
  <c r="H150" i="1" s="1"/>
  <c r="E151" i="1" a="1"/>
  <c r="E151" i="1" s="1"/>
  <c r="H151" i="1" s="1" a="1"/>
  <c r="H151" i="1" s="1"/>
  <c r="E152" i="1" a="1"/>
  <c r="E152" i="1" s="1"/>
  <c r="H152" i="1" s="1" a="1"/>
  <c r="H152" i="1" s="1"/>
  <c r="E153" i="1" a="1"/>
  <c r="E153" i="1" s="1"/>
  <c r="H153" i="1" s="1" a="1"/>
  <c r="H153" i="1" s="1"/>
  <c r="E154" i="1" a="1"/>
  <c r="E154" i="1" s="1"/>
  <c r="H154" i="1" s="1" a="1"/>
  <c r="H154" i="1" s="1"/>
  <c r="E155" i="1" a="1"/>
  <c r="E155" i="1" s="1"/>
  <c r="H155" i="1" s="1" a="1"/>
  <c r="H155" i="1" s="1"/>
  <c r="E156" i="1" a="1"/>
  <c r="E156" i="1" s="1"/>
  <c r="H156" i="1" s="1" a="1"/>
  <c r="H156" i="1" s="1"/>
  <c r="E157" i="1" a="1"/>
  <c r="E157" i="1" s="1"/>
  <c r="H157" i="1" s="1" a="1"/>
  <c r="H157" i="1" s="1"/>
  <c r="E158" i="1" a="1"/>
  <c r="E158" i="1" s="1"/>
  <c r="H158" i="1" s="1" a="1"/>
  <c r="H158" i="1" s="1"/>
  <c r="E159" i="1" a="1"/>
  <c r="E159" i="1" s="1"/>
  <c r="H159" i="1" s="1" a="1"/>
  <c r="H159" i="1" s="1"/>
  <c r="E160" i="1" a="1"/>
  <c r="E160" i="1" s="1"/>
  <c r="H160" i="1" s="1" a="1"/>
  <c r="H160" i="1" s="1"/>
  <c r="E161" i="1" a="1"/>
  <c r="E161" i="1" s="1"/>
  <c r="H161" i="1" s="1" a="1"/>
  <c r="H161" i="1" s="1"/>
  <c r="E162" i="1" a="1"/>
  <c r="E162" i="1" s="1"/>
  <c r="H162" i="1" s="1" a="1"/>
  <c r="H162" i="1" s="1"/>
  <c r="E163" i="1" a="1"/>
  <c r="E163" i="1" s="1"/>
  <c r="H163" i="1" s="1" a="1"/>
  <c r="H163" i="1" s="1"/>
  <c r="E164" i="1" a="1"/>
  <c r="E164" i="1"/>
  <c r="H164" i="1" s="1" a="1"/>
  <c r="H164" i="1" s="1"/>
  <c r="E165" i="1" a="1"/>
  <c r="E165" i="1" s="1"/>
  <c r="H165" i="1" s="1" a="1"/>
  <c r="H165" i="1" s="1"/>
  <c r="E166" i="1" a="1"/>
  <c r="E166" i="1" s="1"/>
  <c r="H166" i="1" s="1" a="1"/>
  <c r="H166" i="1" s="1"/>
  <c r="E167" i="1" a="1"/>
  <c r="E167" i="1" s="1"/>
  <c r="H167" i="1" s="1" a="1"/>
  <c r="H167" i="1" s="1"/>
  <c r="E168" i="1" a="1"/>
  <c r="E168" i="1" s="1"/>
  <c r="H168" i="1" s="1" a="1"/>
  <c r="H168" i="1" s="1"/>
  <c r="E169" i="1" a="1"/>
  <c r="E169" i="1" s="1"/>
  <c r="H169" i="1" s="1" a="1"/>
  <c r="H169" i="1" s="1"/>
  <c r="E170" i="1" a="1"/>
  <c r="E170" i="1" s="1"/>
  <c r="H170" i="1" s="1" a="1"/>
  <c r="H170" i="1" s="1"/>
  <c r="E171" i="1" a="1"/>
  <c r="E171" i="1" s="1"/>
  <c r="H171" i="1" s="1" a="1"/>
  <c r="H171" i="1" s="1"/>
  <c r="E172" i="1" a="1"/>
  <c r="E172" i="1" s="1"/>
  <c r="H172" i="1" s="1" a="1"/>
  <c r="H172" i="1" s="1"/>
  <c r="E173" i="1" a="1"/>
  <c r="E173" i="1" s="1"/>
  <c r="H173" i="1" s="1" a="1"/>
  <c r="H173" i="1" s="1"/>
  <c r="E174" i="1" a="1"/>
  <c r="E174" i="1" s="1"/>
  <c r="H174" i="1" s="1" a="1"/>
  <c r="H174" i="1" s="1"/>
  <c r="E175" i="1" a="1"/>
  <c r="E175" i="1" s="1"/>
  <c r="H175" i="1" s="1" a="1"/>
  <c r="H175" i="1" s="1"/>
  <c r="E176" i="1" a="1"/>
  <c r="E176" i="1" s="1"/>
  <c r="H176" i="1" s="1" a="1"/>
  <c r="H176" i="1" s="1"/>
  <c r="E177" i="1" a="1"/>
  <c r="E177" i="1" s="1"/>
  <c r="H177" i="1" s="1" a="1"/>
  <c r="H177" i="1" s="1"/>
  <c r="E178" i="1" a="1"/>
  <c r="E178" i="1" s="1"/>
  <c r="H178" i="1" s="1" a="1"/>
  <c r="H178" i="1" s="1"/>
  <c r="E179" i="1" a="1"/>
  <c r="E179" i="1" s="1"/>
  <c r="H179" i="1" s="1" a="1"/>
  <c r="H179" i="1" s="1"/>
  <c r="E180" i="1" a="1"/>
  <c r="E180" i="1" s="1"/>
  <c r="H180" i="1" s="1" a="1"/>
  <c r="H180" i="1" s="1"/>
  <c r="E181" i="1" a="1"/>
  <c r="E181" i="1" s="1"/>
  <c r="H181" i="1" s="1" a="1"/>
  <c r="H181" i="1" s="1"/>
  <c r="E182" i="1" a="1"/>
  <c r="E182" i="1" s="1"/>
  <c r="H182" i="1" s="1" a="1"/>
  <c r="H182" i="1" s="1"/>
  <c r="E183" i="1" a="1"/>
  <c r="E183" i="1" s="1"/>
  <c r="H183" i="1" s="1" a="1"/>
  <c r="H183" i="1" s="1"/>
  <c r="E184" i="1" a="1"/>
  <c r="E184" i="1" s="1"/>
  <c r="H184" i="1" s="1" a="1"/>
  <c r="H184" i="1" s="1"/>
  <c r="E185" i="1" a="1"/>
  <c r="E185" i="1" s="1"/>
  <c r="H185" i="1" s="1" a="1"/>
  <c r="H185" i="1" s="1"/>
  <c r="E186" i="1" a="1"/>
  <c r="E186" i="1" s="1"/>
  <c r="H186" i="1" s="1" a="1"/>
  <c r="H186" i="1" s="1"/>
  <c r="E187" i="1" a="1"/>
  <c r="E187" i="1" s="1"/>
  <c r="H187" i="1" s="1" a="1"/>
  <c r="H187" i="1" s="1"/>
  <c r="E188" i="1" a="1"/>
  <c r="E188" i="1" s="1"/>
  <c r="H188" i="1" s="1" a="1"/>
  <c r="H188" i="1" s="1"/>
  <c r="E189" i="1" a="1"/>
  <c r="E189" i="1" s="1"/>
  <c r="H189" i="1" s="1" a="1"/>
  <c r="H189" i="1" s="1"/>
  <c r="E190" i="1" a="1"/>
  <c r="E190" i="1" s="1"/>
  <c r="H190" i="1" s="1" a="1"/>
  <c r="H190" i="1" s="1"/>
  <c r="E191" i="1" a="1"/>
  <c r="E191" i="1" s="1"/>
  <c r="H191" i="1" s="1" a="1"/>
  <c r="H191" i="1" s="1"/>
  <c r="E192" i="1" a="1"/>
  <c r="E192" i="1" s="1"/>
  <c r="H192" i="1" s="1" a="1"/>
  <c r="H192" i="1" s="1"/>
  <c r="E193" i="1" a="1"/>
  <c r="E193" i="1" s="1"/>
  <c r="H193" i="1" s="1" a="1"/>
  <c r="H193" i="1" s="1"/>
  <c r="E194" i="1" a="1"/>
  <c r="E194" i="1" s="1"/>
  <c r="H194" i="1" s="1" a="1"/>
  <c r="H194" i="1" s="1"/>
  <c r="E195" i="1" a="1"/>
  <c r="E195" i="1" s="1"/>
  <c r="H195" i="1" s="1" a="1"/>
  <c r="H195" i="1" s="1"/>
  <c r="E196" i="1" a="1"/>
  <c r="E196" i="1" s="1"/>
  <c r="H196" i="1" s="1" a="1"/>
  <c r="H196" i="1" s="1"/>
  <c r="E197" i="1" a="1"/>
  <c r="E197" i="1" s="1"/>
  <c r="H197" i="1" s="1" a="1"/>
  <c r="H197" i="1" s="1"/>
  <c r="E198" i="1" a="1"/>
  <c r="E198" i="1" s="1"/>
  <c r="H198" i="1" s="1" a="1"/>
  <c r="H198" i="1" s="1"/>
  <c r="E199" i="1" a="1"/>
  <c r="E199" i="1" s="1"/>
  <c r="H199" i="1" s="1" a="1"/>
  <c r="H199" i="1" s="1"/>
  <c r="E200" i="1" a="1"/>
  <c r="E200" i="1" s="1"/>
  <c r="H200" i="1" s="1" a="1"/>
  <c r="H200" i="1" s="1"/>
  <c r="E201" i="1" a="1"/>
  <c r="E201" i="1" s="1"/>
  <c r="H201" i="1" s="1" a="1"/>
  <c r="H201" i="1" s="1"/>
  <c r="E202" i="1" a="1"/>
  <c r="E202" i="1" s="1"/>
  <c r="H202" i="1" s="1" a="1"/>
  <c r="H202" i="1" s="1"/>
  <c r="E203" i="1" a="1"/>
  <c r="E203" i="1" s="1"/>
  <c r="H203" i="1" s="1" a="1"/>
  <c r="H203" i="1" s="1"/>
  <c r="E204" i="1" a="1"/>
  <c r="E204" i="1" s="1"/>
  <c r="H204" i="1" s="1" a="1"/>
  <c r="H204" i="1" s="1"/>
  <c r="E205" i="1" a="1"/>
  <c r="E205" i="1" s="1"/>
  <c r="H205" i="1" s="1" a="1"/>
  <c r="H205" i="1" s="1"/>
  <c r="E206" i="1" a="1"/>
  <c r="E206" i="1" s="1"/>
  <c r="H206" i="1" s="1" a="1"/>
  <c r="H206" i="1" s="1"/>
  <c r="E207" i="1" a="1"/>
  <c r="E207" i="1" s="1"/>
  <c r="H207" i="1" s="1" a="1"/>
  <c r="H207" i="1" s="1"/>
  <c r="E208" i="1" a="1"/>
  <c r="E208" i="1" s="1"/>
  <c r="H208" i="1" s="1" a="1"/>
  <c r="H208" i="1" s="1"/>
  <c r="E209" i="1" a="1"/>
  <c r="E209" i="1" s="1"/>
  <c r="H209" i="1" s="1" a="1"/>
  <c r="H209" i="1" s="1"/>
  <c r="E210" i="1" a="1"/>
  <c r="E210" i="1" s="1"/>
  <c r="H210" i="1" s="1" a="1"/>
  <c r="H210" i="1" s="1"/>
  <c r="E211" i="1" a="1"/>
  <c r="E211" i="1" s="1"/>
  <c r="H211" i="1" s="1" a="1"/>
  <c r="H211" i="1" s="1"/>
  <c r="E212" i="1" a="1"/>
  <c r="E212" i="1"/>
  <c r="H212" i="1" s="1" a="1"/>
  <c r="H212" i="1" s="1"/>
  <c r="E213" i="1" a="1"/>
  <c r="E213" i="1" s="1"/>
  <c r="H213" i="1" s="1" a="1"/>
  <c r="H213" i="1" s="1"/>
  <c r="E214" i="1" a="1"/>
  <c r="E214" i="1" s="1"/>
  <c r="H214" i="1" s="1" a="1"/>
  <c r="H214" i="1" s="1"/>
  <c r="E215" i="1" a="1"/>
  <c r="E215" i="1" s="1"/>
  <c r="H215" i="1" s="1" a="1"/>
  <c r="H215" i="1" s="1"/>
  <c r="E216" i="1" a="1"/>
  <c r="E216" i="1" s="1"/>
  <c r="H216" i="1" s="1" a="1"/>
  <c r="H216" i="1" s="1"/>
  <c r="E217" i="1" a="1"/>
  <c r="E217" i="1" s="1"/>
  <c r="H217" i="1" s="1" a="1"/>
  <c r="H217" i="1" s="1"/>
  <c r="E218" i="1" a="1"/>
  <c r="E218" i="1" s="1"/>
  <c r="H218" i="1" s="1" a="1"/>
  <c r="H218" i="1" s="1"/>
  <c r="E219" i="1" a="1"/>
  <c r="E219" i="1" s="1"/>
  <c r="H219" i="1" s="1" a="1"/>
  <c r="H219" i="1" s="1"/>
  <c r="E220" i="1" a="1"/>
  <c r="E220" i="1" s="1"/>
  <c r="H220" i="1" s="1" a="1"/>
  <c r="H220" i="1" s="1"/>
  <c r="E221" i="1" a="1"/>
  <c r="E221" i="1" s="1"/>
  <c r="H221" i="1" s="1" a="1"/>
  <c r="H221" i="1" s="1"/>
  <c r="E222" i="1" a="1"/>
  <c r="E222" i="1" s="1"/>
  <c r="H222" i="1" s="1" a="1"/>
  <c r="H222" i="1" s="1"/>
  <c r="E223" i="1" a="1"/>
  <c r="E223" i="1" s="1"/>
  <c r="H223" i="1" s="1" a="1"/>
  <c r="H223" i="1" s="1"/>
  <c r="E224" i="1" a="1"/>
  <c r="E224" i="1" s="1"/>
  <c r="H224" i="1" s="1" a="1"/>
  <c r="H224" i="1" s="1"/>
  <c r="E225" i="1" a="1"/>
  <c r="E225" i="1" s="1"/>
  <c r="H225" i="1" s="1" a="1"/>
  <c r="H225" i="1" s="1"/>
  <c r="E226" i="1" a="1"/>
  <c r="E226" i="1" s="1"/>
  <c r="H226" i="1" s="1" a="1"/>
  <c r="H226" i="1" s="1"/>
  <c r="E227" i="1" a="1"/>
  <c r="E227" i="1" s="1"/>
  <c r="H227" i="1" s="1" a="1"/>
  <c r="H227" i="1" s="1"/>
  <c r="E228" i="1" a="1"/>
  <c r="E228" i="1" s="1"/>
  <c r="H228" i="1" s="1" a="1"/>
  <c r="H228" i="1" s="1"/>
  <c r="E229" i="1" a="1"/>
  <c r="E229" i="1" s="1"/>
  <c r="H229" i="1" s="1" a="1"/>
  <c r="H229" i="1" s="1"/>
  <c r="E230" i="1" a="1"/>
  <c r="E230" i="1" s="1"/>
  <c r="H230" i="1" s="1" a="1"/>
  <c r="H230" i="1" s="1"/>
  <c r="E231" i="1" a="1"/>
  <c r="E231" i="1" s="1"/>
  <c r="H231" i="1" s="1" a="1"/>
  <c r="H231" i="1" s="1"/>
  <c r="E232" i="1" a="1"/>
  <c r="E232" i="1" s="1"/>
  <c r="H232" i="1" s="1" a="1"/>
  <c r="H232" i="1" s="1"/>
  <c r="E233" i="1" a="1"/>
  <c r="E233" i="1" s="1"/>
  <c r="H233" i="1" s="1" a="1"/>
  <c r="H233" i="1" s="1"/>
  <c r="E234" i="1" a="1"/>
  <c r="E234" i="1" s="1"/>
  <c r="H234" i="1" s="1" a="1"/>
  <c r="H234" i="1" s="1"/>
  <c r="E235" i="1" a="1"/>
  <c r="E235" i="1" s="1"/>
  <c r="H235" i="1" s="1" a="1"/>
  <c r="H235" i="1" s="1"/>
  <c r="E236" i="1" a="1"/>
  <c r="E236" i="1" s="1"/>
  <c r="H236" i="1" s="1" a="1"/>
  <c r="H236" i="1" s="1"/>
  <c r="E237" i="1" a="1"/>
  <c r="E237" i="1" s="1"/>
  <c r="H237" i="1" s="1" a="1"/>
  <c r="H237" i="1" s="1"/>
  <c r="E238" i="1" a="1"/>
  <c r="E238" i="1" s="1"/>
  <c r="H238" i="1" s="1" a="1"/>
  <c r="H238" i="1" s="1"/>
  <c r="E239" i="1" a="1"/>
  <c r="E239" i="1" s="1"/>
  <c r="H239" i="1" s="1" a="1"/>
  <c r="H239" i="1" s="1"/>
  <c r="E240" i="1" a="1"/>
  <c r="E240" i="1" s="1"/>
  <c r="H240" i="1" s="1" a="1"/>
  <c r="H240" i="1" s="1"/>
  <c r="E241" i="1" a="1"/>
  <c r="E241" i="1" s="1"/>
  <c r="H241" i="1" s="1" a="1"/>
  <c r="H241" i="1" s="1"/>
  <c r="E242" i="1" a="1"/>
  <c r="E242" i="1" s="1"/>
  <c r="H242" i="1" s="1" a="1"/>
  <c r="H242" i="1" s="1"/>
  <c r="E243" i="1" a="1"/>
  <c r="E243" i="1" s="1"/>
  <c r="H243" i="1" s="1" a="1"/>
  <c r="H243" i="1" s="1"/>
  <c r="E244" i="1" a="1"/>
  <c r="E244" i="1" s="1"/>
  <c r="H244" i="1" s="1" a="1"/>
  <c r="H244" i="1" s="1"/>
  <c r="E245" i="1" a="1"/>
  <c r="E245" i="1" s="1"/>
  <c r="H245" i="1" s="1" a="1"/>
  <c r="H245" i="1" s="1"/>
  <c r="E246" i="1" a="1"/>
  <c r="E246" i="1" s="1"/>
  <c r="H246" i="1" s="1" a="1"/>
  <c r="H246" i="1" s="1"/>
  <c r="E247" i="1" a="1"/>
  <c r="E247" i="1" s="1"/>
  <c r="H247" i="1" s="1" a="1"/>
  <c r="H247" i="1" s="1"/>
  <c r="E248" i="1" a="1"/>
  <c r="E248" i="1" s="1"/>
  <c r="H248" i="1" s="1" a="1"/>
  <c r="H248" i="1" s="1"/>
  <c r="E249" i="1" a="1"/>
  <c r="E249" i="1" s="1"/>
  <c r="H249" i="1" s="1" a="1"/>
  <c r="H249" i="1" s="1"/>
  <c r="E250" i="1" a="1"/>
  <c r="E250" i="1" s="1"/>
  <c r="H250" i="1" s="1" a="1"/>
  <c r="H250" i="1" s="1"/>
  <c r="E251" i="1" a="1"/>
  <c r="E251" i="1" s="1"/>
  <c r="H251" i="1" s="1" a="1"/>
  <c r="H251" i="1" s="1"/>
  <c r="E252" i="1" a="1"/>
  <c r="E252" i="1" s="1"/>
  <c r="H252" i="1" s="1" a="1"/>
  <c r="H252" i="1" s="1"/>
  <c r="E253" i="1" a="1"/>
  <c r="E253" i="1" s="1"/>
  <c r="H253" i="1" s="1" a="1"/>
  <c r="H253" i="1" s="1"/>
  <c r="E254" i="1" a="1"/>
  <c r="E254" i="1" s="1"/>
  <c r="H254" i="1" s="1" a="1"/>
  <c r="H254" i="1" s="1"/>
  <c r="E255" i="1" a="1"/>
  <c r="E255" i="1" s="1"/>
  <c r="H255" i="1" s="1" a="1"/>
  <c r="H255" i="1" s="1"/>
  <c r="E256" i="1" a="1"/>
  <c r="E256" i="1" s="1"/>
  <c r="H256" i="1" s="1" a="1"/>
  <c r="H256" i="1" s="1"/>
  <c r="E257" i="1" a="1"/>
  <c r="E257" i="1" s="1"/>
  <c r="H257" i="1" s="1" a="1"/>
  <c r="H257" i="1" s="1"/>
  <c r="E258" i="1" a="1"/>
  <c r="E258" i="1" s="1"/>
  <c r="H258" i="1" s="1" a="1"/>
  <c r="H258" i="1" s="1"/>
  <c r="E259" i="1" a="1"/>
  <c r="E259" i="1" s="1"/>
  <c r="H259" i="1" s="1" a="1"/>
  <c r="H259" i="1" s="1"/>
  <c r="E260" i="1" a="1"/>
  <c r="E260" i="1" s="1"/>
  <c r="H260" i="1" s="1" a="1"/>
  <c r="H260" i="1" s="1"/>
  <c r="E261" i="1" a="1"/>
  <c r="E261" i="1" s="1"/>
  <c r="H261" i="1" s="1" a="1"/>
  <c r="H261" i="1" s="1"/>
  <c r="E262" i="1" a="1"/>
  <c r="E262" i="1" s="1"/>
  <c r="H262" i="1" s="1" a="1"/>
  <c r="H262" i="1" s="1"/>
  <c r="E263" i="1" a="1"/>
  <c r="E263" i="1" s="1"/>
  <c r="H263" i="1" s="1" a="1"/>
  <c r="H263" i="1" s="1"/>
  <c r="E264" i="1" a="1"/>
  <c r="E264" i="1" s="1"/>
  <c r="H264" i="1" s="1" a="1"/>
  <c r="H264" i="1" s="1"/>
  <c r="E265" i="1" a="1"/>
  <c r="E265" i="1" s="1"/>
  <c r="H265" i="1" s="1" a="1"/>
  <c r="H265" i="1" s="1"/>
  <c r="E266" i="1" a="1"/>
  <c r="E266" i="1"/>
  <c r="H266" i="1" s="1" a="1"/>
  <c r="H266" i="1" s="1"/>
  <c r="E267" i="1" a="1"/>
  <c r="E267" i="1" s="1"/>
  <c r="H267" i="1" s="1" a="1"/>
  <c r="H267" i="1" s="1"/>
  <c r="E268" i="1" a="1"/>
  <c r="E268" i="1" s="1"/>
  <c r="H268" i="1" s="1" a="1"/>
  <c r="H268" i="1" s="1"/>
  <c r="E269" i="1" a="1"/>
  <c r="E269" i="1" s="1"/>
  <c r="H269" i="1" s="1" a="1"/>
  <c r="H269" i="1" s="1"/>
  <c r="E270" i="1" a="1"/>
  <c r="E270" i="1" s="1"/>
  <c r="H270" i="1" s="1" a="1"/>
  <c r="H270" i="1" s="1"/>
  <c r="E271" i="1" a="1"/>
  <c r="E271" i="1" s="1"/>
  <c r="H271" i="1" s="1" a="1"/>
  <c r="H271" i="1" s="1"/>
  <c r="E272" i="1" a="1"/>
  <c r="E272" i="1" s="1"/>
  <c r="H272" i="1" s="1" a="1"/>
  <c r="H272" i="1" s="1"/>
  <c r="E273" i="1" a="1"/>
  <c r="E273" i="1" s="1"/>
  <c r="H273" i="1" s="1" a="1"/>
  <c r="H273" i="1" s="1"/>
  <c r="E274" i="1" a="1"/>
  <c r="E274" i="1" s="1"/>
  <c r="H274" i="1" s="1" a="1"/>
  <c r="H274" i="1" s="1"/>
  <c r="E275" i="1" a="1"/>
  <c r="E275" i="1" s="1"/>
  <c r="H275" i="1" s="1" a="1"/>
  <c r="H275" i="1" s="1"/>
  <c r="E276" i="1" a="1"/>
  <c r="E276" i="1" s="1"/>
  <c r="H276" i="1" s="1" a="1"/>
  <c r="H276" i="1" s="1"/>
  <c r="E277" i="1" a="1"/>
  <c r="E277" i="1" s="1"/>
  <c r="H277" i="1" s="1" a="1"/>
  <c r="H277" i="1" s="1"/>
  <c r="E278" i="1" a="1"/>
  <c r="E278" i="1" s="1"/>
  <c r="H278" i="1" s="1" a="1"/>
  <c r="H278" i="1" s="1"/>
  <c r="E279" i="1" a="1"/>
  <c r="E279" i="1" s="1"/>
  <c r="H279" i="1" s="1" a="1"/>
  <c r="H279" i="1" s="1"/>
  <c r="E280" i="1" a="1"/>
  <c r="E280" i="1" s="1"/>
  <c r="H280" i="1" s="1" a="1"/>
  <c r="H280" i="1" s="1"/>
  <c r="E281" i="1" a="1"/>
  <c r="E281" i="1" s="1"/>
  <c r="H281" i="1" s="1" a="1"/>
  <c r="H281" i="1" s="1"/>
  <c r="E282" i="1" a="1"/>
  <c r="E282" i="1" s="1"/>
  <c r="H282" i="1" s="1" a="1"/>
  <c r="H282" i="1" s="1"/>
  <c r="E283" i="1" a="1"/>
  <c r="E283" i="1" s="1"/>
  <c r="H283" i="1" s="1" a="1"/>
  <c r="H283" i="1" s="1"/>
  <c r="E284" i="1" a="1"/>
  <c r="E284" i="1"/>
  <c r="H284" i="1" s="1" a="1"/>
  <c r="H284" i="1" s="1"/>
  <c r="E285" i="1" a="1"/>
  <c r="E285" i="1" s="1"/>
  <c r="H285" i="1" s="1" a="1"/>
  <c r="H285" i="1" s="1"/>
  <c r="E286" i="1" a="1"/>
  <c r="E286" i="1" s="1"/>
  <c r="H286" i="1" s="1" a="1"/>
  <c r="H286" i="1" s="1"/>
  <c r="E287" i="1" a="1"/>
  <c r="E287" i="1" s="1"/>
  <c r="H287" i="1" s="1" a="1"/>
  <c r="H287" i="1" s="1"/>
  <c r="E288" i="1" a="1"/>
  <c r="E288" i="1" s="1"/>
  <c r="H288" i="1" s="1" a="1"/>
  <c r="H288" i="1" s="1"/>
  <c r="E289" i="1" a="1"/>
  <c r="E289" i="1" s="1"/>
  <c r="H289" i="1" s="1" a="1"/>
  <c r="H289" i="1" s="1"/>
  <c r="E290" i="1" a="1"/>
  <c r="E290" i="1"/>
  <c r="H290" i="1" s="1" a="1"/>
  <c r="H290" i="1" s="1"/>
  <c r="E291" i="1" a="1"/>
  <c r="E291" i="1" s="1"/>
  <c r="H291" i="1" s="1" a="1"/>
  <c r="H291" i="1" s="1"/>
  <c r="E292" i="1" a="1"/>
  <c r="E292" i="1" s="1"/>
  <c r="H292" i="1" s="1" a="1"/>
  <c r="H292" i="1" s="1"/>
  <c r="E293" i="1" a="1"/>
  <c r="E293" i="1" s="1"/>
  <c r="H293" i="1" s="1" a="1"/>
  <c r="H293" i="1" s="1"/>
  <c r="E294" i="1" a="1"/>
  <c r="E294" i="1" s="1"/>
  <c r="H294" i="1" s="1" a="1"/>
  <c r="H294" i="1" s="1"/>
  <c r="E295" i="1" a="1"/>
  <c r="E295" i="1" s="1"/>
  <c r="H295" i="1" s="1" a="1"/>
  <c r="H295" i="1" s="1"/>
  <c r="E296" i="1" a="1"/>
  <c r="E296" i="1" s="1"/>
  <c r="H296" i="1" s="1" a="1"/>
  <c r="H296" i="1" s="1"/>
  <c r="E297" i="1" a="1"/>
  <c r="E297" i="1" s="1"/>
  <c r="H297" i="1" s="1" a="1"/>
  <c r="H297" i="1" s="1"/>
  <c r="E298" i="1" a="1"/>
  <c r="E298" i="1" s="1"/>
  <c r="H298" i="1" s="1" a="1"/>
  <c r="H298" i="1" s="1"/>
  <c r="E299" i="1" a="1"/>
  <c r="E299" i="1" s="1"/>
  <c r="H299" i="1" s="1" a="1"/>
  <c r="H299" i="1" s="1"/>
  <c r="E300" i="1" a="1"/>
  <c r="E300" i="1" s="1"/>
  <c r="H300" i="1" s="1" a="1"/>
  <c r="H300" i="1" s="1"/>
  <c r="E301" i="1" a="1"/>
  <c r="E301" i="1" s="1"/>
  <c r="H301" i="1" s="1" a="1"/>
  <c r="H301" i="1" s="1"/>
  <c r="E302" i="1" a="1"/>
  <c r="E302" i="1" s="1"/>
  <c r="H302" i="1" s="1" a="1"/>
  <c r="H302" i="1" s="1"/>
  <c r="E303" i="1" a="1"/>
  <c r="E303" i="1" s="1"/>
  <c r="H303" i="1" s="1" a="1"/>
  <c r="H303" i="1" s="1"/>
  <c r="E304" i="1" a="1"/>
  <c r="E304" i="1" s="1"/>
  <c r="H304" i="1" s="1" a="1"/>
  <c r="H304" i="1" s="1"/>
  <c r="E305" i="1" a="1"/>
  <c r="E305" i="1" s="1"/>
  <c r="H305" i="1" s="1" a="1"/>
  <c r="H305" i="1" s="1"/>
  <c r="E306" i="1" a="1"/>
  <c r="E306" i="1" s="1"/>
  <c r="H306" i="1" s="1" a="1"/>
  <c r="H306" i="1" s="1"/>
  <c r="E307" i="1" a="1"/>
  <c r="E307" i="1" s="1"/>
  <c r="H307" i="1" s="1" a="1"/>
  <c r="H307" i="1" s="1"/>
  <c r="E308" i="1" a="1"/>
  <c r="E308" i="1" s="1"/>
  <c r="H308" i="1" s="1" a="1"/>
  <c r="H308" i="1" s="1"/>
  <c r="E309" i="1" a="1"/>
  <c r="E309" i="1" s="1"/>
  <c r="H309" i="1" s="1" a="1"/>
  <c r="H309" i="1" s="1"/>
  <c r="E310" i="1" a="1"/>
  <c r="E310" i="1" s="1"/>
  <c r="H310" i="1" s="1" a="1"/>
  <c r="H310" i="1" s="1"/>
  <c r="E311" i="1" a="1"/>
  <c r="E311" i="1" s="1"/>
  <c r="H311" i="1" s="1" a="1"/>
  <c r="H311" i="1" s="1"/>
  <c r="E312" i="1" a="1"/>
  <c r="E312" i="1" s="1"/>
  <c r="H312" i="1" s="1" a="1"/>
  <c r="H312" i="1" s="1"/>
  <c r="E313" i="1" a="1"/>
  <c r="E313" i="1" s="1"/>
  <c r="H313" i="1" s="1" a="1"/>
  <c r="H313" i="1" s="1"/>
  <c r="E314" i="1" a="1"/>
  <c r="E314" i="1" s="1"/>
  <c r="H314" i="1" s="1" a="1"/>
  <c r="H314" i="1" s="1"/>
  <c r="E315" i="1" a="1"/>
  <c r="E315" i="1" s="1"/>
  <c r="H315" i="1" s="1" a="1"/>
  <c r="H315" i="1" s="1"/>
  <c r="E316" i="1" a="1"/>
  <c r="E316" i="1" s="1"/>
  <c r="H316" i="1" s="1" a="1"/>
  <c r="H316" i="1" s="1"/>
  <c r="E317" i="1" a="1"/>
  <c r="E317" i="1" s="1"/>
  <c r="H317" i="1" s="1" a="1"/>
  <c r="H317" i="1" s="1"/>
  <c r="E318" i="1" a="1"/>
  <c r="E318" i="1" s="1"/>
  <c r="H318" i="1" s="1" a="1"/>
  <c r="H318" i="1" s="1"/>
  <c r="E319" i="1" a="1"/>
  <c r="E319" i="1" s="1"/>
  <c r="H319" i="1" s="1" a="1"/>
  <c r="H319" i="1" s="1"/>
  <c r="E320" i="1" a="1"/>
  <c r="E320" i="1" s="1"/>
  <c r="H320" i="1" s="1" a="1"/>
  <c r="H320" i="1" s="1"/>
  <c r="E321" i="1" a="1"/>
  <c r="E321" i="1" s="1"/>
  <c r="H321" i="1" s="1" a="1"/>
  <c r="H321" i="1" s="1"/>
  <c r="E322" i="1" a="1"/>
  <c r="E322" i="1" s="1"/>
  <c r="H322" i="1" s="1" a="1"/>
  <c r="H322" i="1" s="1"/>
  <c r="E323" i="1" a="1"/>
  <c r="E323" i="1" s="1"/>
  <c r="H323" i="1" s="1" a="1"/>
  <c r="H323" i="1" s="1"/>
  <c r="E324" i="1" a="1"/>
  <c r="E324" i="1" s="1"/>
  <c r="H324" i="1" s="1" a="1"/>
  <c r="H324" i="1" s="1"/>
  <c r="E325" i="1" a="1"/>
  <c r="E325" i="1" s="1"/>
  <c r="H325" i="1" s="1" a="1"/>
  <c r="H325" i="1" s="1"/>
  <c r="E326" i="1" a="1"/>
  <c r="E326" i="1" s="1"/>
  <c r="H326" i="1" s="1" a="1"/>
  <c r="H326" i="1" s="1"/>
  <c r="E327" i="1" a="1"/>
  <c r="E327" i="1" s="1"/>
  <c r="H327" i="1" s="1" a="1"/>
  <c r="H327" i="1" s="1"/>
  <c r="E328" i="1" a="1"/>
  <c r="E328" i="1" s="1"/>
  <c r="H328" i="1" s="1" a="1"/>
  <c r="H328" i="1" s="1"/>
  <c r="E329" i="1" a="1"/>
  <c r="E329" i="1" s="1"/>
  <c r="H329" i="1" s="1" a="1"/>
  <c r="H329" i="1" s="1"/>
  <c r="E330" i="1" a="1"/>
  <c r="E330" i="1" s="1"/>
  <c r="H330" i="1" s="1" a="1"/>
  <c r="H330" i="1" s="1"/>
  <c r="E331" i="1" a="1"/>
  <c r="E331" i="1" s="1"/>
  <c r="H331" i="1" s="1" a="1"/>
  <c r="H331" i="1" s="1"/>
  <c r="E332" i="1" a="1"/>
  <c r="E332" i="1" s="1"/>
  <c r="H332" i="1" s="1" a="1"/>
  <c r="H332" i="1" s="1"/>
  <c r="E333" i="1" a="1"/>
  <c r="E333" i="1" s="1"/>
  <c r="H333" i="1" s="1" a="1"/>
  <c r="H333" i="1" s="1"/>
  <c r="E334" i="1" a="1"/>
  <c r="E334" i="1" s="1"/>
  <c r="H334" i="1" s="1" a="1"/>
  <c r="H334" i="1" s="1"/>
  <c r="E335" i="1" a="1"/>
  <c r="E335" i="1" s="1"/>
  <c r="H335" i="1" s="1" a="1"/>
  <c r="H335" i="1" s="1"/>
  <c r="E336" i="1" a="1"/>
  <c r="E336" i="1" s="1"/>
  <c r="H336" i="1" s="1" a="1"/>
  <c r="H336" i="1" s="1"/>
  <c r="E337" i="1" a="1"/>
  <c r="E337" i="1" s="1"/>
  <c r="H337" i="1" s="1" a="1"/>
  <c r="H337" i="1" s="1"/>
  <c r="E338" i="1" a="1"/>
  <c r="E338" i="1" s="1"/>
  <c r="H338" i="1" s="1" a="1"/>
  <c r="H338" i="1" s="1"/>
  <c r="E339" i="1" a="1"/>
  <c r="E339" i="1" s="1"/>
  <c r="H339" i="1" s="1" a="1"/>
  <c r="H339" i="1" s="1"/>
  <c r="E340" i="1" a="1"/>
  <c r="E340" i="1" s="1"/>
  <c r="H340" i="1" s="1" a="1"/>
  <c r="H340" i="1" s="1"/>
  <c r="E341" i="1" a="1"/>
  <c r="E341" i="1" s="1"/>
  <c r="H341" i="1" s="1" a="1"/>
  <c r="H341" i="1" s="1"/>
  <c r="E342" i="1" a="1"/>
  <c r="E342" i="1" s="1"/>
  <c r="H342" i="1" s="1" a="1"/>
  <c r="H342" i="1" s="1"/>
  <c r="E343" i="1" a="1"/>
  <c r="E343" i="1" s="1"/>
  <c r="H343" i="1" s="1" a="1"/>
  <c r="H343" i="1" s="1"/>
  <c r="E344" i="1" a="1"/>
  <c r="E344" i="1" s="1"/>
  <c r="H344" i="1" s="1" a="1"/>
  <c r="H344" i="1" s="1"/>
  <c r="E345" i="1" a="1"/>
  <c r="E345" i="1" s="1"/>
  <c r="H345" i="1" s="1" a="1"/>
  <c r="H345" i="1" s="1"/>
  <c r="E346" i="1" a="1"/>
  <c r="E346" i="1" s="1"/>
  <c r="H346" i="1" s="1" a="1"/>
  <c r="H346" i="1" s="1"/>
  <c r="E347" i="1" a="1"/>
  <c r="E347" i="1" s="1"/>
  <c r="H347" i="1" s="1" a="1"/>
  <c r="H347" i="1" s="1"/>
  <c r="E348" i="1" a="1"/>
  <c r="E348" i="1" s="1"/>
  <c r="H348" i="1" s="1" a="1"/>
  <c r="H348" i="1" s="1"/>
  <c r="E349" i="1" a="1"/>
  <c r="E349" i="1" s="1"/>
  <c r="H349" i="1" s="1" a="1"/>
  <c r="H349" i="1" s="1"/>
  <c r="E350" i="1" a="1"/>
  <c r="E350" i="1" s="1"/>
  <c r="H350" i="1" s="1" a="1"/>
  <c r="H350" i="1" s="1"/>
  <c r="E351" i="1" a="1"/>
  <c r="E351" i="1" s="1"/>
  <c r="H351" i="1" s="1" a="1"/>
  <c r="H351" i="1" s="1"/>
  <c r="E352" i="1" a="1"/>
  <c r="E352" i="1" s="1"/>
  <c r="H352" i="1" s="1" a="1"/>
  <c r="H352" i="1" s="1"/>
  <c r="E353" i="1" a="1"/>
  <c r="E353" i="1" s="1"/>
  <c r="H353" i="1" s="1" a="1"/>
  <c r="H353" i="1" s="1"/>
  <c r="E354" i="1" a="1"/>
  <c r="E354" i="1" s="1"/>
  <c r="H354" i="1" s="1" a="1"/>
  <c r="H354" i="1" s="1"/>
  <c r="E355" i="1" a="1"/>
  <c r="E355" i="1" s="1"/>
  <c r="H355" i="1" s="1" a="1"/>
  <c r="H355" i="1" s="1"/>
  <c r="E356" i="1" a="1"/>
  <c r="E356" i="1"/>
  <c r="H356" i="1" s="1" a="1"/>
  <c r="H356" i="1" s="1"/>
  <c r="E357" i="1" a="1"/>
  <c r="E357" i="1" s="1"/>
  <c r="H357" i="1" s="1" a="1"/>
  <c r="H357" i="1" s="1"/>
  <c r="E358" i="1" a="1"/>
  <c r="E358" i="1" s="1"/>
  <c r="H358" i="1" s="1" a="1"/>
  <c r="H358" i="1" s="1"/>
  <c r="E359" i="1" a="1"/>
  <c r="E359" i="1" s="1"/>
  <c r="H359" i="1" s="1" a="1"/>
  <c r="H359" i="1" s="1"/>
  <c r="E360" i="1" a="1"/>
  <c r="E360" i="1" s="1"/>
  <c r="H360" i="1" s="1" a="1"/>
  <c r="H360" i="1" s="1"/>
  <c r="E361" i="1" a="1"/>
  <c r="E361" i="1" s="1"/>
  <c r="H361" i="1" s="1" a="1"/>
  <c r="H361" i="1" s="1"/>
  <c r="E362" i="1" a="1"/>
  <c r="E362" i="1"/>
  <c r="H362" i="1" s="1" a="1"/>
  <c r="H362" i="1" s="1"/>
  <c r="E363" i="1" a="1"/>
  <c r="E363" i="1" s="1"/>
  <c r="H363" i="1" s="1" a="1"/>
  <c r="H363" i="1" s="1"/>
  <c r="E364" i="1" a="1"/>
  <c r="E364" i="1" s="1"/>
  <c r="H364" i="1" s="1" a="1"/>
  <c r="H364" i="1" s="1"/>
  <c r="E365" i="1" a="1"/>
  <c r="E365" i="1" s="1"/>
  <c r="H365" i="1" s="1" a="1"/>
  <c r="H365" i="1" s="1"/>
  <c r="E366" i="1" a="1"/>
  <c r="E366" i="1" s="1"/>
  <c r="H366" i="1" s="1" a="1"/>
  <c r="H366" i="1" s="1"/>
  <c r="E367" i="1" a="1"/>
  <c r="E367" i="1" s="1"/>
  <c r="H367" i="1" s="1" a="1"/>
  <c r="H367" i="1" s="1"/>
  <c r="E368" i="1" a="1"/>
  <c r="E368" i="1" s="1"/>
  <c r="H368" i="1" s="1" a="1"/>
  <c r="H368" i="1" s="1"/>
  <c r="E369" i="1" a="1"/>
  <c r="E369" i="1" s="1"/>
  <c r="H369" i="1" s="1" a="1"/>
  <c r="H369" i="1" s="1"/>
  <c r="E370" i="1" a="1"/>
  <c r="E370" i="1" s="1"/>
  <c r="H370" i="1" s="1" a="1"/>
  <c r="H370" i="1" s="1"/>
  <c r="E371" i="1" a="1"/>
  <c r="E371" i="1" s="1"/>
  <c r="H371" i="1" s="1" a="1"/>
  <c r="H371" i="1" s="1"/>
  <c r="E372" i="1" a="1"/>
  <c r="E372" i="1" s="1"/>
  <c r="H372" i="1" s="1" a="1"/>
  <c r="H372" i="1" s="1"/>
  <c r="E373" i="1" a="1"/>
  <c r="E373" i="1" s="1"/>
  <c r="H373" i="1" s="1" a="1"/>
  <c r="H373" i="1" s="1"/>
  <c r="E374" i="1" a="1"/>
  <c r="E374" i="1" s="1"/>
  <c r="H374" i="1" s="1" a="1"/>
  <c r="H374" i="1" s="1"/>
  <c r="E375" i="1" a="1"/>
  <c r="E375" i="1" s="1"/>
  <c r="H375" i="1" s="1" a="1"/>
  <c r="H375" i="1" s="1"/>
  <c r="E376" i="1" a="1"/>
  <c r="E376" i="1" s="1"/>
  <c r="H376" i="1" s="1" a="1"/>
  <c r="H376" i="1" s="1"/>
  <c r="E377" i="1" a="1"/>
  <c r="E377" i="1" s="1"/>
  <c r="H377" i="1" s="1" a="1"/>
  <c r="H377" i="1" s="1"/>
  <c r="E378" i="1" a="1"/>
  <c r="E378" i="1" s="1"/>
  <c r="H378" i="1" s="1" a="1"/>
  <c r="H378" i="1" s="1"/>
  <c r="E379" i="1" a="1"/>
  <c r="E379" i="1" s="1"/>
  <c r="H379" i="1" s="1" a="1"/>
  <c r="H379" i="1" s="1"/>
  <c r="E380" i="1" a="1"/>
  <c r="E380" i="1"/>
  <c r="H380" i="1" s="1" a="1"/>
  <c r="H380" i="1" s="1"/>
  <c r="E381" i="1" a="1"/>
  <c r="E381" i="1" s="1"/>
  <c r="H381" i="1" s="1" a="1"/>
  <c r="H381" i="1" s="1"/>
  <c r="E382" i="1" a="1"/>
  <c r="E382" i="1" s="1"/>
  <c r="H382" i="1" s="1" a="1"/>
  <c r="H382" i="1" s="1"/>
  <c r="E383" i="1" a="1"/>
  <c r="E383" i="1" s="1"/>
  <c r="H383" i="1" s="1" a="1"/>
  <c r="H383" i="1" s="1"/>
  <c r="E384" i="1" a="1"/>
  <c r="E384" i="1" s="1"/>
  <c r="H384" i="1" s="1" a="1"/>
  <c r="H384" i="1" s="1"/>
  <c r="E385" i="1" a="1"/>
  <c r="E385" i="1" s="1"/>
  <c r="H385" i="1" s="1" a="1"/>
  <c r="H385" i="1" s="1"/>
  <c r="E386" i="1" a="1"/>
  <c r="E386" i="1" s="1"/>
  <c r="H386" i="1" s="1" a="1"/>
  <c r="H386" i="1" s="1"/>
  <c r="E387" i="1" a="1"/>
  <c r="E387" i="1" s="1"/>
  <c r="H387" i="1" s="1" a="1"/>
  <c r="H387" i="1" s="1"/>
  <c r="E388" i="1" a="1"/>
  <c r="E388" i="1" s="1"/>
  <c r="H388" i="1" s="1" a="1"/>
  <c r="H388" i="1" s="1"/>
  <c r="E389" i="1" a="1"/>
  <c r="E389" i="1" s="1"/>
  <c r="H389" i="1" s="1" a="1"/>
  <c r="H389" i="1" s="1"/>
  <c r="E390" i="1" a="1"/>
  <c r="E390" i="1" s="1"/>
  <c r="H390" i="1" s="1" a="1"/>
  <c r="H390" i="1" s="1"/>
  <c r="E391" i="1" a="1"/>
  <c r="E391" i="1" s="1"/>
  <c r="H391" i="1" s="1" a="1"/>
  <c r="H391" i="1" s="1"/>
  <c r="E392" i="1" a="1"/>
  <c r="E392" i="1" s="1"/>
  <c r="H392" i="1" s="1" a="1"/>
  <c r="H392" i="1" s="1"/>
  <c r="E393" i="1" a="1"/>
  <c r="E393" i="1" s="1"/>
  <c r="H393" i="1" s="1" a="1"/>
  <c r="H393" i="1" s="1"/>
  <c r="E394" i="1" a="1"/>
  <c r="E394" i="1" s="1"/>
  <c r="H394" i="1" s="1" a="1"/>
  <c r="H394" i="1" s="1"/>
  <c r="E395" i="1" a="1"/>
  <c r="E395" i="1" s="1"/>
  <c r="H395" i="1" s="1" a="1"/>
  <c r="H395" i="1" s="1"/>
  <c r="E396" i="1" a="1"/>
  <c r="E396" i="1" s="1"/>
  <c r="H396" i="1" s="1" a="1"/>
  <c r="H396" i="1" s="1"/>
  <c r="E397" i="1" a="1"/>
  <c r="E397" i="1" s="1"/>
  <c r="H397" i="1" s="1" a="1"/>
  <c r="H397" i="1" s="1"/>
  <c r="E398" i="1" a="1"/>
  <c r="E398" i="1" s="1"/>
  <c r="H398" i="1" s="1" a="1"/>
  <c r="H398" i="1" s="1"/>
  <c r="E399" i="1" a="1"/>
  <c r="E399" i="1" s="1"/>
  <c r="H399" i="1" s="1" a="1"/>
  <c r="H399" i="1" s="1"/>
  <c r="E400" i="1" a="1"/>
  <c r="E400" i="1" s="1"/>
  <c r="H400" i="1" s="1" a="1"/>
  <c r="H400" i="1" s="1"/>
  <c r="E401" i="1" a="1"/>
  <c r="E401" i="1" s="1"/>
  <c r="H401" i="1" s="1" a="1"/>
  <c r="H401" i="1" s="1"/>
  <c r="E402" i="1" a="1"/>
  <c r="E402" i="1" s="1"/>
  <c r="H402" i="1" s="1" a="1"/>
  <c r="H402" i="1" s="1"/>
  <c r="E403" i="1" a="1"/>
  <c r="E403" i="1" s="1"/>
  <c r="H403" i="1" s="1" a="1"/>
  <c r="H403" i="1" s="1"/>
  <c r="E404" i="1" a="1"/>
  <c r="E404" i="1" s="1"/>
  <c r="H404" i="1" s="1" a="1"/>
  <c r="H404" i="1" s="1"/>
  <c r="E405" i="1" a="1"/>
  <c r="E405" i="1" s="1"/>
  <c r="H405" i="1" s="1" a="1"/>
  <c r="H405" i="1" s="1"/>
  <c r="E406" i="1" a="1"/>
  <c r="E406" i="1" s="1"/>
  <c r="H406" i="1" s="1" a="1"/>
  <c r="H406" i="1" s="1"/>
  <c r="E407" i="1" a="1"/>
  <c r="E407" i="1" s="1"/>
  <c r="H407" i="1" s="1" a="1"/>
  <c r="H407" i="1" s="1"/>
  <c r="E408" i="1" a="1"/>
  <c r="E408" i="1" s="1"/>
  <c r="H408" i="1" s="1" a="1"/>
  <c r="H408" i="1" s="1"/>
  <c r="E409" i="1" a="1"/>
  <c r="E409" i="1" s="1"/>
  <c r="H409" i="1" s="1" a="1"/>
  <c r="H409" i="1" s="1"/>
  <c r="E410" i="1" a="1"/>
  <c r="E410" i="1" s="1"/>
  <c r="H410" i="1" s="1" a="1"/>
  <c r="H410" i="1" s="1"/>
  <c r="E411" i="1" a="1"/>
  <c r="E411" i="1" s="1"/>
  <c r="H411" i="1" s="1" a="1"/>
  <c r="H411" i="1" s="1"/>
  <c r="E412" i="1" a="1"/>
  <c r="E412" i="1" s="1"/>
  <c r="H412" i="1" s="1" a="1"/>
  <c r="H412" i="1" s="1"/>
  <c r="E413" i="1" a="1"/>
  <c r="E413" i="1" s="1"/>
  <c r="H413" i="1" s="1" a="1"/>
  <c r="H413" i="1" s="1"/>
  <c r="E414" i="1" a="1"/>
  <c r="E414" i="1" s="1"/>
  <c r="H414" i="1" s="1" a="1"/>
  <c r="H414" i="1" s="1"/>
  <c r="E415" i="1" a="1"/>
  <c r="E415" i="1" s="1"/>
  <c r="H415" i="1" s="1" a="1"/>
  <c r="H415" i="1" s="1"/>
  <c r="E416" i="1" a="1"/>
  <c r="E416" i="1" s="1"/>
  <c r="H416" i="1" s="1" a="1"/>
  <c r="H416" i="1" s="1"/>
  <c r="E417" i="1" a="1"/>
  <c r="E417" i="1" s="1"/>
  <c r="H417" i="1" s="1" a="1"/>
  <c r="H417" i="1" s="1"/>
  <c r="E418" i="1" a="1"/>
  <c r="E418" i="1" s="1"/>
  <c r="H418" i="1" s="1" a="1"/>
  <c r="H418" i="1" s="1"/>
  <c r="E419" i="1" a="1"/>
  <c r="E419" i="1" s="1"/>
  <c r="H419" i="1" s="1" a="1"/>
  <c r="H419" i="1" s="1"/>
  <c r="E420" i="1" a="1"/>
  <c r="E420" i="1" s="1"/>
  <c r="H420" i="1" s="1" a="1"/>
  <c r="H420" i="1" s="1"/>
  <c r="E421" i="1" a="1"/>
  <c r="E421" i="1" s="1"/>
  <c r="H421" i="1" s="1" a="1"/>
  <c r="H421" i="1" s="1"/>
  <c r="E422" i="1" a="1"/>
  <c r="E422" i="1" s="1"/>
  <c r="H422" i="1" s="1" a="1"/>
  <c r="H422" i="1" s="1"/>
  <c r="E423" i="1" a="1"/>
  <c r="E423" i="1" s="1"/>
  <c r="H423" i="1" s="1" a="1"/>
  <c r="H423" i="1" s="1"/>
  <c r="E424" i="1" a="1"/>
  <c r="E424" i="1" s="1"/>
  <c r="H424" i="1" s="1" a="1"/>
  <c r="H424" i="1" s="1"/>
  <c r="E425" i="1" a="1"/>
  <c r="E425" i="1" s="1"/>
  <c r="H425" i="1" s="1" a="1"/>
  <c r="H425" i="1" s="1"/>
  <c r="E426" i="1" a="1"/>
  <c r="E426" i="1" s="1"/>
  <c r="H426" i="1" s="1" a="1"/>
  <c r="H426" i="1" s="1"/>
  <c r="E427" i="1" a="1"/>
  <c r="E427" i="1" s="1"/>
  <c r="H427" i="1" s="1" a="1"/>
  <c r="H427" i="1" s="1"/>
  <c r="E428" i="1" a="1"/>
  <c r="E428" i="1"/>
  <c r="H428" i="1" s="1" a="1"/>
  <c r="H428" i="1" s="1"/>
  <c r="E429" i="1" a="1"/>
  <c r="E429" i="1" s="1"/>
  <c r="H429" i="1" s="1" a="1"/>
  <c r="H429" i="1" s="1"/>
  <c r="E430" i="1" a="1"/>
  <c r="E430" i="1" s="1"/>
  <c r="H430" i="1" s="1" a="1"/>
  <c r="H430" i="1" s="1"/>
  <c r="E431" i="1" a="1"/>
  <c r="E431" i="1" s="1"/>
  <c r="H431" i="1" s="1" a="1"/>
  <c r="H431" i="1" s="1"/>
  <c r="E432" i="1" a="1"/>
  <c r="E432" i="1" s="1"/>
  <c r="H432" i="1" s="1" a="1"/>
  <c r="H432" i="1" s="1"/>
  <c r="E433" i="1" a="1"/>
  <c r="E433" i="1" s="1"/>
  <c r="H433" i="1" s="1" a="1"/>
  <c r="H433" i="1" s="1"/>
  <c r="E434" i="1" a="1"/>
  <c r="E434" i="1"/>
  <c r="H434" i="1" s="1" a="1"/>
  <c r="H434" i="1" s="1"/>
  <c r="E435" i="1" a="1"/>
  <c r="E435" i="1" s="1"/>
  <c r="H435" i="1" s="1" a="1"/>
  <c r="H435" i="1" s="1"/>
  <c r="E436" i="1" a="1"/>
  <c r="E436" i="1" s="1"/>
  <c r="H436" i="1" s="1" a="1"/>
  <c r="H436" i="1" s="1"/>
  <c r="E437" i="1" a="1"/>
  <c r="E437" i="1" s="1"/>
  <c r="H437" i="1" s="1" a="1"/>
  <c r="H437" i="1" s="1"/>
  <c r="E438" i="1" a="1"/>
  <c r="E438" i="1" s="1"/>
  <c r="H438" i="1" s="1" a="1"/>
  <c r="H438" i="1" s="1"/>
  <c r="E439" i="1" a="1"/>
  <c r="E439" i="1" s="1"/>
  <c r="H439" i="1" s="1" a="1"/>
  <c r="H439" i="1" s="1"/>
  <c r="E440" i="1" a="1"/>
  <c r="E440" i="1" s="1"/>
  <c r="H440" i="1" s="1" a="1"/>
  <c r="H440" i="1" s="1"/>
  <c r="E441" i="1" a="1"/>
  <c r="E441" i="1" s="1"/>
  <c r="H441" i="1" s="1" a="1"/>
  <c r="H441" i="1" s="1"/>
  <c r="E442" i="1" a="1"/>
  <c r="E442" i="1" s="1"/>
  <c r="H442" i="1" s="1" a="1"/>
  <c r="H442" i="1" s="1"/>
  <c r="E443" i="1" a="1"/>
  <c r="E443" i="1" s="1"/>
  <c r="H443" i="1" s="1" a="1"/>
  <c r="H443" i="1" s="1"/>
  <c r="E444" i="1" a="1"/>
  <c r="E444" i="1" s="1"/>
  <c r="H444" i="1" s="1" a="1"/>
  <c r="H444" i="1" s="1"/>
  <c r="E445" i="1" a="1"/>
  <c r="E445" i="1" s="1"/>
  <c r="H445" i="1" s="1" a="1"/>
  <c r="H445" i="1" s="1"/>
  <c r="E446" i="1" a="1"/>
  <c r="E446" i="1" s="1"/>
  <c r="H446" i="1" s="1" a="1"/>
  <c r="H446" i="1" s="1"/>
  <c r="E447" i="1" a="1"/>
  <c r="E447" i="1" s="1"/>
  <c r="H447" i="1" s="1" a="1"/>
  <c r="H447" i="1" s="1"/>
  <c r="E448" i="1" a="1"/>
  <c r="E448" i="1" s="1"/>
  <c r="H448" i="1" s="1" a="1"/>
  <c r="H448" i="1" s="1"/>
  <c r="E449" i="1" a="1"/>
  <c r="E449" i="1" s="1"/>
  <c r="H449" i="1" s="1" a="1"/>
  <c r="H449" i="1" s="1"/>
  <c r="E450" i="1" a="1"/>
  <c r="E450" i="1" s="1"/>
  <c r="H450" i="1" s="1" a="1"/>
  <c r="H450" i="1" s="1"/>
  <c r="E451" i="1" a="1"/>
  <c r="E451" i="1" s="1"/>
  <c r="H451" i="1" s="1" a="1"/>
  <c r="H451" i="1" s="1"/>
  <c r="E452" i="1" a="1"/>
  <c r="E452" i="1"/>
  <c r="H452" i="1" s="1" a="1"/>
  <c r="H452" i="1" s="1"/>
  <c r="E453" i="1" a="1"/>
  <c r="E453" i="1" s="1"/>
  <c r="H453" i="1" s="1" a="1"/>
  <c r="H453" i="1" s="1"/>
  <c r="E454" i="1" a="1"/>
  <c r="E454" i="1" s="1"/>
  <c r="H454" i="1" s="1" a="1"/>
  <c r="H454" i="1" s="1"/>
  <c r="E455" i="1" a="1"/>
  <c r="E455" i="1" s="1"/>
  <c r="H455" i="1" s="1" a="1"/>
  <c r="H455" i="1" s="1"/>
  <c r="E456" i="1" a="1"/>
  <c r="E456" i="1" s="1"/>
  <c r="H456" i="1" s="1" a="1"/>
  <c r="H456" i="1" s="1"/>
  <c r="E457" i="1" a="1"/>
  <c r="E457" i="1" s="1"/>
  <c r="H457" i="1" s="1" a="1"/>
  <c r="H457" i="1" s="1"/>
  <c r="E458" i="1" a="1"/>
  <c r="E458" i="1" s="1"/>
  <c r="H458" i="1" s="1" a="1"/>
  <c r="H458" i="1" s="1"/>
  <c r="E459" i="1" a="1"/>
  <c r="E459" i="1" s="1"/>
  <c r="H459" i="1" s="1" a="1"/>
  <c r="H459" i="1" s="1"/>
  <c r="E460" i="1" a="1"/>
  <c r="E460" i="1" s="1"/>
  <c r="H460" i="1" s="1" a="1"/>
  <c r="H460" i="1" s="1"/>
  <c r="E461" i="1" a="1"/>
  <c r="E461" i="1" s="1"/>
  <c r="H461" i="1" s="1" a="1"/>
  <c r="H461" i="1" s="1"/>
  <c r="E462" i="1" a="1"/>
  <c r="E462" i="1" s="1"/>
  <c r="H462" i="1" s="1" a="1"/>
  <c r="H462" i="1" s="1"/>
  <c r="E463" i="1" a="1"/>
  <c r="E463" i="1" s="1"/>
  <c r="H463" i="1" s="1" a="1"/>
  <c r="H463" i="1" s="1"/>
  <c r="E464" i="1" a="1"/>
  <c r="E464" i="1" s="1"/>
  <c r="H464" i="1" s="1" a="1"/>
  <c r="H464" i="1" s="1"/>
  <c r="E465" i="1" a="1"/>
  <c r="E465" i="1" s="1"/>
  <c r="H465" i="1" s="1" a="1"/>
  <c r="H465" i="1" s="1"/>
  <c r="E466" i="1" a="1"/>
  <c r="E466" i="1" s="1"/>
  <c r="H466" i="1" s="1" a="1"/>
  <c r="H466" i="1" s="1"/>
  <c r="E467" i="1" a="1"/>
  <c r="E467" i="1" s="1"/>
  <c r="H467" i="1" s="1" a="1"/>
  <c r="H467" i="1" s="1"/>
  <c r="E468" i="1" a="1"/>
  <c r="E468" i="1" s="1"/>
  <c r="H468" i="1" s="1" a="1"/>
  <c r="H468" i="1" s="1"/>
  <c r="E469" i="1" a="1"/>
  <c r="E469" i="1" s="1"/>
  <c r="H469" i="1" s="1" a="1"/>
  <c r="H469" i="1" s="1"/>
  <c r="E470" i="1" a="1"/>
  <c r="E470" i="1" s="1"/>
  <c r="H470" i="1" s="1" a="1"/>
  <c r="H470" i="1" s="1"/>
  <c r="E471" i="1" a="1"/>
  <c r="E471" i="1" s="1"/>
  <c r="H471" i="1" s="1" a="1"/>
  <c r="H471" i="1" s="1"/>
  <c r="E472" i="1" a="1"/>
  <c r="E472" i="1" s="1"/>
  <c r="H472" i="1" s="1" a="1"/>
  <c r="H472" i="1" s="1"/>
  <c r="E473" i="1" a="1"/>
  <c r="E473" i="1" s="1"/>
  <c r="H473" i="1" s="1" a="1"/>
  <c r="H473" i="1" s="1"/>
  <c r="E474" i="1" a="1"/>
  <c r="E474" i="1" s="1"/>
  <c r="H474" i="1" s="1" a="1"/>
  <c r="H474" i="1" s="1"/>
  <c r="E475" i="1" a="1"/>
  <c r="E475" i="1" s="1"/>
  <c r="H475" i="1" s="1" a="1"/>
  <c r="H475" i="1" s="1"/>
  <c r="E476" i="1" a="1"/>
  <c r="E476" i="1" s="1"/>
  <c r="H476" i="1" s="1" a="1"/>
  <c r="H476" i="1" s="1"/>
  <c r="E477" i="1" a="1"/>
  <c r="E477" i="1" s="1"/>
  <c r="H477" i="1" s="1" a="1"/>
  <c r="H477" i="1" s="1"/>
  <c r="E478" i="1" a="1"/>
  <c r="E478" i="1" s="1"/>
  <c r="H478" i="1" s="1" a="1"/>
  <c r="H478" i="1" s="1"/>
  <c r="E479" i="1" a="1"/>
  <c r="E479" i="1" s="1"/>
  <c r="H479" i="1" s="1" a="1"/>
  <c r="H479" i="1" s="1"/>
  <c r="E480" i="1" a="1"/>
  <c r="E480" i="1" s="1"/>
  <c r="H480" i="1" s="1" a="1"/>
  <c r="H480" i="1" s="1"/>
  <c r="E481" i="1" a="1"/>
  <c r="E481" i="1" s="1"/>
  <c r="H481" i="1" s="1" a="1"/>
  <c r="H481" i="1" s="1"/>
  <c r="E482" i="1" a="1"/>
  <c r="E482" i="1"/>
  <c r="H482" i="1" s="1" a="1"/>
  <c r="H482" i="1" s="1"/>
  <c r="E483" i="1" a="1"/>
  <c r="E483" i="1" s="1"/>
  <c r="H483" i="1" s="1" a="1"/>
  <c r="H483" i="1" s="1"/>
  <c r="E484" i="1" a="1"/>
  <c r="E484" i="1" s="1"/>
  <c r="H484" i="1" s="1" a="1"/>
  <c r="H484" i="1" s="1"/>
  <c r="E485" i="1" a="1"/>
  <c r="E485" i="1" s="1"/>
  <c r="H485" i="1" s="1" a="1"/>
  <c r="H485" i="1" s="1"/>
  <c r="E486" i="1" a="1"/>
  <c r="E486" i="1" s="1"/>
  <c r="H486" i="1" s="1" a="1"/>
  <c r="H486" i="1" s="1"/>
  <c r="E487" i="1" a="1"/>
  <c r="E487" i="1" s="1"/>
  <c r="H487" i="1" s="1" a="1"/>
  <c r="H487" i="1" s="1"/>
  <c r="E488" i="1" a="1"/>
  <c r="E488" i="1" s="1"/>
  <c r="H488" i="1" s="1" a="1"/>
  <c r="H488" i="1" s="1"/>
  <c r="E489" i="1" a="1"/>
  <c r="E489" i="1" s="1"/>
  <c r="H489" i="1" s="1" a="1"/>
  <c r="H489" i="1" s="1"/>
  <c r="E490" i="1" a="1"/>
  <c r="E490" i="1" s="1"/>
  <c r="H490" i="1" s="1" a="1"/>
  <c r="H490" i="1" s="1"/>
  <c r="E491" i="1" a="1"/>
  <c r="E491" i="1" s="1"/>
  <c r="H491" i="1" s="1" a="1"/>
  <c r="H491" i="1" s="1"/>
  <c r="E492" i="1" a="1"/>
  <c r="E492" i="1" s="1"/>
  <c r="H492" i="1" s="1" a="1"/>
  <c r="H492" i="1" s="1"/>
  <c r="E493" i="1" a="1"/>
  <c r="E493" i="1" s="1"/>
  <c r="H493" i="1" s="1" a="1"/>
  <c r="H493" i="1" s="1"/>
  <c r="E494" i="1" a="1"/>
  <c r="E494" i="1" s="1"/>
  <c r="H494" i="1" s="1" a="1"/>
  <c r="H494" i="1" s="1"/>
  <c r="E495" i="1" a="1"/>
  <c r="E495" i="1" s="1"/>
  <c r="H495" i="1" s="1" a="1"/>
  <c r="H495" i="1" s="1"/>
  <c r="E496" i="1" a="1"/>
  <c r="E496" i="1" s="1"/>
  <c r="H496" i="1" s="1" a="1"/>
  <c r="H496" i="1" s="1"/>
  <c r="E497" i="1" a="1"/>
  <c r="E497" i="1" s="1"/>
  <c r="H497" i="1" s="1" a="1"/>
  <c r="H497" i="1" s="1"/>
  <c r="E498" i="1" a="1"/>
  <c r="E498" i="1" s="1"/>
  <c r="H498" i="1" s="1" a="1"/>
  <c r="H498" i="1" s="1"/>
  <c r="E499" i="1" a="1"/>
  <c r="E499" i="1" s="1"/>
  <c r="H499" i="1" s="1" a="1"/>
  <c r="H499" i="1" s="1"/>
  <c r="E500" i="1" a="1"/>
  <c r="E500" i="1"/>
  <c r="H500" i="1" s="1" a="1"/>
  <c r="H500" i="1" s="1"/>
  <c r="E501" i="1" a="1"/>
  <c r="E501" i="1" s="1"/>
  <c r="H501" i="1" s="1" a="1"/>
  <c r="H501" i="1" s="1"/>
  <c r="E502" i="1" a="1"/>
  <c r="E502" i="1" s="1"/>
  <c r="H502" i="1" s="1" a="1"/>
  <c r="H502" i="1" s="1"/>
  <c r="E503" i="1" a="1"/>
  <c r="E503" i="1" s="1"/>
  <c r="H503" i="1" s="1" a="1"/>
  <c r="H503" i="1" s="1"/>
  <c r="E504" i="1" a="1"/>
  <c r="E504" i="1" s="1"/>
  <c r="H504" i="1" s="1" a="1"/>
  <c r="H504" i="1" s="1"/>
  <c r="E505" i="1" a="1"/>
  <c r="E505" i="1" s="1"/>
  <c r="H505" i="1" s="1" a="1"/>
  <c r="H505" i="1" s="1"/>
  <c r="E506" i="1" a="1"/>
  <c r="E506" i="1"/>
  <c r="H506" i="1" s="1" a="1"/>
  <c r="H506" i="1" s="1"/>
  <c r="E507" i="1" a="1"/>
  <c r="E507" i="1" s="1"/>
  <c r="H507" i="1" s="1" a="1"/>
  <c r="H507" i="1" s="1"/>
  <c r="E508" i="1" a="1"/>
  <c r="E508" i="1" s="1"/>
  <c r="H508" i="1" s="1" a="1"/>
  <c r="H508" i="1" s="1"/>
  <c r="E509" i="1" a="1"/>
  <c r="E509" i="1" s="1"/>
  <c r="H509" i="1" s="1" a="1"/>
  <c r="H509" i="1" s="1"/>
  <c r="E510" i="1" a="1"/>
  <c r="E510" i="1" s="1"/>
  <c r="H510" i="1" s="1" a="1"/>
  <c r="H510" i="1" s="1"/>
  <c r="E511" i="1" a="1"/>
  <c r="E511" i="1" s="1"/>
  <c r="H511" i="1" s="1" a="1"/>
  <c r="H511" i="1" s="1"/>
  <c r="E512" i="1" a="1"/>
  <c r="E512" i="1" s="1"/>
  <c r="H512" i="1" s="1" a="1"/>
  <c r="H512" i="1" s="1"/>
  <c r="E513" i="1" a="1"/>
  <c r="E513" i="1" s="1"/>
  <c r="H513" i="1" s="1" a="1"/>
  <c r="H513" i="1" s="1"/>
  <c r="E514" i="1" a="1"/>
  <c r="E514" i="1" s="1"/>
  <c r="H514" i="1" s="1" a="1"/>
  <c r="H514" i="1" s="1"/>
  <c r="E515" i="1" a="1"/>
  <c r="E515" i="1" s="1"/>
  <c r="H515" i="1" s="1" a="1"/>
  <c r="H515" i="1" s="1"/>
  <c r="E516" i="1" a="1"/>
  <c r="E516" i="1" s="1"/>
  <c r="H516" i="1" s="1" a="1"/>
  <c r="H516" i="1" s="1"/>
  <c r="E517" i="1" a="1"/>
  <c r="E517" i="1" s="1"/>
  <c r="H517" i="1" s="1" a="1"/>
  <c r="H517" i="1" s="1"/>
  <c r="E518" i="1" a="1"/>
  <c r="E518" i="1" s="1"/>
  <c r="H518" i="1" s="1" a="1"/>
  <c r="H518" i="1" s="1"/>
  <c r="E519" i="1" a="1"/>
  <c r="E519" i="1" s="1"/>
  <c r="H519" i="1" s="1" a="1"/>
  <c r="H519" i="1" s="1"/>
  <c r="E520" i="1" a="1"/>
  <c r="E520" i="1" s="1"/>
  <c r="H520" i="1" s="1" a="1"/>
  <c r="H520" i="1" s="1"/>
  <c r="E521" i="1" a="1"/>
  <c r="E521" i="1" s="1"/>
  <c r="H521" i="1" s="1" a="1"/>
  <c r="H521" i="1" s="1"/>
  <c r="E522" i="1" a="1"/>
  <c r="E522" i="1" s="1"/>
  <c r="H522" i="1" s="1" a="1"/>
  <c r="H522" i="1" s="1"/>
  <c r="E523" i="1" a="1"/>
  <c r="E523" i="1" s="1"/>
  <c r="H523" i="1" s="1" a="1"/>
  <c r="H523" i="1" s="1"/>
  <c r="E524" i="1" a="1"/>
  <c r="E524" i="1" s="1"/>
  <c r="H524" i="1" s="1" a="1"/>
  <c r="H524" i="1" s="1"/>
  <c r="E525" i="1" a="1"/>
  <c r="E525" i="1" s="1"/>
  <c r="H525" i="1" s="1" a="1"/>
  <c r="H525" i="1" s="1"/>
  <c r="E526" i="1" a="1"/>
  <c r="E526" i="1" s="1"/>
  <c r="H526" i="1" s="1" a="1"/>
  <c r="H526" i="1" s="1"/>
  <c r="E527" i="1" a="1"/>
  <c r="E527" i="1" s="1"/>
  <c r="H527" i="1" s="1" a="1"/>
  <c r="H527" i="1" s="1"/>
  <c r="E528" i="1" a="1"/>
  <c r="E528" i="1" s="1"/>
  <c r="H528" i="1" s="1" a="1"/>
  <c r="H528" i="1" s="1"/>
  <c r="E529" i="1" a="1"/>
  <c r="E529" i="1" s="1"/>
  <c r="H529" i="1" s="1" a="1"/>
  <c r="H529" i="1" s="1"/>
  <c r="E530" i="1" a="1"/>
  <c r="E530" i="1" s="1"/>
  <c r="H530" i="1" s="1" a="1"/>
  <c r="H530" i="1" s="1"/>
  <c r="E531" i="1" a="1"/>
  <c r="E531" i="1" s="1"/>
  <c r="H531" i="1" s="1" a="1"/>
  <c r="H531" i="1" s="1"/>
  <c r="E532" i="1" a="1"/>
  <c r="E532" i="1" s="1"/>
  <c r="H532" i="1" s="1" a="1"/>
  <c r="H532" i="1" s="1"/>
  <c r="E533" i="1" a="1"/>
  <c r="E533" i="1" s="1"/>
  <c r="H533" i="1" s="1" a="1"/>
  <c r="H533" i="1" s="1"/>
  <c r="E534" i="1" a="1"/>
  <c r="E534" i="1" s="1"/>
  <c r="H534" i="1" s="1" a="1"/>
  <c r="H534" i="1" s="1"/>
  <c r="E535" i="1" a="1"/>
  <c r="E535" i="1" s="1"/>
  <c r="H535" i="1" s="1" a="1"/>
  <c r="H535" i="1" s="1"/>
  <c r="E536" i="1" a="1"/>
  <c r="E536" i="1" s="1"/>
  <c r="H536" i="1" s="1" a="1"/>
  <c r="H536" i="1" s="1"/>
  <c r="E537" i="1" a="1"/>
  <c r="E537" i="1" s="1"/>
  <c r="H537" i="1" s="1" a="1"/>
  <c r="H537" i="1" s="1"/>
  <c r="E538" i="1" a="1"/>
  <c r="E538" i="1" s="1"/>
  <c r="H538" i="1" s="1" a="1"/>
  <c r="H538" i="1" s="1"/>
  <c r="E539" i="1" a="1"/>
  <c r="E539" i="1" s="1"/>
  <c r="H539" i="1" s="1" a="1"/>
  <c r="H539" i="1" s="1"/>
  <c r="E540" i="1" a="1"/>
  <c r="E540" i="1" s="1"/>
  <c r="H540" i="1" s="1" a="1"/>
  <c r="H540" i="1" s="1"/>
  <c r="E541" i="1" a="1"/>
  <c r="E541" i="1" s="1"/>
  <c r="H541" i="1" s="1" a="1"/>
  <c r="H541" i="1" s="1"/>
  <c r="E542" i="1" a="1"/>
  <c r="E542" i="1" s="1"/>
  <c r="H542" i="1" s="1" a="1"/>
  <c r="H542" i="1" s="1"/>
  <c r="E543" i="1" a="1"/>
  <c r="E543" i="1" s="1"/>
  <c r="H543" i="1" s="1" a="1"/>
  <c r="H543" i="1" s="1"/>
  <c r="E544" i="1" a="1"/>
  <c r="E544" i="1" s="1"/>
  <c r="H544" i="1" s="1" a="1"/>
  <c r="H544" i="1" s="1"/>
  <c r="E545" i="1" a="1"/>
  <c r="E545" i="1" s="1"/>
  <c r="H545" i="1" s="1" a="1"/>
  <c r="H545" i="1" s="1"/>
  <c r="E546" i="1" a="1"/>
  <c r="E546" i="1"/>
  <c r="H546" i="1" s="1" a="1"/>
  <c r="H546" i="1" s="1"/>
  <c r="E547" i="1" a="1"/>
  <c r="E547" i="1" s="1"/>
  <c r="H547" i="1" s="1" a="1"/>
  <c r="H547" i="1" s="1"/>
  <c r="E548" i="1" a="1"/>
  <c r="E548" i="1" s="1"/>
  <c r="H548" i="1" s="1" a="1"/>
  <c r="H548" i="1" s="1"/>
  <c r="E549" i="1" a="1"/>
  <c r="E549" i="1" s="1"/>
  <c r="H549" i="1" s="1" a="1"/>
  <c r="H549" i="1" s="1"/>
  <c r="E550" i="1" a="1"/>
  <c r="E550" i="1" s="1"/>
  <c r="H550" i="1" s="1" a="1"/>
  <c r="H550" i="1" s="1"/>
  <c r="E551" i="1" a="1"/>
  <c r="E551" i="1" s="1"/>
  <c r="H551" i="1" s="1" a="1"/>
  <c r="H551" i="1" s="1"/>
  <c r="E552" i="1" a="1"/>
  <c r="E552" i="1" s="1"/>
  <c r="H552" i="1" s="1" a="1"/>
  <c r="H552" i="1" s="1"/>
  <c r="E553" i="1" a="1"/>
  <c r="E553" i="1" s="1"/>
  <c r="H553" i="1" s="1" a="1"/>
  <c r="H553" i="1" s="1"/>
  <c r="E554" i="1" a="1"/>
  <c r="E554" i="1" s="1"/>
  <c r="H554" i="1" s="1" a="1"/>
  <c r="H554" i="1" s="1"/>
  <c r="E555" i="1" a="1"/>
  <c r="E555" i="1" s="1"/>
  <c r="H555" i="1" s="1" a="1"/>
  <c r="H555" i="1" s="1"/>
  <c r="E556" i="1" a="1"/>
  <c r="E556" i="1" s="1"/>
  <c r="H556" i="1" s="1" a="1"/>
  <c r="H556" i="1" s="1"/>
  <c r="E557" i="1" a="1"/>
  <c r="E557" i="1"/>
  <c r="H557" i="1" s="1" a="1"/>
  <c r="H557" i="1" s="1"/>
  <c r="E558" i="1" a="1"/>
  <c r="E558" i="1" s="1"/>
  <c r="H558" i="1" s="1" a="1"/>
  <c r="H558" i="1" s="1"/>
  <c r="E559" i="1" a="1"/>
  <c r="E559" i="1"/>
  <c r="H559" i="1" s="1" a="1"/>
  <c r="H559" i="1" s="1"/>
  <c r="E560" i="1" a="1"/>
  <c r="E560" i="1" s="1"/>
  <c r="H560" i="1" s="1" a="1"/>
  <c r="H560" i="1" s="1"/>
  <c r="E561" i="1" a="1"/>
  <c r="E561" i="1" s="1"/>
  <c r="H561" i="1" s="1" a="1"/>
  <c r="H561" i="1" s="1"/>
  <c r="E562" i="1" a="1"/>
  <c r="E562" i="1" s="1"/>
  <c r="H562" i="1" s="1" a="1"/>
  <c r="H562" i="1" s="1"/>
  <c r="E563" i="1" a="1"/>
  <c r="E563" i="1" s="1"/>
  <c r="H563" i="1" s="1" a="1"/>
  <c r="H563" i="1" s="1"/>
  <c r="E564" i="1" a="1"/>
  <c r="E564" i="1" s="1"/>
  <c r="H564" i="1" s="1" a="1"/>
  <c r="H564" i="1" s="1"/>
  <c r="E565" i="1" a="1"/>
  <c r="E565" i="1" s="1"/>
  <c r="H565" i="1" s="1" a="1"/>
  <c r="H565" i="1" s="1"/>
  <c r="E566" i="1" a="1"/>
  <c r="E566" i="1" s="1"/>
  <c r="H566" i="1" s="1" a="1"/>
  <c r="H566" i="1" s="1"/>
  <c r="E567" i="1" a="1"/>
  <c r="E567" i="1" s="1"/>
  <c r="H567" i="1" s="1" a="1"/>
  <c r="H567" i="1" s="1"/>
  <c r="E568" i="1" a="1"/>
  <c r="E568" i="1" s="1"/>
  <c r="H568" i="1" s="1" a="1"/>
  <c r="H568" i="1" s="1"/>
  <c r="E569" i="1" a="1"/>
  <c r="E569" i="1" s="1"/>
  <c r="H569" i="1" s="1" a="1"/>
  <c r="H569" i="1" s="1"/>
  <c r="E570" i="1" a="1"/>
  <c r="E570" i="1"/>
  <c r="H570" i="1" s="1" a="1"/>
  <c r="H570" i="1" s="1"/>
  <c r="E571" i="1" a="1"/>
  <c r="E571" i="1" s="1"/>
  <c r="H571" i="1" s="1" a="1"/>
  <c r="H571" i="1" s="1"/>
  <c r="E572" i="1" a="1"/>
  <c r="E572" i="1" s="1"/>
  <c r="H572" i="1" s="1" a="1"/>
  <c r="H572" i="1" s="1"/>
  <c r="E573" i="1" a="1"/>
  <c r="E573" i="1" s="1"/>
  <c r="H573" i="1" s="1" a="1"/>
  <c r="H573" i="1" s="1"/>
  <c r="E574" i="1" a="1"/>
  <c r="E574" i="1" s="1"/>
  <c r="H574" i="1" s="1" a="1"/>
  <c r="H574" i="1" s="1"/>
  <c r="E575" i="1" a="1"/>
  <c r="E575" i="1" s="1"/>
  <c r="H575" i="1" s="1" a="1"/>
  <c r="H575" i="1" s="1"/>
  <c r="E576" i="1" a="1"/>
  <c r="E576" i="1" s="1"/>
  <c r="H576" i="1" s="1" a="1"/>
  <c r="H576" i="1" s="1"/>
  <c r="E577" i="1" a="1"/>
  <c r="E577" i="1" s="1"/>
  <c r="H577" i="1" s="1" a="1"/>
  <c r="H577" i="1" s="1"/>
  <c r="E578" i="1" a="1"/>
  <c r="E578" i="1" s="1"/>
  <c r="H578" i="1" s="1" a="1"/>
  <c r="H578" i="1" s="1"/>
  <c r="E579" i="1" a="1"/>
  <c r="E579" i="1"/>
  <c r="H579" i="1" s="1" a="1"/>
  <c r="H579" i="1" s="1"/>
  <c r="E580" i="1" a="1"/>
  <c r="E580" i="1" s="1"/>
  <c r="H580" i="1" s="1" a="1"/>
  <c r="H580" i="1" s="1"/>
  <c r="E581" i="1" a="1"/>
  <c r="E581" i="1" s="1"/>
  <c r="H581" i="1" s="1" a="1"/>
  <c r="H581" i="1" s="1"/>
  <c r="E582" i="1" a="1"/>
  <c r="E582" i="1" s="1"/>
  <c r="H582" i="1" s="1" a="1"/>
  <c r="H582" i="1" s="1"/>
  <c r="E583" i="1" a="1"/>
  <c r="E583" i="1" s="1"/>
  <c r="H583" i="1" s="1" a="1"/>
  <c r="H583" i="1" s="1"/>
  <c r="E584" i="1" a="1"/>
  <c r="E584" i="1" s="1"/>
  <c r="H584" i="1" s="1" a="1"/>
  <c r="H584" i="1" s="1"/>
  <c r="E585" i="1" a="1"/>
  <c r="E585" i="1" s="1"/>
  <c r="H585" i="1" s="1" a="1"/>
  <c r="H585" i="1" s="1"/>
  <c r="E586" i="1" a="1"/>
  <c r="E586" i="1" s="1"/>
  <c r="H586" i="1" s="1" a="1"/>
  <c r="H586" i="1" s="1"/>
  <c r="E587" i="1" a="1"/>
  <c r="E587" i="1" s="1"/>
  <c r="H587" i="1" s="1" a="1"/>
  <c r="H587" i="1" s="1"/>
  <c r="E588" i="1" a="1"/>
  <c r="E588" i="1" s="1"/>
  <c r="H588" i="1" s="1" a="1"/>
  <c r="H588" i="1" s="1"/>
  <c r="E589" i="1" a="1"/>
  <c r="E589" i="1" s="1"/>
  <c r="H589" i="1" s="1" a="1"/>
  <c r="H589" i="1" s="1"/>
  <c r="E590" i="1" a="1"/>
  <c r="E590" i="1" s="1"/>
  <c r="H590" i="1" s="1" a="1"/>
  <c r="H590" i="1" s="1"/>
  <c r="E591" i="1" a="1"/>
  <c r="E591" i="1" s="1"/>
  <c r="H591" i="1" s="1" a="1"/>
  <c r="H591" i="1" s="1"/>
  <c r="E592" i="1" a="1"/>
  <c r="E592" i="1" s="1"/>
  <c r="H592" i="1" s="1" a="1"/>
  <c r="H592" i="1" s="1"/>
  <c r="E593" i="1" a="1"/>
  <c r="E593" i="1" s="1"/>
  <c r="H593" i="1" s="1" a="1"/>
  <c r="H593" i="1" s="1"/>
  <c r="E594" i="1" a="1"/>
  <c r="E594" i="1" s="1"/>
  <c r="H594" i="1" s="1" a="1"/>
  <c r="H594" i="1" s="1"/>
  <c r="E595" i="1" a="1"/>
  <c r="E595" i="1" s="1"/>
  <c r="H595" i="1" s="1" a="1"/>
  <c r="H595" i="1" s="1"/>
  <c r="E596" i="1" a="1"/>
  <c r="E596" i="1" s="1"/>
  <c r="H596" i="1" s="1" a="1"/>
  <c r="H596" i="1" s="1"/>
  <c r="E597" i="1" a="1"/>
  <c r="E597" i="1" s="1"/>
  <c r="H597" i="1" s="1" a="1"/>
  <c r="H597" i="1" s="1"/>
  <c r="E598" i="1" a="1"/>
  <c r="E598" i="1" s="1"/>
  <c r="H598" i="1" s="1" a="1"/>
  <c r="H598" i="1" s="1"/>
  <c r="E599" i="1" a="1"/>
  <c r="E599" i="1" s="1"/>
  <c r="H599" i="1" s="1" a="1"/>
  <c r="H599" i="1" s="1"/>
  <c r="E600" i="1" a="1"/>
  <c r="E600" i="1" s="1"/>
  <c r="H600" i="1" s="1" a="1"/>
  <c r="H600" i="1" s="1"/>
  <c r="E601" i="1" a="1"/>
  <c r="E601" i="1" s="1"/>
  <c r="H601" i="1" s="1" a="1"/>
  <c r="H601" i="1" s="1"/>
  <c r="E602" i="1" a="1"/>
  <c r="E602" i="1" s="1"/>
  <c r="H602" i="1" s="1" a="1"/>
  <c r="H602" i="1" s="1"/>
  <c r="E603" i="1" a="1"/>
  <c r="E603" i="1" s="1"/>
  <c r="H603" i="1" s="1" a="1"/>
  <c r="H603" i="1" s="1"/>
  <c r="E604" i="1" a="1"/>
  <c r="E604" i="1" s="1"/>
  <c r="H604" i="1" s="1" a="1"/>
  <c r="H604" i="1" s="1"/>
  <c r="E605" i="1" a="1"/>
  <c r="E605" i="1" s="1"/>
  <c r="H605" i="1" s="1" a="1"/>
  <c r="H605" i="1" s="1"/>
  <c r="E606" i="1" a="1"/>
  <c r="E606" i="1" s="1"/>
  <c r="H606" i="1" s="1" a="1"/>
  <c r="H606" i="1" s="1"/>
  <c r="E607" i="1" a="1"/>
  <c r="E607" i="1" s="1"/>
  <c r="H607" i="1" s="1" a="1"/>
  <c r="H607" i="1" s="1"/>
  <c r="E608" i="1" a="1"/>
  <c r="E608" i="1" s="1"/>
  <c r="H608" i="1" s="1" a="1"/>
  <c r="H608" i="1" s="1"/>
  <c r="E609" i="1" a="1"/>
  <c r="E609" i="1" s="1"/>
  <c r="H609" i="1" s="1" a="1"/>
  <c r="H609" i="1" s="1"/>
  <c r="E610" i="1" a="1"/>
  <c r="E610" i="1" s="1"/>
  <c r="H610" i="1" s="1" a="1"/>
  <c r="H610" i="1" s="1"/>
  <c r="E611" i="1" a="1"/>
  <c r="E611" i="1" s="1"/>
  <c r="H611" i="1" s="1" a="1"/>
  <c r="H611" i="1" s="1"/>
  <c r="E612" i="1" a="1"/>
  <c r="E612" i="1" s="1"/>
  <c r="H612" i="1" s="1" a="1"/>
  <c r="H612" i="1" s="1"/>
  <c r="E613" i="1" a="1"/>
  <c r="E613" i="1" s="1"/>
  <c r="H613" i="1" s="1" a="1"/>
  <c r="H613" i="1" s="1"/>
  <c r="E614" i="1" a="1"/>
  <c r="E614" i="1" s="1"/>
  <c r="H614" i="1" s="1" a="1"/>
  <c r="H614" i="1" s="1"/>
  <c r="E615" i="1" a="1"/>
  <c r="E615" i="1" s="1"/>
  <c r="H615" i="1" s="1" a="1"/>
  <c r="H615" i="1" s="1"/>
  <c r="E616" i="1" a="1"/>
  <c r="E616" i="1" s="1"/>
  <c r="H616" i="1" s="1" a="1"/>
  <c r="H616" i="1" s="1"/>
  <c r="E617" i="1" a="1"/>
  <c r="E617" i="1" s="1"/>
  <c r="H617" i="1" s="1" a="1"/>
  <c r="H617" i="1" s="1"/>
  <c r="E618" i="1" a="1"/>
  <c r="E618" i="1"/>
  <c r="H618" i="1" s="1" a="1"/>
  <c r="H618" i="1" s="1"/>
  <c r="E619" i="1" a="1"/>
  <c r="E619" i="1" s="1"/>
  <c r="H619" i="1" s="1" a="1"/>
  <c r="H619" i="1" s="1"/>
  <c r="E620" i="1" a="1"/>
  <c r="E620" i="1" s="1"/>
  <c r="H620" i="1" s="1" a="1"/>
  <c r="H620" i="1" s="1"/>
  <c r="E621" i="1" a="1"/>
  <c r="E621" i="1" s="1"/>
  <c r="H621" i="1" s="1" a="1"/>
  <c r="H621" i="1" s="1"/>
  <c r="E622" i="1" a="1"/>
  <c r="E622" i="1" s="1"/>
  <c r="H622" i="1" s="1" a="1"/>
  <c r="H622" i="1" s="1"/>
  <c r="E623" i="1" a="1"/>
  <c r="E623" i="1" s="1"/>
  <c r="H623" i="1" s="1" a="1"/>
  <c r="H623" i="1" s="1"/>
  <c r="E624" i="1" a="1"/>
  <c r="E624" i="1" s="1"/>
  <c r="H624" i="1" s="1" a="1"/>
  <c r="H624" i="1" s="1"/>
  <c r="E625" i="1" a="1"/>
  <c r="E625" i="1" s="1"/>
  <c r="H625" i="1" s="1" a="1"/>
  <c r="H625" i="1" s="1"/>
  <c r="E626" i="1" a="1"/>
  <c r="E626" i="1" s="1"/>
  <c r="H626" i="1" s="1" a="1"/>
  <c r="H626" i="1" s="1"/>
  <c r="E627" i="1" a="1"/>
  <c r="E627" i="1" s="1"/>
  <c r="H627" i="1" s="1" a="1"/>
  <c r="H627" i="1" s="1"/>
  <c r="E628" i="1" a="1"/>
  <c r="E628" i="1" s="1"/>
  <c r="H628" i="1" s="1" a="1"/>
  <c r="H628" i="1" s="1"/>
  <c r="E629" i="1" a="1"/>
  <c r="E629" i="1"/>
  <c r="H629" i="1" s="1" a="1"/>
  <c r="H629" i="1" s="1"/>
  <c r="E630" i="1" a="1"/>
  <c r="E630" i="1" s="1"/>
  <c r="H630" i="1" s="1" a="1"/>
  <c r="H630" i="1" s="1"/>
  <c r="E631" i="1" a="1"/>
  <c r="E631" i="1"/>
  <c r="H631" i="1" s="1" a="1"/>
  <c r="H631" i="1" s="1"/>
  <c r="E632" i="1" a="1"/>
  <c r="E632" i="1" s="1"/>
  <c r="H632" i="1" s="1" a="1"/>
  <c r="H632" i="1" s="1"/>
  <c r="E633" i="1" a="1"/>
  <c r="E633" i="1" s="1"/>
  <c r="H633" i="1" s="1" a="1"/>
  <c r="H633" i="1" s="1"/>
  <c r="E634" i="1" a="1"/>
  <c r="E634" i="1" s="1"/>
  <c r="H634" i="1" s="1" a="1"/>
  <c r="H634" i="1" s="1"/>
  <c r="E635" i="1" a="1"/>
  <c r="E635" i="1" s="1"/>
  <c r="H635" i="1" s="1" a="1"/>
  <c r="H635" i="1" s="1"/>
  <c r="E636" i="1" a="1"/>
  <c r="E636" i="1" s="1"/>
  <c r="H636" i="1" s="1" a="1"/>
  <c r="H636" i="1" s="1"/>
  <c r="E637" i="1" a="1"/>
  <c r="E637" i="1" s="1"/>
  <c r="H637" i="1" s="1" a="1"/>
  <c r="H637" i="1" s="1"/>
  <c r="E638" i="1" a="1"/>
  <c r="E638" i="1" s="1"/>
  <c r="H638" i="1" s="1" a="1"/>
  <c r="H638" i="1" s="1"/>
  <c r="E639" i="1" a="1"/>
  <c r="E639" i="1" s="1"/>
  <c r="H639" i="1" s="1" a="1"/>
  <c r="H639" i="1" s="1"/>
  <c r="E640" i="1" a="1"/>
  <c r="E640" i="1" s="1"/>
  <c r="H640" i="1" s="1" a="1"/>
  <c r="H640" i="1" s="1"/>
  <c r="E641" i="1" a="1"/>
  <c r="E641" i="1" s="1"/>
  <c r="H641" i="1" s="1" a="1"/>
  <c r="H641" i="1" s="1"/>
  <c r="E642" i="1" a="1"/>
  <c r="E642" i="1"/>
  <c r="H642" i="1" s="1" a="1"/>
  <c r="H642" i="1" s="1"/>
  <c r="E643" i="1" a="1"/>
  <c r="E643" i="1" s="1"/>
  <c r="H643" i="1" s="1" a="1"/>
  <c r="H643" i="1" s="1"/>
  <c r="E644" i="1" a="1"/>
  <c r="E644" i="1" s="1"/>
  <c r="H644" i="1" s="1" a="1"/>
  <c r="H644" i="1" s="1"/>
  <c r="E645" i="1" a="1"/>
  <c r="E645" i="1" s="1"/>
  <c r="H645" i="1" s="1" a="1"/>
  <c r="H645" i="1" s="1"/>
  <c r="E646" i="1" a="1"/>
  <c r="E646" i="1" s="1"/>
  <c r="H646" i="1" s="1" a="1"/>
  <c r="H646" i="1" s="1"/>
  <c r="E647" i="1" a="1"/>
  <c r="E647" i="1" s="1"/>
  <c r="H647" i="1" s="1" a="1"/>
  <c r="H647" i="1" s="1"/>
  <c r="E648" i="1" a="1"/>
  <c r="E648" i="1" s="1"/>
  <c r="H648" i="1" s="1" a="1"/>
  <c r="H648" i="1" s="1"/>
  <c r="E649" i="1" a="1"/>
  <c r="E649" i="1" s="1"/>
  <c r="H649" i="1" s="1" a="1"/>
  <c r="H649" i="1" s="1"/>
  <c r="E650" i="1" a="1"/>
  <c r="E650" i="1" s="1"/>
  <c r="H650" i="1" s="1" a="1"/>
  <c r="H650" i="1" s="1"/>
  <c r="E651" i="1" a="1"/>
  <c r="E651" i="1" s="1"/>
  <c r="H651" i="1" s="1" a="1"/>
  <c r="H651" i="1" s="1"/>
  <c r="E652" i="1" a="1"/>
  <c r="E652" i="1" s="1"/>
  <c r="H652" i="1" s="1" a="1"/>
  <c r="H652" i="1" s="1"/>
  <c r="E653" i="1" a="1"/>
  <c r="E653" i="1" s="1"/>
  <c r="H653" i="1" s="1" a="1"/>
  <c r="H653" i="1" s="1"/>
  <c r="E654" i="1" a="1"/>
  <c r="E654" i="1" s="1"/>
  <c r="H654" i="1" s="1" a="1"/>
  <c r="H654" i="1" s="1"/>
  <c r="E655" i="1" a="1"/>
  <c r="E655" i="1" s="1"/>
  <c r="H655" i="1" s="1" a="1"/>
  <c r="H655" i="1" s="1"/>
  <c r="E656" i="1" a="1"/>
  <c r="E656" i="1" s="1"/>
  <c r="H656" i="1" s="1" a="1"/>
  <c r="H656" i="1" s="1"/>
  <c r="E657" i="1" a="1"/>
  <c r="E657" i="1" s="1"/>
  <c r="H657" i="1" s="1" a="1"/>
  <c r="H657" i="1" s="1"/>
  <c r="E658" i="1" a="1"/>
  <c r="E658" i="1" s="1"/>
  <c r="H658" i="1" s="1" a="1"/>
  <c r="H658" i="1" s="1"/>
  <c r="E659" i="1" a="1"/>
  <c r="E659" i="1" s="1"/>
  <c r="H659" i="1" s="1" a="1"/>
  <c r="H659" i="1" s="1"/>
  <c r="E660" i="1" a="1"/>
  <c r="E660" i="1" s="1"/>
  <c r="H660" i="1" s="1" a="1"/>
  <c r="H660" i="1" s="1"/>
  <c r="E661" i="1" a="1"/>
  <c r="E661" i="1" s="1"/>
  <c r="H661" i="1" s="1" a="1"/>
  <c r="H661" i="1" s="1"/>
  <c r="E662" i="1" a="1"/>
  <c r="E662" i="1" s="1"/>
  <c r="H662" i="1" s="1" a="1"/>
  <c r="H662" i="1" s="1"/>
  <c r="E663" i="1" a="1"/>
  <c r="E663" i="1" s="1"/>
  <c r="H663" i="1" s="1" a="1"/>
  <c r="H663" i="1" s="1"/>
  <c r="E664" i="1" a="1"/>
  <c r="E664" i="1" s="1"/>
  <c r="H664" i="1" s="1" a="1"/>
  <c r="H664" i="1" s="1"/>
  <c r="E665" i="1" a="1"/>
  <c r="E665" i="1" s="1"/>
  <c r="H665" i="1" s="1" a="1"/>
  <c r="H665" i="1" s="1"/>
  <c r="E666" i="1" a="1"/>
  <c r="E666" i="1" s="1"/>
  <c r="H666" i="1" s="1" a="1"/>
  <c r="H666" i="1" s="1"/>
  <c r="E667" i="1" a="1"/>
  <c r="E667" i="1" s="1"/>
  <c r="H667" i="1" s="1" a="1"/>
  <c r="H667" i="1" s="1"/>
  <c r="E668" i="1" a="1"/>
  <c r="E668" i="1" s="1"/>
  <c r="H668" i="1" s="1" a="1"/>
  <c r="H668" i="1" s="1"/>
  <c r="E669" i="1" a="1"/>
  <c r="E669" i="1" s="1"/>
  <c r="H669" i="1" s="1" a="1"/>
  <c r="H669" i="1" s="1"/>
  <c r="E670" i="1" a="1"/>
  <c r="E670" i="1" s="1"/>
  <c r="H670" i="1" s="1" a="1"/>
  <c r="H670" i="1" s="1"/>
  <c r="E671" i="1" a="1"/>
  <c r="E671" i="1" s="1"/>
  <c r="H671" i="1" s="1" a="1"/>
  <c r="H671" i="1" s="1"/>
  <c r="E672" i="1" a="1"/>
  <c r="E672" i="1" s="1"/>
  <c r="H672" i="1" s="1" a="1"/>
  <c r="H672" i="1" s="1"/>
  <c r="E673" i="1" a="1"/>
  <c r="E673" i="1" s="1"/>
  <c r="H673" i="1" s="1" a="1"/>
  <c r="H673" i="1" s="1"/>
  <c r="E674" i="1" a="1"/>
  <c r="E674" i="1" s="1"/>
  <c r="H674" i="1" s="1" a="1"/>
  <c r="H674" i="1" s="1"/>
  <c r="E675" i="1" a="1"/>
  <c r="E675" i="1" s="1"/>
  <c r="H675" i="1" s="1" a="1"/>
  <c r="H675" i="1" s="1"/>
  <c r="E676" i="1" a="1"/>
  <c r="E676" i="1" s="1"/>
  <c r="H676" i="1" s="1" a="1"/>
  <c r="H676" i="1" s="1"/>
  <c r="E677" i="1" a="1"/>
  <c r="E677" i="1"/>
  <c r="H677" i="1" s="1" a="1"/>
  <c r="H677" i="1" s="1"/>
  <c r="E678" i="1" a="1"/>
  <c r="E678" i="1" s="1"/>
  <c r="H678" i="1" s="1" a="1"/>
  <c r="H678" i="1" s="1"/>
  <c r="E679" i="1" a="1"/>
  <c r="E679" i="1" s="1"/>
  <c r="H679" i="1" s="1" a="1"/>
  <c r="H679" i="1" s="1"/>
  <c r="E680" i="1" a="1"/>
  <c r="E680" i="1" s="1"/>
  <c r="H680" i="1" s="1" a="1"/>
  <c r="H680" i="1" s="1"/>
  <c r="E681" i="1" a="1"/>
  <c r="E681" i="1" s="1"/>
  <c r="H681" i="1" s="1" a="1"/>
  <c r="H681" i="1" s="1"/>
  <c r="E682" i="1" a="1"/>
  <c r="E682" i="1" s="1"/>
  <c r="H682" i="1" s="1" a="1"/>
  <c r="H682" i="1" s="1"/>
  <c r="E683" i="1" a="1"/>
  <c r="E683" i="1" s="1"/>
  <c r="H683" i="1" s="1" a="1"/>
  <c r="H683" i="1" s="1"/>
  <c r="E684" i="1" a="1"/>
  <c r="E684" i="1" s="1"/>
  <c r="H684" i="1" s="1" a="1"/>
  <c r="H684" i="1" s="1"/>
  <c r="E685" i="1" a="1"/>
  <c r="E685" i="1" s="1"/>
  <c r="H685" i="1" s="1" a="1"/>
  <c r="H685" i="1" s="1"/>
  <c r="E686" i="1" a="1"/>
  <c r="E686" i="1" s="1"/>
  <c r="H686" i="1" s="1" a="1"/>
  <c r="H686" i="1" s="1"/>
  <c r="E687" i="1" a="1"/>
  <c r="E687" i="1" s="1"/>
  <c r="H687" i="1" s="1" a="1"/>
  <c r="H687" i="1" s="1"/>
  <c r="E688" i="1" a="1"/>
  <c r="E688" i="1"/>
  <c r="H688" i="1" s="1" a="1"/>
  <c r="H688" i="1" s="1"/>
  <c r="E689" i="1" a="1"/>
  <c r="E689" i="1" s="1"/>
  <c r="H689" i="1" s="1" a="1"/>
  <c r="H689" i="1" s="1"/>
  <c r="E690" i="1" a="1"/>
  <c r="E690" i="1"/>
  <c r="H690" i="1" s="1" a="1"/>
  <c r="H690" i="1" s="1"/>
  <c r="E691" i="1" a="1"/>
  <c r="E691" i="1" s="1"/>
  <c r="H691" i="1" s="1" a="1"/>
  <c r="H691" i="1" s="1"/>
  <c r="E692" i="1" a="1"/>
  <c r="E692" i="1" s="1"/>
  <c r="H692" i="1" s="1" a="1"/>
  <c r="H692" i="1" s="1"/>
  <c r="E693" i="1" a="1"/>
  <c r="E693" i="1" s="1"/>
  <c r="H693" i="1" s="1" a="1"/>
  <c r="H693" i="1" s="1"/>
  <c r="E694" i="1" a="1"/>
  <c r="E694" i="1" s="1"/>
  <c r="H694" i="1" s="1" a="1"/>
  <c r="H694" i="1" s="1"/>
  <c r="E695" i="1" a="1"/>
  <c r="E695" i="1" s="1"/>
  <c r="H695" i="1" s="1" a="1"/>
  <c r="H695" i="1" s="1"/>
  <c r="E696" i="1" a="1"/>
  <c r="E696" i="1" s="1"/>
  <c r="H696" i="1" s="1" a="1"/>
  <c r="H696" i="1" s="1"/>
  <c r="E697" i="1" a="1"/>
  <c r="E697" i="1" s="1"/>
  <c r="H697" i="1" s="1" a="1"/>
  <c r="H697" i="1" s="1"/>
  <c r="E698" i="1" a="1"/>
  <c r="E698" i="1" s="1"/>
  <c r="H698" i="1" s="1" a="1"/>
  <c r="H698" i="1" s="1"/>
  <c r="E699" i="1" a="1"/>
  <c r="E699" i="1" s="1"/>
  <c r="H699" i="1" s="1" a="1"/>
  <c r="H699" i="1" s="1"/>
  <c r="E700" i="1" a="1"/>
  <c r="E700" i="1" s="1"/>
  <c r="H700" i="1" s="1" a="1"/>
  <c r="H700" i="1" s="1"/>
  <c r="E701" i="1" a="1"/>
  <c r="E701" i="1"/>
  <c r="H701" i="1" s="1" a="1"/>
  <c r="H701" i="1" s="1"/>
  <c r="E702" i="1" a="1"/>
  <c r="E702" i="1" s="1"/>
  <c r="H702" i="1" s="1" a="1"/>
  <c r="H702" i="1" s="1"/>
  <c r="E703" i="1" a="1"/>
  <c r="E703" i="1" s="1"/>
  <c r="H703" i="1" s="1" a="1"/>
  <c r="H703" i="1" s="1"/>
  <c r="E704" i="1" a="1"/>
  <c r="E704" i="1" s="1"/>
  <c r="H704" i="1" s="1" a="1"/>
  <c r="H704" i="1" s="1"/>
  <c r="E705" i="1" a="1"/>
  <c r="E705" i="1" s="1"/>
  <c r="H705" i="1" s="1" a="1"/>
  <c r="H705" i="1" s="1"/>
  <c r="E706" i="1" a="1"/>
  <c r="E706" i="1" s="1"/>
  <c r="H706" i="1" s="1" a="1"/>
  <c r="H706" i="1" s="1"/>
  <c r="E707" i="1" a="1"/>
  <c r="E707" i="1" s="1"/>
  <c r="H707" i="1" s="1" a="1"/>
  <c r="H707" i="1" s="1"/>
  <c r="E708" i="1" a="1"/>
  <c r="E708" i="1" s="1"/>
  <c r="H708" i="1" s="1" a="1"/>
  <c r="H708" i="1" s="1"/>
  <c r="E709" i="1" a="1"/>
  <c r="E709" i="1" s="1"/>
  <c r="H709" i="1" s="1" a="1"/>
  <c r="H709" i="1" s="1"/>
  <c r="E710" i="1" a="1"/>
  <c r="E710" i="1" s="1"/>
  <c r="H710" i="1" s="1" a="1"/>
  <c r="H710" i="1" s="1"/>
  <c r="E711" i="1" a="1"/>
  <c r="E711" i="1" s="1"/>
  <c r="H711" i="1" s="1" a="1"/>
  <c r="H711" i="1" s="1"/>
  <c r="E712" i="1" a="1"/>
  <c r="E712" i="1" s="1"/>
  <c r="H712" i="1" s="1" a="1"/>
  <c r="H712" i="1" s="1"/>
  <c r="E713" i="1" a="1"/>
  <c r="E713" i="1" s="1"/>
  <c r="H713" i="1" s="1" a="1"/>
  <c r="H713" i="1" s="1"/>
  <c r="E714" i="1" a="1"/>
  <c r="E714" i="1" s="1"/>
  <c r="H714" i="1" s="1" a="1"/>
  <c r="H714" i="1" s="1"/>
  <c r="E715" i="1" a="1"/>
  <c r="E715" i="1" s="1"/>
  <c r="H715" i="1" s="1" a="1"/>
  <c r="H715" i="1" s="1"/>
  <c r="E716" i="1" a="1"/>
  <c r="E716" i="1" s="1"/>
  <c r="H716" i="1" s="1" a="1"/>
  <c r="H716" i="1" s="1"/>
  <c r="E717" i="1" a="1"/>
  <c r="E717" i="1" s="1"/>
  <c r="H717" i="1" s="1" a="1"/>
  <c r="H717" i="1" s="1"/>
  <c r="E718" i="1" a="1"/>
  <c r="E718" i="1" s="1"/>
  <c r="H718" i="1" s="1" a="1"/>
  <c r="H718" i="1" s="1"/>
  <c r="E719" i="1" a="1"/>
  <c r="E719" i="1" s="1"/>
  <c r="H719" i="1" s="1" a="1"/>
  <c r="H719" i="1" s="1"/>
  <c r="E720" i="1" a="1"/>
  <c r="E720" i="1" s="1"/>
  <c r="H720" i="1" s="1" a="1"/>
  <c r="H720" i="1" s="1"/>
  <c r="E721" i="1" a="1"/>
  <c r="E721" i="1" s="1"/>
  <c r="H721" i="1" s="1" a="1"/>
  <c r="H721" i="1" s="1"/>
  <c r="E722" i="1" a="1"/>
  <c r="E722" i="1" s="1"/>
  <c r="H722" i="1" s="1" a="1"/>
  <c r="H722" i="1" s="1"/>
  <c r="E723" i="1" a="1"/>
  <c r="E723" i="1"/>
  <c r="H723" i="1" s="1" a="1"/>
  <c r="H723" i="1" s="1"/>
  <c r="E724" i="1" a="1"/>
  <c r="E724" i="1" s="1"/>
  <c r="H724" i="1" s="1" a="1"/>
  <c r="H724" i="1" s="1"/>
  <c r="E725" i="1" a="1"/>
  <c r="E725" i="1" s="1"/>
  <c r="H725" i="1" s="1" a="1"/>
  <c r="H725" i="1" s="1"/>
  <c r="E726" i="1" a="1"/>
  <c r="E726" i="1" s="1"/>
  <c r="H726" i="1" s="1" a="1"/>
  <c r="H726" i="1" s="1"/>
  <c r="E727" i="1" a="1"/>
  <c r="E727" i="1" s="1"/>
  <c r="H727" i="1" s="1" a="1"/>
  <c r="H727" i="1" s="1"/>
  <c r="E728" i="1" a="1"/>
  <c r="E728" i="1" s="1"/>
  <c r="H728" i="1" s="1" a="1"/>
  <c r="H728" i="1" s="1"/>
  <c r="E729" i="1" a="1"/>
  <c r="E729" i="1" s="1"/>
  <c r="H729" i="1" s="1" a="1"/>
  <c r="H729" i="1" s="1"/>
  <c r="E730" i="1" a="1"/>
  <c r="E730" i="1" s="1"/>
  <c r="H730" i="1" s="1" a="1"/>
  <c r="H730" i="1" s="1"/>
  <c r="E731" i="1" a="1"/>
  <c r="E731" i="1" s="1"/>
  <c r="H731" i="1" s="1" a="1"/>
  <c r="H731" i="1" s="1"/>
  <c r="E732" i="1" a="1"/>
  <c r="E732" i="1" s="1"/>
  <c r="H732" i="1" s="1" a="1"/>
  <c r="H732" i="1" s="1"/>
  <c r="E733" i="1" a="1"/>
  <c r="E733" i="1" s="1"/>
  <c r="H733" i="1" s="1" a="1"/>
  <c r="H733" i="1" s="1"/>
  <c r="E734" i="1" a="1"/>
  <c r="E734" i="1" s="1"/>
  <c r="H734" i="1" s="1" a="1"/>
  <c r="H734" i="1" s="1"/>
  <c r="E735" i="1" a="1"/>
  <c r="E735" i="1" s="1"/>
  <c r="H735" i="1" s="1" a="1"/>
  <c r="H735" i="1" s="1"/>
  <c r="E736" i="1" a="1"/>
  <c r="E736" i="1"/>
  <c r="H736" i="1" s="1" a="1"/>
  <c r="H736" i="1" s="1"/>
  <c r="E737" i="1" a="1"/>
  <c r="E737" i="1" s="1"/>
  <c r="H737" i="1" s="1" a="1"/>
  <c r="H737" i="1" s="1"/>
  <c r="E738" i="1" a="1"/>
  <c r="E738" i="1" s="1"/>
  <c r="H738" i="1" s="1" a="1"/>
  <c r="H738" i="1" s="1"/>
  <c r="E739" i="1" a="1"/>
  <c r="E739" i="1" s="1"/>
  <c r="H739" i="1" s="1" a="1"/>
  <c r="H739" i="1" s="1"/>
  <c r="E740" i="1" a="1"/>
  <c r="E740" i="1" s="1"/>
  <c r="H740" i="1" s="1" a="1"/>
  <c r="H740" i="1" s="1"/>
  <c r="E741" i="1" a="1"/>
  <c r="E741" i="1" s="1"/>
  <c r="H741" i="1" s="1" a="1"/>
  <c r="H741" i="1" s="1"/>
  <c r="E742" i="1" a="1"/>
  <c r="E742" i="1" s="1"/>
  <c r="H742" i="1" s="1" a="1"/>
  <c r="H742" i="1" s="1"/>
  <c r="E743" i="1" a="1"/>
  <c r="E743" i="1" s="1"/>
  <c r="H743" i="1" s="1" a="1"/>
  <c r="H743" i="1" s="1"/>
  <c r="E744" i="1" a="1"/>
  <c r="E744" i="1" s="1"/>
  <c r="H744" i="1" s="1" a="1"/>
  <c r="H744" i="1" s="1"/>
  <c r="E745" i="1" a="1"/>
  <c r="E745" i="1" s="1"/>
  <c r="H745" i="1" s="1" a="1"/>
  <c r="H745" i="1" s="1"/>
  <c r="E746" i="1" a="1"/>
  <c r="E746" i="1" s="1"/>
  <c r="H746" i="1" s="1" a="1"/>
  <c r="H746" i="1" s="1"/>
  <c r="E747" i="1" a="1"/>
  <c r="E747" i="1"/>
  <c r="H747" i="1" s="1" a="1"/>
  <c r="H747" i="1" s="1"/>
  <c r="E748" i="1" a="1"/>
  <c r="E748" i="1" s="1"/>
  <c r="H748" i="1" s="1" a="1"/>
  <c r="H748" i="1" s="1"/>
  <c r="E749" i="1" a="1"/>
  <c r="E749" i="1"/>
  <c r="H749" i="1" s="1" a="1"/>
  <c r="H749" i="1" s="1"/>
  <c r="E750" i="1" a="1"/>
  <c r="E750" i="1" s="1"/>
  <c r="H750" i="1" s="1" a="1"/>
  <c r="H750" i="1" s="1"/>
  <c r="E751" i="1" a="1"/>
  <c r="E751" i="1" s="1"/>
  <c r="H751" i="1" s="1" a="1"/>
  <c r="H751" i="1" s="1"/>
  <c r="E752" i="1" a="1"/>
  <c r="E752" i="1" s="1"/>
  <c r="H752" i="1" s="1" a="1"/>
  <c r="H752" i="1" s="1"/>
  <c r="E753" i="1" a="1"/>
  <c r="E753" i="1" s="1"/>
  <c r="H753" i="1" s="1" a="1"/>
  <c r="H753" i="1" s="1"/>
  <c r="E754" i="1" a="1"/>
  <c r="E754" i="1" s="1"/>
  <c r="H754" i="1" s="1" a="1"/>
  <c r="H754" i="1" s="1"/>
  <c r="E755" i="1" a="1"/>
  <c r="E755" i="1" s="1"/>
  <c r="H755" i="1" s="1" a="1"/>
  <c r="H755" i="1" s="1"/>
  <c r="E756" i="1" a="1"/>
  <c r="E756" i="1" s="1"/>
  <c r="H756" i="1" s="1" a="1"/>
  <c r="H756" i="1" s="1"/>
  <c r="E757" i="1" a="1"/>
  <c r="E757" i="1" s="1"/>
  <c r="H757" i="1" s="1" a="1"/>
  <c r="H757" i="1" s="1"/>
  <c r="E758" i="1" a="1"/>
  <c r="E758" i="1" s="1"/>
  <c r="H758" i="1" s="1" a="1"/>
  <c r="H758" i="1" s="1"/>
  <c r="E759" i="1" a="1"/>
  <c r="E759" i="1" s="1"/>
  <c r="H759" i="1" s="1" a="1"/>
  <c r="H759" i="1" s="1"/>
  <c r="E760" i="1" a="1"/>
  <c r="E760" i="1"/>
  <c r="H760" i="1" s="1" a="1"/>
  <c r="H760" i="1" s="1"/>
  <c r="E761" i="1" a="1"/>
  <c r="E761" i="1" s="1"/>
  <c r="H761" i="1" s="1" a="1"/>
  <c r="H761" i="1" s="1"/>
  <c r="E762" i="1" a="1"/>
  <c r="E762" i="1" s="1"/>
  <c r="H762" i="1" s="1" a="1"/>
  <c r="H762" i="1" s="1"/>
  <c r="E763" i="1" a="1"/>
  <c r="E763" i="1" s="1"/>
  <c r="H763" i="1" s="1" a="1"/>
  <c r="H763" i="1" s="1"/>
  <c r="E764" i="1" a="1"/>
  <c r="E764" i="1" s="1"/>
  <c r="H764" i="1" s="1" a="1"/>
  <c r="H764" i="1" s="1"/>
  <c r="E765" i="1" a="1"/>
  <c r="E765" i="1" s="1"/>
  <c r="H765" i="1" s="1" a="1"/>
  <c r="H765" i="1" s="1"/>
  <c r="E766" i="1" a="1"/>
  <c r="E766" i="1" s="1"/>
  <c r="H766" i="1" s="1" a="1"/>
  <c r="H766" i="1" s="1"/>
  <c r="E767" i="1" a="1"/>
  <c r="E767" i="1" s="1"/>
  <c r="H767" i="1" s="1" a="1"/>
  <c r="H767" i="1" s="1"/>
  <c r="E768" i="1" a="1"/>
  <c r="E768" i="1" s="1"/>
  <c r="H768" i="1" s="1" a="1"/>
  <c r="H768" i="1" s="1"/>
  <c r="E769" i="1" a="1"/>
  <c r="E769" i="1" s="1"/>
  <c r="H769" i="1" s="1" a="1"/>
  <c r="H769" i="1" s="1"/>
  <c r="E770" i="1" a="1"/>
  <c r="E770" i="1" s="1"/>
  <c r="H770" i="1" s="1" a="1"/>
  <c r="H770" i="1" s="1"/>
  <c r="E771" i="1" a="1"/>
  <c r="E771" i="1" s="1"/>
  <c r="H771" i="1" s="1" a="1"/>
  <c r="H771" i="1" s="1"/>
  <c r="E772" i="1" a="1"/>
  <c r="E772" i="1" s="1"/>
  <c r="H772" i="1" s="1" a="1"/>
  <c r="H772" i="1" s="1"/>
  <c r="E773" i="1" a="1"/>
  <c r="E773" i="1" s="1"/>
  <c r="H773" i="1" s="1" a="1"/>
  <c r="H773" i="1" s="1"/>
  <c r="E774" i="1" a="1"/>
  <c r="E774" i="1" s="1"/>
  <c r="H774" i="1" s="1" a="1"/>
  <c r="H774" i="1" s="1"/>
  <c r="E775" i="1" a="1"/>
  <c r="E775" i="1" s="1"/>
  <c r="H775" i="1" s="1" a="1"/>
  <c r="H775" i="1" s="1"/>
  <c r="E776" i="1" a="1"/>
  <c r="E776" i="1" s="1"/>
  <c r="H776" i="1" s="1" a="1"/>
  <c r="H776" i="1" s="1"/>
  <c r="E777" i="1" a="1"/>
  <c r="E777" i="1" s="1"/>
  <c r="H777" i="1" s="1" a="1"/>
  <c r="H777" i="1" s="1"/>
  <c r="E778" i="1" a="1"/>
  <c r="E778" i="1" s="1"/>
  <c r="H778" i="1" s="1" a="1"/>
  <c r="H778" i="1" s="1"/>
  <c r="E779" i="1" a="1"/>
  <c r="E779" i="1" s="1"/>
  <c r="H779" i="1" s="1" a="1"/>
  <c r="H779" i="1" s="1"/>
  <c r="E780" i="1" a="1"/>
  <c r="E780" i="1" s="1"/>
  <c r="H780" i="1" s="1" a="1"/>
  <c r="H780" i="1" s="1"/>
  <c r="E781" i="1" a="1"/>
  <c r="E781" i="1" s="1"/>
  <c r="H781" i="1" s="1" a="1"/>
  <c r="H781" i="1" s="1"/>
  <c r="E782" i="1" a="1"/>
  <c r="E782" i="1" s="1"/>
  <c r="H782" i="1" s="1" a="1"/>
  <c r="H782" i="1" s="1"/>
  <c r="E783" i="1" a="1"/>
  <c r="E783" i="1" s="1"/>
  <c r="H783" i="1" s="1" a="1"/>
  <c r="H783" i="1" s="1"/>
  <c r="E784" i="1" a="1"/>
  <c r="E784" i="1" s="1"/>
  <c r="H784" i="1" s="1" a="1"/>
  <c r="H784" i="1" s="1"/>
  <c r="E785" i="1" a="1"/>
  <c r="E785" i="1" s="1"/>
  <c r="H785" i="1" s="1" a="1"/>
  <c r="H785" i="1" s="1"/>
  <c r="E786" i="1" a="1"/>
  <c r="E786" i="1" s="1"/>
  <c r="H786" i="1" s="1" a="1"/>
  <c r="H786" i="1" s="1"/>
  <c r="E787" i="1" a="1"/>
  <c r="E787" i="1" s="1"/>
  <c r="H787" i="1" s="1" a="1"/>
  <c r="H787" i="1" s="1"/>
  <c r="E788" i="1" a="1"/>
  <c r="E788" i="1" s="1"/>
  <c r="H788" i="1" s="1" a="1"/>
  <c r="H788" i="1" s="1"/>
  <c r="E789" i="1" a="1"/>
  <c r="E789" i="1" s="1"/>
  <c r="H789" i="1" s="1" a="1"/>
  <c r="H789" i="1" s="1"/>
  <c r="E790" i="1" a="1"/>
  <c r="E790" i="1" s="1"/>
  <c r="H790" i="1" s="1" a="1"/>
  <c r="H790" i="1" s="1"/>
  <c r="E791" i="1" a="1"/>
  <c r="E791" i="1" s="1"/>
  <c r="H791" i="1" s="1" a="1"/>
  <c r="H791" i="1" s="1"/>
  <c r="E792" i="1" a="1"/>
  <c r="E792" i="1" s="1"/>
  <c r="H792" i="1" s="1" a="1"/>
  <c r="H792" i="1" s="1"/>
  <c r="E793" i="1" a="1"/>
  <c r="E793" i="1" s="1"/>
  <c r="H793" i="1" s="1" a="1"/>
  <c r="H793" i="1" s="1"/>
  <c r="E794" i="1" a="1"/>
  <c r="E794" i="1" s="1"/>
  <c r="H794" i="1" s="1" a="1"/>
  <c r="H794" i="1" s="1"/>
  <c r="E795" i="1" a="1"/>
  <c r="E795" i="1" s="1"/>
  <c r="H795" i="1" s="1" a="1"/>
  <c r="H795" i="1" s="1"/>
  <c r="E796" i="1" a="1"/>
  <c r="E796" i="1" s="1"/>
  <c r="H796" i="1" s="1" a="1"/>
  <c r="H796" i="1" s="1"/>
  <c r="E797" i="1" a="1"/>
  <c r="E797" i="1" s="1"/>
  <c r="H797" i="1" s="1" a="1"/>
  <c r="H797" i="1" s="1"/>
  <c r="E798" i="1" a="1"/>
  <c r="E798" i="1" s="1"/>
  <c r="H798" i="1" s="1" a="1"/>
  <c r="H798" i="1" s="1"/>
  <c r="E799" i="1" a="1"/>
  <c r="E799" i="1"/>
  <c r="H799" i="1" s="1" a="1"/>
  <c r="H799" i="1" s="1"/>
  <c r="E800" i="1" a="1"/>
  <c r="E800" i="1" s="1"/>
  <c r="H800" i="1" s="1" a="1"/>
  <c r="H800" i="1" s="1"/>
  <c r="E801" i="1" a="1"/>
  <c r="E801" i="1" s="1"/>
  <c r="H801" i="1" s="1" a="1"/>
  <c r="H801" i="1" s="1"/>
  <c r="E802" i="1" a="1"/>
  <c r="E802" i="1" s="1"/>
  <c r="H802" i="1" s="1" a="1"/>
  <c r="H802" i="1" s="1"/>
  <c r="E803" i="1" a="1"/>
  <c r="E803" i="1" s="1"/>
  <c r="H803" i="1" s="1" a="1"/>
  <c r="H803" i="1" s="1"/>
  <c r="E804" i="1" a="1"/>
  <c r="E804" i="1" s="1"/>
  <c r="H804" i="1" s="1" a="1"/>
  <c r="H804" i="1" s="1"/>
  <c r="E805" i="1" a="1"/>
  <c r="E805" i="1" s="1"/>
  <c r="H805" i="1" s="1" a="1"/>
  <c r="H805" i="1" s="1"/>
  <c r="E806" i="1" a="1"/>
  <c r="E806" i="1" s="1"/>
  <c r="H806" i="1" s="1" a="1"/>
  <c r="H806" i="1" s="1"/>
  <c r="E807" i="1" a="1"/>
  <c r="E807" i="1" s="1"/>
  <c r="H807" i="1" s="1" a="1"/>
  <c r="H807" i="1" s="1"/>
  <c r="E808" i="1" a="1"/>
  <c r="E808" i="1"/>
  <c r="H808" i="1" s="1" a="1"/>
  <c r="H808" i="1" s="1"/>
  <c r="E809" i="1" a="1"/>
  <c r="E809" i="1" s="1"/>
  <c r="H809" i="1" s="1" a="1"/>
  <c r="H809" i="1" s="1"/>
  <c r="E810" i="1" a="1"/>
  <c r="E810" i="1" s="1"/>
  <c r="H810" i="1" s="1" a="1"/>
  <c r="H810" i="1" s="1"/>
  <c r="E811" i="1" a="1"/>
  <c r="E811" i="1" s="1"/>
  <c r="H811" i="1" s="1" a="1"/>
  <c r="H811" i="1" s="1"/>
  <c r="E812" i="1" a="1"/>
  <c r="E812" i="1" s="1"/>
  <c r="H812" i="1" s="1" a="1"/>
  <c r="H812" i="1" s="1"/>
  <c r="E813" i="1" a="1"/>
  <c r="E813" i="1" s="1"/>
  <c r="H813" i="1" s="1" a="1"/>
  <c r="H813" i="1" s="1"/>
  <c r="E814" i="1" a="1"/>
  <c r="E814" i="1" s="1"/>
  <c r="H814" i="1" s="1" a="1"/>
  <c r="H814" i="1" s="1"/>
  <c r="E815" i="1" a="1"/>
  <c r="E815" i="1" s="1"/>
  <c r="H815" i="1" s="1" a="1"/>
  <c r="H815" i="1" s="1"/>
  <c r="E816" i="1" a="1"/>
  <c r="E816" i="1" s="1"/>
  <c r="H816" i="1" s="1" a="1"/>
  <c r="H816" i="1" s="1"/>
  <c r="E817" i="1" a="1"/>
  <c r="E817" i="1" s="1"/>
  <c r="H817" i="1" s="1" a="1"/>
  <c r="H817" i="1" s="1"/>
  <c r="E818" i="1" a="1"/>
  <c r="E818" i="1" s="1"/>
  <c r="H818" i="1" s="1" a="1"/>
  <c r="H818" i="1" s="1"/>
  <c r="E819" i="1" a="1"/>
  <c r="E819" i="1"/>
  <c r="H819" i="1" s="1" a="1"/>
  <c r="H819" i="1" s="1"/>
  <c r="E820" i="1" a="1"/>
  <c r="E820" i="1" s="1"/>
  <c r="H820" i="1" s="1" a="1"/>
  <c r="H820" i="1" s="1"/>
  <c r="E821" i="1" a="1"/>
  <c r="E821" i="1"/>
  <c r="H821" i="1" s="1" a="1"/>
  <c r="H821" i="1" s="1"/>
  <c r="E822" i="1" a="1"/>
  <c r="E822" i="1" s="1"/>
  <c r="H822" i="1" s="1" a="1"/>
  <c r="H822" i="1" s="1"/>
  <c r="E823" i="1" a="1"/>
  <c r="E823" i="1" s="1"/>
  <c r="H823" i="1" s="1" a="1"/>
  <c r="H823" i="1" s="1"/>
  <c r="E824" i="1" a="1"/>
  <c r="E824" i="1" s="1"/>
  <c r="H824" i="1" s="1" a="1"/>
  <c r="H824" i="1" s="1"/>
  <c r="E825" i="1" a="1"/>
  <c r="E825" i="1" s="1"/>
  <c r="H825" i="1" s="1" a="1"/>
  <c r="H825" i="1" s="1"/>
  <c r="E826" i="1" a="1"/>
  <c r="E826" i="1" s="1"/>
  <c r="H826" i="1" s="1" a="1"/>
  <c r="H826" i="1" s="1"/>
  <c r="E827" i="1" a="1"/>
  <c r="E827" i="1" s="1"/>
  <c r="H827" i="1" s="1" a="1"/>
  <c r="H827" i="1" s="1"/>
  <c r="E828" i="1" a="1"/>
  <c r="E828" i="1" s="1"/>
  <c r="H828" i="1" s="1" a="1"/>
  <c r="H828" i="1" s="1"/>
  <c r="E829" i="1" a="1"/>
  <c r="E829" i="1" s="1"/>
  <c r="H829" i="1" s="1" a="1"/>
  <c r="H829" i="1" s="1"/>
  <c r="E830" i="1" a="1"/>
  <c r="E830" i="1" s="1"/>
  <c r="H830" i="1" s="1" a="1"/>
  <c r="H830" i="1" s="1"/>
  <c r="E831" i="1" a="1"/>
  <c r="E831" i="1" s="1"/>
  <c r="H831" i="1" s="1" a="1"/>
  <c r="H831" i="1" s="1"/>
  <c r="E832" i="1" a="1"/>
  <c r="E832" i="1"/>
  <c r="H832" i="1" s="1" a="1"/>
  <c r="H832" i="1" s="1"/>
  <c r="E833" i="1" a="1"/>
  <c r="E833" i="1" s="1"/>
  <c r="H833" i="1" s="1" a="1"/>
  <c r="H833" i="1" s="1"/>
  <c r="E834" i="1" a="1"/>
  <c r="E834" i="1" s="1"/>
  <c r="H834" i="1" s="1" a="1"/>
  <c r="H834" i="1" s="1"/>
  <c r="E835" i="1" a="1"/>
  <c r="E835" i="1" s="1"/>
  <c r="H835" i="1" s="1" a="1"/>
  <c r="H835" i="1" s="1"/>
  <c r="E836" i="1" a="1"/>
  <c r="E836" i="1" s="1"/>
  <c r="H836" i="1" s="1" a="1"/>
  <c r="H836" i="1" s="1"/>
  <c r="E837" i="1" a="1"/>
  <c r="E837" i="1" s="1"/>
  <c r="H837" i="1" s="1" a="1"/>
  <c r="H837" i="1" s="1"/>
  <c r="E838" i="1" a="1"/>
  <c r="E838" i="1" s="1"/>
  <c r="H838" i="1" s="1" a="1"/>
  <c r="H838" i="1" s="1"/>
  <c r="E839" i="1" a="1"/>
  <c r="E839" i="1" s="1"/>
  <c r="H839" i="1" s="1" a="1"/>
  <c r="H839" i="1" s="1"/>
  <c r="E840" i="1" a="1"/>
  <c r="E840" i="1" s="1"/>
  <c r="H840" i="1" s="1" a="1"/>
  <c r="H840" i="1" s="1"/>
  <c r="E841" i="1" a="1"/>
  <c r="E841" i="1" s="1"/>
  <c r="H841" i="1" s="1" a="1"/>
  <c r="H841" i="1" s="1"/>
  <c r="E842" i="1" a="1"/>
  <c r="E842" i="1" s="1"/>
  <c r="H842" i="1" s="1" a="1"/>
  <c r="H842" i="1" s="1"/>
  <c r="E843" i="1" a="1"/>
  <c r="E843" i="1" s="1"/>
  <c r="H843" i="1" s="1" a="1"/>
  <c r="H843" i="1" s="1"/>
  <c r="E844" i="1" a="1"/>
  <c r="E844" i="1" s="1"/>
  <c r="H844" i="1" s="1" a="1"/>
  <c r="H844" i="1" s="1"/>
  <c r="E845" i="1" a="1"/>
  <c r="E845" i="1" s="1"/>
  <c r="H845" i="1" s="1" a="1"/>
  <c r="H845" i="1" s="1"/>
  <c r="E846" i="1" a="1"/>
  <c r="E846" i="1" s="1"/>
  <c r="H846" i="1" s="1" a="1"/>
  <c r="H846" i="1" s="1"/>
  <c r="E847" i="1" a="1"/>
  <c r="E847" i="1" s="1"/>
  <c r="H847" i="1" s="1" a="1"/>
  <c r="H847" i="1" s="1"/>
  <c r="E848" i="1" a="1"/>
  <c r="E848" i="1" s="1"/>
  <c r="H848" i="1" s="1" a="1"/>
  <c r="H848" i="1" s="1"/>
  <c r="E849" i="1" a="1"/>
  <c r="E849" i="1" s="1"/>
  <c r="H849" i="1" s="1" a="1"/>
  <c r="H849" i="1" s="1"/>
  <c r="E850" i="1" a="1"/>
  <c r="E850" i="1" s="1"/>
  <c r="H850" i="1" s="1" a="1"/>
  <c r="H850" i="1" s="1"/>
  <c r="E851" i="1" a="1"/>
  <c r="E851" i="1" s="1"/>
  <c r="H851" i="1" s="1" a="1"/>
  <c r="H851" i="1" s="1"/>
  <c r="E852" i="1" a="1"/>
  <c r="E852" i="1" s="1"/>
  <c r="H852" i="1" s="1" a="1"/>
  <c r="H852" i="1" s="1"/>
  <c r="E853" i="1" a="1"/>
  <c r="E853" i="1" s="1"/>
  <c r="H853" i="1" s="1" a="1"/>
  <c r="H853" i="1" s="1"/>
  <c r="E854" i="1" a="1"/>
  <c r="E854" i="1" s="1"/>
  <c r="H854" i="1" s="1" a="1"/>
  <c r="H854" i="1" s="1"/>
  <c r="E855" i="1" a="1"/>
  <c r="E855" i="1" s="1"/>
  <c r="H855" i="1" s="1" a="1"/>
  <c r="H855" i="1" s="1"/>
  <c r="E856" i="1" a="1"/>
  <c r="E856" i="1" s="1"/>
  <c r="H856" i="1" s="1" a="1"/>
  <c r="H856" i="1" s="1"/>
  <c r="E857" i="1" a="1"/>
  <c r="E857" i="1" s="1"/>
  <c r="H857" i="1" s="1" a="1"/>
  <c r="H857" i="1" s="1"/>
  <c r="E858" i="1" a="1"/>
  <c r="E858" i="1" s="1"/>
  <c r="H858" i="1" s="1" a="1"/>
  <c r="H858" i="1" s="1"/>
  <c r="E859" i="1" a="1"/>
  <c r="E859" i="1" s="1"/>
  <c r="H859" i="1" s="1" a="1"/>
  <c r="H859" i="1" s="1"/>
  <c r="E860" i="1" a="1"/>
  <c r="E860" i="1" s="1"/>
  <c r="H860" i="1" s="1" a="1"/>
  <c r="H860" i="1" s="1"/>
  <c r="E861" i="1" a="1"/>
  <c r="E861" i="1" s="1"/>
  <c r="H861" i="1" s="1" a="1"/>
  <c r="H861" i="1" s="1"/>
  <c r="E862" i="1" a="1"/>
  <c r="E862" i="1" s="1"/>
  <c r="H862" i="1" s="1" a="1"/>
  <c r="H862" i="1" s="1"/>
  <c r="E863" i="1" a="1"/>
  <c r="E863" i="1" s="1"/>
  <c r="H863" i="1" s="1" a="1"/>
  <c r="H863" i="1" s="1"/>
  <c r="E864" i="1" a="1"/>
  <c r="E864" i="1" s="1"/>
  <c r="H864" i="1" s="1" a="1"/>
  <c r="H864" i="1" s="1"/>
  <c r="E865" i="1" a="1"/>
  <c r="E865" i="1" s="1"/>
  <c r="H865" i="1" s="1" a="1"/>
  <c r="H865" i="1" s="1"/>
  <c r="E866" i="1" a="1"/>
  <c r="E866" i="1" s="1"/>
  <c r="H866" i="1" s="1" a="1"/>
  <c r="H866" i="1" s="1"/>
  <c r="E867" i="1" a="1"/>
  <c r="E867" i="1"/>
  <c r="H867" i="1" s="1" a="1"/>
  <c r="H867" i="1" s="1"/>
  <c r="E868" i="1" a="1"/>
  <c r="E868" i="1" s="1"/>
  <c r="H868" i="1" s="1" a="1"/>
  <c r="H868" i="1" s="1"/>
  <c r="E869" i="1" a="1"/>
  <c r="E869" i="1" s="1"/>
  <c r="H869" i="1" s="1" a="1"/>
  <c r="H869" i="1" s="1"/>
  <c r="E870" i="1" a="1"/>
  <c r="E870" i="1" s="1"/>
  <c r="H870" i="1" s="1" a="1"/>
  <c r="H870" i="1" s="1"/>
  <c r="E871" i="1" a="1"/>
  <c r="E871" i="1"/>
  <c r="H871" i="1" s="1" a="1"/>
  <c r="H871" i="1" s="1"/>
  <c r="E872" i="1" a="1"/>
  <c r="E872" i="1" s="1"/>
  <c r="H872" i="1" s="1" a="1"/>
  <c r="H872" i="1" s="1"/>
  <c r="E873" i="1" a="1"/>
  <c r="E873" i="1" s="1"/>
  <c r="H873" i="1" s="1" a="1"/>
  <c r="H873" i="1" s="1"/>
  <c r="E874" i="1" a="1"/>
  <c r="E874" i="1" s="1"/>
  <c r="H874" i="1" s="1" a="1"/>
  <c r="H874" i="1" s="1"/>
  <c r="E875" i="1" a="1"/>
  <c r="E875" i="1" s="1"/>
  <c r="H875" i="1" s="1" a="1"/>
  <c r="H875" i="1" s="1"/>
  <c r="E876" i="1" a="1"/>
  <c r="E876" i="1" s="1"/>
  <c r="H876" i="1" s="1" a="1"/>
  <c r="H876" i="1" s="1"/>
  <c r="E877" i="1" a="1"/>
  <c r="E877" i="1" s="1"/>
  <c r="H877" i="1" s="1" a="1"/>
  <c r="H877" i="1" s="1"/>
  <c r="E878" i="1" a="1"/>
  <c r="E878" i="1" s="1"/>
  <c r="H878" i="1" s="1" a="1"/>
  <c r="H878" i="1" s="1"/>
  <c r="E879" i="1" a="1"/>
  <c r="E879" i="1" s="1"/>
  <c r="H879" i="1" s="1" a="1"/>
  <c r="H879" i="1" s="1"/>
  <c r="E880" i="1" a="1"/>
  <c r="E880" i="1"/>
  <c r="H880" i="1" s="1" a="1"/>
  <c r="H880" i="1" s="1"/>
  <c r="E881" i="1" a="1"/>
  <c r="E881" i="1" s="1"/>
  <c r="H881" i="1" s="1" a="1"/>
  <c r="H881" i="1" s="1"/>
  <c r="E882" i="1" a="1"/>
  <c r="E882" i="1" s="1"/>
  <c r="H882" i="1" s="1" a="1"/>
  <c r="H882" i="1" s="1"/>
  <c r="E883" i="1" a="1"/>
  <c r="E883" i="1" s="1"/>
  <c r="H883" i="1" s="1" a="1"/>
  <c r="H883" i="1" s="1"/>
  <c r="E884" i="1" a="1"/>
  <c r="E884" i="1" s="1"/>
  <c r="H884" i="1" s="1" a="1"/>
  <c r="H884" i="1" s="1"/>
  <c r="E885" i="1" a="1"/>
  <c r="E885" i="1" s="1"/>
  <c r="H885" i="1" s="1" a="1"/>
  <c r="H885" i="1" s="1"/>
  <c r="E886" i="1" a="1"/>
  <c r="E886" i="1" s="1"/>
  <c r="H886" i="1" s="1" a="1"/>
  <c r="H886" i="1" s="1"/>
  <c r="E887" i="1" a="1"/>
  <c r="E887" i="1" s="1"/>
  <c r="H887" i="1" s="1" a="1"/>
  <c r="H887" i="1" s="1"/>
  <c r="E888" i="1" a="1"/>
  <c r="E888" i="1" s="1"/>
  <c r="H888" i="1" s="1" a="1"/>
  <c r="H888" i="1" s="1"/>
  <c r="E889" i="1" a="1"/>
  <c r="E889" i="1" s="1"/>
  <c r="H889" i="1" s="1" a="1"/>
  <c r="H889" i="1" s="1"/>
  <c r="E890" i="1" a="1"/>
  <c r="E890" i="1" s="1"/>
  <c r="H890" i="1" s="1" a="1"/>
  <c r="H890" i="1" s="1"/>
  <c r="E891" i="1" a="1"/>
  <c r="E891" i="1"/>
  <c r="H891" i="1" s="1" a="1"/>
  <c r="H891" i="1" s="1"/>
  <c r="E892" i="1" a="1"/>
  <c r="E892" i="1" s="1"/>
  <c r="H892" i="1" s="1" a="1"/>
  <c r="H892" i="1" s="1"/>
  <c r="E893" i="1" a="1"/>
  <c r="E893" i="1" s="1"/>
  <c r="H893" i="1" s="1" a="1"/>
  <c r="H893" i="1" s="1"/>
  <c r="E894" i="1" a="1"/>
  <c r="E894" i="1" s="1"/>
  <c r="H894" i="1" s="1" a="1"/>
  <c r="H894" i="1" s="1"/>
  <c r="E895" i="1" a="1"/>
  <c r="E895" i="1" s="1"/>
  <c r="H895" i="1" s="1" a="1"/>
  <c r="H895" i="1" s="1"/>
  <c r="E896" i="1" a="1"/>
  <c r="E896" i="1" s="1"/>
  <c r="H896" i="1" s="1" a="1"/>
  <c r="H896" i="1" s="1"/>
  <c r="E897" i="1" a="1"/>
  <c r="E897" i="1" s="1"/>
  <c r="H897" i="1" s="1" a="1"/>
  <c r="H897" i="1" s="1"/>
  <c r="E898" i="1" a="1"/>
  <c r="E898" i="1" s="1"/>
  <c r="H898" i="1" s="1" a="1"/>
  <c r="H898" i="1" s="1"/>
  <c r="E899" i="1" a="1"/>
  <c r="E899" i="1" s="1"/>
  <c r="H899" i="1" s="1" a="1"/>
  <c r="H899" i="1" s="1"/>
  <c r="E900" i="1" a="1"/>
  <c r="E900" i="1" s="1"/>
  <c r="H900" i="1" s="1" a="1"/>
  <c r="H900" i="1" s="1"/>
  <c r="E901" i="1" a="1"/>
  <c r="E901" i="1" s="1"/>
  <c r="H901" i="1" s="1" a="1"/>
  <c r="H901" i="1" s="1"/>
  <c r="E902" i="1" a="1"/>
  <c r="E902" i="1" s="1"/>
  <c r="H902" i="1" s="1" a="1"/>
  <c r="H902" i="1" s="1"/>
  <c r="E903" i="1" a="1"/>
  <c r="E903" i="1" s="1"/>
  <c r="H903" i="1" s="1" a="1"/>
  <c r="H903" i="1" s="1"/>
  <c r="E904" i="1" a="1"/>
  <c r="E904" i="1" s="1"/>
  <c r="H904" i="1" s="1" a="1"/>
  <c r="H904" i="1" s="1"/>
  <c r="E905" i="1" a="1"/>
  <c r="E905" i="1" s="1"/>
  <c r="H905" i="1" s="1" a="1"/>
  <c r="H905" i="1" s="1"/>
  <c r="E906" i="1" a="1"/>
  <c r="E906" i="1" s="1"/>
  <c r="H906" i="1" s="1" a="1"/>
  <c r="H906" i="1" s="1"/>
  <c r="E907" i="1" a="1"/>
  <c r="E907" i="1" s="1"/>
  <c r="H907" i="1" s="1" a="1"/>
  <c r="H907" i="1" s="1"/>
  <c r="E908" i="1" a="1"/>
  <c r="E908" i="1" s="1"/>
  <c r="H908" i="1" s="1" a="1"/>
  <c r="H908" i="1" s="1"/>
  <c r="E909" i="1" a="1"/>
  <c r="E909" i="1" s="1"/>
  <c r="H909" i="1" s="1" a="1"/>
  <c r="H909" i="1" s="1"/>
  <c r="E910" i="1" a="1"/>
  <c r="E910" i="1" s="1"/>
  <c r="H910" i="1" s="1" a="1"/>
  <c r="H910" i="1" s="1"/>
  <c r="E911" i="1" a="1"/>
  <c r="E911" i="1" s="1"/>
  <c r="H911" i="1" s="1" a="1"/>
  <c r="H911" i="1" s="1"/>
  <c r="E912" i="1" a="1"/>
  <c r="E912" i="1" s="1"/>
  <c r="H912" i="1" s="1" a="1"/>
  <c r="H912" i="1" s="1"/>
  <c r="E913" i="1" a="1"/>
  <c r="E913" i="1" s="1"/>
  <c r="H913" i="1" s="1" a="1"/>
  <c r="H913" i="1" s="1"/>
  <c r="E914" i="1" a="1"/>
  <c r="E914" i="1" s="1"/>
  <c r="H914" i="1" s="1" a="1"/>
  <c r="H914" i="1" s="1"/>
  <c r="E915" i="1" a="1"/>
  <c r="E915" i="1" s="1"/>
  <c r="H915" i="1" s="1" a="1"/>
  <c r="H915" i="1" s="1"/>
  <c r="E916" i="1" a="1"/>
  <c r="E916" i="1" s="1"/>
  <c r="H916" i="1" s="1" a="1"/>
  <c r="H916" i="1" s="1"/>
  <c r="E917" i="1" a="1"/>
  <c r="E917" i="1" s="1"/>
  <c r="H917" i="1" s="1" a="1"/>
  <c r="H917" i="1" s="1"/>
  <c r="E918" i="1" a="1"/>
  <c r="E918" i="1" s="1"/>
  <c r="H918" i="1" s="1" a="1"/>
  <c r="H918" i="1" s="1"/>
  <c r="E919" i="1" a="1"/>
  <c r="E919" i="1"/>
  <c r="H919" i="1" s="1" a="1"/>
  <c r="H919" i="1" s="1"/>
  <c r="E920" i="1" a="1"/>
  <c r="E920" i="1" s="1"/>
  <c r="H920" i="1" s="1" a="1"/>
  <c r="H920" i="1" s="1"/>
  <c r="E921" i="1" a="1"/>
  <c r="E921" i="1" s="1"/>
  <c r="H921" i="1" s="1" a="1"/>
  <c r="H921" i="1" s="1"/>
  <c r="E922" i="1" a="1"/>
  <c r="E922" i="1" s="1"/>
  <c r="H922" i="1" s="1" a="1"/>
  <c r="H922" i="1" s="1"/>
  <c r="E923" i="1" a="1"/>
  <c r="E923" i="1" s="1"/>
  <c r="H923" i="1" s="1" a="1"/>
  <c r="H923" i="1" s="1"/>
  <c r="E924" i="1" a="1"/>
  <c r="E924" i="1" s="1"/>
  <c r="H924" i="1" s="1" a="1"/>
  <c r="H924" i="1" s="1"/>
  <c r="E925" i="1" a="1"/>
  <c r="E925" i="1" s="1"/>
  <c r="H925" i="1" s="1" a="1"/>
  <c r="H925" i="1" s="1"/>
  <c r="E926" i="1" a="1"/>
  <c r="E926" i="1" s="1"/>
  <c r="H926" i="1" s="1" a="1"/>
  <c r="H926" i="1" s="1"/>
  <c r="E927" i="1" a="1"/>
  <c r="E927" i="1" s="1"/>
  <c r="H927" i="1" s="1" a="1"/>
  <c r="H927" i="1" s="1"/>
  <c r="E928" i="1" a="1"/>
  <c r="E928" i="1" s="1"/>
  <c r="H928" i="1" s="1" a="1"/>
  <c r="H928" i="1" s="1"/>
  <c r="E929" i="1" a="1"/>
  <c r="E929" i="1" s="1"/>
  <c r="H929" i="1" s="1" a="1"/>
  <c r="H929" i="1" s="1"/>
  <c r="E930" i="1" a="1"/>
  <c r="E930" i="1"/>
  <c r="H930" i="1" s="1" a="1"/>
  <c r="H930" i="1" s="1"/>
  <c r="E931" i="1" a="1"/>
  <c r="E931" i="1" s="1"/>
  <c r="H931" i="1" s="1" a="1"/>
  <c r="H931" i="1" s="1"/>
  <c r="E932" i="1" a="1"/>
  <c r="E932" i="1" s="1"/>
  <c r="H932" i="1" s="1" a="1"/>
  <c r="H932" i="1" s="1"/>
  <c r="E933" i="1" a="1"/>
  <c r="E933" i="1" s="1"/>
  <c r="H933" i="1" s="1" a="1"/>
  <c r="H933" i="1" s="1"/>
  <c r="E934" i="1" a="1"/>
  <c r="E934" i="1" s="1"/>
  <c r="H934" i="1" s="1" a="1"/>
  <c r="H934" i="1" s="1"/>
  <c r="E935" i="1" a="1"/>
  <c r="E935" i="1" s="1"/>
  <c r="H935" i="1" s="1" a="1"/>
  <c r="H935" i="1" s="1"/>
  <c r="E936" i="1" a="1"/>
  <c r="E936" i="1" s="1"/>
  <c r="H936" i="1" s="1" a="1"/>
  <c r="H936" i="1" s="1"/>
  <c r="E937" i="1" a="1"/>
  <c r="E937" i="1" s="1"/>
  <c r="H937" i="1" s="1" a="1"/>
  <c r="H937" i="1" s="1"/>
  <c r="E938" i="1" a="1"/>
  <c r="E938" i="1" s="1"/>
  <c r="H938" i="1" s="1" a="1"/>
  <c r="H938" i="1" s="1"/>
  <c r="E939" i="1" a="1"/>
  <c r="E939" i="1"/>
  <c r="H939" i="1" s="1" a="1"/>
  <c r="H939" i="1" s="1"/>
  <c r="E940" i="1" a="1"/>
  <c r="E940" i="1" s="1"/>
  <c r="H940" i="1" s="1" a="1"/>
  <c r="H940" i="1" s="1"/>
  <c r="E941" i="1" a="1"/>
  <c r="E941" i="1" s="1"/>
  <c r="H941" i="1" s="1" a="1"/>
  <c r="H941" i="1" s="1"/>
  <c r="E942" i="1" a="1"/>
  <c r="E942" i="1" s="1"/>
  <c r="H942" i="1" s="1" a="1"/>
  <c r="H942" i="1" s="1"/>
  <c r="E943" i="1" a="1"/>
  <c r="E943" i="1"/>
  <c r="H943" i="1" s="1" a="1"/>
  <c r="H943" i="1" s="1"/>
  <c r="E944" i="1" a="1"/>
  <c r="E944" i="1" s="1"/>
  <c r="H944" i="1" s="1" a="1"/>
  <c r="H944" i="1" s="1"/>
  <c r="E945" i="1" a="1"/>
  <c r="E945" i="1" s="1"/>
  <c r="H945" i="1" s="1" a="1"/>
  <c r="H945" i="1" s="1"/>
  <c r="E946" i="1" a="1"/>
  <c r="E946" i="1" s="1"/>
  <c r="H946" i="1" s="1" a="1"/>
  <c r="H946" i="1" s="1"/>
  <c r="E947" i="1" a="1"/>
  <c r="E947" i="1" s="1"/>
  <c r="H947" i="1" s="1" a="1"/>
  <c r="H947" i="1" s="1"/>
  <c r="E948" i="1" a="1"/>
  <c r="E948" i="1" s="1"/>
  <c r="H948" i="1" s="1" a="1"/>
  <c r="H948" i="1" s="1"/>
  <c r="E949" i="1" a="1"/>
  <c r="E949" i="1" s="1"/>
  <c r="H949" i="1" s="1" a="1"/>
  <c r="H949" i="1" s="1"/>
  <c r="E950" i="1" a="1"/>
  <c r="E950" i="1" s="1"/>
  <c r="H950" i="1" s="1" a="1"/>
  <c r="H950" i="1" s="1"/>
  <c r="E951" i="1" a="1"/>
  <c r="E951" i="1" s="1"/>
  <c r="H951" i="1" s="1" a="1"/>
  <c r="H951" i="1" s="1"/>
  <c r="E952" i="1" a="1"/>
  <c r="E952" i="1" s="1"/>
  <c r="H952" i="1" s="1" a="1"/>
  <c r="H952" i="1" s="1"/>
  <c r="E953" i="1" a="1"/>
  <c r="E953" i="1" s="1"/>
  <c r="H953" i="1" s="1" a="1"/>
  <c r="H953" i="1" s="1"/>
  <c r="E954" i="1" a="1"/>
  <c r="E954" i="1" s="1"/>
  <c r="H954" i="1" s="1" a="1"/>
  <c r="H954" i="1" s="1"/>
  <c r="E955" i="1" a="1"/>
  <c r="E955" i="1" s="1"/>
  <c r="H955" i="1" s="1" a="1"/>
  <c r="H955" i="1" s="1"/>
  <c r="E956" i="1" a="1"/>
  <c r="E956" i="1" s="1"/>
  <c r="H956" i="1" s="1" a="1"/>
  <c r="H956" i="1" s="1"/>
  <c r="E957" i="1" a="1"/>
  <c r="E957" i="1" s="1"/>
  <c r="H957" i="1" s="1" a="1"/>
  <c r="H957" i="1" s="1"/>
  <c r="E958" i="1" a="1"/>
  <c r="E958" i="1" s="1"/>
  <c r="H958" i="1" s="1" a="1"/>
  <c r="H958" i="1" s="1"/>
  <c r="E959" i="1" a="1"/>
  <c r="E959" i="1" s="1"/>
  <c r="H959" i="1" s="1" a="1"/>
  <c r="H959" i="1" s="1"/>
  <c r="E960" i="1" a="1"/>
  <c r="E960" i="1" s="1"/>
  <c r="H960" i="1" s="1" a="1"/>
  <c r="H960" i="1" s="1"/>
  <c r="E961" i="1" a="1"/>
  <c r="E961" i="1" s="1"/>
  <c r="H961" i="1" s="1" a="1"/>
  <c r="H961" i="1" s="1"/>
  <c r="E962" i="1" a="1"/>
  <c r="E962" i="1" s="1"/>
  <c r="H962" i="1" s="1" a="1"/>
  <c r="H962" i="1" s="1"/>
  <c r="E963" i="1" a="1"/>
  <c r="E963" i="1" s="1"/>
  <c r="H963" i="1" s="1" a="1"/>
  <c r="H963" i="1" s="1"/>
  <c r="E964" i="1" a="1"/>
  <c r="E964" i="1" s="1"/>
  <c r="H964" i="1" s="1" a="1"/>
  <c r="H964" i="1" s="1"/>
  <c r="E965" i="1" a="1"/>
  <c r="E965" i="1" s="1"/>
  <c r="H965" i="1" s="1" a="1"/>
  <c r="H965" i="1" s="1"/>
  <c r="E966" i="1" a="1"/>
  <c r="E966" i="1" s="1"/>
  <c r="H966" i="1" s="1" a="1"/>
  <c r="H966" i="1" s="1"/>
  <c r="E967" i="1" a="1"/>
  <c r="E967" i="1" s="1"/>
  <c r="H967" i="1" s="1" a="1"/>
  <c r="H967" i="1" s="1"/>
  <c r="E968" i="1" a="1"/>
  <c r="E968" i="1" s="1"/>
  <c r="H968" i="1" s="1" a="1"/>
  <c r="H968" i="1" s="1"/>
  <c r="E969" i="1" a="1"/>
  <c r="E969" i="1" s="1"/>
  <c r="H969" i="1" s="1" a="1"/>
  <c r="H969" i="1" s="1"/>
  <c r="E970" i="1" a="1"/>
  <c r="E970" i="1" s="1"/>
  <c r="H970" i="1" s="1" a="1"/>
  <c r="H970" i="1" s="1"/>
  <c r="E971" i="1" a="1"/>
  <c r="E971" i="1" s="1"/>
  <c r="H971" i="1" s="1" a="1"/>
  <c r="H971" i="1" s="1"/>
  <c r="E972" i="1" a="1"/>
  <c r="E972" i="1"/>
  <c r="H972" i="1" s="1" a="1"/>
  <c r="H972" i="1" s="1"/>
  <c r="E973" i="1" a="1"/>
  <c r="E973" i="1" s="1"/>
  <c r="H973" i="1" s="1" a="1"/>
  <c r="H973" i="1" s="1"/>
  <c r="E974" i="1" a="1"/>
  <c r="E974" i="1" s="1"/>
  <c r="H974" i="1" s="1" a="1"/>
  <c r="H974" i="1" s="1"/>
  <c r="E975" i="1" a="1"/>
  <c r="E975" i="1" s="1"/>
  <c r="H975" i="1" s="1" a="1"/>
  <c r="H975" i="1" s="1"/>
  <c r="E976" i="1" a="1"/>
  <c r="E976" i="1"/>
  <c r="H976" i="1" s="1" a="1"/>
  <c r="H976" i="1" s="1"/>
  <c r="E977" i="1" a="1"/>
  <c r="E977" i="1" s="1"/>
  <c r="H977" i="1" s="1" a="1"/>
  <c r="H977" i="1" s="1"/>
  <c r="E978" i="1" a="1"/>
  <c r="E978" i="1"/>
  <c r="H978" i="1" s="1" a="1"/>
  <c r="H978" i="1" s="1"/>
  <c r="E979" i="1" a="1"/>
  <c r="E979" i="1"/>
  <c r="H979" i="1" s="1" a="1"/>
  <c r="H979" i="1" s="1"/>
  <c r="E980" i="1" a="1"/>
  <c r="E980" i="1" s="1"/>
  <c r="H980" i="1" s="1" a="1"/>
  <c r="H980" i="1" s="1"/>
  <c r="E981" i="1" a="1"/>
  <c r="E981" i="1" s="1"/>
  <c r="H981" i="1" s="1" a="1"/>
  <c r="H981" i="1" s="1"/>
  <c r="E982" i="1" a="1"/>
  <c r="E982" i="1"/>
  <c r="H982" i="1" s="1" a="1"/>
  <c r="H982" i="1" s="1"/>
  <c r="E983" i="1" a="1"/>
  <c r="E983" i="1" s="1"/>
  <c r="H983" i="1" s="1" a="1"/>
  <c r="H983" i="1" s="1"/>
  <c r="E984" i="1" a="1"/>
  <c r="E984" i="1" s="1"/>
  <c r="H984" i="1" s="1" a="1"/>
  <c r="H984" i="1" s="1"/>
  <c r="E985" i="1" a="1"/>
  <c r="E985" i="1" s="1"/>
  <c r="H985" i="1" s="1" a="1"/>
  <c r="H985" i="1" s="1"/>
  <c r="E986" i="1" a="1"/>
  <c r="E986" i="1" s="1"/>
  <c r="H986" i="1" s="1" a="1"/>
  <c r="H986" i="1" s="1"/>
  <c r="E987" i="1" a="1"/>
  <c r="E987" i="1" s="1"/>
  <c r="H987" i="1" s="1" a="1"/>
  <c r="H987" i="1" s="1"/>
  <c r="E988" i="1" a="1"/>
  <c r="E988" i="1" s="1"/>
  <c r="H988" i="1" s="1" a="1"/>
  <c r="H988" i="1" s="1"/>
  <c r="E989" i="1" a="1"/>
  <c r="E989" i="1" s="1"/>
  <c r="H989" i="1" s="1" a="1"/>
  <c r="H989" i="1" s="1"/>
  <c r="E990" i="1" a="1"/>
  <c r="E990" i="1" s="1"/>
  <c r="H990" i="1" s="1" a="1"/>
  <c r="H990" i="1" s="1"/>
  <c r="E991" i="1" a="1"/>
  <c r="E991" i="1" s="1"/>
  <c r="H991" i="1" s="1" a="1"/>
  <c r="H991" i="1" s="1"/>
  <c r="E992" i="1" a="1"/>
  <c r="E992" i="1" s="1"/>
  <c r="H992" i="1" s="1" a="1"/>
  <c r="H992" i="1" s="1"/>
  <c r="E993" i="1" a="1"/>
  <c r="E993" i="1" s="1"/>
  <c r="H993" i="1" s="1" a="1"/>
  <c r="H993" i="1" s="1"/>
  <c r="E994" i="1" a="1"/>
  <c r="E994" i="1" s="1"/>
  <c r="H994" i="1" s="1" a="1"/>
  <c r="H994" i="1" s="1"/>
  <c r="E995" i="1" a="1"/>
  <c r="E995" i="1" s="1"/>
  <c r="H995" i="1" s="1" a="1"/>
  <c r="H995" i="1" s="1"/>
  <c r="E996" i="1" a="1"/>
  <c r="E996" i="1" s="1"/>
  <c r="H996" i="1" s="1" a="1"/>
  <c r="H996" i="1" s="1"/>
  <c r="E997" i="1" a="1"/>
  <c r="E997" i="1" s="1"/>
  <c r="H997" i="1" s="1" a="1"/>
  <c r="H997" i="1" s="1"/>
  <c r="E998" i="1" a="1"/>
  <c r="E998" i="1" s="1"/>
  <c r="H998" i="1" s="1" a="1"/>
  <c r="H998" i="1" s="1"/>
  <c r="E999" i="1" a="1"/>
  <c r="E999" i="1" s="1"/>
  <c r="H999" i="1" s="1" a="1"/>
  <c r="H999" i="1" s="1"/>
  <c r="E1000" i="1" a="1"/>
  <c r="E1000" i="1" s="1"/>
  <c r="H1000" i="1" s="1" a="1"/>
  <c r="H1000" i="1" s="1"/>
  <c r="E1001" i="1" a="1"/>
  <c r="E1001" i="1" s="1"/>
  <c r="H1001" i="1" s="1" a="1"/>
  <c r="H1001" i="1" s="1"/>
  <c r="E1002" i="1" a="1"/>
  <c r="E1002" i="1" s="1"/>
  <c r="H1002" i="1" s="1" a="1"/>
  <c r="H1002" i="1" s="1"/>
  <c r="E1003" i="1" a="1"/>
  <c r="E1003" i="1" s="1"/>
  <c r="H1003" i="1" s="1" a="1"/>
  <c r="H1003" i="1" s="1"/>
  <c r="E1004" i="1" a="1"/>
  <c r="E1004" i="1"/>
  <c r="H1004" i="1" s="1" a="1"/>
  <c r="H1004" i="1" s="1"/>
  <c r="E1005" i="1" a="1"/>
  <c r="E1005" i="1" s="1"/>
  <c r="H1005" i="1" s="1" a="1"/>
  <c r="H1005" i="1" s="1"/>
  <c r="E1006" i="1" a="1"/>
  <c r="E1006" i="1" s="1"/>
  <c r="H1006" i="1" s="1" a="1"/>
  <c r="H1006" i="1" s="1"/>
  <c r="E1007" i="1" a="1"/>
  <c r="E1007" i="1" s="1"/>
  <c r="H1007" i="1" s="1" a="1"/>
  <c r="H1007" i="1" s="1"/>
  <c r="E1008" i="1" a="1"/>
  <c r="E1008" i="1" s="1"/>
  <c r="H1008" i="1" s="1" a="1"/>
  <c r="H1008" i="1" s="1"/>
  <c r="E1009" i="1" a="1"/>
  <c r="E1009" i="1" s="1"/>
  <c r="H1009" i="1" s="1" a="1"/>
  <c r="H1009" i="1" s="1"/>
  <c r="E1010" i="1" a="1"/>
  <c r="E1010" i="1" s="1"/>
  <c r="H1010" i="1" s="1" a="1"/>
  <c r="H1010" i="1" s="1"/>
  <c r="E1011" i="1" a="1"/>
  <c r="E1011" i="1" s="1"/>
  <c r="H1011" i="1" s="1" a="1"/>
  <c r="H1011" i="1" s="1"/>
  <c r="E1012" i="1" a="1"/>
  <c r="E1012" i="1" s="1"/>
  <c r="H1012" i="1" s="1" a="1"/>
  <c r="H1012" i="1" s="1"/>
  <c r="E1013" i="1" a="1"/>
  <c r="E1013" i="1" s="1"/>
  <c r="H1013" i="1" s="1" a="1"/>
  <c r="H1013" i="1" s="1"/>
  <c r="E1014" i="1" a="1"/>
  <c r="E1014" i="1" s="1"/>
  <c r="H1014" i="1" s="1" a="1"/>
  <c r="H1014" i="1" s="1"/>
  <c r="E1015" i="1" a="1"/>
  <c r="E1015" i="1"/>
  <c r="H1015" i="1" s="1" a="1"/>
  <c r="H1015" i="1" s="1"/>
  <c r="E1016" i="1" a="1"/>
  <c r="E1016" i="1" s="1"/>
  <c r="H1016" i="1" s="1" a="1"/>
  <c r="H1016" i="1" s="1"/>
  <c r="E1017" i="1" a="1"/>
  <c r="E1017" i="1" s="1"/>
  <c r="H1017" i="1" s="1" a="1"/>
  <c r="H1017" i="1" s="1"/>
  <c r="E1018" i="1" a="1"/>
  <c r="E1018" i="1"/>
  <c r="H1018" i="1" s="1" a="1"/>
  <c r="H1018" i="1" s="1"/>
  <c r="E1019" i="1" a="1"/>
  <c r="E1019" i="1" s="1"/>
  <c r="H1019" i="1" s="1" a="1"/>
  <c r="H1019" i="1" s="1"/>
  <c r="E1020" i="1" a="1"/>
  <c r="E1020" i="1" s="1"/>
  <c r="H1020" i="1" s="1" a="1"/>
  <c r="H1020" i="1" s="1"/>
  <c r="E1021" i="1" a="1"/>
  <c r="E1021" i="1"/>
  <c r="H1021" i="1" s="1" a="1"/>
  <c r="H1021" i="1" s="1"/>
  <c r="E1022" i="1" a="1"/>
  <c r="E1022" i="1" s="1"/>
  <c r="H1022" i="1" s="1" a="1"/>
  <c r="H1022" i="1" s="1"/>
  <c r="E1023" i="1" a="1"/>
  <c r="E1023" i="1" s="1"/>
  <c r="H1023" i="1" s="1" a="1"/>
  <c r="H1023" i="1" s="1"/>
  <c r="E1024" i="1" a="1"/>
  <c r="E1024" i="1" s="1"/>
  <c r="H1024" i="1" s="1" a="1"/>
  <c r="H1024" i="1" s="1"/>
  <c r="E1025" i="1" a="1"/>
  <c r="E1025" i="1" s="1"/>
  <c r="H1025" i="1" s="1" a="1"/>
  <c r="H1025" i="1" s="1"/>
  <c r="E1026" i="1" a="1"/>
  <c r="E1026" i="1" s="1"/>
  <c r="H1026" i="1" s="1" a="1"/>
  <c r="H1026" i="1" s="1"/>
  <c r="E1027" i="1" a="1"/>
  <c r="E1027" i="1" s="1"/>
  <c r="H1027" i="1" s="1" a="1"/>
  <c r="H1027" i="1" s="1"/>
  <c r="E1028" i="1" a="1"/>
  <c r="E1028" i="1" s="1"/>
  <c r="H1028" i="1" s="1" a="1"/>
  <c r="H1028" i="1" s="1"/>
  <c r="E1029" i="1" a="1"/>
  <c r="E1029" i="1" s="1"/>
  <c r="H1029" i="1" s="1" a="1"/>
  <c r="H1029" i="1" s="1"/>
  <c r="E1030" i="1" a="1"/>
  <c r="E1030" i="1"/>
  <c r="H1030" i="1" s="1" a="1"/>
  <c r="H1030" i="1" s="1"/>
  <c r="E1031" i="1" a="1"/>
  <c r="E1031" i="1" s="1"/>
  <c r="H1031" i="1" s="1" a="1"/>
  <c r="H1031" i="1" s="1"/>
  <c r="E1032" i="1" a="1"/>
  <c r="E1032" i="1" s="1"/>
  <c r="H1032" i="1" s="1" a="1"/>
  <c r="H1032" i="1" s="1"/>
  <c r="E1033" i="1" a="1"/>
  <c r="E1033" i="1" s="1"/>
  <c r="H1033" i="1" s="1" a="1"/>
  <c r="H1033" i="1" s="1"/>
  <c r="E1034" i="1" a="1"/>
  <c r="E1034" i="1"/>
  <c r="H1034" i="1" s="1" a="1"/>
  <c r="H1034" i="1" s="1"/>
  <c r="E1035" i="1" a="1"/>
  <c r="E1035" i="1" s="1"/>
  <c r="H1035" i="1" s="1" a="1"/>
  <c r="H1035" i="1" s="1"/>
  <c r="E1036" i="1" a="1"/>
  <c r="E1036" i="1" s="1"/>
  <c r="H1036" i="1" s="1" a="1"/>
  <c r="H1036" i="1" s="1"/>
  <c r="E1037" i="1" a="1"/>
  <c r="E1037" i="1" s="1"/>
  <c r="H1037" i="1" s="1" a="1"/>
  <c r="H1037" i="1" s="1"/>
  <c r="E1038" i="1" a="1"/>
  <c r="E1038" i="1"/>
  <c r="H1038" i="1" s="1" a="1"/>
  <c r="H1038" i="1" s="1"/>
  <c r="E1039" i="1" a="1"/>
  <c r="E1039" i="1"/>
  <c r="H1039" i="1" s="1" a="1"/>
  <c r="H1039" i="1" s="1"/>
  <c r="E1040" i="1" a="1"/>
  <c r="E1040" i="1" s="1"/>
  <c r="H1040" i="1" s="1" a="1"/>
  <c r="H1040" i="1" s="1"/>
  <c r="E1041" i="1" a="1"/>
  <c r="E1041" i="1"/>
  <c r="H1041" i="1" s="1" a="1"/>
  <c r="H1041" i="1" s="1"/>
  <c r="E1042" i="1" a="1"/>
  <c r="E1042" i="1" s="1"/>
  <c r="H1042" i="1" s="1" a="1"/>
  <c r="H1042" i="1" s="1"/>
  <c r="E1043" i="1" a="1"/>
  <c r="E1043" i="1" s="1"/>
  <c r="H1043" i="1" s="1" a="1"/>
  <c r="H1043" i="1" s="1"/>
  <c r="E1044" i="1" a="1"/>
  <c r="E1044" i="1" s="1"/>
  <c r="H1044" i="1" s="1" a="1"/>
  <c r="H1044" i="1" s="1"/>
  <c r="E1045" i="1" a="1"/>
  <c r="E1045" i="1" s="1"/>
  <c r="H1045" i="1" s="1" a="1"/>
  <c r="H1045" i="1" s="1"/>
  <c r="E1046" i="1" a="1"/>
  <c r="E1046" i="1" s="1"/>
  <c r="H1046" i="1" s="1" a="1"/>
  <c r="H1046" i="1" s="1"/>
  <c r="E1047" i="1" a="1"/>
  <c r="E1047" i="1"/>
  <c r="H1047" i="1" s="1" a="1"/>
  <c r="H1047" i="1" s="1"/>
  <c r="E1048" i="1" a="1"/>
  <c r="E1048" i="1" s="1"/>
  <c r="H1048" i="1" s="1" a="1"/>
  <c r="H1048" i="1" s="1"/>
  <c r="E1049" i="1" a="1"/>
  <c r="E1049" i="1" s="1"/>
  <c r="H1049" i="1" s="1" a="1"/>
  <c r="H1049" i="1" s="1"/>
  <c r="E1050" i="1" a="1"/>
  <c r="E1050" i="1" s="1"/>
  <c r="H1050" i="1" s="1" a="1"/>
  <c r="H1050" i="1" s="1"/>
  <c r="E1051" i="1" a="1"/>
  <c r="E1051" i="1" s="1"/>
  <c r="H1051" i="1" s="1" a="1"/>
  <c r="H1051" i="1" s="1"/>
  <c r="E1052" i="1" a="1"/>
  <c r="E1052" i="1" s="1"/>
  <c r="H1052" i="1" s="1" a="1"/>
  <c r="H1052" i="1" s="1"/>
  <c r="E1053" i="1" a="1"/>
  <c r="E1053" i="1" s="1"/>
  <c r="H1053" i="1" s="1" a="1"/>
  <c r="H1053" i="1" s="1"/>
  <c r="E1054" i="1" a="1"/>
  <c r="E1054" i="1" s="1"/>
  <c r="H1054" i="1" s="1" a="1"/>
  <c r="H1054" i="1" s="1"/>
  <c r="E1055" i="1" a="1"/>
  <c r="E1055" i="1" s="1"/>
  <c r="H1055" i="1" s="1" a="1"/>
  <c r="H1055" i="1" s="1"/>
  <c r="E1056" i="1" a="1"/>
  <c r="E1056" i="1" s="1"/>
  <c r="H1056" i="1" s="1" a="1"/>
  <c r="H1056" i="1" s="1"/>
  <c r="E1057" i="1" a="1"/>
  <c r="E1057" i="1" s="1"/>
  <c r="H1057" i="1" s="1" a="1"/>
  <c r="H1057" i="1" s="1"/>
  <c r="E1058" i="1" a="1"/>
  <c r="E1058" i="1" s="1"/>
  <c r="H1058" i="1" s="1" a="1"/>
  <c r="H1058" i="1" s="1"/>
  <c r="E1059" i="1" a="1"/>
  <c r="E1059" i="1" s="1"/>
  <c r="H1059" i="1" s="1" a="1"/>
  <c r="H1059" i="1" s="1"/>
  <c r="E1060" i="1" a="1"/>
  <c r="E1060" i="1" s="1"/>
  <c r="H1060" i="1" s="1" a="1"/>
  <c r="H1060" i="1" s="1"/>
  <c r="E1061" i="1" a="1"/>
  <c r="E1061" i="1" s="1"/>
  <c r="H1061" i="1" s="1" a="1"/>
  <c r="H1061" i="1" s="1"/>
  <c r="E1062" i="1" a="1"/>
  <c r="E1062" i="1" s="1"/>
  <c r="H1062" i="1" s="1" a="1"/>
  <c r="H1062" i="1" s="1"/>
  <c r="E1063" i="1" a="1"/>
  <c r="E1063" i="1"/>
  <c r="H1063" i="1" s="1" a="1"/>
  <c r="H1063" i="1" s="1"/>
  <c r="E1064" i="1" a="1"/>
  <c r="E1064" i="1"/>
  <c r="H1064" i="1" s="1" a="1"/>
  <c r="H1064" i="1" s="1"/>
  <c r="E1065" i="1" a="1"/>
  <c r="E1065" i="1"/>
  <c r="H1065" i="1" s="1" a="1"/>
  <c r="H1065" i="1" s="1"/>
  <c r="E1066" i="1" a="1"/>
  <c r="E1066" i="1" s="1"/>
  <c r="H1066" i="1" s="1" a="1"/>
  <c r="H1066" i="1" s="1"/>
  <c r="E1067" i="1" a="1"/>
  <c r="E1067" i="1" s="1"/>
  <c r="H1067" i="1" s="1" a="1"/>
  <c r="H1067" i="1" s="1"/>
  <c r="E1068" i="1" a="1"/>
  <c r="E1068" i="1" s="1"/>
  <c r="H1068" i="1" s="1" a="1"/>
  <c r="H1068" i="1" s="1"/>
  <c r="E1069" i="1" a="1"/>
  <c r="E1069" i="1" s="1"/>
  <c r="H1069" i="1" s="1" a="1"/>
  <c r="H1069" i="1" s="1"/>
  <c r="E1070" i="1" a="1"/>
  <c r="E1070" i="1" s="1"/>
  <c r="H1070" i="1" s="1" a="1"/>
  <c r="H1070" i="1" s="1"/>
  <c r="E1071" i="1" a="1"/>
  <c r="E1071" i="1" s="1"/>
  <c r="H1071" i="1" s="1" a="1"/>
  <c r="H1071" i="1" s="1"/>
  <c r="E1072" i="1" a="1"/>
  <c r="E1072" i="1" s="1"/>
  <c r="H1072" i="1" s="1" a="1"/>
  <c r="H1072" i="1" s="1"/>
  <c r="E1073" i="1" a="1"/>
  <c r="E1073" i="1" s="1"/>
  <c r="H1073" i="1" s="1" a="1"/>
  <c r="H1073" i="1" s="1"/>
  <c r="E1074" i="1" a="1"/>
  <c r="E1074" i="1"/>
  <c r="H1074" i="1" s="1" a="1"/>
  <c r="H1074" i="1" s="1"/>
  <c r="E1075" i="1" a="1"/>
  <c r="E1075" i="1" s="1"/>
  <c r="H1075" i="1" s="1" a="1"/>
  <c r="H1075" i="1" s="1"/>
  <c r="E1076" i="1" a="1"/>
  <c r="E1076" i="1"/>
  <c r="H1076" i="1" s="1" a="1"/>
  <c r="H1076" i="1" s="1"/>
  <c r="E1077" i="1" a="1"/>
  <c r="E1077" i="1"/>
  <c r="H1077" i="1" s="1" a="1"/>
  <c r="H1077" i="1" s="1"/>
  <c r="E1078" i="1" a="1"/>
  <c r="E1078" i="1"/>
  <c r="H1078" i="1" s="1" a="1"/>
  <c r="H1078" i="1" s="1"/>
  <c r="E1079" i="1" a="1"/>
  <c r="E1079" i="1" s="1"/>
  <c r="H1079" i="1" s="1" a="1"/>
  <c r="H1079" i="1" s="1"/>
  <c r="E1080" i="1" a="1"/>
  <c r="E1080" i="1"/>
  <c r="H1080" i="1" s="1" a="1"/>
  <c r="H1080" i="1" s="1"/>
  <c r="E1081" i="1" a="1"/>
  <c r="E1081" i="1" s="1"/>
  <c r="H1081" i="1" s="1" a="1"/>
  <c r="H1081" i="1" s="1"/>
  <c r="E1082" i="1" a="1"/>
  <c r="E1082" i="1" s="1"/>
  <c r="H1082" i="1" s="1" a="1"/>
  <c r="H1082" i="1" s="1"/>
  <c r="E1083" i="1" a="1"/>
  <c r="E1083" i="1" s="1"/>
  <c r="H1083" i="1" s="1" a="1"/>
  <c r="H1083" i="1" s="1"/>
  <c r="E1084" i="1" a="1"/>
  <c r="E1084" i="1" s="1"/>
  <c r="H1084" i="1" s="1" a="1"/>
  <c r="H1084" i="1" s="1"/>
  <c r="E1085" i="1" a="1"/>
  <c r="E1085" i="1" s="1"/>
  <c r="H1085" i="1" s="1" a="1"/>
  <c r="H1085" i="1" s="1"/>
  <c r="E1086" i="1" a="1"/>
  <c r="E1086" i="1" s="1"/>
  <c r="H1086" i="1" s="1" a="1"/>
  <c r="H1086" i="1" s="1"/>
  <c r="E1087" i="1" a="1"/>
  <c r="E1087" i="1" s="1"/>
  <c r="H1087" i="1" s="1" a="1"/>
  <c r="H1087" i="1" s="1"/>
  <c r="E1088" i="1" a="1"/>
  <c r="E1088" i="1" s="1"/>
  <c r="H1088" i="1" s="1" a="1"/>
  <c r="H1088" i="1" s="1"/>
  <c r="E1089" i="1" a="1"/>
  <c r="E1089" i="1" s="1"/>
  <c r="H1089" i="1" s="1" a="1"/>
  <c r="H1089" i="1" s="1"/>
  <c r="E1090" i="1" a="1"/>
  <c r="E1090" i="1" s="1"/>
  <c r="H1090" i="1" s="1" a="1"/>
  <c r="H1090" i="1" s="1"/>
  <c r="E1091" i="1" a="1"/>
  <c r="E1091" i="1" s="1"/>
  <c r="H1091" i="1" s="1" a="1"/>
  <c r="H1091" i="1" s="1"/>
  <c r="E1092" i="1" a="1"/>
  <c r="E1092" i="1" s="1"/>
  <c r="H1092" i="1" s="1" a="1"/>
  <c r="H1092" i="1" s="1"/>
  <c r="E1093" i="1" a="1"/>
  <c r="E1093" i="1"/>
  <c r="H1093" i="1" s="1" a="1"/>
  <c r="H1093" i="1" s="1"/>
  <c r="E1094" i="1" a="1"/>
  <c r="E1094" i="1" s="1"/>
  <c r="H1094" i="1" s="1" a="1"/>
  <c r="H1094" i="1" s="1"/>
  <c r="E1095" i="1" a="1"/>
  <c r="E1095" i="1" s="1"/>
  <c r="H1095" i="1" s="1" a="1"/>
  <c r="H1095" i="1" s="1"/>
  <c r="E1096" i="1" a="1"/>
  <c r="E1096" i="1" s="1"/>
  <c r="H1096" i="1" s="1" a="1"/>
  <c r="H1096" i="1" s="1"/>
  <c r="E1097" i="1" a="1"/>
  <c r="E1097" i="1" s="1"/>
  <c r="H1097" i="1" s="1" a="1"/>
  <c r="H1097" i="1" s="1"/>
  <c r="E1098" i="1" a="1"/>
  <c r="E1098" i="1" s="1"/>
  <c r="H1098" i="1" s="1" a="1"/>
  <c r="H1098" i="1" s="1"/>
  <c r="E1099" i="1" a="1"/>
  <c r="E1099" i="1" s="1"/>
  <c r="H1099" i="1" s="1" a="1"/>
  <c r="H1099" i="1" s="1"/>
  <c r="E1100" i="1" a="1"/>
  <c r="E1100" i="1"/>
  <c r="H1100" i="1" s="1" a="1"/>
  <c r="H1100" i="1" s="1"/>
  <c r="E1101" i="1" a="1"/>
  <c r="E1101" i="1" s="1"/>
  <c r="H1101" i="1" s="1" a="1"/>
  <c r="H1101" i="1" s="1"/>
  <c r="E1102" i="1" a="1"/>
  <c r="E1102" i="1"/>
  <c r="H1102" i="1" s="1" a="1"/>
  <c r="H1102" i="1" s="1"/>
  <c r="E1103" i="1" a="1"/>
  <c r="E1103" i="1" s="1"/>
  <c r="H1103" i="1" s="1" a="1"/>
  <c r="H1103" i="1" s="1"/>
  <c r="E1104" i="1" a="1"/>
  <c r="E1104" i="1" s="1"/>
  <c r="H1104" i="1" s="1" a="1"/>
  <c r="H1104" i="1" s="1"/>
  <c r="E1105" i="1" a="1"/>
  <c r="E1105" i="1" s="1"/>
  <c r="H1105" i="1" s="1" a="1"/>
  <c r="H1105" i="1" s="1"/>
  <c r="E1106" i="1" a="1"/>
  <c r="E1106" i="1" s="1"/>
  <c r="H1106" i="1" s="1" a="1"/>
  <c r="H1106" i="1" s="1"/>
  <c r="E1107" i="1" a="1"/>
  <c r="E1107" i="1" s="1"/>
  <c r="H1107" i="1" s="1" a="1"/>
  <c r="H1107" i="1" s="1"/>
  <c r="E1108" i="1" a="1"/>
  <c r="E1108" i="1" s="1"/>
  <c r="H1108" i="1" s="1" a="1"/>
  <c r="H1108" i="1" s="1"/>
  <c r="E1109" i="1" a="1"/>
  <c r="E1109" i="1" s="1"/>
  <c r="H1109" i="1" s="1" a="1"/>
  <c r="H1109" i="1" s="1"/>
  <c r="E1110" i="1" a="1"/>
  <c r="E1110" i="1" s="1"/>
  <c r="H1110" i="1" s="1" a="1"/>
  <c r="H1110" i="1" s="1"/>
  <c r="E1111" i="1" a="1"/>
  <c r="E1111" i="1"/>
  <c r="H1111" i="1" s="1" a="1"/>
  <c r="H1111" i="1" s="1"/>
  <c r="E1112" i="1" a="1"/>
  <c r="E1112" i="1" s="1"/>
  <c r="H1112" i="1" s="1" a="1"/>
  <c r="H1112" i="1" s="1"/>
  <c r="E1113" i="1" a="1"/>
  <c r="E1113" i="1" s="1"/>
  <c r="H1113" i="1" s="1" a="1"/>
  <c r="H1113" i="1" s="1"/>
  <c r="E1114" i="1" a="1"/>
  <c r="E1114" i="1" s="1"/>
  <c r="H1114" i="1" s="1" a="1"/>
  <c r="H1114" i="1" s="1"/>
  <c r="E1115" i="1" a="1"/>
  <c r="E1115" i="1" s="1"/>
  <c r="H1115" i="1" s="1" a="1"/>
  <c r="H1115" i="1" s="1"/>
  <c r="E1116" i="1" a="1"/>
  <c r="E1116" i="1" s="1"/>
  <c r="H1116" i="1" s="1" a="1"/>
  <c r="H1116" i="1" s="1"/>
  <c r="E1117" i="1" a="1"/>
  <c r="E1117" i="1" s="1"/>
  <c r="H1117" i="1" s="1" a="1"/>
  <c r="H1117" i="1" s="1"/>
  <c r="E1118" i="1" a="1"/>
  <c r="E1118" i="1" s="1"/>
  <c r="H1118" i="1" s="1" a="1"/>
  <c r="H1118" i="1" s="1"/>
  <c r="E1119" i="1" a="1"/>
  <c r="E1119" i="1" s="1"/>
  <c r="H1119" i="1" s="1" a="1"/>
  <c r="H1119" i="1" s="1"/>
  <c r="E1120" i="1" a="1"/>
  <c r="E1120" i="1" s="1"/>
  <c r="H1120" i="1" s="1" a="1"/>
  <c r="H1120" i="1" s="1"/>
  <c r="E1121" i="1" a="1"/>
  <c r="E1121" i="1" s="1"/>
  <c r="H1121" i="1" s="1" a="1"/>
  <c r="H1121" i="1" s="1"/>
  <c r="E1122" i="1" a="1"/>
  <c r="E1122" i="1"/>
  <c r="H1122" i="1" s="1" a="1"/>
  <c r="H1122" i="1" s="1"/>
  <c r="E1123" i="1" a="1"/>
  <c r="E1123" i="1"/>
  <c r="H1123" i="1" s="1" a="1"/>
  <c r="H1123" i="1" s="1"/>
  <c r="E1124" i="1" a="1"/>
  <c r="E1124" i="1" s="1"/>
  <c r="H1124" i="1" s="1" a="1"/>
  <c r="H1124" i="1" s="1"/>
  <c r="E1125" i="1" a="1"/>
  <c r="E1125" i="1" s="1"/>
  <c r="H1125" i="1" s="1" a="1"/>
  <c r="H1125" i="1" s="1"/>
  <c r="E1126" i="1" a="1"/>
  <c r="E1126" i="1"/>
  <c r="H1126" i="1" s="1" a="1"/>
  <c r="H1126" i="1" s="1"/>
  <c r="E1127" i="1" a="1"/>
  <c r="E1127" i="1" s="1"/>
  <c r="H1127" i="1" s="1" a="1"/>
  <c r="H1127" i="1" s="1"/>
  <c r="E1128" i="1" a="1"/>
  <c r="E1128" i="1" s="1"/>
  <c r="H1128" i="1" s="1" a="1"/>
  <c r="H1128" i="1" s="1"/>
  <c r="E1129" i="1" a="1"/>
  <c r="E1129" i="1" s="1"/>
  <c r="H1129" i="1" s="1" a="1"/>
  <c r="H1129" i="1" s="1"/>
  <c r="E1130" i="1" a="1"/>
  <c r="E1130" i="1" s="1"/>
  <c r="H1130" i="1" s="1" a="1"/>
  <c r="H1130" i="1" s="1"/>
  <c r="E1131" i="1" a="1"/>
  <c r="E1131" i="1" s="1"/>
  <c r="H1131" i="1" s="1" a="1"/>
  <c r="H1131" i="1" s="1"/>
  <c r="E1132" i="1" a="1"/>
  <c r="E1132" i="1"/>
  <c r="H1132" i="1" s="1" a="1"/>
  <c r="H1132" i="1" s="1"/>
  <c r="E1133" i="1" a="1"/>
  <c r="E1133" i="1" s="1"/>
  <c r="H1133" i="1" s="1" a="1"/>
  <c r="H1133" i="1" s="1"/>
  <c r="E1134" i="1" a="1"/>
  <c r="E1134" i="1" s="1"/>
  <c r="H1134" i="1" s="1" a="1"/>
  <c r="H1134" i="1" s="1"/>
  <c r="E1135" i="1" a="1"/>
  <c r="E1135" i="1" s="1"/>
  <c r="H1135" i="1" s="1" a="1"/>
  <c r="H1135" i="1" s="1"/>
  <c r="E1136" i="1" a="1"/>
  <c r="E1136" i="1" s="1"/>
  <c r="H1136" i="1" s="1" a="1"/>
  <c r="H1136" i="1" s="1"/>
  <c r="E1137" i="1" a="1"/>
  <c r="E1137" i="1"/>
  <c r="H1137" i="1" s="1" a="1"/>
  <c r="H1137" i="1" s="1"/>
  <c r="E1138" i="1" a="1"/>
  <c r="E1138" i="1" s="1"/>
  <c r="H1138" i="1" s="1" a="1"/>
  <c r="H1138" i="1" s="1"/>
  <c r="E1139" i="1" a="1"/>
  <c r="E1139" i="1" s="1"/>
  <c r="H1139" i="1" s="1" a="1"/>
  <c r="H1139" i="1" s="1"/>
  <c r="E1140" i="1" a="1"/>
  <c r="E1140" i="1" s="1"/>
  <c r="H1140" i="1" s="1" a="1"/>
  <c r="H1140" i="1" s="1"/>
  <c r="E1141" i="1" a="1"/>
  <c r="E1141" i="1" s="1"/>
  <c r="H1141" i="1" s="1" a="1"/>
  <c r="H1141" i="1" s="1"/>
  <c r="E1142" i="1" a="1"/>
  <c r="E1142" i="1" s="1"/>
  <c r="H1142" i="1" s="1" a="1"/>
  <c r="H1142" i="1" s="1"/>
  <c r="E1143" i="1" a="1"/>
  <c r="E1143" i="1" s="1"/>
  <c r="H1143" i="1" s="1" a="1"/>
  <c r="H1143" i="1" s="1"/>
  <c r="E1144" i="1" a="1"/>
  <c r="E1144" i="1" s="1"/>
  <c r="H1144" i="1" s="1" a="1"/>
  <c r="H1144" i="1" s="1"/>
  <c r="E1145" i="1" a="1"/>
  <c r="E1145" i="1" s="1"/>
  <c r="H1145" i="1" s="1" a="1"/>
  <c r="H1145" i="1" s="1"/>
  <c r="E1146" i="1" a="1"/>
  <c r="E1146" i="1" s="1"/>
  <c r="H1146" i="1" s="1" a="1"/>
  <c r="H1146" i="1" s="1"/>
  <c r="E1147" i="1" a="1"/>
  <c r="E1147" i="1" s="1"/>
  <c r="H1147" i="1" s="1" a="1"/>
  <c r="H1147" i="1" s="1"/>
  <c r="E1148" i="1" a="1"/>
  <c r="E1148" i="1" s="1"/>
  <c r="H1148" i="1" s="1" a="1"/>
  <c r="H1148" i="1" s="1"/>
  <c r="E1149" i="1" a="1"/>
  <c r="E1149" i="1" s="1"/>
  <c r="H1149" i="1" s="1" a="1"/>
  <c r="H1149" i="1" s="1"/>
  <c r="E1150" i="1" a="1"/>
  <c r="E1150" i="1" s="1"/>
  <c r="H1150" i="1" s="1" a="1"/>
  <c r="H1150" i="1" s="1"/>
  <c r="E1151" i="1" a="1"/>
  <c r="E1151" i="1" s="1"/>
  <c r="H1151" i="1" s="1" a="1"/>
  <c r="H1151" i="1" s="1"/>
  <c r="E1152" i="1" a="1"/>
  <c r="E1152" i="1" s="1"/>
  <c r="H1152" i="1" s="1" a="1"/>
  <c r="H1152" i="1" s="1"/>
  <c r="E1153" i="1" a="1"/>
  <c r="E1153" i="1" s="1"/>
  <c r="H1153" i="1" s="1" a="1"/>
  <c r="H1153" i="1" s="1"/>
  <c r="E1154" i="1" a="1"/>
  <c r="E1154" i="1" s="1"/>
  <c r="H1154" i="1" s="1" a="1"/>
  <c r="H1154" i="1" s="1"/>
  <c r="E1155" i="1" a="1"/>
  <c r="E1155" i="1" s="1"/>
  <c r="H1155" i="1" s="1" a="1"/>
  <c r="H1155" i="1" s="1"/>
  <c r="E1156" i="1" a="1"/>
  <c r="E1156" i="1" s="1"/>
  <c r="H1156" i="1" s="1" a="1"/>
  <c r="H1156" i="1" s="1"/>
  <c r="E1157" i="1" a="1"/>
  <c r="E1157" i="1" s="1"/>
  <c r="H1157" i="1" s="1" a="1"/>
  <c r="H1157" i="1" s="1"/>
  <c r="E1158" i="1" a="1"/>
  <c r="E1158" i="1" s="1"/>
  <c r="H1158" i="1" s="1" a="1"/>
  <c r="H1158" i="1" s="1"/>
  <c r="E1159" i="1" a="1"/>
  <c r="E1159" i="1"/>
  <c r="H1159" i="1" s="1" a="1"/>
  <c r="H1159" i="1" s="1"/>
  <c r="E1160" i="1" a="1"/>
  <c r="E1160" i="1" s="1"/>
  <c r="H1160" i="1" s="1" a="1"/>
  <c r="H1160" i="1" s="1"/>
  <c r="E1161" i="1" a="1"/>
  <c r="E1161" i="1"/>
  <c r="H1161" i="1" s="1" a="1"/>
  <c r="H1161" i="1" s="1"/>
  <c r="E1162" i="1" a="1"/>
  <c r="E1162" i="1"/>
  <c r="H1162" i="1" s="1" a="1"/>
  <c r="H1162" i="1" s="1"/>
  <c r="E1163" i="1" a="1"/>
  <c r="E1163" i="1" s="1"/>
  <c r="H1163" i="1" s="1" a="1"/>
  <c r="H1163" i="1" s="1"/>
  <c r="E1164" i="1" a="1"/>
  <c r="E1164" i="1" s="1"/>
  <c r="H1164" i="1" s="1" a="1"/>
  <c r="H1164" i="1" s="1"/>
  <c r="E1165" i="1" a="1"/>
  <c r="E1165" i="1" s="1"/>
  <c r="H1165" i="1" s="1" a="1"/>
  <c r="H1165" i="1" s="1"/>
  <c r="E1166" i="1" a="1"/>
  <c r="E1166" i="1" s="1"/>
  <c r="H1166" i="1" s="1" a="1"/>
  <c r="H1166" i="1" s="1"/>
  <c r="E1167" i="1" a="1"/>
  <c r="E1167" i="1" s="1"/>
  <c r="H1167" i="1" s="1" a="1"/>
  <c r="H1167" i="1" s="1"/>
  <c r="E1168" i="1" a="1"/>
  <c r="E1168" i="1" s="1"/>
  <c r="H1168" i="1" s="1" a="1"/>
  <c r="H1168" i="1" s="1"/>
  <c r="E1169" i="1" a="1"/>
  <c r="E1169" i="1" s="1"/>
  <c r="H1169" i="1" s="1" a="1"/>
  <c r="H1169" i="1" s="1"/>
  <c r="E1170" i="1" a="1"/>
  <c r="E1170" i="1"/>
  <c r="H1170" i="1" s="1" a="1"/>
  <c r="H1170" i="1" s="1"/>
  <c r="E1171" i="1" a="1"/>
  <c r="E1171" i="1" s="1"/>
  <c r="H1171" i="1" s="1" a="1"/>
  <c r="H1171" i="1" s="1"/>
  <c r="E1172" i="1" a="1"/>
  <c r="E1172" i="1" s="1"/>
  <c r="H1172" i="1" s="1" a="1"/>
  <c r="H1172" i="1" s="1"/>
  <c r="E1173" i="1" a="1"/>
  <c r="E1173" i="1" s="1"/>
  <c r="H1173" i="1" s="1" a="1"/>
  <c r="H1173" i="1" s="1"/>
  <c r="E1174" i="1" a="1"/>
  <c r="E1174" i="1" s="1"/>
  <c r="H1174" i="1" s="1" a="1"/>
  <c r="H1174" i="1" s="1"/>
  <c r="E1175" i="1" a="1"/>
  <c r="E1175" i="1" s="1"/>
  <c r="H1175" i="1" s="1" a="1"/>
  <c r="H1175" i="1" s="1"/>
  <c r="E1176" i="1" a="1"/>
  <c r="E1176" i="1" s="1"/>
  <c r="H1176" i="1" s="1" a="1"/>
  <c r="H1176" i="1" s="1"/>
  <c r="E1177" i="1" a="1"/>
  <c r="E1177" i="1" s="1"/>
  <c r="H1177" i="1" s="1" a="1"/>
  <c r="H1177" i="1" s="1"/>
  <c r="E1178" i="1" a="1"/>
  <c r="E1178" i="1" s="1"/>
  <c r="H1178" i="1" s="1" a="1"/>
  <c r="H1178" i="1" s="1"/>
  <c r="E1179" i="1" a="1"/>
  <c r="E1179" i="1" s="1"/>
  <c r="H1179" i="1" s="1" a="1"/>
  <c r="H1179" i="1" s="1"/>
  <c r="E1180" i="1" a="1"/>
  <c r="E1180" i="1" s="1"/>
  <c r="H1180" i="1" s="1" a="1"/>
  <c r="H1180" i="1" s="1"/>
  <c r="E1181" i="1" a="1"/>
  <c r="E1181" i="1" s="1"/>
  <c r="H1181" i="1" s="1" a="1"/>
  <c r="H1181" i="1" s="1"/>
  <c r="E1182" i="1" a="1"/>
  <c r="E1182" i="1"/>
  <c r="H1182" i="1" s="1" a="1"/>
  <c r="H1182" i="1" s="1"/>
  <c r="E1183" i="1" a="1"/>
  <c r="E1183" i="1" s="1"/>
  <c r="H1183" i="1" s="1" a="1"/>
  <c r="H1183" i="1" s="1"/>
  <c r="E1184" i="1" a="1"/>
  <c r="E1184" i="1" s="1"/>
  <c r="H1184" i="1" s="1" a="1"/>
  <c r="H1184" i="1" s="1"/>
  <c r="E1185" i="1" a="1"/>
  <c r="E1185" i="1"/>
  <c r="H1185" i="1" s="1" a="1"/>
  <c r="H1185" i="1" s="1"/>
  <c r="E1186" i="1" a="1"/>
  <c r="E1186" i="1" s="1"/>
  <c r="H1186" i="1" s="1" a="1"/>
  <c r="H1186" i="1" s="1"/>
  <c r="E1187" i="1" a="1"/>
  <c r="E1187" i="1" s="1"/>
  <c r="H1187" i="1" s="1" a="1"/>
  <c r="H1187" i="1" s="1"/>
  <c r="E1188" i="1" a="1"/>
  <c r="E1188" i="1" s="1"/>
  <c r="H1188" i="1" s="1" a="1"/>
  <c r="H1188" i="1" s="1"/>
  <c r="E1189" i="1" a="1"/>
  <c r="E1189" i="1" s="1"/>
  <c r="H1189" i="1" s="1" a="1"/>
  <c r="H1189" i="1" s="1"/>
  <c r="E1190" i="1" a="1"/>
  <c r="E1190" i="1" s="1"/>
  <c r="H1190" i="1" s="1" a="1"/>
  <c r="H1190" i="1" s="1"/>
  <c r="E1191" i="1" a="1"/>
  <c r="E1191" i="1"/>
  <c r="H1191" i="1" s="1" a="1"/>
  <c r="H1191" i="1" s="1"/>
  <c r="E1192" i="1" a="1"/>
  <c r="E1192" i="1" s="1"/>
  <c r="H1192" i="1" s="1" a="1"/>
  <c r="H1192" i="1" s="1"/>
  <c r="E1193" i="1" a="1"/>
  <c r="E1193" i="1" s="1"/>
  <c r="H1193" i="1" s="1" a="1"/>
  <c r="H1193" i="1" s="1"/>
  <c r="E1194" i="1" a="1"/>
  <c r="E1194" i="1" s="1"/>
  <c r="H1194" i="1" s="1" a="1"/>
  <c r="H1194" i="1" s="1"/>
  <c r="E1195" i="1" a="1"/>
  <c r="E1195" i="1" s="1"/>
  <c r="H1195" i="1" s="1" a="1"/>
  <c r="H1195" i="1" s="1"/>
  <c r="E1196" i="1" a="1"/>
  <c r="E1196" i="1"/>
  <c r="H1196" i="1" s="1" a="1"/>
  <c r="H1196" i="1" s="1"/>
  <c r="E1197" i="1" a="1"/>
  <c r="E1197" i="1" s="1"/>
  <c r="H1197" i="1" s="1" a="1"/>
  <c r="H1197" i="1" s="1"/>
  <c r="E1198" i="1" a="1"/>
  <c r="E1198" i="1" s="1"/>
  <c r="H1198" i="1" s="1" a="1"/>
  <c r="H1198" i="1" s="1"/>
  <c r="E1199" i="1" a="1"/>
  <c r="E1199" i="1" s="1"/>
  <c r="H1199" i="1" s="1" a="1"/>
  <c r="H1199" i="1" s="1"/>
  <c r="E1200" i="1" a="1"/>
  <c r="E1200" i="1" s="1"/>
  <c r="H1200" i="1" s="1" a="1"/>
  <c r="H1200" i="1" s="1"/>
  <c r="E1201" i="1" a="1"/>
  <c r="E1201" i="1" s="1"/>
  <c r="H1201" i="1" s="1" a="1"/>
  <c r="H1201" i="1" s="1"/>
  <c r="E1202" i="1" a="1"/>
  <c r="E1202" i="1" s="1"/>
  <c r="H1202" i="1" s="1" a="1"/>
  <c r="H1202" i="1" s="1"/>
  <c r="E1203" i="1" a="1"/>
  <c r="E1203" i="1" s="1"/>
  <c r="H1203" i="1" s="1" a="1"/>
  <c r="H1203" i="1" s="1"/>
  <c r="E1204" i="1" a="1"/>
  <c r="E1204" i="1" s="1"/>
  <c r="H1204" i="1" s="1" a="1"/>
  <c r="H1204" i="1" s="1"/>
  <c r="E1205" i="1" a="1"/>
  <c r="E1205" i="1" s="1"/>
  <c r="H1205" i="1" s="1" a="1"/>
  <c r="H1205" i="1" s="1"/>
  <c r="E1206" i="1" a="1"/>
  <c r="E1206" i="1" s="1"/>
  <c r="H1206" i="1" s="1" a="1"/>
  <c r="H1206" i="1" s="1"/>
  <c r="E1207" i="1" a="1"/>
  <c r="E1207" i="1"/>
  <c r="H1207" i="1" s="1" a="1"/>
  <c r="H1207" i="1" s="1"/>
  <c r="E1208" i="1" a="1"/>
  <c r="E1208" i="1"/>
  <c r="H1208" i="1" s="1" a="1"/>
  <c r="H1208" i="1" s="1"/>
  <c r="E1209" i="1" a="1"/>
  <c r="E1209" i="1" s="1"/>
  <c r="H1209" i="1" s="1" a="1"/>
  <c r="H1209" i="1" s="1"/>
  <c r="E1210" i="1" a="1"/>
  <c r="E1210" i="1" s="1"/>
  <c r="H1210" i="1" s="1" a="1"/>
  <c r="H1210" i="1" s="1"/>
  <c r="E1211" i="1" a="1"/>
  <c r="E1211" i="1" s="1"/>
  <c r="H1211" i="1" s="1" a="1"/>
  <c r="H1211" i="1" s="1"/>
  <c r="E1212" i="1" a="1"/>
  <c r="E1212" i="1" s="1"/>
  <c r="H1212" i="1" s="1" a="1"/>
  <c r="H1212" i="1" s="1"/>
  <c r="E1213" i="1" a="1"/>
  <c r="E1213" i="1" s="1"/>
  <c r="H1213" i="1" s="1" a="1"/>
  <c r="H1213" i="1" s="1"/>
  <c r="E1214" i="1" a="1"/>
  <c r="E1214" i="1" s="1"/>
  <c r="H1214" i="1" s="1" a="1"/>
  <c r="H1214" i="1" s="1"/>
  <c r="E1215" i="1" a="1"/>
  <c r="E1215" i="1" s="1"/>
  <c r="H1215" i="1" s="1" a="1"/>
  <c r="H1215" i="1" s="1"/>
  <c r="E1216" i="1" a="1"/>
  <c r="E1216" i="1" s="1"/>
  <c r="H1216" i="1" s="1" a="1"/>
  <c r="H1216" i="1" s="1"/>
  <c r="E1217" i="1" a="1"/>
  <c r="E1217" i="1" s="1"/>
  <c r="H1217" i="1" s="1" a="1"/>
  <c r="H1217" i="1" s="1"/>
  <c r="E1218" i="1" a="1"/>
  <c r="E1218" i="1"/>
  <c r="H1218" i="1" s="1" a="1"/>
  <c r="H1218" i="1" s="1"/>
  <c r="E1219" i="1" a="1"/>
  <c r="E1219" i="1" s="1"/>
  <c r="H1219" i="1" s="1" a="1"/>
  <c r="H1219" i="1" s="1"/>
  <c r="E1220" i="1" a="1"/>
  <c r="E1220" i="1"/>
  <c r="H1220" i="1" s="1" a="1"/>
  <c r="H1220" i="1" s="1"/>
  <c r="E1221" i="1" a="1"/>
  <c r="E1221" i="1"/>
  <c r="H1221" i="1" s="1" a="1"/>
  <c r="H1221" i="1" s="1"/>
  <c r="E1222" i="1" a="1"/>
  <c r="E1222" i="1" s="1"/>
  <c r="H1222" i="1" s="1" a="1"/>
  <c r="H1222" i="1" s="1"/>
  <c r="E1223" i="1" a="1"/>
  <c r="E1223" i="1" s="1"/>
  <c r="H1223" i="1" s="1" a="1"/>
  <c r="H1223" i="1" s="1"/>
  <c r="E1224" i="1" a="1"/>
  <c r="E1224" i="1"/>
  <c r="H1224" i="1" s="1" a="1"/>
  <c r="H1224" i="1" s="1"/>
  <c r="E1225" i="1" a="1"/>
  <c r="E1225" i="1" s="1"/>
  <c r="H1225" i="1" s="1" a="1"/>
  <c r="H1225" i="1" s="1"/>
  <c r="E1226" i="1" a="1"/>
  <c r="E1226" i="1" s="1"/>
  <c r="H1226" i="1" s="1" a="1"/>
  <c r="H1226" i="1" s="1"/>
  <c r="E1227" i="1" a="1"/>
  <c r="E1227" i="1" s="1"/>
  <c r="H1227" i="1" s="1" a="1"/>
  <c r="H1227" i="1" s="1"/>
  <c r="E1228" i="1" a="1"/>
  <c r="E1228" i="1" s="1"/>
  <c r="H1228" i="1" s="1" a="1"/>
  <c r="H1228" i="1" s="1"/>
  <c r="E1229" i="1" a="1"/>
  <c r="E1229" i="1" s="1"/>
  <c r="H1229" i="1" s="1" a="1"/>
  <c r="H1229" i="1" s="1"/>
  <c r="E1230" i="1" a="1"/>
  <c r="E1230" i="1" s="1"/>
  <c r="H1230" i="1" s="1" a="1"/>
  <c r="H1230" i="1" s="1"/>
  <c r="E1231" i="1" a="1"/>
  <c r="E1231" i="1" s="1"/>
  <c r="H1231" i="1" s="1" a="1"/>
  <c r="H1231" i="1" s="1"/>
  <c r="E1232" i="1" a="1"/>
  <c r="E1232" i="1" s="1"/>
  <c r="H1232" i="1" s="1" a="1"/>
  <c r="H1232" i="1" s="1"/>
  <c r="E1233" i="1" a="1"/>
  <c r="E1233" i="1" s="1"/>
  <c r="H1233" i="1" s="1" a="1"/>
  <c r="H1233" i="1" s="1"/>
  <c r="E1234" i="1" a="1"/>
  <c r="E1234" i="1" s="1"/>
  <c r="H1234" i="1" s="1" a="1"/>
  <c r="H1234" i="1" s="1"/>
  <c r="E1235" i="1" a="1"/>
  <c r="E1235" i="1" s="1"/>
  <c r="H1235" i="1" s="1" a="1"/>
  <c r="H1235" i="1" s="1"/>
  <c r="E1236" i="1" a="1"/>
  <c r="E1236" i="1" s="1"/>
  <c r="H1236" i="1" s="1" a="1"/>
  <c r="H1236" i="1" s="1"/>
  <c r="E1237" i="1" a="1"/>
  <c r="E1237" i="1"/>
  <c r="H1237" i="1" s="1" a="1"/>
  <c r="H1237" i="1" s="1"/>
  <c r="E1238" i="1" a="1"/>
  <c r="E1238" i="1" s="1"/>
  <c r="H1238" i="1" s="1" a="1"/>
  <c r="H1238" i="1" s="1"/>
  <c r="E1239" i="1" a="1"/>
  <c r="E1239" i="1" s="1"/>
  <c r="H1239" i="1" s="1" a="1"/>
  <c r="H1239" i="1" s="1"/>
  <c r="E1240" i="1" a="1"/>
  <c r="E1240" i="1" s="1"/>
  <c r="H1240" i="1" s="1" a="1"/>
  <c r="H1240" i="1" s="1"/>
  <c r="E1241" i="1" a="1"/>
  <c r="E1241" i="1" s="1"/>
  <c r="H1241" i="1" s="1" a="1"/>
  <c r="H1241" i="1" s="1"/>
  <c r="E1242" i="1" a="1"/>
  <c r="E1242" i="1" s="1"/>
  <c r="H1242" i="1" s="1" a="1"/>
  <c r="H1242" i="1" s="1"/>
  <c r="E1243" i="1" a="1"/>
  <c r="E1243" i="1" s="1"/>
  <c r="H1243" i="1" s="1" a="1"/>
  <c r="H1243" i="1" s="1"/>
  <c r="E1244" i="1" a="1"/>
  <c r="E1244" i="1"/>
  <c r="H1244" i="1" s="1" a="1"/>
  <c r="H1244" i="1" s="1"/>
  <c r="E1245" i="1" a="1"/>
  <c r="E1245" i="1" s="1"/>
  <c r="H1245" i="1" s="1" a="1"/>
  <c r="H1245" i="1" s="1"/>
  <c r="E1246" i="1" a="1"/>
  <c r="E1246" i="1"/>
  <c r="H1246" i="1" s="1" a="1"/>
  <c r="H1246" i="1" s="1"/>
  <c r="E1247" i="1" a="1"/>
  <c r="E1247" i="1" s="1"/>
  <c r="H1247" i="1" s="1" a="1"/>
  <c r="H1247" i="1" s="1"/>
  <c r="E1248" i="1" a="1"/>
  <c r="E1248" i="1" s="1"/>
  <c r="H1248" i="1" s="1" a="1"/>
  <c r="H1248" i="1" s="1"/>
  <c r="E1249" i="1" a="1"/>
  <c r="E1249" i="1" s="1"/>
  <c r="H1249" i="1" s="1" a="1"/>
  <c r="H1249" i="1" s="1"/>
  <c r="E1250" i="1" a="1"/>
  <c r="E1250" i="1"/>
  <c r="H1250" i="1" s="1" a="1"/>
  <c r="H1250" i="1" s="1"/>
  <c r="E1251" i="1" a="1"/>
  <c r="E1251" i="1" s="1"/>
  <c r="H1251" i="1" s="1" a="1"/>
  <c r="H1251" i="1" s="1"/>
  <c r="E1252" i="1" a="1"/>
  <c r="E1252" i="1" s="1"/>
  <c r="H1252" i="1" s="1" a="1"/>
  <c r="H1252" i="1" s="1"/>
  <c r="E1253" i="1" a="1"/>
  <c r="E1253" i="1" s="1"/>
  <c r="H1253" i="1" s="1" a="1"/>
  <c r="H1253" i="1" s="1"/>
  <c r="E1254" i="1" a="1"/>
  <c r="E1254" i="1"/>
  <c r="H1254" i="1" s="1" a="1"/>
  <c r="H1254" i="1" s="1"/>
  <c r="E1255" i="1" a="1"/>
  <c r="E1255" i="1"/>
  <c r="H1255" i="1" s="1" a="1"/>
  <c r="H1255" i="1" s="1"/>
  <c r="E1256" i="1" a="1"/>
  <c r="E1256" i="1" s="1"/>
  <c r="H1256" i="1" s="1" a="1"/>
  <c r="H1256" i="1" s="1"/>
  <c r="E1257" i="1" a="1"/>
  <c r="E1257" i="1" s="1"/>
  <c r="H1257" i="1" s="1" a="1"/>
  <c r="H1257" i="1" s="1"/>
  <c r="E1258" i="1" a="1"/>
  <c r="E1258" i="1" s="1"/>
  <c r="H1258" i="1" s="1" a="1"/>
  <c r="H1258" i="1" s="1"/>
  <c r="E1259" i="1" a="1"/>
  <c r="E1259" i="1" s="1"/>
  <c r="H1259" i="1" s="1" a="1"/>
  <c r="H1259" i="1" s="1"/>
  <c r="E1260" i="1" a="1"/>
  <c r="E1260" i="1" s="1"/>
  <c r="H1260" i="1" s="1" a="1"/>
  <c r="H1260" i="1" s="1"/>
  <c r="E1261" i="1" a="1"/>
  <c r="E1261" i="1" s="1"/>
  <c r="H1261" i="1" s="1" a="1"/>
  <c r="H1261" i="1" s="1"/>
  <c r="E1262" i="1" a="1"/>
  <c r="E1262" i="1" s="1"/>
  <c r="H1262" i="1" s="1" a="1"/>
  <c r="H1262" i="1" s="1"/>
  <c r="E1263" i="1" a="1"/>
  <c r="E1263" i="1"/>
  <c r="H1263" i="1" s="1" a="1"/>
  <c r="H1263" i="1" s="1"/>
  <c r="E1264" i="1" a="1"/>
  <c r="E1264" i="1" s="1"/>
  <c r="H1264" i="1" s="1" a="1"/>
  <c r="H1264" i="1" s="1"/>
  <c r="E1265" i="1" a="1"/>
  <c r="E1265" i="1" s="1"/>
  <c r="H1265" i="1" s="1" a="1"/>
  <c r="H1265" i="1" s="1"/>
  <c r="E1266" i="1" a="1"/>
  <c r="E1266" i="1"/>
  <c r="H1266" i="1" s="1" a="1"/>
  <c r="H1266" i="1" s="1"/>
  <c r="E1267" i="1" a="1"/>
  <c r="E1267" i="1" s="1"/>
  <c r="H1267" i="1" s="1" a="1"/>
  <c r="H1267" i="1" s="1"/>
  <c r="E1268" i="1" a="1"/>
  <c r="E1268" i="1" s="1"/>
  <c r="H1268" i="1" s="1" a="1"/>
  <c r="H1268" i="1" s="1"/>
  <c r="E1269" i="1" a="1"/>
  <c r="E1269" i="1" s="1"/>
  <c r="H1269" i="1" s="1" a="1"/>
  <c r="H1269" i="1" s="1"/>
  <c r="E1270" i="1" a="1"/>
  <c r="E1270" i="1"/>
  <c r="H1270" i="1" s="1" a="1"/>
  <c r="H1270" i="1" s="1"/>
  <c r="E1271" i="1" a="1"/>
  <c r="E1271" i="1" s="1"/>
  <c r="H1271" i="1" s="1" a="1"/>
  <c r="H1271" i="1" s="1"/>
  <c r="E1272" i="1" a="1"/>
  <c r="E1272" i="1" s="1"/>
  <c r="H1272" i="1" s="1" a="1"/>
  <c r="H1272" i="1" s="1"/>
  <c r="E1273" i="1" a="1"/>
  <c r="E1273" i="1" s="1"/>
  <c r="H1273" i="1" s="1" a="1"/>
  <c r="H1273" i="1" s="1"/>
  <c r="E1274" i="1" a="1"/>
  <c r="E1274" i="1" s="1"/>
  <c r="H1274" i="1" s="1" a="1"/>
  <c r="H1274" i="1" s="1"/>
  <c r="E1275" i="1" a="1"/>
  <c r="E1275" i="1" s="1"/>
  <c r="H1275" i="1" s="1" a="1"/>
  <c r="H1275" i="1" s="1"/>
  <c r="E1276" i="1" a="1"/>
  <c r="E1276" i="1" s="1"/>
  <c r="H1276" i="1" s="1" a="1"/>
  <c r="H1276" i="1" s="1"/>
  <c r="E1277" i="1" a="1"/>
  <c r="E1277" i="1" s="1"/>
  <c r="H1277" i="1" s="1" a="1"/>
  <c r="H1277" i="1" s="1"/>
  <c r="E1278" i="1" a="1"/>
  <c r="E1278" i="1" s="1"/>
  <c r="H1278" i="1" s="1" a="1"/>
  <c r="H1278" i="1" s="1"/>
  <c r="E1279" i="1" a="1"/>
  <c r="E1279" i="1" s="1"/>
  <c r="H1279" i="1" s="1" a="1"/>
  <c r="H1279" i="1" s="1"/>
  <c r="E1280" i="1" a="1"/>
  <c r="E1280" i="1"/>
  <c r="H1280" i="1" s="1" a="1"/>
  <c r="H1280" i="1" s="1"/>
  <c r="E1281" i="1" a="1"/>
  <c r="E1281" i="1"/>
  <c r="H1281" i="1" s="1" a="1"/>
  <c r="H1281" i="1" s="1"/>
  <c r="E1282" i="1" a="1"/>
  <c r="E1282" i="1" s="1"/>
  <c r="H1282" i="1" s="1" a="1"/>
  <c r="H1282" i="1" s="1"/>
  <c r="E1283" i="1" a="1"/>
  <c r="E1283" i="1" s="1"/>
  <c r="H1283" i="1" s="1" a="1"/>
  <c r="H1283" i="1" s="1"/>
  <c r="E1284" i="1" a="1"/>
  <c r="E1284" i="1" s="1"/>
  <c r="H1284" i="1" s="1" a="1"/>
  <c r="H1284" i="1" s="1"/>
  <c r="E1285" i="1" a="1"/>
  <c r="E1285" i="1" s="1"/>
  <c r="H1285" i="1" s="1" a="1"/>
  <c r="H1285" i="1" s="1"/>
  <c r="E1286" i="1" a="1"/>
  <c r="E1286" i="1" s="1"/>
  <c r="H1286" i="1" s="1" a="1"/>
  <c r="H1286" i="1" s="1"/>
  <c r="E1287" i="1" a="1"/>
  <c r="E1287" i="1" s="1"/>
  <c r="H1287" i="1" s="1" a="1"/>
  <c r="H1287" i="1" s="1"/>
  <c r="E1288" i="1" a="1"/>
  <c r="E1288" i="1" s="1"/>
  <c r="H1288" i="1" s="1" a="1"/>
  <c r="H1288" i="1" s="1"/>
  <c r="E1289" i="1" a="1"/>
  <c r="E1289" i="1" s="1"/>
  <c r="H1289" i="1" s="1" a="1"/>
  <c r="H1289" i="1" s="1"/>
  <c r="E1290" i="1" a="1"/>
  <c r="E1290" i="1"/>
  <c r="H1290" i="1" s="1" a="1"/>
  <c r="H1290" i="1" s="1"/>
  <c r="E1291" i="1" a="1"/>
  <c r="E1291" i="1" s="1"/>
  <c r="H1291" i="1" s="1" a="1"/>
  <c r="H1291" i="1" s="1"/>
  <c r="E1292" i="1" a="1"/>
  <c r="E1292" i="1" s="1"/>
  <c r="H1292" i="1" s="1" a="1"/>
  <c r="H1292" i="1" s="1"/>
  <c r="E1293" i="1" a="1"/>
  <c r="E1293" i="1" s="1"/>
  <c r="H1293" i="1" s="1" a="1"/>
  <c r="H1293" i="1" s="1"/>
  <c r="E1294" i="1" a="1"/>
  <c r="E1294" i="1"/>
  <c r="H1294" i="1" s="1" a="1"/>
  <c r="H1294" i="1" s="1"/>
  <c r="E1295" i="1" a="1"/>
  <c r="E1295" i="1" s="1"/>
  <c r="H1295" i="1" s="1" a="1"/>
  <c r="H1295" i="1" s="1"/>
  <c r="E1296" i="1" a="1"/>
  <c r="E1296" i="1" s="1"/>
  <c r="H1296" i="1" s="1" a="1"/>
  <c r="H1296" i="1" s="1"/>
  <c r="E1297" i="1" a="1"/>
  <c r="E1297" i="1" s="1"/>
  <c r="H1297" i="1" s="1" a="1"/>
  <c r="H1297" i="1" s="1"/>
  <c r="E1298" i="1" a="1"/>
  <c r="E1298" i="1" s="1"/>
  <c r="H1298" i="1" s="1" a="1"/>
  <c r="H1298" i="1" s="1"/>
  <c r="E1299" i="1" a="1"/>
  <c r="E1299" i="1" s="1"/>
  <c r="H1299" i="1" s="1" a="1"/>
  <c r="H1299" i="1" s="1"/>
  <c r="E1300" i="1" a="1"/>
  <c r="E1300" i="1" s="1"/>
  <c r="H1300" i="1" s="1" a="1"/>
  <c r="H1300" i="1" s="1"/>
  <c r="E1301" i="1" a="1"/>
  <c r="E1301" i="1" s="1"/>
  <c r="H1301" i="1" s="1" a="1"/>
  <c r="H1301" i="1" s="1"/>
  <c r="E1302" i="1" a="1"/>
  <c r="E1302" i="1" s="1"/>
  <c r="H1302" i="1" s="1" a="1"/>
  <c r="H1302" i="1" s="1"/>
  <c r="E1303" i="1" a="1"/>
  <c r="E1303" i="1" s="1"/>
  <c r="H1303" i="1" s="1" a="1"/>
  <c r="H1303" i="1" s="1"/>
  <c r="E1304" i="1" a="1"/>
  <c r="E1304" i="1" s="1"/>
  <c r="H1304" i="1" s="1" a="1"/>
  <c r="H1304" i="1" s="1"/>
  <c r="E1305" i="1" a="1"/>
  <c r="E1305" i="1"/>
  <c r="H1305" i="1" s="1" a="1"/>
  <c r="H1305" i="1" s="1"/>
  <c r="E1306" i="1" a="1"/>
  <c r="E1306" i="1"/>
  <c r="H1306" i="1" s="1" a="1"/>
  <c r="H1306" i="1" s="1"/>
  <c r="E1307" i="1" a="1"/>
  <c r="E1307" i="1" s="1"/>
  <c r="H1307" i="1" s="1" a="1"/>
  <c r="H1307" i="1" s="1"/>
  <c r="E1308" i="1" a="1"/>
  <c r="E1308" i="1" s="1"/>
  <c r="H1308" i="1" s="1" a="1"/>
  <c r="H1308" i="1" s="1"/>
  <c r="E1309" i="1" a="1"/>
  <c r="E1309" i="1" s="1"/>
  <c r="H1309" i="1" s="1" a="1"/>
  <c r="H1309" i="1" s="1"/>
  <c r="E1310" i="1" a="1"/>
  <c r="E1310" i="1" s="1"/>
  <c r="H1310" i="1" s="1" a="1"/>
  <c r="H1310" i="1" s="1"/>
  <c r="E1311" i="1" a="1"/>
  <c r="E1311" i="1" s="1"/>
  <c r="H1311" i="1" s="1" a="1"/>
  <c r="H1311" i="1" s="1"/>
  <c r="E1312" i="1" a="1"/>
  <c r="E1312" i="1" s="1"/>
  <c r="H1312" i="1" s="1" a="1"/>
  <c r="H1312" i="1" s="1"/>
  <c r="E1313" i="1" a="1"/>
  <c r="E1313" i="1" s="1"/>
  <c r="H1313" i="1" s="1" a="1"/>
  <c r="H1313" i="1" s="1"/>
  <c r="E1314" i="1" a="1"/>
  <c r="E1314" i="1"/>
  <c r="H1314" i="1" s="1" a="1"/>
  <c r="H1314" i="1" s="1"/>
  <c r="E1315" i="1" a="1"/>
  <c r="E1315" i="1" s="1"/>
  <c r="H1315" i="1" s="1" a="1"/>
  <c r="H1315" i="1" s="1"/>
  <c r="E1316" i="1" a="1"/>
  <c r="E1316" i="1"/>
  <c r="H1316" i="1" s="1" a="1"/>
  <c r="H1316" i="1" s="1"/>
  <c r="E1317" i="1" a="1"/>
  <c r="E1317" i="1" s="1"/>
  <c r="H1317" i="1" s="1" a="1"/>
  <c r="H1317" i="1" s="1"/>
  <c r="E1318" i="1" a="1"/>
  <c r="E1318" i="1" s="1"/>
  <c r="H1318" i="1" s="1" a="1"/>
  <c r="H1318" i="1" s="1"/>
  <c r="E1319" i="1" a="1"/>
  <c r="E1319" i="1" s="1"/>
  <c r="H1319" i="1" s="1" a="1"/>
  <c r="H1319" i="1" s="1"/>
  <c r="E1320" i="1" a="1"/>
  <c r="E1320" i="1" s="1"/>
  <c r="H1320" i="1" s="1" a="1"/>
  <c r="H1320" i="1" s="1"/>
  <c r="E1321" i="1" a="1"/>
  <c r="E1321" i="1" s="1"/>
  <c r="H1321" i="1" s="1" a="1"/>
  <c r="H1321" i="1" s="1"/>
  <c r="E1322" i="1" a="1"/>
  <c r="E1322" i="1" s="1"/>
  <c r="H1322" i="1" s="1" a="1"/>
  <c r="H1322" i="1" s="1"/>
  <c r="E1323" i="1" a="1"/>
  <c r="E1323" i="1" s="1"/>
  <c r="H1323" i="1" s="1" a="1"/>
  <c r="H1323" i="1" s="1"/>
  <c r="E1324" i="1" a="1"/>
  <c r="E1324" i="1" s="1"/>
  <c r="H1324" i="1" s="1" a="1"/>
  <c r="H1324" i="1" s="1"/>
  <c r="E1325" i="1" a="1"/>
  <c r="E1325" i="1" s="1"/>
  <c r="H1325" i="1" s="1" a="1"/>
  <c r="H1325" i="1" s="1"/>
  <c r="E1326" i="1" a="1"/>
  <c r="E1326" i="1" s="1"/>
  <c r="H1326" i="1" s="1" a="1"/>
  <c r="H1326" i="1" s="1"/>
  <c r="E1327" i="1" a="1"/>
  <c r="E1327" i="1" s="1"/>
  <c r="H1327" i="1" s="1" a="1"/>
  <c r="H1327" i="1" s="1"/>
  <c r="E1328" i="1" a="1"/>
  <c r="E1328" i="1" s="1"/>
  <c r="H1328" i="1" s="1" a="1"/>
  <c r="H1328" i="1" s="1"/>
  <c r="E1329" i="1" a="1"/>
  <c r="E1329" i="1" s="1"/>
  <c r="H1329" i="1" s="1" a="1"/>
  <c r="H1329" i="1" s="1"/>
  <c r="E1330" i="1" a="1"/>
  <c r="E1330" i="1" s="1"/>
  <c r="H1330" i="1" s="1" a="1"/>
  <c r="H1330" i="1" s="1"/>
  <c r="E1331" i="1" a="1"/>
  <c r="E1331" i="1" s="1"/>
  <c r="H1331" i="1" s="1" a="1"/>
  <c r="H1331" i="1" s="1"/>
  <c r="E1332" i="1" a="1"/>
  <c r="E1332" i="1" s="1"/>
  <c r="H1332" i="1" s="1" a="1"/>
  <c r="H1332" i="1" s="1"/>
  <c r="E1333" i="1" a="1"/>
  <c r="E1333" i="1" s="1"/>
  <c r="H1333" i="1" s="1" a="1"/>
  <c r="H1333" i="1" s="1"/>
  <c r="E1334" i="1" a="1"/>
  <c r="E1334" i="1" s="1"/>
  <c r="H1334" i="1" s="1" a="1"/>
  <c r="H1334" i="1" s="1"/>
  <c r="E1335" i="1" a="1"/>
  <c r="E1335" i="1" s="1"/>
  <c r="H1335" i="1" s="1" a="1"/>
  <c r="H1335" i="1" s="1"/>
  <c r="E1336" i="1" a="1"/>
  <c r="E1336" i="1" s="1"/>
  <c r="H1336" i="1" s="1" a="1"/>
  <c r="H1336" i="1" s="1"/>
  <c r="E1337" i="1" a="1"/>
  <c r="E1337" i="1" s="1"/>
  <c r="H1337" i="1" s="1" a="1"/>
  <c r="H1337" i="1" s="1"/>
  <c r="E1338" i="1" a="1"/>
  <c r="E1338" i="1" s="1"/>
  <c r="H1338" i="1" s="1" a="1"/>
  <c r="H1338" i="1" s="1"/>
  <c r="E1339" i="1" a="1"/>
  <c r="E1339" i="1"/>
  <c r="H1339" i="1" s="1" a="1"/>
  <c r="H1339" i="1" s="1"/>
  <c r="E1340" i="1" a="1"/>
  <c r="E1340" i="1"/>
  <c r="H1340" i="1" s="1" a="1"/>
  <c r="H1340" i="1" s="1"/>
  <c r="E1341" i="1" a="1"/>
  <c r="E1341" i="1" s="1"/>
  <c r="H1341" i="1" s="1" a="1"/>
  <c r="H1341" i="1" s="1"/>
  <c r="E1342" i="1" a="1"/>
  <c r="E1342" i="1"/>
  <c r="H1342" i="1" s="1" a="1"/>
  <c r="H1342" i="1" s="1"/>
  <c r="E1343" i="1" a="1"/>
  <c r="E1343" i="1" s="1"/>
  <c r="H1343" i="1" s="1" a="1"/>
  <c r="H1343" i="1" s="1"/>
  <c r="E1344" i="1" a="1"/>
  <c r="E1344" i="1" s="1"/>
  <c r="H1344" i="1" s="1" a="1"/>
  <c r="H1344" i="1" s="1"/>
  <c r="E1345" i="1" a="1"/>
  <c r="E1345" i="1" s="1"/>
  <c r="H1345" i="1" s="1" a="1"/>
  <c r="H1345" i="1" s="1"/>
  <c r="E1346" i="1" a="1"/>
  <c r="E1346" i="1" s="1"/>
  <c r="H1346" i="1" s="1" a="1"/>
  <c r="H1346" i="1" s="1"/>
  <c r="E1347" i="1" a="1"/>
  <c r="E1347" i="1" s="1"/>
  <c r="H1347" i="1" s="1" a="1"/>
  <c r="H1347" i="1" s="1"/>
  <c r="E1348" i="1" a="1"/>
  <c r="E1348" i="1"/>
  <c r="H1348" i="1" s="1" a="1"/>
  <c r="H1348" i="1" s="1"/>
  <c r="E1349" i="1" a="1"/>
  <c r="E1349" i="1" s="1"/>
  <c r="H1349" i="1" s="1" a="1"/>
  <c r="H1349" i="1" s="1"/>
  <c r="E1350" i="1" a="1"/>
  <c r="E1350" i="1" s="1"/>
  <c r="H1350" i="1" s="1" a="1"/>
  <c r="H1350" i="1" s="1"/>
  <c r="E1351" i="1" a="1"/>
  <c r="E1351" i="1"/>
  <c r="H1351" i="1" s="1" a="1"/>
  <c r="H1351" i="1" s="1"/>
  <c r="E1352" i="1" a="1"/>
  <c r="E1352" i="1" s="1"/>
  <c r="H1352" i="1" s="1" a="1"/>
  <c r="H1352" i="1" s="1"/>
  <c r="E1353" i="1" a="1"/>
  <c r="E1353" i="1" s="1"/>
  <c r="H1353" i="1" s="1" a="1"/>
  <c r="H1353" i="1" s="1"/>
  <c r="E1354" i="1" a="1"/>
  <c r="E1354" i="1" s="1"/>
  <c r="H1354" i="1" s="1" a="1"/>
  <c r="H1354" i="1" s="1"/>
  <c r="E1355" i="1" a="1"/>
  <c r="E1355" i="1" s="1"/>
  <c r="H1355" i="1" s="1" a="1"/>
  <c r="H1355" i="1" s="1"/>
  <c r="E1356" i="1" a="1"/>
  <c r="E1356" i="1" s="1"/>
  <c r="H1356" i="1" s="1" a="1"/>
  <c r="H1356" i="1" s="1"/>
  <c r="E1357" i="1" a="1"/>
  <c r="E1357" i="1" s="1"/>
  <c r="H1357" i="1" s="1" a="1"/>
  <c r="H1357" i="1" s="1"/>
  <c r="E1358" i="1" a="1"/>
  <c r="E1358" i="1" s="1"/>
  <c r="H1358" i="1" s="1" a="1"/>
  <c r="H1358" i="1" s="1"/>
  <c r="E1359" i="1" a="1"/>
  <c r="E1359" i="1" s="1"/>
  <c r="H1359" i="1" s="1" a="1"/>
  <c r="H1359" i="1" s="1"/>
  <c r="E1360" i="1" a="1"/>
  <c r="E1360" i="1" s="1"/>
  <c r="H1360" i="1" s="1" a="1"/>
  <c r="H1360" i="1" s="1"/>
  <c r="E1361" i="1" a="1"/>
  <c r="E1361" i="1" s="1"/>
  <c r="H1361" i="1" s="1" a="1"/>
  <c r="H1361" i="1" s="1"/>
  <c r="E1362" i="1" a="1"/>
  <c r="E1362" i="1" s="1"/>
  <c r="H1362" i="1" s="1" a="1"/>
  <c r="H1362" i="1" s="1"/>
  <c r="E1363" i="1" a="1"/>
  <c r="E1363" i="1" s="1"/>
  <c r="H1363" i="1" s="1" a="1"/>
  <c r="H1363" i="1" s="1"/>
  <c r="E1364" i="1" a="1"/>
  <c r="E1364" i="1"/>
  <c r="H1364" i="1" s="1" a="1"/>
  <c r="H1364" i="1" s="1"/>
  <c r="E1365" i="1" a="1"/>
  <c r="E1365" i="1" s="1"/>
  <c r="H1365" i="1" s="1" a="1"/>
  <c r="H1365" i="1" s="1"/>
  <c r="E1366" i="1" a="1"/>
  <c r="E1366" i="1" s="1"/>
  <c r="H1366" i="1" s="1" a="1"/>
  <c r="H1366" i="1" s="1"/>
  <c r="E1367" i="1" a="1"/>
  <c r="E1367" i="1" s="1"/>
  <c r="H1367" i="1" s="1" a="1"/>
  <c r="H1367" i="1" s="1"/>
  <c r="E1368" i="1" a="1"/>
  <c r="E1368" i="1"/>
  <c r="H1368" i="1" s="1" a="1"/>
  <c r="H1368" i="1" s="1"/>
  <c r="E1369" i="1" a="1"/>
  <c r="E1369" i="1" s="1"/>
  <c r="H1369" i="1" s="1" a="1"/>
  <c r="H1369" i="1" s="1"/>
  <c r="E1370" i="1" a="1"/>
  <c r="E1370" i="1" s="1"/>
  <c r="H1370" i="1" s="1" a="1"/>
  <c r="H1370" i="1" s="1"/>
  <c r="E1371" i="1" a="1"/>
  <c r="E1371" i="1" s="1"/>
  <c r="H1371" i="1" s="1" a="1"/>
  <c r="H1371" i="1" s="1"/>
  <c r="E1372" i="1" a="1"/>
  <c r="E1372" i="1" s="1"/>
  <c r="H1372" i="1" s="1" a="1"/>
  <c r="H1372" i="1" s="1"/>
  <c r="E1373" i="1" a="1"/>
  <c r="E1373" i="1" s="1"/>
  <c r="H1373" i="1" s="1" a="1"/>
  <c r="H1373" i="1" s="1"/>
  <c r="E1374" i="1" a="1"/>
  <c r="E1374" i="1" s="1"/>
  <c r="H1374" i="1" s="1" a="1"/>
  <c r="H1374" i="1" s="1"/>
  <c r="E1375" i="1" a="1"/>
  <c r="E1375" i="1"/>
  <c r="H1375" i="1" s="1" a="1"/>
  <c r="H1375" i="1" s="1"/>
  <c r="E1376" i="1" a="1"/>
  <c r="E1376" i="1" s="1"/>
  <c r="H1376" i="1" s="1" a="1"/>
  <c r="H1376" i="1" s="1"/>
  <c r="E1377" i="1" a="1"/>
  <c r="E1377" i="1" s="1"/>
  <c r="H1377" i="1" s="1" a="1"/>
  <c r="H1377" i="1" s="1"/>
  <c r="E1378" i="1" a="1"/>
  <c r="E1378" i="1"/>
  <c r="H1378" i="1" s="1" a="1"/>
  <c r="H1378" i="1" s="1"/>
  <c r="E1379" i="1" a="1"/>
  <c r="E1379" i="1" s="1"/>
  <c r="H1379" i="1" s="1" a="1"/>
  <c r="H1379" i="1" s="1"/>
  <c r="E1380" i="1" a="1"/>
  <c r="E1380" i="1" s="1"/>
  <c r="H1380" i="1" s="1" a="1"/>
  <c r="H1380" i="1" s="1"/>
  <c r="E1381" i="1" a="1"/>
  <c r="E1381" i="1"/>
  <c r="H1381" i="1" s="1" a="1"/>
  <c r="H1381" i="1" s="1"/>
  <c r="E1382" i="1" a="1"/>
  <c r="E1382" i="1" s="1"/>
  <c r="H1382" i="1" s="1" a="1"/>
  <c r="H1382" i="1" s="1"/>
  <c r="E1383" i="1" a="1"/>
  <c r="E1383" i="1" s="1"/>
  <c r="H1383" i="1" s="1" a="1"/>
  <c r="H1383" i="1" s="1"/>
  <c r="E1384" i="1" a="1"/>
  <c r="E1384" i="1" s="1"/>
  <c r="H1384" i="1" s="1" a="1"/>
  <c r="H1384" i="1" s="1"/>
  <c r="E1385" i="1" a="1"/>
  <c r="E1385" i="1" s="1"/>
  <c r="H1385" i="1" s="1" a="1"/>
  <c r="H1385" i="1" s="1"/>
  <c r="E1386" i="1" a="1"/>
  <c r="E1386" i="1" s="1"/>
  <c r="H1386" i="1" s="1" a="1"/>
  <c r="H1386" i="1" s="1"/>
  <c r="E1387" i="1" a="1"/>
  <c r="E1387" i="1" s="1"/>
  <c r="H1387" i="1" s="1" a="1"/>
  <c r="H1387" i="1" s="1"/>
  <c r="E1388" i="1" a="1"/>
  <c r="E1388" i="1" s="1"/>
  <c r="H1388" i="1" s="1" a="1"/>
  <c r="H1388" i="1" s="1"/>
  <c r="E1389" i="1" a="1"/>
  <c r="E1389" i="1" s="1"/>
  <c r="H1389" i="1" s="1" a="1"/>
  <c r="H1389" i="1" s="1"/>
  <c r="E1390" i="1" a="1"/>
  <c r="E1390" i="1"/>
  <c r="H1390" i="1" s="1" a="1"/>
  <c r="H1390" i="1" s="1"/>
  <c r="E1391" i="1" a="1"/>
  <c r="E1391" i="1" s="1"/>
  <c r="H1391" i="1" s="1" a="1"/>
  <c r="H1391" i="1" s="1"/>
  <c r="E1392" i="1" a="1"/>
  <c r="E1392" i="1" s="1"/>
  <c r="H1392" i="1" s="1" a="1"/>
  <c r="H1392" i="1" s="1"/>
  <c r="E1393" i="1" a="1"/>
  <c r="E1393" i="1" s="1"/>
  <c r="H1393" i="1" s="1" a="1"/>
  <c r="H1393" i="1" s="1"/>
  <c r="E1394" i="1" a="1"/>
  <c r="E1394" i="1"/>
  <c r="H1394" i="1" s="1" a="1"/>
  <c r="H1394" i="1" s="1"/>
  <c r="E1395" i="1" a="1"/>
  <c r="E1395" i="1" s="1"/>
  <c r="H1395" i="1" s="1" a="1"/>
  <c r="H1395" i="1" s="1"/>
  <c r="E1396" i="1" a="1"/>
  <c r="E1396" i="1" s="1"/>
  <c r="H1396" i="1" s="1" a="1"/>
  <c r="H1396" i="1" s="1"/>
  <c r="E1397" i="1" a="1"/>
  <c r="E1397" i="1" s="1"/>
  <c r="H1397" i="1" s="1" a="1"/>
  <c r="H1397" i="1" s="1"/>
  <c r="E1398" i="1" a="1"/>
  <c r="E1398" i="1"/>
  <c r="H1398" i="1" s="1" a="1"/>
  <c r="H1398" i="1" s="1"/>
  <c r="E1399" i="1" a="1"/>
  <c r="E1399" i="1"/>
  <c r="H1399" i="1" s="1" a="1"/>
  <c r="H1399" i="1" s="1"/>
  <c r="E1400" i="1" a="1"/>
  <c r="E1400" i="1" s="1"/>
  <c r="H1400" i="1" s="1" a="1"/>
  <c r="H1400" i="1" s="1"/>
  <c r="E1401" i="1" a="1"/>
  <c r="E1401" i="1"/>
  <c r="H1401" i="1" s="1" a="1"/>
  <c r="H1401" i="1" s="1"/>
  <c r="E1402" i="1" a="1"/>
  <c r="E1402" i="1" s="1"/>
  <c r="H1402" i="1" s="1" a="1"/>
  <c r="H1402" i="1" s="1"/>
  <c r="E1403" i="1" a="1"/>
  <c r="E1403" i="1" s="1"/>
  <c r="H1403" i="1" s="1" a="1"/>
  <c r="H1403" i="1" s="1"/>
  <c r="E1404" i="1" a="1"/>
  <c r="E1404" i="1" s="1"/>
  <c r="H1404" i="1" s="1" a="1"/>
  <c r="H1404" i="1" s="1"/>
  <c r="E1405" i="1" a="1"/>
  <c r="E1405" i="1" s="1"/>
  <c r="H1405" i="1" s="1" a="1"/>
  <c r="H1405" i="1" s="1"/>
  <c r="E1406" i="1" a="1"/>
  <c r="E1406" i="1" s="1"/>
  <c r="H1406" i="1" s="1" a="1"/>
  <c r="H1406" i="1" s="1"/>
  <c r="E1407" i="1" a="1"/>
  <c r="E1407" i="1"/>
  <c r="H1407" i="1" s="1" a="1"/>
  <c r="H1407" i="1" s="1"/>
  <c r="E1408" i="1" a="1"/>
  <c r="E1408" i="1" s="1"/>
  <c r="H1408" i="1" s="1" a="1"/>
  <c r="H1408" i="1" s="1"/>
  <c r="E1409" i="1" a="1"/>
  <c r="E1409" i="1" s="1"/>
  <c r="H1409" i="1" s="1" a="1"/>
  <c r="H1409" i="1" s="1"/>
  <c r="E1410" i="1" a="1"/>
  <c r="E1410" i="1" s="1"/>
  <c r="H1410" i="1" s="1" a="1"/>
  <c r="H1410" i="1" s="1"/>
  <c r="E1411" i="1" a="1"/>
  <c r="E1411" i="1" s="1"/>
  <c r="H1411" i="1" s="1" a="1"/>
  <c r="H1411" i="1" s="1"/>
  <c r="E1412" i="1" a="1"/>
  <c r="E1412" i="1" s="1"/>
  <c r="H1412" i="1" s="1" a="1"/>
  <c r="H1412" i="1" s="1"/>
  <c r="E1413" i="1" a="1"/>
  <c r="E1413" i="1" s="1"/>
  <c r="H1413" i="1" s="1" a="1"/>
  <c r="H1413" i="1" s="1"/>
  <c r="E1414" i="1" a="1"/>
  <c r="E1414" i="1" s="1"/>
  <c r="H1414" i="1" s="1" a="1"/>
  <c r="H1414" i="1" s="1"/>
  <c r="E1415" i="1" a="1"/>
  <c r="E1415" i="1" s="1"/>
  <c r="H1415" i="1" s="1" a="1"/>
  <c r="H1415" i="1" s="1"/>
  <c r="E1416" i="1" a="1"/>
  <c r="E1416" i="1" s="1"/>
  <c r="H1416" i="1" s="1" a="1"/>
  <c r="H1416" i="1" s="1"/>
  <c r="E1417" i="1" a="1"/>
  <c r="E1417" i="1" s="1"/>
  <c r="H1417" i="1" s="1" a="1"/>
  <c r="H1417" i="1" s="1"/>
  <c r="E1418" i="1" a="1"/>
  <c r="E1418" i="1" s="1"/>
  <c r="H1418" i="1" s="1" a="1"/>
  <c r="H1418" i="1" s="1"/>
  <c r="E1419" i="1" a="1"/>
  <c r="E1419" i="1" s="1"/>
  <c r="H1419" i="1" s="1" a="1"/>
  <c r="H1419" i="1" s="1"/>
  <c r="E1420" i="1" a="1"/>
  <c r="E1420" i="1" s="1"/>
  <c r="H1420" i="1" s="1" a="1"/>
  <c r="H1420" i="1" s="1"/>
  <c r="E1421" i="1" a="1"/>
  <c r="E1421" i="1" s="1"/>
  <c r="H1421" i="1" s="1" a="1"/>
  <c r="H1421" i="1" s="1"/>
  <c r="E1422" i="1" a="1"/>
  <c r="E1422" i="1" s="1"/>
  <c r="H1422" i="1" s="1" a="1"/>
  <c r="H1422" i="1" s="1"/>
  <c r="E1423" i="1" a="1"/>
  <c r="E1423" i="1"/>
  <c r="H1423" i="1" s="1" a="1"/>
  <c r="H1423" i="1" s="1"/>
  <c r="E1424" i="1" a="1"/>
  <c r="E1424" i="1"/>
  <c r="H1424" i="1" s="1" a="1"/>
  <c r="H1424" i="1" s="1"/>
  <c r="E1425" i="1" a="1"/>
  <c r="E1425" i="1"/>
  <c r="H1425" i="1" s="1" a="1"/>
  <c r="H1425" i="1" s="1"/>
  <c r="E1426" i="1" a="1"/>
  <c r="E1426" i="1" s="1"/>
  <c r="H1426" i="1" s="1" a="1"/>
  <c r="H1426" i="1" s="1"/>
  <c r="E1427" i="1" a="1"/>
  <c r="E1427" i="1" s="1"/>
  <c r="H1427" i="1" s="1" a="1"/>
  <c r="H1427" i="1" s="1"/>
  <c r="E1428" i="1" a="1"/>
  <c r="E1428" i="1" s="1"/>
  <c r="H1428" i="1" s="1" a="1"/>
  <c r="H1428" i="1" s="1"/>
  <c r="E1429" i="1" a="1"/>
  <c r="E1429" i="1" s="1"/>
  <c r="H1429" i="1" s="1" a="1"/>
  <c r="H1429" i="1" s="1"/>
  <c r="E1430" i="1" a="1"/>
  <c r="E1430" i="1" s="1"/>
  <c r="H1430" i="1" s="1" a="1"/>
  <c r="H1430" i="1" s="1"/>
  <c r="E1431" i="1" a="1"/>
  <c r="E1431" i="1" s="1"/>
  <c r="H1431" i="1" s="1" a="1"/>
  <c r="H1431" i="1" s="1"/>
  <c r="E1432" i="1" a="1"/>
  <c r="E1432" i="1" s="1"/>
  <c r="H1432" i="1" s="1" a="1"/>
  <c r="H1432" i="1" s="1"/>
  <c r="E1433" i="1" a="1"/>
  <c r="E1433" i="1" s="1"/>
  <c r="H1433" i="1" s="1" a="1"/>
  <c r="H1433" i="1" s="1"/>
  <c r="E1434" i="1" a="1"/>
  <c r="E1434" i="1"/>
  <c r="H1434" i="1" s="1" a="1"/>
  <c r="H1434" i="1" s="1"/>
  <c r="E1435" i="1" a="1"/>
  <c r="E1435" i="1" s="1"/>
  <c r="H1435" i="1" s="1" a="1"/>
  <c r="H1435" i="1" s="1"/>
  <c r="E1436" i="1" a="1"/>
  <c r="E1436" i="1" s="1"/>
  <c r="H1436" i="1" s="1" a="1"/>
  <c r="H1436" i="1" s="1"/>
  <c r="E1437" i="1" a="1"/>
  <c r="E1437" i="1"/>
  <c r="H1437" i="1" s="1" a="1"/>
  <c r="H1437" i="1" s="1"/>
  <c r="E1438" i="1" a="1"/>
  <c r="E1438" i="1"/>
  <c r="H1438" i="1" s="1" a="1"/>
  <c r="H1438" i="1" s="1"/>
  <c r="E1439" i="1" a="1"/>
  <c r="E1439" i="1" s="1"/>
  <c r="H1439" i="1" s="1" a="1"/>
  <c r="H1439" i="1" s="1"/>
  <c r="E1440" i="1" a="1"/>
  <c r="E1440" i="1"/>
  <c r="H1440" i="1" s="1" a="1"/>
  <c r="H1440" i="1" s="1"/>
  <c r="E1441" i="1" a="1"/>
  <c r="E1441" i="1" s="1"/>
  <c r="H1441" i="1" s="1" a="1"/>
  <c r="H1441" i="1" s="1"/>
  <c r="E1442" i="1" a="1"/>
  <c r="E1442" i="1" s="1"/>
  <c r="H1442" i="1" s="1" a="1"/>
  <c r="H1442" i="1" s="1"/>
  <c r="E1443" i="1" a="1"/>
  <c r="E1443" i="1" s="1"/>
  <c r="H1443" i="1" s="1" a="1"/>
  <c r="H1443" i="1" s="1"/>
  <c r="E1444" i="1" a="1"/>
  <c r="E1444" i="1" s="1"/>
  <c r="E1445" i="1" a="1"/>
  <c r="E1445" i="1" s="1"/>
  <c r="H1445" i="1" s="1" a="1"/>
  <c r="H1445" i="1" s="1"/>
  <c r="E1446" i="1" a="1"/>
  <c r="E1446" i="1" s="1"/>
  <c r="H1446" i="1" s="1" a="1"/>
  <c r="H1446" i="1" s="1"/>
  <c r="E1447" i="1" a="1"/>
  <c r="E1447" i="1" s="1"/>
  <c r="H1447" i="1" s="1" a="1"/>
  <c r="H1447" i="1" s="1"/>
  <c r="E1448" i="1" a="1"/>
  <c r="E1448" i="1" s="1"/>
  <c r="H1448" i="1" s="1" a="1"/>
  <c r="H1448" i="1" s="1"/>
  <c r="E1449" i="1" a="1"/>
  <c r="E1449" i="1"/>
  <c r="H1449" i="1" s="1" a="1"/>
  <c r="H1449" i="1" s="1"/>
  <c r="E1450" i="1" a="1"/>
  <c r="E1450" i="1" s="1"/>
  <c r="H1450" i="1" s="1" a="1"/>
  <c r="H1450" i="1" s="1"/>
  <c r="E1451" i="1" a="1"/>
  <c r="E1451" i="1" s="1"/>
  <c r="H1451" i="1" s="1" a="1"/>
  <c r="H1451" i="1" s="1"/>
  <c r="E1452" i="1" a="1"/>
  <c r="E1452" i="1" s="1"/>
  <c r="H1452" i="1" s="1" a="1"/>
  <c r="H1452" i="1" s="1"/>
  <c r="E1453" i="1" a="1"/>
  <c r="E1453" i="1" s="1"/>
  <c r="H1453" i="1" s="1" a="1"/>
  <c r="H1453" i="1" s="1"/>
  <c r="E1454" i="1" a="1"/>
  <c r="E1454" i="1" s="1"/>
  <c r="H1454" i="1" s="1" a="1"/>
  <c r="H1454" i="1" s="1"/>
  <c r="E1455" i="1" a="1"/>
  <c r="E1455" i="1" s="1"/>
  <c r="H1455" i="1" s="1" a="1"/>
  <c r="H1455" i="1" s="1"/>
  <c r="E1456" i="1" a="1"/>
  <c r="E1456" i="1" s="1"/>
  <c r="H1456" i="1" s="1" a="1"/>
  <c r="H1456" i="1" s="1"/>
  <c r="E1457" i="1" a="1"/>
  <c r="E1457" i="1" s="1"/>
  <c r="H1457" i="1" s="1" a="1"/>
  <c r="H1457" i="1" s="1"/>
  <c r="E1458" i="1" a="1"/>
  <c r="E1458" i="1"/>
  <c r="H1458" i="1" s="1" a="1"/>
  <c r="H1458" i="1" s="1"/>
  <c r="E1459" i="1" a="1"/>
  <c r="E1459" i="1" s="1"/>
  <c r="H1459" i="1" s="1" a="1"/>
  <c r="H1459" i="1" s="1"/>
  <c r="E1460" i="1" a="1"/>
  <c r="E1460" i="1"/>
  <c r="H1460" i="1" s="1" a="1"/>
  <c r="H1460" i="1" s="1"/>
  <c r="E1461" i="1" a="1"/>
  <c r="E1461" i="1" s="1"/>
  <c r="H1461" i="1" s="1" a="1"/>
  <c r="H1461" i="1" s="1"/>
  <c r="E1462" i="1" a="1"/>
  <c r="E1462" i="1" s="1"/>
  <c r="H1462" i="1" s="1" a="1"/>
  <c r="H1462" i="1" s="1"/>
  <c r="E1463" i="1" a="1"/>
  <c r="E1463" i="1" s="1"/>
  <c r="H1463" i="1" s="1" a="1"/>
  <c r="H1463" i="1" s="1"/>
  <c r="E1464" i="1" a="1"/>
  <c r="E1464" i="1" s="1"/>
  <c r="H1464" i="1" s="1" a="1"/>
  <c r="H1464" i="1" s="1"/>
  <c r="E1465" i="1" a="1"/>
  <c r="E1465" i="1" s="1"/>
  <c r="H1465" i="1" s="1" a="1"/>
  <c r="H1465" i="1" s="1"/>
  <c r="E1466" i="1" a="1"/>
  <c r="E1466" i="1" s="1"/>
  <c r="H1466" i="1" s="1" a="1"/>
  <c r="H1466" i="1" s="1"/>
  <c r="E1467" i="1" a="1"/>
  <c r="E1467" i="1" s="1"/>
  <c r="H1467" i="1" s="1" a="1"/>
  <c r="H1467" i="1" s="1"/>
  <c r="E1468" i="1" a="1"/>
  <c r="E1468" i="1" s="1"/>
  <c r="E1469" i="1" a="1"/>
  <c r="E1469" i="1" s="1"/>
  <c r="H1469" i="1" s="1" a="1"/>
  <c r="H1469" i="1" s="1"/>
  <c r="E1470" i="1" a="1"/>
  <c r="E1470" i="1" s="1"/>
  <c r="H1470" i="1" s="1" a="1"/>
  <c r="H1470" i="1" s="1"/>
  <c r="E1471" i="1" a="1"/>
  <c r="E1471" i="1" s="1"/>
  <c r="H1471" i="1" s="1" a="1"/>
  <c r="H1471" i="1" s="1"/>
  <c r="E1472" i="1" a="1"/>
  <c r="E1472" i="1" s="1"/>
  <c r="H1472" i="1" s="1" a="1"/>
  <c r="H1472" i="1" s="1"/>
  <c r="E1473" i="1" a="1"/>
  <c r="E1473" i="1" s="1"/>
  <c r="H1473" i="1" s="1" a="1"/>
  <c r="H1473" i="1" s="1"/>
  <c r="E1474" i="1" a="1"/>
  <c r="E1474" i="1" s="1"/>
  <c r="H1474" i="1" s="1" a="1"/>
  <c r="H1474" i="1" s="1"/>
  <c r="E1475" i="1" a="1"/>
  <c r="E1475" i="1" s="1"/>
  <c r="H1475" i="1" s="1" a="1"/>
  <c r="H1475" i="1" s="1"/>
  <c r="E1476" i="1" a="1"/>
  <c r="E1476" i="1" s="1"/>
  <c r="H1476" i="1" s="1" a="1"/>
  <c r="H1476" i="1" s="1"/>
  <c r="E1477" i="1" a="1"/>
  <c r="E1477" i="1" s="1"/>
  <c r="H1477" i="1" s="1" a="1"/>
  <c r="H1477" i="1" s="1"/>
  <c r="E1478" i="1" a="1"/>
  <c r="E1478" i="1" s="1"/>
  <c r="H1478" i="1" s="1" a="1"/>
  <c r="H1478" i="1" s="1"/>
  <c r="E1479" i="1" a="1"/>
  <c r="E1479" i="1" s="1"/>
  <c r="H1479" i="1" s="1" a="1"/>
  <c r="H1479" i="1" s="1"/>
  <c r="E1480" i="1" a="1"/>
  <c r="E1480" i="1" s="1"/>
  <c r="H1480" i="1" s="1" a="1"/>
  <c r="H1480" i="1" s="1"/>
  <c r="E1481" i="1" a="1"/>
  <c r="E1481" i="1" s="1"/>
  <c r="H1481" i="1" s="1" a="1"/>
  <c r="H1481" i="1" s="1"/>
  <c r="E1482" i="1" a="1"/>
  <c r="E1482" i="1"/>
  <c r="H1482" i="1" s="1" a="1"/>
  <c r="H1482" i="1" s="1"/>
  <c r="E1483" i="1" a="1"/>
  <c r="E1483" i="1"/>
  <c r="H1483" i="1" s="1" a="1"/>
  <c r="H1483" i="1" s="1"/>
  <c r="E1484" i="1" a="1"/>
  <c r="E1484" i="1"/>
  <c r="H1484" i="1" s="1" a="1"/>
  <c r="H1484" i="1" s="1"/>
  <c r="E1485" i="1" a="1"/>
  <c r="E1485" i="1" s="1"/>
  <c r="H1485" i="1" s="1" a="1"/>
  <c r="H1485" i="1" s="1"/>
  <c r="E1486" i="1" a="1"/>
  <c r="E1486" i="1"/>
  <c r="H1486" i="1" s="1" a="1"/>
  <c r="H1486" i="1" s="1"/>
  <c r="E1487" i="1" a="1"/>
  <c r="E1487" i="1" s="1"/>
  <c r="H1487" i="1" s="1" a="1"/>
  <c r="H1487" i="1" s="1"/>
  <c r="E1488" i="1" a="1"/>
  <c r="E1488" i="1" s="1"/>
  <c r="H1488" i="1" s="1" a="1"/>
  <c r="H1488" i="1" s="1"/>
  <c r="E1489" i="1" a="1"/>
  <c r="E1489" i="1" s="1"/>
  <c r="H1489" i="1" s="1" a="1"/>
  <c r="H1489" i="1" s="1"/>
  <c r="E1490" i="1" a="1"/>
  <c r="E1490" i="1" s="1"/>
  <c r="H1490" i="1" s="1" a="1"/>
  <c r="H1490" i="1" s="1"/>
  <c r="E1491" i="1" a="1"/>
  <c r="E1491" i="1" s="1"/>
  <c r="H1491" i="1" s="1" a="1"/>
  <c r="H1491" i="1" s="1"/>
  <c r="E1492" i="1" a="1"/>
  <c r="E1492" i="1"/>
  <c r="H1492" i="1" s="1" a="1"/>
  <c r="H1492" i="1" s="1"/>
  <c r="E1493" i="1" a="1"/>
  <c r="E1493" i="1" s="1"/>
  <c r="H1493" i="1" s="1" a="1"/>
  <c r="H1493" i="1" s="1"/>
  <c r="E1494" i="1" a="1"/>
  <c r="E1494" i="1" s="1"/>
  <c r="E1495" i="1" a="1"/>
  <c r="E1495" i="1" s="1"/>
  <c r="H1495" i="1" s="1" a="1"/>
  <c r="H1495" i="1" s="1"/>
  <c r="E1496" i="1" a="1"/>
  <c r="E1496" i="1" s="1"/>
  <c r="H1496" i="1" s="1" a="1"/>
  <c r="H1496" i="1" s="1"/>
  <c r="E1497" i="1" a="1"/>
  <c r="E1497" i="1" s="1"/>
  <c r="H1497" i="1" s="1" a="1"/>
  <c r="H1497" i="1" s="1"/>
  <c r="E1498" i="1" a="1"/>
  <c r="E1498" i="1" s="1"/>
  <c r="H1498" i="1" s="1" a="1"/>
  <c r="H1498" i="1" s="1"/>
  <c r="E1499" i="1" a="1"/>
  <c r="E1499" i="1" s="1"/>
  <c r="H1499" i="1" s="1" a="1"/>
  <c r="H1499" i="1" s="1"/>
  <c r="E1500" i="1" a="1"/>
  <c r="E1500" i="1" s="1"/>
  <c r="H1500" i="1" s="1" a="1"/>
  <c r="H1500" i="1" s="1"/>
  <c r="E1501" i="1" a="1"/>
  <c r="E1501" i="1" s="1"/>
  <c r="H1501" i="1" s="1" a="1"/>
  <c r="H1501" i="1" s="1"/>
  <c r="E1502" i="1" a="1"/>
  <c r="E1502" i="1" s="1"/>
  <c r="H1502" i="1" s="1" a="1"/>
  <c r="H1502" i="1" s="1"/>
  <c r="E1503" i="1" a="1"/>
  <c r="E1503" i="1" s="1"/>
  <c r="H1503" i="1" s="1" a="1"/>
  <c r="H1503" i="1" s="1"/>
  <c r="E1504" i="1" a="1"/>
  <c r="E1504" i="1" s="1"/>
  <c r="H1504" i="1" s="1" a="1"/>
  <c r="H1504" i="1" s="1"/>
  <c r="E1505" i="1" a="1"/>
  <c r="E1505" i="1" s="1"/>
  <c r="H1505" i="1" s="1" a="1"/>
  <c r="H1505" i="1" s="1"/>
  <c r="E1506" i="1" a="1"/>
  <c r="E1506" i="1" s="1"/>
  <c r="H1506" i="1" s="1" a="1"/>
  <c r="H1506" i="1" s="1"/>
  <c r="E1507" i="1" a="1"/>
  <c r="E1507" i="1" s="1"/>
  <c r="H1507" i="1" s="1" a="1"/>
  <c r="H1507" i="1" s="1"/>
  <c r="E1508" i="1" a="1"/>
  <c r="E1508" i="1" s="1"/>
  <c r="H1508" i="1" s="1" a="1"/>
  <c r="H1508" i="1" s="1"/>
  <c r="E1509" i="1" a="1"/>
  <c r="E1509" i="1" s="1"/>
  <c r="H1509" i="1" s="1" a="1"/>
  <c r="H1509" i="1" s="1"/>
  <c r="E1510" i="1" a="1"/>
  <c r="E1510" i="1" s="1"/>
  <c r="H1510" i="1" s="1" a="1"/>
  <c r="H1510" i="1" s="1"/>
  <c r="E1511" i="1" a="1"/>
  <c r="E1511" i="1" s="1"/>
  <c r="H1511" i="1" s="1" a="1"/>
  <c r="H1511" i="1" s="1"/>
  <c r="E1512" i="1" a="1"/>
  <c r="E1512" i="1" s="1"/>
  <c r="H1512" i="1" s="1" a="1"/>
  <c r="H1512" i="1" s="1"/>
  <c r="E1513" i="1" a="1"/>
  <c r="E1513" i="1" s="1"/>
  <c r="H1513" i="1" s="1" a="1"/>
  <c r="H1513" i="1" s="1"/>
  <c r="E1514" i="1" a="1"/>
  <c r="E1514" i="1" s="1"/>
  <c r="H1514" i="1" s="1" a="1"/>
  <c r="H1514" i="1" s="1"/>
  <c r="E1515" i="1" a="1"/>
  <c r="E1515" i="1" s="1"/>
  <c r="H1515" i="1" s="1" a="1"/>
  <c r="H1515" i="1" s="1"/>
  <c r="E1516" i="1" a="1"/>
  <c r="E1516" i="1" s="1"/>
  <c r="E1517" i="1" a="1"/>
  <c r="E1517" i="1" s="1"/>
  <c r="H1517" i="1" s="1" a="1"/>
  <c r="H1517" i="1" s="1"/>
  <c r="E1518" i="1" a="1"/>
  <c r="E1518" i="1" s="1"/>
  <c r="H1518" i="1" s="1" a="1"/>
  <c r="H1518" i="1" s="1"/>
  <c r="E1519" i="1" a="1"/>
  <c r="E1519" i="1"/>
  <c r="H1519" i="1" s="1" a="1"/>
  <c r="H1519" i="1" s="1"/>
  <c r="E1520" i="1" a="1"/>
  <c r="E1520" i="1" s="1"/>
  <c r="E1521" i="1" a="1"/>
  <c r="E1521" i="1"/>
  <c r="H1521" i="1" s="1" a="1"/>
  <c r="H1521" i="1" s="1"/>
  <c r="E1522" i="1" a="1"/>
  <c r="E1522" i="1"/>
  <c r="H1522" i="1" s="1" a="1"/>
  <c r="H1522" i="1" s="1"/>
  <c r="E1523" i="1" a="1"/>
  <c r="E1523" i="1" s="1"/>
  <c r="H1523" i="1" s="1" a="1"/>
  <c r="H1523" i="1" s="1"/>
  <c r="E1524" i="1" a="1"/>
  <c r="E1524" i="1" s="1"/>
  <c r="H1524" i="1" s="1" a="1"/>
  <c r="H1524" i="1" s="1"/>
  <c r="E1525" i="1" a="1"/>
  <c r="E1525" i="1" s="1"/>
  <c r="H1525" i="1" s="1" a="1"/>
  <c r="H1525" i="1" s="1"/>
  <c r="E1526" i="1" a="1"/>
  <c r="E1526" i="1" s="1"/>
  <c r="H1526" i="1" s="1" a="1"/>
  <c r="H1526" i="1" s="1"/>
  <c r="E1527" i="1" a="1"/>
  <c r="E1527" i="1" s="1"/>
  <c r="H1527" i="1" s="1" a="1"/>
  <c r="H1527" i="1" s="1"/>
  <c r="E1528" i="1" a="1"/>
  <c r="E1528" i="1" s="1"/>
  <c r="H1528" i="1" s="1" a="1"/>
  <c r="H1528" i="1" s="1"/>
  <c r="E1529" i="1" a="1"/>
  <c r="E1529" i="1" s="1"/>
  <c r="H1529" i="1" s="1" a="1"/>
  <c r="H1529" i="1" s="1"/>
  <c r="E1530" i="1" a="1"/>
  <c r="E1530" i="1"/>
  <c r="H1530" i="1" s="1" a="1"/>
  <c r="H1530" i="1" s="1"/>
  <c r="E1531" i="1" a="1"/>
  <c r="E1531" i="1" s="1"/>
  <c r="H1531" i="1" s="1" a="1"/>
  <c r="H1531" i="1" s="1"/>
  <c r="E1532" i="1" a="1"/>
  <c r="E1532" i="1" s="1"/>
  <c r="H1532" i="1" s="1" a="1"/>
  <c r="H1532" i="1" s="1"/>
  <c r="E1533" i="1" a="1"/>
  <c r="E1533" i="1" s="1"/>
  <c r="H1533" i="1" s="1" a="1"/>
  <c r="H1533" i="1" s="1"/>
  <c r="E1534" i="1" a="1"/>
  <c r="E1534" i="1" s="1"/>
  <c r="H1534" i="1" s="1" a="1"/>
  <c r="H1534" i="1" s="1"/>
  <c r="E1535" i="1" a="1"/>
  <c r="E1535" i="1" s="1"/>
  <c r="H1535" i="1" s="1" a="1"/>
  <c r="H1535" i="1" s="1"/>
  <c r="E1536" i="1" a="1"/>
  <c r="E1536" i="1" s="1"/>
  <c r="H1536" i="1" s="1" a="1"/>
  <c r="H1536" i="1" s="1"/>
  <c r="E1537" i="1" a="1"/>
  <c r="E1537" i="1" s="1"/>
  <c r="H1537" i="1" s="1" a="1"/>
  <c r="H1537" i="1" s="1"/>
  <c r="E1538" i="1" a="1"/>
  <c r="E1538" i="1"/>
  <c r="H1538" i="1" s="1" a="1"/>
  <c r="H1538" i="1" s="1"/>
  <c r="E1539" i="1" a="1"/>
  <c r="E1539" i="1" s="1"/>
  <c r="H1539" i="1" s="1" a="1"/>
  <c r="H1539" i="1" s="1"/>
  <c r="E1540" i="1" a="1"/>
  <c r="E1540" i="1" s="1"/>
  <c r="E1541" i="1" a="1"/>
  <c r="E1541" i="1" s="1"/>
  <c r="H1541" i="1" s="1" a="1"/>
  <c r="H1541" i="1" s="1"/>
  <c r="E1542" i="1" a="1"/>
  <c r="E1542" i="1"/>
  <c r="H1542" i="1" s="1" a="1"/>
  <c r="H1542" i="1" s="1"/>
  <c r="E1543" i="1" a="1"/>
  <c r="E1543" i="1" s="1"/>
  <c r="H1543" i="1" s="1" a="1"/>
  <c r="H1543" i="1" s="1"/>
  <c r="E1544" i="1" a="1"/>
  <c r="E1544" i="1" s="1"/>
  <c r="E1545" i="1" a="1"/>
  <c r="E1545" i="1"/>
  <c r="H1545" i="1" s="1" a="1"/>
  <c r="H1545" i="1" s="1"/>
  <c r="E1546" i="1" a="1"/>
  <c r="E1546" i="1" s="1"/>
  <c r="H1546" i="1" s="1" a="1"/>
  <c r="H1546" i="1" s="1"/>
  <c r="E1547" i="1" a="1"/>
  <c r="E1547" i="1" s="1"/>
  <c r="H1547" i="1" s="1" a="1"/>
  <c r="H1547" i="1" s="1"/>
  <c r="E1548" i="1" a="1"/>
  <c r="E1548" i="1" s="1"/>
  <c r="H1548" i="1" s="1" a="1"/>
  <c r="H1548" i="1" s="1"/>
  <c r="E1549" i="1" a="1"/>
  <c r="E1549" i="1" s="1"/>
  <c r="H1549" i="1" s="1" a="1"/>
  <c r="H1549" i="1" s="1"/>
  <c r="E1550" i="1" a="1"/>
  <c r="E1550" i="1" s="1"/>
  <c r="H1550" i="1" s="1" a="1"/>
  <c r="H1550" i="1" s="1"/>
  <c r="E1551" i="1" a="1"/>
  <c r="E1551" i="1"/>
  <c r="H1551" i="1" s="1" a="1"/>
  <c r="H1551" i="1" s="1"/>
  <c r="E1552" i="1" a="1"/>
  <c r="E1552" i="1" s="1"/>
  <c r="H1552" i="1" s="1" a="1"/>
  <c r="H1552" i="1" s="1"/>
  <c r="E1553" i="1" a="1"/>
  <c r="E1553" i="1" s="1"/>
  <c r="H1553" i="1" s="1" a="1"/>
  <c r="H1553" i="1" s="1"/>
  <c r="E1554" i="1" a="1"/>
  <c r="E1554" i="1" s="1"/>
  <c r="H1554" i="1" s="1" a="1"/>
  <c r="H1554" i="1" s="1"/>
  <c r="E1555" i="1" a="1"/>
  <c r="E1555" i="1" s="1"/>
  <c r="H1555" i="1" s="1" a="1"/>
  <c r="H1555" i="1" s="1"/>
  <c r="E1556" i="1" a="1"/>
  <c r="E1556" i="1"/>
  <c r="H1556" i="1" s="1" a="1"/>
  <c r="H1556" i="1" s="1"/>
  <c r="E1557" i="1" a="1"/>
  <c r="E1557" i="1" s="1"/>
  <c r="H1557" i="1" s="1" a="1"/>
  <c r="H1557" i="1" s="1"/>
  <c r="E1558" i="1" a="1"/>
  <c r="E1558" i="1" s="1"/>
  <c r="H1558" i="1" s="1" a="1"/>
  <c r="H1558" i="1" s="1"/>
  <c r="E1559" i="1" a="1"/>
  <c r="E1559" i="1" s="1"/>
  <c r="H1559" i="1" s="1" a="1"/>
  <c r="H1559" i="1" s="1"/>
  <c r="E1560" i="1" a="1"/>
  <c r="E1560" i="1" s="1"/>
  <c r="H1560" i="1" s="1" a="1"/>
  <c r="H1560" i="1" s="1"/>
  <c r="E1561" i="1" a="1"/>
  <c r="E1561" i="1" s="1"/>
  <c r="H1561" i="1" s="1" a="1"/>
  <c r="H1561" i="1" s="1"/>
  <c r="E1562" i="1" a="1"/>
  <c r="E1562" i="1" s="1"/>
  <c r="H1562" i="1" s="1" a="1"/>
  <c r="H1562" i="1" s="1"/>
  <c r="E1563" i="1" a="1"/>
  <c r="E1563" i="1" s="1"/>
  <c r="H1563" i="1" s="1" a="1"/>
  <c r="H1563" i="1" s="1"/>
  <c r="E1564" i="1" a="1"/>
  <c r="E1564" i="1" s="1"/>
  <c r="H1564" i="1" s="1" a="1"/>
  <c r="H1564" i="1" s="1"/>
  <c r="E1565" i="1" a="1"/>
  <c r="E1565" i="1" s="1"/>
  <c r="H1565" i="1" s="1" a="1"/>
  <c r="H1565" i="1" s="1"/>
  <c r="E1566" i="1" a="1"/>
  <c r="E1566" i="1" s="1"/>
  <c r="E1567" i="1" a="1"/>
  <c r="E1567" i="1"/>
  <c r="H1567" i="1" s="1" a="1"/>
  <c r="H1567" i="1" s="1"/>
  <c r="E1568" i="1" a="1"/>
  <c r="E1568" i="1"/>
  <c r="E1569" i="1" a="1"/>
  <c r="E1569" i="1" s="1"/>
  <c r="H1569" i="1" s="1" a="1"/>
  <c r="H1569" i="1" s="1"/>
  <c r="E1570" i="1" a="1"/>
  <c r="E1570" i="1" s="1"/>
  <c r="H1570" i="1" s="1" a="1"/>
  <c r="H1570" i="1" s="1"/>
  <c r="E1571" i="1" a="1"/>
  <c r="E1571" i="1" s="1"/>
  <c r="H1571" i="1" s="1" a="1"/>
  <c r="H1571" i="1" s="1"/>
  <c r="E1572" i="1" a="1"/>
  <c r="E1572" i="1" s="1"/>
  <c r="H1572" i="1" s="1" a="1"/>
  <c r="H1572" i="1" s="1"/>
  <c r="E1573" i="1" a="1"/>
  <c r="E1573" i="1" s="1"/>
  <c r="H1573" i="1" s="1" a="1"/>
  <c r="H1573" i="1" s="1"/>
  <c r="E1574" i="1" a="1"/>
  <c r="E1574" i="1" s="1"/>
  <c r="H1574" i="1" s="1" a="1"/>
  <c r="H1574" i="1" s="1"/>
  <c r="E1575" i="1" a="1"/>
  <c r="E1575" i="1" s="1"/>
  <c r="H1575" i="1" s="1" a="1"/>
  <c r="H1575" i="1" s="1"/>
  <c r="E1576" i="1" a="1"/>
  <c r="E1576" i="1" s="1"/>
  <c r="H1576" i="1" s="1" a="1"/>
  <c r="H1576" i="1" s="1"/>
  <c r="E1577" i="1" a="1"/>
  <c r="E1577" i="1" s="1"/>
  <c r="E1578" i="1" a="1"/>
  <c r="E1578" i="1"/>
  <c r="H1578" i="1" s="1" a="1"/>
  <c r="H1578" i="1" s="1"/>
  <c r="E1579" i="1" a="1"/>
  <c r="E1579" i="1" s="1"/>
  <c r="E1580" i="1" a="1"/>
  <c r="E1580" i="1"/>
  <c r="H1580" i="1" s="1" a="1"/>
  <c r="H1580" i="1" s="1"/>
  <c r="E1581" i="1" a="1"/>
  <c r="E1581" i="1"/>
  <c r="H1581" i="1" s="1" a="1"/>
  <c r="H1581" i="1" s="1"/>
  <c r="E1582" i="1" a="1"/>
  <c r="E1582" i="1"/>
  <c r="H1582" i="1" s="1" a="1"/>
  <c r="H1582" i="1" s="1"/>
  <c r="E1583" i="1" a="1"/>
  <c r="E1583" i="1" s="1"/>
  <c r="H1583" i="1" s="1" a="1"/>
  <c r="H1583" i="1" s="1"/>
  <c r="E1584" i="1" a="1"/>
  <c r="E1584" i="1"/>
  <c r="H1584" i="1" s="1" a="1"/>
  <c r="H1584" i="1" s="1"/>
  <c r="E1585" i="1" a="1"/>
  <c r="E1585" i="1" s="1"/>
  <c r="H1585" i="1" s="1" a="1"/>
  <c r="H1585" i="1" s="1"/>
  <c r="E1586" i="1" a="1"/>
  <c r="E1586" i="1" s="1"/>
  <c r="H1586" i="1" s="1" a="1"/>
  <c r="H1586" i="1" s="1"/>
  <c r="E1587" i="1" a="1"/>
  <c r="E1587" i="1" s="1"/>
  <c r="H1587" i="1" s="1" a="1"/>
  <c r="H1587" i="1" s="1"/>
  <c r="E1588" i="1" a="1"/>
  <c r="E1588" i="1" s="1"/>
  <c r="E1589" i="1" a="1"/>
  <c r="E1589" i="1" s="1"/>
  <c r="H1589" i="1" s="1" a="1"/>
  <c r="H1589" i="1" s="1"/>
  <c r="E1590" i="1" a="1"/>
  <c r="E1590" i="1" s="1"/>
  <c r="E1591" i="1" a="1"/>
  <c r="E1591" i="1" s="1"/>
  <c r="H1591" i="1" s="1" a="1"/>
  <c r="H1591" i="1" s="1"/>
  <c r="E1592" i="1" a="1"/>
  <c r="E1592" i="1" s="1"/>
  <c r="E1593" i="1" a="1"/>
  <c r="E1593" i="1" s="1"/>
  <c r="H1593" i="1" s="1" a="1"/>
  <c r="H1593" i="1" s="1"/>
  <c r="E1594" i="1" a="1"/>
  <c r="E1594" i="1" s="1"/>
  <c r="H1594" i="1" s="1" a="1"/>
  <c r="H1594" i="1" s="1"/>
  <c r="E1595" i="1" a="1"/>
  <c r="E1595" i="1" s="1"/>
  <c r="H1595" i="1" s="1" a="1"/>
  <c r="H1595" i="1" s="1"/>
  <c r="E1596" i="1" a="1"/>
  <c r="E1596" i="1" s="1"/>
  <c r="H1596" i="1" s="1" a="1"/>
  <c r="H1596" i="1" s="1"/>
  <c r="E1597" i="1" a="1"/>
  <c r="E1597" i="1"/>
  <c r="E1598" i="1" a="1"/>
  <c r="E1598" i="1" s="1"/>
  <c r="H1598" i="1" s="1" a="1"/>
  <c r="H1598" i="1" s="1"/>
  <c r="E1599" i="1" a="1"/>
  <c r="E1599" i="1" s="1"/>
  <c r="H1599" i="1" s="1" a="1"/>
  <c r="H1599" i="1" s="1"/>
  <c r="E1600" i="1" a="1"/>
  <c r="E1600" i="1" s="1"/>
  <c r="H1600" i="1" s="1" a="1"/>
  <c r="H1600" i="1" s="1"/>
  <c r="E1601" i="1" a="1"/>
  <c r="E1601" i="1" s="1"/>
  <c r="H1601" i="1" s="1" a="1"/>
  <c r="H1601" i="1" s="1"/>
  <c r="E1602" i="1" a="1"/>
  <c r="E1602" i="1" s="1"/>
  <c r="H1602" i="1" s="1" a="1"/>
  <c r="H1602" i="1" s="1"/>
  <c r="E1603" i="1" a="1"/>
  <c r="E1603" i="1" s="1"/>
  <c r="E1604" i="1" a="1"/>
  <c r="E1604" i="1"/>
  <c r="H1604" i="1" s="1" a="1"/>
  <c r="H1604" i="1" s="1"/>
  <c r="E1605" i="1" a="1"/>
  <c r="E1605" i="1" s="1"/>
  <c r="H1605" i="1" s="1" a="1"/>
  <c r="H1605" i="1" s="1"/>
  <c r="E1606" i="1" a="1"/>
  <c r="E1606" i="1"/>
  <c r="H1606" i="1" s="1" a="1"/>
  <c r="H1606" i="1" s="1"/>
  <c r="E1607" i="1" a="1"/>
  <c r="E1607" i="1" s="1"/>
  <c r="H1607" i="1" s="1" a="1"/>
  <c r="H1607" i="1" s="1"/>
  <c r="E1608" i="1" a="1"/>
  <c r="E1608" i="1" s="1"/>
  <c r="H1608" i="1" s="1" a="1"/>
  <c r="H1608" i="1" s="1"/>
  <c r="E1609" i="1" a="1"/>
  <c r="E1609" i="1" s="1"/>
  <c r="H1609" i="1" s="1" a="1"/>
  <c r="H1609" i="1" s="1"/>
  <c r="E1610" i="1" a="1"/>
  <c r="E1610" i="1"/>
  <c r="E1611" i="1" a="1"/>
  <c r="E1611" i="1" s="1"/>
  <c r="H1611" i="1" s="1" a="1"/>
  <c r="H1611" i="1" s="1"/>
  <c r="E1612" i="1" a="1"/>
  <c r="E1612" i="1" s="1"/>
  <c r="H1612" i="1" s="1" a="1"/>
  <c r="H1612" i="1" s="1"/>
  <c r="E1613" i="1" a="1"/>
  <c r="E1613" i="1" s="1"/>
  <c r="H1613" i="1" s="1" a="1"/>
  <c r="H1613" i="1" s="1"/>
  <c r="E1614" i="1" a="1"/>
  <c r="E1614" i="1" s="1"/>
  <c r="H1614" i="1" s="1" a="1"/>
  <c r="H1614" i="1" s="1"/>
  <c r="E1615" i="1" a="1"/>
  <c r="E1615" i="1"/>
  <c r="H1615" i="1" s="1" a="1"/>
  <c r="H1615" i="1" s="1"/>
  <c r="E1616" i="1" a="1"/>
  <c r="E1616" i="1" s="1"/>
  <c r="E1617" i="1" a="1"/>
  <c r="E1617" i="1" s="1"/>
  <c r="H1617" i="1" s="1" a="1"/>
  <c r="H1617" i="1" s="1"/>
  <c r="E1618" i="1" a="1"/>
  <c r="E1618" i="1" s="1"/>
  <c r="H1618" i="1" s="1" a="1"/>
  <c r="H1618" i="1" s="1"/>
  <c r="E1619" i="1" a="1"/>
  <c r="E1619" i="1" s="1"/>
  <c r="H1619" i="1" s="1" a="1"/>
  <c r="H1619" i="1" s="1"/>
  <c r="E1620" i="1" a="1"/>
  <c r="E1620" i="1" s="1"/>
  <c r="H1620" i="1" s="1" a="1"/>
  <c r="H1620" i="1" s="1"/>
  <c r="E1621" i="1" a="1"/>
  <c r="E1621" i="1" s="1"/>
  <c r="H1621" i="1" s="1" a="1"/>
  <c r="H1621" i="1" s="1"/>
  <c r="E1622" i="1" a="1"/>
  <c r="E1622" i="1" s="1"/>
  <c r="H1622" i="1" s="1" a="1"/>
  <c r="H1622" i="1" s="1"/>
  <c r="E1623" i="1" a="1"/>
  <c r="E1623" i="1" s="1"/>
  <c r="H1623" i="1" s="1" a="1"/>
  <c r="H1623" i="1" s="1"/>
  <c r="E1624" i="1" a="1"/>
  <c r="E1624" i="1" s="1"/>
  <c r="H1624" i="1" s="1" a="1"/>
  <c r="H1624" i="1" s="1"/>
  <c r="E1625" i="1" a="1"/>
  <c r="E1625" i="1" s="1"/>
  <c r="H1625" i="1" s="1" a="1"/>
  <c r="H1625" i="1" s="1"/>
  <c r="E1626" i="1" a="1"/>
  <c r="E1626" i="1"/>
  <c r="H1626" i="1" s="1" a="1"/>
  <c r="H1626" i="1" s="1"/>
  <c r="E1627" i="1" a="1"/>
  <c r="E1627" i="1"/>
  <c r="H1627" i="1" s="1" a="1"/>
  <c r="H1627" i="1" s="1"/>
  <c r="E1628" i="1" a="1"/>
  <c r="E1628" i="1" s="1"/>
  <c r="H1628" i="1" s="1" a="1"/>
  <c r="H1628" i="1" s="1"/>
  <c r="E1629" i="1" a="1"/>
  <c r="E1629" i="1" s="1"/>
  <c r="H1629" i="1" s="1" a="1"/>
  <c r="H1629" i="1" s="1"/>
  <c r="E1630" i="1" a="1"/>
  <c r="E1630" i="1"/>
  <c r="E1631" i="1" a="1"/>
  <c r="E1631" i="1" s="1"/>
  <c r="H1631" i="1" s="1" a="1"/>
  <c r="H1631" i="1" s="1"/>
  <c r="E1632" i="1" a="1"/>
  <c r="E1632" i="1" s="1"/>
  <c r="H1632" i="1" s="1" a="1"/>
  <c r="H1632" i="1" s="1"/>
  <c r="E1633" i="1" a="1"/>
  <c r="E1633" i="1" s="1"/>
  <c r="H1633" i="1" s="1" a="1"/>
  <c r="H1633" i="1" s="1"/>
  <c r="E1634" i="1" a="1"/>
  <c r="E1634" i="1" s="1"/>
  <c r="H1634" i="1" s="1" a="1"/>
  <c r="H1634" i="1" s="1"/>
  <c r="E1635" i="1" a="1"/>
  <c r="E1635" i="1" s="1"/>
  <c r="H1635" i="1" s="1" a="1"/>
  <c r="H1635" i="1" s="1"/>
  <c r="E1636" i="1" a="1"/>
  <c r="E1636" i="1"/>
  <c r="H1636" i="1" s="1" a="1"/>
  <c r="H1636" i="1" s="1"/>
  <c r="E1637" i="1" a="1"/>
  <c r="E1637" i="1" s="1"/>
  <c r="H1637" i="1" s="1" a="1"/>
  <c r="H1637" i="1" s="1"/>
  <c r="E1638" i="1" a="1"/>
  <c r="E1638" i="1" s="1"/>
  <c r="H1638" i="1" s="1" a="1"/>
  <c r="H1638" i="1" s="1"/>
  <c r="E1639" i="1" a="1"/>
  <c r="E1639" i="1" s="1"/>
  <c r="H1639" i="1" s="1" a="1"/>
  <c r="H1639" i="1" s="1"/>
  <c r="E1640" i="1" a="1"/>
  <c r="E1640" i="1" s="1"/>
  <c r="H1640" i="1" s="1" a="1"/>
  <c r="H1640" i="1" s="1"/>
  <c r="E1641" i="1" a="1"/>
  <c r="E1641" i="1"/>
  <c r="H1641" i="1" s="1" a="1"/>
  <c r="H1641" i="1" s="1"/>
  <c r="E1642" i="1" a="1"/>
  <c r="E1642" i="1" s="1"/>
  <c r="H1642" i="1" s="1" a="1"/>
  <c r="H1642" i="1" s="1"/>
  <c r="E1643" i="1" a="1"/>
  <c r="E1643" i="1" s="1"/>
  <c r="E1644" i="1" a="1"/>
  <c r="E1644" i="1" s="1"/>
  <c r="H1644" i="1" s="1" a="1"/>
  <c r="H1644" i="1" s="1"/>
  <c r="E1645" i="1" a="1"/>
  <c r="E1645" i="1" s="1"/>
  <c r="H1645" i="1" s="1" a="1"/>
  <c r="H1645" i="1" s="1"/>
  <c r="E1646" i="1" a="1"/>
  <c r="E1646" i="1" s="1"/>
  <c r="H1646" i="1" s="1" a="1"/>
  <c r="H1646" i="1" s="1"/>
  <c r="E1647" i="1" a="1"/>
  <c r="E1647" i="1" s="1"/>
  <c r="H1647" i="1" s="1" a="1"/>
  <c r="H1647" i="1" s="1"/>
  <c r="E1648" i="1" a="1"/>
  <c r="E1648" i="1" s="1"/>
  <c r="E1649" i="1" a="1"/>
  <c r="E1649" i="1" s="1"/>
  <c r="E1650" i="1" a="1"/>
  <c r="E1650" i="1" s="1"/>
  <c r="H1650" i="1" s="1" a="1"/>
  <c r="H1650" i="1" s="1"/>
  <c r="E1651" i="1" a="1"/>
  <c r="E1651" i="1" s="1"/>
  <c r="E1652" i="1" a="1"/>
  <c r="E1652" i="1" s="1"/>
  <c r="H1652" i="1" s="1" a="1"/>
  <c r="H1652" i="1" s="1"/>
  <c r="E1653" i="1" a="1"/>
  <c r="E1653" i="1" s="1"/>
  <c r="H1653" i="1" s="1" a="1"/>
  <c r="H1653" i="1" s="1"/>
  <c r="E1654" i="1" a="1"/>
  <c r="E1654" i="1"/>
  <c r="H1654" i="1" s="1" a="1"/>
  <c r="H1654" i="1" s="1"/>
  <c r="E1655" i="1" a="1"/>
  <c r="E1655" i="1" s="1"/>
  <c r="H1655" i="1" s="1" a="1"/>
  <c r="H1655" i="1" s="1"/>
  <c r="E1656" i="1" a="1"/>
  <c r="E1656" i="1" s="1"/>
  <c r="H1656" i="1" s="1" a="1"/>
  <c r="H1656" i="1" s="1"/>
  <c r="E1657" i="1" a="1"/>
  <c r="E1657" i="1" s="1"/>
  <c r="H1657" i="1" s="1" a="1"/>
  <c r="H1657" i="1" s="1"/>
  <c r="E1658" i="1" a="1"/>
  <c r="E1658" i="1" s="1"/>
  <c r="H1658" i="1" s="1" a="1"/>
  <c r="H1658" i="1" s="1"/>
  <c r="E1659" i="1" a="1"/>
  <c r="E1659" i="1" s="1"/>
  <c r="H1659" i="1" s="1" a="1"/>
  <c r="H1659" i="1" s="1"/>
  <c r="E1660" i="1" a="1"/>
  <c r="E1660" i="1" s="1"/>
  <c r="H1660" i="1" s="1" a="1"/>
  <c r="H1660" i="1" s="1"/>
  <c r="E1661" i="1" a="1"/>
  <c r="E1661" i="1" s="1"/>
  <c r="H1661" i="1" s="1" a="1"/>
  <c r="H1661" i="1" s="1"/>
  <c r="E1662" i="1" a="1"/>
  <c r="E1662" i="1" s="1"/>
  <c r="E1663" i="1" a="1"/>
  <c r="E1663" i="1"/>
  <c r="E1664" i="1" a="1"/>
  <c r="E1664" i="1" s="1"/>
  <c r="H1664" i="1" s="1" a="1"/>
  <c r="H1664" i="1" s="1"/>
  <c r="E1665" i="1" a="1"/>
  <c r="E1665" i="1"/>
  <c r="H1665" i="1" s="1" a="1"/>
  <c r="H1665" i="1" s="1"/>
  <c r="E1666" i="1" a="1"/>
  <c r="E1666" i="1"/>
  <c r="H1666" i="1" s="1" a="1"/>
  <c r="H1666" i="1" s="1"/>
  <c r="E1667" i="1" a="1"/>
  <c r="E1667" i="1" s="1"/>
  <c r="E1668" i="1" a="1"/>
  <c r="E1668" i="1" s="1"/>
  <c r="H1668" i="1" s="1" a="1"/>
  <c r="H1668" i="1" s="1"/>
  <c r="E1669" i="1" a="1"/>
  <c r="E1669" i="1" s="1"/>
  <c r="H1669" i="1" s="1" a="1"/>
  <c r="H1669" i="1" s="1"/>
  <c r="E1670" i="1" a="1"/>
  <c r="E1670" i="1" s="1"/>
  <c r="E1671" i="1" a="1"/>
  <c r="E1671" i="1" s="1"/>
  <c r="H1671" i="1" s="1" a="1"/>
  <c r="H1671" i="1" s="1"/>
  <c r="E1672" i="1" a="1"/>
  <c r="E1672" i="1" s="1"/>
  <c r="E1673" i="1" a="1"/>
  <c r="E1673" i="1" s="1"/>
  <c r="H1673" i="1" s="1" a="1"/>
  <c r="H1673" i="1" s="1"/>
  <c r="E1674" i="1" a="1"/>
  <c r="E1674" i="1"/>
  <c r="H1674" i="1" s="1" a="1"/>
  <c r="H1674" i="1" s="1"/>
  <c r="E1675" i="1" a="1"/>
  <c r="E1675" i="1" s="1"/>
  <c r="H1675" i="1" s="1" a="1"/>
  <c r="H1675" i="1" s="1"/>
  <c r="E1676" i="1" a="1"/>
  <c r="E1676" i="1" s="1"/>
  <c r="H1676" i="1" s="1" a="1"/>
  <c r="H1676" i="1" s="1"/>
  <c r="E1677" i="1" a="1"/>
  <c r="E1677" i="1" s="1"/>
  <c r="H1677" i="1" s="1" a="1"/>
  <c r="H1677" i="1" s="1"/>
  <c r="E1678" i="1" a="1"/>
  <c r="E1678" i="1" s="1"/>
  <c r="H1678" i="1" s="1" a="1"/>
  <c r="H1678" i="1" s="1"/>
  <c r="E1679" i="1" a="1"/>
  <c r="E1679" i="1" s="1"/>
  <c r="H1679" i="1" s="1" a="1"/>
  <c r="H1679" i="1" s="1"/>
  <c r="E1680" i="1" a="1"/>
  <c r="E1680" i="1" s="1"/>
  <c r="H1680" i="1" s="1" a="1"/>
  <c r="H1680" i="1" s="1"/>
  <c r="E1681" i="1" a="1"/>
  <c r="E1681" i="1" s="1"/>
  <c r="H1681" i="1" s="1" a="1"/>
  <c r="H1681" i="1" s="1"/>
  <c r="E1682" i="1" a="1"/>
  <c r="E1682" i="1" s="1"/>
  <c r="H1682" i="1" s="1" a="1"/>
  <c r="H1682" i="1" s="1"/>
  <c r="E1683" i="1" a="1"/>
  <c r="E1683" i="1" s="1"/>
  <c r="H1683" i="1" s="1" a="1"/>
  <c r="H1683" i="1" s="1"/>
  <c r="E1684" i="1" a="1"/>
  <c r="E1684" i="1" s="1"/>
  <c r="H1684" i="1" s="1" a="1"/>
  <c r="H1684" i="1" s="1"/>
  <c r="E1685" i="1" a="1"/>
  <c r="E1685" i="1" s="1"/>
  <c r="E1686" i="1" a="1"/>
  <c r="E1686" i="1" s="1"/>
  <c r="H1686" i="1" s="1" a="1"/>
  <c r="H1686" i="1" s="1"/>
  <c r="E1687" i="1" a="1"/>
  <c r="E1687" i="1" s="1"/>
  <c r="H1687" i="1" s="1" a="1"/>
  <c r="H1687" i="1" s="1"/>
  <c r="E1688" i="1" a="1"/>
  <c r="E1688" i="1" s="1"/>
  <c r="H1688" i="1" s="1" a="1"/>
  <c r="H1688" i="1" s="1"/>
  <c r="E1689" i="1" a="1"/>
  <c r="E1689" i="1"/>
  <c r="H1689" i="1" s="1" a="1"/>
  <c r="H1689" i="1" s="1"/>
  <c r="E1690" i="1" a="1"/>
  <c r="E1690" i="1" s="1"/>
  <c r="H1690" i="1" s="1" a="1"/>
  <c r="H1690" i="1" s="1"/>
  <c r="E1691" i="1" a="1"/>
  <c r="E1691" i="1" s="1"/>
  <c r="E1692" i="1" a="1"/>
  <c r="E1692" i="1" s="1"/>
  <c r="H1692" i="1" s="1" a="1"/>
  <c r="H1692" i="1" s="1"/>
  <c r="E1693" i="1" a="1"/>
  <c r="E1693" i="1" s="1"/>
  <c r="H1693" i="1" s="1" a="1"/>
  <c r="H1693" i="1" s="1"/>
  <c r="E1694" i="1" a="1"/>
  <c r="E1694" i="1" s="1"/>
  <c r="H1694" i="1" s="1" a="1"/>
  <c r="H1694" i="1" s="1"/>
  <c r="E1695" i="1" a="1"/>
  <c r="E1695" i="1" s="1"/>
  <c r="H1695" i="1" s="1" a="1"/>
  <c r="H1695" i="1" s="1"/>
  <c r="E1696" i="1" a="1"/>
  <c r="E1696" i="1" s="1"/>
  <c r="H1696" i="1" s="1" a="1"/>
  <c r="H1696" i="1" s="1"/>
  <c r="E1697" i="1" a="1"/>
  <c r="E1697" i="1" s="1"/>
  <c r="H1697" i="1" s="1" a="1"/>
  <c r="H1697" i="1" s="1"/>
  <c r="E1698" i="1" a="1"/>
  <c r="E1698" i="1" s="1"/>
  <c r="H1698" i="1" s="1" a="1"/>
  <c r="H1698" i="1" s="1"/>
  <c r="E1699" i="1" a="1"/>
  <c r="E1699" i="1"/>
  <c r="H1699" i="1" s="1" a="1"/>
  <c r="H1699" i="1" s="1"/>
  <c r="E1700" i="1" a="1"/>
  <c r="E1700" i="1"/>
  <c r="H1700" i="1" s="1" a="1"/>
  <c r="H1700" i="1" s="1"/>
  <c r="E1701" i="1" a="1"/>
  <c r="E1701" i="1" s="1"/>
  <c r="H1701" i="1" s="1" a="1"/>
  <c r="H1701" i="1" s="1"/>
  <c r="E1702" i="1" a="1"/>
  <c r="E1702" i="1" s="1"/>
  <c r="H1702" i="1" s="1" a="1"/>
  <c r="H1702" i="1" s="1"/>
  <c r="E1703" i="1" a="1"/>
  <c r="E1703" i="1" s="1"/>
  <c r="H1703" i="1" s="1" a="1"/>
  <c r="H1703" i="1" s="1"/>
  <c r="E1704" i="1" a="1"/>
  <c r="E1704" i="1" s="1"/>
  <c r="H1704" i="1" s="1" a="1"/>
  <c r="H1704" i="1" s="1"/>
  <c r="E1705" i="1" a="1"/>
  <c r="E1705" i="1" s="1"/>
  <c r="E1706" i="1" a="1"/>
  <c r="E1706" i="1" s="1"/>
  <c r="H1706" i="1" s="1" a="1"/>
  <c r="H1706" i="1" s="1"/>
  <c r="E1707" i="1" a="1"/>
  <c r="E1707" i="1" s="1"/>
  <c r="H1707" i="1" s="1" a="1"/>
  <c r="H1707" i="1" s="1"/>
  <c r="E1708" i="1" a="1"/>
  <c r="E1708" i="1" s="1"/>
  <c r="H1708" i="1" s="1" a="1"/>
  <c r="H1708" i="1" s="1"/>
  <c r="E1709" i="1" a="1"/>
  <c r="E1709" i="1" s="1"/>
  <c r="H1709" i="1" s="1" a="1"/>
  <c r="H1709" i="1" s="1"/>
  <c r="E1710" i="1" a="1"/>
  <c r="E1710" i="1" s="1"/>
  <c r="H1710" i="1" s="1" a="1"/>
  <c r="H1710" i="1" s="1"/>
  <c r="E1711" i="1" a="1"/>
  <c r="E1711" i="1" s="1"/>
  <c r="H1711" i="1" s="1" a="1"/>
  <c r="H1711" i="1" s="1"/>
  <c r="E1712" i="1" a="1"/>
  <c r="E1712" i="1" s="1"/>
  <c r="H1712" i="1" s="1" a="1"/>
  <c r="H1712" i="1" s="1"/>
  <c r="E1713" i="1" a="1"/>
  <c r="E1713" i="1"/>
  <c r="H1713" i="1" s="1" a="1"/>
  <c r="H1713" i="1" s="1"/>
  <c r="E1714" i="1" a="1"/>
  <c r="E1714" i="1" s="1"/>
  <c r="H1714" i="1" s="1" a="1"/>
  <c r="H1714" i="1" s="1"/>
  <c r="E1715" i="1" a="1"/>
  <c r="E1715" i="1" s="1"/>
  <c r="H1715" i="1" s="1" a="1"/>
  <c r="H1715" i="1" s="1"/>
  <c r="E1716" i="1" a="1"/>
  <c r="E1716" i="1" s="1"/>
  <c r="H1716" i="1" s="1" a="1"/>
  <c r="H1716" i="1" s="1"/>
  <c r="E1717" i="1" a="1"/>
  <c r="E1717" i="1" s="1"/>
  <c r="H1717" i="1" s="1" a="1"/>
  <c r="H1717" i="1" s="1"/>
  <c r="E1718" i="1" a="1"/>
  <c r="E1718" i="1" s="1"/>
  <c r="H1718" i="1" s="1" a="1"/>
  <c r="H1718" i="1" s="1"/>
  <c r="E1719" i="1" a="1"/>
  <c r="E1719" i="1" s="1"/>
  <c r="H1719" i="1" s="1" a="1"/>
  <c r="H1719" i="1" s="1"/>
  <c r="E1720" i="1" a="1"/>
  <c r="E1720" i="1" s="1"/>
  <c r="H1720" i="1" s="1" a="1"/>
  <c r="H1720" i="1" s="1"/>
  <c r="E1721" i="1" a="1"/>
  <c r="E1721" i="1" s="1"/>
  <c r="H1721" i="1" s="1" a="1"/>
  <c r="H1721" i="1" s="1"/>
  <c r="E1722" i="1" a="1"/>
  <c r="E1722" i="1" s="1"/>
  <c r="H1722" i="1" s="1" a="1"/>
  <c r="H1722" i="1" s="1"/>
  <c r="E1723" i="1" a="1"/>
  <c r="E1723" i="1" s="1"/>
  <c r="H1723" i="1" s="1" a="1"/>
  <c r="H1723" i="1" s="1"/>
  <c r="E1724" i="1" a="1"/>
  <c r="E1724" i="1" s="1"/>
  <c r="H1724" i="1" s="1" a="1"/>
  <c r="H1724" i="1" s="1"/>
  <c r="E1725" i="1" a="1"/>
  <c r="E1725" i="1" s="1"/>
  <c r="H1725" i="1" s="1" a="1"/>
  <c r="H1725" i="1" s="1"/>
  <c r="E1726" i="1" a="1"/>
  <c r="E1726" i="1"/>
  <c r="H1726" i="1" s="1" a="1"/>
  <c r="H1726" i="1" s="1"/>
  <c r="E1727" i="1" a="1"/>
  <c r="E1727" i="1" s="1"/>
  <c r="H1727" i="1" s="1" a="1"/>
  <c r="H1727" i="1" s="1"/>
  <c r="E1728" i="1" a="1"/>
  <c r="E1728" i="1" s="1"/>
  <c r="H1728" i="1" s="1" a="1"/>
  <c r="H1728" i="1" s="1"/>
  <c r="E1729" i="1" a="1"/>
  <c r="E1729" i="1" s="1"/>
  <c r="H1729" i="1" s="1" a="1"/>
  <c r="H1729" i="1" s="1"/>
  <c r="E1730" i="1" a="1"/>
  <c r="E1730" i="1" s="1"/>
  <c r="H1730" i="1" s="1" a="1"/>
  <c r="H1730" i="1" s="1"/>
  <c r="E1731" i="1" a="1"/>
  <c r="E1731" i="1" s="1"/>
  <c r="H1731" i="1" s="1" a="1"/>
  <c r="H1731" i="1" s="1"/>
  <c r="E1732" i="1" a="1"/>
  <c r="E1732" i="1" s="1"/>
  <c r="H1732" i="1" s="1" a="1"/>
  <c r="H1732" i="1" s="1"/>
  <c r="E1733" i="1" a="1"/>
  <c r="E1733" i="1" s="1"/>
  <c r="H1733" i="1" s="1" a="1"/>
  <c r="H1733" i="1" s="1"/>
  <c r="E1734" i="1" a="1"/>
  <c r="E1734" i="1" s="1"/>
  <c r="H1734" i="1" s="1" a="1"/>
  <c r="H1734" i="1" s="1"/>
  <c r="E1735" i="1" a="1"/>
  <c r="E1735" i="1"/>
  <c r="H1735" i="1" s="1" a="1"/>
  <c r="H1735" i="1" s="1"/>
  <c r="E1736" i="1" a="1"/>
  <c r="E1736" i="1" s="1"/>
  <c r="H1736" i="1" s="1" a="1"/>
  <c r="H1736" i="1" s="1"/>
  <c r="E1737" i="1" a="1"/>
  <c r="E1737" i="1" s="1"/>
  <c r="H1737" i="1" s="1" a="1"/>
  <c r="H1737" i="1" s="1"/>
  <c r="E1738" i="1" a="1"/>
  <c r="E1738" i="1"/>
  <c r="H1738" i="1" s="1" a="1"/>
  <c r="H1738" i="1" s="1"/>
  <c r="E1739" i="1" a="1"/>
  <c r="E1739" i="1" s="1"/>
  <c r="E1740" i="1" a="1"/>
  <c r="E1740" i="1" s="1"/>
  <c r="H1740" i="1" s="1" a="1"/>
  <c r="H1740" i="1" s="1"/>
  <c r="E1741" i="1" a="1"/>
  <c r="E1741" i="1" s="1"/>
  <c r="H1741" i="1" s="1" a="1"/>
  <c r="H1741" i="1" s="1"/>
  <c r="E1742" i="1" a="1"/>
  <c r="E1742" i="1" s="1"/>
  <c r="H1742" i="1" s="1" a="1"/>
  <c r="H1742" i="1" s="1"/>
  <c r="E1743" i="1" a="1"/>
  <c r="E1743" i="1" s="1"/>
  <c r="H1743" i="1" s="1" a="1"/>
  <c r="H1743" i="1" s="1"/>
  <c r="E1744" i="1" a="1"/>
  <c r="E1744" i="1" s="1"/>
  <c r="E1745" i="1" a="1"/>
  <c r="E1745" i="1" s="1"/>
  <c r="H1745" i="1" s="1" a="1"/>
  <c r="H1745" i="1" s="1"/>
  <c r="E1746" i="1" a="1"/>
  <c r="E1746" i="1" s="1"/>
  <c r="H1746" i="1" s="1" a="1"/>
  <c r="H1746" i="1" s="1"/>
  <c r="E1747" i="1" a="1"/>
  <c r="E1747" i="1" s="1"/>
  <c r="H1747" i="1" s="1" a="1"/>
  <c r="H1747" i="1" s="1"/>
  <c r="E1748" i="1" a="1"/>
  <c r="E1748" i="1" s="1"/>
  <c r="H1748" i="1" s="1" a="1"/>
  <c r="H1748" i="1" s="1"/>
  <c r="E1749" i="1" a="1"/>
  <c r="E1749" i="1" s="1"/>
  <c r="H1749" i="1" s="1" a="1"/>
  <c r="H1749" i="1" s="1"/>
  <c r="E1750" i="1" a="1"/>
  <c r="E1750" i="1" s="1"/>
  <c r="H1750" i="1" s="1" a="1"/>
  <c r="H1750" i="1" s="1"/>
  <c r="E1751" i="1" a="1"/>
  <c r="E1751" i="1" s="1"/>
  <c r="H1751" i="1" s="1" a="1"/>
  <c r="H1751" i="1" s="1"/>
  <c r="E1752" i="1" a="1"/>
  <c r="E1752" i="1" s="1"/>
  <c r="H1752" i="1" s="1" a="1"/>
  <c r="H1752" i="1" s="1"/>
  <c r="E1753" i="1" a="1"/>
  <c r="E1753" i="1" s="1"/>
  <c r="H1753" i="1" s="1" a="1"/>
  <c r="H1753" i="1" s="1"/>
  <c r="E1754" i="1" a="1"/>
  <c r="E1754" i="1" s="1"/>
  <c r="H1754" i="1" s="1" a="1"/>
  <c r="H1754" i="1" s="1"/>
  <c r="E1755" i="1" a="1"/>
  <c r="E1755" i="1" s="1"/>
  <c r="H1755" i="1" s="1" a="1"/>
  <c r="H1755" i="1" s="1"/>
  <c r="E1756" i="1" a="1"/>
  <c r="E1756" i="1" s="1"/>
  <c r="H1756" i="1" s="1" a="1"/>
  <c r="H1756" i="1" s="1"/>
  <c r="E1757" i="1" a="1"/>
  <c r="E1757" i="1" s="1"/>
  <c r="H1757" i="1" s="1" a="1"/>
  <c r="H1757" i="1" s="1"/>
  <c r="E1758" i="1" a="1"/>
  <c r="E1758" i="1"/>
  <c r="H1758" i="1" s="1" a="1"/>
  <c r="H1758" i="1" s="1"/>
  <c r="E1759" i="1" a="1"/>
  <c r="E1759" i="1" s="1"/>
  <c r="H1759" i="1" s="1" a="1"/>
  <c r="H1759" i="1" s="1"/>
  <c r="E1760" i="1" a="1"/>
  <c r="E1760" i="1" s="1"/>
  <c r="H1760" i="1" s="1" a="1"/>
  <c r="H1760" i="1" s="1"/>
  <c r="E1761" i="1" a="1"/>
  <c r="E1761" i="1"/>
  <c r="H1761" i="1" s="1" a="1"/>
  <c r="H1761" i="1" s="1"/>
  <c r="E1762" i="1" a="1"/>
  <c r="E1762" i="1" s="1"/>
  <c r="H1762" i="1" s="1" a="1"/>
  <c r="H1762" i="1" s="1"/>
  <c r="E1763" i="1" a="1"/>
  <c r="E1763" i="1" s="1"/>
  <c r="H1763" i="1" s="1" a="1"/>
  <c r="H1763" i="1" s="1"/>
  <c r="E1764" i="1" a="1"/>
  <c r="E1764" i="1" s="1"/>
  <c r="H1764" i="1" s="1" a="1"/>
  <c r="H1764" i="1" s="1"/>
  <c r="E1765" i="1" a="1"/>
  <c r="E1765" i="1" s="1"/>
  <c r="H1765" i="1" s="1" a="1"/>
  <c r="H1765" i="1" s="1"/>
  <c r="E1766" i="1" a="1"/>
  <c r="E1766" i="1" s="1"/>
  <c r="H1766" i="1" s="1" a="1"/>
  <c r="H1766" i="1" s="1"/>
  <c r="E1767" i="1" a="1"/>
  <c r="E1767" i="1"/>
  <c r="H1767" i="1" s="1" a="1"/>
  <c r="H1767" i="1" s="1"/>
  <c r="E1768" i="1" a="1"/>
  <c r="E1768" i="1" s="1"/>
  <c r="H1768" i="1" s="1" a="1"/>
  <c r="H1768" i="1" s="1"/>
  <c r="E1769" i="1" a="1"/>
  <c r="E1769" i="1" s="1"/>
  <c r="H1769" i="1" s="1" a="1"/>
  <c r="H1769" i="1" s="1"/>
  <c r="E1770" i="1" a="1"/>
  <c r="E1770" i="1" s="1"/>
  <c r="H1770" i="1" s="1" a="1"/>
  <c r="H1770" i="1" s="1"/>
  <c r="E1771" i="1" a="1"/>
  <c r="E1771" i="1"/>
  <c r="H1771" i="1" s="1" a="1"/>
  <c r="H1771" i="1" s="1"/>
  <c r="E1772" i="1" a="1"/>
  <c r="E1772" i="1" s="1"/>
  <c r="H1772" i="1" s="1" a="1"/>
  <c r="H1772" i="1" s="1"/>
  <c r="E1773" i="1" a="1"/>
  <c r="E1773" i="1" s="1"/>
  <c r="H1773" i="1" s="1" a="1"/>
  <c r="H1773" i="1" s="1"/>
  <c r="E1774" i="1" a="1"/>
  <c r="E1774" i="1" s="1"/>
  <c r="H1774" i="1" s="1" a="1"/>
  <c r="H1774" i="1" s="1"/>
  <c r="E1775" i="1" a="1"/>
  <c r="E1775" i="1" s="1"/>
  <c r="H1775" i="1" s="1" a="1"/>
  <c r="H1775" i="1" s="1"/>
  <c r="E1776" i="1" a="1"/>
  <c r="E1776" i="1" s="1"/>
  <c r="H1776" i="1" s="1" a="1"/>
  <c r="H1776" i="1" s="1"/>
  <c r="E1777" i="1" a="1"/>
  <c r="E1777" i="1" s="1"/>
  <c r="H1777" i="1" s="1" a="1"/>
  <c r="H1777" i="1" s="1"/>
  <c r="E1778" i="1" a="1"/>
  <c r="E1778" i="1" s="1"/>
  <c r="H1778" i="1" s="1" a="1"/>
  <c r="H1778" i="1" s="1"/>
  <c r="E1779" i="1" a="1"/>
  <c r="E1779" i="1" s="1"/>
  <c r="H1779" i="1" s="1" a="1"/>
  <c r="H1779" i="1" s="1"/>
  <c r="E1780" i="1" a="1"/>
  <c r="E1780" i="1" s="1"/>
  <c r="H1780" i="1" s="1" a="1"/>
  <c r="H1780" i="1" s="1"/>
  <c r="E1781" i="1" a="1"/>
  <c r="E1781" i="1" s="1"/>
  <c r="H1781" i="1" s="1" a="1"/>
  <c r="H1781" i="1" s="1"/>
  <c r="E1782" i="1" a="1"/>
  <c r="E1782" i="1" s="1"/>
  <c r="H1782" i="1" s="1" a="1"/>
  <c r="H1782" i="1" s="1"/>
  <c r="E1783" i="1" a="1"/>
  <c r="E1783" i="1" s="1"/>
  <c r="H1783" i="1" s="1" a="1"/>
  <c r="H1783" i="1" s="1"/>
  <c r="E1784" i="1" a="1"/>
  <c r="E1784" i="1" s="1"/>
  <c r="H1784" i="1" s="1" a="1"/>
  <c r="H1784" i="1" s="1"/>
  <c r="E1785" i="1" a="1"/>
  <c r="E1785" i="1"/>
  <c r="H1785" i="1" s="1" a="1"/>
  <c r="H1785" i="1" s="1"/>
  <c r="E1786" i="1" a="1"/>
  <c r="E1786" i="1" s="1"/>
  <c r="H1786" i="1" s="1" a="1"/>
  <c r="H1786" i="1" s="1"/>
  <c r="E1787" i="1" a="1"/>
  <c r="E1787" i="1" s="1"/>
  <c r="H1787" i="1" s="1" a="1"/>
  <c r="H1787" i="1" s="1"/>
  <c r="E1788" i="1" a="1"/>
  <c r="E1788" i="1" s="1"/>
  <c r="H1788" i="1" s="1" a="1"/>
  <c r="H1788" i="1" s="1"/>
  <c r="E1789" i="1" a="1"/>
  <c r="E1789" i="1" s="1"/>
  <c r="H1789" i="1" s="1" a="1"/>
  <c r="H1789" i="1" s="1"/>
  <c r="E1790" i="1" a="1"/>
  <c r="E1790" i="1" s="1"/>
  <c r="H1790" i="1" s="1" a="1"/>
  <c r="H1790" i="1" s="1"/>
  <c r="E1791" i="1" a="1"/>
  <c r="E1791" i="1" s="1"/>
  <c r="H1791" i="1" s="1" a="1"/>
  <c r="H1791" i="1" s="1"/>
  <c r="E1792" i="1" a="1"/>
  <c r="E1792" i="1" s="1"/>
  <c r="H1792" i="1" s="1" a="1"/>
  <c r="H1792" i="1" s="1"/>
  <c r="E1793" i="1" a="1"/>
  <c r="E1793" i="1" s="1"/>
  <c r="H1793" i="1" s="1" a="1"/>
  <c r="H1793" i="1" s="1"/>
  <c r="E1794" i="1" a="1"/>
  <c r="E1794" i="1" s="1"/>
  <c r="H1794" i="1" s="1" a="1"/>
  <c r="H1794" i="1" s="1"/>
  <c r="E1795" i="1" a="1"/>
  <c r="E1795" i="1" s="1"/>
  <c r="H1795" i="1" s="1" a="1"/>
  <c r="H1795" i="1" s="1"/>
  <c r="E1796" i="1" a="1"/>
  <c r="E1796" i="1" s="1"/>
  <c r="H1796" i="1" s="1" a="1"/>
  <c r="H1796" i="1" s="1"/>
  <c r="E1797" i="1" a="1"/>
  <c r="E1797" i="1" s="1"/>
  <c r="H1797" i="1" s="1" a="1"/>
  <c r="H1797" i="1" s="1"/>
  <c r="E1798" i="1" a="1"/>
  <c r="E1798" i="1" s="1"/>
  <c r="H1798" i="1" s="1" a="1"/>
  <c r="H1798" i="1" s="1"/>
  <c r="E1799" i="1" a="1"/>
  <c r="E1799" i="1" s="1"/>
  <c r="H1799" i="1" s="1" a="1"/>
  <c r="H1799" i="1" s="1"/>
  <c r="E1800" i="1" a="1"/>
  <c r="E1800" i="1" s="1"/>
  <c r="H1800" i="1" s="1" a="1"/>
  <c r="H1800" i="1" s="1"/>
  <c r="E1801" i="1" a="1"/>
  <c r="E1801" i="1" s="1"/>
  <c r="H1801" i="1" s="1" a="1"/>
  <c r="H1801" i="1" s="1"/>
  <c r="E1802" i="1" a="1"/>
  <c r="E1802" i="1" s="1"/>
  <c r="H1802" i="1" s="1" a="1"/>
  <c r="H1802" i="1" s="1"/>
  <c r="E1803" i="1" a="1"/>
  <c r="E1803" i="1" s="1"/>
  <c r="E1804" i="1" a="1"/>
  <c r="E1804" i="1" s="1"/>
  <c r="H1804" i="1" s="1" a="1"/>
  <c r="H1804" i="1" s="1"/>
  <c r="E1805" i="1" a="1"/>
  <c r="E1805" i="1" s="1"/>
  <c r="H1805" i="1" s="1" a="1"/>
  <c r="H1805" i="1" s="1"/>
  <c r="E1806" i="1" a="1"/>
  <c r="E1806" i="1" s="1"/>
  <c r="H1806" i="1" s="1" a="1"/>
  <c r="H1806" i="1" s="1"/>
  <c r="E1807" i="1" a="1"/>
  <c r="E1807" i="1" s="1"/>
  <c r="H1807" i="1" s="1" a="1"/>
  <c r="H1807" i="1" s="1"/>
  <c r="E1808" i="1" a="1"/>
  <c r="E1808" i="1" s="1"/>
  <c r="H1808" i="1" s="1" a="1"/>
  <c r="H1808" i="1" s="1"/>
  <c r="E1809" i="1" a="1"/>
  <c r="E1809" i="1" s="1"/>
  <c r="H1809" i="1" s="1" a="1"/>
  <c r="H1809" i="1" s="1"/>
  <c r="E1810" i="1" a="1"/>
  <c r="E1810" i="1"/>
  <c r="H1810" i="1" s="1" a="1"/>
  <c r="H1810" i="1" s="1"/>
  <c r="E1811" i="1" a="1"/>
  <c r="E1811" i="1" s="1"/>
  <c r="H1811" i="1" s="1" a="1"/>
  <c r="H1811" i="1" s="1"/>
  <c r="E1812" i="1" a="1"/>
  <c r="E1812" i="1" s="1"/>
  <c r="H1812" i="1" s="1" a="1"/>
  <c r="H1812" i="1" s="1"/>
  <c r="E1813" i="1" a="1"/>
  <c r="E1813" i="1" s="1"/>
  <c r="H1813" i="1" s="1" a="1"/>
  <c r="H1813" i="1" s="1"/>
  <c r="E1814" i="1" a="1"/>
  <c r="E1814" i="1" s="1"/>
  <c r="H1814" i="1" s="1" a="1"/>
  <c r="H1814" i="1" s="1"/>
  <c r="E1815" i="1" a="1"/>
  <c r="E1815" i="1" s="1"/>
  <c r="H1815" i="1" s="1" a="1"/>
  <c r="H1815" i="1" s="1"/>
  <c r="E1816" i="1" a="1"/>
  <c r="E1816" i="1" s="1"/>
  <c r="H1816" i="1" s="1" a="1"/>
  <c r="H1816" i="1" s="1"/>
  <c r="E1817" i="1" a="1"/>
  <c r="E1817" i="1" s="1"/>
  <c r="H1817" i="1" s="1" a="1"/>
  <c r="H1817" i="1" s="1"/>
  <c r="E1818" i="1" a="1"/>
  <c r="E1818" i="1" s="1"/>
  <c r="H1818" i="1" s="1" a="1"/>
  <c r="H1818" i="1" s="1"/>
  <c r="E1819" i="1" a="1"/>
  <c r="E1819" i="1" s="1"/>
  <c r="H1819" i="1" s="1" a="1"/>
  <c r="H1819" i="1" s="1"/>
  <c r="E1820" i="1" a="1"/>
  <c r="E1820" i="1" s="1"/>
  <c r="H1820" i="1" s="1" a="1"/>
  <c r="H1820" i="1" s="1"/>
  <c r="E1821" i="1" a="1"/>
  <c r="E1821" i="1" s="1"/>
  <c r="H1821" i="1" s="1" a="1"/>
  <c r="H1821" i="1" s="1"/>
  <c r="E1822" i="1" a="1"/>
  <c r="E1822" i="1" s="1"/>
  <c r="E1823" i="1" a="1"/>
  <c r="E1823" i="1" s="1"/>
  <c r="H1823" i="1" s="1" a="1"/>
  <c r="H1823" i="1" s="1"/>
  <c r="E1824" i="1" a="1"/>
  <c r="E1824" i="1" s="1"/>
  <c r="H1824" i="1" s="1" a="1"/>
  <c r="H1824" i="1" s="1"/>
  <c r="E1825" i="1" a="1"/>
  <c r="E1825" i="1" s="1"/>
  <c r="H1825" i="1" s="1" a="1"/>
  <c r="H1825" i="1" s="1"/>
  <c r="E1826" i="1" a="1"/>
  <c r="E1826" i="1" s="1"/>
  <c r="H1826" i="1" s="1" a="1"/>
  <c r="H1826" i="1" s="1"/>
  <c r="E1827" i="1" a="1"/>
  <c r="E1827" i="1"/>
  <c r="H1827" i="1" s="1" a="1"/>
  <c r="H1827" i="1" s="1"/>
  <c r="E1828" i="1" a="1"/>
  <c r="E1828" i="1" s="1"/>
  <c r="H1828" i="1" s="1" a="1"/>
  <c r="H1828" i="1" s="1"/>
  <c r="E1829" i="1" a="1"/>
  <c r="E1829" i="1" s="1"/>
  <c r="H1829" i="1" s="1" a="1"/>
  <c r="H1829" i="1" s="1"/>
  <c r="E1830" i="1" a="1"/>
  <c r="E1830" i="1" s="1"/>
  <c r="H1830" i="1" s="1" a="1"/>
  <c r="H1830" i="1" s="1"/>
  <c r="E1831" i="1" a="1"/>
  <c r="E1831" i="1" s="1"/>
  <c r="H1831" i="1" s="1" a="1"/>
  <c r="H1831" i="1" s="1"/>
  <c r="E1832" i="1" a="1"/>
  <c r="E1832" i="1" s="1"/>
  <c r="H1832" i="1" s="1" a="1"/>
  <c r="H1832" i="1" s="1"/>
  <c r="E1833" i="1" a="1"/>
  <c r="E1833" i="1" s="1"/>
  <c r="H1833" i="1" s="1" a="1"/>
  <c r="H1833" i="1" s="1"/>
  <c r="E1834" i="1" a="1"/>
  <c r="E1834" i="1" s="1"/>
  <c r="H1834" i="1" s="1" a="1"/>
  <c r="H1834" i="1" s="1"/>
  <c r="E1835" i="1" a="1"/>
  <c r="E1835" i="1" s="1"/>
  <c r="E1836" i="1" a="1"/>
  <c r="E1836" i="1" s="1"/>
  <c r="H1836" i="1" s="1" a="1"/>
  <c r="H1836" i="1" s="1"/>
  <c r="E1837" i="1" a="1"/>
  <c r="E1837" i="1" s="1"/>
  <c r="H1837" i="1" s="1" a="1"/>
  <c r="H1837" i="1" s="1"/>
  <c r="E1838" i="1" a="1"/>
  <c r="E1838" i="1" s="1"/>
  <c r="H1838" i="1" s="1" a="1"/>
  <c r="H1838" i="1" s="1"/>
  <c r="E1839" i="1" a="1"/>
  <c r="E1839" i="1" s="1"/>
  <c r="H1839" i="1" s="1" a="1"/>
  <c r="H1839" i="1" s="1"/>
  <c r="E1840" i="1" a="1"/>
  <c r="E1840" i="1" s="1"/>
  <c r="H1840" i="1" s="1" a="1"/>
  <c r="H1840" i="1" s="1"/>
  <c r="E1841" i="1" a="1"/>
  <c r="E1841" i="1" s="1"/>
  <c r="H1841" i="1" s="1" a="1"/>
  <c r="H1841" i="1" s="1"/>
  <c r="E1842" i="1" a="1"/>
  <c r="E1842" i="1" s="1"/>
  <c r="H1842" i="1" s="1" a="1"/>
  <c r="H1842" i="1" s="1"/>
  <c r="E1843" i="1" a="1"/>
  <c r="E1843" i="1"/>
  <c r="H1843" i="1" s="1" a="1"/>
  <c r="H1843" i="1" s="1"/>
  <c r="E1844" i="1" a="1"/>
  <c r="E1844" i="1" s="1"/>
  <c r="H1844" i="1" s="1" a="1"/>
  <c r="H1844" i="1" s="1"/>
  <c r="E1845" i="1" a="1"/>
  <c r="E1845" i="1" s="1"/>
  <c r="H1845" i="1" s="1" a="1"/>
  <c r="H1845" i="1" s="1"/>
  <c r="E1846" i="1" a="1"/>
  <c r="E1846" i="1" s="1"/>
  <c r="H1846" i="1" s="1" a="1"/>
  <c r="H1846" i="1" s="1"/>
  <c r="E1847" i="1" a="1"/>
  <c r="E1847" i="1" s="1"/>
  <c r="H1847" i="1" s="1" a="1"/>
  <c r="H1847" i="1" s="1"/>
  <c r="E1848" i="1" a="1"/>
  <c r="E1848" i="1" s="1"/>
  <c r="H1848" i="1" s="1" a="1"/>
  <c r="H1848" i="1" s="1"/>
  <c r="E1849" i="1" a="1"/>
  <c r="E1849" i="1" s="1"/>
  <c r="H1849" i="1" s="1" a="1"/>
  <c r="H1849" i="1" s="1"/>
  <c r="E1850" i="1" a="1"/>
  <c r="E1850" i="1" s="1"/>
  <c r="H1850" i="1" s="1" a="1"/>
  <c r="H1850" i="1" s="1"/>
  <c r="E1851" i="1" a="1"/>
  <c r="E1851" i="1" s="1"/>
  <c r="H1851" i="1" s="1" a="1"/>
  <c r="H1851" i="1" s="1"/>
  <c r="E1852" i="1" a="1"/>
  <c r="E1852" i="1" s="1"/>
  <c r="H1852" i="1" s="1" a="1"/>
  <c r="H1852" i="1" s="1"/>
  <c r="E1853" i="1" a="1"/>
  <c r="E1853" i="1" s="1"/>
  <c r="H1853" i="1" s="1" a="1"/>
  <c r="H1853" i="1" s="1"/>
  <c r="E1854" i="1" a="1"/>
  <c r="E1854" i="1" s="1"/>
  <c r="H1854" i="1" s="1" a="1"/>
  <c r="H1854" i="1" s="1"/>
  <c r="E1855" i="1" a="1"/>
  <c r="E1855" i="1"/>
  <c r="H1855" i="1" s="1" a="1"/>
  <c r="H1855" i="1" s="1"/>
  <c r="E1856" i="1" a="1"/>
  <c r="E1856" i="1" s="1"/>
  <c r="H1856" i="1" s="1" a="1"/>
  <c r="H1856" i="1" s="1"/>
  <c r="E1857" i="1" a="1"/>
  <c r="E1857" i="1" s="1"/>
  <c r="H1857" i="1" s="1" a="1"/>
  <c r="H1857" i="1" s="1"/>
  <c r="E1858" i="1" a="1"/>
  <c r="E1858" i="1" s="1"/>
  <c r="H1858" i="1" s="1" a="1"/>
  <c r="H1858" i="1" s="1"/>
  <c r="E1859" i="1" a="1"/>
  <c r="E1859" i="1" s="1"/>
  <c r="H1859" i="1" s="1" a="1"/>
  <c r="H1859" i="1" s="1"/>
  <c r="E1860" i="1" a="1"/>
  <c r="E1860" i="1" s="1"/>
  <c r="H1860" i="1" s="1" a="1"/>
  <c r="H1860" i="1" s="1"/>
  <c r="E1861" i="1" a="1"/>
  <c r="E1861" i="1"/>
  <c r="H1861" i="1" s="1" a="1"/>
  <c r="H1861" i="1" s="1"/>
  <c r="E1862" i="1" a="1"/>
  <c r="E1862" i="1" s="1"/>
  <c r="H1862" i="1" s="1" a="1"/>
  <c r="H1862" i="1" s="1"/>
  <c r="E1863" i="1" a="1"/>
  <c r="E1863" i="1" s="1"/>
  <c r="H1863" i="1" s="1" a="1"/>
  <c r="H1863" i="1" s="1"/>
  <c r="E1864" i="1" a="1"/>
  <c r="E1864" i="1" s="1"/>
  <c r="H1864" i="1" s="1" a="1"/>
  <c r="H1864" i="1" s="1"/>
  <c r="E1865" i="1" a="1"/>
  <c r="E1865" i="1" s="1"/>
  <c r="H1865" i="1" s="1" a="1"/>
  <c r="H1865" i="1" s="1"/>
  <c r="E1866" i="1" a="1"/>
  <c r="E1866" i="1" s="1"/>
  <c r="H1866" i="1" s="1" a="1"/>
  <c r="H1866" i="1" s="1"/>
  <c r="E1867" i="1" a="1"/>
  <c r="E1867" i="1" s="1"/>
  <c r="H1867" i="1" s="1" a="1"/>
  <c r="H1867" i="1" s="1"/>
  <c r="E1868" i="1" a="1"/>
  <c r="E1868" i="1" s="1"/>
  <c r="H1868" i="1" s="1" a="1"/>
  <c r="H1868" i="1" s="1"/>
  <c r="E1869" i="1" a="1"/>
  <c r="E1869" i="1" s="1"/>
  <c r="H1869" i="1" s="1" a="1"/>
  <c r="H1869" i="1" s="1"/>
  <c r="E1870" i="1" a="1"/>
  <c r="E1870" i="1" s="1"/>
  <c r="H1870" i="1" s="1" a="1"/>
  <c r="H1870" i="1" s="1"/>
  <c r="E1871" i="1" a="1"/>
  <c r="E1871" i="1" s="1"/>
  <c r="H1871" i="1" s="1" a="1"/>
  <c r="H1871" i="1" s="1"/>
  <c r="E1872" i="1" a="1"/>
  <c r="E1872" i="1" s="1"/>
  <c r="H1872" i="1" s="1" a="1"/>
  <c r="H1872" i="1" s="1"/>
  <c r="E1873" i="1" a="1"/>
  <c r="E1873" i="1" s="1"/>
  <c r="H1873" i="1" s="1" a="1"/>
  <c r="H1873" i="1" s="1"/>
  <c r="E1874" i="1" a="1"/>
  <c r="E1874" i="1" s="1"/>
  <c r="H1874" i="1" s="1" a="1"/>
  <c r="H1874" i="1" s="1"/>
  <c r="E1875" i="1" a="1"/>
  <c r="E1875" i="1" s="1"/>
  <c r="H1875" i="1" s="1" a="1"/>
  <c r="H1875" i="1" s="1"/>
  <c r="E1876" i="1" a="1"/>
  <c r="E1876" i="1" s="1"/>
  <c r="H1876" i="1" s="1" a="1"/>
  <c r="H1876" i="1" s="1"/>
  <c r="E1877" i="1" a="1"/>
  <c r="E1877" i="1" s="1"/>
  <c r="H1877" i="1" s="1" a="1"/>
  <c r="H1877" i="1" s="1"/>
  <c r="E1878" i="1" a="1"/>
  <c r="E1878" i="1" s="1"/>
  <c r="H1878" i="1" s="1" a="1"/>
  <c r="H1878" i="1" s="1"/>
  <c r="E1879" i="1" a="1"/>
  <c r="E1879" i="1"/>
  <c r="H1879" i="1" s="1" a="1"/>
  <c r="H1879" i="1" s="1"/>
  <c r="E1880" i="1" a="1"/>
  <c r="E1880" i="1" s="1"/>
  <c r="H1880" i="1" s="1" a="1"/>
  <c r="H1880" i="1" s="1"/>
  <c r="E1881" i="1" a="1"/>
  <c r="E1881" i="1" s="1"/>
  <c r="H1881" i="1" s="1" a="1"/>
  <c r="H1881" i="1" s="1"/>
  <c r="E1882" i="1" a="1"/>
  <c r="E1882" i="1" s="1"/>
  <c r="H1882" i="1" s="1" a="1"/>
  <c r="H1882" i="1" s="1"/>
  <c r="E1883" i="1" a="1"/>
  <c r="E1883" i="1" s="1"/>
  <c r="H1883" i="1" s="1" a="1"/>
  <c r="H1883" i="1" s="1"/>
  <c r="E1884" i="1" a="1"/>
  <c r="E1884" i="1" s="1"/>
  <c r="H1884" i="1" s="1" a="1"/>
  <c r="H1884" i="1" s="1"/>
  <c r="E1885" i="1" a="1"/>
  <c r="E1885" i="1" s="1"/>
  <c r="H1885" i="1" s="1" a="1"/>
  <c r="H1885" i="1" s="1"/>
  <c r="E1886" i="1" a="1"/>
  <c r="E1886" i="1" s="1"/>
  <c r="H1886" i="1" s="1" a="1"/>
  <c r="H1886" i="1" s="1"/>
  <c r="E1887" i="1" a="1"/>
  <c r="E1887" i="1" s="1"/>
  <c r="H1887" i="1" s="1" a="1"/>
  <c r="H1887" i="1" s="1"/>
  <c r="E1888" i="1" a="1"/>
  <c r="E1888" i="1" s="1"/>
  <c r="H1888" i="1" s="1" a="1"/>
  <c r="H1888" i="1" s="1"/>
  <c r="E1889" i="1" a="1"/>
  <c r="E1889" i="1" s="1"/>
  <c r="H1889" i="1" s="1" a="1"/>
  <c r="H1889" i="1" s="1"/>
  <c r="E1890" i="1" a="1"/>
  <c r="E1890" i="1" s="1"/>
  <c r="H1890" i="1" s="1" a="1"/>
  <c r="H1890" i="1" s="1"/>
  <c r="E1891" i="1" a="1"/>
  <c r="E1891" i="1" s="1"/>
  <c r="H1891" i="1" s="1" a="1"/>
  <c r="H1891" i="1" s="1"/>
  <c r="E1892" i="1" a="1"/>
  <c r="E1892" i="1" s="1"/>
  <c r="H1892" i="1" s="1" a="1"/>
  <c r="H1892" i="1" s="1"/>
  <c r="E1893" i="1" a="1"/>
  <c r="E1893" i="1" s="1"/>
  <c r="H1893" i="1" s="1" a="1"/>
  <c r="H1893" i="1" s="1"/>
  <c r="E1894" i="1" a="1"/>
  <c r="E1894" i="1" s="1"/>
  <c r="H1894" i="1" s="1" a="1"/>
  <c r="H1894" i="1" s="1"/>
  <c r="E1895" i="1" a="1"/>
  <c r="E1895" i="1" s="1"/>
  <c r="H1895" i="1" s="1" a="1"/>
  <c r="H1895" i="1" s="1"/>
  <c r="E1896" i="1" a="1"/>
  <c r="E1896" i="1" s="1"/>
  <c r="H1896" i="1" s="1" a="1"/>
  <c r="H1896" i="1" s="1"/>
  <c r="E1897" i="1" a="1"/>
  <c r="E1897" i="1"/>
  <c r="H1897" i="1" s="1" a="1"/>
  <c r="H1897" i="1" s="1"/>
  <c r="E1898" i="1" a="1"/>
  <c r="E1898" i="1" s="1"/>
  <c r="H1898" i="1" s="1" a="1"/>
  <c r="H1898" i="1" s="1"/>
  <c r="E1899" i="1" a="1"/>
  <c r="E1899" i="1" s="1"/>
  <c r="H1899" i="1" s="1" a="1"/>
  <c r="H1899" i="1" s="1"/>
  <c r="E1900" i="1" a="1"/>
  <c r="E1900" i="1" s="1"/>
  <c r="H1900" i="1" s="1" a="1"/>
  <c r="H1900" i="1" s="1"/>
  <c r="E1901" i="1" a="1"/>
  <c r="E1901" i="1" s="1"/>
  <c r="H1901" i="1" s="1" a="1"/>
  <c r="H1901" i="1" s="1"/>
  <c r="E1902" i="1" a="1"/>
  <c r="E1902" i="1" s="1"/>
  <c r="H1902" i="1" s="1" a="1"/>
  <c r="H1902" i="1" s="1"/>
  <c r="E1903" i="1" a="1"/>
  <c r="E1903" i="1"/>
  <c r="H1903" i="1" s="1" a="1"/>
  <c r="H1903" i="1" s="1"/>
  <c r="E1904" i="1" a="1"/>
  <c r="E1904" i="1" s="1"/>
  <c r="H1904" i="1" s="1" a="1"/>
  <c r="H1904" i="1" s="1"/>
  <c r="E1905" i="1" a="1"/>
  <c r="E1905" i="1" s="1"/>
  <c r="H1905" i="1" s="1" a="1"/>
  <c r="H1905" i="1" s="1"/>
  <c r="E1906" i="1" a="1"/>
  <c r="E1906" i="1" s="1"/>
  <c r="H1906" i="1" s="1" a="1"/>
  <c r="H1906" i="1" s="1"/>
  <c r="E1907" i="1" a="1"/>
  <c r="E1907" i="1" s="1"/>
  <c r="H1907" i="1" s="1" a="1"/>
  <c r="H1907" i="1" s="1"/>
  <c r="E1908" i="1" a="1"/>
  <c r="E1908" i="1" s="1"/>
  <c r="H1908" i="1" s="1" a="1"/>
  <c r="H1908" i="1" s="1"/>
  <c r="E1909" i="1" a="1"/>
  <c r="E1909" i="1" s="1"/>
  <c r="H1909" i="1" s="1" a="1"/>
  <c r="H1909" i="1" s="1"/>
  <c r="E1910" i="1" a="1"/>
  <c r="E1910" i="1" s="1"/>
  <c r="H1910" i="1" s="1" a="1"/>
  <c r="H1910" i="1" s="1"/>
  <c r="E1911" i="1" a="1"/>
  <c r="E1911" i="1" s="1"/>
  <c r="H1911" i="1" s="1" a="1"/>
  <c r="H1911" i="1" s="1"/>
  <c r="E1912" i="1" a="1"/>
  <c r="E1912" i="1" s="1"/>
  <c r="H1912" i="1" s="1" a="1"/>
  <c r="H1912" i="1" s="1"/>
  <c r="E1913" i="1" a="1"/>
  <c r="E1913" i="1" s="1"/>
  <c r="H1913" i="1" s="1" a="1"/>
  <c r="H1913" i="1" s="1"/>
  <c r="E1914" i="1" a="1"/>
  <c r="E1914" i="1" s="1"/>
  <c r="H1914" i="1" s="1" a="1"/>
  <c r="H1914" i="1" s="1"/>
  <c r="E1915" i="1" a="1"/>
  <c r="E1915" i="1"/>
  <c r="H1915" i="1" s="1" a="1"/>
  <c r="H1915" i="1" s="1"/>
  <c r="E1916" i="1" a="1"/>
  <c r="E1916" i="1" s="1"/>
  <c r="H1916" i="1" s="1" a="1"/>
  <c r="H1916" i="1" s="1"/>
  <c r="E1917" i="1" a="1"/>
  <c r="E1917" i="1" s="1"/>
  <c r="H1917" i="1" s="1" a="1"/>
  <c r="H1917" i="1" s="1"/>
  <c r="E1918" i="1" a="1"/>
  <c r="E1918" i="1" s="1"/>
  <c r="H1918" i="1" s="1" a="1"/>
  <c r="H1918" i="1" s="1"/>
  <c r="E1919" i="1" a="1"/>
  <c r="E1919" i="1" s="1"/>
  <c r="H1919" i="1" s="1" a="1"/>
  <c r="H1919" i="1" s="1"/>
  <c r="E1920" i="1" a="1"/>
  <c r="E1920" i="1" s="1"/>
  <c r="H1920" i="1" s="1" a="1"/>
  <c r="H1920" i="1" s="1"/>
  <c r="E1921" i="1" a="1"/>
  <c r="E1921" i="1" s="1"/>
  <c r="H1921" i="1" s="1" a="1"/>
  <c r="H1921" i="1" s="1"/>
  <c r="E1922" i="1" a="1"/>
  <c r="E1922" i="1" s="1"/>
  <c r="H1922" i="1" s="1" a="1"/>
  <c r="H1922" i="1" s="1"/>
  <c r="E1923" i="1" a="1"/>
  <c r="E1923" i="1" s="1"/>
  <c r="H1923" i="1" s="1" a="1"/>
  <c r="H1923" i="1" s="1"/>
  <c r="E1924" i="1" a="1"/>
  <c r="E1924" i="1" s="1"/>
  <c r="H1924" i="1" s="1" a="1"/>
  <c r="H1924" i="1" s="1"/>
  <c r="E1925" i="1" a="1"/>
  <c r="E1925" i="1" s="1"/>
  <c r="H1925" i="1" s="1" a="1"/>
  <c r="H1925" i="1" s="1"/>
  <c r="E1926" i="1" a="1"/>
  <c r="E1926" i="1" s="1"/>
  <c r="H1926" i="1" s="1" a="1"/>
  <c r="H1926" i="1" s="1"/>
  <c r="E1927" i="1" a="1"/>
  <c r="E1927" i="1"/>
  <c r="H1927" i="1" s="1" a="1"/>
  <c r="H1927" i="1" s="1"/>
  <c r="E1928" i="1" a="1"/>
  <c r="E1928" i="1" s="1"/>
  <c r="H1928" i="1" s="1" a="1"/>
  <c r="H1928" i="1" s="1"/>
  <c r="E1929" i="1" a="1"/>
  <c r="E1929" i="1" s="1"/>
  <c r="H1929" i="1" s="1" a="1"/>
  <c r="H1929" i="1" s="1"/>
  <c r="E1930" i="1" a="1"/>
  <c r="E1930" i="1" s="1"/>
  <c r="H1930" i="1" s="1" a="1"/>
  <c r="H1930" i="1" s="1"/>
  <c r="E1931" i="1" a="1"/>
  <c r="E1931" i="1" s="1"/>
  <c r="H1931" i="1" s="1" a="1"/>
  <c r="H1931" i="1" s="1"/>
  <c r="E1932" i="1" a="1"/>
  <c r="E1932" i="1" s="1"/>
  <c r="H1932" i="1" s="1" a="1"/>
  <c r="H1932" i="1" s="1"/>
  <c r="E1933" i="1" a="1"/>
  <c r="E1933" i="1" s="1"/>
  <c r="H1933" i="1" s="1" a="1"/>
  <c r="H1933" i="1" s="1"/>
  <c r="E1934" i="1" a="1"/>
  <c r="E1934" i="1" s="1"/>
  <c r="H1934" i="1" s="1" a="1"/>
  <c r="H1934" i="1" s="1"/>
  <c r="E1935" i="1" a="1"/>
  <c r="E1935" i="1" s="1"/>
  <c r="H1935" i="1" s="1" a="1"/>
  <c r="H1935" i="1" s="1"/>
  <c r="E1936" i="1" a="1"/>
  <c r="E1936" i="1" s="1"/>
  <c r="H1936" i="1" s="1" a="1"/>
  <c r="H1936" i="1" s="1"/>
  <c r="E1937" i="1" a="1"/>
  <c r="E1937" i="1" s="1"/>
  <c r="H1937" i="1" s="1" a="1"/>
  <c r="H1937" i="1" s="1"/>
  <c r="E1938" i="1" a="1"/>
  <c r="E1938" i="1" s="1"/>
  <c r="H1938" i="1" s="1" a="1"/>
  <c r="H1938" i="1" s="1"/>
  <c r="E1939" i="1" a="1"/>
  <c r="E1939" i="1" s="1"/>
  <c r="H1939" i="1" s="1" a="1"/>
  <c r="H1939" i="1" s="1"/>
  <c r="E1940" i="1" a="1"/>
  <c r="E1940" i="1" s="1"/>
  <c r="H1940" i="1" s="1" a="1"/>
  <c r="H1940" i="1" s="1"/>
  <c r="E1941" i="1" a="1"/>
  <c r="E1941" i="1" s="1"/>
  <c r="H1941" i="1" s="1" a="1"/>
  <c r="H1941" i="1" s="1"/>
  <c r="E1942" i="1" a="1"/>
  <c r="E1942" i="1" s="1"/>
  <c r="H1942" i="1" s="1" a="1"/>
  <c r="H1942" i="1" s="1"/>
  <c r="E1943" i="1" a="1"/>
  <c r="E1943" i="1" s="1"/>
  <c r="H1943" i="1" s="1" a="1"/>
  <c r="H1943" i="1" s="1"/>
  <c r="E1944" i="1" a="1"/>
  <c r="E1944" i="1" s="1"/>
  <c r="H1944" i="1" s="1" a="1"/>
  <c r="H1944" i="1" s="1"/>
  <c r="E1945" i="1" a="1"/>
  <c r="E1945" i="1" s="1"/>
  <c r="H1945" i="1" s="1" a="1"/>
  <c r="H1945" i="1" s="1"/>
  <c r="E1946" i="1" a="1"/>
  <c r="E1946" i="1" s="1"/>
  <c r="H1946" i="1" s="1" a="1"/>
  <c r="H1946" i="1" s="1"/>
  <c r="E1947" i="1" a="1"/>
  <c r="E1947" i="1" s="1"/>
  <c r="H1947" i="1" s="1" a="1"/>
  <c r="H1947" i="1" s="1"/>
  <c r="E1948" i="1" a="1"/>
  <c r="E1948" i="1" s="1"/>
  <c r="H1948" i="1" s="1" a="1"/>
  <c r="H1948" i="1" s="1"/>
  <c r="E1949" i="1" a="1"/>
  <c r="E1949" i="1" s="1"/>
  <c r="H1949" i="1" s="1" a="1"/>
  <c r="H1949" i="1" s="1"/>
  <c r="E1950" i="1" a="1"/>
  <c r="E1950" i="1" s="1"/>
  <c r="H1950" i="1" s="1" a="1"/>
  <c r="H1950" i="1" s="1"/>
  <c r="E1951" i="1" a="1"/>
  <c r="E1951" i="1"/>
  <c r="H1951" i="1" s="1" a="1"/>
  <c r="H1951" i="1" s="1"/>
  <c r="E1952" i="1" a="1"/>
  <c r="E1952" i="1" s="1"/>
  <c r="H1952" i="1" s="1" a="1"/>
  <c r="H1952" i="1" s="1"/>
  <c r="E1953" i="1" a="1"/>
  <c r="E1953" i="1" s="1"/>
  <c r="H1953" i="1" s="1" a="1"/>
  <c r="H1953" i="1" s="1"/>
  <c r="E1954" i="1" a="1"/>
  <c r="E1954" i="1" s="1"/>
  <c r="H1954" i="1" s="1" a="1"/>
  <c r="H1954" i="1" s="1"/>
  <c r="E1955" i="1" a="1"/>
  <c r="E1955" i="1" s="1"/>
  <c r="H1955" i="1" s="1" a="1"/>
  <c r="H1955" i="1" s="1"/>
  <c r="E1956" i="1" a="1"/>
  <c r="E1956" i="1" s="1"/>
  <c r="H1956" i="1" s="1" a="1"/>
  <c r="H1956" i="1" s="1"/>
  <c r="E1957" i="1" a="1"/>
  <c r="E1957" i="1" s="1"/>
  <c r="H1957" i="1" s="1" a="1"/>
  <c r="H1957" i="1" s="1"/>
  <c r="E1958" i="1" a="1"/>
  <c r="E1958" i="1" s="1"/>
  <c r="H1958" i="1" s="1" a="1"/>
  <c r="H1958" i="1" s="1"/>
  <c r="E1959" i="1" a="1"/>
  <c r="E1959" i="1" s="1"/>
  <c r="H1959" i="1" s="1" a="1"/>
  <c r="H1959" i="1" s="1"/>
  <c r="E1960" i="1" a="1"/>
  <c r="E1960" i="1" s="1"/>
  <c r="H1960" i="1" s="1" a="1"/>
  <c r="H1960" i="1" s="1"/>
  <c r="E1961" i="1" a="1"/>
  <c r="E1961" i="1" s="1"/>
  <c r="H1961" i="1" s="1" a="1"/>
  <c r="H1961" i="1" s="1"/>
  <c r="E1962" i="1" a="1"/>
  <c r="E1962" i="1" s="1"/>
  <c r="H1962" i="1" s="1" a="1"/>
  <c r="H1962" i="1" s="1"/>
  <c r="E1963" i="1" a="1"/>
  <c r="E1963" i="1" s="1"/>
  <c r="H1963" i="1" s="1" a="1"/>
  <c r="H1963" i="1" s="1"/>
  <c r="E1964" i="1" a="1"/>
  <c r="E1964" i="1" s="1"/>
  <c r="H1964" i="1" s="1" a="1"/>
  <c r="H1964" i="1" s="1"/>
  <c r="E1965" i="1" a="1"/>
  <c r="E1965" i="1" s="1"/>
  <c r="H1965" i="1" s="1" a="1"/>
  <c r="H1965" i="1" s="1"/>
  <c r="E1966" i="1" a="1"/>
  <c r="E1966" i="1" s="1"/>
  <c r="H1966" i="1" s="1" a="1"/>
  <c r="H1966" i="1" s="1"/>
  <c r="E1967" i="1" a="1"/>
  <c r="E1967" i="1" s="1"/>
  <c r="H1967" i="1" s="1" a="1"/>
  <c r="H1967" i="1" s="1"/>
  <c r="E1968" i="1" a="1"/>
  <c r="E1968" i="1" s="1"/>
  <c r="H1968" i="1" s="1" a="1"/>
  <c r="H1968" i="1" s="1"/>
  <c r="E1969" i="1" a="1"/>
  <c r="E1969" i="1"/>
  <c r="H1969" i="1" s="1" a="1"/>
  <c r="H1969" i="1" s="1"/>
  <c r="E1970" i="1" a="1"/>
  <c r="E1970" i="1" s="1"/>
  <c r="H1970" i="1" s="1" a="1"/>
  <c r="H1970" i="1" s="1"/>
  <c r="E1971" i="1" a="1"/>
  <c r="E1971" i="1" s="1"/>
  <c r="H1971" i="1" s="1" a="1"/>
  <c r="H1971" i="1" s="1"/>
  <c r="E1972" i="1" a="1"/>
  <c r="E1972" i="1" s="1"/>
  <c r="H1972" i="1" s="1" a="1"/>
  <c r="H1972" i="1" s="1"/>
  <c r="E1973" i="1" a="1"/>
  <c r="E1973" i="1" s="1"/>
  <c r="H1973" i="1" s="1" a="1"/>
  <c r="H1973" i="1" s="1"/>
  <c r="E1974" i="1" a="1"/>
  <c r="E1974" i="1" s="1"/>
  <c r="H1974" i="1" s="1" a="1"/>
  <c r="H1974" i="1" s="1"/>
  <c r="E1975" i="1" a="1"/>
  <c r="E1975" i="1"/>
  <c r="H1975" i="1" s="1" a="1"/>
  <c r="H1975" i="1" s="1"/>
  <c r="E1976" i="1" a="1"/>
  <c r="E1976" i="1" s="1"/>
  <c r="H1976" i="1" s="1" a="1"/>
  <c r="H1976" i="1" s="1"/>
  <c r="E1977" i="1" a="1"/>
  <c r="E1977" i="1" s="1"/>
  <c r="H1977" i="1" s="1" a="1"/>
  <c r="H1977" i="1" s="1"/>
  <c r="E1978" i="1" a="1"/>
  <c r="E1978" i="1" s="1"/>
  <c r="H1978" i="1" s="1" a="1"/>
  <c r="H1978" i="1" s="1"/>
  <c r="E1979" i="1" a="1"/>
  <c r="E1979" i="1" s="1"/>
  <c r="H1979" i="1" s="1" a="1"/>
  <c r="H1979" i="1" s="1"/>
  <c r="E1980" i="1" a="1"/>
  <c r="E1980" i="1" s="1"/>
  <c r="H1980" i="1" s="1" a="1"/>
  <c r="H1980" i="1" s="1"/>
  <c r="E1981" i="1" a="1"/>
  <c r="E1981" i="1" s="1"/>
  <c r="H1981" i="1" s="1" a="1"/>
  <c r="H1981" i="1" s="1"/>
  <c r="E1982" i="1" a="1"/>
  <c r="E1982" i="1" s="1"/>
  <c r="H1982" i="1" s="1" a="1"/>
  <c r="H1982" i="1" s="1"/>
  <c r="E1983" i="1" a="1"/>
  <c r="E1983" i="1" s="1"/>
  <c r="H1983" i="1" s="1" a="1"/>
  <c r="H1983" i="1" s="1"/>
  <c r="E1984" i="1" a="1"/>
  <c r="E1984" i="1" s="1"/>
  <c r="H1984" i="1" s="1" a="1"/>
  <c r="H1984" i="1" s="1"/>
  <c r="E1985" i="1" a="1"/>
  <c r="E1985" i="1" s="1"/>
  <c r="H1985" i="1" s="1" a="1"/>
  <c r="H1985" i="1" s="1"/>
  <c r="E1986" i="1" a="1"/>
  <c r="E1986" i="1" s="1"/>
  <c r="H1986" i="1" s="1" a="1"/>
  <c r="H1986" i="1" s="1"/>
  <c r="E1987" i="1" a="1"/>
  <c r="E1987" i="1"/>
  <c r="H1987" i="1" s="1" a="1"/>
  <c r="H1987" i="1" s="1"/>
  <c r="E1988" i="1" a="1"/>
  <c r="E1988" i="1" s="1"/>
  <c r="H1988" i="1" s="1" a="1"/>
  <c r="H1988" i="1" s="1"/>
  <c r="E1989" i="1" a="1"/>
  <c r="E1989" i="1" s="1"/>
  <c r="H1989" i="1" s="1" a="1"/>
  <c r="H1989" i="1" s="1"/>
  <c r="E1990" i="1" a="1"/>
  <c r="E1990" i="1" s="1"/>
  <c r="H1990" i="1" s="1" a="1"/>
  <c r="H1990" i="1" s="1"/>
  <c r="E1991" i="1" a="1"/>
  <c r="E1991" i="1" s="1"/>
  <c r="H1991" i="1" s="1" a="1"/>
  <c r="H1991" i="1" s="1"/>
  <c r="E1992" i="1" a="1"/>
  <c r="E1992" i="1" s="1"/>
  <c r="H1992" i="1" s="1" a="1"/>
  <c r="H1992" i="1" s="1"/>
  <c r="E1993" i="1" a="1"/>
  <c r="E1993" i="1" s="1"/>
  <c r="H1993" i="1" s="1" a="1"/>
  <c r="H1993" i="1" s="1"/>
  <c r="E1994" i="1" a="1"/>
  <c r="E1994" i="1" s="1"/>
  <c r="H1994" i="1" s="1" a="1"/>
  <c r="H1994" i="1" s="1"/>
  <c r="E1995" i="1" a="1"/>
  <c r="E1995" i="1" s="1"/>
  <c r="H1995" i="1" s="1" a="1"/>
  <c r="H1995" i="1" s="1"/>
  <c r="E1996" i="1" a="1"/>
  <c r="E1996" i="1" s="1"/>
  <c r="H1996" i="1" s="1" a="1"/>
  <c r="H1996" i="1" s="1"/>
  <c r="E1997" i="1" a="1"/>
  <c r="E1997" i="1"/>
  <c r="H1997" i="1" s="1" a="1"/>
  <c r="H1997" i="1" s="1"/>
  <c r="E1998" i="1" a="1"/>
  <c r="E1998" i="1" s="1"/>
  <c r="H1998" i="1" s="1" a="1"/>
  <c r="H1998" i="1" s="1"/>
  <c r="E1999" i="1" a="1"/>
  <c r="E1999" i="1" s="1"/>
  <c r="H1999" i="1" s="1" a="1"/>
  <c r="H1999" i="1" s="1"/>
  <c r="E2000" i="1" a="1"/>
  <c r="E2000" i="1" s="1"/>
  <c r="H2000" i="1" s="1" a="1"/>
  <c r="H2000" i="1" s="1"/>
  <c r="E2001" i="1" a="1"/>
  <c r="E2001" i="1" s="1"/>
  <c r="H2001" i="1" s="1" a="1"/>
  <c r="H2001" i="1" s="1"/>
  <c r="E2002" i="1" a="1"/>
  <c r="E2002" i="1" s="1"/>
  <c r="H2002" i="1" s="1" a="1"/>
  <c r="H2002" i="1" s="1"/>
  <c r="E2003" i="1" a="1"/>
  <c r="E2003" i="1" s="1"/>
  <c r="H2003" i="1" s="1" a="1"/>
  <c r="H2003" i="1" s="1"/>
  <c r="E2004" i="1" a="1"/>
  <c r="E2004" i="1" s="1"/>
  <c r="H2004" i="1" s="1" a="1"/>
  <c r="H2004" i="1" s="1"/>
  <c r="E2005" i="1" a="1"/>
  <c r="E2005" i="1"/>
  <c r="H2005" i="1" s="1" a="1"/>
  <c r="H2005" i="1" s="1"/>
  <c r="E2006" i="1" a="1"/>
  <c r="E2006" i="1"/>
  <c r="H2006" i="1" s="1" a="1"/>
  <c r="H2006" i="1" s="1"/>
  <c r="E2007" i="1" a="1"/>
  <c r="E2007" i="1" s="1"/>
  <c r="H2007" i="1" s="1" a="1"/>
  <c r="H2007" i="1" s="1"/>
  <c r="E2008" i="1" a="1"/>
  <c r="E2008" i="1"/>
  <c r="H2008" i="1" s="1" a="1"/>
  <c r="H2008" i="1" s="1"/>
  <c r="E2009" i="1" a="1"/>
  <c r="E2009" i="1" s="1"/>
  <c r="H2009" i="1" s="1" a="1"/>
  <c r="H2009" i="1" s="1"/>
  <c r="E2010" i="1" a="1"/>
  <c r="E2010" i="1" s="1"/>
  <c r="H2010" i="1" s="1" a="1"/>
  <c r="H2010" i="1" s="1"/>
  <c r="E2011" i="1" a="1"/>
  <c r="E2011" i="1" s="1"/>
  <c r="H2011" i="1" s="1" a="1"/>
  <c r="H2011" i="1" s="1"/>
  <c r="E2012" i="1" a="1"/>
  <c r="E2012" i="1" s="1"/>
  <c r="H2012" i="1" s="1" a="1"/>
  <c r="H2012" i="1" s="1"/>
  <c r="E2013" i="1" a="1"/>
  <c r="E2013" i="1" s="1"/>
  <c r="H2013" i="1" s="1" a="1"/>
  <c r="H2013" i="1" s="1"/>
  <c r="E2014" i="1" a="1"/>
  <c r="E2014" i="1" s="1"/>
  <c r="H2014" i="1" s="1" a="1"/>
  <c r="H2014" i="1" s="1"/>
  <c r="E2015" i="1" a="1"/>
  <c r="E2015" i="1" s="1"/>
  <c r="H2015" i="1" s="1" a="1"/>
  <c r="H2015" i="1" s="1"/>
  <c r="E2016" i="1" a="1"/>
  <c r="E2016" i="1" s="1"/>
  <c r="H2016" i="1" s="1" a="1"/>
  <c r="H2016" i="1" s="1"/>
  <c r="E2017" i="1" a="1"/>
  <c r="E2017" i="1" s="1"/>
  <c r="H2017" i="1" s="1" a="1"/>
  <c r="H2017" i="1" s="1"/>
  <c r="E2018" i="1" a="1"/>
  <c r="E2018" i="1" s="1"/>
  <c r="H2018" i="1" s="1" a="1"/>
  <c r="H2018" i="1" s="1"/>
  <c r="E2019" i="1" a="1"/>
  <c r="E2019" i="1" s="1"/>
  <c r="H2019" i="1" s="1" a="1"/>
  <c r="H2019" i="1" s="1"/>
  <c r="E2020" i="1" a="1"/>
  <c r="E2020" i="1" s="1"/>
  <c r="H2020" i="1" s="1" a="1"/>
  <c r="H2020" i="1" s="1"/>
  <c r="E2021" i="1" a="1"/>
  <c r="E2021" i="1" s="1"/>
  <c r="H2021" i="1" s="1" a="1"/>
  <c r="H2021" i="1" s="1"/>
  <c r="E2022" i="1" a="1"/>
  <c r="E2022" i="1" s="1"/>
  <c r="H2022" i="1" s="1" a="1"/>
  <c r="H2022" i="1" s="1"/>
  <c r="E2023" i="1" a="1"/>
  <c r="E2023" i="1" s="1"/>
  <c r="H2023" i="1" s="1" a="1"/>
  <c r="H2023" i="1" s="1"/>
  <c r="E2024" i="1" a="1"/>
  <c r="E2024" i="1" s="1"/>
  <c r="H2024" i="1" s="1" a="1"/>
  <c r="H2024" i="1" s="1"/>
  <c r="E2025" i="1" a="1"/>
  <c r="E2025" i="1" s="1"/>
  <c r="H2025" i="1" s="1" a="1"/>
  <c r="H2025" i="1" s="1"/>
  <c r="E2026" i="1" a="1"/>
  <c r="E2026" i="1" s="1"/>
  <c r="H2026" i="1" s="1" a="1"/>
  <c r="H2026" i="1" s="1"/>
  <c r="E2027" i="1" a="1"/>
  <c r="E2027" i="1" s="1"/>
  <c r="H2027" i="1" s="1" a="1"/>
  <c r="H2027" i="1" s="1"/>
  <c r="E2028" i="1" a="1"/>
  <c r="E2028" i="1" s="1"/>
  <c r="H2028" i="1" s="1" a="1"/>
  <c r="H2028" i="1" s="1"/>
  <c r="E2029" i="1" a="1"/>
  <c r="E2029" i="1"/>
  <c r="H2029" i="1" s="1" a="1"/>
  <c r="H2029" i="1" s="1"/>
  <c r="E2030" i="1" a="1"/>
  <c r="E2030" i="1"/>
  <c r="H2030" i="1" s="1" a="1"/>
  <c r="H2030" i="1" s="1"/>
  <c r="E2031" i="1" a="1"/>
  <c r="E2031" i="1"/>
  <c r="H2031" i="1" s="1" a="1"/>
  <c r="H2031" i="1" s="1"/>
  <c r="E2032" i="1" a="1"/>
  <c r="E2032" i="1" s="1"/>
  <c r="H2032" i="1" s="1" a="1"/>
  <c r="H2032" i="1" s="1"/>
  <c r="E2033" i="1" a="1"/>
  <c r="E2033" i="1"/>
  <c r="H2033" i="1" s="1" a="1"/>
  <c r="H2033" i="1" s="1"/>
  <c r="E2034" i="1" a="1"/>
  <c r="E2034" i="1" s="1"/>
  <c r="H2034" i="1" s="1" a="1"/>
  <c r="H2034" i="1" s="1"/>
  <c r="E2035" i="1" a="1"/>
  <c r="E2035" i="1" s="1"/>
  <c r="H2035" i="1" s="1" a="1"/>
  <c r="H2035" i="1" s="1"/>
  <c r="E2036" i="1" a="1"/>
  <c r="E2036" i="1" s="1"/>
  <c r="H2036" i="1" s="1" a="1"/>
  <c r="H2036" i="1" s="1"/>
  <c r="E2037" i="1" a="1"/>
  <c r="E2037" i="1" s="1"/>
  <c r="H2037" i="1" s="1" a="1"/>
  <c r="H2037" i="1" s="1"/>
  <c r="E2038" i="1" a="1"/>
  <c r="E2038" i="1" s="1"/>
  <c r="H2038" i="1" s="1" a="1"/>
  <c r="H2038" i="1" s="1"/>
  <c r="E2039" i="1" a="1"/>
  <c r="E2039" i="1" s="1"/>
  <c r="H2039" i="1" s="1" a="1"/>
  <c r="H2039" i="1" s="1"/>
  <c r="E2040" i="1" a="1"/>
  <c r="E2040" i="1" s="1"/>
  <c r="H2040" i="1" s="1" a="1"/>
  <c r="H2040" i="1" s="1"/>
  <c r="E2041" i="1" a="1"/>
  <c r="E2041" i="1"/>
  <c r="H2041" i="1" s="1" a="1"/>
  <c r="H2041" i="1" s="1"/>
  <c r="E2042" i="1" a="1"/>
  <c r="E2042" i="1" s="1"/>
  <c r="H2042" i="1" s="1" a="1"/>
  <c r="H2042" i="1" s="1"/>
  <c r="E2043" i="1" a="1"/>
  <c r="E2043" i="1" s="1"/>
  <c r="H2043" i="1" s="1" a="1"/>
  <c r="H2043" i="1" s="1"/>
  <c r="E2044" i="1" a="1"/>
  <c r="E2044" i="1" s="1"/>
  <c r="H2044" i="1" s="1" a="1"/>
  <c r="H2044" i="1" s="1"/>
  <c r="E2045" i="1" a="1"/>
  <c r="E2045" i="1" s="1"/>
  <c r="H2045" i="1" s="1" a="1"/>
  <c r="H2045" i="1" s="1"/>
  <c r="E2046" i="1" a="1"/>
  <c r="E2046" i="1" s="1"/>
  <c r="H2046" i="1" s="1" a="1"/>
  <c r="H2046" i="1" s="1"/>
  <c r="E2047" i="1" a="1"/>
  <c r="E2047" i="1" s="1"/>
  <c r="H2047" i="1" s="1" a="1"/>
  <c r="H2047" i="1" s="1"/>
  <c r="E2048" i="1" a="1"/>
  <c r="E2048" i="1" s="1"/>
  <c r="H2048" i="1" s="1" a="1"/>
  <c r="H2048" i="1" s="1"/>
  <c r="E2049" i="1" a="1"/>
  <c r="E2049" i="1" s="1"/>
  <c r="H2049" i="1" s="1" a="1"/>
  <c r="H2049" i="1" s="1"/>
  <c r="E2050" i="1" a="1"/>
  <c r="E2050" i="1" s="1"/>
  <c r="H2050" i="1" s="1" a="1"/>
  <c r="H2050" i="1" s="1"/>
  <c r="E2051" i="1" a="1"/>
  <c r="E2051" i="1" s="1"/>
  <c r="H2051" i="1" s="1" a="1"/>
  <c r="H2051" i="1" s="1"/>
  <c r="E2052" i="1" a="1"/>
  <c r="E2052" i="1" s="1"/>
  <c r="H2052" i="1" s="1" a="1"/>
  <c r="H2052" i="1" s="1"/>
  <c r="E2053" i="1" a="1"/>
  <c r="E2053" i="1"/>
  <c r="H2053" i="1" s="1" a="1"/>
  <c r="H2053" i="1" s="1"/>
  <c r="E2054" i="1" a="1"/>
  <c r="E2054" i="1"/>
  <c r="H2054" i="1" s="1" a="1"/>
  <c r="H2054" i="1" s="1"/>
  <c r="E2055" i="1" a="1"/>
  <c r="E2055" i="1"/>
  <c r="H2055" i="1" s="1" a="1"/>
  <c r="H2055" i="1" s="1"/>
  <c r="E2056" i="1" a="1"/>
  <c r="E2056" i="1"/>
  <c r="H2056" i="1" s="1" a="1"/>
  <c r="H2056" i="1" s="1"/>
  <c r="E2057" i="1" a="1"/>
  <c r="E2057" i="1" s="1"/>
  <c r="H2057" i="1" s="1" a="1"/>
  <c r="H2057" i="1" s="1"/>
  <c r="E2058" i="1" a="1"/>
  <c r="E2058" i="1" s="1"/>
  <c r="H2058" i="1" s="1" a="1"/>
  <c r="H2058" i="1" s="1"/>
  <c r="E2059" i="1" a="1"/>
  <c r="E2059" i="1" s="1"/>
  <c r="H2059" i="1" s="1" a="1"/>
  <c r="H2059" i="1" s="1"/>
  <c r="E2060" i="1" a="1"/>
  <c r="E2060" i="1" s="1"/>
  <c r="H2060" i="1" s="1" a="1"/>
  <c r="H2060" i="1" s="1"/>
  <c r="E2061" i="1" a="1"/>
  <c r="E2061" i="1" s="1"/>
  <c r="H2061" i="1" s="1" a="1"/>
  <c r="H2061" i="1" s="1"/>
  <c r="E2062" i="1" a="1"/>
  <c r="E2062" i="1" s="1"/>
  <c r="H2062" i="1" s="1" a="1"/>
  <c r="H2062" i="1" s="1"/>
  <c r="E2063" i="1" a="1"/>
  <c r="E2063" i="1" s="1"/>
  <c r="H2063" i="1" s="1" a="1"/>
  <c r="H2063" i="1" s="1"/>
  <c r="E2064" i="1" a="1"/>
  <c r="E2064" i="1" s="1"/>
  <c r="H2064" i="1" s="1" a="1"/>
  <c r="H2064" i="1" s="1"/>
  <c r="E2065" i="1" a="1"/>
  <c r="E2065" i="1" s="1"/>
  <c r="H2065" i="1" s="1" a="1"/>
  <c r="H2065" i="1" s="1"/>
  <c r="E2066" i="1" a="1"/>
  <c r="E2066" i="1"/>
  <c r="H2066" i="1" s="1" a="1"/>
  <c r="H2066" i="1" s="1"/>
  <c r="E2067" i="1" a="1"/>
  <c r="E2067" i="1" s="1"/>
  <c r="H2067" i="1" s="1" a="1"/>
  <c r="H2067" i="1" s="1"/>
  <c r="E2068" i="1" a="1"/>
  <c r="E2068" i="1" s="1"/>
  <c r="H2068" i="1" s="1" a="1"/>
  <c r="H2068" i="1" s="1"/>
  <c r="E2069" i="1" a="1"/>
  <c r="E2069" i="1" s="1"/>
  <c r="H2069" i="1" s="1" a="1"/>
  <c r="H2069" i="1" s="1"/>
  <c r="E2070" i="1" a="1"/>
  <c r="E2070" i="1" s="1"/>
  <c r="H2070" i="1" s="1" a="1"/>
  <c r="H2070" i="1" s="1"/>
  <c r="E2071" i="1" a="1"/>
  <c r="E2071" i="1" s="1"/>
  <c r="H2071" i="1" s="1" a="1"/>
  <c r="H2071" i="1" s="1"/>
  <c r="E2072" i="1" a="1"/>
  <c r="E2072" i="1" s="1"/>
  <c r="H2072" i="1" s="1" a="1"/>
  <c r="H2072" i="1" s="1"/>
  <c r="E2073" i="1" a="1"/>
  <c r="E2073" i="1" s="1"/>
  <c r="H2073" i="1" s="1" a="1"/>
  <c r="H2073" i="1" s="1"/>
  <c r="E2074" i="1" a="1"/>
  <c r="E2074" i="1" s="1"/>
  <c r="H2074" i="1" s="1" a="1"/>
  <c r="H2074" i="1" s="1"/>
  <c r="E2075" i="1" a="1"/>
  <c r="E2075" i="1" s="1"/>
  <c r="H2075" i="1" s="1" a="1"/>
  <c r="H2075" i="1" s="1"/>
  <c r="E2076" i="1" a="1"/>
  <c r="E2076" i="1" s="1"/>
  <c r="H2076" i="1" s="1" a="1"/>
  <c r="H2076" i="1" s="1"/>
  <c r="E2077" i="1" a="1"/>
  <c r="E2077" i="1"/>
  <c r="H2077" i="1" s="1" a="1"/>
  <c r="H2077" i="1" s="1"/>
  <c r="E2078" i="1" a="1"/>
  <c r="E2078" i="1"/>
  <c r="H2078" i="1" s="1" a="1"/>
  <c r="H2078" i="1" s="1"/>
  <c r="E2079" i="1" a="1"/>
  <c r="E2079" i="1"/>
  <c r="H2079" i="1" s="1" a="1"/>
  <c r="H2079" i="1" s="1"/>
  <c r="E2080" i="1" a="1"/>
  <c r="E2080" i="1"/>
  <c r="H2080" i="1" s="1" a="1"/>
  <c r="H2080" i="1" s="1"/>
  <c r="E2081" i="1" a="1"/>
  <c r="E2081" i="1"/>
  <c r="H2081" i="1" s="1" a="1"/>
  <c r="H2081" i="1" s="1"/>
  <c r="E2082" i="1" a="1"/>
  <c r="E2082" i="1" s="1"/>
  <c r="H2082" i="1" s="1" a="1"/>
  <c r="H2082" i="1" s="1"/>
  <c r="E2083" i="1" a="1"/>
  <c r="E2083" i="1" s="1"/>
  <c r="H2083" i="1" s="1" a="1"/>
  <c r="H2083" i="1" s="1"/>
  <c r="E2084" i="1" a="1"/>
  <c r="E2084" i="1" s="1"/>
  <c r="H2084" i="1" s="1" a="1"/>
  <c r="H2084" i="1" s="1"/>
  <c r="E2085" i="1" a="1"/>
  <c r="E2085" i="1" s="1"/>
  <c r="H2085" i="1" s="1" a="1"/>
  <c r="H2085" i="1" s="1"/>
  <c r="E2086" i="1" a="1"/>
  <c r="E2086" i="1" s="1"/>
  <c r="H2086" i="1" s="1" a="1"/>
  <c r="H2086" i="1" s="1"/>
  <c r="E2087" i="1" a="1"/>
  <c r="E2087" i="1" s="1"/>
  <c r="H2087" i="1" s="1" a="1"/>
  <c r="H2087" i="1" s="1"/>
  <c r="E2088" i="1" a="1"/>
  <c r="E2088" i="1" s="1"/>
  <c r="H2088" i="1" s="1" a="1"/>
  <c r="H2088" i="1" s="1"/>
  <c r="E2089" i="1" a="1"/>
  <c r="E2089" i="1" s="1"/>
  <c r="H2089" i="1" s="1" a="1"/>
  <c r="H2089" i="1" s="1"/>
  <c r="E2090" i="1" a="1"/>
  <c r="E2090" i="1" s="1"/>
  <c r="H2090" i="1" s="1" a="1"/>
  <c r="H2090" i="1" s="1"/>
  <c r="E2091" i="1" a="1"/>
  <c r="E2091" i="1"/>
  <c r="H2091" i="1" s="1" a="1"/>
  <c r="H2091" i="1" s="1"/>
  <c r="E2092" i="1" a="1"/>
  <c r="E2092" i="1" s="1"/>
  <c r="H2092" i="1" s="1" a="1"/>
  <c r="H2092" i="1" s="1"/>
  <c r="E2093" i="1" a="1"/>
  <c r="E2093" i="1" s="1"/>
  <c r="H2093" i="1" s="1" a="1"/>
  <c r="H2093" i="1" s="1"/>
  <c r="E2094" i="1" a="1"/>
  <c r="E2094" i="1" s="1"/>
  <c r="H2094" i="1" s="1" a="1"/>
  <c r="H2094" i="1" s="1"/>
  <c r="E2095" i="1" a="1"/>
  <c r="E2095" i="1" s="1"/>
  <c r="H2095" i="1" s="1" a="1"/>
  <c r="H2095" i="1" s="1"/>
  <c r="E2096" i="1" a="1"/>
  <c r="E2096" i="1" s="1"/>
  <c r="H2096" i="1" s="1" a="1"/>
  <c r="H2096" i="1" s="1"/>
  <c r="E2097" i="1" a="1"/>
  <c r="E2097" i="1" s="1"/>
  <c r="H2097" i="1" s="1" a="1"/>
  <c r="H2097" i="1" s="1"/>
  <c r="E2098" i="1" a="1"/>
  <c r="E2098" i="1" s="1"/>
  <c r="H2098" i="1" s="1" a="1"/>
  <c r="H2098" i="1" s="1"/>
  <c r="E2099" i="1" a="1"/>
  <c r="E2099" i="1" s="1"/>
  <c r="H2099" i="1" s="1" a="1"/>
  <c r="H2099" i="1" s="1"/>
  <c r="E2100" i="1" a="1"/>
  <c r="E2100" i="1" s="1"/>
  <c r="H2100" i="1" s="1" a="1"/>
  <c r="H2100" i="1" s="1"/>
  <c r="E2101" i="1" a="1"/>
  <c r="E2101" i="1" s="1"/>
  <c r="H2101" i="1" s="1" a="1"/>
  <c r="H2101" i="1" s="1"/>
  <c r="E2102" i="1" a="1"/>
  <c r="E2102" i="1"/>
  <c r="H2102" i="1" s="1" a="1"/>
  <c r="H2102" i="1" s="1"/>
  <c r="E2103" i="1" a="1"/>
  <c r="E2103" i="1"/>
  <c r="H2103" i="1" s="1" a="1"/>
  <c r="H2103" i="1" s="1"/>
  <c r="E2104" i="1" a="1"/>
  <c r="E2104" i="1"/>
  <c r="H2104" i="1" s="1" a="1"/>
  <c r="H2104" i="1" s="1"/>
  <c r="E2105" i="1" a="1"/>
  <c r="E2105" i="1"/>
  <c r="H2105" i="1" s="1" a="1"/>
  <c r="H2105" i="1" s="1"/>
  <c r="E2106" i="1" a="1"/>
  <c r="E2106" i="1" s="1"/>
  <c r="H2106" i="1" s="1" a="1"/>
  <c r="H2106" i="1" s="1"/>
  <c r="E2107" i="1" a="1"/>
  <c r="E2107" i="1" s="1"/>
  <c r="H2107" i="1" s="1" a="1"/>
  <c r="H2107" i="1" s="1"/>
  <c r="E2108" i="1" a="1"/>
  <c r="E2108" i="1" s="1"/>
  <c r="H2108" i="1" s="1" a="1"/>
  <c r="H2108" i="1" s="1"/>
  <c r="E2109" i="1" a="1"/>
  <c r="E2109" i="1" s="1"/>
  <c r="H2109" i="1" s="1" a="1"/>
  <c r="H2109" i="1" s="1"/>
  <c r="E2110" i="1" a="1"/>
  <c r="E2110" i="1" s="1"/>
  <c r="H2110" i="1" s="1" a="1"/>
  <c r="H2110" i="1" s="1"/>
  <c r="E2111" i="1" a="1"/>
  <c r="E2111" i="1" s="1"/>
  <c r="H2111" i="1" s="1" a="1"/>
  <c r="H2111" i="1" s="1"/>
  <c r="E2112" i="1" a="1"/>
  <c r="E2112" i="1" s="1"/>
  <c r="H2112" i="1" s="1" a="1"/>
  <c r="H2112" i="1" s="1"/>
  <c r="E2113" i="1" a="1"/>
  <c r="E2113" i="1" s="1"/>
  <c r="H2113" i="1" s="1" a="1"/>
  <c r="H2113" i="1" s="1"/>
  <c r="E2114" i="1" a="1"/>
  <c r="E2114" i="1" s="1"/>
  <c r="H2114" i="1" s="1" a="1"/>
  <c r="H2114" i="1" s="1"/>
  <c r="E2115" i="1" a="1"/>
  <c r="E2115" i="1" s="1"/>
  <c r="H2115" i="1" s="1" a="1"/>
  <c r="H2115" i="1" s="1"/>
  <c r="E2116" i="1" a="1"/>
  <c r="E2116" i="1"/>
  <c r="H2116" i="1" s="1" a="1"/>
  <c r="H2116" i="1" s="1"/>
  <c r="E2117" i="1" a="1"/>
  <c r="E2117" i="1" s="1"/>
  <c r="H2117" i="1" s="1" a="1"/>
  <c r="H2117" i="1" s="1"/>
  <c r="E2118" i="1" a="1"/>
  <c r="E2118" i="1" s="1"/>
  <c r="H2118" i="1" s="1" a="1"/>
  <c r="H2118" i="1" s="1"/>
  <c r="E2119" i="1" a="1"/>
  <c r="E2119" i="1" s="1"/>
  <c r="H2119" i="1" s="1" a="1"/>
  <c r="H2119" i="1" s="1"/>
  <c r="E2120" i="1" a="1"/>
  <c r="E2120" i="1" s="1"/>
  <c r="H2120" i="1" s="1" a="1"/>
  <c r="H2120" i="1" s="1"/>
  <c r="E2121" i="1" a="1"/>
  <c r="E2121" i="1" s="1"/>
  <c r="H2121" i="1" s="1" a="1"/>
  <c r="H2121" i="1" s="1"/>
  <c r="E2122" i="1" a="1"/>
  <c r="E2122" i="1" s="1"/>
  <c r="H2122" i="1" s="1" a="1"/>
  <c r="H2122" i="1" s="1"/>
  <c r="E2123" i="1" a="1"/>
  <c r="E2123" i="1" s="1"/>
  <c r="H2123" i="1" s="1" a="1"/>
  <c r="H2123" i="1" s="1"/>
  <c r="E2124" i="1" a="1"/>
  <c r="E2124" i="1" s="1"/>
  <c r="H2124" i="1" s="1" a="1"/>
  <c r="H2124" i="1" s="1"/>
  <c r="E2125" i="1" a="1"/>
  <c r="E2125" i="1"/>
  <c r="H2125" i="1" s="1" a="1"/>
  <c r="H2125" i="1" s="1"/>
  <c r="E2126" i="1" a="1"/>
  <c r="E2126" i="1" s="1"/>
  <c r="H2126" i="1" s="1" a="1"/>
  <c r="H2126" i="1" s="1"/>
  <c r="E2127" i="1" a="1"/>
  <c r="E2127" i="1"/>
  <c r="H2127" i="1" s="1" a="1"/>
  <c r="H2127" i="1" s="1"/>
  <c r="E2128" i="1" a="1"/>
  <c r="E2128" i="1" s="1"/>
  <c r="H2128" i="1" s="1" a="1"/>
  <c r="H2128" i="1" s="1"/>
  <c r="E2129" i="1" a="1"/>
  <c r="E2129" i="1"/>
  <c r="H2129" i="1" s="1" a="1"/>
  <c r="H2129" i="1" s="1"/>
  <c r="E2130" i="1" a="1"/>
  <c r="E2130" i="1" s="1"/>
  <c r="H2130" i="1" s="1" a="1"/>
  <c r="H2130" i="1" s="1"/>
  <c r="E2131" i="1" a="1"/>
  <c r="E2131" i="1" s="1"/>
  <c r="H2131" i="1" s="1" a="1"/>
  <c r="H2131" i="1" s="1"/>
  <c r="E2132" i="1" a="1"/>
  <c r="E2132" i="1" s="1"/>
  <c r="H2132" i="1" s="1" a="1"/>
  <c r="H2132" i="1" s="1"/>
  <c r="E2133" i="1" a="1"/>
  <c r="E2133" i="1" s="1"/>
  <c r="H2133" i="1" s="1" a="1"/>
  <c r="H2133" i="1" s="1"/>
  <c r="E2134" i="1" a="1"/>
  <c r="E2134" i="1" s="1"/>
  <c r="H2134" i="1" s="1" a="1"/>
  <c r="H2134" i="1" s="1"/>
  <c r="E2135" i="1" a="1"/>
  <c r="E2135" i="1" s="1"/>
  <c r="H2135" i="1" s="1" a="1"/>
  <c r="H2135" i="1" s="1"/>
  <c r="E2136" i="1" a="1"/>
  <c r="E2136" i="1" s="1"/>
  <c r="H2136" i="1" s="1" a="1"/>
  <c r="H2136" i="1" s="1"/>
  <c r="E2137" i="1" a="1"/>
  <c r="E2137" i="1" s="1"/>
  <c r="H2137" i="1" s="1" a="1"/>
  <c r="H2137" i="1" s="1"/>
  <c r="E2138" i="1" a="1"/>
  <c r="E2138" i="1" s="1"/>
  <c r="H2138" i="1" s="1" a="1"/>
  <c r="H2138" i="1" s="1"/>
  <c r="E2139" i="1" a="1"/>
  <c r="E2139" i="1" s="1"/>
  <c r="H2139" i="1" s="1" a="1"/>
  <c r="H2139" i="1" s="1"/>
  <c r="E2140" i="1" a="1"/>
  <c r="E2140" i="1" s="1"/>
  <c r="H2140" i="1" s="1" a="1"/>
  <c r="H2140" i="1" s="1"/>
  <c r="E2141" i="1" a="1"/>
  <c r="E2141" i="1"/>
  <c r="H2141" i="1" s="1" a="1"/>
  <c r="H2141" i="1" s="1"/>
  <c r="E2142" i="1" a="1"/>
  <c r="E2142" i="1" s="1"/>
  <c r="H2142" i="1" s="1" a="1"/>
  <c r="H2142" i="1" s="1"/>
  <c r="E2143" i="1" a="1"/>
  <c r="E2143" i="1" s="1"/>
  <c r="H2143" i="1" s="1" a="1"/>
  <c r="H2143" i="1" s="1"/>
  <c r="E2144" i="1" a="1"/>
  <c r="E2144" i="1" s="1"/>
  <c r="H2144" i="1" s="1" a="1"/>
  <c r="H2144" i="1" s="1"/>
  <c r="E2145" i="1" a="1"/>
  <c r="E2145" i="1" s="1"/>
  <c r="H2145" i="1" s="1" a="1"/>
  <c r="H2145" i="1" s="1"/>
  <c r="E2146" i="1" a="1"/>
  <c r="E2146" i="1" s="1"/>
  <c r="H2146" i="1" s="1" a="1"/>
  <c r="H2146" i="1" s="1"/>
  <c r="E2147" i="1" a="1"/>
  <c r="E2147" i="1" s="1"/>
  <c r="H2147" i="1" s="1" a="1"/>
  <c r="H2147" i="1" s="1"/>
  <c r="E2148" i="1" a="1"/>
  <c r="E2148" i="1" s="1"/>
  <c r="H2148" i="1" s="1" a="1"/>
  <c r="H2148" i="1" s="1"/>
  <c r="E2149" i="1" a="1"/>
  <c r="E2149" i="1"/>
  <c r="H2149" i="1" s="1" a="1"/>
  <c r="H2149" i="1" s="1"/>
  <c r="E2150" i="1" a="1"/>
  <c r="E2150" i="1"/>
  <c r="H2150" i="1" s="1" a="1"/>
  <c r="H2150" i="1" s="1"/>
  <c r="E2151" i="1" a="1"/>
  <c r="E2151" i="1" s="1"/>
  <c r="H2151" i="1" s="1" a="1"/>
  <c r="H2151" i="1" s="1"/>
  <c r="E2152" i="1" a="1"/>
  <c r="E2152" i="1"/>
  <c r="H2152" i="1" s="1" a="1"/>
  <c r="H2152" i="1" s="1"/>
  <c r="E2153" i="1" a="1"/>
  <c r="E2153" i="1" s="1"/>
  <c r="H2153" i="1" s="1" a="1"/>
  <c r="H2153" i="1" s="1"/>
  <c r="E2154" i="1" a="1"/>
  <c r="E2154" i="1" s="1"/>
  <c r="H2154" i="1" s="1" a="1"/>
  <c r="H2154" i="1" s="1"/>
  <c r="E2155" i="1" a="1"/>
  <c r="E2155" i="1" s="1"/>
  <c r="H2155" i="1" s="1" a="1"/>
  <c r="H2155" i="1" s="1"/>
  <c r="E2156" i="1" a="1"/>
  <c r="E2156" i="1" s="1"/>
  <c r="H2156" i="1" s="1" a="1"/>
  <c r="H2156" i="1" s="1"/>
  <c r="E2157" i="1" a="1"/>
  <c r="E2157" i="1" s="1"/>
  <c r="H2157" i="1" s="1" a="1"/>
  <c r="H2157" i="1" s="1"/>
  <c r="E2158" i="1" a="1"/>
  <c r="E2158" i="1" s="1"/>
  <c r="H2158" i="1" s="1" a="1"/>
  <c r="H2158" i="1" s="1"/>
  <c r="E2159" i="1" a="1"/>
  <c r="E2159" i="1" s="1"/>
  <c r="H2159" i="1" s="1" a="1"/>
  <c r="H2159" i="1" s="1"/>
  <c r="E2160" i="1" a="1"/>
  <c r="E2160" i="1" s="1"/>
  <c r="H2160" i="1" s="1" a="1"/>
  <c r="H2160" i="1" s="1"/>
  <c r="E2161" i="1" a="1"/>
  <c r="E2161" i="1" s="1"/>
  <c r="H2161" i="1" s="1" a="1"/>
  <c r="H2161" i="1" s="1"/>
  <c r="E2162" i="1" a="1"/>
  <c r="E2162" i="1" s="1"/>
  <c r="H2162" i="1" s="1" a="1"/>
  <c r="H2162" i="1" s="1"/>
  <c r="E2163" i="1" a="1"/>
  <c r="E2163" i="1" s="1"/>
  <c r="H2163" i="1" s="1" a="1"/>
  <c r="H2163" i="1" s="1"/>
  <c r="E2164" i="1" a="1"/>
  <c r="E2164" i="1" s="1"/>
  <c r="H2164" i="1" s="1" a="1"/>
  <c r="H2164" i="1" s="1"/>
  <c r="E2165" i="1" a="1"/>
  <c r="E2165" i="1" s="1"/>
  <c r="H2165" i="1" s="1" a="1"/>
  <c r="H2165" i="1" s="1"/>
  <c r="E2166" i="1" a="1"/>
  <c r="E2166" i="1" s="1"/>
  <c r="H2166" i="1" s="1" a="1"/>
  <c r="H2166" i="1" s="1"/>
  <c r="E2167" i="1" a="1"/>
  <c r="E2167" i="1" s="1"/>
  <c r="H2167" i="1" s="1" a="1"/>
  <c r="H2167" i="1" s="1"/>
  <c r="E2168" i="1" a="1"/>
  <c r="E2168" i="1" s="1"/>
  <c r="H2168" i="1" s="1" a="1"/>
  <c r="H2168" i="1" s="1"/>
  <c r="E2169" i="1" a="1"/>
  <c r="E2169" i="1" s="1"/>
  <c r="H2169" i="1" s="1" a="1"/>
  <c r="H2169" i="1" s="1"/>
  <c r="E2170" i="1" a="1"/>
  <c r="E2170" i="1" s="1"/>
  <c r="H2170" i="1" s="1" a="1"/>
  <c r="H2170" i="1" s="1"/>
  <c r="E2171" i="1" a="1"/>
  <c r="E2171" i="1" s="1"/>
  <c r="H2171" i="1" s="1" a="1"/>
  <c r="H2171" i="1" s="1"/>
  <c r="E2172" i="1" a="1"/>
  <c r="E2172" i="1" s="1"/>
  <c r="H2172" i="1" s="1" a="1"/>
  <c r="H2172" i="1" s="1"/>
  <c r="E2173" i="1" a="1"/>
  <c r="E2173" i="1"/>
  <c r="H2173" i="1" s="1" a="1"/>
  <c r="H2173" i="1" s="1"/>
  <c r="E2174" i="1" a="1"/>
  <c r="E2174" i="1"/>
  <c r="H2174" i="1" s="1" a="1"/>
  <c r="H2174" i="1" s="1"/>
  <c r="E2175" i="1" a="1"/>
  <c r="E2175" i="1"/>
  <c r="H2175" i="1" s="1" a="1"/>
  <c r="H2175" i="1" s="1"/>
  <c r="E2176" i="1" a="1"/>
  <c r="E2176" i="1" s="1"/>
  <c r="H2176" i="1" s="1" a="1"/>
  <c r="H2176" i="1" s="1"/>
  <c r="E2177" i="1" a="1"/>
  <c r="E2177" i="1"/>
  <c r="H2177" i="1" s="1" a="1"/>
  <c r="H2177" i="1" s="1"/>
  <c r="E2178" i="1" a="1"/>
  <c r="E2178" i="1" s="1"/>
  <c r="H2178" i="1" s="1" a="1"/>
  <c r="H2178" i="1" s="1"/>
  <c r="E2179" i="1" a="1"/>
  <c r="E2179" i="1" s="1"/>
  <c r="H2179" i="1" s="1" a="1"/>
  <c r="H2179" i="1" s="1"/>
  <c r="E2180" i="1" a="1"/>
  <c r="E2180" i="1" s="1"/>
  <c r="H2180" i="1" s="1" a="1"/>
  <c r="H2180" i="1" s="1"/>
  <c r="E2181" i="1" a="1"/>
  <c r="E2181" i="1" s="1"/>
  <c r="H2181" i="1" s="1" a="1"/>
  <c r="H2181" i="1" s="1"/>
  <c r="E2182" i="1" a="1"/>
  <c r="E2182" i="1" s="1"/>
  <c r="H2182" i="1" s="1" a="1"/>
  <c r="H2182" i="1" s="1"/>
  <c r="E2183" i="1" a="1"/>
  <c r="E2183" i="1" s="1"/>
  <c r="H2183" i="1" s="1" a="1"/>
  <c r="H2183" i="1" s="1"/>
  <c r="E2184" i="1" a="1"/>
  <c r="E2184" i="1" s="1"/>
  <c r="H2184" i="1" s="1" a="1"/>
  <c r="H2184" i="1" s="1"/>
  <c r="E2185" i="1" a="1"/>
  <c r="E2185" i="1"/>
  <c r="H2185" i="1" s="1" a="1"/>
  <c r="H2185" i="1" s="1"/>
  <c r="E2186" i="1" a="1"/>
  <c r="E2186" i="1" s="1"/>
  <c r="H2186" i="1" s="1" a="1"/>
  <c r="H2186" i="1" s="1"/>
  <c r="E2187" i="1" a="1"/>
  <c r="E2187" i="1" s="1"/>
  <c r="H2187" i="1" s="1" a="1"/>
  <c r="H2187" i="1" s="1"/>
  <c r="E2188" i="1" a="1"/>
  <c r="E2188" i="1" s="1"/>
  <c r="H2188" i="1" s="1" a="1"/>
  <c r="H2188" i="1" s="1"/>
  <c r="E2189" i="1" a="1"/>
  <c r="E2189" i="1" s="1"/>
  <c r="H2189" i="1" s="1" a="1"/>
  <c r="H2189" i="1" s="1"/>
  <c r="E2190" i="1" a="1"/>
  <c r="E2190" i="1" s="1"/>
  <c r="H2190" i="1" s="1" a="1"/>
  <c r="H2190" i="1" s="1"/>
  <c r="E2191" i="1" a="1"/>
  <c r="E2191" i="1" s="1"/>
  <c r="H2191" i="1" s="1" a="1"/>
  <c r="H2191" i="1" s="1"/>
  <c r="E2192" i="1" a="1"/>
  <c r="E2192" i="1" s="1"/>
  <c r="H2192" i="1" s="1" a="1"/>
  <c r="H2192" i="1" s="1"/>
  <c r="E2193" i="1" a="1"/>
  <c r="E2193" i="1" s="1"/>
  <c r="H2193" i="1" s="1" a="1"/>
  <c r="H2193" i="1" s="1"/>
  <c r="E2194" i="1" a="1"/>
  <c r="E2194" i="1" s="1"/>
  <c r="H2194" i="1" s="1" a="1"/>
  <c r="H2194" i="1" s="1"/>
  <c r="E2195" i="1" a="1"/>
  <c r="E2195" i="1" s="1"/>
  <c r="H2195" i="1" s="1" a="1"/>
  <c r="H2195" i="1" s="1"/>
  <c r="E2196" i="1" a="1"/>
  <c r="E2196" i="1" s="1"/>
  <c r="H2196" i="1" s="1" a="1"/>
  <c r="H2196" i="1" s="1"/>
  <c r="E2197" i="1" a="1"/>
  <c r="E2197" i="1"/>
  <c r="H2197" i="1" s="1" a="1"/>
  <c r="H2197" i="1" s="1"/>
  <c r="E2198" i="1" a="1"/>
  <c r="E2198" i="1"/>
  <c r="H2198" i="1" s="1" a="1"/>
  <c r="H2198" i="1" s="1"/>
  <c r="E2199" i="1" a="1"/>
  <c r="E2199" i="1"/>
  <c r="H2199" i="1" s="1" a="1"/>
  <c r="H2199" i="1" s="1"/>
  <c r="E2200" i="1" a="1"/>
  <c r="E2200" i="1"/>
  <c r="H2200" i="1" s="1" a="1"/>
  <c r="H2200" i="1" s="1"/>
  <c r="E2201" i="1" a="1"/>
  <c r="E2201" i="1" s="1"/>
  <c r="H2201" i="1" s="1" a="1"/>
  <c r="H2201" i="1" s="1"/>
  <c r="E2202" i="1" a="1"/>
  <c r="E2202" i="1" s="1"/>
  <c r="H2202" i="1" s="1" a="1"/>
  <c r="H2202" i="1" s="1"/>
  <c r="E2203" i="1" a="1"/>
  <c r="E2203" i="1" s="1"/>
  <c r="H2203" i="1" s="1" a="1"/>
  <c r="H2203" i="1" s="1"/>
  <c r="E2204" i="1" a="1"/>
  <c r="E2204" i="1" s="1"/>
  <c r="H2204" i="1" s="1" a="1"/>
  <c r="H2204" i="1" s="1"/>
  <c r="E2205" i="1" a="1"/>
  <c r="E2205" i="1" s="1"/>
  <c r="H2205" i="1" s="1" a="1"/>
  <c r="H2205" i="1" s="1"/>
  <c r="E2206" i="1" a="1"/>
  <c r="E2206" i="1" s="1"/>
  <c r="H2206" i="1" s="1" a="1"/>
  <c r="H2206" i="1" s="1"/>
  <c r="E2207" i="1" a="1"/>
  <c r="E2207" i="1" s="1"/>
  <c r="H2207" i="1" s="1" a="1"/>
  <c r="H2207" i="1" s="1"/>
  <c r="E2208" i="1" a="1"/>
  <c r="E2208" i="1" s="1"/>
  <c r="H2208" i="1" s="1" a="1"/>
  <c r="H2208" i="1" s="1"/>
  <c r="E2209" i="1" a="1"/>
  <c r="E2209" i="1" s="1"/>
  <c r="H2209" i="1" s="1" a="1"/>
  <c r="H2209" i="1" s="1"/>
  <c r="E2210" i="1" a="1"/>
  <c r="E2210" i="1"/>
  <c r="H2210" i="1" s="1" a="1"/>
  <c r="H2210" i="1" s="1"/>
  <c r="E2211" i="1" a="1"/>
  <c r="E2211" i="1" s="1"/>
  <c r="H2211" i="1" s="1" a="1"/>
  <c r="H2211" i="1" s="1"/>
  <c r="E2212" i="1" a="1"/>
  <c r="E2212" i="1" s="1"/>
  <c r="H2212" i="1" s="1" a="1"/>
  <c r="H2212" i="1" s="1"/>
  <c r="E2213" i="1" a="1"/>
  <c r="E2213" i="1" s="1"/>
  <c r="H2213" i="1" s="1" a="1"/>
  <c r="H2213" i="1" s="1"/>
  <c r="E2214" i="1" a="1"/>
  <c r="E2214" i="1" s="1"/>
  <c r="H2214" i="1" s="1" a="1"/>
  <c r="H2214" i="1" s="1"/>
  <c r="E2215" i="1" a="1"/>
  <c r="E2215" i="1" s="1"/>
  <c r="H2215" i="1" s="1" a="1"/>
  <c r="H2215" i="1" s="1"/>
  <c r="E2216" i="1" a="1"/>
  <c r="E2216" i="1" s="1"/>
  <c r="H2216" i="1" s="1" a="1"/>
  <c r="H2216" i="1" s="1"/>
  <c r="E2217" i="1" a="1"/>
  <c r="E2217" i="1" s="1"/>
  <c r="H2217" i="1" s="1" a="1"/>
  <c r="H2217" i="1" s="1"/>
  <c r="E2218" i="1" a="1"/>
  <c r="E2218" i="1" s="1"/>
  <c r="H2218" i="1" s="1" a="1"/>
  <c r="H2218" i="1" s="1"/>
  <c r="E2219" i="1" a="1"/>
  <c r="E2219" i="1" s="1"/>
  <c r="H2219" i="1" s="1" a="1"/>
  <c r="H2219" i="1" s="1"/>
  <c r="E2220" i="1" a="1"/>
  <c r="E2220" i="1" s="1"/>
  <c r="H2220" i="1" s="1" a="1"/>
  <c r="H2220" i="1" s="1"/>
  <c r="E2221" i="1" a="1"/>
  <c r="E2221" i="1"/>
  <c r="H2221" i="1" s="1" a="1"/>
  <c r="H2221" i="1" s="1"/>
  <c r="E2222" i="1" a="1"/>
  <c r="E2222" i="1"/>
  <c r="H2222" i="1" s="1" a="1"/>
  <c r="H2222" i="1" s="1"/>
  <c r="E2223" i="1" a="1"/>
  <c r="E2223" i="1"/>
  <c r="H2223" i="1" s="1" a="1"/>
  <c r="H2223" i="1" s="1"/>
  <c r="E2224" i="1" a="1"/>
  <c r="E2224" i="1"/>
  <c r="H2224" i="1" s="1" a="1"/>
  <c r="H2224" i="1" s="1"/>
  <c r="E2225" i="1" a="1"/>
  <c r="E2225" i="1"/>
  <c r="H2225" i="1" s="1" a="1"/>
  <c r="H2225" i="1" s="1"/>
  <c r="E2226" i="1" a="1"/>
  <c r="E2226" i="1" s="1"/>
  <c r="H2226" i="1" s="1" a="1"/>
  <c r="H2226" i="1" s="1"/>
  <c r="E2227" i="1" a="1"/>
  <c r="E2227" i="1" s="1"/>
  <c r="H2227" i="1" s="1" a="1"/>
  <c r="H2227" i="1" s="1"/>
  <c r="E2228" i="1" a="1"/>
  <c r="E2228" i="1" s="1"/>
  <c r="H2228" i="1" s="1" a="1"/>
  <c r="H2228" i="1" s="1"/>
  <c r="E2229" i="1" a="1"/>
  <c r="E2229" i="1" s="1"/>
  <c r="H2229" i="1" s="1" a="1"/>
  <c r="H2229" i="1" s="1"/>
  <c r="E2230" i="1" a="1"/>
  <c r="E2230" i="1" s="1"/>
  <c r="H2230" i="1" s="1" a="1"/>
  <c r="H2230" i="1" s="1"/>
  <c r="E2231" i="1" a="1"/>
  <c r="E2231" i="1" s="1"/>
  <c r="H2231" i="1" s="1" a="1"/>
  <c r="H2231" i="1" s="1"/>
  <c r="E2232" i="1" a="1"/>
  <c r="E2232" i="1" s="1"/>
  <c r="H2232" i="1" s="1" a="1"/>
  <c r="H2232" i="1" s="1"/>
  <c r="E2233" i="1" a="1"/>
  <c r="E2233" i="1" s="1"/>
  <c r="H2233" i="1" s="1" a="1"/>
  <c r="H2233" i="1" s="1"/>
  <c r="E2234" i="1" a="1"/>
  <c r="E2234" i="1" s="1"/>
  <c r="H2234" i="1" s="1" a="1"/>
  <c r="H2234" i="1" s="1"/>
  <c r="E2235" i="1" a="1"/>
  <c r="E2235" i="1"/>
  <c r="H2235" i="1" s="1" a="1"/>
  <c r="H2235" i="1" s="1"/>
  <c r="E2236" i="1" a="1"/>
  <c r="E2236" i="1" s="1"/>
  <c r="H2236" i="1" s="1" a="1"/>
  <c r="H2236" i="1" s="1"/>
  <c r="E2237" i="1" a="1"/>
  <c r="E2237" i="1" s="1"/>
  <c r="H2237" i="1" s="1" a="1"/>
  <c r="H2237" i="1" s="1"/>
  <c r="E2238" i="1" a="1"/>
  <c r="E2238" i="1" s="1"/>
  <c r="H2238" i="1" s="1" a="1"/>
  <c r="H2238" i="1" s="1"/>
  <c r="E2239" i="1" a="1"/>
  <c r="E2239" i="1" s="1"/>
  <c r="H2239" i="1" s="1" a="1"/>
  <c r="H2239" i="1" s="1"/>
  <c r="E2240" i="1" a="1"/>
  <c r="E2240" i="1" s="1"/>
  <c r="H2240" i="1" s="1" a="1"/>
  <c r="H2240" i="1" s="1"/>
  <c r="E2241" i="1" a="1"/>
  <c r="E2241" i="1" s="1"/>
  <c r="H2241" i="1" s="1" a="1"/>
  <c r="H2241" i="1" s="1"/>
  <c r="E2242" i="1" a="1"/>
  <c r="E2242" i="1" s="1"/>
  <c r="H2242" i="1" s="1" a="1"/>
  <c r="H2242" i="1" s="1"/>
  <c r="E2243" i="1" a="1"/>
  <c r="E2243" i="1" s="1"/>
  <c r="H2243" i="1" s="1" a="1"/>
  <c r="H2243" i="1" s="1"/>
  <c r="E2244" i="1" a="1"/>
  <c r="E2244" i="1" s="1"/>
  <c r="H2244" i="1" s="1" a="1"/>
  <c r="H2244" i="1" s="1"/>
  <c r="E2245" i="1" a="1"/>
  <c r="E2245" i="1" s="1"/>
  <c r="H2245" i="1" s="1" a="1"/>
  <c r="H2245" i="1" s="1"/>
  <c r="E2246" i="1" a="1"/>
  <c r="E2246" i="1"/>
  <c r="H2246" i="1" s="1" a="1"/>
  <c r="H2246" i="1" s="1"/>
  <c r="E2247" i="1" a="1"/>
  <c r="E2247" i="1"/>
  <c r="H2247" i="1" s="1" a="1"/>
  <c r="H2247" i="1" s="1"/>
  <c r="E2248" i="1" a="1"/>
  <c r="E2248" i="1"/>
  <c r="H2248" i="1" s="1" a="1"/>
  <c r="H2248" i="1" s="1"/>
  <c r="E2249" i="1" a="1"/>
  <c r="E2249" i="1"/>
  <c r="H2249" i="1" s="1" a="1"/>
  <c r="H2249" i="1" s="1"/>
  <c r="E2250" i="1" a="1"/>
  <c r="E2250" i="1" s="1"/>
  <c r="H2250" i="1" s="1" a="1"/>
  <c r="H2250" i="1" s="1"/>
  <c r="E2251" i="1" a="1"/>
  <c r="E2251" i="1" s="1"/>
  <c r="H2251" i="1" s="1" a="1"/>
  <c r="H2251" i="1" s="1"/>
  <c r="E2252" i="1" a="1"/>
  <c r="E2252" i="1" s="1"/>
  <c r="H2252" i="1" s="1" a="1"/>
  <c r="H2252" i="1" s="1"/>
  <c r="E2253" i="1" a="1"/>
  <c r="E2253" i="1" s="1"/>
  <c r="H2253" i="1" s="1" a="1"/>
  <c r="H2253" i="1" s="1"/>
  <c r="E2254" i="1" a="1"/>
  <c r="E2254" i="1" s="1"/>
  <c r="H2254" i="1" s="1" a="1"/>
  <c r="H2254" i="1" s="1"/>
  <c r="E2255" i="1" a="1"/>
  <c r="E2255" i="1" s="1"/>
  <c r="H2255" i="1" s="1" a="1"/>
  <c r="H2255" i="1" s="1"/>
  <c r="E2256" i="1" a="1"/>
  <c r="E2256" i="1" s="1"/>
  <c r="H2256" i="1" s="1" a="1"/>
  <c r="H2256" i="1" s="1"/>
  <c r="E2257" i="1" a="1"/>
  <c r="E2257" i="1" s="1"/>
  <c r="H2257" i="1" s="1" a="1"/>
  <c r="H2257" i="1" s="1"/>
  <c r="E2258" i="1" a="1"/>
  <c r="E2258" i="1" s="1"/>
  <c r="H2258" i="1" s="1" a="1"/>
  <c r="H2258" i="1" s="1"/>
  <c r="E2259" i="1" a="1"/>
  <c r="E2259" i="1" s="1"/>
  <c r="H2259" i="1" s="1" a="1"/>
  <c r="H2259" i="1" s="1"/>
  <c r="E2260" i="1" a="1"/>
  <c r="E2260" i="1"/>
  <c r="H2260" i="1" s="1" a="1"/>
  <c r="H2260" i="1" s="1"/>
  <c r="E2261" i="1" a="1"/>
  <c r="E2261" i="1" s="1"/>
  <c r="H2261" i="1" s="1" a="1"/>
  <c r="H2261" i="1" s="1"/>
  <c r="E2262" i="1" a="1"/>
  <c r="E2262" i="1" s="1"/>
  <c r="H2262" i="1" s="1" a="1"/>
  <c r="H2262" i="1" s="1"/>
  <c r="E2263" i="1" a="1"/>
  <c r="E2263" i="1" s="1"/>
  <c r="H2263" i="1" s="1" a="1"/>
  <c r="H2263" i="1" s="1"/>
  <c r="E2264" i="1" a="1"/>
  <c r="E2264" i="1" s="1"/>
  <c r="H2264" i="1" s="1" a="1"/>
  <c r="H2264" i="1" s="1"/>
  <c r="E2265" i="1" a="1"/>
  <c r="E2265" i="1" s="1"/>
  <c r="H2265" i="1" s="1" a="1"/>
  <c r="H2265" i="1" s="1"/>
  <c r="E2266" i="1" a="1"/>
  <c r="E2266" i="1" s="1"/>
  <c r="H2266" i="1" s="1" a="1"/>
  <c r="H2266" i="1" s="1"/>
  <c r="E2267" i="1" a="1"/>
  <c r="E2267" i="1" s="1"/>
  <c r="H2267" i="1" s="1" a="1"/>
  <c r="H2267" i="1" s="1"/>
  <c r="E2268" i="1" a="1"/>
  <c r="E2268" i="1" s="1"/>
  <c r="H2268" i="1" s="1" a="1"/>
  <c r="H2268" i="1" s="1"/>
  <c r="E2269" i="1" a="1"/>
  <c r="E2269" i="1"/>
  <c r="H2269" i="1" s="1" a="1"/>
  <c r="H2269" i="1" s="1"/>
  <c r="E2270" i="1" a="1"/>
  <c r="E2270" i="1" s="1"/>
  <c r="H2270" i="1" s="1" a="1"/>
  <c r="H2270" i="1" s="1"/>
  <c r="E2271" i="1" a="1"/>
  <c r="E2271" i="1"/>
  <c r="H2271" i="1" s="1" a="1"/>
  <c r="H2271" i="1" s="1"/>
  <c r="E2272" i="1" a="1"/>
  <c r="E2272" i="1" s="1"/>
  <c r="H2272" i="1" s="1" a="1"/>
  <c r="H2272" i="1" s="1"/>
  <c r="E2273" i="1" a="1"/>
  <c r="E2273" i="1"/>
  <c r="H2273" i="1" s="1" a="1"/>
  <c r="H2273" i="1" s="1"/>
  <c r="E2274" i="1" a="1"/>
  <c r="E2274" i="1" s="1"/>
  <c r="H2274" i="1" s="1" a="1"/>
  <c r="H2274" i="1" s="1"/>
  <c r="E2275" i="1" a="1"/>
  <c r="E2275" i="1" s="1"/>
  <c r="H2275" i="1" s="1" a="1"/>
  <c r="H2275" i="1" s="1"/>
  <c r="E2276" i="1" a="1"/>
  <c r="E2276" i="1" s="1"/>
  <c r="H2276" i="1" s="1" a="1"/>
  <c r="H2276" i="1" s="1"/>
  <c r="E2277" i="1" a="1"/>
  <c r="E2277" i="1" s="1"/>
  <c r="H2277" i="1" s="1" a="1"/>
  <c r="H2277" i="1" s="1"/>
  <c r="E2278" i="1" a="1"/>
  <c r="E2278" i="1" s="1"/>
  <c r="H2278" i="1" s="1" a="1"/>
  <c r="H2278" i="1" s="1"/>
  <c r="E2279" i="1" a="1"/>
  <c r="E2279" i="1" s="1"/>
  <c r="H2279" i="1" s="1" a="1"/>
  <c r="H2279" i="1" s="1"/>
  <c r="E2280" i="1" a="1"/>
  <c r="E2280" i="1" s="1"/>
  <c r="H2280" i="1" s="1" a="1"/>
  <c r="H2280" i="1" s="1"/>
  <c r="E2281" i="1" a="1"/>
  <c r="E2281" i="1"/>
  <c r="H2281" i="1" s="1" a="1"/>
  <c r="H2281" i="1" s="1"/>
  <c r="E2282" i="1" a="1"/>
  <c r="E2282" i="1" s="1"/>
  <c r="H2282" i="1" s="1" a="1"/>
  <c r="H2282" i="1" s="1"/>
  <c r="E2283" i="1" a="1"/>
  <c r="E2283" i="1" s="1"/>
  <c r="H2283" i="1" s="1" a="1"/>
  <c r="H2283" i="1" s="1"/>
  <c r="E2284" i="1" a="1"/>
  <c r="E2284" i="1" s="1"/>
  <c r="H2284" i="1" s="1" a="1"/>
  <c r="H2284" i="1" s="1"/>
  <c r="E2285" i="1" a="1"/>
  <c r="E2285" i="1" s="1"/>
  <c r="H2285" i="1" s="1" a="1"/>
  <c r="H2285" i="1" s="1"/>
  <c r="E2286" i="1" a="1"/>
  <c r="E2286" i="1" s="1"/>
  <c r="H2286" i="1" s="1" a="1"/>
  <c r="H2286" i="1" s="1"/>
  <c r="E2287" i="1" a="1"/>
  <c r="E2287" i="1" s="1"/>
  <c r="H2287" i="1" s="1" a="1"/>
  <c r="H2287" i="1" s="1"/>
  <c r="E2288" i="1" a="1"/>
  <c r="E2288" i="1" s="1"/>
  <c r="H2288" i="1" s="1" a="1"/>
  <c r="H2288" i="1" s="1"/>
  <c r="E2289" i="1" a="1"/>
  <c r="E2289" i="1" s="1"/>
  <c r="H2289" i="1" s="1" a="1"/>
  <c r="H2289" i="1" s="1"/>
  <c r="E2290" i="1" a="1"/>
  <c r="E2290" i="1" s="1"/>
  <c r="H2290" i="1" s="1" a="1"/>
  <c r="H2290" i="1" s="1"/>
  <c r="E2291" i="1" a="1"/>
  <c r="E2291" i="1" s="1"/>
  <c r="H2291" i="1" s="1" a="1"/>
  <c r="H2291" i="1" s="1"/>
  <c r="E2292" i="1" a="1"/>
  <c r="E2292" i="1" s="1"/>
  <c r="H2292" i="1" s="1" a="1"/>
  <c r="H2292" i="1" s="1"/>
  <c r="E2293" i="1" a="1"/>
  <c r="E2293" i="1"/>
  <c r="H2293" i="1" s="1" a="1"/>
  <c r="H2293" i="1" s="1"/>
  <c r="E2294" i="1" a="1"/>
  <c r="E2294" i="1"/>
  <c r="H2294" i="1" s="1" a="1"/>
  <c r="H2294" i="1" s="1"/>
  <c r="E2295" i="1" a="1"/>
  <c r="E2295" i="1" s="1"/>
  <c r="H2295" i="1" s="1" a="1"/>
  <c r="H2295" i="1" s="1"/>
  <c r="E2296" i="1" a="1"/>
  <c r="E2296" i="1"/>
  <c r="H2296" i="1" s="1" a="1"/>
  <c r="H2296" i="1" s="1"/>
  <c r="E2297" i="1" a="1"/>
  <c r="E2297" i="1" s="1"/>
  <c r="H2297" i="1" s="1" a="1"/>
  <c r="H2297" i="1" s="1"/>
  <c r="E2298" i="1" a="1"/>
  <c r="E2298" i="1" s="1"/>
  <c r="H2298" i="1" s="1" a="1"/>
  <c r="H2298" i="1" s="1"/>
  <c r="E2299" i="1" a="1"/>
  <c r="E2299" i="1" s="1"/>
  <c r="H2299" i="1" s="1" a="1"/>
  <c r="H2299" i="1" s="1"/>
  <c r="E2300" i="1" a="1"/>
  <c r="E2300" i="1" s="1"/>
  <c r="H2300" i="1" s="1" a="1"/>
  <c r="H2300" i="1" s="1"/>
  <c r="E2301" i="1" a="1"/>
  <c r="E2301" i="1" s="1"/>
  <c r="H2301" i="1" s="1" a="1"/>
  <c r="H2301" i="1" s="1"/>
  <c r="E2302" i="1" a="1"/>
  <c r="E2302" i="1" s="1"/>
  <c r="H2302" i="1" s="1" a="1"/>
  <c r="H2302" i="1" s="1"/>
  <c r="E2303" i="1" a="1"/>
  <c r="E2303" i="1" s="1"/>
  <c r="H2303" i="1" s="1" a="1"/>
  <c r="H2303" i="1" s="1"/>
  <c r="E2304" i="1" a="1"/>
  <c r="E2304" i="1" s="1"/>
  <c r="H2304" i="1" s="1" a="1"/>
  <c r="H2304" i="1" s="1"/>
  <c r="E2305" i="1" a="1"/>
  <c r="E2305" i="1" s="1"/>
  <c r="H2305" i="1" s="1" a="1"/>
  <c r="H2305" i="1" s="1"/>
  <c r="E2306" i="1" a="1"/>
  <c r="E2306" i="1"/>
  <c r="H2306" i="1" s="1" a="1"/>
  <c r="H2306" i="1" s="1"/>
  <c r="E2307" i="1" a="1"/>
  <c r="E2307" i="1" s="1"/>
  <c r="H2307" i="1" s="1" a="1"/>
  <c r="H2307" i="1" s="1"/>
  <c r="E2308" i="1" a="1"/>
  <c r="E2308" i="1" s="1"/>
  <c r="H2308" i="1" s="1" a="1"/>
  <c r="H2308" i="1" s="1"/>
  <c r="E2309" i="1" a="1"/>
  <c r="E2309" i="1" s="1"/>
  <c r="H2309" i="1" s="1" a="1"/>
  <c r="H2309" i="1" s="1"/>
  <c r="E2310" i="1" a="1"/>
  <c r="E2310" i="1" s="1"/>
  <c r="H2310" i="1" s="1" a="1"/>
  <c r="H2310" i="1" s="1"/>
  <c r="E2311" i="1" a="1"/>
  <c r="E2311" i="1" s="1"/>
  <c r="H2311" i="1" s="1" a="1"/>
  <c r="H2311" i="1" s="1"/>
  <c r="E2312" i="1" a="1"/>
  <c r="E2312" i="1" s="1"/>
  <c r="H2312" i="1" s="1" a="1"/>
  <c r="H2312" i="1" s="1"/>
  <c r="E2313" i="1" a="1"/>
  <c r="E2313" i="1" s="1"/>
  <c r="H2313" i="1" s="1" a="1"/>
  <c r="H2313" i="1" s="1"/>
  <c r="E2314" i="1" a="1"/>
  <c r="E2314" i="1" s="1"/>
  <c r="H2314" i="1" s="1" a="1"/>
  <c r="H2314" i="1" s="1"/>
  <c r="E2315" i="1" a="1"/>
  <c r="E2315" i="1" s="1"/>
  <c r="H2315" i="1" s="1" a="1"/>
  <c r="H2315" i="1" s="1"/>
  <c r="E2316" i="1" a="1"/>
  <c r="E2316" i="1" s="1"/>
  <c r="H2316" i="1" s="1" a="1"/>
  <c r="H2316" i="1" s="1"/>
  <c r="E2317" i="1" a="1"/>
  <c r="E2317" i="1"/>
  <c r="H2317" i="1" s="1" a="1"/>
  <c r="H2317" i="1" s="1"/>
  <c r="E2318" i="1" a="1"/>
  <c r="E2318" i="1"/>
  <c r="H2318" i="1" s="1" a="1"/>
  <c r="H2318" i="1" s="1"/>
  <c r="E2319" i="1" a="1"/>
  <c r="E2319" i="1"/>
  <c r="H2319" i="1" s="1" a="1"/>
  <c r="H2319" i="1" s="1"/>
  <c r="E2320" i="1" a="1"/>
  <c r="E2320" i="1" s="1"/>
  <c r="H2320" i="1" s="1" a="1"/>
  <c r="H2320" i="1" s="1"/>
  <c r="E2321" i="1" a="1"/>
  <c r="E2321" i="1"/>
  <c r="H2321" i="1" s="1" a="1"/>
  <c r="H2321" i="1" s="1"/>
  <c r="E2322" i="1" a="1"/>
  <c r="E2322" i="1" s="1"/>
  <c r="H2322" i="1" s="1" a="1"/>
  <c r="H2322" i="1" s="1"/>
  <c r="E2323" i="1" a="1"/>
  <c r="E2323" i="1" s="1"/>
  <c r="H2323" i="1" s="1" a="1"/>
  <c r="H2323" i="1" s="1"/>
  <c r="E2324" i="1" a="1"/>
  <c r="E2324" i="1" s="1"/>
  <c r="H2324" i="1" s="1" a="1"/>
  <c r="H2324" i="1" s="1"/>
  <c r="E2325" i="1" a="1"/>
  <c r="E2325" i="1" s="1"/>
  <c r="H2325" i="1" s="1" a="1"/>
  <c r="H2325" i="1" s="1"/>
  <c r="E2326" i="1" a="1"/>
  <c r="E2326" i="1" s="1"/>
  <c r="H2326" i="1" s="1" a="1"/>
  <c r="H2326" i="1" s="1"/>
  <c r="E2327" i="1" a="1"/>
  <c r="E2327" i="1" s="1"/>
  <c r="H2327" i="1" s="1" a="1"/>
  <c r="H2327" i="1" s="1"/>
  <c r="E2328" i="1" a="1"/>
  <c r="E2328" i="1" s="1"/>
  <c r="H2328" i="1" s="1" a="1"/>
  <c r="H2328" i="1" s="1"/>
  <c r="E2329" i="1" a="1"/>
  <c r="E2329" i="1" s="1"/>
  <c r="H2329" i="1" s="1" a="1"/>
  <c r="H2329" i="1" s="1"/>
  <c r="E2330" i="1" a="1"/>
  <c r="E2330" i="1" s="1"/>
  <c r="H2330" i="1" s="1" a="1"/>
  <c r="H2330" i="1" s="1"/>
  <c r="E2331" i="1" a="1"/>
  <c r="E2331" i="1"/>
  <c r="H2331" i="1" s="1" a="1"/>
  <c r="H2331" i="1" s="1"/>
  <c r="E2332" i="1" a="1"/>
  <c r="E2332" i="1" s="1"/>
  <c r="H2332" i="1" s="1" a="1"/>
  <c r="H2332" i="1" s="1"/>
  <c r="E2333" i="1" a="1"/>
  <c r="E2333" i="1" s="1"/>
  <c r="H2333" i="1" s="1" a="1"/>
  <c r="H2333" i="1" s="1"/>
  <c r="E2334" i="1" a="1"/>
  <c r="E2334" i="1" s="1"/>
  <c r="H2334" i="1" s="1" a="1"/>
  <c r="H2334" i="1" s="1"/>
  <c r="E2335" i="1" a="1"/>
  <c r="E2335" i="1" s="1"/>
  <c r="H2335" i="1" s="1" a="1"/>
  <c r="H2335" i="1" s="1"/>
  <c r="E2336" i="1" a="1"/>
  <c r="E2336" i="1" s="1"/>
  <c r="H2336" i="1" s="1" a="1"/>
  <c r="H2336" i="1" s="1"/>
  <c r="E2337" i="1" a="1"/>
  <c r="E2337" i="1" s="1"/>
  <c r="H2337" i="1" s="1" a="1"/>
  <c r="H2337" i="1" s="1"/>
  <c r="E2338" i="1" a="1"/>
  <c r="E2338" i="1" s="1"/>
  <c r="H2338" i="1" s="1" a="1"/>
  <c r="H2338" i="1" s="1"/>
  <c r="E2339" i="1" a="1"/>
  <c r="E2339" i="1" s="1"/>
  <c r="H2339" i="1" s="1" a="1"/>
  <c r="H2339" i="1" s="1"/>
  <c r="E2340" i="1" a="1"/>
  <c r="E2340" i="1" s="1"/>
  <c r="H2340" i="1" s="1" a="1"/>
  <c r="H2340" i="1" s="1"/>
  <c r="E2341" i="1" a="1"/>
  <c r="E2341" i="1" s="1"/>
  <c r="H2341" i="1" s="1" a="1"/>
  <c r="H2341" i="1" s="1"/>
  <c r="E2342" i="1" a="1"/>
  <c r="E2342" i="1"/>
  <c r="H2342" i="1" s="1" a="1"/>
  <c r="H2342" i="1" s="1"/>
  <c r="E2343" i="1" a="1"/>
  <c r="E2343" i="1"/>
  <c r="H2343" i="1" s="1" a="1"/>
  <c r="H2343" i="1" s="1"/>
  <c r="E2344" i="1" a="1"/>
  <c r="E2344" i="1"/>
  <c r="H2344" i="1" s="1" a="1"/>
  <c r="H2344" i="1" s="1"/>
  <c r="E2345" i="1" a="1"/>
  <c r="E2345" i="1" s="1"/>
  <c r="H2345" i="1" s="1" a="1"/>
  <c r="H2345" i="1" s="1"/>
  <c r="E2346" i="1" a="1"/>
  <c r="E2346" i="1" s="1"/>
  <c r="H2346" i="1" s="1" a="1"/>
  <c r="H2346" i="1" s="1"/>
  <c r="E2347" i="1" a="1"/>
  <c r="E2347" i="1" s="1"/>
  <c r="H2347" i="1" s="1" a="1"/>
  <c r="H2347" i="1" s="1"/>
  <c r="E2348" i="1" a="1"/>
  <c r="E2348" i="1" s="1"/>
  <c r="H2348" i="1" s="1" a="1"/>
  <c r="H2348" i="1" s="1"/>
  <c r="E2349" i="1" a="1"/>
  <c r="E2349" i="1" s="1"/>
  <c r="H2349" i="1" s="1" a="1"/>
  <c r="H2349" i="1" s="1"/>
  <c r="E2350" i="1" a="1"/>
  <c r="E2350" i="1" s="1"/>
  <c r="H2350" i="1" s="1" a="1"/>
  <c r="H2350" i="1" s="1"/>
  <c r="E2351" i="1" a="1"/>
  <c r="E2351" i="1" s="1"/>
  <c r="H2351" i="1" s="1" a="1"/>
  <c r="H2351" i="1" s="1"/>
  <c r="E2352" i="1" a="1"/>
  <c r="E2352" i="1" s="1"/>
  <c r="H2352" i="1" s="1" a="1"/>
  <c r="H2352" i="1" s="1"/>
  <c r="E2353" i="1" a="1"/>
  <c r="E2353" i="1" s="1"/>
  <c r="H2353" i="1" s="1" a="1"/>
  <c r="H2353" i="1" s="1"/>
  <c r="E2354" i="1" a="1"/>
  <c r="E2354" i="1" s="1"/>
  <c r="H2354" i="1" s="1" a="1"/>
  <c r="H2354" i="1" s="1"/>
  <c r="E2355" i="1" a="1"/>
  <c r="E2355" i="1" s="1"/>
  <c r="H2355" i="1" s="1" a="1"/>
  <c r="H2355" i="1" s="1"/>
  <c r="E2356" i="1" a="1"/>
  <c r="E2356" i="1"/>
  <c r="H2356" i="1" s="1" a="1"/>
  <c r="H2356" i="1" s="1"/>
  <c r="E2357" i="1" a="1"/>
  <c r="E2357" i="1" s="1"/>
  <c r="H2357" i="1" s="1" a="1"/>
  <c r="H2357" i="1" s="1"/>
  <c r="E2358" i="1" a="1"/>
  <c r="E2358" i="1" s="1"/>
  <c r="H2358" i="1" s="1" a="1"/>
  <c r="H2358" i="1" s="1"/>
  <c r="E2359" i="1" a="1"/>
  <c r="E2359" i="1" s="1"/>
  <c r="H2359" i="1" s="1" a="1"/>
  <c r="H2359" i="1" s="1"/>
  <c r="E2360" i="1" a="1"/>
  <c r="E2360" i="1" s="1"/>
  <c r="H2360" i="1" s="1" a="1"/>
  <c r="H2360" i="1" s="1"/>
  <c r="E2361" i="1" a="1"/>
  <c r="E2361" i="1" s="1"/>
  <c r="H2361" i="1" s="1" a="1"/>
  <c r="H2361" i="1" s="1"/>
  <c r="E2362" i="1" a="1"/>
  <c r="E2362" i="1" s="1"/>
  <c r="H2362" i="1" s="1" a="1"/>
  <c r="H2362" i="1" s="1"/>
  <c r="E2363" i="1" a="1"/>
  <c r="E2363" i="1" s="1"/>
  <c r="H2363" i="1" s="1" a="1"/>
  <c r="H2363" i="1" s="1"/>
  <c r="E2364" i="1" a="1"/>
  <c r="E2364" i="1" s="1"/>
  <c r="H2364" i="1" s="1" a="1"/>
  <c r="H2364" i="1" s="1"/>
  <c r="E2365" i="1" a="1"/>
  <c r="E2365" i="1"/>
  <c r="H2365" i="1" s="1" a="1"/>
  <c r="H2365" i="1" s="1"/>
  <c r="E2366" i="1" a="1"/>
  <c r="E2366" i="1" s="1"/>
  <c r="H2366" i="1" s="1" a="1"/>
  <c r="H2366" i="1" s="1"/>
  <c r="E2367" i="1" a="1"/>
  <c r="E2367" i="1"/>
  <c r="H2367" i="1" s="1" a="1"/>
  <c r="H2367" i="1" s="1"/>
  <c r="E2368" i="1" a="1"/>
  <c r="E2368" i="1"/>
  <c r="H2368" i="1" s="1" a="1"/>
  <c r="H2368" i="1" s="1"/>
  <c r="E2369" i="1" a="1"/>
  <c r="E2369" i="1"/>
  <c r="H2369" i="1" s="1" a="1"/>
  <c r="H2369" i="1" s="1"/>
  <c r="E2370" i="1" a="1"/>
  <c r="E2370" i="1" s="1"/>
  <c r="H2370" i="1" s="1" a="1"/>
  <c r="H2370" i="1" s="1"/>
  <c r="E2371" i="1" a="1"/>
  <c r="E2371" i="1" s="1"/>
  <c r="H2371" i="1" s="1" a="1"/>
  <c r="H2371" i="1" s="1"/>
  <c r="E2372" i="1" a="1"/>
  <c r="E2372" i="1" s="1"/>
  <c r="H2372" i="1" s="1" a="1"/>
  <c r="H2372" i="1" s="1"/>
  <c r="E2373" i="1" a="1"/>
  <c r="E2373" i="1" s="1"/>
  <c r="H2373" i="1" s="1" a="1"/>
  <c r="H2373" i="1" s="1"/>
  <c r="E2374" i="1" a="1"/>
  <c r="E2374" i="1" s="1"/>
  <c r="H2374" i="1" s="1" a="1"/>
  <c r="H2374" i="1" s="1"/>
  <c r="E2375" i="1" a="1"/>
  <c r="E2375" i="1" s="1"/>
  <c r="H2375" i="1" s="1" a="1"/>
  <c r="H2375" i="1" s="1"/>
  <c r="E2376" i="1" a="1"/>
  <c r="E2376" i="1" s="1"/>
  <c r="H2376" i="1" s="1" a="1"/>
  <c r="H2376" i="1" s="1"/>
  <c r="E2377" i="1" a="1"/>
  <c r="E2377" i="1" s="1"/>
  <c r="H2377" i="1" s="1" a="1"/>
  <c r="H2377" i="1" s="1"/>
  <c r="E2378" i="1" a="1"/>
  <c r="E2378" i="1" s="1"/>
  <c r="H2378" i="1" s="1" a="1"/>
  <c r="H2378" i="1" s="1"/>
  <c r="E2379" i="1" a="1"/>
  <c r="E2379" i="1" s="1"/>
  <c r="H2379" i="1" s="1" a="1"/>
  <c r="H2379" i="1" s="1"/>
  <c r="E2380" i="1" a="1"/>
  <c r="E2380" i="1" s="1"/>
  <c r="H2380" i="1" s="1" a="1"/>
  <c r="H2380" i="1" s="1"/>
  <c r="E2381" i="1" a="1"/>
  <c r="E2381" i="1"/>
  <c r="H2381" i="1" s="1" a="1"/>
  <c r="H2381" i="1" s="1"/>
  <c r="E2382" i="1" a="1"/>
  <c r="E2382" i="1" s="1"/>
  <c r="H2382" i="1" s="1" a="1"/>
  <c r="H2382" i="1" s="1"/>
  <c r="E2383" i="1" a="1"/>
  <c r="E2383" i="1" s="1"/>
  <c r="H2383" i="1" s="1" a="1"/>
  <c r="H2383" i="1" s="1"/>
  <c r="E2384" i="1" a="1"/>
  <c r="E2384" i="1" s="1"/>
  <c r="H2384" i="1" s="1" a="1"/>
  <c r="H2384" i="1" s="1"/>
  <c r="E2385" i="1" a="1"/>
  <c r="E2385" i="1" s="1"/>
  <c r="H2385" i="1" s="1" a="1"/>
  <c r="H2385" i="1" s="1"/>
  <c r="E2386" i="1" a="1"/>
  <c r="E2386" i="1" s="1"/>
  <c r="H2386" i="1" s="1" a="1"/>
  <c r="H2386" i="1" s="1"/>
  <c r="E2387" i="1" a="1"/>
  <c r="E2387" i="1" s="1"/>
  <c r="H2387" i="1" s="1" a="1"/>
  <c r="H2387" i="1" s="1"/>
  <c r="E2388" i="1" a="1"/>
  <c r="E2388" i="1" s="1"/>
  <c r="H2388" i="1" s="1" a="1"/>
  <c r="H2388" i="1" s="1"/>
  <c r="E2389" i="1" a="1"/>
  <c r="E2389" i="1" s="1"/>
  <c r="H2389" i="1" s="1" a="1"/>
  <c r="H2389" i="1" s="1"/>
  <c r="E2390" i="1" a="1"/>
  <c r="E2390" i="1"/>
  <c r="H2390" i="1" s="1" a="1"/>
  <c r="H2390" i="1" s="1"/>
  <c r="E2391" i="1" a="1"/>
  <c r="E2391" i="1" s="1"/>
  <c r="H2391" i="1" s="1" a="1"/>
  <c r="H2391" i="1" s="1"/>
  <c r="E2392" i="1" a="1"/>
  <c r="E2392" i="1"/>
  <c r="H2392" i="1" s="1" a="1"/>
  <c r="H2392" i="1" s="1"/>
  <c r="E2393" i="1" a="1"/>
  <c r="E2393" i="1"/>
  <c r="H2393" i="1" s="1" a="1"/>
  <c r="H2393" i="1" s="1"/>
  <c r="E2394" i="1" a="1"/>
  <c r="E2394" i="1" s="1"/>
  <c r="H2394" i="1" s="1" a="1"/>
  <c r="H2394" i="1" s="1"/>
  <c r="E2395" i="1" a="1"/>
  <c r="E2395" i="1" s="1"/>
  <c r="H2395" i="1" s="1" a="1"/>
  <c r="H2395" i="1" s="1"/>
  <c r="E2396" i="1" a="1"/>
  <c r="E2396" i="1" s="1"/>
  <c r="H2396" i="1" s="1" a="1"/>
  <c r="H2396" i="1" s="1"/>
  <c r="E2397" i="1" a="1"/>
  <c r="E2397" i="1" s="1"/>
  <c r="H2397" i="1" s="1" a="1"/>
  <c r="H2397" i="1" s="1"/>
  <c r="E2398" i="1" a="1"/>
  <c r="E2398" i="1" s="1"/>
  <c r="H2398" i="1" s="1" a="1"/>
  <c r="H2398" i="1" s="1"/>
  <c r="E2399" i="1" a="1"/>
  <c r="E2399" i="1" s="1"/>
  <c r="H2399" i="1" s="1" a="1"/>
  <c r="H2399" i="1" s="1"/>
  <c r="E2400" i="1" a="1"/>
  <c r="E2400" i="1" s="1"/>
  <c r="H2400" i="1" s="1" a="1"/>
  <c r="H2400" i="1" s="1"/>
  <c r="E2401" i="1" a="1"/>
  <c r="E2401" i="1" s="1"/>
  <c r="H2401" i="1" s="1" a="1"/>
  <c r="H2401" i="1" s="1"/>
  <c r="E2402" i="1" a="1"/>
  <c r="E2402" i="1" s="1"/>
  <c r="H2402" i="1" s="1" a="1"/>
  <c r="H2402" i="1" s="1"/>
  <c r="E2403" i="1" a="1"/>
  <c r="E2403" i="1" s="1"/>
  <c r="H2403" i="1" s="1" a="1"/>
  <c r="H2403" i="1" s="1"/>
  <c r="E2404" i="1" a="1"/>
  <c r="E2404" i="1" s="1"/>
  <c r="H2404" i="1" s="1" a="1"/>
  <c r="H2404" i="1" s="1"/>
  <c r="E2405" i="1" a="1"/>
  <c r="E2405" i="1" s="1"/>
  <c r="H2405" i="1" s="1" a="1"/>
  <c r="H2405" i="1" s="1"/>
  <c r="E2406" i="1" a="1"/>
  <c r="E2406" i="1" s="1"/>
  <c r="H2406" i="1" s="1" a="1"/>
  <c r="H2406" i="1" s="1"/>
  <c r="E2407" i="1" a="1"/>
  <c r="E2407" i="1" s="1"/>
  <c r="H2407" i="1" s="1" a="1"/>
  <c r="H2407" i="1" s="1"/>
  <c r="E2408" i="1" a="1"/>
  <c r="E2408" i="1" s="1"/>
  <c r="H2408" i="1" s="1" a="1"/>
  <c r="H2408" i="1" s="1"/>
  <c r="E2409" i="1" a="1"/>
  <c r="E2409" i="1" s="1"/>
  <c r="H2409" i="1" s="1" a="1"/>
  <c r="H2409" i="1" s="1"/>
  <c r="E2410" i="1" a="1"/>
  <c r="E2410" i="1" s="1"/>
  <c r="H2410" i="1" s="1" a="1"/>
  <c r="H2410" i="1" s="1"/>
  <c r="E2411" i="1" a="1"/>
  <c r="E2411" i="1" s="1"/>
  <c r="H2411" i="1" s="1" a="1"/>
  <c r="H2411" i="1" s="1"/>
  <c r="E2412" i="1" a="1"/>
  <c r="E2412" i="1" s="1"/>
  <c r="H2412" i="1" s="1" a="1"/>
  <c r="H2412" i="1" s="1"/>
  <c r="E2413" i="1" a="1"/>
  <c r="E2413" i="1"/>
  <c r="H2413" i="1" s="1" a="1"/>
  <c r="H2413" i="1" s="1"/>
  <c r="E2414" i="1" a="1"/>
  <c r="E2414" i="1" s="1"/>
  <c r="H2414" i="1" s="1" a="1"/>
  <c r="H2414" i="1" s="1"/>
  <c r="E2415" i="1" a="1"/>
  <c r="E2415" i="1"/>
  <c r="H2415" i="1" s="1" a="1"/>
  <c r="H2415" i="1" s="1"/>
  <c r="E2416" i="1" a="1"/>
  <c r="E2416" i="1"/>
  <c r="H2416" i="1" s="1" a="1"/>
  <c r="H2416" i="1" s="1"/>
  <c r="E2417" i="1" a="1"/>
  <c r="E2417" i="1"/>
  <c r="H2417" i="1" s="1" a="1"/>
  <c r="H2417" i="1" s="1"/>
  <c r="E2418" i="1" a="1"/>
  <c r="E2418" i="1" s="1"/>
  <c r="H2418" i="1" s="1" a="1"/>
  <c r="H2418" i="1" s="1"/>
  <c r="E2419" i="1" a="1"/>
  <c r="E2419" i="1" s="1"/>
  <c r="H2419" i="1" s="1" a="1"/>
  <c r="H2419" i="1" s="1"/>
  <c r="E2420" i="1" a="1"/>
  <c r="E2420" i="1" s="1"/>
  <c r="H2420" i="1" s="1" a="1"/>
  <c r="H2420" i="1" s="1"/>
  <c r="E2421" i="1" a="1"/>
  <c r="E2421" i="1" s="1"/>
  <c r="H2421" i="1" s="1" a="1"/>
  <c r="H2421" i="1" s="1"/>
  <c r="E2422" i="1" a="1"/>
  <c r="E2422" i="1" s="1"/>
  <c r="H2422" i="1" s="1" a="1"/>
  <c r="H2422" i="1" s="1"/>
  <c r="E2423" i="1" a="1"/>
  <c r="E2423" i="1" s="1"/>
  <c r="H2423" i="1" s="1" a="1"/>
  <c r="H2423" i="1" s="1"/>
  <c r="E2424" i="1" a="1"/>
  <c r="E2424" i="1" s="1"/>
  <c r="H2424" i="1" s="1" a="1"/>
  <c r="H2424" i="1" s="1"/>
  <c r="E2425" i="1" a="1"/>
  <c r="E2425" i="1"/>
  <c r="H2425" i="1" s="1" a="1"/>
  <c r="H2425" i="1" s="1"/>
  <c r="E2426" i="1" a="1"/>
  <c r="E2426" i="1" s="1"/>
  <c r="H2426" i="1" s="1" a="1"/>
  <c r="H2426" i="1" s="1"/>
  <c r="E2427" i="1" a="1"/>
  <c r="E2427" i="1" s="1"/>
  <c r="H2427" i="1" s="1" a="1"/>
  <c r="H2427" i="1" s="1"/>
  <c r="E2428" i="1" a="1"/>
  <c r="E2428" i="1" s="1"/>
  <c r="H2428" i="1" s="1" a="1"/>
  <c r="H2428" i="1" s="1"/>
  <c r="E2429" i="1" a="1"/>
  <c r="E2429" i="1"/>
  <c r="H2429" i="1" s="1" a="1"/>
  <c r="H2429" i="1" s="1"/>
  <c r="E2430" i="1" a="1"/>
  <c r="E2430" i="1" s="1"/>
  <c r="H2430" i="1" s="1" a="1"/>
  <c r="H2430" i="1" s="1"/>
  <c r="E2431" i="1" a="1"/>
  <c r="E2431" i="1" s="1"/>
  <c r="H2431" i="1" s="1" a="1"/>
  <c r="H2431" i="1" s="1"/>
  <c r="E2432" i="1" a="1"/>
  <c r="E2432" i="1" s="1"/>
  <c r="H2432" i="1" s="1" a="1"/>
  <c r="H2432" i="1" s="1"/>
  <c r="E2433" i="1" a="1"/>
  <c r="E2433" i="1" s="1"/>
  <c r="H2433" i="1" s="1" a="1"/>
  <c r="H2433" i="1" s="1"/>
  <c r="E2434" i="1" a="1"/>
  <c r="E2434" i="1" s="1"/>
  <c r="H2434" i="1" s="1" a="1"/>
  <c r="H2434" i="1" s="1"/>
  <c r="E2435" i="1" a="1"/>
  <c r="E2435" i="1" s="1"/>
  <c r="H2435" i="1" s="1" a="1"/>
  <c r="H2435" i="1" s="1"/>
  <c r="E2436" i="1" a="1"/>
  <c r="E2436" i="1" s="1"/>
  <c r="H2436" i="1" s="1" a="1"/>
  <c r="H2436" i="1" s="1"/>
  <c r="E2437" i="1" a="1"/>
  <c r="E2437" i="1"/>
  <c r="H2437" i="1" s="1" a="1"/>
  <c r="H2437" i="1" s="1"/>
  <c r="E2438" i="1" a="1"/>
  <c r="E2438" i="1"/>
  <c r="H2438" i="1" s="1" a="1"/>
  <c r="H2438" i="1" s="1"/>
  <c r="E2439" i="1" a="1"/>
  <c r="E2439" i="1" s="1"/>
  <c r="H2439" i="1" s="1" a="1"/>
  <c r="H2439" i="1" s="1"/>
  <c r="E2440" i="1" a="1"/>
  <c r="E2440" i="1"/>
  <c r="H2440" i="1" s="1" a="1"/>
  <c r="H2440" i="1" s="1"/>
  <c r="E2441" i="1" a="1"/>
  <c r="E2441" i="1" s="1"/>
  <c r="H2441" i="1" s="1" a="1"/>
  <c r="H2441" i="1" s="1"/>
  <c r="E2442" i="1" a="1"/>
  <c r="E2442" i="1" s="1"/>
  <c r="H2442" i="1" s="1" a="1"/>
  <c r="H2442" i="1" s="1"/>
  <c r="E2443" i="1" a="1"/>
  <c r="E2443" i="1" s="1"/>
  <c r="H2443" i="1" s="1" a="1"/>
  <c r="H2443" i="1" s="1"/>
  <c r="E2444" i="1" a="1"/>
  <c r="E2444" i="1" s="1"/>
  <c r="H2444" i="1" s="1" a="1"/>
  <c r="H2444" i="1" s="1"/>
  <c r="E2445" i="1" a="1"/>
  <c r="E2445" i="1" s="1"/>
  <c r="H2445" i="1" s="1" a="1"/>
  <c r="H2445" i="1" s="1"/>
  <c r="E2446" i="1" a="1"/>
  <c r="E2446" i="1" s="1"/>
  <c r="H2446" i="1" s="1" a="1"/>
  <c r="H2446" i="1" s="1"/>
  <c r="E2447" i="1" a="1"/>
  <c r="E2447" i="1" s="1"/>
  <c r="H2447" i="1" s="1" a="1"/>
  <c r="H2447" i="1" s="1"/>
  <c r="E2448" i="1" a="1"/>
  <c r="E2448" i="1" s="1"/>
  <c r="H2448" i="1" s="1" a="1"/>
  <c r="H2448" i="1" s="1"/>
  <c r="E2449" i="1" a="1"/>
  <c r="E2449" i="1" s="1"/>
  <c r="H2449" i="1" s="1" a="1"/>
  <c r="H2449" i="1" s="1"/>
  <c r="E2450" i="1" a="1"/>
  <c r="E2450" i="1"/>
  <c r="H2450" i="1" s="1" a="1"/>
  <c r="H2450" i="1" s="1"/>
  <c r="E2451" i="1" a="1"/>
  <c r="E2451" i="1" s="1"/>
  <c r="H2451" i="1" s="1" a="1"/>
  <c r="H2451" i="1" s="1"/>
  <c r="E2452" i="1" a="1"/>
  <c r="E2452" i="1" s="1"/>
  <c r="H2452" i="1" s="1" a="1"/>
  <c r="H2452" i="1" s="1"/>
  <c r="E2453" i="1" a="1"/>
  <c r="E2453" i="1" s="1"/>
  <c r="H2453" i="1" s="1" a="1"/>
  <c r="H2453" i="1" s="1"/>
  <c r="E2454" i="1" a="1"/>
  <c r="E2454" i="1" s="1"/>
  <c r="H2454" i="1" s="1" a="1"/>
  <c r="H2454" i="1" s="1"/>
  <c r="E2455" i="1" a="1"/>
  <c r="E2455" i="1" s="1"/>
  <c r="H2455" i="1" s="1" a="1"/>
  <c r="H2455" i="1" s="1"/>
  <c r="E2456" i="1" a="1"/>
  <c r="E2456" i="1" s="1"/>
  <c r="H2456" i="1" s="1" a="1"/>
  <c r="H2456" i="1" s="1"/>
  <c r="E2457" i="1" a="1"/>
  <c r="E2457" i="1" s="1"/>
  <c r="H2457" i="1" s="1" a="1"/>
  <c r="H2457" i="1" s="1"/>
  <c r="E2458" i="1" a="1"/>
  <c r="E2458" i="1" s="1"/>
  <c r="H2458" i="1" s="1" a="1"/>
  <c r="H2458" i="1" s="1"/>
  <c r="E2459" i="1" a="1"/>
  <c r="E2459" i="1" s="1"/>
  <c r="H2459" i="1" s="1" a="1"/>
  <c r="H2459" i="1" s="1"/>
  <c r="E2460" i="1" a="1"/>
  <c r="E2460" i="1" s="1"/>
  <c r="H2460" i="1" s="1" a="1"/>
  <c r="H2460" i="1" s="1"/>
  <c r="E2461" i="1" a="1"/>
  <c r="E2461" i="1"/>
  <c r="H2461" i="1" s="1" a="1"/>
  <c r="H2461" i="1" s="1"/>
  <c r="E2462" i="1" a="1"/>
  <c r="E2462" i="1"/>
  <c r="H2462" i="1" s="1" a="1"/>
  <c r="H2462" i="1" s="1"/>
  <c r="E2463" i="1" a="1"/>
  <c r="E2463" i="1"/>
  <c r="H2463" i="1" s="1" a="1"/>
  <c r="H2463" i="1" s="1"/>
  <c r="E2464" i="1" a="1"/>
  <c r="E2464" i="1" s="1"/>
  <c r="H2464" i="1" s="1" a="1"/>
  <c r="H2464" i="1" s="1"/>
  <c r="E2465" i="1" a="1"/>
  <c r="E2465" i="1"/>
  <c r="H2465" i="1" s="1" a="1"/>
  <c r="H2465" i="1" s="1"/>
  <c r="E2466" i="1" a="1"/>
  <c r="E2466" i="1" s="1"/>
  <c r="H2466" i="1" s="1" a="1"/>
  <c r="H2466" i="1" s="1"/>
  <c r="E2467" i="1" a="1"/>
  <c r="E2467" i="1" s="1"/>
  <c r="H2467" i="1" s="1" a="1"/>
  <c r="H2467" i="1" s="1"/>
  <c r="E2468" i="1" a="1"/>
  <c r="E2468" i="1" s="1"/>
  <c r="H2468" i="1" s="1" a="1"/>
  <c r="H2468" i="1" s="1"/>
  <c r="E2469" i="1" a="1"/>
  <c r="E2469" i="1" s="1"/>
  <c r="H2469" i="1" s="1" a="1"/>
  <c r="H2469" i="1" s="1"/>
  <c r="E2470" i="1" a="1"/>
  <c r="E2470" i="1" s="1"/>
  <c r="H2470" i="1" s="1" a="1"/>
  <c r="H2470" i="1" s="1"/>
  <c r="E2471" i="1" a="1"/>
  <c r="E2471" i="1" s="1"/>
  <c r="H2471" i="1" s="1" a="1"/>
  <c r="H2471" i="1" s="1"/>
  <c r="E2472" i="1" a="1"/>
  <c r="E2472" i="1" s="1"/>
  <c r="H2472" i="1" s="1" a="1"/>
  <c r="H2472" i="1" s="1"/>
  <c r="E2473" i="1" a="1"/>
  <c r="E2473" i="1"/>
  <c r="H2473" i="1" s="1" a="1"/>
  <c r="H2473" i="1" s="1"/>
  <c r="E2474" i="1" a="1"/>
  <c r="E2474" i="1" s="1"/>
  <c r="H2474" i="1" s="1" a="1"/>
  <c r="H2474" i="1" s="1"/>
  <c r="E2475" i="1" a="1"/>
  <c r="E2475" i="1"/>
  <c r="H2475" i="1" s="1" a="1"/>
  <c r="H2475" i="1" s="1"/>
  <c r="E2476" i="1" a="1"/>
  <c r="E2476" i="1" s="1"/>
  <c r="H2476" i="1" s="1" a="1"/>
  <c r="H2476" i="1" s="1"/>
  <c r="E2477" i="1" a="1"/>
  <c r="E2477" i="1" s="1"/>
  <c r="H2477" i="1" s="1" a="1"/>
  <c r="H2477" i="1" s="1"/>
  <c r="E2478" i="1" a="1"/>
  <c r="E2478" i="1" s="1"/>
  <c r="H2478" i="1" s="1" a="1"/>
  <c r="H2478" i="1" s="1"/>
  <c r="E2479" i="1" a="1"/>
  <c r="E2479" i="1" s="1"/>
  <c r="H2479" i="1" s="1" a="1"/>
  <c r="H2479" i="1" s="1"/>
  <c r="E2480" i="1" a="1"/>
  <c r="E2480" i="1" s="1"/>
  <c r="H2480" i="1" s="1" a="1"/>
  <c r="H2480" i="1" s="1"/>
  <c r="E2481" i="1" a="1"/>
  <c r="E2481" i="1" s="1"/>
  <c r="H2481" i="1" s="1" a="1"/>
  <c r="H2481" i="1" s="1"/>
  <c r="E2482" i="1" a="1"/>
  <c r="E2482" i="1" s="1"/>
  <c r="H2482" i="1" s="1" a="1"/>
  <c r="H2482" i="1" s="1"/>
  <c r="E2483" i="1" a="1"/>
  <c r="E2483" i="1" s="1"/>
  <c r="H2483" i="1" s="1" a="1"/>
  <c r="H2483" i="1" s="1"/>
  <c r="E2484" i="1" a="1"/>
  <c r="E2484" i="1" s="1"/>
  <c r="H2484" i="1" s="1" a="1"/>
  <c r="H2484" i="1" s="1"/>
  <c r="E2485" i="1" a="1"/>
  <c r="E2485" i="1"/>
  <c r="H2485" i="1" s="1" a="1"/>
  <c r="H2485" i="1" s="1"/>
  <c r="E2486" i="1" a="1"/>
  <c r="E2486" i="1"/>
  <c r="H2486" i="1" s="1" a="1"/>
  <c r="H2486" i="1" s="1"/>
  <c r="E2487" i="1" a="1"/>
  <c r="E2487" i="1"/>
  <c r="H2487" i="1" s="1" a="1"/>
  <c r="H2487" i="1" s="1"/>
  <c r="E2488" i="1" a="1"/>
  <c r="E2488" i="1"/>
  <c r="H2488" i="1" s="1" a="1"/>
  <c r="H2488" i="1" s="1"/>
  <c r="E2489" i="1" a="1"/>
  <c r="E2489" i="1" s="1"/>
  <c r="H2489" i="1" s="1" a="1"/>
  <c r="H2489" i="1" s="1"/>
  <c r="E2490" i="1" a="1"/>
  <c r="E2490" i="1" s="1"/>
  <c r="H2490" i="1" s="1" a="1"/>
  <c r="H2490" i="1" s="1"/>
  <c r="E2491" i="1" a="1"/>
  <c r="E2491" i="1" s="1"/>
  <c r="H2491" i="1" s="1" a="1"/>
  <c r="H2491" i="1" s="1"/>
  <c r="E2492" i="1" a="1"/>
  <c r="E2492" i="1" s="1"/>
  <c r="H2492" i="1" s="1" a="1"/>
  <c r="H2492" i="1" s="1"/>
  <c r="E2493" i="1" a="1"/>
  <c r="E2493" i="1" s="1"/>
  <c r="H2493" i="1" s="1" a="1"/>
  <c r="H2493" i="1" s="1"/>
  <c r="E2494" i="1" a="1"/>
  <c r="E2494" i="1" s="1"/>
  <c r="H2494" i="1" s="1" a="1"/>
  <c r="H2494" i="1" s="1"/>
  <c r="E2495" i="1" a="1"/>
  <c r="E2495" i="1" s="1"/>
  <c r="H2495" i="1" s="1" a="1"/>
  <c r="H2495" i="1" s="1"/>
  <c r="E2496" i="1" a="1"/>
  <c r="E2496" i="1" s="1"/>
  <c r="H2496" i="1" s="1" a="1"/>
  <c r="H2496" i="1" s="1"/>
  <c r="E2497" i="1" a="1"/>
  <c r="E2497" i="1" s="1"/>
  <c r="H2497" i="1" s="1" a="1"/>
  <c r="H2497" i="1" s="1"/>
  <c r="E2498" i="1" a="1"/>
  <c r="E2498" i="1"/>
  <c r="H2498" i="1" s="1" a="1"/>
  <c r="H2498" i="1" s="1"/>
  <c r="E2499" i="1" a="1"/>
  <c r="E2499" i="1" s="1"/>
  <c r="H2499" i="1" s="1" a="1"/>
  <c r="H2499" i="1" s="1"/>
  <c r="E2500" i="1" a="1"/>
  <c r="E2500" i="1"/>
  <c r="H2500" i="1" s="1" a="1"/>
  <c r="H2500" i="1" s="1"/>
  <c r="E2501" i="1" a="1"/>
  <c r="E2501" i="1" s="1"/>
  <c r="H2501" i="1" s="1" a="1"/>
  <c r="H2501" i="1" s="1"/>
  <c r="E2502" i="1" a="1"/>
  <c r="E2502" i="1" s="1"/>
  <c r="H2502" i="1" s="1" a="1"/>
  <c r="H2502" i="1" s="1"/>
  <c r="E2503" i="1" a="1"/>
  <c r="E2503" i="1" s="1"/>
  <c r="H2503" i="1" s="1" a="1"/>
  <c r="H2503" i="1" s="1"/>
  <c r="E2504" i="1" a="1"/>
  <c r="E2504" i="1" s="1"/>
  <c r="H2504" i="1" s="1" a="1"/>
  <c r="H2504" i="1" s="1"/>
  <c r="E2505" i="1" a="1"/>
  <c r="E2505" i="1" s="1"/>
  <c r="H2505" i="1" s="1" a="1"/>
  <c r="H2505" i="1" s="1"/>
  <c r="E2506" i="1" a="1"/>
  <c r="E2506" i="1" s="1"/>
  <c r="H2506" i="1" s="1" a="1"/>
  <c r="H2506" i="1" s="1"/>
  <c r="E2507" i="1" a="1"/>
  <c r="E2507" i="1" s="1"/>
  <c r="H2507" i="1" s="1" a="1"/>
  <c r="H2507" i="1" s="1"/>
  <c r="E2508" i="1" a="1"/>
  <c r="E2508" i="1" s="1"/>
  <c r="H2508" i="1" s="1" a="1"/>
  <c r="H2508" i="1" s="1"/>
  <c r="E2509" i="1" a="1"/>
  <c r="E2509" i="1"/>
  <c r="H2509" i="1" s="1" a="1"/>
  <c r="H2509" i="1" s="1"/>
  <c r="E2510" i="1" a="1"/>
  <c r="E2510" i="1"/>
  <c r="H2510" i="1" s="1" a="1"/>
  <c r="H2510" i="1" s="1"/>
  <c r="E2511" i="1" a="1"/>
  <c r="E2511" i="1"/>
  <c r="H2511" i="1" s="1" a="1"/>
  <c r="H2511" i="1" s="1"/>
  <c r="E2512" i="1" a="1"/>
  <c r="E2512" i="1"/>
  <c r="H2512" i="1" s="1" a="1"/>
  <c r="H2512" i="1" s="1"/>
  <c r="E2513" i="1" a="1"/>
  <c r="E2513" i="1"/>
  <c r="H2513" i="1" s="1" a="1"/>
  <c r="H2513" i="1" s="1"/>
  <c r="E2514" i="1" a="1"/>
  <c r="E2514" i="1" s="1"/>
  <c r="H2514" i="1" s="1" a="1"/>
  <c r="H2514" i="1" s="1"/>
  <c r="E2515" i="1" a="1"/>
  <c r="E2515" i="1" s="1"/>
  <c r="H2515" i="1" s="1" a="1"/>
  <c r="H2515" i="1" s="1"/>
  <c r="E2516" i="1" a="1"/>
  <c r="E2516" i="1" s="1"/>
  <c r="H2516" i="1" s="1" a="1"/>
  <c r="H2516" i="1" s="1"/>
  <c r="E2517" i="1" a="1"/>
  <c r="E2517" i="1" s="1"/>
  <c r="H2517" i="1" s="1" a="1"/>
  <c r="H2517" i="1" s="1"/>
  <c r="E2518" i="1" a="1"/>
  <c r="E2518" i="1" s="1"/>
  <c r="H2518" i="1" s="1" a="1"/>
  <c r="H2518" i="1" s="1"/>
  <c r="E2519" i="1" a="1"/>
  <c r="E2519" i="1" s="1"/>
  <c r="H2519" i="1" s="1" a="1"/>
  <c r="H2519" i="1" s="1"/>
  <c r="E2520" i="1" a="1"/>
  <c r="E2520" i="1" s="1"/>
  <c r="H2520" i="1" s="1" a="1"/>
  <c r="H2520" i="1" s="1"/>
  <c r="E2521" i="1" a="1"/>
  <c r="E2521" i="1" s="1"/>
  <c r="H2521" i="1" s="1" a="1"/>
  <c r="H2521" i="1" s="1"/>
  <c r="E2522" i="1" a="1"/>
  <c r="E2522" i="1" s="1"/>
  <c r="H2522" i="1" s="1" a="1"/>
  <c r="H2522" i="1" s="1"/>
  <c r="E2523" i="1" a="1"/>
  <c r="E2523" i="1"/>
  <c r="H2523" i="1" s="1" a="1"/>
  <c r="H2523" i="1" s="1"/>
  <c r="E2524" i="1" a="1"/>
  <c r="E2524" i="1" s="1"/>
  <c r="H2524" i="1" s="1" a="1"/>
  <c r="H2524" i="1" s="1"/>
  <c r="E2525" i="1" a="1"/>
  <c r="E2525" i="1"/>
  <c r="H2525" i="1" s="1" a="1"/>
  <c r="H2525" i="1" s="1"/>
  <c r="E2526" i="1" a="1"/>
  <c r="E2526" i="1" s="1"/>
  <c r="H2526" i="1" s="1" a="1"/>
  <c r="H2526" i="1" s="1"/>
  <c r="E2527" i="1" a="1"/>
  <c r="E2527" i="1" s="1"/>
  <c r="H2527" i="1" s="1" a="1"/>
  <c r="H2527" i="1" s="1"/>
  <c r="E2528" i="1" a="1"/>
  <c r="E2528" i="1" s="1"/>
  <c r="H2528" i="1" s="1" a="1"/>
  <c r="H2528" i="1" s="1"/>
  <c r="E2529" i="1" a="1"/>
  <c r="E2529" i="1" s="1"/>
  <c r="H2529" i="1" s="1" a="1"/>
  <c r="H2529" i="1" s="1"/>
  <c r="E2530" i="1" a="1"/>
  <c r="E2530" i="1" s="1"/>
  <c r="H2530" i="1" s="1" a="1"/>
  <c r="H2530" i="1" s="1"/>
  <c r="E2531" i="1" a="1"/>
  <c r="E2531" i="1" s="1"/>
  <c r="H2531" i="1" s="1" a="1"/>
  <c r="H2531" i="1" s="1"/>
  <c r="E2532" i="1" a="1"/>
  <c r="E2532" i="1" s="1"/>
  <c r="H2532" i="1" s="1" a="1"/>
  <c r="H2532" i="1" s="1"/>
  <c r="E2533" i="1" a="1"/>
  <c r="E2533" i="1" s="1"/>
  <c r="H2533" i="1" s="1" a="1"/>
  <c r="H2533" i="1" s="1"/>
  <c r="E2534" i="1" a="1"/>
  <c r="E2534" i="1"/>
  <c r="H2534" i="1" s="1" a="1"/>
  <c r="H2534" i="1" s="1"/>
  <c r="E2535" i="1" a="1"/>
  <c r="E2535" i="1"/>
  <c r="H2535" i="1" s="1" a="1"/>
  <c r="H2535" i="1" s="1"/>
  <c r="E2536" i="1" a="1"/>
  <c r="E2536" i="1"/>
  <c r="H2536" i="1" s="1" a="1"/>
  <c r="H2536" i="1" s="1"/>
  <c r="E2537" i="1" a="1"/>
  <c r="E2537" i="1"/>
  <c r="H2537" i="1" s="1" a="1"/>
  <c r="H2537" i="1" s="1"/>
  <c r="E2538" i="1" a="1"/>
  <c r="E2538" i="1" s="1"/>
  <c r="H2538" i="1" s="1" a="1"/>
  <c r="H2538" i="1" s="1"/>
  <c r="E2539" i="1" a="1"/>
  <c r="E2539" i="1" s="1"/>
  <c r="H2539" i="1" s="1" a="1"/>
  <c r="H2539" i="1" s="1"/>
  <c r="E2540" i="1" a="1"/>
  <c r="E2540" i="1" s="1"/>
  <c r="H2540" i="1" s="1" a="1"/>
  <c r="H2540" i="1" s="1"/>
  <c r="E2541" i="1" a="1"/>
  <c r="E2541" i="1" s="1"/>
  <c r="H2541" i="1" s="1" a="1"/>
  <c r="H2541" i="1" s="1"/>
  <c r="E2542" i="1" a="1"/>
  <c r="E2542" i="1" s="1"/>
  <c r="H2542" i="1" s="1" a="1"/>
  <c r="H2542" i="1" s="1"/>
  <c r="E2543" i="1" a="1"/>
  <c r="E2543" i="1" s="1"/>
  <c r="H2543" i="1" s="1" a="1"/>
  <c r="H2543" i="1" s="1"/>
  <c r="E2544" i="1" a="1"/>
  <c r="E2544" i="1" s="1"/>
  <c r="H2544" i="1" s="1" a="1"/>
  <c r="H2544" i="1" s="1"/>
  <c r="E2545" i="1" a="1"/>
  <c r="E2545" i="1" s="1"/>
  <c r="H2545" i="1" s="1" a="1"/>
  <c r="H2545" i="1" s="1"/>
  <c r="E2546" i="1" a="1"/>
  <c r="E2546" i="1" s="1"/>
  <c r="H2546" i="1" s="1" a="1"/>
  <c r="H2546" i="1" s="1"/>
  <c r="E2547" i="1" a="1"/>
  <c r="E2547" i="1" s="1"/>
  <c r="H2547" i="1" s="1" a="1"/>
  <c r="H2547" i="1" s="1"/>
  <c r="E2548" i="1" a="1"/>
  <c r="E2548" i="1"/>
  <c r="H2548" i="1" s="1" a="1"/>
  <c r="H2548" i="1" s="1"/>
  <c r="E2549" i="1" a="1"/>
  <c r="E2549" i="1" s="1"/>
  <c r="H2549" i="1" s="1" a="1"/>
  <c r="H2549" i="1" s="1"/>
  <c r="E2550" i="1" a="1"/>
  <c r="E2550" i="1" s="1"/>
  <c r="H2550" i="1" s="1" a="1"/>
  <c r="H2550" i="1" s="1"/>
  <c r="E2551" i="1" a="1"/>
  <c r="E2551" i="1" s="1"/>
  <c r="H2551" i="1" s="1" a="1"/>
  <c r="H2551" i="1" s="1"/>
  <c r="E2552" i="1" a="1"/>
  <c r="E2552" i="1" s="1"/>
  <c r="H2552" i="1" s="1" a="1"/>
  <c r="H2552" i="1" s="1"/>
  <c r="E2553" i="1" a="1"/>
  <c r="E2553" i="1" s="1"/>
  <c r="H2553" i="1" s="1" a="1"/>
  <c r="H2553" i="1" s="1"/>
  <c r="E2554" i="1" a="1"/>
  <c r="E2554" i="1" s="1"/>
  <c r="H2554" i="1" s="1" a="1"/>
  <c r="H2554" i="1" s="1"/>
  <c r="E2555" i="1" a="1"/>
  <c r="E2555" i="1" s="1"/>
  <c r="H2555" i="1" s="1" a="1"/>
  <c r="H2555" i="1" s="1"/>
  <c r="E2556" i="1" a="1"/>
  <c r="E2556" i="1" s="1"/>
  <c r="H2556" i="1" s="1" a="1"/>
  <c r="H2556" i="1" s="1"/>
  <c r="E2557" i="1" a="1"/>
  <c r="E2557" i="1"/>
  <c r="H2557" i="1" s="1" a="1"/>
  <c r="H2557" i="1" s="1"/>
  <c r="E2558" i="1" a="1"/>
  <c r="E2558" i="1" s="1"/>
  <c r="H2558" i="1" s="1" a="1"/>
  <c r="H2558" i="1" s="1"/>
  <c r="E2559" i="1" a="1"/>
  <c r="E2559" i="1"/>
  <c r="H2559" i="1" s="1" a="1"/>
  <c r="H2559" i="1" s="1"/>
  <c r="E2560" i="1" a="1"/>
  <c r="E2560" i="1" s="1"/>
  <c r="H2560" i="1" s="1" a="1"/>
  <c r="H2560" i="1" s="1"/>
  <c r="E2561" i="1" a="1"/>
  <c r="E2561" i="1"/>
  <c r="H2561" i="1" s="1" a="1"/>
  <c r="H2561" i="1" s="1"/>
  <c r="E2562" i="1" a="1"/>
  <c r="E2562" i="1" s="1"/>
  <c r="H2562" i="1" s="1" a="1"/>
  <c r="H2562" i="1" s="1"/>
  <c r="E2563" i="1" a="1"/>
  <c r="E2563" i="1" s="1"/>
  <c r="H2563" i="1" s="1" a="1"/>
  <c r="H2563" i="1" s="1"/>
  <c r="E2564" i="1" a="1"/>
  <c r="E2564" i="1" s="1"/>
  <c r="H2564" i="1" s="1" a="1"/>
  <c r="H2564" i="1" s="1"/>
  <c r="E2565" i="1" a="1"/>
  <c r="E2565" i="1" s="1"/>
  <c r="H2565" i="1" s="1" a="1"/>
  <c r="H2565" i="1" s="1"/>
  <c r="E2566" i="1" a="1"/>
  <c r="E2566" i="1" s="1"/>
  <c r="H2566" i="1" s="1" a="1"/>
  <c r="H2566" i="1" s="1"/>
  <c r="E2567" i="1" a="1"/>
  <c r="E2567" i="1" s="1"/>
  <c r="H2567" i="1" s="1" a="1"/>
  <c r="H2567" i="1" s="1"/>
  <c r="E2568" i="1" a="1"/>
  <c r="E2568" i="1" s="1"/>
  <c r="H2568" i="1" s="1" a="1"/>
  <c r="H2568" i="1" s="1"/>
  <c r="E2569" i="1" a="1"/>
  <c r="E2569" i="1" s="1"/>
  <c r="H2569" i="1" s="1" a="1"/>
  <c r="H2569" i="1" s="1"/>
  <c r="E2570" i="1" a="1"/>
  <c r="E2570" i="1" s="1"/>
  <c r="H2570" i="1" s="1" a="1"/>
  <c r="H2570" i="1" s="1"/>
  <c r="E2571" i="1" a="1"/>
  <c r="E2571" i="1" s="1"/>
  <c r="H2571" i="1" s="1" a="1"/>
  <c r="H2571" i="1" s="1"/>
  <c r="E2572" i="1" a="1"/>
  <c r="E2572" i="1" s="1"/>
  <c r="H2572" i="1" s="1" a="1"/>
  <c r="H2572" i="1" s="1"/>
  <c r="E2573" i="1" a="1"/>
  <c r="E2573" i="1" s="1"/>
  <c r="H2573" i="1" s="1" a="1"/>
  <c r="H2573" i="1" s="1"/>
  <c r="E2574" i="1" a="1"/>
  <c r="E2574" i="1" s="1"/>
  <c r="H2574" i="1" s="1" a="1"/>
  <c r="H2574" i="1" s="1"/>
  <c r="E2575" i="1" a="1"/>
  <c r="E2575" i="1" s="1"/>
  <c r="H2575" i="1" s="1" a="1"/>
  <c r="H2575" i="1" s="1"/>
  <c r="E2576" i="1" a="1"/>
  <c r="E2576" i="1" s="1"/>
  <c r="H2576" i="1" s="1" a="1"/>
  <c r="H2576" i="1" s="1"/>
  <c r="E2577" i="1" a="1"/>
  <c r="E2577" i="1" s="1"/>
  <c r="H2577" i="1" s="1" a="1"/>
  <c r="H2577" i="1" s="1"/>
  <c r="E2578" i="1" a="1"/>
  <c r="E2578" i="1" s="1"/>
  <c r="H2578" i="1" s="1" a="1"/>
  <c r="H2578" i="1" s="1"/>
  <c r="E2579" i="1" a="1"/>
  <c r="E2579" i="1" s="1"/>
  <c r="H2579" i="1" s="1" a="1"/>
  <c r="H2579" i="1" s="1"/>
  <c r="E2580" i="1" a="1"/>
  <c r="E2580" i="1" s="1"/>
  <c r="H2580" i="1" s="1" a="1"/>
  <c r="H2580" i="1" s="1"/>
  <c r="E2581" i="1" a="1"/>
  <c r="E2581" i="1"/>
  <c r="H2581" i="1" s="1" a="1"/>
  <c r="H2581" i="1" s="1"/>
  <c r="E2582" i="1" a="1"/>
  <c r="E2582" i="1"/>
  <c r="H2582" i="1" s="1" a="1"/>
  <c r="H2582" i="1" s="1"/>
  <c r="E2583" i="1" a="1"/>
  <c r="E2583" i="1" s="1"/>
  <c r="H2583" i="1" s="1" a="1"/>
  <c r="H2583" i="1" s="1"/>
  <c r="E2584" i="1" a="1"/>
  <c r="E2584" i="1"/>
  <c r="H2584" i="1" s="1" a="1"/>
  <c r="H2584" i="1" s="1"/>
  <c r="E2585" i="1" a="1"/>
  <c r="E2585" i="1"/>
  <c r="H2585" i="1" s="1" a="1"/>
  <c r="H2585" i="1" s="1"/>
  <c r="E2586" i="1" a="1"/>
  <c r="E2586" i="1" s="1"/>
  <c r="H2586" i="1" s="1" a="1"/>
  <c r="H2586" i="1" s="1"/>
  <c r="E2587" i="1" a="1"/>
  <c r="E2587" i="1" s="1"/>
  <c r="H2587" i="1" s="1" a="1"/>
  <c r="H2587" i="1" s="1"/>
  <c r="E2588" i="1" a="1"/>
  <c r="E2588" i="1" s="1"/>
  <c r="H2588" i="1" s="1" a="1"/>
  <c r="H2588" i="1" s="1"/>
  <c r="E2589" i="1" a="1"/>
  <c r="E2589" i="1" s="1"/>
  <c r="H2589" i="1" s="1" a="1"/>
  <c r="H2589" i="1" s="1"/>
  <c r="E2590" i="1" a="1"/>
  <c r="E2590" i="1" s="1"/>
  <c r="H2590" i="1" s="1" a="1"/>
  <c r="H2590" i="1" s="1"/>
  <c r="E2591" i="1" a="1"/>
  <c r="E2591" i="1" s="1"/>
  <c r="H2591" i="1" s="1" a="1"/>
  <c r="H2591" i="1" s="1"/>
  <c r="E2592" i="1" a="1"/>
  <c r="E2592" i="1" s="1"/>
  <c r="H2592" i="1" s="1" a="1"/>
  <c r="H2592" i="1" s="1"/>
  <c r="E2593" i="1" a="1"/>
  <c r="E2593" i="1" s="1"/>
  <c r="H2593" i="1" s="1" a="1"/>
  <c r="H2593" i="1" s="1"/>
  <c r="E2594" i="1" a="1"/>
  <c r="E2594" i="1" s="1"/>
  <c r="H2594" i="1" s="1" a="1"/>
  <c r="H2594" i="1" s="1"/>
  <c r="E2595" i="1" a="1"/>
  <c r="E2595" i="1" s="1"/>
  <c r="H2595" i="1" s="1" a="1"/>
  <c r="H2595" i="1" s="1"/>
  <c r="E2596" i="1" a="1"/>
  <c r="E2596" i="1" s="1"/>
  <c r="H2596" i="1" s="1" a="1"/>
  <c r="H2596" i="1" s="1"/>
  <c r="E2597" i="1" a="1"/>
  <c r="E2597" i="1" s="1"/>
  <c r="H2597" i="1" s="1" a="1"/>
  <c r="H2597" i="1" s="1"/>
  <c r="E2598" i="1" a="1"/>
  <c r="E2598" i="1" s="1"/>
  <c r="H2598" i="1" s="1" a="1"/>
  <c r="H2598" i="1" s="1"/>
  <c r="E2599" i="1" a="1"/>
  <c r="E2599" i="1" s="1"/>
  <c r="H2599" i="1" s="1" a="1"/>
  <c r="H2599" i="1" s="1"/>
  <c r="E2600" i="1" a="1"/>
  <c r="E2600" i="1" s="1"/>
  <c r="H2600" i="1" s="1" a="1"/>
  <c r="H2600" i="1" s="1"/>
  <c r="E2601" i="1" a="1"/>
  <c r="E2601" i="1" s="1"/>
  <c r="H2601" i="1" s="1" a="1"/>
  <c r="H2601" i="1" s="1"/>
  <c r="E2602" i="1" a="1"/>
  <c r="E2602" i="1" s="1"/>
  <c r="H2602" i="1" s="1" a="1"/>
  <c r="H2602" i="1" s="1"/>
  <c r="E2603" i="1" a="1"/>
  <c r="E2603" i="1" s="1"/>
  <c r="H2603" i="1" s="1" a="1"/>
  <c r="H2603" i="1" s="1"/>
  <c r="E2604" i="1" a="1"/>
  <c r="E2604" i="1" s="1"/>
  <c r="H2604" i="1" s="1" a="1"/>
  <c r="H2604" i="1" s="1"/>
  <c r="E2605" i="1" a="1"/>
  <c r="E2605" i="1"/>
  <c r="H2605" i="1" s="1" a="1"/>
  <c r="H2605" i="1" s="1"/>
  <c r="E2606" i="1" a="1"/>
  <c r="E2606" i="1"/>
  <c r="H2606" i="1" s="1" a="1"/>
  <c r="H2606" i="1" s="1"/>
  <c r="E2607" i="1" a="1"/>
  <c r="E2607" i="1"/>
  <c r="H2607" i="1" s="1" a="1"/>
  <c r="H2607" i="1" s="1"/>
  <c r="E2608" i="1" a="1"/>
  <c r="E2608" i="1" s="1"/>
  <c r="H2608" i="1" s="1" a="1"/>
  <c r="H2608" i="1" s="1"/>
  <c r="E2609" i="1" a="1"/>
  <c r="E2609" i="1"/>
  <c r="H2609" i="1" s="1" a="1"/>
  <c r="H2609" i="1" s="1"/>
  <c r="E2610" i="1" a="1"/>
  <c r="E2610" i="1" s="1"/>
  <c r="H2610" i="1" s="1" a="1"/>
  <c r="H2610" i="1" s="1"/>
  <c r="E2611" i="1" a="1"/>
  <c r="E2611" i="1" s="1"/>
  <c r="H2611" i="1" s="1" a="1"/>
  <c r="H2611" i="1" s="1"/>
  <c r="E2612" i="1" a="1"/>
  <c r="E2612" i="1" s="1"/>
  <c r="H2612" i="1" s="1" a="1"/>
  <c r="H2612" i="1" s="1"/>
  <c r="E2613" i="1" a="1"/>
  <c r="E2613" i="1" s="1"/>
  <c r="H2613" i="1" s="1" a="1"/>
  <c r="H2613" i="1" s="1"/>
  <c r="E2614" i="1" a="1"/>
  <c r="E2614" i="1" s="1"/>
  <c r="H2614" i="1" s="1" a="1"/>
  <c r="H2614" i="1" s="1"/>
  <c r="E2615" i="1" a="1"/>
  <c r="E2615" i="1" s="1"/>
  <c r="H2615" i="1" s="1" a="1"/>
  <c r="H2615" i="1" s="1"/>
  <c r="E2616" i="1" a="1"/>
  <c r="E2616" i="1" s="1"/>
  <c r="H2616" i="1" s="1" a="1"/>
  <c r="H2616" i="1" s="1"/>
  <c r="E2617" i="1" a="1"/>
  <c r="E2617" i="1"/>
  <c r="H2617" i="1" s="1" a="1"/>
  <c r="H2617" i="1" s="1"/>
  <c r="E2618" i="1" a="1"/>
  <c r="E2618" i="1" s="1"/>
  <c r="H2618" i="1" s="1" a="1"/>
  <c r="H2618" i="1" s="1"/>
  <c r="E2619" i="1" a="1"/>
  <c r="E2619" i="1"/>
  <c r="H2619" i="1" s="1" a="1"/>
  <c r="H2619" i="1" s="1"/>
  <c r="E2620" i="1" a="1"/>
  <c r="E2620" i="1" s="1"/>
  <c r="H2620" i="1" s="1" a="1"/>
  <c r="H2620" i="1" s="1"/>
  <c r="E2621" i="1" a="1"/>
  <c r="E2621" i="1" s="1"/>
  <c r="H2621" i="1" s="1" a="1"/>
  <c r="H2621" i="1" s="1"/>
  <c r="E2622" i="1" a="1"/>
  <c r="E2622" i="1" s="1"/>
  <c r="H2622" i="1" s="1" a="1"/>
  <c r="H2622" i="1" s="1"/>
  <c r="E2623" i="1" a="1"/>
  <c r="E2623" i="1" s="1"/>
  <c r="H2623" i="1" s="1" a="1"/>
  <c r="H2623" i="1" s="1"/>
  <c r="E2624" i="1" a="1"/>
  <c r="E2624" i="1" s="1"/>
  <c r="H2624" i="1" s="1" a="1"/>
  <c r="H2624" i="1" s="1"/>
  <c r="E2625" i="1" a="1"/>
  <c r="E2625" i="1" s="1"/>
  <c r="H2625" i="1" s="1" a="1"/>
  <c r="H2625" i="1" s="1"/>
  <c r="E2626" i="1" a="1"/>
  <c r="E2626" i="1" s="1"/>
  <c r="H2626" i="1" s="1" a="1"/>
  <c r="H2626" i="1" s="1"/>
  <c r="E2627" i="1" a="1"/>
  <c r="E2627" i="1" s="1"/>
  <c r="H2627" i="1" s="1" a="1"/>
  <c r="H2627" i="1" s="1"/>
  <c r="E2628" i="1" a="1"/>
  <c r="E2628" i="1" s="1"/>
  <c r="H2628" i="1" s="1" a="1"/>
  <c r="H2628" i="1" s="1"/>
  <c r="E2629" i="1" a="1"/>
  <c r="E2629" i="1" s="1"/>
  <c r="H2629" i="1" s="1" a="1"/>
  <c r="H2629" i="1" s="1"/>
  <c r="E2630" i="1" a="1"/>
  <c r="E2630" i="1"/>
  <c r="H2630" i="1" s="1" a="1"/>
  <c r="H2630" i="1" s="1"/>
  <c r="E2631" i="1" a="1"/>
  <c r="E2631" i="1"/>
  <c r="H2631" i="1" s="1" a="1"/>
  <c r="H2631" i="1" s="1"/>
  <c r="E2632" i="1" a="1"/>
  <c r="E2632" i="1"/>
  <c r="H2632" i="1" s="1" a="1"/>
  <c r="H2632" i="1" s="1"/>
  <c r="E2633" i="1" a="1"/>
  <c r="E2633" i="1" s="1"/>
  <c r="H2633" i="1" s="1" a="1"/>
  <c r="H2633" i="1" s="1"/>
  <c r="E2634" i="1" a="1"/>
  <c r="E2634" i="1" s="1"/>
  <c r="H2634" i="1" s="1" a="1"/>
  <c r="H2634" i="1" s="1"/>
  <c r="E2635" i="1" a="1"/>
  <c r="E2635" i="1" s="1"/>
  <c r="H2635" i="1" s="1" a="1"/>
  <c r="H2635" i="1" s="1"/>
  <c r="E2636" i="1" a="1"/>
  <c r="E2636" i="1" s="1"/>
  <c r="H2636" i="1" s="1" a="1"/>
  <c r="H2636" i="1" s="1"/>
  <c r="E2637" i="1" a="1"/>
  <c r="E2637" i="1" s="1"/>
  <c r="H2637" i="1" s="1" a="1"/>
  <c r="H2637" i="1" s="1"/>
  <c r="E2638" i="1" a="1"/>
  <c r="E2638" i="1" s="1"/>
  <c r="H2638" i="1" s="1" a="1"/>
  <c r="H2638" i="1" s="1"/>
  <c r="E2639" i="1" a="1"/>
  <c r="E2639" i="1" s="1"/>
  <c r="H2639" i="1" s="1" a="1"/>
  <c r="H2639" i="1" s="1"/>
  <c r="E2640" i="1" a="1"/>
  <c r="E2640" i="1" s="1"/>
  <c r="H2640" i="1" s="1" a="1"/>
  <c r="H2640" i="1" s="1"/>
  <c r="E2641" i="1" a="1"/>
  <c r="E2641" i="1" s="1"/>
  <c r="H2641" i="1" s="1" a="1"/>
  <c r="H2641" i="1" s="1"/>
  <c r="E2642" i="1" a="1"/>
  <c r="E2642" i="1" s="1"/>
  <c r="H2642" i="1" s="1" a="1"/>
  <c r="H2642" i="1" s="1"/>
  <c r="E2643" i="1" a="1"/>
  <c r="E2643" i="1" s="1"/>
  <c r="H2643" i="1" s="1" a="1"/>
  <c r="H2643" i="1" s="1"/>
  <c r="E2644" i="1" a="1"/>
  <c r="E2644" i="1"/>
  <c r="H2644" i="1" s="1" a="1"/>
  <c r="H2644" i="1" s="1"/>
  <c r="E2645" i="1" a="1"/>
  <c r="E2645" i="1" s="1"/>
  <c r="H2645" i="1" s="1" a="1"/>
  <c r="H2645" i="1" s="1"/>
  <c r="E2646" i="1" a="1"/>
  <c r="E2646" i="1" s="1"/>
  <c r="H2646" i="1" s="1" a="1"/>
  <c r="H2646" i="1" s="1"/>
  <c r="E2647" i="1" a="1"/>
  <c r="E2647" i="1" s="1"/>
  <c r="H2647" i="1" s="1" a="1"/>
  <c r="H2647" i="1" s="1"/>
  <c r="E2648" i="1" a="1"/>
  <c r="E2648" i="1" s="1"/>
  <c r="H2648" i="1" s="1" a="1"/>
  <c r="H2648" i="1" s="1"/>
  <c r="E2649" i="1" a="1"/>
  <c r="E2649" i="1" s="1"/>
  <c r="H2649" i="1" s="1" a="1"/>
  <c r="H2649" i="1" s="1"/>
  <c r="E2650" i="1" a="1"/>
  <c r="E2650" i="1" s="1"/>
  <c r="H2650" i="1" s="1" a="1"/>
  <c r="H2650" i="1" s="1"/>
  <c r="E2651" i="1" a="1"/>
  <c r="E2651" i="1" s="1"/>
  <c r="H2651" i="1" s="1" a="1"/>
  <c r="H2651" i="1" s="1"/>
  <c r="E2652" i="1" a="1"/>
  <c r="E2652" i="1" s="1"/>
  <c r="H2652" i="1" s="1" a="1"/>
  <c r="H2652" i="1" s="1"/>
  <c r="E2653" i="1" a="1"/>
  <c r="E2653" i="1"/>
  <c r="H2653" i="1" s="1" a="1"/>
  <c r="H2653" i="1" s="1"/>
  <c r="E2654" i="1" a="1"/>
  <c r="E2654" i="1" s="1"/>
  <c r="H2654" i="1" s="1" a="1"/>
  <c r="H2654" i="1" s="1"/>
  <c r="E2655" i="1" a="1"/>
  <c r="E2655" i="1"/>
  <c r="H2655" i="1" s="1" a="1"/>
  <c r="H2655" i="1" s="1"/>
  <c r="E2656" i="1" a="1"/>
  <c r="E2656" i="1"/>
  <c r="H2656" i="1" s="1" a="1"/>
  <c r="H2656" i="1" s="1"/>
  <c r="E2657" i="1" a="1"/>
  <c r="E2657" i="1"/>
  <c r="H2657" i="1" s="1" a="1"/>
  <c r="H2657" i="1" s="1"/>
  <c r="E2658" i="1" a="1"/>
  <c r="E2658" i="1" s="1"/>
  <c r="H2658" i="1" s="1" a="1"/>
  <c r="H2658" i="1" s="1"/>
  <c r="E2659" i="1" a="1"/>
  <c r="E2659" i="1" s="1"/>
  <c r="H2659" i="1" s="1" a="1"/>
  <c r="H2659" i="1" s="1"/>
  <c r="E2660" i="1" a="1"/>
  <c r="E2660" i="1" s="1"/>
  <c r="H2660" i="1" s="1" a="1"/>
  <c r="H2660" i="1" s="1"/>
  <c r="E2661" i="1" a="1"/>
  <c r="E2661" i="1" s="1"/>
  <c r="H2661" i="1" s="1" a="1"/>
  <c r="H2661" i="1" s="1"/>
  <c r="E2662" i="1" a="1"/>
  <c r="E2662" i="1" s="1"/>
  <c r="H2662" i="1" s="1" a="1"/>
  <c r="H2662" i="1" s="1"/>
  <c r="E2663" i="1" a="1"/>
  <c r="E2663" i="1" s="1"/>
  <c r="H2663" i="1" s="1" a="1"/>
  <c r="H2663" i="1" s="1"/>
  <c r="E2664" i="1" a="1"/>
  <c r="E2664" i="1" s="1"/>
  <c r="H2664" i="1" s="1" a="1"/>
  <c r="H2664" i="1" s="1"/>
  <c r="E2665" i="1" a="1"/>
  <c r="E2665" i="1" s="1"/>
  <c r="H2665" i="1" s="1" a="1"/>
  <c r="H2665" i="1" s="1"/>
  <c r="E2666" i="1" a="1"/>
  <c r="E2666" i="1" s="1"/>
  <c r="H2666" i="1" s="1" a="1"/>
  <c r="H2666" i="1" s="1"/>
  <c r="E2667" i="1" a="1"/>
  <c r="E2667" i="1" s="1"/>
  <c r="H2667" i="1" s="1" a="1"/>
  <c r="H2667" i="1" s="1"/>
  <c r="E2668" i="1" a="1"/>
  <c r="E2668" i="1" s="1"/>
  <c r="H2668" i="1" s="1" a="1"/>
  <c r="H2668" i="1" s="1"/>
  <c r="E2669" i="1" a="1"/>
  <c r="E2669" i="1"/>
  <c r="H2669" i="1" s="1" a="1"/>
  <c r="H2669" i="1" s="1"/>
  <c r="E2670" i="1" a="1"/>
  <c r="E2670" i="1" s="1"/>
  <c r="H2670" i="1" s="1" a="1"/>
  <c r="H2670" i="1" s="1"/>
  <c r="E2671" i="1" a="1"/>
  <c r="E2671" i="1" s="1"/>
  <c r="H2671" i="1" s="1" a="1"/>
  <c r="H2671" i="1" s="1"/>
  <c r="E2672" i="1" a="1"/>
  <c r="E2672" i="1" s="1"/>
  <c r="H2672" i="1" s="1" a="1"/>
  <c r="H2672" i="1" s="1"/>
  <c r="E2673" i="1" a="1"/>
  <c r="E2673" i="1" s="1"/>
  <c r="H2673" i="1" s="1" a="1"/>
  <c r="H2673" i="1" s="1"/>
  <c r="E2674" i="1" a="1"/>
  <c r="E2674" i="1" s="1"/>
  <c r="H2674" i="1" s="1" a="1"/>
  <c r="H2674" i="1" s="1"/>
  <c r="E2675" i="1" a="1"/>
  <c r="E2675" i="1" s="1"/>
  <c r="H2675" i="1" s="1" a="1"/>
  <c r="H2675" i="1" s="1"/>
  <c r="E2676" i="1" a="1"/>
  <c r="E2676" i="1" s="1"/>
  <c r="H2676" i="1" s="1" a="1"/>
  <c r="H2676" i="1" s="1"/>
  <c r="E2677" i="1" a="1"/>
  <c r="E2677" i="1" s="1"/>
  <c r="H2677" i="1" s="1" a="1"/>
  <c r="H2677" i="1" s="1"/>
  <c r="E2678" i="1" a="1"/>
  <c r="E2678" i="1"/>
  <c r="H2678" i="1" s="1" a="1"/>
  <c r="H2678" i="1" s="1"/>
  <c r="E2679" i="1" a="1"/>
  <c r="E2679" i="1" s="1"/>
  <c r="H2679" i="1" s="1" a="1"/>
  <c r="H2679" i="1" s="1"/>
  <c r="E2680" i="1" a="1"/>
  <c r="E2680" i="1"/>
  <c r="H2680" i="1" s="1" a="1"/>
  <c r="H2680" i="1" s="1"/>
  <c r="E2681" i="1" a="1"/>
  <c r="E2681" i="1"/>
  <c r="H2681" i="1" s="1" a="1"/>
  <c r="H2681" i="1" s="1"/>
  <c r="E2682" i="1" a="1"/>
  <c r="E2682" i="1" s="1"/>
  <c r="H2682" i="1" s="1" a="1"/>
  <c r="H2682" i="1" s="1"/>
  <c r="E2683" i="1" a="1"/>
  <c r="E2683" i="1" s="1"/>
  <c r="H2683" i="1" s="1" a="1"/>
  <c r="H2683" i="1" s="1"/>
  <c r="E2684" i="1" a="1"/>
  <c r="E2684" i="1" s="1"/>
  <c r="H2684" i="1" s="1" a="1"/>
  <c r="H2684" i="1" s="1"/>
  <c r="E2685" i="1" a="1"/>
  <c r="E2685" i="1" s="1"/>
  <c r="H2685" i="1" s="1" a="1"/>
  <c r="H2685" i="1" s="1"/>
  <c r="E2686" i="1" a="1"/>
  <c r="E2686" i="1" s="1"/>
  <c r="H2686" i="1" s="1" a="1"/>
  <c r="H2686" i="1" s="1"/>
  <c r="E2687" i="1" a="1"/>
  <c r="E2687" i="1" s="1"/>
  <c r="H2687" i="1" s="1" a="1"/>
  <c r="H2687" i="1" s="1"/>
  <c r="E2688" i="1" a="1"/>
  <c r="E2688" i="1" s="1"/>
  <c r="H2688" i="1" s="1" a="1"/>
  <c r="H2688" i="1" s="1"/>
  <c r="E2689" i="1" a="1"/>
  <c r="E2689" i="1" s="1"/>
  <c r="H2689" i="1" s="1" a="1"/>
  <c r="H2689" i="1" s="1"/>
  <c r="E2690" i="1" a="1"/>
  <c r="E2690" i="1" s="1"/>
  <c r="H2690" i="1" s="1" a="1"/>
  <c r="H2690" i="1" s="1"/>
  <c r="E2691" i="1" a="1"/>
  <c r="E2691" i="1" s="1"/>
  <c r="H2691" i="1" s="1" a="1"/>
  <c r="H2691" i="1" s="1"/>
  <c r="E2692" i="1" a="1"/>
  <c r="E2692" i="1" s="1"/>
  <c r="H2692" i="1" s="1" a="1"/>
  <c r="H2692" i="1" s="1"/>
  <c r="E2693" i="1" a="1"/>
  <c r="E2693" i="1" s="1"/>
  <c r="H2693" i="1" s="1" a="1"/>
  <c r="H2693" i="1" s="1"/>
  <c r="E2694" i="1" a="1"/>
  <c r="E2694" i="1" s="1"/>
  <c r="H2694" i="1" s="1" a="1"/>
  <c r="H2694" i="1" s="1"/>
  <c r="E2695" i="1" a="1"/>
  <c r="E2695" i="1" s="1"/>
  <c r="H2695" i="1" s="1" a="1"/>
  <c r="H2695" i="1" s="1"/>
  <c r="E2696" i="1" a="1"/>
  <c r="E2696" i="1" s="1"/>
  <c r="H2696" i="1" s="1" a="1"/>
  <c r="H2696" i="1" s="1"/>
  <c r="E2697" i="1" a="1"/>
  <c r="E2697" i="1" s="1"/>
  <c r="H2697" i="1" s="1" a="1"/>
  <c r="H2697" i="1" s="1"/>
  <c r="E2698" i="1" a="1"/>
  <c r="E2698" i="1" s="1"/>
  <c r="H2698" i="1" s="1" a="1"/>
  <c r="H2698" i="1" s="1"/>
  <c r="E2699" i="1" a="1"/>
  <c r="E2699" i="1" s="1"/>
  <c r="H2699" i="1" s="1" a="1"/>
  <c r="H2699" i="1" s="1"/>
  <c r="E2700" i="1" a="1"/>
  <c r="E2700" i="1" s="1"/>
  <c r="H2700" i="1" s="1" a="1"/>
  <c r="H2700" i="1" s="1"/>
  <c r="E2701" i="1" a="1"/>
  <c r="E2701" i="1"/>
  <c r="H2701" i="1" s="1" a="1"/>
  <c r="H2701" i="1" s="1"/>
  <c r="E2702" i="1" a="1"/>
  <c r="E2702" i="1" s="1"/>
  <c r="H2702" i="1" s="1" a="1"/>
  <c r="H2702" i="1" s="1"/>
  <c r="E2703" i="1" a="1"/>
  <c r="E2703" i="1"/>
  <c r="H2703" i="1" s="1" a="1"/>
  <c r="H2703" i="1" s="1"/>
  <c r="E2704" i="1" a="1"/>
  <c r="E2704" i="1" s="1"/>
  <c r="H2704" i="1" s="1" a="1"/>
  <c r="H2704" i="1" s="1"/>
  <c r="E2705" i="1" a="1"/>
  <c r="E2705" i="1"/>
  <c r="H2705" i="1" s="1" a="1"/>
  <c r="H2705" i="1" s="1"/>
  <c r="E2706" i="1" a="1"/>
  <c r="E2706" i="1" s="1"/>
  <c r="H2706" i="1" s="1" a="1"/>
  <c r="H2706" i="1" s="1"/>
  <c r="E2707" i="1" a="1"/>
  <c r="E2707" i="1" s="1"/>
  <c r="H2707" i="1" s="1" a="1"/>
  <c r="H2707" i="1" s="1"/>
  <c r="E2708" i="1" a="1"/>
  <c r="E2708" i="1" s="1"/>
  <c r="H2708" i="1" s="1" a="1"/>
  <c r="H2708" i="1" s="1"/>
  <c r="E2709" i="1" a="1"/>
  <c r="E2709" i="1" s="1"/>
  <c r="H2709" i="1" s="1" a="1"/>
  <c r="H2709" i="1" s="1"/>
  <c r="E2710" i="1" a="1"/>
  <c r="E2710" i="1" s="1"/>
  <c r="H2710" i="1" s="1" a="1"/>
  <c r="H2710" i="1" s="1"/>
  <c r="E2711" i="1" a="1"/>
  <c r="E2711" i="1" s="1"/>
  <c r="H2711" i="1" s="1" a="1"/>
  <c r="H2711" i="1" s="1"/>
  <c r="E2712" i="1" a="1"/>
  <c r="E2712" i="1" s="1"/>
  <c r="H2712" i="1" s="1" a="1"/>
  <c r="H2712" i="1" s="1"/>
  <c r="E2713" i="1" a="1"/>
  <c r="E2713" i="1"/>
  <c r="H2713" i="1" s="1" a="1"/>
  <c r="H2713" i="1" s="1"/>
  <c r="E2714" i="1" a="1"/>
  <c r="E2714" i="1" s="1"/>
  <c r="H2714" i="1" s="1" a="1"/>
  <c r="H2714" i="1" s="1"/>
  <c r="E2715" i="1" a="1"/>
  <c r="E2715" i="1" s="1"/>
  <c r="H2715" i="1" s="1" a="1"/>
  <c r="H2715" i="1" s="1"/>
  <c r="E2716" i="1" a="1"/>
  <c r="E2716" i="1" s="1"/>
  <c r="H2716" i="1" s="1" a="1"/>
  <c r="H2716" i="1" s="1"/>
  <c r="E2717" i="1" a="1"/>
  <c r="E2717" i="1" s="1"/>
  <c r="H2717" i="1" s="1" a="1"/>
  <c r="H2717" i="1" s="1"/>
  <c r="E2718" i="1" a="1"/>
  <c r="E2718" i="1" s="1"/>
  <c r="H2718" i="1" s="1" a="1"/>
  <c r="H2718" i="1" s="1"/>
  <c r="E2719" i="1" a="1"/>
  <c r="E2719" i="1" s="1"/>
  <c r="H2719" i="1" s="1" a="1"/>
  <c r="H2719" i="1" s="1"/>
  <c r="E2720" i="1" a="1"/>
  <c r="E2720" i="1" s="1"/>
  <c r="H2720" i="1" s="1" a="1"/>
  <c r="H2720" i="1" s="1"/>
  <c r="E2721" i="1" a="1"/>
  <c r="E2721" i="1" s="1"/>
  <c r="H2721" i="1" s="1" a="1"/>
  <c r="H2721" i="1" s="1"/>
  <c r="E2722" i="1" a="1"/>
  <c r="E2722" i="1" s="1"/>
  <c r="H2722" i="1" s="1" a="1"/>
  <c r="H2722" i="1" s="1"/>
  <c r="E2723" i="1" a="1"/>
  <c r="E2723" i="1" s="1"/>
  <c r="H2723" i="1" s="1" a="1"/>
  <c r="H2723" i="1" s="1"/>
  <c r="E2724" i="1" a="1"/>
  <c r="E2724" i="1" s="1"/>
  <c r="H2724" i="1" s="1" a="1"/>
  <c r="H2724" i="1" s="1"/>
  <c r="E2725" i="1" a="1"/>
  <c r="E2725" i="1"/>
  <c r="H2725" i="1" s="1" a="1"/>
  <c r="H2725" i="1" s="1"/>
  <c r="E2726" i="1" a="1"/>
  <c r="E2726" i="1"/>
  <c r="H2726" i="1" s="1" a="1"/>
  <c r="H2726" i="1" s="1"/>
  <c r="E2727" i="1" a="1"/>
  <c r="E2727" i="1" s="1"/>
  <c r="H2727" i="1" s="1" a="1"/>
  <c r="H2727" i="1" s="1"/>
  <c r="E2728" i="1" a="1"/>
  <c r="E2728" i="1"/>
  <c r="H2728" i="1" s="1" a="1"/>
  <c r="H2728" i="1" s="1"/>
  <c r="E2729" i="1" a="1"/>
  <c r="E2729" i="1" s="1"/>
  <c r="H2729" i="1" s="1" a="1"/>
  <c r="H2729" i="1" s="1"/>
  <c r="E2730" i="1" a="1"/>
  <c r="E2730" i="1" s="1"/>
  <c r="H2730" i="1" s="1" a="1"/>
  <c r="H2730" i="1" s="1"/>
  <c r="E2731" i="1" a="1"/>
  <c r="E2731" i="1" s="1"/>
  <c r="H2731" i="1" s="1" a="1"/>
  <c r="H2731" i="1" s="1"/>
  <c r="E2732" i="1" a="1"/>
  <c r="E2732" i="1" s="1"/>
  <c r="H2732" i="1" s="1" a="1"/>
  <c r="H2732" i="1" s="1"/>
  <c r="E2733" i="1" a="1"/>
  <c r="E2733" i="1" s="1"/>
  <c r="H2733" i="1" s="1" a="1"/>
  <c r="H2733" i="1" s="1"/>
  <c r="E2734" i="1" a="1"/>
  <c r="E2734" i="1" s="1"/>
  <c r="H2734" i="1" s="1" a="1"/>
  <c r="H2734" i="1" s="1"/>
  <c r="E2735" i="1" a="1"/>
  <c r="E2735" i="1" s="1"/>
  <c r="H2735" i="1" s="1" a="1"/>
  <c r="H2735" i="1" s="1"/>
  <c r="E2736" i="1" a="1"/>
  <c r="E2736" i="1" s="1"/>
  <c r="H2736" i="1" s="1" a="1"/>
  <c r="H2736" i="1" s="1"/>
  <c r="E2737" i="1" a="1"/>
  <c r="E2737" i="1" s="1"/>
  <c r="H2737" i="1" s="1" a="1"/>
  <c r="H2737" i="1" s="1"/>
  <c r="E2738" i="1" a="1"/>
  <c r="E2738" i="1"/>
  <c r="H2738" i="1" s="1" a="1"/>
  <c r="H2738" i="1" s="1"/>
  <c r="E2739" i="1" a="1"/>
  <c r="E2739" i="1" s="1"/>
  <c r="H2739" i="1" s="1" a="1"/>
  <c r="H2739" i="1" s="1"/>
  <c r="E2740" i="1" a="1"/>
  <c r="E2740" i="1" s="1"/>
  <c r="H2740" i="1" s="1" a="1"/>
  <c r="H2740" i="1" s="1"/>
  <c r="E2741" i="1" a="1"/>
  <c r="E2741" i="1" s="1"/>
  <c r="H2741" i="1" s="1" a="1"/>
  <c r="H2741" i="1" s="1"/>
  <c r="E2742" i="1" a="1"/>
  <c r="E2742" i="1" s="1"/>
  <c r="H2742" i="1" s="1" a="1"/>
  <c r="H2742" i="1" s="1"/>
  <c r="E2743" i="1" a="1"/>
  <c r="E2743" i="1" s="1"/>
  <c r="H2743" i="1" s="1" a="1"/>
  <c r="H2743" i="1" s="1"/>
  <c r="E2744" i="1" a="1"/>
  <c r="E2744" i="1" s="1"/>
  <c r="H2744" i="1" s="1" a="1"/>
  <c r="H2744" i="1" s="1"/>
  <c r="E2745" i="1" a="1"/>
  <c r="E2745" i="1" s="1"/>
  <c r="H2745" i="1" s="1" a="1"/>
  <c r="H2745" i="1" s="1"/>
  <c r="E2746" i="1" a="1"/>
  <c r="E2746" i="1" s="1"/>
  <c r="H2746" i="1" s="1" a="1"/>
  <c r="H2746" i="1" s="1"/>
  <c r="E2747" i="1" a="1"/>
  <c r="E2747" i="1" s="1"/>
  <c r="H2747" i="1" s="1" a="1"/>
  <c r="H2747" i="1" s="1"/>
  <c r="E2748" i="1" a="1"/>
  <c r="E2748" i="1" s="1"/>
  <c r="H2748" i="1" s="1" a="1"/>
  <c r="H2748" i="1" s="1"/>
  <c r="E2749" i="1" a="1"/>
  <c r="E2749" i="1"/>
  <c r="H2749" i="1" s="1" a="1"/>
  <c r="H2749" i="1" s="1"/>
  <c r="E2750" i="1" a="1"/>
  <c r="E2750" i="1"/>
  <c r="H2750" i="1" s="1" a="1"/>
  <c r="H2750" i="1" s="1"/>
  <c r="E2751" i="1" a="1"/>
  <c r="E2751" i="1"/>
  <c r="H2751" i="1" s="1" a="1"/>
  <c r="H2751" i="1" s="1"/>
  <c r="E2752" i="1" a="1"/>
  <c r="E2752" i="1" s="1"/>
  <c r="H2752" i="1" s="1" a="1"/>
  <c r="H2752" i="1" s="1"/>
  <c r="E2753" i="1" a="1"/>
  <c r="E2753" i="1"/>
  <c r="H2753" i="1" s="1" a="1"/>
  <c r="H2753" i="1" s="1"/>
  <c r="E2754" i="1" a="1"/>
  <c r="E2754" i="1" s="1"/>
  <c r="H2754" i="1" s="1" a="1"/>
  <c r="H2754" i="1" s="1"/>
  <c r="E2755" i="1" a="1"/>
  <c r="E2755" i="1" s="1"/>
  <c r="H2755" i="1" s="1" a="1"/>
  <c r="H2755" i="1" s="1"/>
  <c r="E2756" i="1" a="1"/>
  <c r="E2756" i="1" s="1"/>
  <c r="H2756" i="1" s="1" a="1"/>
  <c r="H2756" i="1" s="1"/>
  <c r="E2757" i="1" a="1"/>
  <c r="E2757" i="1" s="1"/>
  <c r="H2757" i="1" s="1" a="1"/>
  <c r="H2757" i="1" s="1"/>
  <c r="E2758" i="1" a="1"/>
  <c r="E2758" i="1" s="1"/>
  <c r="H2758" i="1" s="1" a="1"/>
  <c r="H2758" i="1" s="1"/>
  <c r="E2759" i="1" a="1"/>
  <c r="E2759" i="1" s="1"/>
  <c r="H2759" i="1" s="1" a="1"/>
  <c r="H2759" i="1" s="1"/>
  <c r="E2760" i="1" a="1"/>
  <c r="E2760" i="1" s="1"/>
  <c r="H2760" i="1" s="1" a="1"/>
  <c r="H2760" i="1" s="1"/>
  <c r="E2761" i="1" a="1"/>
  <c r="E2761" i="1" s="1"/>
  <c r="H2761" i="1" s="1" a="1"/>
  <c r="H2761" i="1" s="1"/>
  <c r="E2762" i="1" a="1"/>
  <c r="E2762" i="1" s="1"/>
  <c r="H2762" i="1" s="1" a="1"/>
  <c r="H2762" i="1" s="1"/>
  <c r="E2763" i="1" a="1"/>
  <c r="E2763" i="1"/>
  <c r="H2763" i="1" s="1" a="1"/>
  <c r="H2763" i="1" s="1"/>
  <c r="E2764" i="1" a="1"/>
  <c r="E2764" i="1" s="1"/>
  <c r="H2764" i="1" s="1" a="1"/>
  <c r="H2764" i="1" s="1"/>
  <c r="E2765" i="1" a="1"/>
  <c r="E2765" i="1" s="1"/>
  <c r="H2765" i="1" s="1" a="1"/>
  <c r="H2765" i="1" s="1"/>
  <c r="E2766" i="1" a="1"/>
  <c r="E2766" i="1" s="1"/>
  <c r="H2766" i="1" s="1" a="1"/>
  <c r="H2766" i="1" s="1"/>
  <c r="E2767" i="1" a="1"/>
  <c r="E2767" i="1" s="1"/>
  <c r="H2767" i="1" s="1" a="1"/>
  <c r="H2767" i="1" s="1"/>
  <c r="E2768" i="1" a="1"/>
  <c r="E2768" i="1" s="1"/>
  <c r="H2768" i="1" s="1" a="1"/>
  <c r="H2768" i="1" s="1"/>
  <c r="E2769" i="1" a="1"/>
  <c r="E2769" i="1" s="1"/>
  <c r="H2769" i="1" s="1" a="1"/>
  <c r="H2769" i="1" s="1"/>
  <c r="E2770" i="1" a="1"/>
  <c r="E2770" i="1" s="1"/>
  <c r="H2770" i="1" s="1" a="1"/>
  <c r="H2770" i="1" s="1"/>
  <c r="E2771" i="1" a="1"/>
  <c r="E2771" i="1" s="1"/>
  <c r="H2771" i="1" s="1" a="1"/>
  <c r="H2771" i="1" s="1"/>
  <c r="E2772" i="1" a="1"/>
  <c r="E2772" i="1" s="1"/>
  <c r="H2772" i="1" s="1" a="1"/>
  <c r="H2772" i="1" s="1"/>
  <c r="E2773" i="1" a="1"/>
  <c r="E2773" i="1"/>
  <c r="H2773" i="1" s="1" a="1"/>
  <c r="H2773" i="1" s="1"/>
  <c r="E2774" i="1" a="1"/>
  <c r="E2774" i="1"/>
  <c r="H2774" i="1" s="1" a="1"/>
  <c r="H2774" i="1" s="1"/>
  <c r="E2775" i="1" a="1"/>
  <c r="E2775" i="1"/>
  <c r="H2775" i="1" s="1" a="1"/>
  <c r="H2775" i="1" s="1"/>
  <c r="E2776" i="1" a="1"/>
  <c r="E2776" i="1"/>
  <c r="H2776" i="1" s="1" a="1"/>
  <c r="H2776" i="1" s="1"/>
  <c r="E2777" i="1" a="1"/>
  <c r="E2777" i="1" s="1"/>
  <c r="H2777" i="1" s="1" a="1"/>
  <c r="H2777" i="1" s="1"/>
  <c r="E2778" i="1" a="1"/>
  <c r="E2778" i="1" s="1"/>
  <c r="H2778" i="1" s="1" a="1"/>
  <c r="H2778" i="1" s="1"/>
  <c r="E2779" i="1" a="1"/>
  <c r="E2779" i="1" s="1"/>
  <c r="H2779" i="1" s="1" a="1"/>
  <c r="H2779" i="1" s="1"/>
  <c r="E2780" i="1" a="1"/>
  <c r="E2780" i="1" s="1"/>
  <c r="H2780" i="1" s="1" a="1"/>
  <c r="H2780" i="1" s="1"/>
  <c r="E2781" i="1" a="1"/>
  <c r="E2781" i="1" s="1"/>
  <c r="H2781" i="1" s="1" a="1"/>
  <c r="H2781" i="1" s="1"/>
  <c r="E2782" i="1" a="1"/>
  <c r="E2782" i="1" s="1"/>
  <c r="H2782" i="1" s="1" a="1"/>
  <c r="H2782" i="1" s="1"/>
  <c r="E2783" i="1" a="1"/>
  <c r="E2783" i="1" s="1"/>
  <c r="H2783" i="1" s="1" a="1"/>
  <c r="H2783" i="1" s="1"/>
  <c r="E2784" i="1" a="1"/>
  <c r="E2784" i="1" s="1"/>
  <c r="H2784" i="1" s="1" a="1"/>
  <c r="H2784" i="1" s="1"/>
  <c r="E2785" i="1" a="1"/>
  <c r="E2785" i="1" s="1"/>
  <c r="H2785" i="1" s="1" a="1"/>
  <c r="H2785" i="1" s="1"/>
  <c r="E2786" i="1" a="1"/>
  <c r="E2786" i="1" s="1"/>
  <c r="H2786" i="1" s="1" a="1"/>
  <c r="H2786" i="1" s="1"/>
  <c r="E2787" i="1" a="1"/>
  <c r="E2787" i="1" s="1"/>
  <c r="H2787" i="1" s="1" a="1"/>
  <c r="H2787" i="1" s="1"/>
  <c r="E2788" i="1" a="1"/>
  <c r="E2788" i="1"/>
  <c r="H2788" i="1" s="1" a="1"/>
  <c r="H2788" i="1" s="1"/>
  <c r="E2789" i="1" a="1"/>
  <c r="E2789" i="1" s="1"/>
  <c r="H2789" i="1" s="1" a="1"/>
  <c r="H2789" i="1" s="1"/>
  <c r="E2790" i="1" a="1"/>
  <c r="E2790" i="1" s="1"/>
  <c r="H2790" i="1" s="1" a="1"/>
  <c r="H2790" i="1" s="1"/>
  <c r="E2791" i="1" a="1"/>
  <c r="E2791" i="1" s="1"/>
  <c r="H2791" i="1" s="1" a="1"/>
  <c r="H2791" i="1" s="1"/>
  <c r="E2792" i="1" a="1"/>
  <c r="E2792" i="1" s="1"/>
  <c r="H2792" i="1" s="1" a="1"/>
  <c r="H2792" i="1" s="1"/>
  <c r="E2793" i="1" a="1"/>
  <c r="E2793" i="1" s="1"/>
  <c r="H2793" i="1" s="1" a="1"/>
  <c r="H2793" i="1" s="1"/>
  <c r="E2794" i="1" a="1"/>
  <c r="E2794" i="1" s="1"/>
  <c r="H2794" i="1" s="1" a="1"/>
  <c r="H2794" i="1" s="1"/>
  <c r="E2795" i="1" a="1"/>
  <c r="E2795" i="1" s="1"/>
  <c r="H2795" i="1" s="1" a="1"/>
  <c r="H2795" i="1" s="1"/>
  <c r="E2796" i="1" a="1"/>
  <c r="E2796" i="1" s="1"/>
  <c r="H2796" i="1" s="1" a="1"/>
  <c r="H2796" i="1" s="1"/>
  <c r="E2797" i="1" a="1"/>
  <c r="E2797" i="1"/>
  <c r="H2797" i="1" s="1" a="1"/>
  <c r="H2797" i="1" s="1"/>
  <c r="E2798" i="1" a="1"/>
  <c r="E2798" i="1" s="1"/>
  <c r="H2798" i="1" s="1" a="1"/>
  <c r="H2798" i="1" s="1"/>
  <c r="E2799" i="1" a="1"/>
  <c r="E2799" i="1"/>
  <c r="H2799" i="1" s="1" a="1"/>
  <c r="H2799" i="1" s="1"/>
  <c r="E2800" i="1" a="1"/>
  <c r="E2800" i="1"/>
  <c r="H2800" i="1" s="1" a="1"/>
  <c r="H2800" i="1" s="1"/>
  <c r="E2801" i="1" a="1"/>
  <c r="E2801" i="1"/>
  <c r="H2801" i="1" s="1" a="1"/>
  <c r="H2801" i="1" s="1"/>
  <c r="E2802" i="1" a="1"/>
  <c r="E2802" i="1" s="1"/>
  <c r="H2802" i="1" s="1" a="1"/>
  <c r="H2802" i="1" s="1"/>
  <c r="E2803" i="1" a="1"/>
  <c r="E2803" i="1" s="1"/>
  <c r="H2803" i="1" s="1" a="1"/>
  <c r="H2803" i="1" s="1"/>
  <c r="E2804" i="1" a="1"/>
  <c r="E2804" i="1" s="1"/>
  <c r="H2804" i="1" s="1" a="1"/>
  <c r="H2804" i="1" s="1"/>
  <c r="E2805" i="1" a="1"/>
  <c r="E2805" i="1" s="1"/>
  <c r="H2805" i="1" s="1" a="1"/>
  <c r="H2805" i="1" s="1"/>
  <c r="E2806" i="1" a="1"/>
  <c r="E2806" i="1" s="1"/>
  <c r="H2806" i="1" s="1" a="1"/>
  <c r="H2806" i="1" s="1"/>
  <c r="E2807" i="1" a="1"/>
  <c r="E2807" i="1" s="1"/>
  <c r="H2807" i="1" s="1" a="1"/>
  <c r="H2807" i="1" s="1"/>
  <c r="E2808" i="1" a="1"/>
  <c r="E2808" i="1" s="1"/>
  <c r="H2808" i="1" s="1" a="1"/>
  <c r="H2808" i="1" s="1"/>
  <c r="E2809" i="1" a="1"/>
  <c r="E2809" i="1" s="1"/>
  <c r="H2809" i="1" s="1" a="1"/>
  <c r="H2809" i="1" s="1"/>
  <c r="E2810" i="1" a="1"/>
  <c r="E2810" i="1" s="1"/>
  <c r="H2810" i="1" s="1" a="1"/>
  <c r="H2810" i="1" s="1"/>
  <c r="E2811" i="1" a="1"/>
  <c r="E2811" i="1" s="1"/>
  <c r="H2811" i="1" s="1" a="1"/>
  <c r="H2811" i="1" s="1"/>
  <c r="E2812" i="1" a="1"/>
  <c r="E2812" i="1" s="1"/>
  <c r="H2812" i="1" s="1" a="1"/>
  <c r="H2812" i="1" s="1"/>
  <c r="E2813" i="1" a="1"/>
  <c r="E2813" i="1"/>
  <c r="H2813" i="1" s="1" a="1"/>
  <c r="H2813" i="1" s="1"/>
  <c r="E2814" i="1" a="1"/>
  <c r="E2814" i="1" s="1"/>
  <c r="H2814" i="1" s="1" a="1"/>
  <c r="H2814" i="1" s="1"/>
  <c r="E2815" i="1" a="1"/>
  <c r="E2815" i="1" s="1"/>
  <c r="H2815" i="1" s="1" a="1"/>
  <c r="H2815" i="1" s="1"/>
  <c r="E2816" i="1" a="1"/>
  <c r="E2816" i="1" s="1"/>
  <c r="H2816" i="1" s="1" a="1"/>
  <c r="H2816" i="1" s="1"/>
  <c r="E2817" i="1" a="1"/>
  <c r="E2817" i="1" s="1"/>
  <c r="H2817" i="1" s="1" a="1"/>
  <c r="H2817" i="1" s="1"/>
  <c r="E2818" i="1" a="1"/>
  <c r="E2818" i="1" s="1"/>
  <c r="H2818" i="1" s="1" a="1"/>
  <c r="H2818" i="1" s="1"/>
  <c r="E2819" i="1" a="1"/>
  <c r="E2819" i="1" s="1"/>
  <c r="H2819" i="1" s="1" a="1"/>
  <c r="H2819" i="1" s="1"/>
  <c r="E2820" i="1" a="1"/>
  <c r="E2820" i="1" s="1"/>
  <c r="H2820" i="1" s="1" a="1"/>
  <c r="H2820" i="1" s="1"/>
  <c r="E2821" i="1" a="1"/>
  <c r="E2821" i="1" s="1"/>
  <c r="H2821" i="1" s="1" a="1"/>
  <c r="H2821" i="1" s="1"/>
  <c r="E2822" i="1" a="1"/>
  <c r="E2822" i="1"/>
  <c r="H2822" i="1" s="1" a="1"/>
  <c r="H2822" i="1" s="1"/>
  <c r="E2823" i="1" a="1"/>
  <c r="E2823" i="1" s="1"/>
  <c r="H2823" i="1" s="1" a="1"/>
  <c r="H2823" i="1" s="1"/>
  <c r="E2824" i="1" a="1"/>
  <c r="E2824" i="1"/>
  <c r="H2824" i="1" s="1" a="1"/>
  <c r="H2824" i="1" s="1"/>
  <c r="E2825" i="1" a="1"/>
  <c r="E2825" i="1"/>
  <c r="H2825" i="1" s="1" a="1"/>
  <c r="H2825" i="1" s="1"/>
  <c r="E2826" i="1" a="1"/>
  <c r="E2826" i="1" s="1"/>
  <c r="H2826" i="1" s="1" a="1"/>
  <c r="H2826" i="1" s="1"/>
  <c r="E2827" i="1" a="1"/>
  <c r="E2827" i="1" s="1"/>
  <c r="H2827" i="1" s="1" a="1"/>
  <c r="H2827" i="1" s="1"/>
  <c r="E2828" i="1" a="1"/>
  <c r="E2828" i="1" s="1"/>
  <c r="H2828" i="1" s="1" a="1"/>
  <c r="H2828" i="1" s="1"/>
  <c r="E2829" i="1" a="1"/>
  <c r="E2829" i="1" s="1"/>
  <c r="H2829" i="1" s="1" a="1"/>
  <c r="H2829" i="1" s="1"/>
  <c r="E2830" i="1" a="1"/>
  <c r="E2830" i="1" s="1"/>
  <c r="H2830" i="1" s="1" a="1"/>
  <c r="H2830" i="1" s="1"/>
  <c r="E2831" i="1" a="1"/>
  <c r="E2831" i="1" s="1"/>
  <c r="H2831" i="1" s="1" a="1"/>
  <c r="H2831" i="1" s="1"/>
  <c r="E2832" i="1" a="1"/>
  <c r="E2832" i="1" s="1"/>
  <c r="H2832" i="1" s="1" a="1"/>
  <c r="H2832" i="1" s="1"/>
  <c r="E2833" i="1" a="1"/>
  <c r="E2833" i="1" s="1"/>
  <c r="H2833" i="1" s="1" a="1"/>
  <c r="H2833" i="1" s="1"/>
  <c r="E2834" i="1" a="1"/>
  <c r="E2834" i="1" s="1"/>
  <c r="H2834" i="1" s="1" a="1"/>
  <c r="H2834" i="1" s="1"/>
  <c r="E2835" i="1" a="1"/>
  <c r="E2835" i="1" s="1"/>
  <c r="H2835" i="1" s="1" a="1"/>
  <c r="H2835" i="1" s="1"/>
  <c r="E2836" i="1" a="1"/>
  <c r="E2836" i="1" s="1"/>
  <c r="H2836" i="1" s="1" a="1"/>
  <c r="H2836" i="1" s="1"/>
  <c r="E2837" i="1" a="1"/>
  <c r="E2837" i="1" s="1"/>
  <c r="H2837" i="1" s="1" a="1"/>
  <c r="H2837" i="1" s="1"/>
  <c r="E2838" i="1" a="1"/>
  <c r="E2838" i="1" s="1"/>
  <c r="H2838" i="1" s="1" a="1"/>
  <c r="H2838" i="1" s="1"/>
  <c r="E2839" i="1" a="1"/>
  <c r="E2839" i="1" s="1"/>
  <c r="H2839" i="1" s="1" a="1"/>
  <c r="H2839" i="1" s="1"/>
  <c r="E2840" i="1" a="1"/>
  <c r="E2840" i="1" s="1"/>
  <c r="H2840" i="1" s="1" a="1"/>
  <c r="H2840" i="1" s="1"/>
  <c r="E2841" i="1" a="1"/>
  <c r="E2841" i="1" s="1"/>
  <c r="H2841" i="1" s="1" a="1"/>
  <c r="H2841" i="1" s="1"/>
  <c r="E2842" i="1" a="1"/>
  <c r="E2842" i="1" s="1"/>
  <c r="H2842" i="1" s="1" a="1"/>
  <c r="H2842" i="1" s="1"/>
  <c r="E2843" i="1" a="1"/>
  <c r="E2843" i="1" s="1"/>
  <c r="H2843" i="1" s="1" a="1"/>
  <c r="H2843" i="1" s="1"/>
  <c r="E2844" i="1" a="1"/>
  <c r="E2844" i="1" s="1"/>
  <c r="H2844" i="1" s="1" a="1"/>
  <c r="H2844" i="1" s="1"/>
  <c r="E2845" i="1" a="1"/>
  <c r="E2845" i="1"/>
  <c r="H2845" i="1" s="1" a="1"/>
  <c r="H2845" i="1" s="1"/>
  <c r="E2846" i="1" a="1"/>
  <c r="E2846" i="1" s="1"/>
  <c r="H2846" i="1" s="1" a="1"/>
  <c r="H2846" i="1" s="1"/>
  <c r="E2847" i="1" a="1"/>
  <c r="E2847" i="1"/>
  <c r="H2847" i="1" s="1" a="1"/>
  <c r="H2847" i="1" s="1"/>
  <c r="E2848" i="1" a="1"/>
  <c r="E2848" i="1"/>
  <c r="H2848" i="1" s="1" a="1"/>
  <c r="H2848" i="1" s="1"/>
  <c r="E2849" i="1" a="1"/>
  <c r="E2849" i="1"/>
  <c r="H2849" i="1" s="1" a="1"/>
  <c r="H2849" i="1" s="1"/>
  <c r="E2850" i="1" a="1"/>
  <c r="E2850" i="1" s="1"/>
  <c r="H2850" i="1" s="1" a="1"/>
  <c r="H2850" i="1" s="1"/>
  <c r="E2851" i="1" a="1"/>
  <c r="E2851" i="1" s="1"/>
  <c r="H2851" i="1" s="1" a="1"/>
  <c r="H2851" i="1" s="1"/>
  <c r="E2852" i="1" a="1"/>
  <c r="E2852" i="1" s="1"/>
  <c r="H2852" i="1" s="1" a="1"/>
  <c r="H2852" i="1" s="1"/>
  <c r="E2853" i="1" a="1"/>
  <c r="E2853" i="1" s="1"/>
  <c r="H2853" i="1" s="1" a="1"/>
  <c r="H2853" i="1" s="1"/>
  <c r="E2854" i="1" a="1"/>
  <c r="E2854" i="1" s="1"/>
  <c r="H2854" i="1" s="1" a="1"/>
  <c r="H2854" i="1" s="1"/>
  <c r="E2855" i="1" a="1"/>
  <c r="E2855" i="1" s="1"/>
  <c r="H2855" i="1" s="1" a="1"/>
  <c r="H2855" i="1" s="1"/>
  <c r="E2856" i="1" a="1"/>
  <c r="E2856" i="1" s="1"/>
  <c r="H2856" i="1" s="1" a="1"/>
  <c r="H2856" i="1" s="1"/>
  <c r="E2857" i="1" a="1"/>
  <c r="E2857" i="1"/>
  <c r="H2857" i="1" s="1" a="1"/>
  <c r="H2857" i="1" s="1"/>
  <c r="E2858" i="1" a="1"/>
  <c r="E2858" i="1" s="1"/>
  <c r="H2858" i="1" s="1" a="1"/>
  <c r="H2858" i="1" s="1"/>
  <c r="E2859" i="1" a="1"/>
  <c r="E2859" i="1" s="1"/>
  <c r="H2859" i="1" s="1" a="1"/>
  <c r="H2859" i="1" s="1"/>
  <c r="E2860" i="1" a="1"/>
  <c r="E2860" i="1" s="1"/>
  <c r="H2860" i="1" s="1" a="1"/>
  <c r="H2860" i="1" s="1"/>
  <c r="E2861" i="1" a="1"/>
  <c r="E2861" i="1" s="1"/>
  <c r="H2861" i="1" s="1" a="1"/>
  <c r="H2861" i="1" s="1"/>
  <c r="E2862" i="1" a="1"/>
  <c r="E2862" i="1" s="1"/>
  <c r="H2862" i="1" s="1" a="1"/>
  <c r="H2862" i="1" s="1"/>
  <c r="E2863" i="1" a="1"/>
  <c r="E2863" i="1" s="1"/>
  <c r="H2863" i="1" s="1" a="1"/>
  <c r="H2863" i="1" s="1"/>
  <c r="E2864" i="1" a="1"/>
  <c r="E2864" i="1" s="1"/>
  <c r="H2864" i="1" s="1" a="1"/>
  <c r="H2864" i="1" s="1"/>
  <c r="E2865" i="1" a="1"/>
  <c r="E2865" i="1" s="1"/>
  <c r="H2865" i="1" s="1" a="1"/>
  <c r="H2865" i="1" s="1"/>
  <c r="E2866" i="1" a="1"/>
  <c r="E2866" i="1" s="1"/>
  <c r="H2866" i="1" s="1" a="1"/>
  <c r="H2866" i="1" s="1"/>
  <c r="E2867" i="1" a="1"/>
  <c r="E2867" i="1" s="1"/>
  <c r="H2867" i="1" s="1" a="1"/>
  <c r="H2867" i="1" s="1"/>
  <c r="E2868" i="1" a="1"/>
  <c r="E2868" i="1" s="1"/>
  <c r="H2868" i="1" s="1" a="1"/>
  <c r="H2868" i="1" s="1"/>
  <c r="E2869" i="1" a="1"/>
  <c r="E2869" i="1"/>
  <c r="H2869" i="1" s="1" a="1"/>
  <c r="H2869" i="1" s="1"/>
  <c r="E2870" i="1" a="1"/>
  <c r="E2870" i="1"/>
  <c r="H2870" i="1" s="1" a="1"/>
  <c r="H2870" i="1" s="1"/>
  <c r="E2871" i="1" a="1"/>
  <c r="E2871" i="1" s="1"/>
  <c r="H2871" i="1" s="1" a="1"/>
  <c r="H2871" i="1" s="1"/>
  <c r="E2872" i="1" a="1"/>
  <c r="E2872" i="1"/>
  <c r="H2872" i="1" s="1" a="1"/>
  <c r="H2872" i="1" s="1"/>
  <c r="E2873" i="1" a="1"/>
  <c r="E2873" i="1" s="1"/>
  <c r="H2873" i="1" s="1" a="1"/>
  <c r="H2873" i="1" s="1"/>
  <c r="E2874" i="1" a="1"/>
  <c r="E2874" i="1" s="1"/>
  <c r="H2874" i="1" s="1" a="1"/>
  <c r="H2874" i="1" s="1"/>
  <c r="E2875" i="1" a="1"/>
  <c r="E2875" i="1" s="1"/>
  <c r="H2875" i="1" s="1" a="1"/>
  <c r="H2875" i="1" s="1"/>
  <c r="E2876" i="1" a="1"/>
  <c r="E2876" i="1" s="1"/>
  <c r="H2876" i="1" s="1" a="1"/>
  <c r="H2876" i="1" s="1"/>
  <c r="E2877" i="1" a="1"/>
  <c r="E2877" i="1" s="1"/>
  <c r="H2877" i="1" s="1" a="1"/>
  <c r="H2877" i="1" s="1"/>
  <c r="E2878" i="1" a="1"/>
  <c r="E2878" i="1" s="1"/>
  <c r="H2878" i="1" s="1" a="1"/>
  <c r="H2878" i="1" s="1"/>
  <c r="E2879" i="1" a="1"/>
  <c r="E2879" i="1" s="1"/>
  <c r="H2879" i="1" s="1" a="1"/>
  <c r="H2879" i="1" s="1"/>
  <c r="E2880" i="1" a="1"/>
  <c r="E2880" i="1" s="1"/>
  <c r="H2880" i="1" s="1" a="1"/>
  <c r="H2880" i="1" s="1"/>
  <c r="E2881" i="1" a="1"/>
  <c r="E2881" i="1" s="1"/>
  <c r="H2881" i="1" s="1" a="1"/>
  <c r="H2881" i="1" s="1"/>
  <c r="E2882" i="1" a="1"/>
  <c r="E2882" i="1"/>
  <c r="H2882" i="1" s="1" a="1"/>
  <c r="H2882" i="1" s="1"/>
  <c r="E2883" i="1" a="1"/>
  <c r="E2883" i="1" s="1"/>
  <c r="H2883" i="1" s="1" a="1"/>
  <c r="H2883" i="1" s="1"/>
  <c r="E2884" i="1" a="1"/>
  <c r="E2884" i="1" s="1"/>
  <c r="H2884" i="1" s="1" a="1"/>
  <c r="H2884" i="1" s="1"/>
  <c r="E2885" i="1" a="1"/>
  <c r="E2885" i="1" s="1"/>
  <c r="H2885" i="1" s="1" a="1"/>
  <c r="H2885" i="1" s="1"/>
  <c r="E2886" i="1" a="1"/>
  <c r="E2886" i="1" s="1"/>
  <c r="H2886" i="1" s="1" a="1"/>
  <c r="H2886" i="1" s="1"/>
  <c r="E2887" i="1" a="1"/>
  <c r="E2887" i="1" s="1"/>
  <c r="H2887" i="1" s="1" a="1"/>
  <c r="H2887" i="1" s="1"/>
  <c r="E2888" i="1" a="1"/>
  <c r="E2888" i="1" s="1"/>
  <c r="H2888" i="1" s="1" a="1"/>
  <c r="H2888" i="1" s="1"/>
  <c r="E2889" i="1" a="1"/>
  <c r="E2889" i="1" s="1"/>
  <c r="H2889" i="1" s="1" a="1"/>
  <c r="H2889" i="1" s="1"/>
  <c r="E2890" i="1" a="1"/>
  <c r="E2890" i="1" s="1"/>
  <c r="H2890" i="1" s="1" a="1"/>
  <c r="H2890" i="1" s="1"/>
  <c r="E2891" i="1" a="1"/>
  <c r="E2891" i="1" s="1"/>
  <c r="H2891" i="1" s="1" a="1"/>
  <c r="H2891" i="1" s="1"/>
  <c r="E2892" i="1" a="1"/>
  <c r="E2892" i="1" s="1"/>
  <c r="H2892" i="1" s="1" a="1"/>
  <c r="H2892" i="1" s="1"/>
  <c r="E2893" i="1" a="1"/>
  <c r="E2893" i="1"/>
  <c r="H2893" i="1" s="1" a="1"/>
  <c r="H2893" i="1" s="1"/>
  <c r="E2894" i="1" a="1"/>
  <c r="E2894" i="1"/>
  <c r="H2894" i="1" s="1" a="1"/>
  <c r="H2894" i="1" s="1"/>
  <c r="E2895" i="1" a="1"/>
  <c r="E2895" i="1"/>
  <c r="H2895" i="1" s="1" a="1"/>
  <c r="H2895" i="1" s="1"/>
  <c r="E2896" i="1" a="1"/>
  <c r="E2896" i="1" s="1"/>
  <c r="H2896" i="1" s="1" a="1"/>
  <c r="H2896" i="1" s="1"/>
  <c r="E2897" i="1" a="1"/>
  <c r="E2897" i="1"/>
  <c r="H2897" i="1" s="1" a="1"/>
  <c r="H2897" i="1" s="1"/>
  <c r="E2898" i="1" a="1"/>
  <c r="E2898" i="1" s="1"/>
  <c r="H2898" i="1" s="1" a="1"/>
  <c r="H2898" i="1" s="1"/>
  <c r="E2899" i="1" a="1"/>
  <c r="E2899" i="1" s="1"/>
  <c r="H2899" i="1" s="1" a="1"/>
  <c r="H2899" i="1" s="1"/>
  <c r="E2900" i="1" a="1"/>
  <c r="E2900" i="1" s="1"/>
  <c r="H2900" i="1" s="1" a="1"/>
  <c r="H2900" i="1" s="1"/>
  <c r="E2901" i="1" a="1"/>
  <c r="E2901" i="1" s="1"/>
  <c r="H2901" i="1" s="1" a="1"/>
  <c r="H2901" i="1" s="1"/>
  <c r="E2902" i="1" a="1"/>
  <c r="E2902" i="1" s="1"/>
  <c r="H2902" i="1" s="1" a="1"/>
  <c r="H2902" i="1" s="1"/>
  <c r="E2903" i="1" a="1"/>
  <c r="E2903" i="1" s="1"/>
  <c r="H2903" i="1" s="1" a="1"/>
  <c r="H2903" i="1" s="1"/>
  <c r="E2904" i="1" a="1"/>
  <c r="E2904" i="1" s="1"/>
  <c r="H2904" i="1" s="1" a="1"/>
  <c r="H2904" i="1" s="1"/>
  <c r="E2905" i="1" a="1"/>
  <c r="E2905" i="1" s="1"/>
  <c r="H2905" i="1" s="1" a="1"/>
  <c r="H2905" i="1" s="1"/>
  <c r="E2906" i="1" a="1"/>
  <c r="E2906" i="1" s="1"/>
  <c r="H2906" i="1" s="1" a="1"/>
  <c r="H2906" i="1" s="1"/>
  <c r="E2907" i="1" a="1"/>
  <c r="E2907" i="1"/>
  <c r="H2907" i="1" s="1" a="1"/>
  <c r="H2907" i="1" s="1"/>
  <c r="E2908" i="1" a="1"/>
  <c r="E2908" i="1" s="1"/>
  <c r="H2908" i="1" s="1" a="1"/>
  <c r="H2908" i="1" s="1"/>
  <c r="E2909" i="1" a="1"/>
  <c r="E2909" i="1" s="1"/>
  <c r="H2909" i="1" s="1" a="1"/>
  <c r="H2909" i="1" s="1"/>
  <c r="E2910" i="1" a="1"/>
  <c r="E2910" i="1" s="1"/>
  <c r="H2910" i="1" s="1" a="1"/>
  <c r="H2910" i="1" s="1"/>
  <c r="E2911" i="1" a="1"/>
  <c r="E2911" i="1" s="1"/>
  <c r="H2911" i="1" s="1" a="1"/>
  <c r="H2911" i="1" s="1"/>
  <c r="E2912" i="1" a="1"/>
  <c r="E2912" i="1" s="1"/>
  <c r="H2912" i="1" s="1" a="1"/>
  <c r="H2912" i="1" s="1"/>
  <c r="E2913" i="1" a="1"/>
  <c r="E2913" i="1" s="1"/>
  <c r="H2913" i="1" s="1" a="1"/>
  <c r="H2913" i="1" s="1"/>
  <c r="E2914" i="1" a="1"/>
  <c r="E2914" i="1" s="1"/>
  <c r="H2914" i="1" s="1" a="1"/>
  <c r="H2914" i="1" s="1"/>
  <c r="E2915" i="1" a="1"/>
  <c r="E2915" i="1" s="1"/>
  <c r="H2915" i="1" s="1" a="1"/>
  <c r="H2915" i="1" s="1"/>
  <c r="E2916" i="1" a="1"/>
  <c r="E2916" i="1" s="1"/>
  <c r="H2916" i="1" s="1" a="1"/>
  <c r="H2916" i="1" s="1"/>
  <c r="E2917" i="1" a="1"/>
  <c r="E2917" i="1"/>
  <c r="H2917" i="1" s="1" a="1"/>
  <c r="H2917" i="1" s="1"/>
  <c r="E2918" i="1" a="1"/>
  <c r="E2918" i="1"/>
  <c r="H2918" i="1" s="1" a="1"/>
  <c r="H2918" i="1" s="1"/>
  <c r="E2919" i="1" a="1"/>
  <c r="E2919" i="1"/>
  <c r="H2919" i="1" s="1" a="1"/>
  <c r="H2919" i="1" s="1"/>
  <c r="E2920" i="1" a="1"/>
  <c r="E2920" i="1"/>
  <c r="H2920" i="1" s="1" a="1"/>
  <c r="H2920" i="1" s="1"/>
  <c r="E2921" i="1" a="1"/>
  <c r="E2921" i="1" s="1"/>
  <c r="H2921" i="1" s="1" a="1"/>
  <c r="H2921" i="1" s="1"/>
  <c r="E2922" i="1" a="1"/>
  <c r="E2922" i="1" s="1"/>
  <c r="H2922" i="1" s="1" a="1"/>
  <c r="H2922" i="1" s="1"/>
  <c r="E2923" i="1" a="1"/>
  <c r="E2923" i="1" s="1"/>
  <c r="H2923" i="1" s="1" a="1"/>
  <c r="H2923" i="1" s="1"/>
  <c r="E2924" i="1" a="1"/>
  <c r="E2924" i="1" s="1"/>
  <c r="H2924" i="1" s="1" a="1"/>
  <c r="H2924" i="1" s="1"/>
  <c r="E2925" i="1" a="1"/>
  <c r="E2925" i="1" s="1"/>
  <c r="H2925" i="1" s="1" a="1"/>
  <c r="H2925" i="1" s="1"/>
  <c r="E2926" i="1" a="1"/>
  <c r="E2926" i="1" s="1"/>
  <c r="H2926" i="1" s="1" a="1"/>
  <c r="H2926" i="1" s="1"/>
  <c r="E2927" i="1" a="1"/>
  <c r="E2927" i="1" s="1"/>
  <c r="H2927" i="1" s="1" a="1"/>
  <c r="H2927" i="1" s="1"/>
  <c r="E2928" i="1" a="1"/>
  <c r="E2928" i="1" s="1"/>
  <c r="H2928" i="1" s="1" a="1"/>
  <c r="H2928" i="1" s="1"/>
  <c r="E2929" i="1" a="1"/>
  <c r="E2929" i="1" s="1"/>
  <c r="H2929" i="1" s="1" a="1"/>
  <c r="H2929" i="1" s="1"/>
  <c r="E2930" i="1" a="1"/>
  <c r="E2930" i="1" s="1"/>
  <c r="H2930" i="1" s="1" a="1"/>
  <c r="H2930" i="1" s="1"/>
  <c r="E2931" i="1" a="1"/>
  <c r="E2931" i="1" s="1"/>
  <c r="H2931" i="1" s="1" a="1"/>
  <c r="H2931" i="1" s="1"/>
  <c r="E2932" i="1" a="1"/>
  <c r="E2932" i="1" s="1"/>
  <c r="H2932" i="1" s="1" a="1"/>
  <c r="H2932" i="1" s="1"/>
  <c r="E2933" i="1" a="1"/>
  <c r="E2933" i="1" s="1"/>
  <c r="H2933" i="1" s="1" a="1"/>
  <c r="H2933" i="1" s="1"/>
  <c r="E2934" i="1" a="1"/>
  <c r="E2934" i="1" s="1"/>
  <c r="H2934" i="1" s="1" a="1"/>
  <c r="H2934" i="1" s="1"/>
  <c r="E2935" i="1" a="1"/>
  <c r="E2935" i="1" s="1"/>
  <c r="H2935" i="1" s="1" a="1"/>
  <c r="H2935" i="1" s="1"/>
  <c r="E2936" i="1" a="1"/>
  <c r="E2936" i="1" s="1"/>
  <c r="H2936" i="1" s="1" a="1"/>
  <c r="H2936" i="1" s="1"/>
  <c r="E2937" i="1" a="1"/>
  <c r="E2937" i="1" s="1"/>
  <c r="H2937" i="1" s="1" a="1"/>
  <c r="H2937" i="1" s="1"/>
  <c r="E2938" i="1" a="1"/>
  <c r="E2938" i="1" s="1"/>
  <c r="H2938" i="1" s="1" a="1"/>
  <c r="H2938" i="1" s="1"/>
  <c r="E2939" i="1" a="1"/>
  <c r="E2939" i="1" s="1"/>
  <c r="H2939" i="1" s="1" a="1"/>
  <c r="H2939" i="1" s="1"/>
  <c r="E2940" i="1" a="1"/>
  <c r="E2940" i="1" s="1"/>
  <c r="H2940" i="1" s="1" a="1"/>
  <c r="H2940" i="1" s="1"/>
  <c r="E2941" i="1" a="1"/>
  <c r="E2941" i="1"/>
  <c r="H2941" i="1" s="1" a="1"/>
  <c r="H2941" i="1" s="1"/>
  <c r="E2942" i="1" a="1"/>
  <c r="E2942" i="1"/>
  <c r="H2942" i="1" s="1" a="1"/>
  <c r="H2942" i="1" s="1"/>
  <c r="E2943" i="1" a="1"/>
  <c r="E2943" i="1"/>
  <c r="H2943" i="1" s="1" a="1"/>
  <c r="H2943" i="1" s="1"/>
  <c r="E2944" i="1" a="1"/>
  <c r="E2944" i="1"/>
  <c r="H2944" i="1" s="1" a="1"/>
  <c r="H2944" i="1" s="1"/>
  <c r="E2945" i="1" a="1"/>
  <c r="E2945" i="1"/>
  <c r="H2945" i="1" s="1" a="1"/>
  <c r="H2945" i="1" s="1"/>
  <c r="E2946" i="1" a="1"/>
  <c r="E2946" i="1" s="1"/>
  <c r="H2946" i="1" s="1" a="1"/>
  <c r="H2946" i="1" s="1"/>
  <c r="E2947" i="1" a="1"/>
  <c r="E2947" i="1" s="1"/>
  <c r="H2947" i="1" s="1" a="1"/>
  <c r="H2947" i="1" s="1"/>
  <c r="E2948" i="1" a="1"/>
  <c r="E2948" i="1" s="1"/>
  <c r="H2948" i="1" s="1" a="1"/>
  <c r="H2948" i="1" s="1"/>
  <c r="E2949" i="1" a="1"/>
  <c r="E2949" i="1" s="1"/>
  <c r="H2949" i="1" s="1" a="1"/>
  <c r="H2949" i="1" s="1"/>
  <c r="E2950" i="1" a="1"/>
  <c r="E2950" i="1" s="1"/>
  <c r="H2950" i="1" s="1" a="1"/>
  <c r="H2950" i="1" s="1"/>
  <c r="E2951" i="1" a="1"/>
  <c r="E2951" i="1" s="1"/>
  <c r="H2951" i="1" s="1" a="1"/>
  <c r="H2951" i="1" s="1"/>
  <c r="E2952" i="1" a="1"/>
  <c r="E2952" i="1" s="1"/>
  <c r="H2952" i="1" s="1" a="1"/>
  <c r="H2952" i="1" s="1"/>
  <c r="E2953" i="1" a="1"/>
  <c r="E2953" i="1" s="1"/>
  <c r="H2953" i="1" s="1" a="1"/>
  <c r="H2953" i="1" s="1"/>
  <c r="E2954" i="1" a="1"/>
  <c r="E2954" i="1" s="1"/>
  <c r="H2954" i="1" s="1" a="1"/>
  <c r="H2954" i="1" s="1"/>
  <c r="E2955" i="1" a="1"/>
  <c r="E2955" i="1"/>
  <c r="H2955" i="1" s="1" a="1"/>
  <c r="H2955" i="1" s="1"/>
  <c r="E2956" i="1" a="1"/>
  <c r="E2956" i="1" s="1"/>
  <c r="H2956" i="1" s="1" a="1"/>
  <c r="H2956" i="1" s="1"/>
  <c r="E2957" i="1" a="1"/>
  <c r="E2957" i="1"/>
  <c r="H2957" i="1" s="1" a="1"/>
  <c r="H2957" i="1" s="1"/>
  <c r="E2958" i="1" a="1"/>
  <c r="E2958" i="1" s="1"/>
  <c r="H2958" i="1" s="1" a="1"/>
  <c r="H2958" i="1" s="1"/>
  <c r="E2959" i="1" a="1"/>
  <c r="E2959" i="1" s="1"/>
  <c r="H2959" i="1" s="1" a="1"/>
  <c r="H2959" i="1" s="1"/>
  <c r="E2960" i="1" a="1"/>
  <c r="E2960" i="1" s="1"/>
  <c r="H2960" i="1" s="1" a="1"/>
  <c r="H2960" i="1" s="1"/>
  <c r="E2961" i="1" a="1"/>
  <c r="E2961" i="1" s="1"/>
  <c r="H2961" i="1" s="1" a="1"/>
  <c r="H2961" i="1" s="1"/>
  <c r="E2962" i="1" a="1"/>
  <c r="E2962" i="1" s="1"/>
  <c r="H2962" i="1" s="1" a="1"/>
  <c r="H2962" i="1" s="1"/>
  <c r="E2963" i="1" a="1"/>
  <c r="E2963" i="1" s="1"/>
  <c r="H2963" i="1" s="1" a="1"/>
  <c r="H2963" i="1" s="1"/>
  <c r="E2964" i="1" a="1"/>
  <c r="E2964" i="1" s="1"/>
  <c r="H2964" i="1" s="1" a="1"/>
  <c r="H2964" i="1" s="1"/>
  <c r="E2965" i="1" a="1"/>
  <c r="E2965" i="1" s="1"/>
  <c r="H2965" i="1" s="1" a="1"/>
  <c r="H2965" i="1" s="1"/>
  <c r="E2966" i="1" a="1"/>
  <c r="E2966" i="1"/>
  <c r="H2966" i="1" s="1" a="1"/>
  <c r="H2966" i="1" s="1"/>
  <c r="E2967" i="1" a="1"/>
  <c r="E2967" i="1" s="1"/>
  <c r="H2967" i="1" s="1" a="1"/>
  <c r="H2967" i="1" s="1"/>
  <c r="E2968" i="1" a="1"/>
  <c r="E2968" i="1"/>
  <c r="H2968" i="1" s="1" a="1"/>
  <c r="H2968" i="1" s="1"/>
  <c r="E2969" i="1" a="1"/>
  <c r="E2969" i="1"/>
  <c r="H2969" i="1" s="1" a="1"/>
  <c r="H2969" i="1" s="1"/>
  <c r="E2970" i="1" a="1"/>
  <c r="E2970" i="1" s="1"/>
  <c r="H2970" i="1" s="1" a="1"/>
  <c r="H2970" i="1" s="1"/>
  <c r="E2971" i="1" a="1"/>
  <c r="E2971" i="1" s="1"/>
  <c r="H2971" i="1" s="1" a="1"/>
  <c r="H2971" i="1" s="1"/>
  <c r="E2972" i="1" a="1"/>
  <c r="E2972" i="1" s="1"/>
  <c r="H2972" i="1" s="1" a="1"/>
  <c r="H2972" i="1" s="1"/>
  <c r="E2973" i="1" a="1"/>
  <c r="E2973" i="1" s="1"/>
  <c r="H2973" i="1" s="1" a="1"/>
  <c r="H2973" i="1" s="1"/>
  <c r="E2974" i="1" a="1"/>
  <c r="E2974" i="1" s="1"/>
  <c r="H2974" i="1" s="1" a="1"/>
  <c r="H2974" i="1" s="1"/>
  <c r="E2975" i="1" a="1"/>
  <c r="E2975" i="1" s="1"/>
  <c r="H2975" i="1" s="1" a="1"/>
  <c r="H2975" i="1" s="1"/>
  <c r="E2976" i="1" a="1"/>
  <c r="E2976" i="1" s="1"/>
  <c r="H2976" i="1" s="1" a="1"/>
  <c r="H2976" i="1" s="1"/>
  <c r="E2977" i="1" a="1"/>
  <c r="E2977" i="1" s="1"/>
  <c r="H2977" i="1" s="1" a="1"/>
  <c r="H2977" i="1" s="1"/>
  <c r="E2978" i="1" a="1"/>
  <c r="E2978" i="1" s="1"/>
  <c r="H2978" i="1" s="1" a="1"/>
  <c r="H2978" i="1" s="1"/>
  <c r="E2979" i="1" a="1"/>
  <c r="E2979" i="1" s="1"/>
  <c r="H2979" i="1" s="1" a="1"/>
  <c r="H2979" i="1" s="1"/>
  <c r="E2980" i="1" a="1"/>
  <c r="E2980" i="1" s="1"/>
  <c r="H2980" i="1" s="1" a="1"/>
  <c r="H2980" i="1" s="1"/>
  <c r="E2981" i="1" a="1"/>
  <c r="E2981" i="1" s="1"/>
  <c r="H2981" i="1" s="1" a="1"/>
  <c r="H2981" i="1" s="1"/>
  <c r="E2982" i="1" a="1"/>
  <c r="E2982" i="1" s="1"/>
  <c r="H2982" i="1" s="1" a="1"/>
  <c r="H2982" i="1" s="1"/>
  <c r="E2983" i="1" a="1"/>
  <c r="E2983" i="1" s="1"/>
  <c r="H2983" i="1" s="1" a="1"/>
  <c r="H2983" i="1" s="1"/>
  <c r="E2984" i="1" a="1"/>
  <c r="E2984" i="1" s="1"/>
  <c r="H2984" i="1" s="1" a="1"/>
  <c r="H2984" i="1" s="1"/>
  <c r="E2985" i="1" a="1"/>
  <c r="E2985" i="1" s="1"/>
  <c r="H2985" i="1" s="1" a="1"/>
  <c r="H2985" i="1" s="1"/>
  <c r="E2986" i="1" a="1"/>
  <c r="E2986" i="1" s="1"/>
  <c r="H2986" i="1" s="1" a="1"/>
  <c r="H2986" i="1" s="1"/>
  <c r="E2987" i="1" a="1"/>
  <c r="E2987" i="1" s="1"/>
  <c r="H2987" i="1" s="1" a="1"/>
  <c r="H2987" i="1" s="1"/>
  <c r="E2988" i="1" a="1"/>
  <c r="E2988" i="1" s="1"/>
  <c r="H2988" i="1" s="1" a="1"/>
  <c r="H2988" i="1" s="1"/>
  <c r="E2989" i="1" a="1"/>
  <c r="E2989" i="1"/>
  <c r="H2989" i="1" s="1" a="1"/>
  <c r="H2989" i="1" s="1"/>
  <c r="E2990" i="1" a="1"/>
  <c r="E2990" i="1" s="1"/>
  <c r="H2990" i="1" s="1" a="1"/>
  <c r="H2990" i="1" s="1"/>
  <c r="E2991" i="1" a="1"/>
  <c r="E2991" i="1"/>
  <c r="H2991" i="1" s="1" a="1"/>
  <c r="H2991" i="1" s="1"/>
  <c r="E2992" i="1" a="1"/>
  <c r="E2992" i="1" s="1"/>
  <c r="H2992" i="1" s="1" a="1"/>
  <c r="H2992" i="1" s="1"/>
  <c r="E2993" i="1" a="1"/>
  <c r="E2993" i="1"/>
  <c r="H2993" i="1" s="1" a="1"/>
  <c r="H2993" i="1" s="1"/>
  <c r="E2994" i="1" a="1"/>
  <c r="E2994" i="1" s="1"/>
  <c r="H2994" i="1" s="1" a="1"/>
  <c r="H2994" i="1" s="1"/>
  <c r="E2995" i="1" a="1"/>
  <c r="E2995" i="1" s="1"/>
  <c r="H2995" i="1" s="1" a="1"/>
  <c r="H2995" i="1" s="1"/>
  <c r="E2996" i="1" a="1"/>
  <c r="E2996" i="1" s="1"/>
  <c r="H2996" i="1" s="1" a="1"/>
  <c r="H2996" i="1" s="1"/>
  <c r="E2997" i="1" a="1"/>
  <c r="E2997" i="1" s="1"/>
  <c r="H2997" i="1" s="1" a="1"/>
  <c r="H2997" i="1" s="1"/>
  <c r="E2998" i="1" a="1"/>
  <c r="E2998" i="1" s="1"/>
  <c r="H2998" i="1" s="1" a="1"/>
  <c r="H2998" i="1" s="1"/>
  <c r="E2999" i="1" a="1"/>
  <c r="E2999" i="1" s="1"/>
  <c r="H2999" i="1" s="1" a="1"/>
  <c r="H2999" i="1" s="1"/>
  <c r="E3000" i="1" a="1"/>
  <c r="E3000" i="1" s="1"/>
  <c r="H3000" i="1" s="1" a="1"/>
  <c r="H3000" i="1" s="1"/>
  <c r="E3001" i="1" a="1"/>
  <c r="E3001" i="1"/>
  <c r="H3001" i="1" s="1" a="1"/>
  <c r="H3001" i="1" s="1"/>
  <c r="E3002" i="1" a="1"/>
  <c r="E3002" i="1" s="1"/>
  <c r="H3002" i="1" s="1" a="1"/>
  <c r="H3002" i="1" s="1"/>
  <c r="E3003" i="1" a="1"/>
  <c r="E3003" i="1" s="1"/>
  <c r="H3003" i="1" s="1" a="1"/>
  <c r="H3003" i="1" s="1"/>
  <c r="E3004" i="1" a="1"/>
  <c r="E3004" i="1" s="1"/>
  <c r="H3004" i="1" s="1" a="1"/>
  <c r="H3004" i="1" s="1"/>
  <c r="E3005" i="1" a="1"/>
  <c r="E3005" i="1" s="1"/>
  <c r="H3005" i="1" s="1" a="1"/>
  <c r="H3005" i="1" s="1"/>
  <c r="E3006" i="1" a="1"/>
  <c r="E3006" i="1" s="1"/>
  <c r="H3006" i="1" s="1" a="1"/>
  <c r="H3006" i="1" s="1"/>
  <c r="E3007" i="1" a="1"/>
  <c r="E3007" i="1" s="1"/>
  <c r="H3007" i="1" s="1" a="1"/>
  <c r="H3007" i="1" s="1"/>
  <c r="E3008" i="1" a="1"/>
  <c r="E3008" i="1" s="1"/>
  <c r="H3008" i="1" s="1" a="1"/>
  <c r="H3008" i="1" s="1"/>
  <c r="E3009" i="1" a="1"/>
  <c r="E3009" i="1" s="1"/>
  <c r="H3009" i="1" s="1" a="1"/>
  <c r="H3009" i="1" s="1"/>
  <c r="E3010" i="1" a="1"/>
  <c r="E3010" i="1" s="1"/>
  <c r="H3010" i="1" s="1" a="1"/>
  <c r="H3010" i="1" s="1"/>
  <c r="E3011" i="1" a="1"/>
  <c r="E3011" i="1" s="1"/>
  <c r="H3011" i="1" s="1" a="1"/>
  <c r="H3011" i="1" s="1"/>
  <c r="E3012" i="1" a="1"/>
  <c r="E3012" i="1" s="1"/>
  <c r="H3012" i="1" s="1" a="1"/>
  <c r="H3012" i="1" s="1"/>
  <c r="E3013" i="1" a="1"/>
  <c r="E3013" i="1"/>
  <c r="H3013" i="1" s="1" a="1"/>
  <c r="H3013" i="1" s="1"/>
  <c r="E3014" i="1" a="1"/>
  <c r="E3014" i="1"/>
  <c r="H3014" i="1" s="1" a="1"/>
  <c r="H3014" i="1" s="1"/>
  <c r="E3015" i="1" a="1"/>
  <c r="E3015" i="1" s="1"/>
  <c r="H3015" i="1" s="1" a="1"/>
  <c r="H3015" i="1" s="1"/>
  <c r="E3016" i="1" a="1"/>
  <c r="E3016" i="1"/>
  <c r="H3016" i="1" s="1" a="1"/>
  <c r="H3016" i="1" s="1"/>
  <c r="E3017" i="1" a="1"/>
  <c r="E3017" i="1" s="1"/>
  <c r="H3017" i="1" s="1" a="1"/>
  <c r="H3017" i="1" s="1"/>
  <c r="E3018" i="1" a="1"/>
  <c r="E3018" i="1" s="1"/>
  <c r="H3018" i="1" s="1" a="1"/>
  <c r="H3018" i="1" s="1"/>
  <c r="E3019" i="1" a="1"/>
  <c r="E3019" i="1" s="1"/>
  <c r="H3019" i="1" s="1" a="1"/>
  <c r="H3019" i="1" s="1"/>
  <c r="E3020" i="1" a="1"/>
  <c r="E3020" i="1" s="1"/>
  <c r="H3020" i="1" s="1" a="1"/>
  <c r="H3020" i="1" s="1"/>
  <c r="E3021" i="1" a="1"/>
  <c r="E3021" i="1" s="1"/>
  <c r="H3021" i="1" s="1" a="1"/>
  <c r="H3021" i="1" s="1"/>
  <c r="E3022" i="1" a="1"/>
  <c r="E3022" i="1" s="1"/>
  <c r="H3022" i="1" s="1" a="1"/>
  <c r="H3022" i="1" s="1"/>
  <c r="E3023" i="1" a="1"/>
  <c r="E3023" i="1" s="1"/>
  <c r="H3023" i="1" s="1" a="1"/>
  <c r="H3023" i="1" s="1"/>
  <c r="E3024" i="1" a="1"/>
  <c r="E3024" i="1" s="1"/>
  <c r="H3024" i="1" s="1" a="1"/>
  <c r="H3024" i="1" s="1"/>
  <c r="E3025" i="1" a="1"/>
  <c r="E3025" i="1" s="1"/>
  <c r="H3025" i="1" s="1" a="1"/>
  <c r="H3025" i="1" s="1"/>
  <c r="E3026" i="1" a="1"/>
  <c r="E3026" i="1"/>
  <c r="H3026" i="1" s="1" a="1"/>
  <c r="H3026" i="1" s="1"/>
  <c r="E3027" i="1" a="1"/>
  <c r="E3027" i="1" s="1"/>
  <c r="H3027" i="1" s="1" a="1"/>
  <c r="H3027" i="1" s="1"/>
  <c r="E3028" i="1" a="1"/>
  <c r="E3028" i="1" s="1"/>
  <c r="H3028" i="1" s="1" a="1"/>
  <c r="H3028" i="1" s="1"/>
  <c r="E3029" i="1" a="1"/>
  <c r="E3029" i="1" s="1"/>
  <c r="H3029" i="1" s="1" a="1"/>
  <c r="H3029" i="1" s="1"/>
  <c r="E3030" i="1" a="1"/>
  <c r="E3030" i="1" s="1"/>
  <c r="H3030" i="1" s="1" a="1"/>
  <c r="H3030" i="1" s="1"/>
  <c r="E3031" i="1" a="1"/>
  <c r="E3031" i="1" s="1"/>
  <c r="H3031" i="1" s="1" a="1"/>
  <c r="H3031" i="1" s="1"/>
  <c r="E3032" i="1" a="1"/>
  <c r="E3032" i="1" s="1"/>
  <c r="H3032" i="1" s="1" a="1"/>
  <c r="H3032" i="1" s="1"/>
  <c r="E3033" i="1" a="1"/>
  <c r="E3033" i="1" s="1"/>
  <c r="H3033" i="1" s="1" a="1"/>
  <c r="H3033" i="1" s="1"/>
  <c r="E3034" i="1" a="1"/>
  <c r="E3034" i="1" s="1"/>
  <c r="H3034" i="1" s="1" a="1"/>
  <c r="H3034" i="1" s="1"/>
  <c r="E3035" i="1" a="1"/>
  <c r="E3035" i="1" s="1"/>
  <c r="H3035" i="1" s="1" a="1"/>
  <c r="H3035" i="1" s="1"/>
  <c r="E3036" i="1" a="1"/>
  <c r="E3036" i="1" s="1"/>
  <c r="H3036" i="1" s="1" a="1"/>
  <c r="H3036" i="1" s="1"/>
  <c r="E3037" i="1" a="1"/>
  <c r="E3037" i="1"/>
  <c r="H3037" i="1" s="1" a="1"/>
  <c r="H3037" i="1" s="1"/>
  <c r="E3038" i="1" a="1"/>
  <c r="E3038" i="1" s="1"/>
  <c r="H3038" i="1" s="1" a="1"/>
  <c r="H3038" i="1" s="1"/>
  <c r="E3039" i="1" a="1"/>
  <c r="E3039" i="1" s="1"/>
  <c r="H3039" i="1" s="1" a="1"/>
  <c r="H3039" i="1" s="1"/>
  <c r="E3040" i="1" a="1"/>
  <c r="E3040" i="1"/>
  <c r="H3040" i="1" s="1" a="1"/>
  <c r="H3040" i="1" s="1"/>
  <c r="E3041" i="1" a="1"/>
  <c r="E3041" i="1" s="1"/>
  <c r="H3041" i="1" s="1" a="1"/>
  <c r="H3041" i="1" s="1"/>
  <c r="E3042" i="1" a="1"/>
  <c r="E3042" i="1" s="1"/>
  <c r="H3042" i="1" s="1" a="1"/>
  <c r="H3042" i="1" s="1"/>
  <c r="E3043" i="1" a="1"/>
  <c r="E3043" i="1" s="1"/>
  <c r="H3043" i="1" s="1" a="1"/>
  <c r="H3043" i="1" s="1"/>
  <c r="E3044" i="1" a="1"/>
  <c r="E3044" i="1" s="1"/>
  <c r="H3044" i="1" s="1" a="1"/>
  <c r="H3044" i="1" s="1"/>
  <c r="E3045" i="1" a="1"/>
  <c r="E3045" i="1" s="1"/>
  <c r="H3045" i="1" s="1" a="1"/>
  <c r="H3045" i="1" s="1"/>
  <c r="E3046" i="1" a="1"/>
  <c r="E3046" i="1" s="1"/>
  <c r="H3046" i="1" s="1" a="1"/>
  <c r="H3046" i="1" s="1"/>
  <c r="E3047" i="1" a="1"/>
  <c r="E3047" i="1" s="1"/>
  <c r="H3047" i="1" s="1" a="1"/>
  <c r="H3047" i="1" s="1"/>
  <c r="E3048" i="1" a="1"/>
  <c r="E3048" i="1" s="1"/>
  <c r="H3048" i="1" s="1" a="1"/>
  <c r="H3048" i="1" s="1"/>
  <c r="E3049" i="1" a="1"/>
  <c r="E3049" i="1" s="1"/>
  <c r="H3049" i="1" s="1" a="1"/>
  <c r="H3049" i="1" s="1"/>
  <c r="E3050" i="1" a="1"/>
  <c r="E3050" i="1"/>
  <c r="H3050" i="1" s="1" a="1"/>
  <c r="H3050" i="1" s="1"/>
  <c r="E3051" i="1" a="1"/>
  <c r="E3051" i="1" s="1"/>
  <c r="H3051" i="1" s="1" a="1"/>
  <c r="H3051" i="1" s="1"/>
  <c r="E3052" i="1" a="1"/>
  <c r="E3052" i="1" s="1"/>
  <c r="H3052" i="1" s="1" a="1"/>
  <c r="H3052" i="1" s="1"/>
  <c r="E3053" i="1" a="1"/>
  <c r="E3053" i="1" s="1"/>
  <c r="H3053" i="1" s="1" a="1"/>
  <c r="H3053" i="1" s="1"/>
  <c r="E3054" i="1" a="1"/>
  <c r="E3054" i="1" s="1"/>
  <c r="H3054" i="1" s="1" a="1"/>
  <c r="H3054" i="1" s="1"/>
  <c r="E3055" i="1" a="1"/>
  <c r="E3055" i="1" s="1"/>
  <c r="H3055" i="1" s="1" a="1"/>
  <c r="H3055" i="1" s="1"/>
  <c r="E3056" i="1" a="1"/>
  <c r="E3056" i="1" s="1"/>
  <c r="H3056" i="1" s="1" a="1"/>
  <c r="H3056" i="1" s="1"/>
  <c r="E3057" i="1" a="1"/>
  <c r="E3057" i="1" s="1"/>
  <c r="H3057" i="1" s="1" a="1"/>
  <c r="H3057" i="1" s="1"/>
  <c r="E3058" i="1" a="1"/>
  <c r="E3058" i="1" s="1"/>
  <c r="H3058" i="1" s="1" a="1"/>
  <c r="H3058" i="1" s="1"/>
  <c r="E3059" i="1" a="1"/>
  <c r="E3059" i="1" s="1"/>
  <c r="H3059" i="1" s="1" a="1"/>
  <c r="H3059" i="1" s="1"/>
  <c r="E3060" i="1" a="1"/>
  <c r="E3060" i="1" s="1"/>
  <c r="H3060" i="1" s="1" a="1"/>
  <c r="H3060" i="1" s="1"/>
  <c r="E3061" i="1" a="1"/>
  <c r="E3061" i="1" s="1"/>
  <c r="H3061" i="1" s="1" a="1"/>
  <c r="H3061" i="1" s="1"/>
  <c r="E3062" i="1" a="1"/>
  <c r="E3062" i="1" s="1"/>
  <c r="H3062" i="1" s="1" a="1"/>
  <c r="H3062" i="1" s="1"/>
  <c r="E3063" i="1" a="1"/>
  <c r="E3063" i="1"/>
  <c r="H3063" i="1" s="1" a="1"/>
  <c r="H3063" i="1" s="1"/>
  <c r="E3064" i="1" a="1"/>
  <c r="E3064" i="1" s="1"/>
  <c r="H3064" i="1" s="1" a="1"/>
  <c r="H3064" i="1" s="1"/>
  <c r="E3065" i="1" a="1"/>
  <c r="E3065" i="1" s="1"/>
  <c r="H3065" i="1" s="1" a="1"/>
  <c r="H3065" i="1" s="1"/>
  <c r="E3066" i="1" a="1"/>
  <c r="E3066" i="1" s="1"/>
  <c r="H3066" i="1" s="1" a="1"/>
  <c r="H3066" i="1" s="1"/>
  <c r="E3067" i="1" a="1"/>
  <c r="E3067" i="1" s="1"/>
  <c r="H3067" i="1" s="1" a="1"/>
  <c r="H3067" i="1" s="1"/>
  <c r="E3068" i="1" a="1"/>
  <c r="E3068" i="1" s="1"/>
  <c r="H3068" i="1" s="1" a="1"/>
  <c r="H3068" i="1" s="1"/>
  <c r="E3069" i="1" a="1"/>
  <c r="E3069" i="1" s="1"/>
  <c r="H3069" i="1" s="1" a="1"/>
  <c r="H3069" i="1" s="1"/>
  <c r="E3070" i="1" a="1"/>
  <c r="E3070" i="1" s="1"/>
  <c r="H3070" i="1" s="1" a="1"/>
  <c r="H3070" i="1" s="1"/>
  <c r="E3071" i="1" a="1"/>
  <c r="E3071" i="1" s="1"/>
  <c r="H3071" i="1" s="1" a="1"/>
  <c r="H3071" i="1" s="1"/>
  <c r="E3072" i="1" a="1"/>
  <c r="E3072" i="1" s="1"/>
  <c r="H3072" i="1" s="1" a="1"/>
  <c r="H3072" i="1" s="1"/>
  <c r="E3073" i="1" a="1"/>
  <c r="E3073" i="1" s="1"/>
  <c r="H3073" i="1" s="1" a="1"/>
  <c r="H3073" i="1" s="1"/>
  <c r="E3074" i="1" a="1"/>
  <c r="E3074" i="1" s="1"/>
  <c r="H3074" i="1" s="1" a="1"/>
  <c r="H3074" i="1" s="1"/>
  <c r="E3075" i="1" a="1"/>
  <c r="E3075" i="1" s="1"/>
  <c r="H3075" i="1" s="1" a="1"/>
  <c r="H3075" i="1" s="1"/>
  <c r="E3076" i="1" a="1"/>
  <c r="E3076" i="1" s="1"/>
  <c r="H3076" i="1" s="1" a="1"/>
  <c r="H3076" i="1" s="1"/>
  <c r="E3077" i="1" a="1"/>
  <c r="E3077" i="1" s="1"/>
  <c r="H3077" i="1" s="1" a="1"/>
  <c r="H3077" i="1" s="1"/>
  <c r="E3078" i="1" a="1"/>
  <c r="E3078" i="1" s="1"/>
  <c r="H3078" i="1" s="1" a="1"/>
  <c r="H3078" i="1" s="1"/>
  <c r="E3079" i="1" a="1"/>
  <c r="E3079" i="1" s="1"/>
  <c r="H3079" i="1" s="1" a="1"/>
  <c r="H3079" i="1" s="1"/>
  <c r="E3080" i="1" a="1"/>
  <c r="E3080" i="1" s="1"/>
  <c r="H3080" i="1" s="1" a="1"/>
  <c r="H3080" i="1" s="1"/>
  <c r="E3081" i="1" a="1"/>
  <c r="E3081" i="1" s="1"/>
  <c r="H3081" i="1" s="1" a="1"/>
  <c r="H3081" i="1" s="1"/>
  <c r="E3082" i="1" a="1"/>
  <c r="E3082" i="1" s="1"/>
  <c r="H3082" i="1" s="1" a="1"/>
  <c r="H3082" i="1" s="1"/>
  <c r="E3083" i="1" a="1"/>
  <c r="E3083" i="1" s="1"/>
  <c r="H3083" i="1" s="1" a="1"/>
  <c r="H3083" i="1" s="1"/>
  <c r="E3084" i="1" a="1"/>
  <c r="E3084" i="1" s="1"/>
  <c r="H3084" i="1" s="1" a="1"/>
  <c r="H3084" i="1" s="1"/>
  <c r="E3085" i="1" a="1"/>
  <c r="E3085" i="1" s="1"/>
  <c r="H3085" i="1" s="1" a="1"/>
  <c r="H3085" i="1" s="1"/>
  <c r="E3086" i="1" a="1"/>
  <c r="E3086" i="1" s="1"/>
  <c r="H3086" i="1" s="1" a="1"/>
  <c r="H3086" i="1" s="1"/>
  <c r="E3087" i="1" a="1"/>
  <c r="E3087" i="1"/>
  <c r="H3087" i="1" s="1" a="1"/>
  <c r="H3087" i="1" s="1"/>
  <c r="E3088" i="1" a="1"/>
  <c r="E3088" i="1" s="1"/>
  <c r="H3088" i="1" s="1" a="1"/>
  <c r="H3088" i="1" s="1"/>
  <c r="E3089" i="1" a="1"/>
  <c r="E3089" i="1" s="1"/>
  <c r="H3089" i="1" s="1" a="1"/>
  <c r="H3089" i="1" s="1"/>
  <c r="E3090" i="1" a="1"/>
  <c r="E3090" i="1" s="1"/>
  <c r="H3090" i="1" s="1" a="1"/>
  <c r="H3090" i="1" s="1"/>
  <c r="E3091" i="1" a="1"/>
  <c r="E3091" i="1"/>
  <c r="H3091" i="1" s="1" a="1"/>
  <c r="H3091" i="1" s="1"/>
  <c r="E3092" i="1" a="1"/>
  <c r="E3092" i="1" s="1"/>
  <c r="H3092" i="1" s="1" a="1"/>
  <c r="H3092" i="1" s="1"/>
  <c r="E3093" i="1" a="1"/>
  <c r="E3093" i="1" s="1"/>
  <c r="H3093" i="1" s="1" a="1"/>
  <c r="H3093" i="1" s="1"/>
  <c r="E3094" i="1" a="1"/>
  <c r="E3094" i="1" s="1"/>
  <c r="H3094" i="1" s="1" a="1"/>
  <c r="H3094" i="1" s="1"/>
  <c r="E3095" i="1" a="1"/>
  <c r="E3095" i="1" s="1"/>
  <c r="H3095" i="1" s="1" a="1"/>
  <c r="H3095" i="1" s="1"/>
  <c r="E3096" i="1" a="1"/>
  <c r="E3096" i="1" s="1"/>
  <c r="H3096" i="1" s="1" a="1"/>
  <c r="H3096" i="1" s="1"/>
  <c r="E3097" i="1" a="1"/>
  <c r="E3097" i="1" s="1"/>
  <c r="H3097" i="1" s="1" a="1"/>
  <c r="H3097" i="1" s="1"/>
  <c r="E3098" i="1" a="1"/>
  <c r="E3098" i="1" s="1"/>
  <c r="H3098" i="1" s="1" a="1"/>
  <c r="H3098" i="1" s="1"/>
  <c r="E3099" i="1" a="1"/>
  <c r="E3099" i="1" s="1"/>
  <c r="H3099" i="1" s="1" a="1"/>
  <c r="H3099" i="1" s="1"/>
  <c r="E3100" i="1" a="1"/>
  <c r="E3100" i="1" s="1"/>
  <c r="H3100" i="1" s="1" a="1"/>
  <c r="H3100" i="1" s="1"/>
  <c r="E3101" i="1" a="1"/>
  <c r="E3101" i="1" s="1"/>
  <c r="H3101" i="1" s="1" a="1"/>
  <c r="H3101" i="1" s="1"/>
  <c r="E3102" i="1" a="1"/>
  <c r="E3102" i="1" s="1"/>
  <c r="H3102" i="1" s="1" a="1"/>
  <c r="H3102" i="1" s="1"/>
  <c r="E3103" i="1" a="1"/>
  <c r="E3103" i="1" s="1"/>
  <c r="H3103" i="1" s="1" a="1"/>
  <c r="H3103" i="1" s="1"/>
  <c r="E3104" i="1" a="1"/>
  <c r="E3104" i="1"/>
  <c r="H3104" i="1" s="1" a="1"/>
  <c r="H3104" i="1" s="1"/>
  <c r="E3105" i="1" a="1"/>
  <c r="E3105" i="1"/>
  <c r="H3105" i="1" s="1" a="1"/>
  <c r="H3105" i="1" s="1"/>
  <c r="E3106" i="1" a="1"/>
  <c r="E3106" i="1" s="1"/>
  <c r="H3106" i="1" s="1" a="1"/>
  <c r="H3106" i="1" s="1"/>
  <c r="E3107" i="1" a="1"/>
  <c r="E3107" i="1" s="1"/>
  <c r="H3107" i="1" s="1" a="1"/>
  <c r="H3107" i="1" s="1"/>
  <c r="E3108" i="1" a="1"/>
  <c r="E3108" i="1" s="1"/>
  <c r="H3108" i="1" s="1" a="1"/>
  <c r="H3108" i="1" s="1"/>
  <c r="E3109" i="1" a="1"/>
  <c r="E3109" i="1" s="1"/>
  <c r="H3109" i="1" s="1" a="1"/>
  <c r="H3109" i="1" s="1"/>
  <c r="E3110" i="1" a="1"/>
  <c r="E3110" i="1" s="1"/>
  <c r="H3110" i="1" s="1" a="1"/>
  <c r="H3110" i="1" s="1"/>
  <c r="E3111" i="1" a="1"/>
  <c r="E3111" i="1" s="1"/>
  <c r="H3111" i="1" s="1" a="1"/>
  <c r="H3111" i="1" s="1"/>
  <c r="E3112" i="1" a="1"/>
  <c r="E3112" i="1" s="1"/>
  <c r="H3112" i="1" s="1" a="1"/>
  <c r="H3112" i="1" s="1"/>
  <c r="E3113" i="1" a="1"/>
  <c r="E3113" i="1"/>
  <c r="H3113" i="1" s="1" a="1"/>
  <c r="H3113" i="1" s="1"/>
  <c r="E3114" i="1" a="1"/>
  <c r="E3114" i="1" s="1"/>
  <c r="H3114" i="1" s="1" a="1"/>
  <c r="H3114" i="1" s="1"/>
  <c r="E3115" i="1" a="1"/>
  <c r="E3115" i="1" s="1"/>
  <c r="H3115" i="1" s="1" a="1"/>
  <c r="H3115" i="1" s="1"/>
  <c r="E3116" i="1" a="1"/>
  <c r="E3116" i="1" s="1"/>
  <c r="H3116" i="1" s="1" a="1"/>
  <c r="H3116" i="1" s="1"/>
  <c r="E3117" i="1" a="1"/>
  <c r="E3117" i="1" s="1"/>
  <c r="H3117" i="1" s="1" a="1"/>
  <c r="H3117" i="1" s="1"/>
  <c r="E3118" i="1" a="1"/>
  <c r="E3118" i="1" s="1"/>
  <c r="H3118" i="1" s="1" a="1"/>
  <c r="H3118" i="1" s="1"/>
  <c r="E3119" i="1" a="1"/>
  <c r="E3119" i="1" s="1"/>
  <c r="H3119" i="1" s="1" a="1"/>
  <c r="H3119" i="1" s="1"/>
  <c r="E3120" i="1" a="1"/>
  <c r="E3120" i="1" s="1"/>
  <c r="H3120" i="1" s="1" a="1"/>
  <c r="H3120" i="1" s="1"/>
  <c r="E3121" i="1" a="1"/>
  <c r="E3121" i="1" s="1"/>
  <c r="H3121" i="1" s="1" a="1"/>
  <c r="H3121" i="1" s="1"/>
  <c r="E3122" i="1" a="1"/>
  <c r="E3122" i="1"/>
  <c r="H3122" i="1" s="1" a="1"/>
  <c r="H3122" i="1" s="1"/>
  <c r="E3123" i="1" a="1"/>
  <c r="E3123" i="1" s="1"/>
  <c r="H3123" i="1" s="1" a="1"/>
  <c r="H3123" i="1" s="1"/>
  <c r="E3124" i="1" a="1"/>
  <c r="E3124" i="1" s="1"/>
  <c r="H3124" i="1" s="1" a="1"/>
  <c r="H3124" i="1" s="1"/>
  <c r="E3125" i="1" a="1"/>
  <c r="E3125" i="1" s="1"/>
  <c r="H3125" i="1" s="1" a="1"/>
  <c r="H3125" i="1" s="1"/>
  <c r="E3126" i="1" a="1"/>
  <c r="E3126" i="1" s="1"/>
  <c r="H3126" i="1" s="1" a="1"/>
  <c r="H3126" i="1" s="1"/>
  <c r="E3127" i="1" a="1"/>
  <c r="E3127" i="1" s="1"/>
  <c r="H3127" i="1" s="1" a="1"/>
  <c r="H3127" i="1" s="1"/>
  <c r="E3128" i="1" a="1"/>
  <c r="E3128" i="1" s="1"/>
  <c r="H3128" i="1" s="1" a="1"/>
  <c r="H3128" i="1" s="1"/>
  <c r="E3129" i="1" a="1"/>
  <c r="E3129" i="1" s="1"/>
  <c r="H3129" i="1" s="1" a="1"/>
  <c r="H3129" i="1" s="1"/>
  <c r="E3130" i="1" a="1"/>
  <c r="E3130" i="1"/>
  <c r="H3130" i="1" s="1" a="1"/>
  <c r="H3130" i="1" s="1"/>
  <c r="E3131" i="1" a="1"/>
  <c r="E3131" i="1" s="1"/>
  <c r="H3131" i="1" s="1" a="1"/>
  <c r="H3131" i="1" s="1"/>
  <c r="E3132" i="1" a="1"/>
  <c r="E3132" i="1" s="1"/>
  <c r="H3132" i="1" s="1" a="1"/>
  <c r="H3132" i="1" s="1"/>
  <c r="E3133" i="1" a="1"/>
  <c r="E3133" i="1"/>
  <c r="H3133" i="1" s="1" a="1"/>
  <c r="H3133" i="1" s="1"/>
  <c r="E3134" i="1" a="1"/>
  <c r="E3134" i="1" s="1"/>
  <c r="H3134" i="1" s="1" a="1"/>
  <c r="H3134" i="1" s="1"/>
  <c r="E3135" i="1" a="1"/>
  <c r="E3135" i="1" s="1"/>
  <c r="H3135" i="1" s="1" a="1"/>
  <c r="H3135" i="1" s="1"/>
  <c r="E3136" i="1" a="1"/>
  <c r="E3136" i="1" s="1"/>
  <c r="H3136" i="1" s="1" a="1"/>
  <c r="H3136" i="1" s="1"/>
  <c r="E3137" i="1" a="1"/>
  <c r="E3137" i="1" s="1"/>
  <c r="H3137" i="1" s="1" a="1"/>
  <c r="H3137" i="1" s="1"/>
  <c r="E3138" i="1" a="1"/>
  <c r="E3138" i="1" s="1"/>
  <c r="H3138" i="1" s="1" a="1"/>
  <c r="H3138" i="1" s="1"/>
  <c r="E3139" i="1" a="1"/>
  <c r="E3139" i="1" s="1"/>
  <c r="H3139" i="1" s="1" a="1"/>
  <c r="H3139" i="1" s="1"/>
  <c r="E3140" i="1" a="1"/>
  <c r="E3140" i="1" s="1"/>
  <c r="H3140" i="1" s="1" a="1"/>
  <c r="H3140" i="1" s="1"/>
  <c r="E3141" i="1" a="1"/>
  <c r="E3141" i="1" s="1"/>
  <c r="H3141" i="1" s="1" a="1"/>
  <c r="H3141" i="1" s="1"/>
  <c r="E3142" i="1" a="1"/>
  <c r="E3142" i="1" s="1"/>
  <c r="H3142" i="1" s="1" a="1"/>
  <c r="H3142" i="1" s="1"/>
  <c r="E3143" i="1" a="1"/>
  <c r="E3143" i="1"/>
  <c r="H3143" i="1" s="1" a="1"/>
  <c r="H3143" i="1" s="1"/>
  <c r="E3144" i="1" a="1"/>
  <c r="E3144" i="1" s="1"/>
  <c r="H3144" i="1" s="1" a="1"/>
  <c r="H3144" i="1" s="1"/>
  <c r="E3145" i="1" a="1"/>
  <c r="E3145" i="1" s="1"/>
  <c r="H3145" i="1" s="1" a="1"/>
  <c r="H3145" i="1" s="1"/>
  <c r="E3146" i="1" a="1"/>
  <c r="E3146" i="1" s="1"/>
  <c r="H3146" i="1" s="1" a="1"/>
  <c r="H3146" i="1" s="1"/>
  <c r="E3147" i="1" a="1"/>
  <c r="E3147" i="1" s="1"/>
  <c r="H3147" i="1" s="1" a="1"/>
  <c r="H3147" i="1" s="1"/>
  <c r="E3148" i="1" a="1"/>
  <c r="E3148" i="1"/>
  <c r="H3148" i="1" s="1" a="1"/>
  <c r="H3148" i="1" s="1"/>
  <c r="E3149" i="1" a="1"/>
  <c r="E3149" i="1" s="1"/>
  <c r="H3149" i="1" s="1" a="1"/>
  <c r="H3149" i="1" s="1"/>
  <c r="E3150" i="1" a="1"/>
  <c r="E3150" i="1" s="1"/>
  <c r="H3150" i="1" s="1" a="1"/>
  <c r="H3150" i="1" s="1"/>
  <c r="E3151" i="1" a="1"/>
  <c r="E3151" i="1" s="1"/>
  <c r="H3151" i="1" s="1" a="1"/>
  <c r="H3151" i="1" s="1"/>
  <c r="E3152" i="1" a="1"/>
  <c r="E3152" i="1" s="1"/>
  <c r="H3152" i="1" s="1" a="1"/>
  <c r="H3152" i="1" s="1"/>
  <c r="E3153" i="1" a="1"/>
  <c r="E3153" i="1" s="1"/>
  <c r="H3153" i="1" s="1" a="1"/>
  <c r="H3153" i="1" s="1"/>
  <c r="E3154" i="1" a="1"/>
  <c r="E3154" i="1" s="1"/>
  <c r="H3154" i="1" s="1" a="1"/>
  <c r="H3154" i="1" s="1"/>
  <c r="E3155" i="1" a="1"/>
  <c r="E3155" i="1" s="1"/>
  <c r="H3155" i="1" s="1" a="1"/>
  <c r="H3155" i="1" s="1"/>
  <c r="E3156" i="1" a="1"/>
  <c r="E3156" i="1" s="1"/>
  <c r="H3156" i="1" s="1" a="1"/>
  <c r="H3156" i="1" s="1"/>
  <c r="E3157" i="1" a="1"/>
  <c r="E3157" i="1" s="1"/>
  <c r="H3157" i="1" s="1" a="1"/>
  <c r="H3157" i="1" s="1"/>
  <c r="E3158" i="1" a="1"/>
  <c r="E3158" i="1" s="1"/>
  <c r="H3158" i="1" s="1" a="1"/>
  <c r="H3158" i="1" s="1"/>
  <c r="E3159" i="1" a="1"/>
  <c r="E3159" i="1" s="1"/>
  <c r="H3159" i="1" s="1" a="1"/>
  <c r="H3159" i="1" s="1"/>
  <c r="E3160" i="1" a="1"/>
  <c r="E3160" i="1" s="1"/>
  <c r="H3160" i="1" s="1" a="1"/>
  <c r="H3160" i="1" s="1"/>
  <c r="E3161" i="1" a="1"/>
  <c r="E3161" i="1" s="1"/>
  <c r="H3161" i="1" s="1" a="1"/>
  <c r="H3161" i="1" s="1"/>
  <c r="E3162" i="1" a="1"/>
  <c r="E3162" i="1" s="1"/>
  <c r="H3162" i="1" s="1" a="1"/>
  <c r="H3162" i="1" s="1"/>
  <c r="E3163" i="1" a="1"/>
  <c r="E3163" i="1"/>
  <c r="H3163" i="1" s="1" a="1"/>
  <c r="H3163" i="1" s="1"/>
  <c r="E3164" i="1" a="1"/>
  <c r="E3164" i="1" s="1"/>
  <c r="H3164" i="1" s="1" a="1"/>
  <c r="H3164" i="1" s="1"/>
  <c r="E3165" i="1" a="1"/>
  <c r="E3165" i="1" s="1"/>
  <c r="H3165" i="1" s="1" a="1"/>
  <c r="H3165" i="1" s="1"/>
  <c r="E3166" i="1" a="1"/>
  <c r="E3166" i="1" s="1"/>
  <c r="H3166" i="1" s="1" a="1"/>
  <c r="H3166" i="1" s="1"/>
  <c r="E3167" i="1" a="1"/>
  <c r="E3167" i="1" s="1"/>
  <c r="H3167" i="1" s="1" a="1"/>
  <c r="H3167" i="1" s="1"/>
  <c r="E3168" i="1" a="1"/>
  <c r="E3168" i="1" s="1"/>
  <c r="H3168" i="1" s="1" a="1"/>
  <c r="H3168" i="1" s="1"/>
  <c r="E3169" i="1" a="1"/>
  <c r="E3169" i="1" s="1"/>
  <c r="H3169" i="1" s="1" a="1"/>
  <c r="H3169" i="1" s="1"/>
  <c r="E3170" i="1" a="1"/>
  <c r="E3170" i="1" s="1"/>
  <c r="H3170" i="1" s="1" a="1"/>
  <c r="H3170" i="1" s="1"/>
  <c r="E3171" i="1" a="1"/>
  <c r="E3171" i="1" s="1"/>
  <c r="H3171" i="1" s="1" a="1"/>
  <c r="H3171" i="1" s="1"/>
  <c r="E3172" i="1" a="1"/>
  <c r="E3172" i="1"/>
  <c r="H3172" i="1" s="1" a="1"/>
  <c r="H3172" i="1" s="1"/>
  <c r="E3173" i="1" a="1"/>
  <c r="E3173" i="1" s="1"/>
  <c r="H3173" i="1" s="1" a="1"/>
  <c r="H3173" i="1" s="1"/>
  <c r="E3174" i="1" a="1"/>
  <c r="E3174" i="1" s="1"/>
  <c r="H3174" i="1" s="1" a="1"/>
  <c r="H3174" i="1" s="1"/>
  <c r="E3175" i="1" a="1"/>
  <c r="E3175" i="1" s="1"/>
  <c r="H3175" i="1" s="1" a="1"/>
  <c r="H3175" i="1" s="1"/>
  <c r="E3176" i="1" a="1"/>
  <c r="E3176" i="1"/>
  <c r="H3176" i="1" s="1" a="1"/>
  <c r="H3176" i="1" s="1"/>
  <c r="E3177" i="1" a="1"/>
  <c r="E3177" i="1" s="1"/>
  <c r="H3177" i="1" s="1" a="1"/>
  <c r="H3177" i="1" s="1"/>
  <c r="E3178" i="1" a="1"/>
  <c r="E3178" i="1" s="1"/>
  <c r="H3178" i="1" s="1" a="1"/>
  <c r="H3178" i="1" s="1"/>
  <c r="E3179" i="1" a="1"/>
  <c r="E3179" i="1" s="1"/>
  <c r="H3179" i="1" s="1" a="1"/>
  <c r="H3179" i="1" s="1"/>
  <c r="E3180" i="1" a="1"/>
  <c r="E3180" i="1" s="1"/>
  <c r="H3180" i="1" s="1" a="1"/>
  <c r="H3180" i="1" s="1"/>
  <c r="E3181" i="1" a="1"/>
  <c r="E3181" i="1"/>
  <c r="H3181" i="1" s="1" a="1"/>
  <c r="H3181" i="1" s="1"/>
  <c r="E3182" i="1" a="1"/>
  <c r="E3182" i="1" s="1"/>
  <c r="H3182" i="1" s="1" a="1"/>
  <c r="H3182" i="1" s="1"/>
  <c r="E3183" i="1" a="1"/>
  <c r="E3183" i="1" s="1"/>
  <c r="H3183" i="1" s="1" a="1"/>
  <c r="H3183" i="1" s="1"/>
  <c r="E3184" i="1" a="1"/>
  <c r="E3184" i="1" s="1"/>
  <c r="H3184" i="1" s="1" a="1"/>
  <c r="H3184" i="1" s="1"/>
  <c r="E3185" i="1" a="1"/>
  <c r="E3185" i="1"/>
  <c r="H3185" i="1" s="1" a="1"/>
  <c r="H3185" i="1" s="1"/>
  <c r="E3186" i="1" a="1"/>
  <c r="E3186" i="1" s="1"/>
  <c r="H3186" i="1" s="1" a="1"/>
  <c r="H3186" i="1" s="1"/>
  <c r="E3187" i="1" a="1"/>
  <c r="E3187" i="1" s="1"/>
  <c r="H3187" i="1" s="1" a="1"/>
  <c r="H3187" i="1" s="1"/>
  <c r="E3188" i="1" a="1"/>
  <c r="E3188" i="1" s="1"/>
  <c r="H3188" i="1" s="1" a="1"/>
  <c r="H3188" i="1" s="1"/>
  <c r="E3189" i="1" a="1"/>
  <c r="E3189" i="1" s="1"/>
  <c r="H3189" i="1" s="1" a="1"/>
  <c r="H3189" i="1" s="1"/>
  <c r="E3190" i="1" a="1"/>
  <c r="E3190" i="1" s="1"/>
  <c r="H3190" i="1" s="1" a="1"/>
  <c r="H3190" i="1" s="1"/>
  <c r="E3191" i="1" a="1"/>
  <c r="E3191" i="1" s="1"/>
  <c r="H3191" i="1" s="1" a="1"/>
  <c r="H3191" i="1" s="1"/>
  <c r="E3192" i="1" a="1"/>
  <c r="E3192" i="1" s="1"/>
  <c r="H3192" i="1" s="1" a="1"/>
  <c r="H3192" i="1" s="1"/>
  <c r="E3193" i="1" a="1"/>
  <c r="E3193" i="1" s="1"/>
  <c r="H3193" i="1" s="1" a="1"/>
  <c r="H3193" i="1" s="1"/>
  <c r="E3194" i="1" a="1"/>
  <c r="E3194" i="1"/>
  <c r="H3194" i="1" s="1" a="1"/>
  <c r="H3194" i="1" s="1"/>
  <c r="E3195" i="1" a="1"/>
  <c r="E3195" i="1" s="1"/>
  <c r="H3195" i="1" s="1" a="1"/>
  <c r="H3195" i="1" s="1"/>
  <c r="E3196" i="1" a="1"/>
  <c r="E3196" i="1" s="1"/>
  <c r="H3196" i="1" s="1" a="1"/>
  <c r="H3196" i="1" s="1"/>
  <c r="E3197" i="1" a="1"/>
  <c r="E3197" i="1" s="1"/>
  <c r="H3197" i="1" s="1" a="1"/>
  <c r="H3197" i="1" s="1"/>
  <c r="E3198" i="1" a="1"/>
  <c r="E3198" i="1" s="1"/>
  <c r="H3198" i="1" s="1" a="1"/>
  <c r="H3198" i="1" s="1"/>
  <c r="E3199" i="1" a="1"/>
  <c r="E3199" i="1" s="1"/>
  <c r="H3199" i="1" s="1" a="1"/>
  <c r="H3199" i="1" s="1"/>
  <c r="E3200" i="1" a="1"/>
  <c r="E3200" i="1" s="1"/>
  <c r="H3200" i="1" s="1" a="1"/>
  <c r="H3200" i="1" s="1"/>
  <c r="E3201" i="1" a="1"/>
  <c r="E3201" i="1" s="1"/>
  <c r="H3201" i="1" s="1" a="1"/>
  <c r="H3201" i="1" s="1"/>
  <c r="E3202" i="1" a="1"/>
  <c r="E3202" i="1" s="1"/>
  <c r="H3202" i="1" s="1" a="1"/>
  <c r="H3202" i="1" s="1"/>
  <c r="E3203" i="1" a="1"/>
  <c r="E3203" i="1" s="1"/>
  <c r="H3203" i="1" s="1" a="1"/>
  <c r="H3203" i="1" s="1"/>
  <c r="E3204" i="1" a="1"/>
  <c r="E3204" i="1" s="1"/>
  <c r="H3204" i="1" s="1" a="1"/>
  <c r="H3204" i="1" s="1"/>
  <c r="E3205" i="1" a="1"/>
  <c r="E3205" i="1" s="1"/>
  <c r="H3205" i="1" s="1" a="1"/>
  <c r="H3205" i="1" s="1"/>
  <c r="E3206" i="1" a="1"/>
  <c r="E3206" i="1" s="1"/>
  <c r="H3206" i="1" s="1" a="1"/>
  <c r="H3206" i="1" s="1"/>
  <c r="E3207" i="1" a="1"/>
  <c r="E3207" i="1" s="1"/>
  <c r="H3207" i="1" s="1" a="1"/>
  <c r="H3207" i="1" s="1"/>
  <c r="E3208" i="1" a="1"/>
  <c r="E3208" i="1" s="1"/>
  <c r="H3208" i="1" s="1" a="1"/>
  <c r="H3208" i="1" s="1"/>
  <c r="E3209" i="1" a="1"/>
  <c r="E3209" i="1" s="1"/>
  <c r="H3209" i="1" s="1" a="1"/>
  <c r="H3209" i="1" s="1"/>
  <c r="E3210" i="1" a="1"/>
  <c r="E3210" i="1" s="1"/>
  <c r="H3210" i="1" s="1" a="1"/>
  <c r="H3210" i="1" s="1"/>
  <c r="E3211" i="1" a="1"/>
  <c r="E3211" i="1" s="1"/>
  <c r="H3211" i="1" s="1" a="1"/>
  <c r="H3211" i="1" s="1"/>
  <c r="E3212" i="1" a="1"/>
  <c r="E3212" i="1" s="1"/>
  <c r="H3212" i="1" s="1" a="1"/>
  <c r="H3212" i="1" s="1"/>
  <c r="E3213" i="1" a="1"/>
  <c r="E3213" i="1" s="1"/>
  <c r="H3213" i="1" s="1" a="1"/>
  <c r="H3213" i="1" s="1"/>
  <c r="E3214" i="1" a="1"/>
  <c r="E3214" i="1" s="1"/>
  <c r="H3214" i="1" s="1" a="1"/>
  <c r="H3214" i="1" s="1"/>
  <c r="E3215" i="1" a="1"/>
  <c r="E3215" i="1" s="1"/>
  <c r="H3215" i="1" s="1" a="1"/>
  <c r="H3215" i="1" s="1"/>
  <c r="E3216" i="1" a="1"/>
  <c r="E3216" i="1" s="1"/>
  <c r="H3216" i="1" s="1" a="1"/>
  <c r="H3216" i="1" s="1"/>
  <c r="E3217" i="1" a="1"/>
  <c r="E3217" i="1" s="1"/>
  <c r="H3217" i="1" s="1" a="1"/>
  <c r="H3217" i="1" s="1"/>
  <c r="E3218" i="1" a="1"/>
  <c r="E3218" i="1"/>
  <c r="H3218" i="1" s="1" a="1"/>
  <c r="H3218" i="1" s="1"/>
  <c r="E3219" i="1" a="1"/>
  <c r="E3219" i="1" s="1"/>
  <c r="H3219" i="1" s="1" a="1"/>
  <c r="H3219" i="1" s="1"/>
  <c r="E3220" i="1" a="1"/>
  <c r="E3220" i="1" s="1"/>
  <c r="H3220" i="1" s="1" a="1"/>
  <c r="H3220" i="1" s="1"/>
  <c r="E3221" i="1" a="1"/>
  <c r="E3221" i="1" s="1"/>
  <c r="H3221" i="1" s="1" a="1"/>
  <c r="H3221" i="1" s="1"/>
  <c r="E3222" i="1" a="1"/>
  <c r="E3222" i="1" s="1"/>
  <c r="H3222" i="1" s="1" a="1"/>
  <c r="H3222" i="1" s="1"/>
  <c r="E3223" i="1" a="1"/>
  <c r="E3223" i="1"/>
  <c r="H3223" i="1" s="1" a="1"/>
  <c r="H3223" i="1" s="1"/>
  <c r="E3224" i="1" a="1"/>
  <c r="E3224" i="1" s="1"/>
  <c r="H3224" i="1" s="1" a="1"/>
  <c r="H3224" i="1" s="1"/>
  <c r="E3225" i="1" a="1"/>
  <c r="E3225" i="1" s="1"/>
  <c r="H3225" i="1" s="1" a="1"/>
  <c r="H3225" i="1" s="1"/>
  <c r="E3226" i="1" a="1"/>
  <c r="E3226" i="1" s="1"/>
  <c r="H3226" i="1" s="1" a="1"/>
  <c r="H3226" i="1" s="1"/>
  <c r="E3227" i="1" a="1"/>
  <c r="E3227" i="1" s="1"/>
  <c r="H3227" i="1" s="1" a="1"/>
  <c r="H3227" i="1" s="1"/>
  <c r="E3228" i="1" a="1"/>
  <c r="E3228" i="1" s="1"/>
  <c r="H3228" i="1" s="1" a="1"/>
  <c r="H3228" i="1" s="1"/>
  <c r="E3229" i="1" a="1"/>
  <c r="E3229" i="1" s="1"/>
  <c r="H3229" i="1" s="1" a="1"/>
  <c r="H3229" i="1" s="1"/>
  <c r="E3230" i="1" a="1"/>
  <c r="E3230" i="1" s="1"/>
  <c r="H3230" i="1" s="1" a="1"/>
  <c r="H3230" i="1" s="1"/>
  <c r="E3231" i="1" a="1"/>
  <c r="E3231" i="1" s="1"/>
  <c r="H3231" i="1" s="1" a="1"/>
  <c r="H3231" i="1" s="1"/>
  <c r="E3232" i="1" a="1"/>
  <c r="E3232" i="1" s="1"/>
  <c r="H3232" i="1" s="1" a="1"/>
  <c r="H3232" i="1" s="1"/>
  <c r="E3233" i="1" a="1"/>
  <c r="E3233" i="1"/>
  <c r="H3233" i="1" s="1" a="1"/>
  <c r="H3233" i="1" s="1"/>
  <c r="E3234" i="1" a="1"/>
  <c r="E3234" i="1" s="1"/>
  <c r="H3234" i="1" s="1" a="1"/>
  <c r="H3234" i="1" s="1"/>
  <c r="E3235" i="1" a="1"/>
  <c r="E3235" i="1"/>
  <c r="H3235" i="1" s="1" a="1"/>
  <c r="H3235" i="1" s="1"/>
  <c r="E3236" i="1" a="1"/>
  <c r="E3236" i="1"/>
  <c r="H3236" i="1" s="1" a="1"/>
  <c r="H3236" i="1" s="1"/>
  <c r="E3237" i="1" a="1"/>
  <c r="E3237" i="1" s="1"/>
  <c r="H3237" i="1" s="1" a="1"/>
  <c r="H3237" i="1" s="1"/>
  <c r="E3238" i="1" a="1"/>
  <c r="E3238" i="1" s="1"/>
  <c r="H3238" i="1" s="1" a="1"/>
  <c r="H3238" i="1" s="1"/>
  <c r="E3239" i="1" a="1"/>
  <c r="E3239" i="1" s="1"/>
  <c r="H3239" i="1" s="1" a="1"/>
  <c r="H3239" i="1" s="1"/>
  <c r="E3240" i="1" a="1"/>
  <c r="E3240" i="1" s="1"/>
  <c r="H3240" i="1" s="1" a="1"/>
  <c r="H3240" i="1" s="1"/>
  <c r="E3241" i="1" a="1"/>
  <c r="E3241" i="1" s="1"/>
  <c r="H3241" i="1" s="1" a="1"/>
  <c r="H3241" i="1" s="1"/>
  <c r="E3242" i="1" a="1"/>
  <c r="E3242" i="1" s="1"/>
  <c r="H3242" i="1" s="1" a="1"/>
  <c r="H3242" i="1" s="1"/>
  <c r="E3243" i="1" a="1"/>
  <c r="E3243" i="1" s="1"/>
  <c r="H3243" i="1" s="1" a="1"/>
  <c r="H3243" i="1" s="1"/>
  <c r="E3244" i="1" a="1"/>
  <c r="E3244" i="1" s="1"/>
  <c r="H3244" i="1" s="1" a="1"/>
  <c r="H3244" i="1" s="1"/>
  <c r="E3245" i="1" a="1"/>
  <c r="E3245" i="1" s="1"/>
  <c r="H3245" i="1" s="1" a="1"/>
  <c r="H3245" i="1" s="1"/>
  <c r="E3246" i="1" a="1"/>
  <c r="E3246" i="1" s="1"/>
  <c r="H3246" i="1" s="1" a="1"/>
  <c r="H3246" i="1" s="1"/>
  <c r="E3247" i="1" a="1"/>
  <c r="E3247" i="1" s="1"/>
  <c r="H3247" i="1" s="1" a="1"/>
  <c r="H3247" i="1" s="1"/>
  <c r="E3248" i="1" a="1"/>
  <c r="E3248" i="1"/>
  <c r="H3248" i="1" s="1" a="1"/>
  <c r="H3248" i="1" s="1"/>
  <c r="E3249" i="1" a="1"/>
  <c r="E3249" i="1" s="1"/>
  <c r="H3249" i="1" s="1" a="1"/>
  <c r="H3249" i="1" s="1"/>
  <c r="E3250" i="1" a="1"/>
  <c r="E3250" i="1" s="1"/>
  <c r="H3250" i="1" s="1" a="1"/>
  <c r="H3250" i="1" s="1"/>
  <c r="E3251" i="1" a="1"/>
  <c r="E3251" i="1" s="1"/>
  <c r="H3251" i="1" s="1" a="1"/>
  <c r="H3251" i="1" s="1"/>
  <c r="E3252" i="1" a="1"/>
  <c r="E3252" i="1" s="1"/>
  <c r="H3252" i="1" s="1" a="1"/>
  <c r="H3252" i="1" s="1"/>
  <c r="E3253" i="1" a="1"/>
  <c r="E3253" i="1" s="1"/>
  <c r="H3253" i="1" s="1" a="1"/>
  <c r="H3253" i="1" s="1"/>
  <c r="E3254" i="1" a="1"/>
  <c r="E3254" i="1" s="1"/>
  <c r="H3254" i="1" s="1" a="1"/>
  <c r="H3254" i="1" s="1"/>
  <c r="E3255" i="1" a="1"/>
  <c r="E3255" i="1" s="1"/>
  <c r="H3255" i="1" s="1" a="1"/>
  <c r="H3255" i="1" s="1"/>
  <c r="E3256" i="1" a="1"/>
  <c r="E3256" i="1" s="1"/>
  <c r="H3256" i="1" s="1" a="1"/>
  <c r="H3256" i="1" s="1"/>
  <c r="E3257" i="1" a="1"/>
  <c r="E3257" i="1"/>
  <c r="H3257" i="1" s="1" a="1"/>
  <c r="H3257" i="1" s="1"/>
  <c r="E3258" i="1" a="1"/>
  <c r="E3258" i="1" s="1"/>
  <c r="H3258" i="1" s="1" a="1"/>
  <c r="H3258" i="1" s="1"/>
  <c r="E3259" i="1" a="1"/>
  <c r="E3259" i="1" s="1"/>
  <c r="H3259" i="1" s="1" a="1"/>
  <c r="H3259" i="1" s="1"/>
  <c r="E3260" i="1" a="1"/>
  <c r="E3260" i="1" s="1"/>
  <c r="H3260" i="1" s="1" a="1"/>
  <c r="H3260" i="1" s="1"/>
  <c r="E3261" i="1" a="1"/>
  <c r="E3261" i="1" s="1"/>
  <c r="H3261" i="1" s="1" a="1"/>
  <c r="H3261" i="1" s="1"/>
  <c r="E3262" i="1" a="1"/>
  <c r="E3262" i="1" s="1"/>
  <c r="H3262" i="1" s="1" a="1"/>
  <c r="H3262" i="1" s="1"/>
  <c r="E3263" i="1" a="1"/>
  <c r="E3263" i="1" s="1"/>
  <c r="H3263" i="1" s="1" a="1"/>
  <c r="H3263" i="1" s="1"/>
  <c r="E3264" i="1" a="1"/>
  <c r="E3264" i="1" s="1"/>
  <c r="H3264" i="1" s="1" a="1"/>
  <c r="H3264" i="1" s="1"/>
  <c r="E3265" i="1" a="1"/>
  <c r="E3265" i="1" s="1"/>
  <c r="H3265" i="1" s="1" a="1"/>
  <c r="H3265" i="1" s="1"/>
  <c r="E3266" i="1" a="1"/>
  <c r="E3266" i="1"/>
  <c r="H3266" i="1" s="1" a="1"/>
  <c r="H3266" i="1" s="1"/>
  <c r="E3267" i="1" a="1"/>
  <c r="E3267" i="1" s="1"/>
  <c r="H3267" i="1" s="1" a="1"/>
  <c r="H3267" i="1" s="1"/>
  <c r="E3268" i="1" a="1"/>
  <c r="E3268" i="1" s="1"/>
  <c r="H3268" i="1" s="1" a="1"/>
  <c r="H3268" i="1" s="1"/>
  <c r="E3269" i="1" a="1"/>
  <c r="E3269" i="1" s="1"/>
  <c r="H3269" i="1" s="1" a="1"/>
  <c r="H3269" i="1" s="1"/>
  <c r="E3270" i="1" a="1"/>
  <c r="E3270" i="1" s="1"/>
  <c r="H3270" i="1" s="1" a="1"/>
  <c r="H3270" i="1" s="1"/>
  <c r="E3271" i="1" a="1"/>
  <c r="E3271" i="1" s="1"/>
  <c r="H3271" i="1" s="1" a="1"/>
  <c r="H3271" i="1" s="1"/>
  <c r="E3272" i="1" a="1"/>
  <c r="E3272" i="1" s="1"/>
  <c r="H3272" i="1" s="1" a="1"/>
  <c r="H3272" i="1" s="1"/>
  <c r="E3273" i="1" a="1"/>
  <c r="E3273" i="1" s="1"/>
  <c r="H3273" i="1" s="1" a="1"/>
  <c r="H3273" i="1" s="1"/>
  <c r="E3274" i="1" a="1"/>
  <c r="E3274" i="1" s="1"/>
  <c r="H3274" i="1" s="1" a="1"/>
  <c r="H3274" i="1" s="1"/>
  <c r="E3275" i="1" a="1"/>
  <c r="E3275" i="1"/>
  <c r="H3275" i="1" s="1" a="1"/>
  <c r="H3275" i="1" s="1"/>
  <c r="E3276" i="1" a="1"/>
  <c r="E3276" i="1" s="1"/>
  <c r="H3276" i="1" s="1" a="1"/>
  <c r="H3276" i="1" s="1"/>
  <c r="E3277" i="1" a="1"/>
  <c r="E3277" i="1" s="1"/>
  <c r="H3277" i="1" s="1" a="1"/>
  <c r="H3277" i="1" s="1"/>
  <c r="E3278" i="1" a="1"/>
  <c r="E3278" i="1" s="1"/>
  <c r="H3278" i="1" s="1" a="1"/>
  <c r="H3278" i="1" s="1"/>
  <c r="E3279" i="1" a="1"/>
  <c r="E3279" i="1" s="1"/>
  <c r="H3279" i="1" s="1" a="1"/>
  <c r="H3279" i="1" s="1"/>
  <c r="E3280" i="1" a="1"/>
  <c r="E3280" i="1" s="1"/>
  <c r="H3280" i="1" s="1" a="1"/>
  <c r="H3280" i="1" s="1"/>
  <c r="E3281" i="1" a="1"/>
  <c r="E3281" i="1" s="1"/>
  <c r="H3281" i="1" s="1" a="1"/>
  <c r="H3281" i="1" s="1"/>
  <c r="E3282" i="1" a="1"/>
  <c r="E3282" i="1" s="1"/>
  <c r="H3282" i="1" s="1" a="1"/>
  <c r="H3282" i="1" s="1"/>
  <c r="E3283" i="1" a="1"/>
  <c r="E3283" i="1" s="1"/>
  <c r="H3283" i="1" s="1" a="1"/>
  <c r="H3283" i="1" s="1"/>
  <c r="E3284" i="1" a="1"/>
  <c r="E3284" i="1" s="1"/>
  <c r="H3284" i="1" s="1" a="1"/>
  <c r="H3284" i="1" s="1"/>
  <c r="E3285" i="1" a="1"/>
  <c r="E3285" i="1" s="1"/>
  <c r="H3285" i="1" s="1" a="1"/>
  <c r="H3285" i="1" s="1"/>
  <c r="E3286" i="1" a="1"/>
  <c r="E3286" i="1" s="1"/>
  <c r="H3286" i="1" s="1" a="1"/>
  <c r="H3286" i="1" s="1"/>
  <c r="E3287" i="1" a="1"/>
  <c r="E3287" i="1" s="1"/>
  <c r="H3287" i="1" s="1" a="1"/>
  <c r="H3287" i="1" s="1"/>
  <c r="E3288" i="1" a="1"/>
  <c r="E3288" i="1" s="1"/>
  <c r="H3288" i="1" s="1" a="1"/>
  <c r="H3288" i="1" s="1"/>
  <c r="E3289" i="1" a="1"/>
  <c r="E3289" i="1" s="1"/>
  <c r="H3289" i="1" s="1" a="1"/>
  <c r="H3289" i="1" s="1"/>
  <c r="E3290" i="1" a="1"/>
  <c r="E3290" i="1"/>
  <c r="H3290" i="1" s="1" a="1"/>
  <c r="H3290" i="1" s="1"/>
  <c r="E3291" i="1" a="1"/>
  <c r="E3291" i="1" s="1"/>
  <c r="H3291" i="1" s="1" a="1"/>
  <c r="H3291" i="1" s="1"/>
  <c r="E3292" i="1" a="1"/>
  <c r="E3292" i="1" s="1"/>
  <c r="H3292" i="1" s="1" a="1"/>
  <c r="H3292" i="1" s="1"/>
  <c r="E3293" i="1" a="1"/>
  <c r="E3293" i="1" s="1"/>
  <c r="H3293" i="1" s="1" a="1"/>
  <c r="H3293" i="1" s="1"/>
  <c r="E3294" i="1" a="1"/>
  <c r="E3294" i="1" s="1"/>
  <c r="H3294" i="1" s="1" a="1"/>
  <c r="H3294" i="1" s="1"/>
  <c r="E3295" i="1" a="1"/>
  <c r="E3295" i="1"/>
  <c r="H3295" i="1" s="1" a="1"/>
  <c r="H3295" i="1" s="1"/>
  <c r="E3296" i="1" a="1"/>
  <c r="E3296" i="1" s="1"/>
  <c r="H3296" i="1" s="1" a="1"/>
  <c r="H3296" i="1" s="1"/>
  <c r="E3297" i="1" a="1"/>
  <c r="E3297" i="1" s="1"/>
  <c r="H3297" i="1" s="1" a="1"/>
  <c r="H3297" i="1" s="1"/>
  <c r="E3298" i="1" a="1"/>
  <c r="E3298" i="1" s="1"/>
  <c r="H3298" i="1" s="1" a="1"/>
  <c r="H3298" i="1" s="1"/>
  <c r="E3299" i="1" a="1"/>
  <c r="E3299" i="1" s="1"/>
  <c r="H3299" i="1" s="1" a="1"/>
  <c r="H3299" i="1" s="1"/>
  <c r="E3300" i="1" a="1"/>
  <c r="E3300" i="1" s="1"/>
  <c r="H3300" i="1" s="1" a="1"/>
  <c r="H3300" i="1" s="1"/>
  <c r="E3301" i="1" a="1"/>
  <c r="E3301" i="1" s="1"/>
  <c r="H3301" i="1" s="1" a="1"/>
  <c r="H3301" i="1" s="1"/>
  <c r="E3302" i="1" a="1"/>
  <c r="E3302" i="1" s="1"/>
  <c r="H3302" i="1" s="1" a="1"/>
  <c r="H3302" i="1" s="1"/>
  <c r="E3303" i="1" a="1"/>
  <c r="E3303" i="1"/>
  <c r="H3303" i="1" s="1" a="1"/>
  <c r="H3303" i="1" s="1"/>
  <c r="E3304" i="1" a="1"/>
  <c r="E3304" i="1" s="1"/>
  <c r="H3304" i="1" s="1" a="1"/>
  <c r="H3304" i="1" s="1"/>
  <c r="E3305" i="1" a="1"/>
  <c r="E3305" i="1" s="1"/>
  <c r="H3305" i="1" s="1" a="1"/>
  <c r="H3305" i="1" s="1"/>
  <c r="E3306" i="1" a="1"/>
  <c r="E3306" i="1" s="1"/>
  <c r="H3306" i="1" s="1" a="1"/>
  <c r="H3306" i="1" s="1"/>
  <c r="E3307" i="1" a="1"/>
  <c r="E3307" i="1"/>
  <c r="H3307" i="1" s="1" a="1"/>
  <c r="H3307" i="1" s="1"/>
  <c r="E3308" i="1" a="1"/>
  <c r="E3308" i="1" s="1"/>
  <c r="H3308" i="1" s="1" a="1"/>
  <c r="H3308" i="1" s="1"/>
  <c r="E3309" i="1" a="1"/>
  <c r="E3309" i="1" s="1"/>
  <c r="H3309" i="1" s="1" a="1"/>
  <c r="H3309" i="1" s="1"/>
  <c r="E3310" i="1" a="1"/>
  <c r="E3310" i="1" s="1"/>
  <c r="H3310" i="1" s="1" a="1"/>
  <c r="H3310" i="1" s="1"/>
  <c r="E3311" i="1" a="1"/>
  <c r="E3311" i="1" s="1"/>
  <c r="H3311" i="1" s="1" a="1"/>
  <c r="H3311" i="1" s="1"/>
  <c r="E3312" i="1" a="1"/>
  <c r="E3312" i="1" s="1"/>
  <c r="H3312" i="1" s="1" a="1"/>
  <c r="H3312" i="1" s="1"/>
  <c r="E3313" i="1" a="1"/>
  <c r="E3313" i="1" s="1"/>
  <c r="H3313" i="1" s="1" a="1"/>
  <c r="H3313" i="1" s="1"/>
  <c r="E3314" i="1" a="1"/>
  <c r="E3314" i="1" s="1"/>
  <c r="H3314" i="1" s="1" a="1"/>
  <c r="H3314" i="1" s="1"/>
  <c r="E3315" i="1" a="1"/>
  <c r="E3315" i="1" s="1"/>
  <c r="H3315" i="1" s="1" a="1"/>
  <c r="H3315" i="1" s="1"/>
  <c r="E3316" i="1" a="1"/>
  <c r="E3316" i="1" s="1"/>
  <c r="H3316" i="1" s="1" a="1"/>
  <c r="H3316" i="1" s="1"/>
  <c r="E3317" i="1" a="1"/>
  <c r="E3317" i="1" s="1"/>
  <c r="H3317" i="1" s="1" a="1"/>
  <c r="H3317" i="1" s="1"/>
  <c r="E3318" i="1" a="1"/>
  <c r="E3318" i="1" s="1"/>
  <c r="H3318" i="1" s="1" a="1"/>
  <c r="H3318" i="1" s="1"/>
  <c r="E3319" i="1" a="1"/>
  <c r="E3319" i="1" s="1"/>
  <c r="H3319" i="1" s="1" a="1"/>
  <c r="H3319" i="1" s="1"/>
  <c r="E3320" i="1" a="1"/>
  <c r="E3320" i="1"/>
  <c r="H3320" i="1" s="1" a="1"/>
  <c r="H3320" i="1" s="1"/>
  <c r="E3321" i="1" a="1"/>
  <c r="E3321" i="1"/>
  <c r="H3321" i="1" s="1" a="1"/>
  <c r="H3321" i="1" s="1"/>
  <c r="E3322" i="1" a="1"/>
  <c r="E3322" i="1" s="1"/>
  <c r="H3322" i="1" s="1" a="1"/>
  <c r="H3322" i="1" s="1"/>
  <c r="E3323" i="1" a="1"/>
  <c r="E3323" i="1" s="1"/>
  <c r="H3323" i="1" s="1" a="1"/>
  <c r="H3323" i="1" s="1"/>
  <c r="E3324" i="1" a="1"/>
  <c r="E3324" i="1" s="1"/>
  <c r="H3324" i="1" s="1" a="1"/>
  <c r="H3324" i="1" s="1"/>
  <c r="E3325" i="1" a="1"/>
  <c r="E3325" i="1" s="1"/>
  <c r="H3325" i="1" s="1" a="1"/>
  <c r="H3325" i="1" s="1"/>
  <c r="E3326" i="1" a="1"/>
  <c r="E3326" i="1" s="1"/>
  <c r="H3326" i="1" s="1" a="1"/>
  <c r="H3326" i="1" s="1"/>
  <c r="E3327" i="1" a="1"/>
  <c r="E3327" i="1" s="1"/>
  <c r="H3327" i="1" s="1" a="1"/>
  <c r="H3327" i="1" s="1"/>
  <c r="E3328" i="1" a="1"/>
  <c r="E3328" i="1" s="1"/>
  <c r="H3328" i="1" s="1" a="1"/>
  <c r="H3328" i="1" s="1"/>
  <c r="E3329" i="1" a="1"/>
  <c r="E3329" i="1"/>
  <c r="H3329" i="1" s="1" a="1"/>
  <c r="H3329" i="1" s="1"/>
  <c r="E3330" i="1" a="1"/>
  <c r="E3330" i="1" s="1"/>
  <c r="H3330" i="1" s="1" a="1"/>
  <c r="H3330" i="1" s="1"/>
  <c r="E3331" i="1" a="1"/>
  <c r="E3331" i="1" s="1"/>
  <c r="H3331" i="1" s="1" a="1"/>
  <c r="H3331" i="1" s="1"/>
  <c r="E3332" i="1" a="1"/>
  <c r="E3332" i="1" s="1"/>
  <c r="H3332" i="1" s="1" a="1"/>
  <c r="H3332" i="1" s="1"/>
  <c r="E3333" i="1" a="1"/>
  <c r="E3333" i="1" s="1"/>
  <c r="H3333" i="1" s="1" a="1"/>
  <c r="H3333" i="1" s="1"/>
  <c r="E3334" i="1" a="1"/>
  <c r="E3334" i="1" s="1"/>
  <c r="H3334" i="1" s="1" a="1"/>
  <c r="H3334" i="1" s="1"/>
  <c r="E3335" i="1" a="1"/>
  <c r="E3335" i="1" s="1"/>
  <c r="H3335" i="1" s="1" a="1"/>
  <c r="H3335" i="1" s="1"/>
  <c r="E3336" i="1" a="1"/>
  <c r="E3336" i="1" s="1"/>
  <c r="H3336" i="1" s="1" a="1"/>
  <c r="H3336" i="1" s="1"/>
  <c r="E3337" i="1" a="1"/>
  <c r="E3337" i="1" s="1"/>
  <c r="H3337" i="1" s="1" a="1"/>
  <c r="H3337" i="1" s="1"/>
  <c r="E3338" i="1" a="1"/>
  <c r="E3338" i="1"/>
  <c r="H3338" i="1" s="1" a="1"/>
  <c r="H3338" i="1" s="1"/>
  <c r="E3339" i="1" a="1"/>
  <c r="E3339" i="1" s="1"/>
  <c r="H3339" i="1" s="1" a="1"/>
  <c r="H3339" i="1" s="1"/>
  <c r="E3340" i="1" a="1"/>
  <c r="E3340" i="1" s="1"/>
  <c r="H3340" i="1" s="1" a="1"/>
  <c r="H3340" i="1" s="1"/>
  <c r="E3341" i="1" a="1"/>
  <c r="E3341" i="1" s="1"/>
  <c r="H3341" i="1" s="1" a="1"/>
  <c r="H3341" i="1" s="1"/>
  <c r="E3342" i="1" a="1"/>
  <c r="E3342" i="1" s="1"/>
  <c r="H3342" i="1" s="1" a="1"/>
  <c r="H3342" i="1" s="1"/>
  <c r="E3343" i="1" a="1"/>
  <c r="E3343" i="1" s="1"/>
  <c r="H3343" i="1" s="1" a="1"/>
  <c r="H3343" i="1" s="1"/>
  <c r="E3344" i="1" a="1"/>
  <c r="E3344" i="1" s="1"/>
  <c r="H3344" i="1" s="1" a="1"/>
  <c r="H3344" i="1" s="1"/>
  <c r="E3345" i="1" a="1"/>
  <c r="E3345" i="1" s="1"/>
  <c r="H3345" i="1" s="1" a="1"/>
  <c r="H3345" i="1" s="1"/>
  <c r="E3346" i="1" a="1"/>
  <c r="E3346" i="1" s="1"/>
  <c r="H3346" i="1" s="1" a="1"/>
  <c r="H3346" i="1" s="1"/>
  <c r="E3347" i="1" a="1"/>
  <c r="E3347" i="1" s="1"/>
  <c r="H3347" i="1" s="1" a="1"/>
  <c r="H3347" i="1" s="1"/>
  <c r="E3348" i="1" a="1"/>
  <c r="E3348" i="1" s="1"/>
  <c r="H3348" i="1" s="1" a="1"/>
  <c r="H3348" i="1" s="1"/>
  <c r="E3349" i="1" a="1"/>
  <c r="E3349" i="1"/>
  <c r="H3349" i="1" s="1" a="1"/>
  <c r="H3349" i="1" s="1"/>
  <c r="E3350" i="1" a="1"/>
  <c r="E3350" i="1" s="1"/>
  <c r="H3350" i="1" s="1" a="1"/>
  <c r="H3350" i="1" s="1"/>
  <c r="E3351" i="1" a="1"/>
  <c r="E3351" i="1" s="1"/>
  <c r="H3351" i="1" s="1" a="1"/>
  <c r="H3351" i="1" s="1"/>
  <c r="E3352" i="1" a="1"/>
  <c r="E3352" i="1" s="1"/>
  <c r="H3352" i="1" s="1" a="1"/>
  <c r="H3352" i="1" s="1"/>
  <c r="E3353" i="1" a="1"/>
  <c r="E3353" i="1" s="1"/>
  <c r="H3353" i="1" s="1" a="1"/>
  <c r="H3353" i="1" s="1"/>
  <c r="E3354" i="1" a="1"/>
  <c r="E3354" i="1" s="1"/>
  <c r="H3354" i="1" s="1" a="1"/>
  <c r="H3354" i="1" s="1"/>
  <c r="E3355" i="1" a="1"/>
  <c r="E3355" i="1" s="1"/>
  <c r="H3355" i="1" s="1" a="1"/>
  <c r="H3355" i="1" s="1"/>
  <c r="E3356" i="1" a="1"/>
  <c r="E3356" i="1" s="1"/>
  <c r="H3356" i="1" s="1" a="1"/>
  <c r="H3356" i="1" s="1"/>
  <c r="E3357" i="1" a="1"/>
  <c r="E3357" i="1" s="1"/>
  <c r="H3357" i="1" s="1" a="1"/>
  <c r="H3357" i="1" s="1"/>
  <c r="E3358" i="1" a="1"/>
  <c r="E3358" i="1" s="1"/>
  <c r="H3358" i="1" s="1" a="1"/>
  <c r="H3358" i="1" s="1"/>
  <c r="E3359" i="1" a="1"/>
  <c r="E3359" i="1"/>
  <c r="H3359" i="1" s="1" a="1"/>
  <c r="H3359" i="1" s="1"/>
  <c r="E3360" i="1" a="1"/>
  <c r="E3360" i="1" s="1"/>
  <c r="H3360" i="1" s="1" a="1"/>
  <c r="H3360" i="1" s="1"/>
  <c r="E3361" i="1" a="1"/>
  <c r="E3361" i="1" s="1"/>
  <c r="H3361" i="1" s="1" a="1"/>
  <c r="H3361" i="1" s="1"/>
  <c r="E3362" i="1" a="1"/>
  <c r="E3362" i="1" s="1"/>
  <c r="H3362" i="1" s="1" a="1"/>
  <c r="H3362" i="1" s="1"/>
  <c r="E3363" i="1" a="1"/>
  <c r="E3363" i="1" s="1"/>
  <c r="H3363" i="1" s="1" a="1"/>
  <c r="H3363" i="1" s="1"/>
  <c r="E3364" i="1" a="1"/>
  <c r="E3364" i="1" s="1"/>
  <c r="H3364" i="1" s="1" a="1"/>
  <c r="H3364" i="1" s="1"/>
  <c r="E3365" i="1" a="1"/>
  <c r="E3365" i="1" s="1"/>
  <c r="H3365" i="1" s="1" a="1"/>
  <c r="H3365" i="1" s="1"/>
  <c r="E3366" i="1" a="1"/>
  <c r="E3366" i="1" s="1"/>
  <c r="H3366" i="1" s="1" a="1"/>
  <c r="H3366" i="1" s="1"/>
  <c r="E3367" i="1" a="1"/>
  <c r="E3367" i="1" s="1"/>
  <c r="H3367" i="1" s="1" a="1"/>
  <c r="H3367" i="1" s="1"/>
  <c r="E3368" i="1" a="1"/>
  <c r="E3368" i="1" s="1"/>
  <c r="H3368" i="1" s="1" a="1"/>
  <c r="H3368" i="1" s="1"/>
  <c r="E3369" i="1" a="1"/>
  <c r="E3369" i="1" s="1"/>
  <c r="H3369" i="1" s="1" a="1"/>
  <c r="H3369" i="1" s="1"/>
  <c r="E3370" i="1" a="1"/>
  <c r="E3370" i="1" s="1"/>
  <c r="H3370" i="1" s="1" a="1"/>
  <c r="H3370" i="1" s="1"/>
  <c r="E3371" i="1" a="1"/>
  <c r="E3371" i="1" s="1"/>
  <c r="H3371" i="1" s="1" a="1"/>
  <c r="H3371" i="1" s="1"/>
  <c r="E3372" i="1" a="1"/>
  <c r="E3372" i="1" s="1"/>
  <c r="H3372" i="1" s="1" a="1"/>
  <c r="H3372" i="1" s="1"/>
  <c r="E3373" i="1" a="1"/>
  <c r="E3373" i="1" s="1"/>
  <c r="H3373" i="1" s="1" a="1"/>
  <c r="H3373" i="1" s="1"/>
  <c r="E3374" i="1" a="1"/>
  <c r="E3374" i="1" s="1"/>
  <c r="H3374" i="1" s="1" a="1"/>
  <c r="H3374" i="1" s="1"/>
  <c r="E3375" i="1" a="1"/>
  <c r="E3375" i="1" s="1"/>
  <c r="H3375" i="1" s="1" a="1"/>
  <c r="H3375" i="1" s="1"/>
  <c r="E3376" i="1" a="1"/>
  <c r="E3376" i="1" s="1"/>
  <c r="H3376" i="1" s="1" a="1"/>
  <c r="H3376" i="1" s="1"/>
  <c r="E3377" i="1" a="1"/>
  <c r="E3377" i="1" s="1"/>
  <c r="H3377" i="1" s="1" a="1"/>
  <c r="H3377" i="1" s="1"/>
  <c r="E3378" i="1" a="1"/>
  <c r="E3378" i="1" s="1"/>
  <c r="H3378" i="1" s="1" a="1"/>
  <c r="H3378" i="1" s="1"/>
  <c r="E3379" i="1" a="1"/>
  <c r="E3379" i="1"/>
  <c r="H3379" i="1" s="1" a="1"/>
  <c r="H3379" i="1" s="1"/>
  <c r="E3380" i="1" a="1"/>
  <c r="E3380" i="1" s="1"/>
  <c r="H3380" i="1" s="1" a="1"/>
  <c r="H3380" i="1" s="1"/>
  <c r="E3381" i="1" a="1"/>
  <c r="E3381" i="1" s="1"/>
  <c r="H3381" i="1" s="1" a="1"/>
  <c r="H3381" i="1" s="1"/>
  <c r="E3382" i="1" a="1"/>
  <c r="E3382" i="1" s="1"/>
  <c r="H3382" i="1" s="1" a="1"/>
  <c r="H3382" i="1" s="1"/>
  <c r="E3383" i="1" a="1"/>
  <c r="E3383" i="1" s="1"/>
  <c r="H3383" i="1" s="1" a="1"/>
  <c r="H3383" i="1" s="1"/>
  <c r="E3384" i="1" a="1"/>
  <c r="E3384" i="1" s="1"/>
  <c r="H3384" i="1" s="1" a="1"/>
  <c r="H3384" i="1" s="1"/>
  <c r="E3385" i="1" a="1"/>
  <c r="E3385" i="1" s="1"/>
  <c r="H3385" i="1" s="1" a="1"/>
  <c r="H3385" i="1" s="1"/>
  <c r="E3386" i="1" a="1"/>
  <c r="E3386" i="1" s="1"/>
  <c r="H3386" i="1" s="1" a="1"/>
  <c r="H3386" i="1" s="1"/>
  <c r="E3387" i="1" a="1"/>
  <c r="E3387" i="1" s="1"/>
  <c r="H3387" i="1" s="1" a="1"/>
  <c r="H3387" i="1" s="1"/>
  <c r="E3388" i="1" a="1"/>
  <c r="E3388" i="1"/>
  <c r="H3388" i="1" s="1" a="1"/>
  <c r="H3388" i="1" s="1"/>
  <c r="E3389" i="1" a="1"/>
  <c r="E3389" i="1" s="1"/>
  <c r="H3389" i="1" s="1" a="1"/>
  <c r="H3389" i="1" s="1"/>
  <c r="E3390" i="1" a="1"/>
  <c r="E3390" i="1" s="1"/>
  <c r="H3390" i="1" s="1" a="1"/>
  <c r="H3390" i="1" s="1"/>
  <c r="E3391" i="1" a="1"/>
  <c r="E3391" i="1" s="1"/>
  <c r="H3391" i="1" s="1" a="1"/>
  <c r="H3391" i="1" s="1"/>
  <c r="E3392" i="1" a="1"/>
  <c r="E3392" i="1"/>
  <c r="H3392" i="1" s="1" a="1"/>
  <c r="H3392" i="1" s="1"/>
  <c r="E3393" i="1" a="1"/>
  <c r="E3393" i="1" s="1"/>
  <c r="H3393" i="1" s="1" a="1"/>
  <c r="H3393" i="1" s="1"/>
  <c r="E3394" i="1" a="1"/>
  <c r="E3394" i="1" s="1"/>
  <c r="H3394" i="1" s="1" a="1"/>
  <c r="H3394" i="1" s="1"/>
  <c r="E3395" i="1" a="1"/>
  <c r="E3395" i="1" s="1"/>
  <c r="H3395" i="1" s="1" a="1"/>
  <c r="H3395" i="1" s="1"/>
  <c r="E3396" i="1" a="1"/>
  <c r="E3396" i="1" s="1"/>
  <c r="H3396" i="1" s="1" a="1"/>
  <c r="H3396" i="1" s="1"/>
  <c r="E3397" i="1" a="1"/>
  <c r="E3397" i="1"/>
  <c r="H3397" i="1" s="1" a="1"/>
  <c r="H3397" i="1" s="1"/>
  <c r="E3398" i="1" a="1"/>
  <c r="E3398" i="1" s="1"/>
  <c r="H3398" i="1" s="1" a="1"/>
  <c r="H3398" i="1" s="1"/>
  <c r="E3399" i="1" a="1"/>
  <c r="E3399" i="1" s="1"/>
  <c r="H3399" i="1" s="1" a="1"/>
  <c r="H3399" i="1" s="1"/>
  <c r="E3400" i="1" a="1"/>
  <c r="E3400" i="1" s="1"/>
  <c r="H3400" i="1" s="1" a="1"/>
  <c r="H3400" i="1" s="1"/>
  <c r="E3401" i="1" a="1"/>
  <c r="E3401" i="1"/>
  <c r="H3401" i="1" s="1" a="1"/>
  <c r="H3401" i="1" s="1"/>
  <c r="E3402" i="1" a="1"/>
  <c r="E3402" i="1" s="1"/>
  <c r="H3402" i="1" s="1" a="1"/>
  <c r="H3402" i="1" s="1"/>
  <c r="E3403" i="1" a="1"/>
  <c r="E3403" i="1" s="1"/>
  <c r="H3403" i="1" s="1" a="1"/>
  <c r="H3403" i="1" s="1"/>
  <c r="E3404" i="1" a="1"/>
  <c r="E3404" i="1" s="1"/>
  <c r="H3404" i="1" s="1" a="1"/>
  <c r="H3404" i="1" s="1"/>
  <c r="E3405" i="1" a="1"/>
  <c r="E3405" i="1" s="1"/>
  <c r="H3405" i="1" s="1" a="1"/>
  <c r="H3405" i="1" s="1"/>
  <c r="E3406" i="1" a="1"/>
  <c r="E3406" i="1"/>
  <c r="H3406" i="1" s="1" a="1"/>
  <c r="H3406" i="1" s="1"/>
  <c r="E3407" i="1" a="1"/>
  <c r="E3407" i="1" s="1"/>
  <c r="H3407" i="1" s="1" a="1"/>
  <c r="H3407" i="1" s="1"/>
  <c r="E3408" i="1" a="1"/>
  <c r="E3408" i="1" s="1"/>
  <c r="H3408" i="1" s="1" a="1"/>
  <c r="H3408" i="1" s="1"/>
  <c r="E3409" i="1" a="1"/>
  <c r="E3409" i="1" s="1"/>
  <c r="H3409" i="1" s="1" a="1"/>
  <c r="H3409" i="1" s="1"/>
  <c r="E3410" i="1" a="1"/>
  <c r="E3410" i="1"/>
  <c r="H3410" i="1" s="1" a="1"/>
  <c r="H3410" i="1" s="1"/>
  <c r="E3411" i="1" a="1"/>
  <c r="E3411" i="1" s="1"/>
  <c r="H3411" i="1" s="1" a="1"/>
  <c r="H3411" i="1" s="1"/>
  <c r="E3412" i="1" a="1"/>
  <c r="E3412" i="1" s="1"/>
  <c r="H3412" i="1" s="1" a="1"/>
  <c r="H3412" i="1" s="1"/>
  <c r="E3413" i="1" a="1"/>
  <c r="E3413" i="1" s="1"/>
  <c r="H3413" i="1" s="1" a="1"/>
  <c r="H3413" i="1" s="1"/>
  <c r="E3414" i="1" a="1"/>
  <c r="E3414" i="1" s="1"/>
  <c r="H3414" i="1" s="1" a="1"/>
  <c r="H3414" i="1" s="1"/>
  <c r="E3415" i="1" a="1"/>
  <c r="E3415" i="1" s="1"/>
  <c r="H3415" i="1" s="1" a="1"/>
  <c r="H3415" i="1" s="1"/>
  <c r="E3416" i="1" a="1"/>
  <c r="E3416" i="1" s="1"/>
  <c r="H3416" i="1" s="1" a="1"/>
  <c r="H3416" i="1" s="1"/>
  <c r="E3417" i="1" a="1"/>
  <c r="E3417" i="1" s="1"/>
  <c r="H3417" i="1" s="1" a="1"/>
  <c r="H3417" i="1" s="1"/>
  <c r="E3418" i="1" a="1"/>
  <c r="E3418" i="1" s="1"/>
  <c r="H3418" i="1" s="1" a="1"/>
  <c r="H3418" i="1" s="1"/>
  <c r="E3419" i="1" a="1"/>
  <c r="E3419" i="1" s="1"/>
  <c r="H3419" i="1" s="1" a="1"/>
  <c r="H3419" i="1" s="1"/>
  <c r="E3420" i="1" a="1"/>
  <c r="E3420" i="1" s="1"/>
  <c r="H3420" i="1" s="1" a="1"/>
  <c r="H3420" i="1" s="1"/>
  <c r="E3421" i="1" a="1"/>
  <c r="E3421" i="1" s="1"/>
  <c r="H3421" i="1" s="1" a="1"/>
  <c r="H3421" i="1" s="1"/>
  <c r="E3422" i="1" a="1"/>
  <c r="E3422" i="1" s="1"/>
  <c r="H3422" i="1" s="1" a="1"/>
  <c r="H3422" i="1" s="1"/>
  <c r="E3423" i="1" a="1"/>
  <c r="E3423" i="1" s="1"/>
  <c r="H3423" i="1" s="1" a="1"/>
  <c r="H3423" i="1" s="1"/>
  <c r="E3424" i="1" a="1"/>
  <c r="E3424" i="1" s="1"/>
  <c r="H3424" i="1" s="1" a="1"/>
  <c r="H3424" i="1" s="1"/>
  <c r="E3425" i="1" a="1"/>
  <c r="E3425" i="1" s="1"/>
  <c r="H3425" i="1" s="1" a="1"/>
  <c r="H3425" i="1" s="1"/>
  <c r="E3426" i="1" a="1"/>
  <c r="E3426" i="1" s="1"/>
  <c r="H3426" i="1" s="1" a="1"/>
  <c r="H3426" i="1" s="1"/>
  <c r="E3427" i="1" a="1"/>
  <c r="E3427" i="1" s="1"/>
  <c r="H3427" i="1" s="1" a="1"/>
  <c r="H3427" i="1" s="1"/>
  <c r="E3428" i="1" a="1"/>
  <c r="E3428" i="1" s="1"/>
  <c r="H3428" i="1" s="1" a="1"/>
  <c r="H3428" i="1" s="1"/>
  <c r="E3429" i="1" a="1"/>
  <c r="E3429" i="1" s="1"/>
  <c r="H3429" i="1" s="1" a="1"/>
  <c r="H3429" i="1" s="1"/>
  <c r="E3430" i="1" a="1"/>
  <c r="E3430" i="1" s="1"/>
  <c r="H3430" i="1" s="1" a="1"/>
  <c r="H3430" i="1" s="1"/>
  <c r="E3431" i="1" a="1"/>
  <c r="E3431" i="1" s="1"/>
  <c r="H3431" i="1" s="1" a="1"/>
  <c r="H3431" i="1" s="1"/>
  <c r="E3432" i="1" a="1"/>
  <c r="E3432" i="1" s="1"/>
  <c r="H3432" i="1" s="1" a="1"/>
  <c r="H3432" i="1" s="1"/>
  <c r="E3433" i="1" a="1"/>
  <c r="E3433" i="1" s="1"/>
  <c r="H3433" i="1" s="1" a="1"/>
  <c r="H3433" i="1" s="1"/>
  <c r="E3434" i="1" a="1"/>
  <c r="E3434" i="1"/>
  <c r="H3434" i="1" s="1" a="1"/>
  <c r="H3434" i="1" s="1"/>
  <c r="E3435" i="1" a="1"/>
  <c r="E3435" i="1" s="1"/>
  <c r="H3435" i="1" s="1" a="1"/>
  <c r="H3435" i="1" s="1"/>
  <c r="E3436" i="1" a="1"/>
  <c r="E3436" i="1" s="1"/>
  <c r="H3436" i="1" s="1" a="1"/>
  <c r="H3436" i="1" s="1"/>
  <c r="E3437" i="1" a="1"/>
  <c r="E3437" i="1" s="1"/>
  <c r="H3437" i="1" s="1" a="1"/>
  <c r="H3437" i="1" s="1"/>
  <c r="E3438" i="1" a="1"/>
  <c r="E3438" i="1" s="1"/>
  <c r="H3438" i="1" s="1" a="1"/>
  <c r="H3438" i="1" s="1"/>
  <c r="E3439" i="1" a="1"/>
  <c r="E3439" i="1"/>
  <c r="H3439" i="1" s="1" a="1"/>
  <c r="H3439" i="1" s="1"/>
  <c r="E3440" i="1" a="1"/>
  <c r="E3440" i="1" s="1"/>
  <c r="H3440" i="1" s="1" a="1"/>
  <c r="H3440" i="1" s="1"/>
  <c r="E3441" i="1" a="1"/>
  <c r="E3441" i="1" s="1"/>
  <c r="H3441" i="1" s="1" a="1"/>
  <c r="H3441" i="1" s="1"/>
  <c r="E3442" i="1" a="1"/>
  <c r="E3442" i="1" s="1"/>
  <c r="H3442" i="1" s="1" a="1"/>
  <c r="H3442" i="1" s="1"/>
  <c r="E3443" i="1" a="1"/>
  <c r="E3443" i="1" s="1"/>
  <c r="H3443" i="1" s="1" a="1"/>
  <c r="H3443" i="1" s="1"/>
  <c r="E3444" i="1" a="1"/>
  <c r="E3444" i="1" s="1"/>
  <c r="H3444" i="1" s="1" a="1"/>
  <c r="H3444" i="1" s="1"/>
  <c r="E3445" i="1" a="1"/>
  <c r="E3445" i="1" s="1"/>
  <c r="H3445" i="1" s="1" a="1"/>
  <c r="H3445" i="1" s="1"/>
  <c r="E3446" i="1" a="1"/>
  <c r="E3446" i="1" s="1"/>
  <c r="H3446" i="1" s="1" a="1"/>
  <c r="H3446" i="1" s="1"/>
  <c r="E3447" i="1" a="1"/>
  <c r="E3447" i="1" s="1"/>
  <c r="H3447" i="1" s="1" a="1"/>
  <c r="H3447" i="1" s="1"/>
  <c r="E3448" i="1" a="1"/>
  <c r="E3448" i="1" s="1"/>
  <c r="H3448" i="1" s="1" a="1"/>
  <c r="H3448" i="1" s="1"/>
  <c r="E3449" i="1" a="1"/>
  <c r="E3449" i="1" s="1"/>
  <c r="H3449" i="1" s="1" a="1"/>
  <c r="H3449" i="1" s="1"/>
  <c r="E3450" i="1" a="1"/>
  <c r="E3450" i="1" s="1"/>
  <c r="H3450" i="1" s="1" a="1"/>
  <c r="H3450" i="1" s="1"/>
  <c r="E3451" i="1" a="1"/>
  <c r="E3451" i="1"/>
  <c r="H3451" i="1" s="1" a="1"/>
  <c r="H3451" i="1" s="1"/>
  <c r="E3452" i="1" a="1"/>
  <c r="E3452" i="1"/>
  <c r="H3452" i="1" s="1" a="1"/>
  <c r="H3452" i="1" s="1"/>
  <c r="E3453" i="1" a="1"/>
  <c r="E3453" i="1" s="1"/>
  <c r="H3453" i="1" s="1" a="1"/>
  <c r="H3453" i="1" s="1"/>
  <c r="E3454" i="1" a="1"/>
  <c r="E3454" i="1" s="1"/>
  <c r="H3454" i="1" s="1" a="1"/>
  <c r="H3454" i="1" s="1"/>
  <c r="E3455" i="1" a="1"/>
  <c r="E3455" i="1" s="1"/>
  <c r="H3455" i="1" s="1" a="1"/>
  <c r="H3455" i="1" s="1"/>
  <c r="E3456" i="1" a="1"/>
  <c r="E3456" i="1" s="1"/>
  <c r="H3456" i="1" s="1" a="1"/>
  <c r="H3456" i="1" s="1"/>
  <c r="E3457" i="1" a="1"/>
  <c r="E3457" i="1" s="1"/>
  <c r="H3457" i="1" s="1" a="1"/>
  <c r="H3457" i="1" s="1"/>
  <c r="E3458" i="1" a="1"/>
  <c r="E3458" i="1" s="1"/>
  <c r="H3458" i="1" s="1" a="1"/>
  <c r="H3458" i="1" s="1"/>
  <c r="E3459" i="1" a="1"/>
  <c r="E3459" i="1" s="1"/>
  <c r="H3459" i="1" s="1" a="1"/>
  <c r="H3459" i="1" s="1"/>
  <c r="E3460" i="1" a="1"/>
  <c r="E3460" i="1" s="1"/>
  <c r="H3460" i="1" s="1" a="1"/>
  <c r="H3460" i="1" s="1"/>
  <c r="E3461" i="1" a="1"/>
  <c r="E3461" i="1" s="1"/>
  <c r="H3461" i="1" s="1" a="1"/>
  <c r="H3461" i="1" s="1"/>
  <c r="E3462" i="1" a="1"/>
  <c r="E3462" i="1" s="1"/>
  <c r="H3462" i="1" s="1" a="1"/>
  <c r="H3462" i="1" s="1"/>
  <c r="E3463" i="1" a="1"/>
  <c r="E3463" i="1" s="1"/>
  <c r="H3463" i="1" s="1" a="1"/>
  <c r="H3463" i="1" s="1"/>
  <c r="E3464" i="1" a="1"/>
  <c r="E3464" i="1"/>
  <c r="H3464" i="1" s="1" a="1"/>
  <c r="H3464" i="1" s="1"/>
  <c r="E3465" i="1" a="1"/>
  <c r="E3465" i="1" s="1"/>
  <c r="H3465" i="1" s="1" a="1"/>
  <c r="H3465" i="1" s="1"/>
  <c r="E3466" i="1" a="1"/>
  <c r="E3466" i="1" s="1"/>
  <c r="H3466" i="1" s="1" a="1"/>
  <c r="H3466" i="1" s="1"/>
  <c r="E3467" i="1" a="1"/>
  <c r="E3467" i="1" s="1"/>
  <c r="H3467" i="1" s="1" a="1"/>
  <c r="H3467" i="1" s="1"/>
  <c r="E3468" i="1" a="1"/>
  <c r="E3468" i="1" s="1"/>
  <c r="H3468" i="1" s="1" a="1"/>
  <c r="H3468" i="1" s="1"/>
  <c r="E3469" i="1" a="1"/>
  <c r="E3469" i="1" s="1"/>
  <c r="H3469" i="1" s="1" a="1"/>
  <c r="H3469" i="1" s="1"/>
  <c r="E3470" i="1" a="1"/>
  <c r="E3470" i="1" s="1"/>
  <c r="H3470" i="1" s="1" a="1"/>
  <c r="H3470" i="1" s="1"/>
  <c r="E3471" i="1" a="1"/>
  <c r="E3471" i="1" s="1"/>
  <c r="H3471" i="1" s="1" a="1"/>
  <c r="H3471" i="1" s="1"/>
  <c r="E3472" i="1" a="1"/>
  <c r="E3472" i="1" s="1"/>
  <c r="H3472" i="1" s="1" a="1"/>
  <c r="H3472" i="1" s="1"/>
  <c r="E3473" i="1" a="1"/>
  <c r="E3473" i="1"/>
  <c r="H3473" i="1" s="1" a="1"/>
  <c r="H3473" i="1" s="1"/>
  <c r="E3474" i="1" a="1"/>
  <c r="E3474" i="1" s="1"/>
  <c r="H3474" i="1" s="1" a="1"/>
  <c r="H3474" i="1" s="1"/>
  <c r="E3475" i="1" a="1"/>
  <c r="E3475" i="1" s="1"/>
  <c r="H3475" i="1" s="1" a="1"/>
  <c r="H3475" i="1" s="1"/>
  <c r="E3476" i="1" a="1"/>
  <c r="E3476" i="1" s="1"/>
  <c r="H3476" i="1" s="1" a="1"/>
  <c r="H3476" i="1" s="1"/>
  <c r="E3477" i="1" a="1"/>
  <c r="E3477" i="1" s="1"/>
  <c r="H3477" i="1" s="1" a="1"/>
  <c r="H3477" i="1" s="1"/>
  <c r="E3478" i="1" a="1"/>
  <c r="E3478" i="1" s="1"/>
  <c r="H3478" i="1" s="1" a="1"/>
  <c r="H3478" i="1" s="1"/>
  <c r="E3479" i="1" a="1"/>
  <c r="E3479" i="1" s="1"/>
  <c r="H3479" i="1" s="1" a="1"/>
  <c r="H3479" i="1" s="1"/>
  <c r="E3480" i="1" a="1"/>
  <c r="E3480" i="1" s="1"/>
  <c r="H3480" i="1" s="1" a="1"/>
  <c r="H3480" i="1" s="1"/>
  <c r="E3481" i="1" a="1"/>
  <c r="E3481" i="1" s="1"/>
  <c r="H3481" i="1" s="1" a="1"/>
  <c r="H3481" i="1" s="1"/>
  <c r="E3482" i="1" a="1"/>
  <c r="E3482" i="1"/>
  <c r="H3482" i="1" s="1" a="1"/>
  <c r="H3482" i="1" s="1"/>
  <c r="E3483" i="1" a="1"/>
  <c r="E3483" i="1" s="1"/>
  <c r="H3483" i="1" s="1" a="1"/>
  <c r="H3483" i="1" s="1"/>
  <c r="E3484" i="1" a="1"/>
  <c r="E3484" i="1" s="1"/>
  <c r="H3484" i="1" s="1" a="1"/>
  <c r="H3484" i="1" s="1"/>
  <c r="E3485" i="1" a="1"/>
  <c r="E3485" i="1" s="1"/>
  <c r="H3485" i="1" s="1" a="1"/>
  <c r="H3485" i="1" s="1"/>
  <c r="E3486" i="1" a="1"/>
  <c r="E3486" i="1" s="1"/>
  <c r="H3486" i="1" s="1" a="1"/>
  <c r="H3486" i="1" s="1"/>
  <c r="E3487" i="1" a="1"/>
  <c r="E3487" i="1" s="1"/>
  <c r="H3487" i="1" s="1" a="1"/>
  <c r="H3487" i="1" s="1"/>
  <c r="E3488" i="1" a="1"/>
  <c r="E3488" i="1" s="1"/>
  <c r="H3488" i="1" s="1" a="1"/>
  <c r="H3488" i="1" s="1"/>
  <c r="E3489" i="1" a="1"/>
  <c r="E3489" i="1" s="1"/>
  <c r="H3489" i="1" s="1" a="1"/>
  <c r="H3489" i="1" s="1"/>
  <c r="E3490" i="1" a="1"/>
  <c r="E3490" i="1"/>
  <c r="H3490" i="1" s="1" a="1"/>
  <c r="H3490" i="1" s="1"/>
  <c r="E3491" i="1" a="1"/>
  <c r="E3491" i="1"/>
  <c r="H3491" i="1" s="1" a="1"/>
  <c r="H3491" i="1" s="1"/>
  <c r="E3492" i="1" a="1"/>
  <c r="E3492" i="1" s="1"/>
  <c r="H3492" i="1" s="1" a="1"/>
  <c r="H3492" i="1" s="1"/>
  <c r="E3493" i="1" a="1"/>
  <c r="E3493" i="1" s="1"/>
  <c r="H3493" i="1" s="1" a="1"/>
  <c r="H3493" i="1" s="1"/>
  <c r="E3494" i="1" a="1"/>
  <c r="E3494" i="1" s="1"/>
  <c r="H3494" i="1" s="1" a="1"/>
  <c r="H3494" i="1" s="1"/>
  <c r="E3495" i="1" a="1"/>
  <c r="E3495" i="1" s="1"/>
  <c r="H3495" i="1" s="1" a="1"/>
  <c r="H3495" i="1" s="1"/>
  <c r="E3496" i="1" a="1"/>
  <c r="E3496" i="1" s="1"/>
  <c r="H3496" i="1" s="1" a="1"/>
  <c r="H3496" i="1" s="1"/>
  <c r="E3497" i="1" a="1"/>
  <c r="E3497" i="1" s="1"/>
  <c r="H3497" i="1" s="1" a="1"/>
  <c r="H3497" i="1" s="1"/>
  <c r="E3498" i="1" a="1"/>
  <c r="E3498" i="1" s="1"/>
  <c r="H3498" i="1" s="1" a="1"/>
  <c r="H3498" i="1" s="1"/>
  <c r="E3499" i="1" a="1"/>
  <c r="E3499" i="1" s="1"/>
  <c r="H3499" i="1" s="1" a="1"/>
  <c r="H3499" i="1" s="1"/>
  <c r="E3500" i="1" a="1"/>
  <c r="E3500" i="1" s="1"/>
  <c r="H3500" i="1" s="1" a="1"/>
  <c r="H3500" i="1" s="1"/>
  <c r="E3501" i="1" a="1"/>
  <c r="E3501" i="1" s="1"/>
  <c r="H3501" i="1" s="1" a="1"/>
  <c r="H3501" i="1" s="1"/>
  <c r="E3502" i="1" a="1"/>
  <c r="E3502" i="1" s="1"/>
  <c r="H3502" i="1" s="1" a="1"/>
  <c r="H3502" i="1" s="1"/>
  <c r="E3503" i="1" a="1"/>
  <c r="E3503" i="1" s="1"/>
  <c r="H3503" i="1" s="1" a="1"/>
  <c r="H3503" i="1" s="1"/>
  <c r="E3504" i="1" a="1"/>
  <c r="E3504" i="1" s="1"/>
  <c r="H3504" i="1" s="1" a="1"/>
  <c r="H3504" i="1" s="1"/>
  <c r="E3505" i="1" a="1"/>
  <c r="E3505" i="1" s="1"/>
  <c r="H3505" i="1" s="1" a="1"/>
  <c r="H3505" i="1" s="1"/>
  <c r="E3506" i="1" a="1"/>
  <c r="E3506" i="1" s="1"/>
  <c r="H3506" i="1" s="1" a="1"/>
  <c r="H3506" i="1" s="1"/>
  <c r="E3507" i="1" a="1"/>
  <c r="E3507" i="1" s="1"/>
  <c r="H3507" i="1" s="1" a="1"/>
  <c r="H3507" i="1" s="1"/>
  <c r="E3508" i="1" a="1"/>
  <c r="E3508" i="1" s="1"/>
  <c r="H3508" i="1" s="1" a="1"/>
  <c r="H3508" i="1" s="1"/>
  <c r="E3509" i="1" a="1"/>
  <c r="E3509" i="1" s="1"/>
  <c r="H3509" i="1" s="1" a="1"/>
  <c r="H3509" i="1" s="1"/>
  <c r="E3510" i="1" a="1"/>
  <c r="E3510" i="1" s="1"/>
  <c r="H3510" i="1" s="1" a="1"/>
  <c r="H3510" i="1" s="1"/>
  <c r="E3511" i="1" a="1"/>
  <c r="E3511" i="1"/>
  <c r="H3511" i="1" s="1" a="1"/>
  <c r="H3511" i="1" s="1"/>
  <c r="E3512" i="1" a="1"/>
  <c r="E3512" i="1" s="1"/>
  <c r="H3512" i="1" s="1" a="1"/>
  <c r="H3512" i="1" s="1"/>
  <c r="E3513" i="1" a="1"/>
  <c r="E3513" i="1" s="1"/>
  <c r="H3513" i="1" s="1" a="1"/>
  <c r="H3513" i="1" s="1"/>
  <c r="E3514" i="1" a="1"/>
  <c r="E3514" i="1" s="1"/>
  <c r="H3514" i="1" s="1" a="1"/>
  <c r="H3514" i="1" s="1"/>
  <c r="E3515" i="1" a="1"/>
  <c r="E3515" i="1" s="1"/>
  <c r="H3515" i="1" s="1" a="1"/>
  <c r="H3515" i="1" s="1"/>
  <c r="E3516" i="1" a="1"/>
  <c r="E3516" i="1" s="1"/>
  <c r="H3516" i="1" s="1" a="1"/>
  <c r="H3516" i="1" s="1"/>
  <c r="E3517" i="1" a="1"/>
  <c r="E3517" i="1" s="1"/>
  <c r="H3517" i="1" s="1" a="1"/>
  <c r="H3517" i="1" s="1"/>
  <c r="E3518" i="1" a="1"/>
  <c r="E3518" i="1" s="1"/>
  <c r="H3518" i="1" s="1" a="1"/>
  <c r="H3518" i="1" s="1"/>
  <c r="E3519" i="1" a="1"/>
  <c r="E3519" i="1" s="1"/>
  <c r="H3519" i="1" s="1" a="1"/>
  <c r="H3519" i="1" s="1"/>
  <c r="E3520" i="1" a="1"/>
  <c r="E3520" i="1" s="1"/>
  <c r="H3520" i="1" s="1" a="1"/>
  <c r="H3520" i="1" s="1"/>
  <c r="E3521" i="1" a="1"/>
  <c r="E3521" i="1"/>
  <c r="H3521" i="1" s="1" a="1"/>
  <c r="H3521" i="1" s="1"/>
  <c r="E3522" i="1" a="1"/>
  <c r="E3522" i="1" s="1"/>
  <c r="H3522" i="1" s="1" a="1"/>
  <c r="H3522" i="1" s="1"/>
  <c r="E3523" i="1" a="1"/>
  <c r="E3523" i="1" s="1"/>
  <c r="H3523" i="1" s="1" a="1"/>
  <c r="H3523" i="1" s="1"/>
  <c r="E3524" i="1" a="1"/>
  <c r="E3524" i="1" s="1"/>
  <c r="H3524" i="1" s="1" a="1"/>
  <c r="H3524" i="1" s="1"/>
  <c r="E3525" i="1" a="1"/>
  <c r="E3525" i="1" s="1"/>
  <c r="H3525" i="1" s="1" a="1"/>
  <c r="H3525" i="1" s="1"/>
  <c r="E3526" i="1" a="1"/>
  <c r="E3526" i="1" s="1"/>
  <c r="H3526" i="1" s="1" a="1"/>
  <c r="H3526" i="1" s="1"/>
  <c r="E3527" i="1" a="1"/>
  <c r="E3527" i="1" s="1"/>
  <c r="H3527" i="1" s="1" a="1"/>
  <c r="H3527" i="1" s="1"/>
  <c r="E3528" i="1" a="1"/>
  <c r="E3528" i="1" s="1"/>
  <c r="H3528" i="1" s="1" a="1"/>
  <c r="H3528" i="1" s="1"/>
  <c r="E3529" i="1" a="1"/>
  <c r="E3529" i="1" s="1"/>
  <c r="H3529" i="1" s="1" a="1"/>
  <c r="H3529" i="1" s="1"/>
  <c r="E3530" i="1" a="1"/>
  <c r="E3530" i="1"/>
  <c r="H3530" i="1" s="1" a="1"/>
  <c r="H3530" i="1" s="1"/>
  <c r="E3531" i="1" a="1"/>
  <c r="E3531" i="1" s="1"/>
  <c r="H3531" i="1" s="1" a="1"/>
  <c r="H3531" i="1" s="1"/>
  <c r="E3532" i="1" a="1"/>
  <c r="E3532" i="1" s="1"/>
  <c r="H3532" i="1" s="1" a="1"/>
  <c r="H3532" i="1" s="1"/>
  <c r="E3533" i="1" a="1"/>
  <c r="E3533" i="1" s="1"/>
  <c r="H3533" i="1" s="1" a="1"/>
  <c r="H3533" i="1" s="1"/>
  <c r="E3534" i="1" a="1"/>
  <c r="E3534" i="1" s="1"/>
  <c r="H3534" i="1" s="1" a="1"/>
  <c r="H3534" i="1" s="1"/>
  <c r="E3535" i="1" a="1"/>
  <c r="E3535" i="1" s="1"/>
  <c r="H3535" i="1" s="1" a="1"/>
  <c r="H3535" i="1" s="1"/>
  <c r="E3536" i="1" a="1"/>
  <c r="E3536" i="1" s="1"/>
  <c r="H3536" i="1" s="1" a="1"/>
  <c r="H3536" i="1" s="1"/>
  <c r="E3537" i="1" a="1"/>
  <c r="E3537" i="1" s="1"/>
  <c r="H3537" i="1" s="1" a="1"/>
  <c r="H3537" i="1" s="1"/>
  <c r="E3538" i="1" a="1"/>
  <c r="E3538" i="1" s="1"/>
  <c r="H3538" i="1" s="1" a="1"/>
  <c r="H3538" i="1" s="1"/>
  <c r="E3539" i="1" a="1"/>
  <c r="E3539" i="1" s="1"/>
  <c r="H3539" i="1" s="1" a="1"/>
  <c r="H3539" i="1" s="1"/>
  <c r="E3540" i="1" a="1"/>
  <c r="E3540" i="1" s="1"/>
  <c r="H3540" i="1" s="1" a="1"/>
  <c r="H3540" i="1" s="1"/>
  <c r="E3541" i="1" a="1"/>
  <c r="E3541" i="1"/>
  <c r="H3541" i="1" s="1" a="1"/>
  <c r="H3541" i="1" s="1"/>
  <c r="E3542" i="1" a="1"/>
  <c r="E3542" i="1" s="1"/>
  <c r="H3542" i="1" s="1" a="1"/>
  <c r="H3542" i="1" s="1"/>
  <c r="E3543" i="1" a="1"/>
  <c r="E3543" i="1" s="1"/>
  <c r="H3543" i="1" s="1" a="1"/>
  <c r="H3543" i="1" s="1"/>
  <c r="E3544" i="1" a="1"/>
  <c r="E3544" i="1" s="1"/>
  <c r="H3544" i="1" s="1" a="1"/>
  <c r="H3544" i="1" s="1"/>
  <c r="E3545" i="1" a="1"/>
  <c r="E3545" i="1" s="1"/>
  <c r="H3545" i="1" s="1" a="1"/>
  <c r="H3545" i="1" s="1"/>
  <c r="E3546" i="1" a="1"/>
  <c r="E3546" i="1" s="1"/>
  <c r="H3546" i="1" s="1" a="1"/>
  <c r="H3546" i="1" s="1"/>
  <c r="E3547" i="1" a="1"/>
  <c r="E3547" i="1" s="1"/>
  <c r="H3547" i="1" s="1" a="1"/>
  <c r="H3547" i="1" s="1"/>
  <c r="E3548" i="1" a="1"/>
  <c r="E3548" i="1" s="1"/>
  <c r="H3548" i="1" s="1" a="1"/>
  <c r="H3548" i="1" s="1"/>
  <c r="E3549" i="1" a="1"/>
  <c r="E3549" i="1" s="1"/>
  <c r="H3549" i="1" s="1" a="1"/>
  <c r="H3549" i="1" s="1"/>
  <c r="E3550" i="1" a="1"/>
  <c r="E3550" i="1"/>
  <c r="H3550" i="1" s="1" a="1"/>
  <c r="H3550" i="1" s="1"/>
  <c r="E3551" i="1" a="1"/>
  <c r="E3551" i="1" s="1"/>
  <c r="H3551" i="1" s="1" a="1"/>
  <c r="H3551" i="1" s="1"/>
  <c r="E3552" i="1" a="1"/>
  <c r="E3552" i="1" s="1"/>
  <c r="H3552" i="1" s="1" a="1"/>
  <c r="H3552" i="1" s="1"/>
  <c r="E3553" i="1" a="1"/>
  <c r="E3553" i="1" s="1"/>
  <c r="H3553" i="1" s="1" a="1"/>
  <c r="H3553" i="1" s="1"/>
  <c r="E3554" i="1" a="1"/>
  <c r="E3554" i="1" s="1"/>
  <c r="H3554" i="1" s="1" a="1"/>
  <c r="H3554" i="1" s="1"/>
  <c r="E3555" i="1" a="1"/>
  <c r="E3555" i="1" s="1"/>
  <c r="H3555" i="1" s="1" a="1"/>
  <c r="H3555" i="1" s="1"/>
  <c r="E3556" i="1" a="1"/>
  <c r="E3556" i="1" s="1"/>
  <c r="H3556" i="1" s="1" a="1"/>
  <c r="H3556" i="1" s="1"/>
  <c r="E3557" i="1" a="1"/>
  <c r="E3557" i="1" s="1"/>
  <c r="H3557" i="1" s="1" a="1"/>
  <c r="H3557" i="1" s="1"/>
  <c r="E3558" i="1" a="1"/>
  <c r="E3558" i="1" s="1"/>
  <c r="H3558" i="1" s="1" a="1"/>
  <c r="H3558" i="1" s="1"/>
  <c r="E3559" i="1" a="1"/>
  <c r="E3559" i="1" s="1"/>
  <c r="H3559" i="1" s="1" a="1"/>
  <c r="H3559" i="1" s="1"/>
  <c r="E3560" i="1" a="1"/>
  <c r="E3560" i="1" s="1"/>
  <c r="H3560" i="1" s="1" a="1"/>
  <c r="H3560" i="1" s="1"/>
  <c r="E3561" i="1" a="1"/>
  <c r="E3561" i="1" s="1"/>
  <c r="H3561" i="1" s="1" a="1"/>
  <c r="H3561" i="1" s="1"/>
  <c r="E3562" i="1" a="1"/>
  <c r="E3562" i="1" s="1"/>
  <c r="H3562" i="1" s="1" a="1"/>
  <c r="H3562" i="1" s="1"/>
  <c r="E3563" i="1" a="1"/>
  <c r="E3563" i="1" s="1"/>
  <c r="H3563" i="1" s="1" a="1"/>
  <c r="H3563" i="1" s="1"/>
  <c r="E3564" i="1" a="1"/>
  <c r="E3564" i="1" s="1"/>
  <c r="H3564" i="1" s="1" a="1"/>
  <c r="H3564" i="1" s="1"/>
  <c r="E3565" i="1" a="1"/>
  <c r="E3565" i="1" s="1"/>
  <c r="H3565" i="1" s="1" a="1"/>
  <c r="H3565" i="1" s="1"/>
  <c r="E3566" i="1" a="1"/>
  <c r="E3566" i="1" s="1"/>
  <c r="H3566" i="1" s="1" a="1"/>
  <c r="H3566" i="1" s="1"/>
  <c r="E3567" i="1" a="1"/>
  <c r="E3567" i="1" s="1"/>
  <c r="H3567" i="1" s="1" a="1"/>
  <c r="H3567" i="1" s="1"/>
  <c r="E3568" i="1" a="1"/>
  <c r="E3568" i="1" s="1"/>
  <c r="H3568" i="1" s="1" a="1"/>
  <c r="H3568" i="1" s="1"/>
  <c r="E3569" i="1" a="1"/>
  <c r="E3569" i="1"/>
  <c r="H3569" i="1" s="1" a="1"/>
  <c r="H3569" i="1" s="1"/>
  <c r="E3570" i="1" a="1"/>
  <c r="E3570" i="1" s="1"/>
  <c r="H3570" i="1" s="1" a="1"/>
  <c r="H3570" i="1" s="1"/>
  <c r="E3571" i="1" a="1"/>
  <c r="E3571" i="1" s="1"/>
  <c r="H3571" i="1" s="1" a="1"/>
  <c r="H3571" i="1" s="1"/>
  <c r="E3572" i="1" a="1"/>
  <c r="E3572" i="1" s="1"/>
  <c r="H3572" i="1" s="1" a="1"/>
  <c r="H3572" i="1" s="1"/>
  <c r="E3573" i="1" a="1"/>
  <c r="E3573" i="1" s="1"/>
  <c r="H3573" i="1" s="1" a="1"/>
  <c r="H3573" i="1" s="1"/>
  <c r="E3574" i="1" a="1"/>
  <c r="E3574" i="1" s="1"/>
  <c r="H3574" i="1" s="1" a="1"/>
  <c r="H3574" i="1" s="1"/>
  <c r="E3575" i="1" a="1"/>
  <c r="E3575" i="1" s="1"/>
  <c r="H3575" i="1" s="1" a="1"/>
  <c r="H3575" i="1" s="1"/>
  <c r="E3576" i="1" a="1"/>
  <c r="E3576" i="1" s="1"/>
  <c r="H3576" i="1" s="1" a="1"/>
  <c r="H3576" i="1" s="1"/>
  <c r="E3577" i="1" a="1"/>
  <c r="E3577" i="1" s="1"/>
  <c r="H3577" i="1" s="1" a="1"/>
  <c r="H3577" i="1" s="1"/>
  <c r="E3578" i="1" a="1"/>
  <c r="E3578" i="1" s="1"/>
  <c r="H3578" i="1" s="1" a="1"/>
  <c r="H3578" i="1" s="1"/>
  <c r="E3579" i="1" a="1"/>
  <c r="E3579" i="1" s="1"/>
  <c r="H3579" i="1" s="1" a="1"/>
  <c r="H3579" i="1" s="1"/>
  <c r="E3580" i="1" a="1"/>
  <c r="E3580" i="1" s="1"/>
  <c r="H3580" i="1" s="1" a="1"/>
  <c r="H3580" i="1" s="1"/>
  <c r="E3581" i="1" a="1"/>
  <c r="E3581" i="1" s="1"/>
  <c r="H3581" i="1" s="1" a="1"/>
  <c r="H3581" i="1" s="1"/>
  <c r="E3582" i="1" a="1"/>
  <c r="E3582" i="1" s="1"/>
  <c r="H3582" i="1" s="1" a="1"/>
  <c r="H3582" i="1" s="1"/>
  <c r="E3583" i="1" a="1"/>
  <c r="E3583" i="1" s="1"/>
  <c r="H3583" i="1" s="1" a="1"/>
  <c r="H3583" i="1" s="1"/>
  <c r="E3584" i="1" a="1"/>
  <c r="E3584" i="1" s="1"/>
  <c r="H3584" i="1" s="1" a="1"/>
  <c r="H3584" i="1" s="1"/>
  <c r="E3585" i="1" a="1"/>
  <c r="E3585" i="1" s="1"/>
  <c r="H3585" i="1" s="1" a="1"/>
  <c r="H3585" i="1" s="1"/>
  <c r="E3586" i="1" a="1"/>
  <c r="E3586" i="1" s="1"/>
  <c r="H3586" i="1" s="1" a="1"/>
  <c r="H3586" i="1" s="1"/>
  <c r="E3587" i="1" a="1"/>
  <c r="E3587" i="1" s="1"/>
  <c r="H3587" i="1" s="1" a="1"/>
  <c r="H3587" i="1" s="1"/>
  <c r="E3588" i="1" a="1"/>
  <c r="E3588" i="1" s="1"/>
  <c r="H3588" i="1" s="1" a="1"/>
  <c r="H3588" i="1" s="1"/>
  <c r="E3589" i="1" a="1"/>
  <c r="E3589" i="1" s="1"/>
  <c r="H3589" i="1" s="1" a="1"/>
  <c r="H3589" i="1" s="1"/>
  <c r="E3590" i="1" a="1"/>
  <c r="E3590" i="1" s="1"/>
  <c r="H3590" i="1" s="1" a="1"/>
  <c r="H3590" i="1" s="1"/>
  <c r="E3591" i="1" a="1"/>
  <c r="E3591" i="1" s="1"/>
  <c r="H3591" i="1" s="1" a="1"/>
  <c r="H3591" i="1" s="1"/>
  <c r="E3592" i="1" a="1"/>
  <c r="E3592" i="1" s="1"/>
  <c r="H3592" i="1" s="1" a="1"/>
  <c r="H3592" i="1" s="1"/>
  <c r="E3593" i="1" a="1"/>
  <c r="E3593" i="1" s="1"/>
  <c r="H3593" i="1" s="1" a="1"/>
  <c r="H3593" i="1" s="1"/>
  <c r="E3594" i="1" a="1"/>
  <c r="E3594" i="1" s="1"/>
  <c r="H3594" i="1" s="1" a="1"/>
  <c r="H3594" i="1" s="1"/>
  <c r="E3595" i="1" a="1"/>
  <c r="E3595" i="1" s="1"/>
  <c r="H3595" i="1" s="1" a="1"/>
  <c r="H3595" i="1" s="1"/>
  <c r="E3596" i="1" a="1"/>
  <c r="E3596" i="1" s="1"/>
  <c r="H3596" i="1" s="1" a="1"/>
  <c r="H3596" i="1" s="1"/>
  <c r="E3597" i="1" a="1"/>
  <c r="E3597" i="1" s="1"/>
  <c r="H3597" i="1" s="1" a="1"/>
  <c r="H3597" i="1" s="1"/>
  <c r="E3598" i="1" a="1"/>
  <c r="E3598" i="1" s="1"/>
  <c r="H3598" i="1" s="1" a="1"/>
  <c r="H3598" i="1" s="1"/>
  <c r="E3599" i="1" a="1"/>
  <c r="E3599" i="1" s="1"/>
  <c r="H3599" i="1" s="1" a="1"/>
  <c r="H3599" i="1" s="1"/>
  <c r="E3600" i="1" a="1"/>
  <c r="E3600" i="1" s="1"/>
  <c r="H3600" i="1" s="1" a="1"/>
  <c r="H3600" i="1" s="1"/>
  <c r="E3601" i="1" a="1"/>
  <c r="E3601" i="1" s="1"/>
  <c r="H3601" i="1" s="1" a="1"/>
  <c r="H3601" i="1" s="1"/>
  <c r="E3602" i="1" a="1"/>
  <c r="E3602" i="1" s="1"/>
  <c r="H3602" i="1" s="1" a="1"/>
  <c r="H3602" i="1" s="1"/>
  <c r="E3603" i="1" a="1"/>
  <c r="E3603" i="1" s="1"/>
  <c r="H3603" i="1" s="1" a="1"/>
  <c r="H3603" i="1" s="1"/>
  <c r="E3604" i="1" a="1"/>
  <c r="E3604" i="1" s="1"/>
  <c r="H3604" i="1" s="1" a="1"/>
  <c r="H3604" i="1" s="1"/>
  <c r="E3605" i="1" a="1"/>
  <c r="E3605" i="1" s="1"/>
  <c r="H3605" i="1" s="1" a="1"/>
  <c r="H3605" i="1" s="1"/>
  <c r="E3606" i="1" a="1"/>
  <c r="E3606" i="1" s="1"/>
  <c r="H3606" i="1" s="1" a="1"/>
  <c r="H3606" i="1" s="1"/>
  <c r="E3607" i="1" a="1"/>
  <c r="E3607" i="1" s="1"/>
  <c r="H3607" i="1" s="1" a="1"/>
  <c r="H3607" i="1" s="1"/>
  <c r="E3608" i="1" a="1"/>
  <c r="E3608" i="1" s="1"/>
  <c r="H3608" i="1" s="1" a="1"/>
  <c r="H3608" i="1" s="1"/>
  <c r="E3609" i="1" a="1"/>
  <c r="E3609" i="1" s="1"/>
  <c r="H3609" i="1" s="1" a="1"/>
  <c r="H3609" i="1" s="1"/>
  <c r="E3610" i="1" a="1"/>
  <c r="E3610" i="1" s="1"/>
  <c r="H3610" i="1" s="1" a="1"/>
  <c r="H3610" i="1" s="1"/>
  <c r="E3611" i="1" a="1"/>
  <c r="E3611" i="1" s="1"/>
  <c r="H3611" i="1" s="1" a="1"/>
  <c r="H3611" i="1" s="1"/>
  <c r="E3612" i="1" a="1"/>
  <c r="E3612" i="1" s="1"/>
  <c r="H3612" i="1" s="1" a="1"/>
  <c r="H3612" i="1" s="1"/>
  <c r="E3613" i="1" a="1"/>
  <c r="E3613" i="1" s="1"/>
  <c r="H3613" i="1" s="1" a="1"/>
  <c r="H3613" i="1" s="1"/>
  <c r="E3614" i="1" a="1"/>
  <c r="E3614" i="1" s="1"/>
  <c r="H3614" i="1" s="1" a="1"/>
  <c r="H3614" i="1" s="1"/>
  <c r="E3615" i="1" a="1"/>
  <c r="E3615" i="1" s="1"/>
  <c r="H3615" i="1" s="1" a="1"/>
  <c r="H3615" i="1" s="1"/>
  <c r="E3616" i="1" a="1"/>
  <c r="E3616" i="1" s="1"/>
  <c r="H3616" i="1" s="1" a="1"/>
  <c r="H3616" i="1" s="1"/>
  <c r="E3617" i="1" a="1"/>
  <c r="E3617" i="1" s="1"/>
  <c r="H3617" i="1" s="1" a="1"/>
  <c r="H3617" i="1" s="1"/>
  <c r="E3618" i="1" a="1"/>
  <c r="E3618" i="1" s="1"/>
  <c r="H3618" i="1" s="1" a="1"/>
  <c r="H3618" i="1" s="1"/>
  <c r="E3619" i="1" a="1"/>
  <c r="E3619" i="1" s="1"/>
  <c r="H3619" i="1" s="1" a="1"/>
  <c r="H3619" i="1" s="1"/>
  <c r="E3620" i="1" a="1"/>
  <c r="E3620" i="1" s="1"/>
  <c r="H3620" i="1" s="1" a="1"/>
  <c r="H3620" i="1" s="1"/>
  <c r="E3621" i="1" a="1"/>
  <c r="E3621" i="1" s="1"/>
  <c r="H3621" i="1" s="1" a="1"/>
  <c r="H3621" i="1" s="1"/>
  <c r="E3622" i="1" a="1"/>
  <c r="E3622" i="1" s="1"/>
  <c r="H3622" i="1" s="1" a="1"/>
  <c r="H3622" i="1" s="1"/>
  <c r="E3623" i="1" a="1"/>
  <c r="E3623" i="1" s="1"/>
  <c r="H3623" i="1" s="1" a="1"/>
  <c r="H3623" i="1" s="1"/>
  <c r="E3624" i="1" a="1"/>
  <c r="E3624" i="1" s="1"/>
  <c r="H3624" i="1" s="1" a="1"/>
  <c r="H3624" i="1" s="1"/>
  <c r="E3625" i="1" a="1"/>
  <c r="E3625" i="1" s="1"/>
  <c r="H3625" i="1" s="1" a="1"/>
  <c r="H3625" i="1" s="1"/>
  <c r="E3626" i="1" a="1"/>
  <c r="E3626" i="1" s="1"/>
  <c r="H3626" i="1" s="1" a="1"/>
  <c r="H3626" i="1" s="1"/>
  <c r="E3627" i="1" a="1"/>
  <c r="E3627" i="1" s="1"/>
  <c r="H3627" i="1" s="1" a="1"/>
  <c r="H3627" i="1" s="1"/>
  <c r="E3628" i="1" a="1"/>
  <c r="E3628" i="1" s="1"/>
  <c r="H3628" i="1" s="1" a="1"/>
  <c r="H3628" i="1" s="1"/>
  <c r="E3629" i="1" a="1"/>
  <c r="E3629" i="1" s="1"/>
  <c r="H3629" i="1" s="1" a="1"/>
  <c r="H3629" i="1" s="1"/>
  <c r="E3630" i="1" a="1"/>
  <c r="E3630" i="1" s="1"/>
  <c r="H3630" i="1" s="1" a="1"/>
  <c r="H3630" i="1" s="1"/>
  <c r="E3631" i="1" a="1"/>
  <c r="E3631" i="1" s="1"/>
  <c r="H3631" i="1" s="1" a="1"/>
  <c r="H3631" i="1" s="1"/>
  <c r="E3632" i="1" a="1"/>
  <c r="E3632" i="1" s="1"/>
  <c r="H3632" i="1" s="1" a="1"/>
  <c r="H3632" i="1" s="1"/>
  <c r="E3633" i="1" a="1"/>
  <c r="E3633" i="1" s="1"/>
  <c r="H3633" i="1" s="1" a="1"/>
  <c r="H3633" i="1" s="1"/>
  <c r="E3634" i="1" a="1"/>
  <c r="E3634" i="1" s="1"/>
  <c r="H3634" i="1" s="1" a="1"/>
  <c r="H3634" i="1" s="1"/>
  <c r="E3635" i="1" a="1"/>
  <c r="E3635" i="1" s="1"/>
  <c r="H3635" i="1" s="1" a="1"/>
  <c r="H3635" i="1" s="1"/>
  <c r="E3636" i="1" a="1"/>
  <c r="E3636" i="1" s="1"/>
  <c r="H3636" i="1" s="1" a="1"/>
  <c r="H3636" i="1" s="1"/>
  <c r="E3637" i="1" a="1"/>
  <c r="E3637" i="1" s="1"/>
  <c r="H3637" i="1" s="1" a="1"/>
  <c r="H3637" i="1" s="1"/>
  <c r="E3638" i="1" a="1"/>
  <c r="E3638" i="1" s="1"/>
  <c r="H3638" i="1" s="1" a="1"/>
  <c r="H3638" i="1" s="1"/>
  <c r="E3639" i="1" a="1"/>
  <c r="E3639" i="1"/>
  <c r="H3639" i="1" s="1" a="1"/>
  <c r="H3639" i="1" s="1"/>
  <c r="E3640" i="1" a="1"/>
  <c r="E3640" i="1" s="1"/>
  <c r="H3640" i="1" s="1" a="1"/>
  <c r="H3640" i="1" s="1"/>
  <c r="E3641" i="1" a="1"/>
  <c r="E3641" i="1" s="1"/>
  <c r="H3641" i="1" s="1" a="1"/>
  <c r="H3641" i="1" s="1"/>
  <c r="E3642" i="1" a="1"/>
  <c r="E3642" i="1" s="1"/>
  <c r="H3642" i="1" s="1" a="1"/>
  <c r="H3642" i="1" s="1"/>
  <c r="E3643" i="1" a="1"/>
  <c r="E3643" i="1" s="1"/>
  <c r="H3643" i="1" s="1" a="1"/>
  <c r="H3643" i="1" s="1"/>
  <c r="E3644" i="1" a="1"/>
  <c r="E3644" i="1" s="1"/>
  <c r="H3644" i="1" s="1" a="1"/>
  <c r="H3644" i="1" s="1"/>
  <c r="E3645" i="1" a="1"/>
  <c r="E3645" i="1" s="1"/>
  <c r="H3645" i="1" s="1" a="1"/>
  <c r="H3645" i="1" s="1"/>
  <c r="E3646" i="1" a="1"/>
  <c r="E3646" i="1" s="1"/>
  <c r="H3646" i="1" s="1" a="1"/>
  <c r="H3646" i="1" s="1"/>
  <c r="E3647" i="1" a="1"/>
  <c r="E3647" i="1" s="1"/>
  <c r="H3647" i="1" s="1" a="1"/>
  <c r="H3647" i="1" s="1"/>
  <c r="E3648" i="1" a="1"/>
  <c r="E3648" i="1" s="1"/>
  <c r="H3648" i="1" s="1" a="1"/>
  <c r="H3648" i="1" s="1"/>
  <c r="E3649" i="1" a="1"/>
  <c r="E3649" i="1" s="1"/>
  <c r="H3649" i="1" s="1" a="1"/>
  <c r="H3649" i="1" s="1"/>
  <c r="E3650" i="1" a="1"/>
  <c r="E3650" i="1" s="1"/>
  <c r="H3650" i="1" s="1" a="1"/>
  <c r="H3650" i="1" s="1"/>
  <c r="E3651" i="1" a="1"/>
  <c r="E3651" i="1" s="1"/>
  <c r="H3651" i="1" s="1" a="1"/>
  <c r="H3651" i="1" s="1"/>
  <c r="E3652" i="1" a="1"/>
  <c r="E3652" i="1" s="1"/>
  <c r="H3652" i="1" s="1" a="1"/>
  <c r="H3652" i="1" s="1"/>
  <c r="E3653" i="1" a="1"/>
  <c r="E3653" i="1" s="1"/>
  <c r="H3653" i="1" s="1" a="1"/>
  <c r="H3653" i="1" s="1"/>
  <c r="E3654" i="1" a="1"/>
  <c r="E3654" i="1" s="1"/>
  <c r="H3654" i="1" s="1" a="1"/>
  <c r="H3654" i="1" s="1"/>
  <c r="E3655" i="1" a="1"/>
  <c r="E3655" i="1" s="1"/>
  <c r="H3655" i="1" s="1" a="1"/>
  <c r="H3655" i="1" s="1"/>
  <c r="E3656" i="1" a="1"/>
  <c r="E3656" i="1" s="1"/>
  <c r="H3656" i="1" s="1" a="1"/>
  <c r="H3656" i="1" s="1"/>
  <c r="E3657" i="1" a="1"/>
  <c r="E3657" i="1" s="1"/>
  <c r="H3657" i="1" s="1" a="1"/>
  <c r="H3657" i="1" s="1"/>
  <c r="E3658" i="1" a="1"/>
  <c r="E3658" i="1" s="1"/>
  <c r="H3658" i="1" s="1" a="1"/>
  <c r="H3658" i="1" s="1"/>
  <c r="E3659" i="1" a="1"/>
  <c r="E3659" i="1" s="1"/>
  <c r="H3659" i="1" s="1" a="1"/>
  <c r="H3659" i="1" s="1"/>
  <c r="E3660" i="1" a="1"/>
  <c r="E3660" i="1" s="1"/>
  <c r="H3660" i="1" s="1" a="1"/>
  <c r="H3660" i="1" s="1"/>
  <c r="E3661" i="1" a="1"/>
  <c r="E3661" i="1"/>
  <c r="H3661" i="1" s="1" a="1"/>
  <c r="H3661" i="1" s="1"/>
  <c r="E3662" i="1" a="1"/>
  <c r="E3662" i="1" s="1"/>
  <c r="H3662" i="1" s="1" a="1"/>
  <c r="H3662" i="1" s="1"/>
  <c r="E3663" i="1" a="1"/>
  <c r="E3663" i="1" s="1"/>
  <c r="H3663" i="1" s="1" a="1"/>
  <c r="H3663" i="1" s="1"/>
  <c r="E3664" i="1" a="1"/>
  <c r="E3664" i="1" s="1"/>
  <c r="H3664" i="1" s="1" a="1"/>
  <c r="H3664" i="1" s="1"/>
  <c r="E3665" i="1" a="1"/>
  <c r="E3665" i="1" s="1"/>
  <c r="H3665" i="1" s="1" a="1"/>
  <c r="H3665" i="1" s="1"/>
  <c r="E3666" i="1" a="1"/>
  <c r="E3666" i="1" s="1"/>
  <c r="H3666" i="1" s="1" a="1"/>
  <c r="H3666" i="1" s="1"/>
  <c r="E3667" i="1" a="1"/>
  <c r="E3667" i="1" s="1"/>
  <c r="H3667" i="1" s="1" a="1"/>
  <c r="H3667" i="1" s="1"/>
  <c r="E3668" i="1" a="1"/>
  <c r="E3668" i="1" s="1"/>
  <c r="H3668" i="1" s="1" a="1"/>
  <c r="H3668" i="1" s="1"/>
  <c r="E3669" i="1" a="1"/>
  <c r="E3669" i="1" s="1"/>
  <c r="H3669" i="1" s="1" a="1"/>
  <c r="H3669" i="1" s="1"/>
  <c r="E3670" i="1" a="1"/>
  <c r="E3670" i="1" s="1"/>
  <c r="H3670" i="1" s="1" a="1"/>
  <c r="H3670" i="1" s="1"/>
  <c r="E3671" i="1" a="1"/>
  <c r="E3671" i="1" s="1"/>
  <c r="H3671" i="1" s="1" a="1"/>
  <c r="H3671" i="1" s="1"/>
  <c r="E3672" i="1" a="1"/>
  <c r="E3672" i="1" s="1"/>
  <c r="H3672" i="1" s="1" a="1"/>
  <c r="H3672" i="1" s="1"/>
  <c r="E3673" i="1" a="1"/>
  <c r="E3673" i="1" s="1"/>
  <c r="H3673" i="1" s="1" a="1"/>
  <c r="H3673" i="1" s="1"/>
  <c r="E3674" i="1" a="1"/>
  <c r="E3674" i="1"/>
  <c r="H3674" i="1" s="1" a="1"/>
  <c r="H3674" i="1" s="1"/>
  <c r="E3675" i="1" a="1"/>
  <c r="E3675" i="1" s="1"/>
  <c r="H3675" i="1" s="1" a="1"/>
  <c r="H3675" i="1" s="1"/>
  <c r="E3676" i="1" a="1"/>
  <c r="E3676" i="1" s="1"/>
  <c r="H3676" i="1" s="1" a="1"/>
  <c r="H3676" i="1" s="1"/>
  <c r="E3677" i="1" a="1"/>
  <c r="E3677" i="1" s="1"/>
  <c r="H3677" i="1" s="1" a="1"/>
  <c r="H3677" i="1" s="1"/>
  <c r="E3678" i="1" a="1"/>
  <c r="E3678" i="1" s="1"/>
  <c r="H3678" i="1" s="1" a="1"/>
  <c r="H3678" i="1" s="1"/>
  <c r="E3679" i="1" a="1"/>
  <c r="E3679" i="1" s="1"/>
  <c r="H3679" i="1" s="1" a="1"/>
  <c r="H3679" i="1" s="1"/>
  <c r="E3680" i="1" a="1"/>
  <c r="E3680" i="1" s="1"/>
  <c r="H3680" i="1" s="1" a="1"/>
  <c r="H3680" i="1" s="1"/>
  <c r="E3681" i="1" a="1"/>
  <c r="E3681" i="1"/>
  <c r="H3681" i="1" s="1" a="1"/>
  <c r="H3681" i="1" s="1"/>
  <c r="E3682" i="1" a="1"/>
  <c r="E3682" i="1" s="1"/>
  <c r="H3682" i="1" s="1" a="1"/>
  <c r="H3682" i="1" s="1"/>
  <c r="E3683" i="1" a="1"/>
  <c r="E3683" i="1" s="1"/>
  <c r="H3683" i="1" s="1" a="1"/>
  <c r="H3683" i="1" s="1"/>
  <c r="E3684" i="1" a="1"/>
  <c r="E3684" i="1" s="1"/>
  <c r="H3684" i="1" s="1" a="1"/>
  <c r="H3684" i="1" s="1"/>
  <c r="E3685" i="1" a="1"/>
  <c r="E3685" i="1" s="1"/>
  <c r="H3685" i="1" s="1" a="1"/>
  <c r="H3685" i="1" s="1"/>
  <c r="E3686" i="1" a="1"/>
  <c r="E3686" i="1" s="1"/>
  <c r="H3686" i="1" s="1" a="1"/>
  <c r="H3686" i="1" s="1"/>
  <c r="E3687" i="1" a="1"/>
  <c r="E3687" i="1"/>
  <c r="H3687" i="1" s="1" a="1"/>
  <c r="H3687" i="1" s="1"/>
  <c r="E3688" i="1" a="1"/>
  <c r="E3688" i="1" s="1"/>
  <c r="H3688" i="1" s="1" a="1"/>
  <c r="H3688" i="1" s="1"/>
  <c r="E3689" i="1" a="1"/>
  <c r="E3689" i="1" s="1"/>
  <c r="H3689" i="1" s="1" a="1"/>
  <c r="H3689" i="1" s="1"/>
  <c r="E3690" i="1" a="1"/>
  <c r="E3690" i="1" s="1"/>
  <c r="H3690" i="1" s="1" a="1"/>
  <c r="H3690" i="1" s="1"/>
  <c r="E3691" i="1" a="1"/>
  <c r="E3691" i="1" s="1"/>
  <c r="H3691" i="1" s="1" a="1"/>
  <c r="H3691" i="1" s="1"/>
  <c r="E3692" i="1" a="1"/>
  <c r="E3692" i="1" s="1"/>
  <c r="H3692" i="1" s="1" a="1"/>
  <c r="H3692" i="1" s="1"/>
  <c r="E3693" i="1" a="1"/>
  <c r="E3693" i="1" s="1"/>
  <c r="H3693" i="1" s="1" a="1"/>
  <c r="H3693" i="1" s="1"/>
  <c r="E3694" i="1" a="1"/>
  <c r="E3694" i="1"/>
  <c r="H3694" i="1" s="1" a="1"/>
  <c r="H3694" i="1" s="1"/>
  <c r="E3695" i="1" a="1"/>
  <c r="E3695" i="1" s="1"/>
  <c r="H3695" i="1" s="1" a="1"/>
  <c r="H3695" i="1" s="1"/>
  <c r="E3696" i="1" a="1"/>
  <c r="E3696" i="1" s="1"/>
  <c r="H3696" i="1" s="1" a="1"/>
  <c r="H3696" i="1" s="1"/>
  <c r="E3697" i="1" a="1"/>
  <c r="E3697" i="1" s="1"/>
  <c r="H3697" i="1" s="1" a="1"/>
  <c r="H3697" i="1" s="1"/>
  <c r="E3698" i="1" a="1"/>
  <c r="E3698" i="1" s="1"/>
  <c r="H3698" i="1" s="1" a="1"/>
  <c r="H3698" i="1" s="1"/>
  <c r="E3699" i="1" a="1"/>
  <c r="E3699" i="1" s="1"/>
  <c r="H3699" i="1" s="1" a="1"/>
  <c r="H3699" i="1" s="1"/>
  <c r="E3700" i="1" a="1"/>
  <c r="E3700" i="1"/>
  <c r="H3700" i="1" s="1" a="1"/>
  <c r="H3700" i="1" s="1"/>
  <c r="E3701" i="1" a="1"/>
  <c r="E3701" i="1" s="1"/>
  <c r="H3701" i="1" s="1" a="1"/>
  <c r="H3701" i="1" s="1"/>
  <c r="E3702" i="1" a="1"/>
  <c r="E3702" i="1" s="1"/>
  <c r="H3702" i="1" s="1" a="1"/>
  <c r="H3702" i="1" s="1"/>
  <c r="E3703" i="1" a="1"/>
  <c r="E3703" i="1" s="1"/>
  <c r="H3703" i="1" s="1" a="1"/>
  <c r="H3703" i="1" s="1"/>
  <c r="E3704" i="1" a="1"/>
  <c r="E3704" i="1" s="1"/>
  <c r="H3704" i="1" s="1" a="1"/>
  <c r="H3704" i="1" s="1"/>
  <c r="E3705" i="1" a="1"/>
  <c r="E3705" i="1" s="1"/>
  <c r="H3705" i="1" s="1" a="1"/>
  <c r="H3705" i="1" s="1"/>
  <c r="E3706" i="1" a="1"/>
  <c r="E3706" i="1" s="1"/>
  <c r="H3706" i="1" s="1" a="1"/>
  <c r="H3706" i="1" s="1"/>
  <c r="E3707" i="1" a="1"/>
  <c r="E3707" i="1"/>
  <c r="H3707" i="1" s="1" a="1"/>
  <c r="H3707" i="1" s="1"/>
  <c r="E3708" i="1" a="1"/>
  <c r="E3708" i="1" s="1"/>
  <c r="H3708" i="1" s="1" a="1"/>
  <c r="H3708" i="1" s="1"/>
  <c r="E3709" i="1" a="1"/>
  <c r="E3709" i="1" s="1"/>
  <c r="H3709" i="1" s="1" a="1"/>
  <c r="H3709" i="1" s="1"/>
  <c r="E3710" i="1" a="1"/>
  <c r="E3710" i="1" s="1"/>
  <c r="H3710" i="1" s="1" a="1"/>
  <c r="H3710" i="1" s="1"/>
  <c r="E3711" i="1" a="1"/>
  <c r="E3711" i="1" s="1"/>
  <c r="H3711" i="1" s="1" a="1"/>
  <c r="H3711" i="1" s="1"/>
  <c r="E3712" i="1" a="1"/>
  <c r="E3712" i="1" s="1"/>
  <c r="H3712" i="1" s="1" a="1"/>
  <c r="H3712" i="1" s="1"/>
  <c r="E3713" i="1" a="1"/>
  <c r="E3713" i="1"/>
  <c r="H3713" i="1" s="1" a="1"/>
  <c r="H3713" i="1" s="1"/>
  <c r="E3714" i="1" a="1"/>
  <c r="E3714" i="1" s="1"/>
  <c r="H3714" i="1" s="1" a="1"/>
  <c r="H3714" i="1" s="1"/>
  <c r="E3715" i="1" a="1"/>
  <c r="E3715" i="1" s="1"/>
  <c r="H3715" i="1" s="1" a="1"/>
  <c r="H3715" i="1" s="1"/>
  <c r="E3716" i="1" a="1"/>
  <c r="E3716" i="1" s="1"/>
  <c r="H3716" i="1" s="1" a="1"/>
  <c r="H3716" i="1" s="1"/>
  <c r="E3717" i="1" a="1"/>
  <c r="E3717" i="1" s="1"/>
  <c r="H3717" i="1" s="1" a="1"/>
  <c r="H3717" i="1" s="1"/>
  <c r="E3718" i="1" a="1"/>
  <c r="E3718" i="1" s="1"/>
  <c r="H3718" i="1" s="1" a="1"/>
  <c r="H3718" i="1" s="1"/>
  <c r="E3719" i="1" a="1"/>
  <c r="E3719" i="1" s="1"/>
  <c r="H3719" i="1" s="1" a="1"/>
  <c r="H3719" i="1" s="1"/>
  <c r="E3720" i="1" a="1"/>
  <c r="E3720" i="1" s="1"/>
  <c r="H3720" i="1" s="1" a="1"/>
  <c r="H3720" i="1" s="1"/>
  <c r="E3721" i="1" a="1"/>
  <c r="E3721" i="1" s="1"/>
  <c r="H3721" i="1" s="1" a="1"/>
  <c r="H3721" i="1" s="1"/>
  <c r="E3722" i="1" a="1"/>
  <c r="E3722" i="1" s="1"/>
  <c r="H3722" i="1" s="1" a="1"/>
  <c r="H3722" i="1" s="1"/>
  <c r="E3723" i="1" a="1"/>
  <c r="E3723" i="1" s="1"/>
  <c r="H3723" i="1" s="1" a="1"/>
  <c r="H3723" i="1" s="1"/>
  <c r="E3724" i="1" a="1"/>
  <c r="E3724" i="1"/>
  <c r="H3724" i="1" s="1" a="1"/>
  <c r="H3724" i="1" s="1"/>
  <c r="E3725" i="1" a="1"/>
  <c r="E3725" i="1" s="1"/>
  <c r="H3725" i="1" s="1" a="1"/>
  <c r="H3725" i="1" s="1"/>
  <c r="E3726" i="1" a="1"/>
  <c r="E3726" i="1" s="1"/>
  <c r="H3726" i="1" s="1" a="1"/>
  <c r="H3726" i="1" s="1"/>
  <c r="E3727" i="1" a="1"/>
  <c r="E3727" i="1"/>
  <c r="H3727" i="1" s="1" a="1"/>
  <c r="H3727" i="1" s="1"/>
  <c r="E3728" i="1" a="1"/>
  <c r="E3728" i="1" s="1"/>
  <c r="H3728" i="1" s="1" a="1"/>
  <c r="H3728" i="1" s="1"/>
  <c r="E3729" i="1" a="1"/>
  <c r="E3729" i="1" s="1"/>
  <c r="H3729" i="1" s="1" a="1"/>
  <c r="H3729" i="1" s="1"/>
  <c r="E3730" i="1" a="1"/>
  <c r="E3730" i="1" s="1"/>
  <c r="H3730" i="1" s="1" a="1"/>
  <c r="H3730" i="1" s="1"/>
  <c r="E3731" i="1" a="1"/>
  <c r="E3731" i="1" s="1"/>
  <c r="H3731" i="1" s="1" a="1"/>
  <c r="H3731" i="1" s="1"/>
  <c r="E3732" i="1" a="1"/>
  <c r="E3732" i="1" s="1"/>
  <c r="H3732" i="1" s="1" a="1"/>
  <c r="H3732" i="1" s="1"/>
  <c r="E3733" i="1" a="1"/>
  <c r="E3733" i="1"/>
  <c r="H3733" i="1" s="1" a="1"/>
  <c r="H3733" i="1" s="1"/>
  <c r="E3734" i="1" a="1"/>
  <c r="E3734" i="1" s="1"/>
  <c r="H3734" i="1" s="1" a="1"/>
  <c r="H3734" i="1" s="1"/>
  <c r="E3735" i="1" a="1"/>
  <c r="E3735" i="1" s="1"/>
  <c r="H3735" i="1" s="1" a="1"/>
  <c r="H3735" i="1" s="1"/>
  <c r="E3736" i="1" a="1"/>
  <c r="E3736" i="1" s="1"/>
  <c r="H3736" i="1" s="1" a="1"/>
  <c r="H3736" i="1" s="1"/>
  <c r="E3737" i="1" a="1"/>
  <c r="E3737" i="1"/>
  <c r="H3737" i="1" s="1" a="1"/>
  <c r="H3737" i="1" s="1"/>
  <c r="E3738" i="1" a="1"/>
  <c r="E3738" i="1" s="1"/>
  <c r="H3738" i="1" s="1" a="1"/>
  <c r="H3738" i="1" s="1"/>
  <c r="E3739" i="1" a="1"/>
  <c r="E3739" i="1" s="1"/>
  <c r="H3739" i="1" s="1" a="1"/>
  <c r="H3739" i="1" s="1"/>
  <c r="E3740" i="1" a="1"/>
  <c r="E3740" i="1"/>
  <c r="H3740" i="1" s="1" a="1"/>
  <c r="H3740" i="1" s="1"/>
  <c r="E3741" i="1" a="1"/>
  <c r="E3741" i="1" s="1"/>
  <c r="H3741" i="1" s="1" a="1"/>
  <c r="H3741" i="1" s="1"/>
  <c r="E3742" i="1" a="1"/>
  <c r="E3742" i="1" s="1"/>
  <c r="H3742" i="1" s="1" a="1"/>
  <c r="H3742" i="1" s="1"/>
  <c r="E3743" i="1" a="1"/>
  <c r="E3743" i="1" s="1"/>
  <c r="H3743" i="1" s="1" a="1"/>
  <c r="H3743" i="1" s="1"/>
  <c r="E3744" i="1" a="1"/>
  <c r="E3744" i="1" s="1"/>
  <c r="H3744" i="1" s="1" a="1"/>
  <c r="H3744" i="1" s="1"/>
  <c r="E3745" i="1" a="1"/>
  <c r="E3745" i="1" s="1"/>
  <c r="H3745" i="1" s="1" a="1"/>
  <c r="H3745" i="1" s="1"/>
  <c r="E3746" i="1" a="1"/>
  <c r="E3746" i="1" s="1"/>
  <c r="H3746" i="1" s="1" a="1"/>
  <c r="H3746" i="1" s="1"/>
  <c r="E3747" i="1" a="1"/>
  <c r="E3747" i="1" s="1"/>
  <c r="H3747" i="1" s="1" a="1"/>
  <c r="H3747" i="1" s="1"/>
  <c r="E3748" i="1" a="1"/>
  <c r="E3748" i="1" s="1"/>
  <c r="H3748" i="1" s="1" a="1"/>
  <c r="H3748" i="1" s="1"/>
  <c r="E3749" i="1" a="1"/>
  <c r="E3749" i="1" s="1"/>
  <c r="H3749" i="1" s="1" a="1"/>
  <c r="H3749" i="1" s="1"/>
  <c r="E3750" i="1" a="1"/>
  <c r="E3750" i="1" s="1"/>
  <c r="H3750" i="1" s="1" a="1"/>
  <c r="H3750" i="1" s="1"/>
  <c r="E3751" i="1" a="1"/>
  <c r="E3751" i="1" s="1"/>
  <c r="H3751" i="1" s="1" a="1"/>
  <c r="H3751" i="1" s="1"/>
  <c r="E3752" i="1" a="1"/>
  <c r="E3752" i="1" s="1"/>
  <c r="H3752" i="1" s="1" a="1"/>
  <c r="H3752" i="1" s="1"/>
  <c r="E3753" i="1" a="1"/>
  <c r="E3753" i="1"/>
  <c r="H3753" i="1" s="1" a="1"/>
  <c r="H3753" i="1" s="1"/>
  <c r="E3754" i="1" a="1"/>
  <c r="E3754" i="1" s="1"/>
  <c r="H3754" i="1" s="1" a="1"/>
  <c r="H3754" i="1" s="1"/>
  <c r="E3755" i="1" a="1"/>
  <c r="E3755" i="1" s="1"/>
  <c r="H3755" i="1" s="1" a="1"/>
  <c r="H3755" i="1" s="1"/>
  <c r="E3756" i="1" a="1"/>
  <c r="E3756" i="1" s="1"/>
  <c r="H3756" i="1" s="1" a="1"/>
  <c r="H3756" i="1" s="1"/>
  <c r="E3757" i="1" a="1"/>
  <c r="E3757" i="1"/>
  <c r="H3757" i="1" s="1" a="1"/>
  <c r="H3757" i="1" s="1"/>
  <c r="E3758" i="1" a="1"/>
  <c r="E3758" i="1" s="1"/>
  <c r="H3758" i="1" s="1" a="1"/>
  <c r="H3758" i="1" s="1"/>
  <c r="E3759" i="1" a="1"/>
  <c r="E3759" i="1"/>
  <c r="H3759" i="1" s="1" a="1"/>
  <c r="H3759" i="1" s="1"/>
  <c r="E3760" i="1" a="1"/>
  <c r="E3760" i="1" s="1"/>
  <c r="H3760" i="1" s="1" a="1"/>
  <c r="H3760" i="1" s="1"/>
  <c r="E3761" i="1" a="1"/>
  <c r="E3761" i="1" s="1"/>
  <c r="H3761" i="1" s="1" a="1"/>
  <c r="H3761" i="1" s="1"/>
  <c r="E3762" i="1" a="1"/>
  <c r="E3762" i="1" s="1"/>
  <c r="H3762" i="1" s="1" a="1"/>
  <c r="H3762" i="1" s="1"/>
  <c r="E3763" i="1" a="1"/>
  <c r="E3763" i="1" s="1"/>
  <c r="H3763" i="1" s="1" a="1"/>
  <c r="H3763" i="1" s="1"/>
  <c r="E3764" i="1" a="1"/>
  <c r="E3764" i="1" s="1"/>
  <c r="H3764" i="1" s="1" a="1"/>
  <c r="H3764" i="1" s="1"/>
  <c r="E3765" i="1" a="1"/>
  <c r="E3765" i="1" s="1"/>
  <c r="H3765" i="1" s="1" a="1"/>
  <c r="H3765" i="1" s="1"/>
  <c r="E3766" i="1" a="1"/>
  <c r="E3766" i="1" s="1"/>
  <c r="H3766" i="1" s="1" a="1"/>
  <c r="H3766" i="1" s="1"/>
  <c r="E3767" i="1" a="1"/>
  <c r="E3767" i="1" s="1"/>
  <c r="H3767" i="1" s="1" a="1"/>
  <c r="H3767" i="1" s="1"/>
  <c r="E3768" i="1" a="1"/>
  <c r="E3768" i="1" s="1"/>
  <c r="H3768" i="1" s="1" a="1"/>
  <c r="H3768" i="1" s="1"/>
  <c r="E3769" i="1" a="1"/>
  <c r="E3769" i="1"/>
  <c r="H3769" i="1" s="1" a="1"/>
  <c r="H3769" i="1" s="1"/>
  <c r="E3770" i="1" a="1"/>
  <c r="E3770" i="1" s="1"/>
  <c r="H3770" i="1" s="1" a="1"/>
  <c r="H3770" i="1" s="1"/>
  <c r="E3771" i="1" a="1"/>
  <c r="E3771" i="1" s="1"/>
  <c r="H3771" i="1" s="1" a="1"/>
  <c r="H3771" i="1" s="1"/>
  <c r="E3772" i="1" a="1"/>
  <c r="E3772" i="1"/>
  <c r="H3772" i="1" s="1" a="1"/>
  <c r="H3772" i="1" s="1"/>
  <c r="E3773" i="1" a="1"/>
  <c r="E3773" i="1" s="1"/>
  <c r="H3773" i="1" s="1" a="1"/>
  <c r="H3773" i="1" s="1"/>
  <c r="E3774" i="1" a="1"/>
  <c r="E3774" i="1" s="1"/>
  <c r="H3774" i="1" s="1" a="1"/>
  <c r="H3774" i="1" s="1"/>
  <c r="E3775" i="1" a="1"/>
  <c r="E3775" i="1" s="1"/>
  <c r="H3775" i="1" s="1" a="1"/>
  <c r="H3775" i="1" s="1"/>
  <c r="E3776" i="1" a="1"/>
  <c r="E3776" i="1" s="1"/>
  <c r="H3776" i="1" s="1" a="1"/>
  <c r="H3776" i="1" s="1"/>
  <c r="E3777" i="1" a="1"/>
  <c r="E3777" i="1" s="1"/>
  <c r="H3777" i="1" s="1" a="1"/>
  <c r="H3777" i="1" s="1"/>
  <c r="E3778" i="1" a="1"/>
  <c r="E3778" i="1" s="1"/>
  <c r="H3778" i="1" s="1" a="1"/>
  <c r="H3778" i="1" s="1"/>
  <c r="E3779" i="1" a="1"/>
  <c r="E3779" i="1"/>
  <c r="H3779" i="1" s="1" a="1"/>
  <c r="H3779" i="1" s="1"/>
  <c r="E3780" i="1" a="1"/>
  <c r="E3780" i="1" s="1"/>
  <c r="H3780" i="1" s="1" a="1"/>
  <c r="H3780" i="1" s="1"/>
  <c r="E3781" i="1" a="1"/>
  <c r="E3781" i="1" s="1"/>
  <c r="H3781" i="1" s="1" a="1"/>
  <c r="H3781" i="1" s="1"/>
  <c r="E3782" i="1" a="1"/>
  <c r="E3782" i="1"/>
  <c r="H3782" i="1" s="1" a="1"/>
  <c r="H3782" i="1" s="1"/>
  <c r="E3783" i="1" a="1"/>
  <c r="E3783" i="1" s="1"/>
  <c r="H3783" i="1" s="1" a="1"/>
  <c r="H3783" i="1" s="1"/>
  <c r="E3784" i="1" a="1"/>
  <c r="E3784" i="1" s="1"/>
  <c r="H3784" i="1" s="1" a="1"/>
  <c r="H3784" i="1" s="1"/>
  <c r="E3785" i="1" a="1"/>
  <c r="E3785" i="1" s="1"/>
  <c r="H3785" i="1" s="1" a="1"/>
  <c r="H3785" i="1" s="1"/>
  <c r="E3786" i="1" a="1"/>
  <c r="E3786" i="1" s="1"/>
  <c r="H3786" i="1" s="1" a="1"/>
  <c r="H3786" i="1" s="1"/>
  <c r="E3787" i="1" a="1"/>
  <c r="E3787" i="1" s="1"/>
  <c r="H3787" i="1" s="1" a="1"/>
  <c r="H3787" i="1" s="1"/>
  <c r="E3788" i="1" a="1"/>
  <c r="E3788" i="1" s="1"/>
  <c r="H3788" i="1" s="1" a="1"/>
  <c r="H3788" i="1" s="1"/>
  <c r="E3789" i="1" a="1"/>
  <c r="E3789" i="1" s="1"/>
  <c r="H3789" i="1" s="1" a="1"/>
  <c r="H3789" i="1" s="1"/>
  <c r="E3790" i="1" a="1"/>
  <c r="E3790" i="1" s="1"/>
  <c r="H3790" i="1" s="1" a="1"/>
  <c r="H3790" i="1" s="1"/>
  <c r="E3791" i="1" a="1"/>
  <c r="E3791" i="1" s="1"/>
  <c r="H3791" i="1" s="1" a="1"/>
  <c r="H3791" i="1" s="1"/>
  <c r="E3792" i="1" a="1"/>
  <c r="E3792" i="1" s="1"/>
  <c r="H3792" i="1" s="1" a="1"/>
  <c r="H3792" i="1" s="1"/>
  <c r="E3793" i="1" a="1"/>
  <c r="E3793" i="1" s="1"/>
  <c r="H3793" i="1" s="1" a="1"/>
  <c r="H3793" i="1" s="1"/>
  <c r="E3794" i="1" a="1"/>
  <c r="E3794" i="1" s="1"/>
  <c r="H3794" i="1" s="1" a="1"/>
  <c r="H3794" i="1" s="1"/>
  <c r="E3795" i="1" a="1"/>
  <c r="E3795" i="1" s="1"/>
  <c r="H3795" i="1" s="1" a="1"/>
  <c r="H3795" i="1" s="1"/>
  <c r="E3796" i="1" a="1"/>
  <c r="E3796" i="1"/>
  <c r="H3796" i="1" s="1" a="1"/>
  <c r="H3796" i="1" s="1"/>
  <c r="E3797" i="1" a="1"/>
  <c r="E3797" i="1" s="1"/>
  <c r="H3797" i="1" s="1" a="1"/>
  <c r="H3797" i="1" s="1"/>
  <c r="E3798" i="1" a="1"/>
  <c r="E3798" i="1" s="1"/>
  <c r="H3798" i="1" s="1" a="1"/>
  <c r="H3798" i="1" s="1"/>
  <c r="E3799" i="1" a="1"/>
  <c r="E3799" i="1" s="1"/>
  <c r="H3799" i="1" s="1" a="1"/>
  <c r="H3799" i="1" s="1"/>
  <c r="E3800" i="1" a="1"/>
  <c r="E3800" i="1" s="1"/>
  <c r="H3800" i="1" s="1" a="1"/>
  <c r="H3800" i="1" s="1"/>
  <c r="E3801" i="1" a="1"/>
  <c r="E3801" i="1" s="1"/>
  <c r="H3801" i="1" s="1" a="1"/>
  <c r="H3801" i="1" s="1"/>
  <c r="E3802" i="1" a="1"/>
  <c r="E3802" i="1" s="1"/>
  <c r="H3802" i="1" s="1" a="1"/>
  <c r="H3802" i="1" s="1"/>
  <c r="E3803" i="1" a="1"/>
  <c r="E3803" i="1"/>
  <c r="H3803" i="1" s="1" a="1"/>
  <c r="H3803" i="1" s="1"/>
  <c r="E3804" i="1" a="1"/>
  <c r="E3804" i="1" s="1"/>
  <c r="H3804" i="1" s="1" a="1"/>
  <c r="H3804" i="1" s="1"/>
  <c r="E3805" i="1" a="1"/>
  <c r="E3805" i="1"/>
  <c r="H3805" i="1" s="1" a="1"/>
  <c r="H3805" i="1" s="1"/>
  <c r="E3806" i="1" a="1"/>
  <c r="E3806" i="1" s="1"/>
  <c r="H3806" i="1" s="1" a="1"/>
  <c r="H3806" i="1" s="1"/>
  <c r="E3807" i="1" a="1"/>
  <c r="E3807" i="1" s="1"/>
  <c r="H3807" i="1" s="1" a="1"/>
  <c r="H3807" i="1" s="1"/>
  <c r="E3808" i="1" a="1"/>
  <c r="E3808" i="1"/>
  <c r="H3808" i="1" s="1" a="1"/>
  <c r="H3808" i="1" s="1"/>
  <c r="E3809" i="1" a="1"/>
  <c r="E3809" i="1" s="1"/>
  <c r="H3809" i="1" s="1" a="1"/>
  <c r="H3809" i="1" s="1"/>
  <c r="E3810" i="1" a="1"/>
  <c r="E3810" i="1" s="1"/>
  <c r="H3810" i="1" s="1" a="1"/>
  <c r="H3810" i="1" s="1"/>
  <c r="E3811" i="1" a="1"/>
  <c r="E3811" i="1" s="1"/>
  <c r="H3811" i="1" s="1" a="1"/>
  <c r="H3811" i="1" s="1"/>
  <c r="E3812" i="1" a="1"/>
  <c r="E3812" i="1" s="1"/>
  <c r="H3812" i="1" s="1" a="1"/>
  <c r="H3812" i="1" s="1"/>
  <c r="E3813" i="1" a="1"/>
  <c r="E3813" i="1" s="1"/>
  <c r="H3813" i="1" s="1" a="1"/>
  <c r="H3813" i="1" s="1"/>
  <c r="E3814" i="1" a="1"/>
  <c r="E3814" i="1" s="1"/>
  <c r="H3814" i="1" s="1" a="1"/>
  <c r="H3814" i="1" s="1"/>
  <c r="E3815" i="1" a="1"/>
  <c r="E3815" i="1" s="1"/>
  <c r="H3815" i="1" s="1" a="1"/>
  <c r="H3815" i="1" s="1"/>
  <c r="E3816" i="1" a="1"/>
  <c r="E3816" i="1" s="1"/>
  <c r="H3816" i="1" s="1" a="1"/>
  <c r="H3816" i="1" s="1"/>
  <c r="E3817" i="1" a="1"/>
  <c r="E3817" i="1" s="1"/>
  <c r="H3817" i="1" s="1" a="1"/>
  <c r="H3817" i="1" s="1"/>
  <c r="E3818" i="1" a="1"/>
  <c r="E3818" i="1" s="1"/>
  <c r="H3818" i="1" s="1" a="1"/>
  <c r="H3818" i="1" s="1"/>
  <c r="E3819" i="1" a="1"/>
  <c r="E3819" i="1"/>
  <c r="H3819" i="1" s="1" a="1"/>
  <c r="H3819" i="1" s="1"/>
  <c r="E3820" i="1" a="1"/>
  <c r="E3820" i="1" s="1"/>
  <c r="H3820" i="1" s="1" a="1"/>
  <c r="H3820" i="1" s="1"/>
  <c r="E3821" i="1" a="1"/>
  <c r="E3821" i="1"/>
  <c r="H3821" i="1" s="1" a="1"/>
  <c r="H3821" i="1" s="1"/>
  <c r="E3822" i="1" a="1"/>
  <c r="E3822" i="1" s="1"/>
  <c r="H3822" i="1" s="1" a="1"/>
  <c r="H3822" i="1" s="1"/>
  <c r="E3823" i="1" a="1"/>
  <c r="E3823" i="1" s="1"/>
  <c r="H3823" i="1" s="1" a="1"/>
  <c r="H3823" i="1" s="1"/>
  <c r="E3824" i="1" a="1"/>
  <c r="E3824" i="1" s="1"/>
  <c r="H3824" i="1" s="1" a="1"/>
  <c r="H3824" i="1" s="1"/>
  <c r="E3825" i="1" a="1"/>
  <c r="E3825" i="1" s="1"/>
  <c r="H3825" i="1" s="1" a="1"/>
  <c r="H3825" i="1" s="1"/>
  <c r="E3826" i="1" a="1"/>
  <c r="E3826" i="1" s="1"/>
  <c r="H3826" i="1" s="1" a="1"/>
  <c r="H3826" i="1" s="1"/>
  <c r="E3827" i="1" a="1"/>
  <c r="E3827" i="1" s="1"/>
  <c r="H3827" i="1" s="1" a="1"/>
  <c r="H3827" i="1" s="1"/>
  <c r="E3828" i="1" a="1"/>
  <c r="E3828" i="1" s="1"/>
  <c r="H3828" i="1" s="1" a="1"/>
  <c r="H3828" i="1" s="1"/>
  <c r="E3829" i="1" a="1"/>
  <c r="E3829" i="1" s="1"/>
  <c r="H3829" i="1" s="1" a="1"/>
  <c r="H3829" i="1" s="1"/>
  <c r="E3830" i="1" a="1"/>
  <c r="E3830" i="1" s="1"/>
  <c r="H3830" i="1" s="1" a="1"/>
  <c r="H3830" i="1" s="1"/>
  <c r="E3831" i="1" a="1"/>
  <c r="E3831" i="1" s="1"/>
  <c r="H3831" i="1" s="1" a="1"/>
  <c r="H3831" i="1" s="1"/>
  <c r="E3832" i="1" a="1"/>
  <c r="E3832" i="1" s="1"/>
  <c r="H3832" i="1" s="1" a="1"/>
  <c r="H3832" i="1" s="1"/>
  <c r="E3833" i="1" a="1"/>
  <c r="E3833" i="1"/>
  <c r="H3833" i="1" s="1" a="1"/>
  <c r="H3833" i="1" s="1"/>
  <c r="E3834" i="1" a="1"/>
  <c r="E3834" i="1" s="1"/>
  <c r="H3834" i="1" s="1" a="1"/>
  <c r="H3834" i="1" s="1"/>
  <c r="E3835" i="1" a="1"/>
  <c r="E3835" i="1" s="1"/>
  <c r="H3835" i="1" s="1" a="1"/>
  <c r="H3835" i="1" s="1"/>
  <c r="E3836" i="1" a="1"/>
  <c r="E3836" i="1" s="1"/>
  <c r="H3836" i="1" s="1" a="1"/>
  <c r="H3836" i="1" s="1"/>
  <c r="E3837" i="1" a="1"/>
  <c r="E3837" i="1" s="1"/>
  <c r="H3837" i="1" s="1" a="1"/>
  <c r="H3837" i="1" s="1"/>
  <c r="E3838" i="1" a="1"/>
  <c r="E3838" i="1" s="1"/>
  <c r="H3838" i="1" s="1" a="1"/>
  <c r="H3838" i="1" s="1"/>
  <c r="E3839" i="1" a="1"/>
  <c r="E3839" i="1" s="1"/>
  <c r="H3839" i="1" s="1" a="1"/>
  <c r="H3839" i="1" s="1"/>
  <c r="E3840" i="1" a="1"/>
  <c r="E3840" i="1" s="1"/>
  <c r="H3840" i="1" s="1" a="1"/>
  <c r="H3840" i="1" s="1"/>
  <c r="E3841" i="1" a="1"/>
  <c r="E3841" i="1" s="1"/>
  <c r="H3841" i="1" s="1" a="1"/>
  <c r="H3841" i="1" s="1"/>
  <c r="E3842" i="1" a="1"/>
  <c r="E3842" i="1"/>
  <c r="H3842" i="1" s="1" a="1"/>
  <c r="H3842" i="1" s="1"/>
  <c r="E3843" i="1" a="1"/>
  <c r="E3843" i="1"/>
  <c r="H3843" i="1" s="1" a="1"/>
  <c r="H3843" i="1" s="1"/>
  <c r="E3844" i="1" a="1"/>
  <c r="E3844" i="1" s="1"/>
  <c r="H3844" i="1" s="1" a="1"/>
  <c r="H3844" i="1" s="1"/>
  <c r="E3845" i="1" a="1"/>
  <c r="E3845" i="1" s="1"/>
  <c r="H3845" i="1" s="1" a="1"/>
  <c r="H3845" i="1" s="1"/>
  <c r="E3846" i="1" a="1"/>
  <c r="E3846" i="1" s="1"/>
  <c r="H3846" i="1" s="1" a="1"/>
  <c r="H3846" i="1" s="1"/>
  <c r="E3847" i="1" a="1"/>
  <c r="E3847" i="1" s="1"/>
  <c r="H3847" i="1" s="1" a="1"/>
  <c r="H3847" i="1" s="1"/>
  <c r="E3848" i="1" a="1"/>
  <c r="E3848" i="1" s="1"/>
  <c r="H3848" i="1" s="1" a="1"/>
  <c r="H3848" i="1" s="1"/>
  <c r="E3849" i="1" a="1"/>
  <c r="E3849" i="1" s="1"/>
  <c r="H3849" i="1" s="1" a="1"/>
  <c r="H3849" i="1" s="1"/>
  <c r="E3850" i="1" a="1"/>
  <c r="E3850" i="1" s="1"/>
  <c r="H3850" i="1" s="1" a="1"/>
  <c r="H3850" i="1" s="1"/>
  <c r="E3851" i="1" a="1"/>
  <c r="E3851" i="1" s="1"/>
  <c r="H3851" i="1" s="1" a="1"/>
  <c r="H3851" i="1" s="1"/>
  <c r="E3852" i="1" a="1"/>
  <c r="E3852" i="1" s="1"/>
  <c r="H3852" i="1" s="1" a="1"/>
  <c r="H3852" i="1" s="1"/>
  <c r="E3853" i="1" a="1"/>
  <c r="E3853" i="1" s="1"/>
  <c r="H3853" i="1" s="1" a="1"/>
  <c r="H3853" i="1" s="1"/>
  <c r="E3854" i="1" a="1"/>
  <c r="E3854" i="1" s="1"/>
  <c r="H3854" i="1" s="1" a="1"/>
  <c r="H3854" i="1" s="1"/>
  <c r="E3855" i="1" a="1"/>
  <c r="E3855" i="1"/>
  <c r="H3855" i="1" s="1" a="1"/>
  <c r="H3855" i="1" s="1"/>
  <c r="E3856" i="1" a="1"/>
  <c r="E3856" i="1" s="1"/>
  <c r="H3856" i="1" s="1" a="1"/>
  <c r="H3856" i="1" s="1"/>
  <c r="E3857" i="1" a="1"/>
  <c r="E3857" i="1" s="1"/>
  <c r="H3857" i="1" s="1" a="1"/>
  <c r="H3857" i="1" s="1"/>
  <c r="E3858" i="1" a="1"/>
  <c r="E3858" i="1" s="1"/>
  <c r="H3858" i="1" s="1" a="1"/>
  <c r="H3858" i="1" s="1"/>
  <c r="E3859" i="1" a="1"/>
  <c r="E3859" i="1" s="1"/>
  <c r="H3859" i="1" s="1" a="1"/>
  <c r="H3859" i="1" s="1"/>
  <c r="E3860" i="1" a="1"/>
  <c r="E3860" i="1" s="1"/>
  <c r="H3860" i="1" s="1" a="1"/>
  <c r="H3860" i="1" s="1"/>
  <c r="E3861" i="1" a="1"/>
  <c r="E3861" i="1" s="1"/>
  <c r="H3861" i="1" s="1" a="1"/>
  <c r="H3861" i="1" s="1"/>
  <c r="E3862" i="1" a="1"/>
  <c r="E3862" i="1" s="1"/>
  <c r="H3862" i="1" s="1" a="1"/>
  <c r="H3862" i="1" s="1"/>
  <c r="E3863" i="1" a="1"/>
  <c r="E3863" i="1" s="1"/>
  <c r="H3863" i="1" s="1" a="1"/>
  <c r="H3863" i="1" s="1"/>
  <c r="E3864" i="1" a="1"/>
  <c r="E3864" i="1" s="1"/>
  <c r="H3864" i="1" s="1" a="1"/>
  <c r="H3864" i="1" s="1"/>
  <c r="E3865" i="1" a="1"/>
  <c r="E3865" i="1" s="1"/>
  <c r="H3865" i="1" s="1" a="1"/>
  <c r="H3865" i="1" s="1"/>
  <c r="E3866" i="1" a="1"/>
  <c r="E3866" i="1" s="1"/>
  <c r="H3866" i="1" s="1" a="1"/>
  <c r="H3866" i="1" s="1"/>
  <c r="E3867" i="1" a="1"/>
  <c r="E3867" i="1"/>
  <c r="H3867" i="1" s="1" a="1"/>
  <c r="H3867" i="1" s="1"/>
  <c r="E3868" i="1" a="1"/>
  <c r="E3868" i="1"/>
  <c r="H3868" i="1" s="1" a="1"/>
  <c r="H3868" i="1" s="1"/>
  <c r="E3869" i="1" a="1"/>
  <c r="E3869" i="1"/>
  <c r="H3869" i="1" s="1" a="1"/>
  <c r="H3869" i="1" s="1"/>
  <c r="E3870" i="1" a="1"/>
  <c r="E3870" i="1" s="1"/>
  <c r="H3870" i="1" s="1" a="1"/>
  <c r="H3870" i="1" s="1"/>
  <c r="E3871" i="1" a="1"/>
  <c r="E3871" i="1" s="1"/>
  <c r="H3871" i="1" s="1" a="1"/>
  <c r="H3871" i="1" s="1"/>
  <c r="E3872" i="1" a="1"/>
  <c r="E3872" i="1" s="1"/>
  <c r="H3872" i="1" s="1" a="1"/>
  <c r="H3872" i="1" s="1"/>
  <c r="E3873" i="1" a="1"/>
  <c r="E3873" i="1" s="1"/>
  <c r="H3873" i="1" s="1" a="1"/>
  <c r="H3873" i="1" s="1"/>
  <c r="E3874" i="1" a="1"/>
  <c r="E3874" i="1" s="1"/>
  <c r="H3874" i="1" s="1" a="1"/>
  <c r="H3874" i="1" s="1"/>
  <c r="E3875" i="1" a="1"/>
  <c r="E3875" i="1" s="1"/>
  <c r="H3875" i="1" s="1" a="1"/>
  <c r="H3875" i="1" s="1"/>
  <c r="E3876" i="1" a="1"/>
  <c r="E3876" i="1" s="1"/>
  <c r="H3876" i="1" s="1" a="1"/>
  <c r="H3876" i="1" s="1"/>
  <c r="E3877" i="1" a="1"/>
  <c r="E3877" i="1" s="1"/>
  <c r="H3877" i="1" s="1" a="1"/>
  <c r="H3877" i="1" s="1"/>
  <c r="E3878" i="1" a="1"/>
  <c r="E3878" i="1"/>
  <c r="H3878" i="1" s="1" a="1"/>
  <c r="H3878" i="1" s="1"/>
  <c r="E3879" i="1" a="1"/>
  <c r="E3879" i="1"/>
  <c r="H3879" i="1" s="1" a="1"/>
  <c r="H3879" i="1" s="1"/>
  <c r="E3880" i="1" a="1"/>
  <c r="E3880" i="1" s="1"/>
  <c r="H3880" i="1" s="1" a="1"/>
  <c r="H3880" i="1" s="1"/>
  <c r="E3881" i="1" a="1"/>
  <c r="E3881" i="1" s="1"/>
  <c r="H3881" i="1" s="1" a="1"/>
  <c r="H3881" i="1" s="1"/>
  <c r="E3882" i="1" a="1"/>
  <c r="E3882" i="1" s="1"/>
  <c r="H3882" i="1" s="1" a="1"/>
  <c r="H3882" i="1" s="1"/>
  <c r="E3883" i="1" a="1"/>
  <c r="E3883" i="1" s="1"/>
  <c r="H3883" i="1" s="1" a="1"/>
  <c r="H3883" i="1" s="1"/>
  <c r="E3884" i="1" a="1"/>
  <c r="E3884" i="1" s="1"/>
  <c r="H3884" i="1" s="1" a="1"/>
  <c r="H3884" i="1" s="1"/>
  <c r="E3885" i="1" a="1"/>
  <c r="E3885" i="1" s="1"/>
  <c r="H3885" i="1" s="1" a="1"/>
  <c r="H3885" i="1" s="1"/>
  <c r="E3886" i="1" a="1"/>
  <c r="E3886" i="1" s="1"/>
  <c r="H3886" i="1" s="1" a="1"/>
  <c r="H3886" i="1" s="1"/>
  <c r="E3887" i="1" a="1"/>
  <c r="E3887" i="1" s="1"/>
  <c r="H3887" i="1" s="1" a="1"/>
  <c r="H3887" i="1" s="1"/>
  <c r="E3888" i="1" a="1"/>
  <c r="E3888" i="1" s="1"/>
  <c r="H3888" i="1" s="1" a="1"/>
  <c r="H3888" i="1" s="1"/>
  <c r="E3889" i="1" a="1"/>
  <c r="E3889" i="1" s="1"/>
  <c r="H3889" i="1" s="1" a="1"/>
  <c r="H3889" i="1" s="1"/>
  <c r="E3890" i="1" a="1"/>
  <c r="E3890" i="1" s="1"/>
  <c r="H3890" i="1" s="1" a="1"/>
  <c r="H3890" i="1" s="1"/>
  <c r="E3891" i="1" a="1"/>
  <c r="E3891" i="1"/>
  <c r="H3891" i="1" s="1" a="1"/>
  <c r="H3891" i="1" s="1"/>
  <c r="E3892" i="1" a="1"/>
  <c r="E3892" i="1" s="1"/>
  <c r="H3892" i="1" s="1" a="1"/>
  <c r="H3892" i="1" s="1"/>
  <c r="E3893" i="1" a="1"/>
  <c r="E3893" i="1" s="1"/>
  <c r="H3893" i="1" s="1" a="1"/>
  <c r="H3893" i="1" s="1"/>
  <c r="E3894" i="1" a="1"/>
  <c r="E3894" i="1" s="1"/>
  <c r="H3894" i="1" s="1" a="1"/>
  <c r="H3894" i="1" s="1"/>
  <c r="E3895" i="1" a="1"/>
  <c r="E3895" i="1" s="1"/>
  <c r="H3895" i="1" s="1" a="1"/>
  <c r="H3895" i="1" s="1"/>
  <c r="E3896" i="1" a="1"/>
  <c r="E3896" i="1" s="1"/>
  <c r="H3896" i="1" s="1" a="1"/>
  <c r="H3896" i="1" s="1"/>
  <c r="E3897" i="1" a="1"/>
  <c r="E3897" i="1" s="1"/>
  <c r="H3897" i="1" s="1" a="1"/>
  <c r="H3897" i="1" s="1"/>
  <c r="E3898" i="1" a="1"/>
  <c r="E3898" i="1"/>
  <c r="H3898" i="1" s="1" a="1"/>
  <c r="H3898" i="1" s="1"/>
  <c r="E3899" i="1" a="1"/>
  <c r="E3899" i="1" s="1"/>
  <c r="H3899" i="1" s="1" a="1"/>
  <c r="H3899" i="1" s="1"/>
  <c r="E3900" i="1" a="1"/>
  <c r="E3900" i="1" s="1"/>
  <c r="H3900" i="1" s="1" a="1"/>
  <c r="H3900" i="1" s="1"/>
  <c r="E3901" i="1" a="1"/>
  <c r="E3901" i="1" s="1"/>
  <c r="H3901" i="1" s="1" a="1"/>
  <c r="H3901" i="1" s="1"/>
  <c r="E3902" i="1" a="1"/>
  <c r="E3902" i="1" s="1"/>
  <c r="H3902" i="1" s="1" a="1"/>
  <c r="H3902" i="1" s="1"/>
  <c r="E3903" i="1" a="1"/>
  <c r="E3903" i="1" s="1"/>
  <c r="H3903" i="1" s="1" a="1"/>
  <c r="H3903" i="1" s="1"/>
  <c r="E3904" i="1" a="1"/>
  <c r="E3904" i="1"/>
  <c r="H3904" i="1" s="1" a="1"/>
  <c r="H3904" i="1" s="1"/>
  <c r="E3905" i="1" a="1"/>
  <c r="E3905" i="1" s="1"/>
  <c r="H3905" i="1" s="1" a="1"/>
  <c r="H3905" i="1" s="1"/>
  <c r="E3906" i="1" a="1"/>
  <c r="E3906" i="1"/>
  <c r="H3906" i="1" s="1" a="1"/>
  <c r="H3906" i="1" s="1"/>
  <c r="E3907" i="1" a="1"/>
  <c r="E3907" i="1" s="1"/>
  <c r="H3907" i="1" s="1" a="1"/>
  <c r="H3907" i="1" s="1"/>
  <c r="E3908" i="1" a="1"/>
  <c r="E3908" i="1" s="1"/>
  <c r="H3908" i="1" s="1" a="1"/>
  <c r="H3908" i="1" s="1"/>
  <c r="E3909" i="1" a="1"/>
  <c r="E3909" i="1" s="1"/>
  <c r="H3909" i="1" s="1" a="1"/>
  <c r="H3909" i="1" s="1"/>
  <c r="E3910" i="1" a="1"/>
  <c r="E3910" i="1" s="1"/>
  <c r="H3910" i="1" s="1" a="1"/>
  <c r="H3910" i="1" s="1"/>
  <c r="E3911" i="1" a="1"/>
  <c r="E3911" i="1" s="1"/>
  <c r="H3911" i="1" s="1" a="1"/>
  <c r="H3911" i="1" s="1"/>
  <c r="E3912" i="1" a="1"/>
  <c r="E3912" i="1" s="1"/>
  <c r="H3912" i="1" s="1" a="1"/>
  <c r="H3912" i="1" s="1"/>
  <c r="E3913" i="1" a="1"/>
  <c r="E3913" i="1" s="1"/>
  <c r="H3913" i="1" s="1" a="1"/>
  <c r="H3913" i="1" s="1"/>
  <c r="E3914" i="1" a="1"/>
  <c r="E3914" i="1" s="1"/>
  <c r="H3914" i="1" s="1" a="1"/>
  <c r="H3914" i="1" s="1"/>
  <c r="E3915" i="1" a="1"/>
  <c r="E3915" i="1"/>
  <c r="H3915" i="1" s="1" a="1"/>
  <c r="H3915" i="1" s="1"/>
  <c r="E3916" i="1" a="1"/>
  <c r="E3916" i="1" s="1"/>
  <c r="H3916" i="1" s="1" a="1"/>
  <c r="H3916" i="1" s="1"/>
  <c r="E3917" i="1" a="1"/>
  <c r="E3917" i="1" s="1"/>
  <c r="H3917" i="1" s="1" a="1"/>
  <c r="H3917" i="1" s="1"/>
  <c r="E3918" i="1" a="1"/>
  <c r="E3918" i="1" s="1"/>
  <c r="H3918" i="1" s="1" a="1"/>
  <c r="H3918" i="1" s="1"/>
  <c r="E3919" i="1" a="1"/>
  <c r="E3919" i="1" s="1"/>
  <c r="H3919" i="1" s="1" a="1"/>
  <c r="H3919" i="1" s="1"/>
  <c r="E3920" i="1" a="1"/>
  <c r="E3920" i="1" s="1"/>
  <c r="H3920" i="1" s="1" a="1"/>
  <c r="H3920" i="1" s="1"/>
  <c r="E3921" i="1" a="1"/>
  <c r="E3921" i="1" s="1"/>
  <c r="H3921" i="1" s="1" a="1"/>
  <c r="H3921" i="1" s="1"/>
  <c r="E3922" i="1" a="1"/>
  <c r="E3922" i="1" s="1"/>
  <c r="H3922" i="1" s="1" a="1"/>
  <c r="H3922" i="1" s="1"/>
  <c r="E3923" i="1" a="1"/>
  <c r="E3923" i="1" s="1"/>
  <c r="H3923" i="1" s="1" a="1"/>
  <c r="H3923" i="1" s="1"/>
  <c r="E3924" i="1" a="1"/>
  <c r="E3924" i="1"/>
  <c r="H3924" i="1" s="1" a="1"/>
  <c r="H3924" i="1" s="1"/>
  <c r="E3925" i="1" a="1"/>
  <c r="E3925" i="1" s="1"/>
  <c r="H3925" i="1" s="1" a="1"/>
  <c r="H3925" i="1" s="1"/>
  <c r="E3926" i="1" a="1"/>
  <c r="E3926" i="1" s="1"/>
  <c r="H3926" i="1" s="1" a="1"/>
  <c r="H3926" i="1" s="1"/>
  <c r="E3927" i="1" a="1"/>
  <c r="E3927" i="1"/>
  <c r="H3927" i="1" s="1" a="1"/>
  <c r="H3927" i="1" s="1"/>
  <c r="E3928" i="1" a="1"/>
  <c r="E3928" i="1" s="1"/>
  <c r="H3928" i="1" s="1" a="1"/>
  <c r="H3928" i="1" s="1"/>
  <c r="E3929" i="1" a="1"/>
  <c r="E3929" i="1" s="1"/>
  <c r="H3929" i="1" s="1" a="1"/>
  <c r="H3929" i="1" s="1"/>
  <c r="E3930" i="1" a="1"/>
  <c r="E3930" i="1"/>
  <c r="H3930" i="1" s="1" a="1"/>
  <c r="H3930" i="1" s="1"/>
  <c r="E3931" i="1" a="1"/>
  <c r="E3931" i="1" s="1"/>
  <c r="H3931" i="1" s="1" a="1"/>
  <c r="H3931" i="1" s="1"/>
  <c r="E3932" i="1" a="1"/>
  <c r="E3932" i="1" s="1"/>
  <c r="H3932" i="1" s="1" a="1"/>
  <c r="H3932" i="1" s="1"/>
  <c r="E3933" i="1" a="1"/>
  <c r="E3933" i="1" s="1"/>
  <c r="H3933" i="1" s="1" a="1"/>
  <c r="H3933" i="1" s="1"/>
  <c r="E3934" i="1" a="1"/>
  <c r="E3934" i="1" s="1"/>
  <c r="H3934" i="1" s="1" a="1"/>
  <c r="H3934" i="1" s="1"/>
  <c r="E3935" i="1" a="1"/>
  <c r="E3935" i="1" s="1"/>
  <c r="H3935" i="1" s="1" a="1"/>
  <c r="H3935" i="1" s="1"/>
  <c r="E3936" i="1" a="1"/>
  <c r="E3936" i="1" s="1"/>
  <c r="H3936" i="1" s="1" a="1"/>
  <c r="H3936" i="1" s="1"/>
  <c r="E3937" i="1" a="1"/>
  <c r="E3937" i="1" s="1"/>
  <c r="H3937" i="1" s="1" a="1"/>
  <c r="H3937" i="1" s="1"/>
  <c r="E3938" i="1" a="1"/>
  <c r="E3938" i="1" s="1"/>
  <c r="H3938" i="1" s="1" a="1"/>
  <c r="H3938" i="1" s="1"/>
  <c r="E3939" i="1" a="1"/>
  <c r="E3939" i="1" s="1"/>
  <c r="H3939" i="1" s="1" a="1"/>
  <c r="H3939" i="1" s="1"/>
  <c r="E3940" i="1" a="1"/>
  <c r="E3940" i="1"/>
  <c r="H3940" i="1" s="1" a="1"/>
  <c r="H3940" i="1" s="1"/>
  <c r="E3941" i="1" a="1"/>
  <c r="E3941" i="1"/>
  <c r="H3941" i="1" s="1" a="1"/>
  <c r="H3941" i="1" s="1"/>
  <c r="E3942" i="1" a="1"/>
  <c r="E3942" i="1" s="1"/>
  <c r="H3942" i="1" s="1" a="1"/>
  <c r="H3942" i="1" s="1"/>
  <c r="E3943" i="1" a="1"/>
  <c r="E3943" i="1" s="1"/>
  <c r="H3943" i="1" s="1" a="1"/>
  <c r="H3943" i="1" s="1"/>
  <c r="E3944" i="1" a="1"/>
  <c r="E3944" i="1" s="1"/>
  <c r="H3944" i="1" s="1" a="1"/>
  <c r="H3944" i="1" s="1"/>
  <c r="E3945" i="1" a="1"/>
  <c r="E3945" i="1" s="1"/>
  <c r="H3945" i="1" s="1" a="1"/>
  <c r="H3945" i="1" s="1"/>
  <c r="E3946" i="1" a="1"/>
  <c r="E3946" i="1" s="1"/>
  <c r="H3946" i="1" s="1" a="1"/>
  <c r="H3946" i="1" s="1"/>
  <c r="E3947" i="1" a="1"/>
  <c r="E3947" i="1" s="1"/>
  <c r="H3947" i="1" s="1" a="1"/>
  <c r="H3947" i="1" s="1"/>
  <c r="E3948" i="1" a="1"/>
  <c r="E3948" i="1" s="1"/>
  <c r="H3948" i="1" s="1" a="1"/>
  <c r="H3948" i="1" s="1"/>
  <c r="E3949" i="1" a="1"/>
  <c r="E3949" i="1" s="1"/>
  <c r="H3949" i="1" s="1" a="1"/>
  <c r="H3949" i="1" s="1"/>
  <c r="E3950" i="1" a="1"/>
  <c r="E3950" i="1" s="1"/>
  <c r="H3950" i="1" s="1" a="1"/>
  <c r="H3950" i="1" s="1"/>
  <c r="E3951" i="1" a="1"/>
  <c r="E3951" i="1" s="1"/>
  <c r="H3951" i="1" s="1" a="1"/>
  <c r="H3951" i="1" s="1"/>
  <c r="E3952" i="1" a="1"/>
  <c r="E3952" i="1"/>
  <c r="H3952" i="1" s="1" a="1"/>
  <c r="H3952" i="1" s="1"/>
  <c r="E3953" i="1" a="1"/>
  <c r="E3953" i="1" s="1"/>
  <c r="H3953" i="1" s="1" a="1"/>
  <c r="H3953" i="1" s="1"/>
  <c r="E3954" i="1" a="1"/>
  <c r="E3954" i="1"/>
  <c r="H3954" i="1" s="1" a="1"/>
  <c r="H3954" i="1" s="1"/>
  <c r="E3955" i="1" a="1"/>
  <c r="E3955" i="1" s="1"/>
  <c r="H3955" i="1" s="1" a="1"/>
  <c r="H3955" i="1" s="1"/>
  <c r="E3956" i="1" a="1"/>
  <c r="E3956" i="1" s="1"/>
  <c r="H3956" i="1" s="1" a="1"/>
  <c r="H3956" i="1" s="1"/>
  <c r="E3957" i="1" a="1"/>
  <c r="E3957" i="1" s="1"/>
  <c r="H3957" i="1" s="1" a="1"/>
  <c r="H3957" i="1" s="1"/>
  <c r="E3958" i="1" a="1"/>
  <c r="E3958" i="1" s="1"/>
  <c r="H3958" i="1" s="1" a="1"/>
  <c r="H3958" i="1" s="1"/>
  <c r="E3959" i="1" a="1"/>
  <c r="E3959" i="1" s="1"/>
  <c r="H3959" i="1" s="1" a="1"/>
  <c r="H3959" i="1" s="1"/>
  <c r="E3960" i="1" a="1"/>
  <c r="E3960" i="1" s="1"/>
  <c r="H3960" i="1" s="1" a="1"/>
  <c r="H3960" i="1" s="1"/>
  <c r="E3961" i="1" a="1"/>
  <c r="E3961" i="1" s="1"/>
  <c r="H3961" i="1" s="1" a="1"/>
  <c r="H3961" i="1" s="1"/>
  <c r="E3962" i="1" a="1"/>
  <c r="E3962" i="1" s="1"/>
  <c r="H3962" i="1" s="1" a="1"/>
  <c r="H3962" i="1" s="1"/>
  <c r="E3963" i="1" a="1"/>
  <c r="E3963" i="1" s="1"/>
  <c r="H3963" i="1" s="1" a="1"/>
  <c r="H3963" i="1" s="1"/>
  <c r="E3964" i="1" a="1"/>
  <c r="E3964" i="1" s="1"/>
  <c r="H3964" i="1" s="1" a="1"/>
  <c r="H3964" i="1" s="1"/>
  <c r="E3965" i="1" a="1"/>
  <c r="E3965" i="1" s="1"/>
  <c r="H3965" i="1" s="1" a="1"/>
  <c r="H3965" i="1" s="1"/>
  <c r="E3966" i="1" a="1"/>
  <c r="E3966" i="1" s="1"/>
  <c r="H3966" i="1" s="1" a="1"/>
  <c r="H3966" i="1" s="1"/>
  <c r="E3967" i="1" a="1"/>
  <c r="E3967" i="1" s="1"/>
  <c r="H3967" i="1" s="1" a="1"/>
  <c r="H3967" i="1" s="1"/>
  <c r="E3968" i="1" a="1"/>
  <c r="E3968" i="1" s="1"/>
  <c r="H3968" i="1" s="1" a="1"/>
  <c r="H3968" i="1" s="1"/>
  <c r="E3969" i="1" a="1"/>
  <c r="E3969" i="1" s="1"/>
  <c r="H3969" i="1" s="1" a="1"/>
  <c r="H3969" i="1" s="1"/>
  <c r="E3970" i="1" a="1"/>
  <c r="E3970" i="1"/>
  <c r="H3970" i="1" s="1" a="1"/>
  <c r="H3970" i="1" s="1"/>
  <c r="E3971" i="1" a="1"/>
  <c r="E3971" i="1" s="1"/>
  <c r="H3971" i="1" s="1" a="1"/>
  <c r="H3971" i="1" s="1"/>
  <c r="E3972" i="1" a="1"/>
  <c r="E3972" i="1" s="1"/>
  <c r="H3972" i="1" s="1" a="1"/>
  <c r="H3972" i="1" s="1"/>
  <c r="E3973" i="1" a="1"/>
  <c r="E3973" i="1" s="1"/>
  <c r="H3973" i="1" s="1" a="1"/>
  <c r="H3973" i="1" s="1"/>
  <c r="E3974" i="1" a="1"/>
  <c r="E3974" i="1"/>
  <c r="H3974" i="1" s="1" a="1"/>
  <c r="H3974" i="1" s="1"/>
  <c r="E3975" i="1" a="1"/>
  <c r="E3975" i="1" s="1"/>
  <c r="H3975" i="1" s="1" a="1"/>
  <c r="H3975" i="1" s="1"/>
  <c r="E3976" i="1" a="1"/>
  <c r="E3976" i="1" s="1"/>
  <c r="H3976" i="1" s="1" a="1"/>
  <c r="H3976" i="1" s="1"/>
  <c r="E3977" i="1" a="1"/>
  <c r="E3977" i="1" s="1"/>
  <c r="H3977" i="1" s="1" a="1"/>
  <c r="H3977" i="1" s="1"/>
  <c r="E3978" i="1" a="1"/>
  <c r="E3978" i="1"/>
  <c r="H3978" i="1" s="1" a="1"/>
  <c r="H3978" i="1" s="1"/>
  <c r="E3979" i="1" a="1"/>
  <c r="E3979" i="1" s="1"/>
  <c r="H3979" i="1" s="1" a="1"/>
  <c r="H3979" i="1" s="1"/>
  <c r="E3980" i="1" a="1"/>
  <c r="E3980" i="1" s="1"/>
  <c r="H3980" i="1" s="1" a="1"/>
  <c r="H3980" i="1" s="1"/>
  <c r="E3981" i="1" a="1"/>
  <c r="E3981" i="1" s="1"/>
  <c r="H3981" i="1" s="1" a="1"/>
  <c r="H3981" i="1" s="1"/>
  <c r="E3982" i="1" a="1"/>
  <c r="E3982" i="1" s="1"/>
  <c r="H3982" i="1" s="1" a="1"/>
  <c r="H3982" i="1" s="1"/>
  <c r="E3983" i="1" a="1"/>
  <c r="E3983" i="1"/>
  <c r="H3983" i="1" s="1" a="1"/>
  <c r="H3983" i="1" s="1"/>
  <c r="E3984" i="1" a="1"/>
  <c r="E3984" i="1" s="1"/>
  <c r="H3984" i="1" s="1" a="1"/>
  <c r="H3984" i="1" s="1"/>
  <c r="E3985" i="1" a="1"/>
  <c r="E3985" i="1" s="1"/>
  <c r="H3985" i="1" s="1" a="1"/>
  <c r="H3985" i="1" s="1"/>
  <c r="E3986" i="1" a="1"/>
  <c r="E3986" i="1"/>
  <c r="H3986" i="1" s="1" a="1"/>
  <c r="H3986" i="1" s="1"/>
  <c r="E3987" i="1" a="1"/>
  <c r="E3987" i="1"/>
  <c r="H3987" i="1" s="1" a="1"/>
  <c r="H3987" i="1" s="1"/>
  <c r="E3988" i="1" a="1"/>
  <c r="E3988" i="1" s="1"/>
  <c r="H3988" i="1" s="1" a="1"/>
  <c r="H3988" i="1" s="1"/>
  <c r="E3989" i="1" a="1"/>
  <c r="E3989" i="1" s="1"/>
  <c r="H3989" i="1" s="1" a="1"/>
  <c r="H3989" i="1" s="1"/>
  <c r="E3990" i="1" a="1"/>
  <c r="E3990" i="1" s="1"/>
  <c r="H3990" i="1" s="1" a="1"/>
  <c r="H3990" i="1" s="1"/>
  <c r="E3991" i="1" a="1"/>
  <c r="E3991" i="1" s="1"/>
  <c r="H3991" i="1" s="1" a="1"/>
  <c r="H3991" i="1" s="1"/>
  <c r="E3992" i="1" a="1"/>
  <c r="E3992" i="1" s="1"/>
  <c r="H3992" i="1" s="1" a="1"/>
  <c r="H3992" i="1" s="1"/>
  <c r="E3993" i="1" a="1"/>
  <c r="E3993" i="1" s="1"/>
  <c r="H3993" i="1" s="1" a="1"/>
  <c r="H3993" i="1" s="1"/>
  <c r="E3994" i="1" a="1"/>
  <c r="E3994" i="1" s="1"/>
  <c r="H3994" i="1" s="1" a="1"/>
  <c r="H3994" i="1" s="1"/>
  <c r="E3995" i="1" a="1"/>
  <c r="E3995" i="1" s="1"/>
  <c r="H3995" i="1" s="1" a="1"/>
  <c r="H3995" i="1" s="1"/>
  <c r="E3996" i="1" a="1"/>
  <c r="E3996" i="1" s="1"/>
  <c r="H3996" i="1" s="1" a="1"/>
  <c r="H3996" i="1" s="1"/>
  <c r="E3997" i="1" a="1"/>
  <c r="E3997" i="1" s="1"/>
  <c r="H3997" i="1" s="1" a="1"/>
  <c r="H3997" i="1" s="1"/>
  <c r="E3998" i="1" a="1"/>
  <c r="E3998" i="1"/>
  <c r="H3998" i="1" s="1" a="1"/>
  <c r="H3998" i="1" s="1"/>
  <c r="E3999" i="1" a="1"/>
  <c r="E3999" i="1" s="1"/>
  <c r="H3999" i="1" s="1" a="1"/>
  <c r="H3999" i="1" s="1"/>
  <c r="E4000" i="1" a="1"/>
  <c r="E4000" i="1"/>
  <c r="H4000" i="1" s="1" a="1"/>
  <c r="H4000" i="1" s="1"/>
  <c r="E4001" i="1" a="1"/>
  <c r="E4001" i="1" s="1"/>
  <c r="H4001" i="1" s="1" a="1"/>
  <c r="H4001" i="1" s="1"/>
  <c r="E4002" i="1" a="1"/>
  <c r="E4002" i="1" s="1"/>
  <c r="H4002" i="1" s="1" a="1"/>
  <c r="H4002" i="1" s="1"/>
  <c r="E4003" i="1" a="1"/>
  <c r="E4003" i="1" s="1"/>
  <c r="H4003" i="1" s="1" a="1"/>
  <c r="H4003" i="1" s="1"/>
  <c r="E4004" i="1" a="1"/>
  <c r="E4004" i="1" s="1"/>
  <c r="H4004" i="1" s="1" a="1"/>
  <c r="H4004" i="1" s="1"/>
  <c r="E4005" i="1" a="1"/>
  <c r="E4005" i="1" s="1"/>
  <c r="H4005" i="1" s="1" a="1"/>
  <c r="H4005" i="1" s="1"/>
  <c r="E4006" i="1" a="1"/>
  <c r="E4006" i="1" s="1"/>
  <c r="H4006" i="1" s="1" a="1"/>
  <c r="H4006" i="1" s="1"/>
  <c r="E4007" i="1" a="1"/>
  <c r="E4007" i="1" s="1"/>
  <c r="H4007" i="1" s="1" a="1"/>
  <c r="H4007" i="1" s="1"/>
  <c r="E4008" i="1" a="1"/>
  <c r="E4008" i="1" s="1"/>
  <c r="H4008" i="1" s="1" a="1"/>
  <c r="H4008" i="1" s="1"/>
  <c r="E4009" i="1" a="1"/>
  <c r="E4009" i="1" s="1"/>
  <c r="H4009" i="1" s="1" a="1"/>
  <c r="H4009" i="1" s="1"/>
  <c r="E4010" i="1" a="1"/>
  <c r="E4010" i="1" s="1"/>
  <c r="H4010" i="1" s="1" a="1"/>
  <c r="H4010" i="1" s="1"/>
  <c r="E4011" i="1" a="1"/>
  <c r="E4011" i="1" s="1"/>
  <c r="H4011" i="1" s="1" a="1"/>
  <c r="H4011" i="1" s="1"/>
  <c r="E4012" i="1" a="1"/>
  <c r="E4012" i="1" s="1"/>
  <c r="H4012" i="1" s="1" a="1"/>
  <c r="H4012" i="1" s="1"/>
  <c r="E4013" i="1" a="1"/>
  <c r="E4013" i="1" s="1"/>
  <c r="H4013" i="1" s="1" a="1"/>
  <c r="H4013" i="1" s="1"/>
  <c r="E4014" i="1" a="1"/>
  <c r="E4014" i="1" s="1"/>
  <c r="H4014" i="1" s="1" a="1"/>
  <c r="H4014" i="1" s="1"/>
  <c r="E4015" i="1" a="1"/>
  <c r="E4015" i="1" s="1"/>
  <c r="H4015" i="1" s="1" a="1"/>
  <c r="H4015" i="1" s="1"/>
  <c r="E4016" i="1" a="1"/>
  <c r="E4016" i="1" s="1"/>
  <c r="H4016" i="1" s="1" a="1"/>
  <c r="H4016" i="1" s="1"/>
  <c r="E4017" i="1" a="1"/>
  <c r="E4017" i="1" s="1"/>
  <c r="H4017" i="1" s="1" a="1"/>
  <c r="H4017" i="1" s="1"/>
  <c r="E4018" i="1" a="1"/>
  <c r="E4018" i="1" s="1"/>
  <c r="H4018" i="1" s="1" a="1"/>
  <c r="H4018" i="1" s="1"/>
  <c r="E4019" i="1" a="1"/>
  <c r="E4019" i="1" s="1"/>
  <c r="H4019" i="1" s="1" a="1"/>
  <c r="H4019" i="1" s="1"/>
  <c r="E4020" i="1" a="1"/>
  <c r="E4020" i="1" s="1"/>
  <c r="H4020" i="1" s="1" a="1"/>
  <c r="H4020" i="1" s="1"/>
  <c r="E4021" i="1" a="1"/>
  <c r="E4021" i="1" s="1"/>
  <c r="H4021" i="1" s="1" a="1"/>
  <c r="H4021" i="1" s="1"/>
  <c r="E4022" i="1" a="1"/>
  <c r="E4022" i="1"/>
  <c r="H4022" i="1" s="1" a="1"/>
  <c r="H4022" i="1" s="1"/>
  <c r="E4023" i="1" a="1"/>
  <c r="E4023" i="1" s="1"/>
  <c r="H4023" i="1" s="1" a="1"/>
  <c r="H4023" i="1" s="1"/>
  <c r="E4024" i="1" a="1"/>
  <c r="E4024" i="1"/>
  <c r="H4024" i="1" s="1" a="1"/>
  <c r="H4024" i="1" s="1"/>
  <c r="E4025" i="1" a="1"/>
  <c r="E4025" i="1" s="1"/>
  <c r="H4025" i="1" s="1" a="1"/>
  <c r="H4025" i="1" s="1"/>
  <c r="E4026" i="1" a="1"/>
  <c r="E4026" i="1" s="1"/>
  <c r="H4026" i="1" s="1" a="1"/>
  <c r="H4026" i="1" s="1"/>
  <c r="E4027" i="1" a="1"/>
  <c r="E4027" i="1" s="1"/>
  <c r="H4027" i="1" s="1" a="1"/>
  <c r="H4027" i="1" s="1"/>
  <c r="E4028" i="1" a="1"/>
  <c r="E4028" i="1" s="1"/>
  <c r="H4028" i="1" s="1" a="1"/>
  <c r="H4028" i="1" s="1"/>
  <c r="E4029" i="1" a="1"/>
  <c r="E4029" i="1"/>
  <c r="H4029" i="1" s="1" a="1"/>
  <c r="H4029" i="1" s="1"/>
  <c r="E4030" i="1" a="1"/>
  <c r="E4030" i="1" s="1"/>
  <c r="H4030" i="1" s="1" a="1"/>
  <c r="H4030" i="1" s="1"/>
  <c r="E4031" i="1" a="1"/>
  <c r="E4031" i="1" s="1"/>
  <c r="H4031" i="1" s="1" a="1"/>
  <c r="H4031" i="1" s="1"/>
  <c r="E4032" i="1" a="1"/>
  <c r="E4032" i="1" s="1"/>
  <c r="H4032" i="1" s="1" a="1"/>
  <c r="H4032" i="1" s="1"/>
  <c r="E4033" i="1" a="1"/>
  <c r="E4033" i="1" s="1"/>
  <c r="H4033" i="1" s="1" a="1"/>
  <c r="H4033" i="1" s="1"/>
  <c r="E4034" i="1" a="1"/>
  <c r="E4034" i="1" s="1"/>
  <c r="H4034" i="1" s="1" a="1"/>
  <c r="H4034" i="1" s="1"/>
  <c r="E4035" i="1" a="1"/>
  <c r="E4035" i="1" s="1"/>
  <c r="H4035" i="1" s="1" a="1"/>
  <c r="H4035" i="1" s="1"/>
  <c r="E4036" i="1" a="1"/>
  <c r="E4036" i="1" s="1"/>
  <c r="H4036" i="1" s="1" a="1"/>
  <c r="H4036" i="1" s="1"/>
  <c r="E4037" i="1" a="1"/>
  <c r="E4037" i="1"/>
  <c r="H4037" i="1" s="1" a="1"/>
  <c r="H4037" i="1" s="1"/>
  <c r="E4038" i="1" a="1"/>
  <c r="E4038" i="1" s="1"/>
  <c r="H4038" i="1" s="1" a="1"/>
  <c r="H4038" i="1" s="1"/>
  <c r="E4039" i="1" a="1"/>
  <c r="E4039" i="1" s="1"/>
  <c r="H4039" i="1" s="1" a="1"/>
  <c r="H4039" i="1" s="1"/>
  <c r="E4040" i="1" a="1"/>
  <c r="E4040" i="1" s="1"/>
  <c r="H4040" i="1" s="1" a="1"/>
  <c r="H4040" i="1" s="1"/>
  <c r="E4041" i="1" a="1"/>
  <c r="E4041" i="1" s="1"/>
  <c r="H4041" i="1" s="1" a="1"/>
  <c r="H4041" i="1" s="1"/>
  <c r="E4042" i="1" a="1"/>
  <c r="E4042" i="1"/>
  <c r="H4042" i="1" s="1" a="1"/>
  <c r="H4042" i="1" s="1"/>
  <c r="E4043" i="1" a="1"/>
  <c r="E4043" i="1" s="1"/>
  <c r="H4043" i="1" s="1" a="1"/>
  <c r="H4043" i="1" s="1"/>
  <c r="E4044" i="1" a="1"/>
  <c r="E4044" i="1" s="1"/>
  <c r="H4044" i="1" s="1" a="1"/>
  <c r="H4044" i="1" s="1"/>
  <c r="E4045" i="1" a="1"/>
  <c r="E4045" i="1" s="1"/>
  <c r="H4045" i="1" s="1" a="1"/>
  <c r="H4045" i="1" s="1"/>
  <c r="E4046" i="1" a="1"/>
  <c r="E4046" i="1"/>
  <c r="H4046" i="1" s="1" a="1"/>
  <c r="H4046" i="1" s="1"/>
  <c r="E4047" i="1" a="1"/>
  <c r="E4047" i="1" s="1"/>
  <c r="H4047" i="1" s="1" a="1"/>
  <c r="H4047" i="1" s="1"/>
  <c r="E4048" i="1" a="1"/>
  <c r="E4048" i="1" s="1"/>
  <c r="H4048" i="1" s="1" a="1"/>
  <c r="H4048" i="1" s="1"/>
  <c r="E4049" i="1" a="1"/>
  <c r="E4049" i="1" s="1"/>
  <c r="H4049" i="1" s="1" a="1"/>
  <c r="H4049" i="1" s="1"/>
  <c r="E4050" i="1" a="1"/>
  <c r="E4050" i="1" s="1"/>
  <c r="H4050" i="1" s="1" a="1"/>
  <c r="H4050" i="1" s="1"/>
  <c r="E4051" i="1" a="1"/>
  <c r="E4051" i="1" s="1"/>
  <c r="H4051" i="1" s="1" a="1"/>
  <c r="H4051" i="1" s="1"/>
  <c r="E4052" i="1" a="1"/>
  <c r="E4052" i="1" s="1"/>
  <c r="H4052" i="1" s="1" a="1"/>
  <c r="H4052" i="1" s="1"/>
  <c r="E4053" i="1" a="1"/>
  <c r="E4053" i="1" s="1"/>
  <c r="H4053" i="1" s="1" a="1"/>
  <c r="H4053" i="1" s="1"/>
  <c r="E4054" i="1" a="1"/>
  <c r="E4054" i="1" s="1"/>
  <c r="H4054" i="1" s="1" a="1"/>
  <c r="H4054" i="1" s="1"/>
  <c r="E4055" i="1" a="1"/>
  <c r="E4055" i="1"/>
  <c r="H4055" i="1" s="1" a="1"/>
  <c r="H4055" i="1" s="1"/>
  <c r="E4056" i="1" a="1"/>
  <c r="E4056" i="1" s="1"/>
  <c r="H4056" i="1" s="1" a="1"/>
  <c r="H4056" i="1" s="1"/>
  <c r="E4057" i="1" a="1"/>
  <c r="E4057" i="1" s="1"/>
  <c r="H4057" i="1" s="1" a="1"/>
  <c r="H4057" i="1" s="1"/>
  <c r="E4058" i="1" a="1"/>
  <c r="E4058" i="1" s="1"/>
  <c r="H4058" i="1" s="1" a="1"/>
  <c r="H4058" i="1" s="1"/>
  <c r="E4059" i="1" a="1"/>
  <c r="E4059" i="1" s="1"/>
  <c r="H4059" i="1" s="1" a="1"/>
  <c r="H4059" i="1" s="1"/>
  <c r="E4060" i="1" a="1"/>
  <c r="E4060" i="1" s="1"/>
  <c r="H4060" i="1" s="1" a="1"/>
  <c r="H4060" i="1" s="1"/>
  <c r="E4061" i="1" a="1"/>
  <c r="E4061" i="1"/>
  <c r="H4061" i="1" s="1" a="1"/>
  <c r="H4061" i="1" s="1"/>
  <c r="E4062" i="1" a="1"/>
  <c r="E4062" i="1" s="1"/>
  <c r="H4062" i="1" s="1" a="1"/>
  <c r="H4062" i="1" s="1"/>
  <c r="E4063" i="1" a="1"/>
  <c r="E4063" i="1" s="1"/>
  <c r="H4063" i="1" s="1" a="1"/>
  <c r="H4063" i="1" s="1"/>
  <c r="E4064" i="1" a="1"/>
  <c r="E4064" i="1" s="1"/>
  <c r="H4064" i="1" s="1" a="1"/>
  <c r="H4064" i="1" s="1"/>
  <c r="E4065" i="1" a="1"/>
  <c r="E4065" i="1" s="1"/>
  <c r="H4065" i="1" s="1" a="1"/>
  <c r="H4065" i="1" s="1"/>
  <c r="E4066" i="1" a="1"/>
  <c r="E4066" i="1" s="1"/>
  <c r="H4066" i="1" s="1" a="1"/>
  <c r="H4066" i="1" s="1"/>
  <c r="E4067" i="1" a="1"/>
  <c r="E4067" i="1" s="1"/>
  <c r="H4067" i="1" s="1" a="1"/>
  <c r="H4067" i="1" s="1"/>
  <c r="E4068" i="1" a="1"/>
  <c r="E4068" i="1"/>
  <c r="H4068" i="1" s="1" a="1"/>
  <c r="H4068" i="1" s="1"/>
  <c r="E4069" i="1" a="1"/>
  <c r="E4069" i="1" s="1"/>
  <c r="H4069" i="1" s="1" a="1"/>
  <c r="H4069" i="1" s="1"/>
  <c r="E4070" i="1" a="1"/>
  <c r="E4070" i="1"/>
  <c r="H4070" i="1" s="1" a="1"/>
  <c r="H4070" i="1" s="1"/>
  <c r="E4071" i="1" a="1"/>
  <c r="E4071" i="1" s="1"/>
  <c r="H4071" i="1" s="1" a="1"/>
  <c r="H4071" i="1" s="1"/>
  <c r="E4072" i="1" a="1"/>
  <c r="E4072" i="1"/>
  <c r="H4072" i="1" s="1" a="1"/>
  <c r="H4072" i="1" s="1"/>
  <c r="E4073" i="1" a="1"/>
  <c r="E4073" i="1" s="1"/>
  <c r="H4073" i="1" s="1" a="1"/>
  <c r="H4073" i="1" s="1"/>
  <c r="E4074" i="1" a="1"/>
  <c r="E4074" i="1" s="1"/>
  <c r="H4074" i="1" s="1" a="1"/>
  <c r="H4074" i="1" s="1"/>
  <c r="E4075" i="1" a="1"/>
  <c r="E4075" i="1" s="1"/>
  <c r="H4075" i="1" s="1" a="1"/>
  <c r="H4075" i="1" s="1"/>
  <c r="E4076" i="1" a="1"/>
  <c r="E4076" i="1" s="1"/>
  <c r="H4076" i="1" s="1" a="1"/>
  <c r="H4076" i="1" s="1"/>
  <c r="E4077" i="1" a="1"/>
  <c r="E4077" i="1" s="1"/>
  <c r="H4077" i="1" s="1" a="1"/>
  <c r="H4077" i="1" s="1"/>
  <c r="E4078" i="1" a="1"/>
  <c r="E4078" i="1" s="1"/>
  <c r="H4078" i="1" s="1" a="1"/>
  <c r="H4078" i="1" s="1"/>
  <c r="E4079" i="1" a="1"/>
  <c r="E4079" i="1" s="1"/>
  <c r="H4079" i="1" s="1" a="1"/>
  <c r="H4079" i="1" s="1"/>
  <c r="E4080" i="1" a="1"/>
  <c r="E4080" i="1" s="1"/>
  <c r="H4080" i="1" s="1" a="1"/>
  <c r="H4080" i="1" s="1"/>
  <c r="E4081" i="1" a="1"/>
  <c r="E4081" i="1" s="1"/>
  <c r="H4081" i="1" s="1" a="1"/>
  <c r="H4081" i="1" s="1"/>
  <c r="E4082" i="1" a="1"/>
  <c r="E4082" i="1" s="1"/>
  <c r="H4082" i="1" s="1" a="1"/>
  <c r="H4082" i="1" s="1"/>
  <c r="E4083" i="1" a="1"/>
  <c r="E4083" i="1"/>
  <c r="H4083" i="1" s="1" a="1"/>
  <c r="H4083" i="1" s="1"/>
  <c r="E4084" i="1" a="1"/>
  <c r="E4084" i="1" s="1"/>
  <c r="H4084" i="1" s="1" a="1"/>
  <c r="H4084" i="1" s="1"/>
  <c r="E4085" i="1" a="1"/>
  <c r="E4085" i="1"/>
  <c r="H4085" i="1" s="1" a="1"/>
  <c r="H4085" i="1" s="1"/>
  <c r="E4086" i="1" a="1"/>
  <c r="E4086" i="1" s="1"/>
  <c r="H4086" i="1" s="1" a="1"/>
  <c r="H4086" i="1" s="1"/>
  <c r="E4087" i="1" a="1"/>
  <c r="E4087" i="1" s="1"/>
  <c r="H4087" i="1" s="1" a="1"/>
  <c r="H4087" i="1" s="1"/>
  <c r="E4088" i="1" a="1"/>
  <c r="E4088" i="1"/>
  <c r="H4088" i="1" s="1" a="1"/>
  <c r="H4088" i="1" s="1"/>
  <c r="E4089" i="1" a="1"/>
  <c r="E4089" i="1" s="1"/>
  <c r="H4089" i="1" s="1" a="1"/>
  <c r="H4089" i="1" s="1"/>
  <c r="E4090" i="1" a="1"/>
  <c r="E4090" i="1" s="1"/>
  <c r="H4090" i="1" s="1" a="1"/>
  <c r="H4090" i="1" s="1"/>
  <c r="E4091" i="1" a="1"/>
  <c r="E4091" i="1" s="1"/>
  <c r="H4091" i="1" s="1" a="1"/>
  <c r="H4091" i="1" s="1"/>
  <c r="E4092" i="1" a="1"/>
  <c r="E4092" i="1" s="1"/>
  <c r="H4092" i="1" s="1" a="1"/>
  <c r="H4092" i="1" s="1"/>
  <c r="E4093" i="1" a="1"/>
  <c r="E4093" i="1" s="1"/>
  <c r="H4093" i="1" s="1" a="1"/>
  <c r="H4093" i="1" s="1"/>
  <c r="E4094" i="1" a="1"/>
  <c r="E4094" i="1" s="1"/>
  <c r="H4094" i="1" s="1" a="1"/>
  <c r="H4094" i="1" s="1"/>
  <c r="E4095" i="1" a="1"/>
  <c r="E4095" i="1" s="1"/>
  <c r="H4095" i="1" s="1" a="1"/>
  <c r="H4095" i="1" s="1"/>
  <c r="E4096" i="1" a="1"/>
  <c r="E4096" i="1"/>
  <c r="H4096" i="1" s="1" a="1"/>
  <c r="H4096" i="1" s="1"/>
  <c r="E4097" i="1" a="1"/>
  <c r="E4097" i="1"/>
  <c r="H4097" i="1" s="1" a="1"/>
  <c r="H4097" i="1" s="1"/>
  <c r="E4098" i="1" a="1"/>
  <c r="E4098" i="1" s="1"/>
  <c r="H4098" i="1" s="1" a="1"/>
  <c r="H4098" i="1" s="1"/>
  <c r="E4099" i="1" a="1"/>
  <c r="E4099" i="1" s="1"/>
  <c r="H4099" i="1" s="1" a="1"/>
  <c r="H4099" i="1" s="1"/>
  <c r="E4100" i="1" a="1"/>
  <c r="E4100" i="1" s="1"/>
  <c r="H4100" i="1" s="1" a="1"/>
  <c r="H4100" i="1" s="1"/>
  <c r="E4101" i="1" a="1"/>
  <c r="E4101" i="1" s="1"/>
  <c r="H4101" i="1" s="1" a="1"/>
  <c r="H4101" i="1" s="1"/>
  <c r="E4102" i="1" a="1"/>
  <c r="E4102" i="1" s="1"/>
  <c r="H4102" i="1" s="1" a="1"/>
  <c r="H4102" i="1" s="1"/>
  <c r="E4103" i="1" a="1"/>
  <c r="E4103" i="1" s="1"/>
  <c r="H4103" i="1" s="1" a="1"/>
  <c r="H4103" i="1" s="1"/>
  <c r="E4104" i="1" a="1"/>
  <c r="E4104" i="1" s="1"/>
  <c r="H4104" i="1" s="1" a="1"/>
  <c r="H4104" i="1" s="1"/>
  <c r="E4105" i="1" a="1"/>
  <c r="E4105" i="1" s="1"/>
  <c r="H4105" i="1" s="1" a="1"/>
  <c r="H4105" i="1" s="1"/>
  <c r="E4106" i="1" a="1"/>
  <c r="E4106" i="1" s="1"/>
  <c r="H4106" i="1" s="1" a="1"/>
  <c r="H4106" i="1" s="1"/>
  <c r="E4107" i="1" a="1"/>
  <c r="E4107" i="1" s="1"/>
  <c r="H4107" i="1" s="1" a="1"/>
  <c r="H4107" i="1" s="1"/>
  <c r="E4108" i="1" a="1"/>
  <c r="E4108" i="1" s="1"/>
  <c r="H4108" i="1" s="1" a="1"/>
  <c r="H4108" i="1" s="1"/>
  <c r="E4109" i="1" a="1"/>
  <c r="E4109" i="1"/>
  <c r="H4109" i="1" s="1" a="1"/>
  <c r="H4109" i="1" s="1"/>
  <c r="E4110" i="1" a="1"/>
  <c r="E4110" i="1" s="1"/>
  <c r="H4110" i="1" s="1" a="1"/>
  <c r="H4110" i="1" s="1"/>
  <c r="E4111" i="1" a="1"/>
  <c r="E4111" i="1" s="1"/>
  <c r="H4111" i="1" s="1" a="1"/>
  <c r="H4111" i="1" s="1"/>
  <c r="E4112" i="1" a="1"/>
  <c r="E4112" i="1" s="1"/>
  <c r="H4112" i="1" s="1" a="1"/>
  <c r="H4112" i="1" s="1"/>
  <c r="E4113" i="1" a="1"/>
  <c r="E4113" i="1" s="1"/>
  <c r="H4113" i="1" s="1" a="1"/>
  <c r="H4113" i="1" s="1"/>
  <c r="E4114" i="1" a="1"/>
  <c r="E4114" i="1"/>
  <c r="H4114" i="1" s="1" a="1"/>
  <c r="H4114" i="1" s="1"/>
  <c r="E4115" i="1" a="1"/>
  <c r="E4115" i="1" s="1"/>
  <c r="H4115" i="1" s="1" a="1"/>
  <c r="H4115" i="1" s="1"/>
  <c r="E4116" i="1" a="1"/>
  <c r="E4116" i="1" s="1"/>
  <c r="H4116" i="1" s="1" a="1"/>
  <c r="H4116" i="1" s="1"/>
  <c r="E4117" i="1" a="1"/>
  <c r="E4117" i="1" s="1"/>
  <c r="H4117" i="1" s="1" a="1"/>
  <c r="H4117" i="1" s="1"/>
  <c r="E4118" i="1" a="1"/>
  <c r="E4118" i="1"/>
  <c r="H4118" i="1" s="1" a="1"/>
  <c r="H4118" i="1" s="1"/>
  <c r="E4119" i="1" a="1"/>
  <c r="E4119" i="1" s="1"/>
  <c r="H4119" i="1" s="1" a="1"/>
  <c r="H4119" i="1" s="1"/>
  <c r="E4120" i="1" a="1"/>
  <c r="E4120" i="1" s="1"/>
  <c r="H4120" i="1" s="1" a="1"/>
  <c r="H4120" i="1" s="1"/>
  <c r="E4121" i="1" a="1"/>
  <c r="E4121" i="1" s="1"/>
  <c r="H4121" i="1" s="1" a="1"/>
  <c r="H4121" i="1" s="1"/>
  <c r="E4122" i="1" a="1"/>
  <c r="E4122" i="1"/>
  <c r="H4122" i="1" s="1" a="1"/>
  <c r="H4122" i="1" s="1"/>
  <c r="E4123" i="1" a="1"/>
  <c r="E4123" i="1" s="1"/>
  <c r="H4123" i="1" s="1" a="1"/>
  <c r="H4123" i="1" s="1"/>
  <c r="E4124" i="1" a="1"/>
  <c r="E4124" i="1" s="1"/>
  <c r="H4124" i="1" s="1" a="1"/>
  <c r="H4124" i="1" s="1"/>
  <c r="E4125" i="1" a="1"/>
  <c r="E4125" i="1" s="1"/>
  <c r="H4125" i="1" s="1" a="1"/>
  <c r="H4125" i="1" s="1"/>
  <c r="E4126" i="1" a="1"/>
  <c r="E4126" i="1" s="1"/>
  <c r="H4126" i="1" s="1" a="1"/>
  <c r="H4126" i="1" s="1"/>
  <c r="E4127" i="1" a="1"/>
  <c r="E4127" i="1"/>
  <c r="H4127" i="1" s="1" a="1"/>
  <c r="H4127" i="1" s="1"/>
  <c r="E4128" i="1" a="1"/>
  <c r="E4128" i="1" s="1"/>
  <c r="H4128" i="1" s="1" a="1"/>
  <c r="H4128" i="1" s="1"/>
  <c r="E4129" i="1" a="1"/>
  <c r="E4129" i="1" s="1"/>
  <c r="H4129" i="1" s="1" a="1"/>
  <c r="H4129" i="1" s="1"/>
  <c r="E4130" i="1" a="1"/>
  <c r="E4130" i="1"/>
  <c r="H4130" i="1" s="1" a="1"/>
  <c r="H4130" i="1" s="1"/>
  <c r="E4131" i="1" a="1"/>
  <c r="E4131" i="1"/>
  <c r="H4131" i="1" s="1" a="1"/>
  <c r="H4131" i="1" s="1"/>
  <c r="E4132" i="1" a="1"/>
  <c r="E4132" i="1" s="1"/>
  <c r="H4132" i="1" s="1" a="1"/>
  <c r="H4132" i="1" s="1"/>
  <c r="E4133" i="1" a="1"/>
  <c r="E4133" i="1" s="1"/>
  <c r="H4133" i="1" s="1" a="1"/>
  <c r="H4133" i="1" s="1"/>
  <c r="E4134" i="1" a="1"/>
  <c r="E4134" i="1" s="1"/>
  <c r="H4134" i="1" s="1" a="1"/>
  <c r="H4134" i="1" s="1"/>
  <c r="E4135" i="1" a="1"/>
  <c r="E4135" i="1" s="1"/>
  <c r="H4135" i="1" s="1" a="1"/>
  <c r="H4135" i="1" s="1"/>
  <c r="E4136" i="1" a="1"/>
  <c r="E4136" i="1" s="1"/>
  <c r="H4136" i="1" s="1" a="1"/>
  <c r="H4136" i="1" s="1"/>
  <c r="E4137" i="1" a="1"/>
  <c r="E4137" i="1" s="1"/>
  <c r="H4137" i="1" s="1" a="1"/>
  <c r="H4137" i="1" s="1"/>
  <c r="E4138" i="1" a="1"/>
  <c r="E4138" i="1" s="1"/>
  <c r="H4138" i="1" s="1" a="1"/>
  <c r="H4138" i="1" s="1"/>
  <c r="E4139" i="1" a="1"/>
  <c r="E4139" i="1" s="1"/>
  <c r="H4139" i="1" s="1" a="1"/>
  <c r="H4139" i="1" s="1"/>
  <c r="E4140" i="1" a="1"/>
  <c r="E4140" i="1" s="1"/>
  <c r="H4140" i="1" s="1" a="1"/>
  <c r="H4140" i="1" s="1"/>
  <c r="E4141" i="1" a="1"/>
  <c r="E4141" i="1" s="1"/>
  <c r="H4141" i="1" s="1" a="1"/>
  <c r="H4141" i="1" s="1"/>
  <c r="E4142" i="1" a="1"/>
  <c r="E4142" i="1"/>
  <c r="H4142" i="1" s="1" a="1"/>
  <c r="H4142" i="1" s="1"/>
  <c r="E4143" i="1" a="1"/>
  <c r="E4143" i="1" s="1"/>
  <c r="H4143" i="1" s="1" a="1"/>
  <c r="H4143" i="1" s="1"/>
  <c r="E4144" i="1" a="1"/>
  <c r="E4144" i="1"/>
  <c r="H4144" i="1" s="1" a="1"/>
  <c r="H4144" i="1" s="1"/>
  <c r="E4145" i="1" a="1"/>
  <c r="E4145" i="1" s="1"/>
  <c r="H4145" i="1" s="1" a="1"/>
  <c r="H4145" i="1" s="1"/>
  <c r="E4146" i="1" a="1"/>
  <c r="E4146" i="1" s="1"/>
  <c r="H4146" i="1" s="1" a="1"/>
  <c r="H4146" i="1" s="1"/>
  <c r="E4147" i="1" a="1"/>
  <c r="E4147" i="1" s="1"/>
  <c r="H4147" i="1" s="1" a="1"/>
  <c r="H4147" i="1" s="1"/>
  <c r="E4148" i="1" a="1"/>
  <c r="E4148" i="1" s="1"/>
  <c r="H4148" i="1" s="1" a="1"/>
  <c r="H4148" i="1" s="1"/>
  <c r="E4149" i="1" a="1"/>
  <c r="E4149" i="1" s="1"/>
  <c r="H4149" i="1" s="1" a="1"/>
  <c r="H4149" i="1" s="1"/>
  <c r="E4150" i="1" a="1"/>
  <c r="E4150" i="1" s="1"/>
  <c r="H4150" i="1" s="1" a="1"/>
  <c r="H4150" i="1" s="1"/>
  <c r="E4151" i="1" a="1"/>
  <c r="E4151" i="1" s="1"/>
  <c r="H4151" i="1" s="1" a="1"/>
  <c r="H4151" i="1" s="1"/>
  <c r="E4152" i="1" a="1"/>
  <c r="E4152" i="1" s="1"/>
  <c r="H4152" i="1" s="1" a="1"/>
  <c r="H4152" i="1" s="1"/>
  <c r="E4153" i="1" a="1"/>
  <c r="E4153" i="1" s="1"/>
  <c r="H4153" i="1" s="1" a="1"/>
  <c r="H4153" i="1" s="1"/>
  <c r="E4154" i="1" a="1"/>
  <c r="E4154" i="1" s="1"/>
  <c r="H4154" i="1" s="1" a="1"/>
  <c r="H4154" i="1" s="1"/>
  <c r="E4155" i="1" a="1"/>
  <c r="E4155" i="1"/>
  <c r="H4155" i="1" s="1" a="1"/>
  <c r="H4155" i="1" s="1"/>
  <c r="E4156" i="1" a="1"/>
  <c r="E4156" i="1" s="1"/>
  <c r="H4156" i="1" s="1" a="1"/>
  <c r="H4156" i="1" s="1"/>
  <c r="E4157" i="1" a="1"/>
  <c r="E4157" i="1" s="1"/>
  <c r="H4157" i="1" s="1" a="1"/>
  <c r="H4157" i="1" s="1"/>
  <c r="E4158" i="1" a="1"/>
  <c r="E4158" i="1" s="1"/>
  <c r="H4158" i="1" s="1" a="1"/>
  <c r="H4158" i="1" s="1"/>
  <c r="E4159" i="1" a="1"/>
  <c r="E4159" i="1" s="1"/>
  <c r="H4159" i="1" s="1" a="1"/>
  <c r="H4159" i="1" s="1"/>
  <c r="E4160" i="1" a="1"/>
  <c r="E4160" i="1" s="1"/>
  <c r="H4160" i="1" s="1" a="1"/>
  <c r="H4160" i="1" s="1"/>
  <c r="E4161" i="1" a="1"/>
  <c r="E4161" i="1" s="1"/>
  <c r="H4161" i="1" s="1" a="1"/>
  <c r="H4161" i="1" s="1"/>
  <c r="E4162" i="1" a="1"/>
  <c r="E4162" i="1" s="1"/>
  <c r="H4162" i="1" s="1" a="1"/>
  <c r="H4162" i="1" s="1"/>
  <c r="E4163" i="1" a="1"/>
  <c r="E4163" i="1" s="1"/>
  <c r="H4163" i="1" s="1" a="1"/>
  <c r="H4163" i="1" s="1"/>
  <c r="E4164" i="1" a="1"/>
  <c r="E4164" i="1" s="1"/>
  <c r="H4164" i="1" s="1" a="1"/>
  <c r="H4164" i="1" s="1"/>
  <c r="E4165" i="1" a="1"/>
  <c r="E4165" i="1" s="1"/>
  <c r="H4165" i="1" s="1" a="1"/>
  <c r="H4165" i="1" s="1"/>
  <c r="E4166" i="1" a="1"/>
  <c r="E4166" i="1"/>
  <c r="H4166" i="1" s="1" a="1"/>
  <c r="H4166" i="1" s="1"/>
  <c r="E4167" i="1" a="1"/>
  <c r="E4167" i="1" s="1"/>
  <c r="H4167" i="1" s="1" a="1"/>
  <c r="H4167" i="1" s="1"/>
  <c r="E4168" i="1" a="1"/>
  <c r="E4168" i="1"/>
  <c r="H4168" i="1" s="1" a="1"/>
  <c r="H4168" i="1" s="1"/>
  <c r="E4169" i="1" a="1"/>
  <c r="E4169" i="1" s="1"/>
  <c r="H4169" i="1" s="1" a="1"/>
  <c r="H4169" i="1" s="1"/>
  <c r="E4170" i="1" a="1"/>
  <c r="E4170" i="1"/>
  <c r="H4170" i="1" s="1" a="1"/>
  <c r="H4170" i="1" s="1"/>
  <c r="E4171" i="1" a="1"/>
  <c r="E4171" i="1" s="1"/>
  <c r="H4171" i="1" s="1" a="1"/>
  <c r="H4171" i="1" s="1"/>
  <c r="E4172" i="1" a="1"/>
  <c r="E4172" i="1" s="1"/>
  <c r="H4172" i="1" s="1" a="1"/>
  <c r="H4172" i="1" s="1"/>
  <c r="E4173" i="1" a="1"/>
  <c r="E4173" i="1" s="1"/>
  <c r="H4173" i="1" s="1" a="1"/>
  <c r="H4173" i="1" s="1"/>
  <c r="E4174" i="1" a="1"/>
  <c r="E4174" i="1" s="1"/>
  <c r="H4174" i="1" s="1" a="1"/>
  <c r="H4174" i="1" s="1"/>
  <c r="E4175" i="1" a="1"/>
  <c r="E4175" i="1" s="1"/>
  <c r="H4175" i="1" s="1" a="1"/>
  <c r="H4175" i="1" s="1"/>
  <c r="E4176" i="1" a="1"/>
  <c r="E4176" i="1" s="1"/>
  <c r="H4176" i="1" s="1" a="1"/>
  <c r="H4176" i="1" s="1"/>
  <c r="E4177" i="1" a="1"/>
  <c r="E4177" i="1" s="1"/>
  <c r="H4177" i="1" s="1" a="1"/>
  <c r="H4177" i="1" s="1"/>
  <c r="E4178" i="1" a="1"/>
  <c r="E4178" i="1" s="1"/>
  <c r="H4178" i="1" s="1" a="1"/>
  <c r="H4178" i="1" s="1"/>
  <c r="E4179" i="1" a="1"/>
  <c r="E4179" i="1" s="1"/>
  <c r="H4179" i="1" s="1" a="1"/>
  <c r="H4179" i="1" s="1"/>
  <c r="E4180" i="1" a="1"/>
  <c r="E4180" i="1" s="1"/>
  <c r="H4180" i="1" s="1" a="1"/>
  <c r="H4180" i="1" s="1"/>
  <c r="E4181" i="1" a="1"/>
  <c r="E4181" i="1" s="1"/>
  <c r="H4181" i="1" s="1" a="1"/>
  <c r="H4181" i="1" s="1"/>
  <c r="E4182" i="1" a="1"/>
  <c r="E4182" i="1" s="1"/>
  <c r="H4182" i="1" s="1" a="1"/>
  <c r="H4182" i="1" s="1"/>
  <c r="E4183" i="1" a="1"/>
  <c r="E4183" i="1" s="1"/>
  <c r="H4183" i="1" s="1" a="1"/>
  <c r="H4183" i="1" s="1"/>
  <c r="E4184" i="1" a="1"/>
  <c r="E4184" i="1" s="1"/>
  <c r="H4184" i="1" s="1" a="1"/>
  <c r="H4184" i="1" s="1"/>
  <c r="E4185" i="1" a="1"/>
  <c r="E4185" i="1" s="1"/>
  <c r="H4185" i="1" s="1" a="1"/>
  <c r="H4185" i="1" s="1"/>
  <c r="E4186" i="1" a="1"/>
  <c r="E4186" i="1"/>
  <c r="H4186" i="1" s="1" a="1"/>
  <c r="H4186" i="1" s="1"/>
  <c r="E4187" i="1" a="1"/>
  <c r="E4187" i="1" s="1"/>
  <c r="H4187" i="1" s="1" a="1"/>
  <c r="H4187" i="1" s="1"/>
  <c r="E4188" i="1" a="1"/>
  <c r="E4188" i="1" s="1"/>
  <c r="H4188" i="1" s="1" a="1"/>
  <c r="H4188" i="1" s="1"/>
  <c r="E4189" i="1" a="1"/>
  <c r="E4189" i="1" s="1"/>
  <c r="H4189" i="1" s="1" a="1"/>
  <c r="H4189" i="1" s="1"/>
  <c r="E4190" i="1" a="1"/>
  <c r="E4190" i="1" s="1"/>
  <c r="H4190" i="1" s="1" a="1"/>
  <c r="H4190" i="1" s="1"/>
  <c r="E4191" i="1" a="1"/>
  <c r="E4191" i="1" s="1"/>
  <c r="H4191" i="1" s="1" a="1"/>
  <c r="H4191" i="1" s="1"/>
  <c r="E4192" i="1" a="1"/>
  <c r="E4192" i="1"/>
  <c r="H4192" i="1" s="1" a="1"/>
  <c r="H4192" i="1" s="1"/>
  <c r="E4193" i="1" a="1"/>
  <c r="E4193" i="1" s="1"/>
  <c r="H4193" i="1" s="1" a="1"/>
  <c r="H4193" i="1" s="1"/>
  <c r="E4194" i="1" a="1"/>
  <c r="E4194" i="1"/>
  <c r="H4194" i="1" s="1" a="1"/>
  <c r="H4194" i="1" s="1"/>
  <c r="E4195" i="1" a="1"/>
  <c r="E4195" i="1" s="1"/>
  <c r="H4195" i="1" s="1" a="1"/>
  <c r="H4195" i="1" s="1"/>
  <c r="E4196" i="1" a="1"/>
  <c r="E4196" i="1" s="1"/>
  <c r="H4196" i="1" s="1" a="1"/>
  <c r="H4196" i="1" s="1"/>
  <c r="E4197" i="1" a="1"/>
  <c r="E4197" i="1" s="1"/>
  <c r="H4197" i="1" s="1" a="1"/>
  <c r="H4197" i="1" s="1"/>
  <c r="E4198" i="1" a="1"/>
  <c r="E4198" i="1" s="1"/>
  <c r="H4198" i="1" s="1" a="1"/>
  <c r="H4198" i="1" s="1"/>
  <c r="E4199" i="1" a="1"/>
  <c r="E4199" i="1" s="1"/>
  <c r="H4199" i="1" s="1" a="1"/>
  <c r="H4199" i="1" s="1"/>
  <c r="E4200" i="1" a="1"/>
  <c r="E4200" i="1" s="1"/>
  <c r="H4200" i="1" s="1" a="1"/>
  <c r="H4200" i="1" s="1"/>
  <c r="E4201" i="1" a="1"/>
  <c r="E4201" i="1" s="1"/>
  <c r="H4201" i="1" s="1" a="1"/>
  <c r="H4201" i="1" s="1"/>
  <c r="E4202" i="1" a="1"/>
  <c r="E4202" i="1" s="1"/>
  <c r="H4202" i="1" s="1" a="1"/>
  <c r="H4202" i="1" s="1"/>
  <c r="E4203" i="1" a="1"/>
  <c r="E4203" i="1"/>
  <c r="H4203" i="1" s="1" a="1"/>
  <c r="H4203" i="1" s="1"/>
  <c r="E4204" i="1" a="1"/>
  <c r="E4204" i="1" s="1"/>
  <c r="H4204" i="1" s="1" a="1"/>
  <c r="H4204" i="1" s="1"/>
  <c r="E4205" i="1" a="1"/>
  <c r="E4205" i="1" s="1"/>
  <c r="H4205" i="1" s="1" a="1"/>
  <c r="H4205" i="1" s="1"/>
  <c r="E4206" i="1" a="1"/>
  <c r="E4206" i="1" s="1"/>
  <c r="H4206" i="1" s="1" a="1"/>
  <c r="H4206" i="1" s="1"/>
  <c r="E4207" i="1" a="1"/>
  <c r="E4207" i="1" s="1"/>
  <c r="H4207" i="1" s="1" a="1"/>
  <c r="H4207" i="1" s="1"/>
  <c r="E4208" i="1" a="1"/>
  <c r="E4208" i="1" s="1"/>
  <c r="H4208" i="1" s="1" a="1"/>
  <c r="H4208" i="1" s="1"/>
  <c r="E4209" i="1" a="1"/>
  <c r="E4209" i="1" s="1"/>
  <c r="H4209" i="1" s="1" a="1"/>
  <c r="H4209" i="1" s="1"/>
  <c r="E4210" i="1" a="1"/>
  <c r="E4210" i="1" s="1"/>
  <c r="H4210" i="1" s="1" a="1"/>
  <c r="H4210" i="1" s="1"/>
  <c r="E4211" i="1" a="1"/>
  <c r="E4211" i="1" s="1"/>
  <c r="H4211" i="1" s="1" a="1"/>
  <c r="H4211" i="1" s="1"/>
  <c r="E4212" i="1" a="1"/>
  <c r="E4212" i="1"/>
  <c r="H4212" i="1" s="1" a="1"/>
  <c r="H4212" i="1" s="1"/>
  <c r="E4213" i="1" a="1"/>
  <c r="E4213" i="1" s="1"/>
  <c r="H4213" i="1" s="1" a="1"/>
  <c r="H4213" i="1" s="1"/>
  <c r="E4214" i="1" a="1"/>
  <c r="E4214" i="1" s="1"/>
  <c r="H4214" i="1" s="1" a="1"/>
  <c r="H4214" i="1" s="1"/>
  <c r="E4215" i="1" a="1"/>
  <c r="E4215" i="1"/>
  <c r="H4215" i="1" s="1" a="1"/>
  <c r="H4215" i="1" s="1"/>
  <c r="E4216" i="1" a="1"/>
  <c r="E4216" i="1" s="1"/>
  <c r="H4216" i="1" s="1" a="1"/>
  <c r="H4216" i="1" s="1"/>
  <c r="E4217" i="1" a="1"/>
  <c r="E4217" i="1" s="1"/>
  <c r="H4217" i="1" s="1" a="1"/>
  <c r="H4217" i="1" s="1"/>
  <c r="E4218" i="1" a="1"/>
  <c r="E4218" i="1"/>
  <c r="H4218" i="1" s="1" a="1"/>
  <c r="H4218" i="1" s="1"/>
  <c r="E4219" i="1" a="1"/>
  <c r="E4219" i="1" s="1"/>
  <c r="H4219" i="1" s="1" a="1"/>
  <c r="H4219" i="1" s="1"/>
  <c r="E4220" i="1" a="1"/>
  <c r="E4220" i="1" s="1"/>
  <c r="H4220" i="1" s="1" a="1"/>
  <c r="H4220" i="1" s="1"/>
  <c r="E4221" i="1" a="1"/>
  <c r="E4221" i="1" s="1"/>
  <c r="H4221" i="1" s="1" a="1"/>
  <c r="H4221" i="1" s="1"/>
  <c r="E4222" i="1" a="1"/>
  <c r="E4222" i="1" s="1"/>
  <c r="H4222" i="1" s="1" a="1"/>
  <c r="H4222" i="1" s="1"/>
  <c r="E4223" i="1" a="1"/>
  <c r="E4223" i="1" s="1"/>
  <c r="H4223" i="1" s="1" a="1"/>
  <c r="H4223" i="1" s="1"/>
  <c r="E4224" i="1" a="1"/>
  <c r="E4224" i="1" s="1"/>
  <c r="H4224" i="1" s="1" a="1"/>
  <c r="H4224" i="1" s="1"/>
  <c r="E4225" i="1" a="1"/>
  <c r="E4225" i="1" s="1"/>
  <c r="H4225" i="1" s="1" a="1"/>
  <c r="H4225" i="1" s="1"/>
  <c r="E4226" i="1" a="1"/>
  <c r="E4226" i="1" s="1"/>
  <c r="H4226" i="1" s="1" a="1"/>
  <c r="H4226" i="1" s="1"/>
  <c r="E4227" i="1" a="1"/>
  <c r="E4227" i="1" s="1"/>
  <c r="H4227" i="1" s="1" a="1"/>
  <c r="H4227" i="1" s="1"/>
  <c r="E4228" i="1" a="1"/>
  <c r="E4228" i="1"/>
  <c r="H4228" i="1" s="1" a="1"/>
  <c r="H4228" i="1" s="1"/>
  <c r="E4229" i="1" a="1"/>
  <c r="E4229" i="1"/>
  <c r="H4229" i="1" s="1" a="1"/>
  <c r="H4229" i="1" s="1"/>
  <c r="E4230" i="1" a="1"/>
  <c r="E4230" i="1" s="1"/>
  <c r="H4230" i="1" s="1" a="1"/>
  <c r="H4230" i="1" s="1"/>
  <c r="E4231" i="1" a="1"/>
  <c r="E4231" i="1" s="1"/>
  <c r="H4231" i="1" s="1" a="1"/>
  <c r="H4231" i="1" s="1"/>
  <c r="E4232" i="1" a="1"/>
  <c r="E4232" i="1" s="1"/>
  <c r="H4232" i="1" s="1" a="1"/>
  <c r="H4232" i="1" s="1"/>
  <c r="E4233" i="1" a="1"/>
  <c r="E4233" i="1" s="1"/>
  <c r="H4233" i="1" s="1" a="1"/>
  <c r="H4233" i="1" s="1"/>
  <c r="E4234" i="1" a="1"/>
  <c r="E4234" i="1" s="1"/>
  <c r="H4234" i="1" s="1" a="1"/>
  <c r="H4234" i="1" s="1"/>
  <c r="E4235" i="1" a="1"/>
  <c r="E4235" i="1" s="1"/>
  <c r="H4235" i="1" s="1" a="1"/>
  <c r="H4235" i="1" s="1"/>
  <c r="E4236" i="1" a="1"/>
  <c r="E4236" i="1" s="1"/>
  <c r="H4236" i="1" s="1" a="1"/>
  <c r="H4236" i="1" s="1"/>
  <c r="E4237" i="1" a="1"/>
  <c r="E4237" i="1" s="1"/>
  <c r="H4237" i="1" s="1" a="1"/>
  <c r="H4237" i="1" s="1"/>
  <c r="E4238" i="1" a="1"/>
  <c r="E4238" i="1" s="1"/>
  <c r="H4238" i="1" s="1" a="1"/>
  <c r="H4238" i="1" s="1"/>
  <c r="E4239" i="1" a="1"/>
  <c r="E4239" i="1" s="1"/>
  <c r="H4239" i="1" s="1" a="1"/>
  <c r="H4239" i="1" s="1"/>
  <c r="E4240" i="1" a="1"/>
  <c r="E4240" i="1"/>
  <c r="H4240" i="1" s="1" a="1"/>
  <c r="H4240" i="1" s="1"/>
  <c r="E4241" i="1" a="1"/>
  <c r="E4241" i="1" s="1"/>
  <c r="H4241" i="1" s="1" a="1"/>
  <c r="H4241" i="1" s="1"/>
  <c r="E4242" i="1" a="1"/>
  <c r="E4242" i="1"/>
  <c r="H4242" i="1" s="1" a="1"/>
  <c r="H4242" i="1" s="1"/>
  <c r="E4243" i="1" a="1"/>
  <c r="E4243" i="1" s="1"/>
  <c r="H4243" i="1" s="1" a="1"/>
  <c r="H4243" i="1" s="1"/>
  <c r="E4244" i="1" a="1"/>
  <c r="E4244" i="1" s="1"/>
  <c r="H4244" i="1" s="1" a="1"/>
  <c r="H4244" i="1" s="1"/>
  <c r="E4245" i="1" a="1"/>
  <c r="E4245" i="1"/>
  <c r="H4245" i="1" s="1" a="1"/>
  <c r="H4245" i="1" s="1"/>
  <c r="E4246" i="1" a="1"/>
  <c r="E4246" i="1" s="1"/>
  <c r="H4246" i="1" s="1" a="1"/>
  <c r="H4246" i="1" s="1"/>
  <c r="E4247" i="1" a="1"/>
  <c r="E4247" i="1" s="1"/>
  <c r="H4247" i="1" s="1" a="1"/>
  <c r="H4247" i="1" s="1"/>
  <c r="E4248" i="1" a="1"/>
  <c r="E4248" i="1" s="1"/>
  <c r="H4248" i="1" s="1" a="1"/>
  <c r="H4248" i="1" s="1"/>
  <c r="E4249" i="1" a="1"/>
  <c r="E4249" i="1" s="1"/>
  <c r="H4249" i="1" s="1" a="1"/>
  <c r="H4249" i="1" s="1"/>
  <c r="E4250" i="1" a="1"/>
  <c r="E4250" i="1" s="1"/>
  <c r="H4250" i="1" s="1" a="1"/>
  <c r="H4250" i="1" s="1"/>
  <c r="E4251" i="1" a="1"/>
  <c r="E4251" i="1"/>
  <c r="H4251" i="1" s="1" a="1"/>
  <c r="H4251" i="1" s="1"/>
  <c r="E4252" i="1" a="1"/>
  <c r="E4252" i="1" s="1"/>
  <c r="H4252" i="1" s="1" a="1"/>
  <c r="H4252" i="1" s="1"/>
  <c r="E4253" i="1" a="1"/>
  <c r="E4253" i="1" s="1"/>
  <c r="H4253" i="1" s="1" a="1"/>
  <c r="H4253" i="1" s="1"/>
  <c r="E4254" i="1" a="1"/>
  <c r="E4254" i="1"/>
  <c r="H4254" i="1" s="1" a="1"/>
  <c r="H4254" i="1" s="1"/>
  <c r="E4255" i="1" a="1"/>
  <c r="E4255" i="1" s="1"/>
  <c r="H4255" i="1" s="1" a="1"/>
  <c r="H4255" i="1" s="1"/>
  <c r="E4256" i="1" a="1"/>
  <c r="E4256" i="1"/>
  <c r="H4256" i="1" s="1" a="1"/>
  <c r="H4256" i="1" s="1"/>
  <c r="E4257" i="1" a="1"/>
  <c r="E4257" i="1" s="1"/>
  <c r="H4257" i="1" s="1" a="1"/>
  <c r="H4257" i="1" s="1"/>
  <c r="E4258" i="1" a="1"/>
  <c r="E4258" i="1" s="1"/>
  <c r="H4258" i="1" s="1" a="1"/>
  <c r="H4258" i="1" s="1"/>
  <c r="E4259" i="1" a="1"/>
  <c r="E4259" i="1" s="1"/>
  <c r="H4259" i="1" s="1" a="1"/>
  <c r="H4259" i="1" s="1"/>
  <c r="E4260" i="1" a="1"/>
  <c r="E4260" i="1" s="1"/>
  <c r="H4260" i="1" s="1" a="1"/>
  <c r="H4260" i="1" s="1"/>
  <c r="E4261" i="1" a="1"/>
  <c r="E4261" i="1" s="1"/>
  <c r="H4261" i="1" s="1" a="1"/>
  <c r="H4261" i="1" s="1"/>
  <c r="E4262" i="1" a="1"/>
  <c r="E4262" i="1" s="1"/>
  <c r="H4262" i="1" s="1" a="1"/>
  <c r="H4262" i="1" s="1"/>
  <c r="E4263" i="1" a="1"/>
  <c r="E4263" i="1" s="1"/>
  <c r="H4263" i="1" s="1" a="1"/>
  <c r="H4263" i="1" s="1"/>
  <c r="E4264" i="1" a="1"/>
  <c r="E4264" i="1"/>
  <c r="H4264" i="1" s="1" a="1"/>
  <c r="H4264" i="1" s="1"/>
  <c r="E4265" i="1" a="1"/>
  <c r="E4265" i="1" s="1"/>
  <c r="H4265" i="1" s="1" a="1"/>
  <c r="H4265" i="1" s="1"/>
  <c r="E4266" i="1" a="1"/>
  <c r="E4266" i="1" s="1"/>
  <c r="H4266" i="1" s="1" a="1"/>
  <c r="H4266" i="1" s="1"/>
  <c r="E4267" i="1" a="1"/>
  <c r="E4267" i="1" s="1"/>
  <c r="H4267" i="1" s="1" a="1"/>
  <c r="H4267" i="1" s="1"/>
  <c r="E4268" i="1" a="1"/>
  <c r="E4268" i="1" s="1"/>
  <c r="H4268" i="1" s="1" a="1"/>
  <c r="H4268" i="1" s="1"/>
  <c r="E4269" i="1" a="1"/>
  <c r="E4269" i="1" s="1"/>
  <c r="H4269" i="1" s="1" a="1"/>
  <c r="H4269" i="1" s="1"/>
  <c r="E4270" i="1" a="1"/>
  <c r="E4270" i="1" s="1"/>
  <c r="H4270" i="1" s="1" a="1"/>
  <c r="H4270" i="1" s="1"/>
  <c r="E4271" i="1" a="1"/>
  <c r="E4271" i="1"/>
  <c r="H4271" i="1" s="1" a="1"/>
  <c r="H4271" i="1" s="1"/>
  <c r="E4272" i="1" a="1"/>
  <c r="E4272" i="1" s="1"/>
  <c r="H4272" i="1" s="1" a="1"/>
  <c r="H4272" i="1" s="1"/>
  <c r="E4273" i="1" a="1"/>
  <c r="E4273" i="1" s="1"/>
  <c r="H4273" i="1" s="1" a="1"/>
  <c r="H4273" i="1" s="1"/>
  <c r="E4274" i="1" a="1"/>
  <c r="E4274" i="1"/>
  <c r="H4274" i="1" s="1" a="1"/>
  <c r="H4274" i="1" s="1"/>
  <c r="E4275" i="1" a="1"/>
  <c r="E4275" i="1" s="1"/>
  <c r="H4275" i="1" s="1" a="1"/>
  <c r="H4275" i="1" s="1"/>
  <c r="E4276" i="1" a="1"/>
  <c r="E4276" i="1" s="1"/>
  <c r="H4276" i="1" s="1" a="1"/>
  <c r="H4276" i="1" s="1"/>
  <c r="E4277" i="1" a="1"/>
  <c r="E4277" i="1" s="1"/>
  <c r="H4277" i="1" s="1" a="1"/>
  <c r="H4277" i="1" s="1"/>
  <c r="E4278" i="1" a="1"/>
  <c r="E4278" i="1" s="1"/>
  <c r="H4278" i="1" s="1" a="1"/>
  <c r="H4278" i="1" s="1"/>
  <c r="E4279" i="1" a="1"/>
  <c r="E4279" i="1" s="1"/>
  <c r="H4279" i="1" s="1" a="1"/>
  <c r="H4279" i="1" s="1"/>
  <c r="E4280" i="1" a="1"/>
  <c r="E4280" i="1" s="1"/>
  <c r="H4280" i="1" s="1" a="1"/>
  <c r="H4280" i="1" s="1"/>
  <c r="E4281" i="1" a="1"/>
  <c r="E4281" i="1" s="1"/>
  <c r="H4281" i="1" s="1" a="1"/>
  <c r="H4281" i="1" s="1"/>
  <c r="E4282" i="1" a="1"/>
  <c r="E4282" i="1"/>
  <c r="H4282" i="1" s="1" a="1"/>
  <c r="H4282" i="1" s="1"/>
  <c r="E4283" i="1" a="1"/>
  <c r="E4283" i="1" s="1"/>
  <c r="H4283" i="1" s="1" a="1"/>
  <c r="H4283" i="1" s="1"/>
  <c r="E4284" i="1" a="1"/>
  <c r="E4284" i="1" s="1"/>
  <c r="H4284" i="1" s="1" a="1"/>
  <c r="H4284" i="1" s="1"/>
  <c r="E4285" i="1" a="1"/>
  <c r="E4285" i="1" s="1"/>
  <c r="H4285" i="1" s="1" a="1"/>
  <c r="H4285" i="1" s="1"/>
  <c r="E4286" i="1" a="1"/>
  <c r="E4286" i="1" s="1"/>
  <c r="H4286" i="1" s="1" a="1"/>
  <c r="H4286" i="1" s="1"/>
  <c r="E4287" i="1" a="1"/>
  <c r="E4287" i="1" s="1"/>
  <c r="H4287" i="1" s="1" a="1"/>
  <c r="H4287" i="1" s="1"/>
  <c r="E4288" i="1" a="1"/>
  <c r="E4288" i="1" s="1"/>
  <c r="H4288" i="1" s="1" a="1"/>
  <c r="H4288" i="1" s="1"/>
  <c r="E4289" i="1" a="1"/>
  <c r="E4289" i="1" s="1"/>
  <c r="H4289" i="1" s="1" a="1"/>
  <c r="H4289" i="1" s="1"/>
  <c r="E4290" i="1" a="1"/>
  <c r="E4290" i="1"/>
  <c r="H4290" i="1" s="1" a="1"/>
  <c r="H4290" i="1" s="1"/>
  <c r="E4291" i="1" a="1"/>
  <c r="E4291" i="1" s="1"/>
  <c r="H4291" i="1" s="1" a="1"/>
  <c r="H4291" i="1" s="1"/>
  <c r="E4292" i="1" a="1"/>
  <c r="E4292" i="1" s="1"/>
  <c r="H4292" i="1" s="1" a="1"/>
  <c r="H4292" i="1" s="1"/>
  <c r="E4293" i="1" a="1"/>
  <c r="E4293" i="1" s="1"/>
  <c r="H4293" i="1" s="1" a="1"/>
  <c r="H4293" i="1" s="1"/>
  <c r="E4294" i="1" a="1"/>
  <c r="E4294" i="1" s="1"/>
  <c r="H4294" i="1" s="1" a="1"/>
  <c r="H4294" i="1" s="1"/>
  <c r="E4295" i="1" a="1"/>
  <c r="E4295" i="1"/>
  <c r="H4295" i="1" s="1" a="1"/>
  <c r="H4295" i="1" s="1"/>
  <c r="E4296" i="1" a="1"/>
  <c r="E4296" i="1" s="1"/>
  <c r="H4296" i="1" s="1" a="1"/>
  <c r="H4296" i="1" s="1"/>
  <c r="E4297" i="1" a="1"/>
  <c r="E4297" i="1" s="1"/>
  <c r="H4297" i="1" s="1" a="1"/>
  <c r="H4297" i="1" s="1"/>
  <c r="E4298" i="1" a="1"/>
  <c r="E4298" i="1" s="1"/>
  <c r="H4298" i="1" s="1" a="1"/>
  <c r="H4298" i="1" s="1"/>
  <c r="E4299" i="1" a="1"/>
  <c r="E4299" i="1"/>
  <c r="H4299" i="1" s="1" a="1"/>
  <c r="H4299" i="1" s="1"/>
  <c r="E4300" i="1" a="1"/>
  <c r="E4300" i="1" s="1"/>
  <c r="H4300" i="1" s="1" a="1"/>
  <c r="H4300" i="1" s="1"/>
  <c r="E4301" i="1" a="1"/>
  <c r="E4301" i="1"/>
  <c r="H4301" i="1" s="1" a="1"/>
  <c r="H4301" i="1" s="1"/>
  <c r="E4302" i="1" a="1"/>
  <c r="E4302" i="1" s="1"/>
  <c r="H4302" i="1" s="1" a="1"/>
  <c r="H4302" i="1" s="1"/>
  <c r="E4303" i="1" a="1"/>
  <c r="E4303" i="1" s="1"/>
  <c r="H4303" i="1" s="1" a="1"/>
  <c r="H4303" i="1" s="1"/>
  <c r="E4304" i="1" a="1"/>
  <c r="E4304" i="1" s="1"/>
  <c r="H4304" i="1" s="1" a="1"/>
  <c r="H4304" i="1" s="1"/>
  <c r="E4305" i="1" a="1"/>
  <c r="E4305" i="1" s="1"/>
  <c r="H4305" i="1" s="1" a="1"/>
  <c r="H4305" i="1" s="1"/>
  <c r="E4306" i="1" a="1"/>
  <c r="E4306" i="1" s="1"/>
  <c r="H4306" i="1" s="1" a="1"/>
  <c r="H4306" i="1" s="1"/>
  <c r="E4307" i="1" a="1"/>
  <c r="E4307" i="1" s="1"/>
  <c r="H4307" i="1" s="1" a="1"/>
  <c r="H4307" i="1" s="1"/>
  <c r="E4308" i="1" a="1"/>
  <c r="E4308" i="1"/>
  <c r="H4308" i="1" s="1" a="1"/>
  <c r="H4308" i="1" s="1"/>
  <c r="E4309" i="1" a="1"/>
  <c r="E4309" i="1" s="1"/>
  <c r="H4309" i="1" s="1" a="1"/>
  <c r="H4309" i="1" s="1"/>
  <c r="E4310" i="1" a="1"/>
  <c r="E4310" i="1"/>
  <c r="H4310" i="1" s="1" a="1"/>
  <c r="H4310" i="1" s="1"/>
  <c r="E4311" i="1" a="1"/>
  <c r="E4311" i="1" s="1"/>
  <c r="H4311" i="1" s="1" a="1"/>
  <c r="H4311" i="1" s="1"/>
  <c r="E4312" i="1" a="1"/>
  <c r="E4312" i="1"/>
  <c r="H4312" i="1" s="1" a="1"/>
  <c r="H4312" i="1" s="1"/>
  <c r="E4313" i="1" a="1"/>
  <c r="E4313" i="1"/>
  <c r="H4313" i="1" s="1" a="1"/>
  <c r="H4313" i="1" s="1"/>
  <c r="E4314" i="1" a="1"/>
  <c r="E4314" i="1"/>
  <c r="H4314" i="1" s="1" a="1"/>
  <c r="H4314" i="1" s="1"/>
  <c r="E4315" i="1" a="1"/>
  <c r="E4315" i="1" s="1"/>
  <c r="H4315" i="1" s="1" a="1"/>
  <c r="H4315" i="1" s="1"/>
  <c r="E4316" i="1" a="1"/>
  <c r="E4316" i="1" s="1"/>
  <c r="H4316" i="1" s="1" a="1"/>
  <c r="H4316" i="1" s="1"/>
  <c r="E4317" i="1" a="1"/>
  <c r="E4317" i="1" s="1"/>
  <c r="H4317" i="1" s="1" a="1"/>
  <c r="H4317" i="1" s="1"/>
  <c r="E4318" i="1" a="1"/>
  <c r="E4318" i="1" s="1"/>
  <c r="H4318" i="1" s="1" a="1"/>
  <c r="H4318" i="1" s="1"/>
  <c r="E4319" i="1" a="1"/>
  <c r="E4319" i="1" s="1"/>
  <c r="H4319" i="1" s="1" a="1"/>
  <c r="H4319" i="1" s="1"/>
  <c r="E4320" i="1" a="1"/>
  <c r="E4320" i="1" s="1"/>
  <c r="H4320" i="1" s="1" a="1"/>
  <c r="H4320" i="1" s="1"/>
  <c r="E4321" i="1" a="1"/>
  <c r="E4321" i="1" s="1"/>
  <c r="H4321" i="1" s="1" a="1"/>
  <c r="H4321" i="1" s="1"/>
  <c r="E4322" i="1" a="1"/>
  <c r="E4322" i="1" s="1"/>
  <c r="H4322" i="1" s="1" a="1"/>
  <c r="H4322" i="1" s="1"/>
  <c r="E4323" i="1" a="1"/>
  <c r="E4323" i="1" s="1"/>
  <c r="H4323" i="1" s="1" a="1"/>
  <c r="H4323" i="1" s="1"/>
  <c r="E4324" i="1" a="1"/>
  <c r="E4324" i="1" s="1"/>
  <c r="H4324" i="1" s="1" a="1"/>
  <c r="H4324" i="1" s="1"/>
  <c r="E4325" i="1" a="1"/>
  <c r="E4325" i="1"/>
  <c r="H4325" i="1" s="1" a="1"/>
  <c r="H4325" i="1" s="1"/>
  <c r="E4326" i="1" a="1"/>
  <c r="E4326" i="1" s="1"/>
  <c r="H4326" i="1" s="1" a="1"/>
  <c r="H4326" i="1" s="1"/>
  <c r="E4327" i="1" a="1"/>
  <c r="E4327" i="1" s="1"/>
  <c r="H4327" i="1" s="1" a="1"/>
  <c r="H4327" i="1" s="1"/>
  <c r="E4328" i="1" a="1"/>
  <c r="E4328" i="1" s="1"/>
  <c r="H4328" i="1" s="1" a="1"/>
  <c r="H4328" i="1" s="1"/>
  <c r="E4329" i="1" a="1"/>
  <c r="E4329" i="1" s="1"/>
  <c r="H4329" i="1" s="1" a="1"/>
  <c r="H4329" i="1" s="1"/>
  <c r="E4330" i="1" a="1"/>
  <c r="E4330" i="1"/>
  <c r="H4330" i="1" s="1" a="1"/>
  <c r="H4330" i="1" s="1"/>
  <c r="E4331" i="1" a="1"/>
  <c r="E4331" i="1" s="1"/>
  <c r="H4331" i="1" s="1" a="1"/>
  <c r="H4331" i="1" s="1"/>
  <c r="E4332" i="1" a="1"/>
  <c r="E4332" i="1" s="1"/>
  <c r="H4332" i="1" s="1" a="1"/>
  <c r="H4332" i="1" s="1"/>
  <c r="E4333" i="1" a="1"/>
  <c r="E4333" i="1" s="1"/>
  <c r="H4333" i="1" s="1" a="1"/>
  <c r="H4333" i="1" s="1"/>
  <c r="E4334" i="1" a="1"/>
  <c r="E4334" i="1" s="1"/>
  <c r="H4334" i="1" s="1" a="1"/>
  <c r="H4334" i="1" s="1"/>
  <c r="E4335" i="1" a="1"/>
  <c r="E4335" i="1" s="1"/>
  <c r="H4335" i="1" s="1" a="1"/>
  <c r="H4335" i="1" s="1"/>
  <c r="E4336" i="1" a="1"/>
  <c r="E4336" i="1"/>
  <c r="H4336" i="1" s="1" a="1"/>
  <c r="H4336" i="1" s="1"/>
  <c r="E4337" i="1" a="1"/>
  <c r="E4337" i="1" s="1"/>
  <c r="H4337" i="1" s="1" a="1"/>
  <c r="H4337" i="1" s="1"/>
  <c r="E4338" i="1" a="1"/>
  <c r="E4338" i="1" s="1"/>
  <c r="H4338" i="1" s="1" a="1"/>
  <c r="H4338" i="1" s="1"/>
  <c r="E4339" i="1" a="1"/>
  <c r="E4339" i="1" s="1"/>
  <c r="H4339" i="1" s="1" a="1"/>
  <c r="H4339" i="1" s="1"/>
  <c r="E4340" i="1" a="1"/>
  <c r="E4340" i="1" s="1"/>
  <c r="H4340" i="1" s="1" a="1"/>
  <c r="H4340" i="1" s="1"/>
  <c r="E4341" i="1" a="1"/>
  <c r="E4341" i="1"/>
  <c r="H4341" i="1" s="1" a="1"/>
  <c r="H4341" i="1" s="1"/>
  <c r="E4342" i="1" a="1"/>
  <c r="E4342" i="1" s="1"/>
  <c r="H4342" i="1" s="1" a="1"/>
  <c r="H4342" i="1" s="1"/>
  <c r="E4343" i="1" a="1"/>
  <c r="E4343" i="1" s="1"/>
  <c r="H4343" i="1" s="1" a="1"/>
  <c r="H4343" i="1" s="1"/>
  <c r="E4344" i="1" a="1"/>
  <c r="E4344" i="1" s="1"/>
  <c r="H4344" i="1" s="1" a="1"/>
  <c r="H4344" i="1" s="1"/>
  <c r="E4345" i="1" a="1"/>
  <c r="E4345" i="1" s="1"/>
  <c r="H4345" i="1" s="1" a="1"/>
  <c r="H4345" i="1" s="1"/>
  <c r="E4346" i="1" a="1"/>
  <c r="E4346" i="1"/>
  <c r="H4346" i="1" s="1" a="1"/>
  <c r="H4346" i="1" s="1"/>
  <c r="E4347" i="1" a="1"/>
  <c r="E4347" i="1"/>
  <c r="H4347" i="1" s="1" a="1"/>
  <c r="H4347" i="1" s="1"/>
  <c r="E4348" i="1" a="1"/>
  <c r="E4348" i="1" s="1"/>
  <c r="H4348" i="1" s="1" a="1"/>
  <c r="H4348" i="1" s="1"/>
  <c r="E4349" i="1" a="1"/>
  <c r="E4349" i="1"/>
  <c r="H4349" i="1" s="1" a="1"/>
  <c r="H4349" i="1" s="1"/>
  <c r="E4350" i="1" a="1"/>
  <c r="E4350" i="1" s="1"/>
  <c r="H4350" i="1" s="1" a="1"/>
  <c r="H4350" i="1" s="1"/>
  <c r="E4351" i="1" a="1"/>
  <c r="E4351" i="1" s="1"/>
  <c r="H4351" i="1" s="1" a="1"/>
  <c r="H4351" i="1" s="1"/>
  <c r="E4352" i="1" a="1"/>
  <c r="E4352" i="1" s="1"/>
  <c r="H4352" i="1" s="1" a="1"/>
  <c r="H4352" i="1" s="1"/>
  <c r="E4353" i="1" a="1"/>
  <c r="E4353" i="1" s="1"/>
  <c r="H4353" i="1" s="1" a="1"/>
  <c r="H4353" i="1" s="1"/>
  <c r="E4354" i="1" a="1"/>
  <c r="E4354" i="1" s="1"/>
  <c r="H4354" i="1" s="1" a="1"/>
  <c r="H4354" i="1" s="1"/>
  <c r="E4355" i="1" a="1"/>
  <c r="E4355" i="1" s="1"/>
  <c r="H4355" i="1" s="1" a="1"/>
  <c r="H4355" i="1" s="1"/>
  <c r="E4356" i="1" a="1"/>
  <c r="E4356" i="1"/>
  <c r="H4356" i="1" s="1" a="1"/>
  <c r="H4356" i="1" s="1"/>
  <c r="E4357" i="1" a="1"/>
  <c r="E4357" i="1" s="1"/>
  <c r="H4357" i="1" s="1" a="1"/>
  <c r="H4357" i="1" s="1"/>
  <c r="E4358" i="1" a="1"/>
  <c r="E4358" i="1"/>
  <c r="H4358" i="1" s="1" a="1"/>
  <c r="H4358" i="1" s="1"/>
  <c r="E4359" i="1" a="1"/>
  <c r="E4359" i="1" s="1"/>
  <c r="H4359" i="1" s="1" a="1"/>
  <c r="H4359" i="1" s="1"/>
  <c r="E4360" i="1" a="1"/>
  <c r="E4360" i="1"/>
  <c r="H4360" i="1" s="1" a="1"/>
  <c r="H4360" i="1" s="1"/>
  <c r="E4361" i="1" a="1"/>
  <c r="E4361" i="1" s="1"/>
  <c r="H4361" i="1" s="1" a="1"/>
  <c r="H4361" i="1" s="1"/>
  <c r="E4362" i="1" a="1"/>
  <c r="E4362" i="1"/>
  <c r="H4362" i="1" s="1" a="1"/>
  <c r="H4362" i="1" s="1"/>
  <c r="E4363" i="1" a="1"/>
  <c r="E4363" i="1" s="1"/>
  <c r="H4363" i="1" s="1" a="1"/>
  <c r="H4363" i="1" s="1"/>
  <c r="E4364" i="1" a="1"/>
  <c r="E4364" i="1" s="1"/>
  <c r="H4364" i="1" s="1" a="1"/>
  <c r="H4364" i="1" s="1"/>
  <c r="E4365" i="1" a="1"/>
  <c r="E4365" i="1" s="1"/>
  <c r="H4365" i="1" s="1" a="1"/>
  <c r="H4365" i="1" s="1"/>
  <c r="E4366" i="1" a="1"/>
  <c r="E4366" i="1" s="1"/>
  <c r="H4366" i="1" s="1" a="1"/>
  <c r="H4366" i="1" s="1"/>
  <c r="E4367" i="1" a="1"/>
  <c r="E4367" i="1"/>
  <c r="H4367" i="1" s="1" a="1"/>
  <c r="H4367" i="1" s="1"/>
  <c r="E4368" i="1" a="1"/>
  <c r="E4368" i="1" s="1"/>
  <c r="H4368" i="1" s="1" a="1"/>
  <c r="H4368" i="1" s="1"/>
  <c r="E4369" i="1" a="1"/>
  <c r="E4369" i="1" s="1"/>
  <c r="H4369" i="1" s="1" a="1"/>
  <c r="H4369" i="1" s="1"/>
  <c r="E4370" i="1" a="1"/>
  <c r="E4370" i="1" s="1"/>
  <c r="H4370" i="1" s="1" a="1"/>
  <c r="H4370" i="1" s="1"/>
  <c r="E4371" i="1" a="1"/>
  <c r="E4371" i="1" s="1"/>
  <c r="H4371" i="1" s="1" a="1"/>
  <c r="H4371" i="1" s="1"/>
  <c r="E4372" i="1" a="1"/>
  <c r="E4372" i="1" s="1"/>
  <c r="H4372" i="1" s="1" a="1"/>
  <c r="H4372" i="1" s="1"/>
  <c r="E4373" i="1" a="1"/>
  <c r="E4373" i="1" s="1"/>
  <c r="H4373" i="1" s="1" a="1"/>
  <c r="H4373" i="1" s="1"/>
  <c r="E4374" i="1" a="1"/>
  <c r="E4374" i="1" s="1"/>
  <c r="H4374" i="1" s="1" a="1"/>
  <c r="H4374" i="1" s="1"/>
  <c r="E4375" i="1" a="1"/>
  <c r="E4375" i="1" s="1"/>
  <c r="H4375" i="1" s="1" a="1"/>
  <c r="H4375" i="1" s="1"/>
  <c r="E4376" i="1" a="1"/>
  <c r="E4376" i="1" s="1"/>
  <c r="H4376" i="1" s="1" a="1"/>
  <c r="H4376" i="1" s="1"/>
  <c r="E4377" i="1" a="1"/>
  <c r="E4377" i="1" s="1"/>
  <c r="H4377" i="1" s="1" a="1"/>
  <c r="H4377" i="1" s="1"/>
  <c r="E4378" i="1" a="1"/>
  <c r="E4378" i="1" s="1"/>
  <c r="H4378" i="1" s="1" a="1"/>
  <c r="H4378" i="1" s="1"/>
  <c r="E4379" i="1" a="1"/>
  <c r="E4379" i="1" s="1"/>
  <c r="H4379" i="1" s="1" a="1"/>
  <c r="H4379" i="1" s="1"/>
  <c r="E4380" i="1" a="1"/>
  <c r="E4380" i="1"/>
  <c r="H4380" i="1" s="1" a="1"/>
  <c r="H4380" i="1" s="1"/>
  <c r="E4381" i="1" a="1"/>
  <c r="E4381" i="1" s="1"/>
  <c r="H4381" i="1" s="1" a="1"/>
  <c r="H4381" i="1" s="1"/>
  <c r="E4382" i="1" a="1"/>
  <c r="E4382" i="1" s="1"/>
  <c r="H4382" i="1" s="1" a="1"/>
  <c r="H4382" i="1" s="1"/>
  <c r="E4383" i="1" a="1"/>
  <c r="E4383" i="1" s="1"/>
  <c r="H4383" i="1" s="1" a="1"/>
  <c r="H4383" i="1" s="1"/>
  <c r="E4384" i="1" a="1"/>
  <c r="E4384" i="1"/>
  <c r="H4384" i="1" s="1" a="1"/>
  <c r="H4384" i="1" s="1"/>
  <c r="E4385" i="1" a="1"/>
  <c r="E4385" i="1" s="1"/>
  <c r="H4385" i="1" s="1" a="1"/>
  <c r="H4385" i="1" s="1"/>
  <c r="E4386" i="1" a="1"/>
  <c r="E4386" i="1"/>
  <c r="H4386" i="1" s="1" a="1"/>
  <c r="H4386" i="1" s="1"/>
  <c r="E4387" i="1" a="1"/>
  <c r="E4387" i="1" s="1"/>
  <c r="H4387" i="1" s="1" a="1"/>
  <c r="H4387" i="1" s="1"/>
  <c r="E4388" i="1" a="1"/>
  <c r="E4388" i="1" s="1"/>
  <c r="H4388" i="1" s="1" a="1"/>
  <c r="H4388" i="1" s="1"/>
  <c r="E4389" i="1" a="1"/>
  <c r="E4389" i="1"/>
  <c r="H4389" i="1" s="1" a="1"/>
  <c r="H4389" i="1" s="1"/>
  <c r="E4390" i="1" a="1"/>
  <c r="E4390" i="1" s="1"/>
  <c r="H4390" i="1" s="1" a="1"/>
  <c r="H4390" i="1" s="1"/>
  <c r="E4391" i="1" a="1"/>
  <c r="E4391" i="1" s="1"/>
  <c r="H4391" i="1" s="1" a="1"/>
  <c r="H4391" i="1" s="1"/>
  <c r="E4392" i="1" a="1"/>
  <c r="E4392" i="1" s="1"/>
  <c r="H4392" i="1" s="1" a="1"/>
  <c r="H4392" i="1" s="1"/>
  <c r="E4393" i="1" a="1"/>
  <c r="E4393" i="1" s="1"/>
  <c r="H4393" i="1" s="1" a="1"/>
  <c r="H4393" i="1" s="1"/>
  <c r="E4394" i="1" a="1"/>
  <c r="E4394" i="1" s="1"/>
  <c r="H4394" i="1" s="1" a="1"/>
  <c r="H4394" i="1" s="1"/>
  <c r="E4395" i="1" a="1"/>
  <c r="E4395" i="1"/>
  <c r="H4395" i="1" s="1" a="1"/>
  <c r="H4395" i="1" s="1"/>
  <c r="E4396" i="1" a="1"/>
  <c r="E4396" i="1" s="1"/>
  <c r="H4396" i="1" s="1" a="1"/>
  <c r="H4396" i="1" s="1"/>
  <c r="E4397" i="1" a="1"/>
  <c r="E4397" i="1" s="1"/>
  <c r="H4397" i="1" s="1" a="1"/>
  <c r="H4397" i="1" s="1"/>
  <c r="E4398" i="1" a="1"/>
  <c r="E4398" i="1"/>
  <c r="H4398" i="1" s="1" a="1"/>
  <c r="H4398" i="1" s="1"/>
  <c r="E4399" i="1" a="1"/>
  <c r="E4399" i="1" s="1"/>
  <c r="H4399" i="1" s="1" a="1"/>
  <c r="H4399" i="1" s="1"/>
  <c r="E4400" i="1" a="1"/>
  <c r="E4400" i="1"/>
  <c r="H4400" i="1" s="1" a="1"/>
  <c r="H4400" i="1" s="1"/>
  <c r="E4401" i="1" a="1"/>
  <c r="E4401" i="1" s="1"/>
  <c r="H4401" i="1" s="1" a="1"/>
  <c r="H4401" i="1" s="1"/>
  <c r="E4402" i="1" a="1"/>
  <c r="E4402" i="1" s="1"/>
  <c r="H4402" i="1" s="1" a="1"/>
  <c r="H4402" i="1" s="1"/>
  <c r="E4403" i="1" a="1"/>
  <c r="E4403" i="1" s="1"/>
  <c r="H4403" i="1" s="1" a="1"/>
  <c r="H4403" i="1" s="1"/>
  <c r="E4404" i="1" a="1"/>
  <c r="E4404" i="1" s="1"/>
  <c r="H4404" i="1" s="1" a="1"/>
  <c r="H4404" i="1" s="1"/>
  <c r="E4405" i="1" a="1"/>
  <c r="E4405" i="1" s="1"/>
  <c r="H4405" i="1" s="1" a="1"/>
  <c r="H4405" i="1" s="1"/>
  <c r="E4406" i="1" a="1"/>
  <c r="E4406" i="1" s="1"/>
  <c r="H4406" i="1" s="1" a="1"/>
  <c r="H4406" i="1" s="1"/>
  <c r="E4407" i="1" a="1"/>
  <c r="E4407" i="1" s="1"/>
  <c r="H4407" i="1" s="1" a="1"/>
  <c r="H4407" i="1" s="1"/>
  <c r="E4408" i="1" a="1"/>
  <c r="E4408" i="1"/>
  <c r="H4408" i="1" s="1" a="1"/>
  <c r="H4408" i="1" s="1"/>
  <c r="E4409" i="1" a="1"/>
  <c r="E4409" i="1" s="1"/>
  <c r="H4409" i="1" s="1" a="1"/>
  <c r="H4409" i="1" s="1"/>
  <c r="E4410" i="1" a="1"/>
  <c r="E4410" i="1" s="1"/>
  <c r="H4410" i="1" s="1" a="1"/>
  <c r="H4410" i="1" s="1"/>
  <c r="E4411" i="1" a="1"/>
  <c r="E4411" i="1" s="1"/>
  <c r="H4411" i="1" s="1" a="1"/>
  <c r="H4411" i="1" s="1"/>
  <c r="E4412" i="1" a="1"/>
  <c r="E4412" i="1" s="1"/>
  <c r="H4412" i="1" s="1" a="1"/>
  <c r="H4412" i="1" s="1"/>
  <c r="E4413" i="1" a="1"/>
  <c r="E4413" i="1" s="1"/>
  <c r="H4413" i="1" s="1" a="1"/>
  <c r="H4413" i="1" s="1"/>
  <c r="E4414" i="1" a="1"/>
  <c r="E4414" i="1" s="1"/>
  <c r="H4414" i="1" s="1" a="1"/>
  <c r="H4414" i="1" s="1"/>
  <c r="E4415" i="1" a="1"/>
  <c r="E4415" i="1"/>
  <c r="H4415" i="1" s="1" a="1"/>
  <c r="H4415" i="1" s="1"/>
  <c r="E4416" i="1" a="1"/>
  <c r="E4416" i="1" s="1"/>
  <c r="H4416" i="1" s="1" a="1"/>
  <c r="H4416" i="1" s="1"/>
  <c r="E4417" i="1" a="1"/>
  <c r="E4417" i="1" s="1"/>
  <c r="H4417" i="1" s="1" a="1"/>
  <c r="H4417" i="1" s="1"/>
  <c r="E4418" i="1" a="1"/>
  <c r="E4418" i="1"/>
  <c r="H4418" i="1" s="1" a="1"/>
  <c r="H4418" i="1" s="1"/>
  <c r="E4419" i="1" a="1"/>
  <c r="E4419" i="1" s="1"/>
  <c r="H4419" i="1" s="1" a="1"/>
  <c r="H4419" i="1" s="1"/>
  <c r="E4420" i="1" a="1"/>
  <c r="E4420" i="1" s="1"/>
  <c r="H4420" i="1" s="1" a="1"/>
  <c r="H4420" i="1" s="1"/>
  <c r="E4421" i="1" a="1"/>
  <c r="E4421" i="1" s="1"/>
  <c r="H4421" i="1" s="1" a="1"/>
  <c r="H4421" i="1" s="1"/>
  <c r="E4422" i="1" a="1"/>
  <c r="E4422" i="1" s="1"/>
  <c r="H4422" i="1" s="1" a="1"/>
  <c r="H4422" i="1" s="1"/>
  <c r="E4423" i="1" a="1"/>
  <c r="E4423" i="1" s="1"/>
  <c r="H4423" i="1" s="1" a="1"/>
  <c r="H4423" i="1" s="1"/>
  <c r="E4424" i="1" a="1"/>
  <c r="E4424" i="1" s="1"/>
  <c r="H4424" i="1" s="1" a="1"/>
  <c r="H4424" i="1" s="1"/>
  <c r="E4425" i="1" a="1"/>
  <c r="E4425" i="1" s="1"/>
  <c r="H4425" i="1" s="1" a="1"/>
  <c r="H4425" i="1" s="1"/>
  <c r="E4426" i="1" a="1"/>
  <c r="E4426" i="1"/>
  <c r="H4426" i="1" s="1" a="1"/>
  <c r="H4426" i="1" s="1"/>
  <c r="E4427" i="1" a="1"/>
  <c r="E4427" i="1" s="1"/>
  <c r="H4427" i="1" s="1" a="1"/>
  <c r="H4427" i="1" s="1"/>
  <c r="E4428" i="1" a="1"/>
  <c r="E4428" i="1" s="1"/>
  <c r="H4428" i="1" s="1" a="1"/>
  <c r="H4428" i="1" s="1"/>
  <c r="E4429" i="1" a="1"/>
  <c r="E4429" i="1" s="1"/>
  <c r="H4429" i="1" s="1" a="1"/>
  <c r="H4429" i="1" s="1"/>
  <c r="E4430" i="1" a="1"/>
  <c r="E4430" i="1" s="1"/>
  <c r="H4430" i="1" s="1" a="1"/>
  <c r="H4430" i="1" s="1"/>
  <c r="E4431" i="1" a="1"/>
  <c r="E4431" i="1" s="1"/>
  <c r="H4431" i="1" s="1" a="1"/>
  <c r="H4431" i="1" s="1"/>
  <c r="E4432" i="1" a="1"/>
  <c r="E4432" i="1" s="1"/>
  <c r="H4432" i="1" s="1" a="1"/>
  <c r="H4432" i="1" s="1"/>
  <c r="E4433" i="1" a="1"/>
  <c r="E4433" i="1" s="1"/>
  <c r="H4433" i="1" s="1" a="1"/>
  <c r="H4433" i="1" s="1"/>
  <c r="E4434" i="1" a="1"/>
  <c r="E4434" i="1"/>
  <c r="H4434" i="1" s="1" a="1"/>
  <c r="H4434" i="1" s="1"/>
  <c r="E4435" i="1" a="1"/>
  <c r="E4435" i="1" s="1"/>
  <c r="H4435" i="1" s="1" a="1"/>
  <c r="H4435" i="1" s="1"/>
  <c r="E4436" i="1" a="1"/>
  <c r="E4436" i="1" s="1"/>
  <c r="H4436" i="1" s="1" a="1"/>
  <c r="H4436" i="1" s="1"/>
  <c r="E4437" i="1" a="1"/>
  <c r="E4437" i="1" s="1"/>
  <c r="H4437" i="1" s="1" a="1"/>
  <c r="H4437" i="1" s="1"/>
  <c r="E4438" i="1" a="1"/>
  <c r="E4438" i="1" s="1"/>
  <c r="H4438" i="1" s="1" a="1"/>
  <c r="H4438" i="1" s="1"/>
  <c r="E4439" i="1" a="1"/>
  <c r="E4439" i="1"/>
  <c r="H4439" i="1" s="1" a="1"/>
  <c r="H4439" i="1" s="1"/>
  <c r="E4440" i="1" a="1"/>
  <c r="E4440" i="1" s="1"/>
  <c r="H4440" i="1" s="1" a="1"/>
  <c r="H4440" i="1" s="1"/>
  <c r="E4441" i="1" a="1"/>
  <c r="E4441" i="1" s="1"/>
  <c r="H4441" i="1" s="1" a="1"/>
  <c r="H4441" i="1" s="1"/>
  <c r="E4442" i="1" a="1"/>
  <c r="E4442" i="1" s="1"/>
  <c r="H4442" i="1" s="1" a="1"/>
  <c r="H4442" i="1" s="1"/>
  <c r="E4443" i="1" a="1"/>
  <c r="E4443" i="1"/>
  <c r="H4443" i="1" s="1" a="1"/>
  <c r="H4443" i="1" s="1"/>
  <c r="E4444" i="1" a="1"/>
  <c r="E4444" i="1" s="1"/>
  <c r="H4444" i="1" s="1" a="1"/>
  <c r="H4444" i="1" s="1"/>
  <c r="E4445" i="1" a="1"/>
  <c r="E4445" i="1"/>
  <c r="H4445" i="1" s="1" a="1"/>
  <c r="H4445" i="1" s="1"/>
  <c r="E4446" i="1" a="1"/>
  <c r="E4446" i="1" s="1"/>
  <c r="H4446" i="1" s="1" a="1"/>
  <c r="H4446" i="1" s="1"/>
  <c r="E4447" i="1" a="1"/>
  <c r="E4447" i="1" s="1"/>
  <c r="H4447" i="1" s="1" a="1"/>
  <c r="H4447" i="1" s="1"/>
  <c r="E4448" i="1" a="1"/>
  <c r="E4448" i="1" s="1"/>
  <c r="H4448" i="1" s="1" a="1"/>
  <c r="H4448" i="1" s="1"/>
  <c r="E4449" i="1" a="1"/>
  <c r="E4449" i="1" s="1"/>
  <c r="H4449" i="1" s="1" a="1"/>
  <c r="H4449" i="1" s="1"/>
  <c r="E4450" i="1" a="1"/>
  <c r="E4450" i="1" s="1"/>
  <c r="H4450" i="1" s="1" a="1"/>
  <c r="H4450" i="1" s="1"/>
  <c r="E4451" i="1" a="1"/>
  <c r="E4451" i="1" s="1"/>
  <c r="H4451" i="1" s="1" a="1"/>
  <c r="H4451" i="1" s="1"/>
  <c r="E4452" i="1" a="1"/>
  <c r="E4452" i="1"/>
  <c r="H4452" i="1" s="1" a="1"/>
  <c r="H4452" i="1" s="1"/>
  <c r="E4453" i="1" a="1"/>
  <c r="E4453" i="1" s="1"/>
  <c r="H4453" i="1" s="1" a="1"/>
  <c r="H4453" i="1" s="1"/>
  <c r="E4454" i="1" a="1"/>
  <c r="E4454" i="1"/>
  <c r="H4454" i="1" s="1" a="1"/>
  <c r="H4454" i="1" s="1"/>
  <c r="E4455" i="1" a="1"/>
  <c r="E4455" i="1" s="1"/>
  <c r="H4455" i="1" s="1" a="1"/>
  <c r="H4455" i="1" s="1"/>
  <c r="E4456" i="1" a="1"/>
  <c r="E4456" i="1"/>
  <c r="H4456" i="1" s="1" a="1"/>
  <c r="H4456" i="1" s="1"/>
  <c r="E4457" i="1" a="1"/>
  <c r="E4457" i="1"/>
  <c r="H4457" i="1" s="1" a="1"/>
  <c r="H4457" i="1" s="1"/>
  <c r="E4458" i="1" a="1"/>
  <c r="E4458" i="1"/>
  <c r="H4458" i="1" s="1" a="1"/>
  <c r="H4458" i="1" s="1"/>
  <c r="E4459" i="1" a="1"/>
  <c r="E4459" i="1" s="1"/>
  <c r="H4459" i="1" s="1" a="1"/>
  <c r="H4459" i="1" s="1"/>
  <c r="E4460" i="1" a="1"/>
  <c r="E4460" i="1" s="1"/>
  <c r="H4460" i="1" s="1" a="1"/>
  <c r="H4460" i="1" s="1"/>
  <c r="E4461" i="1" a="1"/>
  <c r="E4461" i="1" s="1"/>
  <c r="H4461" i="1" s="1" a="1"/>
  <c r="H4461" i="1" s="1"/>
  <c r="E4462" i="1" a="1"/>
  <c r="E4462" i="1" s="1"/>
  <c r="H4462" i="1" s="1" a="1"/>
  <c r="H4462" i="1" s="1"/>
  <c r="E4463" i="1" a="1"/>
  <c r="E4463" i="1" s="1"/>
  <c r="H4463" i="1" s="1" a="1"/>
  <c r="H4463" i="1" s="1"/>
  <c r="E4464" i="1" a="1"/>
  <c r="E4464" i="1" s="1"/>
  <c r="H4464" i="1" s="1" a="1"/>
  <c r="H4464" i="1" s="1"/>
  <c r="E4465" i="1" a="1"/>
  <c r="E4465" i="1" s="1"/>
  <c r="H4465" i="1" s="1" a="1"/>
  <c r="H4465" i="1" s="1"/>
  <c r="E4466" i="1" a="1"/>
  <c r="E4466" i="1" s="1"/>
  <c r="H4466" i="1" s="1" a="1"/>
  <c r="H4466" i="1" s="1"/>
  <c r="E4467" i="1" a="1"/>
  <c r="E4467" i="1" s="1"/>
  <c r="H4467" i="1" s="1" a="1"/>
  <c r="H4467" i="1" s="1"/>
  <c r="E4468" i="1" a="1"/>
  <c r="E4468" i="1" s="1"/>
  <c r="H4468" i="1" s="1" a="1"/>
  <c r="H4468" i="1" s="1"/>
  <c r="E4469" i="1" a="1"/>
  <c r="E4469" i="1"/>
  <c r="H4469" i="1" s="1" a="1"/>
  <c r="H4469" i="1" s="1"/>
  <c r="E4470" i="1" a="1"/>
  <c r="E4470" i="1" s="1"/>
  <c r="H4470" i="1" s="1" a="1"/>
  <c r="H4470" i="1" s="1"/>
  <c r="E4471" i="1" a="1"/>
  <c r="E4471" i="1" s="1"/>
  <c r="H4471" i="1" s="1" a="1"/>
  <c r="H4471" i="1" s="1"/>
  <c r="E4472" i="1" a="1"/>
  <c r="E4472" i="1" s="1"/>
  <c r="H4472" i="1" s="1" a="1"/>
  <c r="H4472" i="1" s="1"/>
  <c r="E4473" i="1" a="1"/>
  <c r="E4473" i="1" s="1"/>
  <c r="H4473" i="1" s="1" a="1"/>
  <c r="H4473" i="1" s="1"/>
  <c r="E4474" i="1" a="1"/>
  <c r="E4474" i="1"/>
  <c r="H4474" i="1" s="1" a="1"/>
  <c r="H4474" i="1" s="1"/>
  <c r="E4475" i="1" a="1"/>
  <c r="E4475" i="1" s="1"/>
  <c r="H4475" i="1" s="1" a="1"/>
  <c r="H4475" i="1" s="1"/>
  <c r="E4476" i="1" a="1"/>
  <c r="E4476" i="1" s="1"/>
  <c r="H4476" i="1" s="1" a="1"/>
  <c r="H4476" i="1" s="1"/>
  <c r="E4477" i="1" a="1"/>
  <c r="E4477" i="1" s="1"/>
  <c r="H4477" i="1" s="1" a="1"/>
  <c r="H4477" i="1" s="1"/>
  <c r="E4478" i="1" a="1"/>
  <c r="E4478" i="1" s="1"/>
  <c r="H4478" i="1" s="1" a="1"/>
  <c r="H4478" i="1" s="1"/>
  <c r="E4479" i="1" a="1"/>
  <c r="E4479" i="1" s="1"/>
  <c r="H4479" i="1" s="1" a="1"/>
  <c r="H4479" i="1" s="1"/>
  <c r="E4480" i="1" a="1"/>
  <c r="E4480" i="1"/>
  <c r="H4480" i="1" s="1" a="1"/>
  <c r="H4480" i="1" s="1"/>
  <c r="E4481" i="1" a="1"/>
  <c r="E4481" i="1" s="1"/>
  <c r="H4481" i="1" s="1" a="1"/>
  <c r="H4481" i="1" s="1"/>
  <c r="E4482" i="1" a="1"/>
  <c r="E4482" i="1" s="1"/>
  <c r="H4482" i="1" s="1" a="1"/>
  <c r="H4482" i="1" s="1"/>
  <c r="E4483" i="1" a="1"/>
  <c r="E4483" i="1" s="1"/>
  <c r="H4483" i="1" s="1" a="1"/>
  <c r="H4483" i="1" s="1"/>
  <c r="E4484" i="1" a="1"/>
  <c r="E4484" i="1" s="1"/>
  <c r="H4484" i="1" s="1" a="1"/>
  <c r="H4484" i="1" s="1"/>
  <c r="E4485" i="1" a="1"/>
  <c r="E4485" i="1"/>
  <c r="H4485" i="1" s="1" a="1"/>
  <c r="H4485" i="1" s="1"/>
  <c r="E4486" i="1" a="1"/>
  <c r="E4486" i="1" s="1"/>
  <c r="H4486" i="1" s="1" a="1"/>
  <c r="H4486" i="1" s="1"/>
  <c r="E4487" i="1" a="1"/>
  <c r="E4487" i="1" s="1"/>
  <c r="H4487" i="1" s="1" a="1"/>
  <c r="H4487" i="1" s="1"/>
  <c r="E4488" i="1" a="1"/>
  <c r="E4488" i="1" s="1"/>
  <c r="H4488" i="1" s="1" a="1"/>
  <c r="H4488" i="1" s="1"/>
  <c r="E4489" i="1" a="1"/>
  <c r="E4489" i="1" s="1"/>
  <c r="H4489" i="1" s="1" a="1"/>
  <c r="H4489" i="1" s="1"/>
  <c r="E4490" i="1" a="1"/>
  <c r="E4490" i="1"/>
  <c r="H4490" i="1" s="1" a="1"/>
  <c r="H4490" i="1" s="1"/>
  <c r="E4491" i="1" a="1"/>
  <c r="E4491" i="1"/>
  <c r="H4491" i="1" s="1" a="1"/>
  <c r="H4491" i="1" s="1"/>
  <c r="E4492" i="1" a="1"/>
  <c r="E4492" i="1" s="1"/>
  <c r="H4492" i="1" s="1" a="1"/>
  <c r="H4492" i="1" s="1"/>
  <c r="E4493" i="1" a="1"/>
  <c r="E4493" i="1"/>
  <c r="H4493" i="1" s="1" a="1"/>
  <c r="H4493" i="1" s="1"/>
  <c r="E4494" i="1" a="1"/>
  <c r="E4494" i="1" s="1"/>
  <c r="H4494" i="1" s="1" a="1"/>
  <c r="H4494" i="1" s="1"/>
  <c r="E4495" i="1" a="1"/>
  <c r="E4495" i="1" s="1"/>
  <c r="H4495" i="1" s="1" a="1"/>
  <c r="H4495" i="1" s="1"/>
  <c r="E4496" i="1" a="1"/>
  <c r="E4496" i="1" s="1"/>
  <c r="H4496" i="1" s="1" a="1"/>
  <c r="H4496" i="1" s="1"/>
  <c r="E4497" i="1" a="1"/>
  <c r="E4497" i="1" s="1"/>
  <c r="H4497" i="1" s="1" a="1"/>
  <c r="H4497" i="1" s="1"/>
  <c r="E4498" i="1" a="1"/>
  <c r="E4498" i="1" s="1"/>
  <c r="H4498" i="1" s="1" a="1"/>
  <c r="H4498" i="1" s="1"/>
  <c r="E4499" i="1" a="1"/>
  <c r="E4499" i="1" s="1"/>
  <c r="H4499" i="1" s="1" a="1"/>
  <c r="H4499" i="1" s="1"/>
  <c r="E4500" i="1" a="1"/>
  <c r="E4500" i="1"/>
  <c r="H4500" i="1" s="1" a="1"/>
  <c r="H4500" i="1" s="1"/>
  <c r="E4501" i="1" a="1"/>
  <c r="E4501" i="1" s="1"/>
  <c r="H4501" i="1" s="1" a="1"/>
  <c r="H4501" i="1" s="1"/>
  <c r="E4502" i="1" a="1"/>
  <c r="E4502" i="1"/>
  <c r="H4502" i="1" s="1" a="1"/>
  <c r="H4502" i="1" s="1"/>
  <c r="E4503" i="1" a="1"/>
  <c r="E4503" i="1" s="1"/>
  <c r="H4503" i="1" s="1" a="1"/>
  <c r="H4503" i="1" s="1"/>
  <c r="E4504" i="1" a="1"/>
  <c r="E4504" i="1"/>
  <c r="H4504" i="1" s="1" a="1"/>
  <c r="H4504" i="1" s="1"/>
  <c r="E4505" i="1" a="1"/>
  <c r="E4505" i="1" s="1"/>
  <c r="H4505" i="1" s="1" a="1"/>
  <c r="H4505" i="1" s="1"/>
  <c r="E4506" i="1" a="1"/>
  <c r="E4506" i="1"/>
  <c r="H4506" i="1" s="1" a="1"/>
  <c r="H4506" i="1" s="1"/>
  <c r="E4507" i="1" a="1"/>
  <c r="E4507" i="1" s="1"/>
  <c r="H4507" i="1" s="1" a="1"/>
  <c r="H4507" i="1" s="1"/>
  <c r="E4508" i="1" a="1"/>
  <c r="E4508" i="1" s="1"/>
  <c r="H4508" i="1" s="1" a="1"/>
  <c r="H4508" i="1" s="1"/>
  <c r="E4509" i="1" a="1"/>
  <c r="E4509" i="1" s="1"/>
  <c r="H4509" i="1" s="1" a="1"/>
  <c r="H4509" i="1" s="1"/>
  <c r="E4510" i="1" a="1"/>
  <c r="E4510" i="1" s="1"/>
  <c r="H4510" i="1" s="1" a="1"/>
  <c r="H4510" i="1" s="1"/>
  <c r="E4511" i="1" a="1"/>
  <c r="E4511" i="1"/>
  <c r="H4511" i="1" s="1" a="1"/>
  <c r="H4511" i="1" s="1"/>
  <c r="E4512" i="1" a="1"/>
  <c r="E4512" i="1" s="1"/>
  <c r="H4512" i="1" s="1" a="1"/>
  <c r="H4512" i="1" s="1"/>
  <c r="E4513" i="1" a="1"/>
  <c r="E4513" i="1" s="1"/>
  <c r="H4513" i="1" s="1" a="1"/>
  <c r="H4513" i="1" s="1"/>
  <c r="E4514" i="1" a="1"/>
  <c r="E4514" i="1" s="1"/>
  <c r="H4514" i="1" s="1" a="1"/>
  <c r="H4514" i="1" s="1"/>
  <c r="E4515" i="1" a="1"/>
  <c r="E4515" i="1" s="1"/>
  <c r="H4515" i="1" s="1" a="1"/>
  <c r="H4515" i="1" s="1"/>
  <c r="E4516" i="1" a="1"/>
  <c r="E4516" i="1" s="1"/>
  <c r="H4516" i="1" s="1" a="1"/>
  <c r="H4516" i="1" s="1"/>
  <c r="E4517" i="1" a="1"/>
  <c r="E4517" i="1" s="1"/>
  <c r="H4517" i="1" s="1" a="1"/>
  <c r="H4517" i="1" s="1"/>
  <c r="E4518" i="1" a="1"/>
  <c r="E4518" i="1" s="1"/>
  <c r="H4518" i="1" s="1" a="1"/>
  <c r="H4518" i="1" s="1"/>
  <c r="E4519" i="1" a="1"/>
  <c r="E4519" i="1" s="1"/>
  <c r="H4519" i="1" s="1" a="1"/>
  <c r="H4519" i="1" s="1"/>
  <c r="E4520" i="1" a="1"/>
  <c r="E4520" i="1" s="1"/>
  <c r="H4520" i="1" s="1" a="1"/>
  <c r="H4520" i="1" s="1"/>
  <c r="E4521" i="1" a="1"/>
  <c r="E4521" i="1" s="1"/>
  <c r="H4521" i="1" s="1" a="1"/>
  <c r="H4521" i="1" s="1"/>
  <c r="E4522" i="1" a="1"/>
  <c r="E4522" i="1" s="1"/>
  <c r="H4522" i="1" s="1" a="1"/>
  <c r="H4522" i="1" s="1"/>
  <c r="E4523" i="1" a="1"/>
  <c r="E4523" i="1" s="1"/>
  <c r="H4523" i="1" s="1" a="1"/>
  <c r="H4523" i="1" s="1"/>
  <c r="E4524" i="1" a="1"/>
  <c r="E4524" i="1"/>
  <c r="H4524" i="1" s="1" a="1"/>
  <c r="H4524" i="1" s="1"/>
  <c r="E4525" i="1" a="1"/>
  <c r="E4525" i="1" s="1"/>
  <c r="H4525" i="1" s="1" a="1"/>
  <c r="H4525" i="1" s="1"/>
  <c r="E4526" i="1" a="1"/>
  <c r="E4526" i="1" s="1"/>
  <c r="H4526" i="1" s="1" a="1"/>
  <c r="H4526" i="1" s="1"/>
  <c r="E4527" i="1" a="1"/>
  <c r="E4527" i="1" s="1"/>
  <c r="H4527" i="1" s="1" a="1"/>
  <c r="H4527" i="1" s="1"/>
  <c r="E4528" i="1" a="1"/>
  <c r="E4528" i="1"/>
  <c r="H4528" i="1" s="1" a="1"/>
  <c r="H4528" i="1" s="1"/>
  <c r="E4529" i="1" a="1"/>
  <c r="E4529" i="1" s="1"/>
  <c r="H4529" i="1" s="1" a="1"/>
  <c r="H4529" i="1" s="1"/>
  <c r="E4530" i="1" a="1"/>
  <c r="E4530" i="1"/>
  <c r="H4530" i="1" s="1" a="1"/>
  <c r="H4530" i="1" s="1"/>
  <c r="E4531" i="1" a="1"/>
  <c r="E4531" i="1" s="1"/>
  <c r="H4531" i="1" s="1" a="1"/>
  <c r="H4531" i="1" s="1"/>
  <c r="E4532" i="1" a="1"/>
  <c r="E4532" i="1" s="1"/>
  <c r="H4532" i="1" s="1" a="1"/>
  <c r="H4532" i="1" s="1"/>
  <c r="E4533" i="1" a="1"/>
  <c r="E4533" i="1"/>
  <c r="H4533" i="1" s="1" a="1"/>
  <c r="H4533" i="1" s="1"/>
  <c r="E4534" i="1" a="1"/>
  <c r="E4534" i="1" s="1"/>
  <c r="H4534" i="1" s="1" a="1"/>
  <c r="H4534" i="1" s="1"/>
  <c r="E4535" i="1" a="1"/>
  <c r="E4535" i="1" s="1"/>
  <c r="H4535" i="1" s="1" a="1"/>
  <c r="H4535" i="1" s="1"/>
  <c r="E4536" i="1" a="1"/>
  <c r="E4536" i="1" s="1"/>
  <c r="H4536" i="1" s="1" a="1"/>
  <c r="H4536" i="1" s="1"/>
  <c r="E4537" i="1" a="1"/>
  <c r="E4537" i="1" s="1"/>
  <c r="H4537" i="1" s="1" a="1"/>
  <c r="H4537" i="1" s="1"/>
  <c r="E4538" i="1" a="1"/>
  <c r="E4538" i="1" s="1"/>
  <c r="H4538" i="1" s="1" a="1"/>
  <c r="H4538" i="1" s="1"/>
  <c r="E4539" i="1" a="1"/>
  <c r="E4539" i="1"/>
  <c r="H4539" i="1" s="1" a="1"/>
  <c r="H4539" i="1" s="1"/>
  <c r="E4540" i="1" a="1"/>
  <c r="E4540" i="1" s="1"/>
  <c r="H4540" i="1" s="1" a="1"/>
  <c r="H4540" i="1" s="1"/>
  <c r="E4541" i="1" a="1"/>
  <c r="E4541" i="1" s="1"/>
  <c r="H4541" i="1" s="1" a="1"/>
  <c r="H4541" i="1" s="1"/>
  <c r="E4542" i="1" a="1"/>
  <c r="E4542" i="1" s="1"/>
  <c r="H4542" i="1" s="1" a="1"/>
  <c r="H4542" i="1" s="1"/>
  <c r="E4543" i="1" a="1"/>
  <c r="E4543" i="1" s="1"/>
  <c r="H4543" i="1" s="1" a="1"/>
  <c r="H4543" i="1" s="1"/>
  <c r="E4544" i="1" a="1"/>
  <c r="E4544" i="1"/>
  <c r="H4544" i="1" s="1" a="1"/>
  <c r="H4544" i="1" s="1"/>
  <c r="E4545" i="1" a="1"/>
  <c r="E4545" i="1" s="1"/>
  <c r="H4545" i="1" s="1" a="1"/>
  <c r="H4545" i="1" s="1"/>
  <c r="E4546" i="1" a="1"/>
  <c r="E4546" i="1" s="1"/>
  <c r="H4546" i="1" s="1" a="1"/>
  <c r="H4546" i="1" s="1"/>
  <c r="E4547" i="1" a="1"/>
  <c r="E4547" i="1" s="1"/>
  <c r="H4547" i="1" s="1" a="1"/>
  <c r="H4547" i="1" s="1"/>
  <c r="E4548" i="1" a="1"/>
  <c r="E4548" i="1" s="1"/>
  <c r="H4548" i="1" s="1" a="1"/>
  <c r="H4548" i="1" s="1"/>
  <c r="E4549" i="1" a="1"/>
  <c r="E4549" i="1" s="1"/>
  <c r="H4549" i="1" s="1" a="1"/>
  <c r="H4549" i="1" s="1"/>
  <c r="E4550" i="1" a="1"/>
  <c r="E4550" i="1" s="1"/>
  <c r="H4550" i="1" s="1" a="1"/>
  <c r="H4550" i="1" s="1"/>
  <c r="E4551" i="1" a="1"/>
  <c r="E4551" i="1" s="1"/>
  <c r="H4551" i="1" s="1" a="1"/>
  <c r="H4551" i="1" s="1"/>
  <c r="E4552" i="1" a="1"/>
  <c r="E4552" i="1"/>
  <c r="H4552" i="1" s="1" a="1"/>
  <c r="H4552" i="1" s="1"/>
  <c r="E4553" i="1" a="1"/>
  <c r="E4553" i="1" s="1"/>
  <c r="H4553" i="1" s="1" a="1"/>
  <c r="H4553" i="1" s="1"/>
  <c r="E4554" i="1" a="1"/>
  <c r="E4554" i="1" s="1"/>
  <c r="H4554" i="1" s="1" a="1"/>
  <c r="H4554" i="1" s="1"/>
  <c r="E4555" i="1" a="1"/>
  <c r="E4555" i="1" s="1"/>
  <c r="H4555" i="1" s="1" a="1"/>
  <c r="H4555" i="1" s="1"/>
  <c r="E4556" i="1" a="1"/>
  <c r="E4556" i="1" s="1"/>
  <c r="H4556" i="1" s="1" a="1"/>
  <c r="H4556" i="1" s="1"/>
  <c r="E4557" i="1" a="1"/>
  <c r="E4557" i="1" s="1"/>
  <c r="H4557" i="1" s="1" a="1"/>
  <c r="H4557" i="1" s="1"/>
  <c r="E4558" i="1" a="1"/>
  <c r="E4558" i="1" s="1"/>
  <c r="H4558" i="1" s="1" a="1"/>
  <c r="H4558" i="1" s="1"/>
  <c r="E4559" i="1" a="1"/>
  <c r="E4559" i="1" s="1"/>
  <c r="H4559" i="1" s="1" a="1"/>
  <c r="H4559" i="1" s="1"/>
  <c r="E4560" i="1" a="1"/>
  <c r="E4560" i="1" s="1"/>
  <c r="H4560" i="1" s="1" a="1"/>
  <c r="H4560" i="1" s="1"/>
  <c r="E4561" i="1" a="1"/>
  <c r="E4561" i="1" s="1"/>
  <c r="H4561" i="1" s="1" a="1"/>
  <c r="H4561" i="1" s="1"/>
  <c r="E4562" i="1" a="1"/>
  <c r="E4562" i="1"/>
  <c r="H4562" i="1" s="1" a="1"/>
  <c r="H4562" i="1" s="1"/>
  <c r="E4563" i="1" a="1"/>
  <c r="E4563" i="1" s="1"/>
  <c r="H4563" i="1" s="1" a="1"/>
  <c r="H4563" i="1" s="1"/>
  <c r="E4564" i="1" a="1"/>
  <c r="E4564" i="1" s="1"/>
  <c r="H4564" i="1" s="1" a="1"/>
  <c r="H4564" i="1" s="1"/>
  <c r="E4565" i="1" a="1"/>
  <c r="E4565" i="1" s="1"/>
  <c r="H4565" i="1" s="1" a="1"/>
  <c r="H4565" i="1" s="1"/>
  <c r="E4566" i="1" a="1"/>
  <c r="E4566" i="1" s="1"/>
  <c r="H4566" i="1" s="1" a="1"/>
  <c r="H4566" i="1" s="1"/>
  <c r="E4567" i="1" a="1"/>
  <c r="E4567" i="1" s="1"/>
  <c r="H4567" i="1" s="1" a="1"/>
  <c r="H4567" i="1" s="1"/>
  <c r="E4568" i="1" a="1"/>
  <c r="E4568" i="1" s="1"/>
  <c r="H4568" i="1" s="1" a="1"/>
  <c r="H4568" i="1" s="1"/>
  <c r="E4569" i="1" a="1"/>
  <c r="E4569" i="1" s="1"/>
  <c r="H4569" i="1" s="1" a="1"/>
  <c r="H4569" i="1" s="1"/>
  <c r="E4570" i="1" a="1"/>
  <c r="E4570" i="1"/>
  <c r="H4570" i="1" s="1" a="1"/>
  <c r="H4570" i="1" s="1"/>
  <c r="E4571" i="1" a="1"/>
  <c r="E4571" i="1" s="1"/>
  <c r="H4571" i="1" s="1" a="1"/>
  <c r="H4571" i="1" s="1"/>
  <c r="E4572" i="1" a="1"/>
  <c r="E4572" i="1" s="1"/>
  <c r="H4572" i="1" s="1" a="1"/>
  <c r="H4572" i="1" s="1"/>
  <c r="E4573" i="1" a="1"/>
  <c r="E4573" i="1" s="1"/>
  <c r="H4573" i="1" s="1" a="1"/>
  <c r="H4573" i="1" s="1"/>
  <c r="E4574" i="1" a="1"/>
  <c r="E4574" i="1" s="1"/>
  <c r="H4574" i="1" s="1" a="1"/>
  <c r="H4574" i="1" s="1"/>
  <c r="E4575" i="1" a="1"/>
  <c r="E4575" i="1" s="1"/>
  <c r="H4575" i="1" s="1" a="1"/>
  <c r="H4575" i="1" s="1"/>
  <c r="E4576" i="1" a="1"/>
  <c r="E4576" i="1" s="1"/>
  <c r="H4576" i="1" s="1" a="1"/>
  <c r="H4576" i="1" s="1"/>
  <c r="E4577" i="1" a="1"/>
  <c r="E4577" i="1" s="1"/>
  <c r="H4577" i="1" s="1" a="1"/>
  <c r="H4577" i="1" s="1"/>
  <c r="E4578" i="1" a="1"/>
  <c r="E4578" i="1"/>
  <c r="H4578" i="1" s="1" a="1"/>
  <c r="H4578" i="1" s="1"/>
  <c r="E4579" i="1" a="1"/>
  <c r="E4579" i="1" s="1"/>
  <c r="H4579" i="1" s="1" a="1"/>
  <c r="H4579" i="1" s="1"/>
  <c r="E4580" i="1" a="1"/>
  <c r="E4580" i="1" s="1"/>
  <c r="H4580" i="1" s="1" a="1"/>
  <c r="H4580" i="1" s="1"/>
  <c r="E4581" i="1" a="1"/>
  <c r="E4581" i="1" s="1"/>
  <c r="H4581" i="1" s="1" a="1"/>
  <c r="H4581" i="1" s="1"/>
  <c r="E4582" i="1" a="1"/>
  <c r="E4582" i="1" s="1"/>
  <c r="H4582" i="1" s="1" a="1"/>
  <c r="H4582" i="1" s="1"/>
  <c r="E4583" i="1" a="1"/>
  <c r="E4583" i="1"/>
  <c r="H4583" i="1" s="1" a="1"/>
  <c r="H4583" i="1" s="1"/>
  <c r="E4584" i="1" a="1"/>
  <c r="E4584" i="1" s="1"/>
  <c r="H4584" i="1" s="1" a="1"/>
  <c r="H4584" i="1" s="1"/>
  <c r="E4585" i="1" a="1"/>
  <c r="E4585" i="1" s="1"/>
  <c r="H4585" i="1" s="1" a="1"/>
  <c r="H4585" i="1" s="1"/>
  <c r="E4586" i="1" a="1"/>
  <c r="E4586" i="1" s="1"/>
  <c r="H4586" i="1" s="1" a="1"/>
  <c r="H4586" i="1" s="1"/>
  <c r="E4587" i="1" a="1"/>
  <c r="E4587" i="1"/>
  <c r="H4587" i="1" s="1" a="1"/>
  <c r="H4587" i="1" s="1"/>
  <c r="E4588" i="1" a="1"/>
  <c r="E4588" i="1" s="1"/>
  <c r="H4588" i="1" s="1" a="1"/>
  <c r="H4588" i="1" s="1"/>
  <c r="E4589" i="1" a="1"/>
  <c r="E4589" i="1"/>
  <c r="H4589" i="1" s="1" a="1"/>
  <c r="H4589" i="1" s="1"/>
  <c r="E4590" i="1" a="1"/>
  <c r="E4590" i="1" s="1"/>
  <c r="H4590" i="1" s="1" a="1"/>
  <c r="H4590" i="1" s="1"/>
  <c r="E4591" i="1" a="1"/>
  <c r="E4591" i="1" s="1"/>
  <c r="H4591" i="1" s="1" a="1"/>
  <c r="H4591" i="1" s="1"/>
  <c r="E4592" i="1" a="1"/>
  <c r="E4592" i="1" s="1"/>
  <c r="H4592" i="1" s="1" a="1"/>
  <c r="H4592" i="1" s="1"/>
  <c r="E4593" i="1" a="1"/>
  <c r="E4593" i="1" s="1"/>
  <c r="H4593" i="1" s="1" a="1"/>
  <c r="H4593" i="1" s="1"/>
  <c r="E4594" i="1" a="1"/>
  <c r="E4594" i="1" s="1"/>
  <c r="H4594" i="1" s="1" a="1"/>
  <c r="H4594" i="1" s="1"/>
  <c r="E4595" i="1" a="1"/>
  <c r="E4595" i="1" s="1"/>
  <c r="H4595" i="1" s="1" a="1"/>
  <c r="H4595" i="1" s="1"/>
  <c r="E4596" i="1" a="1"/>
  <c r="E4596" i="1"/>
  <c r="H4596" i="1" s="1" a="1"/>
  <c r="H4596" i="1" s="1"/>
  <c r="E4597" i="1" a="1"/>
  <c r="E4597" i="1" s="1"/>
  <c r="H4597" i="1" s="1" a="1"/>
  <c r="H4597" i="1" s="1"/>
  <c r="E4598" i="1" a="1"/>
  <c r="E4598" i="1"/>
  <c r="H4598" i="1" s="1" a="1"/>
  <c r="H4598" i="1" s="1"/>
  <c r="E4599" i="1" a="1"/>
  <c r="E4599" i="1" s="1"/>
  <c r="H4599" i="1" s="1" a="1"/>
  <c r="H4599" i="1" s="1"/>
  <c r="E4600" i="1" a="1"/>
  <c r="E4600" i="1"/>
  <c r="H4600" i="1" s="1" a="1"/>
  <c r="H4600" i="1" s="1"/>
  <c r="E4601" i="1" a="1"/>
  <c r="E4601" i="1"/>
  <c r="H4601" i="1" s="1" a="1"/>
  <c r="H4601" i="1" s="1"/>
  <c r="E4602" i="1" a="1"/>
  <c r="E4602" i="1"/>
  <c r="H4602" i="1" s="1" a="1"/>
  <c r="H4602" i="1" s="1"/>
  <c r="E4603" i="1" a="1"/>
  <c r="E4603" i="1" s="1"/>
  <c r="H4603" i="1" s="1" a="1"/>
  <c r="H4603" i="1" s="1"/>
  <c r="E4604" i="1" a="1"/>
  <c r="E4604" i="1" s="1"/>
  <c r="H4604" i="1" s="1" a="1"/>
  <c r="H4604" i="1" s="1"/>
  <c r="E4605" i="1" a="1"/>
  <c r="E4605" i="1" s="1"/>
  <c r="H4605" i="1" s="1" a="1"/>
  <c r="H4605" i="1" s="1"/>
  <c r="E4606" i="1" a="1"/>
  <c r="E4606" i="1" s="1"/>
  <c r="H4606" i="1" s="1" a="1"/>
  <c r="H4606" i="1" s="1"/>
  <c r="E4607" i="1" a="1"/>
  <c r="E4607" i="1" s="1"/>
  <c r="H4607" i="1" s="1" a="1"/>
  <c r="H4607" i="1" s="1"/>
  <c r="E4608" i="1" a="1"/>
  <c r="E4608" i="1" s="1"/>
  <c r="H4608" i="1" s="1" a="1"/>
  <c r="H4608" i="1" s="1"/>
  <c r="E4609" i="1" a="1"/>
  <c r="E4609" i="1" s="1"/>
  <c r="H4609" i="1" s="1" a="1"/>
  <c r="H4609" i="1" s="1"/>
  <c r="E4610" i="1" a="1"/>
  <c r="E4610" i="1" s="1"/>
  <c r="H4610" i="1" s="1" a="1"/>
  <c r="H4610" i="1" s="1"/>
  <c r="E4611" i="1" a="1"/>
  <c r="E4611" i="1" s="1"/>
  <c r="H4611" i="1" s="1" a="1"/>
  <c r="H4611" i="1" s="1"/>
  <c r="E4612" i="1" a="1"/>
  <c r="E4612" i="1" s="1"/>
  <c r="H4612" i="1" s="1" a="1"/>
  <c r="H4612" i="1" s="1"/>
  <c r="E4613" i="1" a="1"/>
  <c r="E4613" i="1"/>
  <c r="H4613" i="1" s="1" a="1"/>
  <c r="H4613" i="1" s="1"/>
  <c r="E4614" i="1" a="1"/>
  <c r="E4614" i="1" s="1"/>
  <c r="H4614" i="1" s="1" a="1"/>
  <c r="H4614" i="1" s="1"/>
  <c r="E4615" i="1" a="1"/>
  <c r="E4615" i="1" s="1"/>
  <c r="H4615" i="1" s="1" a="1"/>
  <c r="H4615" i="1" s="1"/>
  <c r="E4616" i="1" a="1"/>
  <c r="E4616" i="1"/>
  <c r="H4616" i="1" s="1" a="1"/>
  <c r="H4616" i="1" s="1"/>
  <c r="E4617" i="1" a="1"/>
  <c r="E4617" i="1" s="1"/>
  <c r="H4617" i="1" s="1" a="1"/>
  <c r="H4617" i="1" s="1"/>
  <c r="E4618" i="1" a="1"/>
  <c r="E4618" i="1" s="1"/>
  <c r="H4618" i="1" s="1" a="1"/>
  <c r="H4618" i="1" s="1"/>
  <c r="E4619" i="1" a="1"/>
  <c r="E4619" i="1" s="1"/>
  <c r="H4619" i="1" s="1" a="1"/>
  <c r="H4619" i="1" s="1"/>
  <c r="E4620" i="1" a="1"/>
  <c r="E4620" i="1" s="1"/>
  <c r="H4620" i="1" s="1" a="1"/>
  <c r="H4620" i="1" s="1"/>
  <c r="E4621" i="1" a="1"/>
  <c r="E4621" i="1" s="1"/>
  <c r="H4621" i="1" s="1" a="1"/>
  <c r="H4621" i="1" s="1"/>
  <c r="E4622" i="1" a="1"/>
  <c r="E4622" i="1"/>
  <c r="H4622" i="1" s="1" a="1"/>
  <c r="H4622" i="1" s="1"/>
  <c r="E4623" i="1" a="1"/>
  <c r="E4623" i="1" s="1"/>
  <c r="H4623" i="1" s="1" a="1"/>
  <c r="H4623" i="1" s="1"/>
  <c r="E4624" i="1" a="1"/>
  <c r="E4624" i="1" s="1"/>
  <c r="H4624" i="1" s="1" a="1"/>
  <c r="H4624" i="1" s="1"/>
  <c r="E4625" i="1" a="1"/>
  <c r="E4625" i="1" s="1"/>
  <c r="H4625" i="1" s="1" a="1"/>
  <c r="H4625" i="1" s="1"/>
  <c r="E4626" i="1" a="1"/>
  <c r="E4626" i="1" s="1"/>
  <c r="H4626" i="1" s="1" a="1"/>
  <c r="H4626" i="1" s="1"/>
  <c r="E4627" i="1" a="1"/>
  <c r="E4627" i="1" s="1"/>
  <c r="H4627" i="1" s="1" a="1"/>
  <c r="H4627" i="1" s="1"/>
  <c r="E4628" i="1" a="1"/>
  <c r="E4628" i="1" s="1"/>
  <c r="H4628" i="1" s="1" a="1"/>
  <c r="H4628" i="1" s="1"/>
  <c r="E4629" i="1" a="1"/>
  <c r="E4629" i="1" s="1"/>
  <c r="H4629" i="1" s="1" a="1"/>
  <c r="H4629" i="1" s="1"/>
  <c r="E4630" i="1" a="1"/>
  <c r="E4630" i="1" s="1"/>
  <c r="H4630" i="1" s="1" a="1"/>
  <c r="H4630" i="1" s="1"/>
  <c r="E4631" i="1" a="1"/>
  <c r="E4631" i="1" s="1"/>
  <c r="H4631" i="1" s="1" a="1"/>
  <c r="H4631" i="1" s="1"/>
  <c r="E4632" i="1" a="1"/>
  <c r="E4632" i="1" s="1"/>
  <c r="H4632" i="1" s="1" a="1"/>
  <c r="H4632" i="1" s="1"/>
  <c r="E4633" i="1" a="1"/>
  <c r="E4633" i="1" s="1"/>
  <c r="H4633" i="1" s="1" a="1"/>
  <c r="H4633" i="1" s="1"/>
  <c r="E4634" i="1" a="1"/>
  <c r="E4634" i="1"/>
  <c r="H4634" i="1" s="1" a="1"/>
  <c r="H4634" i="1" s="1"/>
  <c r="E4635" i="1" a="1"/>
  <c r="E4635" i="1" s="1"/>
  <c r="H4635" i="1" s="1" a="1"/>
  <c r="H4635" i="1" s="1"/>
  <c r="E4636" i="1" a="1"/>
  <c r="E4636" i="1" s="1"/>
  <c r="H4636" i="1" s="1" a="1"/>
  <c r="H4636" i="1" s="1"/>
  <c r="E4637" i="1" a="1"/>
  <c r="E4637" i="1" s="1"/>
  <c r="H4637" i="1" s="1" a="1"/>
  <c r="H4637" i="1" s="1"/>
  <c r="E4638" i="1" a="1"/>
  <c r="E4638" i="1" s="1"/>
  <c r="H4638" i="1" s="1" a="1"/>
  <c r="H4638" i="1" s="1"/>
  <c r="E4639" i="1" a="1"/>
  <c r="E4639" i="1" s="1"/>
  <c r="H4639" i="1" s="1" a="1"/>
  <c r="H4639" i="1" s="1"/>
  <c r="E4640" i="1" a="1"/>
  <c r="E4640" i="1" s="1"/>
  <c r="H4640" i="1" s="1" a="1"/>
  <c r="H4640" i="1" s="1"/>
  <c r="E4641" i="1" a="1"/>
  <c r="E4641" i="1" s="1"/>
  <c r="H4641" i="1" s="1" a="1"/>
  <c r="H4641" i="1" s="1"/>
  <c r="E4642" i="1" a="1"/>
  <c r="E4642" i="1" s="1"/>
  <c r="H4642" i="1" s="1" a="1"/>
  <c r="H4642" i="1" s="1"/>
  <c r="E4643" i="1" a="1"/>
  <c r="E4643" i="1" s="1"/>
  <c r="H4643" i="1" s="1" a="1"/>
  <c r="H4643" i="1" s="1"/>
  <c r="E4644" i="1" a="1"/>
  <c r="E4644" i="1" s="1"/>
  <c r="H4644" i="1" s="1" a="1"/>
  <c r="H4644" i="1" s="1"/>
  <c r="E4645" i="1" a="1"/>
  <c r="E4645" i="1" s="1"/>
  <c r="H4645" i="1" s="1" a="1"/>
  <c r="H4645" i="1" s="1"/>
  <c r="E4646" i="1" a="1"/>
  <c r="E4646" i="1" s="1"/>
  <c r="H4646" i="1" s="1" a="1"/>
  <c r="H4646" i="1" s="1"/>
  <c r="E4647" i="1" a="1"/>
  <c r="E4647" i="1" s="1"/>
  <c r="H4647" i="1" s="1" a="1"/>
  <c r="H4647" i="1" s="1"/>
  <c r="E4648" i="1" a="1"/>
  <c r="E4648" i="1"/>
  <c r="H4648" i="1" s="1" a="1"/>
  <c r="H4648" i="1" s="1"/>
  <c r="E4649" i="1" a="1"/>
  <c r="E4649" i="1" s="1"/>
  <c r="H4649" i="1" s="1" a="1"/>
  <c r="H4649" i="1" s="1"/>
  <c r="E4650" i="1" a="1"/>
  <c r="E4650" i="1" s="1"/>
  <c r="H4650" i="1" s="1" a="1"/>
  <c r="H4650" i="1" s="1"/>
  <c r="E4651" i="1" a="1"/>
  <c r="E4651" i="1" s="1"/>
  <c r="H4651" i="1" s="1" a="1"/>
  <c r="H4651" i="1" s="1"/>
  <c r="E4652" i="1" a="1"/>
  <c r="E4652" i="1" s="1"/>
  <c r="H4652" i="1" s="1" a="1"/>
  <c r="H4652" i="1" s="1"/>
  <c r="E4653" i="1" a="1"/>
  <c r="E4653" i="1" s="1"/>
  <c r="H4653" i="1" s="1" a="1"/>
  <c r="H4653" i="1" s="1"/>
  <c r="E4654" i="1" a="1"/>
  <c r="E4654" i="1" s="1"/>
  <c r="H4654" i="1" s="1" a="1"/>
  <c r="H4654" i="1" s="1"/>
  <c r="E4655" i="1" a="1"/>
  <c r="E4655" i="1" s="1"/>
  <c r="H4655" i="1" s="1" a="1"/>
  <c r="H4655" i="1" s="1"/>
  <c r="E4656" i="1" a="1"/>
  <c r="E4656" i="1" s="1"/>
  <c r="H4656" i="1" s="1" a="1"/>
  <c r="H4656" i="1" s="1"/>
  <c r="E4657" i="1" a="1"/>
  <c r="E4657" i="1" s="1"/>
  <c r="H4657" i="1" s="1" a="1"/>
  <c r="H4657" i="1" s="1"/>
  <c r="E4658" i="1" a="1"/>
  <c r="E4658" i="1" s="1"/>
  <c r="H4658" i="1" s="1" a="1"/>
  <c r="H4658" i="1" s="1"/>
  <c r="E4659" i="1" a="1"/>
  <c r="E4659" i="1" s="1"/>
  <c r="H4659" i="1" s="1" a="1"/>
  <c r="H4659" i="1" s="1"/>
  <c r="E4660" i="1" a="1"/>
  <c r="E4660" i="1"/>
  <c r="H4660" i="1" s="1" a="1"/>
  <c r="H4660" i="1" s="1"/>
  <c r="E4661" i="1" a="1"/>
  <c r="E4661" i="1" s="1"/>
  <c r="H4661" i="1" s="1" a="1"/>
  <c r="H4661" i="1" s="1"/>
  <c r="E4662" i="1" a="1"/>
  <c r="E4662" i="1" s="1"/>
  <c r="H4662" i="1" s="1" a="1"/>
  <c r="H4662" i="1" s="1"/>
  <c r="E4663" i="1" a="1"/>
  <c r="E4663" i="1" s="1"/>
  <c r="H4663" i="1" s="1" a="1"/>
  <c r="H4663" i="1" s="1"/>
  <c r="E4664" i="1" a="1"/>
  <c r="E4664" i="1" s="1"/>
  <c r="H4664" i="1" s="1" a="1"/>
  <c r="H4664" i="1" s="1"/>
  <c r="E4665" i="1" a="1"/>
  <c r="E4665" i="1" s="1"/>
  <c r="H4665" i="1" s="1" a="1"/>
  <c r="H4665" i="1" s="1"/>
  <c r="E4666" i="1" a="1"/>
  <c r="E4666" i="1" s="1"/>
  <c r="H4666" i="1" s="1" a="1"/>
  <c r="H4666" i="1" s="1"/>
  <c r="E4667" i="1" a="1"/>
  <c r="E4667" i="1" s="1"/>
  <c r="H4667" i="1" s="1" a="1"/>
  <c r="H4667" i="1" s="1"/>
  <c r="E4668" i="1" a="1"/>
  <c r="E4668" i="1" s="1"/>
  <c r="H4668" i="1" s="1" a="1"/>
  <c r="H4668" i="1" s="1"/>
  <c r="E4669" i="1" a="1"/>
  <c r="E4669" i="1" s="1"/>
  <c r="H4669" i="1" s="1" a="1"/>
  <c r="H4669" i="1" s="1"/>
  <c r="E4670" i="1" a="1"/>
  <c r="E4670" i="1"/>
  <c r="H4670" i="1" s="1" a="1"/>
  <c r="H4670" i="1" s="1"/>
  <c r="E4671" i="1" a="1"/>
  <c r="E4671" i="1" s="1"/>
  <c r="H4671" i="1" s="1" a="1"/>
  <c r="H4671" i="1" s="1"/>
  <c r="E4672" i="1" a="1"/>
  <c r="E4672" i="1" s="1"/>
  <c r="H4672" i="1" s="1" a="1"/>
  <c r="H4672" i="1" s="1"/>
  <c r="E4673" i="1" a="1"/>
  <c r="E4673" i="1" s="1"/>
  <c r="H4673" i="1" s="1" a="1"/>
  <c r="H4673" i="1" s="1"/>
  <c r="E4674" i="1" a="1"/>
  <c r="E4674" i="1"/>
  <c r="H4674" i="1" s="1" a="1"/>
  <c r="H4674" i="1" s="1"/>
  <c r="E4675" i="1" a="1"/>
  <c r="E4675" i="1" s="1"/>
  <c r="H4675" i="1" s="1" a="1"/>
  <c r="H4675" i="1" s="1"/>
  <c r="E4676" i="1" a="1"/>
  <c r="E4676" i="1" s="1"/>
  <c r="H4676" i="1" s="1" a="1"/>
  <c r="H4676" i="1" s="1"/>
  <c r="E4677" i="1" a="1"/>
  <c r="E4677" i="1" s="1"/>
  <c r="H4677" i="1" s="1" a="1"/>
  <c r="H4677" i="1" s="1"/>
  <c r="E4678" i="1" a="1"/>
  <c r="E4678" i="1" s="1"/>
  <c r="H4678" i="1" s="1" a="1"/>
  <c r="H4678" i="1" s="1"/>
  <c r="E4679" i="1" a="1"/>
  <c r="E4679" i="1" s="1"/>
  <c r="H4679" i="1" s="1" a="1"/>
  <c r="H4679" i="1" s="1"/>
  <c r="E4680" i="1" a="1"/>
  <c r="E4680" i="1" s="1"/>
  <c r="H4680" i="1" s="1" a="1"/>
  <c r="H4680" i="1" s="1"/>
  <c r="E4681" i="1" a="1"/>
  <c r="E4681" i="1" s="1"/>
  <c r="H4681" i="1" s="1" a="1"/>
  <c r="H4681" i="1" s="1"/>
  <c r="E4682" i="1" a="1"/>
  <c r="E4682" i="1" s="1"/>
  <c r="H4682" i="1" s="1" a="1"/>
  <c r="H4682" i="1" s="1"/>
  <c r="E4683" i="1" a="1"/>
  <c r="E4683" i="1" s="1"/>
  <c r="H4683" i="1" s="1" a="1"/>
  <c r="H4683" i="1" s="1"/>
  <c r="E4684" i="1" a="1"/>
  <c r="E4684" i="1" s="1"/>
  <c r="H4684" i="1" s="1" a="1"/>
  <c r="H4684" i="1" s="1"/>
  <c r="E4685" i="1" a="1"/>
  <c r="E4685" i="1"/>
  <c r="H4685" i="1" s="1" a="1"/>
  <c r="H4685" i="1" s="1"/>
  <c r="E4686" i="1" a="1"/>
  <c r="E4686" i="1" s="1"/>
  <c r="H4686" i="1" s="1" a="1"/>
  <c r="H4686" i="1" s="1"/>
  <c r="E4687" i="1" a="1"/>
  <c r="E4687" i="1" s="1"/>
  <c r="H4687" i="1" s="1" a="1"/>
  <c r="H4687" i="1" s="1"/>
  <c r="E4688" i="1" a="1"/>
  <c r="E4688" i="1" s="1"/>
  <c r="H4688" i="1" s="1" a="1"/>
  <c r="H4688" i="1" s="1"/>
  <c r="E4689" i="1" a="1"/>
  <c r="E4689" i="1" s="1"/>
  <c r="H4689" i="1" s="1" a="1"/>
  <c r="H4689" i="1" s="1"/>
  <c r="E4690" i="1" a="1"/>
  <c r="E4690" i="1" s="1"/>
  <c r="H4690" i="1" s="1" a="1"/>
  <c r="H4690" i="1" s="1"/>
  <c r="E4691" i="1" a="1"/>
  <c r="E4691" i="1" s="1"/>
  <c r="H4691" i="1" s="1" a="1"/>
  <c r="H4691" i="1" s="1"/>
  <c r="E4692" i="1" a="1"/>
  <c r="E4692" i="1" s="1"/>
  <c r="H4692" i="1" s="1" a="1"/>
  <c r="H4692" i="1" s="1"/>
  <c r="E4693" i="1" a="1"/>
  <c r="E4693" i="1" s="1"/>
  <c r="H4693" i="1" s="1" a="1"/>
  <c r="H4693" i="1" s="1"/>
  <c r="E4694" i="1" a="1"/>
  <c r="E4694" i="1"/>
  <c r="H4694" i="1" s="1" a="1"/>
  <c r="H4694" i="1" s="1"/>
  <c r="E4695" i="1" a="1"/>
  <c r="E4695" i="1" s="1"/>
  <c r="H4695" i="1" s="1" a="1"/>
  <c r="H4695" i="1" s="1"/>
  <c r="E4696" i="1" a="1"/>
  <c r="E4696" i="1"/>
  <c r="H4696" i="1" s="1" a="1"/>
  <c r="H4696" i="1" s="1"/>
  <c r="E4697" i="1" a="1"/>
  <c r="E4697" i="1" s="1"/>
  <c r="H4697" i="1" s="1" a="1"/>
  <c r="H4697" i="1" s="1"/>
  <c r="E4698" i="1" a="1"/>
  <c r="E4698" i="1" s="1"/>
  <c r="H4698" i="1" s="1" a="1"/>
  <c r="H4698" i="1" s="1"/>
  <c r="E4699" i="1" a="1"/>
  <c r="E4699" i="1" s="1"/>
  <c r="H4699" i="1" s="1" a="1"/>
  <c r="H4699" i="1" s="1"/>
  <c r="E4700" i="1" a="1"/>
  <c r="E4700" i="1" s="1"/>
  <c r="H4700" i="1" s="1" a="1"/>
  <c r="H4700" i="1" s="1"/>
  <c r="E4701" i="1" a="1"/>
  <c r="E4701" i="1" s="1"/>
  <c r="H4701" i="1" s="1" a="1"/>
  <c r="H4701" i="1" s="1"/>
  <c r="E4702" i="1" a="1"/>
  <c r="E4702" i="1" s="1"/>
  <c r="H4702" i="1" s="1" a="1"/>
  <c r="H4702" i="1" s="1"/>
  <c r="E4703" i="1" a="1"/>
  <c r="E4703" i="1" s="1"/>
  <c r="H4703" i="1" s="1" a="1"/>
  <c r="H4703" i="1" s="1"/>
  <c r="E4704" i="1" a="1"/>
  <c r="E4704" i="1" s="1"/>
  <c r="H4704" i="1" s="1" a="1"/>
  <c r="H4704" i="1" s="1"/>
  <c r="E4705" i="1" a="1"/>
  <c r="E4705" i="1" s="1"/>
  <c r="H4705" i="1" s="1" a="1"/>
  <c r="H4705" i="1" s="1"/>
  <c r="E4706" i="1" a="1"/>
  <c r="E4706" i="1" s="1"/>
  <c r="H4706" i="1" s="1" a="1"/>
  <c r="H4706" i="1" s="1"/>
  <c r="E4707" i="1" a="1"/>
  <c r="E4707" i="1"/>
  <c r="H4707" i="1" s="1" a="1"/>
  <c r="H4707" i="1" s="1"/>
  <c r="E4708" i="1" a="1"/>
  <c r="E4708" i="1" s="1"/>
  <c r="H4708" i="1" s="1" a="1"/>
  <c r="H4708" i="1" s="1"/>
  <c r="E4709" i="1" a="1"/>
  <c r="E4709" i="1" s="1"/>
  <c r="H4709" i="1" s="1" a="1"/>
  <c r="H4709" i="1" s="1"/>
  <c r="E4710" i="1" a="1"/>
  <c r="E4710" i="1" s="1"/>
  <c r="H4710" i="1" s="1" a="1"/>
  <c r="H4710" i="1" s="1"/>
  <c r="E4711" i="1" a="1"/>
  <c r="E4711" i="1" s="1"/>
  <c r="H4711" i="1" s="1" a="1"/>
  <c r="H4711" i="1" s="1"/>
  <c r="E4712" i="1" a="1"/>
  <c r="E4712" i="1" s="1"/>
  <c r="H4712" i="1" s="1" a="1"/>
  <c r="H4712" i="1" s="1"/>
  <c r="E4713" i="1" a="1"/>
  <c r="E4713" i="1" s="1"/>
  <c r="H4713" i="1" s="1" a="1"/>
  <c r="H4713" i="1" s="1"/>
  <c r="E4714" i="1" a="1"/>
  <c r="E4714" i="1" s="1"/>
  <c r="H4714" i="1" s="1" a="1"/>
  <c r="H4714" i="1" s="1"/>
  <c r="E4715" i="1" a="1"/>
  <c r="E4715" i="1" s="1"/>
  <c r="H4715" i="1" s="1" a="1"/>
  <c r="H4715" i="1" s="1"/>
  <c r="E4716" i="1" a="1"/>
  <c r="E4716" i="1" s="1"/>
  <c r="H4716" i="1" s="1" a="1"/>
  <c r="H4716" i="1" s="1"/>
  <c r="E4717" i="1" a="1"/>
  <c r="E4717" i="1" s="1"/>
  <c r="H4717" i="1" s="1" a="1"/>
  <c r="H4717" i="1" s="1"/>
  <c r="E4718" i="1" a="1"/>
  <c r="E4718" i="1" s="1"/>
  <c r="H4718" i="1" s="1" a="1"/>
  <c r="H4718" i="1" s="1"/>
  <c r="E4719" i="1" a="1"/>
  <c r="E4719" i="1" s="1"/>
  <c r="H4719" i="1" s="1" a="1"/>
  <c r="H4719" i="1" s="1"/>
  <c r="E4720" i="1" a="1"/>
  <c r="E4720" i="1" s="1"/>
  <c r="H4720" i="1" s="1" a="1"/>
  <c r="H4720" i="1" s="1"/>
  <c r="E4721" i="1" a="1"/>
  <c r="E4721" i="1" s="1"/>
  <c r="H4721" i="1" s="1" a="1"/>
  <c r="H4721" i="1" s="1"/>
  <c r="E4722" i="1" a="1"/>
  <c r="E4722" i="1"/>
  <c r="H4722" i="1" s="1" a="1"/>
  <c r="H4722" i="1" s="1"/>
  <c r="E4723" i="1" a="1"/>
  <c r="E4723" i="1" s="1"/>
  <c r="H4723" i="1" s="1" a="1"/>
  <c r="H4723" i="1" s="1"/>
  <c r="E4724" i="1" a="1"/>
  <c r="E4724" i="1" s="1"/>
  <c r="H4724" i="1" s="1" a="1"/>
  <c r="H4724" i="1" s="1"/>
  <c r="E4725" i="1" a="1"/>
  <c r="E4725" i="1"/>
  <c r="H4725" i="1" s="1" a="1"/>
  <c r="H4725" i="1" s="1"/>
  <c r="E4726" i="1" a="1"/>
  <c r="E4726" i="1" s="1"/>
  <c r="H4726" i="1" s="1" a="1"/>
  <c r="H4726" i="1" s="1"/>
  <c r="E4727" i="1" a="1"/>
  <c r="E4727" i="1" s="1"/>
  <c r="H4727" i="1" s="1" a="1"/>
  <c r="H4727" i="1" s="1"/>
  <c r="E4728" i="1" a="1"/>
  <c r="E4728" i="1" s="1"/>
  <c r="H4728" i="1" s="1" a="1"/>
  <c r="H4728" i="1" s="1"/>
  <c r="E4729" i="1" a="1"/>
  <c r="E4729" i="1" s="1"/>
  <c r="H4729" i="1" s="1" a="1"/>
  <c r="H4729" i="1" s="1"/>
  <c r="E4730" i="1" a="1"/>
  <c r="E4730" i="1" s="1"/>
  <c r="H4730" i="1" s="1" a="1"/>
  <c r="H4730" i="1" s="1"/>
  <c r="E4731" i="1" a="1"/>
  <c r="E4731" i="1" s="1"/>
  <c r="H4731" i="1" s="1" a="1"/>
  <c r="H4731" i="1" s="1"/>
  <c r="E4732" i="1" a="1"/>
  <c r="E4732" i="1" s="1"/>
  <c r="H4732" i="1" s="1" a="1"/>
  <c r="H4732" i="1" s="1"/>
  <c r="E4733" i="1" a="1"/>
  <c r="E4733" i="1" s="1"/>
  <c r="H4733" i="1" s="1" a="1"/>
  <c r="H4733" i="1" s="1"/>
  <c r="E4734" i="1" a="1"/>
  <c r="E4734" i="1" s="1"/>
  <c r="H4734" i="1" s="1" a="1"/>
  <c r="H4734" i="1" s="1"/>
  <c r="E4735" i="1" a="1"/>
  <c r="E4735" i="1"/>
  <c r="H4735" i="1" s="1" a="1"/>
  <c r="H4735" i="1" s="1"/>
  <c r="E4736" i="1" a="1"/>
  <c r="E4736" i="1" s="1"/>
  <c r="H4736" i="1" s="1" a="1"/>
  <c r="H4736" i="1" s="1"/>
  <c r="E4737" i="1" a="1"/>
  <c r="E4737" i="1" s="1"/>
  <c r="H4737" i="1" s="1" a="1"/>
  <c r="H4737" i="1" s="1"/>
  <c r="E4738" i="1" a="1"/>
  <c r="E4738" i="1" s="1"/>
  <c r="H4738" i="1" s="1" a="1"/>
  <c r="H4738" i="1" s="1"/>
  <c r="E4739" i="1" a="1"/>
  <c r="E4739" i="1" s="1"/>
  <c r="H4739" i="1" s="1" a="1"/>
  <c r="H4739" i="1" s="1"/>
  <c r="E4740" i="1" a="1"/>
  <c r="E4740" i="1"/>
  <c r="H4740" i="1" s="1" a="1"/>
  <c r="H4740" i="1" s="1"/>
  <c r="E4741" i="1" a="1"/>
  <c r="E4741" i="1" s="1"/>
  <c r="H4741" i="1" s="1" a="1"/>
  <c r="H4741" i="1" s="1"/>
  <c r="E4742" i="1" a="1"/>
  <c r="E4742" i="1" s="1"/>
  <c r="H4742" i="1" s="1" a="1"/>
  <c r="H4742" i="1" s="1"/>
  <c r="E4743" i="1" a="1"/>
  <c r="E4743" i="1" s="1"/>
  <c r="H4743" i="1" s="1" a="1"/>
  <c r="H4743" i="1" s="1"/>
  <c r="E4744" i="1" a="1"/>
  <c r="E4744" i="1" s="1"/>
  <c r="H4744" i="1" s="1" a="1"/>
  <c r="H4744" i="1" s="1"/>
  <c r="E4745" i="1" a="1"/>
  <c r="E4745" i="1" s="1"/>
  <c r="H4745" i="1" s="1" a="1"/>
  <c r="H4745" i="1" s="1"/>
  <c r="E4746" i="1" a="1"/>
  <c r="E4746" i="1" s="1"/>
  <c r="H4746" i="1" s="1" a="1"/>
  <c r="H4746" i="1" s="1"/>
  <c r="E4747" i="1" a="1"/>
  <c r="E4747" i="1" s="1"/>
  <c r="H4747" i="1" s="1" a="1"/>
  <c r="H4747" i="1" s="1"/>
  <c r="E4748" i="1" a="1"/>
  <c r="E4748" i="1" s="1"/>
  <c r="H4748" i="1" s="1" a="1"/>
  <c r="H4748" i="1" s="1"/>
  <c r="E4749" i="1" a="1"/>
  <c r="E4749" i="1" s="1"/>
  <c r="H4749" i="1" s="1" a="1"/>
  <c r="H4749" i="1" s="1"/>
  <c r="E4750" i="1" a="1"/>
  <c r="E4750" i="1" s="1"/>
  <c r="H4750" i="1" s="1" a="1"/>
  <c r="H4750" i="1" s="1"/>
  <c r="E4751" i="1" a="1"/>
  <c r="E4751" i="1" s="1"/>
  <c r="H4751" i="1" s="1" a="1"/>
  <c r="H4751" i="1" s="1"/>
  <c r="E4752" i="1" a="1"/>
  <c r="E4752" i="1" s="1"/>
  <c r="H4752" i="1" s="1" a="1"/>
  <c r="H4752" i="1" s="1"/>
  <c r="E4753" i="1" a="1"/>
  <c r="E4753" i="1"/>
  <c r="H4753" i="1" s="1" a="1"/>
  <c r="H4753" i="1" s="1"/>
  <c r="E4754" i="1" a="1"/>
  <c r="E4754" i="1" s="1"/>
  <c r="H4754" i="1" s="1" a="1"/>
  <c r="H4754" i="1" s="1"/>
  <c r="E4755" i="1" a="1"/>
  <c r="E4755" i="1" s="1"/>
  <c r="H4755" i="1" s="1" a="1"/>
  <c r="H4755" i="1" s="1"/>
  <c r="E4756" i="1" a="1"/>
  <c r="E4756" i="1" s="1"/>
  <c r="H4756" i="1" s="1" a="1"/>
  <c r="H4756" i="1" s="1"/>
  <c r="E4757" i="1" a="1"/>
  <c r="E4757" i="1" s="1"/>
  <c r="H4757" i="1" s="1" a="1"/>
  <c r="H4757" i="1" s="1"/>
  <c r="E4758" i="1" a="1"/>
  <c r="E4758" i="1" s="1"/>
  <c r="H4758" i="1" s="1" a="1"/>
  <c r="H4758" i="1" s="1"/>
  <c r="E4759" i="1" a="1"/>
  <c r="E4759" i="1" s="1"/>
  <c r="H4759" i="1" s="1" a="1"/>
  <c r="H4759" i="1" s="1"/>
  <c r="E4760" i="1" a="1"/>
  <c r="E4760" i="1" s="1"/>
  <c r="H4760" i="1" s="1" a="1"/>
  <c r="H4760" i="1" s="1"/>
  <c r="E4761" i="1" a="1"/>
  <c r="E4761" i="1" s="1"/>
  <c r="H4761" i="1" s="1" a="1"/>
  <c r="H4761" i="1" s="1"/>
  <c r="E4762" i="1" a="1"/>
  <c r="E4762" i="1" s="1"/>
  <c r="H4762" i="1" s="1" a="1"/>
  <c r="H4762" i="1" s="1"/>
  <c r="E4763" i="1" a="1"/>
  <c r="E4763" i="1" s="1"/>
  <c r="H4763" i="1" s="1" a="1"/>
  <c r="H4763" i="1" s="1"/>
  <c r="E4764" i="1" a="1"/>
  <c r="E4764" i="1" s="1"/>
  <c r="H4764" i="1" s="1" a="1"/>
  <c r="H4764" i="1" s="1"/>
  <c r="E4765" i="1" a="1"/>
  <c r="E4765" i="1" s="1"/>
  <c r="H4765" i="1" s="1" a="1"/>
  <c r="H4765" i="1" s="1"/>
  <c r="E4766" i="1" a="1"/>
  <c r="E4766" i="1" s="1"/>
  <c r="H4766" i="1" s="1" a="1"/>
  <c r="H4766" i="1" s="1"/>
  <c r="E4767" i="1" a="1"/>
  <c r="E4767" i="1" s="1"/>
  <c r="H4767" i="1" s="1" a="1"/>
  <c r="H4767" i="1" s="1"/>
  <c r="E4768" i="1" a="1"/>
  <c r="E4768" i="1" s="1"/>
  <c r="H4768" i="1" s="1" a="1"/>
  <c r="H4768" i="1" s="1"/>
  <c r="E4769" i="1" a="1"/>
  <c r="E4769" i="1" s="1"/>
  <c r="H4769" i="1" s="1" a="1"/>
  <c r="H4769" i="1" s="1"/>
  <c r="E4770" i="1" a="1"/>
  <c r="E4770" i="1" s="1"/>
  <c r="H4770" i="1" s="1" a="1"/>
  <c r="H4770" i="1" s="1"/>
  <c r="E4771" i="1" a="1"/>
  <c r="E4771" i="1" s="1"/>
  <c r="H4771" i="1" s="1" a="1"/>
  <c r="H4771" i="1" s="1"/>
  <c r="E4772" i="1" a="1"/>
  <c r="E4772" i="1" s="1"/>
  <c r="H4772" i="1" s="1" a="1"/>
  <c r="H4772" i="1" s="1"/>
  <c r="E4773" i="1" a="1"/>
  <c r="E4773" i="1" s="1"/>
  <c r="H4773" i="1" s="1" a="1"/>
  <c r="H4773" i="1" s="1"/>
  <c r="E4774" i="1" a="1"/>
  <c r="E4774" i="1" s="1"/>
  <c r="H4774" i="1" s="1" a="1"/>
  <c r="H4774" i="1" s="1"/>
  <c r="E4775" i="1" a="1"/>
  <c r="E4775" i="1" s="1"/>
  <c r="H4775" i="1" s="1" a="1"/>
  <c r="H4775" i="1" s="1"/>
  <c r="E4776" i="1" a="1"/>
  <c r="E4776" i="1" s="1"/>
  <c r="H4776" i="1" s="1" a="1"/>
  <c r="H4776" i="1" s="1"/>
  <c r="E4777" i="1" a="1"/>
  <c r="E4777" i="1" s="1"/>
  <c r="H4777" i="1" s="1" a="1"/>
  <c r="H4777" i="1" s="1"/>
  <c r="E4778" i="1" a="1"/>
  <c r="E4778" i="1" s="1"/>
  <c r="H4778" i="1" s="1" a="1"/>
  <c r="H4778" i="1" s="1"/>
  <c r="E4779" i="1" a="1"/>
  <c r="E4779" i="1"/>
  <c r="H4779" i="1" s="1" a="1"/>
  <c r="H4779" i="1" s="1"/>
  <c r="E4780" i="1" a="1"/>
  <c r="E4780" i="1" s="1"/>
  <c r="H4780" i="1" s="1" a="1"/>
  <c r="H4780" i="1" s="1"/>
  <c r="E4781" i="1" a="1"/>
  <c r="E4781" i="1" s="1"/>
  <c r="H4781" i="1" s="1" a="1"/>
  <c r="H4781" i="1" s="1"/>
  <c r="E4782" i="1" a="1"/>
  <c r="E4782" i="1" s="1"/>
  <c r="H4782" i="1" s="1" a="1"/>
  <c r="H4782" i="1" s="1"/>
  <c r="E4783" i="1" a="1"/>
  <c r="E4783" i="1" s="1"/>
  <c r="H4783" i="1" s="1" a="1"/>
  <c r="H4783" i="1" s="1"/>
  <c r="E4784" i="1" a="1"/>
  <c r="E4784" i="1"/>
  <c r="H4784" i="1" s="1" a="1"/>
  <c r="H4784" i="1" s="1"/>
  <c r="E4785" i="1" a="1"/>
  <c r="E4785" i="1" s="1"/>
  <c r="H4785" i="1" s="1" a="1"/>
  <c r="H4785" i="1" s="1"/>
  <c r="E4786" i="1" a="1"/>
  <c r="E4786" i="1" s="1"/>
  <c r="H4786" i="1" s="1" a="1"/>
  <c r="H4786" i="1" s="1"/>
  <c r="E4787" i="1" a="1"/>
  <c r="E4787" i="1" s="1"/>
  <c r="H4787" i="1" s="1" a="1"/>
  <c r="H4787" i="1" s="1"/>
  <c r="E4788" i="1" a="1"/>
  <c r="E4788" i="1" s="1"/>
  <c r="H4788" i="1" s="1" a="1"/>
  <c r="H4788" i="1" s="1"/>
  <c r="E4789" i="1" a="1"/>
  <c r="E4789" i="1"/>
  <c r="H4789" i="1" s="1" a="1"/>
  <c r="H4789" i="1" s="1"/>
  <c r="E4790" i="1" a="1"/>
  <c r="E4790" i="1" s="1"/>
  <c r="H4790" i="1" s="1" a="1"/>
  <c r="H4790" i="1" s="1"/>
  <c r="E4791" i="1" a="1"/>
  <c r="E4791" i="1" s="1"/>
  <c r="H4791" i="1" s="1" a="1"/>
  <c r="H4791" i="1" s="1"/>
  <c r="E4792" i="1" a="1"/>
  <c r="E4792" i="1" s="1"/>
  <c r="H4792" i="1" s="1" a="1"/>
  <c r="H4792" i="1" s="1"/>
  <c r="E4793" i="1" a="1"/>
  <c r="E4793" i="1" s="1"/>
  <c r="H4793" i="1" s="1" a="1"/>
  <c r="H4793" i="1" s="1"/>
  <c r="E4794" i="1" a="1"/>
  <c r="E4794" i="1"/>
  <c r="H4794" i="1" s="1" a="1"/>
  <c r="H4794" i="1" s="1"/>
  <c r="E4795" i="1" a="1"/>
  <c r="E4795" i="1" s="1"/>
  <c r="H4795" i="1" s="1" a="1"/>
  <c r="H4795" i="1" s="1"/>
  <c r="E4796" i="1" a="1"/>
  <c r="E4796" i="1" s="1"/>
  <c r="H4796" i="1" s="1" a="1"/>
  <c r="H4796" i="1" s="1"/>
  <c r="E4797" i="1" a="1"/>
  <c r="E4797" i="1"/>
  <c r="H4797" i="1" s="1" a="1"/>
  <c r="H4797" i="1" s="1"/>
  <c r="E4798" i="1" a="1"/>
  <c r="E4798" i="1" s="1"/>
  <c r="H4798" i="1" s="1" a="1"/>
  <c r="H4798" i="1" s="1"/>
  <c r="E4799" i="1" a="1"/>
  <c r="E4799" i="1" s="1"/>
  <c r="H4799" i="1" s="1" a="1"/>
  <c r="H4799" i="1" s="1"/>
  <c r="E4800" i="1" a="1"/>
  <c r="E4800" i="1" s="1"/>
  <c r="H4800" i="1" s="1" a="1"/>
  <c r="H4800" i="1" s="1"/>
  <c r="E4801" i="1" a="1"/>
  <c r="E4801" i="1" s="1"/>
  <c r="H4801" i="1" s="1" a="1"/>
  <c r="H4801" i="1" s="1"/>
  <c r="E4802" i="1" a="1"/>
  <c r="E4802" i="1" s="1"/>
  <c r="H4802" i="1" s="1" a="1"/>
  <c r="H4802" i="1" s="1"/>
  <c r="E4803" i="1" a="1"/>
  <c r="E4803" i="1" s="1"/>
  <c r="H4803" i="1" s="1" a="1"/>
  <c r="H4803" i="1" s="1"/>
  <c r="E4804" i="1" a="1"/>
  <c r="E4804" i="1" s="1"/>
  <c r="H4804" i="1" s="1" a="1"/>
  <c r="H4804" i="1" s="1"/>
  <c r="E4805" i="1" a="1"/>
  <c r="E4805" i="1" s="1"/>
  <c r="H4805" i="1" s="1" a="1"/>
  <c r="H4805" i="1" s="1"/>
  <c r="E4806" i="1" a="1"/>
  <c r="E4806" i="1" s="1"/>
  <c r="H4806" i="1" s="1" a="1"/>
  <c r="H4806" i="1" s="1"/>
  <c r="E4807" i="1" a="1"/>
  <c r="E4807" i="1"/>
  <c r="H4807" i="1" s="1" a="1"/>
  <c r="H4807" i="1" s="1"/>
  <c r="E4808" i="1" a="1"/>
  <c r="E4808" i="1" s="1"/>
  <c r="H4808" i="1" s="1" a="1"/>
  <c r="H4808" i="1" s="1"/>
  <c r="E4809" i="1" a="1"/>
  <c r="E4809" i="1" s="1"/>
  <c r="H4809" i="1" s="1" a="1"/>
  <c r="H4809" i="1" s="1"/>
  <c r="E4810" i="1" a="1"/>
  <c r="E4810" i="1" s="1"/>
  <c r="H4810" i="1" s="1" a="1"/>
  <c r="H4810" i="1" s="1"/>
  <c r="E4811" i="1" a="1"/>
  <c r="E4811" i="1" s="1"/>
  <c r="H4811" i="1" s="1" a="1"/>
  <c r="H4811" i="1" s="1"/>
  <c r="E4812" i="1" a="1"/>
  <c r="E4812" i="1" s="1"/>
  <c r="H4812" i="1" s="1" a="1"/>
  <c r="H4812" i="1" s="1"/>
  <c r="E4813" i="1" a="1"/>
  <c r="E4813" i="1" s="1"/>
  <c r="H4813" i="1" s="1" a="1"/>
  <c r="H4813" i="1" s="1"/>
  <c r="E4814" i="1" a="1"/>
  <c r="E4814" i="1" s="1"/>
  <c r="H4814" i="1" s="1" a="1"/>
  <c r="H4814" i="1" s="1"/>
  <c r="E4815" i="1" a="1"/>
  <c r="E4815" i="1" s="1"/>
  <c r="H4815" i="1" s="1" a="1"/>
  <c r="H4815" i="1" s="1"/>
  <c r="E4816" i="1" a="1"/>
  <c r="E4816" i="1" s="1"/>
  <c r="H4816" i="1" s="1" a="1"/>
  <c r="H4816" i="1" s="1"/>
  <c r="E4817" i="1" a="1"/>
  <c r="E4817" i="1"/>
  <c r="H4817" i="1" s="1" a="1"/>
  <c r="H4817" i="1" s="1"/>
  <c r="E4818" i="1" a="1"/>
  <c r="E4818" i="1" s="1"/>
  <c r="H4818" i="1" s="1" a="1"/>
  <c r="H4818" i="1" s="1"/>
  <c r="E4819" i="1" a="1"/>
  <c r="E4819" i="1" s="1"/>
  <c r="H4819" i="1" s="1" a="1"/>
  <c r="H4819" i="1" s="1"/>
  <c r="E4820" i="1" a="1"/>
  <c r="E4820" i="1"/>
  <c r="H4820" i="1" s="1" a="1"/>
  <c r="H4820" i="1" s="1"/>
  <c r="E4821" i="1" a="1"/>
  <c r="E4821" i="1" s="1"/>
  <c r="H4821" i="1" s="1" a="1"/>
  <c r="H4821" i="1" s="1"/>
  <c r="E4822" i="1" a="1"/>
  <c r="E4822" i="1" s="1"/>
  <c r="H4822" i="1" s="1" a="1"/>
  <c r="H4822" i="1" s="1"/>
  <c r="E4823" i="1" a="1"/>
  <c r="E4823" i="1" s="1"/>
  <c r="H4823" i="1" s="1" a="1"/>
  <c r="H4823" i="1" s="1"/>
  <c r="E4824" i="1" a="1"/>
  <c r="E4824" i="1" s="1"/>
  <c r="H4824" i="1" s="1" a="1"/>
  <c r="H4824" i="1" s="1"/>
  <c r="E4825" i="1" a="1"/>
  <c r="E4825" i="1"/>
  <c r="H4825" i="1" s="1" a="1"/>
  <c r="H4825" i="1" s="1"/>
  <c r="E4826" i="1" a="1"/>
  <c r="E4826" i="1" s="1"/>
  <c r="H4826" i="1" s="1" a="1"/>
  <c r="H4826" i="1" s="1"/>
  <c r="E4827" i="1" a="1"/>
  <c r="E4827" i="1" s="1"/>
  <c r="H4827" i="1" s="1" a="1"/>
  <c r="H4827" i="1" s="1"/>
  <c r="E4828" i="1" a="1"/>
  <c r="E4828" i="1" s="1"/>
  <c r="H4828" i="1" s="1" a="1"/>
  <c r="H4828" i="1" s="1"/>
  <c r="E4829" i="1" a="1"/>
  <c r="E4829" i="1" s="1"/>
  <c r="H4829" i="1" s="1" a="1"/>
  <c r="H4829" i="1" s="1"/>
  <c r="E4830" i="1" a="1"/>
  <c r="E4830" i="1"/>
  <c r="H4830" i="1" s="1" a="1"/>
  <c r="H4830" i="1" s="1"/>
  <c r="E4831" i="1" a="1"/>
  <c r="E4831" i="1" s="1"/>
  <c r="H4831" i="1" s="1" a="1"/>
  <c r="H4831" i="1" s="1"/>
  <c r="E4832" i="1" a="1"/>
  <c r="E4832" i="1" s="1"/>
  <c r="H4832" i="1" s="1" a="1"/>
  <c r="H4832" i="1" s="1"/>
  <c r="E4833" i="1" a="1"/>
  <c r="E4833" i="1"/>
  <c r="H4833" i="1" s="1" a="1"/>
  <c r="H4833" i="1" s="1"/>
  <c r="E4834" i="1" a="1"/>
  <c r="E4834" i="1" s="1"/>
  <c r="H4834" i="1" s="1" a="1"/>
  <c r="H4834" i="1" s="1"/>
  <c r="E4835" i="1" a="1"/>
  <c r="E4835" i="1" s="1"/>
  <c r="H4835" i="1" s="1" a="1"/>
  <c r="H4835" i="1" s="1"/>
  <c r="E4836" i="1" a="1"/>
  <c r="E4836" i="1" s="1"/>
  <c r="H4836" i="1" s="1" a="1"/>
  <c r="H4836" i="1" s="1"/>
  <c r="E4837" i="1" a="1"/>
  <c r="E4837" i="1" s="1"/>
  <c r="H4837" i="1" s="1" a="1"/>
  <c r="H4837" i="1" s="1"/>
  <c r="E4838" i="1" a="1"/>
  <c r="E4838" i="1"/>
  <c r="H4838" i="1" s="1" a="1"/>
  <c r="H4838" i="1" s="1"/>
  <c r="E4839" i="1" a="1"/>
  <c r="E4839" i="1" s="1"/>
  <c r="H4839" i="1" s="1" a="1"/>
  <c r="H4839" i="1" s="1"/>
  <c r="E4840" i="1" a="1"/>
  <c r="E4840" i="1" s="1"/>
  <c r="H4840" i="1" s="1" a="1"/>
  <c r="H4840" i="1" s="1"/>
  <c r="E4841" i="1" a="1"/>
  <c r="E4841" i="1" s="1"/>
  <c r="H4841" i="1" s="1" a="1"/>
  <c r="H4841" i="1" s="1"/>
  <c r="E4842" i="1" a="1"/>
  <c r="E4842" i="1" s="1"/>
  <c r="H4842" i="1" s="1" a="1"/>
  <c r="H4842" i="1" s="1"/>
  <c r="E4843" i="1" a="1"/>
  <c r="E4843" i="1" s="1"/>
  <c r="H4843" i="1" s="1" a="1"/>
  <c r="H4843" i="1" s="1"/>
  <c r="E4844" i="1" a="1"/>
  <c r="E4844" i="1" s="1"/>
  <c r="H4844" i="1" s="1" a="1"/>
  <c r="H4844" i="1" s="1"/>
  <c r="E4845" i="1" a="1"/>
  <c r="E4845" i="1" s="1"/>
  <c r="H4845" i="1" s="1" a="1"/>
  <c r="H4845" i="1" s="1"/>
  <c r="E4846" i="1" a="1"/>
  <c r="E4846" i="1" s="1"/>
  <c r="H4846" i="1" s="1" a="1"/>
  <c r="H4846" i="1" s="1"/>
  <c r="E4847" i="1" a="1"/>
  <c r="E4847" i="1" s="1"/>
  <c r="H4847" i="1" s="1" a="1"/>
  <c r="H4847" i="1" s="1"/>
  <c r="E4848" i="1" a="1"/>
  <c r="E4848" i="1"/>
  <c r="H4848" i="1" s="1" a="1"/>
  <c r="H4848" i="1" s="1"/>
  <c r="E4849" i="1" a="1"/>
  <c r="E4849" i="1" s="1"/>
  <c r="H4849" i="1" s="1" a="1"/>
  <c r="H4849" i="1" s="1"/>
  <c r="E4850" i="1" a="1"/>
  <c r="E4850" i="1" s="1"/>
  <c r="H4850" i="1" s="1" a="1"/>
  <c r="H4850" i="1" s="1"/>
  <c r="E4851" i="1" a="1"/>
  <c r="E4851" i="1" s="1"/>
  <c r="H4851" i="1" s="1" a="1"/>
  <c r="H4851" i="1" s="1"/>
  <c r="E4852" i="1" a="1"/>
  <c r="E4852" i="1" s="1"/>
  <c r="H4852" i="1" s="1" a="1"/>
  <c r="H4852" i="1" s="1"/>
  <c r="E4853" i="1" a="1"/>
  <c r="E4853" i="1"/>
  <c r="H4853" i="1" s="1" a="1"/>
  <c r="H4853" i="1" s="1"/>
  <c r="E4854" i="1" a="1"/>
  <c r="E4854" i="1" s="1"/>
  <c r="H4854" i="1" s="1" a="1"/>
  <c r="H4854" i="1" s="1"/>
  <c r="E4855" i="1" a="1"/>
  <c r="E4855" i="1" s="1"/>
  <c r="H4855" i="1" s="1" a="1"/>
  <c r="H4855" i="1" s="1"/>
  <c r="E4856" i="1" a="1"/>
  <c r="E4856" i="1" s="1"/>
  <c r="H4856" i="1" s="1" a="1"/>
  <c r="H4856" i="1" s="1"/>
  <c r="E4857" i="1" a="1"/>
  <c r="E4857" i="1" s="1"/>
  <c r="H4857" i="1" s="1" a="1"/>
  <c r="H4857" i="1" s="1"/>
  <c r="E4858" i="1" a="1"/>
  <c r="E4858" i="1" s="1"/>
  <c r="H4858" i="1" s="1" a="1"/>
  <c r="H4858" i="1" s="1"/>
  <c r="E4859" i="1" a="1"/>
  <c r="E4859" i="1" s="1"/>
  <c r="H4859" i="1" s="1" a="1"/>
  <c r="H4859" i="1" s="1"/>
  <c r="E4860" i="1" a="1"/>
  <c r="E4860" i="1" s="1"/>
  <c r="H4860" i="1" s="1" a="1"/>
  <c r="H4860" i="1" s="1"/>
  <c r="E4861" i="1" a="1"/>
  <c r="E4861" i="1"/>
  <c r="H4861" i="1" s="1" a="1"/>
  <c r="H4861" i="1" s="1"/>
  <c r="E4862" i="1" a="1"/>
  <c r="E4862" i="1" s="1"/>
  <c r="H4862" i="1" s="1" a="1"/>
  <c r="H4862" i="1" s="1"/>
  <c r="E4863" i="1" a="1"/>
  <c r="E4863" i="1" s="1"/>
  <c r="H4863" i="1" s="1" a="1"/>
  <c r="H4863" i="1" s="1"/>
  <c r="E4864" i="1" a="1"/>
  <c r="E4864" i="1" s="1"/>
  <c r="H4864" i="1" s="1" a="1"/>
  <c r="H4864" i="1" s="1"/>
  <c r="E4865" i="1" a="1"/>
  <c r="E4865" i="1" s="1"/>
  <c r="H4865" i="1" s="1" a="1"/>
  <c r="H4865" i="1" s="1"/>
  <c r="E4866" i="1" a="1"/>
  <c r="E4866" i="1" s="1"/>
  <c r="H4866" i="1" s="1" a="1"/>
  <c r="H4866" i="1" s="1"/>
  <c r="E4867" i="1" a="1"/>
  <c r="E4867" i="1" s="1"/>
  <c r="H4867" i="1" s="1" a="1"/>
  <c r="H4867" i="1" s="1"/>
  <c r="E4868" i="1" a="1"/>
  <c r="E4868" i="1" s="1"/>
  <c r="H4868" i="1" s="1" a="1"/>
  <c r="H4868" i="1" s="1"/>
  <c r="E4869" i="1" a="1"/>
  <c r="E4869" i="1"/>
  <c r="H4869" i="1" s="1" a="1"/>
  <c r="H4869" i="1" s="1"/>
  <c r="E4870" i="1" a="1"/>
  <c r="E4870" i="1" s="1"/>
  <c r="H4870" i="1" s="1" a="1"/>
  <c r="H4870" i="1" s="1"/>
  <c r="E4871" i="1" a="1"/>
  <c r="E4871" i="1" s="1"/>
  <c r="H4871" i="1" s="1" a="1"/>
  <c r="H4871" i="1" s="1"/>
  <c r="E4872" i="1" a="1"/>
  <c r="E4872" i="1" s="1"/>
  <c r="H4872" i="1" s="1" a="1"/>
  <c r="H4872" i="1" s="1"/>
  <c r="E4873" i="1" a="1"/>
  <c r="E4873" i="1" s="1"/>
  <c r="H4873" i="1" s="1" a="1"/>
  <c r="H4873" i="1" s="1"/>
  <c r="E4874" i="1" a="1"/>
  <c r="E4874" i="1" s="1"/>
  <c r="H4874" i="1" s="1" a="1"/>
  <c r="H4874" i="1" s="1"/>
  <c r="E4875" i="1" a="1"/>
  <c r="E4875" i="1" s="1"/>
  <c r="H4875" i="1" s="1" a="1"/>
  <c r="H4875" i="1" s="1"/>
  <c r="E4876" i="1" a="1"/>
  <c r="E4876" i="1" s="1"/>
  <c r="H4876" i="1" s="1" a="1"/>
  <c r="H4876" i="1" s="1"/>
  <c r="E4877" i="1" a="1"/>
  <c r="E4877" i="1" s="1"/>
  <c r="H4877" i="1" s="1" a="1"/>
  <c r="H4877" i="1" s="1"/>
  <c r="E4878" i="1" a="1"/>
  <c r="E4878" i="1" s="1"/>
  <c r="H4878" i="1" s="1" a="1"/>
  <c r="H4878" i="1" s="1"/>
  <c r="E4879" i="1" a="1"/>
  <c r="E4879" i="1" s="1"/>
  <c r="H4879" i="1" s="1" a="1"/>
  <c r="H4879" i="1" s="1"/>
  <c r="E4880" i="1" a="1"/>
  <c r="E4880" i="1" s="1"/>
  <c r="H4880" i="1" s="1" a="1"/>
  <c r="H4880" i="1" s="1"/>
  <c r="E4881" i="1" a="1"/>
  <c r="E4881" i="1" s="1"/>
  <c r="H4881" i="1" s="1" a="1"/>
  <c r="H4881" i="1" s="1"/>
  <c r="E4882" i="1" a="1"/>
  <c r="E4882" i="1" s="1"/>
  <c r="H4882" i="1" s="1" a="1"/>
  <c r="H4882" i="1" s="1"/>
  <c r="E4883" i="1" a="1"/>
  <c r="E4883" i="1" s="1"/>
  <c r="H4883" i="1" s="1" a="1"/>
  <c r="H4883" i="1" s="1"/>
  <c r="E4884" i="1" a="1"/>
  <c r="E4884" i="1" s="1"/>
  <c r="H4884" i="1" s="1" a="1"/>
  <c r="H4884" i="1" s="1"/>
  <c r="E4885" i="1" a="1"/>
  <c r="E4885" i="1" s="1"/>
  <c r="H4885" i="1" s="1" a="1"/>
  <c r="H4885" i="1" s="1"/>
  <c r="E4886" i="1" a="1"/>
  <c r="E4886" i="1" s="1"/>
  <c r="H4886" i="1" s="1" a="1"/>
  <c r="H4886" i="1" s="1"/>
  <c r="E4887" i="1" a="1"/>
  <c r="E4887" i="1" s="1"/>
  <c r="H4887" i="1" s="1" a="1"/>
  <c r="H4887" i="1" s="1"/>
  <c r="E4888" i="1" a="1"/>
  <c r="E4888" i="1" s="1"/>
  <c r="H4888" i="1" s="1" a="1"/>
  <c r="H4888" i="1" s="1"/>
  <c r="E4889" i="1" a="1"/>
  <c r="E4889" i="1"/>
  <c r="H4889" i="1" s="1" a="1"/>
  <c r="H4889" i="1" s="1"/>
  <c r="E4890" i="1" a="1"/>
  <c r="E4890" i="1" s="1"/>
  <c r="H4890" i="1" s="1" a="1"/>
  <c r="H4890" i="1" s="1"/>
  <c r="E4891" i="1" a="1"/>
  <c r="E4891" i="1" s="1"/>
  <c r="H4891" i="1" s="1" a="1"/>
  <c r="H4891" i="1" s="1"/>
  <c r="E4892" i="1" a="1"/>
  <c r="E4892" i="1"/>
  <c r="H4892" i="1" s="1" a="1"/>
  <c r="H4892" i="1" s="1"/>
  <c r="E4893" i="1" a="1"/>
  <c r="E4893" i="1" s="1"/>
  <c r="H4893" i="1" s="1" a="1"/>
  <c r="H4893" i="1" s="1"/>
  <c r="E4894" i="1" a="1"/>
  <c r="E4894" i="1" s="1"/>
  <c r="H4894" i="1" s="1" a="1"/>
  <c r="H4894" i="1" s="1"/>
  <c r="E4895" i="1" a="1"/>
  <c r="E4895" i="1" s="1"/>
  <c r="H4895" i="1" s="1" a="1"/>
  <c r="H4895" i="1" s="1"/>
  <c r="E4896" i="1" a="1"/>
  <c r="E4896" i="1" s="1"/>
  <c r="H4896" i="1" s="1" a="1"/>
  <c r="H4896" i="1" s="1"/>
  <c r="E4897" i="1" a="1"/>
  <c r="E4897" i="1"/>
  <c r="H4897" i="1" s="1" a="1"/>
  <c r="H4897" i="1" s="1"/>
  <c r="E4898" i="1" a="1"/>
  <c r="E4898" i="1" s="1"/>
  <c r="H4898" i="1" s="1" a="1"/>
  <c r="H4898" i="1" s="1"/>
  <c r="E4899" i="1" a="1"/>
  <c r="E4899" i="1" s="1"/>
  <c r="H4899" i="1" s="1" a="1"/>
  <c r="H4899" i="1" s="1"/>
  <c r="E4900" i="1" a="1"/>
  <c r="E4900" i="1" s="1"/>
  <c r="H4900" i="1" s="1" a="1"/>
  <c r="H4900" i="1" s="1"/>
  <c r="E4901" i="1" a="1"/>
  <c r="E4901" i="1" s="1"/>
  <c r="H4901" i="1" s="1" a="1"/>
  <c r="H4901" i="1" s="1"/>
  <c r="E4902" i="1" a="1"/>
  <c r="E4902" i="1"/>
  <c r="H4902" i="1" s="1" a="1"/>
  <c r="H4902" i="1" s="1"/>
  <c r="E4903" i="1" a="1"/>
  <c r="E4903" i="1" s="1"/>
  <c r="H4903" i="1" s="1" a="1"/>
  <c r="H4903" i="1" s="1"/>
  <c r="E4904" i="1" a="1"/>
  <c r="E4904" i="1" s="1"/>
  <c r="H4904" i="1" s="1" a="1"/>
  <c r="H4904" i="1" s="1"/>
  <c r="E4905" i="1" a="1"/>
  <c r="E4905" i="1"/>
  <c r="H4905" i="1" s="1" a="1"/>
  <c r="H4905" i="1" s="1"/>
  <c r="E4906" i="1" a="1"/>
  <c r="E4906" i="1" s="1"/>
  <c r="H4906" i="1" s="1" a="1"/>
  <c r="H4906" i="1" s="1"/>
  <c r="E4907" i="1" a="1"/>
  <c r="E4907" i="1" s="1"/>
  <c r="H4907" i="1" s="1" a="1"/>
  <c r="H4907" i="1" s="1"/>
  <c r="E4908" i="1" a="1"/>
  <c r="E4908" i="1" s="1"/>
  <c r="H4908" i="1" s="1" a="1"/>
  <c r="H4908" i="1" s="1"/>
  <c r="E4909" i="1" a="1"/>
  <c r="E4909" i="1" s="1"/>
  <c r="H4909" i="1" s="1" a="1"/>
  <c r="H4909" i="1" s="1"/>
  <c r="E4910" i="1" a="1"/>
  <c r="E4910" i="1" s="1"/>
  <c r="H4910" i="1" s="1" a="1"/>
  <c r="H4910" i="1" s="1"/>
  <c r="E4911" i="1" a="1"/>
  <c r="E4911" i="1" s="1"/>
  <c r="H4911" i="1" s="1" a="1"/>
  <c r="H4911" i="1" s="1"/>
  <c r="E4912" i="1" a="1"/>
  <c r="E4912" i="1" s="1"/>
  <c r="H4912" i="1" s="1" a="1"/>
  <c r="H4912" i="1" s="1"/>
  <c r="E4913" i="1" a="1"/>
  <c r="E4913" i="1" s="1"/>
  <c r="H4913" i="1" s="1" a="1"/>
  <c r="H4913" i="1" s="1"/>
  <c r="E4914" i="1" a="1"/>
  <c r="E4914" i="1" s="1"/>
  <c r="H4914" i="1" s="1" a="1"/>
  <c r="H4914" i="1" s="1"/>
  <c r="E4915" i="1" a="1"/>
  <c r="E4915" i="1" s="1"/>
  <c r="H4915" i="1" s="1" a="1"/>
  <c r="H4915" i="1" s="1"/>
  <c r="E4916" i="1" a="1"/>
  <c r="E4916" i="1" s="1"/>
  <c r="H4916" i="1" s="1" a="1"/>
  <c r="H4916" i="1" s="1"/>
  <c r="E4917" i="1" a="1"/>
  <c r="E4917" i="1" s="1"/>
  <c r="H4917" i="1" s="1" a="1"/>
  <c r="H4917" i="1" s="1"/>
  <c r="E4918" i="1" a="1"/>
  <c r="E4918" i="1" s="1"/>
  <c r="H4918" i="1" s="1" a="1"/>
  <c r="H4918" i="1" s="1"/>
  <c r="E4919" i="1" a="1"/>
  <c r="E4919" i="1" s="1"/>
  <c r="H4919" i="1" s="1" a="1"/>
  <c r="H4919" i="1" s="1"/>
  <c r="E4920" i="1" a="1"/>
  <c r="E4920" i="1" s="1"/>
  <c r="H4920" i="1" s="1" a="1"/>
  <c r="H4920" i="1" s="1"/>
  <c r="E4921" i="1" a="1"/>
  <c r="E4921" i="1" s="1"/>
  <c r="H4921" i="1" s="1" a="1"/>
  <c r="H4921" i="1" s="1"/>
  <c r="E4922" i="1" a="1"/>
  <c r="E4922" i="1" s="1"/>
  <c r="H4922" i="1" s="1" a="1"/>
  <c r="H4922" i="1" s="1"/>
  <c r="E4923" i="1" a="1"/>
  <c r="E4923" i="1"/>
  <c r="H4923" i="1" s="1" a="1"/>
  <c r="H4923" i="1" s="1"/>
  <c r="E4924" i="1" a="1"/>
  <c r="E4924" i="1" s="1"/>
  <c r="H4924" i="1" s="1" a="1"/>
  <c r="H4924" i="1" s="1"/>
  <c r="E4925" i="1" a="1"/>
  <c r="E4925" i="1"/>
  <c r="H4925" i="1" s="1" a="1"/>
  <c r="H4925" i="1" s="1"/>
  <c r="E4926" i="1" a="1"/>
  <c r="E4926" i="1" s="1"/>
  <c r="H4926" i="1" s="1" a="1"/>
  <c r="H4926" i="1" s="1"/>
  <c r="E4927" i="1" a="1"/>
  <c r="E4927" i="1" s="1"/>
  <c r="H4927" i="1" s="1" a="1"/>
  <c r="H4927" i="1" s="1"/>
  <c r="E4928" i="1" a="1"/>
  <c r="E4928" i="1"/>
  <c r="H4928" i="1" s="1" a="1"/>
  <c r="H4928" i="1" s="1"/>
  <c r="E4929" i="1" a="1"/>
  <c r="E4929" i="1" s="1"/>
  <c r="H4929" i="1" s="1" a="1"/>
  <c r="H4929" i="1" s="1"/>
  <c r="E4930" i="1" a="1"/>
  <c r="E4930" i="1" s="1"/>
  <c r="H4930" i="1" s="1" a="1"/>
  <c r="H4930" i="1" s="1"/>
  <c r="E4931" i="1" a="1"/>
  <c r="E4931" i="1" s="1"/>
  <c r="H4931" i="1" s="1" a="1"/>
  <c r="H4931" i="1" s="1"/>
  <c r="E4932" i="1" a="1"/>
  <c r="E4932" i="1" s="1"/>
  <c r="H4932" i="1" s="1" a="1"/>
  <c r="H4932" i="1" s="1"/>
  <c r="E4933" i="1" a="1"/>
  <c r="E4933" i="1"/>
  <c r="H4933" i="1" s="1" a="1"/>
  <c r="H4933" i="1" s="1"/>
  <c r="E4934" i="1" a="1"/>
  <c r="E4934" i="1" s="1"/>
  <c r="H4934" i="1" s="1" a="1"/>
  <c r="H4934" i="1" s="1"/>
  <c r="E4935" i="1" a="1"/>
  <c r="E4935" i="1" s="1"/>
  <c r="H4935" i="1" s="1" a="1"/>
  <c r="H4935" i="1" s="1"/>
  <c r="E4936" i="1" a="1"/>
  <c r="E4936" i="1" s="1"/>
  <c r="H4936" i="1" s="1" a="1"/>
  <c r="H4936" i="1" s="1"/>
  <c r="E4937" i="1" a="1"/>
  <c r="E4937" i="1" s="1"/>
  <c r="H4937" i="1" s="1" a="1"/>
  <c r="H4937" i="1" s="1"/>
  <c r="E4938" i="1" a="1"/>
  <c r="E4938" i="1"/>
  <c r="H4938" i="1" s="1" a="1"/>
  <c r="H4938" i="1" s="1"/>
  <c r="E4939" i="1" a="1"/>
  <c r="E4939" i="1" s="1"/>
  <c r="H4939" i="1" s="1" a="1"/>
  <c r="H4939" i="1" s="1"/>
  <c r="E4940" i="1" a="1"/>
  <c r="E4940" i="1" s="1"/>
  <c r="H4940" i="1" s="1" a="1"/>
  <c r="H4940" i="1" s="1"/>
  <c r="E4941" i="1" a="1"/>
  <c r="E4941" i="1" s="1"/>
  <c r="H4941" i="1" s="1" a="1"/>
  <c r="H4941" i="1" s="1"/>
  <c r="E4942" i="1" a="1"/>
  <c r="E4942" i="1" s="1"/>
  <c r="H4942" i="1" s="1" a="1"/>
  <c r="H4942" i="1" s="1"/>
  <c r="E4943" i="1" a="1"/>
  <c r="E4943" i="1" s="1"/>
  <c r="H4943" i="1" s="1" a="1"/>
  <c r="H4943" i="1" s="1"/>
  <c r="E4944" i="1" a="1"/>
  <c r="E4944" i="1" s="1"/>
  <c r="H4944" i="1" s="1" a="1"/>
  <c r="H4944" i="1" s="1"/>
  <c r="E4945" i="1" a="1"/>
  <c r="E4945" i="1" s="1"/>
  <c r="H4945" i="1" s="1" a="1"/>
  <c r="H4945" i="1" s="1"/>
  <c r="E4946" i="1" a="1"/>
  <c r="E4946" i="1" s="1"/>
  <c r="H4946" i="1" s="1" a="1"/>
  <c r="H4946" i="1" s="1"/>
  <c r="E4947" i="1" a="1"/>
  <c r="E4947" i="1" s="1"/>
  <c r="H4947" i="1" s="1" a="1"/>
  <c r="H4947" i="1" s="1"/>
  <c r="E4948" i="1" a="1"/>
  <c r="E4948" i="1" s="1"/>
  <c r="H4948" i="1" s="1" a="1"/>
  <c r="H4948" i="1" s="1"/>
  <c r="E4949" i="1" a="1"/>
  <c r="E4949" i="1" s="1"/>
  <c r="H4949" i="1" s="1" a="1"/>
  <c r="H4949" i="1" s="1"/>
  <c r="E4950" i="1" a="1"/>
  <c r="E4950" i="1" s="1"/>
  <c r="H4950" i="1" s="1" a="1"/>
  <c r="H4950" i="1" s="1"/>
  <c r="E4951" i="1" a="1"/>
  <c r="E4951" i="1"/>
  <c r="H4951" i="1" s="1" a="1"/>
  <c r="H4951" i="1" s="1"/>
  <c r="E4952" i="1" a="1"/>
  <c r="E4952" i="1" s="1"/>
  <c r="H4952" i="1" s="1" a="1"/>
  <c r="H4952" i="1" s="1"/>
  <c r="E4953" i="1" a="1"/>
  <c r="E4953" i="1" s="1"/>
  <c r="H4953" i="1" s="1" a="1"/>
  <c r="H4953" i="1" s="1"/>
  <c r="E4954" i="1" a="1"/>
  <c r="E4954" i="1" s="1"/>
  <c r="H4954" i="1" s="1" a="1"/>
  <c r="H4954" i="1" s="1"/>
  <c r="E4955" i="1" a="1"/>
  <c r="E4955" i="1" s="1"/>
  <c r="H4955" i="1" s="1" a="1"/>
  <c r="H4955" i="1" s="1"/>
  <c r="E4956" i="1" a="1"/>
  <c r="E4956" i="1" s="1"/>
  <c r="H4956" i="1" s="1" a="1"/>
  <c r="H4956" i="1" s="1"/>
  <c r="E4957" i="1" a="1"/>
  <c r="E4957" i="1" s="1"/>
  <c r="H4957" i="1" s="1" a="1"/>
  <c r="H4957" i="1" s="1"/>
  <c r="E4958" i="1" a="1"/>
  <c r="E4958" i="1" s="1"/>
  <c r="H4958" i="1" s="1" a="1"/>
  <c r="H4958" i="1" s="1"/>
  <c r="E4959" i="1" a="1"/>
  <c r="E4959" i="1" s="1"/>
  <c r="H4959" i="1" s="1" a="1"/>
  <c r="H4959" i="1" s="1"/>
  <c r="E4960" i="1" a="1"/>
  <c r="E4960" i="1" s="1"/>
  <c r="H4960" i="1" s="1" a="1"/>
  <c r="H4960" i="1" s="1"/>
  <c r="E4961" i="1" a="1"/>
  <c r="E4961" i="1"/>
  <c r="H4961" i="1" s="1" a="1"/>
  <c r="H4961" i="1" s="1"/>
  <c r="E4962" i="1" a="1"/>
  <c r="E4962" i="1" s="1"/>
  <c r="H4962" i="1" s="1" a="1"/>
  <c r="H4962" i="1" s="1"/>
  <c r="E4963" i="1" a="1"/>
  <c r="E4963" i="1" s="1"/>
  <c r="H4963" i="1" s="1" a="1"/>
  <c r="H4963" i="1" s="1"/>
  <c r="E4964" i="1" a="1"/>
  <c r="E4964" i="1"/>
  <c r="H4964" i="1" s="1" a="1"/>
  <c r="H4964" i="1" s="1"/>
  <c r="E4965" i="1" a="1"/>
  <c r="E4965" i="1" s="1"/>
  <c r="H4965" i="1" s="1" a="1"/>
  <c r="H4965" i="1" s="1"/>
  <c r="E4966" i="1" a="1"/>
  <c r="E4966" i="1" s="1"/>
  <c r="H4966" i="1" s="1" a="1"/>
  <c r="H4966" i="1" s="1"/>
  <c r="E4967" i="1" a="1"/>
  <c r="E4967" i="1" s="1"/>
  <c r="H4967" i="1" s="1" a="1"/>
  <c r="H4967" i="1" s="1"/>
  <c r="E4968" i="1" a="1"/>
  <c r="E4968" i="1" s="1"/>
  <c r="H4968" i="1" s="1" a="1"/>
  <c r="H4968" i="1" s="1"/>
  <c r="E4969" i="1" a="1"/>
  <c r="E4969" i="1" s="1"/>
  <c r="H4969" i="1" s="1" a="1"/>
  <c r="H4969" i="1" s="1"/>
  <c r="E4970" i="1" a="1"/>
  <c r="E4970" i="1" s="1"/>
  <c r="H4970" i="1" s="1" a="1"/>
  <c r="H4970" i="1" s="1"/>
  <c r="E4971" i="1" a="1"/>
  <c r="E4971" i="1" s="1"/>
  <c r="H4971" i="1" s="1" a="1"/>
  <c r="H4971" i="1" s="1"/>
  <c r="E4972" i="1" a="1"/>
  <c r="E4972" i="1" s="1"/>
  <c r="H4972" i="1" s="1" a="1"/>
  <c r="H4972" i="1" s="1"/>
  <c r="E4973" i="1" a="1"/>
  <c r="E4973" i="1" s="1"/>
  <c r="H4973" i="1" s="1" a="1"/>
  <c r="H4973" i="1" s="1"/>
  <c r="E4974" i="1" a="1"/>
  <c r="E4974" i="1"/>
  <c r="H4974" i="1" s="1" a="1"/>
  <c r="H4974" i="1" s="1"/>
  <c r="E4975" i="1" a="1"/>
  <c r="E4975" i="1" s="1"/>
  <c r="H4975" i="1" s="1" a="1"/>
  <c r="H4975" i="1" s="1"/>
  <c r="E4976" i="1" a="1"/>
  <c r="E4976" i="1" s="1"/>
  <c r="H4976" i="1" s="1" a="1"/>
  <c r="H4976" i="1" s="1"/>
  <c r="E4977" i="1" a="1"/>
  <c r="E4977" i="1"/>
  <c r="H4977" i="1" s="1" a="1"/>
  <c r="H4977" i="1" s="1"/>
  <c r="E4978" i="1" a="1"/>
  <c r="E4978" i="1" s="1"/>
  <c r="H4978" i="1" s="1" a="1"/>
  <c r="H4978" i="1" s="1"/>
  <c r="E4979" i="1" a="1"/>
  <c r="E4979" i="1"/>
  <c r="H4979" i="1" s="1" a="1"/>
  <c r="H4979" i="1" s="1"/>
  <c r="E4980" i="1" a="1"/>
  <c r="E4980" i="1" s="1"/>
  <c r="H4980" i="1" s="1" a="1"/>
  <c r="H4980" i="1" s="1"/>
  <c r="E4981" i="1" a="1"/>
  <c r="E4981" i="1" s="1"/>
  <c r="H4981" i="1" s="1" a="1"/>
  <c r="H4981" i="1" s="1"/>
  <c r="E4982" i="1" a="1"/>
  <c r="E4982" i="1" s="1"/>
  <c r="H4982" i="1" s="1" a="1"/>
  <c r="H4982" i="1" s="1"/>
  <c r="E4983" i="1" a="1"/>
  <c r="E4983" i="1" s="1"/>
  <c r="H4983" i="1" s="1" a="1"/>
  <c r="H4983" i="1" s="1"/>
  <c r="E4984" i="1" a="1"/>
  <c r="E4984" i="1" s="1"/>
  <c r="H4984" i="1" s="1" a="1"/>
  <c r="H4984" i="1" s="1"/>
  <c r="E4985" i="1" a="1"/>
  <c r="E4985" i="1" s="1"/>
  <c r="H4985" i="1" s="1" a="1"/>
  <c r="H4985" i="1" s="1"/>
  <c r="E4986" i="1" a="1"/>
  <c r="E4986" i="1" s="1"/>
  <c r="H4986" i="1" s="1" a="1"/>
  <c r="H4986" i="1" s="1"/>
  <c r="E4987" i="1" a="1"/>
  <c r="E4987" i="1" s="1"/>
  <c r="H4987" i="1" s="1" a="1"/>
  <c r="H4987" i="1" s="1"/>
  <c r="E4988" i="1" a="1"/>
  <c r="E4988" i="1" s="1"/>
  <c r="H4988" i="1" s="1" a="1"/>
  <c r="H4988" i="1" s="1"/>
  <c r="E4989" i="1" a="1"/>
  <c r="E4989" i="1" s="1"/>
  <c r="H4989" i="1" s="1" a="1"/>
  <c r="H4989" i="1" s="1"/>
  <c r="E4990" i="1" a="1"/>
  <c r="E4990" i="1" s="1"/>
  <c r="H4990" i="1" s="1" a="1"/>
  <c r="H4990" i="1" s="1"/>
  <c r="E4991" i="1" a="1"/>
  <c r="E4991" i="1" s="1"/>
  <c r="H4991" i="1" s="1" a="1"/>
  <c r="H4991" i="1" s="1"/>
  <c r="E4992" i="1" a="1"/>
  <c r="E4992" i="1" s="1"/>
  <c r="H4992" i="1" s="1" a="1"/>
  <c r="H4992" i="1" s="1"/>
  <c r="E4993" i="1" a="1"/>
  <c r="E4993" i="1" s="1"/>
  <c r="H4993" i="1" s="1" a="1"/>
  <c r="H4993" i="1" s="1"/>
  <c r="E4994" i="1" a="1"/>
  <c r="E4994" i="1" s="1"/>
  <c r="H4994" i="1" s="1" a="1"/>
  <c r="H4994" i="1" s="1"/>
  <c r="E4995" i="1" a="1"/>
  <c r="E4995" i="1" s="1"/>
  <c r="H4995" i="1" s="1" a="1"/>
  <c r="H4995" i="1" s="1"/>
  <c r="E4996" i="1" a="1"/>
  <c r="E4996" i="1" s="1"/>
  <c r="H4996" i="1" s="1" a="1"/>
  <c r="H4996" i="1" s="1"/>
  <c r="E4997" i="1" a="1"/>
  <c r="E4997" i="1" s="1"/>
  <c r="H4997" i="1" s="1" a="1"/>
  <c r="H4997" i="1" s="1"/>
  <c r="E4998" i="1" a="1"/>
  <c r="E4998" i="1" s="1"/>
  <c r="H4998" i="1" s="1" a="1"/>
  <c r="H4998" i="1" s="1"/>
  <c r="E4999" i="1" a="1"/>
  <c r="E4999" i="1" s="1"/>
  <c r="H4999" i="1" s="1" a="1"/>
  <c r="H4999" i="1" s="1"/>
  <c r="E5000" i="1" a="1"/>
  <c r="E5000" i="1"/>
  <c r="H5000" i="1" s="1" a="1"/>
  <c r="H5000" i="1" s="1"/>
  <c r="E5001" i="1" a="1"/>
  <c r="E5001" i="1" s="1"/>
  <c r="H5001" i="1" s="1" a="1"/>
  <c r="H5001" i="1" s="1"/>
  <c r="E5002" i="1" a="1"/>
  <c r="E5002" i="1" s="1"/>
  <c r="H5002" i="1" s="1" a="1"/>
  <c r="H5002" i="1" s="1"/>
  <c r="E5003" i="1" a="1"/>
  <c r="E5003" i="1" s="1"/>
  <c r="H5003" i="1" s="1" a="1"/>
  <c r="H5003" i="1" s="1"/>
  <c r="E5004" i="1" a="1"/>
  <c r="E5004" i="1" s="1"/>
  <c r="H5004" i="1" s="1" a="1"/>
  <c r="H5004" i="1" s="1"/>
  <c r="E5005" i="1" a="1"/>
  <c r="E5005" i="1"/>
  <c r="H5005" i="1" s="1" a="1"/>
  <c r="H5005" i="1" s="1"/>
  <c r="E5006" i="1" a="1"/>
  <c r="E5006" i="1" s="1"/>
  <c r="H5006" i="1" s="1" a="1"/>
  <c r="H5006" i="1" s="1"/>
  <c r="E5007" i="1" a="1"/>
  <c r="E5007" i="1" s="1"/>
  <c r="H5007" i="1" s="1" a="1"/>
  <c r="H5007" i="1" s="1"/>
  <c r="E5008" i="1" a="1"/>
  <c r="E5008" i="1" s="1"/>
  <c r="H5008" i="1" s="1" a="1"/>
  <c r="H5008" i="1" s="1"/>
  <c r="E5009" i="1" a="1"/>
  <c r="E5009" i="1" s="1"/>
  <c r="H5009" i="1" s="1" a="1"/>
  <c r="H5009" i="1" s="1"/>
  <c r="E5010" i="1" a="1"/>
  <c r="E5010" i="1"/>
  <c r="H5010" i="1" s="1" a="1"/>
  <c r="H5010" i="1" s="1"/>
  <c r="E5011" i="1" a="1"/>
  <c r="E5011" i="1" s="1"/>
  <c r="H5011" i="1" s="1" a="1"/>
  <c r="H5011" i="1" s="1"/>
  <c r="E5012" i="1" a="1"/>
  <c r="E5012" i="1" s="1"/>
  <c r="H5012" i="1" s="1" a="1"/>
  <c r="H5012" i="1" s="1"/>
  <c r="E5013" i="1" a="1"/>
  <c r="E5013" i="1"/>
  <c r="H5013" i="1" s="1" a="1"/>
  <c r="H5013" i="1" s="1"/>
  <c r="E5014" i="1" a="1"/>
  <c r="E5014" i="1" s="1"/>
  <c r="H5014" i="1" s="1" a="1"/>
  <c r="H5014" i="1" s="1"/>
  <c r="E5015" i="1" a="1"/>
  <c r="E5015" i="1" s="1"/>
  <c r="H5015" i="1" s="1" a="1"/>
  <c r="H5015" i="1" s="1"/>
  <c r="E5016" i="1" a="1"/>
  <c r="E5016" i="1" s="1"/>
  <c r="H5016" i="1" s="1" a="1"/>
  <c r="H5016" i="1" s="1"/>
  <c r="E5017" i="1" a="1"/>
  <c r="E5017" i="1" s="1"/>
  <c r="H5017" i="1" s="1" a="1"/>
  <c r="H5017" i="1" s="1"/>
  <c r="E5018" i="1" a="1"/>
  <c r="E5018" i="1" s="1"/>
  <c r="H5018" i="1" s="1" a="1"/>
  <c r="H5018" i="1" s="1"/>
  <c r="E5019" i="1" a="1"/>
  <c r="E5019" i="1" s="1"/>
  <c r="H5019" i="1" s="1" a="1"/>
  <c r="H5019" i="1" s="1"/>
  <c r="E5020" i="1" a="1"/>
  <c r="E5020" i="1" s="1"/>
  <c r="H5020" i="1" s="1" a="1"/>
  <c r="H5020" i="1" s="1"/>
  <c r="E5021" i="1" a="1"/>
  <c r="E5021" i="1" s="1"/>
  <c r="H5021" i="1" s="1" a="1"/>
  <c r="H5021" i="1" s="1"/>
  <c r="E5022" i="1" a="1"/>
  <c r="E5022" i="1" s="1"/>
  <c r="H5022" i="1" s="1" a="1"/>
  <c r="H5022" i="1" s="1"/>
  <c r="E5023" i="1" a="1"/>
  <c r="E5023" i="1" s="1"/>
  <c r="H5023" i="1" s="1" a="1"/>
  <c r="H5023" i="1" s="1"/>
  <c r="E5024" i="1" a="1"/>
  <c r="E5024" i="1" s="1"/>
  <c r="H5024" i="1" s="1" a="1"/>
  <c r="H5024" i="1" s="1"/>
  <c r="E5025" i="1" a="1"/>
  <c r="E5025" i="1" s="1"/>
  <c r="H5025" i="1" s="1" a="1"/>
  <c r="H5025" i="1" s="1"/>
  <c r="E5026" i="1" a="1"/>
  <c r="E5026" i="1" s="1"/>
  <c r="H5026" i="1" s="1" a="1"/>
  <c r="H5026" i="1" s="1"/>
  <c r="E5027" i="1" a="1"/>
  <c r="E5027" i="1" s="1"/>
  <c r="H5027" i="1" s="1" a="1"/>
  <c r="H5027" i="1" s="1"/>
  <c r="E5028" i="1" a="1"/>
  <c r="E5028" i="1" s="1"/>
  <c r="H5028" i="1" s="1" a="1"/>
  <c r="H5028" i="1" s="1"/>
  <c r="E5029" i="1" a="1"/>
  <c r="E5029" i="1" s="1"/>
  <c r="H5029" i="1" s="1" a="1"/>
  <c r="H5029" i="1" s="1"/>
  <c r="E5030" i="1" a="1"/>
  <c r="E5030" i="1" s="1"/>
  <c r="H5030" i="1" s="1" a="1"/>
  <c r="H5030" i="1" s="1"/>
  <c r="E5031" i="1" a="1"/>
  <c r="E5031" i="1" s="1"/>
  <c r="H5031" i="1" s="1" a="1"/>
  <c r="H5031" i="1" s="1"/>
  <c r="E5032" i="1" a="1"/>
  <c r="E5032" i="1" s="1"/>
  <c r="H5032" i="1" s="1" a="1"/>
  <c r="H5032" i="1" s="1"/>
  <c r="E5033" i="1" a="1"/>
  <c r="E5033" i="1" s="1"/>
  <c r="H5033" i="1" s="1" a="1"/>
  <c r="H5033" i="1" s="1"/>
  <c r="E5034" i="1" a="1"/>
  <c r="E5034" i="1" s="1"/>
  <c r="H5034" i="1" s="1" a="1"/>
  <c r="H5034" i="1" s="1"/>
  <c r="E5035" i="1" a="1"/>
  <c r="E5035" i="1" s="1"/>
  <c r="H5035" i="1" s="1" a="1"/>
  <c r="H5035" i="1" s="1"/>
  <c r="E5036" i="1" a="1"/>
  <c r="E5036" i="1"/>
  <c r="H5036" i="1" s="1" a="1"/>
  <c r="H5036" i="1" s="1"/>
  <c r="E5037" i="1" a="1"/>
  <c r="E5037" i="1" s="1"/>
  <c r="H5037" i="1" s="1" a="1"/>
  <c r="H5037" i="1" s="1"/>
  <c r="E5038" i="1" a="1"/>
  <c r="E5038" i="1" s="1"/>
  <c r="H5038" i="1" s="1" a="1"/>
  <c r="H5038" i="1" s="1"/>
  <c r="E5039" i="1" a="1"/>
  <c r="E5039" i="1" s="1"/>
  <c r="H5039" i="1" s="1" a="1"/>
  <c r="H5039" i="1" s="1"/>
  <c r="E5040" i="1" a="1"/>
  <c r="E5040" i="1" s="1"/>
  <c r="H5040" i="1" s="1" a="1"/>
  <c r="H5040" i="1" s="1"/>
  <c r="E5041" i="1" a="1"/>
  <c r="E5041" i="1" s="1"/>
  <c r="H5041" i="1" s="1" a="1"/>
  <c r="H5041" i="1" s="1"/>
  <c r="E5042" i="1" a="1"/>
  <c r="E5042" i="1" s="1"/>
  <c r="H5042" i="1" s="1" a="1"/>
  <c r="H5042" i="1" s="1"/>
  <c r="E5043" i="1" a="1"/>
  <c r="E5043" i="1" s="1"/>
  <c r="H5043" i="1" s="1" a="1"/>
  <c r="H5043" i="1" s="1"/>
  <c r="E5044" i="1" a="1"/>
  <c r="E5044" i="1" s="1"/>
  <c r="H5044" i="1" s="1" a="1"/>
  <c r="H5044" i="1" s="1"/>
  <c r="E5045" i="1" a="1"/>
  <c r="E5045" i="1" s="1"/>
  <c r="H5045" i="1" s="1" a="1"/>
  <c r="H5045" i="1" s="1"/>
  <c r="E5046" i="1" a="1"/>
  <c r="E5046" i="1"/>
  <c r="H5046" i="1" s="1" a="1"/>
  <c r="H5046" i="1" s="1"/>
  <c r="E5047" i="1" a="1"/>
  <c r="E5047" i="1" s="1"/>
  <c r="H5047" i="1" s="1" a="1"/>
  <c r="H5047" i="1" s="1"/>
  <c r="E5048" i="1" a="1"/>
  <c r="E5048" i="1" s="1"/>
  <c r="H5048" i="1" s="1" a="1"/>
  <c r="H5048" i="1" s="1"/>
  <c r="E5049" i="1" a="1"/>
  <c r="E5049" i="1" s="1"/>
  <c r="H5049" i="1" s="1" a="1"/>
  <c r="H5049" i="1" s="1"/>
  <c r="E5050" i="1" a="1"/>
  <c r="E5050" i="1" s="1"/>
  <c r="H5050" i="1" s="1" a="1"/>
  <c r="H5050" i="1" s="1"/>
  <c r="E5051" i="1" a="1"/>
  <c r="E5051" i="1" s="1"/>
  <c r="H5051" i="1" s="1" a="1"/>
  <c r="H5051" i="1" s="1"/>
  <c r="E5052" i="1" a="1"/>
  <c r="E5052" i="1" s="1"/>
  <c r="H5052" i="1" s="1" a="1"/>
  <c r="H5052" i="1" s="1"/>
  <c r="E5053" i="1" a="1"/>
  <c r="E5053" i="1" s="1"/>
  <c r="H5053" i="1" s="1" a="1"/>
  <c r="H5053" i="1" s="1"/>
  <c r="E5054" i="1" a="1"/>
  <c r="E5054" i="1" s="1"/>
  <c r="H5054" i="1" s="1" a="1"/>
  <c r="H5054" i="1" s="1"/>
  <c r="E5055" i="1" a="1"/>
  <c r="E5055" i="1" s="1"/>
  <c r="H5055" i="1" s="1" a="1"/>
  <c r="H5055" i="1" s="1"/>
  <c r="E5056" i="1" a="1"/>
  <c r="E5056" i="1" s="1"/>
  <c r="H5056" i="1" s="1" a="1"/>
  <c r="H5056" i="1" s="1"/>
  <c r="E5057" i="1" a="1"/>
  <c r="E5057" i="1" s="1"/>
  <c r="H5057" i="1" s="1" a="1"/>
  <c r="H5057" i="1" s="1"/>
  <c r="E5058" i="1" a="1"/>
  <c r="E5058" i="1" s="1"/>
  <c r="H5058" i="1" s="1" a="1"/>
  <c r="H5058" i="1" s="1"/>
  <c r="E5059" i="1" a="1"/>
  <c r="E5059" i="1" s="1"/>
  <c r="H5059" i="1" s="1" a="1"/>
  <c r="H5059" i="1" s="1"/>
  <c r="E5060" i="1" a="1"/>
  <c r="E5060" i="1" s="1"/>
  <c r="H5060" i="1" s="1" a="1"/>
  <c r="H5060" i="1" s="1"/>
  <c r="E5061" i="1" a="1"/>
  <c r="E5061" i="1" s="1"/>
  <c r="H5061" i="1" s="1" a="1"/>
  <c r="H5061" i="1" s="1"/>
  <c r="E5062" i="1" a="1"/>
  <c r="E5062" i="1" s="1"/>
  <c r="H5062" i="1" s="1" a="1"/>
  <c r="H5062" i="1" s="1"/>
  <c r="E5063" i="1" a="1"/>
  <c r="E5063" i="1" s="1"/>
  <c r="H5063" i="1" s="1" a="1"/>
  <c r="H5063" i="1" s="1"/>
  <c r="E5064" i="1" a="1"/>
  <c r="E5064" i="1" s="1"/>
  <c r="H5064" i="1" s="1" a="1"/>
  <c r="H5064" i="1" s="1"/>
  <c r="E5065" i="1" a="1"/>
  <c r="E5065" i="1" s="1"/>
  <c r="H5065" i="1" s="1" a="1"/>
  <c r="H5065" i="1" s="1"/>
  <c r="E5066" i="1" a="1"/>
  <c r="E5066" i="1" s="1"/>
  <c r="H5066" i="1" s="1" a="1"/>
  <c r="H5066" i="1" s="1"/>
  <c r="E5067" i="1" a="1"/>
  <c r="E5067" i="1"/>
  <c r="H5067" i="1" s="1" a="1"/>
  <c r="H5067" i="1" s="1"/>
  <c r="E5068" i="1" a="1"/>
  <c r="E5068" i="1" s="1"/>
  <c r="H5068" i="1" s="1" a="1"/>
  <c r="H5068" i="1" s="1"/>
  <c r="E5069" i="1" a="1"/>
  <c r="E5069" i="1" s="1"/>
  <c r="H5069" i="1" s="1" a="1"/>
  <c r="H5069" i="1" s="1"/>
  <c r="E5070" i="1" a="1"/>
  <c r="E5070" i="1" s="1"/>
  <c r="H5070" i="1" s="1" a="1"/>
  <c r="H5070" i="1" s="1"/>
  <c r="E5071" i="1" a="1"/>
  <c r="E5071" i="1" s="1"/>
  <c r="H5071" i="1" s="1" a="1"/>
  <c r="H5071" i="1" s="1"/>
  <c r="E5072" i="1" a="1"/>
  <c r="E5072" i="1" s="1"/>
  <c r="H5072" i="1" s="1" a="1"/>
  <c r="H5072" i="1" s="1"/>
  <c r="E5073" i="1" a="1"/>
  <c r="E5073" i="1" s="1"/>
  <c r="H5073" i="1" s="1" a="1"/>
  <c r="H5073" i="1" s="1"/>
  <c r="E5074" i="1" a="1"/>
  <c r="E5074" i="1" s="1"/>
  <c r="H5074" i="1" s="1" a="1"/>
  <c r="H5074" i="1" s="1"/>
  <c r="E5075" i="1" a="1"/>
  <c r="E5075" i="1" s="1"/>
  <c r="H5075" i="1" s="1" a="1"/>
  <c r="H5075" i="1" s="1"/>
  <c r="E5076" i="1" a="1"/>
  <c r="E5076" i="1" s="1"/>
  <c r="H5076" i="1" s="1" a="1"/>
  <c r="H5076" i="1" s="1"/>
  <c r="E5077" i="1" a="1"/>
  <c r="E5077" i="1" s="1"/>
  <c r="H5077" i="1" s="1" a="1"/>
  <c r="H5077" i="1" s="1"/>
  <c r="E5078" i="1" a="1"/>
  <c r="E5078" i="1" s="1"/>
  <c r="H5078" i="1" s="1" a="1"/>
  <c r="H5078" i="1" s="1"/>
  <c r="E5079" i="1" a="1"/>
  <c r="E5079" i="1" s="1"/>
  <c r="H5079" i="1" s="1" a="1"/>
  <c r="H5079" i="1" s="1"/>
  <c r="E5080" i="1" a="1"/>
  <c r="E5080" i="1" s="1"/>
  <c r="H5080" i="1" s="1" a="1"/>
  <c r="H5080" i="1" s="1"/>
  <c r="E5081" i="1" a="1"/>
  <c r="E5081" i="1" s="1"/>
  <c r="H5081" i="1" s="1" a="1"/>
  <c r="H5081" i="1" s="1"/>
  <c r="E5082" i="1" a="1"/>
  <c r="E5082" i="1"/>
  <c r="H5082" i="1" s="1" a="1"/>
  <c r="H5082" i="1" s="1"/>
  <c r="E5083" i="1" a="1"/>
  <c r="E5083" i="1" s="1"/>
  <c r="H5083" i="1" s="1" a="1"/>
  <c r="H5083" i="1" s="1"/>
  <c r="E5084" i="1" a="1"/>
  <c r="E5084" i="1" s="1"/>
  <c r="H5084" i="1" s="1" a="1"/>
  <c r="H5084" i="1" s="1"/>
  <c r="E5085" i="1" a="1"/>
  <c r="E5085" i="1" s="1"/>
  <c r="H5085" i="1" s="1" a="1"/>
  <c r="H5085" i="1" s="1"/>
  <c r="E5086" i="1" a="1"/>
  <c r="E5086" i="1" s="1"/>
  <c r="H5086" i="1" s="1" a="1"/>
  <c r="H5086" i="1" s="1"/>
  <c r="E5087" i="1" a="1"/>
  <c r="E5087" i="1" s="1"/>
  <c r="H5087" i="1" s="1" a="1"/>
  <c r="H5087" i="1" s="1"/>
  <c r="E5088" i="1" a="1"/>
  <c r="E5088" i="1" s="1"/>
  <c r="H5088" i="1" s="1" a="1"/>
  <c r="H5088" i="1" s="1"/>
  <c r="E5089" i="1" a="1"/>
  <c r="E5089" i="1" s="1"/>
  <c r="H5089" i="1" s="1" a="1"/>
  <c r="H5089" i="1" s="1"/>
  <c r="E5090" i="1" a="1"/>
  <c r="E5090" i="1" s="1"/>
  <c r="H5090" i="1" s="1" a="1"/>
  <c r="H5090" i="1" s="1"/>
  <c r="E5091" i="1" a="1"/>
  <c r="E5091" i="1" s="1"/>
  <c r="H5091" i="1" s="1" a="1"/>
  <c r="H5091" i="1" s="1"/>
  <c r="E5092" i="1" a="1"/>
  <c r="E5092" i="1" s="1"/>
  <c r="H5092" i="1" s="1" a="1"/>
  <c r="H5092" i="1" s="1"/>
  <c r="E5093" i="1" a="1"/>
  <c r="E5093" i="1" s="1"/>
  <c r="H5093" i="1" s="1" a="1"/>
  <c r="H5093" i="1" s="1"/>
  <c r="E5094" i="1" a="1"/>
  <c r="E5094" i="1" s="1"/>
  <c r="H5094" i="1" s="1" a="1"/>
  <c r="H5094" i="1" s="1"/>
  <c r="E5095" i="1" a="1"/>
  <c r="E5095" i="1" s="1"/>
  <c r="H5095" i="1" s="1" a="1"/>
  <c r="H5095" i="1" s="1"/>
  <c r="E5096" i="1" a="1"/>
  <c r="E5096" i="1" s="1"/>
  <c r="H5096" i="1" s="1" a="1"/>
  <c r="H5096" i="1" s="1"/>
  <c r="E5097" i="1" a="1"/>
  <c r="E5097" i="1" s="1"/>
  <c r="H5097" i="1" s="1" a="1"/>
  <c r="H5097" i="1" s="1"/>
  <c r="E5098" i="1" a="1"/>
  <c r="E5098" i="1" s="1"/>
  <c r="H5098" i="1" s="1" a="1"/>
  <c r="H5098" i="1" s="1"/>
  <c r="E5099" i="1" a="1"/>
  <c r="E5099" i="1" s="1"/>
  <c r="H5099" i="1" s="1" a="1"/>
  <c r="H5099" i="1" s="1"/>
  <c r="E5100" i="1" a="1"/>
  <c r="E5100" i="1"/>
  <c r="H5100" i="1" s="1" a="1"/>
  <c r="H5100" i="1" s="1"/>
  <c r="E5101" i="1" a="1"/>
  <c r="E5101" i="1" s="1"/>
  <c r="H5101" i="1" s="1" a="1"/>
  <c r="H5101" i="1" s="1"/>
  <c r="E5102" i="1" a="1"/>
  <c r="E5102" i="1" s="1"/>
  <c r="H5102" i="1" s="1" a="1"/>
  <c r="H5102" i="1" s="1"/>
  <c r="E5103" i="1" a="1"/>
  <c r="E5103" i="1" s="1"/>
  <c r="H5103" i="1" s="1" a="1"/>
  <c r="H5103" i="1" s="1"/>
  <c r="E5104" i="1" a="1"/>
  <c r="E5104" i="1" s="1"/>
  <c r="H5104" i="1" s="1" a="1"/>
  <c r="H5104" i="1" s="1"/>
  <c r="E5105" i="1" a="1"/>
  <c r="E5105" i="1" s="1"/>
  <c r="H5105" i="1" s="1" a="1"/>
  <c r="H5105" i="1" s="1"/>
  <c r="E5106" i="1" a="1"/>
  <c r="E5106" i="1" s="1"/>
  <c r="H5106" i="1" s="1" a="1"/>
  <c r="H5106" i="1" s="1"/>
  <c r="E5107" i="1" a="1"/>
  <c r="E5107" i="1" s="1"/>
  <c r="H5107" i="1" s="1" a="1"/>
  <c r="H5107" i="1" s="1"/>
  <c r="E5108" i="1" a="1"/>
  <c r="E5108" i="1"/>
  <c r="H5108" i="1" s="1" a="1"/>
  <c r="H5108" i="1" s="1"/>
  <c r="E5109" i="1" a="1"/>
  <c r="E5109" i="1" s="1"/>
  <c r="H5109" i="1" s="1" a="1"/>
  <c r="H5109" i="1" s="1"/>
  <c r="E5110" i="1" a="1"/>
  <c r="E5110" i="1" s="1"/>
  <c r="H5110" i="1" s="1" a="1"/>
  <c r="H5110" i="1" s="1"/>
  <c r="E5111" i="1" a="1"/>
  <c r="E5111" i="1" s="1"/>
  <c r="H5111" i="1" s="1" a="1"/>
  <c r="H5111" i="1" s="1"/>
  <c r="E5112" i="1" a="1"/>
  <c r="E5112" i="1" s="1"/>
  <c r="H5112" i="1" s="1" a="1"/>
  <c r="H5112" i="1" s="1"/>
  <c r="E5113" i="1" a="1"/>
  <c r="E5113" i="1"/>
  <c r="H5113" i="1" s="1" a="1"/>
  <c r="H5113" i="1" s="1"/>
  <c r="E5114" i="1" a="1"/>
  <c r="E5114" i="1" s="1"/>
  <c r="H5114" i="1" s="1" a="1"/>
  <c r="H5114" i="1" s="1"/>
  <c r="E5115" i="1" a="1"/>
  <c r="E5115" i="1" s="1"/>
  <c r="H5115" i="1" s="1" a="1"/>
  <c r="H5115" i="1" s="1"/>
  <c r="E5116" i="1" a="1"/>
  <c r="E5116" i="1" s="1"/>
  <c r="H5116" i="1" s="1" a="1"/>
  <c r="H5116" i="1" s="1"/>
  <c r="E5117" i="1" a="1"/>
  <c r="E5117" i="1" s="1"/>
  <c r="H5117" i="1" s="1" a="1"/>
  <c r="H5117" i="1" s="1"/>
  <c r="E5118" i="1" a="1"/>
  <c r="E5118" i="1"/>
  <c r="H5118" i="1" s="1" a="1"/>
  <c r="H5118" i="1" s="1"/>
  <c r="E5119" i="1" a="1"/>
  <c r="E5119" i="1" s="1"/>
  <c r="H5119" i="1" s="1" a="1"/>
  <c r="H5119" i="1" s="1"/>
  <c r="E5120" i="1" a="1"/>
  <c r="E5120" i="1" s="1"/>
  <c r="H5120" i="1" s="1" a="1"/>
  <c r="H5120" i="1" s="1"/>
  <c r="E5121" i="1" a="1"/>
  <c r="E5121" i="1"/>
  <c r="H5121" i="1" s="1" a="1"/>
  <c r="H5121" i="1" s="1"/>
  <c r="E5122" i="1" a="1"/>
  <c r="E5122" i="1" s="1"/>
  <c r="H5122" i="1" s="1" a="1"/>
  <c r="H5122" i="1" s="1"/>
  <c r="E5123" i="1" a="1"/>
  <c r="E5123" i="1" s="1"/>
  <c r="H5123" i="1" s="1" a="1"/>
  <c r="H5123" i="1" s="1"/>
  <c r="E5124" i="1" a="1"/>
  <c r="E5124" i="1" s="1"/>
  <c r="H5124" i="1" s="1" a="1"/>
  <c r="H5124" i="1" s="1"/>
  <c r="E5125" i="1" a="1"/>
  <c r="E5125" i="1" s="1"/>
  <c r="H5125" i="1" s="1" a="1"/>
  <c r="H5125" i="1" s="1"/>
  <c r="E5126" i="1" a="1"/>
  <c r="E5126" i="1"/>
  <c r="H5126" i="1" s="1" a="1"/>
  <c r="H5126" i="1" s="1"/>
  <c r="E5127" i="1" a="1"/>
  <c r="E5127" i="1" s="1"/>
  <c r="H5127" i="1" s="1" a="1"/>
  <c r="H5127" i="1" s="1"/>
  <c r="E5128" i="1" a="1"/>
  <c r="E5128" i="1" s="1"/>
  <c r="H5128" i="1" s="1" a="1"/>
  <c r="H5128" i="1" s="1"/>
  <c r="E5129" i="1" a="1"/>
  <c r="E5129" i="1" s="1"/>
  <c r="H5129" i="1" s="1" a="1"/>
  <c r="H5129" i="1" s="1"/>
  <c r="E5130" i="1" a="1"/>
  <c r="E5130" i="1" s="1"/>
  <c r="H5130" i="1" s="1" a="1"/>
  <c r="H5130" i="1" s="1"/>
  <c r="E5131" i="1" a="1"/>
  <c r="E5131" i="1"/>
  <c r="H5131" i="1" s="1" a="1"/>
  <c r="H5131" i="1" s="1"/>
  <c r="E5132" i="1" a="1"/>
  <c r="E5132" i="1" s="1"/>
  <c r="H5132" i="1" s="1" a="1"/>
  <c r="H5132" i="1" s="1"/>
  <c r="E5133" i="1" a="1"/>
  <c r="E5133" i="1" s="1"/>
  <c r="H5133" i="1" s="1" a="1"/>
  <c r="H5133" i="1" s="1"/>
  <c r="E5134" i="1" a="1"/>
  <c r="E5134" i="1" s="1"/>
  <c r="H5134" i="1" s="1" a="1"/>
  <c r="H5134" i="1" s="1"/>
  <c r="E5135" i="1" a="1"/>
  <c r="E5135" i="1" s="1"/>
  <c r="H5135" i="1" s="1" a="1"/>
  <c r="H5135" i="1" s="1"/>
  <c r="E5136" i="1" a="1"/>
  <c r="E5136" i="1" s="1"/>
  <c r="H5136" i="1" s="1" a="1"/>
  <c r="H5136" i="1" s="1"/>
  <c r="E5137" i="1" a="1"/>
  <c r="E5137" i="1" s="1"/>
  <c r="H5137" i="1" s="1" a="1"/>
  <c r="H5137" i="1" s="1"/>
  <c r="E5138" i="1" a="1"/>
  <c r="E5138" i="1" s="1"/>
  <c r="H5138" i="1" s="1" a="1"/>
  <c r="H5138" i="1" s="1"/>
  <c r="E5139" i="1" a="1"/>
  <c r="E5139" i="1" s="1"/>
  <c r="H5139" i="1" s="1" a="1"/>
  <c r="H5139" i="1" s="1"/>
  <c r="E5140" i="1" a="1"/>
  <c r="E5140" i="1" s="1"/>
  <c r="H5140" i="1" s="1" a="1"/>
  <c r="H5140" i="1" s="1"/>
  <c r="E5141" i="1" a="1"/>
  <c r="E5141" i="1"/>
  <c r="H5141" i="1" s="1" a="1"/>
  <c r="H5141" i="1" s="1"/>
  <c r="E5142" i="1" a="1"/>
  <c r="E5142" i="1" s="1"/>
  <c r="H5142" i="1" s="1" a="1"/>
  <c r="H5142" i="1" s="1"/>
  <c r="E5143" i="1" a="1"/>
  <c r="E5143" i="1" s="1"/>
  <c r="H5143" i="1" s="1" a="1"/>
  <c r="H5143" i="1" s="1"/>
  <c r="E5144" i="1" a="1"/>
  <c r="E5144" i="1" s="1"/>
  <c r="H5144" i="1" s="1" a="1"/>
  <c r="H5144" i="1" s="1"/>
  <c r="E5145" i="1" a="1"/>
  <c r="E5145" i="1" s="1"/>
  <c r="H5145" i="1" s="1" a="1"/>
  <c r="H5145" i="1" s="1"/>
  <c r="E5146" i="1" a="1"/>
  <c r="E5146" i="1" s="1"/>
  <c r="H5146" i="1" s="1" a="1"/>
  <c r="H5146" i="1" s="1"/>
  <c r="E5147" i="1" a="1"/>
  <c r="E5147" i="1" s="1"/>
  <c r="H5147" i="1" s="1" a="1"/>
  <c r="H5147" i="1" s="1"/>
  <c r="E5148" i="1" a="1"/>
  <c r="E5148" i="1" s="1"/>
  <c r="H5148" i="1" s="1" a="1"/>
  <c r="H5148" i="1" s="1"/>
  <c r="E5149" i="1" a="1"/>
  <c r="E5149" i="1" s="1"/>
  <c r="H5149" i="1" s="1" a="1"/>
  <c r="H5149" i="1" s="1"/>
  <c r="E5150" i="1" a="1"/>
  <c r="E5150" i="1" s="1"/>
  <c r="H5150" i="1" s="1" a="1"/>
  <c r="H5150" i="1" s="1"/>
  <c r="E5151" i="1" a="1"/>
  <c r="E5151" i="1" s="1"/>
  <c r="H5151" i="1" s="1" a="1"/>
  <c r="H5151" i="1" s="1"/>
  <c r="E5152" i="1" a="1"/>
  <c r="E5152" i="1" s="1"/>
  <c r="H5152" i="1" s="1" a="1"/>
  <c r="H5152" i="1" s="1"/>
  <c r="E5153" i="1" a="1"/>
  <c r="E5153" i="1" s="1"/>
  <c r="H5153" i="1" s="1" a="1"/>
  <c r="H5153" i="1" s="1"/>
  <c r="E5154" i="1" a="1"/>
  <c r="E5154" i="1" s="1"/>
  <c r="H5154" i="1" s="1" a="1"/>
  <c r="H5154" i="1" s="1"/>
  <c r="E5155" i="1" a="1"/>
  <c r="E5155" i="1" s="1"/>
  <c r="H5155" i="1" s="1" a="1"/>
  <c r="H5155" i="1" s="1"/>
  <c r="E5156" i="1" a="1"/>
  <c r="E5156" i="1" s="1"/>
  <c r="H5156" i="1" s="1" a="1"/>
  <c r="H5156" i="1" s="1"/>
  <c r="E5157" i="1" a="1"/>
  <c r="E5157" i="1" s="1"/>
  <c r="H5157" i="1" s="1" a="1"/>
  <c r="H5157" i="1" s="1"/>
  <c r="E5158" i="1" a="1"/>
  <c r="E5158" i="1" s="1"/>
  <c r="H5158" i="1" s="1" a="1"/>
  <c r="H5158" i="1" s="1"/>
  <c r="E5159" i="1" a="1"/>
  <c r="E5159" i="1"/>
  <c r="H5159" i="1" s="1" a="1"/>
  <c r="H5159" i="1" s="1"/>
  <c r="E5160" i="1" a="1"/>
  <c r="E5160" i="1" s="1"/>
  <c r="H5160" i="1" s="1" a="1"/>
  <c r="H5160" i="1" s="1"/>
  <c r="E5161" i="1" a="1"/>
  <c r="E5161" i="1" s="1"/>
  <c r="H5161" i="1" s="1" a="1"/>
  <c r="H5161" i="1" s="1"/>
  <c r="E5162" i="1" a="1"/>
  <c r="E5162" i="1" s="1"/>
  <c r="H5162" i="1" s="1" a="1"/>
  <c r="H5162" i="1" s="1"/>
  <c r="E5163" i="1" a="1"/>
  <c r="E5163" i="1" s="1"/>
  <c r="H5163" i="1" s="1" a="1"/>
  <c r="H5163" i="1" s="1"/>
  <c r="E5164" i="1" a="1"/>
  <c r="E5164" i="1" s="1"/>
  <c r="H5164" i="1" s="1" a="1"/>
  <c r="H5164" i="1" s="1"/>
  <c r="E5165" i="1" a="1"/>
  <c r="E5165" i="1" s="1"/>
  <c r="H5165" i="1" s="1" a="1"/>
  <c r="H5165" i="1" s="1"/>
  <c r="E5166" i="1" a="1"/>
  <c r="E5166" i="1" s="1"/>
  <c r="H5166" i="1" s="1" a="1"/>
  <c r="H5166" i="1" s="1"/>
  <c r="E5167" i="1" a="1"/>
  <c r="E5167" i="1" s="1"/>
  <c r="H5167" i="1" s="1" a="1"/>
  <c r="H5167" i="1" s="1"/>
  <c r="E5168" i="1" a="1"/>
  <c r="E5168" i="1" s="1"/>
  <c r="H5168" i="1" s="1" a="1"/>
  <c r="H5168" i="1" s="1"/>
  <c r="E5169" i="1" a="1"/>
  <c r="E5169" i="1" s="1"/>
  <c r="H5169" i="1" s="1" a="1"/>
  <c r="H5169" i="1" s="1"/>
  <c r="E5170" i="1" a="1"/>
  <c r="E5170" i="1" s="1"/>
  <c r="H5170" i="1" s="1" a="1"/>
  <c r="H5170" i="1" s="1"/>
  <c r="E5171" i="1" a="1"/>
  <c r="E5171" i="1" s="1"/>
  <c r="H5171" i="1" s="1" a="1"/>
  <c r="H5171" i="1" s="1"/>
  <c r="E5172" i="1" a="1"/>
  <c r="E5172" i="1"/>
  <c r="H5172" i="1" s="1" a="1"/>
  <c r="H5172" i="1" s="1"/>
  <c r="E5173" i="1" a="1"/>
  <c r="E5173" i="1" s="1"/>
  <c r="H5173" i="1" s="1" a="1"/>
  <c r="H5173" i="1" s="1"/>
  <c r="E5174" i="1" a="1"/>
  <c r="E5174" i="1" s="1"/>
  <c r="H5174" i="1" s="1" a="1"/>
  <c r="H5174" i="1" s="1"/>
  <c r="E5175" i="1" a="1"/>
  <c r="E5175" i="1" s="1"/>
  <c r="H5175" i="1" s="1" a="1"/>
  <c r="H5175" i="1" s="1"/>
  <c r="E5176" i="1" a="1"/>
  <c r="E5176" i="1" s="1"/>
  <c r="H5176" i="1" s="1" a="1"/>
  <c r="H5176" i="1" s="1"/>
  <c r="E5177" i="1" a="1"/>
  <c r="E5177" i="1" s="1"/>
  <c r="H5177" i="1" s="1" a="1"/>
  <c r="H5177" i="1" s="1"/>
  <c r="E5178" i="1" a="1"/>
  <c r="E5178" i="1" s="1"/>
  <c r="H5178" i="1" s="1" a="1"/>
  <c r="H5178" i="1" s="1"/>
  <c r="E5179" i="1" a="1"/>
  <c r="E5179" i="1" s="1"/>
  <c r="H5179" i="1" s="1" a="1"/>
  <c r="H5179" i="1" s="1"/>
  <c r="E5180" i="1" a="1"/>
  <c r="E5180" i="1" s="1"/>
  <c r="H5180" i="1" s="1" a="1"/>
  <c r="H5180" i="1" s="1"/>
  <c r="E5181" i="1" a="1"/>
  <c r="E5181" i="1" s="1"/>
  <c r="H5181" i="1" s="1" a="1"/>
  <c r="H5181" i="1" s="1"/>
  <c r="E5182" i="1" a="1"/>
  <c r="E5182" i="1" s="1"/>
  <c r="H5182" i="1" s="1" a="1"/>
  <c r="H5182" i="1" s="1"/>
  <c r="E5183" i="1" a="1"/>
  <c r="E5183" i="1" s="1"/>
  <c r="H5183" i="1" s="1" a="1"/>
  <c r="H5183" i="1" s="1"/>
  <c r="E5184" i="1" a="1"/>
  <c r="E5184" i="1" s="1"/>
  <c r="H5184" i="1" s="1" a="1"/>
  <c r="H5184" i="1" s="1"/>
  <c r="E5185" i="1" a="1"/>
  <c r="E5185" i="1"/>
  <c r="H5185" i="1" s="1" a="1"/>
  <c r="H5185" i="1" s="1"/>
  <c r="E5186" i="1" a="1"/>
  <c r="E5186" i="1" s="1"/>
  <c r="H5186" i="1" s="1" a="1"/>
  <c r="H5186" i="1" s="1"/>
  <c r="E5187" i="1" a="1"/>
  <c r="E5187" i="1" s="1"/>
  <c r="H5187" i="1" s="1" a="1"/>
  <c r="H5187" i="1" s="1"/>
  <c r="E5188" i="1" a="1"/>
  <c r="E5188" i="1" s="1"/>
  <c r="H5188" i="1" s="1" a="1"/>
  <c r="H5188" i="1" s="1"/>
  <c r="E5189" i="1" a="1"/>
  <c r="E5189" i="1" s="1"/>
  <c r="H5189" i="1" s="1" a="1"/>
  <c r="H5189" i="1" s="1"/>
  <c r="E5190" i="1" a="1"/>
  <c r="E5190" i="1" s="1"/>
  <c r="H5190" i="1" s="1" a="1"/>
  <c r="H5190" i="1" s="1"/>
  <c r="E5191" i="1" a="1"/>
  <c r="E5191" i="1" s="1"/>
  <c r="H5191" i="1" s="1" a="1"/>
  <c r="H5191" i="1" s="1"/>
  <c r="E5192" i="1" a="1"/>
  <c r="E5192" i="1" s="1"/>
  <c r="H5192" i="1" s="1" a="1"/>
  <c r="H5192" i="1" s="1"/>
  <c r="E5193" i="1" a="1"/>
  <c r="E5193" i="1" s="1"/>
  <c r="H5193" i="1" s="1" a="1"/>
  <c r="H5193" i="1" s="1"/>
  <c r="E5194" i="1" a="1"/>
  <c r="E5194" i="1" s="1"/>
  <c r="H5194" i="1" s="1" a="1"/>
  <c r="H5194" i="1" s="1"/>
  <c r="E5195" i="1" a="1"/>
  <c r="E5195" i="1" s="1"/>
  <c r="H5195" i="1" s="1" a="1"/>
  <c r="H5195" i="1" s="1"/>
  <c r="E5196" i="1" a="1"/>
  <c r="E5196" i="1" s="1"/>
  <c r="H5196" i="1" s="1" a="1"/>
  <c r="H5196" i="1" s="1"/>
  <c r="E5197" i="1" a="1"/>
  <c r="E5197" i="1" s="1"/>
  <c r="H5197" i="1" s="1" a="1"/>
  <c r="H5197" i="1" s="1"/>
  <c r="E5198" i="1" a="1"/>
  <c r="E5198" i="1" s="1"/>
  <c r="H5198" i="1" s="1" a="1"/>
  <c r="H5198" i="1" s="1"/>
  <c r="E5199" i="1" a="1"/>
  <c r="E5199" i="1" s="1"/>
  <c r="H5199" i="1" s="1" a="1"/>
  <c r="H5199" i="1" s="1"/>
  <c r="E5200" i="1" a="1"/>
  <c r="E5200" i="1" s="1"/>
  <c r="H5200" i="1" s="1" a="1"/>
  <c r="H5200" i="1" s="1"/>
  <c r="E5201" i="1" a="1"/>
  <c r="E5201" i="1" s="1"/>
  <c r="H5201" i="1" s="1" a="1"/>
  <c r="H5201" i="1" s="1"/>
  <c r="E5202" i="1" a="1"/>
  <c r="E5202" i="1" s="1"/>
  <c r="H5202" i="1" s="1" a="1"/>
  <c r="H5202" i="1" s="1"/>
  <c r="E5203" i="1" a="1"/>
  <c r="E5203" i="1" s="1"/>
  <c r="H5203" i="1" s="1" a="1"/>
  <c r="H5203" i="1" s="1"/>
  <c r="E5204" i="1" a="1"/>
  <c r="E5204" i="1" s="1"/>
  <c r="H5204" i="1" s="1" a="1"/>
  <c r="H5204" i="1" s="1"/>
  <c r="E5205" i="1" a="1"/>
  <c r="E5205" i="1" s="1"/>
  <c r="H5205" i="1" s="1" a="1"/>
  <c r="H5205" i="1" s="1"/>
  <c r="E5206" i="1" a="1"/>
  <c r="E5206" i="1" s="1"/>
  <c r="H5206" i="1" s="1" a="1"/>
  <c r="H5206" i="1" s="1"/>
  <c r="E5207" i="1" a="1"/>
  <c r="E5207" i="1" s="1"/>
  <c r="H5207" i="1" s="1" a="1"/>
  <c r="H5207" i="1" s="1"/>
  <c r="E5208" i="1" a="1"/>
  <c r="E5208" i="1" s="1"/>
  <c r="H5208" i="1" s="1" a="1"/>
  <c r="H5208" i="1" s="1"/>
  <c r="E5209" i="1" a="1"/>
  <c r="E5209" i="1" s="1"/>
  <c r="H5209" i="1" s="1" a="1"/>
  <c r="H5209" i="1" s="1"/>
  <c r="E5210" i="1" a="1"/>
  <c r="E5210" i="1" s="1"/>
  <c r="H5210" i="1" s="1" a="1"/>
  <c r="H5210" i="1" s="1"/>
  <c r="E5211" i="1" a="1"/>
  <c r="E5211" i="1"/>
  <c r="H5211" i="1" s="1" a="1"/>
  <c r="H5211" i="1" s="1"/>
  <c r="E5212" i="1" a="1"/>
  <c r="E5212" i="1" s="1"/>
  <c r="H5212" i="1" s="1" a="1"/>
  <c r="H5212" i="1" s="1"/>
  <c r="E5213" i="1" a="1"/>
  <c r="E5213" i="1" s="1"/>
  <c r="H5213" i="1" s="1" a="1"/>
  <c r="H5213" i="1" s="1"/>
  <c r="E5214" i="1" a="1"/>
  <c r="E5214" i="1" s="1"/>
  <c r="H5214" i="1" s="1" a="1"/>
  <c r="H5214" i="1" s="1"/>
  <c r="E5215" i="1" a="1"/>
  <c r="E5215" i="1" s="1"/>
  <c r="H5215" i="1" s="1" a="1"/>
  <c r="H5215" i="1" s="1"/>
  <c r="E5216" i="1" a="1"/>
  <c r="E5216" i="1" s="1"/>
  <c r="H5216" i="1" s="1" a="1"/>
  <c r="H5216" i="1" s="1"/>
  <c r="E5217" i="1" a="1"/>
  <c r="E5217" i="1" s="1"/>
  <c r="H5217" i="1" s="1" a="1"/>
  <c r="H5217" i="1" s="1"/>
  <c r="E5218" i="1" a="1"/>
  <c r="E5218" i="1" s="1"/>
  <c r="H5218" i="1" s="1" a="1"/>
  <c r="H5218" i="1" s="1"/>
  <c r="E5219" i="1" a="1"/>
  <c r="E5219" i="1" s="1"/>
  <c r="H5219" i="1" s="1" a="1"/>
  <c r="H5219" i="1" s="1"/>
  <c r="E5220" i="1" a="1"/>
  <c r="E5220" i="1" s="1"/>
  <c r="H5220" i="1" s="1" a="1"/>
  <c r="H5220" i="1" s="1"/>
  <c r="E5221" i="1" a="1"/>
  <c r="E5221" i="1" s="1"/>
  <c r="H5221" i="1" s="1" a="1"/>
  <c r="H5221" i="1" s="1"/>
  <c r="E5222" i="1" a="1"/>
  <c r="E5222" i="1" s="1"/>
  <c r="H5222" i="1" s="1" a="1"/>
  <c r="H5222" i="1" s="1"/>
  <c r="E5223" i="1" a="1"/>
  <c r="E5223" i="1" s="1"/>
  <c r="H5223" i="1" s="1" a="1"/>
  <c r="H5223" i="1" s="1"/>
  <c r="E5224" i="1" a="1"/>
  <c r="E5224" i="1" s="1"/>
  <c r="H5224" i="1" s="1" a="1"/>
  <c r="H5224" i="1" s="1"/>
  <c r="E5225" i="1" a="1"/>
  <c r="E5225" i="1" s="1"/>
  <c r="H5225" i="1" s="1" a="1"/>
  <c r="H5225" i="1" s="1"/>
  <c r="E5226" i="1" a="1"/>
  <c r="E5226" i="1"/>
  <c r="H5226" i="1" s="1" a="1"/>
  <c r="H5226" i="1" s="1"/>
  <c r="E5227" i="1" a="1"/>
  <c r="E5227" i="1" s="1"/>
  <c r="H5227" i="1" s="1" a="1"/>
  <c r="H5227" i="1" s="1"/>
  <c r="E5228" i="1" a="1"/>
  <c r="E5228" i="1" s="1"/>
  <c r="H5228" i="1" s="1" a="1"/>
  <c r="H5228" i="1" s="1"/>
  <c r="E5229" i="1" a="1"/>
  <c r="E5229" i="1"/>
  <c r="H5229" i="1" s="1" a="1"/>
  <c r="H5229" i="1" s="1"/>
  <c r="E5230" i="1" a="1"/>
  <c r="E5230" i="1" s="1"/>
  <c r="H5230" i="1" s="1" a="1"/>
  <c r="H5230" i="1" s="1"/>
  <c r="E5231" i="1" a="1"/>
  <c r="E5231" i="1" s="1"/>
  <c r="H5231" i="1" s="1" a="1"/>
  <c r="H5231" i="1" s="1"/>
  <c r="E5232" i="1" a="1"/>
  <c r="E5232" i="1" s="1"/>
  <c r="H5232" i="1" s="1" a="1"/>
  <c r="H5232" i="1" s="1"/>
  <c r="E5233" i="1" a="1"/>
  <c r="E5233" i="1" s="1"/>
  <c r="H5233" i="1" s="1" a="1"/>
  <c r="H5233" i="1" s="1"/>
  <c r="E5234" i="1" a="1"/>
  <c r="E5234" i="1" s="1"/>
  <c r="H5234" i="1" s="1" a="1"/>
  <c r="H5234" i="1" s="1"/>
  <c r="E5235" i="1" a="1"/>
  <c r="E5235" i="1" s="1"/>
  <c r="H5235" i="1" s="1" a="1"/>
  <c r="H5235" i="1" s="1"/>
  <c r="E5236" i="1" a="1"/>
  <c r="E5236" i="1" s="1"/>
  <c r="H5236" i="1" s="1" a="1"/>
  <c r="H5236" i="1" s="1"/>
  <c r="E5237" i="1" a="1"/>
  <c r="E5237" i="1" s="1"/>
  <c r="H5237" i="1" s="1" a="1"/>
  <c r="H5237" i="1" s="1"/>
  <c r="E5238" i="1" a="1"/>
  <c r="E5238" i="1" s="1"/>
  <c r="H5238" i="1" s="1" a="1"/>
  <c r="H5238" i="1" s="1"/>
  <c r="E5239" i="1" a="1"/>
  <c r="E5239" i="1" s="1"/>
  <c r="H5239" i="1" s="1" a="1"/>
  <c r="H5239" i="1" s="1"/>
  <c r="E5240" i="1" a="1"/>
  <c r="E5240" i="1" s="1"/>
  <c r="H5240" i="1" s="1" a="1"/>
  <c r="H5240" i="1" s="1"/>
  <c r="E5241" i="1" a="1"/>
  <c r="E5241" i="1" s="1"/>
  <c r="H5241" i="1" s="1" a="1"/>
  <c r="H5241" i="1" s="1"/>
  <c r="E5242" i="1" a="1"/>
  <c r="E5242" i="1" s="1"/>
  <c r="H5242" i="1" s="1" a="1"/>
  <c r="H5242" i="1" s="1"/>
  <c r="E5243" i="1" a="1"/>
  <c r="E5243" i="1" s="1"/>
  <c r="H5243" i="1" s="1" a="1"/>
  <c r="H5243" i="1" s="1"/>
  <c r="E5244" i="1" a="1"/>
  <c r="E5244" i="1" s="1"/>
  <c r="H5244" i="1" s="1" a="1"/>
  <c r="H5244" i="1" s="1"/>
  <c r="E5245" i="1" a="1"/>
  <c r="E5245" i="1" s="1"/>
  <c r="H5245" i="1" s="1" a="1"/>
  <c r="H5245" i="1" s="1"/>
  <c r="E5246" i="1" a="1"/>
  <c r="E5246" i="1" s="1"/>
  <c r="H5246" i="1" s="1" a="1"/>
  <c r="H5246" i="1" s="1"/>
  <c r="E5247" i="1" a="1"/>
  <c r="E5247" i="1" s="1"/>
  <c r="H5247" i="1" s="1" a="1"/>
  <c r="H5247" i="1" s="1"/>
  <c r="E5248" i="1" a="1"/>
  <c r="E5248" i="1" s="1"/>
  <c r="H5248" i="1" s="1" a="1"/>
  <c r="H5248" i="1" s="1"/>
  <c r="E5249" i="1" a="1"/>
  <c r="E5249" i="1"/>
  <c r="H5249" i="1" s="1" a="1"/>
  <c r="H5249" i="1" s="1"/>
  <c r="E5250" i="1" a="1"/>
  <c r="E5250" i="1" s="1"/>
  <c r="H5250" i="1" s="1" a="1"/>
  <c r="H5250" i="1" s="1"/>
  <c r="E5251" i="1" a="1"/>
  <c r="E5251" i="1" s="1"/>
  <c r="H5251" i="1" s="1" a="1"/>
  <c r="H5251" i="1" s="1"/>
  <c r="E5252" i="1" a="1"/>
  <c r="E5252" i="1"/>
  <c r="H5252" i="1" s="1" a="1"/>
  <c r="H5252" i="1" s="1"/>
  <c r="E5253" i="1" a="1"/>
  <c r="E5253" i="1" s="1"/>
  <c r="H5253" i="1" s="1" a="1"/>
  <c r="H5253" i="1" s="1"/>
  <c r="E5254" i="1" a="1"/>
  <c r="E5254" i="1" s="1"/>
  <c r="H5254" i="1" s="1" a="1"/>
  <c r="H5254" i="1" s="1"/>
  <c r="E5255" i="1" a="1"/>
  <c r="E5255" i="1" s="1"/>
  <c r="H5255" i="1" s="1" a="1"/>
  <c r="H5255" i="1" s="1"/>
  <c r="E5256" i="1" a="1"/>
  <c r="E5256" i="1" s="1"/>
  <c r="H5256" i="1" s="1" a="1"/>
  <c r="H5256" i="1" s="1"/>
  <c r="E5257" i="1" a="1"/>
  <c r="E5257" i="1" s="1"/>
  <c r="H5257" i="1" s="1" a="1"/>
  <c r="H5257" i="1" s="1"/>
  <c r="E5258" i="1" a="1"/>
  <c r="E5258" i="1" s="1"/>
  <c r="H5258" i="1" s="1" a="1"/>
  <c r="H5258" i="1" s="1"/>
  <c r="E5259" i="1" a="1"/>
  <c r="E5259" i="1" s="1"/>
  <c r="H5259" i="1" s="1" a="1"/>
  <c r="H5259" i="1" s="1"/>
  <c r="E5260" i="1" a="1"/>
  <c r="E5260" i="1" s="1"/>
  <c r="H5260" i="1" s="1" a="1"/>
  <c r="H5260" i="1" s="1"/>
  <c r="E5261" i="1" a="1"/>
  <c r="E5261" i="1" s="1"/>
  <c r="H5261" i="1" s="1" a="1"/>
  <c r="H5261" i="1" s="1"/>
  <c r="E5262" i="1" a="1"/>
  <c r="E5262" i="1" s="1"/>
  <c r="H5262" i="1" s="1" a="1"/>
  <c r="H5262" i="1" s="1"/>
  <c r="E5263" i="1" a="1"/>
  <c r="E5263" i="1" s="1"/>
  <c r="H5263" i="1" s="1" a="1"/>
  <c r="H5263" i="1" s="1"/>
  <c r="E5264" i="1" a="1"/>
  <c r="E5264" i="1" s="1"/>
  <c r="H5264" i="1" s="1" a="1"/>
  <c r="H5264" i="1" s="1"/>
  <c r="E5265" i="1" a="1"/>
  <c r="E5265" i="1" s="1"/>
  <c r="H5265" i="1" s="1" a="1"/>
  <c r="H5265" i="1" s="1"/>
  <c r="E5266" i="1" a="1"/>
  <c r="E5266" i="1" s="1"/>
  <c r="H5266" i="1" s="1" a="1"/>
  <c r="H5266" i="1" s="1"/>
  <c r="E5267" i="1" a="1"/>
  <c r="E5267" i="1" s="1"/>
  <c r="H5267" i="1" s="1" a="1"/>
  <c r="H5267" i="1" s="1"/>
  <c r="E5268" i="1" a="1"/>
  <c r="E5268" i="1" s="1"/>
  <c r="H5268" i="1" s="1" a="1"/>
  <c r="H5268" i="1" s="1"/>
  <c r="E5269" i="1" a="1"/>
  <c r="E5269" i="1" s="1"/>
  <c r="H5269" i="1" s="1" a="1"/>
  <c r="H5269" i="1" s="1"/>
  <c r="E5270" i="1" a="1"/>
  <c r="E5270" i="1" s="1"/>
  <c r="H5270" i="1" s="1" a="1"/>
  <c r="H5270" i="1" s="1"/>
  <c r="E5271" i="1" a="1"/>
  <c r="E5271" i="1" s="1"/>
  <c r="H5271" i="1" s="1" a="1"/>
  <c r="H5271" i="1" s="1"/>
  <c r="E5272" i="1" a="1"/>
  <c r="E5272" i="1" s="1"/>
  <c r="H5272" i="1" s="1" a="1"/>
  <c r="H5272" i="1" s="1"/>
  <c r="E5273" i="1" a="1"/>
  <c r="E5273" i="1" s="1"/>
  <c r="H5273" i="1" s="1" a="1"/>
  <c r="H5273" i="1" s="1"/>
  <c r="E5274" i="1" a="1"/>
  <c r="E5274" i="1" s="1"/>
  <c r="H5274" i="1" s="1" a="1"/>
  <c r="H5274" i="1" s="1"/>
  <c r="E5275" i="1" a="1"/>
  <c r="E5275" i="1"/>
  <c r="H5275" i="1" s="1" a="1"/>
  <c r="H5275" i="1" s="1"/>
  <c r="E5276" i="1" a="1"/>
  <c r="E5276" i="1" s="1"/>
  <c r="H5276" i="1" s="1" a="1"/>
  <c r="H5276" i="1" s="1"/>
  <c r="E5277" i="1" a="1"/>
  <c r="E5277" i="1" s="1"/>
  <c r="H5277" i="1" s="1" a="1"/>
  <c r="H5277" i="1" s="1"/>
  <c r="E5278" i="1" a="1"/>
  <c r="E5278" i="1" s="1"/>
  <c r="H5278" i="1" s="1" a="1"/>
  <c r="H5278" i="1" s="1"/>
  <c r="E5279" i="1" a="1"/>
  <c r="E5279" i="1" s="1"/>
  <c r="H5279" i="1" s="1" a="1"/>
  <c r="H5279" i="1" s="1"/>
  <c r="E5280" i="1" a="1"/>
  <c r="E5280" i="1" s="1"/>
  <c r="H5280" i="1" s="1" a="1"/>
  <c r="H5280" i="1" s="1"/>
  <c r="E5281" i="1" a="1"/>
  <c r="E5281" i="1" s="1"/>
  <c r="H5281" i="1" s="1" a="1"/>
  <c r="H5281" i="1" s="1"/>
  <c r="E5282" i="1" a="1"/>
  <c r="E5282" i="1" s="1"/>
  <c r="H5282" i="1" s="1" a="1"/>
  <c r="H5282" i="1" s="1"/>
  <c r="E5283" i="1" a="1"/>
  <c r="E5283" i="1" s="1"/>
  <c r="H5283" i="1" s="1" a="1"/>
  <c r="H5283" i="1" s="1"/>
  <c r="E5284" i="1" a="1"/>
  <c r="E5284" i="1" s="1"/>
  <c r="H5284" i="1" s="1" a="1"/>
  <c r="H5284" i="1" s="1"/>
  <c r="E5285" i="1" a="1"/>
  <c r="E5285" i="1"/>
  <c r="H5285" i="1" s="1" a="1"/>
  <c r="H5285" i="1" s="1"/>
  <c r="E5286" i="1" a="1"/>
  <c r="E5286" i="1" s="1"/>
  <c r="H5286" i="1" s="1" a="1"/>
  <c r="H5286" i="1" s="1"/>
  <c r="E5287" i="1" a="1"/>
  <c r="E5287" i="1" s="1"/>
  <c r="H5287" i="1" s="1" a="1"/>
  <c r="H5287" i="1" s="1"/>
  <c r="E5288" i="1" a="1"/>
  <c r="E5288" i="1"/>
  <c r="H5288" i="1" s="1" a="1"/>
  <c r="H5288" i="1" s="1"/>
  <c r="E5289" i="1" a="1"/>
  <c r="E5289" i="1" s="1"/>
  <c r="H5289" i="1" s="1" a="1"/>
  <c r="H5289" i="1" s="1"/>
  <c r="E5290" i="1" a="1"/>
  <c r="E5290" i="1" s="1"/>
  <c r="H5290" i="1" s="1" a="1"/>
  <c r="H5290" i="1" s="1"/>
  <c r="E5291" i="1" a="1"/>
  <c r="E5291" i="1" s="1"/>
  <c r="H5291" i="1" s="1" a="1"/>
  <c r="H5291" i="1" s="1"/>
  <c r="E5292" i="1" a="1"/>
  <c r="E5292" i="1" s="1"/>
  <c r="H5292" i="1" s="1" a="1"/>
  <c r="H5292" i="1" s="1"/>
  <c r="E5293" i="1" a="1"/>
  <c r="E5293" i="1" s="1"/>
  <c r="H5293" i="1" s="1" a="1"/>
  <c r="H5293" i="1" s="1"/>
  <c r="E5294" i="1" a="1"/>
  <c r="E5294" i="1" s="1"/>
  <c r="H5294" i="1" s="1" a="1"/>
  <c r="H5294" i="1" s="1"/>
  <c r="E5295" i="1" a="1"/>
  <c r="E5295" i="1" s="1"/>
  <c r="H5295" i="1" s="1" a="1"/>
  <c r="H5295" i="1" s="1"/>
  <c r="E5296" i="1" a="1"/>
  <c r="E5296" i="1" s="1"/>
  <c r="H5296" i="1" s="1" a="1"/>
  <c r="H5296" i="1" s="1"/>
  <c r="E5297" i="1" a="1"/>
  <c r="E5297" i="1" s="1"/>
  <c r="H5297" i="1" s="1" a="1"/>
  <c r="H5297" i="1" s="1"/>
  <c r="E5298" i="1" a="1"/>
  <c r="E5298" i="1" s="1"/>
  <c r="H5298" i="1" s="1" a="1"/>
  <c r="H5298" i="1" s="1"/>
  <c r="E5299" i="1" a="1"/>
  <c r="E5299" i="1" s="1"/>
  <c r="H5299" i="1" s="1" a="1"/>
  <c r="H5299" i="1" s="1"/>
  <c r="E5300" i="1" a="1"/>
  <c r="E5300" i="1" s="1"/>
  <c r="H5300" i="1" s="1" a="1"/>
  <c r="H5300" i="1" s="1"/>
  <c r="E5301" i="1" a="1"/>
  <c r="E5301" i="1"/>
  <c r="H5301" i="1" s="1" a="1"/>
  <c r="H5301" i="1" s="1"/>
  <c r="E5302" i="1" a="1"/>
  <c r="E5302" i="1" s="1"/>
  <c r="H5302" i="1" s="1" a="1"/>
  <c r="H5302" i="1" s="1"/>
  <c r="E5303" i="1" a="1"/>
  <c r="E5303" i="1" s="1"/>
  <c r="H5303" i="1" s="1" a="1"/>
  <c r="H5303" i="1" s="1"/>
  <c r="E5304" i="1" a="1"/>
  <c r="E5304" i="1" s="1"/>
  <c r="H5304" i="1" s="1" a="1"/>
  <c r="H5304" i="1" s="1"/>
  <c r="E5305" i="1" a="1"/>
  <c r="E5305" i="1" s="1"/>
  <c r="H5305" i="1" s="1" a="1"/>
  <c r="H5305" i="1" s="1"/>
  <c r="E5306" i="1" a="1"/>
  <c r="E5306" i="1" s="1"/>
  <c r="H5306" i="1" s="1" a="1"/>
  <c r="H5306" i="1" s="1"/>
  <c r="E5307" i="1" a="1"/>
  <c r="E5307" i="1" s="1"/>
  <c r="H5307" i="1" s="1" a="1"/>
  <c r="H5307" i="1" s="1"/>
  <c r="E5308" i="1" a="1"/>
  <c r="E5308" i="1" s="1"/>
  <c r="H5308" i="1" s="1" a="1"/>
  <c r="H5308" i="1" s="1"/>
  <c r="E5309" i="1" a="1"/>
  <c r="E5309" i="1" s="1"/>
  <c r="H5309" i="1" s="1" a="1"/>
  <c r="H5309" i="1" s="1"/>
  <c r="E5310" i="1" a="1"/>
  <c r="E5310" i="1" s="1"/>
  <c r="H5310" i="1" s="1" a="1"/>
  <c r="H5310" i="1" s="1"/>
  <c r="E5311" i="1" a="1"/>
  <c r="E5311" i="1" s="1"/>
  <c r="H5311" i="1" s="1" a="1"/>
  <c r="H5311" i="1" s="1"/>
  <c r="E5312" i="1" a="1"/>
  <c r="E5312" i="1" s="1"/>
  <c r="H5312" i="1" s="1" a="1"/>
  <c r="H5312" i="1" s="1"/>
  <c r="E5313" i="1" a="1"/>
  <c r="E5313" i="1" s="1"/>
  <c r="H5313" i="1" s="1" a="1"/>
  <c r="H5313" i="1" s="1"/>
  <c r="E5314" i="1" a="1"/>
  <c r="E5314" i="1" s="1"/>
  <c r="H5314" i="1" s="1" a="1"/>
  <c r="H5314" i="1" s="1"/>
  <c r="E5315" i="1" a="1"/>
  <c r="E5315" i="1" s="1"/>
  <c r="H5315" i="1" s="1" a="1"/>
  <c r="H5315" i="1" s="1"/>
  <c r="E5316" i="1" a="1"/>
  <c r="E5316" i="1" s="1"/>
  <c r="H5316" i="1" s="1" a="1"/>
  <c r="H5316" i="1" s="1"/>
  <c r="E5317" i="1" a="1"/>
  <c r="E5317" i="1" s="1"/>
  <c r="H5317" i="1" s="1" a="1"/>
  <c r="H5317" i="1" s="1"/>
  <c r="E5318" i="1" a="1"/>
  <c r="E5318" i="1" s="1"/>
  <c r="H5318" i="1" s="1" a="1"/>
  <c r="H5318" i="1" s="1"/>
  <c r="E5319" i="1" a="1"/>
  <c r="E5319" i="1" s="1"/>
  <c r="H5319" i="1" s="1" a="1"/>
  <c r="H5319" i="1" s="1"/>
  <c r="E5320" i="1" a="1"/>
  <c r="E5320" i="1" s="1"/>
  <c r="H5320" i="1" s="1" a="1"/>
  <c r="H5320" i="1" s="1"/>
  <c r="E5321" i="1" a="1"/>
  <c r="E5321" i="1"/>
  <c r="H5321" i="1" s="1" a="1"/>
  <c r="H5321" i="1" s="1"/>
  <c r="E5322" i="1" a="1"/>
  <c r="E5322" i="1" s="1"/>
  <c r="H5322" i="1" s="1" a="1"/>
  <c r="H5322" i="1" s="1"/>
  <c r="E5323" i="1" a="1"/>
  <c r="E5323" i="1" s="1"/>
  <c r="H5323" i="1" s="1" a="1"/>
  <c r="H5323" i="1" s="1"/>
  <c r="E5324" i="1" a="1"/>
  <c r="E5324" i="1"/>
  <c r="H5324" i="1" s="1" a="1"/>
  <c r="H5324" i="1" s="1"/>
  <c r="E5325" i="1" a="1"/>
  <c r="E5325" i="1" s="1"/>
  <c r="H5325" i="1" s="1" a="1"/>
  <c r="H5325" i="1" s="1"/>
  <c r="E5326" i="1" a="1"/>
  <c r="E5326" i="1" s="1"/>
  <c r="H5326" i="1" s="1" a="1"/>
  <c r="H5326" i="1" s="1"/>
  <c r="E5327" i="1" a="1"/>
  <c r="E5327" i="1" s="1"/>
  <c r="H5327" i="1" s="1" a="1"/>
  <c r="H5327" i="1" s="1"/>
  <c r="E5328" i="1" a="1"/>
  <c r="E5328" i="1" s="1"/>
  <c r="H5328" i="1" s="1" a="1"/>
  <c r="H5328" i="1" s="1"/>
  <c r="E5329" i="1" a="1"/>
  <c r="E5329" i="1" s="1"/>
  <c r="H5329" i="1" s="1" a="1"/>
  <c r="H5329" i="1" s="1"/>
  <c r="E5330" i="1" a="1"/>
  <c r="E5330" i="1" s="1"/>
  <c r="H5330" i="1" s="1" a="1"/>
  <c r="H5330" i="1" s="1"/>
  <c r="E5331" i="1" a="1"/>
  <c r="E5331" i="1" s="1"/>
  <c r="H5331" i="1" s="1" a="1"/>
  <c r="H5331" i="1" s="1"/>
  <c r="E5332" i="1" a="1"/>
  <c r="E5332" i="1" s="1"/>
  <c r="H5332" i="1" s="1" a="1"/>
  <c r="H5332" i="1" s="1"/>
  <c r="E5333" i="1" a="1"/>
  <c r="E5333" i="1" s="1"/>
  <c r="H5333" i="1" s="1" a="1"/>
  <c r="H5333" i="1" s="1"/>
  <c r="E5334" i="1" a="1"/>
  <c r="E5334" i="1" s="1"/>
  <c r="H5334" i="1" s="1" a="1"/>
  <c r="H5334" i="1" s="1"/>
  <c r="E5335" i="1" a="1"/>
  <c r="E5335" i="1" s="1"/>
  <c r="H5335" i="1" s="1" a="1"/>
  <c r="H5335" i="1" s="1"/>
  <c r="E5336" i="1" a="1"/>
  <c r="E5336" i="1" s="1"/>
  <c r="H5336" i="1" s="1" a="1"/>
  <c r="H5336" i="1" s="1"/>
  <c r="E5337" i="1" a="1"/>
  <c r="E5337" i="1"/>
  <c r="H5337" i="1" s="1" a="1"/>
  <c r="H5337" i="1" s="1"/>
  <c r="E5338" i="1" a="1"/>
  <c r="E5338" i="1" s="1"/>
  <c r="H5338" i="1" s="1" a="1"/>
  <c r="H5338" i="1" s="1"/>
  <c r="E5339" i="1" a="1"/>
  <c r="E5339" i="1" s="1"/>
  <c r="H5339" i="1" s="1" a="1"/>
  <c r="H5339" i="1" s="1"/>
  <c r="E5340" i="1" a="1"/>
  <c r="E5340" i="1" s="1"/>
  <c r="H5340" i="1" s="1" a="1"/>
  <c r="H5340" i="1" s="1"/>
  <c r="E5341" i="1" a="1"/>
  <c r="E5341" i="1" s="1"/>
  <c r="H5341" i="1" s="1" a="1"/>
  <c r="H5341" i="1" s="1"/>
  <c r="E5342" i="1" a="1"/>
  <c r="E5342" i="1" s="1"/>
  <c r="H5342" i="1" s="1" a="1"/>
  <c r="H5342" i="1" s="1"/>
  <c r="E5343" i="1" a="1"/>
  <c r="E5343" i="1" s="1"/>
  <c r="H5343" i="1" s="1" a="1"/>
  <c r="H5343" i="1" s="1"/>
  <c r="E5344" i="1" a="1"/>
  <c r="E5344" i="1" s="1"/>
  <c r="H5344" i="1" s="1" a="1"/>
  <c r="H5344" i="1" s="1"/>
  <c r="E5345" i="1" a="1"/>
  <c r="E5345" i="1" s="1"/>
  <c r="H5345" i="1" s="1" a="1"/>
  <c r="H5345" i="1" s="1"/>
  <c r="E5346" i="1" a="1"/>
  <c r="E5346" i="1" s="1"/>
  <c r="H5346" i="1" s="1" a="1"/>
  <c r="H5346" i="1" s="1"/>
  <c r="E5347" i="1" a="1"/>
  <c r="E5347" i="1"/>
  <c r="H5347" i="1" s="1" a="1"/>
  <c r="H5347" i="1" s="1"/>
  <c r="E5348" i="1" a="1"/>
  <c r="E5348" i="1" s="1"/>
  <c r="H5348" i="1" s="1" a="1"/>
  <c r="H5348" i="1" s="1"/>
  <c r="E5349" i="1" a="1"/>
  <c r="E5349" i="1" s="1"/>
  <c r="H5349" i="1" s="1" a="1"/>
  <c r="H5349" i="1" s="1"/>
  <c r="E5350" i="1" a="1"/>
  <c r="E5350" i="1" s="1"/>
  <c r="H5350" i="1" s="1" a="1"/>
  <c r="H5350" i="1" s="1"/>
  <c r="E5351" i="1" a="1"/>
  <c r="E5351" i="1" s="1"/>
  <c r="H5351" i="1" s="1" a="1"/>
  <c r="H5351" i="1" s="1"/>
  <c r="E5352" i="1" a="1"/>
  <c r="E5352" i="1" s="1"/>
  <c r="H5352" i="1" s="1" a="1"/>
  <c r="H5352" i="1" s="1"/>
  <c r="E5353" i="1" a="1"/>
  <c r="E5353" i="1" s="1"/>
  <c r="H5353" i="1" s="1" a="1"/>
  <c r="H5353" i="1" s="1"/>
  <c r="E5354" i="1" a="1"/>
  <c r="E5354" i="1" s="1"/>
  <c r="H5354" i="1" s="1" a="1"/>
  <c r="H5354" i="1" s="1"/>
  <c r="E5355" i="1" a="1"/>
  <c r="E5355" i="1" s="1"/>
  <c r="H5355" i="1" s="1" a="1"/>
  <c r="H5355" i="1" s="1"/>
  <c r="E5356" i="1" a="1"/>
  <c r="E5356" i="1" s="1"/>
  <c r="H5356" i="1" s="1" a="1"/>
  <c r="H5356" i="1" s="1"/>
  <c r="E5357" i="1" a="1"/>
  <c r="E5357" i="1" s="1"/>
  <c r="H5357" i="1" s="1" a="1"/>
  <c r="H5357" i="1" s="1"/>
  <c r="E5358" i="1" a="1"/>
  <c r="E5358" i="1" s="1"/>
  <c r="H5358" i="1" s="1" a="1"/>
  <c r="H5358" i="1" s="1"/>
  <c r="E5359" i="1" a="1"/>
  <c r="E5359" i="1" s="1"/>
  <c r="H5359" i="1" s="1" a="1"/>
  <c r="H5359" i="1" s="1"/>
  <c r="E5360" i="1" a="1"/>
  <c r="E5360" i="1" s="1"/>
  <c r="H5360" i="1" s="1" a="1"/>
  <c r="H5360" i="1" s="1"/>
  <c r="E5361" i="1" a="1"/>
  <c r="E5361" i="1" s="1"/>
  <c r="H5361" i="1" s="1" a="1"/>
  <c r="H5361" i="1" s="1"/>
  <c r="E5362" i="1" a="1"/>
  <c r="E5362" i="1" s="1"/>
  <c r="H5362" i="1" s="1" a="1"/>
  <c r="H5362" i="1" s="1"/>
  <c r="E5363" i="1" a="1"/>
  <c r="E5363" i="1" s="1"/>
  <c r="H5363" i="1" s="1" a="1"/>
  <c r="H5363" i="1" s="1"/>
  <c r="E5364" i="1" a="1"/>
  <c r="E5364" i="1" s="1"/>
  <c r="H5364" i="1" s="1" a="1"/>
  <c r="H5364" i="1" s="1"/>
  <c r="E5365" i="1" a="1"/>
  <c r="E5365" i="1" s="1"/>
  <c r="H5365" i="1" s="1" a="1"/>
  <c r="H5365" i="1" s="1"/>
  <c r="E5366" i="1" a="1"/>
  <c r="E5366" i="1" s="1"/>
  <c r="H5366" i="1" s="1" a="1"/>
  <c r="H5366" i="1" s="1"/>
  <c r="E5367" i="1" a="1"/>
  <c r="E5367" i="1" s="1"/>
  <c r="H5367" i="1" s="1" a="1"/>
  <c r="H5367" i="1" s="1"/>
  <c r="E5368" i="1" a="1"/>
  <c r="E5368" i="1" s="1"/>
  <c r="H5368" i="1" s="1" a="1"/>
  <c r="H5368" i="1" s="1"/>
  <c r="E5369" i="1" a="1"/>
  <c r="E5369" i="1" s="1"/>
  <c r="H5369" i="1" s="1" a="1"/>
  <c r="H5369" i="1" s="1"/>
  <c r="E5370" i="1" a="1"/>
  <c r="E5370" i="1"/>
  <c r="H5370" i="1" s="1" a="1"/>
  <c r="H5370" i="1" s="1"/>
  <c r="E5371" i="1" a="1"/>
  <c r="E5371" i="1" s="1"/>
  <c r="H5371" i="1" s="1" a="1"/>
  <c r="H5371" i="1" s="1"/>
  <c r="E5372" i="1" a="1"/>
  <c r="E5372" i="1" s="1"/>
  <c r="H5372" i="1" s="1" a="1"/>
  <c r="H5372" i="1" s="1"/>
  <c r="E5373" i="1" a="1"/>
  <c r="E5373" i="1"/>
  <c r="H5373" i="1" s="1" a="1"/>
  <c r="H5373" i="1" s="1"/>
  <c r="E5374" i="1" a="1"/>
  <c r="E5374" i="1" s="1"/>
  <c r="H5374" i="1" s="1" a="1"/>
  <c r="H5374" i="1" s="1"/>
  <c r="E5375" i="1" a="1"/>
  <c r="E5375" i="1" s="1"/>
  <c r="H5375" i="1" s="1" a="1"/>
  <c r="H5375" i="1" s="1"/>
  <c r="E5376" i="1" a="1"/>
  <c r="E5376" i="1" s="1"/>
  <c r="H5376" i="1" s="1" a="1"/>
  <c r="H5376" i="1" s="1"/>
  <c r="E5377" i="1" a="1"/>
  <c r="E5377" i="1" s="1"/>
  <c r="H5377" i="1" s="1" a="1"/>
  <c r="H5377" i="1" s="1"/>
  <c r="E5378" i="1" a="1"/>
  <c r="E5378" i="1" s="1"/>
  <c r="H5378" i="1" s="1" a="1"/>
  <c r="H5378" i="1" s="1"/>
  <c r="E5379" i="1" a="1"/>
  <c r="E5379" i="1" s="1"/>
  <c r="H5379" i="1" s="1" a="1"/>
  <c r="H5379" i="1" s="1"/>
  <c r="E5380" i="1" a="1"/>
  <c r="E5380" i="1" s="1"/>
  <c r="H5380" i="1" s="1" a="1"/>
  <c r="H5380" i="1" s="1"/>
  <c r="E5381" i="1" a="1"/>
  <c r="E5381" i="1" s="1"/>
  <c r="H5381" i="1" s="1" a="1"/>
  <c r="H5381" i="1" s="1"/>
  <c r="E5382" i="1" a="1"/>
  <c r="E5382" i="1" s="1"/>
  <c r="H5382" i="1" s="1" a="1"/>
  <c r="H5382" i="1" s="1"/>
  <c r="E5383" i="1" a="1"/>
  <c r="E5383" i="1"/>
  <c r="H5383" i="1" s="1" a="1"/>
  <c r="H5383" i="1" s="1"/>
  <c r="E5384" i="1" a="1"/>
  <c r="E5384" i="1" s="1"/>
  <c r="H5384" i="1" s="1" a="1"/>
  <c r="H5384" i="1" s="1"/>
  <c r="E5385" i="1" a="1"/>
  <c r="E5385" i="1" s="1"/>
  <c r="H5385" i="1" s="1" a="1"/>
  <c r="H5385" i="1" s="1"/>
  <c r="E5386" i="1" a="1"/>
  <c r="E5386" i="1" s="1"/>
  <c r="H5386" i="1" s="1" a="1"/>
  <c r="H5386" i="1" s="1"/>
  <c r="E5387" i="1" a="1"/>
  <c r="E5387" i="1" s="1"/>
  <c r="H5387" i="1" s="1" a="1"/>
  <c r="H5387" i="1" s="1"/>
  <c r="E5388" i="1" a="1"/>
  <c r="E5388" i="1" s="1"/>
  <c r="H5388" i="1" s="1" a="1"/>
  <c r="H5388" i="1" s="1"/>
  <c r="E5389" i="1" a="1"/>
  <c r="E5389" i="1" s="1"/>
  <c r="H5389" i="1" s="1" a="1"/>
  <c r="H5389" i="1" s="1"/>
  <c r="E5390" i="1" a="1"/>
  <c r="E5390" i="1" s="1"/>
  <c r="H5390" i="1" s="1" a="1"/>
  <c r="H5390" i="1" s="1"/>
  <c r="E5391" i="1" a="1"/>
  <c r="E5391" i="1" s="1"/>
  <c r="H5391" i="1" s="1" a="1"/>
  <c r="H5391" i="1" s="1"/>
  <c r="E5392" i="1" a="1"/>
  <c r="E5392" i="1" s="1"/>
  <c r="H5392" i="1" s="1" a="1"/>
  <c r="H5392" i="1" s="1"/>
  <c r="E5393" i="1" a="1"/>
  <c r="E5393" i="1" s="1"/>
  <c r="H5393" i="1" s="1" a="1"/>
  <c r="H5393" i="1" s="1"/>
  <c r="E5394" i="1" a="1"/>
  <c r="E5394" i="1" s="1"/>
  <c r="H5394" i="1" s="1" a="1"/>
  <c r="H5394" i="1" s="1"/>
  <c r="E5395" i="1" a="1"/>
  <c r="E5395" i="1" s="1"/>
  <c r="H5395" i="1" s="1" a="1"/>
  <c r="H5395" i="1" s="1"/>
  <c r="E5396" i="1" a="1"/>
  <c r="E5396" i="1"/>
  <c r="H5396" i="1" s="1" a="1"/>
  <c r="H5396" i="1" s="1"/>
  <c r="E5397" i="1" a="1"/>
  <c r="E5397" i="1" s="1"/>
  <c r="H5397" i="1" s="1" a="1"/>
  <c r="H5397" i="1" s="1"/>
  <c r="E5398" i="1" a="1"/>
  <c r="E5398" i="1" s="1"/>
  <c r="H5398" i="1" s="1" a="1"/>
  <c r="H5398" i="1" s="1"/>
  <c r="E5399" i="1" a="1"/>
  <c r="E5399" i="1" s="1"/>
  <c r="H5399" i="1" s="1" a="1"/>
  <c r="H5399" i="1" s="1"/>
  <c r="E5400" i="1" a="1"/>
  <c r="E5400" i="1" s="1"/>
  <c r="H5400" i="1" s="1" a="1"/>
  <c r="H5400" i="1" s="1"/>
  <c r="E5401" i="1" a="1"/>
  <c r="E5401" i="1" s="1"/>
  <c r="H5401" i="1" s="1" a="1"/>
  <c r="H5401" i="1" s="1"/>
  <c r="E5402" i="1" a="1"/>
  <c r="E5402" i="1" s="1"/>
  <c r="H5402" i="1" s="1" a="1"/>
  <c r="H5402" i="1" s="1"/>
  <c r="E5403" i="1" a="1"/>
  <c r="E5403" i="1" s="1"/>
  <c r="H5403" i="1" s="1" a="1"/>
  <c r="H5403" i="1" s="1"/>
  <c r="E5404" i="1" a="1"/>
  <c r="E5404" i="1" s="1"/>
  <c r="H5404" i="1" s="1" a="1"/>
  <c r="H5404" i="1" s="1"/>
  <c r="E5405" i="1" a="1"/>
  <c r="E5405" i="1" s="1"/>
  <c r="H5405" i="1" s="1" a="1"/>
  <c r="H5405" i="1" s="1"/>
  <c r="E5406" i="1" a="1"/>
  <c r="E5406" i="1" s="1"/>
  <c r="H5406" i="1" s="1" a="1"/>
  <c r="H5406" i="1" s="1"/>
  <c r="E5407" i="1" a="1"/>
  <c r="E5407" i="1" s="1"/>
  <c r="H5407" i="1" s="1" a="1"/>
  <c r="H5407" i="1" s="1"/>
  <c r="E5408" i="1" a="1"/>
  <c r="E5408" i="1" s="1"/>
  <c r="H5408" i="1" s="1" a="1"/>
  <c r="H5408" i="1" s="1"/>
  <c r="E5409" i="1" a="1"/>
  <c r="E5409" i="1" s="1"/>
  <c r="H5409" i="1" s="1" a="1"/>
  <c r="H5409" i="1" s="1"/>
  <c r="E5410" i="1" a="1"/>
  <c r="E5410" i="1" s="1"/>
  <c r="H5410" i="1" s="1" a="1"/>
  <c r="H5410" i="1" s="1"/>
  <c r="E5411" i="1" a="1"/>
  <c r="E5411" i="1" s="1"/>
  <c r="H5411" i="1" s="1" a="1"/>
  <c r="H5411" i="1" s="1"/>
  <c r="E5412" i="1" a="1"/>
  <c r="E5412" i="1" s="1"/>
  <c r="H5412" i="1" s="1" a="1"/>
  <c r="H5412" i="1" s="1"/>
  <c r="E5413" i="1" a="1"/>
  <c r="E5413" i="1" s="1"/>
  <c r="H5413" i="1" s="1" a="1"/>
  <c r="H5413" i="1" s="1"/>
  <c r="E5414" i="1" a="1"/>
  <c r="E5414" i="1" s="1"/>
  <c r="H5414" i="1" s="1" a="1"/>
  <c r="H5414" i="1" s="1"/>
  <c r="E5415" i="1" a="1"/>
  <c r="E5415" i="1" s="1"/>
  <c r="H5415" i="1" s="1" a="1"/>
  <c r="H5415" i="1" s="1"/>
  <c r="E5416" i="1" a="1"/>
  <c r="E5416" i="1" s="1"/>
  <c r="H5416" i="1" s="1" a="1"/>
  <c r="H5416" i="1" s="1"/>
  <c r="E5417" i="1" a="1"/>
  <c r="E5417" i="1" s="1"/>
  <c r="H5417" i="1" s="1" a="1"/>
  <c r="H5417" i="1" s="1"/>
  <c r="E5418" i="1" a="1"/>
  <c r="E5418" i="1" s="1"/>
  <c r="H5418" i="1" s="1" a="1"/>
  <c r="H5418" i="1" s="1"/>
  <c r="E5419" i="1" a="1"/>
  <c r="E5419" i="1"/>
  <c r="H5419" i="1" s="1" a="1"/>
  <c r="H5419" i="1" s="1"/>
  <c r="E5420" i="1" a="1"/>
  <c r="E5420" i="1" s="1"/>
  <c r="H5420" i="1" s="1" a="1"/>
  <c r="H5420" i="1" s="1"/>
  <c r="E5421" i="1" a="1"/>
  <c r="E5421" i="1" s="1"/>
  <c r="H5421" i="1" s="1" a="1"/>
  <c r="H5421" i="1" s="1"/>
  <c r="E5422" i="1" a="1"/>
  <c r="E5422" i="1" s="1"/>
  <c r="H5422" i="1" s="1" a="1"/>
  <c r="H5422" i="1" s="1"/>
  <c r="E5423" i="1" a="1"/>
  <c r="E5423" i="1" s="1"/>
  <c r="H5423" i="1" s="1" a="1"/>
  <c r="H5423" i="1" s="1"/>
  <c r="E5424" i="1" a="1"/>
  <c r="E5424" i="1" s="1"/>
  <c r="H5424" i="1" s="1" a="1"/>
  <c r="H5424" i="1" s="1"/>
  <c r="E5425" i="1" a="1"/>
  <c r="E5425" i="1" s="1"/>
  <c r="H5425" i="1" s="1" a="1"/>
  <c r="H5425" i="1" s="1"/>
  <c r="E5426" i="1" a="1"/>
  <c r="E5426" i="1" s="1"/>
  <c r="H5426" i="1" s="1" a="1"/>
  <c r="H5426" i="1" s="1"/>
  <c r="E5427" i="1" a="1"/>
  <c r="E5427" i="1" s="1"/>
  <c r="H5427" i="1" s="1" a="1"/>
  <c r="H5427" i="1" s="1"/>
  <c r="E5428" i="1" a="1"/>
  <c r="E5428" i="1" s="1"/>
  <c r="H5428" i="1" s="1" a="1"/>
  <c r="H5428" i="1" s="1"/>
  <c r="E5429" i="1" a="1"/>
  <c r="E5429" i="1" s="1"/>
  <c r="H5429" i="1" s="1" a="1"/>
  <c r="H5429" i="1" s="1"/>
  <c r="E5430" i="1" a="1"/>
  <c r="E5430" i="1" s="1"/>
  <c r="H5430" i="1" s="1" a="1"/>
  <c r="H5430" i="1" s="1"/>
  <c r="E5431" i="1" a="1"/>
  <c r="E5431" i="1" s="1"/>
  <c r="H5431" i="1" s="1" a="1"/>
  <c r="H5431" i="1" s="1"/>
  <c r="E5432" i="1" a="1"/>
  <c r="E5432" i="1"/>
  <c r="H5432" i="1" s="1" a="1"/>
  <c r="H5432" i="1" s="1"/>
  <c r="E5433" i="1" a="1"/>
  <c r="E5433" i="1" s="1"/>
  <c r="H5433" i="1" s="1" a="1"/>
  <c r="H5433" i="1" s="1"/>
  <c r="E5434" i="1" a="1"/>
  <c r="E5434" i="1" s="1"/>
  <c r="H5434" i="1" s="1" a="1"/>
  <c r="H5434" i="1" s="1"/>
  <c r="E5435" i="1" a="1"/>
  <c r="E5435" i="1" s="1"/>
  <c r="H5435" i="1" s="1" a="1"/>
  <c r="H5435" i="1" s="1"/>
  <c r="E5436" i="1" a="1"/>
  <c r="E5436" i="1" s="1"/>
  <c r="H5436" i="1" s="1" a="1"/>
  <c r="H5436" i="1" s="1"/>
  <c r="E5437" i="1" a="1"/>
  <c r="E5437" i="1" s="1"/>
  <c r="H5437" i="1" s="1" a="1"/>
  <c r="H5437" i="1" s="1"/>
  <c r="E5438" i="1" a="1"/>
  <c r="E5438" i="1" s="1"/>
  <c r="H5438" i="1" s="1" a="1"/>
  <c r="H5438" i="1" s="1"/>
  <c r="E5439" i="1" a="1"/>
  <c r="E5439" i="1" s="1"/>
  <c r="H5439" i="1" s="1" a="1"/>
  <c r="H5439" i="1" s="1"/>
  <c r="E5440" i="1" a="1"/>
  <c r="E5440" i="1" s="1"/>
  <c r="H5440" i="1" s="1" a="1"/>
  <c r="H5440" i="1" s="1"/>
  <c r="E5441" i="1" a="1"/>
  <c r="E5441" i="1" s="1"/>
  <c r="H5441" i="1" s="1" a="1"/>
  <c r="H5441" i="1" s="1"/>
  <c r="E5442" i="1" a="1"/>
  <c r="E5442" i="1"/>
  <c r="H5442" i="1" s="1" a="1"/>
  <c r="H5442" i="1" s="1"/>
  <c r="E5443" i="1" a="1"/>
  <c r="E5443" i="1" s="1"/>
  <c r="H5443" i="1" s="1" a="1"/>
  <c r="H5443" i="1" s="1"/>
  <c r="E5444" i="1" a="1"/>
  <c r="E5444" i="1" s="1"/>
  <c r="H5444" i="1" s="1" a="1"/>
  <c r="H5444" i="1" s="1"/>
  <c r="E5445" i="1" a="1"/>
  <c r="E5445" i="1" s="1"/>
  <c r="H5445" i="1" s="1" a="1"/>
  <c r="H5445" i="1" s="1"/>
  <c r="E5446" i="1" a="1"/>
  <c r="E5446" i="1" s="1"/>
  <c r="H5446" i="1" s="1" a="1"/>
  <c r="H5446" i="1" s="1"/>
  <c r="E5447" i="1" a="1"/>
  <c r="E5447" i="1" s="1"/>
  <c r="H5447" i="1" s="1" a="1"/>
  <c r="H5447" i="1" s="1"/>
  <c r="E5448" i="1" a="1"/>
  <c r="E5448" i="1" s="1"/>
  <c r="H5448" i="1" s="1" a="1"/>
  <c r="H5448" i="1" s="1"/>
  <c r="E5449" i="1" a="1"/>
  <c r="E5449" i="1" s="1"/>
  <c r="H5449" i="1" s="1" a="1"/>
  <c r="H5449" i="1" s="1"/>
  <c r="E5450" i="1" a="1"/>
  <c r="E5450" i="1" s="1"/>
  <c r="H5450" i="1" s="1" a="1"/>
  <c r="H5450" i="1" s="1"/>
  <c r="E5451" i="1" a="1"/>
  <c r="E5451" i="1" s="1"/>
  <c r="H5451" i="1" s="1" a="1"/>
  <c r="H5451" i="1" s="1"/>
  <c r="E5452" i="1" a="1"/>
  <c r="E5452" i="1" s="1"/>
  <c r="H5452" i="1" s="1" a="1"/>
  <c r="H5452" i="1" s="1"/>
  <c r="E5453" i="1" a="1"/>
  <c r="E5453" i="1" s="1"/>
  <c r="H5453" i="1" s="1" a="1"/>
  <c r="H5453" i="1" s="1"/>
  <c r="E5454" i="1" a="1"/>
  <c r="E5454" i="1" s="1"/>
  <c r="H5454" i="1" s="1" a="1"/>
  <c r="H5454" i="1" s="1"/>
  <c r="E5455" i="1" a="1"/>
  <c r="E5455" i="1" s="1"/>
  <c r="H5455" i="1" s="1" a="1"/>
  <c r="H5455" i="1" s="1"/>
  <c r="E5456" i="1" a="1"/>
  <c r="E5456" i="1" s="1"/>
  <c r="H5456" i="1" s="1" a="1"/>
  <c r="H5456" i="1" s="1"/>
  <c r="E5457" i="1" a="1"/>
  <c r="E5457" i="1" s="1"/>
  <c r="H5457" i="1" s="1" a="1"/>
  <c r="H5457" i="1" s="1"/>
  <c r="E5458" i="1" a="1"/>
  <c r="E5458" i="1" s="1"/>
  <c r="H5458" i="1" s="1" a="1"/>
  <c r="H5458" i="1" s="1"/>
  <c r="E5459" i="1" a="1"/>
  <c r="E5459" i="1" s="1"/>
  <c r="H5459" i="1" s="1" a="1"/>
  <c r="H5459" i="1" s="1"/>
  <c r="E5460" i="1" a="1"/>
  <c r="E5460" i="1" s="1"/>
  <c r="H5460" i="1" s="1" a="1"/>
  <c r="H5460" i="1" s="1"/>
  <c r="E5461" i="1" a="1"/>
  <c r="E5461" i="1" s="1"/>
  <c r="H5461" i="1" s="1" a="1"/>
  <c r="H5461" i="1" s="1"/>
  <c r="E5462" i="1" a="1"/>
  <c r="E5462" i="1" s="1"/>
  <c r="H5462" i="1" s="1" a="1"/>
  <c r="H5462" i="1" s="1"/>
  <c r="E5463" i="1" a="1"/>
  <c r="E5463" i="1" s="1"/>
  <c r="H5463" i="1" s="1" a="1"/>
  <c r="H5463" i="1" s="1"/>
  <c r="E5464" i="1" a="1"/>
  <c r="E5464" i="1" s="1"/>
  <c r="H5464" i="1" s="1" a="1"/>
  <c r="H5464" i="1" s="1"/>
  <c r="E5465" i="1" a="1"/>
  <c r="E5465" i="1"/>
  <c r="H5465" i="1" s="1" a="1"/>
  <c r="H5465" i="1" s="1"/>
  <c r="E5466" i="1" a="1"/>
  <c r="E5466" i="1" s="1"/>
  <c r="H5466" i="1" s="1" a="1"/>
  <c r="H5466" i="1" s="1"/>
  <c r="E5467" i="1" a="1"/>
  <c r="E5467" i="1" s="1"/>
  <c r="H5467" i="1" s="1" a="1"/>
  <c r="H5467" i="1" s="1"/>
  <c r="E5468" i="1" a="1"/>
  <c r="E5468" i="1"/>
  <c r="H5468" i="1" s="1" a="1"/>
  <c r="H5468" i="1" s="1"/>
  <c r="E5469" i="1" a="1"/>
  <c r="E5469" i="1" s="1"/>
  <c r="H5469" i="1" s="1" a="1"/>
  <c r="H5469" i="1" s="1"/>
  <c r="E5470" i="1" a="1"/>
  <c r="E5470" i="1" s="1"/>
  <c r="H5470" i="1" s="1" a="1"/>
  <c r="H5470" i="1" s="1"/>
  <c r="E5471" i="1" a="1"/>
  <c r="E5471" i="1" s="1"/>
  <c r="H5471" i="1" s="1" a="1"/>
  <c r="H5471" i="1" s="1"/>
  <c r="E5472" i="1" a="1"/>
  <c r="E5472" i="1" s="1"/>
  <c r="H5472" i="1" s="1" a="1"/>
  <c r="H5472" i="1" s="1"/>
  <c r="E5473" i="1" a="1"/>
  <c r="E5473" i="1" s="1"/>
  <c r="H5473" i="1" s="1" a="1"/>
  <c r="H5473" i="1" s="1"/>
  <c r="E5474" i="1" a="1"/>
  <c r="E5474" i="1" s="1"/>
  <c r="H5474" i="1" s="1" a="1"/>
  <c r="H5474" i="1" s="1"/>
  <c r="E5475" i="1" a="1"/>
  <c r="E5475" i="1" s="1"/>
  <c r="H5475" i="1" s="1" a="1"/>
  <c r="H5475" i="1" s="1"/>
  <c r="E5476" i="1" a="1"/>
  <c r="E5476" i="1" s="1"/>
  <c r="H5476" i="1" s="1" a="1"/>
  <c r="H5476" i="1" s="1"/>
  <c r="E5477" i="1" a="1"/>
  <c r="E5477" i="1" s="1"/>
  <c r="H5477" i="1" s="1" a="1"/>
  <c r="H5477" i="1" s="1"/>
  <c r="E5478" i="1" a="1"/>
  <c r="E5478" i="1"/>
  <c r="H5478" i="1" s="1" a="1"/>
  <c r="H5478" i="1" s="1"/>
  <c r="E5479" i="1" a="1"/>
  <c r="E5479" i="1" s="1"/>
  <c r="H5479" i="1" s="1" a="1"/>
  <c r="H5479" i="1" s="1"/>
  <c r="E5480" i="1" a="1"/>
  <c r="E5480" i="1" s="1"/>
  <c r="H5480" i="1" s="1" a="1"/>
  <c r="H5480" i="1" s="1"/>
  <c r="E5481" i="1" a="1"/>
  <c r="E5481" i="1" s="1"/>
  <c r="H5481" i="1" s="1" a="1"/>
  <c r="H5481" i="1" s="1"/>
  <c r="E5482" i="1" a="1"/>
  <c r="E5482" i="1" s="1"/>
  <c r="H5482" i="1" s="1" a="1"/>
  <c r="H5482" i="1" s="1"/>
  <c r="E5483" i="1" a="1"/>
  <c r="E5483" i="1" s="1"/>
  <c r="H5483" i="1" s="1" a="1"/>
  <c r="H5483" i="1" s="1"/>
  <c r="E5484" i="1" a="1"/>
  <c r="E5484" i="1" s="1"/>
  <c r="H5484" i="1" s="1" a="1"/>
  <c r="H5484" i="1" s="1"/>
  <c r="E5485" i="1" a="1"/>
  <c r="E5485" i="1" s="1"/>
  <c r="H5485" i="1" s="1" a="1"/>
  <c r="H5485" i="1" s="1"/>
  <c r="E5486" i="1" a="1"/>
  <c r="E5486" i="1" s="1"/>
  <c r="H5486" i="1" s="1" a="1"/>
  <c r="H5486" i="1" s="1"/>
  <c r="E5487" i="1" a="1"/>
  <c r="E5487" i="1" s="1"/>
  <c r="H5487" i="1" s="1" a="1"/>
  <c r="H5487" i="1" s="1"/>
  <c r="E5488" i="1" a="1"/>
  <c r="E5488" i="1" s="1"/>
  <c r="H5488" i="1" s="1" a="1"/>
  <c r="H5488" i="1" s="1"/>
  <c r="E5489" i="1" a="1"/>
  <c r="E5489" i="1" s="1"/>
  <c r="H5489" i="1" s="1" a="1"/>
  <c r="H5489" i="1" s="1"/>
  <c r="E5490" i="1" a="1"/>
  <c r="E5490" i="1" s="1"/>
  <c r="H5490" i="1" s="1" a="1"/>
  <c r="H5490" i="1" s="1"/>
  <c r="E5491" i="1" a="1"/>
  <c r="E5491" i="1"/>
  <c r="H5491" i="1" s="1" a="1"/>
  <c r="H5491" i="1" s="1"/>
  <c r="E5492" i="1" a="1"/>
  <c r="E5492" i="1" s="1"/>
  <c r="H5492" i="1" s="1" a="1"/>
  <c r="H5492" i="1" s="1"/>
  <c r="E5493" i="1" a="1"/>
  <c r="E5493" i="1" s="1"/>
  <c r="H5493" i="1" s="1" a="1"/>
  <c r="H5493" i="1" s="1"/>
  <c r="E5494" i="1" a="1"/>
  <c r="E5494" i="1" s="1"/>
  <c r="H5494" i="1" s="1" a="1"/>
  <c r="H5494" i="1" s="1"/>
  <c r="E5495" i="1" a="1"/>
  <c r="E5495" i="1" s="1"/>
  <c r="H5495" i="1" s="1" a="1"/>
  <c r="H5495" i="1" s="1"/>
  <c r="E5496" i="1" a="1"/>
  <c r="E5496" i="1" s="1"/>
  <c r="H5496" i="1" s="1" a="1"/>
  <c r="H5496" i="1" s="1"/>
  <c r="E5497" i="1" a="1"/>
  <c r="E5497" i="1" s="1"/>
  <c r="H5497" i="1" s="1" a="1"/>
  <c r="H5497" i="1" s="1"/>
  <c r="E5498" i="1" a="1"/>
  <c r="E5498" i="1" s="1"/>
  <c r="H5498" i="1" s="1" a="1"/>
  <c r="H5498" i="1" s="1"/>
  <c r="E5499" i="1" a="1"/>
  <c r="E5499" i="1" s="1"/>
  <c r="H5499" i="1" s="1" a="1"/>
  <c r="H5499" i="1" s="1"/>
  <c r="E5500" i="1" a="1"/>
  <c r="E5500" i="1" s="1"/>
  <c r="H5500" i="1" s="1" a="1"/>
  <c r="H5500" i="1" s="1"/>
  <c r="E5501" i="1" a="1"/>
  <c r="E5501" i="1" s="1"/>
  <c r="H5501" i="1" s="1" a="1"/>
  <c r="H5501" i="1" s="1"/>
  <c r="E5502" i="1" a="1"/>
  <c r="E5502" i="1" s="1"/>
  <c r="H5502" i="1" s="1" a="1"/>
  <c r="H5502" i="1" s="1"/>
  <c r="E5503" i="1" a="1"/>
  <c r="E5503" i="1" s="1"/>
  <c r="H5503" i="1" s="1" a="1"/>
  <c r="H5503" i="1" s="1"/>
  <c r="E5504" i="1" a="1"/>
  <c r="E5504" i="1" s="1"/>
  <c r="H5504" i="1" s="1" a="1"/>
  <c r="H5504" i="1" s="1"/>
  <c r="E5505" i="1" a="1"/>
  <c r="E5505" i="1" s="1"/>
  <c r="H5505" i="1" s="1" a="1"/>
  <c r="H5505" i="1" s="1"/>
  <c r="E5506" i="1" a="1"/>
  <c r="E5506" i="1" s="1"/>
  <c r="H5506" i="1" s="1" a="1"/>
  <c r="H5506" i="1" s="1"/>
  <c r="E5507" i="1" a="1"/>
  <c r="E5507" i="1" s="1"/>
  <c r="H5507" i="1" s="1" a="1"/>
  <c r="H5507" i="1" s="1"/>
  <c r="E5508" i="1" a="1"/>
  <c r="E5508" i="1" s="1"/>
  <c r="H5508" i="1" s="1" a="1"/>
  <c r="H5508" i="1" s="1"/>
  <c r="E5509" i="1" a="1"/>
  <c r="E5509" i="1" s="1"/>
  <c r="H5509" i="1" s="1" a="1"/>
  <c r="H5509" i="1" s="1"/>
  <c r="E5510" i="1" a="1"/>
  <c r="E5510" i="1" s="1"/>
  <c r="H5510" i="1" s="1" a="1"/>
  <c r="H5510" i="1" s="1"/>
  <c r="E5511" i="1" a="1"/>
  <c r="E5511" i="1" s="1"/>
  <c r="H5511" i="1" s="1" a="1"/>
  <c r="H5511" i="1" s="1"/>
  <c r="E5512" i="1" a="1"/>
  <c r="E5512" i="1" s="1"/>
  <c r="H5512" i="1" s="1" a="1"/>
  <c r="H5512" i="1" s="1"/>
  <c r="E5513" i="1" a="1"/>
  <c r="E5513" i="1" s="1"/>
  <c r="H5513" i="1" s="1" a="1"/>
  <c r="H5513" i="1" s="1"/>
  <c r="E5514" i="1" a="1"/>
  <c r="E5514" i="1"/>
  <c r="H5514" i="1" s="1" a="1"/>
  <c r="H5514" i="1" s="1"/>
  <c r="E5515" i="1" a="1"/>
  <c r="E5515" i="1" s="1"/>
  <c r="H5515" i="1" s="1" a="1"/>
  <c r="H5515" i="1" s="1"/>
  <c r="E5516" i="1" a="1"/>
  <c r="E5516" i="1" s="1"/>
  <c r="H5516" i="1" s="1" a="1"/>
  <c r="H5516" i="1" s="1"/>
  <c r="E5517" i="1" a="1"/>
  <c r="E5517" i="1"/>
  <c r="H5517" i="1" s="1" a="1"/>
  <c r="H5517" i="1" s="1"/>
  <c r="E5518" i="1" a="1"/>
  <c r="E5518" i="1" s="1"/>
  <c r="H5518" i="1" s="1" a="1"/>
  <c r="H5518" i="1" s="1"/>
  <c r="E5519" i="1" a="1"/>
  <c r="E5519" i="1" s="1"/>
  <c r="H5519" i="1" s="1" a="1"/>
  <c r="H5519" i="1" s="1"/>
  <c r="E5520" i="1" a="1"/>
  <c r="E5520" i="1" s="1"/>
  <c r="H5520" i="1" s="1" a="1"/>
  <c r="H5520" i="1" s="1"/>
  <c r="E5521" i="1" a="1"/>
  <c r="E5521" i="1" s="1"/>
  <c r="H5521" i="1" s="1" a="1"/>
  <c r="H5521" i="1" s="1"/>
  <c r="E5522" i="1" a="1"/>
  <c r="E5522" i="1" s="1"/>
  <c r="H5522" i="1" s="1" a="1"/>
  <c r="H5522" i="1" s="1"/>
  <c r="E5523" i="1" a="1"/>
  <c r="E5523" i="1" s="1"/>
  <c r="H5523" i="1" s="1" a="1"/>
  <c r="H5523" i="1" s="1"/>
  <c r="E5524" i="1" a="1"/>
  <c r="E5524" i="1" s="1"/>
  <c r="H5524" i="1" s="1" a="1"/>
  <c r="H5524" i="1" s="1"/>
  <c r="E5525" i="1" a="1"/>
  <c r="E5525" i="1" s="1"/>
  <c r="H5525" i="1" s="1" a="1"/>
  <c r="H5525" i="1" s="1"/>
  <c r="E5526" i="1" a="1"/>
  <c r="E5526" i="1" s="1"/>
  <c r="H5526" i="1" s="1" a="1"/>
  <c r="H5526" i="1" s="1"/>
  <c r="E5527" i="1" a="1"/>
  <c r="E5527" i="1"/>
  <c r="H5527" i="1" s="1" a="1"/>
  <c r="H5527" i="1" s="1"/>
  <c r="E5528" i="1" a="1"/>
  <c r="E5528" i="1" s="1"/>
  <c r="H5528" i="1" s="1" a="1"/>
  <c r="H5528" i="1" s="1"/>
  <c r="E5529" i="1" a="1"/>
  <c r="E5529" i="1" s="1"/>
  <c r="H5529" i="1" s="1" a="1"/>
  <c r="H5529" i="1" s="1"/>
  <c r="E5530" i="1" a="1"/>
  <c r="E5530" i="1" s="1"/>
  <c r="H5530" i="1" s="1" a="1"/>
  <c r="H5530" i="1" s="1"/>
  <c r="E5531" i="1" a="1"/>
  <c r="E5531" i="1" s="1"/>
  <c r="H5531" i="1" s="1" a="1"/>
  <c r="H5531" i="1" s="1"/>
  <c r="E5532" i="1" a="1"/>
  <c r="E5532" i="1" s="1"/>
  <c r="H5532" i="1" s="1" a="1"/>
  <c r="H5532" i="1" s="1"/>
  <c r="E5533" i="1" a="1"/>
  <c r="E5533" i="1" s="1"/>
  <c r="H5533" i="1" s="1" a="1"/>
  <c r="H5533" i="1" s="1"/>
  <c r="E5534" i="1" a="1"/>
  <c r="E5534" i="1" s="1"/>
  <c r="H5534" i="1" s="1" a="1"/>
  <c r="H5534" i="1" s="1"/>
  <c r="E5535" i="1" a="1"/>
  <c r="E5535" i="1" s="1"/>
  <c r="H5535" i="1" s="1" a="1"/>
  <c r="H5535" i="1" s="1"/>
  <c r="E5536" i="1" a="1"/>
  <c r="E5536" i="1" s="1"/>
  <c r="H5536" i="1" s="1" a="1"/>
  <c r="H5536" i="1" s="1"/>
  <c r="E5537" i="1" a="1"/>
  <c r="E5537" i="1"/>
  <c r="H5537" i="1" s="1" a="1"/>
  <c r="H5537" i="1" s="1"/>
  <c r="E5538" i="1" a="1"/>
  <c r="E5538" i="1" s="1"/>
  <c r="H5538" i="1" s="1" a="1"/>
  <c r="H5538" i="1" s="1"/>
  <c r="E5539" i="1" a="1"/>
  <c r="E5539" i="1" s="1"/>
  <c r="H5539" i="1" s="1" a="1"/>
  <c r="H5539" i="1" s="1"/>
  <c r="E5540" i="1" a="1"/>
  <c r="E5540" i="1"/>
  <c r="H5540" i="1" s="1" a="1"/>
  <c r="H5540" i="1" s="1"/>
  <c r="E5541" i="1" a="1"/>
  <c r="E5541" i="1" s="1"/>
  <c r="H5541" i="1" s="1" a="1"/>
  <c r="H5541" i="1" s="1"/>
  <c r="E5542" i="1" a="1"/>
  <c r="E5542" i="1" s="1"/>
  <c r="H5542" i="1" s="1" a="1"/>
  <c r="H5542" i="1" s="1"/>
  <c r="E5543" i="1" a="1"/>
  <c r="E5543" i="1" s="1"/>
  <c r="H5543" i="1" s="1" a="1"/>
  <c r="H5543" i="1" s="1"/>
  <c r="E5544" i="1" a="1"/>
  <c r="E5544" i="1" s="1"/>
  <c r="H5544" i="1" s="1" a="1"/>
  <c r="H5544" i="1" s="1"/>
  <c r="E5545" i="1" a="1"/>
  <c r="E5545" i="1" s="1"/>
  <c r="H5545" i="1" s="1" a="1"/>
  <c r="H5545" i="1" s="1"/>
  <c r="E5546" i="1" a="1"/>
  <c r="E5546" i="1" s="1"/>
  <c r="H5546" i="1" s="1" a="1"/>
  <c r="H5546" i="1" s="1"/>
  <c r="E5547" i="1" a="1"/>
  <c r="E5547" i="1" s="1"/>
  <c r="H5547" i="1" s="1" a="1"/>
  <c r="H5547" i="1" s="1"/>
  <c r="E5548" i="1" a="1"/>
  <c r="E5548" i="1" s="1"/>
  <c r="H5548" i="1" s="1" a="1"/>
  <c r="H5548" i="1" s="1"/>
  <c r="E5549" i="1" a="1"/>
  <c r="E5549" i="1" s="1"/>
  <c r="H5549" i="1" s="1" a="1"/>
  <c r="H5549" i="1" s="1"/>
  <c r="E5550" i="1" a="1"/>
  <c r="E5550" i="1"/>
  <c r="H5550" i="1" s="1" a="1"/>
  <c r="H5550" i="1" s="1"/>
  <c r="E5551" i="1" a="1"/>
  <c r="E5551" i="1" s="1"/>
  <c r="H5551" i="1" s="1" a="1"/>
  <c r="H5551" i="1" s="1"/>
  <c r="E5552" i="1" a="1"/>
  <c r="E5552" i="1" s="1"/>
  <c r="H5552" i="1" s="1" a="1"/>
  <c r="H5552" i="1" s="1"/>
  <c r="E5553" i="1" a="1"/>
  <c r="E5553" i="1" s="1"/>
  <c r="H5553" i="1" s="1" a="1"/>
  <c r="H5553" i="1" s="1"/>
  <c r="E5554" i="1" a="1"/>
  <c r="E5554" i="1" s="1"/>
  <c r="H5554" i="1" s="1" a="1"/>
  <c r="H5554" i="1" s="1"/>
  <c r="E5555" i="1" a="1"/>
  <c r="E5555" i="1" s="1"/>
  <c r="H5555" i="1" s="1" a="1"/>
  <c r="H5555" i="1" s="1"/>
  <c r="E5556" i="1" a="1"/>
  <c r="E5556" i="1" s="1"/>
  <c r="H5556" i="1" s="1" a="1"/>
  <c r="H5556" i="1" s="1"/>
  <c r="E5557" i="1" a="1"/>
  <c r="E5557" i="1" s="1"/>
  <c r="H5557" i="1" s="1" a="1"/>
  <c r="H5557" i="1" s="1"/>
  <c r="E5558" i="1" a="1"/>
  <c r="E5558" i="1"/>
  <c r="H5558" i="1" s="1" a="1"/>
  <c r="H5558" i="1" s="1"/>
  <c r="E5559" i="1" a="1"/>
  <c r="E5559" i="1" s="1"/>
  <c r="H5559" i="1" s="1" a="1"/>
  <c r="H5559" i="1" s="1"/>
  <c r="E5560" i="1" a="1"/>
  <c r="E5560" i="1" s="1"/>
  <c r="H5560" i="1" s="1" a="1"/>
  <c r="H5560" i="1" s="1"/>
  <c r="E5561" i="1" a="1"/>
  <c r="E5561" i="1" s="1"/>
  <c r="H5561" i="1" s="1" a="1"/>
  <c r="H5561" i="1" s="1"/>
  <c r="E5562" i="1" a="1"/>
  <c r="E5562" i="1" s="1"/>
  <c r="H5562" i="1" s="1" a="1"/>
  <c r="H5562" i="1" s="1"/>
  <c r="E5563" i="1" a="1"/>
  <c r="E5563" i="1" s="1"/>
  <c r="H5563" i="1" s="1" a="1"/>
  <c r="H5563" i="1" s="1"/>
  <c r="E5564" i="1" a="1"/>
  <c r="E5564" i="1" s="1"/>
  <c r="H5564" i="1" s="1" a="1"/>
  <c r="H5564" i="1" s="1"/>
  <c r="E5565" i="1" a="1"/>
  <c r="E5565" i="1" s="1"/>
  <c r="H5565" i="1" s="1" a="1"/>
  <c r="H5565" i="1" s="1"/>
  <c r="E5566" i="1" a="1"/>
  <c r="E5566" i="1" s="1"/>
  <c r="H5566" i="1" s="1" a="1"/>
  <c r="H5566" i="1" s="1"/>
  <c r="E5567" i="1" a="1"/>
  <c r="E5567" i="1" s="1"/>
  <c r="H5567" i="1" s="1" a="1"/>
  <c r="H5567" i="1" s="1"/>
  <c r="E5568" i="1" a="1"/>
  <c r="E5568" i="1" s="1"/>
  <c r="H5568" i="1" s="1" a="1"/>
  <c r="H5568" i="1" s="1"/>
  <c r="E5569" i="1" a="1"/>
  <c r="E5569" i="1" s="1"/>
  <c r="H5569" i="1" s="1" a="1"/>
  <c r="H5569" i="1" s="1"/>
  <c r="E5570" i="1" a="1"/>
  <c r="E5570" i="1" s="1"/>
  <c r="H5570" i="1" s="1" a="1"/>
  <c r="H5570" i="1" s="1"/>
  <c r="E5571" i="1" a="1"/>
  <c r="E5571" i="1"/>
  <c r="H5571" i="1" s="1" a="1"/>
  <c r="H5571" i="1" s="1"/>
  <c r="E5572" i="1" a="1"/>
  <c r="E5572" i="1" s="1"/>
  <c r="H5572" i="1" s="1" a="1"/>
  <c r="H5572" i="1" s="1"/>
  <c r="E5573" i="1" a="1"/>
  <c r="E5573" i="1" s="1"/>
  <c r="H5573" i="1" s="1" a="1"/>
  <c r="H5573" i="1" s="1"/>
  <c r="E5574" i="1" a="1"/>
  <c r="E5574" i="1" s="1"/>
  <c r="H5574" i="1" s="1" a="1"/>
  <c r="H5574" i="1" s="1"/>
  <c r="E5575" i="1" a="1"/>
  <c r="E5575" i="1" s="1"/>
  <c r="H5575" i="1" s="1" a="1"/>
  <c r="H5575" i="1" s="1"/>
  <c r="E5576" i="1" a="1"/>
  <c r="E5576" i="1"/>
  <c r="H5576" i="1" s="1" a="1"/>
  <c r="H5576" i="1" s="1"/>
  <c r="E5577" i="1" a="1"/>
  <c r="E5577" i="1" s="1"/>
  <c r="H5577" i="1" s="1" a="1"/>
  <c r="H5577" i="1" s="1"/>
  <c r="E5578" i="1" a="1"/>
  <c r="E5578" i="1" s="1"/>
  <c r="H5578" i="1" s="1" a="1"/>
  <c r="H5578" i="1" s="1"/>
  <c r="E5579" i="1" a="1"/>
  <c r="E5579" i="1" s="1"/>
  <c r="H5579" i="1" s="1" a="1"/>
  <c r="H5579" i="1" s="1"/>
  <c r="E5580" i="1" a="1"/>
  <c r="E5580" i="1" s="1"/>
  <c r="H5580" i="1" s="1" a="1"/>
  <c r="H5580" i="1" s="1"/>
  <c r="E5581" i="1" a="1"/>
  <c r="E5581" i="1" s="1"/>
  <c r="H5581" i="1" s="1" a="1"/>
  <c r="H5581" i="1" s="1"/>
  <c r="E5582" i="1" a="1"/>
  <c r="E5582" i="1" s="1"/>
  <c r="H5582" i="1" s="1" a="1"/>
  <c r="H5582" i="1" s="1"/>
  <c r="E5583" i="1" a="1"/>
  <c r="E5583" i="1" s="1"/>
  <c r="H5583" i="1" s="1" a="1"/>
  <c r="H5583" i="1" s="1"/>
  <c r="E5584" i="1" a="1"/>
  <c r="E5584" i="1" s="1"/>
  <c r="H5584" i="1" s="1" a="1"/>
  <c r="H5584" i="1" s="1"/>
  <c r="E5585" i="1" a="1"/>
  <c r="E5585" i="1" s="1"/>
  <c r="H5585" i="1" s="1" a="1"/>
  <c r="H5585" i="1" s="1"/>
  <c r="E5586" i="1" a="1"/>
  <c r="E5586" i="1"/>
  <c r="H5586" i="1" s="1" a="1"/>
  <c r="H5586" i="1" s="1"/>
  <c r="E5587" i="1" a="1"/>
  <c r="E5587" i="1" s="1"/>
  <c r="H5587" i="1" s="1" a="1"/>
  <c r="H5587" i="1" s="1"/>
  <c r="E5588" i="1" a="1"/>
  <c r="E5588" i="1" s="1"/>
  <c r="H5588" i="1" s="1" a="1"/>
  <c r="H5588" i="1" s="1"/>
  <c r="E5589" i="1" a="1"/>
  <c r="E5589" i="1" s="1"/>
  <c r="H5589" i="1" s="1" a="1"/>
  <c r="H5589" i="1" s="1"/>
  <c r="E5590" i="1" a="1"/>
  <c r="E5590" i="1" s="1"/>
  <c r="H5590" i="1" s="1" a="1"/>
  <c r="H5590" i="1" s="1"/>
  <c r="E5591" i="1" a="1"/>
  <c r="E5591" i="1" s="1"/>
  <c r="H5591" i="1" s="1" a="1"/>
  <c r="H5591" i="1" s="1"/>
  <c r="E5592" i="1" a="1"/>
  <c r="E5592" i="1" s="1"/>
  <c r="H5592" i="1" s="1" a="1"/>
  <c r="H5592" i="1" s="1"/>
  <c r="E5593" i="1" a="1"/>
  <c r="E5593" i="1" s="1"/>
  <c r="H5593" i="1" s="1" a="1"/>
  <c r="H5593" i="1" s="1"/>
  <c r="E5594" i="1" a="1"/>
  <c r="E5594" i="1" s="1"/>
  <c r="H5594" i="1" s="1" a="1"/>
  <c r="H5594" i="1" s="1"/>
  <c r="E5595" i="1" a="1"/>
  <c r="E5595" i="1" s="1"/>
  <c r="H5595" i="1" s="1" a="1"/>
  <c r="H5595" i="1" s="1"/>
  <c r="E5596" i="1" a="1"/>
  <c r="E5596" i="1" s="1"/>
  <c r="H5596" i="1" s="1" a="1"/>
  <c r="H5596" i="1" s="1"/>
  <c r="E5597" i="1" a="1"/>
  <c r="E5597" i="1" s="1"/>
  <c r="H5597" i="1" s="1" a="1"/>
  <c r="H5597" i="1" s="1"/>
  <c r="E5598" i="1" a="1"/>
  <c r="E5598" i="1" s="1"/>
  <c r="H5598" i="1" s="1" a="1"/>
  <c r="H5598" i="1" s="1"/>
  <c r="E5599" i="1" a="1"/>
  <c r="E5599" i="1" s="1"/>
  <c r="H5599" i="1" s="1" a="1"/>
  <c r="H5599" i="1" s="1"/>
  <c r="E5600" i="1" a="1"/>
  <c r="E5600" i="1" s="1"/>
  <c r="H5600" i="1" s="1" a="1"/>
  <c r="H5600" i="1" s="1"/>
  <c r="E5601" i="1" a="1"/>
  <c r="E5601" i="1" s="1"/>
  <c r="H5601" i="1" s="1" a="1"/>
  <c r="H5601" i="1" s="1"/>
  <c r="E5602" i="1" a="1"/>
  <c r="E5602" i="1" s="1"/>
  <c r="H5602" i="1" s="1" a="1"/>
  <c r="H5602" i="1" s="1"/>
  <c r="E5603" i="1" a="1"/>
  <c r="E5603" i="1" s="1"/>
  <c r="H5603" i="1" s="1" a="1"/>
  <c r="H5603" i="1" s="1"/>
  <c r="E5604" i="1" a="1"/>
  <c r="E5604" i="1"/>
  <c r="H5604" i="1" s="1" a="1"/>
  <c r="H5604" i="1" s="1"/>
  <c r="E5605" i="1" a="1"/>
  <c r="E5605" i="1" s="1"/>
  <c r="H5605" i="1" s="1" a="1"/>
  <c r="H5605" i="1" s="1"/>
  <c r="E5606" i="1" a="1"/>
  <c r="E5606" i="1" s="1"/>
  <c r="H5606" i="1" s="1" a="1"/>
  <c r="H5606" i="1" s="1"/>
  <c r="E5607" i="1" a="1"/>
  <c r="E5607" i="1" s="1"/>
  <c r="H5607" i="1" s="1" a="1"/>
  <c r="H5607" i="1" s="1"/>
  <c r="E5608" i="1" a="1"/>
  <c r="E5608" i="1" s="1"/>
  <c r="H5608" i="1" s="1" a="1"/>
  <c r="H5608" i="1" s="1"/>
  <c r="E5609" i="1" a="1"/>
  <c r="E5609" i="1" s="1"/>
  <c r="H5609" i="1" s="1" a="1"/>
  <c r="H5609" i="1" s="1"/>
  <c r="E5610" i="1" a="1"/>
  <c r="E5610" i="1" s="1"/>
  <c r="H5610" i="1" s="1" a="1"/>
  <c r="H5610" i="1" s="1"/>
  <c r="E5611" i="1" a="1"/>
  <c r="E5611" i="1" s="1"/>
  <c r="H5611" i="1" s="1" a="1"/>
  <c r="H5611" i="1" s="1"/>
  <c r="E5612" i="1" a="1"/>
  <c r="E5612" i="1"/>
  <c r="H5612" i="1" s="1" a="1"/>
  <c r="H5612" i="1" s="1"/>
  <c r="E5613" i="1" a="1"/>
  <c r="E5613" i="1" s="1"/>
  <c r="H5613" i="1" s="1" a="1"/>
  <c r="H5613" i="1" s="1"/>
  <c r="E5614" i="1" a="1"/>
  <c r="E5614" i="1" s="1"/>
  <c r="H5614" i="1" s="1" a="1"/>
  <c r="H5614" i="1" s="1"/>
  <c r="E5615" i="1" a="1"/>
  <c r="E5615" i="1" s="1"/>
  <c r="H5615" i="1" s="1" a="1"/>
  <c r="H5615" i="1" s="1"/>
  <c r="E5616" i="1" a="1"/>
  <c r="E5616" i="1" s="1"/>
  <c r="H5616" i="1" s="1" a="1"/>
  <c r="H5616" i="1" s="1"/>
  <c r="E5617" i="1" a="1"/>
  <c r="E5617" i="1"/>
  <c r="H5617" i="1" s="1" a="1"/>
  <c r="H5617" i="1" s="1"/>
  <c r="E5618" i="1" a="1"/>
  <c r="E5618" i="1" s="1"/>
  <c r="H5618" i="1" s="1" a="1"/>
  <c r="H5618" i="1" s="1"/>
  <c r="E5619" i="1" a="1"/>
  <c r="E5619" i="1" s="1"/>
  <c r="H5619" i="1" s="1" a="1"/>
  <c r="H5619" i="1" s="1"/>
  <c r="E5620" i="1" a="1"/>
  <c r="E5620" i="1" s="1"/>
  <c r="H5620" i="1" s="1" a="1"/>
  <c r="H5620" i="1" s="1"/>
  <c r="E5621" i="1" a="1"/>
  <c r="E5621" i="1" s="1"/>
  <c r="H5621" i="1" s="1" a="1"/>
  <c r="H5621" i="1" s="1"/>
  <c r="E5622" i="1" a="1"/>
  <c r="E5622" i="1"/>
  <c r="H5622" i="1" s="1" a="1"/>
  <c r="H5622" i="1" s="1"/>
  <c r="E5623" i="1" a="1"/>
  <c r="E5623" i="1" s="1"/>
  <c r="H5623" i="1" s="1" a="1"/>
  <c r="H5623" i="1" s="1"/>
  <c r="E5624" i="1" a="1"/>
  <c r="E5624" i="1" s="1"/>
  <c r="H5624" i="1" s="1" a="1"/>
  <c r="H5624" i="1" s="1"/>
  <c r="E5625" i="1" a="1"/>
  <c r="E5625" i="1"/>
  <c r="H5625" i="1" s="1" a="1"/>
  <c r="H5625" i="1" s="1"/>
  <c r="E5626" i="1" a="1"/>
  <c r="E5626" i="1" s="1"/>
  <c r="H5626" i="1" s="1" a="1"/>
  <c r="H5626" i="1" s="1"/>
  <c r="E5627" i="1" a="1"/>
  <c r="E5627" i="1" s="1"/>
  <c r="H5627" i="1" s="1" a="1"/>
  <c r="H5627" i="1" s="1"/>
  <c r="E5628" i="1" a="1"/>
  <c r="E5628" i="1" s="1"/>
  <c r="H5628" i="1" s="1" a="1"/>
  <c r="H5628" i="1" s="1"/>
  <c r="E5629" i="1" a="1"/>
  <c r="E5629" i="1" s="1"/>
  <c r="H5629" i="1" s="1" a="1"/>
  <c r="H5629" i="1" s="1"/>
  <c r="E5630" i="1" a="1"/>
  <c r="E5630" i="1"/>
  <c r="H5630" i="1" s="1" a="1"/>
  <c r="H5630" i="1" s="1"/>
  <c r="E5631" i="1" a="1"/>
  <c r="E5631" i="1" s="1"/>
  <c r="H5631" i="1" s="1" a="1"/>
  <c r="H5631" i="1" s="1"/>
  <c r="E5632" i="1" a="1"/>
  <c r="E5632" i="1" s="1"/>
  <c r="H5632" i="1" s="1" a="1"/>
  <c r="H5632" i="1" s="1"/>
  <c r="E5633" i="1" a="1"/>
  <c r="E5633" i="1" s="1"/>
  <c r="H5633" i="1" s="1" a="1"/>
  <c r="H5633" i="1" s="1"/>
  <c r="E5634" i="1" a="1"/>
  <c r="E5634" i="1" s="1"/>
  <c r="H5634" i="1" s="1" a="1"/>
  <c r="H5634" i="1" s="1"/>
  <c r="E5635" i="1" a="1"/>
  <c r="E5635" i="1"/>
  <c r="H5635" i="1" s="1" a="1"/>
  <c r="H5635" i="1" s="1"/>
  <c r="E5636" i="1" a="1"/>
  <c r="E5636" i="1" s="1"/>
  <c r="H5636" i="1" s="1" a="1"/>
  <c r="H5636" i="1" s="1"/>
  <c r="E5637" i="1" a="1"/>
  <c r="E5637" i="1" s="1"/>
  <c r="H5637" i="1" s="1" a="1"/>
  <c r="H5637" i="1" s="1"/>
  <c r="E5638" i="1" a="1"/>
  <c r="E5638" i="1" s="1"/>
  <c r="H5638" i="1" s="1" a="1"/>
  <c r="H5638" i="1" s="1"/>
  <c r="E5639" i="1" a="1"/>
  <c r="E5639" i="1" s="1"/>
  <c r="H5639" i="1" s="1" a="1"/>
  <c r="H5639" i="1" s="1"/>
  <c r="E5640" i="1" a="1"/>
  <c r="E5640" i="1" s="1"/>
  <c r="H5640" i="1" s="1" a="1"/>
  <c r="H5640" i="1" s="1"/>
  <c r="E5641" i="1" a="1"/>
  <c r="E5641" i="1" s="1"/>
  <c r="H5641" i="1" s="1" a="1"/>
  <c r="H5641" i="1" s="1"/>
  <c r="E5642" i="1" a="1"/>
  <c r="E5642" i="1" s="1"/>
  <c r="H5642" i="1" s="1" a="1"/>
  <c r="H5642" i="1" s="1"/>
  <c r="E5643" i="1" a="1"/>
  <c r="E5643" i="1" s="1"/>
  <c r="H5643" i="1" s="1" a="1"/>
  <c r="H5643" i="1" s="1"/>
  <c r="E5644" i="1" a="1"/>
  <c r="E5644" i="1" s="1"/>
  <c r="H5644" i="1" s="1" a="1"/>
  <c r="H5644" i="1" s="1"/>
  <c r="E5645" i="1" a="1"/>
  <c r="E5645" i="1"/>
  <c r="H5645" i="1" s="1" a="1"/>
  <c r="H5645" i="1" s="1"/>
  <c r="E5646" i="1" a="1"/>
  <c r="E5646" i="1" s="1"/>
  <c r="H5646" i="1" s="1" a="1"/>
  <c r="H5646" i="1" s="1"/>
  <c r="E5647" i="1" a="1"/>
  <c r="E5647" i="1" s="1"/>
  <c r="H5647" i="1" s="1" a="1"/>
  <c r="H5647" i="1" s="1"/>
  <c r="E5648" i="1" a="1"/>
  <c r="E5648" i="1" s="1"/>
  <c r="H5648" i="1" s="1" a="1"/>
  <c r="H5648" i="1" s="1"/>
  <c r="E5649" i="1" a="1"/>
  <c r="E5649" i="1" s="1"/>
  <c r="H5649" i="1" s="1" a="1"/>
  <c r="H5649" i="1" s="1"/>
  <c r="E5650" i="1" a="1"/>
  <c r="E5650" i="1" s="1"/>
  <c r="H5650" i="1" s="1" a="1"/>
  <c r="H5650" i="1" s="1"/>
  <c r="E5651" i="1" a="1"/>
  <c r="E5651" i="1" s="1"/>
  <c r="H5651" i="1" s="1" a="1"/>
  <c r="H5651" i="1" s="1"/>
  <c r="E5652" i="1" a="1"/>
  <c r="E5652" i="1" s="1"/>
  <c r="H5652" i="1" s="1" a="1"/>
  <c r="H5652" i="1" s="1"/>
  <c r="E5653" i="1" a="1"/>
  <c r="E5653" i="1" s="1"/>
  <c r="H5653" i="1" s="1" a="1"/>
  <c r="H5653" i="1" s="1"/>
  <c r="E5654" i="1" a="1"/>
  <c r="E5654" i="1" s="1"/>
  <c r="H5654" i="1" s="1" a="1"/>
  <c r="H5654" i="1" s="1"/>
  <c r="E5655" i="1" a="1"/>
  <c r="E5655" i="1" s="1"/>
  <c r="H5655" i="1" s="1" a="1"/>
  <c r="H5655" i="1" s="1"/>
  <c r="E5656" i="1" a="1"/>
  <c r="E5656" i="1" s="1"/>
  <c r="H5656" i="1" s="1" a="1"/>
  <c r="H5656" i="1" s="1"/>
  <c r="E5657" i="1" a="1"/>
  <c r="E5657" i="1" s="1"/>
  <c r="H5657" i="1" s="1" a="1"/>
  <c r="H5657" i="1" s="1"/>
  <c r="E5658" i="1" a="1"/>
  <c r="E5658" i="1"/>
  <c r="H5658" i="1" s="1" a="1"/>
  <c r="H5658" i="1" s="1"/>
  <c r="E5659" i="1" a="1"/>
  <c r="E5659" i="1" s="1"/>
  <c r="H5659" i="1" s="1" a="1"/>
  <c r="H5659" i="1" s="1"/>
  <c r="E5660" i="1" a="1"/>
  <c r="E5660" i="1" s="1"/>
  <c r="H5660" i="1" s="1" a="1"/>
  <c r="H5660" i="1" s="1"/>
  <c r="E5661" i="1" a="1"/>
  <c r="E5661" i="1" s="1"/>
  <c r="H5661" i="1" s="1" a="1"/>
  <c r="H5661" i="1" s="1"/>
  <c r="E5662" i="1" a="1"/>
  <c r="E5662" i="1" s="1"/>
  <c r="H5662" i="1" s="1" a="1"/>
  <c r="H5662" i="1" s="1"/>
  <c r="E5663" i="1" a="1"/>
  <c r="E5663" i="1"/>
  <c r="H5663" i="1" s="1" a="1"/>
  <c r="H5663" i="1" s="1"/>
  <c r="E5664" i="1" a="1"/>
  <c r="E5664" i="1" s="1"/>
  <c r="H5664" i="1" s="1" a="1"/>
  <c r="H5664" i="1" s="1"/>
  <c r="E5665" i="1" a="1"/>
  <c r="E5665" i="1" s="1"/>
  <c r="H5665" i="1" s="1" a="1"/>
  <c r="H5665" i="1" s="1"/>
  <c r="E5666" i="1" a="1"/>
  <c r="E5666" i="1" s="1"/>
  <c r="H5666" i="1" s="1" a="1"/>
  <c r="H5666" i="1" s="1"/>
  <c r="E5667" i="1" a="1"/>
  <c r="E5667" i="1" s="1"/>
  <c r="H5667" i="1" s="1" a="1"/>
  <c r="H5667" i="1" s="1"/>
  <c r="E5668" i="1" a="1"/>
  <c r="E5668" i="1" s="1"/>
  <c r="H5668" i="1" s="1" a="1"/>
  <c r="H5668" i="1" s="1"/>
  <c r="E5669" i="1" a="1"/>
  <c r="E5669" i="1" s="1"/>
  <c r="H5669" i="1" s="1" a="1"/>
  <c r="H5669" i="1" s="1"/>
  <c r="E5670" i="1" a="1"/>
  <c r="E5670" i="1" s="1"/>
  <c r="H5670" i="1" s="1" a="1"/>
  <c r="H5670" i="1" s="1"/>
  <c r="E5671" i="1" a="1"/>
  <c r="E5671" i="1" s="1"/>
  <c r="H5671" i="1" s="1" a="1"/>
  <c r="H5671" i="1" s="1"/>
  <c r="E5672" i="1" a="1"/>
  <c r="E5672" i="1" s="1"/>
  <c r="H5672" i="1" s="1" a="1"/>
  <c r="H5672" i="1" s="1"/>
  <c r="E5673" i="1" a="1"/>
  <c r="E5673" i="1" s="1"/>
  <c r="H5673" i="1" s="1" a="1"/>
  <c r="H5673" i="1" s="1"/>
  <c r="E5674" i="1" a="1"/>
  <c r="E5674" i="1" s="1"/>
  <c r="H5674" i="1" s="1" a="1"/>
  <c r="H5674" i="1" s="1"/>
  <c r="E5675" i="1" a="1"/>
  <c r="E5675" i="1" s="1"/>
  <c r="H5675" i="1" s="1" a="1"/>
  <c r="H5675" i="1" s="1"/>
  <c r="E5676" i="1" a="1"/>
  <c r="E5676" i="1"/>
  <c r="H5676" i="1" s="1" a="1"/>
  <c r="H5676" i="1" s="1"/>
  <c r="E5677" i="1" a="1"/>
  <c r="E5677" i="1" s="1"/>
  <c r="H5677" i="1" s="1" a="1"/>
  <c r="H5677" i="1" s="1"/>
  <c r="E5678" i="1" a="1"/>
  <c r="E5678" i="1" s="1"/>
  <c r="H5678" i="1" s="1" a="1"/>
  <c r="H5678" i="1" s="1"/>
  <c r="E5679" i="1" a="1"/>
  <c r="E5679" i="1" s="1"/>
  <c r="H5679" i="1" s="1" a="1"/>
  <c r="H5679" i="1" s="1"/>
  <c r="E5680" i="1" a="1"/>
  <c r="E5680" i="1" s="1"/>
  <c r="H5680" i="1" s="1" a="1"/>
  <c r="H5680" i="1" s="1"/>
  <c r="E5681" i="1" a="1"/>
  <c r="E5681" i="1" s="1"/>
  <c r="H5681" i="1" s="1" a="1"/>
  <c r="H5681" i="1" s="1"/>
  <c r="E5682" i="1" a="1"/>
  <c r="E5682" i="1" s="1"/>
  <c r="H5682" i="1" s="1" a="1"/>
  <c r="H5682" i="1" s="1"/>
  <c r="E5683" i="1" a="1"/>
  <c r="E5683" i="1" s="1"/>
  <c r="H5683" i="1" s="1" a="1"/>
  <c r="H5683" i="1" s="1"/>
  <c r="E5684" i="1" a="1"/>
  <c r="E5684" i="1" s="1"/>
  <c r="H5684" i="1" s="1" a="1"/>
  <c r="H5684" i="1" s="1"/>
  <c r="E5685" i="1" a="1"/>
  <c r="E5685" i="1" s="1"/>
  <c r="H5685" i="1" s="1" a="1"/>
  <c r="H5685" i="1" s="1"/>
  <c r="E5686" i="1" a="1"/>
  <c r="E5686" i="1" s="1"/>
  <c r="H5686" i="1" s="1" a="1"/>
  <c r="H5686" i="1" s="1"/>
  <c r="E5687" i="1" a="1"/>
  <c r="E5687" i="1" s="1"/>
  <c r="H5687" i="1" s="1" a="1"/>
  <c r="H5687" i="1" s="1"/>
  <c r="E5688" i="1" a="1"/>
  <c r="E5688" i="1" s="1"/>
  <c r="H5688" i="1" s="1" a="1"/>
  <c r="H5688" i="1" s="1"/>
  <c r="E5689" i="1" a="1"/>
  <c r="E5689" i="1"/>
  <c r="H5689" i="1" s="1" a="1"/>
  <c r="H5689" i="1" s="1"/>
  <c r="E5690" i="1" a="1"/>
  <c r="E5690" i="1" s="1"/>
  <c r="H5690" i="1" s="1" a="1"/>
  <c r="H5690" i="1" s="1"/>
  <c r="E5691" i="1" a="1"/>
  <c r="E5691" i="1" s="1"/>
  <c r="H5691" i="1" s="1" a="1"/>
  <c r="H5691" i="1" s="1"/>
  <c r="E5692" i="1" a="1"/>
  <c r="E5692" i="1" s="1"/>
  <c r="H5692" i="1" s="1" a="1"/>
  <c r="H5692" i="1" s="1"/>
  <c r="E5693" i="1" a="1"/>
  <c r="E5693" i="1" s="1"/>
  <c r="H5693" i="1" s="1" a="1"/>
  <c r="H5693" i="1" s="1"/>
  <c r="E5694" i="1" a="1"/>
  <c r="E5694" i="1" s="1"/>
  <c r="H5694" i="1" s="1" a="1"/>
  <c r="H5694" i="1" s="1"/>
  <c r="E5695" i="1" a="1"/>
  <c r="E5695" i="1"/>
  <c r="H5695" i="1" s="1" a="1"/>
  <c r="H5695" i="1" s="1"/>
  <c r="E5696" i="1" a="1"/>
  <c r="E5696" i="1" s="1"/>
  <c r="H5696" i="1" s="1" a="1"/>
  <c r="H5696" i="1" s="1"/>
  <c r="E5697" i="1" a="1"/>
  <c r="E5697" i="1" s="1"/>
  <c r="H5697" i="1" s="1" a="1"/>
  <c r="H5697" i="1" s="1"/>
  <c r="E5698" i="1" a="1"/>
  <c r="E5698" i="1" s="1"/>
  <c r="H5698" i="1" s="1" a="1"/>
  <c r="H5698" i="1" s="1"/>
  <c r="E5699" i="1" a="1"/>
  <c r="E5699" i="1" s="1"/>
  <c r="H5699" i="1" s="1" a="1"/>
  <c r="H5699" i="1" s="1"/>
  <c r="E5700" i="1" a="1"/>
  <c r="E5700" i="1" s="1"/>
  <c r="H5700" i="1" s="1" a="1"/>
  <c r="H5700" i="1" s="1"/>
  <c r="E5701" i="1" a="1"/>
  <c r="E5701" i="1" s="1"/>
  <c r="H5701" i="1" s="1" a="1"/>
  <c r="H5701" i="1" s="1"/>
  <c r="E5702" i="1" a="1"/>
  <c r="E5702" i="1" s="1"/>
  <c r="H5702" i="1" s="1" a="1"/>
  <c r="H5702" i="1" s="1"/>
  <c r="E5703" i="1" a="1"/>
  <c r="E5703" i="1" s="1"/>
  <c r="H5703" i="1" s="1" a="1"/>
  <c r="H5703" i="1" s="1"/>
  <c r="E5704" i="1" a="1"/>
  <c r="E5704" i="1" s="1"/>
  <c r="H5704" i="1" s="1" a="1"/>
  <c r="H5704" i="1" s="1"/>
  <c r="E5705" i="1" a="1"/>
  <c r="E5705" i="1"/>
  <c r="H5705" i="1" s="1" a="1"/>
  <c r="H5705" i="1" s="1"/>
  <c r="E5706" i="1" a="1"/>
  <c r="E5706" i="1" s="1"/>
  <c r="H5706" i="1" s="1" a="1"/>
  <c r="H5706" i="1" s="1"/>
  <c r="E5707" i="1" a="1"/>
  <c r="E5707" i="1" s="1"/>
  <c r="H5707" i="1" s="1" a="1"/>
  <c r="H5707" i="1" s="1"/>
  <c r="E5708" i="1" a="1"/>
  <c r="E5708" i="1"/>
  <c r="H5708" i="1" s="1" a="1"/>
  <c r="H5708" i="1" s="1"/>
  <c r="E5709" i="1" a="1"/>
  <c r="E5709" i="1" s="1"/>
  <c r="H5709" i="1" s="1" a="1"/>
  <c r="H5709" i="1" s="1"/>
  <c r="E5710" i="1" a="1"/>
  <c r="E5710" i="1" s="1"/>
  <c r="H5710" i="1" s="1" a="1"/>
  <c r="H5710" i="1" s="1"/>
  <c r="E5711" i="1" a="1"/>
  <c r="E5711" i="1"/>
  <c r="H5711" i="1" s="1" a="1"/>
  <c r="H5711" i="1" s="1"/>
  <c r="E5712" i="1" a="1"/>
  <c r="E5712" i="1" s="1"/>
  <c r="H5712" i="1" s="1" a="1"/>
  <c r="H5712" i="1" s="1"/>
  <c r="E5713" i="1" a="1"/>
  <c r="E5713" i="1"/>
  <c r="H5713" i="1" s="1" a="1"/>
  <c r="H5713" i="1" s="1"/>
  <c r="E5714" i="1" a="1"/>
  <c r="E5714" i="1" s="1"/>
  <c r="H5714" i="1" s="1" a="1"/>
  <c r="H5714" i="1" s="1"/>
  <c r="E5715" i="1" a="1"/>
  <c r="E5715" i="1" s="1"/>
  <c r="H5715" i="1" s="1" a="1"/>
  <c r="H5715" i="1" s="1"/>
  <c r="E5716" i="1" a="1"/>
  <c r="E5716" i="1" s="1"/>
  <c r="H5716" i="1" s="1" a="1"/>
  <c r="H5716" i="1" s="1"/>
  <c r="E5717" i="1" a="1"/>
  <c r="E5717" i="1"/>
  <c r="H5717" i="1" s="1" a="1"/>
  <c r="H5717" i="1" s="1"/>
  <c r="E5718" i="1" a="1"/>
  <c r="E5718" i="1" s="1"/>
  <c r="H5718" i="1" s="1" a="1"/>
  <c r="H5718" i="1" s="1"/>
  <c r="E5719" i="1" a="1"/>
  <c r="E5719" i="1" s="1"/>
  <c r="H5719" i="1" s="1" a="1"/>
  <c r="H5719" i="1" s="1"/>
  <c r="E5720" i="1" a="1"/>
  <c r="E5720" i="1"/>
  <c r="H5720" i="1" s="1" a="1"/>
  <c r="H5720" i="1" s="1"/>
  <c r="E5721" i="1" a="1"/>
  <c r="E5721" i="1"/>
  <c r="H5721" i="1" s="1" a="1"/>
  <c r="H5721" i="1" s="1"/>
  <c r="E5722" i="1" a="1"/>
  <c r="E5722" i="1" s="1"/>
  <c r="H5722" i="1" s="1" a="1"/>
  <c r="H5722" i="1" s="1"/>
  <c r="E5723" i="1" a="1"/>
  <c r="E5723" i="1" s="1"/>
  <c r="H5723" i="1" s="1" a="1"/>
  <c r="H5723" i="1" s="1"/>
  <c r="E5724" i="1" a="1"/>
  <c r="E5724" i="1" s="1"/>
  <c r="H5724" i="1" s="1" a="1"/>
  <c r="H5724" i="1" s="1"/>
  <c r="E5725" i="1" a="1"/>
  <c r="E5725" i="1" s="1"/>
  <c r="H5725" i="1" s="1" a="1"/>
  <c r="H5725" i="1" s="1"/>
  <c r="E5726" i="1" a="1"/>
  <c r="E5726" i="1" s="1"/>
  <c r="H5726" i="1" s="1" a="1"/>
  <c r="H5726" i="1" s="1"/>
  <c r="E5727" i="1" a="1"/>
  <c r="E5727" i="1" s="1"/>
  <c r="H5727" i="1" s="1" a="1"/>
  <c r="H5727" i="1" s="1"/>
  <c r="E5728" i="1" a="1"/>
  <c r="E5728" i="1" s="1"/>
  <c r="H5728" i="1" s="1" a="1"/>
  <c r="H5728" i="1" s="1"/>
  <c r="E5729" i="1" a="1"/>
  <c r="E5729" i="1"/>
  <c r="H5729" i="1" s="1" a="1"/>
  <c r="H5729" i="1" s="1"/>
  <c r="E5730" i="1" a="1"/>
  <c r="E5730" i="1"/>
  <c r="H5730" i="1" s="1" a="1"/>
  <c r="H5730" i="1" s="1"/>
  <c r="E5731" i="1" a="1"/>
  <c r="E5731" i="1" s="1"/>
  <c r="H5731" i="1" s="1" a="1"/>
  <c r="H5731" i="1" s="1"/>
  <c r="E5732" i="1" a="1"/>
  <c r="E5732" i="1" s="1"/>
  <c r="H5732" i="1" s="1" a="1"/>
  <c r="H5732" i="1" s="1"/>
  <c r="E5733" i="1" a="1"/>
  <c r="E5733" i="1" s="1"/>
  <c r="H5733" i="1" s="1" a="1"/>
  <c r="H5733" i="1" s="1"/>
  <c r="E5734" i="1" a="1"/>
  <c r="E5734" i="1" s="1"/>
  <c r="H5734" i="1" s="1" a="1"/>
  <c r="H5734" i="1" s="1"/>
  <c r="E5735" i="1" a="1"/>
  <c r="E5735" i="1" s="1"/>
  <c r="H5735" i="1" s="1" a="1"/>
  <c r="H5735" i="1" s="1"/>
  <c r="E5736" i="1" a="1"/>
  <c r="E5736" i="1" s="1"/>
  <c r="H5736" i="1" s="1" a="1"/>
  <c r="H5736" i="1" s="1"/>
  <c r="E5737" i="1" a="1"/>
  <c r="E5737" i="1" s="1"/>
  <c r="H5737" i="1" s="1" a="1"/>
  <c r="H5737" i="1" s="1"/>
  <c r="E5738" i="1" a="1"/>
  <c r="E5738" i="1" s="1"/>
  <c r="H5738" i="1" s="1" a="1"/>
  <c r="H5738" i="1" s="1"/>
  <c r="E5739" i="1" a="1"/>
  <c r="E5739" i="1" s="1"/>
  <c r="H5739" i="1" s="1" a="1"/>
  <c r="H5739" i="1" s="1"/>
  <c r="E5740" i="1" a="1"/>
  <c r="E5740" i="1" s="1"/>
  <c r="H5740" i="1" s="1" a="1"/>
  <c r="H5740" i="1" s="1"/>
  <c r="E5741" i="1" a="1"/>
  <c r="E5741" i="1"/>
  <c r="H5741" i="1" s="1" a="1"/>
  <c r="H5741" i="1" s="1"/>
  <c r="E5742" i="1" a="1"/>
  <c r="E5742" i="1" s="1"/>
  <c r="H5742" i="1" s="1" a="1"/>
  <c r="H5742" i="1" s="1"/>
  <c r="E5743" i="1" a="1"/>
  <c r="E5743" i="1"/>
  <c r="H5743" i="1" s="1" a="1"/>
  <c r="H5743" i="1" s="1"/>
  <c r="E5744" i="1" a="1"/>
  <c r="E5744" i="1" s="1"/>
  <c r="H5744" i="1" s="1" a="1"/>
  <c r="H5744" i="1" s="1"/>
  <c r="E5745" i="1" a="1"/>
  <c r="E5745" i="1" s="1"/>
  <c r="H5745" i="1" s="1" a="1"/>
  <c r="H5745" i="1" s="1"/>
  <c r="E5746" i="1" a="1"/>
  <c r="E5746" i="1" s="1"/>
  <c r="H5746" i="1" s="1" a="1"/>
  <c r="H5746" i="1" s="1"/>
  <c r="E5747" i="1" a="1"/>
  <c r="E5747" i="1" s="1"/>
  <c r="H5747" i="1" s="1" a="1"/>
  <c r="H5747" i="1" s="1"/>
  <c r="E5748" i="1" a="1"/>
  <c r="E5748" i="1" s="1"/>
  <c r="H5748" i="1" s="1" a="1"/>
  <c r="H5748" i="1" s="1"/>
  <c r="E5749" i="1" a="1"/>
  <c r="E5749" i="1" s="1"/>
  <c r="H5749" i="1" s="1" a="1"/>
  <c r="H5749" i="1" s="1"/>
  <c r="E5750" i="1" a="1"/>
  <c r="E5750" i="1"/>
  <c r="H5750" i="1" s="1" a="1"/>
  <c r="H5750" i="1" s="1"/>
  <c r="E5751" i="1" a="1"/>
  <c r="E5751" i="1" s="1"/>
  <c r="H5751" i="1" s="1" a="1"/>
  <c r="H5751" i="1" s="1"/>
  <c r="E5752" i="1" a="1"/>
  <c r="E5752" i="1" s="1"/>
  <c r="H5752" i="1" s="1" a="1"/>
  <c r="H5752" i="1" s="1"/>
  <c r="E5753" i="1" a="1"/>
  <c r="E5753" i="1" s="1"/>
  <c r="H5753" i="1" s="1" a="1"/>
  <c r="H5753" i="1" s="1"/>
  <c r="E5754" i="1" a="1"/>
  <c r="E5754" i="1" s="1"/>
  <c r="H5754" i="1" s="1" a="1"/>
  <c r="H5754" i="1" s="1"/>
  <c r="E5755" i="1" a="1"/>
  <c r="E5755" i="1" s="1"/>
  <c r="H5755" i="1" s="1" a="1"/>
  <c r="H5755" i="1" s="1"/>
  <c r="E5756" i="1" a="1"/>
  <c r="E5756" i="1" s="1"/>
  <c r="H5756" i="1" s="1" a="1"/>
  <c r="H5756" i="1" s="1"/>
  <c r="E5757" i="1" a="1"/>
  <c r="E5757" i="1" s="1"/>
  <c r="H5757" i="1" s="1" a="1"/>
  <c r="H5757" i="1" s="1"/>
  <c r="E5758" i="1" a="1"/>
  <c r="E5758" i="1" s="1"/>
  <c r="H5758" i="1" s="1" a="1"/>
  <c r="H5758" i="1" s="1"/>
  <c r="E5759" i="1" a="1"/>
  <c r="E5759" i="1"/>
  <c r="H5759" i="1" s="1" a="1"/>
  <c r="H5759" i="1" s="1"/>
  <c r="E5760" i="1" a="1"/>
  <c r="E5760" i="1" s="1"/>
  <c r="H5760" i="1" s="1" a="1"/>
  <c r="H5760" i="1" s="1"/>
  <c r="E5761" i="1" a="1"/>
  <c r="E5761" i="1" s="1"/>
  <c r="H5761" i="1" s="1" a="1"/>
  <c r="H5761" i="1" s="1"/>
  <c r="E5762" i="1" a="1"/>
  <c r="E5762" i="1" s="1"/>
  <c r="H5762" i="1" s="1" a="1"/>
  <c r="H5762" i="1" s="1"/>
  <c r="E5763" i="1" a="1"/>
  <c r="E5763" i="1"/>
  <c r="H5763" i="1" s="1" a="1"/>
  <c r="H5763" i="1" s="1"/>
  <c r="E5764" i="1" a="1"/>
  <c r="E5764" i="1" s="1"/>
  <c r="H5764" i="1" s="1" a="1"/>
  <c r="H5764" i="1" s="1"/>
  <c r="E5765" i="1" a="1"/>
  <c r="E5765" i="1" s="1"/>
  <c r="H5765" i="1" s="1" a="1"/>
  <c r="H5765" i="1" s="1"/>
  <c r="E5766" i="1" a="1"/>
  <c r="E5766" i="1" s="1"/>
  <c r="H5766" i="1" s="1" a="1"/>
  <c r="H5766" i="1" s="1"/>
  <c r="E5767" i="1" a="1"/>
  <c r="E5767" i="1"/>
  <c r="H5767" i="1" s="1" a="1"/>
  <c r="H5767" i="1" s="1"/>
  <c r="E5768" i="1" a="1"/>
  <c r="E5768" i="1"/>
  <c r="H5768" i="1" s="1" a="1"/>
  <c r="H5768" i="1" s="1"/>
  <c r="E5769" i="1" a="1"/>
  <c r="E5769" i="1"/>
  <c r="H5769" i="1" s="1" a="1"/>
  <c r="H5769" i="1" s="1"/>
  <c r="E5770" i="1" a="1"/>
  <c r="E5770" i="1" s="1"/>
  <c r="H5770" i="1" s="1" a="1"/>
  <c r="H5770" i="1" s="1"/>
  <c r="E5771" i="1" a="1"/>
  <c r="E5771" i="1" s="1"/>
  <c r="H5771" i="1" s="1" a="1"/>
  <c r="H5771" i="1" s="1"/>
  <c r="E5772" i="1" a="1"/>
  <c r="E5772" i="1" s="1"/>
  <c r="H5772" i="1" s="1" a="1"/>
  <c r="H5772" i="1" s="1"/>
  <c r="E5773" i="1" a="1"/>
  <c r="E5773" i="1" s="1"/>
  <c r="H5773" i="1" s="1" a="1"/>
  <c r="H5773" i="1" s="1"/>
  <c r="E5774" i="1" a="1"/>
  <c r="E5774" i="1" s="1"/>
  <c r="H5774" i="1" s="1" a="1"/>
  <c r="H5774" i="1" s="1"/>
  <c r="E5775" i="1" a="1"/>
  <c r="E5775" i="1" s="1"/>
  <c r="H5775" i="1" s="1" a="1"/>
  <c r="H5775" i="1" s="1"/>
  <c r="E5776" i="1" a="1"/>
  <c r="E5776" i="1" s="1"/>
  <c r="H5776" i="1" s="1" a="1"/>
  <c r="H5776" i="1" s="1"/>
  <c r="E5777" i="1" a="1"/>
  <c r="E5777" i="1" s="1"/>
  <c r="H5777" i="1" s="1" a="1"/>
  <c r="H5777" i="1" s="1"/>
  <c r="E5778" i="1" a="1"/>
  <c r="E5778" i="1" s="1"/>
  <c r="H5778" i="1" s="1" a="1"/>
  <c r="H5778" i="1" s="1"/>
  <c r="E5779" i="1" a="1"/>
  <c r="E5779" i="1" s="1"/>
  <c r="H5779" i="1" s="1" a="1"/>
  <c r="H5779" i="1" s="1"/>
  <c r="E5780" i="1" a="1"/>
  <c r="E5780" i="1"/>
  <c r="H5780" i="1" s="1" a="1"/>
  <c r="H5780" i="1" s="1"/>
  <c r="E5781" i="1" a="1"/>
  <c r="E5781" i="1"/>
  <c r="H5781" i="1" s="1" a="1"/>
  <c r="H5781" i="1" s="1"/>
  <c r="E5782" i="1" a="1"/>
  <c r="E5782" i="1" s="1"/>
  <c r="H5782" i="1" s="1" a="1"/>
  <c r="H5782" i="1" s="1"/>
  <c r="E5783" i="1" a="1"/>
  <c r="E5783" i="1" s="1"/>
  <c r="H5783" i="1" s="1" a="1"/>
  <c r="H5783" i="1" s="1"/>
  <c r="E5784" i="1" a="1"/>
  <c r="E5784" i="1" s="1"/>
  <c r="H5784" i="1" s="1" a="1"/>
  <c r="H5784" i="1" s="1"/>
  <c r="E5785" i="1" a="1"/>
  <c r="E5785" i="1"/>
  <c r="H5785" i="1" s="1" a="1"/>
  <c r="H5785" i="1" s="1"/>
  <c r="E5786" i="1" a="1"/>
  <c r="E5786" i="1" s="1"/>
  <c r="H5786" i="1" s="1" a="1"/>
  <c r="H5786" i="1" s="1"/>
  <c r="E5787" i="1" a="1"/>
  <c r="E5787" i="1" s="1"/>
  <c r="H5787" i="1" s="1" a="1"/>
  <c r="H5787" i="1" s="1"/>
  <c r="E5788" i="1" a="1"/>
  <c r="E5788" i="1" s="1"/>
  <c r="H5788" i="1" s="1" a="1"/>
  <c r="H5788" i="1" s="1"/>
  <c r="E5789" i="1" a="1"/>
  <c r="E5789" i="1"/>
  <c r="H5789" i="1" s="1" a="1"/>
  <c r="H5789" i="1" s="1"/>
  <c r="E5790" i="1" a="1"/>
  <c r="E5790" i="1" s="1"/>
  <c r="H5790" i="1" s="1" a="1"/>
  <c r="H5790" i="1" s="1"/>
  <c r="E5791" i="1" a="1"/>
  <c r="E5791" i="1" s="1"/>
  <c r="H5791" i="1" s="1" a="1"/>
  <c r="H5791" i="1" s="1"/>
  <c r="E5792" i="1" a="1"/>
  <c r="E5792" i="1" s="1"/>
  <c r="H5792" i="1" s="1" a="1"/>
  <c r="H5792" i="1" s="1"/>
  <c r="E5793" i="1" a="1"/>
  <c r="E5793" i="1"/>
  <c r="H5793" i="1" s="1" a="1"/>
  <c r="H5793" i="1" s="1"/>
  <c r="E5794" i="1" a="1"/>
  <c r="E5794" i="1" s="1"/>
  <c r="H5794" i="1" s="1" a="1"/>
  <c r="H5794" i="1" s="1"/>
  <c r="E5795" i="1" a="1"/>
  <c r="E5795" i="1" s="1"/>
  <c r="H5795" i="1" s="1" a="1"/>
  <c r="H5795" i="1" s="1"/>
  <c r="E5796" i="1" a="1"/>
  <c r="E5796" i="1" s="1"/>
  <c r="H5796" i="1" s="1" a="1"/>
  <c r="H5796" i="1" s="1"/>
  <c r="E5797" i="1" a="1"/>
  <c r="E5797" i="1" s="1"/>
  <c r="H5797" i="1" s="1" a="1"/>
  <c r="H5797" i="1" s="1"/>
  <c r="E5798" i="1" a="1"/>
  <c r="E5798" i="1" s="1"/>
  <c r="H5798" i="1" s="1" a="1"/>
  <c r="H5798" i="1" s="1"/>
  <c r="E5799" i="1" a="1"/>
  <c r="E5799" i="1" s="1"/>
  <c r="H5799" i="1" s="1" a="1"/>
  <c r="H5799" i="1" s="1"/>
  <c r="E5800" i="1" a="1"/>
  <c r="E5800" i="1" s="1"/>
  <c r="H5800" i="1" s="1" a="1"/>
  <c r="H5800" i="1" s="1"/>
  <c r="E5801" i="1" a="1"/>
  <c r="E5801" i="1" s="1"/>
  <c r="H5801" i="1" s="1" a="1"/>
  <c r="H5801" i="1" s="1"/>
  <c r="E5802" i="1" a="1"/>
  <c r="E5802" i="1"/>
  <c r="H5802" i="1" s="1" a="1"/>
  <c r="H5802" i="1" s="1"/>
  <c r="E5803" i="1" a="1"/>
  <c r="E5803" i="1" s="1"/>
  <c r="H5803" i="1" s="1" a="1"/>
  <c r="H5803" i="1" s="1"/>
  <c r="E5804" i="1" a="1"/>
  <c r="E5804" i="1" s="1"/>
  <c r="H5804" i="1" s="1" a="1"/>
  <c r="H5804" i="1" s="1"/>
  <c r="E5805" i="1" a="1"/>
  <c r="E5805" i="1" s="1"/>
  <c r="H5805" i="1" s="1" a="1"/>
  <c r="H5805" i="1" s="1"/>
  <c r="E5806" i="1" a="1"/>
  <c r="E5806" i="1"/>
  <c r="H5806" i="1" s="1" a="1"/>
  <c r="H5806" i="1" s="1"/>
  <c r="E5807" i="1" a="1"/>
  <c r="E5807" i="1" s="1"/>
  <c r="H5807" i="1" s="1" a="1"/>
  <c r="H5807" i="1" s="1"/>
  <c r="E5808" i="1" a="1"/>
  <c r="E5808" i="1" s="1"/>
  <c r="H5808" i="1" s="1" a="1"/>
  <c r="H5808" i="1" s="1"/>
  <c r="E5809" i="1" a="1"/>
  <c r="E5809" i="1" s="1"/>
  <c r="H5809" i="1" s="1" a="1"/>
  <c r="H5809" i="1" s="1"/>
  <c r="E5810" i="1" a="1"/>
  <c r="E5810" i="1" s="1"/>
  <c r="H5810" i="1" s="1" a="1"/>
  <c r="H5810" i="1" s="1"/>
  <c r="E5811" i="1" a="1"/>
  <c r="E5811" i="1" s="1"/>
  <c r="H5811" i="1" s="1" a="1"/>
  <c r="H5811" i="1" s="1"/>
  <c r="E5812" i="1" a="1"/>
  <c r="E5812" i="1"/>
  <c r="H5812" i="1" s="1" a="1"/>
  <c r="H5812" i="1" s="1"/>
  <c r="E5813" i="1" a="1"/>
  <c r="E5813" i="1" s="1"/>
  <c r="H5813" i="1" s="1" a="1"/>
  <c r="H5813" i="1" s="1"/>
  <c r="E5814" i="1" a="1"/>
  <c r="E5814" i="1" s="1"/>
  <c r="H5814" i="1" s="1" a="1"/>
  <c r="H5814" i="1" s="1"/>
  <c r="E5815" i="1" a="1"/>
  <c r="E5815" i="1" s="1"/>
  <c r="H5815" i="1" s="1" a="1"/>
  <c r="H5815" i="1" s="1"/>
  <c r="E5816" i="1" a="1"/>
  <c r="E5816" i="1" s="1"/>
  <c r="H5816" i="1" s="1" a="1"/>
  <c r="H5816" i="1" s="1"/>
  <c r="E5817" i="1" a="1"/>
  <c r="E5817" i="1" s="1"/>
  <c r="H5817" i="1" s="1" a="1"/>
  <c r="H5817" i="1" s="1"/>
  <c r="E5818" i="1" a="1"/>
  <c r="E5818" i="1" s="1"/>
  <c r="H5818" i="1" s="1" a="1"/>
  <c r="H5818" i="1" s="1"/>
  <c r="E5819" i="1" a="1"/>
  <c r="E5819" i="1" s="1"/>
  <c r="H5819" i="1" s="1" a="1"/>
  <c r="H5819" i="1" s="1"/>
  <c r="E5820" i="1" a="1"/>
  <c r="E5820" i="1" s="1"/>
  <c r="H5820" i="1" s="1" a="1"/>
  <c r="H5820" i="1" s="1"/>
  <c r="E5821" i="1" a="1"/>
  <c r="E5821" i="1" s="1"/>
  <c r="H5821" i="1" s="1" a="1"/>
  <c r="H5821" i="1" s="1"/>
  <c r="E5822" i="1" a="1"/>
  <c r="E5822" i="1" s="1"/>
  <c r="H5822" i="1" s="1" a="1"/>
  <c r="H5822" i="1" s="1"/>
  <c r="E5823" i="1" a="1"/>
  <c r="E5823" i="1" s="1"/>
  <c r="H5823" i="1" s="1" a="1"/>
  <c r="H5823" i="1" s="1"/>
  <c r="E5824" i="1" a="1"/>
  <c r="E5824" i="1" s="1"/>
  <c r="H5824" i="1" s="1" a="1"/>
  <c r="H5824" i="1" s="1"/>
  <c r="E5825" i="1" a="1"/>
  <c r="E5825" i="1" s="1"/>
  <c r="H5825" i="1" s="1" a="1"/>
  <c r="H5825" i="1" s="1"/>
  <c r="E5826" i="1" a="1"/>
  <c r="E5826" i="1" s="1"/>
  <c r="H5826" i="1" s="1" a="1"/>
  <c r="H5826" i="1" s="1"/>
  <c r="E5827" i="1" a="1"/>
  <c r="E5827" i="1" s="1"/>
  <c r="H5827" i="1" s="1" a="1"/>
  <c r="H5827" i="1" s="1"/>
  <c r="E5828" i="1" a="1"/>
  <c r="E5828" i="1" s="1"/>
  <c r="H5828" i="1" s="1" a="1"/>
  <c r="H5828" i="1" s="1"/>
  <c r="E5829" i="1" a="1"/>
  <c r="E5829" i="1" s="1"/>
  <c r="H5829" i="1" s="1" a="1"/>
  <c r="H5829" i="1" s="1"/>
  <c r="E5830" i="1" a="1"/>
  <c r="E5830" i="1" s="1"/>
  <c r="H5830" i="1" s="1" a="1"/>
  <c r="H5830" i="1" s="1"/>
  <c r="E5831" i="1" a="1"/>
  <c r="E5831" i="1" s="1"/>
  <c r="H5831" i="1" s="1" a="1"/>
  <c r="H5831" i="1" s="1"/>
  <c r="E5832" i="1" a="1"/>
  <c r="E5832" i="1" s="1"/>
  <c r="H5832" i="1" s="1" a="1"/>
  <c r="H5832" i="1" s="1"/>
  <c r="E5833" i="1" a="1"/>
  <c r="E5833" i="1" s="1"/>
  <c r="H5833" i="1" s="1" a="1"/>
  <c r="H5833" i="1" s="1"/>
  <c r="E5834" i="1" a="1"/>
  <c r="E5834" i="1" s="1"/>
  <c r="H5834" i="1" s="1" a="1"/>
  <c r="H5834" i="1" s="1"/>
  <c r="E5835" i="1" a="1"/>
  <c r="E5835" i="1" s="1"/>
  <c r="H5835" i="1" s="1" a="1"/>
  <c r="H5835" i="1" s="1"/>
  <c r="E5836" i="1" a="1"/>
  <c r="E5836" i="1" s="1"/>
  <c r="H5836" i="1" s="1" a="1"/>
  <c r="H5836" i="1" s="1"/>
  <c r="E5837" i="1" a="1"/>
  <c r="E5837" i="1" s="1"/>
  <c r="H5837" i="1" s="1" a="1"/>
  <c r="H5837" i="1" s="1"/>
  <c r="E5838" i="1" a="1"/>
  <c r="E5838" i="1" s="1"/>
  <c r="H5838" i="1" s="1" a="1"/>
  <c r="H5838" i="1" s="1"/>
  <c r="E5839" i="1" a="1"/>
  <c r="E5839" i="1" s="1"/>
  <c r="H5839" i="1" s="1" a="1"/>
  <c r="H5839" i="1" s="1"/>
  <c r="E5840" i="1" a="1"/>
  <c r="E5840" i="1" s="1"/>
  <c r="H5840" i="1" s="1" a="1"/>
  <c r="H5840" i="1" s="1"/>
  <c r="E5841" i="1" a="1"/>
  <c r="E5841" i="1" s="1"/>
  <c r="H5841" i="1" s="1" a="1"/>
  <c r="H5841" i="1" s="1"/>
  <c r="E5842" i="1" a="1"/>
  <c r="E5842" i="1" s="1"/>
  <c r="H5842" i="1" s="1" a="1"/>
  <c r="H5842" i="1" s="1"/>
  <c r="E5843" i="1" a="1"/>
  <c r="E5843" i="1" s="1"/>
  <c r="H5843" i="1" s="1" a="1"/>
  <c r="H5843" i="1" s="1"/>
  <c r="E5844" i="1" a="1"/>
  <c r="E5844" i="1" s="1"/>
  <c r="H5844" i="1" s="1" a="1"/>
  <c r="H5844" i="1" s="1"/>
  <c r="E5845" i="1" a="1"/>
  <c r="E5845" i="1" s="1"/>
  <c r="H5845" i="1" s="1" a="1"/>
  <c r="H5845" i="1" s="1"/>
  <c r="E5846" i="1" a="1"/>
  <c r="E5846" i="1" s="1"/>
  <c r="H5846" i="1" s="1" a="1"/>
  <c r="H5846" i="1" s="1"/>
  <c r="E5847" i="1" a="1"/>
  <c r="E5847" i="1" s="1"/>
  <c r="H5847" i="1" s="1" a="1"/>
  <c r="H5847" i="1" s="1"/>
  <c r="E5848" i="1" a="1"/>
  <c r="E5848" i="1" s="1"/>
  <c r="H5848" i="1" s="1" a="1"/>
  <c r="H5848" i="1" s="1"/>
  <c r="E5849" i="1" a="1"/>
  <c r="E5849" i="1" s="1"/>
  <c r="H5849" i="1" s="1" a="1"/>
  <c r="H5849" i="1" s="1"/>
  <c r="E5850" i="1" a="1"/>
  <c r="E5850" i="1" s="1"/>
  <c r="H5850" i="1" s="1" a="1"/>
  <c r="H5850" i="1" s="1"/>
  <c r="E5851" i="1" a="1"/>
  <c r="E5851" i="1" s="1"/>
  <c r="H5851" i="1" s="1" a="1"/>
  <c r="H5851" i="1" s="1"/>
  <c r="E5852" i="1" a="1"/>
  <c r="E5852" i="1" s="1"/>
  <c r="H5852" i="1" s="1" a="1"/>
  <c r="H5852" i="1" s="1"/>
  <c r="E5853" i="1" a="1"/>
  <c r="E5853" i="1" s="1"/>
  <c r="H5853" i="1" s="1" a="1"/>
  <c r="H5853" i="1" s="1"/>
  <c r="E5854" i="1" a="1"/>
  <c r="E5854" i="1" s="1"/>
  <c r="H5854" i="1" s="1" a="1"/>
  <c r="H5854" i="1" s="1"/>
  <c r="E5855" i="1" a="1"/>
  <c r="E5855" i="1" s="1"/>
  <c r="H5855" i="1" s="1" a="1"/>
  <c r="H5855" i="1" s="1"/>
  <c r="E5856" i="1" a="1"/>
  <c r="E5856" i="1" s="1"/>
  <c r="H5856" i="1" s="1" a="1"/>
  <c r="H5856" i="1" s="1"/>
  <c r="E5857" i="1" a="1"/>
  <c r="E5857" i="1" s="1"/>
  <c r="H5857" i="1" s="1" a="1"/>
  <c r="H5857" i="1" s="1"/>
  <c r="E5858" i="1" a="1"/>
  <c r="E5858" i="1" s="1"/>
  <c r="H5858" i="1" s="1" a="1"/>
  <c r="H5858" i="1" s="1"/>
  <c r="E5859" i="1" a="1"/>
  <c r="E5859" i="1" s="1"/>
  <c r="H5859" i="1" s="1" a="1"/>
  <c r="H5859" i="1" s="1"/>
  <c r="E5860" i="1" a="1"/>
  <c r="E5860" i="1" s="1"/>
  <c r="H5860" i="1" s="1" a="1"/>
  <c r="H5860" i="1" s="1"/>
  <c r="E5861" i="1" a="1"/>
  <c r="E5861" i="1" s="1"/>
  <c r="H5861" i="1" s="1" a="1"/>
  <c r="H5861" i="1" s="1"/>
  <c r="E5862" i="1" a="1"/>
  <c r="E5862" i="1" s="1"/>
  <c r="H5862" i="1" s="1" a="1"/>
  <c r="H5862" i="1" s="1"/>
  <c r="E5863" i="1" a="1"/>
  <c r="E5863" i="1" s="1"/>
  <c r="H5863" i="1" s="1" a="1"/>
  <c r="H5863" i="1" s="1"/>
  <c r="E5864" i="1" a="1"/>
  <c r="E5864" i="1" s="1"/>
  <c r="H5864" i="1" s="1" a="1"/>
  <c r="H5864" i="1" s="1"/>
  <c r="E5865" i="1" a="1"/>
  <c r="E5865" i="1" s="1"/>
  <c r="H5865" i="1" s="1" a="1"/>
  <c r="H5865" i="1" s="1"/>
  <c r="E5866" i="1" a="1"/>
  <c r="E5866" i="1" s="1"/>
  <c r="H5866" i="1" s="1" a="1"/>
  <c r="H5866" i="1" s="1"/>
  <c r="E5867" i="1" a="1"/>
  <c r="E5867" i="1" s="1"/>
  <c r="H5867" i="1" s="1" a="1"/>
  <c r="H5867" i="1" s="1"/>
  <c r="E5868" i="1" a="1"/>
  <c r="E5868" i="1" s="1"/>
  <c r="H5868" i="1" s="1" a="1"/>
  <c r="H5868" i="1" s="1"/>
  <c r="E5869" i="1" a="1"/>
  <c r="E5869" i="1" s="1"/>
  <c r="H5869" i="1" s="1" a="1"/>
  <c r="H5869" i="1" s="1"/>
  <c r="E5870" i="1" a="1"/>
  <c r="E5870" i="1" s="1"/>
  <c r="H5870" i="1" s="1" a="1"/>
  <c r="H5870" i="1" s="1"/>
  <c r="E5871" i="1" a="1"/>
  <c r="E5871" i="1" s="1"/>
  <c r="H5871" i="1" s="1" a="1"/>
  <c r="H5871" i="1" s="1"/>
  <c r="E5872" i="1" a="1"/>
  <c r="E5872" i="1" s="1"/>
  <c r="H5872" i="1" s="1" a="1"/>
  <c r="H5872" i="1" s="1"/>
  <c r="E5873" i="1" a="1"/>
  <c r="E5873" i="1" s="1"/>
  <c r="H5873" i="1" s="1" a="1"/>
  <c r="H5873" i="1" s="1"/>
  <c r="E5874" i="1" a="1"/>
  <c r="E5874" i="1" s="1"/>
  <c r="H5874" i="1" s="1" a="1"/>
  <c r="H5874" i="1" s="1"/>
  <c r="E5875" i="1" a="1"/>
  <c r="E5875" i="1" s="1"/>
  <c r="H5875" i="1" s="1" a="1"/>
  <c r="H5875" i="1" s="1"/>
  <c r="E5876" i="1" a="1"/>
  <c r="E5876" i="1" s="1"/>
  <c r="H5876" i="1" s="1" a="1"/>
  <c r="H5876" i="1" s="1"/>
  <c r="E5877" i="1" a="1"/>
  <c r="E5877" i="1" s="1"/>
  <c r="H5877" i="1" s="1" a="1"/>
  <c r="H5877" i="1" s="1"/>
  <c r="E5878" i="1" a="1"/>
  <c r="E5878" i="1" s="1"/>
  <c r="H5878" i="1" s="1" a="1"/>
  <c r="H5878" i="1" s="1"/>
  <c r="E5879" i="1" a="1"/>
  <c r="E5879" i="1" s="1"/>
  <c r="H5879" i="1" s="1" a="1"/>
  <c r="H5879" i="1" s="1"/>
  <c r="E5880" i="1" a="1"/>
  <c r="E5880" i="1" s="1"/>
  <c r="H5880" i="1" s="1" a="1"/>
  <c r="H5880" i="1" s="1"/>
  <c r="H1670" i="1" l="1" a="1"/>
  <c r="H1670" i="1" s="1"/>
  <c r="H1662" i="1" a="1"/>
  <c r="H1662" i="1" s="1"/>
  <c r="H1643" i="1" a="1"/>
  <c r="H1643" i="1" s="1"/>
  <c r="H1705" i="1" a="1"/>
  <c r="H1705" i="1" s="1"/>
  <c r="H1616" i="1" a="1"/>
  <c r="H1616" i="1" s="1"/>
  <c r="H1590" i="1" a="1"/>
  <c r="H1590" i="1" s="1"/>
  <c r="H1597" i="1" a="1"/>
  <c r="H1597" i="1" s="1"/>
  <c r="H1544" i="1" a="1"/>
  <c r="H1544" i="1" s="1"/>
  <c r="H1651" i="1" a="1"/>
  <c r="H1651" i="1" s="1"/>
  <c r="H1588" i="1" a="1"/>
  <c r="H1588" i="1" s="1"/>
  <c r="H1822" i="1" a="1"/>
  <c r="H1822" i="1" s="1"/>
  <c r="H1803" i="1" a="1"/>
  <c r="H1803" i="1" s="1"/>
  <c r="H1739" i="1" a="1"/>
  <c r="H1739" i="1" s="1"/>
  <c r="H1667" i="1" a="1"/>
  <c r="H1667" i="1" s="1"/>
  <c r="H1579" i="1" a="1"/>
  <c r="H1579" i="1" s="1"/>
  <c r="H1516" i="1" a="1"/>
  <c r="H1516" i="1" s="1"/>
  <c r="H1685" i="1" a="1"/>
  <c r="H1685" i="1" s="1"/>
  <c r="H1630" i="1" a="1"/>
  <c r="H1630" i="1" s="1"/>
  <c r="H1568" i="1" a="1"/>
  <c r="H1568" i="1" s="1"/>
  <c r="H1444" i="1" a="1"/>
  <c r="H1444" i="1" s="1"/>
  <c r="H1649" i="1" a="1"/>
  <c r="H1649" i="1" s="1"/>
  <c r="H1648" i="1" a="1"/>
  <c r="H1648" i="1" s="1"/>
  <c r="H1603" i="1" a="1"/>
  <c r="H1603" i="1" s="1"/>
  <c r="H1577" i="1" a="1"/>
  <c r="H1577" i="1" s="1"/>
  <c r="H1691" i="1" a="1"/>
  <c r="H1691" i="1" s="1"/>
  <c r="H1540" i="1" a="1"/>
  <c r="H1540" i="1" s="1"/>
  <c r="H1610" i="1" a="1"/>
  <c r="H1610" i="1" s="1"/>
  <c r="H1566" i="1" a="1"/>
  <c r="H1566" i="1" s="1"/>
  <c r="H1468" i="1" a="1"/>
  <c r="H1468" i="1" s="1"/>
  <c r="H1744" i="1" a="1"/>
  <c r="H1744" i="1" s="1"/>
  <c r="H1672" i="1" a="1"/>
  <c r="H1672" i="1" s="1"/>
  <c r="H1663" i="1" a="1"/>
  <c r="H1663" i="1" s="1"/>
  <c r="H1592" i="1" a="1"/>
  <c r="H1592" i="1" s="1"/>
  <c r="H1494" i="1" a="1"/>
  <c r="H1494" i="1" s="1"/>
  <c r="H1835" i="1" a="1"/>
  <c r="H1835" i="1" s="1"/>
  <c r="H1520" i="1" a="1"/>
  <c r="H1520" i="1" s="1"/>
  <c r="F5896" i="1"/>
  <c r="B57" i="14"/>
  <c r="H15" i="1" a="1"/>
  <c r="H15" i="1" s="1"/>
  <c r="F589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352787-491F-4DBF-A024-A1BEB9C1C9CD}" name="Query - Clean_Data" description="Connection to the 'Clean_Data' query in the workbook." type="100" refreshedVersion="8" minRefreshableVersion="5">
    <extLst>
      <ext xmlns:x15="http://schemas.microsoft.com/office/spreadsheetml/2010/11/main" uri="{DE250136-89BD-433C-8126-D09CA5730AF9}">
        <x15:connection id="481ccf20-bc82-4dc0-bf6d-ef8ee8883338"/>
      </ext>
    </extLst>
  </connection>
  <connection id="2" xr16:uid="{DA5719B3-B950-4DD1-B3C9-086A409E362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60C2E72-BACC-4236-8325-99BBA786F31A}" name="WorksheetConnection_Book1!Table1" type="102" refreshedVersion="8" minRefreshableVersion="5">
    <extLst>
      <ext xmlns:x15="http://schemas.microsoft.com/office/spreadsheetml/2010/11/main" uri="{DE250136-89BD-433C-8126-D09CA5730AF9}">
        <x15:connection id="Table1">
          <x15:rangePr sourceName="_xlcn.WorksheetConnection_Book1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<sst xmlns="http://schemas.openxmlformats.org/spreadsheetml/2006/main" count="11823" uniqueCount="86">
  <si>
    <t>Row Labels</t>
  </si>
  <si>
    <t>Grand Total</t>
  </si>
  <si>
    <t>Dec</t>
  </si>
  <si>
    <t>Jan</t>
  </si>
  <si>
    <t>Feb</t>
  </si>
  <si>
    <t>Mar</t>
  </si>
  <si>
    <t>Apr</t>
  </si>
  <si>
    <t>May</t>
  </si>
  <si>
    <t>Jun</t>
  </si>
  <si>
    <t>Jul</t>
  </si>
  <si>
    <t>Aug</t>
  </si>
  <si>
    <t>Sep</t>
  </si>
  <si>
    <t>Oct</t>
  </si>
  <si>
    <t>Nov</t>
  </si>
  <si>
    <t>Column Labels</t>
  </si>
  <si>
    <t>Retention_Pct</t>
  </si>
  <si>
    <t>Average of Recency_Days</t>
  </si>
  <si>
    <t>Average of Frequency</t>
  </si>
  <si>
    <t>Average of Monetary</t>
  </si>
  <si>
    <t>Customer ID</t>
  </si>
  <si>
    <t>Recency_Days</t>
  </si>
  <si>
    <t>Frequency</t>
  </si>
  <si>
    <t>Monetary</t>
  </si>
  <si>
    <t>R_Score</t>
  </si>
  <si>
    <t>M_Score</t>
  </si>
  <si>
    <t>RFM_Segment</t>
  </si>
  <si>
    <t>Count of Customer ID</t>
  </si>
  <si>
    <t>At Risk</t>
  </si>
  <si>
    <t>Champions</t>
  </si>
  <si>
    <t>Lost</t>
  </si>
  <si>
    <t>Loyal Customers</t>
  </si>
  <si>
    <t>Needs Attention</t>
  </si>
  <si>
    <t>New/Promising</t>
  </si>
  <si>
    <t>Customer %</t>
  </si>
  <si>
    <t>Revenue %</t>
  </si>
  <si>
    <t>Churn_Flag</t>
  </si>
  <si>
    <t>Churned</t>
  </si>
  <si>
    <t>Active</t>
  </si>
  <si>
    <t>Revenue at Risk</t>
  </si>
  <si>
    <t>Churn Rate As %</t>
  </si>
  <si>
    <t>F_Score</t>
  </si>
  <si>
    <t>United Kingdom</t>
  </si>
  <si>
    <t>Iceland</t>
  </si>
  <si>
    <t>Finland</t>
  </si>
  <si>
    <t>Italy</t>
  </si>
  <si>
    <t>Norway</t>
  </si>
  <si>
    <t>Unspecified</t>
  </si>
  <si>
    <t>Bahrain</t>
  </si>
  <si>
    <t>Spain</t>
  </si>
  <si>
    <t>Portugal</t>
  </si>
  <si>
    <t>Switzerland</t>
  </si>
  <si>
    <t>Austria</t>
  </si>
  <si>
    <t>Cyprus</t>
  </si>
  <si>
    <t>Belgium</t>
  </si>
  <si>
    <t>Denmark</t>
  </si>
  <si>
    <t>Australia</t>
  </si>
  <si>
    <t>RSA</t>
  </si>
  <si>
    <t>France</t>
  </si>
  <si>
    <t>Germany</t>
  </si>
  <si>
    <t>USA</t>
  </si>
  <si>
    <t>Thailand</t>
  </si>
  <si>
    <t>Greece</t>
  </si>
  <si>
    <t>Sweden</t>
  </si>
  <si>
    <t>Israel</t>
  </si>
  <si>
    <t>Saudi Arabia</t>
  </si>
  <si>
    <t>Poland</t>
  </si>
  <si>
    <t>United Arab Emirates</t>
  </si>
  <si>
    <t>Singapore</t>
  </si>
  <si>
    <t>EIRE</t>
  </si>
  <si>
    <t>Brazil</t>
  </si>
  <si>
    <t>Japan</t>
  </si>
  <si>
    <t>Netherlands</t>
  </si>
  <si>
    <t>Lebanon</t>
  </si>
  <si>
    <t>Korea</t>
  </si>
  <si>
    <t>Czech Republic</t>
  </si>
  <si>
    <t>Channel Islands</t>
  </si>
  <si>
    <t>European Community</t>
  </si>
  <si>
    <t>Lithuania</t>
  </si>
  <si>
    <t>Canada</t>
  </si>
  <si>
    <t>Malta</t>
  </si>
  <si>
    <t>Nigeria</t>
  </si>
  <si>
    <t>West Indies</t>
  </si>
  <si>
    <t>Customer_Country</t>
  </si>
  <si>
    <t>Country</t>
  </si>
  <si>
    <t>Rank</t>
  </si>
  <si>
    <t> RFM_Segment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</si>
</sst>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3" formatCode="[$£-809]#,##0.0"/>
    <numFmt numFmtId="176" formatCode="_-[$£-809]* #,##0.00_-;\-[$£-809]* #,##0.00_-;_-[$£-809]* &quot;-&quot;??_-;_-@_-"/>
  </numFmts>
  <fonts count="5" x14ac:knownFonts="1">
    <font>
      <sz val="11"/>
      <color theme="1"/>
      <name val="Aptos Narrow"/>
      <family val="2"/>
      <scheme val="minor"/>
    </font>
    <font>
      <sz val="11"/>
      <color theme="1"/>
      <name val="Aptos Narrow"/>
      <family val="2"/>
      <scheme val="minor"/>
    </font>
    <font>
      <b/>
      <sz val="11"/>
      <color theme="0"/>
      <name val="Aptos Narrow"/>
      <family val="2"/>
      <scheme val="minor"/>
    </font>
    <font>
      <sz val="8"/>
      <color rgb="FF52514E"/>
      <name val="Segoe UI"/>
      <family val="2"/>
    </font>
    <font>
      <sz val="9"/>
      <color rgb="FF0B0B0B"/>
      <name val="Segoe UI"/>
      <family val="2"/>
    </font>
  </fonts>
  <fills count="3">
    <fill>
      <patternFill patternType="none"/>
    </fill>
    <fill>
      <patternFill patternType="gray125"/>
    </fill>
    <fill>
      <patternFill patternType="solid">
        <fgColor theme="4"/>
        <bgColor theme="4"/>
      </patternFill>
    </fill>
  </fills>
  <borders count="2">
    <border>
      <left/>
      <right/>
      <top/>
      <bottom/>
      <diagonal/>
    </border>
    <border>
      <left/>
      <right style="thin">
        <color theme="4" tint="0.39997558519241921"/>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1" applyFont="1"/>
    <xf numFmtId="9" fontId="0" fillId="0" borderId="0" xfId="0" applyNumberFormat="1"/>
    <xf numFmtId="14" fontId="0" fillId="0" borderId="0" xfId="0" applyNumberFormat="1" applyAlignment="1">
      <alignment horizontal="left" indent="1"/>
    </xf>
    <xf numFmtId="10" fontId="0" fillId="0" borderId="0" xfId="0" applyNumberFormat="1"/>
    <xf numFmtId="0" fontId="4" fillId="0" borderId="0" xfId="0" applyFont="1"/>
    <xf numFmtId="173" fontId="0" fillId="0" borderId="0" xfId="0" applyNumberFormat="1"/>
    <xf numFmtId="176" fontId="3" fillId="0" borderId="0" xfId="0" applyNumberFormat="1" applyFont="1"/>
    <xf numFmtId="0" fontId="2" fillId="2" borderId="1" xfId="0" applyFont="1" applyFill="1" applyBorder="1"/>
  </cellXfs>
  <cellStyles count="2">
    <cellStyle name="Normal" xfId="0" builtinId="0"/>
    <cellStyle name="Percent" xfId="1" builtinId="5"/>
  </cellStyles>
  <dxfs count="11">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border outline="0">
        <bottom style="thin">
          <color theme="4" tint="0.39997558519241921"/>
        </bottom>
      </border>
    </dxf>
    <dxf>
      <border outline="0">
        <top style="thin">
          <color theme="4" tint="0.39997558519241921"/>
        </top>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s>
  <tableStyles count="0" defaultTableStyle="TableStyleMedium2" defaultPivotStyle="PivotStyleLight16"/>
  <colors>
    <mruColors>
      <color rgb="FFF2F6FA"/>
      <color rgb="FF1F4E78"/>
      <color rgb="FFC55A11"/>
      <color rgb="FF548235"/>
      <color rgb="FF5B4B8A"/>
      <color rgb="FFFF9966"/>
      <color rgb="FFFF4B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3.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0" Type="http://schemas.openxmlformats.org/officeDocument/2006/relationships/calcChain" Target="calcChain.xml"/><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[Book1.xlsx]RFM_Summary!PivotTable9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Share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RFM_Summary!$B$3</c:f>
              <c:strCache>
                <c:ptCount val="1"/>
                <c:pt idx="0">
                  <c:v>Customer %</c:v>
                </c:pt>
              </c:strCache>
            </c:strRef>
          </c:tx>
          <c:spPr>
            <a:solidFill>
              <a:schemeClr val="accent1"/>
            </a:solidFill>
            <a:ln>
              <a:noFill/>
            </a:ln>
            <a:effectLst/>
          </c:spPr>
          <c:invertIfNegative val="0"/>
          <c:cat>
            <c:strRef>
              <c:f>RFM_Summary!$A$4:$A$10</c:f>
              <c:strCache>
                <c:ptCount val="6"/>
                <c:pt idx="0">
                  <c:v>At Risk</c:v>
                </c:pt>
                <c:pt idx="1">
                  <c:v>Champions</c:v>
                </c:pt>
                <c:pt idx="2">
                  <c:v>Lost</c:v>
                </c:pt>
                <c:pt idx="3">
                  <c:v>Loyal Customers</c:v>
                </c:pt>
                <c:pt idx="4">
                  <c:v>Needs Attention</c:v>
                </c:pt>
                <c:pt idx="5">
                  <c:v>New/Promising</c:v>
                </c:pt>
              </c:strCache>
            </c:strRef>
          </c:cat>
          <c:val>
            <c:numRef>
              <c:f>RFM_Summary!$B$4:$B$10</c:f>
              <c:numCache>
                <c:formatCode>0.00%</c:formatCode>
                <c:ptCount val="6"/>
                <c:pt idx="0">
                  <c:v>0.11973901722655195</c:v>
                </c:pt>
                <c:pt idx="1">
                  <c:v>0.2156342595009145</c:v>
                </c:pt>
                <c:pt idx="2">
                  <c:v>0.23332440195307858</c:v>
                </c:pt>
                <c:pt idx="3">
                  <c:v>0.19333406077372339</c:v>
                </c:pt>
                <c:pt idx="4">
                  <c:v>0.15247660072607999</c:v>
                </c:pt>
                <c:pt idx="5">
                  <c:v>8.549165981965158E-2</c:v>
                </c:pt>
              </c:numCache>
            </c:numRef>
          </c:val>
          <c:extLst>
            <c:ext xmlns:c16="http://schemas.microsoft.com/office/drawing/2014/chart" uri="{C3380CC4-5D6E-409C-BE32-E72D297353CC}">
              <c16:uniqueId val="{00000000-4986-4684-B6CB-2AF8ACD54C46}"/>
            </c:ext>
          </c:extLst>
        </c:ser>
        <c:ser>
          <c:idx val="1"/>
          <c:order val="1"/>
          <c:tx>
            <c:strRef>
              <c:f>RFM_Summary!$C$3</c:f>
              <c:strCache>
                <c:ptCount val="1"/>
                <c:pt idx="0">
                  <c:v>Revenue %</c:v>
                </c:pt>
              </c:strCache>
            </c:strRef>
          </c:tx>
          <c:spPr>
            <a:solidFill>
              <a:schemeClr val="accent2"/>
            </a:solidFill>
            <a:ln>
              <a:noFill/>
            </a:ln>
            <a:effectLst/>
          </c:spPr>
          <c:invertIfNegative val="0"/>
          <c:cat>
            <c:strRef>
              <c:f>RFM_Summary!$A$4:$A$10</c:f>
              <c:strCache>
                <c:ptCount val="6"/>
                <c:pt idx="0">
                  <c:v>At Risk</c:v>
                </c:pt>
                <c:pt idx="1">
                  <c:v>Champions</c:v>
                </c:pt>
                <c:pt idx="2">
                  <c:v>Lost</c:v>
                </c:pt>
                <c:pt idx="3">
                  <c:v>Loyal Customers</c:v>
                </c:pt>
                <c:pt idx="4">
                  <c:v>Needs Attention</c:v>
                </c:pt>
                <c:pt idx="5">
                  <c:v>New/Promising</c:v>
                </c:pt>
              </c:strCache>
            </c:strRef>
          </c:cat>
          <c:val>
            <c:numRef>
              <c:f>RFM_Summary!$C$4:$C$10</c:f>
              <c:numCache>
                <c:formatCode>0.00%</c:formatCode>
                <c:ptCount val="6"/>
                <c:pt idx="0">
                  <c:v>8.791763285161279E-2</c:v>
                </c:pt>
                <c:pt idx="1">
                  <c:v>0.67983563740634756</c:v>
                </c:pt>
                <c:pt idx="2">
                  <c:v>2.0169893734168168E-2</c:v>
                </c:pt>
                <c:pt idx="3">
                  <c:v>0.14907856082744808</c:v>
                </c:pt>
                <c:pt idx="4">
                  <c:v>3.8988651915028177E-2</c:v>
                </c:pt>
                <c:pt idx="5">
                  <c:v>2.4009623265395064E-2</c:v>
                </c:pt>
              </c:numCache>
            </c:numRef>
          </c:val>
          <c:extLst>
            <c:ext xmlns:c16="http://schemas.microsoft.com/office/drawing/2014/chart" uri="{C3380CC4-5D6E-409C-BE32-E72D297353CC}">
              <c16:uniqueId val="{00000001-4986-4684-B6CB-2AF8ACD54C46}"/>
            </c:ext>
          </c:extLst>
        </c:ser>
        <c:dLbls>
          <c:showLegendKey val="0"/>
          <c:showVal val="0"/>
          <c:showCatName val="0"/>
          <c:showSerName val="0"/>
          <c:showPercent val="0"/>
          <c:showBubbleSize val="0"/>
        </c:dLbls>
        <c:gapWidth val="219"/>
        <c:overlap val="-27"/>
        <c:axId val="1153471696"/>
        <c:axId val="427458224"/>
      </c:barChart>
      <c:catAx>
        <c:axId val="115347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58224"/>
        <c:crosses val="autoZero"/>
        <c:auto val="1"/>
        <c:lblAlgn val="ctr"/>
        <c:lblOffset val="100"/>
        <c:noMultiLvlLbl val="0"/>
      </c:catAx>
      <c:valAx>
        <c:axId val="427458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471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[Book1.xlsx]Churn_Summary!PivotTable10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Active vs Churned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Churn_Summary!$B$3:$B$4</c:f>
              <c:strCache>
                <c:ptCount val="1"/>
                <c:pt idx="0">
                  <c:v>Active</c:v>
                </c:pt>
              </c:strCache>
            </c:strRef>
          </c:tx>
          <c:spPr>
            <a:solidFill>
              <a:schemeClr val="accent1"/>
            </a:solidFill>
            <a:ln>
              <a:noFill/>
            </a:ln>
            <a:effectLst/>
          </c:spPr>
          <c:invertIfNegative val="0"/>
          <c:cat>
            <c:strRef>
              <c:f>Churn_Summary!$A$5:$A$11</c:f>
              <c:strCache>
                <c:ptCount val="6"/>
                <c:pt idx="0">
                  <c:v>At Risk</c:v>
                </c:pt>
                <c:pt idx="1">
                  <c:v>Champions</c:v>
                </c:pt>
                <c:pt idx="2">
                  <c:v>Lost</c:v>
                </c:pt>
                <c:pt idx="3">
                  <c:v>Loyal Customers</c:v>
                </c:pt>
                <c:pt idx="4">
                  <c:v>Needs Attention</c:v>
                </c:pt>
                <c:pt idx="5">
                  <c:v>New/Promising</c:v>
                </c:pt>
              </c:strCache>
            </c:strRef>
          </c:cat>
          <c:val>
            <c:numRef>
              <c:f>Churn_Summary!$B$5:$B$11</c:f>
              <c:numCache>
                <c:formatCode>General</c:formatCode>
                <c:ptCount val="6"/>
                <c:pt idx="1">
                  <c:v>1271</c:v>
                </c:pt>
                <c:pt idx="3">
                  <c:v>770</c:v>
                </c:pt>
                <c:pt idx="4">
                  <c:v>344</c:v>
                </c:pt>
                <c:pt idx="5">
                  <c:v>504</c:v>
                </c:pt>
              </c:numCache>
            </c:numRef>
          </c:val>
          <c:extLst>
            <c:ext xmlns:c16="http://schemas.microsoft.com/office/drawing/2014/chart" uri="{C3380CC4-5D6E-409C-BE32-E72D297353CC}">
              <c16:uniqueId val="{00000000-F63B-4F1F-92D3-06175EB41A9B}"/>
            </c:ext>
          </c:extLst>
        </c:ser>
        <c:ser>
          <c:idx val="1"/>
          <c:order val="1"/>
          <c:tx>
            <c:strRef>
              <c:f>Churn_Summary!$C$3:$C$4</c:f>
              <c:strCache>
                <c:ptCount val="1"/>
                <c:pt idx="0">
                  <c:v>Churned</c:v>
                </c:pt>
              </c:strCache>
            </c:strRef>
          </c:tx>
          <c:spPr>
            <a:solidFill>
              <a:schemeClr val="accent2"/>
            </a:solidFill>
            <a:ln>
              <a:noFill/>
            </a:ln>
            <a:effectLst/>
          </c:spPr>
          <c:invertIfNegative val="0"/>
          <c:cat>
            <c:strRef>
              <c:f>Churn_Summary!$A$5:$A$11</c:f>
              <c:strCache>
                <c:ptCount val="6"/>
                <c:pt idx="0">
                  <c:v>At Risk</c:v>
                </c:pt>
                <c:pt idx="1">
                  <c:v>Champions</c:v>
                </c:pt>
                <c:pt idx="2">
                  <c:v>Lost</c:v>
                </c:pt>
                <c:pt idx="3">
                  <c:v>Loyal Customers</c:v>
                </c:pt>
                <c:pt idx="4">
                  <c:v>Needs Attention</c:v>
                </c:pt>
                <c:pt idx="5">
                  <c:v>New/Promising</c:v>
                </c:pt>
              </c:strCache>
            </c:strRef>
          </c:cat>
          <c:val>
            <c:numRef>
              <c:f>Churn_Summary!$C$5:$C$11</c:f>
              <c:numCache>
                <c:formatCode>General</c:formatCode>
                <c:ptCount val="6"/>
                <c:pt idx="0">
                  <c:v>704</c:v>
                </c:pt>
                <c:pt idx="2">
                  <c:v>1358</c:v>
                </c:pt>
                <c:pt idx="3">
                  <c:v>367</c:v>
                </c:pt>
                <c:pt idx="4">
                  <c:v>560</c:v>
                </c:pt>
              </c:numCache>
            </c:numRef>
          </c:val>
          <c:extLst>
            <c:ext xmlns:c16="http://schemas.microsoft.com/office/drawing/2014/chart" uri="{C3380CC4-5D6E-409C-BE32-E72D297353CC}">
              <c16:uniqueId val="{00000004-F63B-4F1F-92D3-06175EB41A9B}"/>
            </c:ext>
          </c:extLst>
        </c:ser>
        <c:dLbls>
          <c:showLegendKey val="0"/>
          <c:showVal val="0"/>
          <c:showCatName val="0"/>
          <c:showSerName val="0"/>
          <c:showPercent val="0"/>
          <c:showBubbleSize val="0"/>
        </c:dLbls>
        <c:gapWidth val="150"/>
        <c:overlap val="100"/>
        <c:axId val="1153546864"/>
        <c:axId val="427399184"/>
      </c:barChart>
      <c:catAx>
        <c:axId val="115354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99184"/>
        <c:crosses val="autoZero"/>
        <c:auto val="1"/>
        <c:lblAlgn val="ctr"/>
        <c:lblOffset val="100"/>
        <c:noMultiLvlLbl val="0"/>
      </c:catAx>
      <c:valAx>
        <c:axId val="427399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546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4" Type="http://schemas.openxmlformats.org/officeDocument/2006/relationships/image" Target="../media/image2.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5</xdr:col>
      <xdr:colOff>0</xdr:colOff>
      <xdr:row>6</xdr:row>
      <xdr:rowOff>45720</xdr:rowOff>
    </xdr:from>
    <xdr:ext cx="1249680" cy="998220"/>
    <xdr:sp macro="" textlink="">
      <xdr:nvSpPr>
        <xdr:cNvPr id="10" name="TextBox 9">
          <a:extLst>
            <a:ext uri="{FF2B5EF4-FFF2-40B4-BE49-F238E27FC236}">
              <a16:creationId xmlns:a16="http://schemas.microsoft.com/office/drawing/2014/main" id="{C2918CA6-E7DA-E3D6-E495-23F969AAFCA7}"/>
            </a:ext>
          </a:extLst>
        </xdr:cNvPr>
        <xdr:cNvSpPr txBox="1"/>
      </xdr:nvSpPr>
      <xdr:spPr>
        <a:xfrm>
          <a:off x="3048000" y="1143000"/>
          <a:ext cx="1249680" cy="998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0</xdr:col>
      <xdr:colOff>580287</xdr:colOff>
      <xdr:row>0</xdr:row>
      <xdr:rowOff>108010</xdr:rowOff>
    </xdr:from>
    <xdr:to>
      <xdr:col>14</xdr:col>
      <xdr:colOff>410675</xdr:colOff>
      <xdr:row>5</xdr:row>
      <xdr:rowOff>62290</xdr:rowOff>
    </xdr:to>
    <xdr:sp macro="" textlink="">
      <xdr:nvSpPr>
        <xdr:cNvPr id="12" name="Rectangle: Rounded Corners 11">
          <a:extLst>
            <a:ext uri="{FF2B5EF4-FFF2-40B4-BE49-F238E27FC236}">
              <a16:creationId xmlns:a16="http://schemas.microsoft.com/office/drawing/2014/main" id="{E642E692-DD04-A54B-8113-C9E8E5EF8BDB}"/>
            </a:ext>
          </a:extLst>
        </xdr:cNvPr>
        <xdr:cNvSpPr/>
      </xdr:nvSpPr>
      <xdr:spPr>
        <a:xfrm>
          <a:off x="580287" y="108010"/>
          <a:ext cx="8502674" cy="861423"/>
        </a:xfrm>
        <a:prstGeom prst="roundRect">
          <a:avLst/>
        </a:prstGeom>
        <a:solidFill>
          <a:srgbClr val="F2F6FA"/>
        </a:solidFill>
        <a:ln>
          <a:noFill/>
        </a:ln>
        <a:effectLst>
          <a:outerShdw blurRad="76200" dist="12700" dir="2700000" sy="-23000" kx="-800400" algn="bl" rotWithShape="0">
            <a:schemeClr val="bg2">
              <a:lumMod val="75000"/>
              <a:alpha val="2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mj-lt"/>
          </a:endParaRPr>
        </a:p>
      </xdr:txBody>
    </xdr:sp>
    <xdr:clientData/>
  </xdr:twoCellAnchor>
  <xdr:twoCellAnchor>
    <xdr:from>
      <xdr:col>1</xdr:col>
      <xdr:colOff>588312</xdr:colOff>
      <xdr:row>1</xdr:row>
      <xdr:rowOff>10764</xdr:rowOff>
    </xdr:from>
    <xdr:to>
      <xdr:col>13</xdr:col>
      <xdr:colOff>423333</xdr:colOff>
      <xdr:row>4</xdr:row>
      <xdr:rowOff>79344</xdr:rowOff>
    </xdr:to>
    <xdr:sp macro="" textlink="B2">
      <xdr:nvSpPr>
        <xdr:cNvPr id="13" name="Rectangle: Rounded Corners 12">
          <a:extLst>
            <a:ext uri="{FF2B5EF4-FFF2-40B4-BE49-F238E27FC236}">
              <a16:creationId xmlns:a16="http://schemas.microsoft.com/office/drawing/2014/main" id="{A8417323-AA28-8E3B-00AD-04ABD9CE21E3}"/>
            </a:ext>
          </a:extLst>
        </xdr:cNvPr>
        <xdr:cNvSpPr/>
      </xdr:nvSpPr>
      <xdr:spPr>
        <a:xfrm>
          <a:off x="1193074" y="192193"/>
          <a:ext cx="7297783" cy="612865"/>
        </a:xfrm>
        <a:prstGeom prst="roundRect">
          <a:avLst/>
        </a:prstGeom>
        <a:ln>
          <a:noFill/>
        </a:ln>
        <a:effectLst>
          <a:outerShdw blurRad="76200" dir="18900000" sy="23000" kx="-1200000" algn="b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92C263F-00C8-48C6-A3A4-33DA71D7C021}" type="TxLink">
            <a:rPr lang="en-US" sz="2400" b="0" i="0" u="none" strike="noStrike">
              <a:solidFill>
                <a:srgbClr val="000000"/>
              </a:solidFill>
              <a:latin typeface="Aptos Narrow"/>
            </a:rPr>
            <a:t> </a:t>
          </a:fld>
          <a:r>
            <a:rPr lang="en-IN" sz="2400" b="0" i="0">
              <a:solidFill>
                <a:schemeClr val="lt1"/>
              </a:solidFill>
              <a:effectLst/>
              <a:latin typeface="+mn-lt"/>
              <a:ea typeface="+mn-ea"/>
              <a:cs typeface="+mn-cs"/>
            </a:rPr>
            <a:t>E-Commerce Customer Churn &amp; Cohort Analysis</a:t>
          </a:r>
          <a:endParaRPr lang="en-IN" sz="2400"/>
        </a:p>
      </xdr:txBody>
    </xdr:sp>
    <xdr:clientData/>
  </xdr:twoCellAnchor>
  <xdr:twoCellAnchor>
    <xdr:from>
      <xdr:col>0</xdr:col>
      <xdr:colOff>276225</xdr:colOff>
      <xdr:row>7</xdr:row>
      <xdr:rowOff>0</xdr:rowOff>
    </xdr:from>
    <xdr:to>
      <xdr:col>3</xdr:col>
      <xdr:colOff>62865</xdr:colOff>
      <xdr:row>11</xdr:row>
      <xdr:rowOff>0</xdr:rowOff>
    </xdr:to>
    <xdr:sp macro="" textlink="">
      <xdr:nvSpPr>
        <xdr:cNvPr id="14" name="Rectangle: Rounded Corners 13">
          <a:extLst>
            <a:ext uri="{FF2B5EF4-FFF2-40B4-BE49-F238E27FC236}">
              <a16:creationId xmlns:a16="http://schemas.microsoft.com/office/drawing/2014/main" id="{682031C4-F223-CAF6-9599-1506A121B52D}"/>
            </a:ext>
          </a:extLst>
        </xdr:cNvPr>
        <xdr:cNvSpPr/>
      </xdr:nvSpPr>
      <xdr:spPr>
        <a:xfrm>
          <a:off x="276225" y="1266825"/>
          <a:ext cx="1815465" cy="723900"/>
        </a:xfrm>
        <a:prstGeom prst="roundRect">
          <a:avLst>
            <a:gd name="adj" fmla="val 21875"/>
          </a:avLst>
        </a:prstGeom>
        <a:solidFill>
          <a:srgbClr val="F2F6FA"/>
        </a:solidFill>
        <a:ln>
          <a:noFill/>
        </a:ln>
        <a:effectLst>
          <a:outerShdw blurRad="50800" dist="38100" dir="18900000" algn="bl"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459105</xdr:colOff>
      <xdr:row>7</xdr:row>
      <xdr:rowOff>53340</xdr:rowOff>
    </xdr:from>
    <xdr:to>
      <xdr:col>2</xdr:col>
      <xdr:colOff>474345</xdr:colOff>
      <xdr:row>8</xdr:row>
      <xdr:rowOff>99060</xdr:rowOff>
    </xdr:to>
    <xdr:sp macro="" textlink="B8">
      <xdr:nvSpPr>
        <xdr:cNvPr id="15" name="Rectangle: Rounded Corners 14">
          <a:extLst>
            <a:ext uri="{FF2B5EF4-FFF2-40B4-BE49-F238E27FC236}">
              <a16:creationId xmlns:a16="http://schemas.microsoft.com/office/drawing/2014/main" id="{D4E3C78C-C6A2-79DC-CCF1-A797A8EB6C18}"/>
            </a:ext>
          </a:extLst>
        </xdr:cNvPr>
        <xdr:cNvSpPr/>
      </xdr:nvSpPr>
      <xdr:spPr>
        <a:xfrm>
          <a:off x="459105" y="1320165"/>
          <a:ext cx="1434465" cy="22669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9EE66EE-54C8-43B0-9A72-84717B4A5DE4}" type="TxLink">
            <a:rPr lang="en-US" sz="1100" b="1" i="0" u="none" strike="noStrike">
              <a:solidFill>
                <a:srgbClr val="000000"/>
              </a:solidFill>
              <a:latin typeface="Aptos Narrow"/>
            </a:rPr>
            <a:t> </a:t>
          </a:fld>
          <a:r>
            <a:rPr lang="en-IN" sz="1100" b="1" i="0">
              <a:solidFill>
                <a:schemeClr val="lt1"/>
              </a:solidFill>
              <a:effectLst/>
              <a:latin typeface="+mn-lt"/>
              <a:ea typeface="+mn-ea"/>
              <a:cs typeface="+mn-cs"/>
            </a:rPr>
            <a:t>TOTAL REVENUE</a:t>
          </a:r>
          <a:endParaRPr lang="en-IN" sz="1100" b="1"/>
        </a:p>
      </xdr:txBody>
    </xdr:sp>
    <xdr:clientData/>
  </xdr:twoCellAnchor>
  <xdr:twoCellAnchor>
    <xdr:from>
      <xdr:col>0</xdr:col>
      <xdr:colOff>481965</xdr:colOff>
      <xdr:row>9</xdr:row>
      <xdr:rowOff>0</xdr:rowOff>
    </xdr:from>
    <xdr:to>
      <xdr:col>2</xdr:col>
      <xdr:colOff>443865</xdr:colOff>
      <xdr:row>10</xdr:row>
      <xdr:rowOff>68580</xdr:rowOff>
    </xdr:to>
    <xdr:sp macro="" textlink="B55">
      <xdr:nvSpPr>
        <xdr:cNvPr id="16" name="Rectangle: Rounded Corners 15">
          <a:extLst>
            <a:ext uri="{FF2B5EF4-FFF2-40B4-BE49-F238E27FC236}">
              <a16:creationId xmlns:a16="http://schemas.microsoft.com/office/drawing/2014/main" id="{96D10038-0E88-67D3-385F-962BA50F5039}"/>
            </a:ext>
          </a:extLst>
        </xdr:cNvPr>
        <xdr:cNvSpPr/>
      </xdr:nvSpPr>
      <xdr:spPr>
        <a:xfrm>
          <a:off x="481965" y="1628775"/>
          <a:ext cx="1381125" cy="2495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18C08F-D069-4E9B-84B1-09918ADC5304}" type="TxLink">
            <a:rPr lang="en-US" sz="1200" b="1" i="0" u="none" strike="noStrike">
              <a:solidFill>
                <a:schemeClr val="bg1"/>
              </a:solidFill>
              <a:latin typeface="+mn-lt"/>
              <a:cs typeface="Segoe UI"/>
            </a:rPr>
            <a:pPr algn="ctr"/>
            <a:t> £17,743,429.18 </a:t>
          </a:fld>
          <a:endParaRPr lang="en-US" sz="1200" b="1">
            <a:solidFill>
              <a:schemeClr val="bg1"/>
            </a:solidFill>
            <a:latin typeface="+mn-lt"/>
          </a:endParaRPr>
        </a:p>
      </xdr:txBody>
    </xdr:sp>
    <xdr:clientData/>
  </xdr:twoCellAnchor>
  <xdr:twoCellAnchor>
    <xdr:from>
      <xdr:col>4</xdr:col>
      <xdr:colOff>243082</xdr:colOff>
      <xdr:row>7</xdr:row>
      <xdr:rowOff>22860</xdr:rowOff>
    </xdr:from>
    <xdr:to>
      <xdr:col>7</xdr:col>
      <xdr:colOff>144022</xdr:colOff>
      <xdr:row>11</xdr:row>
      <xdr:rowOff>22860</xdr:rowOff>
    </xdr:to>
    <xdr:sp macro="" textlink="">
      <xdr:nvSpPr>
        <xdr:cNvPr id="32" name="Rectangle: Rounded Corners 31">
          <a:extLst>
            <a:ext uri="{FF2B5EF4-FFF2-40B4-BE49-F238E27FC236}">
              <a16:creationId xmlns:a16="http://schemas.microsoft.com/office/drawing/2014/main" id="{EA7C6A83-BCC6-4D1F-9FE2-7B32B3674D6F}"/>
            </a:ext>
          </a:extLst>
        </xdr:cNvPr>
        <xdr:cNvSpPr/>
      </xdr:nvSpPr>
      <xdr:spPr>
        <a:xfrm>
          <a:off x="2867749" y="1292860"/>
          <a:ext cx="1715225" cy="725714"/>
        </a:xfrm>
        <a:prstGeom prst="roundRect">
          <a:avLst>
            <a:gd name="adj" fmla="val 21875"/>
          </a:avLst>
        </a:prstGeom>
        <a:solidFill>
          <a:srgbClr val="F2F6FA"/>
        </a:solidFill>
        <a:ln>
          <a:noFill/>
        </a:ln>
        <a:effectLst>
          <a:outerShdw blurRad="50800" dist="38100" dir="18900000" algn="bl"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410722</xdr:colOff>
      <xdr:row>7</xdr:row>
      <xdr:rowOff>76200</xdr:rowOff>
    </xdr:from>
    <xdr:to>
      <xdr:col>7</xdr:col>
      <xdr:colOff>52582</xdr:colOff>
      <xdr:row>8</xdr:row>
      <xdr:rowOff>129540</xdr:rowOff>
    </xdr:to>
    <xdr:sp macro="" textlink="B8">
      <xdr:nvSpPr>
        <xdr:cNvPr id="33" name="Rectangle: Rounded Corners 32">
          <a:extLst>
            <a:ext uri="{FF2B5EF4-FFF2-40B4-BE49-F238E27FC236}">
              <a16:creationId xmlns:a16="http://schemas.microsoft.com/office/drawing/2014/main" id="{7536AFA0-C5CE-4EB2-839D-035C12750D3B}"/>
            </a:ext>
          </a:extLst>
        </xdr:cNvPr>
        <xdr:cNvSpPr/>
      </xdr:nvSpPr>
      <xdr:spPr>
        <a:xfrm>
          <a:off x="3035389" y="1346200"/>
          <a:ext cx="1456145" cy="23476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a:t>
          </a:r>
          <a:r>
            <a:rPr lang="en-IN" sz="1100" b="1" baseline="0"/>
            <a:t> CUSTOMER</a:t>
          </a:r>
        </a:p>
      </xdr:txBody>
    </xdr:sp>
    <xdr:clientData/>
  </xdr:twoCellAnchor>
  <xdr:twoCellAnchor>
    <xdr:from>
      <xdr:col>4</xdr:col>
      <xdr:colOff>418342</xdr:colOff>
      <xdr:row>9</xdr:row>
      <xdr:rowOff>22860</xdr:rowOff>
    </xdr:from>
    <xdr:to>
      <xdr:col>7</xdr:col>
      <xdr:colOff>29722</xdr:colOff>
      <xdr:row>10</xdr:row>
      <xdr:rowOff>91440</xdr:rowOff>
    </xdr:to>
    <xdr:sp macro="" textlink="B56">
      <xdr:nvSpPr>
        <xdr:cNvPr id="34" name="Rectangle: Rounded Corners 33">
          <a:extLst>
            <a:ext uri="{FF2B5EF4-FFF2-40B4-BE49-F238E27FC236}">
              <a16:creationId xmlns:a16="http://schemas.microsoft.com/office/drawing/2014/main" id="{30E16D7B-AC01-4D50-9437-8AD7AF32D234}"/>
            </a:ext>
          </a:extLst>
        </xdr:cNvPr>
        <xdr:cNvSpPr/>
      </xdr:nvSpPr>
      <xdr:spPr>
        <a:xfrm>
          <a:off x="3043009" y="1655717"/>
          <a:ext cx="1425665" cy="2500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1F336F-3CD2-45AC-A9B8-F511067AE3E1}" type="TxLink">
            <a:rPr lang="en-US" sz="1200" b="1" i="0" u="none" strike="noStrike">
              <a:solidFill>
                <a:schemeClr val="bg1"/>
              </a:solidFill>
              <a:latin typeface="Aptos Narrow"/>
            </a:rPr>
            <a:pPr algn="ctr"/>
            <a:t>5878</a:t>
          </a:fld>
          <a:endParaRPr lang="en-US" sz="1200" b="1">
            <a:solidFill>
              <a:schemeClr val="bg1"/>
            </a:solidFill>
          </a:endParaRPr>
        </a:p>
      </xdr:txBody>
    </xdr:sp>
    <xdr:clientData/>
  </xdr:twoCellAnchor>
  <xdr:twoCellAnchor>
    <xdr:from>
      <xdr:col>8</xdr:col>
      <xdr:colOff>255483</xdr:colOff>
      <xdr:row>7</xdr:row>
      <xdr:rowOff>0</xdr:rowOff>
    </xdr:from>
    <xdr:to>
      <xdr:col>11</xdr:col>
      <xdr:colOff>42123</xdr:colOff>
      <xdr:row>11</xdr:row>
      <xdr:rowOff>0</xdr:rowOff>
    </xdr:to>
    <xdr:sp macro="" textlink="">
      <xdr:nvSpPr>
        <xdr:cNvPr id="35" name="Rectangle: Rounded Corners 34">
          <a:extLst>
            <a:ext uri="{FF2B5EF4-FFF2-40B4-BE49-F238E27FC236}">
              <a16:creationId xmlns:a16="http://schemas.microsoft.com/office/drawing/2014/main" id="{B7CA2420-FBE1-4AE1-87FA-90718CEE331B}"/>
            </a:ext>
          </a:extLst>
        </xdr:cNvPr>
        <xdr:cNvSpPr/>
      </xdr:nvSpPr>
      <xdr:spPr>
        <a:xfrm>
          <a:off x="5299197" y="1270000"/>
          <a:ext cx="1600926" cy="725714"/>
        </a:xfrm>
        <a:prstGeom prst="roundRect">
          <a:avLst>
            <a:gd name="adj" fmla="val 21875"/>
          </a:avLst>
        </a:prstGeom>
        <a:solidFill>
          <a:srgbClr val="F2F6FA"/>
        </a:solidFill>
        <a:ln>
          <a:noFill/>
        </a:ln>
        <a:effectLst>
          <a:outerShdw blurRad="50800" dist="38100" dir="18900000" algn="bl"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438363</xdr:colOff>
      <xdr:row>7</xdr:row>
      <xdr:rowOff>53340</xdr:rowOff>
    </xdr:from>
    <xdr:to>
      <xdr:col>10</xdr:col>
      <xdr:colOff>448765</xdr:colOff>
      <xdr:row>8</xdr:row>
      <xdr:rowOff>99060</xdr:rowOff>
    </xdr:to>
    <xdr:sp macro="" textlink="B8">
      <xdr:nvSpPr>
        <xdr:cNvPr id="36" name="Rectangle: Rounded Corners 35">
          <a:extLst>
            <a:ext uri="{FF2B5EF4-FFF2-40B4-BE49-F238E27FC236}">
              <a16:creationId xmlns:a16="http://schemas.microsoft.com/office/drawing/2014/main" id="{826D82C2-FE09-41C4-A447-ED711C5CCA7C}"/>
            </a:ext>
          </a:extLst>
        </xdr:cNvPr>
        <xdr:cNvSpPr/>
      </xdr:nvSpPr>
      <xdr:spPr>
        <a:xfrm>
          <a:off x="5482077" y="1323340"/>
          <a:ext cx="1219926" cy="22714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a:solidFill>
                <a:schemeClr val="lt1"/>
              </a:solidFill>
              <a:effectLst/>
              <a:latin typeface="+mn-lt"/>
              <a:ea typeface="+mn-ea"/>
              <a:cs typeface="+mn-cs"/>
            </a:rPr>
            <a:t>CHURN</a:t>
          </a:r>
          <a:r>
            <a:rPr lang="en-IN" sz="1100" b="1" i="0" baseline="0">
              <a:solidFill>
                <a:schemeClr val="lt1"/>
              </a:solidFill>
              <a:effectLst/>
              <a:latin typeface="+mn-lt"/>
              <a:ea typeface="+mn-ea"/>
              <a:cs typeface="+mn-cs"/>
            </a:rPr>
            <a:t> RATE</a:t>
          </a:r>
          <a:endParaRPr lang="en-IN" sz="1100" b="1"/>
        </a:p>
      </xdr:txBody>
    </xdr:sp>
    <xdr:clientData/>
  </xdr:twoCellAnchor>
  <xdr:twoCellAnchor>
    <xdr:from>
      <xdr:col>8</xdr:col>
      <xdr:colOff>456385</xdr:colOff>
      <xdr:row>9</xdr:row>
      <xdr:rowOff>0</xdr:rowOff>
    </xdr:from>
    <xdr:to>
      <xdr:col>10</xdr:col>
      <xdr:colOff>456385</xdr:colOff>
      <xdr:row>10</xdr:row>
      <xdr:rowOff>68580</xdr:rowOff>
    </xdr:to>
    <xdr:sp macro="" textlink="B57">
      <xdr:nvSpPr>
        <xdr:cNvPr id="37" name="Rectangle: Rounded Corners 36">
          <a:extLst>
            <a:ext uri="{FF2B5EF4-FFF2-40B4-BE49-F238E27FC236}">
              <a16:creationId xmlns:a16="http://schemas.microsoft.com/office/drawing/2014/main" id="{5A77BE15-C7AF-4AB2-93B6-6004E285CD37}"/>
            </a:ext>
          </a:extLst>
        </xdr:cNvPr>
        <xdr:cNvSpPr/>
      </xdr:nvSpPr>
      <xdr:spPr>
        <a:xfrm>
          <a:off x="5500099" y="1632857"/>
          <a:ext cx="1209524" cy="2500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1A5B829-F899-4458-A549-FF8A2B47AAC2}" type="TxLink">
            <a:rPr lang="en-US" sz="1200" b="1" i="0" u="none" strike="noStrike">
              <a:solidFill>
                <a:schemeClr val="bg1"/>
              </a:solidFill>
              <a:latin typeface="Aptos Narrow"/>
            </a:rPr>
            <a:pPr algn="ctr"/>
            <a:t>51%</a:t>
          </a:fld>
          <a:endParaRPr lang="en-US" sz="1200" b="1">
            <a:solidFill>
              <a:schemeClr val="bg1"/>
            </a:solidFill>
          </a:endParaRPr>
        </a:p>
      </xdr:txBody>
    </xdr:sp>
    <xdr:clientData/>
  </xdr:twoCellAnchor>
  <xdr:twoCellAnchor>
    <xdr:from>
      <xdr:col>12</xdr:col>
      <xdr:colOff>76436</xdr:colOff>
      <xdr:row>7</xdr:row>
      <xdr:rowOff>22860</xdr:rowOff>
    </xdr:from>
    <xdr:to>
      <xdr:col>15</xdr:col>
      <xdr:colOff>53576</xdr:colOff>
      <xdr:row>11</xdr:row>
      <xdr:rowOff>22860</xdr:rowOff>
    </xdr:to>
    <xdr:sp macro="" textlink="">
      <xdr:nvSpPr>
        <xdr:cNvPr id="38" name="Rectangle: Rounded Corners 37">
          <a:extLst>
            <a:ext uri="{FF2B5EF4-FFF2-40B4-BE49-F238E27FC236}">
              <a16:creationId xmlns:a16="http://schemas.microsoft.com/office/drawing/2014/main" id="{EB4D4B2A-9EFA-47DD-89AB-6EC1B972EC03}"/>
            </a:ext>
          </a:extLst>
        </xdr:cNvPr>
        <xdr:cNvSpPr/>
      </xdr:nvSpPr>
      <xdr:spPr>
        <a:xfrm>
          <a:off x="7539198" y="1292860"/>
          <a:ext cx="1791426" cy="725714"/>
        </a:xfrm>
        <a:prstGeom prst="roundRect">
          <a:avLst>
            <a:gd name="adj" fmla="val 21875"/>
          </a:avLst>
        </a:prstGeom>
        <a:solidFill>
          <a:srgbClr val="F2F6FA"/>
        </a:solidFill>
        <a:ln>
          <a:noFill/>
        </a:ln>
        <a:effectLst>
          <a:outerShdw blurRad="50800" dist="38100" dir="18900000" algn="bl" rotWithShape="0">
            <a:schemeClr val="bg2">
              <a:lumMod val="75000"/>
              <a:alpha val="64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216378</xdr:colOff>
      <xdr:row>7</xdr:row>
      <xdr:rowOff>76200</xdr:rowOff>
    </xdr:from>
    <xdr:to>
      <xdr:col>14</xdr:col>
      <xdr:colOff>521178</xdr:colOff>
      <xdr:row>8</xdr:row>
      <xdr:rowOff>144780</xdr:rowOff>
    </xdr:to>
    <xdr:sp macro="" textlink="B8">
      <xdr:nvSpPr>
        <xdr:cNvPr id="39" name="Rectangle: Rounded Corners 38">
          <a:extLst>
            <a:ext uri="{FF2B5EF4-FFF2-40B4-BE49-F238E27FC236}">
              <a16:creationId xmlns:a16="http://schemas.microsoft.com/office/drawing/2014/main" id="{2E30AEB8-EDD0-46AA-9F14-CC62640A3686}"/>
            </a:ext>
          </a:extLst>
        </xdr:cNvPr>
        <xdr:cNvSpPr/>
      </xdr:nvSpPr>
      <xdr:spPr>
        <a:xfrm>
          <a:off x="7679140" y="1346200"/>
          <a:ext cx="1514324" cy="2500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a:solidFill>
                <a:schemeClr val="lt1"/>
              </a:solidFill>
              <a:effectLst/>
              <a:latin typeface="+mn-lt"/>
              <a:ea typeface="+mn-ea"/>
              <a:cs typeface="+mn-cs"/>
            </a:rPr>
            <a:t>AVG</a:t>
          </a:r>
          <a:r>
            <a:rPr lang="en-IN" sz="1100" b="1" i="0" baseline="0">
              <a:solidFill>
                <a:schemeClr val="lt1"/>
              </a:solidFill>
              <a:effectLst/>
              <a:latin typeface="+mn-lt"/>
              <a:ea typeface="+mn-ea"/>
              <a:cs typeface="+mn-cs"/>
            </a:rPr>
            <a:t> ORDER VALUE</a:t>
          </a:r>
          <a:endParaRPr lang="en-IN" sz="1100" b="1"/>
        </a:p>
      </xdr:txBody>
    </xdr:sp>
    <xdr:clientData/>
  </xdr:twoCellAnchor>
  <xdr:twoCellAnchor>
    <xdr:from>
      <xdr:col>12</xdr:col>
      <xdr:colOff>216378</xdr:colOff>
      <xdr:row>9</xdr:row>
      <xdr:rowOff>22860</xdr:rowOff>
    </xdr:from>
    <xdr:to>
      <xdr:col>14</xdr:col>
      <xdr:colOff>513558</xdr:colOff>
      <xdr:row>10</xdr:row>
      <xdr:rowOff>91440</xdr:rowOff>
    </xdr:to>
    <xdr:sp macro="" textlink="B58">
      <xdr:nvSpPr>
        <xdr:cNvPr id="40" name="Rectangle: Rounded Corners 39">
          <a:extLst>
            <a:ext uri="{FF2B5EF4-FFF2-40B4-BE49-F238E27FC236}">
              <a16:creationId xmlns:a16="http://schemas.microsoft.com/office/drawing/2014/main" id="{679B7119-BC04-426F-A957-44F29262A283}"/>
            </a:ext>
          </a:extLst>
        </xdr:cNvPr>
        <xdr:cNvSpPr/>
      </xdr:nvSpPr>
      <xdr:spPr>
        <a:xfrm>
          <a:off x="7679140" y="1655717"/>
          <a:ext cx="1506704" cy="2500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EE83FD-7725-40E4-91E8-6ABEA70065DE}" type="TxLink">
            <a:rPr lang="en-US" sz="1200" b="1" i="0" u="none" strike="noStrike">
              <a:solidFill>
                <a:schemeClr val="bg1"/>
              </a:solidFill>
              <a:latin typeface="Aptos Narrow"/>
            </a:rPr>
            <a:pPr algn="ctr"/>
            <a:t>£480.0</a:t>
          </a:fld>
          <a:endParaRPr lang="en-US" sz="1200" b="1">
            <a:solidFill>
              <a:schemeClr val="bg1"/>
            </a:solidFill>
          </a:endParaRPr>
        </a:p>
      </xdr:txBody>
    </xdr:sp>
    <xdr:clientData/>
  </xdr:twoCellAnchor>
  <mc:AlternateContent xmlns:mc="http://schemas.openxmlformats.org/markup-compatibility/2006">
    <mc:Choice xmlns:a14="http://schemas.microsoft.com/office/drawing/2010/main" Requires="a14">
      <xdr:twoCellAnchor editAs="oneCell">
        <xdr:from>
          <xdr:col>0</xdr:col>
          <xdr:colOff>209550</xdr:colOff>
          <xdr:row>11</xdr:row>
          <xdr:rowOff>123826</xdr:rowOff>
        </xdr:from>
        <xdr:to>
          <xdr:col>15</xdr:col>
          <xdr:colOff>84666</xdr:colOff>
          <xdr:row>43</xdr:row>
          <xdr:rowOff>139700</xdr:rowOff>
        </xdr:to>
        <xdr:pic>
          <xdr:nvPicPr>
            <xdr:cNvPr id="47" name="Picture 46">
              <a:extLst>
                <a:ext uri="{FF2B5EF4-FFF2-40B4-BE49-F238E27FC236}">
                  <a16:creationId xmlns:a16="http://schemas.microsoft.com/office/drawing/2014/main" id="{853BD1EF-B047-9438-F3FE-8792C5292372}"/>
                </a:ext>
              </a:extLst>
            </xdr:cNvPr>
            <xdr:cNvPicPr>
              <a:picLocks noChangeAspect="1" noChangeArrowheads="1"/>
              <a:extLst>
                <a:ext uri="{84589F7E-364E-4C9E-8A38-B11213B215E9}">
                  <a14:cameraTool cellRange="Cohort_Analysis!$B$3:$AA$41" spid="_x0000_s14382"/>
                </a:ext>
              </a:extLst>
            </xdr:cNvPicPr>
          </xdr:nvPicPr>
          <xdr:blipFill>
            <a:blip xmlns:r="http://schemas.openxmlformats.org/officeDocument/2006/relationships" r:embed="rId1"/>
            <a:srcRect/>
            <a:stretch>
              <a:fillRect/>
            </a:stretch>
          </xdr:blipFill>
          <xdr:spPr bwMode="auto">
            <a:xfrm>
              <a:off x="209550" y="2119540"/>
              <a:ext cx="9152164" cy="582158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338667</xdr:colOff>
      <xdr:row>16</xdr:row>
      <xdr:rowOff>151795</xdr:rowOff>
    </xdr:from>
    <xdr:to>
      <xdr:col>28</xdr:col>
      <xdr:colOff>467483</xdr:colOff>
      <xdr:row>29</xdr:row>
      <xdr:rowOff>86481</xdr:rowOff>
    </xdr:to>
    <xdr:graphicFrame macro="">
      <xdr:nvGraphicFramePr>
        <xdr:cNvPr id="48" name="Chart 47">
          <a:extLst>
            <a:ext uri="{FF2B5EF4-FFF2-40B4-BE49-F238E27FC236}">
              <a16:creationId xmlns:a16="http://schemas.microsoft.com/office/drawing/2014/main" id="{D16EE561-C51B-4FA5-A8A1-32393ECB7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350762</xdr:colOff>
      <xdr:row>30</xdr:row>
      <xdr:rowOff>12700</xdr:rowOff>
    </xdr:from>
    <xdr:to>
      <xdr:col>28</xdr:col>
      <xdr:colOff>495905</xdr:colOff>
      <xdr:row>43</xdr:row>
      <xdr:rowOff>132443</xdr:rowOff>
    </xdr:to>
    <xdr:graphicFrame macro="">
      <xdr:nvGraphicFramePr>
        <xdr:cNvPr id="49" name="Chart 48">
          <a:extLst>
            <a:ext uri="{FF2B5EF4-FFF2-40B4-BE49-F238E27FC236}">
              <a16:creationId xmlns:a16="http://schemas.microsoft.com/office/drawing/2014/main" id="{15E02CA4-E77C-4746-8A9E-72A127C0D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326571</xdr:colOff>
      <xdr:row>2</xdr:row>
      <xdr:rowOff>88900</xdr:rowOff>
    </xdr:from>
    <xdr:to>
      <xdr:col>25</xdr:col>
      <xdr:colOff>342291</xdr:colOff>
      <xdr:row>15</xdr:row>
      <xdr:rowOff>77884</xdr:rowOff>
    </xdr:to>
    <mc:AlternateContent xmlns:mc="http://schemas.openxmlformats.org/markup-compatibility/2006">
      <mc:Choice xmlns:a14="http://schemas.microsoft.com/office/drawing/2010/main" Requires="a14">
        <xdr:graphicFrame macro="">
          <xdr:nvGraphicFramePr>
            <xdr:cNvPr id="52" name="Country">
              <a:extLst>
                <a:ext uri="{FF2B5EF4-FFF2-40B4-BE49-F238E27FC236}">
                  <a16:creationId xmlns:a16="http://schemas.microsoft.com/office/drawing/2014/main" id="{2961C1EF-8A3C-481C-8627-2C97094BEA1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836952" y="451757"/>
              <a:ext cx="1830006" cy="2347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406395</xdr:colOff>
      <xdr:row>2</xdr:row>
      <xdr:rowOff>101600</xdr:rowOff>
    </xdr:from>
    <xdr:to>
      <xdr:col>28</xdr:col>
      <xdr:colOff>290285</xdr:colOff>
      <xdr:row>15</xdr:row>
      <xdr:rowOff>114300</xdr:rowOff>
    </xdr:to>
    <mc:AlternateContent xmlns:mc="http://schemas.openxmlformats.org/markup-compatibility/2006">
      <mc:Choice xmlns:a14="http://schemas.microsoft.com/office/drawing/2010/main" Requires="a14">
        <xdr:graphicFrame macro="">
          <xdr:nvGraphicFramePr>
            <xdr:cNvPr id="53" name="Country 1">
              <a:extLst>
                <a:ext uri="{FF2B5EF4-FFF2-40B4-BE49-F238E27FC236}">
                  <a16:creationId xmlns:a16="http://schemas.microsoft.com/office/drawing/2014/main" id="{9717BC7F-26F4-41D0-8D5E-D47D45169C7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5731062" y="464457"/>
              <a:ext cx="1698175" cy="2371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16</xdr:col>
          <xdr:colOff>172357</xdr:colOff>
          <xdr:row>0</xdr:row>
          <xdr:rowOff>96762</xdr:rowOff>
        </xdr:from>
        <xdr:to>
          <xdr:col>22</xdr:col>
          <xdr:colOff>159656</xdr:colOff>
          <xdr:row>16</xdr:row>
          <xdr:rowOff>61686</xdr:rowOff>
        </xdr:to>
        <xdr:pic>
          <xdr:nvPicPr>
            <xdr:cNvPr id="57" name="Picture 56">
              <a:extLst>
                <a:ext uri="{FF2B5EF4-FFF2-40B4-BE49-F238E27FC236}">
                  <a16:creationId xmlns:a16="http://schemas.microsoft.com/office/drawing/2014/main" id="{A23AFACE-CBE2-AFCA-6F38-81020B570BE2}"/>
                </a:ext>
              </a:extLst>
            </xdr:cNvPr>
            <xdr:cNvPicPr>
              <a:picLocks noChangeAspect="1" noChangeArrowheads="1"/>
              <a:extLst>
                <a:ext uri="{84589F7E-364E-4C9E-8A38-B11213B215E9}">
                  <a14:cameraTool cellRange="RFM_Scores!$L$2:$O$12" spid="_x0000_s14383"/>
                </a:ext>
              </a:extLst>
            </xdr:cNvPicPr>
          </xdr:nvPicPr>
          <xdr:blipFill>
            <a:blip xmlns:r="http://schemas.openxmlformats.org/officeDocument/2006/relationships" r:embed="rId4"/>
            <a:srcRect/>
            <a:stretch>
              <a:fillRect/>
            </a:stretch>
          </xdr:blipFill>
          <xdr:spPr bwMode="auto">
            <a:xfrm>
              <a:off x="10054167" y="96762"/>
              <a:ext cx="3615870" cy="286778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22</xdr:col>
      <xdr:colOff>330186</xdr:colOff>
      <xdr:row>0</xdr:row>
      <xdr:rowOff>127000</xdr:rowOff>
    </xdr:from>
    <xdr:to>
      <xdr:col>28</xdr:col>
      <xdr:colOff>279387</xdr:colOff>
      <xdr:row>2</xdr:row>
      <xdr:rowOff>38100</xdr:rowOff>
    </xdr:to>
    <xdr:sp macro="" textlink="">
      <xdr:nvSpPr>
        <xdr:cNvPr id="58" name="Rectangle: Rounded Corners 57">
          <a:extLst>
            <a:ext uri="{FF2B5EF4-FFF2-40B4-BE49-F238E27FC236}">
              <a16:creationId xmlns:a16="http://schemas.microsoft.com/office/drawing/2014/main" id="{C20D5EAA-714B-8B51-A0C0-01EFB5F7DC0A}"/>
            </a:ext>
          </a:extLst>
        </xdr:cNvPr>
        <xdr:cNvSpPr/>
      </xdr:nvSpPr>
      <xdr:spPr>
        <a:xfrm>
          <a:off x="13840567" y="127000"/>
          <a:ext cx="3577772" cy="2739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Filter by Country (click both panels to sync all charts)</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2.52309328704" createdVersion="8" refreshedVersion="8" minRefreshableVersion="3" recordCount="5878" xr:uid="{CAF6E81F-1B37-41E7-8E09-97CFA1E6EA10}">
  <cacheSource type="worksheet">
    <worksheetSource name="Table1"/>
  </cacheSource>
  <cacheFields count="10">
    <cacheField name="Customer ID" numFmtId="0">
      <sharedItems containsSemiMixedTypes="0" containsString="0" containsNumber="1" containsInteger="1" minValue="12346" maxValue="18287"/>
    </cacheField>
    <cacheField name="Recency_Days" numFmtId="0">
      <sharedItems containsSemiMixedTypes="0" containsString="0" containsNumber="1" containsInteger="1" minValue="0" maxValue="738"/>
    </cacheField>
    <cacheField name="Frequency" numFmtId="0">
      <sharedItems containsSemiMixedTypes="0" containsString="0" containsNumber="1" containsInteger="1" minValue="1" maxValue="398"/>
    </cacheField>
    <cacheField name="Monetary" numFmtId="0">
      <sharedItems containsSemiMixedTypes="0" containsString="0" containsNumber="1" minValue="2.95" maxValue="608821.65000000026"/>
    </cacheField>
    <cacheField name="R_Score" numFmtId="0">
      <sharedItems containsSemiMixedTypes="0" containsString="0" containsNumber="1" containsInteger="1" minValue="1" maxValue="5"/>
    </cacheField>
    <cacheField name="F_Score" numFmtId="0">
      <sharedItems containsSemiMixedTypes="0" containsString="0" containsNumber="1" containsInteger="1" minValue="1" maxValue="5"/>
    </cacheField>
    <cacheField name="M_Score" numFmtId="0">
      <sharedItems containsSemiMixedTypes="0" containsString="0" containsNumber="1" containsInteger="1" minValue="1" maxValue="5"/>
    </cacheField>
    <cacheField name="RFM_Segment" numFmtId="0">
      <sharedItems count="6">
        <s v="At Risk"/>
        <s v="Champions"/>
        <s v="Loyal Customers"/>
        <s v="Lost"/>
        <s v="Needs Attention"/>
        <s v="New/Promising"/>
      </sharedItems>
    </cacheField>
    <cacheField name="Churn_Flag" numFmtId="0">
      <sharedItems count="2">
        <s v="Churned"/>
        <s v="Active"/>
      </sharedItems>
    </cacheField>
    <cacheField name="Country" numFmtId="0">
      <sharedItems count="41">
        <s v="United Kingdom"/>
        <s v="Iceland"/>
        <s v="Finland"/>
        <s v="Italy"/>
        <s v="Norway"/>
        <s v="Unspecified"/>
        <s v="Bahrain"/>
        <s v="Spain"/>
        <s v="Portugal"/>
        <s v="Switzerland"/>
        <s v="Austria"/>
        <s v="Cyprus"/>
        <s v="Belgium"/>
        <s v="Denmark"/>
        <s v="Australia"/>
        <s v="RSA"/>
        <s v="France"/>
        <s v="Germany"/>
        <s v="USA"/>
        <s v="Thailand"/>
        <s v="Greece"/>
        <s v="Sweden"/>
        <s v="Israel"/>
        <s v="Saudi Arabia"/>
        <s v="Poland"/>
        <s v="United Arab Emirates"/>
        <s v="Singapore"/>
        <s v="EIRE"/>
        <s v="Brazil"/>
        <s v="Japan"/>
        <s v="Netherlands"/>
        <s v="Lebanon"/>
        <s v="Korea"/>
        <s v="Czech Republic"/>
        <s v="Channel Islands"/>
        <s v="European Community"/>
        <s v="Lithuania"/>
        <s v="Canada"/>
        <s v="Malta"/>
        <s v="Nigeria"/>
        <s v="West Indies"/>
      </sharedItems>
    </cacheField>
  </cacheFields>
  <extLst>
    <ext xmlns:x14="http://schemas.microsoft.com/office/spreadsheetml/2009/9/main" uri="{725AE2AE-9491-48be-B2B4-4EB974FC3084}">
      <x14:pivotCacheDefinition pivotCacheId="19741445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2.608182175929" createdVersion="5" refreshedVersion="8" minRefreshableVersion="3" recordCount="0" supportSubquery="1" supportAdvancedDrill="1" xr:uid="{B59F4608-0C9E-4DF1-8B0B-333D176691B0}">
  <cacheSource type="external" connectionId="2"/>
  <cacheFields count="5">
    <cacheField name="[Measures].[Retention_Pct]" caption="Retention_Pct" numFmtId="0" hierarchy="32" level="32767"/>
    <cacheField name="[Clean_Data].[Cohort_Index].[Cohort_Index]" caption="Cohort_Index" numFmtId="0" hierarchy="11" level="1">
      <sharedItems containsSemiMixedTypes="0" containsString="0" containsNumber="1" containsInteger="1" minValue="0" maxValue="24" count="25">
        <n v="0"/>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Clean_Data].[Cohort_Index].&amp;[0]"/>
            <x15:cachedUniqueName index="1" name="[Clean_Data].[Cohort_Index].&amp;[1]"/>
            <x15:cachedUniqueName index="2" name="[Clean_Data].[Cohort_Index].&amp;[2]"/>
            <x15:cachedUniqueName index="3" name="[Clean_Data].[Cohort_Index].&amp;[3]"/>
            <x15:cachedUniqueName index="4" name="[Clean_Data].[Cohort_Index].&amp;[4]"/>
            <x15:cachedUniqueName index="5" name="[Clean_Data].[Cohort_Index].&amp;[5]"/>
            <x15:cachedUniqueName index="6" name="[Clean_Data].[Cohort_Index].&amp;[6]"/>
            <x15:cachedUniqueName index="7" name="[Clean_Data].[Cohort_Index].&amp;[7]"/>
            <x15:cachedUniqueName index="8" name="[Clean_Data].[Cohort_Index].&amp;[8]"/>
            <x15:cachedUniqueName index="9" name="[Clean_Data].[Cohort_Index].&amp;[9]"/>
            <x15:cachedUniqueName index="10" name="[Clean_Data].[Cohort_Index].&amp;[10]"/>
            <x15:cachedUniqueName index="11" name="[Clean_Data].[Cohort_Index].&amp;[11]"/>
            <x15:cachedUniqueName index="12" name="[Clean_Data].[Cohort_Index].&amp;[12]"/>
            <x15:cachedUniqueName index="13" name="[Clean_Data].[Cohort_Index].&amp;[13]"/>
            <x15:cachedUniqueName index="14" name="[Clean_Data].[Cohort_Index].&amp;[14]"/>
            <x15:cachedUniqueName index="15" name="[Clean_Data].[Cohort_Index].&amp;[15]"/>
            <x15:cachedUniqueName index="16" name="[Clean_Data].[Cohort_Index].&amp;[16]"/>
            <x15:cachedUniqueName index="17" name="[Clean_Data].[Cohort_Index].&amp;[17]"/>
            <x15:cachedUniqueName index="18" name="[Clean_Data].[Cohort_Index].&amp;[18]"/>
            <x15:cachedUniqueName index="19" name="[Clean_Data].[Cohort_Index].&amp;[19]"/>
            <x15:cachedUniqueName index="20" name="[Clean_Data].[Cohort_Index].&amp;[20]"/>
            <x15:cachedUniqueName index="21" name="[Clean_Data].[Cohort_Index].&amp;[21]"/>
            <x15:cachedUniqueName index="22" name="[Clean_Data].[Cohort_Index].&amp;[22]"/>
            <x15:cachedUniqueName index="23" name="[Clean_Data].[Cohort_Index].&amp;[23]"/>
            <x15:cachedUniqueName index="24" name="[Clean_Data].[Cohort_Index].&amp;[24]"/>
          </x15:cachedUniqueNames>
        </ext>
      </extLst>
    </cacheField>
    <cacheField name="[Clean_Data].[Cohort_Month].[Cohort_Month]" caption="Cohort_Month" numFmtId="0" hierarchy="10" level="1">
      <sharedItems containsSemiMixedTypes="0" containsNonDate="0" containsDate="1" containsString="0" minDate="2009-12-01T00:00:00" maxDate="2011-12-02T00:00:00" count="25">
        <d v="2010-01-01T00:00:00"/>
        <d v="2011-01-01T00:00:00"/>
        <d v="2010-02-01T00:00:00"/>
        <d v="2011-02-01T00:00:00"/>
        <d v="2010-03-01T00:00:00"/>
        <d v="2011-03-01T00:00:00"/>
        <d v="2010-04-01T00:00:00"/>
        <d v="2011-04-01T00:00:00"/>
        <d v="2010-05-01T00:00:00"/>
        <d v="2011-05-01T00:00:00"/>
        <d v="2010-06-01T00:00:00"/>
        <d v="2011-06-01T00:00:00"/>
        <d v="2010-07-01T00:00:00"/>
        <d v="2011-07-01T00:00:00"/>
        <d v="2010-08-01T00:00:00"/>
        <d v="2011-08-01T00:00:00"/>
        <d v="2010-09-01T00:00:00"/>
        <d v="2011-09-01T00:00:00"/>
        <d v="2010-10-01T00:00:00"/>
        <d v="2011-10-01T00:00:00"/>
        <d v="2010-11-01T00:00:00"/>
        <d v="2011-11-01T00:00:00"/>
        <d v="2009-12-01T00:00:00"/>
        <d v="2010-12-01T00:00:00"/>
        <d v="2011-12-01T00:00:00"/>
      </sharedItems>
    </cacheField>
    <cacheField name="[Clean_Data].[Cohort_Month (Month)].[Cohort_Month (Month)]" caption="Cohort_Month (Month)" numFmtId="0" hierarchy="14" level="1">
      <sharedItems count="12">
        <s v="Jan"/>
        <s v="Feb"/>
        <s v="Mar"/>
        <s v="Apr"/>
        <s v="May"/>
        <s v="Jun"/>
        <s v="Jul"/>
        <s v="Aug"/>
        <s v="Sep"/>
        <s v="Oct"/>
        <s v="Nov"/>
        <s v="Dec"/>
      </sharedItems>
    </cacheField>
    <cacheField name="[Clean_Data].[Country].[Country]" caption="Country" numFmtId="0" hierarchy="7" level="1">
      <sharedItems containsSemiMixedTypes="0" containsNonDate="0" containsString="0"/>
    </cacheField>
  </cacheFields>
  <cacheHierarchies count="42">
    <cacheHierarchy uniqueName="[Clean_Data].[Invoice]" caption="Invoice" attribute="1" defaultMemberUniqueName="[Clean_Data].[Invoice].[All]" allUniqueName="[Clean_Data].[Invoice].[All]" dimensionUniqueName="[Clean_Data]" displayFolder="" count="0" memberValueDatatype="130" unbalanced="0"/>
    <cacheHierarchy uniqueName="[Clean_Data].[StockCode]" caption="StockCode" attribute="1" defaultMemberUniqueName="[Clean_Data].[StockCode].[All]" allUniqueName="[Clean_Data].[StockCode].[All]" dimensionUniqueName="[Clean_Data]" displayFolder="" count="0" memberValueDatatype="130" unbalanced="0"/>
    <cacheHierarchy uniqueName="[Clean_Data].[Description]" caption="Description" attribute="1" defaultMemberUniqueName="[Clean_Data].[Description].[All]" allUniqueName="[Clean_Data].[Description].[All]" dimensionUniqueName="[Clean_Data]" displayFolder="" count="0" memberValueDatatype="130" unbalanced="0"/>
    <cacheHierarchy uniqueName="[Clean_Data].[Quantity]" caption="Quantity" attribute="1" defaultMemberUniqueName="[Clean_Data].[Quantity].[All]" allUniqueName="[Clean_Data].[Quantity].[All]" dimensionUniqueName="[Clean_Data]" displayFolder="" count="0" memberValueDatatype="20" unbalanced="0"/>
    <cacheHierarchy uniqueName="[Clean_Data].[InvoiceDate]" caption="InvoiceDate" attribute="1" time="1" defaultMemberUniqueName="[Clean_Data].[InvoiceDate].[All]" allUniqueName="[Clean_Data].[InvoiceDate].[All]" dimensionUniqueName="[Clean_Data]" displayFolder="" count="0" memberValueDatatype="7" unbalanced="0"/>
    <cacheHierarchy uniqueName="[Clean_Data].[Price]" caption="Price" attribute="1" defaultMemberUniqueName="[Clean_Data].[Price].[All]" allUniqueName="[Clean_Data].[Price].[All]" dimensionUniqueName="[Clean_Data]" displayFolder="" count="0" memberValueDatatype="5" unbalanced="0"/>
    <cacheHierarchy uniqueName="[Clean_Data].[Customer ID]" caption="Customer ID" attribute="1" defaultMemberUniqueName="[Clean_Data].[Customer ID].[All]" allUniqueName="[Clean_Data].[Customer ID].[All]" dimensionUniqueName="[Clean_Data]" displayFolder="" count="0" memberValueDatatype="20" unbalanced="0"/>
    <cacheHierarchy uniqueName="[Clean_Data].[Country]" caption="Country" attribute="1" defaultMemberUniqueName="[Clean_Data].[Country].[All]" allUniqueName="[Clean_Data].[Country].[All]" dimensionUniqueName="[Clean_Data]" displayFolder="" count="2" memberValueDatatype="130" unbalanced="0">
      <fieldsUsage count="2">
        <fieldUsage x="-1"/>
        <fieldUsage x="4"/>
      </fieldsUsage>
    </cacheHierarchy>
    <cacheHierarchy uniqueName="[Clean_Data].[Sales]" caption="Sales" attribute="1" defaultMemberUniqueName="[Clean_Data].[Sales].[All]" allUniqueName="[Clean_Data].[Sales].[All]" dimensionUniqueName="[Clean_Data]" displayFolder="" count="0" memberValueDatatype="5" unbalanced="0"/>
    <cacheHierarchy uniqueName="[Clean_Data].[Order_Month]" caption="Order_Month" attribute="1" time="1" defaultMemberUniqueName="[Clean_Data].[Order_Month].[All]" allUniqueName="[Clean_Data].[Order_Month].[All]" dimensionUniqueName="[Clean_Data]" displayFolder="" count="0" memberValueDatatype="7" unbalanced="0"/>
    <cacheHierarchy uniqueName="[Clean_Data].[Cohort_Month]" caption="Cohort_Month" attribute="1" time="1" defaultMemberUniqueName="[Clean_Data].[Cohort_Month].[All]" allUniqueName="[Clean_Data].[Cohort_Month].[All]" dimensionUniqueName="[Clean_Data]" displayFolder="" count="2" memberValueDatatype="7" unbalanced="0">
      <fieldsUsage count="2">
        <fieldUsage x="-1"/>
        <fieldUsage x="2"/>
      </fieldsUsage>
    </cacheHierarchy>
    <cacheHierarchy uniqueName="[Clean_Data].[Cohort_Index]" caption="Cohort_Index" attribute="1" defaultMemberUniqueName="[Clean_Data].[Cohort_Index].[All]" allUniqueName="[Clean_Data].[Cohort_Index].[All]" dimensionUniqueName="[Clean_Data]" displayFolder="" count="2" memberValueDatatype="20" unbalanced="0">
      <fieldsUsage count="2">
        <fieldUsage x="-1"/>
        <fieldUsage x="1"/>
      </fieldsUsage>
    </cacheHierarchy>
    <cacheHierarchy uniqueName="[Clean_Data].[Cohort_Month (Year)]" caption="Cohort_Month (Year)" attribute="1" defaultMemberUniqueName="[Clean_Data].[Cohort_Month (Year)].[All]" allUniqueName="[Clean_Data].[Cohort_Month (Year)].[All]" dimensionUniqueName="[Clean_Data]" displayFolder="" count="0" memberValueDatatype="130" unbalanced="0"/>
    <cacheHierarchy uniqueName="[Clean_Data].[Cohort_Month (Quarter)]" caption="Cohort_Month (Quarter)" attribute="1" defaultMemberUniqueName="[Clean_Data].[Cohort_Month (Quarter)].[All]" allUniqueName="[Clean_Data].[Cohort_Month (Quarter)].[All]" dimensionUniqueName="[Clean_Data]" displayFolder="" count="0" memberValueDatatype="130" unbalanced="0"/>
    <cacheHierarchy uniqueName="[Clean_Data].[Cohort_Month (Month)]" caption="Cohort_Month (Month)" attribute="1" defaultMemberUniqueName="[Clean_Data].[Cohort_Month (Month)].[All]" allUniqueName="[Clean_Data].[Cohort_Month (Month)].[All]" dimensionUniqueName="[Clean_Data]" displayFolder="" count="2" memberValueDatatype="130" unbalanced="0">
      <fieldsUsage count="2">
        <fieldUsage x="-1"/>
        <fieldUsage x="3"/>
      </fieldsUsage>
    </cacheHierarchy>
    <cacheHierarchy uniqueName="[Clean_Data].[Customer_Last_Purchase]" caption="Customer_Last_Purchase" attribute="1" time="1" defaultMemberUniqueName="[Clean_Data].[Customer_Last_Purchase].[All]" allUniqueName="[Clean_Data].[Customer_Last_Purchase].[All]" dimensionUniqueName="[Clean_Data]" displayFolder="" count="0" memberValueDatatype="7" unbalanced="0"/>
    <cacheHierarchy uniqueName="[Clean_Data].[Recency_Days]" caption="Recency_Days" attribute="1" defaultMemberUniqueName="[Clean_Data].[Recency_Days].[All]" allUniqueName="[Clean_Data].[Recency_Days].[All]" dimensionUniqueName="[Clean_Data]" displayFolder="" count="0" memberValueDatatype="20" unbalanced="0"/>
    <cacheHierarchy uniqueName="[Clean_Data].[Frequency]" caption="Frequency" attribute="1" defaultMemberUniqueName="[Clean_Data].[Frequency].[All]" allUniqueName="[Clean_Data].[Frequency].[All]" dimensionUniqueName="[Clean_Data]" displayFolder="" count="0" memberValueDatatype="20" unbalanced="0"/>
    <cacheHierarchy uniqueName="[Clean_Data].[Monetary]" caption="Monetary" attribute="1" defaultMemberUniqueName="[Clean_Data].[Monetary].[All]" allUniqueName="[Clean_Data].[Monetary].[All]" dimensionUniqueName="[Clean_Data]" displayFolder="" count="0" memberValueDatatype="5" unbalanced="0"/>
    <cacheHierarchy uniqueName="[Clean_Data].[Customer_Country]" caption="Customer_Country" attribute="1" defaultMemberUniqueName="[Clean_Data].[Customer_Country].[All]" allUniqueName="[Clean_Data].[Customer_Country].[All]" dimensionUniqueName="[Clean_Data]" displayFolder="" count="0" memberValueDatatype="130" unbalanced="0"/>
    <cacheHierarchy uniqueName="[RFM_Data_Model_Copy].[Customer ID]" caption="Customer ID" attribute="1" defaultMemberUniqueName="[RFM_Data_Model_Copy].[Customer ID].[All]" allUniqueName="[RFM_Data_Model_Copy].[Customer ID].[All]" dimensionUniqueName="[RFM_Data_Model_Copy]" displayFolder="" count="0" memberValueDatatype="20" unbalanced="0"/>
    <cacheHierarchy uniqueName="[RFM_Data_Model_Copy].[Recency_Days]" caption="Recency_Days" attribute="1" defaultMemberUniqueName="[RFM_Data_Model_Copy].[Recency_Days].[All]" allUniqueName="[RFM_Data_Model_Copy].[Recency_Days].[All]" dimensionUniqueName="[RFM_Data_Model_Copy]" displayFolder="" count="0" memberValueDatatype="20" unbalanced="0"/>
    <cacheHierarchy uniqueName="[RFM_Data_Model_Copy].[Frequency]" caption="Frequency" attribute="1" defaultMemberUniqueName="[RFM_Data_Model_Copy].[Frequency].[All]" allUniqueName="[RFM_Data_Model_Copy].[Frequency].[All]" dimensionUniqueName="[RFM_Data_Model_Copy]" displayFolder="" count="0" memberValueDatatype="20" unbalanced="0"/>
    <cacheHierarchy uniqueName="[RFM_Data_Model_Copy].[Monetary]" caption="Monetary" attribute="1" defaultMemberUniqueName="[RFM_Data_Model_Copy].[Monetary].[All]" allUniqueName="[RFM_Data_Model_Copy].[Monetary].[All]" dimensionUniqueName="[RFM_Data_Model_Copy]" displayFolder="" count="0" memberValueDatatype="5" unbalanced="0"/>
    <cacheHierarchy uniqueName="[RFM_Data_Model_Copy].[R_Score]" caption="R_Score" attribute="1" defaultMemberUniqueName="[RFM_Data_Model_Copy].[R_Score].[All]" allUniqueName="[RFM_Data_Model_Copy].[R_Score].[All]" dimensionUniqueName="[RFM_Data_Model_Copy]" displayFolder="" count="0" memberValueDatatype="20" unbalanced="0"/>
    <cacheHierarchy uniqueName="[RFM_Data_Model_Copy].[F_Score]" caption="F_Score" attribute="1" defaultMemberUniqueName="[RFM_Data_Model_Copy].[F_Score].[All]" allUniqueName="[RFM_Data_Model_Copy].[F_Score].[All]" dimensionUniqueName="[RFM_Data_Model_Copy]" displayFolder="" count="0" memberValueDatatype="20" unbalanced="0"/>
    <cacheHierarchy uniqueName="[RFM_Data_Model_Copy].[M_Score]" caption="M_Score" attribute="1" defaultMemberUniqueName="[RFM_Data_Model_Copy].[M_Score].[All]" allUniqueName="[RFM_Data_Model_Copy].[M_Score].[All]" dimensionUniqueName="[RFM_Data_Model_Copy]" displayFolder="" count="0" memberValueDatatype="20" unbalanced="0"/>
    <cacheHierarchy uniqueName="[RFM_Data_Model_Copy].[RFM_Segment]" caption="RFM_Segment" attribute="1" defaultMemberUniqueName="[RFM_Data_Model_Copy].[RFM_Segment].[All]" allUniqueName="[RFM_Data_Model_Copy].[RFM_Segment].[All]" dimensionUniqueName="[RFM_Data_Model_Copy]" displayFolder="" count="0" memberValueDatatype="130" unbalanced="0"/>
    <cacheHierarchy uniqueName="[RFM_Data_Model_Copy].[Churn_Flag]" caption="Churn_Flag" attribute="1" defaultMemberUniqueName="[RFM_Data_Model_Copy].[Churn_Flag].[All]" allUniqueName="[RFM_Data_Model_Copy].[Churn_Flag].[All]" dimensionUniqueName="[RFM_Data_Model_Copy]" displayFolder="" count="0" memberValueDatatype="130" unbalanced="0"/>
    <cacheHierarchy uniqueName="[Clean_Data].[Cohort_Month (Month Index)]" caption="Cohort_Month (Month Index)" attribute="1" defaultMemberUniqueName="[Clean_Data].[Cohort_Month (Month Index)].[All]" allUniqueName="[Clean_Data].[Cohort_Month (Month Index)].[All]" dimensionUniqueName="[Clean_Data]" displayFolder="" count="0" memberValueDatatype="20" unbalanced="0" hidden="1"/>
    <cacheHierarchy uniqueName="[Measures].[DistinctCustomers]" caption="DistinctCustomers" measure="1" displayFolder="" measureGroup="Clean_Data" count="0"/>
    <cacheHierarchy uniqueName="[Measures].[Month0_Customers]" caption="Month0_Customers" measure="1" displayFolder="" measureGroup="Clean_Data" count="0"/>
    <cacheHierarchy uniqueName="[Measures].[Retention_Pct]" caption="Retention_Pct" measure="1" displayFolder="" measureGroup="Clean_Data" count="0" oneField="1">
      <fieldsUsage count="1">
        <fieldUsage x="0"/>
      </fieldsUsage>
    </cacheHierarchy>
    <cacheHierarchy uniqueName="[Measures].[__XL_Count Clean_Data]" caption="__XL_Count Clean_Data" measure="1" displayFolder="" measureGroup="Clean_Data" count="0" hidden="1"/>
    <cacheHierarchy uniqueName="[Measures].[__XL_Count Table1]" caption="__XL_Count Table1" measure="1" displayFolder="" measureGroup="RFM_Data_Model_Copy" count="0" hidden="1"/>
    <cacheHierarchy uniqueName="[Measures].[__No measures defined]" caption="__No measures defined" measure="1" displayFolder="" count="0" hidden="1"/>
    <cacheHierarchy uniqueName="[Measures].[Sum of Recency_Days]" caption="Sum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Clean_Data" count="0" hidden="1">
      <extLst>
        <ext xmlns:x15="http://schemas.microsoft.com/office/spreadsheetml/2010/11/main" uri="{B97F6D7D-B522-45F9-BDA1-12C45D357490}">
          <x15:cacheHierarchy aggregatedColumn="17"/>
        </ext>
      </extLst>
    </cacheHierarchy>
    <cacheHierarchy uniqueName="[Measures].[Sum of Monetary]" caption="Sum of Monetary" measure="1" displayFolder="" measureGroup="Clean_Data" count="0" hidden="1">
      <extLst>
        <ext xmlns:x15="http://schemas.microsoft.com/office/spreadsheetml/2010/11/main" uri="{B97F6D7D-B522-45F9-BDA1-12C45D357490}">
          <x15:cacheHierarchy aggregatedColumn="18"/>
        </ext>
      </extLst>
    </cacheHierarchy>
    <cacheHierarchy uniqueName="[Measures].[Average of Recency_Days]" caption="Average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Average of Frequency]" caption="Average of Frequency" measure="1" displayFolder="" measureGroup="Clean_Data" count="0" hidden="1">
      <extLst>
        <ext xmlns:x15="http://schemas.microsoft.com/office/spreadsheetml/2010/11/main" uri="{B97F6D7D-B522-45F9-BDA1-12C45D357490}">
          <x15:cacheHierarchy aggregatedColumn="17"/>
        </ext>
      </extLst>
    </cacheHierarchy>
    <cacheHierarchy uniqueName="[Measures].[Average of Monetary]" caption="Average of Monetary" measure="1" displayFolder="" measureGroup="Clean_Data" count="0" hidden="1">
      <extLst>
        <ext xmlns:x15="http://schemas.microsoft.com/office/spreadsheetml/2010/11/main" uri="{B97F6D7D-B522-45F9-BDA1-12C45D357490}">
          <x15:cacheHierarchy aggregatedColumn="18"/>
        </ext>
      </extLst>
    </cacheHierarchy>
  </cacheHierarchies>
  <kpis count="0"/>
  <dimensions count="3">
    <dimension name="Clean_Data" uniqueName="[Clean_Data]" caption="Clean_Data"/>
    <dimension measure="1" name="Measures" uniqueName="[Measures]" caption="Measures"/>
    <dimension name="RFM_Data_Model_Copy" uniqueName="[RFM_Data_Model_Copy]" caption="RFM_Data_Model_Copy"/>
  </dimensions>
  <measureGroups count="2">
    <measureGroup name="Clean_Data" caption="Clean_Data"/>
    <measureGroup name="RFM_Data_Model_Copy" caption="RFM_Data_Model_Cop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2.608187152779" createdVersion="8" refreshedVersion="8" minRefreshableVersion="3" recordCount="0" supportSubquery="1" supportAdvancedDrill="1" xr:uid="{97578BC9-132B-48BB-A660-43EB2F27471C}">
  <cacheSource type="external" connectionId="2"/>
  <cacheFields count="2">
    <cacheField name="[Clean_Data].[Customer ID].[Customer ID]" caption="Customer ID" numFmtId="0" hierarchy="6" level="1">
      <sharedItems containsSemiMixedTypes="0" containsString="0" containsNumber="1" containsInteger="1" minValue="12346" maxValue="18287" count="5878">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2"/>
        <n v="13233"/>
        <n v="13234"/>
        <n v="13235"/>
        <n v="13236"/>
        <n v="13237"/>
        <n v="13238"/>
        <n v="13239"/>
        <n v="13240"/>
        <n v="13241"/>
        <n v="13242"/>
        <n v="13243"/>
        <n v="13244"/>
        <n v="13245"/>
        <n v="13246"/>
        <n v="13247"/>
        <n v="13248"/>
        <n v="13249"/>
        <n v="13250"/>
        <n v="13251"/>
        <n v="13252"/>
        <n v="13253"/>
        <n v="13254"/>
        <n v="13255"/>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6"/>
        <n v="13337"/>
        <n v="13338"/>
        <n v="13339"/>
        <n v="13340"/>
        <n v="13341"/>
        <n v="13343"/>
        <n v="13344"/>
        <n v="13345"/>
        <n v="13346"/>
        <n v="13347"/>
        <n v="13348"/>
        <n v="13349"/>
        <n v="13350"/>
        <n v="13351"/>
        <n v="13352"/>
        <n v="13354"/>
        <n v="13355"/>
        <n v="13356"/>
        <n v="13357"/>
        <n v="13358"/>
        <n v="13359"/>
        <n v="13360"/>
        <n v="13361"/>
        <n v="13362"/>
        <n v="13363"/>
        <n v="13364"/>
        <n v="13365"/>
        <n v="13366"/>
        <n v="13367"/>
        <n v="13368"/>
        <n v="13369"/>
        <n v="13370"/>
        <n v="13371"/>
        <n v="13372"/>
        <n v="13373"/>
        <n v="13374"/>
        <n v="13375"/>
        <n v="13376"/>
        <n v="13377"/>
        <n v="13379"/>
        <n v="13380"/>
        <n v="13381"/>
        <n v="13382"/>
        <n v="13383"/>
        <n v="13384"/>
        <n v="13385"/>
        <n v="13386"/>
        <n v="13387"/>
        <n v="13388"/>
        <n v="13389"/>
        <n v="13390"/>
        <n v="13391"/>
        <n v="13392"/>
        <n v="13393"/>
        <n v="13394"/>
        <n v="13395"/>
        <n v="13396"/>
        <n v="13397"/>
        <n v="13398"/>
        <n v="13399"/>
        <n v="13400"/>
        <n v="13402"/>
        <n v="13403"/>
        <n v="13404"/>
        <n v="13405"/>
        <n v="13406"/>
        <n v="13407"/>
        <n v="13408"/>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4"/>
        <n v="13635"/>
        <n v="13636"/>
        <n v="13637"/>
        <n v="13638"/>
        <n v="13639"/>
        <n v="13640"/>
        <n v="13641"/>
        <n v="13642"/>
        <n v="13643"/>
        <n v="13644"/>
        <n v="13645"/>
        <n v="13646"/>
        <n v="13647"/>
        <n v="13648"/>
        <n v="13649"/>
        <n v="13650"/>
        <n v="13651"/>
        <n v="13652"/>
        <n v="13653"/>
        <n v="13654"/>
        <n v="13655"/>
        <n v="13656"/>
        <n v="13657"/>
        <n v="13658"/>
        <n v="13659"/>
        <n v="13660"/>
        <n v="13661"/>
        <n v="13662"/>
        <n v="13663"/>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4"/>
        <n v="14105"/>
        <n v="14106"/>
        <n v="14107"/>
        <n v="14108"/>
        <n v="14109"/>
        <n v="14110"/>
        <n v="14111"/>
        <n v="14112"/>
        <n v="14113"/>
        <n v="14114"/>
        <n v="14115"/>
        <n v="14116"/>
        <n v="14117"/>
        <n v="14118"/>
        <n v="14119"/>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4"/>
        <n v="14315"/>
        <n v="14316"/>
        <n v="14317"/>
        <n v="14318"/>
        <n v="14319"/>
        <n v="14320"/>
        <n v="14321"/>
        <n v="14322"/>
        <n v="14323"/>
        <n v="14324"/>
        <n v="14325"/>
        <n v="14326"/>
        <n v="14327"/>
        <n v="14328"/>
        <n v="14329"/>
        <n v="14330"/>
        <n v="14331"/>
        <n v="14332"/>
        <n v="14333"/>
        <n v="14334"/>
        <n v="14335"/>
        <n v="14336"/>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4"/>
        <n v="14765"/>
        <n v="14766"/>
        <n v="14767"/>
        <n v="14768"/>
        <n v="14769"/>
        <n v="14770"/>
        <n v="14771"/>
        <n v="14772"/>
        <n v="14773"/>
        <n v="14774"/>
        <n v="14775"/>
        <n v="14776"/>
        <n v="14777"/>
        <n v="14778"/>
        <n v="14779"/>
        <n v="14780"/>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5"/>
        <n v="14916"/>
        <n v="14917"/>
        <n v="14918"/>
        <n v="14919"/>
        <n v="14920"/>
        <n v="14921"/>
        <n v="14922"/>
        <n v="14923"/>
        <n v="14924"/>
        <n v="14926"/>
        <n v="14927"/>
        <n v="14928"/>
        <n v="14929"/>
        <n v="14930"/>
        <n v="14931"/>
        <n v="14932"/>
        <n v="14933"/>
        <n v="14934"/>
        <n v="14935"/>
        <n v="14936"/>
        <n v="14937"/>
        <n v="14938"/>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n v="15001"/>
        <n v="15002"/>
        <n v="15003"/>
        <n v="15004"/>
        <n v="15005"/>
        <n v="15006"/>
        <n v="15007"/>
        <n v="15008"/>
        <n v="15009"/>
        <n v="15010"/>
        <n v="15011"/>
        <n v="15012"/>
        <n v="15013"/>
        <n v="15014"/>
        <n v="15015"/>
        <n v="15016"/>
        <n v="15017"/>
        <n v="15018"/>
        <n v="15019"/>
        <n v="15020"/>
        <n v="15021"/>
        <n v="15022"/>
        <n v="15023"/>
        <n v="15024"/>
        <n v="15025"/>
        <n v="15026"/>
        <n v="15027"/>
        <n v="15028"/>
        <n v="15029"/>
        <n v="15030"/>
        <n v="15031"/>
        <n v="15032"/>
        <n v="15033"/>
        <n v="15034"/>
        <n v="15035"/>
        <n v="15036"/>
        <n v="15037"/>
        <n v="15038"/>
        <n v="15039"/>
        <n v="15040"/>
        <n v="15041"/>
        <n v="15042"/>
        <n v="15043"/>
        <n v="15044"/>
        <n v="15045"/>
        <n v="15046"/>
        <n v="15047"/>
        <n v="15048"/>
        <n v="15049"/>
        <n v="15050"/>
        <n v="15051"/>
        <n v="15052"/>
        <n v="15053"/>
        <n v="15054"/>
        <n v="15055"/>
        <n v="15056"/>
        <n v="15057"/>
        <n v="15058"/>
        <n v="15059"/>
        <n v="15060"/>
        <n v="15061"/>
        <n v="15062"/>
        <n v="15063"/>
        <n v="15064"/>
        <n v="15065"/>
        <n v="15066"/>
        <n v="15067"/>
        <n v="15068"/>
        <n v="15069"/>
        <n v="15070"/>
        <n v="15071"/>
        <n v="15072"/>
        <n v="15073"/>
        <n v="15074"/>
        <n v="15075"/>
        <n v="15076"/>
        <n v="15077"/>
        <n v="15078"/>
        <n v="15079"/>
        <n v="15080"/>
        <n v="15081"/>
        <n v="15082"/>
        <n v="15083"/>
        <n v="15084"/>
        <n v="15085"/>
        <n v="15086"/>
        <n v="15087"/>
        <n v="15088"/>
        <n v="15089"/>
        <n v="15090"/>
        <n v="15091"/>
        <n v="15092"/>
        <n v="15093"/>
        <n v="15094"/>
        <n v="15095"/>
        <n v="15096"/>
        <n v="15097"/>
        <n v="15098"/>
        <n v="15099"/>
        <n v="15100"/>
        <n v="15101"/>
        <n v="15102"/>
        <n v="15103"/>
        <n v="15104"/>
        <n v="15105"/>
        <n v="15106"/>
        <n v="15107"/>
        <n v="15108"/>
        <n v="15109"/>
        <n v="15110"/>
        <n v="15111"/>
        <n v="15112"/>
        <n v="15113"/>
        <n v="15114"/>
        <n v="15115"/>
        <n v="15116"/>
        <n v="15117"/>
        <n v="15118"/>
        <n v="15119"/>
        <n v="15120"/>
        <n v="15121"/>
        <n v="15122"/>
        <n v="15123"/>
        <n v="15124"/>
        <n v="15125"/>
        <n v="15126"/>
        <n v="15127"/>
        <n v="15128"/>
        <n v="15129"/>
        <n v="15130"/>
        <n v="15131"/>
        <n v="15132"/>
        <n v="15133"/>
        <n v="15134"/>
        <n v="15135"/>
        <n v="15136"/>
        <n v="15137"/>
        <n v="15138"/>
        <n v="15139"/>
        <n v="15140"/>
        <n v="15141"/>
        <n v="15142"/>
        <n v="15143"/>
        <n v="15144"/>
        <n v="15145"/>
        <n v="15146"/>
        <n v="15147"/>
        <n v="15148"/>
        <n v="15149"/>
        <n v="15150"/>
        <n v="15151"/>
        <n v="15152"/>
        <n v="15153"/>
        <n v="15154"/>
        <n v="15155"/>
        <n v="15156"/>
        <n v="15157"/>
        <n v="15158"/>
        <n v="15159"/>
        <n v="15160"/>
        <n v="15161"/>
        <n v="15162"/>
        <n v="15163"/>
        <n v="15164"/>
        <n v="15165"/>
        <n v="15166"/>
        <n v="15167"/>
        <n v="15168"/>
        <n v="15169"/>
        <n v="15170"/>
        <n v="15171"/>
        <n v="15172"/>
        <n v="15173"/>
        <n v="15174"/>
        <n v="15175"/>
        <n v="15176"/>
        <n v="15177"/>
        <n v="15178"/>
        <n v="15179"/>
        <n v="15180"/>
        <n v="15181"/>
        <n v="15182"/>
        <n v="15183"/>
        <n v="15184"/>
        <n v="15185"/>
        <n v="15186"/>
        <n v="15187"/>
        <n v="15188"/>
        <n v="15189"/>
        <n v="15190"/>
        <n v="15191"/>
        <n v="15192"/>
        <n v="15193"/>
        <n v="15194"/>
        <n v="15195"/>
        <n v="15196"/>
        <n v="15197"/>
        <n v="15198"/>
        <n v="15199"/>
        <n v="15200"/>
        <n v="15201"/>
        <n v="15202"/>
        <n v="15203"/>
        <n v="15204"/>
        <n v="15205"/>
        <n v="15206"/>
        <n v="15207"/>
        <n v="15208"/>
        <n v="15209"/>
        <n v="15210"/>
        <n v="15211"/>
        <n v="15212"/>
        <n v="15213"/>
        <n v="15214"/>
        <n v="15215"/>
        <n v="15216"/>
        <n v="15217"/>
        <n v="15218"/>
        <n v="15219"/>
        <n v="15220"/>
        <n v="15221"/>
        <n v="15222"/>
        <n v="15223"/>
        <n v="15224"/>
        <n v="15225"/>
        <n v="15226"/>
        <n v="15227"/>
        <n v="15228"/>
        <n v="15229"/>
        <n v="15230"/>
        <n v="15231"/>
        <n v="15232"/>
        <n v="15233"/>
        <n v="15234"/>
        <n v="15235"/>
        <n v="15236"/>
        <n v="15237"/>
        <n v="15238"/>
        <n v="15239"/>
        <n v="15240"/>
        <n v="15241"/>
        <n v="15242"/>
        <n v="15243"/>
        <n v="15244"/>
        <n v="15245"/>
        <n v="15246"/>
        <n v="15247"/>
        <n v="15248"/>
        <n v="15249"/>
        <n v="15250"/>
        <n v="15251"/>
        <n v="15252"/>
        <n v="15253"/>
        <n v="15254"/>
        <n v="15255"/>
        <n v="15256"/>
        <n v="15257"/>
        <n v="15258"/>
        <n v="15259"/>
        <n v="15260"/>
        <n v="15261"/>
        <n v="15262"/>
        <n v="15263"/>
        <n v="15264"/>
        <n v="15265"/>
        <n v="15266"/>
        <n v="15267"/>
        <n v="15268"/>
        <n v="15269"/>
        <n v="15270"/>
        <n v="15271"/>
        <n v="15272"/>
        <n v="15273"/>
        <n v="15274"/>
        <n v="15275"/>
        <n v="15276"/>
        <n v="15277"/>
        <n v="15278"/>
        <n v="15279"/>
        <n v="15280"/>
        <n v="15281"/>
        <n v="15282"/>
        <n v="15283"/>
        <n v="15284"/>
        <n v="15285"/>
        <n v="15286"/>
        <n v="15287"/>
        <n v="15288"/>
        <n v="15289"/>
        <n v="15290"/>
        <n v="15291"/>
        <n v="15292"/>
        <n v="15293"/>
        <n v="15294"/>
        <n v="15295"/>
        <n v="15296"/>
        <n v="15297"/>
        <n v="15298"/>
        <n v="15299"/>
        <n v="15300"/>
        <n v="15301"/>
        <n v="15302"/>
        <n v="15303"/>
        <n v="15304"/>
        <n v="15305"/>
        <n v="15306"/>
        <n v="15307"/>
        <n v="15308"/>
        <n v="15309"/>
        <n v="15310"/>
        <n v="15311"/>
        <n v="15312"/>
        <n v="15313"/>
        <n v="15314"/>
        <n v="15315"/>
        <n v="15316"/>
        <n v="15317"/>
        <n v="15318"/>
        <n v="15319"/>
        <n v="15320"/>
        <n v="15321"/>
        <n v="15322"/>
        <n v="15323"/>
        <n v="15324"/>
        <n v="15325"/>
        <n v="15326"/>
        <n v="15327"/>
        <n v="15328"/>
        <n v="15329"/>
        <n v="15330"/>
        <n v="15331"/>
        <n v="15332"/>
        <n v="15333"/>
        <n v="15334"/>
        <n v="15335"/>
        <n v="15336"/>
        <n v="15337"/>
        <n v="15338"/>
        <n v="15339"/>
        <n v="15340"/>
        <n v="15341"/>
        <n v="15342"/>
        <n v="15343"/>
        <n v="15344"/>
        <n v="15345"/>
        <n v="15346"/>
        <n v="15347"/>
        <n v="15348"/>
        <n v="15349"/>
        <n v="15350"/>
        <n v="15351"/>
        <n v="15352"/>
        <n v="15353"/>
        <n v="15354"/>
        <n v="15355"/>
        <n v="15356"/>
        <n v="15358"/>
        <n v="15359"/>
        <n v="15360"/>
        <n v="15361"/>
        <n v="15362"/>
        <n v="15363"/>
        <n v="15364"/>
        <n v="15365"/>
        <n v="15366"/>
        <n v="15367"/>
        <n v="15368"/>
        <n v="15369"/>
        <n v="15370"/>
        <n v="15371"/>
        <n v="15372"/>
        <n v="15373"/>
        <n v="15374"/>
        <n v="15375"/>
        <n v="15376"/>
        <n v="15377"/>
        <n v="15378"/>
        <n v="15379"/>
        <n v="15380"/>
        <n v="15381"/>
        <n v="15382"/>
        <n v="15384"/>
        <n v="15385"/>
        <n v="15386"/>
        <n v="15387"/>
        <n v="15388"/>
        <n v="15389"/>
        <n v="15390"/>
        <n v="15391"/>
        <n v="15392"/>
        <n v="15393"/>
        <n v="15394"/>
        <n v="15395"/>
        <n v="15396"/>
        <n v="15397"/>
        <n v="15398"/>
        <n v="15399"/>
        <n v="15400"/>
        <n v="15401"/>
        <n v="15402"/>
        <n v="15403"/>
        <n v="15404"/>
        <n v="15405"/>
        <n v="15406"/>
        <n v="15407"/>
        <n v="15408"/>
        <n v="15409"/>
        <n v="15410"/>
        <n v="15411"/>
        <n v="15412"/>
        <n v="15413"/>
        <n v="15414"/>
        <n v="15415"/>
        <n v="15416"/>
        <n v="15417"/>
        <n v="15418"/>
        <n v="15419"/>
        <n v="15420"/>
        <n v="15421"/>
        <n v="15422"/>
        <n v="15423"/>
        <n v="15424"/>
        <n v="15425"/>
        <n v="15426"/>
        <n v="15427"/>
        <n v="15428"/>
        <n v="15429"/>
        <n v="15430"/>
        <n v="15431"/>
        <n v="15432"/>
        <n v="15433"/>
        <n v="15434"/>
        <n v="15435"/>
        <n v="15436"/>
        <n v="15437"/>
        <n v="15438"/>
        <n v="15439"/>
        <n v="15440"/>
        <n v="15441"/>
        <n v="15442"/>
        <n v="15443"/>
        <n v="15444"/>
        <n v="15445"/>
        <n v="15446"/>
        <n v="15447"/>
        <n v="15448"/>
        <n v="15449"/>
        <n v="15450"/>
        <n v="15451"/>
        <n v="15452"/>
        <n v="15453"/>
        <n v="15454"/>
        <n v="15455"/>
        <n v="15456"/>
        <n v="15457"/>
        <n v="15458"/>
        <n v="15459"/>
        <n v="15460"/>
        <n v="15461"/>
        <n v="15462"/>
        <n v="15463"/>
        <n v="15464"/>
        <n v="15465"/>
        <n v="15466"/>
        <n v="15467"/>
        <n v="15468"/>
        <n v="15469"/>
        <n v="15470"/>
        <n v="15471"/>
        <n v="15472"/>
        <n v="15473"/>
        <n v="15474"/>
        <n v="15475"/>
        <n v="15476"/>
        <n v="15477"/>
        <n v="15478"/>
        <n v="15479"/>
        <n v="15480"/>
        <n v="15481"/>
        <n v="15482"/>
        <n v="15483"/>
        <n v="15484"/>
        <n v="15485"/>
        <n v="15486"/>
        <n v="15487"/>
        <n v="15488"/>
        <n v="15489"/>
        <n v="15490"/>
        <n v="15491"/>
        <n v="15492"/>
        <n v="15493"/>
        <n v="15494"/>
        <n v="15495"/>
        <n v="15496"/>
        <n v="15497"/>
        <n v="15498"/>
        <n v="15499"/>
        <n v="15500"/>
        <n v="15501"/>
        <n v="15502"/>
        <n v="15503"/>
        <n v="15504"/>
        <n v="15505"/>
        <n v="15506"/>
        <n v="15507"/>
        <n v="15508"/>
        <n v="15509"/>
        <n v="15510"/>
        <n v="15511"/>
        <n v="15512"/>
        <n v="15513"/>
        <n v="15514"/>
        <n v="15515"/>
        <n v="15516"/>
        <n v="15517"/>
        <n v="15518"/>
        <n v="15519"/>
        <n v="15520"/>
        <n v="15521"/>
        <n v="15522"/>
        <n v="15523"/>
        <n v="15524"/>
        <n v="15525"/>
        <n v="15526"/>
        <n v="15527"/>
        <n v="15528"/>
        <n v="15529"/>
        <n v="15530"/>
        <n v="15531"/>
        <n v="15532"/>
        <n v="15533"/>
        <n v="15534"/>
        <n v="15535"/>
        <n v="15536"/>
        <n v="15537"/>
        <n v="15538"/>
        <n v="15539"/>
        <n v="15540"/>
        <n v="15541"/>
        <n v="15542"/>
        <n v="15543"/>
        <n v="15544"/>
        <n v="15545"/>
        <n v="15546"/>
        <n v="15547"/>
        <n v="15548"/>
        <n v="15549"/>
        <n v="15550"/>
        <n v="15551"/>
        <n v="15552"/>
        <n v="15553"/>
        <n v="15554"/>
        <n v="15555"/>
        <n v="15556"/>
        <n v="15557"/>
        <n v="15558"/>
        <n v="15559"/>
        <n v="15560"/>
        <n v="15561"/>
        <n v="15562"/>
        <n v="15563"/>
        <n v="15564"/>
        <n v="15565"/>
        <n v="15566"/>
        <n v="15567"/>
        <n v="15568"/>
        <n v="15569"/>
        <n v="15570"/>
        <n v="15571"/>
        <n v="15572"/>
        <n v="15573"/>
        <n v="15574"/>
        <n v="15575"/>
        <n v="15576"/>
        <n v="15577"/>
        <n v="15578"/>
        <n v="15579"/>
        <n v="15580"/>
        <n v="15581"/>
        <n v="15582"/>
        <n v="15583"/>
        <n v="15584"/>
        <n v="15585"/>
        <n v="15586"/>
        <n v="15587"/>
        <n v="15588"/>
        <n v="15589"/>
        <n v="15590"/>
        <n v="15591"/>
        <n v="15592"/>
        <n v="15593"/>
        <n v="15594"/>
        <n v="15595"/>
        <n v="15596"/>
        <n v="15597"/>
        <n v="15598"/>
        <n v="15599"/>
        <n v="15600"/>
        <n v="15601"/>
        <n v="15602"/>
        <n v="15603"/>
        <n v="15604"/>
        <n v="15605"/>
        <n v="15606"/>
        <n v="15607"/>
        <n v="15608"/>
        <n v="15609"/>
        <n v="15610"/>
        <n v="15611"/>
        <n v="15612"/>
        <n v="15613"/>
        <n v="15614"/>
        <n v="15615"/>
        <n v="15616"/>
        <n v="15617"/>
        <n v="15618"/>
        <n v="15619"/>
        <n v="15620"/>
        <n v="15621"/>
        <n v="15622"/>
        <n v="15623"/>
        <n v="15624"/>
        <n v="15625"/>
        <n v="15626"/>
        <n v="15627"/>
        <n v="15628"/>
        <n v="15629"/>
        <n v="15630"/>
        <n v="15631"/>
        <n v="15632"/>
        <n v="15633"/>
        <n v="15634"/>
        <n v="15635"/>
        <n v="15636"/>
        <n v="15637"/>
        <n v="15638"/>
        <n v="15639"/>
        <n v="15640"/>
        <n v="15641"/>
        <n v="15642"/>
        <n v="15643"/>
        <n v="15644"/>
        <n v="15645"/>
        <n v="15646"/>
        <n v="15647"/>
        <n v="15648"/>
        <n v="15649"/>
        <n v="15650"/>
        <n v="15651"/>
        <n v="15652"/>
        <n v="15653"/>
        <n v="15654"/>
        <n v="15655"/>
        <n v="15656"/>
        <n v="15657"/>
        <n v="15658"/>
        <n v="15659"/>
        <n v="15660"/>
        <n v="15661"/>
        <n v="15662"/>
        <n v="15663"/>
        <n v="15664"/>
        <n v="15665"/>
        <n v="15666"/>
        <n v="15667"/>
        <n v="15668"/>
        <n v="15669"/>
        <n v="15670"/>
        <n v="15671"/>
        <n v="15672"/>
        <n v="15673"/>
        <n v="15674"/>
        <n v="15675"/>
        <n v="15676"/>
        <n v="15677"/>
        <n v="15678"/>
        <n v="15679"/>
        <n v="15680"/>
        <n v="15681"/>
        <n v="15682"/>
        <n v="15683"/>
        <n v="15684"/>
        <n v="15685"/>
        <n v="15686"/>
        <n v="15687"/>
        <n v="15688"/>
        <n v="15689"/>
        <n v="15690"/>
        <n v="15691"/>
        <n v="15692"/>
        <n v="15693"/>
        <n v="15694"/>
        <n v="15695"/>
        <n v="15696"/>
        <n v="15697"/>
        <n v="15698"/>
        <n v="15699"/>
        <n v="15700"/>
        <n v="15701"/>
        <n v="15702"/>
        <n v="15703"/>
        <n v="15704"/>
        <n v="15705"/>
        <n v="15706"/>
        <n v="15707"/>
        <n v="15708"/>
        <n v="15709"/>
        <n v="15710"/>
        <n v="15711"/>
        <n v="15712"/>
        <n v="15713"/>
        <n v="15714"/>
        <n v="15715"/>
        <n v="15716"/>
        <n v="15717"/>
        <n v="15718"/>
        <n v="15719"/>
        <n v="15720"/>
        <n v="15721"/>
        <n v="15722"/>
        <n v="15723"/>
        <n v="15724"/>
        <n v="15725"/>
        <n v="15726"/>
        <n v="15727"/>
        <n v="15728"/>
        <n v="15729"/>
        <n v="15730"/>
        <n v="15731"/>
        <n v="15732"/>
        <n v="15733"/>
        <n v="15734"/>
        <n v="15735"/>
        <n v="15736"/>
        <n v="15737"/>
        <n v="15738"/>
        <n v="15739"/>
        <n v="15740"/>
        <n v="15741"/>
        <n v="15742"/>
        <n v="15743"/>
        <n v="15744"/>
        <n v="15745"/>
        <n v="15746"/>
        <n v="15747"/>
        <n v="15748"/>
        <n v="15749"/>
        <n v="15750"/>
        <n v="15751"/>
        <n v="15752"/>
        <n v="15753"/>
        <n v="15754"/>
        <n v="15755"/>
        <n v="15756"/>
        <n v="15757"/>
        <n v="15758"/>
        <n v="15759"/>
        <n v="15760"/>
        <n v="15761"/>
        <n v="15762"/>
        <n v="15763"/>
        <n v="15764"/>
        <n v="15765"/>
        <n v="15766"/>
        <n v="15768"/>
        <n v="15769"/>
        <n v="15770"/>
        <n v="15771"/>
        <n v="15772"/>
        <n v="15773"/>
        <n v="15774"/>
        <n v="15775"/>
        <n v="15776"/>
        <n v="15777"/>
        <n v="15778"/>
        <n v="15779"/>
        <n v="15780"/>
        <n v="15781"/>
        <n v="15782"/>
        <n v="15783"/>
        <n v="15784"/>
        <n v="15785"/>
        <n v="15786"/>
        <n v="15787"/>
        <n v="15788"/>
        <n v="15789"/>
        <n v="15790"/>
        <n v="15791"/>
        <n v="15792"/>
        <n v="15793"/>
        <n v="15794"/>
        <n v="15795"/>
        <n v="15796"/>
        <n v="15797"/>
        <n v="15798"/>
        <n v="15799"/>
        <n v="15800"/>
        <n v="15801"/>
        <n v="15802"/>
        <n v="15803"/>
        <n v="15804"/>
        <n v="15805"/>
        <n v="15806"/>
        <n v="15807"/>
        <n v="15808"/>
        <n v="15809"/>
        <n v="15810"/>
        <n v="15811"/>
        <n v="15812"/>
        <n v="15813"/>
        <n v="15814"/>
        <n v="15815"/>
        <n v="15816"/>
        <n v="15817"/>
        <n v="15818"/>
        <n v="15819"/>
        <n v="15820"/>
        <n v="15821"/>
        <n v="15822"/>
        <n v="15823"/>
        <n v="15824"/>
        <n v="15825"/>
        <n v="15826"/>
        <n v="15827"/>
        <n v="15828"/>
        <n v="15829"/>
        <n v="15830"/>
        <n v="15831"/>
        <n v="15832"/>
        <n v="15833"/>
        <n v="15834"/>
        <n v="15835"/>
        <n v="15836"/>
        <n v="15837"/>
        <n v="15838"/>
        <n v="15839"/>
        <n v="15840"/>
        <n v="15841"/>
        <n v="15842"/>
        <n v="15843"/>
        <n v="15844"/>
        <n v="15845"/>
        <n v="15846"/>
        <n v="15847"/>
        <n v="15848"/>
        <n v="15850"/>
        <n v="15851"/>
        <n v="15852"/>
        <n v="15853"/>
        <n v="15854"/>
        <n v="15855"/>
        <n v="15856"/>
        <n v="15857"/>
        <n v="15858"/>
        <n v="15859"/>
        <n v="15860"/>
        <n v="15861"/>
        <n v="15862"/>
        <n v="15863"/>
        <n v="15864"/>
        <n v="15865"/>
        <n v="15866"/>
        <n v="15867"/>
        <n v="15868"/>
        <n v="15869"/>
        <n v="15870"/>
        <n v="15871"/>
        <n v="15872"/>
        <n v="15873"/>
        <n v="15874"/>
        <n v="15875"/>
        <n v="15876"/>
        <n v="15877"/>
        <n v="15878"/>
        <n v="15879"/>
        <n v="15880"/>
        <n v="15881"/>
        <n v="15882"/>
        <n v="15883"/>
        <n v="15884"/>
        <n v="15885"/>
        <n v="15886"/>
        <n v="15887"/>
        <n v="15888"/>
        <n v="15889"/>
        <n v="15890"/>
        <n v="15891"/>
        <n v="15892"/>
        <n v="15893"/>
        <n v="15894"/>
        <n v="15895"/>
        <n v="15897"/>
        <n v="15898"/>
        <n v="15899"/>
        <n v="15900"/>
        <n v="15901"/>
        <n v="15902"/>
        <n v="15903"/>
        <n v="15904"/>
        <n v="15905"/>
        <n v="15906"/>
        <n v="15907"/>
        <n v="15908"/>
        <n v="15909"/>
        <n v="15910"/>
        <n v="15911"/>
        <n v="15912"/>
        <n v="15913"/>
        <n v="15914"/>
        <n v="15915"/>
        <n v="15916"/>
        <n v="15917"/>
        <n v="15918"/>
        <n v="15919"/>
        <n v="15920"/>
        <n v="15921"/>
        <n v="15922"/>
        <n v="15923"/>
        <n v="15924"/>
        <n v="15925"/>
        <n v="15926"/>
        <n v="15927"/>
        <n v="15928"/>
        <n v="15929"/>
        <n v="15930"/>
        <n v="15931"/>
        <n v="15932"/>
        <n v="15933"/>
        <n v="15934"/>
        <n v="15935"/>
        <n v="15936"/>
        <n v="15937"/>
        <n v="15938"/>
        <n v="15939"/>
        <n v="15940"/>
        <n v="15941"/>
        <n v="15942"/>
        <n v="15943"/>
        <n v="15944"/>
        <n v="15945"/>
        <n v="15946"/>
        <n v="15947"/>
        <n v="15948"/>
        <n v="15949"/>
        <n v="15950"/>
        <n v="15951"/>
        <n v="15952"/>
        <n v="15953"/>
        <n v="15954"/>
        <n v="15955"/>
        <n v="15956"/>
        <n v="15957"/>
        <n v="15958"/>
        <n v="15959"/>
        <n v="15960"/>
        <n v="15961"/>
        <n v="15962"/>
        <n v="15963"/>
        <n v="15964"/>
        <n v="15965"/>
        <n v="15966"/>
        <n v="15967"/>
        <n v="15968"/>
        <n v="15969"/>
        <n v="15970"/>
        <n v="15971"/>
        <n v="15972"/>
        <n v="15973"/>
        <n v="15974"/>
        <n v="15975"/>
        <n v="15976"/>
        <n v="15977"/>
        <n v="15978"/>
        <n v="15979"/>
        <n v="15980"/>
        <n v="15981"/>
        <n v="15982"/>
        <n v="15983"/>
        <n v="15984"/>
        <n v="15985"/>
        <n v="15986"/>
        <n v="15987"/>
        <n v="15988"/>
        <n v="15989"/>
        <n v="15990"/>
        <n v="15991"/>
        <n v="15992"/>
        <n v="15993"/>
        <n v="15994"/>
        <n v="15995"/>
        <n v="15996"/>
        <n v="15998"/>
        <n v="15999"/>
        <n v="16000"/>
        <n v="16001"/>
        <n v="16002"/>
        <n v="16003"/>
        <n v="16004"/>
        <n v="16005"/>
        <n v="16006"/>
        <n v="16007"/>
        <n v="16008"/>
        <n v="16009"/>
        <n v="16010"/>
        <n v="16011"/>
        <n v="16012"/>
        <n v="16013"/>
        <n v="16014"/>
        <n v="16015"/>
        <n v="16016"/>
        <n v="16017"/>
        <n v="16018"/>
        <n v="16019"/>
        <n v="16020"/>
        <n v="16021"/>
        <n v="16022"/>
        <n v="16023"/>
        <n v="16024"/>
        <n v="16025"/>
        <n v="16026"/>
        <n v="16027"/>
        <n v="16028"/>
        <n v="16029"/>
        <n v="16030"/>
        <n v="16031"/>
        <n v="16032"/>
        <n v="16033"/>
        <n v="16034"/>
        <n v="16035"/>
        <n v="16036"/>
        <n v="16037"/>
        <n v="16038"/>
        <n v="16039"/>
        <n v="16040"/>
        <n v="16041"/>
        <n v="16042"/>
        <n v="16043"/>
        <n v="16044"/>
        <n v="16045"/>
        <n v="16046"/>
        <n v="16047"/>
        <n v="16048"/>
        <n v="16049"/>
        <n v="16050"/>
        <n v="16051"/>
        <n v="16052"/>
        <n v="16053"/>
        <n v="16054"/>
        <n v="16055"/>
        <n v="16056"/>
        <n v="16057"/>
        <n v="16058"/>
        <n v="16059"/>
        <n v="16060"/>
        <n v="16061"/>
        <n v="16062"/>
        <n v="16063"/>
        <n v="16064"/>
        <n v="16065"/>
        <n v="16066"/>
        <n v="16067"/>
        <n v="16068"/>
        <n v="16069"/>
        <n v="16070"/>
        <n v="16071"/>
        <n v="16072"/>
        <n v="16073"/>
        <n v="16074"/>
        <n v="16075"/>
        <n v="16076"/>
        <n v="16077"/>
        <n v="16078"/>
        <n v="16079"/>
        <n v="16080"/>
        <n v="16081"/>
        <n v="16082"/>
        <n v="16083"/>
        <n v="16084"/>
        <n v="16085"/>
        <n v="16086"/>
        <n v="16087"/>
        <n v="16088"/>
        <n v="16089"/>
        <n v="16090"/>
        <n v="16091"/>
        <n v="16092"/>
        <n v="16093"/>
        <n v="16094"/>
        <n v="16095"/>
        <n v="16096"/>
        <n v="16097"/>
        <n v="16098"/>
        <n v="16099"/>
        <n v="16100"/>
        <n v="16101"/>
        <n v="16102"/>
        <n v="16103"/>
        <n v="16104"/>
        <n v="16105"/>
        <n v="16106"/>
        <n v="16107"/>
        <n v="16108"/>
        <n v="16109"/>
        <n v="16110"/>
        <n v="16111"/>
        <n v="16112"/>
        <n v="16113"/>
        <n v="16114"/>
        <n v="16115"/>
        <n v="16116"/>
        <n v="16117"/>
        <n v="16118"/>
        <n v="16119"/>
        <n v="16120"/>
        <n v="16121"/>
        <n v="16122"/>
        <n v="16123"/>
        <n v="16124"/>
        <n v="16125"/>
        <n v="16126"/>
        <n v="16127"/>
        <n v="16128"/>
        <n v="16129"/>
        <n v="16130"/>
        <n v="16131"/>
        <n v="16132"/>
        <n v="16133"/>
        <n v="16134"/>
        <n v="16135"/>
        <n v="16136"/>
        <n v="16137"/>
        <n v="16138"/>
        <n v="16139"/>
        <n v="16140"/>
        <n v="16141"/>
        <n v="16142"/>
        <n v="16143"/>
        <n v="16144"/>
        <n v="16145"/>
        <n v="16146"/>
        <n v="16147"/>
        <n v="16148"/>
        <n v="16149"/>
        <n v="16150"/>
        <n v="16152"/>
        <n v="16153"/>
        <n v="16155"/>
        <n v="16156"/>
        <n v="16157"/>
        <n v="16158"/>
        <n v="16159"/>
        <n v="16160"/>
        <n v="16161"/>
        <n v="16162"/>
        <n v="16163"/>
        <n v="16164"/>
        <n v="16165"/>
        <n v="16166"/>
        <n v="16167"/>
        <n v="16168"/>
        <n v="16169"/>
        <n v="16170"/>
        <n v="16171"/>
        <n v="16172"/>
        <n v="16173"/>
        <n v="16174"/>
        <n v="16175"/>
        <n v="16176"/>
        <n v="16177"/>
        <n v="16178"/>
        <n v="16179"/>
        <n v="16180"/>
        <n v="16181"/>
        <n v="16182"/>
        <n v="16183"/>
        <n v="16184"/>
        <n v="16185"/>
        <n v="16186"/>
        <n v="16187"/>
        <n v="16188"/>
        <n v="16189"/>
        <n v="16190"/>
        <n v="16191"/>
        <n v="16192"/>
        <n v="16193"/>
        <n v="16194"/>
        <n v="16195"/>
        <n v="16196"/>
        <n v="16197"/>
        <n v="16198"/>
        <n v="16199"/>
        <n v="16200"/>
        <n v="16201"/>
        <n v="16202"/>
        <n v="16203"/>
        <n v="16204"/>
        <n v="16205"/>
        <n v="16206"/>
        <n v="16207"/>
        <n v="16208"/>
        <n v="16209"/>
        <n v="16210"/>
        <n v="16211"/>
        <n v="16212"/>
        <n v="16213"/>
        <n v="16214"/>
        <n v="16215"/>
        <n v="16216"/>
        <n v="16217"/>
        <n v="16218"/>
        <n v="16219"/>
        <n v="16221"/>
        <n v="16222"/>
        <n v="16223"/>
        <n v="16224"/>
        <n v="16225"/>
        <n v="16226"/>
        <n v="16227"/>
        <n v="16228"/>
        <n v="16229"/>
        <n v="16230"/>
        <n v="16231"/>
        <n v="16232"/>
        <n v="16233"/>
        <n v="16234"/>
        <n v="16235"/>
        <n v="16236"/>
        <n v="16237"/>
        <n v="16238"/>
        <n v="16239"/>
        <n v="16240"/>
        <n v="16241"/>
        <n v="16242"/>
        <n v="16243"/>
        <n v="16244"/>
        <n v="16245"/>
        <n v="16246"/>
        <n v="16247"/>
        <n v="16248"/>
        <n v="16249"/>
        <n v="16250"/>
        <n v="16251"/>
        <n v="16252"/>
        <n v="16253"/>
        <n v="16254"/>
        <n v="16255"/>
        <n v="16256"/>
        <n v="16257"/>
        <n v="16258"/>
        <n v="16259"/>
        <n v="16260"/>
        <n v="16261"/>
        <n v="16262"/>
        <n v="16263"/>
        <n v="16264"/>
        <n v="16265"/>
        <n v="16266"/>
        <n v="16267"/>
        <n v="16268"/>
        <n v="16269"/>
        <n v="16270"/>
        <n v="16271"/>
        <n v="16272"/>
        <n v="16273"/>
        <n v="16274"/>
        <n v="16275"/>
        <n v="16276"/>
        <n v="16277"/>
        <n v="16278"/>
        <n v="16279"/>
        <n v="16280"/>
        <n v="16281"/>
        <n v="16282"/>
        <n v="16283"/>
        <n v="16284"/>
        <n v="16285"/>
        <n v="16286"/>
        <n v="16287"/>
        <n v="16288"/>
        <n v="16289"/>
        <n v="16290"/>
        <n v="16291"/>
        <n v="16292"/>
        <n v="16293"/>
        <n v="16294"/>
        <n v="16295"/>
        <n v="16296"/>
        <n v="16297"/>
        <n v="16298"/>
        <n v="16299"/>
        <n v="16300"/>
        <n v="16301"/>
        <n v="16302"/>
        <n v="16303"/>
        <n v="16304"/>
        <n v="16305"/>
        <n v="16306"/>
        <n v="16307"/>
        <n v="16308"/>
        <n v="16309"/>
        <n v="16310"/>
        <n v="16311"/>
        <n v="16312"/>
        <n v="16313"/>
        <n v="16314"/>
        <n v="16315"/>
        <n v="16316"/>
        <n v="16317"/>
        <n v="16318"/>
        <n v="16319"/>
        <n v="16320"/>
        <n v="16321"/>
        <n v="16322"/>
        <n v="16323"/>
        <n v="16324"/>
        <n v="16325"/>
        <n v="16326"/>
        <n v="16327"/>
        <n v="16328"/>
        <n v="16329"/>
        <n v="16330"/>
        <n v="16331"/>
        <n v="16332"/>
        <n v="16333"/>
        <n v="16334"/>
        <n v="16335"/>
        <n v="16336"/>
        <n v="16337"/>
        <n v="16338"/>
        <n v="16339"/>
        <n v="16340"/>
        <n v="16341"/>
        <n v="16342"/>
        <n v="16343"/>
        <n v="16344"/>
        <n v="16345"/>
        <n v="16346"/>
        <n v="16347"/>
        <n v="16348"/>
        <n v="16349"/>
        <n v="16350"/>
        <n v="16351"/>
        <n v="16352"/>
        <n v="16353"/>
        <n v="16354"/>
        <n v="16355"/>
        <n v="16356"/>
        <n v="16357"/>
        <n v="16358"/>
        <n v="16359"/>
        <n v="16360"/>
        <n v="16361"/>
        <n v="16362"/>
        <n v="16363"/>
        <n v="16364"/>
        <n v="16365"/>
        <n v="16366"/>
        <n v="16367"/>
        <n v="16368"/>
        <n v="16369"/>
        <n v="16370"/>
        <n v="16371"/>
        <n v="16372"/>
        <n v="16373"/>
        <n v="16374"/>
        <n v="16375"/>
        <n v="16376"/>
        <n v="16377"/>
        <n v="16378"/>
        <n v="16379"/>
        <n v="16380"/>
        <n v="16381"/>
        <n v="16382"/>
        <n v="16383"/>
        <n v="16384"/>
        <n v="16385"/>
        <n v="16386"/>
        <n v="16387"/>
        <n v="16388"/>
        <n v="16389"/>
        <n v="16390"/>
        <n v="16391"/>
        <n v="16392"/>
        <n v="16393"/>
        <n v="16394"/>
        <n v="16395"/>
        <n v="16396"/>
        <n v="16397"/>
        <n v="16398"/>
        <n v="16399"/>
        <n v="16400"/>
        <n v="16401"/>
        <n v="16402"/>
        <n v="16403"/>
        <n v="16404"/>
        <n v="16405"/>
        <n v="16406"/>
        <n v="16407"/>
        <n v="16408"/>
        <n v="16409"/>
        <n v="16410"/>
        <n v="16411"/>
        <n v="16412"/>
        <n v="16413"/>
        <n v="16414"/>
        <n v="16415"/>
        <n v="16416"/>
        <n v="16417"/>
        <n v="16418"/>
        <n v="16419"/>
        <n v="16420"/>
        <n v="16421"/>
        <n v="16422"/>
        <n v="16423"/>
        <n v="16424"/>
        <n v="16425"/>
        <n v="16426"/>
        <n v="16427"/>
        <n v="16428"/>
        <n v="16429"/>
        <n v="16430"/>
        <n v="16431"/>
        <n v="16432"/>
        <n v="16433"/>
        <n v="16434"/>
        <n v="16435"/>
        <n v="16436"/>
        <n v="16437"/>
        <n v="16438"/>
        <n v="16439"/>
        <n v="16440"/>
        <n v="16441"/>
        <n v="16442"/>
        <n v="16443"/>
        <n v="16444"/>
        <n v="16445"/>
        <n v="16446"/>
        <n v="16447"/>
        <n v="16448"/>
        <n v="16449"/>
        <n v="16450"/>
        <n v="16451"/>
        <n v="16452"/>
        <n v="16453"/>
        <n v="16454"/>
        <n v="16455"/>
        <n v="16456"/>
        <n v="16457"/>
        <n v="16458"/>
        <n v="16459"/>
        <n v="16460"/>
        <n v="16461"/>
        <n v="16462"/>
        <n v="16463"/>
        <n v="16464"/>
        <n v="16465"/>
        <n v="16466"/>
        <n v="16467"/>
        <n v="16468"/>
        <n v="16469"/>
        <n v="16470"/>
        <n v="16471"/>
        <n v="16472"/>
        <n v="16473"/>
        <n v="16474"/>
        <n v="16475"/>
        <n v="16476"/>
        <n v="16477"/>
        <n v="16478"/>
        <n v="16479"/>
        <n v="16480"/>
        <n v="16481"/>
        <n v="16482"/>
        <n v="16483"/>
        <n v="16484"/>
        <n v="16485"/>
        <n v="16486"/>
        <n v="16487"/>
        <n v="16488"/>
        <n v="16489"/>
        <n v="16490"/>
        <n v="16491"/>
        <n v="16492"/>
        <n v="16493"/>
        <n v="16494"/>
        <n v="16495"/>
        <n v="16496"/>
        <n v="16497"/>
        <n v="16498"/>
        <n v="16499"/>
        <n v="16500"/>
        <n v="16501"/>
        <n v="16502"/>
        <n v="16503"/>
        <n v="16504"/>
        <n v="16505"/>
        <n v="16506"/>
        <n v="16507"/>
        <n v="16508"/>
        <n v="16509"/>
        <n v="16510"/>
        <n v="16511"/>
        <n v="16513"/>
        <n v="16515"/>
        <n v="16516"/>
        <n v="16517"/>
        <n v="16518"/>
        <n v="16519"/>
        <n v="16520"/>
        <n v="16521"/>
        <n v="16522"/>
        <n v="16523"/>
        <n v="16524"/>
        <n v="16525"/>
        <n v="16526"/>
        <n v="16527"/>
        <n v="16528"/>
        <n v="16529"/>
        <n v="16530"/>
        <n v="16531"/>
        <n v="16532"/>
        <n v="16533"/>
        <n v="16534"/>
        <n v="16535"/>
        <n v="16536"/>
        <n v="16537"/>
        <n v="16538"/>
        <n v="16539"/>
        <n v="16540"/>
        <n v="16541"/>
        <n v="16542"/>
        <n v="16543"/>
        <n v="16544"/>
        <n v="16545"/>
        <n v="16546"/>
        <n v="16547"/>
        <n v="16548"/>
        <n v="16549"/>
        <n v="16550"/>
        <n v="16551"/>
        <n v="16552"/>
        <n v="16553"/>
        <n v="16554"/>
        <n v="16555"/>
        <n v="16556"/>
        <n v="16557"/>
        <n v="16558"/>
        <n v="16559"/>
        <n v="16560"/>
        <n v="16561"/>
        <n v="16562"/>
        <n v="16563"/>
        <n v="16564"/>
        <n v="16565"/>
        <n v="16566"/>
        <n v="16567"/>
        <n v="16568"/>
        <n v="16569"/>
        <n v="16570"/>
        <n v="16571"/>
        <n v="16572"/>
        <n v="16573"/>
        <n v="16574"/>
        <n v="16576"/>
        <n v="16577"/>
        <n v="16578"/>
        <n v="16579"/>
        <n v="16581"/>
        <n v="16582"/>
        <n v="16583"/>
        <n v="16584"/>
        <n v="16585"/>
        <n v="16586"/>
        <n v="16587"/>
        <n v="16588"/>
        <n v="16589"/>
        <n v="16590"/>
        <n v="16591"/>
        <n v="16592"/>
        <n v="16593"/>
        <n v="16594"/>
        <n v="16595"/>
        <n v="16596"/>
        <n v="16597"/>
        <n v="16598"/>
        <n v="16599"/>
        <n v="16600"/>
        <n v="16601"/>
        <n v="16602"/>
        <n v="16603"/>
        <n v="16604"/>
        <n v="16605"/>
        <n v="16606"/>
        <n v="16607"/>
        <n v="16608"/>
        <n v="16609"/>
        <n v="16610"/>
        <n v="16611"/>
        <n v="16612"/>
        <n v="16613"/>
        <n v="16614"/>
        <n v="16615"/>
        <n v="16616"/>
        <n v="16617"/>
        <n v="16618"/>
        <n v="16619"/>
        <n v="16620"/>
        <n v="16621"/>
        <n v="16622"/>
        <n v="16623"/>
        <n v="16624"/>
        <n v="16625"/>
        <n v="16626"/>
        <n v="16627"/>
        <n v="16628"/>
        <n v="16629"/>
        <n v="16630"/>
        <n v="16631"/>
        <n v="16632"/>
        <n v="16633"/>
        <n v="16634"/>
        <n v="16635"/>
        <n v="16636"/>
        <n v="16637"/>
        <n v="16638"/>
        <n v="16639"/>
        <n v="16640"/>
        <n v="16641"/>
        <n v="16642"/>
        <n v="16643"/>
        <n v="16644"/>
        <n v="16645"/>
        <n v="16646"/>
        <n v="16647"/>
        <n v="16648"/>
        <n v="16649"/>
        <n v="16650"/>
        <n v="16651"/>
        <n v="16652"/>
        <n v="16653"/>
        <n v="16654"/>
        <n v="16655"/>
        <n v="16656"/>
        <n v="16657"/>
        <n v="16658"/>
        <n v="16659"/>
        <n v="16660"/>
        <n v="16661"/>
        <n v="16662"/>
        <n v="16663"/>
        <n v="16664"/>
        <n v="16665"/>
        <n v="16666"/>
        <n v="16667"/>
        <n v="16668"/>
        <n v="16669"/>
        <n v="16670"/>
        <n v="16671"/>
        <n v="16672"/>
        <n v="16673"/>
        <n v="16674"/>
        <n v="16675"/>
        <n v="16676"/>
        <n v="16677"/>
        <n v="16678"/>
        <n v="16679"/>
        <n v="16680"/>
        <n v="16681"/>
        <n v="16682"/>
        <n v="16683"/>
        <n v="16684"/>
        <n v="16685"/>
        <n v="16686"/>
        <n v="16687"/>
        <n v="16688"/>
        <n v="16689"/>
        <n v="16690"/>
        <n v="16691"/>
        <n v="16692"/>
        <n v="16693"/>
        <n v="16694"/>
        <n v="16695"/>
        <n v="16696"/>
        <n v="16697"/>
        <n v="16698"/>
        <n v="16699"/>
        <n v="16700"/>
        <n v="16701"/>
        <n v="16702"/>
        <n v="16704"/>
        <n v="16705"/>
        <n v="16706"/>
        <n v="16707"/>
        <n v="16708"/>
        <n v="16709"/>
        <n v="16710"/>
        <n v="16711"/>
        <n v="16712"/>
        <n v="16713"/>
        <n v="16714"/>
        <n v="16715"/>
        <n v="16716"/>
        <n v="16717"/>
        <n v="16718"/>
        <n v="16719"/>
        <n v="16720"/>
        <n v="16721"/>
        <n v="16722"/>
        <n v="16723"/>
        <n v="16724"/>
        <n v="16725"/>
        <n v="16726"/>
        <n v="16727"/>
        <n v="16728"/>
        <n v="16729"/>
        <n v="16730"/>
        <n v="16731"/>
        <n v="16732"/>
        <n v="16733"/>
        <n v="16734"/>
        <n v="16735"/>
        <n v="16736"/>
        <n v="16737"/>
        <n v="16738"/>
        <n v="16739"/>
        <n v="16740"/>
        <n v="16741"/>
        <n v="16742"/>
        <n v="16743"/>
        <n v="16744"/>
        <n v="16745"/>
        <n v="16746"/>
        <n v="16747"/>
        <n v="16748"/>
        <n v="16749"/>
        <n v="16750"/>
        <n v="16751"/>
        <n v="16752"/>
        <n v="16753"/>
        <n v="16754"/>
        <n v="16755"/>
        <n v="16756"/>
        <n v="16757"/>
        <n v="16758"/>
        <n v="16759"/>
        <n v="16760"/>
        <n v="16761"/>
        <n v="16762"/>
        <n v="16763"/>
        <n v="16764"/>
        <n v="16765"/>
        <n v="16766"/>
        <n v="16767"/>
        <n v="16768"/>
        <n v="16769"/>
        <n v="16770"/>
        <n v="16771"/>
        <n v="16772"/>
        <n v="16773"/>
        <n v="16774"/>
        <n v="16775"/>
        <n v="16776"/>
        <n v="16777"/>
        <n v="16778"/>
        <n v="16779"/>
        <n v="16780"/>
        <n v="16781"/>
        <n v="16782"/>
        <n v="16783"/>
        <n v="16784"/>
        <n v="16785"/>
        <n v="16786"/>
        <n v="16787"/>
        <n v="16788"/>
        <n v="16789"/>
        <n v="16790"/>
        <n v="16791"/>
        <n v="16792"/>
        <n v="16793"/>
        <n v="16794"/>
        <n v="16795"/>
        <n v="16796"/>
        <n v="16797"/>
        <n v="16798"/>
        <n v="16799"/>
        <n v="16800"/>
        <n v="16801"/>
        <n v="16802"/>
        <n v="16803"/>
        <n v="16804"/>
        <n v="16805"/>
        <n v="16806"/>
        <n v="16807"/>
        <n v="16808"/>
        <n v="16809"/>
        <n v="16810"/>
        <n v="16811"/>
        <n v="16812"/>
        <n v="16813"/>
        <n v="16814"/>
        <n v="16815"/>
        <n v="16816"/>
        <n v="16817"/>
        <n v="16818"/>
        <n v="16819"/>
        <n v="16820"/>
        <n v="16821"/>
        <n v="16822"/>
        <n v="16823"/>
        <n v="16824"/>
        <n v="16825"/>
        <n v="16826"/>
        <n v="16827"/>
        <n v="16828"/>
        <n v="16829"/>
        <n v="16830"/>
        <n v="16831"/>
        <n v="16832"/>
        <n v="16833"/>
        <n v="16834"/>
        <n v="16835"/>
        <n v="16836"/>
        <n v="16837"/>
        <n v="16838"/>
        <n v="16839"/>
        <n v="16840"/>
        <n v="16841"/>
        <n v="16842"/>
        <n v="16843"/>
        <n v="16844"/>
        <n v="16845"/>
        <n v="16846"/>
        <n v="16847"/>
        <n v="16848"/>
        <n v="16849"/>
        <n v="16850"/>
        <n v="16851"/>
        <n v="16852"/>
        <n v="16854"/>
        <n v="16855"/>
        <n v="16856"/>
        <n v="16857"/>
        <n v="16858"/>
        <n v="16859"/>
        <n v="16860"/>
        <n v="16861"/>
        <n v="16862"/>
        <n v="16863"/>
        <n v="16864"/>
        <n v="16865"/>
        <n v="16866"/>
        <n v="16867"/>
        <n v="16868"/>
        <n v="16869"/>
        <n v="16870"/>
        <n v="16871"/>
        <n v="16872"/>
        <n v="16873"/>
        <n v="16874"/>
        <n v="16875"/>
        <n v="16876"/>
        <n v="16877"/>
        <n v="16878"/>
        <n v="16880"/>
        <n v="16881"/>
        <n v="16882"/>
        <n v="16883"/>
        <n v="16884"/>
        <n v="16885"/>
        <n v="16886"/>
        <n v="16887"/>
        <n v="16888"/>
        <n v="16889"/>
        <n v="16890"/>
        <n v="16891"/>
        <n v="16892"/>
        <n v="16893"/>
        <n v="16894"/>
        <n v="16895"/>
        <n v="16896"/>
        <n v="16897"/>
        <n v="16898"/>
        <n v="16899"/>
        <n v="16900"/>
        <n v="16901"/>
        <n v="16902"/>
        <n v="16903"/>
        <n v="16904"/>
        <n v="16905"/>
        <n v="16906"/>
        <n v="16907"/>
        <n v="16908"/>
        <n v="16909"/>
        <n v="16910"/>
        <n v="16911"/>
        <n v="16912"/>
        <n v="16913"/>
        <n v="16914"/>
        <n v="16915"/>
        <n v="16916"/>
        <n v="16917"/>
        <n v="16918"/>
        <n v="16919"/>
        <n v="16920"/>
        <n v="16921"/>
        <n v="16922"/>
        <n v="16923"/>
        <n v="16924"/>
        <n v="16925"/>
        <n v="16926"/>
        <n v="16927"/>
        <n v="16928"/>
        <n v="16929"/>
        <n v="16930"/>
        <n v="16931"/>
        <n v="16932"/>
        <n v="16933"/>
        <n v="16934"/>
        <n v="16935"/>
        <n v="16936"/>
        <n v="16937"/>
        <n v="16938"/>
        <n v="16939"/>
        <n v="16940"/>
        <n v="16941"/>
        <n v="16942"/>
        <n v="16943"/>
        <n v="16944"/>
        <n v="16945"/>
        <n v="16946"/>
        <n v="16947"/>
        <n v="16948"/>
        <n v="16949"/>
        <n v="16950"/>
        <n v="16951"/>
        <n v="16952"/>
        <n v="16953"/>
        <n v="16954"/>
        <n v="16955"/>
        <n v="16956"/>
        <n v="16957"/>
        <n v="16958"/>
        <n v="16959"/>
        <n v="16960"/>
        <n v="16961"/>
        <n v="16962"/>
        <n v="16963"/>
        <n v="16964"/>
        <n v="16965"/>
        <n v="16966"/>
        <n v="16967"/>
        <n v="16968"/>
        <n v="16969"/>
        <n v="16970"/>
        <n v="16971"/>
        <n v="16972"/>
        <n v="16973"/>
        <n v="16974"/>
        <n v="16975"/>
        <n v="16976"/>
        <n v="16977"/>
        <n v="16978"/>
        <n v="16979"/>
        <n v="16980"/>
        <n v="16982"/>
        <n v="16983"/>
        <n v="16984"/>
        <n v="16985"/>
        <n v="16986"/>
        <n v="16987"/>
        <n v="16988"/>
        <n v="16989"/>
        <n v="16990"/>
        <n v="16991"/>
        <n v="16992"/>
        <n v="16993"/>
        <n v="16996"/>
        <n v="16997"/>
        <n v="16998"/>
        <n v="16999"/>
        <n v="17000"/>
        <n v="17001"/>
        <n v="17002"/>
        <n v="17003"/>
        <n v="17004"/>
        <n v="17005"/>
        <n v="17006"/>
        <n v="17007"/>
        <n v="17008"/>
        <n v="17009"/>
        <n v="17010"/>
        <n v="17011"/>
        <n v="17012"/>
        <n v="17014"/>
        <n v="17015"/>
        <n v="17016"/>
        <n v="17017"/>
        <n v="17018"/>
        <n v="17019"/>
        <n v="17020"/>
        <n v="17021"/>
        <n v="17022"/>
        <n v="17023"/>
        <n v="17024"/>
        <n v="17025"/>
        <n v="17026"/>
        <n v="17027"/>
        <n v="17028"/>
        <n v="17029"/>
        <n v="17030"/>
        <n v="17031"/>
        <n v="17032"/>
        <n v="17033"/>
        <n v="17034"/>
        <n v="17035"/>
        <n v="17036"/>
        <n v="17037"/>
        <n v="17038"/>
        <n v="17039"/>
        <n v="17040"/>
        <n v="17041"/>
        <n v="17042"/>
        <n v="17043"/>
        <n v="17044"/>
        <n v="17045"/>
        <n v="17046"/>
        <n v="17047"/>
        <n v="17048"/>
        <n v="17049"/>
        <n v="17050"/>
        <n v="17051"/>
        <n v="17052"/>
        <n v="17053"/>
        <n v="17054"/>
        <n v="17055"/>
        <n v="17056"/>
        <n v="17057"/>
        <n v="17058"/>
        <n v="17059"/>
        <n v="17060"/>
        <n v="17061"/>
        <n v="17062"/>
        <n v="17063"/>
        <n v="17064"/>
        <n v="17065"/>
        <n v="17066"/>
        <n v="17067"/>
        <n v="17068"/>
        <n v="17069"/>
        <n v="17070"/>
        <n v="17071"/>
        <n v="17072"/>
        <n v="17073"/>
        <n v="17074"/>
        <n v="17075"/>
        <n v="17076"/>
        <n v="17077"/>
        <n v="17078"/>
        <n v="17079"/>
        <n v="17080"/>
        <n v="17081"/>
        <n v="17082"/>
        <n v="17083"/>
        <n v="17084"/>
        <n v="17085"/>
        <n v="17086"/>
        <n v="17087"/>
        <n v="17088"/>
        <n v="17089"/>
        <n v="17090"/>
        <n v="17091"/>
        <n v="17092"/>
        <n v="17093"/>
        <n v="17094"/>
        <n v="17095"/>
        <n v="17096"/>
        <n v="17097"/>
        <n v="17098"/>
        <n v="17099"/>
        <n v="17100"/>
        <n v="17101"/>
        <n v="17102"/>
        <n v="17103"/>
        <n v="17104"/>
        <n v="17105"/>
        <n v="17106"/>
        <n v="17107"/>
        <n v="17108"/>
        <n v="17109"/>
        <n v="17110"/>
        <n v="17111"/>
        <n v="17112"/>
        <n v="17113"/>
        <n v="17114"/>
        <n v="17115"/>
        <n v="17116"/>
        <n v="17117"/>
        <n v="17118"/>
        <n v="17119"/>
        <n v="17120"/>
        <n v="17121"/>
        <n v="17122"/>
        <n v="17123"/>
        <n v="17124"/>
        <n v="17125"/>
        <n v="17126"/>
        <n v="17127"/>
        <n v="17128"/>
        <n v="17129"/>
        <n v="17131"/>
        <n v="17132"/>
        <n v="17133"/>
        <n v="17134"/>
        <n v="17135"/>
        <n v="17136"/>
        <n v="17137"/>
        <n v="17138"/>
        <n v="17139"/>
        <n v="17140"/>
        <n v="17141"/>
        <n v="17142"/>
        <n v="17143"/>
        <n v="17144"/>
        <n v="17145"/>
        <n v="17146"/>
        <n v="17147"/>
        <n v="17148"/>
        <n v="17149"/>
        <n v="17150"/>
        <n v="17151"/>
        <n v="17152"/>
        <n v="17153"/>
        <n v="17154"/>
        <n v="17155"/>
        <n v="17156"/>
        <n v="17157"/>
        <n v="17158"/>
        <n v="17159"/>
        <n v="17160"/>
        <n v="17161"/>
        <n v="17162"/>
        <n v="17163"/>
        <n v="17164"/>
        <n v="17165"/>
        <n v="17166"/>
        <n v="17167"/>
        <n v="17168"/>
        <n v="17169"/>
        <n v="17170"/>
        <n v="17171"/>
        <n v="17172"/>
        <n v="17173"/>
        <n v="17174"/>
        <n v="17175"/>
        <n v="17176"/>
        <n v="17177"/>
        <n v="17178"/>
        <n v="17179"/>
        <n v="17180"/>
        <n v="17181"/>
        <n v="17182"/>
        <n v="17183"/>
        <n v="17184"/>
        <n v="17185"/>
        <n v="17186"/>
        <n v="17187"/>
        <n v="17188"/>
        <n v="17189"/>
        <n v="17190"/>
        <n v="17191"/>
        <n v="17192"/>
        <n v="17193"/>
        <n v="17194"/>
        <n v="17195"/>
        <n v="17196"/>
        <n v="17197"/>
        <n v="17198"/>
        <n v="17199"/>
        <n v="17200"/>
        <n v="17201"/>
        <n v="17202"/>
        <n v="17203"/>
        <n v="17204"/>
        <n v="17205"/>
        <n v="17206"/>
        <n v="17207"/>
        <n v="17208"/>
        <n v="17209"/>
        <n v="17210"/>
        <n v="17211"/>
        <n v="17212"/>
        <n v="17213"/>
        <n v="17214"/>
        <n v="17215"/>
        <n v="17216"/>
        <n v="17217"/>
        <n v="17218"/>
        <n v="17219"/>
        <n v="17220"/>
        <n v="17221"/>
        <n v="17222"/>
        <n v="17223"/>
        <n v="17224"/>
        <n v="17225"/>
        <n v="17226"/>
        <n v="17227"/>
        <n v="17228"/>
        <n v="17229"/>
        <n v="17230"/>
        <n v="17231"/>
        <n v="17232"/>
        <n v="17233"/>
        <n v="17234"/>
        <n v="17235"/>
        <n v="17236"/>
        <n v="17237"/>
        <n v="17238"/>
        <n v="17239"/>
        <n v="17240"/>
        <n v="17241"/>
        <n v="17242"/>
        <n v="17243"/>
        <n v="17244"/>
        <n v="17245"/>
        <n v="17246"/>
        <n v="17247"/>
        <n v="17248"/>
        <n v="17249"/>
        <n v="17250"/>
        <n v="17251"/>
        <n v="17252"/>
        <n v="17253"/>
        <n v="17254"/>
        <n v="17255"/>
        <n v="17256"/>
        <n v="17257"/>
        <n v="17258"/>
        <n v="17259"/>
        <n v="17260"/>
        <n v="17261"/>
        <n v="17262"/>
        <n v="17263"/>
        <n v="17264"/>
        <n v="17265"/>
        <n v="17266"/>
        <n v="17267"/>
        <n v="17268"/>
        <n v="17269"/>
        <n v="17270"/>
        <n v="17271"/>
        <n v="17272"/>
        <n v="17273"/>
        <n v="17274"/>
        <n v="17275"/>
        <n v="17276"/>
        <n v="17277"/>
        <n v="17278"/>
        <n v="17279"/>
        <n v="17280"/>
        <n v="17281"/>
        <n v="17282"/>
        <n v="17283"/>
        <n v="17284"/>
        <n v="17285"/>
        <n v="17286"/>
        <n v="17287"/>
        <n v="17288"/>
        <n v="17289"/>
        <n v="17290"/>
        <n v="17291"/>
        <n v="17292"/>
        <n v="17293"/>
        <n v="17294"/>
        <n v="17295"/>
        <n v="17296"/>
        <n v="17297"/>
        <n v="17298"/>
        <n v="17299"/>
        <n v="17300"/>
        <n v="17301"/>
        <n v="17302"/>
        <n v="17303"/>
        <n v="17304"/>
        <n v="17305"/>
        <n v="17306"/>
        <n v="17307"/>
        <n v="17308"/>
        <n v="17309"/>
        <n v="17310"/>
        <n v="17311"/>
        <n v="17312"/>
        <n v="17313"/>
        <n v="17314"/>
        <n v="17315"/>
        <n v="17316"/>
        <n v="17317"/>
        <n v="17318"/>
        <n v="17319"/>
        <n v="17320"/>
        <n v="17321"/>
        <n v="17322"/>
        <n v="17323"/>
        <n v="17324"/>
        <n v="17325"/>
        <n v="17326"/>
        <n v="17327"/>
        <n v="17328"/>
        <n v="17329"/>
        <n v="17330"/>
        <n v="17331"/>
        <n v="17332"/>
        <n v="17333"/>
        <n v="17334"/>
        <n v="17335"/>
        <n v="17336"/>
        <n v="17337"/>
        <n v="17338"/>
        <n v="17339"/>
        <n v="17340"/>
        <n v="17341"/>
        <n v="17342"/>
        <n v="17343"/>
        <n v="17344"/>
        <n v="17345"/>
        <n v="17346"/>
        <n v="17347"/>
        <n v="17348"/>
        <n v="17349"/>
        <n v="17350"/>
        <n v="17351"/>
        <n v="17352"/>
        <n v="17353"/>
        <n v="17354"/>
        <n v="17355"/>
        <n v="17356"/>
        <n v="17357"/>
        <n v="17358"/>
        <n v="17359"/>
        <n v="17360"/>
        <n v="17361"/>
        <n v="17362"/>
        <n v="17363"/>
        <n v="17364"/>
        <n v="17365"/>
        <n v="17366"/>
        <n v="17367"/>
        <n v="17368"/>
        <n v="17369"/>
        <n v="17370"/>
        <n v="17371"/>
        <n v="17372"/>
        <n v="17373"/>
        <n v="17374"/>
        <n v="17375"/>
        <n v="17376"/>
        <n v="17377"/>
        <n v="17378"/>
        <n v="17379"/>
        <n v="17380"/>
        <n v="17381"/>
        <n v="17382"/>
        <n v="17383"/>
        <n v="17384"/>
        <n v="17385"/>
        <n v="17386"/>
        <n v="17387"/>
        <n v="17388"/>
        <n v="17389"/>
        <n v="17390"/>
        <n v="17391"/>
        <n v="17392"/>
        <n v="17393"/>
        <n v="17394"/>
        <n v="17395"/>
        <n v="17396"/>
        <n v="17397"/>
        <n v="17398"/>
        <n v="17400"/>
        <n v="17401"/>
        <n v="17402"/>
        <n v="17403"/>
        <n v="17404"/>
        <n v="17405"/>
        <n v="17406"/>
        <n v="17407"/>
        <n v="17408"/>
        <n v="17409"/>
        <n v="17410"/>
        <n v="17411"/>
        <n v="17412"/>
        <n v="17413"/>
        <n v="17414"/>
        <n v="17415"/>
        <n v="17416"/>
        <n v="17417"/>
        <n v="17418"/>
        <n v="17419"/>
        <n v="17420"/>
        <n v="17421"/>
        <n v="17422"/>
        <n v="17423"/>
        <n v="17425"/>
        <n v="17426"/>
        <n v="17427"/>
        <n v="17428"/>
        <n v="17429"/>
        <n v="17430"/>
        <n v="17431"/>
        <n v="17432"/>
        <n v="17433"/>
        <n v="17434"/>
        <n v="17435"/>
        <n v="17436"/>
        <n v="17437"/>
        <n v="17438"/>
        <n v="17439"/>
        <n v="17440"/>
        <n v="17441"/>
        <n v="17442"/>
        <n v="17443"/>
        <n v="17444"/>
        <n v="17446"/>
        <n v="17447"/>
        <n v="17448"/>
        <n v="17449"/>
        <n v="17450"/>
        <n v="17451"/>
        <n v="17453"/>
        <n v="17454"/>
        <n v="17455"/>
        <n v="17456"/>
        <n v="17457"/>
        <n v="17458"/>
        <n v="17459"/>
        <n v="17460"/>
        <n v="17461"/>
        <n v="17462"/>
        <n v="17463"/>
        <n v="17464"/>
        <n v="17465"/>
        <n v="17466"/>
        <n v="17467"/>
        <n v="17468"/>
        <n v="17469"/>
        <n v="17470"/>
        <n v="17471"/>
        <n v="17472"/>
        <n v="17473"/>
        <n v="17474"/>
        <n v="17475"/>
        <n v="17476"/>
        <n v="17477"/>
        <n v="17478"/>
        <n v="17479"/>
        <n v="17480"/>
        <n v="17481"/>
        <n v="17482"/>
        <n v="17483"/>
        <n v="17484"/>
        <n v="17486"/>
        <n v="17487"/>
        <n v="17488"/>
        <n v="17489"/>
        <n v="17490"/>
        <n v="17491"/>
        <n v="17492"/>
        <n v="17493"/>
        <n v="17494"/>
        <n v="17495"/>
        <n v="17496"/>
        <n v="17497"/>
        <n v="17498"/>
        <n v="17499"/>
        <n v="17500"/>
        <n v="17501"/>
        <n v="17502"/>
        <n v="17503"/>
        <n v="17504"/>
        <n v="17505"/>
        <n v="17506"/>
        <n v="17507"/>
        <n v="17508"/>
        <n v="17509"/>
        <n v="17510"/>
        <n v="17511"/>
        <n v="17512"/>
        <n v="17513"/>
        <n v="17514"/>
        <n v="17515"/>
        <n v="17516"/>
        <n v="17517"/>
        <n v="17518"/>
        <n v="17519"/>
        <n v="17520"/>
        <n v="17521"/>
        <n v="17522"/>
        <n v="17523"/>
        <n v="17524"/>
        <n v="17525"/>
        <n v="17526"/>
        <n v="17527"/>
        <n v="17528"/>
        <n v="17529"/>
        <n v="17530"/>
        <n v="17531"/>
        <n v="17532"/>
        <n v="17533"/>
        <n v="17534"/>
        <n v="17535"/>
        <n v="17536"/>
        <n v="17537"/>
        <n v="17538"/>
        <n v="17539"/>
        <n v="17540"/>
        <n v="17541"/>
        <n v="17542"/>
        <n v="17543"/>
        <n v="17544"/>
        <n v="17545"/>
        <n v="17547"/>
        <n v="17548"/>
        <n v="17549"/>
        <n v="17550"/>
        <n v="17551"/>
        <n v="17552"/>
        <n v="17553"/>
        <n v="17554"/>
        <n v="17555"/>
        <n v="17556"/>
        <n v="17557"/>
        <n v="17558"/>
        <n v="17559"/>
        <n v="17560"/>
        <n v="17561"/>
        <n v="17562"/>
        <n v="17563"/>
        <n v="17564"/>
        <n v="17565"/>
        <n v="17566"/>
        <n v="17567"/>
        <n v="17568"/>
        <n v="17569"/>
        <n v="17570"/>
        <n v="17571"/>
        <n v="17572"/>
        <n v="17573"/>
        <n v="17574"/>
        <n v="17575"/>
        <n v="17576"/>
        <n v="17577"/>
        <n v="17578"/>
        <n v="17579"/>
        <n v="17580"/>
        <n v="17581"/>
        <n v="17582"/>
        <n v="17583"/>
        <n v="17584"/>
        <n v="17585"/>
        <n v="17586"/>
        <n v="17587"/>
        <n v="17588"/>
        <n v="17589"/>
        <n v="17590"/>
        <n v="17591"/>
        <n v="17592"/>
        <n v="17593"/>
        <n v="17594"/>
        <n v="17595"/>
        <n v="17596"/>
        <n v="17597"/>
        <n v="17598"/>
        <n v="17599"/>
        <n v="17600"/>
        <n v="17601"/>
        <n v="17602"/>
        <n v="17603"/>
        <n v="17604"/>
        <n v="17605"/>
        <n v="17606"/>
        <n v="17607"/>
        <n v="17608"/>
        <n v="17609"/>
        <n v="17610"/>
        <n v="17611"/>
        <n v="17612"/>
        <n v="17613"/>
        <n v="17614"/>
        <n v="17615"/>
        <n v="17616"/>
        <n v="17617"/>
        <n v="17618"/>
        <n v="17619"/>
        <n v="17620"/>
        <n v="17621"/>
        <n v="17622"/>
        <n v="17623"/>
        <n v="17624"/>
        <n v="17625"/>
        <n v="17626"/>
        <n v="17627"/>
        <n v="17628"/>
        <n v="17629"/>
        <n v="17630"/>
        <n v="17631"/>
        <n v="17633"/>
        <n v="17634"/>
        <n v="17635"/>
        <n v="17636"/>
        <n v="17637"/>
        <n v="17638"/>
        <n v="17639"/>
        <n v="17640"/>
        <n v="17642"/>
        <n v="17643"/>
        <n v="17644"/>
        <n v="17646"/>
        <n v="17647"/>
        <n v="17648"/>
        <n v="17649"/>
        <n v="17650"/>
        <n v="17651"/>
        <n v="17652"/>
        <n v="17653"/>
        <n v="17654"/>
        <n v="17655"/>
        <n v="17656"/>
        <n v="17657"/>
        <n v="17658"/>
        <n v="17659"/>
        <n v="17660"/>
        <n v="17662"/>
        <n v="17663"/>
        <n v="17664"/>
        <n v="17665"/>
        <n v="17666"/>
        <n v="17667"/>
        <n v="17668"/>
        <n v="17669"/>
        <n v="17670"/>
        <n v="17671"/>
        <n v="17672"/>
        <n v="17673"/>
        <n v="17674"/>
        <n v="17675"/>
        <n v="17676"/>
        <n v="17677"/>
        <n v="17678"/>
        <n v="17679"/>
        <n v="17680"/>
        <n v="17681"/>
        <n v="17682"/>
        <n v="17683"/>
        <n v="17684"/>
        <n v="17685"/>
        <n v="17686"/>
        <n v="17687"/>
        <n v="17688"/>
        <n v="17689"/>
        <n v="17690"/>
        <n v="17691"/>
        <n v="17692"/>
        <n v="17693"/>
        <n v="17694"/>
        <n v="17695"/>
        <n v="17696"/>
        <n v="17697"/>
        <n v="17698"/>
        <n v="17699"/>
        <n v="17700"/>
        <n v="17701"/>
        <n v="17702"/>
        <n v="17703"/>
        <n v="17704"/>
        <n v="17705"/>
        <n v="17706"/>
        <n v="17707"/>
        <n v="17708"/>
        <n v="17709"/>
        <n v="17710"/>
        <n v="17711"/>
        <n v="17712"/>
        <n v="17713"/>
        <n v="17714"/>
        <n v="17715"/>
        <n v="17716"/>
        <n v="17717"/>
        <n v="17718"/>
        <n v="17719"/>
        <n v="17720"/>
        <n v="17721"/>
        <n v="17722"/>
        <n v="17723"/>
        <n v="17724"/>
        <n v="17725"/>
        <n v="17726"/>
        <n v="17727"/>
        <n v="17728"/>
        <n v="17729"/>
        <n v="17730"/>
        <n v="17731"/>
        <n v="17732"/>
        <n v="17733"/>
        <n v="17734"/>
        <n v="17735"/>
        <n v="17736"/>
        <n v="17737"/>
        <n v="17738"/>
        <n v="17739"/>
        <n v="17740"/>
        <n v="17741"/>
        <n v="17742"/>
        <n v="17743"/>
        <n v="17744"/>
        <n v="17745"/>
        <n v="17746"/>
        <n v="17747"/>
        <n v="17748"/>
        <n v="17749"/>
        <n v="17750"/>
        <n v="17751"/>
        <n v="17752"/>
        <n v="17753"/>
        <n v="17754"/>
        <n v="17756"/>
        <n v="17757"/>
        <n v="17758"/>
        <n v="17759"/>
        <n v="17760"/>
        <n v="17761"/>
        <n v="17762"/>
        <n v="17763"/>
        <n v="17764"/>
        <n v="17765"/>
        <n v="17766"/>
        <n v="17767"/>
        <n v="17768"/>
        <n v="17769"/>
        <n v="17770"/>
        <n v="17771"/>
        <n v="17772"/>
        <n v="17773"/>
        <n v="17774"/>
        <n v="17775"/>
        <n v="17776"/>
        <n v="17777"/>
        <n v="17778"/>
        <n v="17779"/>
        <n v="17780"/>
        <n v="17781"/>
        <n v="17782"/>
        <n v="17783"/>
        <n v="17784"/>
        <n v="17785"/>
        <n v="17786"/>
        <n v="17787"/>
        <n v="17788"/>
        <n v="17789"/>
        <n v="17790"/>
        <n v="17791"/>
        <n v="17792"/>
        <n v="17793"/>
        <n v="17794"/>
        <n v="17795"/>
        <n v="17796"/>
        <n v="17797"/>
        <n v="17798"/>
        <n v="17799"/>
        <n v="17800"/>
        <n v="17801"/>
        <n v="17802"/>
        <n v="17803"/>
        <n v="17804"/>
        <n v="17805"/>
        <n v="17806"/>
        <n v="17807"/>
        <n v="17808"/>
        <n v="17809"/>
        <n v="17810"/>
        <n v="17811"/>
        <n v="17812"/>
        <n v="17813"/>
        <n v="17814"/>
        <n v="17815"/>
        <n v="17816"/>
        <n v="17817"/>
        <n v="17818"/>
        <n v="17819"/>
        <n v="17820"/>
        <n v="17821"/>
        <n v="17822"/>
        <n v="17823"/>
        <n v="17824"/>
        <n v="17825"/>
        <n v="17826"/>
        <n v="17827"/>
        <n v="17828"/>
        <n v="17829"/>
        <n v="17830"/>
        <n v="17831"/>
        <n v="17832"/>
        <n v="17833"/>
        <n v="17834"/>
        <n v="17835"/>
        <n v="17836"/>
        <n v="17837"/>
        <n v="17838"/>
        <n v="17839"/>
        <n v="17840"/>
        <n v="17841"/>
        <n v="17842"/>
        <n v="17843"/>
        <n v="17844"/>
        <n v="17845"/>
        <n v="17846"/>
        <n v="17847"/>
        <n v="17848"/>
        <n v="17849"/>
        <n v="17850"/>
        <n v="17851"/>
        <n v="17852"/>
        <n v="17853"/>
        <n v="17854"/>
        <n v="17855"/>
        <n v="17856"/>
        <n v="17857"/>
        <n v="17858"/>
        <n v="17859"/>
        <n v="17860"/>
        <n v="17861"/>
        <n v="17862"/>
        <n v="17863"/>
        <n v="17864"/>
        <n v="17865"/>
        <n v="17866"/>
        <n v="17867"/>
        <n v="17868"/>
        <n v="17869"/>
        <n v="17870"/>
        <n v="17871"/>
        <n v="17872"/>
        <n v="17873"/>
        <n v="17874"/>
        <n v="17875"/>
        <n v="17876"/>
        <n v="17877"/>
        <n v="17878"/>
        <n v="17879"/>
        <n v="17880"/>
        <n v="17881"/>
        <n v="17882"/>
        <n v="17883"/>
        <n v="17884"/>
        <n v="17885"/>
        <n v="17886"/>
        <n v="17887"/>
        <n v="17888"/>
        <n v="17889"/>
        <n v="17890"/>
        <n v="17891"/>
        <n v="17892"/>
        <n v="17893"/>
        <n v="17894"/>
        <n v="17895"/>
        <n v="17896"/>
        <n v="17897"/>
        <n v="17898"/>
        <n v="17899"/>
        <n v="17900"/>
        <n v="17901"/>
        <n v="17902"/>
        <n v="17903"/>
        <n v="17904"/>
        <n v="17905"/>
        <n v="17906"/>
        <n v="17907"/>
        <n v="17908"/>
        <n v="17909"/>
        <n v="17910"/>
        <n v="17911"/>
        <n v="17912"/>
        <n v="17913"/>
        <n v="17914"/>
        <n v="17915"/>
        <n v="17916"/>
        <n v="17917"/>
        <n v="17918"/>
        <n v="17919"/>
        <n v="17920"/>
        <n v="17921"/>
        <n v="17922"/>
        <n v="17923"/>
        <n v="17924"/>
        <n v="17925"/>
        <n v="17926"/>
        <n v="17927"/>
        <n v="17928"/>
        <n v="17929"/>
        <n v="17930"/>
        <n v="17931"/>
        <n v="17932"/>
        <n v="17933"/>
        <n v="17934"/>
        <n v="17935"/>
        <n v="17936"/>
        <n v="17937"/>
        <n v="17938"/>
        <n v="17939"/>
        <n v="17940"/>
        <n v="17941"/>
        <n v="17942"/>
        <n v="17944"/>
        <n v="17945"/>
        <n v="17946"/>
        <n v="17947"/>
        <n v="17948"/>
        <n v="17949"/>
        <n v="17950"/>
        <n v="17951"/>
        <n v="17952"/>
        <n v="17953"/>
        <n v="17954"/>
        <n v="17955"/>
        <n v="17956"/>
        <n v="17957"/>
        <n v="17958"/>
        <n v="17959"/>
        <n v="17960"/>
        <n v="17961"/>
        <n v="17962"/>
        <n v="17963"/>
        <n v="17964"/>
        <n v="17965"/>
        <n v="17966"/>
        <n v="17967"/>
        <n v="17968"/>
        <n v="17969"/>
        <n v="17970"/>
        <n v="17971"/>
        <n v="17972"/>
        <n v="17973"/>
        <n v="17974"/>
        <n v="17975"/>
        <n v="17976"/>
        <n v="17977"/>
        <n v="17978"/>
        <n v="17979"/>
        <n v="17980"/>
        <n v="17981"/>
        <n v="17982"/>
        <n v="17983"/>
        <n v="17984"/>
        <n v="17985"/>
        <n v="17986"/>
        <n v="17987"/>
        <n v="17988"/>
        <n v="17989"/>
        <n v="17990"/>
        <n v="17991"/>
        <n v="17992"/>
        <n v="17993"/>
        <n v="17994"/>
        <n v="17995"/>
        <n v="17996"/>
        <n v="17997"/>
        <n v="17998"/>
        <n v="17999"/>
        <n v="18000"/>
        <n v="18001"/>
        <n v="18002"/>
        <n v="18003"/>
        <n v="18004"/>
        <n v="18005"/>
        <n v="18006"/>
        <n v="18007"/>
        <n v="18008"/>
        <n v="18009"/>
        <n v="18010"/>
        <n v="18011"/>
        <n v="18012"/>
        <n v="18013"/>
        <n v="18014"/>
        <n v="18015"/>
        <n v="18016"/>
        <n v="18017"/>
        <n v="18018"/>
        <n v="18019"/>
        <n v="18020"/>
        <n v="18021"/>
        <n v="18022"/>
        <n v="18024"/>
        <n v="18025"/>
        <n v="18026"/>
        <n v="18027"/>
        <n v="18028"/>
        <n v="18029"/>
        <n v="18030"/>
        <n v="18031"/>
        <n v="18032"/>
        <n v="18033"/>
        <n v="18034"/>
        <n v="18035"/>
        <n v="18036"/>
        <n v="18037"/>
        <n v="18038"/>
        <n v="18039"/>
        <n v="18040"/>
        <n v="18041"/>
        <n v="18042"/>
        <n v="18043"/>
        <n v="18044"/>
        <n v="18045"/>
        <n v="18046"/>
        <n v="18047"/>
        <n v="18048"/>
        <n v="18049"/>
        <n v="18050"/>
        <n v="18051"/>
        <n v="18052"/>
        <n v="18053"/>
        <n v="18054"/>
        <n v="18055"/>
        <n v="18056"/>
        <n v="18057"/>
        <n v="18058"/>
        <n v="18059"/>
        <n v="18060"/>
        <n v="18061"/>
        <n v="18062"/>
        <n v="18063"/>
        <n v="18064"/>
        <n v="18065"/>
        <n v="18066"/>
        <n v="18067"/>
        <n v="18068"/>
        <n v="18069"/>
        <n v="18070"/>
        <n v="18071"/>
        <n v="18072"/>
        <n v="18073"/>
        <n v="18074"/>
        <n v="18075"/>
        <n v="18076"/>
        <n v="18077"/>
        <n v="18078"/>
        <n v="18079"/>
        <n v="18080"/>
        <n v="18081"/>
        <n v="18082"/>
        <n v="18083"/>
        <n v="18084"/>
        <n v="18085"/>
        <n v="18086"/>
        <n v="18087"/>
        <n v="18088"/>
        <n v="18089"/>
        <n v="18090"/>
        <n v="18091"/>
        <n v="18092"/>
        <n v="18093"/>
        <n v="18094"/>
        <n v="18095"/>
        <n v="18096"/>
        <n v="18097"/>
        <n v="18098"/>
        <n v="18099"/>
        <n v="18100"/>
        <n v="18101"/>
        <n v="18102"/>
        <n v="18103"/>
        <n v="18104"/>
        <n v="18105"/>
        <n v="18106"/>
        <n v="18107"/>
        <n v="18108"/>
        <n v="18109"/>
        <n v="18110"/>
        <n v="18111"/>
        <n v="18112"/>
        <n v="18113"/>
        <n v="18114"/>
        <n v="18115"/>
        <n v="18116"/>
        <n v="18117"/>
        <n v="18118"/>
        <n v="18119"/>
        <n v="18120"/>
        <n v="18121"/>
        <n v="18122"/>
        <n v="18123"/>
        <n v="18124"/>
        <n v="18125"/>
        <n v="18126"/>
        <n v="18127"/>
        <n v="18128"/>
        <n v="18129"/>
        <n v="18130"/>
        <n v="18131"/>
        <n v="18132"/>
        <n v="18133"/>
        <n v="18134"/>
        <n v="18135"/>
        <n v="18136"/>
        <n v="18137"/>
        <n v="18138"/>
        <n v="18139"/>
        <n v="18140"/>
        <n v="18141"/>
        <n v="18142"/>
        <n v="18143"/>
        <n v="18144"/>
        <n v="18145"/>
        <n v="18146"/>
        <n v="18147"/>
        <n v="18148"/>
        <n v="18149"/>
        <n v="18150"/>
        <n v="18151"/>
        <n v="18152"/>
        <n v="18153"/>
        <n v="18154"/>
        <n v="18155"/>
        <n v="18156"/>
        <n v="18157"/>
        <n v="18158"/>
        <n v="18159"/>
        <n v="18160"/>
        <n v="18161"/>
        <n v="18162"/>
        <n v="18163"/>
        <n v="18164"/>
        <n v="18165"/>
        <n v="18166"/>
        <n v="18167"/>
        <n v="18168"/>
        <n v="18169"/>
        <n v="18170"/>
        <n v="18171"/>
        <n v="18172"/>
        <n v="18173"/>
        <n v="18174"/>
        <n v="18175"/>
        <n v="18176"/>
        <n v="18177"/>
        <n v="18178"/>
        <n v="18179"/>
        <n v="18180"/>
        <n v="18181"/>
        <n v="18182"/>
        <n v="18183"/>
        <n v="18184"/>
        <n v="18185"/>
        <n v="18186"/>
        <n v="18187"/>
        <n v="18188"/>
        <n v="18189"/>
        <n v="18190"/>
        <n v="18191"/>
        <n v="18192"/>
        <n v="18193"/>
        <n v="18194"/>
        <n v="18195"/>
        <n v="18196"/>
        <n v="18197"/>
        <n v="18198"/>
        <n v="18199"/>
        <n v="18200"/>
        <n v="18201"/>
        <n v="18202"/>
        <n v="18203"/>
        <n v="18204"/>
        <n v="18205"/>
        <n v="18206"/>
        <n v="18207"/>
        <n v="18208"/>
        <n v="18209"/>
        <n v="18210"/>
        <n v="18211"/>
        <n v="18212"/>
        <n v="18213"/>
        <n v="18214"/>
        <n v="18215"/>
        <n v="18216"/>
        <n v="18217"/>
        <n v="18218"/>
        <n v="18219"/>
        <n v="18220"/>
        <n v="18221"/>
        <n v="18222"/>
        <n v="18223"/>
        <n v="18224"/>
        <n v="18225"/>
        <n v="18226"/>
        <n v="18227"/>
        <n v="18228"/>
        <n v="18229"/>
        <n v="18230"/>
        <n v="18231"/>
        <n v="18232"/>
        <n v="18233"/>
        <n v="18234"/>
        <n v="18235"/>
        <n v="18236"/>
        <n v="18237"/>
        <n v="18238"/>
        <n v="18239"/>
        <n v="18240"/>
        <n v="18241"/>
        <n v="18242"/>
        <n v="18243"/>
        <n v="18244"/>
        <n v="18245"/>
        <n v="18246"/>
        <n v="18247"/>
        <n v="18248"/>
        <n v="18249"/>
        <n v="18250"/>
        <n v="18251"/>
        <n v="18252"/>
        <n v="18253"/>
        <n v="18254"/>
        <n v="18255"/>
        <n v="18256"/>
        <n v="18257"/>
        <n v="18258"/>
        <n v="18259"/>
        <n v="18260"/>
        <n v="18261"/>
        <n v="18262"/>
        <n v="18263"/>
        <n v="18264"/>
        <n v="18265"/>
        <n v="18266"/>
        <n v="18267"/>
        <n v="18268"/>
        <n v="18269"/>
        <n v="18270"/>
        <n v="18271"/>
        <n v="18272"/>
        <n v="18273"/>
        <n v="18274"/>
        <n v="18275"/>
        <n v="18276"/>
        <n v="18277"/>
        <n v="18278"/>
        <n v="18279"/>
        <n v="18280"/>
        <n v="18281"/>
        <n v="18282"/>
        <n v="18283"/>
        <n v="18284"/>
        <n v="18285"/>
        <n v="18286"/>
        <n v="18287"/>
      </sharedItems>
      <extLst>
        <ext xmlns:x15="http://schemas.microsoft.com/office/spreadsheetml/2010/11/main" uri="{4F2E5C28-24EA-4eb8-9CBF-B6C8F9C3D259}">
          <x15:cachedUniqueNames>
            <x15:cachedUniqueName index="0" name="[Clean_Data].[Customer ID].&amp;[12346]"/>
            <x15:cachedUniqueName index="1" name="[Clean_Data].[Customer ID].&amp;[12347]"/>
            <x15:cachedUniqueName index="2" name="[Clean_Data].[Customer ID].&amp;[12348]"/>
            <x15:cachedUniqueName index="3" name="[Clean_Data].[Customer ID].&amp;[12349]"/>
            <x15:cachedUniqueName index="4" name="[Clean_Data].[Customer ID].&amp;[12350]"/>
            <x15:cachedUniqueName index="5" name="[Clean_Data].[Customer ID].&amp;[12351]"/>
            <x15:cachedUniqueName index="6" name="[Clean_Data].[Customer ID].&amp;[12352]"/>
            <x15:cachedUniqueName index="7" name="[Clean_Data].[Customer ID].&amp;[12353]"/>
            <x15:cachedUniqueName index="8" name="[Clean_Data].[Customer ID].&amp;[12354]"/>
            <x15:cachedUniqueName index="9" name="[Clean_Data].[Customer ID].&amp;[12355]"/>
            <x15:cachedUniqueName index="10" name="[Clean_Data].[Customer ID].&amp;[12356]"/>
            <x15:cachedUniqueName index="11" name="[Clean_Data].[Customer ID].&amp;[12357]"/>
            <x15:cachedUniqueName index="12" name="[Clean_Data].[Customer ID].&amp;[12358]"/>
            <x15:cachedUniqueName index="13" name="[Clean_Data].[Customer ID].&amp;[12359]"/>
            <x15:cachedUniqueName index="14" name="[Clean_Data].[Customer ID].&amp;[12360]"/>
            <x15:cachedUniqueName index="15" name="[Clean_Data].[Customer ID].&amp;[12361]"/>
            <x15:cachedUniqueName index="16" name="[Clean_Data].[Customer ID].&amp;[12362]"/>
            <x15:cachedUniqueName index="17" name="[Clean_Data].[Customer ID].&amp;[12363]"/>
            <x15:cachedUniqueName index="18" name="[Clean_Data].[Customer ID].&amp;[12364]"/>
            <x15:cachedUniqueName index="19" name="[Clean_Data].[Customer ID].&amp;[12365]"/>
            <x15:cachedUniqueName index="20" name="[Clean_Data].[Customer ID].&amp;[12366]"/>
            <x15:cachedUniqueName index="21" name="[Clean_Data].[Customer ID].&amp;[12367]"/>
            <x15:cachedUniqueName index="22" name="[Clean_Data].[Customer ID].&amp;[12368]"/>
            <x15:cachedUniqueName index="23" name="[Clean_Data].[Customer ID].&amp;[12369]"/>
            <x15:cachedUniqueName index="24" name="[Clean_Data].[Customer ID].&amp;[12370]"/>
            <x15:cachedUniqueName index="25" name="[Clean_Data].[Customer ID].&amp;[12371]"/>
            <x15:cachedUniqueName index="26" name="[Clean_Data].[Customer ID].&amp;[12372]"/>
            <x15:cachedUniqueName index="27" name="[Clean_Data].[Customer ID].&amp;[12373]"/>
            <x15:cachedUniqueName index="28" name="[Clean_Data].[Customer ID].&amp;[12374]"/>
            <x15:cachedUniqueName index="29" name="[Clean_Data].[Customer ID].&amp;[12375]"/>
            <x15:cachedUniqueName index="30" name="[Clean_Data].[Customer ID].&amp;[12376]"/>
            <x15:cachedUniqueName index="31" name="[Clean_Data].[Customer ID].&amp;[12377]"/>
            <x15:cachedUniqueName index="32" name="[Clean_Data].[Customer ID].&amp;[12378]"/>
            <x15:cachedUniqueName index="33" name="[Clean_Data].[Customer ID].&amp;[12379]"/>
            <x15:cachedUniqueName index="34" name="[Clean_Data].[Customer ID].&amp;[12380]"/>
            <x15:cachedUniqueName index="35" name="[Clean_Data].[Customer ID].&amp;[12381]"/>
            <x15:cachedUniqueName index="36" name="[Clean_Data].[Customer ID].&amp;[12383]"/>
            <x15:cachedUniqueName index="37" name="[Clean_Data].[Customer ID].&amp;[12384]"/>
            <x15:cachedUniqueName index="38" name="[Clean_Data].[Customer ID].&amp;[12385]"/>
            <x15:cachedUniqueName index="39" name="[Clean_Data].[Customer ID].&amp;[12386]"/>
            <x15:cachedUniqueName index="40" name="[Clean_Data].[Customer ID].&amp;[12387]"/>
            <x15:cachedUniqueName index="41" name="[Clean_Data].[Customer ID].&amp;[12388]"/>
            <x15:cachedUniqueName index="42" name="[Clean_Data].[Customer ID].&amp;[12389]"/>
            <x15:cachedUniqueName index="43" name="[Clean_Data].[Customer ID].&amp;[12390]"/>
            <x15:cachedUniqueName index="44" name="[Clean_Data].[Customer ID].&amp;[12391]"/>
            <x15:cachedUniqueName index="45" name="[Clean_Data].[Customer ID].&amp;[12392]"/>
            <x15:cachedUniqueName index="46" name="[Clean_Data].[Customer ID].&amp;[12393]"/>
            <x15:cachedUniqueName index="47" name="[Clean_Data].[Customer ID].&amp;[12394]"/>
            <x15:cachedUniqueName index="48" name="[Clean_Data].[Customer ID].&amp;[12395]"/>
            <x15:cachedUniqueName index="49" name="[Clean_Data].[Customer ID].&amp;[12396]"/>
            <x15:cachedUniqueName index="50" name="[Clean_Data].[Customer ID].&amp;[12397]"/>
            <x15:cachedUniqueName index="51" name="[Clean_Data].[Customer ID].&amp;[12398]"/>
            <x15:cachedUniqueName index="52" name="[Clean_Data].[Customer ID].&amp;[12399]"/>
            <x15:cachedUniqueName index="53" name="[Clean_Data].[Customer ID].&amp;[12400]"/>
            <x15:cachedUniqueName index="54" name="[Clean_Data].[Customer ID].&amp;[12401]"/>
            <x15:cachedUniqueName index="55" name="[Clean_Data].[Customer ID].&amp;[12402]"/>
            <x15:cachedUniqueName index="56" name="[Clean_Data].[Customer ID].&amp;[12403]"/>
            <x15:cachedUniqueName index="57" name="[Clean_Data].[Customer ID].&amp;[12404]"/>
            <x15:cachedUniqueName index="58" name="[Clean_Data].[Customer ID].&amp;[12405]"/>
            <x15:cachedUniqueName index="59" name="[Clean_Data].[Customer ID].&amp;[12406]"/>
            <x15:cachedUniqueName index="60" name="[Clean_Data].[Customer ID].&amp;[12407]"/>
            <x15:cachedUniqueName index="61" name="[Clean_Data].[Customer ID].&amp;[12408]"/>
            <x15:cachedUniqueName index="62" name="[Clean_Data].[Customer ID].&amp;[12409]"/>
            <x15:cachedUniqueName index="63" name="[Clean_Data].[Customer ID].&amp;[12410]"/>
            <x15:cachedUniqueName index="64" name="[Clean_Data].[Customer ID].&amp;[12411]"/>
            <x15:cachedUniqueName index="65" name="[Clean_Data].[Customer ID].&amp;[12412]"/>
            <x15:cachedUniqueName index="66" name="[Clean_Data].[Customer ID].&amp;[12413]"/>
            <x15:cachedUniqueName index="67" name="[Clean_Data].[Customer ID].&amp;[12414]"/>
            <x15:cachedUniqueName index="68" name="[Clean_Data].[Customer ID].&amp;[12415]"/>
            <x15:cachedUniqueName index="69" name="[Clean_Data].[Customer ID].&amp;[12416]"/>
            <x15:cachedUniqueName index="70" name="[Clean_Data].[Customer ID].&amp;[12417]"/>
            <x15:cachedUniqueName index="71" name="[Clean_Data].[Customer ID].&amp;[12418]"/>
            <x15:cachedUniqueName index="72" name="[Clean_Data].[Customer ID].&amp;[12419]"/>
            <x15:cachedUniqueName index="73" name="[Clean_Data].[Customer ID].&amp;[12420]"/>
            <x15:cachedUniqueName index="74" name="[Clean_Data].[Customer ID].&amp;[12421]"/>
            <x15:cachedUniqueName index="75" name="[Clean_Data].[Customer ID].&amp;[12422]"/>
            <x15:cachedUniqueName index="76" name="[Clean_Data].[Customer ID].&amp;[12423]"/>
            <x15:cachedUniqueName index="77" name="[Clean_Data].[Customer ID].&amp;[12424]"/>
            <x15:cachedUniqueName index="78" name="[Clean_Data].[Customer ID].&amp;[12425]"/>
            <x15:cachedUniqueName index="79" name="[Clean_Data].[Customer ID].&amp;[12426]"/>
            <x15:cachedUniqueName index="80" name="[Clean_Data].[Customer ID].&amp;[12427]"/>
            <x15:cachedUniqueName index="81" name="[Clean_Data].[Customer ID].&amp;[12428]"/>
            <x15:cachedUniqueName index="82" name="[Clean_Data].[Customer ID].&amp;[12429]"/>
            <x15:cachedUniqueName index="83" name="[Clean_Data].[Customer ID].&amp;[12430]"/>
            <x15:cachedUniqueName index="84" name="[Clean_Data].[Customer ID].&amp;[12431]"/>
            <x15:cachedUniqueName index="85" name="[Clean_Data].[Customer ID].&amp;[12432]"/>
            <x15:cachedUniqueName index="86" name="[Clean_Data].[Customer ID].&amp;[12433]"/>
            <x15:cachedUniqueName index="87" name="[Clean_Data].[Customer ID].&amp;[12434]"/>
            <x15:cachedUniqueName index="88" name="[Clean_Data].[Customer ID].&amp;[12435]"/>
            <x15:cachedUniqueName index="89" name="[Clean_Data].[Customer ID].&amp;[12436]"/>
            <x15:cachedUniqueName index="90" name="[Clean_Data].[Customer ID].&amp;[12437]"/>
            <x15:cachedUniqueName index="91" name="[Clean_Data].[Customer ID].&amp;[12438]"/>
            <x15:cachedUniqueName index="92" name="[Clean_Data].[Customer ID].&amp;[12439]"/>
            <x15:cachedUniqueName index="93" name="[Clean_Data].[Customer ID].&amp;[12440]"/>
            <x15:cachedUniqueName index="94" name="[Clean_Data].[Customer ID].&amp;[12441]"/>
            <x15:cachedUniqueName index="95" name="[Clean_Data].[Customer ID].&amp;[12442]"/>
            <x15:cachedUniqueName index="96" name="[Clean_Data].[Customer ID].&amp;[12443]"/>
            <x15:cachedUniqueName index="97" name="[Clean_Data].[Customer ID].&amp;[12444]"/>
            <x15:cachedUniqueName index="98" name="[Clean_Data].[Customer ID].&amp;[12445]"/>
            <x15:cachedUniqueName index="99" name="[Clean_Data].[Customer ID].&amp;[12446]"/>
            <x15:cachedUniqueName index="100" name="[Clean_Data].[Customer ID].&amp;[12447]"/>
            <x15:cachedUniqueName index="101" name="[Clean_Data].[Customer ID].&amp;[12448]"/>
            <x15:cachedUniqueName index="102" name="[Clean_Data].[Customer ID].&amp;[12449]"/>
            <x15:cachedUniqueName index="103" name="[Clean_Data].[Customer ID].&amp;[12450]"/>
            <x15:cachedUniqueName index="104" name="[Clean_Data].[Customer ID].&amp;[12451]"/>
            <x15:cachedUniqueName index="105" name="[Clean_Data].[Customer ID].&amp;[12452]"/>
            <x15:cachedUniqueName index="106" name="[Clean_Data].[Customer ID].&amp;[12453]"/>
            <x15:cachedUniqueName index="107" name="[Clean_Data].[Customer ID].&amp;[12454]"/>
            <x15:cachedUniqueName index="108" name="[Clean_Data].[Customer ID].&amp;[12455]"/>
            <x15:cachedUniqueName index="109" name="[Clean_Data].[Customer ID].&amp;[12456]"/>
            <x15:cachedUniqueName index="110" name="[Clean_Data].[Customer ID].&amp;[12457]"/>
            <x15:cachedUniqueName index="111" name="[Clean_Data].[Customer ID].&amp;[12458]"/>
            <x15:cachedUniqueName index="112" name="[Clean_Data].[Customer ID].&amp;[12459]"/>
            <x15:cachedUniqueName index="113" name="[Clean_Data].[Customer ID].&amp;[12460]"/>
            <x15:cachedUniqueName index="114" name="[Clean_Data].[Customer ID].&amp;[12461]"/>
            <x15:cachedUniqueName index="115" name="[Clean_Data].[Customer ID].&amp;[12462]"/>
            <x15:cachedUniqueName index="116" name="[Clean_Data].[Customer ID].&amp;[12463]"/>
            <x15:cachedUniqueName index="117" name="[Clean_Data].[Customer ID].&amp;[12464]"/>
            <x15:cachedUniqueName index="118" name="[Clean_Data].[Customer ID].&amp;[12465]"/>
            <x15:cachedUniqueName index="119" name="[Clean_Data].[Customer ID].&amp;[12466]"/>
            <x15:cachedUniqueName index="120" name="[Clean_Data].[Customer ID].&amp;[12467]"/>
            <x15:cachedUniqueName index="121" name="[Clean_Data].[Customer ID].&amp;[12468]"/>
            <x15:cachedUniqueName index="122" name="[Clean_Data].[Customer ID].&amp;[12469]"/>
            <x15:cachedUniqueName index="123" name="[Clean_Data].[Customer ID].&amp;[12470]"/>
            <x15:cachedUniqueName index="124" name="[Clean_Data].[Customer ID].&amp;[12471]"/>
            <x15:cachedUniqueName index="125" name="[Clean_Data].[Customer ID].&amp;[12472]"/>
            <x15:cachedUniqueName index="126" name="[Clean_Data].[Customer ID].&amp;[12473]"/>
            <x15:cachedUniqueName index="127" name="[Clean_Data].[Customer ID].&amp;[12474]"/>
            <x15:cachedUniqueName index="128" name="[Clean_Data].[Customer ID].&amp;[12475]"/>
            <x15:cachedUniqueName index="129" name="[Clean_Data].[Customer ID].&amp;[12476]"/>
            <x15:cachedUniqueName index="130" name="[Clean_Data].[Customer ID].&amp;[12477]"/>
            <x15:cachedUniqueName index="131" name="[Clean_Data].[Customer ID].&amp;[12478]"/>
            <x15:cachedUniqueName index="132" name="[Clean_Data].[Customer ID].&amp;[12479]"/>
            <x15:cachedUniqueName index="133" name="[Clean_Data].[Customer ID].&amp;[12480]"/>
            <x15:cachedUniqueName index="134" name="[Clean_Data].[Customer ID].&amp;[12481]"/>
            <x15:cachedUniqueName index="135" name="[Clean_Data].[Customer ID].&amp;[12482]"/>
            <x15:cachedUniqueName index="136" name="[Clean_Data].[Customer ID].&amp;[12483]"/>
            <x15:cachedUniqueName index="137" name="[Clean_Data].[Customer ID].&amp;[12484]"/>
            <x15:cachedUniqueName index="138" name="[Clean_Data].[Customer ID].&amp;[12485]"/>
            <x15:cachedUniqueName index="139" name="[Clean_Data].[Customer ID].&amp;[12486]"/>
            <x15:cachedUniqueName index="140" name="[Clean_Data].[Customer ID].&amp;[12487]"/>
            <x15:cachedUniqueName index="141" name="[Clean_Data].[Customer ID].&amp;[12488]"/>
            <x15:cachedUniqueName index="142" name="[Clean_Data].[Customer ID].&amp;[12489]"/>
            <x15:cachedUniqueName index="143" name="[Clean_Data].[Customer ID].&amp;[12490]"/>
            <x15:cachedUniqueName index="144" name="[Clean_Data].[Customer ID].&amp;[12491]"/>
            <x15:cachedUniqueName index="145" name="[Clean_Data].[Customer ID].&amp;[12492]"/>
            <x15:cachedUniqueName index="146" name="[Clean_Data].[Customer ID].&amp;[12493]"/>
            <x15:cachedUniqueName index="147" name="[Clean_Data].[Customer ID].&amp;[12494]"/>
            <x15:cachedUniqueName index="148" name="[Clean_Data].[Customer ID].&amp;[12495]"/>
            <x15:cachedUniqueName index="149" name="[Clean_Data].[Customer ID].&amp;[12496]"/>
            <x15:cachedUniqueName index="150" name="[Clean_Data].[Customer ID].&amp;[12497]"/>
            <x15:cachedUniqueName index="151" name="[Clean_Data].[Customer ID].&amp;[12498]"/>
            <x15:cachedUniqueName index="152" name="[Clean_Data].[Customer ID].&amp;[12499]"/>
            <x15:cachedUniqueName index="153" name="[Clean_Data].[Customer ID].&amp;[12500]"/>
            <x15:cachedUniqueName index="154" name="[Clean_Data].[Customer ID].&amp;[12501]"/>
            <x15:cachedUniqueName index="155" name="[Clean_Data].[Customer ID].&amp;[12502]"/>
            <x15:cachedUniqueName index="156" name="[Clean_Data].[Customer ID].&amp;[12503]"/>
            <x15:cachedUniqueName index="157" name="[Clean_Data].[Customer ID].&amp;[12504]"/>
            <x15:cachedUniqueName index="158" name="[Clean_Data].[Customer ID].&amp;[12505]"/>
            <x15:cachedUniqueName index="159" name="[Clean_Data].[Customer ID].&amp;[12506]"/>
            <x15:cachedUniqueName index="160" name="[Clean_Data].[Customer ID].&amp;[12507]"/>
            <x15:cachedUniqueName index="161" name="[Clean_Data].[Customer ID].&amp;[12508]"/>
            <x15:cachedUniqueName index="162" name="[Clean_Data].[Customer ID].&amp;[12509]"/>
            <x15:cachedUniqueName index="163" name="[Clean_Data].[Customer ID].&amp;[12510]"/>
            <x15:cachedUniqueName index="164" name="[Clean_Data].[Customer ID].&amp;[12511]"/>
            <x15:cachedUniqueName index="165" name="[Clean_Data].[Customer ID].&amp;[12512]"/>
            <x15:cachedUniqueName index="166" name="[Clean_Data].[Customer ID].&amp;[12513]"/>
            <x15:cachedUniqueName index="167" name="[Clean_Data].[Customer ID].&amp;[12514]"/>
            <x15:cachedUniqueName index="168" name="[Clean_Data].[Customer ID].&amp;[12515]"/>
            <x15:cachedUniqueName index="169" name="[Clean_Data].[Customer ID].&amp;[12516]"/>
            <x15:cachedUniqueName index="170" name="[Clean_Data].[Customer ID].&amp;[12517]"/>
            <x15:cachedUniqueName index="171" name="[Clean_Data].[Customer ID].&amp;[12518]"/>
            <x15:cachedUniqueName index="172" name="[Clean_Data].[Customer ID].&amp;[12519]"/>
            <x15:cachedUniqueName index="173" name="[Clean_Data].[Customer ID].&amp;[12520]"/>
            <x15:cachedUniqueName index="174" name="[Clean_Data].[Customer ID].&amp;[12521]"/>
            <x15:cachedUniqueName index="175" name="[Clean_Data].[Customer ID].&amp;[12522]"/>
            <x15:cachedUniqueName index="176" name="[Clean_Data].[Customer ID].&amp;[12523]"/>
            <x15:cachedUniqueName index="177" name="[Clean_Data].[Customer ID].&amp;[12524]"/>
            <x15:cachedUniqueName index="178" name="[Clean_Data].[Customer ID].&amp;[12525]"/>
            <x15:cachedUniqueName index="179" name="[Clean_Data].[Customer ID].&amp;[12526]"/>
            <x15:cachedUniqueName index="180" name="[Clean_Data].[Customer ID].&amp;[12527]"/>
            <x15:cachedUniqueName index="181" name="[Clean_Data].[Customer ID].&amp;[12528]"/>
            <x15:cachedUniqueName index="182" name="[Clean_Data].[Customer ID].&amp;[12529]"/>
            <x15:cachedUniqueName index="183" name="[Clean_Data].[Customer ID].&amp;[12530]"/>
            <x15:cachedUniqueName index="184" name="[Clean_Data].[Customer ID].&amp;[12531]"/>
            <x15:cachedUniqueName index="185" name="[Clean_Data].[Customer ID].&amp;[12532]"/>
            <x15:cachedUniqueName index="186" name="[Clean_Data].[Customer ID].&amp;[12533]"/>
            <x15:cachedUniqueName index="187" name="[Clean_Data].[Customer ID].&amp;[12534]"/>
            <x15:cachedUniqueName index="188" name="[Clean_Data].[Customer ID].&amp;[12535]"/>
            <x15:cachedUniqueName index="189" name="[Clean_Data].[Customer ID].&amp;[12536]"/>
            <x15:cachedUniqueName index="190" name="[Clean_Data].[Customer ID].&amp;[12537]"/>
            <x15:cachedUniqueName index="191" name="[Clean_Data].[Customer ID].&amp;[12538]"/>
            <x15:cachedUniqueName index="192" name="[Clean_Data].[Customer ID].&amp;[12539]"/>
            <x15:cachedUniqueName index="193" name="[Clean_Data].[Customer ID].&amp;[12540]"/>
            <x15:cachedUniqueName index="194" name="[Clean_Data].[Customer ID].&amp;[12541]"/>
            <x15:cachedUniqueName index="195" name="[Clean_Data].[Customer ID].&amp;[12542]"/>
            <x15:cachedUniqueName index="196" name="[Clean_Data].[Customer ID].&amp;[12543]"/>
            <x15:cachedUniqueName index="197" name="[Clean_Data].[Customer ID].&amp;[12544]"/>
            <x15:cachedUniqueName index="198" name="[Clean_Data].[Customer ID].&amp;[12545]"/>
            <x15:cachedUniqueName index="199" name="[Clean_Data].[Customer ID].&amp;[12546]"/>
            <x15:cachedUniqueName index="200" name="[Clean_Data].[Customer ID].&amp;[12547]"/>
            <x15:cachedUniqueName index="201" name="[Clean_Data].[Customer ID].&amp;[12548]"/>
            <x15:cachedUniqueName index="202" name="[Clean_Data].[Customer ID].&amp;[12549]"/>
            <x15:cachedUniqueName index="203" name="[Clean_Data].[Customer ID].&amp;[12550]"/>
            <x15:cachedUniqueName index="204" name="[Clean_Data].[Customer ID].&amp;[12551]"/>
            <x15:cachedUniqueName index="205" name="[Clean_Data].[Customer ID].&amp;[12552]"/>
            <x15:cachedUniqueName index="206" name="[Clean_Data].[Customer ID].&amp;[12553]"/>
            <x15:cachedUniqueName index="207" name="[Clean_Data].[Customer ID].&amp;[12554]"/>
            <x15:cachedUniqueName index="208" name="[Clean_Data].[Customer ID].&amp;[12555]"/>
            <x15:cachedUniqueName index="209" name="[Clean_Data].[Customer ID].&amp;[12556]"/>
            <x15:cachedUniqueName index="210" name="[Clean_Data].[Customer ID].&amp;[12557]"/>
            <x15:cachedUniqueName index="211" name="[Clean_Data].[Customer ID].&amp;[12558]"/>
            <x15:cachedUniqueName index="212" name="[Clean_Data].[Customer ID].&amp;[12559]"/>
            <x15:cachedUniqueName index="213" name="[Clean_Data].[Customer ID].&amp;[12560]"/>
            <x15:cachedUniqueName index="214" name="[Clean_Data].[Customer ID].&amp;[12561]"/>
            <x15:cachedUniqueName index="215" name="[Clean_Data].[Customer ID].&amp;[12562]"/>
            <x15:cachedUniqueName index="216" name="[Clean_Data].[Customer ID].&amp;[12563]"/>
            <x15:cachedUniqueName index="217" name="[Clean_Data].[Customer ID].&amp;[12564]"/>
            <x15:cachedUniqueName index="218" name="[Clean_Data].[Customer ID].&amp;[12565]"/>
            <x15:cachedUniqueName index="219" name="[Clean_Data].[Customer ID].&amp;[12566]"/>
            <x15:cachedUniqueName index="220" name="[Clean_Data].[Customer ID].&amp;[12567]"/>
            <x15:cachedUniqueName index="221" name="[Clean_Data].[Customer ID].&amp;[12568]"/>
            <x15:cachedUniqueName index="222" name="[Clean_Data].[Customer ID].&amp;[12569]"/>
            <x15:cachedUniqueName index="223" name="[Clean_Data].[Customer ID].&amp;[12570]"/>
            <x15:cachedUniqueName index="224" name="[Clean_Data].[Customer ID].&amp;[12571]"/>
            <x15:cachedUniqueName index="225" name="[Clean_Data].[Customer ID].&amp;[12572]"/>
            <x15:cachedUniqueName index="226" name="[Clean_Data].[Customer ID].&amp;[12573]"/>
            <x15:cachedUniqueName index="227" name="[Clean_Data].[Customer ID].&amp;[12574]"/>
            <x15:cachedUniqueName index="228" name="[Clean_Data].[Customer ID].&amp;[12575]"/>
            <x15:cachedUniqueName index="229" name="[Clean_Data].[Customer ID].&amp;[12576]"/>
            <x15:cachedUniqueName index="230" name="[Clean_Data].[Customer ID].&amp;[12577]"/>
            <x15:cachedUniqueName index="231" name="[Clean_Data].[Customer ID].&amp;[12578]"/>
            <x15:cachedUniqueName index="232" name="[Clean_Data].[Customer ID].&amp;[12579]"/>
            <x15:cachedUniqueName index="233" name="[Clean_Data].[Customer ID].&amp;[12580]"/>
            <x15:cachedUniqueName index="234" name="[Clean_Data].[Customer ID].&amp;[12581]"/>
            <x15:cachedUniqueName index="235" name="[Clean_Data].[Customer ID].&amp;[12582]"/>
            <x15:cachedUniqueName index="236" name="[Clean_Data].[Customer ID].&amp;[12583]"/>
            <x15:cachedUniqueName index="237" name="[Clean_Data].[Customer ID].&amp;[12584]"/>
            <x15:cachedUniqueName index="238" name="[Clean_Data].[Customer ID].&amp;[12585]"/>
            <x15:cachedUniqueName index="239" name="[Clean_Data].[Customer ID].&amp;[12586]"/>
            <x15:cachedUniqueName index="240" name="[Clean_Data].[Customer ID].&amp;[12587]"/>
            <x15:cachedUniqueName index="241" name="[Clean_Data].[Customer ID].&amp;[12588]"/>
            <x15:cachedUniqueName index="242" name="[Clean_Data].[Customer ID].&amp;[12589]"/>
            <x15:cachedUniqueName index="243" name="[Clean_Data].[Customer ID].&amp;[12590]"/>
            <x15:cachedUniqueName index="244" name="[Clean_Data].[Customer ID].&amp;[12591]"/>
            <x15:cachedUniqueName index="245" name="[Clean_Data].[Customer ID].&amp;[12592]"/>
            <x15:cachedUniqueName index="246" name="[Clean_Data].[Customer ID].&amp;[12593]"/>
            <x15:cachedUniqueName index="247" name="[Clean_Data].[Customer ID].&amp;[12594]"/>
            <x15:cachedUniqueName index="248" name="[Clean_Data].[Customer ID].&amp;[12595]"/>
            <x15:cachedUniqueName index="249" name="[Clean_Data].[Customer ID].&amp;[12596]"/>
            <x15:cachedUniqueName index="250" name="[Clean_Data].[Customer ID].&amp;[12597]"/>
            <x15:cachedUniqueName index="251" name="[Clean_Data].[Customer ID].&amp;[12598]"/>
            <x15:cachedUniqueName index="252" name="[Clean_Data].[Customer ID].&amp;[12599]"/>
            <x15:cachedUniqueName index="253" name="[Clean_Data].[Customer ID].&amp;[12600]"/>
            <x15:cachedUniqueName index="254" name="[Clean_Data].[Customer ID].&amp;[12601]"/>
            <x15:cachedUniqueName index="255" name="[Clean_Data].[Customer ID].&amp;[12602]"/>
            <x15:cachedUniqueName index="256" name="[Clean_Data].[Customer ID].&amp;[12603]"/>
            <x15:cachedUniqueName index="257" name="[Clean_Data].[Customer ID].&amp;[12604]"/>
            <x15:cachedUniqueName index="258" name="[Clean_Data].[Customer ID].&amp;[12605]"/>
            <x15:cachedUniqueName index="259" name="[Clean_Data].[Customer ID].&amp;[12606]"/>
            <x15:cachedUniqueName index="260" name="[Clean_Data].[Customer ID].&amp;[12607]"/>
            <x15:cachedUniqueName index="261" name="[Clean_Data].[Customer ID].&amp;[12608]"/>
            <x15:cachedUniqueName index="262" name="[Clean_Data].[Customer ID].&amp;[12609]"/>
            <x15:cachedUniqueName index="263" name="[Clean_Data].[Customer ID].&amp;[12610]"/>
            <x15:cachedUniqueName index="264" name="[Clean_Data].[Customer ID].&amp;[12611]"/>
            <x15:cachedUniqueName index="265" name="[Clean_Data].[Customer ID].&amp;[12612]"/>
            <x15:cachedUniqueName index="266" name="[Clean_Data].[Customer ID].&amp;[12613]"/>
            <x15:cachedUniqueName index="267" name="[Clean_Data].[Customer ID].&amp;[12614]"/>
            <x15:cachedUniqueName index="268" name="[Clean_Data].[Customer ID].&amp;[12615]"/>
            <x15:cachedUniqueName index="269" name="[Clean_Data].[Customer ID].&amp;[12616]"/>
            <x15:cachedUniqueName index="270" name="[Clean_Data].[Customer ID].&amp;[12617]"/>
            <x15:cachedUniqueName index="271" name="[Clean_Data].[Customer ID].&amp;[12618]"/>
            <x15:cachedUniqueName index="272" name="[Clean_Data].[Customer ID].&amp;[12619]"/>
            <x15:cachedUniqueName index="273" name="[Clean_Data].[Customer ID].&amp;[12620]"/>
            <x15:cachedUniqueName index="274" name="[Clean_Data].[Customer ID].&amp;[12621]"/>
            <x15:cachedUniqueName index="275" name="[Clean_Data].[Customer ID].&amp;[12622]"/>
            <x15:cachedUniqueName index="276" name="[Clean_Data].[Customer ID].&amp;[12623]"/>
            <x15:cachedUniqueName index="277" name="[Clean_Data].[Customer ID].&amp;[12624]"/>
            <x15:cachedUniqueName index="278" name="[Clean_Data].[Customer ID].&amp;[12625]"/>
            <x15:cachedUniqueName index="279" name="[Clean_Data].[Customer ID].&amp;[12626]"/>
            <x15:cachedUniqueName index="280" name="[Clean_Data].[Customer ID].&amp;[12627]"/>
            <x15:cachedUniqueName index="281" name="[Clean_Data].[Customer ID].&amp;[12628]"/>
            <x15:cachedUniqueName index="282" name="[Clean_Data].[Customer ID].&amp;[12629]"/>
            <x15:cachedUniqueName index="283" name="[Clean_Data].[Customer ID].&amp;[12630]"/>
            <x15:cachedUniqueName index="284" name="[Clean_Data].[Customer ID].&amp;[12631]"/>
            <x15:cachedUniqueName index="285" name="[Clean_Data].[Customer ID].&amp;[12632]"/>
            <x15:cachedUniqueName index="286" name="[Clean_Data].[Customer ID].&amp;[12633]"/>
            <x15:cachedUniqueName index="287" name="[Clean_Data].[Customer ID].&amp;[12634]"/>
            <x15:cachedUniqueName index="288" name="[Clean_Data].[Customer ID].&amp;[12635]"/>
            <x15:cachedUniqueName index="289" name="[Clean_Data].[Customer ID].&amp;[12636]"/>
            <x15:cachedUniqueName index="290" name="[Clean_Data].[Customer ID].&amp;[12637]"/>
            <x15:cachedUniqueName index="291" name="[Clean_Data].[Customer ID].&amp;[12638]"/>
            <x15:cachedUniqueName index="292" name="[Clean_Data].[Customer ID].&amp;[12639]"/>
            <x15:cachedUniqueName index="293" name="[Clean_Data].[Customer ID].&amp;[12640]"/>
            <x15:cachedUniqueName index="294" name="[Clean_Data].[Customer ID].&amp;[12641]"/>
            <x15:cachedUniqueName index="295" name="[Clean_Data].[Customer ID].&amp;[12642]"/>
            <x15:cachedUniqueName index="296" name="[Clean_Data].[Customer ID].&amp;[12643]"/>
            <x15:cachedUniqueName index="297" name="[Clean_Data].[Customer ID].&amp;[12644]"/>
            <x15:cachedUniqueName index="298" name="[Clean_Data].[Customer ID].&amp;[12645]"/>
            <x15:cachedUniqueName index="299" name="[Clean_Data].[Customer ID].&amp;[12646]"/>
            <x15:cachedUniqueName index="300" name="[Clean_Data].[Customer ID].&amp;[12647]"/>
            <x15:cachedUniqueName index="301" name="[Clean_Data].[Customer ID].&amp;[12648]"/>
            <x15:cachedUniqueName index="302" name="[Clean_Data].[Customer ID].&amp;[12649]"/>
            <x15:cachedUniqueName index="303" name="[Clean_Data].[Customer ID].&amp;[12650]"/>
            <x15:cachedUniqueName index="304" name="[Clean_Data].[Customer ID].&amp;[12651]"/>
            <x15:cachedUniqueName index="305" name="[Clean_Data].[Customer ID].&amp;[12652]"/>
            <x15:cachedUniqueName index="306" name="[Clean_Data].[Customer ID].&amp;[12653]"/>
            <x15:cachedUniqueName index="307" name="[Clean_Data].[Customer ID].&amp;[12654]"/>
            <x15:cachedUniqueName index="308" name="[Clean_Data].[Customer ID].&amp;[12655]"/>
            <x15:cachedUniqueName index="309" name="[Clean_Data].[Customer ID].&amp;[12656]"/>
            <x15:cachedUniqueName index="310" name="[Clean_Data].[Customer ID].&amp;[12657]"/>
            <x15:cachedUniqueName index="311" name="[Clean_Data].[Customer ID].&amp;[12658]"/>
            <x15:cachedUniqueName index="312" name="[Clean_Data].[Customer ID].&amp;[12659]"/>
            <x15:cachedUniqueName index="313" name="[Clean_Data].[Customer ID].&amp;[12660]"/>
            <x15:cachedUniqueName index="314" name="[Clean_Data].[Customer ID].&amp;[12661]"/>
            <x15:cachedUniqueName index="315" name="[Clean_Data].[Customer ID].&amp;[12662]"/>
            <x15:cachedUniqueName index="316" name="[Clean_Data].[Customer ID].&amp;[12663]"/>
            <x15:cachedUniqueName index="317" name="[Clean_Data].[Customer ID].&amp;[12664]"/>
            <x15:cachedUniqueName index="318" name="[Clean_Data].[Customer ID].&amp;[12665]"/>
            <x15:cachedUniqueName index="319" name="[Clean_Data].[Customer ID].&amp;[12666]"/>
            <x15:cachedUniqueName index="320" name="[Clean_Data].[Customer ID].&amp;[12667]"/>
            <x15:cachedUniqueName index="321" name="[Clean_Data].[Customer ID].&amp;[12668]"/>
            <x15:cachedUniqueName index="322" name="[Clean_Data].[Customer ID].&amp;[12669]"/>
            <x15:cachedUniqueName index="323" name="[Clean_Data].[Customer ID].&amp;[12670]"/>
            <x15:cachedUniqueName index="324" name="[Clean_Data].[Customer ID].&amp;[12671]"/>
            <x15:cachedUniqueName index="325" name="[Clean_Data].[Customer ID].&amp;[12672]"/>
            <x15:cachedUniqueName index="326" name="[Clean_Data].[Customer ID].&amp;[12673]"/>
            <x15:cachedUniqueName index="327" name="[Clean_Data].[Customer ID].&amp;[12674]"/>
            <x15:cachedUniqueName index="328" name="[Clean_Data].[Customer ID].&amp;[12675]"/>
            <x15:cachedUniqueName index="329" name="[Clean_Data].[Customer ID].&amp;[12676]"/>
            <x15:cachedUniqueName index="330" name="[Clean_Data].[Customer ID].&amp;[12677]"/>
            <x15:cachedUniqueName index="331" name="[Clean_Data].[Customer ID].&amp;[12678]"/>
            <x15:cachedUniqueName index="332" name="[Clean_Data].[Customer ID].&amp;[12679]"/>
            <x15:cachedUniqueName index="333" name="[Clean_Data].[Customer ID].&amp;[12680]"/>
            <x15:cachedUniqueName index="334" name="[Clean_Data].[Customer ID].&amp;[12681]"/>
            <x15:cachedUniqueName index="335" name="[Clean_Data].[Customer ID].&amp;[12682]"/>
            <x15:cachedUniqueName index="336" name="[Clean_Data].[Customer ID].&amp;[12683]"/>
            <x15:cachedUniqueName index="337" name="[Clean_Data].[Customer ID].&amp;[12684]"/>
            <x15:cachedUniqueName index="338" name="[Clean_Data].[Customer ID].&amp;[12685]"/>
            <x15:cachedUniqueName index="339" name="[Clean_Data].[Customer ID].&amp;[12686]"/>
            <x15:cachedUniqueName index="340" name="[Clean_Data].[Customer ID].&amp;[12687]"/>
            <x15:cachedUniqueName index="341" name="[Clean_Data].[Customer ID].&amp;[12688]"/>
            <x15:cachedUniqueName index="342" name="[Clean_Data].[Customer ID].&amp;[12689]"/>
            <x15:cachedUniqueName index="343" name="[Clean_Data].[Customer ID].&amp;[12690]"/>
            <x15:cachedUniqueName index="344" name="[Clean_Data].[Customer ID].&amp;[12691]"/>
            <x15:cachedUniqueName index="345" name="[Clean_Data].[Customer ID].&amp;[12692]"/>
            <x15:cachedUniqueName index="346" name="[Clean_Data].[Customer ID].&amp;[12693]"/>
            <x15:cachedUniqueName index="347" name="[Clean_Data].[Customer ID].&amp;[12694]"/>
            <x15:cachedUniqueName index="348" name="[Clean_Data].[Customer ID].&amp;[12695]"/>
            <x15:cachedUniqueName index="349" name="[Clean_Data].[Customer ID].&amp;[12696]"/>
            <x15:cachedUniqueName index="350" name="[Clean_Data].[Customer ID].&amp;[12697]"/>
            <x15:cachedUniqueName index="351" name="[Clean_Data].[Customer ID].&amp;[12698]"/>
            <x15:cachedUniqueName index="352" name="[Clean_Data].[Customer ID].&amp;[12699]"/>
            <x15:cachedUniqueName index="353" name="[Clean_Data].[Customer ID].&amp;[12700]"/>
            <x15:cachedUniqueName index="354" name="[Clean_Data].[Customer ID].&amp;[12701]"/>
            <x15:cachedUniqueName index="355" name="[Clean_Data].[Customer ID].&amp;[12702]"/>
            <x15:cachedUniqueName index="356" name="[Clean_Data].[Customer ID].&amp;[12703]"/>
            <x15:cachedUniqueName index="357" name="[Clean_Data].[Customer ID].&amp;[12704]"/>
            <x15:cachedUniqueName index="358" name="[Clean_Data].[Customer ID].&amp;[12705]"/>
            <x15:cachedUniqueName index="359" name="[Clean_Data].[Customer ID].&amp;[12707]"/>
            <x15:cachedUniqueName index="360" name="[Clean_Data].[Customer ID].&amp;[12708]"/>
            <x15:cachedUniqueName index="361" name="[Clean_Data].[Customer ID].&amp;[12709]"/>
            <x15:cachedUniqueName index="362" name="[Clean_Data].[Customer ID].&amp;[12710]"/>
            <x15:cachedUniqueName index="363" name="[Clean_Data].[Customer ID].&amp;[12711]"/>
            <x15:cachedUniqueName index="364" name="[Clean_Data].[Customer ID].&amp;[12712]"/>
            <x15:cachedUniqueName index="365" name="[Clean_Data].[Customer ID].&amp;[12713]"/>
            <x15:cachedUniqueName index="366" name="[Clean_Data].[Customer ID].&amp;[12714]"/>
            <x15:cachedUniqueName index="367" name="[Clean_Data].[Customer ID].&amp;[12715]"/>
            <x15:cachedUniqueName index="368" name="[Clean_Data].[Customer ID].&amp;[12716]"/>
            <x15:cachedUniqueName index="369" name="[Clean_Data].[Customer ID].&amp;[12717]"/>
            <x15:cachedUniqueName index="370" name="[Clean_Data].[Customer ID].&amp;[12718]"/>
            <x15:cachedUniqueName index="371" name="[Clean_Data].[Customer ID].&amp;[12719]"/>
            <x15:cachedUniqueName index="372" name="[Clean_Data].[Customer ID].&amp;[12720]"/>
            <x15:cachedUniqueName index="373" name="[Clean_Data].[Customer ID].&amp;[12721]"/>
            <x15:cachedUniqueName index="374" name="[Clean_Data].[Customer ID].&amp;[12722]"/>
            <x15:cachedUniqueName index="375" name="[Clean_Data].[Customer ID].&amp;[12723]"/>
            <x15:cachedUniqueName index="376" name="[Clean_Data].[Customer ID].&amp;[12724]"/>
            <x15:cachedUniqueName index="377" name="[Clean_Data].[Customer ID].&amp;[12725]"/>
            <x15:cachedUniqueName index="378" name="[Clean_Data].[Customer ID].&amp;[12726]"/>
            <x15:cachedUniqueName index="379" name="[Clean_Data].[Customer ID].&amp;[12727]"/>
            <x15:cachedUniqueName index="380" name="[Clean_Data].[Customer ID].&amp;[12728]"/>
            <x15:cachedUniqueName index="381" name="[Clean_Data].[Customer ID].&amp;[12729]"/>
            <x15:cachedUniqueName index="382" name="[Clean_Data].[Customer ID].&amp;[12730]"/>
            <x15:cachedUniqueName index="383" name="[Clean_Data].[Customer ID].&amp;[12731]"/>
            <x15:cachedUniqueName index="384" name="[Clean_Data].[Customer ID].&amp;[12732]"/>
            <x15:cachedUniqueName index="385" name="[Clean_Data].[Customer ID].&amp;[12733]"/>
            <x15:cachedUniqueName index="386" name="[Clean_Data].[Customer ID].&amp;[12734]"/>
            <x15:cachedUniqueName index="387" name="[Clean_Data].[Customer ID].&amp;[12735]"/>
            <x15:cachedUniqueName index="388" name="[Clean_Data].[Customer ID].&amp;[12736]"/>
            <x15:cachedUniqueName index="389" name="[Clean_Data].[Customer ID].&amp;[12737]"/>
            <x15:cachedUniqueName index="390" name="[Clean_Data].[Customer ID].&amp;[12738]"/>
            <x15:cachedUniqueName index="391" name="[Clean_Data].[Customer ID].&amp;[12739]"/>
            <x15:cachedUniqueName index="392" name="[Clean_Data].[Customer ID].&amp;[12740]"/>
            <x15:cachedUniqueName index="393" name="[Clean_Data].[Customer ID].&amp;[12741]"/>
            <x15:cachedUniqueName index="394" name="[Clean_Data].[Customer ID].&amp;[12742]"/>
            <x15:cachedUniqueName index="395" name="[Clean_Data].[Customer ID].&amp;[12743]"/>
            <x15:cachedUniqueName index="396" name="[Clean_Data].[Customer ID].&amp;[12744]"/>
            <x15:cachedUniqueName index="397" name="[Clean_Data].[Customer ID].&amp;[12745]"/>
            <x15:cachedUniqueName index="398" name="[Clean_Data].[Customer ID].&amp;[12746]"/>
            <x15:cachedUniqueName index="399" name="[Clean_Data].[Customer ID].&amp;[12747]"/>
            <x15:cachedUniqueName index="400" name="[Clean_Data].[Customer ID].&amp;[12748]"/>
            <x15:cachedUniqueName index="401" name="[Clean_Data].[Customer ID].&amp;[12749]"/>
            <x15:cachedUniqueName index="402" name="[Clean_Data].[Customer ID].&amp;[12750]"/>
            <x15:cachedUniqueName index="403" name="[Clean_Data].[Customer ID].&amp;[12751]"/>
            <x15:cachedUniqueName index="404" name="[Clean_Data].[Customer ID].&amp;[12752]"/>
            <x15:cachedUniqueName index="405" name="[Clean_Data].[Customer ID].&amp;[12753]"/>
            <x15:cachedUniqueName index="406" name="[Clean_Data].[Customer ID].&amp;[12754]"/>
            <x15:cachedUniqueName index="407" name="[Clean_Data].[Customer ID].&amp;[12755]"/>
            <x15:cachedUniqueName index="408" name="[Clean_Data].[Customer ID].&amp;[12756]"/>
            <x15:cachedUniqueName index="409" name="[Clean_Data].[Customer ID].&amp;[12757]"/>
            <x15:cachedUniqueName index="410" name="[Clean_Data].[Customer ID].&amp;[12758]"/>
            <x15:cachedUniqueName index="411" name="[Clean_Data].[Customer ID].&amp;[12759]"/>
            <x15:cachedUniqueName index="412" name="[Clean_Data].[Customer ID].&amp;[12760]"/>
            <x15:cachedUniqueName index="413" name="[Clean_Data].[Customer ID].&amp;[12761]"/>
            <x15:cachedUniqueName index="414" name="[Clean_Data].[Customer ID].&amp;[12762]"/>
            <x15:cachedUniqueName index="415" name="[Clean_Data].[Customer ID].&amp;[12763]"/>
            <x15:cachedUniqueName index="416" name="[Clean_Data].[Customer ID].&amp;[12764]"/>
            <x15:cachedUniqueName index="417" name="[Clean_Data].[Customer ID].&amp;[12765]"/>
            <x15:cachedUniqueName index="418" name="[Clean_Data].[Customer ID].&amp;[12766]"/>
            <x15:cachedUniqueName index="419" name="[Clean_Data].[Customer ID].&amp;[12767]"/>
            <x15:cachedUniqueName index="420" name="[Clean_Data].[Customer ID].&amp;[12768]"/>
            <x15:cachedUniqueName index="421" name="[Clean_Data].[Customer ID].&amp;[12769]"/>
            <x15:cachedUniqueName index="422" name="[Clean_Data].[Customer ID].&amp;[12770]"/>
            <x15:cachedUniqueName index="423" name="[Clean_Data].[Customer ID].&amp;[12771]"/>
            <x15:cachedUniqueName index="424" name="[Clean_Data].[Customer ID].&amp;[12772]"/>
            <x15:cachedUniqueName index="425" name="[Clean_Data].[Customer ID].&amp;[12773]"/>
            <x15:cachedUniqueName index="426" name="[Clean_Data].[Customer ID].&amp;[12774]"/>
            <x15:cachedUniqueName index="427" name="[Clean_Data].[Customer ID].&amp;[12775]"/>
            <x15:cachedUniqueName index="428" name="[Clean_Data].[Customer ID].&amp;[12776]"/>
            <x15:cachedUniqueName index="429" name="[Clean_Data].[Customer ID].&amp;[12777]"/>
            <x15:cachedUniqueName index="430" name="[Clean_Data].[Customer ID].&amp;[12778]"/>
            <x15:cachedUniqueName index="431" name="[Clean_Data].[Customer ID].&amp;[12779]"/>
            <x15:cachedUniqueName index="432" name="[Clean_Data].[Customer ID].&amp;[12780]"/>
            <x15:cachedUniqueName index="433" name="[Clean_Data].[Customer ID].&amp;[12781]"/>
            <x15:cachedUniqueName index="434" name="[Clean_Data].[Customer ID].&amp;[12782]"/>
            <x15:cachedUniqueName index="435" name="[Clean_Data].[Customer ID].&amp;[12783]"/>
            <x15:cachedUniqueName index="436" name="[Clean_Data].[Customer ID].&amp;[12784]"/>
            <x15:cachedUniqueName index="437" name="[Clean_Data].[Customer ID].&amp;[12785]"/>
            <x15:cachedUniqueName index="438" name="[Clean_Data].[Customer ID].&amp;[12786]"/>
            <x15:cachedUniqueName index="439" name="[Clean_Data].[Customer ID].&amp;[12787]"/>
            <x15:cachedUniqueName index="440" name="[Clean_Data].[Customer ID].&amp;[12788]"/>
            <x15:cachedUniqueName index="441" name="[Clean_Data].[Customer ID].&amp;[12789]"/>
            <x15:cachedUniqueName index="442" name="[Clean_Data].[Customer ID].&amp;[12790]"/>
            <x15:cachedUniqueName index="443" name="[Clean_Data].[Customer ID].&amp;[12791]"/>
            <x15:cachedUniqueName index="444" name="[Clean_Data].[Customer ID].&amp;[12792]"/>
            <x15:cachedUniqueName index="445" name="[Clean_Data].[Customer ID].&amp;[12793]"/>
            <x15:cachedUniqueName index="446" name="[Clean_Data].[Customer ID].&amp;[12794]"/>
            <x15:cachedUniqueName index="447" name="[Clean_Data].[Customer ID].&amp;[12795]"/>
            <x15:cachedUniqueName index="448" name="[Clean_Data].[Customer ID].&amp;[12796]"/>
            <x15:cachedUniqueName index="449" name="[Clean_Data].[Customer ID].&amp;[12797]"/>
            <x15:cachedUniqueName index="450" name="[Clean_Data].[Customer ID].&amp;[12798]"/>
            <x15:cachedUniqueName index="451" name="[Clean_Data].[Customer ID].&amp;[12799]"/>
            <x15:cachedUniqueName index="452" name="[Clean_Data].[Customer ID].&amp;[12800]"/>
            <x15:cachedUniqueName index="453" name="[Clean_Data].[Customer ID].&amp;[12801]"/>
            <x15:cachedUniqueName index="454" name="[Clean_Data].[Customer ID].&amp;[12802]"/>
            <x15:cachedUniqueName index="455" name="[Clean_Data].[Customer ID].&amp;[12803]"/>
            <x15:cachedUniqueName index="456" name="[Clean_Data].[Customer ID].&amp;[12804]"/>
            <x15:cachedUniqueName index="457" name="[Clean_Data].[Customer ID].&amp;[12805]"/>
            <x15:cachedUniqueName index="458" name="[Clean_Data].[Customer ID].&amp;[12806]"/>
            <x15:cachedUniqueName index="459" name="[Clean_Data].[Customer ID].&amp;[12807]"/>
            <x15:cachedUniqueName index="460" name="[Clean_Data].[Customer ID].&amp;[12808]"/>
            <x15:cachedUniqueName index="461" name="[Clean_Data].[Customer ID].&amp;[12809]"/>
            <x15:cachedUniqueName index="462" name="[Clean_Data].[Customer ID].&amp;[12810]"/>
            <x15:cachedUniqueName index="463" name="[Clean_Data].[Customer ID].&amp;[12811]"/>
            <x15:cachedUniqueName index="464" name="[Clean_Data].[Customer ID].&amp;[12812]"/>
            <x15:cachedUniqueName index="465" name="[Clean_Data].[Customer ID].&amp;[12813]"/>
            <x15:cachedUniqueName index="466" name="[Clean_Data].[Customer ID].&amp;[12814]"/>
            <x15:cachedUniqueName index="467" name="[Clean_Data].[Customer ID].&amp;[12815]"/>
            <x15:cachedUniqueName index="468" name="[Clean_Data].[Customer ID].&amp;[12816]"/>
            <x15:cachedUniqueName index="469" name="[Clean_Data].[Customer ID].&amp;[12817]"/>
            <x15:cachedUniqueName index="470" name="[Clean_Data].[Customer ID].&amp;[12818]"/>
            <x15:cachedUniqueName index="471" name="[Clean_Data].[Customer ID].&amp;[12819]"/>
            <x15:cachedUniqueName index="472" name="[Clean_Data].[Customer ID].&amp;[12820]"/>
            <x15:cachedUniqueName index="473" name="[Clean_Data].[Customer ID].&amp;[12821]"/>
            <x15:cachedUniqueName index="474" name="[Clean_Data].[Customer ID].&amp;[12822]"/>
            <x15:cachedUniqueName index="475" name="[Clean_Data].[Customer ID].&amp;[12823]"/>
            <x15:cachedUniqueName index="476" name="[Clean_Data].[Customer ID].&amp;[12824]"/>
            <x15:cachedUniqueName index="477" name="[Clean_Data].[Customer ID].&amp;[12825]"/>
            <x15:cachedUniqueName index="478" name="[Clean_Data].[Customer ID].&amp;[12826]"/>
            <x15:cachedUniqueName index="479" name="[Clean_Data].[Customer ID].&amp;[12827]"/>
            <x15:cachedUniqueName index="480" name="[Clean_Data].[Customer ID].&amp;[12828]"/>
            <x15:cachedUniqueName index="481" name="[Clean_Data].[Customer ID].&amp;[12829]"/>
            <x15:cachedUniqueName index="482" name="[Clean_Data].[Customer ID].&amp;[12830]"/>
            <x15:cachedUniqueName index="483" name="[Clean_Data].[Customer ID].&amp;[12831]"/>
            <x15:cachedUniqueName index="484" name="[Clean_Data].[Customer ID].&amp;[12832]"/>
            <x15:cachedUniqueName index="485" name="[Clean_Data].[Customer ID].&amp;[12833]"/>
            <x15:cachedUniqueName index="486" name="[Clean_Data].[Customer ID].&amp;[12834]"/>
            <x15:cachedUniqueName index="487" name="[Clean_Data].[Customer ID].&amp;[12835]"/>
            <x15:cachedUniqueName index="488" name="[Clean_Data].[Customer ID].&amp;[12836]"/>
            <x15:cachedUniqueName index="489" name="[Clean_Data].[Customer ID].&amp;[12837]"/>
            <x15:cachedUniqueName index="490" name="[Clean_Data].[Customer ID].&amp;[12838]"/>
            <x15:cachedUniqueName index="491" name="[Clean_Data].[Customer ID].&amp;[12839]"/>
            <x15:cachedUniqueName index="492" name="[Clean_Data].[Customer ID].&amp;[12840]"/>
            <x15:cachedUniqueName index="493" name="[Clean_Data].[Customer ID].&amp;[12841]"/>
            <x15:cachedUniqueName index="494" name="[Clean_Data].[Customer ID].&amp;[12842]"/>
            <x15:cachedUniqueName index="495" name="[Clean_Data].[Customer ID].&amp;[12843]"/>
            <x15:cachedUniqueName index="496" name="[Clean_Data].[Customer ID].&amp;[12844]"/>
            <x15:cachedUniqueName index="497" name="[Clean_Data].[Customer ID].&amp;[12845]"/>
            <x15:cachedUniqueName index="498" name="[Clean_Data].[Customer ID].&amp;[12846]"/>
            <x15:cachedUniqueName index="499" name="[Clean_Data].[Customer ID].&amp;[12847]"/>
            <x15:cachedUniqueName index="500" name="[Clean_Data].[Customer ID].&amp;[12848]"/>
            <x15:cachedUniqueName index="501" name="[Clean_Data].[Customer ID].&amp;[12849]"/>
            <x15:cachedUniqueName index="502" name="[Clean_Data].[Customer ID].&amp;[12850]"/>
            <x15:cachedUniqueName index="503" name="[Clean_Data].[Customer ID].&amp;[12851]"/>
            <x15:cachedUniqueName index="504" name="[Clean_Data].[Customer ID].&amp;[12852]"/>
            <x15:cachedUniqueName index="505" name="[Clean_Data].[Customer ID].&amp;[12853]"/>
            <x15:cachedUniqueName index="506" name="[Clean_Data].[Customer ID].&amp;[12854]"/>
            <x15:cachedUniqueName index="507" name="[Clean_Data].[Customer ID].&amp;[12855]"/>
            <x15:cachedUniqueName index="508" name="[Clean_Data].[Customer ID].&amp;[12856]"/>
            <x15:cachedUniqueName index="509" name="[Clean_Data].[Customer ID].&amp;[12857]"/>
            <x15:cachedUniqueName index="510" name="[Clean_Data].[Customer ID].&amp;[12858]"/>
            <x15:cachedUniqueName index="511" name="[Clean_Data].[Customer ID].&amp;[12859]"/>
            <x15:cachedUniqueName index="512" name="[Clean_Data].[Customer ID].&amp;[12860]"/>
            <x15:cachedUniqueName index="513" name="[Clean_Data].[Customer ID].&amp;[12861]"/>
            <x15:cachedUniqueName index="514" name="[Clean_Data].[Customer ID].&amp;[12862]"/>
            <x15:cachedUniqueName index="515" name="[Clean_Data].[Customer ID].&amp;[12863]"/>
            <x15:cachedUniqueName index="516" name="[Clean_Data].[Customer ID].&amp;[12864]"/>
            <x15:cachedUniqueName index="517" name="[Clean_Data].[Customer ID].&amp;[12865]"/>
            <x15:cachedUniqueName index="518" name="[Clean_Data].[Customer ID].&amp;[12866]"/>
            <x15:cachedUniqueName index="519" name="[Clean_Data].[Customer ID].&amp;[12867]"/>
            <x15:cachedUniqueName index="520" name="[Clean_Data].[Customer ID].&amp;[12868]"/>
            <x15:cachedUniqueName index="521" name="[Clean_Data].[Customer ID].&amp;[12869]"/>
            <x15:cachedUniqueName index="522" name="[Clean_Data].[Customer ID].&amp;[12870]"/>
            <x15:cachedUniqueName index="523" name="[Clean_Data].[Customer ID].&amp;[12871]"/>
            <x15:cachedUniqueName index="524" name="[Clean_Data].[Customer ID].&amp;[12872]"/>
            <x15:cachedUniqueName index="525" name="[Clean_Data].[Customer ID].&amp;[12873]"/>
            <x15:cachedUniqueName index="526" name="[Clean_Data].[Customer ID].&amp;[12874]"/>
            <x15:cachedUniqueName index="527" name="[Clean_Data].[Customer ID].&amp;[12875]"/>
            <x15:cachedUniqueName index="528" name="[Clean_Data].[Customer ID].&amp;[12876]"/>
            <x15:cachedUniqueName index="529" name="[Clean_Data].[Customer ID].&amp;[12877]"/>
            <x15:cachedUniqueName index="530" name="[Clean_Data].[Customer ID].&amp;[12878]"/>
            <x15:cachedUniqueName index="531" name="[Clean_Data].[Customer ID].&amp;[12879]"/>
            <x15:cachedUniqueName index="532" name="[Clean_Data].[Customer ID].&amp;[12880]"/>
            <x15:cachedUniqueName index="533" name="[Clean_Data].[Customer ID].&amp;[12881]"/>
            <x15:cachedUniqueName index="534" name="[Clean_Data].[Customer ID].&amp;[12882]"/>
            <x15:cachedUniqueName index="535" name="[Clean_Data].[Customer ID].&amp;[12883]"/>
            <x15:cachedUniqueName index="536" name="[Clean_Data].[Customer ID].&amp;[12884]"/>
            <x15:cachedUniqueName index="537" name="[Clean_Data].[Customer ID].&amp;[12885]"/>
            <x15:cachedUniqueName index="538" name="[Clean_Data].[Customer ID].&amp;[12886]"/>
            <x15:cachedUniqueName index="539" name="[Clean_Data].[Customer ID].&amp;[12887]"/>
            <x15:cachedUniqueName index="540" name="[Clean_Data].[Customer ID].&amp;[12888]"/>
            <x15:cachedUniqueName index="541" name="[Clean_Data].[Customer ID].&amp;[12889]"/>
            <x15:cachedUniqueName index="542" name="[Clean_Data].[Customer ID].&amp;[12890]"/>
            <x15:cachedUniqueName index="543" name="[Clean_Data].[Customer ID].&amp;[12891]"/>
            <x15:cachedUniqueName index="544" name="[Clean_Data].[Customer ID].&amp;[12892]"/>
            <x15:cachedUniqueName index="545" name="[Clean_Data].[Customer ID].&amp;[12893]"/>
            <x15:cachedUniqueName index="546" name="[Clean_Data].[Customer ID].&amp;[12894]"/>
            <x15:cachedUniqueName index="547" name="[Clean_Data].[Customer ID].&amp;[12895]"/>
            <x15:cachedUniqueName index="548" name="[Clean_Data].[Customer ID].&amp;[12897]"/>
            <x15:cachedUniqueName index="549" name="[Clean_Data].[Customer ID].&amp;[12898]"/>
            <x15:cachedUniqueName index="550" name="[Clean_Data].[Customer ID].&amp;[12899]"/>
            <x15:cachedUniqueName index="551" name="[Clean_Data].[Customer ID].&amp;[12900]"/>
            <x15:cachedUniqueName index="552" name="[Clean_Data].[Customer ID].&amp;[12901]"/>
            <x15:cachedUniqueName index="553" name="[Clean_Data].[Customer ID].&amp;[12902]"/>
            <x15:cachedUniqueName index="554" name="[Clean_Data].[Customer ID].&amp;[12903]"/>
            <x15:cachedUniqueName index="555" name="[Clean_Data].[Customer ID].&amp;[12904]"/>
            <x15:cachedUniqueName index="556" name="[Clean_Data].[Customer ID].&amp;[12905]"/>
            <x15:cachedUniqueName index="557" name="[Clean_Data].[Customer ID].&amp;[12906]"/>
            <x15:cachedUniqueName index="558" name="[Clean_Data].[Customer ID].&amp;[12907]"/>
            <x15:cachedUniqueName index="559" name="[Clean_Data].[Customer ID].&amp;[12908]"/>
            <x15:cachedUniqueName index="560" name="[Clean_Data].[Customer ID].&amp;[12909]"/>
            <x15:cachedUniqueName index="561" name="[Clean_Data].[Customer ID].&amp;[12910]"/>
            <x15:cachedUniqueName index="562" name="[Clean_Data].[Customer ID].&amp;[12911]"/>
            <x15:cachedUniqueName index="563" name="[Clean_Data].[Customer ID].&amp;[12912]"/>
            <x15:cachedUniqueName index="564" name="[Clean_Data].[Customer ID].&amp;[12913]"/>
            <x15:cachedUniqueName index="565" name="[Clean_Data].[Customer ID].&amp;[12914]"/>
            <x15:cachedUniqueName index="566" name="[Clean_Data].[Customer ID].&amp;[12915]"/>
            <x15:cachedUniqueName index="567" name="[Clean_Data].[Customer ID].&amp;[12916]"/>
            <x15:cachedUniqueName index="568" name="[Clean_Data].[Customer ID].&amp;[12917]"/>
            <x15:cachedUniqueName index="569" name="[Clean_Data].[Customer ID].&amp;[12918]"/>
            <x15:cachedUniqueName index="570" name="[Clean_Data].[Customer ID].&amp;[12919]"/>
            <x15:cachedUniqueName index="571" name="[Clean_Data].[Customer ID].&amp;[12920]"/>
            <x15:cachedUniqueName index="572" name="[Clean_Data].[Customer ID].&amp;[12921]"/>
            <x15:cachedUniqueName index="573" name="[Clean_Data].[Customer ID].&amp;[12922]"/>
            <x15:cachedUniqueName index="574" name="[Clean_Data].[Customer ID].&amp;[12923]"/>
            <x15:cachedUniqueName index="575" name="[Clean_Data].[Customer ID].&amp;[12924]"/>
            <x15:cachedUniqueName index="576" name="[Clean_Data].[Customer ID].&amp;[12925]"/>
            <x15:cachedUniqueName index="577" name="[Clean_Data].[Customer ID].&amp;[12926]"/>
            <x15:cachedUniqueName index="578" name="[Clean_Data].[Customer ID].&amp;[12927]"/>
            <x15:cachedUniqueName index="579" name="[Clean_Data].[Customer ID].&amp;[12928]"/>
            <x15:cachedUniqueName index="580" name="[Clean_Data].[Customer ID].&amp;[12929]"/>
            <x15:cachedUniqueName index="581" name="[Clean_Data].[Customer ID].&amp;[12930]"/>
            <x15:cachedUniqueName index="582" name="[Clean_Data].[Customer ID].&amp;[12931]"/>
            <x15:cachedUniqueName index="583" name="[Clean_Data].[Customer ID].&amp;[12932]"/>
            <x15:cachedUniqueName index="584" name="[Clean_Data].[Customer ID].&amp;[12933]"/>
            <x15:cachedUniqueName index="585" name="[Clean_Data].[Customer ID].&amp;[12934]"/>
            <x15:cachedUniqueName index="586" name="[Clean_Data].[Customer ID].&amp;[12935]"/>
            <x15:cachedUniqueName index="587" name="[Clean_Data].[Customer ID].&amp;[12936]"/>
            <x15:cachedUniqueName index="588" name="[Clean_Data].[Customer ID].&amp;[12937]"/>
            <x15:cachedUniqueName index="589" name="[Clean_Data].[Customer ID].&amp;[12938]"/>
            <x15:cachedUniqueName index="590" name="[Clean_Data].[Customer ID].&amp;[12939]"/>
            <x15:cachedUniqueName index="591" name="[Clean_Data].[Customer ID].&amp;[12940]"/>
            <x15:cachedUniqueName index="592" name="[Clean_Data].[Customer ID].&amp;[12941]"/>
            <x15:cachedUniqueName index="593" name="[Clean_Data].[Customer ID].&amp;[12942]"/>
            <x15:cachedUniqueName index="594" name="[Clean_Data].[Customer ID].&amp;[12943]"/>
            <x15:cachedUniqueName index="595" name="[Clean_Data].[Customer ID].&amp;[12944]"/>
            <x15:cachedUniqueName index="596" name="[Clean_Data].[Customer ID].&amp;[12945]"/>
            <x15:cachedUniqueName index="597" name="[Clean_Data].[Customer ID].&amp;[12946]"/>
            <x15:cachedUniqueName index="598" name="[Clean_Data].[Customer ID].&amp;[12947]"/>
            <x15:cachedUniqueName index="599" name="[Clean_Data].[Customer ID].&amp;[12948]"/>
            <x15:cachedUniqueName index="600" name="[Clean_Data].[Customer ID].&amp;[12949]"/>
            <x15:cachedUniqueName index="601" name="[Clean_Data].[Customer ID].&amp;[12950]"/>
            <x15:cachedUniqueName index="602" name="[Clean_Data].[Customer ID].&amp;[12951]"/>
            <x15:cachedUniqueName index="603" name="[Clean_Data].[Customer ID].&amp;[12952]"/>
            <x15:cachedUniqueName index="604" name="[Clean_Data].[Customer ID].&amp;[12953]"/>
            <x15:cachedUniqueName index="605" name="[Clean_Data].[Customer ID].&amp;[12954]"/>
            <x15:cachedUniqueName index="606" name="[Clean_Data].[Customer ID].&amp;[12955]"/>
            <x15:cachedUniqueName index="607" name="[Clean_Data].[Customer ID].&amp;[12956]"/>
            <x15:cachedUniqueName index="608" name="[Clean_Data].[Customer ID].&amp;[12957]"/>
            <x15:cachedUniqueName index="609" name="[Clean_Data].[Customer ID].&amp;[12958]"/>
            <x15:cachedUniqueName index="610" name="[Clean_Data].[Customer ID].&amp;[12959]"/>
            <x15:cachedUniqueName index="611" name="[Clean_Data].[Customer ID].&amp;[12960]"/>
            <x15:cachedUniqueName index="612" name="[Clean_Data].[Customer ID].&amp;[12961]"/>
            <x15:cachedUniqueName index="613" name="[Clean_Data].[Customer ID].&amp;[12962]"/>
            <x15:cachedUniqueName index="614" name="[Clean_Data].[Customer ID].&amp;[12963]"/>
            <x15:cachedUniqueName index="615" name="[Clean_Data].[Customer ID].&amp;[12964]"/>
            <x15:cachedUniqueName index="616" name="[Clean_Data].[Customer ID].&amp;[12965]"/>
            <x15:cachedUniqueName index="617" name="[Clean_Data].[Customer ID].&amp;[12966]"/>
            <x15:cachedUniqueName index="618" name="[Clean_Data].[Customer ID].&amp;[12967]"/>
            <x15:cachedUniqueName index="619" name="[Clean_Data].[Customer ID].&amp;[12968]"/>
            <x15:cachedUniqueName index="620" name="[Clean_Data].[Customer ID].&amp;[12969]"/>
            <x15:cachedUniqueName index="621" name="[Clean_Data].[Customer ID].&amp;[12970]"/>
            <x15:cachedUniqueName index="622" name="[Clean_Data].[Customer ID].&amp;[12971]"/>
            <x15:cachedUniqueName index="623" name="[Clean_Data].[Customer ID].&amp;[12972]"/>
            <x15:cachedUniqueName index="624" name="[Clean_Data].[Customer ID].&amp;[12973]"/>
            <x15:cachedUniqueName index="625" name="[Clean_Data].[Customer ID].&amp;[12974]"/>
            <x15:cachedUniqueName index="626" name="[Clean_Data].[Customer ID].&amp;[12975]"/>
            <x15:cachedUniqueName index="627" name="[Clean_Data].[Customer ID].&amp;[12976]"/>
            <x15:cachedUniqueName index="628" name="[Clean_Data].[Customer ID].&amp;[12977]"/>
            <x15:cachedUniqueName index="629" name="[Clean_Data].[Customer ID].&amp;[12978]"/>
            <x15:cachedUniqueName index="630" name="[Clean_Data].[Customer ID].&amp;[12979]"/>
            <x15:cachedUniqueName index="631" name="[Clean_Data].[Customer ID].&amp;[12980]"/>
            <x15:cachedUniqueName index="632" name="[Clean_Data].[Customer ID].&amp;[12981]"/>
            <x15:cachedUniqueName index="633" name="[Clean_Data].[Customer ID].&amp;[12982]"/>
            <x15:cachedUniqueName index="634" name="[Clean_Data].[Customer ID].&amp;[12983]"/>
            <x15:cachedUniqueName index="635" name="[Clean_Data].[Customer ID].&amp;[12984]"/>
            <x15:cachedUniqueName index="636" name="[Clean_Data].[Customer ID].&amp;[12985]"/>
            <x15:cachedUniqueName index="637" name="[Clean_Data].[Customer ID].&amp;[12986]"/>
            <x15:cachedUniqueName index="638" name="[Clean_Data].[Customer ID].&amp;[12987]"/>
            <x15:cachedUniqueName index="639" name="[Clean_Data].[Customer ID].&amp;[12988]"/>
            <x15:cachedUniqueName index="640" name="[Clean_Data].[Customer ID].&amp;[12989]"/>
            <x15:cachedUniqueName index="641" name="[Clean_Data].[Customer ID].&amp;[12990]"/>
            <x15:cachedUniqueName index="642" name="[Clean_Data].[Customer ID].&amp;[12991]"/>
            <x15:cachedUniqueName index="643" name="[Clean_Data].[Customer ID].&amp;[12992]"/>
            <x15:cachedUniqueName index="644" name="[Clean_Data].[Customer ID].&amp;[12993]"/>
            <x15:cachedUniqueName index="645" name="[Clean_Data].[Customer ID].&amp;[12994]"/>
            <x15:cachedUniqueName index="646" name="[Clean_Data].[Customer ID].&amp;[12995]"/>
            <x15:cachedUniqueName index="647" name="[Clean_Data].[Customer ID].&amp;[12996]"/>
            <x15:cachedUniqueName index="648" name="[Clean_Data].[Customer ID].&amp;[12997]"/>
            <x15:cachedUniqueName index="649" name="[Clean_Data].[Customer ID].&amp;[12998]"/>
            <x15:cachedUniqueName index="650" name="[Clean_Data].[Customer ID].&amp;[12999]"/>
            <x15:cachedUniqueName index="651" name="[Clean_Data].[Customer ID].&amp;[13000]"/>
            <x15:cachedUniqueName index="652" name="[Clean_Data].[Customer ID].&amp;[13001]"/>
            <x15:cachedUniqueName index="653" name="[Clean_Data].[Customer ID].&amp;[13002]"/>
            <x15:cachedUniqueName index="654" name="[Clean_Data].[Customer ID].&amp;[13003]"/>
            <x15:cachedUniqueName index="655" name="[Clean_Data].[Customer ID].&amp;[13004]"/>
            <x15:cachedUniqueName index="656" name="[Clean_Data].[Customer ID].&amp;[13005]"/>
            <x15:cachedUniqueName index="657" name="[Clean_Data].[Customer ID].&amp;[13006]"/>
            <x15:cachedUniqueName index="658" name="[Clean_Data].[Customer ID].&amp;[13007]"/>
            <x15:cachedUniqueName index="659" name="[Clean_Data].[Customer ID].&amp;[13008]"/>
            <x15:cachedUniqueName index="660" name="[Clean_Data].[Customer ID].&amp;[13009]"/>
            <x15:cachedUniqueName index="661" name="[Clean_Data].[Customer ID].&amp;[13010]"/>
            <x15:cachedUniqueName index="662" name="[Clean_Data].[Customer ID].&amp;[13011]"/>
            <x15:cachedUniqueName index="663" name="[Clean_Data].[Customer ID].&amp;[13012]"/>
            <x15:cachedUniqueName index="664" name="[Clean_Data].[Customer ID].&amp;[13013]"/>
            <x15:cachedUniqueName index="665" name="[Clean_Data].[Customer ID].&amp;[13014]"/>
            <x15:cachedUniqueName index="666" name="[Clean_Data].[Customer ID].&amp;[13015]"/>
            <x15:cachedUniqueName index="667" name="[Clean_Data].[Customer ID].&amp;[13016]"/>
            <x15:cachedUniqueName index="668" name="[Clean_Data].[Customer ID].&amp;[13017]"/>
            <x15:cachedUniqueName index="669" name="[Clean_Data].[Customer ID].&amp;[13018]"/>
            <x15:cachedUniqueName index="670" name="[Clean_Data].[Customer ID].&amp;[13019]"/>
            <x15:cachedUniqueName index="671" name="[Clean_Data].[Customer ID].&amp;[13020]"/>
            <x15:cachedUniqueName index="672" name="[Clean_Data].[Customer ID].&amp;[13021]"/>
            <x15:cachedUniqueName index="673" name="[Clean_Data].[Customer ID].&amp;[13022]"/>
            <x15:cachedUniqueName index="674" name="[Clean_Data].[Customer ID].&amp;[13023]"/>
            <x15:cachedUniqueName index="675" name="[Clean_Data].[Customer ID].&amp;[13024]"/>
            <x15:cachedUniqueName index="676" name="[Clean_Data].[Customer ID].&amp;[13025]"/>
            <x15:cachedUniqueName index="677" name="[Clean_Data].[Customer ID].&amp;[13026]"/>
            <x15:cachedUniqueName index="678" name="[Clean_Data].[Customer ID].&amp;[13027]"/>
            <x15:cachedUniqueName index="679" name="[Clean_Data].[Customer ID].&amp;[13028]"/>
            <x15:cachedUniqueName index="680" name="[Clean_Data].[Customer ID].&amp;[13029]"/>
            <x15:cachedUniqueName index="681" name="[Clean_Data].[Customer ID].&amp;[13030]"/>
            <x15:cachedUniqueName index="682" name="[Clean_Data].[Customer ID].&amp;[13031]"/>
            <x15:cachedUniqueName index="683" name="[Clean_Data].[Customer ID].&amp;[13032]"/>
            <x15:cachedUniqueName index="684" name="[Clean_Data].[Customer ID].&amp;[13033]"/>
            <x15:cachedUniqueName index="685" name="[Clean_Data].[Customer ID].&amp;[13034]"/>
            <x15:cachedUniqueName index="686" name="[Clean_Data].[Customer ID].&amp;[13035]"/>
            <x15:cachedUniqueName index="687" name="[Clean_Data].[Customer ID].&amp;[13036]"/>
            <x15:cachedUniqueName index="688" name="[Clean_Data].[Customer ID].&amp;[13037]"/>
            <x15:cachedUniqueName index="689" name="[Clean_Data].[Customer ID].&amp;[13038]"/>
            <x15:cachedUniqueName index="690" name="[Clean_Data].[Customer ID].&amp;[13039]"/>
            <x15:cachedUniqueName index="691" name="[Clean_Data].[Customer ID].&amp;[13040]"/>
            <x15:cachedUniqueName index="692" name="[Clean_Data].[Customer ID].&amp;[13041]"/>
            <x15:cachedUniqueName index="693" name="[Clean_Data].[Customer ID].&amp;[13042]"/>
            <x15:cachedUniqueName index="694" name="[Clean_Data].[Customer ID].&amp;[13043]"/>
            <x15:cachedUniqueName index="695" name="[Clean_Data].[Customer ID].&amp;[13044]"/>
            <x15:cachedUniqueName index="696" name="[Clean_Data].[Customer ID].&amp;[13045]"/>
            <x15:cachedUniqueName index="697" name="[Clean_Data].[Customer ID].&amp;[13046]"/>
            <x15:cachedUniqueName index="698" name="[Clean_Data].[Customer ID].&amp;[13047]"/>
            <x15:cachedUniqueName index="699" name="[Clean_Data].[Customer ID].&amp;[13048]"/>
            <x15:cachedUniqueName index="700" name="[Clean_Data].[Customer ID].&amp;[13049]"/>
            <x15:cachedUniqueName index="701" name="[Clean_Data].[Customer ID].&amp;[13050]"/>
            <x15:cachedUniqueName index="702" name="[Clean_Data].[Customer ID].&amp;[13051]"/>
            <x15:cachedUniqueName index="703" name="[Clean_Data].[Customer ID].&amp;[13052]"/>
            <x15:cachedUniqueName index="704" name="[Clean_Data].[Customer ID].&amp;[13053]"/>
            <x15:cachedUniqueName index="705" name="[Clean_Data].[Customer ID].&amp;[13055]"/>
            <x15:cachedUniqueName index="706" name="[Clean_Data].[Customer ID].&amp;[13056]"/>
            <x15:cachedUniqueName index="707" name="[Clean_Data].[Customer ID].&amp;[13057]"/>
            <x15:cachedUniqueName index="708" name="[Clean_Data].[Customer ID].&amp;[13058]"/>
            <x15:cachedUniqueName index="709" name="[Clean_Data].[Customer ID].&amp;[13059]"/>
            <x15:cachedUniqueName index="710" name="[Clean_Data].[Customer ID].&amp;[13060]"/>
            <x15:cachedUniqueName index="711" name="[Clean_Data].[Customer ID].&amp;[13061]"/>
            <x15:cachedUniqueName index="712" name="[Clean_Data].[Customer ID].&amp;[13062]"/>
            <x15:cachedUniqueName index="713" name="[Clean_Data].[Customer ID].&amp;[13063]"/>
            <x15:cachedUniqueName index="714" name="[Clean_Data].[Customer ID].&amp;[13064]"/>
            <x15:cachedUniqueName index="715" name="[Clean_Data].[Customer ID].&amp;[13065]"/>
            <x15:cachedUniqueName index="716" name="[Clean_Data].[Customer ID].&amp;[13066]"/>
            <x15:cachedUniqueName index="717" name="[Clean_Data].[Customer ID].&amp;[13067]"/>
            <x15:cachedUniqueName index="718" name="[Clean_Data].[Customer ID].&amp;[13068]"/>
            <x15:cachedUniqueName index="719" name="[Clean_Data].[Customer ID].&amp;[13069]"/>
            <x15:cachedUniqueName index="720" name="[Clean_Data].[Customer ID].&amp;[13070]"/>
            <x15:cachedUniqueName index="721" name="[Clean_Data].[Customer ID].&amp;[13071]"/>
            <x15:cachedUniqueName index="722" name="[Clean_Data].[Customer ID].&amp;[13072]"/>
            <x15:cachedUniqueName index="723" name="[Clean_Data].[Customer ID].&amp;[13073]"/>
            <x15:cachedUniqueName index="724" name="[Clean_Data].[Customer ID].&amp;[13074]"/>
            <x15:cachedUniqueName index="725" name="[Clean_Data].[Customer ID].&amp;[13075]"/>
            <x15:cachedUniqueName index="726" name="[Clean_Data].[Customer ID].&amp;[13076]"/>
            <x15:cachedUniqueName index="727" name="[Clean_Data].[Customer ID].&amp;[13077]"/>
            <x15:cachedUniqueName index="728" name="[Clean_Data].[Customer ID].&amp;[13078]"/>
            <x15:cachedUniqueName index="729" name="[Clean_Data].[Customer ID].&amp;[13079]"/>
            <x15:cachedUniqueName index="730" name="[Clean_Data].[Customer ID].&amp;[13080]"/>
            <x15:cachedUniqueName index="731" name="[Clean_Data].[Customer ID].&amp;[13081]"/>
            <x15:cachedUniqueName index="732" name="[Clean_Data].[Customer ID].&amp;[13082]"/>
            <x15:cachedUniqueName index="733" name="[Clean_Data].[Customer ID].&amp;[13083]"/>
            <x15:cachedUniqueName index="734" name="[Clean_Data].[Customer ID].&amp;[13084]"/>
            <x15:cachedUniqueName index="735" name="[Clean_Data].[Customer ID].&amp;[13085]"/>
            <x15:cachedUniqueName index="736" name="[Clean_Data].[Customer ID].&amp;[13086]"/>
            <x15:cachedUniqueName index="737" name="[Clean_Data].[Customer ID].&amp;[13087]"/>
            <x15:cachedUniqueName index="738" name="[Clean_Data].[Customer ID].&amp;[13088]"/>
            <x15:cachedUniqueName index="739" name="[Clean_Data].[Customer ID].&amp;[13089]"/>
            <x15:cachedUniqueName index="740" name="[Clean_Data].[Customer ID].&amp;[13090]"/>
            <x15:cachedUniqueName index="741" name="[Clean_Data].[Customer ID].&amp;[13091]"/>
            <x15:cachedUniqueName index="742" name="[Clean_Data].[Customer ID].&amp;[13092]"/>
            <x15:cachedUniqueName index="743" name="[Clean_Data].[Customer ID].&amp;[13093]"/>
            <x15:cachedUniqueName index="744" name="[Clean_Data].[Customer ID].&amp;[13094]"/>
            <x15:cachedUniqueName index="745" name="[Clean_Data].[Customer ID].&amp;[13095]"/>
            <x15:cachedUniqueName index="746" name="[Clean_Data].[Customer ID].&amp;[13096]"/>
            <x15:cachedUniqueName index="747" name="[Clean_Data].[Customer ID].&amp;[13097]"/>
            <x15:cachedUniqueName index="748" name="[Clean_Data].[Customer ID].&amp;[13098]"/>
            <x15:cachedUniqueName index="749" name="[Clean_Data].[Customer ID].&amp;[13099]"/>
            <x15:cachedUniqueName index="750" name="[Clean_Data].[Customer ID].&amp;[13101]"/>
            <x15:cachedUniqueName index="751" name="[Clean_Data].[Customer ID].&amp;[13102]"/>
            <x15:cachedUniqueName index="752" name="[Clean_Data].[Customer ID].&amp;[13103]"/>
            <x15:cachedUniqueName index="753" name="[Clean_Data].[Customer ID].&amp;[13104]"/>
            <x15:cachedUniqueName index="754" name="[Clean_Data].[Customer ID].&amp;[13105]"/>
            <x15:cachedUniqueName index="755" name="[Clean_Data].[Customer ID].&amp;[13106]"/>
            <x15:cachedUniqueName index="756" name="[Clean_Data].[Customer ID].&amp;[13107]"/>
            <x15:cachedUniqueName index="757" name="[Clean_Data].[Customer ID].&amp;[13108]"/>
            <x15:cachedUniqueName index="758" name="[Clean_Data].[Customer ID].&amp;[13109]"/>
            <x15:cachedUniqueName index="759" name="[Clean_Data].[Customer ID].&amp;[13110]"/>
            <x15:cachedUniqueName index="760" name="[Clean_Data].[Customer ID].&amp;[13111]"/>
            <x15:cachedUniqueName index="761" name="[Clean_Data].[Customer ID].&amp;[13112]"/>
            <x15:cachedUniqueName index="762" name="[Clean_Data].[Customer ID].&amp;[13113]"/>
            <x15:cachedUniqueName index="763" name="[Clean_Data].[Customer ID].&amp;[13114]"/>
            <x15:cachedUniqueName index="764" name="[Clean_Data].[Customer ID].&amp;[13115]"/>
            <x15:cachedUniqueName index="765" name="[Clean_Data].[Customer ID].&amp;[13116]"/>
            <x15:cachedUniqueName index="766" name="[Clean_Data].[Customer ID].&amp;[13117]"/>
            <x15:cachedUniqueName index="767" name="[Clean_Data].[Customer ID].&amp;[13118]"/>
            <x15:cachedUniqueName index="768" name="[Clean_Data].[Customer ID].&amp;[13119]"/>
            <x15:cachedUniqueName index="769" name="[Clean_Data].[Customer ID].&amp;[13120]"/>
            <x15:cachedUniqueName index="770" name="[Clean_Data].[Customer ID].&amp;[13121]"/>
            <x15:cachedUniqueName index="771" name="[Clean_Data].[Customer ID].&amp;[13122]"/>
            <x15:cachedUniqueName index="772" name="[Clean_Data].[Customer ID].&amp;[13123]"/>
            <x15:cachedUniqueName index="773" name="[Clean_Data].[Customer ID].&amp;[13124]"/>
            <x15:cachedUniqueName index="774" name="[Clean_Data].[Customer ID].&amp;[13125]"/>
            <x15:cachedUniqueName index="775" name="[Clean_Data].[Customer ID].&amp;[13126]"/>
            <x15:cachedUniqueName index="776" name="[Clean_Data].[Customer ID].&amp;[13127]"/>
            <x15:cachedUniqueName index="777" name="[Clean_Data].[Customer ID].&amp;[13128]"/>
            <x15:cachedUniqueName index="778" name="[Clean_Data].[Customer ID].&amp;[13129]"/>
            <x15:cachedUniqueName index="779" name="[Clean_Data].[Customer ID].&amp;[13130]"/>
            <x15:cachedUniqueName index="780" name="[Clean_Data].[Customer ID].&amp;[13131]"/>
            <x15:cachedUniqueName index="781" name="[Clean_Data].[Customer ID].&amp;[13132]"/>
            <x15:cachedUniqueName index="782" name="[Clean_Data].[Customer ID].&amp;[13133]"/>
            <x15:cachedUniqueName index="783" name="[Clean_Data].[Customer ID].&amp;[13134]"/>
            <x15:cachedUniqueName index="784" name="[Clean_Data].[Customer ID].&amp;[13135]"/>
            <x15:cachedUniqueName index="785" name="[Clean_Data].[Customer ID].&amp;[13136]"/>
            <x15:cachedUniqueName index="786" name="[Clean_Data].[Customer ID].&amp;[13137]"/>
            <x15:cachedUniqueName index="787" name="[Clean_Data].[Customer ID].&amp;[13138]"/>
            <x15:cachedUniqueName index="788" name="[Clean_Data].[Customer ID].&amp;[13139]"/>
            <x15:cachedUniqueName index="789" name="[Clean_Data].[Customer ID].&amp;[13140]"/>
            <x15:cachedUniqueName index="790" name="[Clean_Data].[Customer ID].&amp;[13141]"/>
            <x15:cachedUniqueName index="791" name="[Clean_Data].[Customer ID].&amp;[13142]"/>
            <x15:cachedUniqueName index="792" name="[Clean_Data].[Customer ID].&amp;[13143]"/>
            <x15:cachedUniqueName index="793" name="[Clean_Data].[Customer ID].&amp;[13144]"/>
            <x15:cachedUniqueName index="794" name="[Clean_Data].[Customer ID].&amp;[13145]"/>
            <x15:cachedUniqueName index="795" name="[Clean_Data].[Customer ID].&amp;[13146]"/>
            <x15:cachedUniqueName index="796" name="[Clean_Data].[Customer ID].&amp;[13147]"/>
            <x15:cachedUniqueName index="797" name="[Clean_Data].[Customer ID].&amp;[13148]"/>
            <x15:cachedUniqueName index="798" name="[Clean_Data].[Customer ID].&amp;[13149]"/>
            <x15:cachedUniqueName index="799" name="[Clean_Data].[Customer ID].&amp;[13150]"/>
            <x15:cachedUniqueName index="800" name="[Clean_Data].[Customer ID].&amp;[13151]"/>
            <x15:cachedUniqueName index="801" name="[Clean_Data].[Customer ID].&amp;[13152]"/>
            <x15:cachedUniqueName index="802" name="[Clean_Data].[Customer ID].&amp;[13153]"/>
            <x15:cachedUniqueName index="803" name="[Clean_Data].[Customer ID].&amp;[13154]"/>
            <x15:cachedUniqueName index="804" name="[Clean_Data].[Customer ID].&amp;[13155]"/>
            <x15:cachedUniqueName index="805" name="[Clean_Data].[Customer ID].&amp;[13156]"/>
            <x15:cachedUniqueName index="806" name="[Clean_Data].[Customer ID].&amp;[13157]"/>
            <x15:cachedUniqueName index="807" name="[Clean_Data].[Customer ID].&amp;[13158]"/>
            <x15:cachedUniqueName index="808" name="[Clean_Data].[Customer ID].&amp;[13159]"/>
            <x15:cachedUniqueName index="809" name="[Clean_Data].[Customer ID].&amp;[13160]"/>
            <x15:cachedUniqueName index="810" name="[Clean_Data].[Customer ID].&amp;[13161]"/>
            <x15:cachedUniqueName index="811" name="[Clean_Data].[Customer ID].&amp;[13162]"/>
            <x15:cachedUniqueName index="812" name="[Clean_Data].[Customer ID].&amp;[13163]"/>
            <x15:cachedUniqueName index="813" name="[Clean_Data].[Customer ID].&amp;[13164]"/>
            <x15:cachedUniqueName index="814" name="[Clean_Data].[Customer ID].&amp;[13165]"/>
            <x15:cachedUniqueName index="815" name="[Clean_Data].[Customer ID].&amp;[13166]"/>
            <x15:cachedUniqueName index="816" name="[Clean_Data].[Customer ID].&amp;[13167]"/>
            <x15:cachedUniqueName index="817" name="[Clean_Data].[Customer ID].&amp;[13168]"/>
            <x15:cachedUniqueName index="818" name="[Clean_Data].[Customer ID].&amp;[13169]"/>
            <x15:cachedUniqueName index="819" name="[Clean_Data].[Customer ID].&amp;[13170]"/>
            <x15:cachedUniqueName index="820" name="[Clean_Data].[Customer ID].&amp;[13171]"/>
            <x15:cachedUniqueName index="821" name="[Clean_Data].[Customer ID].&amp;[13172]"/>
            <x15:cachedUniqueName index="822" name="[Clean_Data].[Customer ID].&amp;[13173]"/>
            <x15:cachedUniqueName index="823" name="[Clean_Data].[Customer ID].&amp;[13174]"/>
            <x15:cachedUniqueName index="824" name="[Clean_Data].[Customer ID].&amp;[13175]"/>
            <x15:cachedUniqueName index="825" name="[Clean_Data].[Customer ID].&amp;[13176]"/>
            <x15:cachedUniqueName index="826" name="[Clean_Data].[Customer ID].&amp;[13177]"/>
            <x15:cachedUniqueName index="827" name="[Clean_Data].[Customer ID].&amp;[13178]"/>
            <x15:cachedUniqueName index="828" name="[Clean_Data].[Customer ID].&amp;[13179]"/>
            <x15:cachedUniqueName index="829" name="[Clean_Data].[Customer ID].&amp;[13180]"/>
            <x15:cachedUniqueName index="830" name="[Clean_Data].[Customer ID].&amp;[13181]"/>
            <x15:cachedUniqueName index="831" name="[Clean_Data].[Customer ID].&amp;[13182]"/>
            <x15:cachedUniqueName index="832" name="[Clean_Data].[Customer ID].&amp;[13183]"/>
            <x15:cachedUniqueName index="833" name="[Clean_Data].[Customer ID].&amp;[13184]"/>
            <x15:cachedUniqueName index="834" name="[Clean_Data].[Customer ID].&amp;[13185]"/>
            <x15:cachedUniqueName index="835" name="[Clean_Data].[Customer ID].&amp;[13186]"/>
            <x15:cachedUniqueName index="836" name="[Clean_Data].[Customer ID].&amp;[13187]"/>
            <x15:cachedUniqueName index="837" name="[Clean_Data].[Customer ID].&amp;[13188]"/>
            <x15:cachedUniqueName index="838" name="[Clean_Data].[Customer ID].&amp;[13189]"/>
            <x15:cachedUniqueName index="839" name="[Clean_Data].[Customer ID].&amp;[13190]"/>
            <x15:cachedUniqueName index="840" name="[Clean_Data].[Customer ID].&amp;[13191]"/>
            <x15:cachedUniqueName index="841" name="[Clean_Data].[Customer ID].&amp;[13192]"/>
            <x15:cachedUniqueName index="842" name="[Clean_Data].[Customer ID].&amp;[13193]"/>
            <x15:cachedUniqueName index="843" name="[Clean_Data].[Customer ID].&amp;[13194]"/>
            <x15:cachedUniqueName index="844" name="[Clean_Data].[Customer ID].&amp;[13195]"/>
            <x15:cachedUniqueName index="845" name="[Clean_Data].[Customer ID].&amp;[13196]"/>
            <x15:cachedUniqueName index="846" name="[Clean_Data].[Customer ID].&amp;[13197]"/>
            <x15:cachedUniqueName index="847" name="[Clean_Data].[Customer ID].&amp;[13198]"/>
            <x15:cachedUniqueName index="848" name="[Clean_Data].[Customer ID].&amp;[13199]"/>
            <x15:cachedUniqueName index="849" name="[Clean_Data].[Customer ID].&amp;[13200]"/>
            <x15:cachedUniqueName index="850" name="[Clean_Data].[Customer ID].&amp;[13201]"/>
            <x15:cachedUniqueName index="851" name="[Clean_Data].[Customer ID].&amp;[13202]"/>
            <x15:cachedUniqueName index="852" name="[Clean_Data].[Customer ID].&amp;[13203]"/>
            <x15:cachedUniqueName index="853" name="[Clean_Data].[Customer ID].&amp;[13204]"/>
            <x15:cachedUniqueName index="854" name="[Clean_Data].[Customer ID].&amp;[13205]"/>
            <x15:cachedUniqueName index="855" name="[Clean_Data].[Customer ID].&amp;[13206]"/>
            <x15:cachedUniqueName index="856" name="[Clean_Data].[Customer ID].&amp;[13207]"/>
            <x15:cachedUniqueName index="857" name="[Clean_Data].[Customer ID].&amp;[13208]"/>
            <x15:cachedUniqueName index="858" name="[Clean_Data].[Customer ID].&amp;[13209]"/>
            <x15:cachedUniqueName index="859" name="[Clean_Data].[Customer ID].&amp;[13210]"/>
            <x15:cachedUniqueName index="860" name="[Clean_Data].[Customer ID].&amp;[13211]"/>
            <x15:cachedUniqueName index="861" name="[Clean_Data].[Customer ID].&amp;[13212]"/>
            <x15:cachedUniqueName index="862" name="[Clean_Data].[Customer ID].&amp;[13213]"/>
            <x15:cachedUniqueName index="863" name="[Clean_Data].[Customer ID].&amp;[13214]"/>
            <x15:cachedUniqueName index="864" name="[Clean_Data].[Customer ID].&amp;[13215]"/>
            <x15:cachedUniqueName index="865" name="[Clean_Data].[Customer ID].&amp;[13216]"/>
            <x15:cachedUniqueName index="866" name="[Clean_Data].[Customer ID].&amp;[13217]"/>
            <x15:cachedUniqueName index="867" name="[Clean_Data].[Customer ID].&amp;[13218]"/>
            <x15:cachedUniqueName index="868" name="[Clean_Data].[Customer ID].&amp;[13219]"/>
            <x15:cachedUniqueName index="869" name="[Clean_Data].[Customer ID].&amp;[13220]"/>
            <x15:cachedUniqueName index="870" name="[Clean_Data].[Customer ID].&amp;[13221]"/>
            <x15:cachedUniqueName index="871" name="[Clean_Data].[Customer ID].&amp;[13222]"/>
            <x15:cachedUniqueName index="872" name="[Clean_Data].[Customer ID].&amp;[13223]"/>
            <x15:cachedUniqueName index="873" name="[Clean_Data].[Customer ID].&amp;[13224]"/>
            <x15:cachedUniqueName index="874" name="[Clean_Data].[Customer ID].&amp;[13225]"/>
            <x15:cachedUniqueName index="875" name="[Clean_Data].[Customer ID].&amp;[13226]"/>
            <x15:cachedUniqueName index="876" name="[Clean_Data].[Customer ID].&amp;[13227]"/>
            <x15:cachedUniqueName index="877" name="[Clean_Data].[Customer ID].&amp;[13228]"/>
            <x15:cachedUniqueName index="878" name="[Clean_Data].[Customer ID].&amp;[13229]"/>
            <x15:cachedUniqueName index="879" name="[Clean_Data].[Customer ID].&amp;[13230]"/>
            <x15:cachedUniqueName index="880" name="[Clean_Data].[Customer ID].&amp;[13232]"/>
            <x15:cachedUniqueName index="881" name="[Clean_Data].[Customer ID].&amp;[13233]"/>
            <x15:cachedUniqueName index="882" name="[Clean_Data].[Customer ID].&amp;[13234]"/>
            <x15:cachedUniqueName index="883" name="[Clean_Data].[Customer ID].&amp;[13235]"/>
            <x15:cachedUniqueName index="884" name="[Clean_Data].[Customer ID].&amp;[13236]"/>
            <x15:cachedUniqueName index="885" name="[Clean_Data].[Customer ID].&amp;[13237]"/>
            <x15:cachedUniqueName index="886" name="[Clean_Data].[Customer ID].&amp;[13238]"/>
            <x15:cachedUniqueName index="887" name="[Clean_Data].[Customer ID].&amp;[13239]"/>
            <x15:cachedUniqueName index="888" name="[Clean_Data].[Customer ID].&amp;[13240]"/>
            <x15:cachedUniqueName index="889" name="[Clean_Data].[Customer ID].&amp;[13241]"/>
            <x15:cachedUniqueName index="890" name="[Clean_Data].[Customer ID].&amp;[13242]"/>
            <x15:cachedUniqueName index="891" name="[Clean_Data].[Customer ID].&amp;[13243]"/>
            <x15:cachedUniqueName index="892" name="[Clean_Data].[Customer ID].&amp;[13244]"/>
            <x15:cachedUniqueName index="893" name="[Clean_Data].[Customer ID].&amp;[13245]"/>
            <x15:cachedUniqueName index="894" name="[Clean_Data].[Customer ID].&amp;[13246]"/>
            <x15:cachedUniqueName index="895" name="[Clean_Data].[Customer ID].&amp;[13247]"/>
            <x15:cachedUniqueName index="896" name="[Clean_Data].[Customer ID].&amp;[13248]"/>
            <x15:cachedUniqueName index="897" name="[Clean_Data].[Customer ID].&amp;[13249]"/>
            <x15:cachedUniqueName index="898" name="[Clean_Data].[Customer ID].&amp;[13250]"/>
            <x15:cachedUniqueName index="899" name="[Clean_Data].[Customer ID].&amp;[13251]"/>
            <x15:cachedUniqueName index="900" name="[Clean_Data].[Customer ID].&amp;[13252]"/>
            <x15:cachedUniqueName index="901" name="[Clean_Data].[Customer ID].&amp;[13253]"/>
            <x15:cachedUniqueName index="902" name="[Clean_Data].[Customer ID].&amp;[13254]"/>
            <x15:cachedUniqueName index="903" name="[Clean_Data].[Customer ID].&amp;[13255]"/>
            <x15:cachedUniqueName index="904" name="[Clean_Data].[Customer ID].&amp;[13257]"/>
            <x15:cachedUniqueName index="905" name="[Clean_Data].[Customer ID].&amp;[13258]"/>
            <x15:cachedUniqueName index="906" name="[Clean_Data].[Customer ID].&amp;[13259]"/>
            <x15:cachedUniqueName index="907" name="[Clean_Data].[Customer ID].&amp;[13260]"/>
            <x15:cachedUniqueName index="908" name="[Clean_Data].[Customer ID].&amp;[13261]"/>
            <x15:cachedUniqueName index="909" name="[Clean_Data].[Customer ID].&amp;[13262]"/>
            <x15:cachedUniqueName index="910" name="[Clean_Data].[Customer ID].&amp;[13263]"/>
            <x15:cachedUniqueName index="911" name="[Clean_Data].[Customer ID].&amp;[13264]"/>
            <x15:cachedUniqueName index="912" name="[Clean_Data].[Customer ID].&amp;[13265]"/>
            <x15:cachedUniqueName index="913" name="[Clean_Data].[Customer ID].&amp;[13266]"/>
            <x15:cachedUniqueName index="914" name="[Clean_Data].[Customer ID].&amp;[13267]"/>
            <x15:cachedUniqueName index="915" name="[Clean_Data].[Customer ID].&amp;[13268]"/>
            <x15:cachedUniqueName index="916" name="[Clean_Data].[Customer ID].&amp;[13269]"/>
            <x15:cachedUniqueName index="917" name="[Clean_Data].[Customer ID].&amp;[13270]"/>
            <x15:cachedUniqueName index="918" name="[Clean_Data].[Customer ID].&amp;[13271]"/>
            <x15:cachedUniqueName index="919" name="[Clean_Data].[Customer ID].&amp;[13272]"/>
            <x15:cachedUniqueName index="920" name="[Clean_Data].[Customer ID].&amp;[13273]"/>
            <x15:cachedUniqueName index="921" name="[Clean_Data].[Customer ID].&amp;[13274]"/>
            <x15:cachedUniqueName index="922" name="[Clean_Data].[Customer ID].&amp;[13275]"/>
            <x15:cachedUniqueName index="923" name="[Clean_Data].[Customer ID].&amp;[13276]"/>
            <x15:cachedUniqueName index="924" name="[Clean_Data].[Customer ID].&amp;[13277]"/>
            <x15:cachedUniqueName index="925" name="[Clean_Data].[Customer ID].&amp;[13278]"/>
            <x15:cachedUniqueName index="926" name="[Clean_Data].[Customer ID].&amp;[13279]"/>
            <x15:cachedUniqueName index="927" name="[Clean_Data].[Customer ID].&amp;[13280]"/>
            <x15:cachedUniqueName index="928" name="[Clean_Data].[Customer ID].&amp;[13281]"/>
            <x15:cachedUniqueName index="929" name="[Clean_Data].[Customer ID].&amp;[13282]"/>
            <x15:cachedUniqueName index="930" name="[Clean_Data].[Customer ID].&amp;[13283]"/>
            <x15:cachedUniqueName index="931" name="[Clean_Data].[Customer ID].&amp;[13284]"/>
            <x15:cachedUniqueName index="932" name="[Clean_Data].[Customer ID].&amp;[13285]"/>
            <x15:cachedUniqueName index="933" name="[Clean_Data].[Customer ID].&amp;[13286]"/>
            <x15:cachedUniqueName index="934" name="[Clean_Data].[Customer ID].&amp;[13287]"/>
            <x15:cachedUniqueName index="935" name="[Clean_Data].[Customer ID].&amp;[13288]"/>
            <x15:cachedUniqueName index="936" name="[Clean_Data].[Customer ID].&amp;[13289]"/>
            <x15:cachedUniqueName index="937" name="[Clean_Data].[Customer ID].&amp;[13290]"/>
            <x15:cachedUniqueName index="938" name="[Clean_Data].[Customer ID].&amp;[13291]"/>
            <x15:cachedUniqueName index="939" name="[Clean_Data].[Customer ID].&amp;[13292]"/>
            <x15:cachedUniqueName index="940" name="[Clean_Data].[Customer ID].&amp;[13293]"/>
            <x15:cachedUniqueName index="941" name="[Clean_Data].[Customer ID].&amp;[13294]"/>
            <x15:cachedUniqueName index="942" name="[Clean_Data].[Customer ID].&amp;[13295]"/>
            <x15:cachedUniqueName index="943" name="[Clean_Data].[Customer ID].&amp;[13296]"/>
            <x15:cachedUniqueName index="944" name="[Clean_Data].[Customer ID].&amp;[13297]"/>
            <x15:cachedUniqueName index="945" name="[Clean_Data].[Customer ID].&amp;[13298]"/>
            <x15:cachedUniqueName index="946" name="[Clean_Data].[Customer ID].&amp;[13299]"/>
            <x15:cachedUniqueName index="947" name="[Clean_Data].[Customer ID].&amp;[13300]"/>
            <x15:cachedUniqueName index="948" name="[Clean_Data].[Customer ID].&amp;[13301]"/>
            <x15:cachedUniqueName index="949" name="[Clean_Data].[Customer ID].&amp;[13302]"/>
            <x15:cachedUniqueName index="950" name="[Clean_Data].[Customer ID].&amp;[13303]"/>
            <x15:cachedUniqueName index="951" name="[Clean_Data].[Customer ID].&amp;[13304]"/>
            <x15:cachedUniqueName index="952" name="[Clean_Data].[Customer ID].&amp;[13305]"/>
            <x15:cachedUniqueName index="953" name="[Clean_Data].[Customer ID].&amp;[13306]"/>
            <x15:cachedUniqueName index="954" name="[Clean_Data].[Customer ID].&amp;[13307]"/>
            <x15:cachedUniqueName index="955" name="[Clean_Data].[Customer ID].&amp;[13308]"/>
            <x15:cachedUniqueName index="956" name="[Clean_Data].[Customer ID].&amp;[13309]"/>
            <x15:cachedUniqueName index="957" name="[Clean_Data].[Customer ID].&amp;[13310]"/>
            <x15:cachedUniqueName index="958" name="[Clean_Data].[Customer ID].&amp;[13311]"/>
            <x15:cachedUniqueName index="959" name="[Clean_Data].[Customer ID].&amp;[13312]"/>
            <x15:cachedUniqueName index="960" name="[Clean_Data].[Customer ID].&amp;[13313]"/>
            <x15:cachedUniqueName index="961" name="[Clean_Data].[Customer ID].&amp;[13314]"/>
            <x15:cachedUniqueName index="962" name="[Clean_Data].[Customer ID].&amp;[13315]"/>
            <x15:cachedUniqueName index="963" name="[Clean_Data].[Customer ID].&amp;[13316]"/>
            <x15:cachedUniqueName index="964" name="[Clean_Data].[Customer ID].&amp;[13317]"/>
            <x15:cachedUniqueName index="965" name="[Clean_Data].[Customer ID].&amp;[13318]"/>
            <x15:cachedUniqueName index="966" name="[Clean_Data].[Customer ID].&amp;[13319]"/>
            <x15:cachedUniqueName index="967" name="[Clean_Data].[Customer ID].&amp;[13320]"/>
            <x15:cachedUniqueName index="968" name="[Clean_Data].[Customer ID].&amp;[13321]"/>
            <x15:cachedUniqueName index="969" name="[Clean_Data].[Customer ID].&amp;[13322]"/>
            <x15:cachedUniqueName index="970" name="[Clean_Data].[Customer ID].&amp;[13323]"/>
            <x15:cachedUniqueName index="971" name="[Clean_Data].[Customer ID].&amp;[13324]"/>
            <x15:cachedUniqueName index="972" name="[Clean_Data].[Customer ID].&amp;[13325]"/>
            <x15:cachedUniqueName index="973" name="[Clean_Data].[Customer ID].&amp;[13326]"/>
            <x15:cachedUniqueName index="974" name="[Clean_Data].[Customer ID].&amp;[13327]"/>
            <x15:cachedUniqueName index="975" name="[Clean_Data].[Customer ID].&amp;[13328]"/>
            <x15:cachedUniqueName index="976" name="[Clean_Data].[Customer ID].&amp;[13329]"/>
            <x15:cachedUniqueName index="977" name="[Clean_Data].[Customer ID].&amp;[13330]"/>
            <x15:cachedUniqueName index="978" name="[Clean_Data].[Customer ID].&amp;[13331]"/>
            <x15:cachedUniqueName index="979" name="[Clean_Data].[Customer ID].&amp;[13332]"/>
            <x15:cachedUniqueName index="980" name="[Clean_Data].[Customer ID].&amp;[13333]"/>
            <x15:cachedUniqueName index="981" name="[Clean_Data].[Customer ID].&amp;[13334]"/>
            <x15:cachedUniqueName index="982" name="[Clean_Data].[Customer ID].&amp;[13336]"/>
            <x15:cachedUniqueName index="983" name="[Clean_Data].[Customer ID].&amp;[13337]"/>
            <x15:cachedUniqueName index="984" name="[Clean_Data].[Customer ID].&amp;[13338]"/>
            <x15:cachedUniqueName index="985" name="[Clean_Data].[Customer ID].&amp;[13339]"/>
            <x15:cachedUniqueName index="986" name="[Clean_Data].[Customer ID].&amp;[13340]"/>
            <x15:cachedUniqueName index="987" name="[Clean_Data].[Customer ID].&amp;[13341]"/>
            <x15:cachedUniqueName index="988" name="[Clean_Data].[Customer ID].&amp;[13343]"/>
            <x15:cachedUniqueName index="989" name="[Clean_Data].[Customer ID].&amp;[13344]"/>
            <x15:cachedUniqueName index="990" name="[Clean_Data].[Customer ID].&amp;[13345]"/>
            <x15:cachedUniqueName index="991" name="[Clean_Data].[Customer ID].&amp;[13346]"/>
            <x15:cachedUniqueName index="992" name="[Clean_Data].[Customer ID].&amp;[13347]"/>
            <x15:cachedUniqueName index="993" name="[Clean_Data].[Customer ID].&amp;[13348]"/>
            <x15:cachedUniqueName index="994" name="[Clean_Data].[Customer ID].&amp;[13349]"/>
            <x15:cachedUniqueName index="995" name="[Clean_Data].[Customer ID].&amp;[13350]"/>
            <x15:cachedUniqueName index="996" name="[Clean_Data].[Customer ID].&amp;[13351]"/>
            <x15:cachedUniqueName index="997" name="[Clean_Data].[Customer ID].&amp;[13352]"/>
            <x15:cachedUniqueName index="998" name="[Clean_Data].[Customer ID].&amp;[13354]"/>
            <x15:cachedUniqueName index="999" name="[Clean_Data].[Customer ID].&amp;[13355]"/>
            <x15:cachedUniqueName index="1000" name="[Clean_Data].[Customer ID].&amp;[13356]"/>
            <x15:cachedUniqueName index="1001" name="[Clean_Data].[Customer ID].&amp;[13357]"/>
            <x15:cachedUniqueName index="1002" name="[Clean_Data].[Customer ID].&amp;[13358]"/>
            <x15:cachedUniqueName index="1003" name="[Clean_Data].[Customer ID].&amp;[13359]"/>
            <x15:cachedUniqueName index="1004" name="[Clean_Data].[Customer ID].&amp;[13360]"/>
            <x15:cachedUniqueName index="1005" name="[Clean_Data].[Customer ID].&amp;[13361]"/>
            <x15:cachedUniqueName index="1006" name="[Clean_Data].[Customer ID].&amp;[13362]"/>
            <x15:cachedUniqueName index="1007" name="[Clean_Data].[Customer ID].&amp;[13363]"/>
            <x15:cachedUniqueName index="1008" name="[Clean_Data].[Customer ID].&amp;[13364]"/>
            <x15:cachedUniqueName index="1009" name="[Clean_Data].[Customer ID].&amp;[13365]"/>
            <x15:cachedUniqueName index="1010" name="[Clean_Data].[Customer ID].&amp;[13366]"/>
            <x15:cachedUniqueName index="1011" name="[Clean_Data].[Customer ID].&amp;[13367]"/>
            <x15:cachedUniqueName index="1012" name="[Clean_Data].[Customer ID].&amp;[13368]"/>
            <x15:cachedUniqueName index="1013" name="[Clean_Data].[Customer ID].&amp;[13369]"/>
            <x15:cachedUniqueName index="1014" name="[Clean_Data].[Customer ID].&amp;[13370]"/>
            <x15:cachedUniqueName index="1015" name="[Clean_Data].[Customer ID].&amp;[13371]"/>
            <x15:cachedUniqueName index="1016" name="[Clean_Data].[Customer ID].&amp;[13372]"/>
            <x15:cachedUniqueName index="1017" name="[Clean_Data].[Customer ID].&amp;[13373]"/>
            <x15:cachedUniqueName index="1018" name="[Clean_Data].[Customer ID].&amp;[13374]"/>
            <x15:cachedUniqueName index="1019" name="[Clean_Data].[Customer ID].&amp;[13375]"/>
            <x15:cachedUniqueName index="1020" name="[Clean_Data].[Customer ID].&amp;[13376]"/>
            <x15:cachedUniqueName index="1021" name="[Clean_Data].[Customer ID].&amp;[13377]"/>
            <x15:cachedUniqueName index="1022" name="[Clean_Data].[Customer ID].&amp;[13379]"/>
            <x15:cachedUniqueName index="1023" name="[Clean_Data].[Customer ID].&amp;[13380]"/>
            <x15:cachedUniqueName index="1024" name="[Clean_Data].[Customer ID].&amp;[13381]"/>
            <x15:cachedUniqueName index="1025" name="[Clean_Data].[Customer ID].&amp;[13382]"/>
            <x15:cachedUniqueName index="1026" name="[Clean_Data].[Customer ID].&amp;[13383]"/>
            <x15:cachedUniqueName index="1027" name="[Clean_Data].[Customer ID].&amp;[13384]"/>
            <x15:cachedUniqueName index="1028" name="[Clean_Data].[Customer ID].&amp;[13385]"/>
            <x15:cachedUniqueName index="1029" name="[Clean_Data].[Customer ID].&amp;[13386]"/>
            <x15:cachedUniqueName index="1030" name="[Clean_Data].[Customer ID].&amp;[13387]"/>
            <x15:cachedUniqueName index="1031" name="[Clean_Data].[Customer ID].&amp;[13388]"/>
            <x15:cachedUniqueName index="1032" name="[Clean_Data].[Customer ID].&amp;[13389]"/>
            <x15:cachedUniqueName index="1033" name="[Clean_Data].[Customer ID].&amp;[13390]"/>
            <x15:cachedUniqueName index="1034" name="[Clean_Data].[Customer ID].&amp;[13391]"/>
            <x15:cachedUniqueName index="1035" name="[Clean_Data].[Customer ID].&amp;[13392]"/>
            <x15:cachedUniqueName index="1036" name="[Clean_Data].[Customer ID].&amp;[13393]"/>
            <x15:cachedUniqueName index="1037" name="[Clean_Data].[Customer ID].&amp;[13394]"/>
            <x15:cachedUniqueName index="1038" name="[Clean_Data].[Customer ID].&amp;[13395]"/>
            <x15:cachedUniqueName index="1039" name="[Clean_Data].[Customer ID].&amp;[13396]"/>
            <x15:cachedUniqueName index="1040" name="[Clean_Data].[Customer ID].&amp;[13397]"/>
            <x15:cachedUniqueName index="1041" name="[Clean_Data].[Customer ID].&amp;[13398]"/>
            <x15:cachedUniqueName index="1042" name="[Clean_Data].[Customer ID].&amp;[13399]"/>
            <x15:cachedUniqueName index="1043" name="[Clean_Data].[Customer ID].&amp;[13400]"/>
            <x15:cachedUniqueName index="1044" name="[Clean_Data].[Customer ID].&amp;[13402]"/>
            <x15:cachedUniqueName index="1045" name="[Clean_Data].[Customer ID].&amp;[13403]"/>
            <x15:cachedUniqueName index="1046" name="[Clean_Data].[Customer ID].&amp;[13404]"/>
            <x15:cachedUniqueName index="1047" name="[Clean_Data].[Customer ID].&amp;[13405]"/>
            <x15:cachedUniqueName index="1048" name="[Clean_Data].[Customer ID].&amp;[13406]"/>
            <x15:cachedUniqueName index="1049" name="[Clean_Data].[Customer ID].&amp;[13407]"/>
            <x15:cachedUniqueName index="1050" name="[Clean_Data].[Customer ID].&amp;[13408]"/>
            <x15:cachedUniqueName index="1051" name="[Clean_Data].[Customer ID].&amp;[13410]"/>
            <x15:cachedUniqueName index="1052" name="[Clean_Data].[Customer ID].&amp;[13411]"/>
            <x15:cachedUniqueName index="1053" name="[Clean_Data].[Customer ID].&amp;[13412]"/>
            <x15:cachedUniqueName index="1054" name="[Clean_Data].[Customer ID].&amp;[13413]"/>
            <x15:cachedUniqueName index="1055" name="[Clean_Data].[Customer ID].&amp;[13414]"/>
            <x15:cachedUniqueName index="1056" name="[Clean_Data].[Customer ID].&amp;[13415]"/>
            <x15:cachedUniqueName index="1057" name="[Clean_Data].[Customer ID].&amp;[13416]"/>
            <x15:cachedUniqueName index="1058" name="[Clean_Data].[Customer ID].&amp;[13417]"/>
            <x15:cachedUniqueName index="1059" name="[Clean_Data].[Customer ID].&amp;[13418]"/>
            <x15:cachedUniqueName index="1060" name="[Clean_Data].[Customer ID].&amp;[13419]"/>
            <x15:cachedUniqueName index="1061" name="[Clean_Data].[Customer ID].&amp;[13420]"/>
            <x15:cachedUniqueName index="1062" name="[Clean_Data].[Customer ID].&amp;[13421]"/>
            <x15:cachedUniqueName index="1063" name="[Clean_Data].[Customer ID].&amp;[13422]"/>
            <x15:cachedUniqueName index="1064" name="[Clean_Data].[Customer ID].&amp;[13423]"/>
            <x15:cachedUniqueName index="1065" name="[Clean_Data].[Customer ID].&amp;[13424]"/>
            <x15:cachedUniqueName index="1066" name="[Clean_Data].[Customer ID].&amp;[13425]"/>
            <x15:cachedUniqueName index="1067" name="[Clean_Data].[Customer ID].&amp;[13426]"/>
            <x15:cachedUniqueName index="1068" name="[Clean_Data].[Customer ID].&amp;[13427]"/>
            <x15:cachedUniqueName index="1069" name="[Clean_Data].[Customer ID].&amp;[13428]"/>
            <x15:cachedUniqueName index="1070" name="[Clean_Data].[Customer ID].&amp;[13429]"/>
            <x15:cachedUniqueName index="1071" name="[Clean_Data].[Customer ID].&amp;[13430]"/>
            <x15:cachedUniqueName index="1072" name="[Clean_Data].[Customer ID].&amp;[13431]"/>
            <x15:cachedUniqueName index="1073" name="[Clean_Data].[Customer ID].&amp;[13432]"/>
            <x15:cachedUniqueName index="1074" name="[Clean_Data].[Customer ID].&amp;[13433]"/>
            <x15:cachedUniqueName index="1075" name="[Clean_Data].[Customer ID].&amp;[13434]"/>
            <x15:cachedUniqueName index="1076" name="[Clean_Data].[Customer ID].&amp;[13435]"/>
            <x15:cachedUniqueName index="1077" name="[Clean_Data].[Customer ID].&amp;[13436]"/>
            <x15:cachedUniqueName index="1078" name="[Clean_Data].[Customer ID].&amp;[13437]"/>
            <x15:cachedUniqueName index="1079" name="[Clean_Data].[Customer ID].&amp;[13438]"/>
            <x15:cachedUniqueName index="1080" name="[Clean_Data].[Customer ID].&amp;[13439]"/>
            <x15:cachedUniqueName index="1081" name="[Clean_Data].[Customer ID].&amp;[13440]"/>
            <x15:cachedUniqueName index="1082" name="[Clean_Data].[Customer ID].&amp;[13441]"/>
            <x15:cachedUniqueName index="1083" name="[Clean_Data].[Customer ID].&amp;[13442]"/>
            <x15:cachedUniqueName index="1084" name="[Clean_Data].[Customer ID].&amp;[13443]"/>
            <x15:cachedUniqueName index="1085" name="[Clean_Data].[Customer ID].&amp;[13444]"/>
            <x15:cachedUniqueName index="1086" name="[Clean_Data].[Customer ID].&amp;[13445]"/>
            <x15:cachedUniqueName index="1087" name="[Clean_Data].[Customer ID].&amp;[13446]"/>
            <x15:cachedUniqueName index="1088" name="[Clean_Data].[Customer ID].&amp;[13447]"/>
            <x15:cachedUniqueName index="1089" name="[Clean_Data].[Customer ID].&amp;[13448]"/>
            <x15:cachedUniqueName index="1090" name="[Clean_Data].[Customer ID].&amp;[13449]"/>
            <x15:cachedUniqueName index="1091" name="[Clean_Data].[Customer ID].&amp;[13450]"/>
            <x15:cachedUniqueName index="1092" name="[Clean_Data].[Customer ID].&amp;[13451]"/>
            <x15:cachedUniqueName index="1093" name="[Clean_Data].[Customer ID].&amp;[13452]"/>
            <x15:cachedUniqueName index="1094" name="[Clean_Data].[Customer ID].&amp;[13453]"/>
            <x15:cachedUniqueName index="1095" name="[Clean_Data].[Customer ID].&amp;[13454]"/>
            <x15:cachedUniqueName index="1096" name="[Clean_Data].[Customer ID].&amp;[13455]"/>
            <x15:cachedUniqueName index="1097" name="[Clean_Data].[Customer ID].&amp;[13456]"/>
            <x15:cachedUniqueName index="1098" name="[Clean_Data].[Customer ID].&amp;[13457]"/>
            <x15:cachedUniqueName index="1099" name="[Clean_Data].[Customer ID].&amp;[13458]"/>
            <x15:cachedUniqueName index="1100" name="[Clean_Data].[Customer ID].&amp;[13459]"/>
            <x15:cachedUniqueName index="1101" name="[Clean_Data].[Customer ID].&amp;[13460]"/>
            <x15:cachedUniqueName index="1102" name="[Clean_Data].[Customer ID].&amp;[13461]"/>
            <x15:cachedUniqueName index="1103" name="[Clean_Data].[Customer ID].&amp;[13462]"/>
            <x15:cachedUniqueName index="1104" name="[Clean_Data].[Customer ID].&amp;[13464]"/>
            <x15:cachedUniqueName index="1105" name="[Clean_Data].[Customer ID].&amp;[13465]"/>
            <x15:cachedUniqueName index="1106" name="[Clean_Data].[Customer ID].&amp;[13466]"/>
            <x15:cachedUniqueName index="1107" name="[Clean_Data].[Customer ID].&amp;[13467]"/>
            <x15:cachedUniqueName index="1108" name="[Clean_Data].[Customer ID].&amp;[13468]"/>
            <x15:cachedUniqueName index="1109" name="[Clean_Data].[Customer ID].&amp;[13469]"/>
            <x15:cachedUniqueName index="1110" name="[Clean_Data].[Customer ID].&amp;[13470]"/>
            <x15:cachedUniqueName index="1111" name="[Clean_Data].[Customer ID].&amp;[13471]"/>
            <x15:cachedUniqueName index="1112" name="[Clean_Data].[Customer ID].&amp;[13472]"/>
            <x15:cachedUniqueName index="1113" name="[Clean_Data].[Customer ID].&amp;[13473]"/>
            <x15:cachedUniqueName index="1114" name="[Clean_Data].[Customer ID].&amp;[13474]"/>
            <x15:cachedUniqueName index="1115" name="[Clean_Data].[Customer ID].&amp;[13475]"/>
            <x15:cachedUniqueName index="1116" name="[Clean_Data].[Customer ID].&amp;[13476]"/>
            <x15:cachedUniqueName index="1117" name="[Clean_Data].[Customer ID].&amp;[13477]"/>
            <x15:cachedUniqueName index="1118" name="[Clean_Data].[Customer ID].&amp;[13478]"/>
            <x15:cachedUniqueName index="1119" name="[Clean_Data].[Customer ID].&amp;[13479]"/>
            <x15:cachedUniqueName index="1120" name="[Clean_Data].[Customer ID].&amp;[13480]"/>
            <x15:cachedUniqueName index="1121" name="[Clean_Data].[Customer ID].&amp;[13481]"/>
            <x15:cachedUniqueName index="1122" name="[Clean_Data].[Customer ID].&amp;[13482]"/>
            <x15:cachedUniqueName index="1123" name="[Clean_Data].[Customer ID].&amp;[13483]"/>
            <x15:cachedUniqueName index="1124" name="[Clean_Data].[Customer ID].&amp;[13484]"/>
            <x15:cachedUniqueName index="1125" name="[Clean_Data].[Customer ID].&amp;[13485]"/>
            <x15:cachedUniqueName index="1126" name="[Clean_Data].[Customer ID].&amp;[13486]"/>
            <x15:cachedUniqueName index="1127" name="[Clean_Data].[Customer ID].&amp;[13487]"/>
            <x15:cachedUniqueName index="1128" name="[Clean_Data].[Customer ID].&amp;[13488]"/>
            <x15:cachedUniqueName index="1129" name="[Clean_Data].[Customer ID].&amp;[13489]"/>
            <x15:cachedUniqueName index="1130" name="[Clean_Data].[Customer ID].&amp;[13490]"/>
            <x15:cachedUniqueName index="1131" name="[Clean_Data].[Customer ID].&amp;[13491]"/>
            <x15:cachedUniqueName index="1132" name="[Clean_Data].[Customer ID].&amp;[13492]"/>
            <x15:cachedUniqueName index="1133" name="[Clean_Data].[Customer ID].&amp;[13493]"/>
            <x15:cachedUniqueName index="1134" name="[Clean_Data].[Customer ID].&amp;[13494]"/>
            <x15:cachedUniqueName index="1135" name="[Clean_Data].[Customer ID].&amp;[13495]"/>
            <x15:cachedUniqueName index="1136" name="[Clean_Data].[Customer ID].&amp;[13496]"/>
            <x15:cachedUniqueName index="1137" name="[Clean_Data].[Customer ID].&amp;[13497]"/>
            <x15:cachedUniqueName index="1138" name="[Clean_Data].[Customer ID].&amp;[13498]"/>
            <x15:cachedUniqueName index="1139" name="[Clean_Data].[Customer ID].&amp;[13499]"/>
            <x15:cachedUniqueName index="1140" name="[Clean_Data].[Customer ID].&amp;[13500]"/>
            <x15:cachedUniqueName index="1141" name="[Clean_Data].[Customer ID].&amp;[13501]"/>
            <x15:cachedUniqueName index="1142" name="[Clean_Data].[Customer ID].&amp;[13502]"/>
            <x15:cachedUniqueName index="1143" name="[Clean_Data].[Customer ID].&amp;[13503]"/>
            <x15:cachedUniqueName index="1144" name="[Clean_Data].[Customer ID].&amp;[13504]"/>
            <x15:cachedUniqueName index="1145" name="[Clean_Data].[Customer ID].&amp;[13505]"/>
            <x15:cachedUniqueName index="1146" name="[Clean_Data].[Customer ID].&amp;[13506]"/>
            <x15:cachedUniqueName index="1147" name="[Clean_Data].[Customer ID].&amp;[13507]"/>
            <x15:cachedUniqueName index="1148" name="[Clean_Data].[Customer ID].&amp;[13508]"/>
            <x15:cachedUniqueName index="1149" name="[Clean_Data].[Customer ID].&amp;[13509]"/>
            <x15:cachedUniqueName index="1150" name="[Clean_Data].[Customer ID].&amp;[13510]"/>
            <x15:cachedUniqueName index="1151" name="[Clean_Data].[Customer ID].&amp;[13511]"/>
            <x15:cachedUniqueName index="1152" name="[Clean_Data].[Customer ID].&amp;[13512]"/>
            <x15:cachedUniqueName index="1153" name="[Clean_Data].[Customer ID].&amp;[13513]"/>
            <x15:cachedUniqueName index="1154" name="[Clean_Data].[Customer ID].&amp;[13514]"/>
            <x15:cachedUniqueName index="1155" name="[Clean_Data].[Customer ID].&amp;[13515]"/>
            <x15:cachedUniqueName index="1156" name="[Clean_Data].[Customer ID].&amp;[13516]"/>
            <x15:cachedUniqueName index="1157" name="[Clean_Data].[Customer ID].&amp;[13517]"/>
            <x15:cachedUniqueName index="1158" name="[Clean_Data].[Customer ID].&amp;[13518]"/>
            <x15:cachedUniqueName index="1159" name="[Clean_Data].[Customer ID].&amp;[13519]"/>
            <x15:cachedUniqueName index="1160" name="[Clean_Data].[Customer ID].&amp;[13520]"/>
            <x15:cachedUniqueName index="1161" name="[Clean_Data].[Customer ID].&amp;[13521]"/>
            <x15:cachedUniqueName index="1162" name="[Clean_Data].[Customer ID].&amp;[13522]"/>
            <x15:cachedUniqueName index="1163" name="[Clean_Data].[Customer ID].&amp;[13523]"/>
            <x15:cachedUniqueName index="1164" name="[Clean_Data].[Customer ID].&amp;[13524]"/>
            <x15:cachedUniqueName index="1165" name="[Clean_Data].[Customer ID].&amp;[13525]"/>
            <x15:cachedUniqueName index="1166" name="[Clean_Data].[Customer ID].&amp;[13526]"/>
            <x15:cachedUniqueName index="1167" name="[Clean_Data].[Customer ID].&amp;[13527]"/>
            <x15:cachedUniqueName index="1168" name="[Clean_Data].[Customer ID].&amp;[13529]"/>
            <x15:cachedUniqueName index="1169" name="[Clean_Data].[Customer ID].&amp;[13530]"/>
            <x15:cachedUniqueName index="1170" name="[Clean_Data].[Customer ID].&amp;[13531]"/>
            <x15:cachedUniqueName index="1171" name="[Clean_Data].[Customer ID].&amp;[13532]"/>
            <x15:cachedUniqueName index="1172" name="[Clean_Data].[Customer ID].&amp;[13533]"/>
            <x15:cachedUniqueName index="1173" name="[Clean_Data].[Customer ID].&amp;[13534]"/>
            <x15:cachedUniqueName index="1174" name="[Clean_Data].[Customer ID].&amp;[13535]"/>
            <x15:cachedUniqueName index="1175" name="[Clean_Data].[Customer ID].&amp;[13536]"/>
            <x15:cachedUniqueName index="1176" name="[Clean_Data].[Customer ID].&amp;[13537]"/>
            <x15:cachedUniqueName index="1177" name="[Clean_Data].[Customer ID].&amp;[13538]"/>
            <x15:cachedUniqueName index="1178" name="[Clean_Data].[Customer ID].&amp;[13539]"/>
            <x15:cachedUniqueName index="1179" name="[Clean_Data].[Customer ID].&amp;[13540]"/>
            <x15:cachedUniqueName index="1180" name="[Clean_Data].[Customer ID].&amp;[13541]"/>
            <x15:cachedUniqueName index="1181" name="[Clean_Data].[Customer ID].&amp;[13542]"/>
            <x15:cachedUniqueName index="1182" name="[Clean_Data].[Customer ID].&amp;[13543]"/>
            <x15:cachedUniqueName index="1183" name="[Clean_Data].[Customer ID].&amp;[13544]"/>
            <x15:cachedUniqueName index="1184" name="[Clean_Data].[Customer ID].&amp;[13545]"/>
            <x15:cachedUniqueName index="1185" name="[Clean_Data].[Customer ID].&amp;[13546]"/>
            <x15:cachedUniqueName index="1186" name="[Clean_Data].[Customer ID].&amp;[13547]"/>
            <x15:cachedUniqueName index="1187" name="[Clean_Data].[Customer ID].&amp;[13548]"/>
            <x15:cachedUniqueName index="1188" name="[Clean_Data].[Customer ID].&amp;[13549]"/>
            <x15:cachedUniqueName index="1189" name="[Clean_Data].[Customer ID].&amp;[13550]"/>
            <x15:cachedUniqueName index="1190" name="[Clean_Data].[Customer ID].&amp;[13551]"/>
            <x15:cachedUniqueName index="1191" name="[Clean_Data].[Customer ID].&amp;[13552]"/>
            <x15:cachedUniqueName index="1192" name="[Clean_Data].[Customer ID].&amp;[13553]"/>
            <x15:cachedUniqueName index="1193" name="[Clean_Data].[Customer ID].&amp;[13554]"/>
            <x15:cachedUniqueName index="1194" name="[Clean_Data].[Customer ID].&amp;[13555]"/>
            <x15:cachedUniqueName index="1195" name="[Clean_Data].[Customer ID].&amp;[13556]"/>
            <x15:cachedUniqueName index="1196" name="[Clean_Data].[Customer ID].&amp;[13557]"/>
            <x15:cachedUniqueName index="1197" name="[Clean_Data].[Customer ID].&amp;[13558]"/>
            <x15:cachedUniqueName index="1198" name="[Clean_Data].[Customer ID].&amp;[13559]"/>
            <x15:cachedUniqueName index="1199" name="[Clean_Data].[Customer ID].&amp;[13560]"/>
            <x15:cachedUniqueName index="1200" name="[Clean_Data].[Customer ID].&amp;[13561]"/>
            <x15:cachedUniqueName index="1201" name="[Clean_Data].[Customer ID].&amp;[13562]"/>
            <x15:cachedUniqueName index="1202" name="[Clean_Data].[Customer ID].&amp;[13563]"/>
            <x15:cachedUniqueName index="1203" name="[Clean_Data].[Customer ID].&amp;[13564]"/>
            <x15:cachedUniqueName index="1204" name="[Clean_Data].[Customer ID].&amp;[13565]"/>
            <x15:cachedUniqueName index="1205" name="[Clean_Data].[Customer ID].&amp;[13566]"/>
            <x15:cachedUniqueName index="1206" name="[Clean_Data].[Customer ID].&amp;[13567]"/>
            <x15:cachedUniqueName index="1207" name="[Clean_Data].[Customer ID].&amp;[13568]"/>
            <x15:cachedUniqueName index="1208" name="[Clean_Data].[Customer ID].&amp;[13569]"/>
            <x15:cachedUniqueName index="1209" name="[Clean_Data].[Customer ID].&amp;[13570]"/>
            <x15:cachedUniqueName index="1210" name="[Clean_Data].[Customer ID].&amp;[13571]"/>
            <x15:cachedUniqueName index="1211" name="[Clean_Data].[Customer ID].&amp;[13572]"/>
            <x15:cachedUniqueName index="1212" name="[Clean_Data].[Customer ID].&amp;[13573]"/>
            <x15:cachedUniqueName index="1213" name="[Clean_Data].[Customer ID].&amp;[13574]"/>
            <x15:cachedUniqueName index="1214" name="[Clean_Data].[Customer ID].&amp;[13575]"/>
            <x15:cachedUniqueName index="1215" name="[Clean_Data].[Customer ID].&amp;[13576]"/>
            <x15:cachedUniqueName index="1216" name="[Clean_Data].[Customer ID].&amp;[13577]"/>
            <x15:cachedUniqueName index="1217" name="[Clean_Data].[Customer ID].&amp;[13578]"/>
            <x15:cachedUniqueName index="1218" name="[Clean_Data].[Customer ID].&amp;[13579]"/>
            <x15:cachedUniqueName index="1219" name="[Clean_Data].[Customer ID].&amp;[13580]"/>
            <x15:cachedUniqueName index="1220" name="[Clean_Data].[Customer ID].&amp;[13581]"/>
            <x15:cachedUniqueName index="1221" name="[Clean_Data].[Customer ID].&amp;[13582]"/>
            <x15:cachedUniqueName index="1222" name="[Clean_Data].[Customer ID].&amp;[13583]"/>
            <x15:cachedUniqueName index="1223" name="[Clean_Data].[Customer ID].&amp;[13584]"/>
            <x15:cachedUniqueName index="1224" name="[Clean_Data].[Customer ID].&amp;[13585]"/>
            <x15:cachedUniqueName index="1225" name="[Clean_Data].[Customer ID].&amp;[13586]"/>
            <x15:cachedUniqueName index="1226" name="[Clean_Data].[Customer ID].&amp;[13587]"/>
            <x15:cachedUniqueName index="1227" name="[Clean_Data].[Customer ID].&amp;[13588]"/>
            <x15:cachedUniqueName index="1228" name="[Clean_Data].[Customer ID].&amp;[13589]"/>
            <x15:cachedUniqueName index="1229" name="[Clean_Data].[Customer ID].&amp;[13590]"/>
            <x15:cachedUniqueName index="1230" name="[Clean_Data].[Customer ID].&amp;[13591]"/>
            <x15:cachedUniqueName index="1231" name="[Clean_Data].[Customer ID].&amp;[13592]"/>
            <x15:cachedUniqueName index="1232" name="[Clean_Data].[Customer ID].&amp;[13593]"/>
            <x15:cachedUniqueName index="1233" name="[Clean_Data].[Customer ID].&amp;[13594]"/>
            <x15:cachedUniqueName index="1234" name="[Clean_Data].[Customer ID].&amp;[13595]"/>
            <x15:cachedUniqueName index="1235" name="[Clean_Data].[Customer ID].&amp;[13596]"/>
            <x15:cachedUniqueName index="1236" name="[Clean_Data].[Customer ID].&amp;[13597]"/>
            <x15:cachedUniqueName index="1237" name="[Clean_Data].[Customer ID].&amp;[13598]"/>
            <x15:cachedUniqueName index="1238" name="[Clean_Data].[Customer ID].&amp;[13599]"/>
            <x15:cachedUniqueName index="1239" name="[Clean_Data].[Customer ID].&amp;[13600]"/>
            <x15:cachedUniqueName index="1240" name="[Clean_Data].[Customer ID].&amp;[13601]"/>
            <x15:cachedUniqueName index="1241" name="[Clean_Data].[Customer ID].&amp;[13602]"/>
            <x15:cachedUniqueName index="1242" name="[Clean_Data].[Customer ID].&amp;[13603]"/>
            <x15:cachedUniqueName index="1243" name="[Clean_Data].[Customer ID].&amp;[13604]"/>
            <x15:cachedUniqueName index="1244" name="[Clean_Data].[Customer ID].&amp;[13605]"/>
            <x15:cachedUniqueName index="1245" name="[Clean_Data].[Customer ID].&amp;[13606]"/>
            <x15:cachedUniqueName index="1246" name="[Clean_Data].[Customer ID].&amp;[13607]"/>
            <x15:cachedUniqueName index="1247" name="[Clean_Data].[Customer ID].&amp;[13608]"/>
            <x15:cachedUniqueName index="1248" name="[Clean_Data].[Customer ID].&amp;[13609]"/>
            <x15:cachedUniqueName index="1249" name="[Clean_Data].[Customer ID].&amp;[13610]"/>
            <x15:cachedUniqueName index="1250" name="[Clean_Data].[Customer ID].&amp;[13611]"/>
            <x15:cachedUniqueName index="1251" name="[Clean_Data].[Customer ID].&amp;[13612]"/>
            <x15:cachedUniqueName index="1252" name="[Clean_Data].[Customer ID].&amp;[13613]"/>
            <x15:cachedUniqueName index="1253" name="[Clean_Data].[Customer ID].&amp;[13614]"/>
            <x15:cachedUniqueName index="1254" name="[Clean_Data].[Customer ID].&amp;[13615]"/>
            <x15:cachedUniqueName index="1255" name="[Clean_Data].[Customer ID].&amp;[13616]"/>
            <x15:cachedUniqueName index="1256" name="[Clean_Data].[Customer ID].&amp;[13617]"/>
            <x15:cachedUniqueName index="1257" name="[Clean_Data].[Customer ID].&amp;[13618]"/>
            <x15:cachedUniqueName index="1258" name="[Clean_Data].[Customer ID].&amp;[13619]"/>
            <x15:cachedUniqueName index="1259" name="[Clean_Data].[Customer ID].&amp;[13620]"/>
            <x15:cachedUniqueName index="1260" name="[Clean_Data].[Customer ID].&amp;[13621]"/>
            <x15:cachedUniqueName index="1261" name="[Clean_Data].[Customer ID].&amp;[13622]"/>
            <x15:cachedUniqueName index="1262" name="[Clean_Data].[Customer ID].&amp;[13623]"/>
            <x15:cachedUniqueName index="1263" name="[Clean_Data].[Customer ID].&amp;[13624]"/>
            <x15:cachedUniqueName index="1264" name="[Clean_Data].[Customer ID].&amp;[13625]"/>
            <x15:cachedUniqueName index="1265" name="[Clean_Data].[Customer ID].&amp;[13626]"/>
            <x15:cachedUniqueName index="1266" name="[Clean_Data].[Customer ID].&amp;[13627]"/>
            <x15:cachedUniqueName index="1267" name="[Clean_Data].[Customer ID].&amp;[13628]"/>
            <x15:cachedUniqueName index="1268" name="[Clean_Data].[Customer ID].&amp;[13629]"/>
            <x15:cachedUniqueName index="1269" name="[Clean_Data].[Customer ID].&amp;[13630]"/>
            <x15:cachedUniqueName index="1270" name="[Clean_Data].[Customer ID].&amp;[13631]"/>
            <x15:cachedUniqueName index="1271" name="[Clean_Data].[Customer ID].&amp;[13632]"/>
            <x15:cachedUniqueName index="1272" name="[Clean_Data].[Customer ID].&amp;[13634]"/>
            <x15:cachedUniqueName index="1273" name="[Clean_Data].[Customer ID].&amp;[13635]"/>
            <x15:cachedUniqueName index="1274" name="[Clean_Data].[Customer ID].&amp;[13636]"/>
            <x15:cachedUniqueName index="1275" name="[Clean_Data].[Customer ID].&amp;[13637]"/>
            <x15:cachedUniqueName index="1276" name="[Clean_Data].[Customer ID].&amp;[13638]"/>
            <x15:cachedUniqueName index="1277" name="[Clean_Data].[Customer ID].&amp;[13639]"/>
            <x15:cachedUniqueName index="1278" name="[Clean_Data].[Customer ID].&amp;[13640]"/>
            <x15:cachedUniqueName index="1279" name="[Clean_Data].[Customer ID].&amp;[13641]"/>
            <x15:cachedUniqueName index="1280" name="[Clean_Data].[Customer ID].&amp;[13642]"/>
            <x15:cachedUniqueName index="1281" name="[Clean_Data].[Customer ID].&amp;[13643]"/>
            <x15:cachedUniqueName index="1282" name="[Clean_Data].[Customer ID].&amp;[13644]"/>
            <x15:cachedUniqueName index="1283" name="[Clean_Data].[Customer ID].&amp;[13645]"/>
            <x15:cachedUniqueName index="1284" name="[Clean_Data].[Customer ID].&amp;[13646]"/>
            <x15:cachedUniqueName index="1285" name="[Clean_Data].[Customer ID].&amp;[13647]"/>
            <x15:cachedUniqueName index="1286" name="[Clean_Data].[Customer ID].&amp;[13648]"/>
            <x15:cachedUniqueName index="1287" name="[Clean_Data].[Customer ID].&amp;[13649]"/>
            <x15:cachedUniqueName index="1288" name="[Clean_Data].[Customer ID].&amp;[13650]"/>
            <x15:cachedUniqueName index="1289" name="[Clean_Data].[Customer ID].&amp;[13651]"/>
            <x15:cachedUniqueName index="1290" name="[Clean_Data].[Customer ID].&amp;[13652]"/>
            <x15:cachedUniqueName index="1291" name="[Clean_Data].[Customer ID].&amp;[13653]"/>
            <x15:cachedUniqueName index="1292" name="[Clean_Data].[Customer ID].&amp;[13654]"/>
            <x15:cachedUniqueName index="1293" name="[Clean_Data].[Customer ID].&amp;[13655]"/>
            <x15:cachedUniqueName index="1294" name="[Clean_Data].[Customer ID].&amp;[13656]"/>
            <x15:cachedUniqueName index="1295" name="[Clean_Data].[Customer ID].&amp;[13657]"/>
            <x15:cachedUniqueName index="1296" name="[Clean_Data].[Customer ID].&amp;[13658]"/>
            <x15:cachedUniqueName index="1297" name="[Clean_Data].[Customer ID].&amp;[13659]"/>
            <x15:cachedUniqueName index="1298" name="[Clean_Data].[Customer ID].&amp;[13660]"/>
            <x15:cachedUniqueName index="1299" name="[Clean_Data].[Customer ID].&amp;[13661]"/>
            <x15:cachedUniqueName index="1300" name="[Clean_Data].[Customer ID].&amp;[13662]"/>
            <x15:cachedUniqueName index="1301" name="[Clean_Data].[Customer ID].&amp;[13663]"/>
            <x15:cachedUniqueName index="1302" name="[Clean_Data].[Customer ID].&amp;[13665]"/>
            <x15:cachedUniqueName index="1303" name="[Clean_Data].[Customer ID].&amp;[13666]"/>
            <x15:cachedUniqueName index="1304" name="[Clean_Data].[Customer ID].&amp;[13667]"/>
            <x15:cachedUniqueName index="1305" name="[Clean_Data].[Customer ID].&amp;[13668]"/>
            <x15:cachedUniqueName index="1306" name="[Clean_Data].[Customer ID].&amp;[13669]"/>
            <x15:cachedUniqueName index="1307" name="[Clean_Data].[Customer ID].&amp;[13670]"/>
            <x15:cachedUniqueName index="1308" name="[Clean_Data].[Customer ID].&amp;[13671]"/>
            <x15:cachedUniqueName index="1309" name="[Clean_Data].[Customer ID].&amp;[13672]"/>
            <x15:cachedUniqueName index="1310" name="[Clean_Data].[Customer ID].&amp;[13673]"/>
            <x15:cachedUniqueName index="1311" name="[Clean_Data].[Customer ID].&amp;[13674]"/>
            <x15:cachedUniqueName index="1312" name="[Clean_Data].[Customer ID].&amp;[13675]"/>
            <x15:cachedUniqueName index="1313" name="[Clean_Data].[Customer ID].&amp;[13676]"/>
            <x15:cachedUniqueName index="1314" name="[Clean_Data].[Customer ID].&amp;[13677]"/>
            <x15:cachedUniqueName index="1315" name="[Clean_Data].[Customer ID].&amp;[13678]"/>
            <x15:cachedUniqueName index="1316" name="[Clean_Data].[Customer ID].&amp;[13679]"/>
            <x15:cachedUniqueName index="1317" name="[Clean_Data].[Customer ID].&amp;[13680]"/>
            <x15:cachedUniqueName index="1318" name="[Clean_Data].[Customer ID].&amp;[13681]"/>
            <x15:cachedUniqueName index="1319" name="[Clean_Data].[Customer ID].&amp;[13682]"/>
            <x15:cachedUniqueName index="1320" name="[Clean_Data].[Customer ID].&amp;[13683]"/>
            <x15:cachedUniqueName index="1321" name="[Clean_Data].[Customer ID].&amp;[13684]"/>
            <x15:cachedUniqueName index="1322" name="[Clean_Data].[Customer ID].&amp;[13685]"/>
            <x15:cachedUniqueName index="1323" name="[Clean_Data].[Customer ID].&amp;[13686]"/>
            <x15:cachedUniqueName index="1324" name="[Clean_Data].[Customer ID].&amp;[13687]"/>
            <x15:cachedUniqueName index="1325" name="[Clean_Data].[Customer ID].&amp;[13688]"/>
            <x15:cachedUniqueName index="1326" name="[Clean_Data].[Customer ID].&amp;[13689]"/>
            <x15:cachedUniqueName index="1327" name="[Clean_Data].[Customer ID].&amp;[13690]"/>
            <x15:cachedUniqueName index="1328" name="[Clean_Data].[Customer ID].&amp;[13691]"/>
            <x15:cachedUniqueName index="1329" name="[Clean_Data].[Customer ID].&amp;[13692]"/>
            <x15:cachedUniqueName index="1330" name="[Clean_Data].[Customer ID].&amp;[13693]"/>
            <x15:cachedUniqueName index="1331" name="[Clean_Data].[Customer ID].&amp;[13694]"/>
            <x15:cachedUniqueName index="1332" name="[Clean_Data].[Customer ID].&amp;[13695]"/>
            <x15:cachedUniqueName index="1333" name="[Clean_Data].[Customer ID].&amp;[13696]"/>
            <x15:cachedUniqueName index="1334" name="[Clean_Data].[Customer ID].&amp;[13697]"/>
            <x15:cachedUniqueName index="1335" name="[Clean_Data].[Customer ID].&amp;[13698]"/>
            <x15:cachedUniqueName index="1336" name="[Clean_Data].[Customer ID].&amp;[13699]"/>
            <x15:cachedUniqueName index="1337" name="[Clean_Data].[Customer ID].&amp;[13700]"/>
            <x15:cachedUniqueName index="1338" name="[Clean_Data].[Customer ID].&amp;[13701]"/>
            <x15:cachedUniqueName index="1339" name="[Clean_Data].[Customer ID].&amp;[13702]"/>
            <x15:cachedUniqueName index="1340" name="[Clean_Data].[Customer ID].&amp;[13703]"/>
            <x15:cachedUniqueName index="1341" name="[Clean_Data].[Customer ID].&amp;[13704]"/>
            <x15:cachedUniqueName index="1342" name="[Clean_Data].[Customer ID].&amp;[13705]"/>
            <x15:cachedUniqueName index="1343" name="[Clean_Data].[Customer ID].&amp;[13706]"/>
            <x15:cachedUniqueName index="1344" name="[Clean_Data].[Customer ID].&amp;[13707]"/>
            <x15:cachedUniqueName index="1345" name="[Clean_Data].[Customer ID].&amp;[13708]"/>
            <x15:cachedUniqueName index="1346" name="[Clean_Data].[Customer ID].&amp;[13709]"/>
            <x15:cachedUniqueName index="1347" name="[Clean_Data].[Customer ID].&amp;[13710]"/>
            <x15:cachedUniqueName index="1348" name="[Clean_Data].[Customer ID].&amp;[13711]"/>
            <x15:cachedUniqueName index="1349" name="[Clean_Data].[Customer ID].&amp;[13712]"/>
            <x15:cachedUniqueName index="1350" name="[Clean_Data].[Customer ID].&amp;[13713]"/>
            <x15:cachedUniqueName index="1351" name="[Clean_Data].[Customer ID].&amp;[13714]"/>
            <x15:cachedUniqueName index="1352" name="[Clean_Data].[Customer ID].&amp;[13715]"/>
            <x15:cachedUniqueName index="1353" name="[Clean_Data].[Customer ID].&amp;[13716]"/>
            <x15:cachedUniqueName index="1354" name="[Clean_Data].[Customer ID].&amp;[13717]"/>
            <x15:cachedUniqueName index="1355" name="[Clean_Data].[Customer ID].&amp;[13718]"/>
            <x15:cachedUniqueName index="1356" name="[Clean_Data].[Customer ID].&amp;[13719]"/>
            <x15:cachedUniqueName index="1357" name="[Clean_Data].[Customer ID].&amp;[13720]"/>
            <x15:cachedUniqueName index="1358" name="[Clean_Data].[Customer ID].&amp;[13721]"/>
            <x15:cachedUniqueName index="1359" name="[Clean_Data].[Customer ID].&amp;[13722]"/>
            <x15:cachedUniqueName index="1360" name="[Clean_Data].[Customer ID].&amp;[13723]"/>
            <x15:cachedUniqueName index="1361" name="[Clean_Data].[Customer ID].&amp;[13724]"/>
            <x15:cachedUniqueName index="1362" name="[Clean_Data].[Customer ID].&amp;[13725]"/>
            <x15:cachedUniqueName index="1363" name="[Clean_Data].[Customer ID].&amp;[13726]"/>
            <x15:cachedUniqueName index="1364" name="[Clean_Data].[Customer ID].&amp;[13727]"/>
            <x15:cachedUniqueName index="1365" name="[Clean_Data].[Customer ID].&amp;[13728]"/>
            <x15:cachedUniqueName index="1366" name="[Clean_Data].[Customer ID].&amp;[13729]"/>
            <x15:cachedUniqueName index="1367" name="[Clean_Data].[Customer ID].&amp;[13730]"/>
            <x15:cachedUniqueName index="1368" name="[Clean_Data].[Customer ID].&amp;[13731]"/>
            <x15:cachedUniqueName index="1369" name="[Clean_Data].[Customer ID].&amp;[13732]"/>
            <x15:cachedUniqueName index="1370" name="[Clean_Data].[Customer ID].&amp;[13733]"/>
            <x15:cachedUniqueName index="1371" name="[Clean_Data].[Customer ID].&amp;[13734]"/>
            <x15:cachedUniqueName index="1372" name="[Clean_Data].[Customer ID].&amp;[13735]"/>
            <x15:cachedUniqueName index="1373" name="[Clean_Data].[Customer ID].&amp;[13736]"/>
            <x15:cachedUniqueName index="1374" name="[Clean_Data].[Customer ID].&amp;[13737]"/>
            <x15:cachedUniqueName index="1375" name="[Clean_Data].[Customer ID].&amp;[13738]"/>
            <x15:cachedUniqueName index="1376" name="[Clean_Data].[Customer ID].&amp;[13739]"/>
            <x15:cachedUniqueName index="1377" name="[Clean_Data].[Customer ID].&amp;[13740]"/>
            <x15:cachedUniqueName index="1378" name="[Clean_Data].[Customer ID].&amp;[13741]"/>
            <x15:cachedUniqueName index="1379" name="[Clean_Data].[Customer ID].&amp;[13742]"/>
            <x15:cachedUniqueName index="1380" name="[Clean_Data].[Customer ID].&amp;[13743]"/>
            <x15:cachedUniqueName index="1381" name="[Clean_Data].[Customer ID].&amp;[13744]"/>
            <x15:cachedUniqueName index="1382" name="[Clean_Data].[Customer ID].&amp;[13745]"/>
            <x15:cachedUniqueName index="1383" name="[Clean_Data].[Customer ID].&amp;[13746]"/>
            <x15:cachedUniqueName index="1384" name="[Clean_Data].[Customer ID].&amp;[13747]"/>
            <x15:cachedUniqueName index="1385" name="[Clean_Data].[Customer ID].&amp;[13748]"/>
            <x15:cachedUniqueName index="1386" name="[Clean_Data].[Customer ID].&amp;[13750]"/>
            <x15:cachedUniqueName index="1387" name="[Clean_Data].[Customer ID].&amp;[13751]"/>
            <x15:cachedUniqueName index="1388" name="[Clean_Data].[Customer ID].&amp;[13752]"/>
            <x15:cachedUniqueName index="1389" name="[Clean_Data].[Customer ID].&amp;[13753]"/>
            <x15:cachedUniqueName index="1390" name="[Clean_Data].[Customer ID].&amp;[13754]"/>
            <x15:cachedUniqueName index="1391" name="[Clean_Data].[Customer ID].&amp;[13755]"/>
            <x15:cachedUniqueName index="1392" name="[Clean_Data].[Customer ID].&amp;[13756]"/>
            <x15:cachedUniqueName index="1393" name="[Clean_Data].[Customer ID].&amp;[13757]"/>
            <x15:cachedUniqueName index="1394" name="[Clean_Data].[Customer ID].&amp;[13758]"/>
            <x15:cachedUniqueName index="1395" name="[Clean_Data].[Customer ID].&amp;[13759]"/>
            <x15:cachedUniqueName index="1396" name="[Clean_Data].[Customer ID].&amp;[13760]"/>
            <x15:cachedUniqueName index="1397" name="[Clean_Data].[Customer ID].&amp;[13761]"/>
            <x15:cachedUniqueName index="1398" name="[Clean_Data].[Customer ID].&amp;[13762]"/>
            <x15:cachedUniqueName index="1399" name="[Clean_Data].[Customer ID].&amp;[13763]"/>
            <x15:cachedUniqueName index="1400" name="[Clean_Data].[Customer ID].&amp;[13764]"/>
            <x15:cachedUniqueName index="1401" name="[Clean_Data].[Customer ID].&amp;[13765]"/>
            <x15:cachedUniqueName index="1402" name="[Clean_Data].[Customer ID].&amp;[13766]"/>
            <x15:cachedUniqueName index="1403" name="[Clean_Data].[Customer ID].&amp;[13767]"/>
            <x15:cachedUniqueName index="1404" name="[Clean_Data].[Customer ID].&amp;[13768]"/>
            <x15:cachedUniqueName index="1405" name="[Clean_Data].[Customer ID].&amp;[13769]"/>
            <x15:cachedUniqueName index="1406" name="[Clean_Data].[Customer ID].&amp;[13770]"/>
            <x15:cachedUniqueName index="1407" name="[Clean_Data].[Customer ID].&amp;[13771]"/>
            <x15:cachedUniqueName index="1408" name="[Clean_Data].[Customer ID].&amp;[13772]"/>
            <x15:cachedUniqueName index="1409" name="[Clean_Data].[Customer ID].&amp;[13773]"/>
            <x15:cachedUniqueName index="1410" name="[Clean_Data].[Customer ID].&amp;[13774]"/>
            <x15:cachedUniqueName index="1411" name="[Clean_Data].[Customer ID].&amp;[13775]"/>
            <x15:cachedUniqueName index="1412" name="[Clean_Data].[Customer ID].&amp;[13776]"/>
            <x15:cachedUniqueName index="1413" name="[Clean_Data].[Customer ID].&amp;[13777]"/>
            <x15:cachedUniqueName index="1414" name="[Clean_Data].[Customer ID].&amp;[13778]"/>
            <x15:cachedUniqueName index="1415" name="[Clean_Data].[Customer ID].&amp;[13779]"/>
            <x15:cachedUniqueName index="1416" name="[Clean_Data].[Customer ID].&amp;[13780]"/>
            <x15:cachedUniqueName index="1417" name="[Clean_Data].[Customer ID].&amp;[13781]"/>
            <x15:cachedUniqueName index="1418" name="[Clean_Data].[Customer ID].&amp;[13782]"/>
            <x15:cachedUniqueName index="1419" name="[Clean_Data].[Customer ID].&amp;[13783]"/>
            <x15:cachedUniqueName index="1420" name="[Clean_Data].[Customer ID].&amp;[13784]"/>
            <x15:cachedUniqueName index="1421" name="[Clean_Data].[Customer ID].&amp;[13785]"/>
            <x15:cachedUniqueName index="1422" name="[Clean_Data].[Customer ID].&amp;[13786]"/>
            <x15:cachedUniqueName index="1423" name="[Clean_Data].[Customer ID].&amp;[13787]"/>
            <x15:cachedUniqueName index="1424" name="[Clean_Data].[Customer ID].&amp;[13788]"/>
            <x15:cachedUniqueName index="1425" name="[Clean_Data].[Customer ID].&amp;[13789]"/>
            <x15:cachedUniqueName index="1426" name="[Clean_Data].[Customer ID].&amp;[13790]"/>
            <x15:cachedUniqueName index="1427" name="[Clean_Data].[Customer ID].&amp;[13791]"/>
            <x15:cachedUniqueName index="1428" name="[Clean_Data].[Customer ID].&amp;[13792]"/>
            <x15:cachedUniqueName index="1429" name="[Clean_Data].[Customer ID].&amp;[13793]"/>
            <x15:cachedUniqueName index="1430" name="[Clean_Data].[Customer ID].&amp;[13794]"/>
            <x15:cachedUniqueName index="1431" name="[Clean_Data].[Customer ID].&amp;[13795]"/>
            <x15:cachedUniqueName index="1432" name="[Clean_Data].[Customer ID].&amp;[13796]"/>
            <x15:cachedUniqueName index="1433" name="[Clean_Data].[Customer ID].&amp;[13797]"/>
            <x15:cachedUniqueName index="1434" name="[Clean_Data].[Customer ID].&amp;[13798]"/>
            <x15:cachedUniqueName index="1435" name="[Clean_Data].[Customer ID].&amp;[13799]"/>
            <x15:cachedUniqueName index="1436" name="[Clean_Data].[Customer ID].&amp;[13800]"/>
            <x15:cachedUniqueName index="1437" name="[Clean_Data].[Customer ID].&amp;[13801]"/>
            <x15:cachedUniqueName index="1438" name="[Clean_Data].[Customer ID].&amp;[13802]"/>
            <x15:cachedUniqueName index="1439" name="[Clean_Data].[Customer ID].&amp;[13803]"/>
            <x15:cachedUniqueName index="1440" name="[Clean_Data].[Customer ID].&amp;[13804]"/>
            <x15:cachedUniqueName index="1441" name="[Clean_Data].[Customer ID].&amp;[13805]"/>
            <x15:cachedUniqueName index="1442" name="[Clean_Data].[Customer ID].&amp;[13806]"/>
            <x15:cachedUniqueName index="1443" name="[Clean_Data].[Customer ID].&amp;[13807]"/>
            <x15:cachedUniqueName index="1444" name="[Clean_Data].[Customer ID].&amp;[13808]"/>
            <x15:cachedUniqueName index="1445" name="[Clean_Data].[Customer ID].&amp;[13809]"/>
            <x15:cachedUniqueName index="1446" name="[Clean_Data].[Customer ID].&amp;[13810]"/>
            <x15:cachedUniqueName index="1447" name="[Clean_Data].[Customer ID].&amp;[13811]"/>
            <x15:cachedUniqueName index="1448" name="[Clean_Data].[Customer ID].&amp;[13812]"/>
            <x15:cachedUniqueName index="1449" name="[Clean_Data].[Customer ID].&amp;[13813]"/>
            <x15:cachedUniqueName index="1450" name="[Clean_Data].[Customer ID].&amp;[13814]"/>
            <x15:cachedUniqueName index="1451" name="[Clean_Data].[Customer ID].&amp;[13815]"/>
            <x15:cachedUniqueName index="1452" name="[Clean_Data].[Customer ID].&amp;[13816]"/>
            <x15:cachedUniqueName index="1453" name="[Clean_Data].[Customer ID].&amp;[13817]"/>
            <x15:cachedUniqueName index="1454" name="[Clean_Data].[Customer ID].&amp;[13818]"/>
            <x15:cachedUniqueName index="1455" name="[Clean_Data].[Customer ID].&amp;[13819]"/>
            <x15:cachedUniqueName index="1456" name="[Clean_Data].[Customer ID].&amp;[13820]"/>
            <x15:cachedUniqueName index="1457" name="[Clean_Data].[Customer ID].&amp;[13821]"/>
            <x15:cachedUniqueName index="1458" name="[Clean_Data].[Customer ID].&amp;[13822]"/>
            <x15:cachedUniqueName index="1459" name="[Clean_Data].[Customer ID].&amp;[13823]"/>
            <x15:cachedUniqueName index="1460" name="[Clean_Data].[Customer ID].&amp;[13824]"/>
            <x15:cachedUniqueName index="1461" name="[Clean_Data].[Customer ID].&amp;[13825]"/>
            <x15:cachedUniqueName index="1462" name="[Clean_Data].[Customer ID].&amp;[13826]"/>
            <x15:cachedUniqueName index="1463" name="[Clean_Data].[Customer ID].&amp;[13827]"/>
            <x15:cachedUniqueName index="1464" name="[Clean_Data].[Customer ID].&amp;[13828]"/>
            <x15:cachedUniqueName index="1465" name="[Clean_Data].[Customer ID].&amp;[13829]"/>
            <x15:cachedUniqueName index="1466" name="[Clean_Data].[Customer ID].&amp;[13830]"/>
            <x15:cachedUniqueName index="1467" name="[Clean_Data].[Customer ID].&amp;[13831]"/>
            <x15:cachedUniqueName index="1468" name="[Clean_Data].[Customer ID].&amp;[13832]"/>
            <x15:cachedUniqueName index="1469" name="[Clean_Data].[Customer ID].&amp;[13833]"/>
            <x15:cachedUniqueName index="1470" name="[Clean_Data].[Customer ID].&amp;[13834]"/>
            <x15:cachedUniqueName index="1471" name="[Clean_Data].[Customer ID].&amp;[13835]"/>
            <x15:cachedUniqueName index="1472" name="[Clean_Data].[Customer ID].&amp;[13836]"/>
            <x15:cachedUniqueName index="1473" name="[Clean_Data].[Customer ID].&amp;[13837]"/>
            <x15:cachedUniqueName index="1474" name="[Clean_Data].[Customer ID].&amp;[13838]"/>
            <x15:cachedUniqueName index="1475" name="[Clean_Data].[Customer ID].&amp;[13839]"/>
            <x15:cachedUniqueName index="1476" name="[Clean_Data].[Customer ID].&amp;[13840]"/>
            <x15:cachedUniqueName index="1477" name="[Clean_Data].[Customer ID].&amp;[13841]"/>
            <x15:cachedUniqueName index="1478" name="[Clean_Data].[Customer ID].&amp;[13842]"/>
            <x15:cachedUniqueName index="1479" name="[Clean_Data].[Customer ID].&amp;[13843]"/>
            <x15:cachedUniqueName index="1480" name="[Clean_Data].[Customer ID].&amp;[13844]"/>
            <x15:cachedUniqueName index="1481" name="[Clean_Data].[Customer ID].&amp;[13845]"/>
            <x15:cachedUniqueName index="1482" name="[Clean_Data].[Customer ID].&amp;[13846]"/>
            <x15:cachedUniqueName index="1483" name="[Clean_Data].[Customer ID].&amp;[13847]"/>
            <x15:cachedUniqueName index="1484" name="[Clean_Data].[Customer ID].&amp;[13848]"/>
            <x15:cachedUniqueName index="1485" name="[Clean_Data].[Customer ID].&amp;[13849]"/>
            <x15:cachedUniqueName index="1486" name="[Clean_Data].[Customer ID].&amp;[13850]"/>
            <x15:cachedUniqueName index="1487" name="[Clean_Data].[Customer ID].&amp;[13851]"/>
            <x15:cachedUniqueName index="1488" name="[Clean_Data].[Customer ID].&amp;[13852]"/>
            <x15:cachedUniqueName index="1489" name="[Clean_Data].[Customer ID].&amp;[13853]"/>
            <x15:cachedUniqueName index="1490" name="[Clean_Data].[Customer ID].&amp;[13854]"/>
            <x15:cachedUniqueName index="1491" name="[Clean_Data].[Customer ID].&amp;[13855]"/>
            <x15:cachedUniqueName index="1492" name="[Clean_Data].[Customer ID].&amp;[13856]"/>
            <x15:cachedUniqueName index="1493" name="[Clean_Data].[Customer ID].&amp;[13857]"/>
            <x15:cachedUniqueName index="1494" name="[Clean_Data].[Customer ID].&amp;[13858]"/>
            <x15:cachedUniqueName index="1495" name="[Clean_Data].[Customer ID].&amp;[13859]"/>
            <x15:cachedUniqueName index="1496" name="[Clean_Data].[Customer ID].&amp;[13860]"/>
            <x15:cachedUniqueName index="1497" name="[Clean_Data].[Customer ID].&amp;[13861]"/>
            <x15:cachedUniqueName index="1498" name="[Clean_Data].[Customer ID].&amp;[13862]"/>
            <x15:cachedUniqueName index="1499" name="[Clean_Data].[Customer ID].&amp;[13863]"/>
            <x15:cachedUniqueName index="1500" name="[Clean_Data].[Customer ID].&amp;[13864]"/>
            <x15:cachedUniqueName index="1501" name="[Clean_Data].[Customer ID].&amp;[13865]"/>
            <x15:cachedUniqueName index="1502" name="[Clean_Data].[Customer ID].&amp;[13866]"/>
            <x15:cachedUniqueName index="1503" name="[Clean_Data].[Customer ID].&amp;[13867]"/>
            <x15:cachedUniqueName index="1504" name="[Clean_Data].[Customer ID].&amp;[13868]"/>
            <x15:cachedUniqueName index="1505" name="[Clean_Data].[Customer ID].&amp;[13869]"/>
            <x15:cachedUniqueName index="1506" name="[Clean_Data].[Customer ID].&amp;[13870]"/>
            <x15:cachedUniqueName index="1507" name="[Clean_Data].[Customer ID].&amp;[13871]"/>
            <x15:cachedUniqueName index="1508" name="[Clean_Data].[Customer ID].&amp;[13872]"/>
            <x15:cachedUniqueName index="1509" name="[Clean_Data].[Customer ID].&amp;[13873]"/>
            <x15:cachedUniqueName index="1510" name="[Clean_Data].[Customer ID].&amp;[13874]"/>
            <x15:cachedUniqueName index="1511" name="[Clean_Data].[Customer ID].&amp;[13875]"/>
            <x15:cachedUniqueName index="1512" name="[Clean_Data].[Customer ID].&amp;[13876]"/>
            <x15:cachedUniqueName index="1513" name="[Clean_Data].[Customer ID].&amp;[13877]"/>
            <x15:cachedUniqueName index="1514" name="[Clean_Data].[Customer ID].&amp;[13878]"/>
            <x15:cachedUniqueName index="1515" name="[Clean_Data].[Customer ID].&amp;[13879]"/>
            <x15:cachedUniqueName index="1516" name="[Clean_Data].[Customer ID].&amp;[13880]"/>
            <x15:cachedUniqueName index="1517" name="[Clean_Data].[Customer ID].&amp;[13881]"/>
            <x15:cachedUniqueName index="1518" name="[Clean_Data].[Customer ID].&amp;[13882]"/>
            <x15:cachedUniqueName index="1519" name="[Clean_Data].[Customer ID].&amp;[13883]"/>
            <x15:cachedUniqueName index="1520" name="[Clean_Data].[Customer ID].&amp;[13884]"/>
            <x15:cachedUniqueName index="1521" name="[Clean_Data].[Customer ID].&amp;[13885]"/>
            <x15:cachedUniqueName index="1522" name="[Clean_Data].[Customer ID].&amp;[13886]"/>
            <x15:cachedUniqueName index="1523" name="[Clean_Data].[Customer ID].&amp;[13887]"/>
            <x15:cachedUniqueName index="1524" name="[Clean_Data].[Customer ID].&amp;[13888]"/>
            <x15:cachedUniqueName index="1525" name="[Clean_Data].[Customer ID].&amp;[13889]"/>
            <x15:cachedUniqueName index="1526" name="[Clean_Data].[Customer ID].&amp;[13890]"/>
            <x15:cachedUniqueName index="1527" name="[Clean_Data].[Customer ID].&amp;[13891]"/>
            <x15:cachedUniqueName index="1528" name="[Clean_Data].[Customer ID].&amp;[13892]"/>
            <x15:cachedUniqueName index="1529" name="[Clean_Data].[Customer ID].&amp;[13893]"/>
            <x15:cachedUniqueName index="1530" name="[Clean_Data].[Customer ID].&amp;[13894]"/>
            <x15:cachedUniqueName index="1531" name="[Clean_Data].[Customer ID].&amp;[13895]"/>
            <x15:cachedUniqueName index="1532" name="[Clean_Data].[Customer ID].&amp;[13896]"/>
            <x15:cachedUniqueName index="1533" name="[Clean_Data].[Customer ID].&amp;[13897]"/>
            <x15:cachedUniqueName index="1534" name="[Clean_Data].[Customer ID].&amp;[13898]"/>
            <x15:cachedUniqueName index="1535" name="[Clean_Data].[Customer ID].&amp;[13899]"/>
            <x15:cachedUniqueName index="1536" name="[Clean_Data].[Customer ID].&amp;[13900]"/>
            <x15:cachedUniqueName index="1537" name="[Clean_Data].[Customer ID].&amp;[13901]"/>
            <x15:cachedUniqueName index="1538" name="[Clean_Data].[Customer ID].&amp;[13902]"/>
            <x15:cachedUniqueName index="1539" name="[Clean_Data].[Customer ID].&amp;[13903]"/>
            <x15:cachedUniqueName index="1540" name="[Clean_Data].[Customer ID].&amp;[13904]"/>
            <x15:cachedUniqueName index="1541" name="[Clean_Data].[Customer ID].&amp;[13905]"/>
            <x15:cachedUniqueName index="1542" name="[Clean_Data].[Customer ID].&amp;[13906]"/>
            <x15:cachedUniqueName index="1543" name="[Clean_Data].[Customer ID].&amp;[13907]"/>
            <x15:cachedUniqueName index="1544" name="[Clean_Data].[Customer ID].&amp;[13908]"/>
            <x15:cachedUniqueName index="1545" name="[Clean_Data].[Customer ID].&amp;[13909]"/>
            <x15:cachedUniqueName index="1546" name="[Clean_Data].[Customer ID].&amp;[13911]"/>
            <x15:cachedUniqueName index="1547" name="[Clean_Data].[Customer ID].&amp;[13912]"/>
            <x15:cachedUniqueName index="1548" name="[Clean_Data].[Customer ID].&amp;[13913]"/>
            <x15:cachedUniqueName index="1549" name="[Clean_Data].[Customer ID].&amp;[13914]"/>
            <x15:cachedUniqueName index="1550" name="[Clean_Data].[Customer ID].&amp;[13915]"/>
            <x15:cachedUniqueName index="1551" name="[Clean_Data].[Customer ID].&amp;[13916]"/>
            <x15:cachedUniqueName index="1552" name="[Clean_Data].[Customer ID].&amp;[13917]"/>
            <x15:cachedUniqueName index="1553" name="[Clean_Data].[Customer ID].&amp;[13918]"/>
            <x15:cachedUniqueName index="1554" name="[Clean_Data].[Customer ID].&amp;[13919]"/>
            <x15:cachedUniqueName index="1555" name="[Clean_Data].[Customer ID].&amp;[13920]"/>
            <x15:cachedUniqueName index="1556" name="[Clean_Data].[Customer ID].&amp;[13921]"/>
            <x15:cachedUniqueName index="1557" name="[Clean_Data].[Customer ID].&amp;[13922]"/>
            <x15:cachedUniqueName index="1558" name="[Clean_Data].[Customer ID].&amp;[13923]"/>
            <x15:cachedUniqueName index="1559" name="[Clean_Data].[Customer ID].&amp;[13924]"/>
            <x15:cachedUniqueName index="1560" name="[Clean_Data].[Customer ID].&amp;[13925]"/>
            <x15:cachedUniqueName index="1561" name="[Clean_Data].[Customer ID].&amp;[13926]"/>
            <x15:cachedUniqueName index="1562" name="[Clean_Data].[Customer ID].&amp;[13927]"/>
            <x15:cachedUniqueName index="1563" name="[Clean_Data].[Customer ID].&amp;[13928]"/>
            <x15:cachedUniqueName index="1564" name="[Clean_Data].[Customer ID].&amp;[13929]"/>
            <x15:cachedUniqueName index="1565" name="[Clean_Data].[Customer ID].&amp;[13930]"/>
            <x15:cachedUniqueName index="1566" name="[Clean_Data].[Customer ID].&amp;[13931]"/>
            <x15:cachedUniqueName index="1567" name="[Clean_Data].[Customer ID].&amp;[13932]"/>
            <x15:cachedUniqueName index="1568" name="[Clean_Data].[Customer ID].&amp;[13933]"/>
            <x15:cachedUniqueName index="1569" name="[Clean_Data].[Customer ID].&amp;[13934]"/>
            <x15:cachedUniqueName index="1570" name="[Clean_Data].[Customer ID].&amp;[13935]"/>
            <x15:cachedUniqueName index="1571" name="[Clean_Data].[Customer ID].&amp;[13936]"/>
            <x15:cachedUniqueName index="1572" name="[Clean_Data].[Customer ID].&amp;[13937]"/>
            <x15:cachedUniqueName index="1573" name="[Clean_Data].[Customer ID].&amp;[13938]"/>
            <x15:cachedUniqueName index="1574" name="[Clean_Data].[Customer ID].&amp;[13939]"/>
            <x15:cachedUniqueName index="1575" name="[Clean_Data].[Customer ID].&amp;[13940]"/>
            <x15:cachedUniqueName index="1576" name="[Clean_Data].[Customer ID].&amp;[13941]"/>
            <x15:cachedUniqueName index="1577" name="[Clean_Data].[Customer ID].&amp;[13942]"/>
            <x15:cachedUniqueName index="1578" name="[Clean_Data].[Customer ID].&amp;[13943]"/>
            <x15:cachedUniqueName index="1579" name="[Clean_Data].[Customer ID].&amp;[13944]"/>
            <x15:cachedUniqueName index="1580" name="[Clean_Data].[Customer ID].&amp;[13945]"/>
            <x15:cachedUniqueName index="1581" name="[Clean_Data].[Customer ID].&amp;[13946]"/>
            <x15:cachedUniqueName index="1582" name="[Clean_Data].[Customer ID].&amp;[13947]"/>
            <x15:cachedUniqueName index="1583" name="[Clean_Data].[Customer ID].&amp;[13948]"/>
            <x15:cachedUniqueName index="1584" name="[Clean_Data].[Customer ID].&amp;[13949]"/>
            <x15:cachedUniqueName index="1585" name="[Clean_Data].[Customer ID].&amp;[13950]"/>
            <x15:cachedUniqueName index="1586" name="[Clean_Data].[Customer ID].&amp;[13951]"/>
            <x15:cachedUniqueName index="1587" name="[Clean_Data].[Customer ID].&amp;[13952]"/>
            <x15:cachedUniqueName index="1588" name="[Clean_Data].[Customer ID].&amp;[13953]"/>
            <x15:cachedUniqueName index="1589" name="[Clean_Data].[Customer ID].&amp;[13954]"/>
            <x15:cachedUniqueName index="1590" name="[Clean_Data].[Customer ID].&amp;[13955]"/>
            <x15:cachedUniqueName index="1591" name="[Clean_Data].[Customer ID].&amp;[13956]"/>
            <x15:cachedUniqueName index="1592" name="[Clean_Data].[Customer ID].&amp;[13957]"/>
            <x15:cachedUniqueName index="1593" name="[Clean_Data].[Customer ID].&amp;[13958]"/>
            <x15:cachedUniqueName index="1594" name="[Clean_Data].[Customer ID].&amp;[13959]"/>
            <x15:cachedUniqueName index="1595" name="[Clean_Data].[Customer ID].&amp;[13960]"/>
            <x15:cachedUniqueName index="1596" name="[Clean_Data].[Customer ID].&amp;[13961]"/>
            <x15:cachedUniqueName index="1597" name="[Clean_Data].[Customer ID].&amp;[13962]"/>
            <x15:cachedUniqueName index="1598" name="[Clean_Data].[Customer ID].&amp;[13963]"/>
            <x15:cachedUniqueName index="1599" name="[Clean_Data].[Customer ID].&amp;[13964]"/>
            <x15:cachedUniqueName index="1600" name="[Clean_Data].[Customer ID].&amp;[13965]"/>
            <x15:cachedUniqueName index="1601" name="[Clean_Data].[Customer ID].&amp;[13966]"/>
            <x15:cachedUniqueName index="1602" name="[Clean_Data].[Customer ID].&amp;[13967]"/>
            <x15:cachedUniqueName index="1603" name="[Clean_Data].[Customer ID].&amp;[13968]"/>
            <x15:cachedUniqueName index="1604" name="[Clean_Data].[Customer ID].&amp;[13969]"/>
            <x15:cachedUniqueName index="1605" name="[Clean_Data].[Customer ID].&amp;[13970]"/>
            <x15:cachedUniqueName index="1606" name="[Clean_Data].[Customer ID].&amp;[13971]"/>
            <x15:cachedUniqueName index="1607" name="[Clean_Data].[Customer ID].&amp;[13972]"/>
            <x15:cachedUniqueName index="1608" name="[Clean_Data].[Customer ID].&amp;[13973]"/>
            <x15:cachedUniqueName index="1609" name="[Clean_Data].[Customer ID].&amp;[13974]"/>
            <x15:cachedUniqueName index="1610" name="[Clean_Data].[Customer ID].&amp;[13975]"/>
            <x15:cachedUniqueName index="1611" name="[Clean_Data].[Customer ID].&amp;[13976]"/>
            <x15:cachedUniqueName index="1612" name="[Clean_Data].[Customer ID].&amp;[13977]"/>
            <x15:cachedUniqueName index="1613" name="[Clean_Data].[Customer ID].&amp;[13978]"/>
            <x15:cachedUniqueName index="1614" name="[Clean_Data].[Customer ID].&amp;[13979]"/>
            <x15:cachedUniqueName index="1615" name="[Clean_Data].[Customer ID].&amp;[13980]"/>
            <x15:cachedUniqueName index="1616" name="[Clean_Data].[Customer ID].&amp;[13981]"/>
            <x15:cachedUniqueName index="1617" name="[Clean_Data].[Customer ID].&amp;[13982]"/>
            <x15:cachedUniqueName index="1618" name="[Clean_Data].[Customer ID].&amp;[13983]"/>
            <x15:cachedUniqueName index="1619" name="[Clean_Data].[Customer ID].&amp;[13984]"/>
            <x15:cachedUniqueName index="1620" name="[Clean_Data].[Customer ID].&amp;[13985]"/>
            <x15:cachedUniqueName index="1621" name="[Clean_Data].[Customer ID].&amp;[13986]"/>
            <x15:cachedUniqueName index="1622" name="[Clean_Data].[Customer ID].&amp;[13987]"/>
            <x15:cachedUniqueName index="1623" name="[Clean_Data].[Customer ID].&amp;[13988]"/>
            <x15:cachedUniqueName index="1624" name="[Clean_Data].[Customer ID].&amp;[13989]"/>
            <x15:cachedUniqueName index="1625" name="[Clean_Data].[Customer ID].&amp;[13990]"/>
            <x15:cachedUniqueName index="1626" name="[Clean_Data].[Customer ID].&amp;[13991]"/>
            <x15:cachedUniqueName index="1627" name="[Clean_Data].[Customer ID].&amp;[13992]"/>
            <x15:cachedUniqueName index="1628" name="[Clean_Data].[Customer ID].&amp;[13993]"/>
            <x15:cachedUniqueName index="1629" name="[Clean_Data].[Customer ID].&amp;[13994]"/>
            <x15:cachedUniqueName index="1630" name="[Clean_Data].[Customer ID].&amp;[13995]"/>
            <x15:cachedUniqueName index="1631" name="[Clean_Data].[Customer ID].&amp;[13996]"/>
            <x15:cachedUniqueName index="1632" name="[Clean_Data].[Customer ID].&amp;[13997]"/>
            <x15:cachedUniqueName index="1633" name="[Clean_Data].[Customer ID].&amp;[13998]"/>
            <x15:cachedUniqueName index="1634" name="[Clean_Data].[Customer ID].&amp;[13999]"/>
            <x15:cachedUniqueName index="1635" name="[Clean_Data].[Customer ID].&amp;[14000]"/>
            <x15:cachedUniqueName index="1636" name="[Clean_Data].[Customer ID].&amp;[14001]"/>
            <x15:cachedUniqueName index="1637" name="[Clean_Data].[Customer ID].&amp;[14002]"/>
            <x15:cachedUniqueName index="1638" name="[Clean_Data].[Customer ID].&amp;[14003]"/>
            <x15:cachedUniqueName index="1639" name="[Clean_Data].[Customer ID].&amp;[14004]"/>
            <x15:cachedUniqueName index="1640" name="[Clean_Data].[Customer ID].&amp;[14005]"/>
            <x15:cachedUniqueName index="1641" name="[Clean_Data].[Customer ID].&amp;[14006]"/>
            <x15:cachedUniqueName index="1642" name="[Clean_Data].[Customer ID].&amp;[14007]"/>
            <x15:cachedUniqueName index="1643" name="[Clean_Data].[Customer ID].&amp;[14008]"/>
            <x15:cachedUniqueName index="1644" name="[Clean_Data].[Customer ID].&amp;[14009]"/>
            <x15:cachedUniqueName index="1645" name="[Clean_Data].[Customer ID].&amp;[14010]"/>
            <x15:cachedUniqueName index="1646" name="[Clean_Data].[Customer ID].&amp;[14011]"/>
            <x15:cachedUniqueName index="1647" name="[Clean_Data].[Customer ID].&amp;[14012]"/>
            <x15:cachedUniqueName index="1648" name="[Clean_Data].[Customer ID].&amp;[14013]"/>
            <x15:cachedUniqueName index="1649" name="[Clean_Data].[Customer ID].&amp;[14014]"/>
            <x15:cachedUniqueName index="1650" name="[Clean_Data].[Customer ID].&amp;[14015]"/>
            <x15:cachedUniqueName index="1651" name="[Clean_Data].[Customer ID].&amp;[14016]"/>
            <x15:cachedUniqueName index="1652" name="[Clean_Data].[Customer ID].&amp;[14017]"/>
            <x15:cachedUniqueName index="1653" name="[Clean_Data].[Customer ID].&amp;[14018]"/>
            <x15:cachedUniqueName index="1654" name="[Clean_Data].[Customer ID].&amp;[14019]"/>
            <x15:cachedUniqueName index="1655" name="[Clean_Data].[Customer ID].&amp;[14020]"/>
            <x15:cachedUniqueName index="1656" name="[Clean_Data].[Customer ID].&amp;[14021]"/>
            <x15:cachedUniqueName index="1657" name="[Clean_Data].[Customer ID].&amp;[14022]"/>
            <x15:cachedUniqueName index="1658" name="[Clean_Data].[Customer ID].&amp;[14023]"/>
            <x15:cachedUniqueName index="1659" name="[Clean_Data].[Customer ID].&amp;[14024]"/>
            <x15:cachedUniqueName index="1660" name="[Clean_Data].[Customer ID].&amp;[14025]"/>
            <x15:cachedUniqueName index="1661" name="[Clean_Data].[Customer ID].&amp;[14026]"/>
            <x15:cachedUniqueName index="1662" name="[Clean_Data].[Customer ID].&amp;[14027]"/>
            <x15:cachedUniqueName index="1663" name="[Clean_Data].[Customer ID].&amp;[14028]"/>
            <x15:cachedUniqueName index="1664" name="[Clean_Data].[Customer ID].&amp;[14029]"/>
            <x15:cachedUniqueName index="1665" name="[Clean_Data].[Customer ID].&amp;[14030]"/>
            <x15:cachedUniqueName index="1666" name="[Clean_Data].[Customer ID].&amp;[14031]"/>
            <x15:cachedUniqueName index="1667" name="[Clean_Data].[Customer ID].&amp;[14032]"/>
            <x15:cachedUniqueName index="1668" name="[Clean_Data].[Customer ID].&amp;[14033]"/>
            <x15:cachedUniqueName index="1669" name="[Clean_Data].[Customer ID].&amp;[14034]"/>
            <x15:cachedUniqueName index="1670" name="[Clean_Data].[Customer ID].&amp;[14035]"/>
            <x15:cachedUniqueName index="1671" name="[Clean_Data].[Customer ID].&amp;[14036]"/>
            <x15:cachedUniqueName index="1672" name="[Clean_Data].[Customer ID].&amp;[14037]"/>
            <x15:cachedUniqueName index="1673" name="[Clean_Data].[Customer ID].&amp;[14038]"/>
            <x15:cachedUniqueName index="1674" name="[Clean_Data].[Customer ID].&amp;[14039]"/>
            <x15:cachedUniqueName index="1675" name="[Clean_Data].[Customer ID].&amp;[14040]"/>
            <x15:cachedUniqueName index="1676" name="[Clean_Data].[Customer ID].&amp;[14041]"/>
            <x15:cachedUniqueName index="1677" name="[Clean_Data].[Customer ID].&amp;[14042]"/>
            <x15:cachedUniqueName index="1678" name="[Clean_Data].[Customer ID].&amp;[14043]"/>
            <x15:cachedUniqueName index="1679" name="[Clean_Data].[Customer ID].&amp;[14044]"/>
            <x15:cachedUniqueName index="1680" name="[Clean_Data].[Customer ID].&amp;[14045]"/>
            <x15:cachedUniqueName index="1681" name="[Clean_Data].[Customer ID].&amp;[14046]"/>
            <x15:cachedUniqueName index="1682" name="[Clean_Data].[Customer ID].&amp;[14047]"/>
            <x15:cachedUniqueName index="1683" name="[Clean_Data].[Customer ID].&amp;[14048]"/>
            <x15:cachedUniqueName index="1684" name="[Clean_Data].[Customer ID].&amp;[14049]"/>
            <x15:cachedUniqueName index="1685" name="[Clean_Data].[Customer ID].&amp;[14050]"/>
            <x15:cachedUniqueName index="1686" name="[Clean_Data].[Customer ID].&amp;[14051]"/>
            <x15:cachedUniqueName index="1687" name="[Clean_Data].[Customer ID].&amp;[14052]"/>
            <x15:cachedUniqueName index="1688" name="[Clean_Data].[Customer ID].&amp;[14053]"/>
            <x15:cachedUniqueName index="1689" name="[Clean_Data].[Customer ID].&amp;[14054]"/>
            <x15:cachedUniqueName index="1690" name="[Clean_Data].[Customer ID].&amp;[14055]"/>
            <x15:cachedUniqueName index="1691" name="[Clean_Data].[Customer ID].&amp;[14056]"/>
            <x15:cachedUniqueName index="1692" name="[Clean_Data].[Customer ID].&amp;[14057]"/>
            <x15:cachedUniqueName index="1693" name="[Clean_Data].[Customer ID].&amp;[14058]"/>
            <x15:cachedUniqueName index="1694" name="[Clean_Data].[Customer ID].&amp;[14059]"/>
            <x15:cachedUniqueName index="1695" name="[Clean_Data].[Customer ID].&amp;[14060]"/>
            <x15:cachedUniqueName index="1696" name="[Clean_Data].[Customer ID].&amp;[14061]"/>
            <x15:cachedUniqueName index="1697" name="[Clean_Data].[Customer ID].&amp;[14062]"/>
            <x15:cachedUniqueName index="1698" name="[Clean_Data].[Customer ID].&amp;[14063]"/>
            <x15:cachedUniqueName index="1699" name="[Clean_Data].[Customer ID].&amp;[14064]"/>
            <x15:cachedUniqueName index="1700" name="[Clean_Data].[Customer ID].&amp;[14065]"/>
            <x15:cachedUniqueName index="1701" name="[Clean_Data].[Customer ID].&amp;[14066]"/>
            <x15:cachedUniqueName index="1702" name="[Clean_Data].[Customer ID].&amp;[14067]"/>
            <x15:cachedUniqueName index="1703" name="[Clean_Data].[Customer ID].&amp;[14068]"/>
            <x15:cachedUniqueName index="1704" name="[Clean_Data].[Customer ID].&amp;[14069]"/>
            <x15:cachedUniqueName index="1705" name="[Clean_Data].[Customer ID].&amp;[14070]"/>
            <x15:cachedUniqueName index="1706" name="[Clean_Data].[Customer ID].&amp;[14071]"/>
            <x15:cachedUniqueName index="1707" name="[Clean_Data].[Customer ID].&amp;[14072]"/>
            <x15:cachedUniqueName index="1708" name="[Clean_Data].[Customer ID].&amp;[14073]"/>
            <x15:cachedUniqueName index="1709" name="[Clean_Data].[Customer ID].&amp;[14074]"/>
            <x15:cachedUniqueName index="1710" name="[Clean_Data].[Customer ID].&amp;[14075]"/>
            <x15:cachedUniqueName index="1711" name="[Clean_Data].[Customer ID].&amp;[14076]"/>
            <x15:cachedUniqueName index="1712" name="[Clean_Data].[Customer ID].&amp;[14077]"/>
            <x15:cachedUniqueName index="1713" name="[Clean_Data].[Customer ID].&amp;[14078]"/>
            <x15:cachedUniqueName index="1714" name="[Clean_Data].[Customer ID].&amp;[14079]"/>
            <x15:cachedUniqueName index="1715" name="[Clean_Data].[Customer ID].&amp;[14080]"/>
            <x15:cachedUniqueName index="1716" name="[Clean_Data].[Customer ID].&amp;[14081]"/>
            <x15:cachedUniqueName index="1717" name="[Clean_Data].[Customer ID].&amp;[14082]"/>
            <x15:cachedUniqueName index="1718" name="[Clean_Data].[Customer ID].&amp;[14083]"/>
            <x15:cachedUniqueName index="1719" name="[Clean_Data].[Customer ID].&amp;[14084]"/>
            <x15:cachedUniqueName index="1720" name="[Clean_Data].[Customer ID].&amp;[14085]"/>
            <x15:cachedUniqueName index="1721" name="[Clean_Data].[Customer ID].&amp;[14086]"/>
            <x15:cachedUniqueName index="1722" name="[Clean_Data].[Customer ID].&amp;[14087]"/>
            <x15:cachedUniqueName index="1723" name="[Clean_Data].[Customer ID].&amp;[14088]"/>
            <x15:cachedUniqueName index="1724" name="[Clean_Data].[Customer ID].&amp;[14089]"/>
            <x15:cachedUniqueName index="1725" name="[Clean_Data].[Customer ID].&amp;[14090]"/>
            <x15:cachedUniqueName index="1726" name="[Clean_Data].[Customer ID].&amp;[14091]"/>
            <x15:cachedUniqueName index="1727" name="[Clean_Data].[Customer ID].&amp;[14092]"/>
            <x15:cachedUniqueName index="1728" name="[Clean_Data].[Customer ID].&amp;[14093]"/>
            <x15:cachedUniqueName index="1729" name="[Clean_Data].[Customer ID].&amp;[14094]"/>
            <x15:cachedUniqueName index="1730" name="[Clean_Data].[Customer ID].&amp;[14095]"/>
            <x15:cachedUniqueName index="1731" name="[Clean_Data].[Customer ID].&amp;[14096]"/>
            <x15:cachedUniqueName index="1732" name="[Clean_Data].[Customer ID].&amp;[14097]"/>
            <x15:cachedUniqueName index="1733" name="[Clean_Data].[Customer ID].&amp;[14098]"/>
            <x15:cachedUniqueName index="1734" name="[Clean_Data].[Customer ID].&amp;[14099]"/>
            <x15:cachedUniqueName index="1735" name="[Clean_Data].[Customer ID].&amp;[14100]"/>
            <x15:cachedUniqueName index="1736" name="[Clean_Data].[Customer ID].&amp;[14101]"/>
            <x15:cachedUniqueName index="1737" name="[Clean_Data].[Customer ID].&amp;[14102]"/>
            <x15:cachedUniqueName index="1738" name="[Clean_Data].[Customer ID].&amp;[14104]"/>
            <x15:cachedUniqueName index="1739" name="[Clean_Data].[Customer ID].&amp;[14105]"/>
            <x15:cachedUniqueName index="1740" name="[Clean_Data].[Customer ID].&amp;[14106]"/>
            <x15:cachedUniqueName index="1741" name="[Clean_Data].[Customer ID].&amp;[14107]"/>
            <x15:cachedUniqueName index="1742" name="[Clean_Data].[Customer ID].&amp;[14108]"/>
            <x15:cachedUniqueName index="1743" name="[Clean_Data].[Customer ID].&amp;[14109]"/>
            <x15:cachedUniqueName index="1744" name="[Clean_Data].[Customer ID].&amp;[14110]"/>
            <x15:cachedUniqueName index="1745" name="[Clean_Data].[Customer ID].&amp;[14111]"/>
            <x15:cachedUniqueName index="1746" name="[Clean_Data].[Customer ID].&amp;[14112]"/>
            <x15:cachedUniqueName index="1747" name="[Clean_Data].[Customer ID].&amp;[14113]"/>
            <x15:cachedUniqueName index="1748" name="[Clean_Data].[Customer ID].&amp;[14114]"/>
            <x15:cachedUniqueName index="1749" name="[Clean_Data].[Customer ID].&amp;[14115]"/>
            <x15:cachedUniqueName index="1750" name="[Clean_Data].[Customer ID].&amp;[14116]"/>
            <x15:cachedUniqueName index="1751" name="[Clean_Data].[Customer ID].&amp;[14117]"/>
            <x15:cachedUniqueName index="1752" name="[Clean_Data].[Customer ID].&amp;[14118]"/>
            <x15:cachedUniqueName index="1753" name="[Clean_Data].[Customer ID].&amp;[14119]"/>
            <x15:cachedUniqueName index="1754" name="[Clean_Data].[Customer ID].&amp;[14121]"/>
            <x15:cachedUniqueName index="1755" name="[Clean_Data].[Customer ID].&amp;[14122]"/>
            <x15:cachedUniqueName index="1756" name="[Clean_Data].[Customer ID].&amp;[14123]"/>
            <x15:cachedUniqueName index="1757" name="[Clean_Data].[Customer ID].&amp;[14124]"/>
            <x15:cachedUniqueName index="1758" name="[Clean_Data].[Customer ID].&amp;[14125]"/>
            <x15:cachedUniqueName index="1759" name="[Clean_Data].[Customer ID].&amp;[14126]"/>
            <x15:cachedUniqueName index="1760" name="[Clean_Data].[Customer ID].&amp;[14127]"/>
            <x15:cachedUniqueName index="1761" name="[Clean_Data].[Customer ID].&amp;[14128]"/>
            <x15:cachedUniqueName index="1762" name="[Clean_Data].[Customer ID].&amp;[14129]"/>
            <x15:cachedUniqueName index="1763" name="[Clean_Data].[Customer ID].&amp;[14130]"/>
            <x15:cachedUniqueName index="1764" name="[Clean_Data].[Customer ID].&amp;[14131]"/>
            <x15:cachedUniqueName index="1765" name="[Clean_Data].[Customer ID].&amp;[14132]"/>
            <x15:cachedUniqueName index="1766" name="[Clean_Data].[Customer ID].&amp;[14133]"/>
            <x15:cachedUniqueName index="1767" name="[Clean_Data].[Customer ID].&amp;[14134]"/>
            <x15:cachedUniqueName index="1768" name="[Clean_Data].[Customer ID].&amp;[14135]"/>
            <x15:cachedUniqueName index="1769" name="[Clean_Data].[Customer ID].&amp;[14136]"/>
            <x15:cachedUniqueName index="1770" name="[Clean_Data].[Customer ID].&amp;[14137]"/>
            <x15:cachedUniqueName index="1771" name="[Clean_Data].[Customer ID].&amp;[14138]"/>
            <x15:cachedUniqueName index="1772" name="[Clean_Data].[Customer ID].&amp;[14139]"/>
            <x15:cachedUniqueName index="1773" name="[Clean_Data].[Customer ID].&amp;[14140]"/>
            <x15:cachedUniqueName index="1774" name="[Clean_Data].[Customer ID].&amp;[14141]"/>
            <x15:cachedUniqueName index="1775" name="[Clean_Data].[Customer ID].&amp;[14142]"/>
            <x15:cachedUniqueName index="1776" name="[Clean_Data].[Customer ID].&amp;[14143]"/>
            <x15:cachedUniqueName index="1777" name="[Clean_Data].[Customer ID].&amp;[14144]"/>
            <x15:cachedUniqueName index="1778" name="[Clean_Data].[Customer ID].&amp;[14145]"/>
            <x15:cachedUniqueName index="1779" name="[Clean_Data].[Customer ID].&amp;[14146]"/>
            <x15:cachedUniqueName index="1780" name="[Clean_Data].[Customer ID].&amp;[14147]"/>
            <x15:cachedUniqueName index="1781" name="[Clean_Data].[Customer ID].&amp;[14148]"/>
            <x15:cachedUniqueName index="1782" name="[Clean_Data].[Customer ID].&amp;[14149]"/>
            <x15:cachedUniqueName index="1783" name="[Clean_Data].[Customer ID].&amp;[14150]"/>
            <x15:cachedUniqueName index="1784" name="[Clean_Data].[Customer ID].&amp;[14151]"/>
            <x15:cachedUniqueName index="1785" name="[Clean_Data].[Customer ID].&amp;[14152]"/>
            <x15:cachedUniqueName index="1786" name="[Clean_Data].[Customer ID].&amp;[14153]"/>
            <x15:cachedUniqueName index="1787" name="[Clean_Data].[Customer ID].&amp;[14154]"/>
            <x15:cachedUniqueName index="1788" name="[Clean_Data].[Customer ID].&amp;[14155]"/>
            <x15:cachedUniqueName index="1789" name="[Clean_Data].[Customer ID].&amp;[14156]"/>
            <x15:cachedUniqueName index="1790" name="[Clean_Data].[Customer ID].&amp;[14157]"/>
            <x15:cachedUniqueName index="1791" name="[Clean_Data].[Customer ID].&amp;[14158]"/>
            <x15:cachedUniqueName index="1792" name="[Clean_Data].[Customer ID].&amp;[14159]"/>
            <x15:cachedUniqueName index="1793" name="[Clean_Data].[Customer ID].&amp;[14160]"/>
            <x15:cachedUniqueName index="1794" name="[Clean_Data].[Customer ID].&amp;[14161]"/>
            <x15:cachedUniqueName index="1795" name="[Clean_Data].[Customer ID].&amp;[14162]"/>
            <x15:cachedUniqueName index="1796" name="[Clean_Data].[Customer ID].&amp;[14163]"/>
            <x15:cachedUniqueName index="1797" name="[Clean_Data].[Customer ID].&amp;[14164]"/>
            <x15:cachedUniqueName index="1798" name="[Clean_Data].[Customer ID].&amp;[14165]"/>
            <x15:cachedUniqueName index="1799" name="[Clean_Data].[Customer ID].&amp;[14166]"/>
            <x15:cachedUniqueName index="1800" name="[Clean_Data].[Customer ID].&amp;[14167]"/>
            <x15:cachedUniqueName index="1801" name="[Clean_Data].[Customer ID].&amp;[14168]"/>
            <x15:cachedUniqueName index="1802" name="[Clean_Data].[Customer ID].&amp;[14169]"/>
            <x15:cachedUniqueName index="1803" name="[Clean_Data].[Customer ID].&amp;[14170]"/>
            <x15:cachedUniqueName index="1804" name="[Clean_Data].[Customer ID].&amp;[14171]"/>
            <x15:cachedUniqueName index="1805" name="[Clean_Data].[Customer ID].&amp;[14172]"/>
            <x15:cachedUniqueName index="1806" name="[Clean_Data].[Customer ID].&amp;[14173]"/>
            <x15:cachedUniqueName index="1807" name="[Clean_Data].[Customer ID].&amp;[14174]"/>
            <x15:cachedUniqueName index="1808" name="[Clean_Data].[Customer ID].&amp;[14175]"/>
            <x15:cachedUniqueName index="1809" name="[Clean_Data].[Customer ID].&amp;[14176]"/>
            <x15:cachedUniqueName index="1810" name="[Clean_Data].[Customer ID].&amp;[14177]"/>
            <x15:cachedUniqueName index="1811" name="[Clean_Data].[Customer ID].&amp;[14178]"/>
            <x15:cachedUniqueName index="1812" name="[Clean_Data].[Customer ID].&amp;[14179]"/>
            <x15:cachedUniqueName index="1813" name="[Clean_Data].[Customer ID].&amp;[14180]"/>
            <x15:cachedUniqueName index="1814" name="[Clean_Data].[Customer ID].&amp;[14181]"/>
            <x15:cachedUniqueName index="1815" name="[Clean_Data].[Customer ID].&amp;[14182]"/>
            <x15:cachedUniqueName index="1816" name="[Clean_Data].[Customer ID].&amp;[14183]"/>
            <x15:cachedUniqueName index="1817" name="[Clean_Data].[Customer ID].&amp;[14184]"/>
            <x15:cachedUniqueName index="1818" name="[Clean_Data].[Customer ID].&amp;[14185]"/>
            <x15:cachedUniqueName index="1819" name="[Clean_Data].[Customer ID].&amp;[14186]"/>
            <x15:cachedUniqueName index="1820" name="[Clean_Data].[Customer ID].&amp;[14187]"/>
            <x15:cachedUniqueName index="1821" name="[Clean_Data].[Customer ID].&amp;[14188]"/>
            <x15:cachedUniqueName index="1822" name="[Clean_Data].[Customer ID].&amp;[14189]"/>
            <x15:cachedUniqueName index="1823" name="[Clean_Data].[Customer ID].&amp;[14190]"/>
            <x15:cachedUniqueName index="1824" name="[Clean_Data].[Customer ID].&amp;[14191]"/>
            <x15:cachedUniqueName index="1825" name="[Clean_Data].[Customer ID].&amp;[14192]"/>
            <x15:cachedUniqueName index="1826" name="[Clean_Data].[Customer ID].&amp;[14193]"/>
            <x15:cachedUniqueName index="1827" name="[Clean_Data].[Customer ID].&amp;[14194]"/>
            <x15:cachedUniqueName index="1828" name="[Clean_Data].[Customer ID].&amp;[14195]"/>
            <x15:cachedUniqueName index="1829" name="[Clean_Data].[Customer ID].&amp;[14196]"/>
            <x15:cachedUniqueName index="1830" name="[Clean_Data].[Customer ID].&amp;[14197]"/>
            <x15:cachedUniqueName index="1831" name="[Clean_Data].[Customer ID].&amp;[14198]"/>
            <x15:cachedUniqueName index="1832" name="[Clean_Data].[Customer ID].&amp;[14199]"/>
            <x15:cachedUniqueName index="1833" name="[Clean_Data].[Customer ID].&amp;[14200]"/>
            <x15:cachedUniqueName index="1834" name="[Clean_Data].[Customer ID].&amp;[14201]"/>
            <x15:cachedUniqueName index="1835" name="[Clean_Data].[Customer ID].&amp;[14202]"/>
            <x15:cachedUniqueName index="1836" name="[Clean_Data].[Customer ID].&amp;[14203]"/>
            <x15:cachedUniqueName index="1837" name="[Clean_Data].[Customer ID].&amp;[14204]"/>
            <x15:cachedUniqueName index="1838" name="[Clean_Data].[Customer ID].&amp;[14205]"/>
            <x15:cachedUniqueName index="1839" name="[Clean_Data].[Customer ID].&amp;[14206]"/>
            <x15:cachedUniqueName index="1840" name="[Clean_Data].[Customer ID].&amp;[14207]"/>
            <x15:cachedUniqueName index="1841" name="[Clean_Data].[Customer ID].&amp;[14208]"/>
            <x15:cachedUniqueName index="1842" name="[Clean_Data].[Customer ID].&amp;[14209]"/>
            <x15:cachedUniqueName index="1843" name="[Clean_Data].[Customer ID].&amp;[14210]"/>
            <x15:cachedUniqueName index="1844" name="[Clean_Data].[Customer ID].&amp;[14211]"/>
            <x15:cachedUniqueName index="1845" name="[Clean_Data].[Customer ID].&amp;[14212]"/>
            <x15:cachedUniqueName index="1846" name="[Clean_Data].[Customer ID].&amp;[14213]"/>
            <x15:cachedUniqueName index="1847" name="[Clean_Data].[Customer ID].&amp;[14214]"/>
            <x15:cachedUniqueName index="1848" name="[Clean_Data].[Customer ID].&amp;[14215]"/>
            <x15:cachedUniqueName index="1849" name="[Clean_Data].[Customer ID].&amp;[14216]"/>
            <x15:cachedUniqueName index="1850" name="[Clean_Data].[Customer ID].&amp;[14217]"/>
            <x15:cachedUniqueName index="1851" name="[Clean_Data].[Customer ID].&amp;[14218]"/>
            <x15:cachedUniqueName index="1852" name="[Clean_Data].[Customer ID].&amp;[14219]"/>
            <x15:cachedUniqueName index="1853" name="[Clean_Data].[Customer ID].&amp;[14220]"/>
            <x15:cachedUniqueName index="1854" name="[Clean_Data].[Customer ID].&amp;[14221]"/>
            <x15:cachedUniqueName index="1855" name="[Clean_Data].[Customer ID].&amp;[14222]"/>
            <x15:cachedUniqueName index="1856" name="[Clean_Data].[Customer ID].&amp;[14223]"/>
            <x15:cachedUniqueName index="1857" name="[Clean_Data].[Customer ID].&amp;[14224]"/>
            <x15:cachedUniqueName index="1858" name="[Clean_Data].[Customer ID].&amp;[14225]"/>
            <x15:cachedUniqueName index="1859" name="[Clean_Data].[Customer ID].&amp;[14226]"/>
            <x15:cachedUniqueName index="1860" name="[Clean_Data].[Customer ID].&amp;[14227]"/>
            <x15:cachedUniqueName index="1861" name="[Clean_Data].[Customer ID].&amp;[14228]"/>
            <x15:cachedUniqueName index="1862" name="[Clean_Data].[Customer ID].&amp;[14229]"/>
            <x15:cachedUniqueName index="1863" name="[Clean_Data].[Customer ID].&amp;[14230]"/>
            <x15:cachedUniqueName index="1864" name="[Clean_Data].[Customer ID].&amp;[14231]"/>
            <x15:cachedUniqueName index="1865" name="[Clean_Data].[Customer ID].&amp;[14232]"/>
            <x15:cachedUniqueName index="1866" name="[Clean_Data].[Customer ID].&amp;[14233]"/>
            <x15:cachedUniqueName index="1867" name="[Clean_Data].[Customer ID].&amp;[14234]"/>
            <x15:cachedUniqueName index="1868" name="[Clean_Data].[Customer ID].&amp;[14235]"/>
            <x15:cachedUniqueName index="1869" name="[Clean_Data].[Customer ID].&amp;[14236]"/>
            <x15:cachedUniqueName index="1870" name="[Clean_Data].[Customer ID].&amp;[14237]"/>
            <x15:cachedUniqueName index="1871" name="[Clean_Data].[Customer ID].&amp;[14238]"/>
            <x15:cachedUniqueName index="1872" name="[Clean_Data].[Customer ID].&amp;[14239]"/>
            <x15:cachedUniqueName index="1873" name="[Clean_Data].[Customer ID].&amp;[14240]"/>
            <x15:cachedUniqueName index="1874" name="[Clean_Data].[Customer ID].&amp;[14241]"/>
            <x15:cachedUniqueName index="1875" name="[Clean_Data].[Customer ID].&amp;[14242]"/>
            <x15:cachedUniqueName index="1876" name="[Clean_Data].[Customer ID].&amp;[14243]"/>
            <x15:cachedUniqueName index="1877" name="[Clean_Data].[Customer ID].&amp;[14244]"/>
            <x15:cachedUniqueName index="1878" name="[Clean_Data].[Customer ID].&amp;[14245]"/>
            <x15:cachedUniqueName index="1879" name="[Clean_Data].[Customer ID].&amp;[14246]"/>
            <x15:cachedUniqueName index="1880" name="[Clean_Data].[Customer ID].&amp;[14247]"/>
            <x15:cachedUniqueName index="1881" name="[Clean_Data].[Customer ID].&amp;[14248]"/>
            <x15:cachedUniqueName index="1882" name="[Clean_Data].[Customer ID].&amp;[14249]"/>
            <x15:cachedUniqueName index="1883" name="[Clean_Data].[Customer ID].&amp;[14250]"/>
            <x15:cachedUniqueName index="1884" name="[Clean_Data].[Customer ID].&amp;[14251]"/>
            <x15:cachedUniqueName index="1885" name="[Clean_Data].[Customer ID].&amp;[14252]"/>
            <x15:cachedUniqueName index="1886" name="[Clean_Data].[Customer ID].&amp;[14253]"/>
            <x15:cachedUniqueName index="1887" name="[Clean_Data].[Customer ID].&amp;[14254]"/>
            <x15:cachedUniqueName index="1888" name="[Clean_Data].[Customer ID].&amp;[14255]"/>
            <x15:cachedUniqueName index="1889" name="[Clean_Data].[Customer ID].&amp;[14256]"/>
            <x15:cachedUniqueName index="1890" name="[Clean_Data].[Customer ID].&amp;[14257]"/>
            <x15:cachedUniqueName index="1891" name="[Clean_Data].[Customer ID].&amp;[14258]"/>
            <x15:cachedUniqueName index="1892" name="[Clean_Data].[Customer ID].&amp;[14259]"/>
            <x15:cachedUniqueName index="1893" name="[Clean_Data].[Customer ID].&amp;[14260]"/>
            <x15:cachedUniqueName index="1894" name="[Clean_Data].[Customer ID].&amp;[14261]"/>
            <x15:cachedUniqueName index="1895" name="[Clean_Data].[Customer ID].&amp;[14262]"/>
            <x15:cachedUniqueName index="1896" name="[Clean_Data].[Customer ID].&amp;[14263]"/>
            <x15:cachedUniqueName index="1897" name="[Clean_Data].[Customer ID].&amp;[14264]"/>
            <x15:cachedUniqueName index="1898" name="[Clean_Data].[Customer ID].&amp;[14265]"/>
            <x15:cachedUniqueName index="1899" name="[Clean_Data].[Customer ID].&amp;[14266]"/>
            <x15:cachedUniqueName index="1900" name="[Clean_Data].[Customer ID].&amp;[14267]"/>
            <x15:cachedUniqueName index="1901" name="[Clean_Data].[Customer ID].&amp;[14268]"/>
            <x15:cachedUniqueName index="1902" name="[Clean_Data].[Customer ID].&amp;[14269]"/>
            <x15:cachedUniqueName index="1903" name="[Clean_Data].[Customer ID].&amp;[14270]"/>
            <x15:cachedUniqueName index="1904" name="[Clean_Data].[Customer ID].&amp;[14271]"/>
            <x15:cachedUniqueName index="1905" name="[Clean_Data].[Customer ID].&amp;[14272]"/>
            <x15:cachedUniqueName index="1906" name="[Clean_Data].[Customer ID].&amp;[14273]"/>
            <x15:cachedUniqueName index="1907" name="[Clean_Data].[Customer ID].&amp;[14274]"/>
            <x15:cachedUniqueName index="1908" name="[Clean_Data].[Customer ID].&amp;[14275]"/>
            <x15:cachedUniqueName index="1909" name="[Clean_Data].[Customer ID].&amp;[14276]"/>
            <x15:cachedUniqueName index="1910" name="[Clean_Data].[Customer ID].&amp;[14277]"/>
            <x15:cachedUniqueName index="1911" name="[Clean_Data].[Customer ID].&amp;[14278]"/>
            <x15:cachedUniqueName index="1912" name="[Clean_Data].[Customer ID].&amp;[14279]"/>
            <x15:cachedUniqueName index="1913" name="[Clean_Data].[Customer ID].&amp;[14280]"/>
            <x15:cachedUniqueName index="1914" name="[Clean_Data].[Customer ID].&amp;[14281]"/>
            <x15:cachedUniqueName index="1915" name="[Clean_Data].[Customer ID].&amp;[14282]"/>
            <x15:cachedUniqueName index="1916" name="[Clean_Data].[Customer ID].&amp;[14283]"/>
            <x15:cachedUniqueName index="1917" name="[Clean_Data].[Customer ID].&amp;[14284]"/>
            <x15:cachedUniqueName index="1918" name="[Clean_Data].[Customer ID].&amp;[14285]"/>
            <x15:cachedUniqueName index="1919" name="[Clean_Data].[Customer ID].&amp;[14286]"/>
            <x15:cachedUniqueName index="1920" name="[Clean_Data].[Customer ID].&amp;[14287]"/>
            <x15:cachedUniqueName index="1921" name="[Clean_Data].[Customer ID].&amp;[14288]"/>
            <x15:cachedUniqueName index="1922" name="[Clean_Data].[Customer ID].&amp;[14289]"/>
            <x15:cachedUniqueName index="1923" name="[Clean_Data].[Customer ID].&amp;[14290]"/>
            <x15:cachedUniqueName index="1924" name="[Clean_Data].[Customer ID].&amp;[14291]"/>
            <x15:cachedUniqueName index="1925" name="[Clean_Data].[Customer ID].&amp;[14292]"/>
            <x15:cachedUniqueName index="1926" name="[Clean_Data].[Customer ID].&amp;[14293]"/>
            <x15:cachedUniqueName index="1927" name="[Clean_Data].[Customer ID].&amp;[14294]"/>
            <x15:cachedUniqueName index="1928" name="[Clean_Data].[Customer ID].&amp;[14295]"/>
            <x15:cachedUniqueName index="1929" name="[Clean_Data].[Customer ID].&amp;[14296]"/>
            <x15:cachedUniqueName index="1930" name="[Clean_Data].[Customer ID].&amp;[14297]"/>
            <x15:cachedUniqueName index="1931" name="[Clean_Data].[Customer ID].&amp;[14298]"/>
            <x15:cachedUniqueName index="1932" name="[Clean_Data].[Customer ID].&amp;[14299]"/>
            <x15:cachedUniqueName index="1933" name="[Clean_Data].[Customer ID].&amp;[14300]"/>
            <x15:cachedUniqueName index="1934" name="[Clean_Data].[Customer ID].&amp;[14301]"/>
            <x15:cachedUniqueName index="1935" name="[Clean_Data].[Customer ID].&amp;[14302]"/>
            <x15:cachedUniqueName index="1936" name="[Clean_Data].[Customer ID].&amp;[14303]"/>
            <x15:cachedUniqueName index="1937" name="[Clean_Data].[Customer ID].&amp;[14304]"/>
            <x15:cachedUniqueName index="1938" name="[Clean_Data].[Customer ID].&amp;[14305]"/>
            <x15:cachedUniqueName index="1939" name="[Clean_Data].[Customer ID].&amp;[14306]"/>
            <x15:cachedUniqueName index="1940" name="[Clean_Data].[Customer ID].&amp;[14307]"/>
            <x15:cachedUniqueName index="1941" name="[Clean_Data].[Customer ID].&amp;[14308]"/>
            <x15:cachedUniqueName index="1942" name="[Clean_Data].[Customer ID].&amp;[14309]"/>
            <x15:cachedUniqueName index="1943" name="[Clean_Data].[Customer ID].&amp;[14310]"/>
            <x15:cachedUniqueName index="1944" name="[Clean_Data].[Customer ID].&amp;[14311]"/>
            <x15:cachedUniqueName index="1945" name="[Clean_Data].[Customer ID].&amp;[14312]"/>
            <x15:cachedUniqueName index="1946" name="[Clean_Data].[Customer ID].&amp;[14314]"/>
            <x15:cachedUniqueName index="1947" name="[Clean_Data].[Customer ID].&amp;[14315]"/>
            <x15:cachedUniqueName index="1948" name="[Clean_Data].[Customer ID].&amp;[14316]"/>
            <x15:cachedUniqueName index="1949" name="[Clean_Data].[Customer ID].&amp;[14317]"/>
            <x15:cachedUniqueName index="1950" name="[Clean_Data].[Customer ID].&amp;[14318]"/>
            <x15:cachedUniqueName index="1951" name="[Clean_Data].[Customer ID].&amp;[14319]"/>
            <x15:cachedUniqueName index="1952" name="[Clean_Data].[Customer ID].&amp;[14320]"/>
            <x15:cachedUniqueName index="1953" name="[Clean_Data].[Customer ID].&amp;[14321]"/>
            <x15:cachedUniqueName index="1954" name="[Clean_Data].[Customer ID].&amp;[14322]"/>
            <x15:cachedUniqueName index="1955" name="[Clean_Data].[Customer ID].&amp;[14323]"/>
            <x15:cachedUniqueName index="1956" name="[Clean_Data].[Customer ID].&amp;[14324]"/>
            <x15:cachedUniqueName index="1957" name="[Clean_Data].[Customer ID].&amp;[14325]"/>
            <x15:cachedUniqueName index="1958" name="[Clean_Data].[Customer ID].&amp;[14326]"/>
            <x15:cachedUniqueName index="1959" name="[Clean_Data].[Customer ID].&amp;[14327]"/>
            <x15:cachedUniqueName index="1960" name="[Clean_Data].[Customer ID].&amp;[14328]"/>
            <x15:cachedUniqueName index="1961" name="[Clean_Data].[Customer ID].&amp;[14329]"/>
            <x15:cachedUniqueName index="1962" name="[Clean_Data].[Customer ID].&amp;[14330]"/>
            <x15:cachedUniqueName index="1963" name="[Clean_Data].[Customer ID].&amp;[14331]"/>
            <x15:cachedUniqueName index="1964" name="[Clean_Data].[Customer ID].&amp;[14332]"/>
            <x15:cachedUniqueName index="1965" name="[Clean_Data].[Customer ID].&amp;[14333]"/>
            <x15:cachedUniqueName index="1966" name="[Clean_Data].[Customer ID].&amp;[14334]"/>
            <x15:cachedUniqueName index="1967" name="[Clean_Data].[Customer ID].&amp;[14335]"/>
            <x15:cachedUniqueName index="1968" name="[Clean_Data].[Customer ID].&amp;[14336]"/>
            <x15:cachedUniqueName index="1969" name="[Clean_Data].[Customer ID].&amp;[14338]"/>
            <x15:cachedUniqueName index="1970" name="[Clean_Data].[Customer ID].&amp;[14339]"/>
            <x15:cachedUniqueName index="1971" name="[Clean_Data].[Customer ID].&amp;[14340]"/>
            <x15:cachedUniqueName index="1972" name="[Clean_Data].[Customer ID].&amp;[14341]"/>
            <x15:cachedUniqueName index="1973" name="[Clean_Data].[Customer ID].&amp;[14342]"/>
            <x15:cachedUniqueName index="1974" name="[Clean_Data].[Customer ID].&amp;[14343]"/>
            <x15:cachedUniqueName index="1975" name="[Clean_Data].[Customer ID].&amp;[14344]"/>
            <x15:cachedUniqueName index="1976" name="[Clean_Data].[Customer ID].&amp;[14345]"/>
            <x15:cachedUniqueName index="1977" name="[Clean_Data].[Customer ID].&amp;[14346]"/>
            <x15:cachedUniqueName index="1978" name="[Clean_Data].[Customer ID].&amp;[14347]"/>
            <x15:cachedUniqueName index="1979" name="[Clean_Data].[Customer ID].&amp;[14348]"/>
            <x15:cachedUniqueName index="1980" name="[Clean_Data].[Customer ID].&amp;[14349]"/>
            <x15:cachedUniqueName index="1981" name="[Clean_Data].[Customer ID].&amp;[14350]"/>
            <x15:cachedUniqueName index="1982" name="[Clean_Data].[Customer ID].&amp;[14351]"/>
            <x15:cachedUniqueName index="1983" name="[Clean_Data].[Customer ID].&amp;[14352]"/>
            <x15:cachedUniqueName index="1984" name="[Clean_Data].[Customer ID].&amp;[14353]"/>
            <x15:cachedUniqueName index="1985" name="[Clean_Data].[Customer ID].&amp;[14354]"/>
            <x15:cachedUniqueName index="1986" name="[Clean_Data].[Customer ID].&amp;[14355]"/>
            <x15:cachedUniqueName index="1987" name="[Clean_Data].[Customer ID].&amp;[14356]"/>
            <x15:cachedUniqueName index="1988" name="[Clean_Data].[Customer ID].&amp;[14357]"/>
            <x15:cachedUniqueName index="1989" name="[Clean_Data].[Customer ID].&amp;[14358]"/>
            <x15:cachedUniqueName index="1990" name="[Clean_Data].[Customer ID].&amp;[14359]"/>
            <x15:cachedUniqueName index="1991" name="[Clean_Data].[Customer ID].&amp;[14360]"/>
            <x15:cachedUniqueName index="1992" name="[Clean_Data].[Customer ID].&amp;[14361]"/>
            <x15:cachedUniqueName index="1993" name="[Clean_Data].[Customer ID].&amp;[14362]"/>
            <x15:cachedUniqueName index="1994" name="[Clean_Data].[Customer ID].&amp;[14363]"/>
            <x15:cachedUniqueName index="1995" name="[Clean_Data].[Customer ID].&amp;[14364]"/>
            <x15:cachedUniqueName index="1996" name="[Clean_Data].[Customer ID].&amp;[14365]"/>
            <x15:cachedUniqueName index="1997" name="[Clean_Data].[Customer ID].&amp;[14366]"/>
            <x15:cachedUniqueName index="1998" name="[Clean_Data].[Customer ID].&amp;[14367]"/>
            <x15:cachedUniqueName index="1999" name="[Clean_Data].[Customer ID].&amp;[14368]"/>
            <x15:cachedUniqueName index="2000" name="[Clean_Data].[Customer ID].&amp;[14369]"/>
            <x15:cachedUniqueName index="2001" name="[Clean_Data].[Customer ID].&amp;[14370]"/>
            <x15:cachedUniqueName index="2002" name="[Clean_Data].[Customer ID].&amp;[14371]"/>
            <x15:cachedUniqueName index="2003" name="[Clean_Data].[Customer ID].&amp;[14372]"/>
            <x15:cachedUniqueName index="2004" name="[Clean_Data].[Customer ID].&amp;[14373]"/>
            <x15:cachedUniqueName index="2005" name="[Clean_Data].[Customer ID].&amp;[14374]"/>
            <x15:cachedUniqueName index="2006" name="[Clean_Data].[Customer ID].&amp;[14375]"/>
            <x15:cachedUniqueName index="2007" name="[Clean_Data].[Customer ID].&amp;[14376]"/>
            <x15:cachedUniqueName index="2008" name="[Clean_Data].[Customer ID].&amp;[14377]"/>
            <x15:cachedUniqueName index="2009" name="[Clean_Data].[Customer ID].&amp;[14378]"/>
            <x15:cachedUniqueName index="2010" name="[Clean_Data].[Customer ID].&amp;[14379]"/>
            <x15:cachedUniqueName index="2011" name="[Clean_Data].[Customer ID].&amp;[14380]"/>
            <x15:cachedUniqueName index="2012" name="[Clean_Data].[Customer ID].&amp;[14381]"/>
            <x15:cachedUniqueName index="2013" name="[Clean_Data].[Customer ID].&amp;[14382]"/>
            <x15:cachedUniqueName index="2014" name="[Clean_Data].[Customer ID].&amp;[14383]"/>
            <x15:cachedUniqueName index="2015" name="[Clean_Data].[Customer ID].&amp;[14384]"/>
            <x15:cachedUniqueName index="2016" name="[Clean_Data].[Customer ID].&amp;[14385]"/>
            <x15:cachedUniqueName index="2017" name="[Clean_Data].[Customer ID].&amp;[14386]"/>
            <x15:cachedUniqueName index="2018" name="[Clean_Data].[Customer ID].&amp;[14387]"/>
            <x15:cachedUniqueName index="2019" name="[Clean_Data].[Customer ID].&amp;[14388]"/>
            <x15:cachedUniqueName index="2020" name="[Clean_Data].[Customer ID].&amp;[14389]"/>
            <x15:cachedUniqueName index="2021" name="[Clean_Data].[Customer ID].&amp;[14390]"/>
            <x15:cachedUniqueName index="2022" name="[Clean_Data].[Customer ID].&amp;[14391]"/>
            <x15:cachedUniqueName index="2023" name="[Clean_Data].[Customer ID].&amp;[14392]"/>
            <x15:cachedUniqueName index="2024" name="[Clean_Data].[Customer ID].&amp;[14393]"/>
            <x15:cachedUniqueName index="2025" name="[Clean_Data].[Customer ID].&amp;[14394]"/>
            <x15:cachedUniqueName index="2026" name="[Clean_Data].[Customer ID].&amp;[14395]"/>
            <x15:cachedUniqueName index="2027" name="[Clean_Data].[Customer ID].&amp;[14396]"/>
            <x15:cachedUniqueName index="2028" name="[Clean_Data].[Customer ID].&amp;[14397]"/>
            <x15:cachedUniqueName index="2029" name="[Clean_Data].[Customer ID].&amp;[14398]"/>
            <x15:cachedUniqueName index="2030" name="[Clean_Data].[Customer ID].&amp;[14399]"/>
            <x15:cachedUniqueName index="2031" name="[Clean_Data].[Customer ID].&amp;[14400]"/>
            <x15:cachedUniqueName index="2032" name="[Clean_Data].[Customer ID].&amp;[14401]"/>
            <x15:cachedUniqueName index="2033" name="[Clean_Data].[Customer ID].&amp;[14402]"/>
            <x15:cachedUniqueName index="2034" name="[Clean_Data].[Customer ID].&amp;[14403]"/>
            <x15:cachedUniqueName index="2035" name="[Clean_Data].[Customer ID].&amp;[14404]"/>
            <x15:cachedUniqueName index="2036" name="[Clean_Data].[Customer ID].&amp;[14405]"/>
            <x15:cachedUniqueName index="2037" name="[Clean_Data].[Customer ID].&amp;[14406]"/>
            <x15:cachedUniqueName index="2038" name="[Clean_Data].[Customer ID].&amp;[14407]"/>
            <x15:cachedUniqueName index="2039" name="[Clean_Data].[Customer ID].&amp;[14408]"/>
            <x15:cachedUniqueName index="2040" name="[Clean_Data].[Customer ID].&amp;[14409]"/>
            <x15:cachedUniqueName index="2041" name="[Clean_Data].[Customer ID].&amp;[14410]"/>
            <x15:cachedUniqueName index="2042" name="[Clean_Data].[Customer ID].&amp;[14411]"/>
            <x15:cachedUniqueName index="2043" name="[Clean_Data].[Customer ID].&amp;[14412]"/>
            <x15:cachedUniqueName index="2044" name="[Clean_Data].[Customer ID].&amp;[14413]"/>
            <x15:cachedUniqueName index="2045" name="[Clean_Data].[Customer ID].&amp;[14414]"/>
            <x15:cachedUniqueName index="2046" name="[Clean_Data].[Customer ID].&amp;[14415]"/>
            <x15:cachedUniqueName index="2047" name="[Clean_Data].[Customer ID].&amp;[14416]"/>
            <x15:cachedUniqueName index="2048" name="[Clean_Data].[Customer ID].&amp;[14417]"/>
            <x15:cachedUniqueName index="2049" name="[Clean_Data].[Customer ID].&amp;[14418]"/>
            <x15:cachedUniqueName index="2050" name="[Clean_Data].[Customer ID].&amp;[14419]"/>
            <x15:cachedUniqueName index="2051" name="[Clean_Data].[Customer ID].&amp;[14420]"/>
            <x15:cachedUniqueName index="2052" name="[Clean_Data].[Customer ID].&amp;[14421]"/>
            <x15:cachedUniqueName index="2053" name="[Clean_Data].[Customer ID].&amp;[14422]"/>
            <x15:cachedUniqueName index="2054" name="[Clean_Data].[Customer ID].&amp;[14423]"/>
            <x15:cachedUniqueName index="2055" name="[Clean_Data].[Customer ID].&amp;[14424]"/>
            <x15:cachedUniqueName index="2056" name="[Clean_Data].[Customer ID].&amp;[14425]"/>
            <x15:cachedUniqueName index="2057" name="[Clean_Data].[Customer ID].&amp;[14426]"/>
            <x15:cachedUniqueName index="2058" name="[Clean_Data].[Customer ID].&amp;[14427]"/>
            <x15:cachedUniqueName index="2059" name="[Clean_Data].[Customer ID].&amp;[14428]"/>
            <x15:cachedUniqueName index="2060" name="[Clean_Data].[Customer ID].&amp;[14429]"/>
            <x15:cachedUniqueName index="2061" name="[Clean_Data].[Customer ID].&amp;[14430]"/>
            <x15:cachedUniqueName index="2062" name="[Clean_Data].[Customer ID].&amp;[14431]"/>
            <x15:cachedUniqueName index="2063" name="[Clean_Data].[Customer ID].&amp;[14432]"/>
            <x15:cachedUniqueName index="2064" name="[Clean_Data].[Customer ID].&amp;[14433]"/>
            <x15:cachedUniqueName index="2065" name="[Clean_Data].[Customer ID].&amp;[14434]"/>
            <x15:cachedUniqueName index="2066" name="[Clean_Data].[Customer ID].&amp;[14435]"/>
            <x15:cachedUniqueName index="2067" name="[Clean_Data].[Customer ID].&amp;[14436]"/>
            <x15:cachedUniqueName index="2068" name="[Clean_Data].[Customer ID].&amp;[14437]"/>
            <x15:cachedUniqueName index="2069" name="[Clean_Data].[Customer ID].&amp;[14438]"/>
            <x15:cachedUniqueName index="2070" name="[Clean_Data].[Customer ID].&amp;[14439]"/>
            <x15:cachedUniqueName index="2071" name="[Clean_Data].[Customer ID].&amp;[14440]"/>
            <x15:cachedUniqueName index="2072" name="[Clean_Data].[Customer ID].&amp;[14441]"/>
            <x15:cachedUniqueName index="2073" name="[Clean_Data].[Customer ID].&amp;[14442]"/>
            <x15:cachedUniqueName index="2074" name="[Clean_Data].[Customer ID].&amp;[14443]"/>
            <x15:cachedUniqueName index="2075" name="[Clean_Data].[Customer ID].&amp;[14444]"/>
            <x15:cachedUniqueName index="2076" name="[Clean_Data].[Customer ID].&amp;[14445]"/>
            <x15:cachedUniqueName index="2077" name="[Clean_Data].[Customer ID].&amp;[14446]"/>
            <x15:cachedUniqueName index="2078" name="[Clean_Data].[Customer ID].&amp;[14447]"/>
            <x15:cachedUniqueName index="2079" name="[Clean_Data].[Customer ID].&amp;[14448]"/>
            <x15:cachedUniqueName index="2080" name="[Clean_Data].[Customer ID].&amp;[14449]"/>
            <x15:cachedUniqueName index="2081" name="[Clean_Data].[Customer ID].&amp;[14450]"/>
            <x15:cachedUniqueName index="2082" name="[Clean_Data].[Customer ID].&amp;[14451]"/>
            <x15:cachedUniqueName index="2083" name="[Clean_Data].[Customer ID].&amp;[14452]"/>
            <x15:cachedUniqueName index="2084" name="[Clean_Data].[Customer ID].&amp;[14453]"/>
            <x15:cachedUniqueName index="2085" name="[Clean_Data].[Customer ID].&amp;[14454]"/>
            <x15:cachedUniqueName index="2086" name="[Clean_Data].[Customer ID].&amp;[14455]"/>
            <x15:cachedUniqueName index="2087" name="[Clean_Data].[Customer ID].&amp;[14456]"/>
            <x15:cachedUniqueName index="2088" name="[Clean_Data].[Customer ID].&amp;[14457]"/>
            <x15:cachedUniqueName index="2089" name="[Clean_Data].[Customer ID].&amp;[14458]"/>
            <x15:cachedUniqueName index="2090" name="[Clean_Data].[Customer ID].&amp;[14459]"/>
            <x15:cachedUniqueName index="2091" name="[Clean_Data].[Customer ID].&amp;[14460]"/>
            <x15:cachedUniqueName index="2092" name="[Clean_Data].[Customer ID].&amp;[14461]"/>
            <x15:cachedUniqueName index="2093" name="[Clean_Data].[Customer ID].&amp;[14462]"/>
            <x15:cachedUniqueName index="2094" name="[Clean_Data].[Customer ID].&amp;[14463]"/>
            <x15:cachedUniqueName index="2095" name="[Clean_Data].[Customer ID].&amp;[14464]"/>
            <x15:cachedUniqueName index="2096" name="[Clean_Data].[Customer ID].&amp;[14465]"/>
            <x15:cachedUniqueName index="2097" name="[Clean_Data].[Customer ID].&amp;[14466]"/>
            <x15:cachedUniqueName index="2098" name="[Clean_Data].[Customer ID].&amp;[14467]"/>
            <x15:cachedUniqueName index="2099" name="[Clean_Data].[Customer ID].&amp;[14468]"/>
            <x15:cachedUniqueName index="2100" name="[Clean_Data].[Customer ID].&amp;[14469]"/>
            <x15:cachedUniqueName index="2101" name="[Clean_Data].[Customer ID].&amp;[14470]"/>
            <x15:cachedUniqueName index="2102" name="[Clean_Data].[Customer ID].&amp;[14471]"/>
            <x15:cachedUniqueName index="2103" name="[Clean_Data].[Customer ID].&amp;[14472]"/>
            <x15:cachedUniqueName index="2104" name="[Clean_Data].[Customer ID].&amp;[14473]"/>
            <x15:cachedUniqueName index="2105" name="[Clean_Data].[Customer ID].&amp;[14474]"/>
            <x15:cachedUniqueName index="2106" name="[Clean_Data].[Customer ID].&amp;[14475]"/>
            <x15:cachedUniqueName index="2107" name="[Clean_Data].[Customer ID].&amp;[14476]"/>
            <x15:cachedUniqueName index="2108" name="[Clean_Data].[Customer ID].&amp;[14477]"/>
            <x15:cachedUniqueName index="2109" name="[Clean_Data].[Customer ID].&amp;[14478]"/>
            <x15:cachedUniqueName index="2110" name="[Clean_Data].[Customer ID].&amp;[14479]"/>
            <x15:cachedUniqueName index="2111" name="[Clean_Data].[Customer ID].&amp;[14480]"/>
            <x15:cachedUniqueName index="2112" name="[Clean_Data].[Customer ID].&amp;[14481]"/>
            <x15:cachedUniqueName index="2113" name="[Clean_Data].[Customer ID].&amp;[14482]"/>
            <x15:cachedUniqueName index="2114" name="[Clean_Data].[Customer ID].&amp;[14483]"/>
            <x15:cachedUniqueName index="2115" name="[Clean_Data].[Customer ID].&amp;[14484]"/>
            <x15:cachedUniqueName index="2116" name="[Clean_Data].[Customer ID].&amp;[14485]"/>
            <x15:cachedUniqueName index="2117" name="[Clean_Data].[Customer ID].&amp;[14486]"/>
            <x15:cachedUniqueName index="2118" name="[Clean_Data].[Customer ID].&amp;[14487]"/>
            <x15:cachedUniqueName index="2119" name="[Clean_Data].[Customer ID].&amp;[14488]"/>
            <x15:cachedUniqueName index="2120" name="[Clean_Data].[Customer ID].&amp;[14489]"/>
            <x15:cachedUniqueName index="2121" name="[Clean_Data].[Customer ID].&amp;[14490]"/>
            <x15:cachedUniqueName index="2122" name="[Clean_Data].[Customer ID].&amp;[14491]"/>
            <x15:cachedUniqueName index="2123" name="[Clean_Data].[Customer ID].&amp;[14492]"/>
            <x15:cachedUniqueName index="2124" name="[Clean_Data].[Customer ID].&amp;[14493]"/>
            <x15:cachedUniqueName index="2125" name="[Clean_Data].[Customer ID].&amp;[14494]"/>
            <x15:cachedUniqueName index="2126" name="[Clean_Data].[Customer ID].&amp;[14495]"/>
            <x15:cachedUniqueName index="2127" name="[Clean_Data].[Customer ID].&amp;[14496]"/>
            <x15:cachedUniqueName index="2128" name="[Clean_Data].[Customer ID].&amp;[14497]"/>
            <x15:cachedUniqueName index="2129" name="[Clean_Data].[Customer ID].&amp;[14498]"/>
            <x15:cachedUniqueName index="2130" name="[Clean_Data].[Customer ID].&amp;[14499]"/>
            <x15:cachedUniqueName index="2131" name="[Clean_Data].[Customer ID].&amp;[14500]"/>
            <x15:cachedUniqueName index="2132" name="[Clean_Data].[Customer ID].&amp;[14501]"/>
            <x15:cachedUniqueName index="2133" name="[Clean_Data].[Customer ID].&amp;[14502]"/>
            <x15:cachedUniqueName index="2134" name="[Clean_Data].[Customer ID].&amp;[14503]"/>
            <x15:cachedUniqueName index="2135" name="[Clean_Data].[Customer ID].&amp;[14504]"/>
            <x15:cachedUniqueName index="2136" name="[Clean_Data].[Customer ID].&amp;[14505]"/>
            <x15:cachedUniqueName index="2137" name="[Clean_Data].[Customer ID].&amp;[14506]"/>
            <x15:cachedUniqueName index="2138" name="[Clean_Data].[Customer ID].&amp;[14507]"/>
            <x15:cachedUniqueName index="2139" name="[Clean_Data].[Customer ID].&amp;[14508]"/>
            <x15:cachedUniqueName index="2140" name="[Clean_Data].[Customer ID].&amp;[14509]"/>
            <x15:cachedUniqueName index="2141" name="[Clean_Data].[Customer ID].&amp;[14510]"/>
            <x15:cachedUniqueName index="2142" name="[Clean_Data].[Customer ID].&amp;[14511]"/>
            <x15:cachedUniqueName index="2143" name="[Clean_Data].[Customer ID].&amp;[14512]"/>
            <x15:cachedUniqueName index="2144" name="[Clean_Data].[Customer ID].&amp;[14513]"/>
            <x15:cachedUniqueName index="2145" name="[Clean_Data].[Customer ID].&amp;[14514]"/>
            <x15:cachedUniqueName index="2146" name="[Clean_Data].[Customer ID].&amp;[14515]"/>
            <x15:cachedUniqueName index="2147" name="[Clean_Data].[Customer ID].&amp;[14516]"/>
            <x15:cachedUniqueName index="2148" name="[Clean_Data].[Customer ID].&amp;[14517]"/>
            <x15:cachedUniqueName index="2149" name="[Clean_Data].[Customer ID].&amp;[14518]"/>
            <x15:cachedUniqueName index="2150" name="[Clean_Data].[Customer ID].&amp;[14519]"/>
            <x15:cachedUniqueName index="2151" name="[Clean_Data].[Customer ID].&amp;[14520]"/>
            <x15:cachedUniqueName index="2152" name="[Clean_Data].[Customer ID].&amp;[14521]"/>
            <x15:cachedUniqueName index="2153" name="[Clean_Data].[Customer ID].&amp;[14522]"/>
            <x15:cachedUniqueName index="2154" name="[Clean_Data].[Customer ID].&amp;[14523]"/>
            <x15:cachedUniqueName index="2155" name="[Clean_Data].[Customer ID].&amp;[14524]"/>
            <x15:cachedUniqueName index="2156" name="[Clean_Data].[Customer ID].&amp;[14525]"/>
            <x15:cachedUniqueName index="2157" name="[Clean_Data].[Customer ID].&amp;[14526]"/>
            <x15:cachedUniqueName index="2158" name="[Clean_Data].[Customer ID].&amp;[14527]"/>
            <x15:cachedUniqueName index="2159" name="[Clean_Data].[Customer ID].&amp;[14528]"/>
            <x15:cachedUniqueName index="2160" name="[Clean_Data].[Customer ID].&amp;[14529]"/>
            <x15:cachedUniqueName index="2161" name="[Clean_Data].[Customer ID].&amp;[14530]"/>
            <x15:cachedUniqueName index="2162" name="[Clean_Data].[Customer ID].&amp;[14531]"/>
            <x15:cachedUniqueName index="2163" name="[Clean_Data].[Customer ID].&amp;[14532]"/>
            <x15:cachedUniqueName index="2164" name="[Clean_Data].[Customer ID].&amp;[14533]"/>
            <x15:cachedUniqueName index="2165" name="[Clean_Data].[Customer ID].&amp;[14534]"/>
            <x15:cachedUniqueName index="2166" name="[Clean_Data].[Customer ID].&amp;[14535]"/>
            <x15:cachedUniqueName index="2167" name="[Clean_Data].[Customer ID].&amp;[14536]"/>
            <x15:cachedUniqueName index="2168" name="[Clean_Data].[Customer ID].&amp;[14537]"/>
            <x15:cachedUniqueName index="2169" name="[Clean_Data].[Customer ID].&amp;[14538]"/>
            <x15:cachedUniqueName index="2170" name="[Clean_Data].[Customer ID].&amp;[14539]"/>
            <x15:cachedUniqueName index="2171" name="[Clean_Data].[Customer ID].&amp;[14540]"/>
            <x15:cachedUniqueName index="2172" name="[Clean_Data].[Customer ID].&amp;[14541]"/>
            <x15:cachedUniqueName index="2173" name="[Clean_Data].[Customer ID].&amp;[14542]"/>
            <x15:cachedUniqueName index="2174" name="[Clean_Data].[Customer ID].&amp;[14543]"/>
            <x15:cachedUniqueName index="2175" name="[Clean_Data].[Customer ID].&amp;[14544]"/>
            <x15:cachedUniqueName index="2176" name="[Clean_Data].[Customer ID].&amp;[14545]"/>
            <x15:cachedUniqueName index="2177" name="[Clean_Data].[Customer ID].&amp;[14546]"/>
            <x15:cachedUniqueName index="2178" name="[Clean_Data].[Customer ID].&amp;[14547]"/>
            <x15:cachedUniqueName index="2179" name="[Clean_Data].[Customer ID].&amp;[14548]"/>
            <x15:cachedUniqueName index="2180" name="[Clean_Data].[Customer ID].&amp;[14549]"/>
            <x15:cachedUniqueName index="2181" name="[Clean_Data].[Customer ID].&amp;[14550]"/>
            <x15:cachedUniqueName index="2182" name="[Clean_Data].[Customer ID].&amp;[14551]"/>
            <x15:cachedUniqueName index="2183" name="[Clean_Data].[Customer ID].&amp;[14552]"/>
            <x15:cachedUniqueName index="2184" name="[Clean_Data].[Customer ID].&amp;[14553]"/>
            <x15:cachedUniqueName index="2185" name="[Clean_Data].[Customer ID].&amp;[14554]"/>
            <x15:cachedUniqueName index="2186" name="[Clean_Data].[Customer ID].&amp;[14555]"/>
            <x15:cachedUniqueName index="2187" name="[Clean_Data].[Customer ID].&amp;[14556]"/>
            <x15:cachedUniqueName index="2188" name="[Clean_Data].[Customer ID].&amp;[14557]"/>
            <x15:cachedUniqueName index="2189" name="[Clean_Data].[Customer ID].&amp;[14558]"/>
            <x15:cachedUniqueName index="2190" name="[Clean_Data].[Customer ID].&amp;[14559]"/>
            <x15:cachedUniqueName index="2191" name="[Clean_Data].[Customer ID].&amp;[14560]"/>
            <x15:cachedUniqueName index="2192" name="[Clean_Data].[Customer ID].&amp;[14561]"/>
            <x15:cachedUniqueName index="2193" name="[Clean_Data].[Customer ID].&amp;[14562]"/>
            <x15:cachedUniqueName index="2194" name="[Clean_Data].[Customer ID].&amp;[14563]"/>
            <x15:cachedUniqueName index="2195" name="[Clean_Data].[Customer ID].&amp;[14564]"/>
            <x15:cachedUniqueName index="2196" name="[Clean_Data].[Customer ID].&amp;[14565]"/>
            <x15:cachedUniqueName index="2197" name="[Clean_Data].[Customer ID].&amp;[14566]"/>
            <x15:cachedUniqueName index="2198" name="[Clean_Data].[Customer ID].&amp;[14567]"/>
            <x15:cachedUniqueName index="2199" name="[Clean_Data].[Customer ID].&amp;[14568]"/>
            <x15:cachedUniqueName index="2200" name="[Clean_Data].[Customer ID].&amp;[14569]"/>
            <x15:cachedUniqueName index="2201" name="[Clean_Data].[Customer ID].&amp;[14570]"/>
            <x15:cachedUniqueName index="2202" name="[Clean_Data].[Customer ID].&amp;[14571]"/>
            <x15:cachedUniqueName index="2203" name="[Clean_Data].[Customer ID].&amp;[14572]"/>
            <x15:cachedUniqueName index="2204" name="[Clean_Data].[Customer ID].&amp;[14573]"/>
            <x15:cachedUniqueName index="2205" name="[Clean_Data].[Customer ID].&amp;[14574]"/>
            <x15:cachedUniqueName index="2206" name="[Clean_Data].[Customer ID].&amp;[14575]"/>
            <x15:cachedUniqueName index="2207" name="[Clean_Data].[Customer ID].&amp;[14576]"/>
            <x15:cachedUniqueName index="2208" name="[Clean_Data].[Customer ID].&amp;[14577]"/>
            <x15:cachedUniqueName index="2209" name="[Clean_Data].[Customer ID].&amp;[14578]"/>
            <x15:cachedUniqueName index="2210" name="[Clean_Data].[Customer ID].&amp;[14579]"/>
            <x15:cachedUniqueName index="2211" name="[Clean_Data].[Customer ID].&amp;[14580]"/>
            <x15:cachedUniqueName index="2212" name="[Clean_Data].[Customer ID].&amp;[14581]"/>
            <x15:cachedUniqueName index="2213" name="[Clean_Data].[Customer ID].&amp;[14582]"/>
            <x15:cachedUniqueName index="2214" name="[Clean_Data].[Customer ID].&amp;[14583]"/>
            <x15:cachedUniqueName index="2215" name="[Clean_Data].[Customer ID].&amp;[14584]"/>
            <x15:cachedUniqueName index="2216" name="[Clean_Data].[Customer ID].&amp;[14585]"/>
            <x15:cachedUniqueName index="2217" name="[Clean_Data].[Customer ID].&amp;[14586]"/>
            <x15:cachedUniqueName index="2218" name="[Clean_Data].[Customer ID].&amp;[14587]"/>
            <x15:cachedUniqueName index="2219" name="[Clean_Data].[Customer ID].&amp;[14588]"/>
            <x15:cachedUniqueName index="2220" name="[Clean_Data].[Customer ID].&amp;[14589]"/>
            <x15:cachedUniqueName index="2221" name="[Clean_Data].[Customer ID].&amp;[14590]"/>
            <x15:cachedUniqueName index="2222" name="[Clean_Data].[Customer ID].&amp;[14591]"/>
            <x15:cachedUniqueName index="2223" name="[Clean_Data].[Customer ID].&amp;[14592]"/>
            <x15:cachedUniqueName index="2224" name="[Clean_Data].[Customer ID].&amp;[14593]"/>
            <x15:cachedUniqueName index="2225" name="[Clean_Data].[Customer ID].&amp;[14594]"/>
            <x15:cachedUniqueName index="2226" name="[Clean_Data].[Customer ID].&amp;[14595]"/>
            <x15:cachedUniqueName index="2227" name="[Clean_Data].[Customer ID].&amp;[14596]"/>
            <x15:cachedUniqueName index="2228" name="[Clean_Data].[Customer ID].&amp;[14597]"/>
            <x15:cachedUniqueName index="2229" name="[Clean_Data].[Customer ID].&amp;[14598]"/>
            <x15:cachedUniqueName index="2230" name="[Clean_Data].[Customer ID].&amp;[14599]"/>
            <x15:cachedUniqueName index="2231" name="[Clean_Data].[Customer ID].&amp;[14600]"/>
            <x15:cachedUniqueName index="2232" name="[Clean_Data].[Customer ID].&amp;[14601]"/>
            <x15:cachedUniqueName index="2233" name="[Clean_Data].[Customer ID].&amp;[14602]"/>
            <x15:cachedUniqueName index="2234" name="[Clean_Data].[Customer ID].&amp;[14603]"/>
            <x15:cachedUniqueName index="2235" name="[Clean_Data].[Customer ID].&amp;[14604]"/>
            <x15:cachedUniqueName index="2236" name="[Clean_Data].[Customer ID].&amp;[14605]"/>
            <x15:cachedUniqueName index="2237" name="[Clean_Data].[Customer ID].&amp;[14606]"/>
            <x15:cachedUniqueName index="2238" name="[Clean_Data].[Customer ID].&amp;[14607]"/>
            <x15:cachedUniqueName index="2239" name="[Clean_Data].[Customer ID].&amp;[14608]"/>
            <x15:cachedUniqueName index="2240" name="[Clean_Data].[Customer ID].&amp;[14609]"/>
            <x15:cachedUniqueName index="2241" name="[Clean_Data].[Customer ID].&amp;[14610]"/>
            <x15:cachedUniqueName index="2242" name="[Clean_Data].[Customer ID].&amp;[14611]"/>
            <x15:cachedUniqueName index="2243" name="[Clean_Data].[Customer ID].&amp;[14612]"/>
            <x15:cachedUniqueName index="2244" name="[Clean_Data].[Customer ID].&amp;[14613]"/>
            <x15:cachedUniqueName index="2245" name="[Clean_Data].[Customer ID].&amp;[14614]"/>
            <x15:cachedUniqueName index="2246" name="[Clean_Data].[Customer ID].&amp;[14615]"/>
            <x15:cachedUniqueName index="2247" name="[Clean_Data].[Customer ID].&amp;[14616]"/>
            <x15:cachedUniqueName index="2248" name="[Clean_Data].[Customer ID].&amp;[14617]"/>
            <x15:cachedUniqueName index="2249" name="[Clean_Data].[Customer ID].&amp;[14618]"/>
            <x15:cachedUniqueName index="2250" name="[Clean_Data].[Customer ID].&amp;[14619]"/>
            <x15:cachedUniqueName index="2251" name="[Clean_Data].[Customer ID].&amp;[14620]"/>
            <x15:cachedUniqueName index="2252" name="[Clean_Data].[Customer ID].&amp;[14621]"/>
            <x15:cachedUniqueName index="2253" name="[Clean_Data].[Customer ID].&amp;[14622]"/>
            <x15:cachedUniqueName index="2254" name="[Clean_Data].[Customer ID].&amp;[14623]"/>
            <x15:cachedUniqueName index="2255" name="[Clean_Data].[Customer ID].&amp;[14624]"/>
            <x15:cachedUniqueName index="2256" name="[Clean_Data].[Customer ID].&amp;[14625]"/>
            <x15:cachedUniqueName index="2257" name="[Clean_Data].[Customer ID].&amp;[14626]"/>
            <x15:cachedUniqueName index="2258" name="[Clean_Data].[Customer ID].&amp;[14627]"/>
            <x15:cachedUniqueName index="2259" name="[Clean_Data].[Customer ID].&amp;[14628]"/>
            <x15:cachedUniqueName index="2260" name="[Clean_Data].[Customer ID].&amp;[14629]"/>
            <x15:cachedUniqueName index="2261" name="[Clean_Data].[Customer ID].&amp;[14630]"/>
            <x15:cachedUniqueName index="2262" name="[Clean_Data].[Customer ID].&amp;[14631]"/>
            <x15:cachedUniqueName index="2263" name="[Clean_Data].[Customer ID].&amp;[14632]"/>
            <x15:cachedUniqueName index="2264" name="[Clean_Data].[Customer ID].&amp;[14633]"/>
            <x15:cachedUniqueName index="2265" name="[Clean_Data].[Customer ID].&amp;[14634]"/>
            <x15:cachedUniqueName index="2266" name="[Clean_Data].[Customer ID].&amp;[14635]"/>
            <x15:cachedUniqueName index="2267" name="[Clean_Data].[Customer ID].&amp;[14636]"/>
            <x15:cachedUniqueName index="2268" name="[Clean_Data].[Customer ID].&amp;[14637]"/>
            <x15:cachedUniqueName index="2269" name="[Clean_Data].[Customer ID].&amp;[14638]"/>
            <x15:cachedUniqueName index="2270" name="[Clean_Data].[Customer ID].&amp;[14639]"/>
            <x15:cachedUniqueName index="2271" name="[Clean_Data].[Customer ID].&amp;[14640]"/>
            <x15:cachedUniqueName index="2272" name="[Clean_Data].[Customer ID].&amp;[14641]"/>
            <x15:cachedUniqueName index="2273" name="[Clean_Data].[Customer ID].&amp;[14642]"/>
            <x15:cachedUniqueName index="2274" name="[Clean_Data].[Customer ID].&amp;[14643]"/>
            <x15:cachedUniqueName index="2275" name="[Clean_Data].[Customer ID].&amp;[14644]"/>
            <x15:cachedUniqueName index="2276" name="[Clean_Data].[Customer ID].&amp;[14645]"/>
            <x15:cachedUniqueName index="2277" name="[Clean_Data].[Customer ID].&amp;[14646]"/>
            <x15:cachedUniqueName index="2278" name="[Clean_Data].[Customer ID].&amp;[14647]"/>
            <x15:cachedUniqueName index="2279" name="[Clean_Data].[Customer ID].&amp;[14648]"/>
            <x15:cachedUniqueName index="2280" name="[Clean_Data].[Customer ID].&amp;[14649]"/>
            <x15:cachedUniqueName index="2281" name="[Clean_Data].[Customer ID].&amp;[14650]"/>
            <x15:cachedUniqueName index="2282" name="[Clean_Data].[Customer ID].&amp;[14651]"/>
            <x15:cachedUniqueName index="2283" name="[Clean_Data].[Customer ID].&amp;[14652]"/>
            <x15:cachedUniqueName index="2284" name="[Clean_Data].[Customer ID].&amp;[14653]"/>
            <x15:cachedUniqueName index="2285" name="[Clean_Data].[Customer ID].&amp;[14654]"/>
            <x15:cachedUniqueName index="2286" name="[Clean_Data].[Customer ID].&amp;[14655]"/>
            <x15:cachedUniqueName index="2287" name="[Clean_Data].[Customer ID].&amp;[14656]"/>
            <x15:cachedUniqueName index="2288" name="[Clean_Data].[Customer ID].&amp;[14657]"/>
            <x15:cachedUniqueName index="2289" name="[Clean_Data].[Customer ID].&amp;[14658]"/>
            <x15:cachedUniqueName index="2290" name="[Clean_Data].[Customer ID].&amp;[14659]"/>
            <x15:cachedUniqueName index="2291" name="[Clean_Data].[Customer ID].&amp;[14660]"/>
            <x15:cachedUniqueName index="2292" name="[Clean_Data].[Customer ID].&amp;[14661]"/>
            <x15:cachedUniqueName index="2293" name="[Clean_Data].[Customer ID].&amp;[14662]"/>
            <x15:cachedUniqueName index="2294" name="[Clean_Data].[Customer ID].&amp;[14663]"/>
            <x15:cachedUniqueName index="2295" name="[Clean_Data].[Customer ID].&amp;[14664]"/>
            <x15:cachedUniqueName index="2296" name="[Clean_Data].[Customer ID].&amp;[14665]"/>
            <x15:cachedUniqueName index="2297" name="[Clean_Data].[Customer ID].&amp;[14666]"/>
            <x15:cachedUniqueName index="2298" name="[Clean_Data].[Customer ID].&amp;[14667]"/>
            <x15:cachedUniqueName index="2299" name="[Clean_Data].[Customer ID].&amp;[14668]"/>
            <x15:cachedUniqueName index="2300" name="[Clean_Data].[Customer ID].&amp;[14669]"/>
            <x15:cachedUniqueName index="2301" name="[Clean_Data].[Customer ID].&amp;[14670]"/>
            <x15:cachedUniqueName index="2302" name="[Clean_Data].[Customer ID].&amp;[14671]"/>
            <x15:cachedUniqueName index="2303" name="[Clean_Data].[Customer ID].&amp;[14672]"/>
            <x15:cachedUniqueName index="2304" name="[Clean_Data].[Customer ID].&amp;[14673]"/>
            <x15:cachedUniqueName index="2305" name="[Clean_Data].[Customer ID].&amp;[14674]"/>
            <x15:cachedUniqueName index="2306" name="[Clean_Data].[Customer ID].&amp;[14675]"/>
            <x15:cachedUniqueName index="2307" name="[Clean_Data].[Customer ID].&amp;[14676]"/>
            <x15:cachedUniqueName index="2308" name="[Clean_Data].[Customer ID].&amp;[14677]"/>
            <x15:cachedUniqueName index="2309" name="[Clean_Data].[Customer ID].&amp;[14678]"/>
            <x15:cachedUniqueName index="2310" name="[Clean_Data].[Customer ID].&amp;[14679]"/>
            <x15:cachedUniqueName index="2311" name="[Clean_Data].[Customer ID].&amp;[14680]"/>
            <x15:cachedUniqueName index="2312" name="[Clean_Data].[Customer ID].&amp;[14681]"/>
            <x15:cachedUniqueName index="2313" name="[Clean_Data].[Customer ID].&amp;[14682]"/>
            <x15:cachedUniqueName index="2314" name="[Clean_Data].[Customer ID].&amp;[14683]"/>
            <x15:cachedUniqueName index="2315" name="[Clean_Data].[Customer ID].&amp;[14684]"/>
            <x15:cachedUniqueName index="2316" name="[Clean_Data].[Customer ID].&amp;[14685]"/>
            <x15:cachedUniqueName index="2317" name="[Clean_Data].[Customer ID].&amp;[14686]"/>
            <x15:cachedUniqueName index="2318" name="[Clean_Data].[Customer ID].&amp;[14687]"/>
            <x15:cachedUniqueName index="2319" name="[Clean_Data].[Customer ID].&amp;[14688]"/>
            <x15:cachedUniqueName index="2320" name="[Clean_Data].[Customer ID].&amp;[14689]"/>
            <x15:cachedUniqueName index="2321" name="[Clean_Data].[Customer ID].&amp;[14690]"/>
            <x15:cachedUniqueName index="2322" name="[Clean_Data].[Customer ID].&amp;[14691]"/>
            <x15:cachedUniqueName index="2323" name="[Clean_Data].[Customer ID].&amp;[14692]"/>
            <x15:cachedUniqueName index="2324" name="[Clean_Data].[Customer ID].&amp;[14693]"/>
            <x15:cachedUniqueName index="2325" name="[Clean_Data].[Customer ID].&amp;[14694]"/>
            <x15:cachedUniqueName index="2326" name="[Clean_Data].[Customer ID].&amp;[14695]"/>
            <x15:cachedUniqueName index="2327" name="[Clean_Data].[Customer ID].&amp;[14696]"/>
            <x15:cachedUniqueName index="2328" name="[Clean_Data].[Customer ID].&amp;[14697]"/>
            <x15:cachedUniqueName index="2329" name="[Clean_Data].[Customer ID].&amp;[14698]"/>
            <x15:cachedUniqueName index="2330" name="[Clean_Data].[Customer ID].&amp;[14699]"/>
            <x15:cachedUniqueName index="2331" name="[Clean_Data].[Customer ID].&amp;[14700]"/>
            <x15:cachedUniqueName index="2332" name="[Clean_Data].[Customer ID].&amp;[14701]"/>
            <x15:cachedUniqueName index="2333" name="[Clean_Data].[Customer ID].&amp;[14702]"/>
            <x15:cachedUniqueName index="2334" name="[Clean_Data].[Customer ID].&amp;[14703]"/>
            <x15:cachedUniqueName index="2335" name="[Clean_Data].[Customer ID].&amp;[14704]"/>
            <x15:cachedUniqueName index="2336" name="[Clean_Data].[Customer ID].&amp;[14705]"/>
            <x15:cachedUniqueName index="2337" name="[Clean_Data].[Customer ID].&amp;[14706]"/>
            <x15:cachedUniqueName index="2338" name="[Clean_Data].[Customer ID].&amp;[14707]"/>
            <x15:cachedUniqueName index="2339" name="[Clean_Data].[Customer ID].&amp;[14708]"/>
            <x15:cachedUniqueName index="2340" name="[Clean_Data].[Customer ID].&amp;[14709]"/>
            <x15:cachedUniqueName index="2341" name="[Clean_Data].[Customer ID].&amp;[14710]"/>
            <x15:cachedUniqueName index="2342" name="[Clean_Data].[Customer ID].&amp;[14711]"/>
            <x15:cachedUniqueName index="2343" name="[Clean_Data].[Customer ID].&amp;[14712]"/>
            <x15:cachedUniqueName index="2344" name="[Clean_Data].[Customer ID].&amp;[14713]"/>
            <x15:cachedUniqueName index="2345" name="[Clean_Data].[Customer ID].&amp;[14714]"/>
            <x15:cachedUniqueName index="2346" name="[Clean_Data].[Customer ID].&amp;[14715]"/>
            <x15:cachedUniqueName index="2347" name="[Clean_Data].[Customer ID].&amp;[14716]"/>
            <x15:cachedUniqueName index="2348" name="[Clean_Data].[Customer ID].&amp;[14717]"/>
            <x15:cachedUniqueName index="2349" name="[Clean_Data].[Customer ID].&amp;[14718]"/>
            <x15:cachedUniqueName index="2350" name="[Clean_Data].[Customer ID].&amp;[14719]"/>
            <x15:cachedUniqueName index="2351" name="[Clean_Data].[Customer ID].&amp;[14720]"/>
            <x15:cachedUniqueName index="2352" name="[Clean_Data].[Customer ID].&amp;[14721]"/>
            <x15:cachedUniqueName index="2353" name="[Clean_Data].[Customer ID].&amp;[14722]"/>
            <x15:cachedUniqueName index="2354" name="[Clean_Data].[Customer ID].&amp;[14723]"/>
            <x15:cachedUniqueName index="2355" name="[Clean_Data].[Customer ID].&amp;[14724]"/>
            <x15:cachedUniqueName index="2356" name="[Clean_Data].[Customer ID].&amp;[14725]"/>
            <x15:cachedUniqueName index="2357" name="[Clean_Data].[Customer ID].&amp;[14726]"/>
            <x15:cachedUniqueName index="2358" name="[Clean_Data].[Customer ID].&amp;[14727]"/>
            <x15:cachedUniqueName index="2359" name="[Clean_Data].[Customer ID].&amp;[14728]"/>
            <x15:cachedUniqueName index="2360" name="[Clean_Data].[Customer ID].&amp;[14729]"/>
            <x15:cachedUniqueName index="2361" name="[Clean_Data].[Customer ID].&amp;[14730]"/>
            <x15:cachedUniqueName index="2362" name="[Clean_Data].[Customer ID].&amp;[14731]"/>
            <x15:cachedUniqueName index="2363" name="[Clean_Data].[Customer ID].&amp;[14732]"/>
            <x15:cachedUniqueName index="2364" name="[Clean_Data].[Customer ID].&amp;[14733]"/>
            <x15:cachedUniqueName index="2365" name="[Clean_Data].[Customer ID].&amp;[14734]"/>
            <x15:cachedUniqueName index="2366" name="[Clean_Data].[Customer ID].&amp;[14735]"/>
            <x15:cachedUniqueName index="2367" name="[Clean_Data].[Customer ID].&amp;[14736]"/>
            <x15:cachedUniqueName index="2368" name="[Clean_Data].[Customer ID].&amp;[14737]"/>
            <x15:cachedUniqueName index="2369" name="[Clean_Data].[Customer ID].&amp;[14738]"/>
            <x15:cachedUniqueName index="2370" name="[Clean_Data].[Customer ID].&amp;[14739]"/>
            <x15:cachedUniqueName index="2371" name="[Clean_Data].[Customer ID].&amp;[14740]"/>
            <x15:cachedUniqueName index="2372" name="[Clean_Data].[Customer ID].&amp;[14741]"/>
            <x15:cachedUniqueName index="2373" name="[Clean_Data].[Customer ID].&amp;[14742]"/>
            <x15:cachedUniqueName index="2374" name="[Clean_Data].[Customer ID].&amp;[14743]"/>
            <x15:cachedUniqueName index="2375" name="[Clean_Data].[Customer ID].&amp;[14744]"/>
            <x15:cachedUniqueName index="2376" name="[Clean_Data].[Customer ID].&amp;[14745]"/>
            <x15:cachedUniqueName index="2377" name="[Clean_Data].[Customer ID].&amp;[14746]"/>
            <x15:cachedUniqueName index="2378" name="[Clean_Data].[Customer ID].&amp;[14747]"/>
            <x15:cachedUniqueName index="2379" name="[Clean_Data].[Customer ID].&amp;[14748]"/>
            <x15:cachedUniqueName index="2380" name="[Clean_Data].[Customer ID].&amp;[14749]"/>
            <x15:cachedUniqueName index="2381" name="[Clean_Data].[Customer ID].&amp;[14750]"/>
            <x15:cachedUniqueName index="2382" name="[Clean_Data].[Customer ID].&amp;[14751]"/>
            <x15:cachedUniqueName index="2383" name="[Clean_Data].[Customer ID].&amp;[14752]"/>
            <x15:cachedUniqueName index="2384" name="[Clean_Data].[Customer ID].&amp;[14753]"/>
            <x15:cachedUniqueName index="2385" name="[Clean_Data].[Customer ID].&amp;[14754]"/>
            <x15:cachedUniqueName index="2386" name="[Clean_Data].[Customer ID].&amp;[14755]"/>
            <x15:cachedUniqueName index="2387" name="[Clean_Data].[Customer ID].&amp;[14756]"/>
            <x15:cachedUniqueName index="2388" name="[Clean_Data].[Customer ID].&amp;[14757]"/>
            <x15:cachedUniqueName index="2389" name="[Clean_Data].[Customer ID].&amp;[14758]"/>
            <x15:cachedUniqueName index="2390" name="[Clean_Data].[Customer ID].&amp;[14759]"/>
            <x15:cachedUniqueName index="2391" name="[Clean_Data].[Customer ID].&amp;[14760]"/>
            <x15:cachedUniqueName index="2392" name="[Clean_Data].[Customer ID].&amp;[14761]"/>
            <x15:cachedUniqueName index="2393" name="[Clean_Data].[Customer ID].&amp;[14762]"/>
            <x15:cachedUniqueName index="2394" name="[Clean_Data].[Customer ID].&amp;[14764]"/>
            <x15:cachedUniqueName index="2395" name="[Clean_Data].[Customer ID].&amp;[14765]"/>
            <x15:cachedUniqueName index="2396" name="[Clean_Data].[Customer ID].&amp;[14766]"/>
            <x15:cachedUniqueName index="2397" name="[Clean_Data].[Customer ID].&amp;[14767]"/>
            <x15:cachedUniqueName index="2398" name="[Clean_Data].[Customer ID].&amp;[14768]"/>
            <x15:cachedUniqueName index="2399" name="[Clean_Data].[Customer ID].&amp;[14769]"/>
            <x15:cachedUniqueName index="2400" name="[Clean_Data].[Customer ID].&amp;[14770]"/>
            <x15:cachedUniqueName index="2401" name="[Clean_Data].[Customer ID].&amp;[14771]"/>
            <x15:cachedUniqueName index="2402" name="[Clean_Data].[Customer ID].&amp;[14772]"/>
            <x15:cachedUniqueName index="2403" name="[Clean_Data].[Customer ID].&amp;[14773]"/>
            <x15:cachedUniqueName index="2404" name="[Clean_Data].[Customer ID].&amp;[14774]"/>
            <x15:cachedUniqueName index="2405" name="[Clean_Data].[Customer ID].&amp;[14775]"/>
            <x15:cachedUniqueName index="2406" name="[Clean_Data].[Customer ID].&amp;[14776]"/>
            <x15:cachedUniqueName index="2407" name="[Clean_Data].[Customer ID].&amp;[14777]"/>
            <x15:cachedUniqueName index="2408" name="[Clean_Data].[Customer ID].&amp;[14778]"/>
            <x15:cachedUniqueName index="2409" name="[Clean_Data].[Customer ID].&amp;[14779]"/>
            <x15:cachedUniqueName index="2410" name="[Clean_Data].[Customer ID].&amp;[14780]"/>
            <x15:cachedUniqueName index="2411" name="[Clean_Data].[Customer ID].&amp;[14782]"/>
            <x15:cachedUniqueName index="2412" name="[Clean_Data].[Customer ID].&amp;[14783]"/>
            <x15:cachedUniqueName index="2413" name="[Clean_Data].[Customer ID].&amp;[14784]"/>
            <x15:cachedUniqueName index="2414" name="[Clean_Data].[Customer ID].&amp;[14785]"/>
            <x15:cachedUniqueName index="2415" name="[Clean_Data].[Customer ID].&amp;[14786]"/>
            <x15:cachedUniqueName index="2416" name="[Clean_Data].[Customer ID].&amp;[14787]"/>
            <x15:cachedUniqueName index="2417" name="[Clean_Data].[Customer ID].&amp;[14788]"/>
            <x15:cachedUniqueName index="2418" name="[Clean_Data].[Customer ID].&amp;[14789]"/>
            <x15:cachedUniqueName index="2419" name="[Clean_Data].[Customer ID].&amp;[14790]"/>
            <x15:cachedUniqueName index="2420" name="[Clean_Data].[Customer ID].&amp;[14791]"/>
            <x15:cachedUniqueName index="2421" name="[Clean_Data].[Customer ID].&amp;[14792]"/>
            <x15:cachedUniqueName index="2422" name="[Clean_Data].[Customer ID].&amp;[14793]"/>
            <x15:cachedUniqueName index="2423" name="[Clean_Data].[Customer ID].&amp;[14794]"/>
            <x15:cachedUniqueName index="2424" name="[Clean_Data].[Customer ID].&amp;[14795]"/>
            <x15:cachedUniqueName index="2425" name="[Clean_Data].[Customer ID].&amp;[14796]"/>
            <x15:cachedUniqueName index="2426" name="[Clean_Data].[Customer ID].&amp;[14797]"/>
            <x15:cachedUniqueName index="2427" name="[Clean_Data].[Customer ID].&amp;[14798]"/>
            <x15:cachedUniqueName index="2428" name="[Clean_Data].[Customer ID].&amp;[14799]"/>
            <x15:cachedUniqueName index="2429" name="[Clean_Data].[Customer ID].&amp;[14800]"/>
            <x15:cachedUniqueName index="2430" name="[Clean_Data].[Customer ID].&amp;[14801]"/>
            <x15:cachedUniqueName index="2431" name="[Clean_Data].[Customer ID].&amp;[14802]"/>
            <x15:cachedUniqueName index="2432" name="[Clean_Data].[Customer ID].&amp;[14803]"/>
            <x15:cachedUniqueName index="2433" name="[Clean_Data].[Customer ID].&amp;[14804]"/>
            <x15:cachedUniqueName index="2434" name="[Clean_Data].[Customer ID].&amp;[14805]"/>
            <x15:cachedUniqueName index="2435" name="[Clean_Data].[Customer ID].&amp;[14806]"/>
            <x15:cachedUniqueName index="2436" name="[Clean_Data].[Customer ID].&amp;[14807]"/>
            <x15:cachedUniqueName index="2437" name="[Clean_Data].[Customer ID].&amp;[14808]"/>
            <x15:cachedUniqueName index="2438" name="[Clean_Data].[Customer ID].&amp;[14809]"/>
            <x15:cachedUniqueName index="2439" name="[Clean_Data].[Customer ID].&amp;[14810]"/>
            <x15:cachedUniqueName index="2440" name="[Clean_Data].[Customer ID].&amp;[14811]"/>
            <x15:cachedUniqueName index="2441" name="[Clean_Data].[Customer ID].&amp;[14812]"/>
            <x15:cachedUniqueName index="2442" name="[Clean_Data].[Customer ID].&amp;[14813]"/>
            <x15:cachedUniqueName index="2443" name="[Clean_Data].[Customer ID].&amp;[14814]"/>
            <x15:cachedUniqueName index="2444" name="[Clean_Data].[Customer ID].&amp;[14815]"/>
            <x15:cachedUniqueName index="2445" name="[Clean_Data].[Customer ID].&amp;[14816]"/>
            <x15:cachedUniqueName index="2446" name="[Clean_Data].[Customer ID].&amp;[14817]"/>
            <x15:cachedUniqueName index="2447" name="[Clean_Data].[Customer ID].&amp;[14818]"/>
            <x15:cachedUniqueName index="2448" name="[Clean_Data].[Customer ID].&amp;[14819]"/>
            <x15:cachedUniqueName index="2449" name="[Clean_Data].[Customer ID].&amp;[14820]"/>
            <x15:cachedUniqueName index="2450" name="[Clean_Data].[Customer ID].&amp;[14821]"/>
            <x15:cachedUniqueName index="2451" name="[Clean_Data].[Customer ID].&amp;[14822]"/>
            <x15:cachedUniqueName index="2452" name="[Clean_Data].[Customer ID].&amp;[14823]"/>
            <x15:cachedUniqueName index="2453" name="[Clean_Data].[Customer ID].&amp;[14824]"/>
            <x15:cachedUniqueName index="2454" name="[Clean_Data].[Customer ID].&amp;[14825]"/>
            <x15:cachedUniqueName index="2455" name="[Clean_Data].[Customer ID].&amp;[14826]"/>
            <x15:cachedUniqueName index="2456" name="[Clean_Data].[Customer ID].&amp;[14828]"/>
            <x15:cachedUniqueName index="2457" name="[Clean_Data].[Customer ID].&amp;[14829]"/>
            <x15:cachedUniqueName index="2458" name="[Clean_Data].[Customer ID].&amp;[14830]"/>
            <x15:cachedUniqueName index="2459" name="[Clean_Data].[Customer ID].&amp;[14831]"/>
            <x15:cachedUniqueName index="2460" name="[Clean_Data].[Customer ID].&amp;[14832]"/>
            <x15:cachedUniqueName index="2461" name="[Clean_Data].[Customer ID].&amp;[14833]"/>
            <x15:cachedUniqueName index="2462" name="[Clean_Data].[Customer ID].&amp;[14834]"/>
            <x15:cachedUniqueName index="2463" name="[Clean_Data].[Customer ID].&amp;[14835]"/>
            <x15:cachedUniqueName index="2464" name="[Clean_Data].[Customer ID].&amp;[14836]"/>
            <x15:cachedUniqueName index="2465" name="[Clean_Data].[Customer ID].&amp;[14837]"/>
            <x15:cachedUniqueName index="2466" name="[Clean_Data].[Customer ID].&amp;[14838]"/>
            <x15:cachedUniqueName index="2467" name="[Clean_Data].[Customer ID].&amp;[14839]"/>
            <x15:cachedUniqueName index="2468" name="[Clean_Data].[Customer ID].&amp;[14840]"/>
            <x15:cachedUniqueName index="2469" name="[Clean_Data].[Customer ID].&amp;[14841]"/>
            <x15:cachedUniqueName index="2470" name="[Clean_Data].[Customer ID].&amp;[14842]"/>
            <x15:cachedUniqueName index="2471" name="[Clean_Data].[Customer ID].&amp;[14843]"/>
            <x15:cachedUniqueName index="2472" name="[Clean_Data].[Customer ID].&amp;[14844]"/>
            <x15:cachedUniqueName index="2473" name="[Clean_Data].[Customer ID].&amp;[14845]"/>
            <x15:cachedUniqueName index="2474" name="[Clean_Data].[Customer ID].&amp;[14846]"/>
            <x15:cachedUniqueName index="2475" name="[Clean_Data].[Customer ID].&amp;[14847]"/>
            <x15:cachedUniqueName index="2476" name="[Clean_Data].[Customer ID].&amp;[14848]"/>
            <x15:cachedUniqueName index="2477" name="[Clean_Data].[Customer ID].&amp;[14849]"/>
            <x15:cachedUniqueName index="2478" name="[Clean_Data].[Customer ID].&amp;[14850]"/>
            <x15:cachedUniqueName index="2479" name="[Clean_Data].[Customer ID].&amp;[14851]"/>
            <x15:cachedUniqueName index="2480" name="[Clean_Data].[Customer ID].&amp;[14852]"/>
            <x15:cachedUniqueName index="2481" name="[Clean_Data].[Customer ID].&amp;[14853]"/>
            <x15:cachedUniqueName index="2482" name="[Clean_Data].[Customer ID].&amp;[14854]"/>
            <x15:cachedUniqueName index="2483" name="[Clean_Data].[Customer ID].&amp;[14855]"/>
            <x15:cachedUniqueName index="2484" name="[Clean_Data].[Customer ID].&amp;[14856]"/>
            <x15:cachedUniqueName index="2485" name="[Clean_Data].[Customer ID].&amp;[14857]"/>
            <x15:cachedUniqueName index="2486" name="[Clean_Data].[Customer ID].&amp;[14858]"/>
            <x15:cachedUniqueName index="2487" name="[Clean_Data].[Customer ID].&amp;[14859]"/>
            <x15:cachedUniqueName index="2488" name="[Clean_Data].[Customer ID].&amp;[14860]"/>
            <x15:cachedUniqueName index="2489" name="[Clean_Data].[Customer ID].&amp;[14861]"/>
            <x15:cachedUniqueName index="2490" name="[Clean_Data].[Customer ID].&amp;[14862]"/>
            <x15:cachedUniqueName index="2491" name="[Clean_Data].[Customer ID].&amp;[14863]"/>
            <x15:cachedUniqueName index="2492" name="[Clean_Data].[Customer ID].&amp;[14865]"/>
            <x15:cachedUniqueName index="2493" name="[Clean_Data].[Customer ID].&amp;[14866]"/>
            <x15:cachedUniqueName index="2494" name="[Clean_Data].[Customer ID].&amp;[14867]"/>
            <x15:cachedUniqueName index="2495" name="[Clean_Data].[Customer ID].&amp;[14868]"/>
            <x15:cachedUniqueName index="2496" name="[Clean_Data].[Customer ID].&amp;[14869]"/>
            <x15:cachedUniqueName index="2497" name="[Clean_Data].[Customer ID].&amp;[14870]"/>
            <x15:cachedUniqueName index="2498" name="[Clean_Data].[Customer ID].&amp;[14871]"/>
            <x15:cachedUniqueName index="2499" name="[Clean_Data].[Customer ID].&amp;[14872]"/>
            <x15:cachedUniqueName index="2500" name="[Clean_Data].[Customer ID].&amp;[14873]"/>
            <x15:cachedUniqueName index="2501" name="[Clean_Data].[Customer ID].&amp;[14874]"/>
            <x15:cachedUniqueName index="2502" name="[Clean_Data].[Customer ID].&amp;[14875]"/>
            <x15:cachedUniqueName index="2503" name="[Clean_Data].[Customer ID].&amp;[14876]"/>
            <x15:cachedUniqueName index="2504" name="[Clean_Data].[Customer ID].&amp;[14877]"/>
            <x15:cachedUniqueName index="2505" name="[Clean_Data].[Customer ID].&amp;[14878]"/>
            <x15:cachedUniqueName index="2506" name="[Clean_Data].[Customer ID].&amp;[14879]"/>
            <x15:cachedUniqueName index="2507" name="[Clean_Data].[Customer ID].&amp;[14880]"/>
            <x15:cachedUniqueName index="2508" name="[Clean_Data].[Customer ID].&amp;[14881]"/>
            <x15:cachedUniqueName index="2509" name="[Clean_Data].[Customer ID].&amp;[14882]"/>
            <x15:cachedUniqueName index="2510" name="[Clean_Data].[Customer ID].&amp;[14883]"/>
            <x15:cachedUniqueName index="2511" name="[Clean_Data].[Customer ID].&amp;[14884]"/>
            <x15:cachedUniqueName index="2512" name="[Clean_Data].[Customer ID].&amp;[14885]"/>
            <x15:cachedUniqueName index="2513" name="[Clean_Data].[Customer ID].&amp;[14886]"/>
            <x15:cachedUniqueName index="2514" name="[Clean_Data].[Customer ID].&amp;[14887]"/>
            <x15:cachedUniqueName index="2515" name="[Clean_Data].[Customer ID].&amp;[14888]"/>
            <x15:cachedUniqueName index="2516" name="[Clean_Data].[Customer ID].&amp;[14889]"/>
            <x15:cachedUniqueName index="2517" name="[Clean_Data].[Customer ID].&amp;[14890]"/>
            <x15:cachedUniqueName index="2518" name="[Clean_Data].[Customer ID].&amp;[14891]"/>
            <x15:cachedUniqueName index="2519" name="[Clean_Data].[Customer ID].&amp;[14892]"/>
            <x15:cachedUniqueName index="2520" name="[Clean_Data].[Customer ID].&amp;[14893]"/>
            <x15:cachedUniqueName index="2521" name="[Clean_Data].[Customer ID].&amp;[14894]"/>
            <x15:cachedUniqueName index="2522" name="[Clean_Data].[Customer ID].&amp;[14895]"/>
            <x15:cachedUniqueName index="2523" name="[Clean_Data].[Customer ID].&amp;[14896]"/>
            <x15:cachedUniqueName index="2524" name="[Clean_Data].[Customer ID].&amp;[14897]"/>
            <x15:cachedUniqueName index="2525" name="[Clean_Data].[Customer ID].&amp;[14898]"/>
            <x15:cachedUniqueName index="2526" name="[Clean_Data].[Customer ID].&amp;[14899]"/>
            <x15:cachedUniqueName index="2527" name="[Clean_Data].[Customer ID].&amp;[14900]"/>
            <x15:cachedUniqueName index="2528" name="[Clean_Data].[Customer ID].&amp;[14901]"/>
            <x15:cachedUniqueName index="2529" name="[Clean_Data].[Customer ID].&amp;[14902]"/>
            <x15:cachedUniqueName index="2530" name="[Clean_Data].[Customer ID].&amp;[14903]"/>
            <x15:cachedUniqueName index="2531" name="[Clean_Data].[Customer ID].&amp;[14904]"/>
            <x15:cachedUniqueName index="2532" name="[Clean_Data].[Customer ID].&amp;[14905]"/>
            <x15:cachedUniqueName index="2533" name="[Clean_Data].[Customer ID].&amp;[14906]"/>
            <x15:cachedUniqueName index="2534" name="[Clean_Data].[Customer ID].&amp;[14907]"/>
            <x15:cachedUniqueName index="2535" name="[Clean_Data].[Customer ID].&amp;[14908]"/>
            <x15:cachedUniqueName index="2536" name="[Clean_Data].[Customer ID].&amp;[14909]"/>
            <x15:cachedUniqueName index="2537" name="[Clean_Data].[Customer ID].&amp;[14910]"/>
            <x15:cachedUniqueName index="2538" name="[Clean_Data].[Customer ID].&amp;[14911]"/>
            <x15:cachedUniqueName index="2539" name="[Clean_Data].[Customer ID].&amp;[14912]"/>
            <x15:cachedUniqueName index="2540" name="[Clean_Data].[Customer ID].&amp;[14913]"/>
            <x15:cachedUniqueName index="2541" name="[Clean_Data].[Customer ID].&amp;[14915]"/>
            <x15:cachedUniqueName index="2542" name="[Clean_Data].[Customer ID].&amp;[14916]"/>
            <x15:cachedUniqueName index="2543" name="[Clean_Data].[Customer ID].&amp;[14917]"/>
            <x15:cachedUniqueName index="2544" name="[Clean_Data].[Customer ID].&amp;[14918]"/>
            <x15:cachedUniqueName index="2545" name="[Clean_Data].[Customer ID].&amp;[14919]"/>
            <x15:cachedUniqueName index="2546" name="[Clean_Data].[Customer ID].&amp;[14920]"/>
            <x15:cachedUniqueName index="2547" name="[Clean_Data].[Customer ID].&amp;[14921]"/>
            <x15:cachedUniqueName index="2548" name="[Clean_Data].[Customer ID].&amp;[14922]"/>
            <x15:cachedUniqueName index="2549" name="[Clean_Data].[Customer ID].&amp;[14923]"/>
            <x15:cachedUniqueName index="2550" name="[Clean_Data].[Customer ID].&amp;[14924]"/>
            <x15:cachedUniqueName index="2551" name="[Clean_Data].[Customer ID].&amp;[14926]"/>
            <x15:cachedUniqueName index="2552" name="[Clean_Data].[Customer ID].&amp;[14927]"/>
            <x15:cachedUniqueName index="2553" name="[Clean_Data].[Customer ID].&amp;[14928]"/>
            <x15:cachedUniqueName index="2554" name="[Clean_Data].[Customer ID].&amp;[14929]"/>
            <x15:cachedUniqueName index="2555" name="[Clean_Data].[Customer ID].&amp;[14930]"/>
            <x15:cachedUniqueName index="2556" name="[Clean_Data].[Customer ID].&amp;[14931]"/>
            <x15:cachedUniqueName index="2557" name="[Clean_Data].[Customer ID].&amp;[14932]"/>
            <x15:cachedUniqueName index="2558" name="[Clean_Data].[Customer ID].&amp;[14933]"/>
            <x15:cachedUniqueName index="2559" name="[Clean_Data].[Customer ID].&amp;[14934]"/>
            <x15:cachedUniqueName index="2560" name="[Clean_Data].[Customer ID].&amp;[14935]"/>
            <x15:cachedUniqueName index="2561" name="[Clean_Data].[Customer ID].&amp;[14936]"/>
            <x15:cachedUniqueName index="2562" name="[Clean_Data].[Customer ID].&amp;[14937]"/>
            <x15:cachedUniqueName index="2563" name="[Clean_Data].[Customer ID].&amp;[14938]"/>
            <x15:cachedUniqueName index="2564" name="[Clean_Data].[Customer ID].&amp;[14940]"/>
            <x15:cachedUniqueName index="2565" name="[Clean_Data].[Customer ID].&amp;[14941]"/>
            <x15:cachedUniqueName index="2566" name="[Clean_Data].[Customer ID].&amp;[14942]"/>
            <x15:cachedUniqueName index="2567" name="[Clean_Data].[Customer ID].&amp;[14943]"/>
            <x15:cachedUniqueName index="2568" name="[Clean_Data].[Customer ID].&amp;[14944]"/>
            <x15:cachedUniqueName index="2569" name="[Clean_Data].[Customer ID].&amp;[14945]"/>
            <x15:cachedUniqueName index="2570" name="[Clean_Data].[Customer ID].&amp;[14946]"/>
            <x15:cachedUniqueName index="2571" name="[Clean_Data].[Customer ID].&amp;[14947]"/>
            <x15:cachedUniqueName index="2572" name="[Clean_Data].[Customer ID].&amp;[14948]"/>
            <x15:cachedUniqueName index="2573" name="[Clean_Data].[Customer ID].&amp;[14949]"/>
            <x15:cachedUniqueName index="2574" name="[Clean_Data].[Customer ID].&amp;[14950]"/>
            <x15:cachedUniqueName index="2575" name="[Clean_Data].[Customer ID].&amp;[14951]"/>
            <x15:cachedUniqueName index="2576" name="[Clean_Data].[Customer ID].&amp;[14952]"/>
            <x15:cachedUniqueName index="2577" name="[Clean_Data].[Customer ID].&amp;[14953]"/>
            <x15:cachedUniqueName index="2578" name="[Clean_Data].[Customer ID].&amp;[14954]"/>
            <x15:cachedUniqueName index="2579" name="[Clean_Data].[Customer ID].&amp;[14955]"/>
            <x15:cachedUniqueName index="2580" name="[Clean_Data].[Customer ID].&amp;[14956]"/>
            <x15:cachedUniqueName index="2581" name="[Clean_Data].[Customer ID].&amp;[14957]"/>
            <x15:cachedUniqueName index="2582" name="[Clean_Data].[Customer ID].&amp;[14958]"/>
            <x15:cachedUniqueName index="2583" name="[Clean_Data].[Customer ID].&amp;[14959]"/>
            <x15:cachedUniqueName index="2584" name="[Clean_Data].[Customer ID].&amp;[14960]"/>
            <x15:cachedUniqueName index="2585" name="[Clean_Data].[Customer ID].&amp;[14961]"/>
            <x15:cachedUniqueName index="2586" name="[Clean_Data].[Customer ID].&amp;[14962]"/>
            <x15:cachedUniqueName index="2587" name="[Clean_Data].[Customer ID].&amp;[14963]"/>
            <x15:cachedUniqueName index="2588" name="[Clean_Data].[Customer ID].&amp;[14964]"/>
            <x15:cachedUniqueName index="2589" name="[Clean_Data].[Customer ID].&amp;[14965]"/>
            <x15:cachedUniqueName index="2590" name="[Clean_Data].[Customer ID].&amp;[14966]"/>
            <x15:cachedUniqueName index="2591" name="[Clean_Data].[Customer ID].&amp;[14967]"/>
            <x15:cachedUniqueName index="2592" name="[Clean_Data].[Customer ID].&amp;[14968]"/>
            <x15:cachedUniqueName index="2593" name="[Clean_Data].[Customer ID].&amp;[14969]"/>
            <x15:cachedUniqueName index="2594" name="[Clean_Data].[Customer ID].&amp;[14970]"/>
            <x15:cachedUniqueName index="2595" name="[Clean_Data].[Customer ID].&amp;[14971]"/>
            <x15:cachedUniqueName index="2596" name="[Clean_Data].[Customer ID].&amp;[14972]"/>
            <x15:cachedUniqueName index="2597" name="[Clean_Data].[Customer ID].&amp;[14973]"/>
            <x15:cachedUniqueName index="2598" name="[Clean_Data].[Customer ID].&amp;[14974]"/>
            <x15:cachedUniqueName index="2599" name="[Clean_Data].[Customer ID].&amp;[14975]"/>
            <x15:cachedUniqueName index="2600" name="[Clean_Data].[Customer ID].&amp;[14976]"/>
            <x15:cachedUniqueName index="2601" name="[Clean_Data].[Customer ID].&amp;[14977]"/>
            <x15:cachedUniqueName index="2602" name="[Clean_Data].[Customer ID].&amp;[14978]"/>
            <x15:cachedUniqueName index="2603" name="[Clean_Data].[Customer ID].&amp;[14979]"/>
            <x15:cachedUniqueName index="2604" name="[Clean_Data].[Customer ID].&amp;[14980]"/>
            <x15:cachedUniqueName index="2605" name="[Clean_Data].[Customer ID].&amp;[14981]"/>
            <x15:cachedUniqueName index="2606" name="[Clean_Data].[Customer ID].&amp;[14982]"/>
            <x15:cachedUniqueName index="2607" name="[Clean_Data].[Customer ID].&amp;[14983]"/>
            <x15:cachedUniqueName index="2608" name="[Clean_Data].[Customer ID].&amp;[14984]"/>
            <x15:cachedUniqueName index="2609" name="[Clean_Data].[Customer ID].&amp;[14985]"/>
            <x15:cachedUniqueName index="2610" name="[Clean_Data].[Customer ID].&amp;[14986]"/>
            <x15:cachedUniqueName index="2611" name="[Clean_Data].[Customer ID].&amp;[14987]"/>
            <x15:cachedUniqueName index="2612" name="[Clean_Data].[Customer ID].&amp;[14988]"/>
            <x15:cachedUniqueName index="2613" name="[Clean_Data].[Customer ID].&amp;[14989]"/>
            <x15:cachedUniqueName index="2614" name="[Clean_Data].[Customer ID].&amp;[14990]"/>
            <x15:cachedUniqueName index="2615" name="[Clean_Data].[Customer ID].&amp;[14991]"/>
            <x15:cachedUniqueName index="2616" name="[Clean_Data].[Customer ID].&amp;[14992]"/>
            <x15:cachedUniqueName index="2617" name="[Clean_Data].[Customer ID].&amp;[14993]"/>
            <x15:cachedUniqueName index="2618" name="[Clean_Data].[Customer ID].&amp;[14994]"/>
            <x15:cachedUniqueName index="2619" name="[Clean_Data].[Customer ID].&amp;[14995]"/>
            <x15:cachedUniqueName index="2620" name="[Clean_Data].[Customer ID].&amp;[14996]"/>
            <x15:cachedUniqueName index="2621" name="[Clean_Data].[Customer ID].&amp;[14997]"/>
            <x15:cachedUniqueName index="2622" name="[Clean_Data].[Customer ID].&amp;[14998]"/>
            <x15:cachedUniqueName index="2623" name="[Clean_Data].[Customer ID].&amp;[14999]"/>
            <x15:cachedUniqueName index="2624" name="[Clean_Data].[Customer ID].&amp;[15000]"/>
            <x15:cachedUniqueName index="2625" name="[Clean_Data].[Customer ID].&amp;[15001]"/>
            <x15:cachedUniqueName index="2626" name="[Clean_Data].[Customer ID].&amp;[15002]"/>
            <x15:cachedUniqueName index="2627" name="[Clean_Data].[Customer ID].&amp;[15003]"/>
            <x15:cachedUniqueName index="2628" name="[Clean_Data].[Customer ID].&amp;[15004]"/>
            <x15:cachedUniqueName index="2629" name="[Clean_Data].[Customer ID].&amp;[15005]"/>
            <x15:cachedUniqueName index="2630" name="[Clean_Data].[Customer ID].&amp;[15006]"/>
            <x15:cachedUniqueName index="2631" name="[Clean_Data].[Customer ID].&amp;[15007]"/>
            <x15:cachedUniqueName index="2632" name="[Clean_Data].[Customer ID].&amp;[15008]"/>
            <x15:cachedUniqueName index="2633" name="[Clean_Data].[Customer ID].&amp;[15009]"/>
            <x15:cachedUniqueName index="2634" name="[Clean_Data].[Customer ID].&amp;[15010]"/>
            <x15:cachedUniqueName index="2635" name="[Clean_Data].[Customer ID].&amp;[15011]"/>
            <x15:cachedUniqueName index="2636" name="[Clean_Data].[Customer ID].&amp;[15012]"/>
            <x15:cachedUniqueName index="2637" name="[Clean_Data].[Customer ID].&amp;[15013]"/>
            <x15:cachedUniqueName index="2638" name="[Clean_Data].[Customer ID].&amp;[15014]"/>
            <x15:cachedUniqueName index="2639" name="[Clean_Data].[Customer ID].&amp;[15015]"/>
            <x15:cachedUniqueName index="2640" name="[Clean_Data].[Customer ID].&amp;[15016]"/>
            <x15:cachedUniqueName index="2641" name="[Clean_Data].[Customer ID].&amp;[15017]"/>
            <x15:cachedUniqueName index="2642" name="[Clean_Data].[Customer ID].&amp;[15018]"/>
            <x15:cachedUniqueName index="2643" name="[Clean_Data].[Customer ID].&amp;[15019]"/>
            <x15:cachedUniqueName index="2644" name="[Clean_Data].[Customer ID].&amp;[15020]"/>
            <x15:cachedUniqueName index="2645" name="[Clean_Data].[Customer ID].&amp;[15021]"/>
            <x15:cachedUniqueName index="2646" name="[Clean_Data].[Customer ID].&amp;[15022]"/>
            <x15:cachedUniqueName index="2647" name="[Clean_Data].[Customer ID].&amp;[15023]"/>
            <x15:cachedUniqueName index="2648" name="[Clean_Data].[Customer ID].&amp;[15024]"/>
            <x15:cachedUniqueName index="2649" name="[Clean_Data].[Customer ID].&amp;[15025]"/>
            <x15:cachedUniqueName index="2650" name="[Clean_Data].[Customer ID].&amp;[15026]"/>
            <x15:cachedUniqueName index="2651" name="[Clean_Data].[Customer ID].&amp;[15027]"/>
            <x15:cachedUniqueName index="2652" name="[Clean_Data].[Customer ID].&amp;[15028]"/>
            <x15:cachedUniqueName index="2653" name="[Clean_Data].[Customer ID].&amp;[15029]"/>
            <x15:cachedUniqueName index="2654" name="[Clean_Data].[Customer ID].&amp;[15030]"/>
            <x15:cachedUniqueName index="2655" name="[Clean_Data].[Customer ID].&amp;[15031]"/>
            <x15:cachedUniqueName index="2656" name="[Clean_Data].[Customer ID].&amp;[15032]"/>
            <x15:cachedUniqueName index="2657" name="[Clean_Data].[Customer ID].&amp;[15033]"/>
            <x15:cachedUniqueName index="2658" name="[Clean_Data].[Customer ID].&amp;[15034]"/>
            <x15:cachedUniqueName index="2659" name="[Clean_Data].[Customer ID].&amp;[15035]"/>
            <x15:cachedUniqueName index="2660" name="[Clean_Data].[Customer ID].&amp;[15036]"/>
            <x15:cachedUniqueName index="2661" name="[Clean_Data].[Customer ID].&amp;[15037]"/>
            <x15:cachedUniqueName index="2662" name="[Clean_Data].[Customer ID].&amp;[15038]"/>
            <x15:cachedUniqueName index="2663" name="[Clean_Data].[Customer ID].&amp;[15039]"/>
            <x15:cachedUniqueName index="2664" name="[Clean_Data].[Customer ID].&amp;[15040]"/>
            <x15:cachedUniqueName index="2665" name="[Clean_Data].[Customer ID].&amp;[15041]"/>
            <x15:cachedUniqueName index="2666" name="[Clean_Data].[Customer ID].&amp;[15042]"/>
            <x15:cachedUniqueName index="2667" name="[Clean_Data].[Customer ID].&amp;[15043]"/>
            <x15:cachedUniqueName index="2668" name="[Clean_Data].[Customer ID].&amp;[15044]"/>
            <x15:cachedUniqueName index="2669" name="[Clean_Data].[Customer ID].&amp;[15045]"/>
            <x15:cachedUniqueName index="2670" name="[Clean_Data].[Customer ID].&amp;[15046]"/>
            <x15:cachedUniqueName index="2671" name="[Clean_Data].[Customer ID].&amp;[15047]"/>
            <x15:cachedUniqueName index="2672" name="[Clean_Data].[Customer ID].&amp;[15048]"/>
            <x15:cachedUniqueName index="2673" name="[Clean_Data].[Customer ID].&amp;[15049]"/>
            <x15:cachedUniqueName index="2674" name="[Clean_Data].[Customer ID].&amp;[15050]"/>
            <x15:cachedUniqueName index="2675" name="[Clean_Data].[Customer ID].&amp;[15051]"/>
            <x15:cachedUniqueName index="2676" name="[Clean_Data].[Customer ID].&amp;[15052]"/>
            <x15:cachedUniqueName index="2677" name="[Clean_Data].[Customer ID].&amp;[15053]"/>
            <x15:cachedUniqueName index="2678" name="[Clean_Data].[Customer ID].&amp;[15054]"/>
            <x15:cachedUniqueName index="2679" name="[Clean_Data].[Customer ID].&amp;[15055]"/>
            <x15:cachedUniqueName index="2680" name="[Clean_Data].[Customer ID].&amp;[15056]"/>
            <x15:cachedUniqueName index="2681" name="[Clean_Data].[Customer ID].&amp;[15057]"/>
            <x15:cachedUniqueName index="2682" name="[Clean_Data].[Customer ID].&amp;[15058]"/>
            <x15:cachedUniqueName index="2683" name="[Clean_Data].[Customer ID].&amp;[15059]"/>
            <x15:cachedUniqueName index="2684" name="[Clean_Data].[Customer ID].&amp;[15060]"/>
            <x15:cachedUniqueName index="2685" name="[Clean_Data].[Customer ID].&amp;[15061]"/>
            <x15:cachedUniqueName index="2686" name="[Clean_Data].[Customer ID].&amp;[15062]"/>
            <x15:cachedUniqueName index="2687" name="[Clean_Data].[Customer ID].&amp;[15063]"/>
            <x15:cachedUniqueName index="2688" name="[Clean_Data].[Customer ID].&amp;[15064]"/>
            <x15:cachedUniqueName index="2689" name="[Clean_Data].[Customer ID].&amp;[15065]"/>
            <x15:cachedUniqueName index="2690" name="[Clean_Data].[Customer ID].&amp;[15066]"/>
            <x15:cachedUniqueName index="2691" name="[Clean_Data].[Customer ID].&amp;[15067]"/>
            <x15:cachedUniqueName index="2692" name="[Clean_Data].[Customer ID].&amp;[15068]"/>
            <x15:cachedUniqueName index="2693" name="[Clean_Data].[Customer ID].&amp;[15069]"/>
            <x15:cachedUniqueName index="2694" name="[Clean_Data].[Customer ID].&amp;[15070]"/>
            <x15:cachedUniqueName index="2695" name="[Clean_Data].[Customer ID].&amp;[15071]"/>
            <x15:cachedUniqueName index="2696" name="[Clean_Data].[Customer ID].&amp;[15072]"/>
            <x15:cachedUniqueName index="2697" name="[Clean_Data].[Customer ID].&amp;[15073]"/>
            <x15:cachedUniqueName index="2698" name="[Clean_Data].[Customer ID].&amp;[15074]"/>
            <x15:cachedUniqueName index="2699" name="[Clean_Data].[Customer ID].&amp;[15075]"/>
            <x15:cachedUniqueName index="2700" name="[Clean_Data].[Customer ID].&amp;[15076]"/>
            <x15:cachedUniqueName index="2701" name="[Clean_Data].[Customer ID].&amp;[15077]"/>
            <x15:cachedUniqueName index="2702" name="[Clean_Data].[Customer ID].&amp;[15078]"/>
            <x15:cachedUniqueName index="2703" name="[Clean_Data].[Customer ID].&amp;[15079]"/>
            <x15:cachedUniqueName index="2704" name="[Clean_Data].[Customer ID].&amp;[15080]"/>
            <x15:cachedUniqueName index="2705" name="[Clean_Data].[Customer ID].&amp;[15081]"/>
            <x15:cachedUniqueName index="2706" name="[Clean_Data].[Customer ID].&amp;[15082]"/>
            <x15:cachedUniqueName index="2707" name="[Clean_Data].[Customer ID].&amp;[15083]"/>
            <x15:cachedUniqueName index="2708" name="[Clean_Data].[Customer ID].&amp;[15084]"/>
            <x15:cachedUniqueName index="2709" name="[Clean_Data].[Customer ID].&amp;[15085]"/>
            <x15:cachedUniqueName index="2710" name="[Clean_Data].[Customer ID].&amp;[15086]"/>
            <x15:cachedUniqueName index="2711" name="[Clean_Data].[Customer ID].&amp;[15087]"/>
            <x15:cachedUniqueName index="2712" name="[Clean_Data].[Customer ID].&amp;[15088]"/>
            <x15:cachedUniqueName index="2713" name="[Clean_Data].[Customer ID].&amp;[15089]"/>
            <x15:cachedUniqueName index="2714" name="[Clean_Data].[Customer ID].&amp;[15090]"/>
            <x15:cachedUniqueName index="2715" name="[Clean_Data].[Customer ID].&amp;[15091]"/>
            <x15:cachedUniqueName index="2716" name="[Clean_Data].[Customer ID].&amp;[15092]"/>
            <x15:cachedUniqueName index="2717" name="[Clean_Data].[Customer ID].&amp;[15093]"/>
            <x15:cachedUniqueName index="2718" name="[Clean_Data].[Customer ID].&amp;[15094]"/>
            <x15:cachedUniqueName index="2719" name="[Clean_Data].[Customer ID].&amp;[15095]"/>
            <x15:cachedUniqueName index="2720" name="[Clean_Data].[Customer ID].&amp;[15096]"/>
            <x15:cachedUniqueName index="2721" name="[Clean_Data].[Customer ID].&amp;[15097]"/>
            <x15:cachedUniqueName index="2722" name="[Clean_Data].[Customer ID].&amp;[15098]"/>
            <x15:cachedUniqueName index="2723" name="[Clean_Data].[Customer ID].&amp;[15099]"/>
            <x15:cachedUniqueName index="2724" name="[Clean_Data].[Customer ID].&amp;[15100]"/>
            <x15:cachedUniqueName index="2725" name="[Clean_Data].[Customer ID].&amp;[15101]"/>
            <x15:cachedUniqueName index="2726" name="[Clean_Data].[Customer ID].&amp;[15102]"/>
            <x15:cachedUniqueName index="2727" name="[Clean_Data].[Customer ID].&amp;[15103]"/>
            <x15:cachedUniqueName index="2728" name="[Clean_Data].[Customer ID].&amp;[15104]"/>
            <x15:cachedUniqueName index="2729" name="[Clean_Data].[Customer ID].&amp;[15105]"/>
            <x15:cachedUniqueName index="2730" name="[Clean_Data].[Customer ID].&amp;[15106]"/>
            <x15:cachedUniqueName index="2731" name="[Clean_Data].[Customer ID].&amp;[15107]"/>
            <x15:cachedUniqueName index="2732" name="[Clean_Data].[Customer ID].&amp;[15108]"/>
            <x15:cachedUniqueName index="2733" name="[Clean_Data].[Customer ID].&amp;[15109]"/>
            <x15:cachedUniqueName index="2734" name="[Clean_Data].[Customer ID].&amp;[15110]"/>
            <x15:cachedUniqueName index="2735" name="[Clean_Data].[Customer ID].&amp;[15111]"/>
            <x15:cachedUniqueName index="2736" name="[Clean_Data].[Customer ID].&amp;[15112]"/>
            <x15:cachedUniqueName index="2737" name="[Clean_Data].[Customer ID].&amp;[15113]"/>
            <x15:cachedUniqueName index="2738" name="[Clean_Data].[Customer ID].&amp;[15114]"/>
            <x15:cachedUniqueName index="2739" name="[Clean_Data].[Customer ID].&amp;[15115]"/>
            <x15:cachedUniqueName index="2740" name="[Clean_Data].[Customer ID].&amp;[15116]"/>
            <x15:cachedUniqueName index="2741" name="[Clean_Data].[Customer ID].&amp;[15117]"/>
            <x15:cachedUniqueName index="2742" name="[Clean_Data].[Customer ID].&amp;[15118]"/>
            <x15:cachedUniqueName index="2743" name="[Clean_Data].[Customer ID].&amp;[15119]"/>
            <x15:cachedUniqueName index="2744" name="[Clean_Data].[Customer ID].&amp;[15120]"/>
            <x15:cachedUniqueName index="2745" name="[Clean_Data].[Customer ID].&amp;[15121]"/>
            <x15:cachedUniqueName index="2746" name="[Clean_Data].[Customer ID].&amp;[15122]"/>
            <x15:cachedUniqueName index="2747" name="[Clean_Data].[Customer ID].&amp;[15123]"/>
            <x15:cachedUniqueName index="2748" name="[Clean_Data].[Customer ID].&amp;[15124]"/>
            <x15:cachedUniqueName index="2749" name="[Clean_Data].[Customer ID].&amp;[15125]"/>
            <x15:cachedUniqueName index="2750" name="[Clean_Data].[Customer ID].&amp;[15126]"/>
            <x15:cachedUniqueName index="2751" name="[Clean_Data].[Customer ID].&amp;[15127]"/>
            <x15:cachedUniqueName index="2752" name="[Clean_Data].[Customer ID].&amp;[15128]"/>
            <x15:cachedUniqueName index="2753" name="[Clean_Data].[Customer ID].&amp;[15129]"/>
            <x15:cachedUniqueName index="2754" name="[Clean_Data].[Customer ID].&amp;[15130]"/>
            <x15:cachedUniqueName index="2755" name="[Clean_Data].[Customer ID].&amp;[15131]"/>
            <x15:cachedUniqueName index="2756" name="[Clean_Data].[Customer ID].&amp;[15132]"/>
            <x15:cachedUniqueName index="2757" name="[Clean_Data].[Customer ID].&amp;[15133]"/>
            <x15:cachedUniqueName index="2758" name="[Clean_Data].[Customer ID].&amp;[15134]"/>
            <x15:cachedUniqueName index="2759" name="[Clean_Data].[Customer ID].&amp;[15135]"/>
            <x15:cachedUniqueName index="2760" name="[Clean_Data].[Customer ID].&amp;[15136]"/>
            <x15:cachedUniqueName index="2761" name="[Clean_Data].[Customer ID].&amp;[15137]"/>
            <x15:cachedUniqueName index="2762" name="[Clean_Data].[Customer ID].&amp;[15138]"/>
            <x15:cachedUniqueName index="2763" name="[Clean_Data].[Customer ID].&amp;[15139]"/>
            <x15:cachedUniqueName index="2764" name="[Clean_Data].[Customer ID].&amp;[15140]"/>
            <x15:cachedUniqueName index="2765" name="[Clean_Data].[Customer ID].&amp;[15141]"/>
            <x15:cachedUniqueName index="2766" name="[Clean_Data].[Customer ID].&amp;[15142]"/>
            <x15:cachedUniqueName index="2767" name="[Clean_Data].[Customer ID].&amp;[15143]"/>
            <x15:cachedUniqueName index="2768" name="[Clean_Data].[Customer ID].&amp;[15144]"/>
            <x15:cachedUniqueName index="2769" name="[Clean_Data].[Customer ID].&amp;[15145]"/>
            <x15:cachedUniqueName index="2770" name="[Clean_Data].[Customer ID].&amp;[15146]"/>
            <x15:cachedUniqueName index="2771" name="[Clean_Data].[Customer ID].&amp;[15147]"/>
            <x15:cachedUniqueName index="2772" name="[Clean_Data].[Customer ID].&amp;[15148]"/>
            <x15:cachedUniqueName index="2773" name="[Clean_Data].[Customer ID].&amp;[15149]"/>
            <x15:cachedUniqueName index="2774" name="[Clean_Data].[Customer ID].&amp;[15150]"/>
            <x15:cachedUniqueName index="2775" name="[Clean_Data].[Customer ID].&amp;[15151]"/>
            <x15:cachedUniqueName index="2776" name="[Clean_Data].[Customer ID].&amp;[15152]"/>
            <x15:cachedUniqueName index="2777" name="[Clean_Data].[Customer ID].&amp;[15153]"/>
            <x15:cachedUniqueName index="2778" name="[Clean_Data].[Customer ID].&amp;[15154]"/>
            <x15:cachedUniqueName index="2779" name="[Clean_Data].[Customer ID].&amp;[15155]"/>
            <x15:cachedUniqueName index="2780" name="[Clean_Data].[Customer ID].&amp;[15156]"/>
            <x15:cachedUniqueName index="2781" name="[Clean_Data].[Customer ID].&amp;[15157]"/>
            <x15:cachedUniqueName index="2782" name="[Clean_Data].[Customer ID].&amp;[15158]"/>
            <x15:cachedUniqueName index="2783" name="[Clean_Data].[Customer ID].&amp;[15159]"/>
            <x15:cachedUniqueName index="2784" name="[Clean_Data].[Customer ID].&amp;[15160]"/>
            <x15:cachedUniqueName index="2785" name="[Clean_Data].[Customer ID].&amp;[15161]"/>
            <x15:cachedUniqueName index="2786" name="[Clean_Data].[Customer ID].&amp;[15162]"/>
            <x15:cachedUniqueName index="2787" name="[Clean_Data].[Customer ID].&amp;[15163]"/>
            <x15:cachedUniqueName index="2788" name="[Clean_Data].[Customer ID].&amp;[15164]"/>
            <x15:cachedUniqueName index="2789" name="[Clean_Data].[Customer ID].&amp;[15165]"/>
            <x15:cachedUniqueName index="2790" name="[Clean_Data].[Customer ID].&amp;[15166]"/>
            <x15:cachedUniqueName index="2791" name="[Clean_Data].[Customer ID].&amp;[15167]"/>
            <x15:cachedUniqueName index="2792" name="[Clean_Data].[Customer ID].&amp;[15168]"/>
            <x15:cachedUniqueName index="2793" name="[Clean_Data].[Customer ID].&amp;[15169]"/>
            <x15:cachedUniqueName index="2794" name="[Clean_Data].[Customer ID].&amp;[15170]"/>
            <x15:cachedUniqueName index="2795" name="[Clean_Data].[Customer ID].&amp;[15171]"/>
            <x15:cachedUniqueName index="2796" name="[Clean_Data].[Customer ID].&amp;[15172]"/>
            <x15:cachedUniqueName index="2797" name="[Clean_Data].[Customer ID].&amp;[15173]"/>
            <x15:cachedUniqueName index="2798" name="[Clean_Data].[Customer ID].&amp;[15174]"/>
            <x15:cachedUniqueName index="2799" name="[Clean_Data].[Customer ID].&amp;[15175]"/>
            <x15:cachedUniqueName index="2800" name="[Clean_Data].[Customer ID].&amp;[15176]"/>
            <x15:cachedUniqueName index="2801" name="[Clean_Data].[Customer ID].&amp;[15177]"/>
            <x15:cachedUniqueName index="2802" name="[Clean_Data].[Customer ID].&amp;[15178]"/>
            <x15:cachedUniqueName index="2803" name="[Clean_Data].[Customer ID].&amp;[15179]"/>
            <x15:cachedUniqueName index="2804" name="[Clean_Data].[Customer ID].&amp;[15180]"/>
            <x15:cachedUniqueName index="2805" name="[Clean_Data].[Customer ID].&amp;[15181]"/>
            <x15:cachedUniqueName index="2806" name="[Clean_Data].[Customer ID].&amp;[15182]"/>
            <x15:cachedUniqueName index="2807" name="[Clean_Data].[Customer ID].&amp;[15183]"/>
            <x15:cachedUniqueName index="2808" name="[Clean_Data].[Customer ID].&amp;[15184]"/>
            <x15:cachedUniqueName index="2809" name="[Clean_Data].[Customer ID].&amp;[15185]"/>
            <x15:cachedUniqueName index="2810" name="[Clean_Data].[Customer ID].&amp;[15186]"/>
            <x15:cachedUniqueName index="2811" name="[Clean_Data].[Customer ID].&amp;[15187]"/>
            <x15:cachedUniqueName index="2812" name="[Clean_Data].[Customer ID].&amp;[15188]"/>
            <x15:cachedUniqueName index="2813" name="[Clean_Data].[Customer ID].&amp;[15189]"/>
            <x15:cachedUniqueName index="2814" name="[Clean_Data].[Customer ID].&amp;[15190]"/>
            <x15:cachedUniqueName index="2815" name="[Clean_Data].[Customer ID].&amp;[15191]"/>
            <x15:cachedUniqueName index="2816" name="[Clean_Data].[Customer ID].&amp;[15192]"/>
            <x15:cachedUniqueName index="2817" name="[Clean_Data].[Customer ID].&amp;[15193]"/>
            <x15:cachedUniqueName index="2818" name="[Clean_Data].[Customer ID].&amp;[15194]"/>
            <x15:cachedUniqueName index="2819" name="[Clean_Data].[Customer ID].&amp;[15195]"/>
            <x15:cachedUniqueName index="2820" name="[Clean_Data].[Customer ID].&amp;[15196]"/>
            <x15:cachedUniqueName index="2821" name="[Clean_Data].[Customer ID].&amp;[15197]"/>
            <x15:cachedUniqueName index="2822" name="[Clean_Data].[Customer ID].&amp;[15198]"/>
            <x15:cachedUniqueName index="2823" name="[Clean_Data].[Customer ID].&amp;[15199]"/>
            <x15:cachedUniqueName index="2824" name="[Clean_Data].[Customer ID].&amp;[15200]"/>
            <x15:cachedUniqueName index="2825" name="[Clean_Data].[Customer ID].&amp;[15201]"/>
            <x15:cachedUniqueName index="2826" name="[Clean_Data].[Customer ID].&amp;[15202]"/>
            <x15:cachedUniqueName index="2827" name="[Clean_Data].[Customer ID].&amp;[15203]"/>
            <x15:cachedUniqueName index="2828" name="[Clean_Data].[Customer ID].&amp;[15204]"/>
            <x15:cachedUniqueName index="2829" name="[Clean_Data].[Customer ID].&amp;[15205]"/>
            <x15:cachedUniqueName index="2830" name="[Clean_Data].[Customer ID].&amp;[15206]"/>
            <x15:cachedUniqueName index="2831" name="[Clean_Data].[Customer ID].&amp;[15207]"/>
            <x15:cachedUniqueName index="2832" name="[Clean_Data].[Customer ID].&amp;[15208]"/>
            <x15:cachedUniqueName index="2833" name="[Clean_Data].[Customer ID].&amp;[15209]"/>
            <x15:cachedUniqueName index="2834" name="[Clean_Data].[Customer ID].&amp;[15210]"/>
            <x15:cachedUniqueName index="2835" name="[Clean_Data].[Customer ID].&amp;[15211]"/>
            <x15:cachedUniqueName index="2836" name="[Clean_Data].[Customer ID].&amp;[15212]"/>
            <x15:cachedUniqueName index="2837" name="[Clean_Data].[Customer ID].&amp;[15213]"/>
            <x15:cachedUniqueName index="2838" name="[Clean_Data].[Customer ID].&amp;[15214]"/>
            <x15:cachedUniqueName index="2839" name="[Clean_Data].[Customer ID].&amp;[15215]"/>
            <x15:cachedUniqueName index="2840" name="[Clean_Data].[Customer ID].&amp;[15216]"/>
            <x15:cachedUniqueName index="2841" name="[Clean_Data].[Customer ID].&amp;[15217]"/>
            <x15:cachedUniqueName index="2842" name="[Clean_Data].[Customer ID].&amp;[15218]"/>
            <x15:cachedUniqueName index="2843" name="[Clean_Data].[Customer ID].&amp;[15219]"/>
            <x15:cachedUniqueName index="2844" name="[Clean_Data].[Customer ID].&amp;[15220]"/>
            <x15:cachedUniqueName index="2845" name="[Clean_Data].[Customer ID].&amp;[15221]"/>
            <x15:cachedUniqueName index="2846" name="[Clean_Data].[Customer ID].&amp;[15222]"/>
            <x15:cachedUniqueName index="2847" name="[Clean_Data].[Customer ID].&amp;[15223]"/>
            <x15:cachedUniqueName index="2848" name="[Clean_Data].[Customer ID].&amp;[15224]"/>
            <x15:cachedUniqueName index="2849" name="[Clean_Data].[Customer ID].&amp;[15225]"/>
            <x15:cachedUniqueName index="2850" name="[Clean_Data].[Customer ID].&amp;[15226]"/>
            <x15:cachedUniqueName index="2851" name="[Clean_Data].[Customer ID].&amp;[15227]"/>
            <x15:cachedUniqueName index="2852" name="[Clean_Data].[Customer ID].&amp;[15228]"/>
            <x15:cachedUniqueName index="2853" name="[Clean_Data].[Customer ID].&amp;[15229]"/>
            <x15:cachedUniqueName index="2854" name="[Clean_Data].[Customer ID].&amp;[15230]"/>
            <x15:cachedUniqueName index="2855" name="[Clean_Data].[Customer ID].&amp;[15231]"/>
            <x15:cachedUniqueName index="2856" name="[Clean_Data].[Customer ID].&amp;[15232]"/>
            <x15:cachedUniqueName index="2857" name="[Clean_Data].[Customer ID].&amp;[15233]"/>
            <x15:cachedUniqueName index="2858" name="[Clean_Data].[Customer ID].&amp;[15234]"/>
            <x15:cachedUniqueName index="2859" name="[Clean_Data].[Customer ID].&amp;[15235]"/>
            <x15:cachedUniqueName index="2860" name="[Clean_Data].[Customer ID].&amp;[15236]"/>
            <x15:cachedUniqueName index="2861" name="[Clean_Data].[Customer ID].&amp;[15237]"/>
            <x15:cachedUniqueName index="2862" name="[Clean_Data].[Customer ID].&amp;[15238]"/>
            <x15:cachedUniqueName index="2863" name="[Clean_Data].[Customer ID].&amp;[15239]"/>
            <x15:cachedUniqueName index="2864" name="[Clean_Data].[Customer ID].&amp;[15240]"/>
            <x15:cachedUniqueName index="2865" name="[Clean_Data].[Customer ID].&amp;[15241]"/>
            <x15:cachedUniqueName index="2866" name="[Clean_Data].[Customer ID].&amp;[15242]"/>
            <x15:cachedUniqueName index="2867" name="[Clean_Data].[Customer ID].&amp;[15243]"/>
            <x15:cachedUniqueName index="2868" name="[Clean_Data].[Customer ID].&amp;[15244]"/>
            <x15:cachedUniqueName index="2869" name="[Clean_Data].[Customer ID].&amp;[15245]"/>
            <x15:cachedUniqueName index="2870" name="[Clean_Data].[Customer ID].&amp;[15246]"/>
            <x15:cachedUniqueName index="2871" name="[Clean_Data].[Customer ID].&amp;[15247]"/>
            <x15:cachedUniqueName index="2872" name="[Clean_Data].[Customer ID].&amp;[15248]"/>
            <x15:cachedUniqueName index="2873" name="[Clean_Data].[Customer ID].&amp;[15249]"/>
            <x15:cachedUniqueName index="2874" name="[Clean_Data].[Customer ID].&amp;[15250]"/>
            <x15:cachedUniqueName index="2875" name="[Clean_Data].[Customer ID].&amp;[15251]"/>
            <x15:cachedUniqueName index="2876" name="[Clean_Data].[Customer ID].&amp;[15252]"/>
            <x15:cachedUniqueName index="2877" name="[Clean_Data].[Customer ID].&amp;[15253]"/>
            <x15:cachedUniqueName index="2878" name="[Clean_Data].[Customer ID].&amp;[15254]"/>
            <x15:cachedUniqueName index="2879" name="[Clean_Data].[Customer ID].&amp;[15255]"/>
            <x15:cachedUniqueName index="2880" name="[Clean_Data].[Customer ID].&amp;[15256]"/>
            <x15:cachedUniqueName index="2881" name="[Clean_Data].[Customer ID].&amp;[15257]"/>
            <x15:cachedUniqueName index="2882" name="[Clean_Data].[Customer ID].&amp;[15258]"/>
            <x15:cachedUniqueName index="2883" name="[Clean_Data].[Customer ID].&amp;[15259]"/>
            <x15:cachedUniqueName index="2884" name="[Clean_Data].[Customer ID].&amp;[15260]"/>
            <x15:cachedUniqueName index="2885" name="[Clean_Data].[Customer ID].&amp;[15261]"/>
            <x15:cachedUniqueName index="2886" name="[Clean_Data].[Customer ID].&amp;[15262]"/>
            <x15:cachedUniqueName index="2887" name="[Clean_Data].[Customer ID].&amp;[15263]"/>
            <x15:cachedUniqueName index="2888" name="[Clean_Data].[Customer ID].&amp;[15264]"/>
            <x15:cachedUniqueName index="2889" name="[Clean_Data].[Customer ID].&amp;[15265]"/>
            <x15:cachedUniqueName index="2890" name="[Clean_Data].[Customer ID].&amp;[15266]"/>
            <x15:cachedUniqueName index="2891" name="[Clean_Data].[Customer ID].&amp;[15267]"/>
            <x15:cachedUniqueName index="2892" name="[Clean_Data].[Customer ID].&amp;[15268]"/>
            <x15:cachedUniqueName index="2893" name="[Clean_Data].[Customer ID].&amp;[15269]"/>
            <x15:cachedUniqueName index="2894" name="[Clean_Data].[Customer ID].&amp;[15270]"/>
            <x15:cachedUniqueName index="2895" name="[Clean_Data].[Customer ID].&amp;[15271]"/>
            <x15:cachedUniqueName index="2896" name="[Clean_Data].[Customer ID].&amp;[15272]"/>
            <x15:cachedUniqueName index="2897" name="[Clean_Data].[Customer ID].&amp;[15273]"/>
            <x15:cachedUniqueName index="2898" name="[Clean_Data].[Customer ID].&amp;[15274]"/>
            <x15:cachedUniqueName index="2899" name="[Clean_Data].[Customer ID].&amp;[15275]"/>
            <x15:cachedUniqueName index="2900" name="[Clean_Data].[Customer ID].&amp;[15276]"/>
            <x15:cachedUniqueName index="2901" name="[Clean_Data].[Customer ID].&amp;[15277]"/>
            <x15:cachedUniqueName index="2902" name="[Clean_Data].[Customer ID].&amp;[15278]"/>
            <x15:cachedUniqueName index="2903" name="[Clean_Data].[Customer ID].&amp;[15279]"/>
            <x15:cachedUniqueName index="2904" name="[Clean_Data].[Customer ID].&amp;[15280]"/>
            <x15:cachedUniqueName index="2905" name="[Clean_Data].[Customer ID].&amp;[15281]"/>
            <x15:cachedUniqueName index="2906" name="[Clean_Data].[Customer ID].&amp;[15282]"/>
            <x15:cachedUniqueName index="2907" name="[Clean_Data].[Customer ID].&amp;[15283]"/>
            <x15:cachedUniqueName index="2908" name="[Clean_Data].[Customer ID].&amp;[15284]"/>
            <x15:cachedUniqueName index="2909" name="[Clean_Data].[Customer ID].&amp;[15285]"/>
            <x15:cachedUniqueName index="2910" name="[Clean_Data].[Customer ID].&amp;[15286]"/>
            <x15:cachedUniqueName index="2911" name="[Clean_Data].[Customer ID].&amp;[15287]"/>
            <x15:cachedUniqueName index="2912" name="[Clean_Data].[Customer ID].&amp;[15288]"/>
            <x15:cachedUniqueName index="2913" name="[Clean_Data].[Customer ID].&amp;[15289]"/>
            <x15:cachedUniqueName index="2914" name="[Clean_Data].[Customer ID].&amp;[15290]"/>
            <x15:cachedUniqueName index="2915" name="[Clean_Data].[Customer ID].&amp;[15291]"/>
            <x15:cachedUniqueName index="2916" name="[Clean_Data].[Customer ID].&amp;[15292]"/>
            <x15:cachedUniqueName index="2917" name="[Clean_Data].[Customer ID].&amp;[15293]"/>
            <x15:cachedUniqueName index="2918" name="[Clean_Data].[Customer ID].&amp;[15294]"/>
            <x15:cachedUniqueName index="2919" name="[Clean_Data].[Customer ID].&amp;[15295]"/>
            <x15:cachedUniqueName index="2920" name="[Clean_Data].[Customer ID].&amp;[15296]"/>
            <x15:cachedUniqueName index="2921" name="[Clean_Data].[Customer ID].&amp;[15297]"/>
            <x15:cachedUniqueName index="2922" name="[Clean_Data].[Customer ID].&amp;[15298]"/>
            <x15:cachedUniqueName index="2923" name="[Clean_Data].[Customer ID].&amp;[15299]"/>
            <x15:cachedUniqueName index="2924" name="[Clean_Data].[Customer ID].&amp;[15300]"/>
            <x15:cachedUniqueName index="2925" name="[Clean_Data].[Customer ID].&amp;[15301]"/>
            <x15:cachedUniqueName index="2926" name="[Clean_Data].[Customer ID].&amp;[15302]"/>
            <x15:cachedUniqueName index="2927" name="[Clean_Data].[Customer ID].&amp;[15303]"/>
            <x15:cachedUniqueName index="2928" name="[Clean_Data].[Customer ID].&amp;[15304]"/>
            <x15:cachedUniqueName index="2929" name="[Clean_Data].[Customer ID].&amp;[15305]"/>
            <x15:cachedUniqueName index="2930" name="[Clean_Data].[Customer ID].&amp;[15306]"/>
            <x15:cachedUniqueName index="2931" name="[Clean_Data].[Customer ID].&amp;[15307]"/>
            <x15:cachedUniqueName index="2932" name="[Clean_Data].[Customer ID].&amp;[15308]"/>
            <x15:cachedUniqueName index="2933" name="[Clean_Data].[Customer ID].&amp;[15309]"/>
            <x15:cachedUniqueName index="2934" name="[Clean_Data].[Customer ID].&amp;[15310]"/>
            <x15:cachedUniqueName index="2935" name="[Clean_Data].[Customer ID].&amp;[15311]"/>
            <x15:cachedUniqueName index="2936" name="[Clean_Data].[Customer ID].&amp;[15312]"/>
            <x15:cachedUniqueName index="2937" name="[Clean_Data].[Customer ID].&amp;[15313]"/>
            <x15:cachedUniqueName index="2938" name="[Clean_Data].[Customer ID].&amp;[15314]"/>
            <x15:cachedUniqueName index="2939" name="[Clean_Data].[Customer ID].&amp;[15315]"/>
            <x15:cachedUniqueName index="2940" name="[Clean_Data].[Customer ID].&amp;[15316]"/>
            <x15:cachedUniqueName index="2941" name="[Clean_Data].[Customer ID].&amp;[15317]"/>
            <x15:cachedUniqueName index="2942" name="[Clean_Data].[Customer ID].&amp;[15318]"/>
            <x15:cachedUniqueName index="2943" name="[Clean_Data].[Customer ID].&amp;[15319]"/>
            <x15:cachedUniqueName index="2944" name="[Clean_Data].[Customer ID].&amp;[15320]"/>
            <x15:cachedUniqueName index="2945" name="[Clean_Data].[Customer ID].&amp;[15321]"/>
            <x15:cachedUniqueName index="2946" name="[Clean_Data].[Customer ID].&amp;[15322]"/>
            <x15:cachedUniqueName index="2947" name="[Clean_Data].[Customer ID].&amp;[15323]"/>
            <x15:cachedUniqueName index="2948" name="[Clean_Data].[Customer ID].&amp;[15324]"/>
            <x15:cachedUniqueName index="2949" name="[Clean_Data].[Customer ID].&amp;[15325]"/>
            <x15:cachedUniqueName index="2950" name="[Clean_Data].[Customer ID].&amp;[15326]"/>
            <x15:cachedUniqueName index="2951" name="[Clean_Data].[Customer ID].&amp;[15327]"/>
            <x15:cachedUniqueName index="2952" name="[Clean_Data].[Customer ID].&amp;[15328]"/>
            <x15:cachedUniqueName index="2953" name="[Clean_Data].[Customer ID].&amp;[15329]"/>
            <x15:cachedUniqueName index="2954" name="[Clean_Data].[Customer ID].&amp;[15330]"/>
            <x15:cachedUniqueName index="2955" name="[Clean_Data].[Customer ID].&amp;[15331]"/>
            <x15:cachedUniqueName index="2956" name="[Clean_Data].[Customer ID].&amp;[15332]"/>
            <x15:cachedUniqueName index="2957" name="[Clean_Data].[Customer ID].&amp;[15333]"/>
            <x15:cachedUniqueName index="2958" name="[Clean_Data].[Customer ID].&amp;[15334]"/>
            <x15:cachedUniqueName index="2959" name="[Clean_Data].[Customer ID].&amp;[15335]"/>
            <x15:cachedUniqueName index="2960" name="[Clean_Data].[Customer ID].&amp;[15336]"/>
            <x15:cachedUniqueName index="2961" name="[Clean_Data].[Customer ID].&amp;[15337]"/>
            <x15:cachedUniqueName index="2962" name="[Clean_Data].[Customer ID].&amp;[15338]"/>
            <x15:cachedUniqueName index="2963" name="[Clean_Data].[Customer ID].&amp;[15339]"/>
            <x15:cachedUniqueName index="2964" name="[Clean_Data].[Customer ID].&amp;[15340]"/>
            <x15:cachedUniqueName index="2965" name="[Clean_Data].[Customer ID].&amp;[15341]"/>
            <x15:cachedUniqueName index="2966" name="[Clean_Data].[Customer ID].&amp;[15342]"/>
            <x15:cachedUniqueName index="2967" name="[Clean_Data].[Customer ID].&amp;[15343]"/>
            <x15:cachedUniqueName index="2968" name="[Clean_Data].[Customer ID].&amp;[15344]"/>
            <x15:cachedUniqueName index="2969" name="[Clean_Data].[Customer ID].&amp;[15345]"/>
            <x15:cachedUniqueName index="2970" name="[Clean_Data].[Customer ID].&amp;[15346]"/>
            <x15:cachedUniqueName index="2971" name="[Clean_Data].[Customer ID].&amp;[15347]"/>
            <x15:cachedUniqueName index="2972" name="[Clean_Data].[Customer ID].&amp;[15348]"/>
            <x15:cachedUniqueName index="2973" name="[Clean_Data].[Customer ID].&amp;[15349]"/>
            <x15:cachedUniqueName index="2974" name="[Clean_Data].[Customer ID].&amp;[15350]"/>
            <x15:cachedUniqueName index="2975" name="[Clean_Data].[Customer ID].&amp;[15351]"/>
            <x15:cachedUniqueName index="2976" name="[Clean_Data].[Customer ID].&amp;[15352]"/>
            <x15:cachedUniqueName index="2977" name="[Clean_Data].[Customer ID].&amp;[15353]"/>
            <x15:cachedUniqueName index="2978" name="[Clean_Data].[Customer ID].&amp;[15354]"/>
            <x15:cachedUniqueName index="2979" name="[Clean_Data].[Customer ID].&amp;[15355]"/>
            <x15:cachedUniqueName index="2980" name="[Clean_Data].[Customer ID].&amp;[15356]"/>
            <x15:cachedUniqueName index="2981" name="[Clean_Data].[Customer ID].&amp;[15358]"/>
            <x15:cachedUniqueName index="2982" name="[Clean_Data].[Customer ID].&amp;[15359]"/>
            <x15:cachedUniqueName index="2983" name="[Clean_Data].[Customer ID].&amp;[15360]"/>
            <x15:cachedUniqueName index="2984" name="[Clean_Data].[Customer ID].&amp;[15361]"/>
            <x15:cachedUniqueName index="2985" name="[Clean_Data].[Customer ID].&amp;[15362]"/>
            <x15:cachedUniqueName index="2986" name="[Clean_Data].[Customer ID].&amp;[15363]"/>
            <x15:cachedUniqueName index="2987" name="[Clean_Data].[Customer ID].&amp;[15364]"/>
            <x15:cachedUniqueName index="2988" name="[Clean_Data].[Customer ID].&amp;[15365]"/>
            <x15:cachedUniqueName index="2989" name="[Clean_Data].[Customer ID].&amp;[15366]"/>
            <x15:cachedUniqueName index="2990" name="[Clean_Data].[Customer ID].&amp;[15367]"/>
            <x15:cachedUniqueName index="2991" name="[Clean_Data].[Customer ID].&amp;[15368]"/>
            <x15:cachedUniqueName index="2992" name="[Clean_Data].[Customer ID].&amp;[15369]"/>
            <x15:cachedUniqueName index="2993" name="[Clean_Data].[Customer ID].&amp;[15370]"/>
            <x15:cachedUniqueName index="2994" name="[Clean_Data].[Customer ID].&amp;[15371]"/>
            <x15:cachedUniqueName index="2995" name="[Clean_Data].[Customer ID].&amp;[15372]"/>
            <x15:cachedUniqueName index="2996" name="[Clean_Data].[Customer ID].&amp;[15373]"/>
            <x15:cachedUniqueName index="2997" name="[Clean_Data].[Customer ID].&amp;[15374]"/>
            <x15:cachedUniqueName index="2998" name="[Clean_Data].[Customer ID].&amp;[15375]"/>
            <x15:cachedUniqueName index="2999" name="[Clean_Data].[Customer ID].&amp;[15376]"/>
            <x15:cachedUniqueName index="3000" name="[Clean_Data].[Customer ID].&amp;[15377]"/>
            <x15:cachedUniqueName index="3001" name="[Clean_Data].[Customer ID].&amp;[15378]"/>
            <x15:cachedUniqueName index="3002" name="[Clean_Data].[Customer ID].&amp;[15379]"/>
            <x15:cachedUniqueName index="3003" name="[Clean_Data].[Customer ID].&amp;[15380]"/>
            <x15:cachedUniqueName index="3004" name="[Clean_Data].[Customer ID].&amp;[15381]"/>
            <x15:cachedUniqueName index="3005" name="[Clean_Data].[Customer ID].&amp;[15382]"/>
            <x15:cachedUniqueName index="3006" name="[Clean_Data].[Customer ID].&amp;[15384]"/>
            <x15:cachedUniqueName index="3007" name="[Clean_Data].[Customer ID].&amp;[15385]"/>
            <x15:cachedUniqueName index="3008" name="[Clean_Data].[Customer ID].&amp;[15386]"/>
            <x15:cachedUniqueName index="3009" name="[Clean_Data].[Customer ID].&amp;[15387]"/>
            <x15:cachedUniqueName index="3010" name="[Clean_Data].[Customer ID].&amp;[15388]"/>
            <x15:cachedUniqueName index="3011" name="[Clean_Data].[Customer ID].&amp;[15389]"/>
            <x15:cachedUniqueName index="3012" name="[Clean_Data].[Customer ID].&amp;[15390]"/>
            <x15:cachedUniqueName index="3013" name="[Clean_Data].[Customer ID].&amp;[15391]"/>
            <x15:cachedUniqueName index="3014" name="[Clean_Data].[Customer ID].&amp;[15392]"/>
            <x15:cachedUniqueName index="3015" name="[Clean_Data].[Customer ID].&amp;[15393]"/>
            <x15:cachedUniqueName index="3016" name="[Clean_Data].[Customer ID].&amp;[15394]"/>
            <x15:cachedUniqueName index="3017" name="[Clean_Data].[Customer ID].&amp;[15395]"/>
            <x15:cachedUniqueName index="3018" name="[Clean_Data].[Customer ID].&amp;[15396]"/>
            <x15:cachedUniqueName index="3019" name="[Clean_Data].[Customer ID].&amp;[15397]"/>
            <x15:cachedUniqueName index="3020" name="[Clean_Data].[Customer ID].&amp;[15398]"/>
            <x15:cachedUniqueName index="3021" name="[Clean_Data].[Customer ID].&amp;[15399]"/>
            <x15:cachedUniqueName index="3022" name="[Clean_Data].[Customer ID].&amp;[15400]"/>
            <x15:cachedUniqueName index="3023" name="[Clean_Data].[Customer ID].&amp;[15401]"/>
            <x15:cachedUniqueName index="3024" name="[Clean_Data].[Customer ID].&amp;[15402]"/>
            <x15:cachedUniqueName index="3025" name="[Clean_Data].[Customer ID].&amp;[15403]"/>
            <x15:cachedUniqueName index="3026" name="[Clean_Data].[Customer ID].&amp;[15404]"/>
            <x15:cachedUniqueName index="3027" name="[Clean_Data].[Customer ID].&amp;[15405]"/>
            <x15:cachedUniqueName index="3028" name="[Clean_Data].[Customer ID].&amp;[15406]"/>
            <x15:cachedUniqueName index="3029" name="[Clean_Data].[Customer ID].&amp;[15407]"/>
            <x15:cachedUniqueName index="3030" name="[Clean_Data].[Customer ID].&amp;[15408]"/>
            <x15:cachedUniqueName index="3031" name="[Clean_Data].[Customer ID].&amp;[15409]"/>
            <x15:cachedUniqueName index="3032" name="[Clean_Data].[Customer ID].&amp;[15410]"/>
            <x15:cachedUniqueName index="3033" name="[Clean_Data].[Customer ID].&amp;[15411]"/>
            <x15:cachedUniqueName index="3034" name="[Clean_Data].[Customer ID].&amp;[15412]"/>
            <x15:cachedUniqueName index="3035" name="[Clean_Data].[Customer ID].&amp;[15413]"/>
            <x15:cachedUniqueName index="3036" name="[Clean_Data].[Customer ID].&amp;[15414]"/>
            <x15:cachedUniqueName index="3037" name="[Clean_Data].[Customer ID].&amp;[15415]"/>
            <x15:cachedUniqueName index="3038" name="[Clean_Data].[Customer ID].&amp;[15416]"/>
            <x15:cachedUniqueName index="3039" name="[Clean_Data].[Customer ID].&amp;[15417]"/>
            <x15:cachedUniqueName index="3040" name="[Clean_Data].[Customer ID].&amp;[15418]"/>
            <x15:cachedUniqueName index="3041" name="[Clean_Data].[Customer ID].&amp;[15419]"/>
            <x15:cachedUniqueName index="3042" name="[Clean_Data].[Customer ID].&amp;[15420]"/>
            <x15:cachedUniqueName index="3043" name="[Clean_Data].[Customer ID].&amp;[15421]"/>
            <x15:cachedUniqueName index="3044" name="[Clean_Data].[Customer ID].&amp;[15422]"/>
            <x15:cachedUniqueName index="3045" name="[Clean_Data].[Customer ID].&amp;[15423]"/>
            <x15:cachedUniqueName index="3046" name="[Clean_Data].[Customer ID].&amp;[15424]"/>
            <x15:cachedUniqueName index="3047" name="[Clean_Data].[Customer ID].&amp;[15425]"/>
            <x15:cachedUniqueName index="3048" name="[Clean_Data].[Customer ID].&amp;[15426]"/>
            <x15:cachedUniqueName index="3049" name="[Clean_Data].[Customer ID].&amp;[15427]"/>
            <x15:cachedUniqueName index="3050" name="[Clean_Data].[Customer ID].&amp;[15428]"/>
            <x15:cachedUniqueName index="3051" name="[Clean_Data].[Customer ID].&amp;[15429]"/>
            <x15:cachedUniqueName index="3052" name="[Clean_Data].[Customer ID].&amp;[15430]"/>
            <x15:cachedUniqueName index="3053" name="[Clean_Data].[Customer ID].&amp;[15431]"/>
            <x15:cachedUniqueName index="3054" name="[Clean_Data].[Customer ID].&amp;[15432]"/>
            <x15:cachedUniqueName index="3055" name="[Clean_Data].[Customer ID].&amp;[15433]"/>
            <x15:cachedUniqueName index="3056" name="[Clean_Data].[Customer ID].&amp;[15434]"/>
            <x15:cachedUniqueName index="3057" name="[Clean_Data].[Customer ID].&amp;[15435]"/>
            <x15:cachedUniqueName index="3058" name="[Clean_Data].[Customer ID].&amp;[15436]"/>
            <x15:cachedUniqueName index="3059" name="[Clean_Data].[Customer ID].&amp;[15437]"/>
            <x15:cachedUniqueName index="3060" name="[Clean_Data].[Customer ID].&amp;[15438]"/>
            <x15:cachedUniqueName index="3061" name="[Clean_Data].[Customer ID].&amp;[15439]"/>
            <x15:cachedUniqueName index="3062" name="[Clean_Data].[Customer ID].&amp;[15440]"/>
            <x15:cachedUniqueName index="3063" name="[Clean_Data].[Customer ID].&amp;[15441]"/>
            <x15:cachedUniqueName index="3064" name="[Clean_Data].[Customer ID].&amp;[15442]"/>
            <x15:cachedUniqueName index="3065" name="[Clean_Data].[Customer ID].&amp;[15443]"/>
            <x15:cachedUniqueName index="3066" name="[Clean_Data].[Customer ID].&amp;[15444]"/>
            <x15:cachedUniqueName index="3067" name="[Clean_Data].[Customer ID].&amp;[15445]"/>
            <x15:cachedUniqueName index="3068" name="[Clean_Data].[Customer ID].&amp;[15446]"/>
            <x15:cachedUniqueName index="3069" name="[Clean_Data].[Customer ID].&amp;[15447]"/>
            <x15:cachedUniqueName index="3070" name="[Clean_Data].[Customer ID].&amp;[15448]"/>
            <x15:cachedUniqueName index="3071" name="[Clean_Data].[Customer ID].&amp;[15449]"/>
            <x15:cachedUniqueName index="3072" name="[Clean_Data].[Customer ID].&amp;[15450]"/>
            <x15:cachedUniqueName index="3073" name="[Clean_Data].[Customer ID].&amp;[15451]"/>
            <x15:cachedUniqueName index="3074" name="[Clean_Data].[Customer ID].&amp;[15452]"/>
            <x15:cachedUniqueName index="3075" name="[Clean_Data].[Customer ID].&amp;[15453]"/>
            <x15:cachedUniqueName index="3076" name="[Clean_Data].[Customer ID].&amp;[15454]"/>
            <x15:cachedUniqueName index="3077" name="[Clean_Data].[Customer ID].&amp;[15455]"/>
            <x15:cachedUniqueName index="3078" name="[Clean_Data].[Customer ID].&amp;[15456]"/>
            <x15:cachedUniqueName index="3079" name="[Clean_Data].[Customer ID].&amp;[15457]"/>
            <x15:cachedUniqueName index="3080" name="[Clean_Data].[Customer ID].&amp;[15458]"/>
            <x15:cachedUniqueName index="3081" name="[Clean_Data].[Customer ID].&amp;[15459]"/>
            <x15:cachedUniqueName index="3082" name="[Clean_Data].[Customer ID].&amp;[15460]"/>
            <x15:cachedUniqueName index="3083" name="[Clean_Data].[Customer ID].&amp;[15461]"/>
            <x15:cachedUniqueName index="3084" name="[Clean_Data].[Customer ID].&amp;[15462]"/>
            <x15:cachedUniqueName index="3085" name="[Clean_Data].[Customer ID].&amp;[15463]"/>
            <x15:cachedUniqueName index="3086" name="[Clean_Data].[Customer ID].&amp;[15464]"/>
            <x15:cachedUniqueName index="3087" name="[Clean_Data].[Customer ID].&amp;[15465]"/>
            <x15:cachedUniqueName index="3088" name="[Clean_Data].[Customer ID].&amp;[15466]"/>
            <x15:cachedUniqueName index="3089" name="[Clean_Data].[Customer ID].&amp;[15467]"/>
            <x15:cachedUniqueName index="3090" name="[Clean_Data].[Customer ID].&amp;[15468]"/>
            <x15:cachedUniqueName index="3091" name="[Clean_Data].[Customer ID].&amp;[15469]"/>
            <x15:cachedUniqueName index="3092" name="[Clean_Data].[Customer ID].&amp;[15470]"/>
            <x15:cachedUniqueName index="3093" name="[Clean_Data].[Customer ID].&amp;[15471]"/>
            <x15:cachedUniqueName index="3094" name="[Clean_Data].[Customer ID].&amp;[15472]"/>
            <x15:cachedUniqueName index="3095" name="[Clean_Data].[Customer ID].&amp;[15473]"/>
            <x15:cachedUniqueName index="3096" name="[Clean_Data].[Customer ID].&amp;[15474]"/>
            <x15:cachedUniqueName index="3097" name="[Clean_Data].[Customer ID].&amp;[15475]"/>
            <x15:cachedUniqueName index="3098" name="[Clean_Data].[Customer ID].&amp;[15476]"/>
            <x15:cachedUniqueName index="3099" name="[Clean_Data].[Customer ID].&amp;[15477]"/>
            <x15:cachedUniqueName index="3100" name="[Clean_Data].[Customer ID].&amp;[15478]"/>
            <x15:cachedUniqueName index="3101" name="[Clean_Data].[Customer ID].&amp;[15479]"/>
            <x15:cachedUniqueName index="3102" name="[Clean_Data].[Customer ID].&amp;[15480]"/>
            <x15:cachedUniqueName index="3103" name="[Clean_Data].[Customer ID].&amp;[15481]"/>
            <x15:cachedUniqueName index="3104" name="[Clean_Data].[Customer ID].&amp;[15482]"/>
            <x15:cachedUniqueName index="3105" name="[Clean_Data].[Customer ID].&amp;[15483]"/>
            <x15:cachedUniqueName index="3106" name="[Clean_Data].[Customer ID].&amp;[15484]"/>
            <x15:cachedUniqueName index="3107" name="[Clean_Data].[Customer ID].&amp;[15485]"/>
            <x15:cachedUniqueName index="3108" name="[Clean_Data].[Customer ID].&amp;[15486]"/>
            <x15:cachedUniqueName index="3109" name="[Clean_Data].[Customer ID].&amp;[15487]"/>
            <x15:cachedUniqueName index="3110" name="[Clean_Data].[Customer ID].&amp;[15488]"/>
            <x15:cachedUniqueName index="3111" name="[Clean_Data].[Customer ID].&amp;[15489]"/>
            <x15:cachedUniqueName index="3112" name="[Clean_Data].[Customer ID].&amp;[15490]"/>
            <x15:cachedUniqueName index="3113" name="[Clean_Data].[Customer ID].&amp;[15491]"/>
            <x15:cachedUniqueName index="3114" name="[Clean_Data].[Customer ID].&amp;[15492]"/>
            <x15:cachedUniqueName index="3115" name="[Clean_Data].[Customer ID].&amp;[15493]"/>
            <x15:cachedUniqueName index="3116" name="[Clean_Data].[Customer ID].&amp;[15494]"/>
            <x15:cachedUniqueName index="3117" name="[Clean_Data].[Customer ID].&amp;[15495]"/>
            <x15:cachedUniqueName index="3118" name="[Clean_Data].[Customer ID].&amp;[15496]"/>
            <x15:cachedUniqueName index="3119" name="[Clean_Data].[Customer ID].&amp;[15497]"/>
            <x15:cachedUniqueName index="3120" name="[Clean_Data].[Customer ID].&amp;[15498]"/>
            <x15:cachedUniqueName index="3121" name="[Clean_Data].[Customer ID].&amp;[15499]"/>
            <x15:cachedUniqueName index="3122" name="[Clean_Data].[Customer ID].&amp;[15500]"/>
            <x15:cachedUniqueName index="3123" name="[Clean_Data].[Customer ID].&amp;[15501]"/>
            <x15:cachedUniqueName index="3124" name="[Clean_Data].[Customer ID].&amp;[15502]"/>
            <x15:cachedUniqueName index="3125" name="[Clean_Data].[Customer ID].&amp;[15503]"/>
            <x15:cachedUniqueName index="3126" name="[Clean_Data].[Customer ID].&amp;[15504]"/>
            <x15:cachedUniqueName index="3127" name="[Clean_Data].[Customer ID].&amp;[15505]"/>
            <x15:cachedUniqueName index="3128" name="[Clean_Data].[Customer ID].&amp;[15506]"/>
            <x15:cachedUniqueName index="3129" name="[Clean_Data].[Customer ID].&amp;[15507]"/>
            <x15:cachedUniqueName index="3130" name="[Clean_Data].[Customer ID].&amp;[15508]"/>
            <x15:cachedUniqueName index="3131" name="[Clean_Data].[Customer ID].&amp;[15509]"/>
            <x15:cachedUniqueName index="3132" name="[Clean_Data].[Customer ID].&amp;[15510]"/>
            <x15:cachedUniqueName index="3133" name="[Clean_Data].[Customer ID].&amp;[15511]"/>
            <x15:cachedUniqueName index="3134" name="[Clean_Data].[Customer ID].&amp;[15512]"/>
            <x15:cachedUniqueName index="3135" name="[Clean_Data].[Customer ID].&amp;[15513]"/>
            <x15:cachedUniqueName index="3136" name="[Clean_Data].[Customer ID].&amp;[15514]"/>
            <x15:cachedUniqueName index="3137" name="[Clean_Data].[Customer ID].&amp;[15515]"/>
            <x15:cachedUniqueName index="3138" name="[Clean_Data].[Customer ID].&amp;[15516]"/>
            <x15:cachedUniqueName index="3139" name="[Clean_Data].[Customer ID].&amp;[15517]"/>
            <x15:cachedUniqueName index="3140" name="[Clean_Data].[Customer ID].&amp;[15518]"/>
            <x15:cachedUniqueName index="3141" name="[Clean_Data].[Customer ID].&amp;[15519]"/>
            <x15:cachedUniqueName index="3142" name="[Clean_Data].[Customer ID].&amp;[15520]"/>
            <x15:cachedUniqueName index="3143" name="[Clean_Data].[Customer ID].&amp;[15521]"/>
            <x15:cachedUniqueName index="3144" name="[Clean_Data].[Customer ID].&amp;[15522]"/>
            <x15:cachedUniqueName index="3145" name="[Clean_Data].[Customer ID].&amp;[15523]"/>
            <x15:cachedUniqueName index="3146" name="[Clean_Data].[Customer ID].&amp;[15524]"/>
            <x15:cachedUniqueName index="3147" name="[Clean_Data].[Customer ID].&amp;[15525]"/>
            <x15:cachedUniqueName index="3148" name="[Clean_Data].[Customer ID].&amp;[15526]"/>
            <x15:cachedUniqueName index="3149" name="[Clean_Data].[Customer ID].&amp;[15527]"/>
            <x15:cachedUniqueName index="3150" name="[Clean_Data].[Customer ID].&amp;[15528]"/>
            <x15:cachedUniqueName index="3151" name="[Clean_Data].[Customer ID].&amp;[15529]"/>
            <x15:cachedUniqueName index="3152" name="[Clean_Data].[Customer ID].&amp;[15530]"/>
            <x15:cachedUniqueName index="3153" name="[Clean_Data].[Customer ID].&amp;[15531]"/>
            <x15:cachedUniqueName index="3154" name="[Clean_Data].[Customer ID].&amp;[15532]"/>
            <x15:cachedUniqueName index="3155" name="[Clean_Data].[Customer ID].&amp;[15533]"/>
            <x15:cachedUniqueName index="3156" name="[Clean_Data].[Customer ID].&amp;[15534]"/>
            <x15:cachedUniqueName index="3157" name="[Clean_Data].[Customer ID].&amp;[15535]"/>
            <x15:cachedUniqueName index="3158" name="[Clean_Data].[Customer ID].&amp;[15536]"/>
            <x15:cachedUniqueName index="3159" name="[Clean_Data].[Customer ID].&amp;[15537]"/>
            <x15:cachedUniqueName index="3160" name="[Clean_Data].[Customer ID].&amp;[15538]"/>
            <x15:cachedUniqueName index="3161" name="[Clean_Data].[Customer ID].&amp;[15539]"/>
            <x15:cachedUniqueName index="3162" name="[Clean_Data].[Customer ID].&amp;[15540]"/>
            <x15:cachedUniqueName index="3163" name="[Clean_Data].[Customer ID].&amp;[15541]"/>
            <x15:cachedUniqueName index="3164" name="[Clean_Data].[Customer ID].&amp;[15542]"/>
            <x15:cachedUniqueName index="3165" name="[Clean_Data].[Customer ID].&amp;[15543]"/>
            <x15:cachedUniqueName index="3166" name="[Clean_Data].[Customer ID].&amp;[15544]"/>
            <x15:cachedUniqueName index="3167" name="[Clean_Data].[Customer ID].&amp;[15545]"/>
            <x15:cachedUniqueName index="3168" name="[Clean_Data].[Customer ID].&amp;[15546]"/>
            <x15:cachedUniqueName index="3169" name="[Clean_Data].[Customer ID].&amp;[15547]"/>
            <x15:cachedUniqueName index="3170" name="[Clean_Data].[Customer ID].&amp;[15548]"/>
            <x15:cachedUniqueName index="3171" name="[Clean_Data].[Customer ID].&amp;[15549]"/>
            <x15:cachedUniqueName index="3172" name="[Clean_Data].[Customer ID].&amp;[15550]"/>
            <x15:cachedUniqueName index="3173" name="[Clean_Data].[Customer ID].&amp;[15551]"/>
            <x15:cachedUniqueName index="3174" name="[Clean_Data].[Customer ID].&amp;[15552]"/>
            <x15:cachedUniqueName index="3175" name="[Clean_Data].[Customer ID].&amp;[15553]"/>
            <x15:cachedUniqueName index="3176" name="[Clean_Data].[Customer ID].&amp;[15554]"/>
            <x15:cachedUniqueName index="3177" name="[Clean_Data].[Customer ID].&amp;[15555]"/>
            <x15:cachedUniqueName index="3178" name="[Clean_Data].[Customer ID].&amp;[15556]"/>
            <x15:cachedUniqueName index="3179" name="[Clean_Data].[Customer ID].&amp;[15557]"/>
            <x15:cachedUniqueName index="3180" name="[Clean_Data].[Customer ID].&amp;[15558]"/>
            <x15:cachedUniqueName index="3181" name="[Clean_Data].[Customer ID].&amp;[15559]"/>
            <x15:cachedUniqueName index="3182" name="[Clean_Data].[Customer ID].&amp;[15560]"/>
            <x15:cachedUniqueName index="3183" name="[Clean_Data].[Customer ID].&amp;[15561]"/>
            <x15:cachedUniqueName index="3184" name="[Clean_Data].[Customer ID].&amp;[15562]"/>
            <x15:cachedUniqueName index="3185" name="[Clean_Data].[Customer ID].&amp;[15563]"/>
            <x15:cachedUniqueName index="3186" name="[Clean_Data].[Customer ID].&amp;[15564]"/>
            <x15:cachedUniqueName index="3187" name="[Clean_Data].[Customer ID].&amp;[15565]"/>
            <x15:cachedUniqueName index="3188" name="[Clean_Data].[Customer ID].&amp;[15566]"/>
            <x15:cachedUniqueName index="3189" name="[Clean_Data].[Customer ID].&amp;[15567]"/>
            <x15:cachedUniqueName index="3190" name="[Clean_Data].[Customer ID].&amp;[15568]"/>
            <x15:cachedUniqueName index="3191" name="[Clean_Data].[Customer ID].&amp;[15569]"/>
            <x15:cachedUniqueName index="3192" name="[Clean_Data].[Customer ID].&amp;[15570]"/>
            <x15:cachedUniqueName index="3193" name="[Clean_Data].[Customer ID].&amp;[15571]"/>
            <x15:cachedUniqueName index="3194" name="[Clean_Data].[Customer ID].&amp;[15572]"/>
            <x15:cachedUniqueName index="3195" name="[Clean_Data].[Customer ID].&amp;[15573]"/>
            <x15:cachedUniqueName index="3196" name="[Clean_Data].[Customer ID].&amp;[15574]"/>
            <x15:cachedUniqueName index="3197" name="[Clean_Data].[Customer ID].&amp;[15575]"/>
            <x15:cachedUniqueName index="3198" name="[Clean_Data].[Customer ID].&amp;[15576]"/>
            <x15:cachedUniqueName index="3199" name="[Clean_Data].[Customer ID].&amp;[15577]"/>
            <x15:cachedUniqueName index="3200" name="[Clean_Data].[Customer ID].&amp;[15578]"/>
            <x15:cachedUniqueName index="3201" name="[Clean_Data].[Customer ID].&amp;[15579]"/>
            <x15:cachedUniqueName index="3202" name="[Clean_Data].[Customer ID].&amp;[15580]"/>
            <x15:cachedUniqueName index="3203" name="[Clean_Data].[Customer ID].&amp;[15581]"/>
            <x15:cachedUniqueName index="3204" name="[Clean_Data].[Customer ID].&amp;[15582]"/>
            <x15:cachedUniqueName index="3205" name="[Clean_Data].[Customer ID].&amp;[15583]"/>
            <x15:cachedUniqueName index="3206" name="[Clean_Data].[Customer ID].&amp;[15584]"/>
            <x15:cachedUniqueName index="3207" name="[Clean_Data].[Customer ID].&amp;[15585]"/>
            <x15:cachedUniqueName index="3208" name="[Clean_Data].[Customer ID].&amp;[15586]"/>
            <x15:cachedUniqueName index="3209" name="[Clean_Data].[Customer ID].&amp;[15587]"/>
            <x15:cachedUniqueName index="3210" name="[Clean_Data].[Customer ID].&amp;[15588]"/>
            <x15:cachedUniqueName index="3211" name="[Clean_Data].[Customer ID].&amp;[15589]"/>
            <x15:cachedUniqueName index="3212" name="[Clean_Data].[Customer ID].&amp;[15590]"/>
            <x15:cachedUniqueName index="3213" name="[Clean_Data].[Customer ID].&amp;[15591]"/>
            <x15:cachedUniqueName index="3214" name="[Clean_Data].[Customer ID].&amp;[15592]"/>
            <x15:cachedUniqueName index="3215" name="[Clean_Data].[Customer ID].&amp;[15593]"/>
            <x15:cachedUniqueName index="3216" name="[Clean_Data].[Customer ID].&amp;[15594]"/>
            <x15:cachedUniqueName index="3217" name="[Clean_Data].[Customer ID].&amp;[15595]"/>
            <x15:cachedUniqueName index="3218" name="[Clean_Data].[Customer ID].&amp;[15596]"/>
            <x15:cachedUniqueName index="3219" name="[Clean_Data].[Customer ID].&amp;[15597]"/>
            <x15:cachedUniqueName index="3220" name="[Clean_Data].[Customer ID].&amp;[15598]"/>
            <x15:cachedUniqueName index="3221" name="[Clean_Data].[Customer ID].&amp;[15599]"/>
            <x15:cachedUniqueName index="3222" name="[Clean_Data].[Customer ID].&amp;[15600]"/>
            <x15:cachedUniqueName index="3223" name="[Clean_Data].[Customer ID].&amp;[15601]"/>
            <x15:cachedUniqueName index="3224" name="[Clean_Data].[Customer ID].&amp;[15602]"/>
            <x15:cachedUniqueName index="3225" name="[Clean_Data].[Customer ID].&amp;[15603]"/>
            <x15:cachedUniqueName index="3226" name="[Clean_Data].[Customer ID].&amp;[15604]"/>
            <x15:cachedUniqueName index="3227" name="[Clean_Data].[Customer ID].&amp;[15605]"/>
            <x15:cachedUniqueName index="3228" name="[Clean_Data].[Customer ID].&amp;[15606]"/>
            <x15:cachedUniqueName index="3229" name="[Clean_Data].[Customer ID].&amp;[15607]"/>
            <x15:cachedUniqueName index="3230" name="[Clean_Data].[Customer ID].&amp;[15608]"/>
            <x15:cachedUniqueName index="3231" name="[Clean_Data].[Customer ID].&amp;[15609]"/>
            <x15:cachedUniqueName index="3232" name="[Clean_Data].[Customer ID].&amp;[15610]"/>
            <x15:cachedUniqueName index="3233" name="[Clean_Data].[Customer ID].&amp;[15611]"/>
            <x15:cachedUniqueName index="3234" name="[Clean_Data].[Customer ID].&amp;[15612]"/>
            <x15:cachedUniqueName index="3235" name="[Clean_Data].[Customer ID].&amp;[15613]"/>
            <x15:cachedUniqueName index="3236" name="[Clean_Data].[Customer ID].&amp;[15614]"/>
            <x15:cachedUniqueName index="3237" name="[Clean_Data].[Customer ID].&amp;[15615]"/>
            <x15:cachedUniqueName index="3238" name="[Clean_Data].[Customer ID].&amp;[15616]"/>
            <x15:cachedUniqueName index="3239" name="[Clean_Data].[Customer ID].&amp;[15617]"/>
            <x15:cachedUniqueName index="3240" name="[Clean_Data].[Customer ID].&amp;[15618]"/>
            <x15:cachedUniqueName index="3241" name="[Clean_Data].[Customer ID].&amp;[15619]"/>
            <x15:cachedUniqueName index="3242" name="[Clean_Data].[Customer ID].&amp;[15620]"/>
            <x15:cachedUniqueName index="3243" name="[Clean_Data].[Customer ID].&amp;[15621]"/>
            <x15:cachedUniqueName index="3244" name="[Clean_Data].[Customer ID].&amp;[15622]"/>
            <x15:cachedUniqueName index="3245" name="[Clean_Data].[Customer ID].&amp;[15623]"/>
            <x15:cachedUniqueName index="3246" name="[Clean_Data].[Customer ID].&amp;[15624]"/>
            <x15:cachedUniqueName index="3247" name="[Clean_Data].[Customer ID].&amp;[15625]"/>
            <x15:cachedUniqueName index="3248" name="[Clean_Data].[Customer ID].&amp;[15626]"/>
            <x15:cachedUniqueName index="3249" name="[Clean_Data].[Customer ID].&amp;[15627]"/>
            <x15:cachedUniqueName index="3250" name="[Clean_Data].[Customer ID].&amp;[15628]"/>
            <x15:cachedUniqueName index="3251" name="[Clean_Data].[Customer ID].&amp;[15629]"/>
            <x15:cachedUniqueName index="3252" name="[Clean_Data].[Customer ID].&amp;[15630]"/>
            <x15:cachedUniqueName index="3253" name="[Clean_Data].[Customer ID].&amp;[15631]"/>
            <x15:cachedUniqueName index="3254" name="[Clean_Data].[Customer ID].&amp;[15632]"/>
            <x15:cachedUniqueName index="3255" name="[Clean_Data].[Customer ID].&amp;[15633]"/>
            <x15:cachedUniqueName index="3256" name="[Clean_Data].[Customer ID].&amp;[15634]"/>
            <x15:cachedUniqueName index="3257" name="[Clean_Data].[Customer ID].&amp;[15635]"/>
            <x15:cachedUniqueName index="3258" name="[Clean_Data].[Customer ID].&amp;[15636]"/>
            <x15:cachedUniqueName index="3259" name="[Clean_Data].[Customer ID].&amp;[15637]"/>
            <x15:cachedUniqueName index="3260" name="[Clean_Data].[Customer ID].&amp;[15638]"/>
            <x15:cachedUniqueName index="3261" name="[Clean_Data].[Customer ID].&amp;[15639]"/>
            <x15:cachedUniqueName index="3262" name="[Clean_Data].[Customer ID].&amp;[15640]"/>
            <x15:cachedUniqueName index="3263" name="[Clean_Data].[Customer ID].&amp;[15641]"/>
            <x15:cachedUniqueName index="3264" name="[Clean_Data].[Customer ID].&amp;[15642]"/>
            <x15:cachedUniqueName index="3265" name="[Clean_Data].[Customer ID].&amp;[15643]"/>
            <x15:cachedUniqueName index="3266" name="[Clean_Data].[Customer ID].&amp;[15644]"/>
            <x15:cachedUniqueName index="3267" name="[Clean_Data].[Customer ID].&amp;[15645]"/>
            <x15:cachedUniqueName index="3268" name="[Clean_Data].[Customer ID].&amp;[15646]"/>
            <x15:cachedUniqueName index="3269" name="[Clean_Data].[Customer ID].&amp;[15647]"/>
            <x15:cachedUniqueName index="3270" name="[Clean_Data].[Customer ID].&amp;[15648]"/>
            <x15:cachedUniqueName index="3271" name="[Clean_Data].[Customer ID].&amp;[15649]"/>
            <x15:cachedUniqueName index="3272" name="[Clean_Data].[Customer ID].&amp;[15650]"/>
            <x15:cachedUniqueName index="3273" name="[Clean_Data].[Customer ID].&amp;[15651]"/>
            <x15:cachedUniqueName index="3274" name="[Clean_Data].[Customer ID].&amp;[15652]"/>
            <x15:cachedUniqueName index="3275" name="[Clean_Data].[Customer ID].&amp;[15653]"/>
            <x15:cachedUniqueName index="3276" name="[Clean_Data].[Customer ID].&amp;[15654]"/>
            <x15:cachedUniqueName index="3277" name="[Clean_Data].[Customer ID].&amp;[15655]"/>
            <x15:cachedUniqueName index="3278" name="[Clean_Data].[Customer ID].&amp;[15656]"/>
            <x15:cachedUniqueName index="3279" name="[Clean_Data].[Customer ID].&amp;[15657]"/>
            <x15:cachedUniqueName index="3280" name="[Clean_Data].[Customer ID].&amp;[15658]"/>
            <x15:cachedUniqueName index="3281" name="[Clean_Data].[Customer ID].&amp;[15659]"/>
            <x15:cachedUniqueName index="3282" name="[Clean_Data].[Customer ID].&amp;[15660]"/>
            <x15:cachedUniqueName index="3283" name="[Clean_Data].[Customer ID].&amp;[15661]"/>
            <x15:cachedUniqueName index="3284" name="[Clean_Data].[Customer ID].&amp;[15662]"/>
            <x15:cachedUniqueName index="3285" name="[Clean_Data].[Customer ID].&amp;[15663]"/>
            <x15:cachedUniqueName index="3286" name="[Clean_Data].[Customer ID].&amp;[15664]"/>
            <x15:cachedUniqueName index="3287" name="[Clean_Data].[Customer ID].&amp;[15665]"/>
            <x15:cachedUniqueName index="3288" name="[Clean_Data].[Customer ID].&amp;[15666]"/>
            <x15:cachedUniqueName index="3289" name="[Clean_Data].[Customer ID].&amp;[15667]"/>
            <x15:cachedUniqueName index="3290" name="[Clean_Data].[Customer ID].&amp;[15668]"/>
            <x15:cachedUniqueName index="3291" name="[Clean_Data].[Customer ID].&amp;[15669]"/>
            <x15:cachedUniqueName index="3292" name="[Clean_Data].[Customer ID].&amp;[15670]"/>
            <x15:cachedUniqueName index="3293" name="[Clean_Data].[Customer ID].&amp;[15671]"/>
            <x15:cachedUniqueName index="3294" name="[Clean_Data].[Customer ID].&amp;[15672]"/>
            <x15:cachedUniqueName index="3295" name="[Clean_Data].[Customer ID].&amp;[15673]"/>
            <x15:cachedUniqueName index="3296" name="[Clean_Data].[Customer ID].&amp;[15674]"/>
            <x15:cachedUniqueName index="3297" name="[Clean_Data].[Customer ID].&amp;[15675]"/>
            <x15:cachedUniqueName index="3298" name="[Clean_Data].[Customer ID].&amp;[15676]"/>
            <x15:cachedUniqueName index="3299" name="[Clean_Data].[Customer ID].&amp;[15677]"/>
            <x15:cachedUniqueName index="3300" name="[Clean_Data].[Customer ID].&amp;[15678]"/>
            <x15:cachedUniqueName index="3301" name="[Clean_Data].[Customer ID].&amp;[15679]"/>
            <x15:cachedUniqueName index="3302" name="[Clean_Data].[Customer ID].&amp;[15680]"/>
            <x15:cachedUniqueName index="3303" name="[Clean_Data].[Customer ID].&amp;[15681]"/>
            <x15:cachedUniqueName index="3304" name="[Clean_Data].[Customer ID].&amp;[15682]"/>
            <x15:cachedUniqueName index="3305" name="[Clean_Data].[Customer ID].&amp;[15683]"/>
            <x15:cachedUniqueName index="3306" name="[Clean_Data].[Customer ID].&amp;[15684]"/>
            <x15:cachedUniqueName index="3307" name="[Clean_Data].[Customer ID].&amp;[15685]"/>
            <x15:cachedUniqueName index="3308" name="[Clean_Data].[Customer ID].&amp;[15686]"/>
            <x15:cachedUniqueName index="3309" name="[Clean_Data].[Customer ID].&amp;[15687]"/>
            <x15:cachedUniqueName index="3310" name="[Clean_Data].[Customer ID].&amp;[15688]"/>
            <x15:cachedUniqueName index="3311" name="[Clean_Data].[Customer ID].&amp;[15689]"/>
            <x15:cachedUniqueName index="3312" name="[Clean_Data].[Customer ID].&amp;[15690]"/>
            <x15:cachedUniqueName index="3313" name="[Clean_Data].[Customer ID].&amp;[15691]"/>
            <x15:cachedUniqueName index="3314" name="[Clean_Data].[Customer ID].&amp;[15692]"/>
            <x15:cachedUniqueName index="3315" name="[Clean_Data].[Customer ID].&amp;[15693]"/>
            <x15:cachedUniqueName index="3316" name="[Clean_Data].[Customer ID].&amp;[15694]"/>
            <x15:cachedUniqueName index="3317" name="[Clean_Data].[Customer ID].&amp;[15695]"/>
            <x15:cachedUniqueName index="3318" name="[Clean_Data].[Customer ID].&amp;[15696]"/>
            <x15:cachedUniqueName index="3319" name="[Clean_Data].[Customer ID].&amp;[15697]"/>
            <x15:cachedUniqueName index="3320" name="[Clean_Data].[Customer ID].&amp;[15698]"/>
            <x15:cachedUniqueName index="3321" name="[Clean_Data].[Customer ID].&amp;[15699]"/>
            <x15:cachedUniqueName index="3322" name="[Clean_Data].[Customer ID].&amp;[15700]"/>
            <x15:cachedUniqueName index="3323" name="[Clean_Data].[Customer ID].&amp;[15701]"/>
            <x15:cachedUniqueName index="3324" name="[Clean_Data].[Customer ID].&amp;[15702]"/>
            <x15:cachedUniqueName index="3325" name="[Clean_Data].[Customer ID].&amp;[15703]"/>
            <x15:cachedUniqueName index="3326" name="[Clean_Data].[Customer ID].&amp;[15704]"/>
            <x15:cachedUniqueName index="3327" name="[Clean_Data].[Customer ID].&amp;[15705]"/>
            <x15:cachedUniqueName index="3328" name="[Clean_Data].[Customer ID].&amp;[15706]"/>
            <x15:cachedUniqueName index="3329" name="[Clean_Data].[Customer ID].&amp;[15707]"/>
            <x15:cachedUniqueName index="3330" name="[Clean_Data].[Customer ID].&amp;[15708]"/>
            <x15:cachedUniqueName index="3331" name="[Clean_Data].[Customer ID].&amp;[15709]"/>
            <x15:cachedUniqueName index="3332" name="[Clean_Data].[Customer ID].&amp;[15710]"/>
            <x15:cachedUniqueName index="3333" name="[Clean_Data].[Customer ID].&amp;[15711]"/>
            <x15:cachedUniqueName index="3334" name="[Clean_Data].[Customer ID].&amp;[15712]"/>
            <x15:cachedUniqueName index="3335" name="[Clean_Data].[Customer ID].&amp;[15713]"/>
            <x15:cachedUniqueName index="3336" name="[Clean_Data].[Customer ID].&amp;[15714]"/>
            <x15:cachedUniqueName index="3337" name="[Clean_Data].[Customer ID].&amp;[15715]"/>
            <x15:cachedUniqueName index="3338" name="[Clean_Data].[Customer ID].&amp;[15716]"/>
            <x15:cachedUniqueName index="3339" name="[Clean_Data].[Customer ID].&amp;[15717]"/>
            <x15:cachedUniqueName index="3340" name="[Clean_Data].[Customer ID].&amp;[15718]"/>
            <x15:cachedUniqueName index="3341" name="[Clean_Data].[Customer ID].&amp;[15719]"/>
            <x15:cachedUniqueName index="3342" name="[Clean_Data].[Customer ID].&amp;[15720]"/>
            <x15:cachedUniqueName index="3343" name="[Clean_Data].[Customer ID].&amp;[15721]"/>
            <x15:cachedUniqueName index="3344" name="[Clean_Data].[Customer ID].&amp;[15722]"/>
            <x15:cachedUniqueName index="3345" name="[Clean_Data].[Customer ID].&amp;[15723]"/>
            <x15:cachedUniqueName index="3346" name="[Clean_Data].[Customer ID].&amp;[15724]"/>
            <x15:cachedUniqueName index="3347" name="[Clean_Data].[Customer ID].&amp;[15725]"/>
            <x15:cachedUniqueName index="3348" name="[Clean_Data].[Customer ID].&amp;[15726]"/>
            <x15:cachedUniqueName index="3349" name="[Clean_Data].[Customer ID].&amp;[15727]"/>
            <x15:cachedUniqueName index="3350" name="[Clean_Data].[Customer ID].&amp;[15728]"/>
            <x15:cachedUniqueName index="3351" name="[Clean_Data].[Customer ID].&amp;[15729]"/>
            <x15:cachedUniqueName index="3352" name="[Clean_Data].[Customer ID].&amp;[15730]"/>
            <x15:cachedUniqueName index="3353" name="[Clean_Data].[Customer ID].&amp;[15731]"/>
            <x15:cachedUniqueName index="3354" name="[Clean_Data].[Customer ID].&amp;[15732]"/>
            <x15:cachedUniqueName index="3355" name="[Clean_Data].[Customer ID].&amp;[15733]"/>
            <x15:cachedUniqueName index="3356" name="[Clean_Data].[Customer ID].&amp;[15734]"/>
            <x15:cachedUniqueName index="3357" name="[Clean_Data].[Customer ID].&amp;[15735]"/>
            <x15:cachedUniqueName index="3358" name="[Clean_Data].[Customer ID].&amp;[15736]"/>
            <x15:cachedUniqueName index="3359" name="[Clean_Data].[Customer ID].&amp;[15737]"/>
            <x15:cachedUniqueName index="3360" name="[Clean_Data].[Customer ID].&amp;[15738]"/>
            <x15:cachedUniqueName index="3361" name="[Clean_Data].[Customer ID].&amp;[15739]"/>
            <x15:cachedUniqueName index="3362" name="[Clean_Data].[Customer ID].&amp;[15740]"/>
            <x15:cachedUniqueName index="3363" name="[Clean_Data].[Customer ID].&amp;[15741]"/>
            <x15:cachedUniqueName index="3364" name="[Clean_Data].[Customer ID].&amp;[15742]"/>
            <x15:cachedUniqueName index="3365" name="[Clean_Data].[Customer ID].&amp;[15743]"/>
            <x15:cachedUniqueName index="3366" name="[Clean_Data].[Customer ID].&amp;[15744]"/>
            <x15:cachedUniqueName index="3367" name="[Clean_Data].[Customer ID].&amp;[15745]"/>
            <x15:cachedUniqueName index="3368" name="[Clean_Data].[Customer ID].&amp;[15746]"/>
            <x15:cachedUniqueName index="3369" name="[Clean_Data].[Customer ID].&amp;[15747]"/>
            <x15:cachedUniqueName index="3370" name="[Clean_Data].[Customer ID].&amp;[15748]"/>
            <x15:cachedUniqueName index="3371" name="[Clean_Data].[Customer ID].&amp;[15749]"/>
            <x15:cachedUniqueName index="3372" name="[Clean_Data].[Customer ID].&amp;[15750]"/>
            <x15:cachedUniqueName index="3373" name="[Clean_Data].[Customer ID].&amp;[15751]"/>
            <x15:cachedUniqueName index="3374" name="[Clean_Data].[Customer ID].&amp;[15752]"/>
            <x15:cachedUniqueName index="3375" name="[Clean_Data].[Customer ID].&amp;[15753]"/>
            <x15:cachedUniqueName index="3376" name="[Clean_Data].[Customer ID].&amp;[15754]"/>
            <x15:cachedUniqueName index="3377" name="[Clean_Data].[Customer ID].&amp;[15755]"/>
            <x15:cachedUniqueName index="3378" name="[Clean_Data].[Customer ID].&amp;[15756]"/>
            <x15:cachedUniqueName index="3379" name="[Clean_Data].[Customer ID].&amp;[15757]"/>
            <x15:cachedUniqueName index="3380" name="[Clean_Data].[Customer ID].&amp;[15758]"/>
            <x15:cachedUniqueName index="3381" name="[Clean_Data].[Customer ID].&amp;[15759]"/>
            <x15:cachedUniqueName index="3382" name="[Clean_Data].[Customer ID].&amp;[15760]"/>
            <x15:cachedUniqueName index="3383" name="[Clean_Data].[Customer ID].&amp;[15761]"/>
            <x15:cachedUniqueName index="3384" name="[Clean_Data].[Customer ID].&amp;[15762]"/>
            <x15:cachedUniqueName index="3385" name="[Clean_Data].[Customer ID].&amp;[15763]"/>
            <x15:cachedUniqueName index="3386" name="[Clean_Data].[Customer ID].&amp;[15764]"/>
            <x15:cachedUniqueName index="3387" name="[Clean_Data].[Customer ID].&amp;[15765]"/>
            <x15:cachedUniqueName index="3388" name="[Clean_Data].[Customer ID].&amp;[15766]"/>
            <x15:cachedUniqueName index="3389" name="[Clean_Data].[Customer ID].&amp;[15768]"/>
            <x15:cachedUniqueName index="3390" name="[Clean_Data].[Customer ID].&amp;[15769]"/>
            <x15:cachedUniqueName index="3391" name="[Clean_Data].[Customer ID].&amp;[15770]"/>
            <x15:cachedUniqueName index="3392" name="[Clean_Data].[Customer ID].&amp;[15771]"/>
            <x15:cachedUniqueName index="3393" name="[Clean_Data].[Customer ID].&amp;[15772]"/>
            <x15:cachedUniqueName index="3394" name="[Clean_Data].[Customer ID].&amp;[15773]"/>
            <x15:cachedUniqueName index="3395" name="[Clean_Data].[Customer ID].&amp;[15774]"/>
            <x15:cachedUniqueName index="3396" name="[Clean_Data].[Customer ID].&amp;[15775]"/>
            <x15:cachedUniqueName index="3397" name="[Clean_Data].[Customer ID].&amp;[15776]"/>
            <x15:cachedUniqueName index="3398" name="[Clean_Data].[Customer ID].&amp;[15777]"/>
            <x15:cachedUniqueName index="3399" name="[Clean_Data].[Customer ID].&amp;[15778]"/>
            <x15:cachedUniqueName index="3400" name="[Clean_Data].[Customer ID].&amp;[15779]"/>
            <x15:cachedUniqueName index="3401" name="[Clean_Data].[Customer ID].&amp;[15780]"/>
            <x15:cachedUniqueName index="3402" name="[Clean_Data].[Customer ID].&amp;[15781]"/>
            <x15:cachedUniqueName index="3403" name="[Clean_Data].[Customer ID].&amp;[15782]"/>
            <x15:cachedUniqueName index="3404" name="[Clean_Data].[Customer ID].&amp;[15783]"/>
            <x15:cachedUniqueName index="3405" name="[Clean_Data].[Customer ID].&amp;[15784]"/>
            <x15:cachedUniqueName index="3406" name="[Clean_Data].[Customer ID].&amp;[15785]"/>
            <x15:cachedUniqueName index="3407" name="[Clean_Data].[Customer ID].&amp;[15786]"/>
            <x15:cachedUniqueName index="3408" name="[Clean_Data].[Customer ID].&amp;[15787]"/>
            <x15:cachedUniqueName index="3409" name="[Clean_Data].[Customer ID].&amp;[15788]"/>
            <x15:cachedUniqueName index="3410" name="[Clean_Data].[Customer ID].&amp;[15789]"/>
            <x15:cachedUniqueName index="3411" name="[Clean_Data].[Customer ID].&amp;[15790]"/>
            <x15:cachedUniqueName index="3412" name="[Clean_Data].[Customer ID].&amp;[15791]"/>
            <x15:cachedUniqueName index="3413" name="[Clean_Data].[Customer ID].&amp;[15792]"/>
            <x15:cachedUniqueName index="3414" name="[Clean_Data].[Customer ID].&amp;[15793]"/>
            <x15:cachedUniqueName index="3415" name="[Clean_Data].[Customer ID].&amp;[15794]"/>
            <x15:cachedUniqueName index="3416" name="[Clean_Data].[Customer ID].&amp;[15795]"/>
            <x15:cachedUniqueName index="3417" name="[Clean_Data].[Customer ID].&amp;[15796]"/>
            <x15:cachedUniqueName index="3418" name="[Clean_Data].[Customer ID].&amp;[15797]"/>
            <x15:cachedUniqueName index="3419" name="[Clean_Data].[Customer ID].&amp;[15798]"/>
            <x15:cachedUniqueName index="3420" name="[Clean_Data].[Customer ID].&amp;[15799]"/>
            <x15:cachedUniqueName index="3421" name="[Clean_Data].[Customer ID].&amp;[15800]"/>
            <x15:cachedUniqueName index="3422" name="[Clean_Data].[Customer ID].&amp;[15801]"/>
            <x15:cachedUniqueName index="3423" name="[Clean_Data].[Customer ID].&amp;[15802]"/>
            <x15:cachedUniqueName index="3424" name="[Clean_Data].[Customer ID].&amp;[15803]"/>
            <x15:cachedUniqueName index="3425" name="[Clean_Data].[Customer ID].&amp;[15804]"/>
            <x15:cachedUniqueName index="3426" name="[Clean_Data].[Customer ID].&amp;[15805]"/>
            <x15:cachedUniqueName index="3427" name="[Clean_Data].[Customer ID].&amp;[15806]"/>
            <x15:cachedUniqueName index="3428" name="[Clean_Data].[Customer ID].&amp;[15807]"/>
            <x15:cachedUniqueName index="3429" name="[Clean_Data].[Customer ID].&amp;[15808]"/>
            <x15:cachedUniqueName index="3430" name="[Clean_Data].[Customer ID].&amp;[15809]"/>
            <x15:cachedUniqueName index="3431" name="[Clean_Data].[Customer ID].&amp;[15810]"/>
            <x15:cachedUniqueName index="3432" name="[Clean_Data].[Customer ID].&amp;[15811]"/>
            <x15:cachedUniqueName index="3433" name="[Clean_Data].[Customer ID].&amp;[15812]"/>
            <x15:cachedUniqueName index="3434" name="[Clean_Data].[Customer ID].&amp;[15813]"/>
            <x15:cachedUniqueName index="3435" name="[Clean_Data].[Customer ID].&amp;[15814]"/>
            <x15:cachedUniqueName index="3436" name="[Clean_Data].[Customer ID].&amp;[15815]"/>
            <x15:cachedUniqueName index="3437" name="[Clean_Data].[Customer ID].&amp;[15816]"/>
            <x15:cachedUniqueName index="3438" name="[Clean_Data].[Customer ID].&amp;[15817]"/>
            <x15:cachedUniqueName index="3439" name="[Clean_Data].[Customer ID].&amp;[15818]"/>
            <x15:cachedUniqueName index="3440" name="[Clean_Data].[Customer ID].&amp;[15819]"/>
            <x15:cachedUniqueName index="3441" name="[Clean_Data].[Customer ID].&amp;[15820]"/>
            <x15:cachedUniqueName index="3442" name="[Clean_Data].[Customer ID].&amp;[15821]"/>
            <x15:cachedUniqueName index="3443" name="[Clean_Data].[Customer ID].&amp;[15822]"/>
            <x15:cachedUniqueName index="3444" name="[Clean_Data].[Customer ID].&amp;[15823]"/>
            <x15:cachedUniqueName index="3445" name="[Clean_Data].[Customer ID].&amp;[15824]"/>
            <x15:cachedUniqueName index="3446" name="[Clean_Data].[Customer ID].&amp;[15825]"/>
            <x15:cachedUniqueName index="3447" name="[Clean_Data].[Customer ID].&amp;[15826]"/>
            <x15:cachedUniqueName index="3448" name="[Clean_Data].[Customer ID].&amp;[15827]"/>
            <x15:cachedUniqueName index="3449" name="[Clean_Data].[Customer ID].&amp;[15828]"/>
            <x15:cachedUniqueName index="3450" name="[Clean_Data].[Customer ID].&amp;[15829]"/>
            <x15:cachedUniqueName index="3451" name="[Clean_Data].[Customer ID].&amp;[15830]"/>
            <x15:cachedUniqueName index="3452" name="[Clean_Data].[Customer ID].&amp;[15831]"/>
            <x15:cachedUniqueName index="3453" name="[Clean_Data].[Customer ID].&amp;[15832]"/>
            <x15:cachedUniqueName index="3454" name="[Clean_Data].[Customer ID].&amp;[15833]"/>
            <x15:cachedUniqueName index="3455" name="[Clean_Data].[Customer ID].&amp;[15834]"/>
            <x15:cachedUniqueName index="3456" name="[Clean_Data].[Customer ID].&amp;[15835]"/>
            <x15:cachedUniqueName index="3457" name="[Clean_Data].[Customer ID].&amp;[15836]"/>
            <x15:cachedUniqueName index="3458" name="[Clean_Data].[Customer ID].&amp;[15837]"/>
            <x15:cachedUniqueName index="3459" name="[Clean_Data].[Customer ID].&amp;[15838]"/>
            <x15:cachedUniqueName index="3460" name="[Clean_Data].[Customer ID].&amp;[15839]"/>
            <x15:cachedUniqueName index="3461" name="[Clean_Data].[Customer ID].&amp;[15840]"/>
            <x15:cachedUniqueName index="3462" name="[Clean_Data].[Customer ID].&amp;[15841]"/>
            <x15:cachedUniqueName index="3463" name="[Clean_Data].[Customer ID].&amp;[15842]"/>
            <x15:cachedUniqueName index="3464" name="[Clean_Data].[Customer ID].&amp;[15843]"/>
            <x15:cachedUniqueName index="3465" name="[Clean_Data].[Customer ID].&amp;[15844]"/>
            <x15:cachedUniqueName index="3466" name="[Clean_Data].[Customer ID].&amp;[15845]"/>
            <x15:cachedUniqueName index="3467" name="[Clean_Data].[Customer ID].&amp;[15846]"/>
            <x15:cachedUniqueName index="3468" name="[Clean_Data].[Customer ID].&amp;[15847]"/>
            <x15:cachedUniqueName index="3469" name="[Clean_Data].[Customer ID].&amp;[15848]"/>
            <x15:cachedUniqueName index="3470" name="[Clean_Data].[Customer ID].&amp;[15850]"/>
            <x15:cachedUniqueName index="3471" name="[Clean_Data].[Customer ID].&amp;[15851]"/>
            <x15:cachedUniqueName index="3472" name="[Clean_Data].[Customer ID].&amp;[15852]"/>
            <x15:cachedUniqueName index="3473" name="[Clean_Data].[Customer ID].&amp;[15853]"/>
            <x15:cachedUniqueName index="3474" name="[Clean_Data].[Customer ID].&amp;[15854]"/>
            <x15:cachedUniqueName index="3475" name="[Clean_Data].[Customer ID].&amp;[15855]"/>
            <x15:cachedUniqueName index="3476" name="[Clean_Data].[Customer ID].&amp;[15856]"/>
            <x15:cachedUniqueName index="3477" name="[Clean_Data].[Customer ID].&amp;[15857]"/>
            <x15:cachedUniqueName index="3478" name="[Clean_Data].[Customer ID].&amp;[15858]"/>
            <x15:cachedUniqueName index="3479" name="[Clean_Data].[Customer ID].&amp;[15859]"/>
            <x15:cachedUniqueName index="3480" name="[Clean_Data].[Customer ID].&amp;[15860]"/>
            <x15:cachedUniqueName index="3481" name="[Clean_Data].[Customer ID].&amp;[15861]"/>
            <x15:cachedUniqueName index="3482" name="[Clean_Data].[Customer ID].&amp;[15862]"/>
            <x15:cachedUniqueName index="3483" name="[Clean_Data].[Customer ID].&amp;[15863]"/>
            <x15:cachedUniqueName index="3484" name="[Clean_Data].[Customer ID].&amp;[15864]"/>
            <x15:cachedUniqueName index="3485" name="[Clean_Data].[Customer ID].&amp;[15865]"/>
            <x15:cachedUniqueName index="3486" name="[Clean_Data].[Customer ID].&amp;[15866]"/>
            <x15:cachedUniqueName index="3487" name="[Clean_Data].[Customer ID].&amp;[15867]"/>
            <x15:cachedUniqueName index="3488" name="[Clean_Data].[Customer ID].&amp;[15868]"/>
            <x15:cachedUniqueName index="3489" name="[Clean_Data].[Customer ID].&amp;[15869]"/>
            <x15:cachedUniqueName index="3490" name="[Clean_Data].[Customer ID].&amp;[15870]"/>
            <x15:cachedUniqueName index="3491" name="[Clean_Data].[Customer ID].&amp;[15871]"/>
            <x15:cachedUniqueName index="3492" name="[Clean_Data].[Customer ID].&amp;[15872]"/>
            <x15:cachedUniqueName index="3493" name="[Clean_Data].[Customer ID].&amp;[15873]"/>
            <x15:cachedUniqueName index="3494" name="[Clean_Data].[Customer ID].&amp;[15874]"/>
            <x15:cachedUniqueName index="3495" name="[Clean_Data].[Customer ID].&amp;[15875]"/>
            <x15:cachedUniqueName index="3496" name="[Clean_Data].[Customer ID].&amp;[15876]"/>
            <x15:cachedUniqueName index="3497" name="[Clean_Data].[Customer ID].&amp;[15877]"/>
            <x15:cachedUniqueName index="3498" name="[Clean_Data].[Customer ID].&amp;[15878]"/>
            <x15:cachedUniqueName index="3499" name="[Clean_Data].[Customer ID].&amp;[15879]"/>
            <x15:cachedUniqueName index="3500" name="[Clean_Data].[Customer ID].&amp;[15880]"/>
            <x15:cachedUniqueName index="3501" name="[Clean_Data].[Customer ID].&amp;[15881]"/>
            <x15:cachedUniqueName index="3502" name="[Clean_Data].[Customer ID].&amp;[15882]"/>
            <x15:cachedUniqueName index="3503" name="[Clean_Data].[Customer ID].&amp;[15883]"/>
            <x15:cachedUniqueName index="3504" name="[Clean_Data].[Customer ID].&amp;[15884]"/>
            <x15:cachedUniqueName index="3505" name="[Clean_Data].[Customer ID].&amp;[15885]"/>
            <x15:cachedUniqueName index="3506" name="[Clean_Data].[Customer ID].&amp;[15886]"/>
            <x15:cachedUniqueName index="3507" name="[Clean_Data].[Customer ID].&amp;[15887]"/>
            <x15:cachedUniqueName index="3508" name="[Clean_Data].[Customer ID].&amp;[15888]"/>
            <x15:cachedUniqueName index="3509" name="[Clean_Data].[Customer ID].&amp;[15889]"/>
            <x15:cachedUniqueName index="3510" name="[Clean_Data].[Customer ID].&amp;[15890]"/>
            <x15:cachedUniqueName index="3511" name="[Clean_Data].[Customer ID].&amp;[15891]"/>
            <x15:cachedUniqueName index="3512" name="[Clean_Data].[Customer ID].&amp;[15892]"/>
            <x15:cachedUniqueName index="3513" name="[Clean_Data].[Customer ID].&amp;[15893]"/>
            <x15:cachedUniqueName index="3514" name="[Clean_Data].[Customer ID].&amp;[15894]"/>
            <x15:cachedUniqueName index="3515" name="[Clean_Data].[Customer ID].&amp;[15895]"/>
            <x15:cachedUniqueName index="3516" name="[Clean_Data].[Customer ID].&amp;[15897]"/>
            <x15:cachedUniqueName index="3517" name="[Clean_Data].[Customer ID].&amp;[15898]"/>
            <x15:cachedUniqueName index="3518" name="[Clean_Data].[Customer ID].&amp;[15899]"/>
            <x15:cachedUniqueName index="3519" name="[Clean_Data].[Customer ID].&amp;[15900]"/>
            <x15:cachedUniqueName index="3520" name="[Clean_Data].[Customer ID].&amp;[15901]"/>
            <x15:cachedUniqueName index="3521" name="[Clean_Data].[Customer ID].&amp;[15902]"/>
            <x15:cachedUniqueName index="3522" name="[Clean_Data].[Customer ID].&amp;[15903]"/>
            <x15:cachedUniqueName index="3523" name="[Clean_Data].[Customer ID].&amp;[15904]"/>
            <x15:cachedUniqueName index="3524" name="[Clean_Data].[Customer ID].&amp;[15905]"/>
            <x15:cachedUniqueName index="3525" name="[Clean_Data].[Customer ID].&amp;[15906]"/>
            <x15:cachedUniqueName index="3526" name="[Clean_Data].[Customer ID].&amp;[15907]"/>
            <x15:cachedUniqueName index="3527" name="[Clean_Data].[Customer ID].&amp;[15908]"/>
            <x15:cachedUniqueName index="3528" name="[Clean_Data].[Customer ID].&amp;[15909]"/>
            <x15:cachedUniqueName index="3529" name="[Clean_Data].[Customer ID].&amp;[15910]"/>
            <x15:cachedUniqueName index="3530" name="[Clean_Data].[Customer ID].&amp;[15911]"/>
            <x15:cachedUniqueName index="3531" name="[Clean_Data].[Customer ID].&amp;[15912]"/>
            <x15:cachedUniqueName index="3532" name="[Clean_Data].[Customer ID].&amp;[15913]"/>
            <x15:cachedUniqueName index="3533" name="[Clean_Data].[Customer ID].&amp;[15914]"/>
            <x15:cachedUniqueName index="3534" name="[Clean_Data].[Customer ID].&amp;[15915]"/>
            <x15:cachedUniqueName index="3535" name="[Clean_Data].[Customer ID].&amp;[15916]"/>
            <x15:cachedUniqueName index="3536" name="[Clean_Data].[Customer ID].&amp;[15917]"/>
            <x15:cachedUniqueName index="3537" name="[Clean_Data].[Customer ID].&amp;[15918]"/>
            <x15:cachedUniqueName index="3538" name="[Clean_Data].[Customer ID].&amp;[15919]"/>
            <x15:cachedUniqueName index="3539" name="[Clean_Data].[Customer ID].&amp;[15920]"/>
            <x15:cachedUniqueName index="3540" name="[Clean_Data].[Customer ID].&amp;[15921]"/>
            <x15:cachedUniqueName index="3541" name="[Clean_Data].[Customer ID].&amp;[15922]"/>
            <x15:cachedUniqueName index="3542" name="[Clean_Data].[Customer ID].&amp;[15923]"/>
            <x15:cachedUniqueName index="3543" name="[Clean_Data].[Customer ID].&amp;[15924]"/>
            <x15:cachedUniqueName index="3544" name="[Clean_Data].[Customer ID].&amp;[15925]"/>
            <x15:cachedUniqueName index="3545" name="[Clean_Data].[Customer ID].&amp;[15926]"/>
            <x15:cachedUniqueName index="3546" name="[Clean_Data].[Customer ID].&amp;[15927]"/>
            <x15:cachedUniqueName index="3547" name="[Clean_Data].[Customer ID].&amp;[15928]"/>
            <x15:cachedUniqueName index="3548" name="[Clean_Data].[Customer ID].&amp;[15929]"/>
            <x15:cachedUniqueName index="3549" name="[Clean_Data].[Customer ID].&amp;[15930]"/>
            <x15:cachedUniqueName index="3550" name="[Clean_Data].[Customer ID].&amp;[15931]"/>
            <x15:cachedUniqueName index="3551" name="[Clean_Data].[Customer ID].&amp;[15932]"/>
            <x15:cachedUniqueName index="3552" name="[Clean_Data].[Customer ID].&amp;[15933]"/>
            <x15:cachedUniqueName index="3553" name="[Clean_Data].[Customer ID].&amp;[15934]"/>
            <x15:cachedUniqueName index="3554" name="[Clean_Data].[Customer ID].&amp;[15935]"/>
            <x15:cachedUniqueName index="3555" name="[Clean_Data].[Customer ID].&amp;[15936]"/>
            <x15:cachedUniqueName index="3556" name="[Clean_Data].[Customer ID].&amp;[15937]"/>
            <x15:cachedUniqueName index="3557" name="[Clean_Data].[Customer ID].&amp;[15938]"/>
            <x15:cachedUniqueName index="3558" name="[Clean_Data].[Customer ID].&amp;[15939]"/>
            <x15:cachedUniqueName index="3559" name="[Clean_Data].[Customer ID].&amp;[15940]"/>
            <x15:cachedUniqueName index="3560" name="[Clean_Data].[Customer ID].&amp;[15941]"/>
            <x15:cachedUniqueName index="3561" name="[Clean_Data].[Customer ID].&amp;[15942]"/>
            <x15:cachedUniqueName index="3562" name="[Clean_Data].[Customer ID].&amp;[15943]"/>
            <x15:cachedUniqueName index="3563" name="[Clean_Data].[Customer ID].&amp;[15944]"/>
            <x15:cachedUniqueName index="3564" name="[Clean_Data].[Customer ID].&amp;[15945]"/>
            <x15:cachedUniqueName index="3565" name="[Clean_Data].[Customer ID].&amp;[15946]"/>
            <x15:cachedUniqueName index="3566" name="[Clean_Data].[Customer ID].&amp;[15947]"/>
            <x15:cachedUniqueName index="3567" name="[Clean_Data].[Customer ID].&amp;[15948]"/>
            <x15:cachedUniqueName index="3568" name="[Clean_Data].[Customer ID].&amp;[15949]"/>
            <x15:cachedUniqueName index="3569" name="[Clean_Data].[Customer ID].&amp;[15950]"/>
            <x15:cachedUniqueName index="3570" name="[Clean_Data].[Customer ID].&amp;[15951]"/>
            <x15:cachedUniqueName index="3571" name="[Clean_Data].[Customer ID].&amp;[15952]"/>
            <x15:cachedUniqueName index="3572" name="[Clean_Data].[Customer ID].&amp;[15953]"/>
            <x15:cachedUniqueName index="3573" name="[Clean_Data].[Customer ID].&amp;[15954]"/>
            <x15:cachedUniqueName index="3574" name="[Clean_Data].[Customer ID].&amp;[15955]"/>
            <x15:cachedUniqueName index="3575" name="[Clean_Data].[Customer ID].&amp;[15956]"/>
            <x15:cachedUniqueName index="3576" name="[Clean_Data].[Customer ID].&amp;[15957]"/>
            <x15:cachedUniqueName index="3577" name="[Clean_Data].[Customer ID].&amp;[15958]"/>
            <x15:cachedUniqueName index="3578" name="[Clean_Data].[Customer ID].&amp;[15959]"/>
            <x15:cachedUniqueName index="3579" name="[Clean_Data].[Customer ID].&amp;[15960]"/>
            <x15:cachedUniqueName index="3580" name="[Clean_Data].[Customer ID].&amp;[15961]"/>
            <x15:cachedUniqueName index="3581" name="[Clean_Data].[Customer ID].&amp;[15962]"/>
            <x15:cachedUniqueName index="3582" name="[Clean_Data].[Customer ID].&amp;[15963]"/>
            <x15:cachedUniqueName index="3583" name="[Clean_Data].[Customer ID].&amp;[15964]"/>
            <x15:cachedUniqueName index="3584" name="[Clean_Data].[Customer ID].&amp;[15965]"/>
            <x15:cachedUniqueName index="3585" name="[Clean_Data].[Customer ID].&amp;[15966]"/>
            <x15:cachedUniqueName index="3586" name="[Clean_Data].[Customer ID].&amp;[15967]"/>
            <x15:cachedUniqueName index="3587" name="[Clean_Data].[Customer ID].&amp;[15968]"/>
            <x15:cachedUniqueName index="3588" name="[Clean_Data].[Customer ID].&amp;[15969]"/>
            <x15:cachedUniqueName index="3589" name="[Clean_Data].[Customer ID].&amp;[15970]"/>
            <x15:cachedUniqueName index="3590" name="[Clean_Data].[Customer ID].&amp;[15971]"/>
            <x15:cachedUniqueName index="3591" name="[Clean_Data].[Customer ID].&amp;[15972]"/>
            <x15:cachedUniqueName index="3592" name="[Clean_Data].[Customer ID].&amp;[15973]"/>
            <x15:cachedUniqueName index="3593" name="[Clean_Data].[Customer ID].&amp;[15974]"/>
            <x15:cachedUniqueName index="3594" name="[Clean_Data].[Customer ID].&amp;[15975]"/>
            <x15:cachedUniqueName index="3595" name="[Clean_Data].[Customer ID].&amp;[15976]"/>
            <x15:cachedUniqueName index="3596" name="[Clean_Data].[Customer ID].&amp;[15977]"/>
            <x15:cachedUniqueName index="3597" name="[Clean_Data].[Customer ID].&amp;[15978]"/>
            <x15:cachedUniqueName index="3598" name="[Clean_Data].[Customer ID].&amp;[15979]"/>
            <x15:cachedUniqueName index="3599" name="[Clean_Data].[Customer ID].&amp;[15980]"/>
            <x15:cachedUniqueName index="3600" name="[Clean_Data].[Customer ID].&amp;[15981]"/>
            <x15:cachedUniqueName index="3601" name="[Clean_Data].[Customer ID].&amp;[15982]"/>
            <x15:cachedUniqueName index="3602" name="[Clean_Data].[Customer ID].&amp;[15983]"/>
            <x15:cachedUniqueName index="3603" name="[Clean_Data].[Customer ID].&amp;[15984]"/>
            <x15:cachedUniqueName index="3604" name="[Clean_Data].[Customer ID].&amp;[15985]"/>
            <x15:cachedUniqueName index="3605" name="[Clean_Data].[Customer ID].&amp;[15986]"/>
            <x15:cachedUniqueName index="3606" name="[Clean_Data].[Customer ID].&amp;[15987]"/>
            <x15:cachedUniqueName index="3607" name="[Clean_Data].[Customer ID].&amp;[15988]"/>
            <x15:cachedUniqueName index="3608" name="[Clean_Data].[Customer ID].&amp;[15989]"/>
            <x15:cachedUniqueName index="3609" name="[Clean_Data].[Customer ID].&amp;[15990]"/>
            <x15:cachedUniqueName index="3610" name="[Clean_Data].[Customer ID].&amp;[15991]"/>
            <x15:cachedUniqueName index="3611" name="[Clean_Data].[Customer ID].&amp;[15992]"/>
            <x15:cachedUniqueName index="3612" name="[Clean_Data].[Customer ID].&amp;[15993]"/>
            <x15:cachedUniqueName index="3613" name="[Clean_Data].[Customer ID].&amp;[15994]"/>
            <x15:cachedUniqueName index="3614" name="[Clean_Data].[Customer ID].&amp;[15995]"/>
            <x15:cachedUniqueName index="3615" name="[Clean_Data].[Customer ID].&amp;[15996]"/>
            <x15:cachedUniqueName index="3616" name="[Clean_Data].[Customer ID].&amp;[15998]"/>
            <x15:cachedUniqueName index="3617" name="[Clean_Data].[Customer ID].&amp;[15999]"/>
            <x15:cachedUniqueName index="3618" name="[Clean_Data].[Customer ID].&amp;[16000]"/>
            <x15:cachedUniqueName index="3619" name="[Clean_Data].[Customer ID].&amp;[16001]"/>
            <x15:cachedUniqueName index="3620" name="[Clean_Data].[Customer ID].&amp;[16002]"/>
            <x15:cachedUniqueName index="3621" name="[Clean_Data].[Customer ID].&amp;[16003]"/>
            <x15:cachedUniqueName index="3622" name="[Clean_Data].[Customer ID].&amp;[16004]"/>
            <x15:cachedUniqueName index="3623" name="[Clean_Data].[Customer ID].&amp;[16005]"/>
            <x15:cachedUniqueName index="3624" name="[Clean_Data].[Customer ID].&amp;[16006]"/>
            <x15:cachedUniqueName index="3625" name="[Clean_Data].[Customer ID].&amp;[16007]"/>
            <x15:cachedUniqueName index="3626" name="[Clean_Data].[Customer ID].&amp;[16008]"/>
            <x15:cachedUniqueName index="3627" name="[Clean_Data].[Customer ID].&amp;[16009]"/>
            <x15:cachedUniqueName index="3628" name="[Clean_Data].[Customer ID].&amp;[16010]"/>
            <x15:cachedUniqueName index="3629" name="[Clean_Data].[Customer ID].&amp;[16011]"/>
            <x15:cachedUniqueName index="3630" name="[Clean_Data].[Customer ID].&amp;[16012]"/>
            <x15:cachedUniqueName index="3631" name="[Clean_Data].[Customer ID].&amp;[16013]"/>
            <x15:cachedUniqueName index="3632" name="[Clean_Data].[Customer ID].&amp;[16014]"/>
            <x15:cachedUniqueName index="3633" name="[Clean_Data].[Customer ID].&amp;[16015]"/>
            <x15:cachedUniqueName index="3634" name="[Clean_Data].[Customer ID].&amp;[16016]"/>
            <x15:cachedUniqueName index="3635" name="[Clean_Data].[Customer ID].&amp;[16017]"/>
            <x15:cachedUniqueName index="3636" name="[Clean_Data].[Customer ID].&amp;[16018]"/>
            <x15:cachedUniqueName index="3637" name="[Clean_Data].[Customer ID].&amp;[16019]"/>
            <x15:cachedUniqueName index="3638" name="[Clean_Data].[Customer ID].&amp;[16020]"/>
            <x15:cachedUniqueName index="3639" name="[Clean_Data].[Customer ID].&amp;[16021]"/>
            <x15:cachedUniqueName index="3640" name="[Clean_Data].[Customer ID].&amp;[16022]"/>
            <x15:cachedUniqueName index="3641" name="[Clean_Data].[Customer ID].&amp;[16023]"/>
            <x15:cachedUniqueName index="3642" name="[Clean_Data].[Customer ID].&amp;[16024]"/>
            <x15:cachedUniqueName index="3643" name="[Clean_Data].[Customer ID].&amp;[16025]"/>
            <x15:cachedUniqueName index="3644" name="[Clean_Data].[Customer ID].&amp;[16026]"/>
            <x15:cachedUniqueName index="3645" name="[Clean_Data].[Customer ID].&amp;[16027]"/>
            <x15:cachedUniqueName index="3646" name="[Clean_Data].[Customer ID].&amp;[16028]"/>
            <x15:cachedUniqueName index="3647" name="[Clean_Data].[Customer ID].&amp;[16029]"/>
            <x15:cachedUniqueName index="3648" name="[Clean_Data].[Customer ID].&amp;[16030]"/>
            <x15:cachedUniqueName index="3649" name="[Clean_Data].[Customer ID].&amp;[16031]"/>
            <x15:cachedUniqueName index="3650" name="[Clean_Data].[Customer ID].&amp;[16032]"/>
            <x15:cachedUniqueName index="3651" name="[Clean_Data].[Customer ID].&amp;[16033]"/>
            <x15:cachedUniqueName index="3652" name="[Clean_Data].[Customer ID].&amp;[16034]"/>
            <x15:cachedUniqueName index="3653" name="[Clean_Data].[Customer ID].&amp;[16035]"/>
            <x15:cachedUniqueName index="3654" name="[Clean_Data].[Customer ID].&amp;[16036]"/>
            <x15:cachedUniqueName index="3655" name="[Clean_Data].[Customer ID].&amp;[16037]"/>
            <x15:cachedUniqueName index="3656" name="[Clean_Data].[Customer ID].&amp;[16038]"/>
            <x15:cachedUniqueName index="3657" name="[Clean_Data].[Customer ID].&amp;[16039]"/>
            <x15:cachedUniqueName index="3658" name="[Clean_Data].[Customer ID].&amp;[16040]"/>
            <x15:cachedUniqueName index="3659" name="[Clean_Data].[Customer ID].&amp;[16041]"/>
            <x15:cachedUniqueName index="3660" name="[Clean_Data].[Customer ID].&amp;[16042]"/>
            <x15:cachedUniqueName index="3661" name="[Clean_Data].[Customer ID].&amp;[16043]"/>
            <x15:cachedUniqueName index="3662" name="[Clean_Data].[Customer ID].&amp;[16044]"/>
            <x15:cachedUniqueName index="3663" name="[Clean_Data].[Customer ID].&amp;[16045]"/>
            <x15:cachedUniqueName index="3664" name="[Clean_Data].[Customer ID].&amp;[16046]"/>
            <x15:cachedUniqueName index="3665" name="[Clean_Data].[Customer ID].&amp;[16047]"/>
            <x15:cachedUniqueName index="3666" name="[Clean_Data].[Customer ID].&amp;[16048]"/>
            <x15:cachedUniqueName index="3667" name="[Clean_Data].[Customer ID].&amp;[16049]"/>
            <x15:cachedUniqueName index="3668" name="[Clean_Data].[Customer ID].&amp;[16050]"/>
            <x15:cachedUniqueName index="3669" name="[Clean_Data].[Customer ID].&amp;[16051]"/>
            <x15:cachedUniqueName index="3670" name="[Clean_Data].[Customer ID].&amp;[16052]"/>
            <x15:cachedUniqueName index="3671" name="[Clean_Data].[Customer ID].&amp;[16053]"/>
            <x15:cachedUniqueName index="3672" name="[Clean_Data].[Customer ID].&amp;[16054]"/>
            <x15:cachedUniqueName index="3673" name="[Clean_Data].[Customer ID].&amp;[16055]"/>
            <x15:cachedUniqueName index="3674" name="[Clean_Data].[Customer ID].&amp;[16056]"/>
            <x15:cachedUniqueName index="3675" name="[Clean_Data].[Customer ID].&amp;[16057]"/>
            <x15:cachedUniqueName index="3676" name="[Clean_Data].[Customer ID].&amp;[16058]"/>
            <x15:cachedUniqueName index="3677" name="[Clean_Data].[Customer ID].&amp;[16059]"/>
            <x15:cachedUniqueName index="3678" name="[Clean_Data].[Customer ID].&amp;[16060]"/>
            <x15:cachedUniqueName index="3679" name="[Clean_Data].[Customer ID].&amp;[16061]"/>
            <x15:cachedUniqueName index="3680" name="[Clean_Data].[Customer ID].&amp;[16062]"/>
            <x15:cachedUniqueName index="3681" name="[Clean_Data].[Customer ID].&amp;[16063]"/>
            <x15:cachedUniqueName index="3682" name="[Clean_Data].[Customer ID].&amp;[16064]"/>
            <x15:cachedUniqueName index="3683" name="[Clean_Data].[Customer ID].&amp;[16065]"/>
            <x15:cachedUniqueName index="3684" name="[Clean_Data].[Customer ID].&amp;[16066]"/>
            <x15:cachedUniqueName index="3685" name="[Clean_Data].[Customer ID].&amp;[16067]"/>
            <x15:cachedUniqueName index="3686" name="[Clean_Data].[Customer ID].&amp;[16068]"/>
            <x15:cachedUniqueName index="3687" name="[Clean_Data].[Customer ID].&amp;[16069]"/>
            <x15:cachedUniqueName index="3688" name="[Clean_Data].[Customer ID].&amp;[16070]"/>
            <x15:cachedUniqueName index="3689" name="[Clean_Data].[Customer ID].&amp;[16071]"/>
            <x15:cachedUniqueName index="3690" name="[Clean_Data].[Customer ID].&amp;[16072]"/>
            <x15:cachedUniqueName index="3691" name="[Clean_Data].[Customer ID].&amp;[16073]"/>
            <x15:cachedUniqueName index="3692" name="[Clean_Data].[Customer ID].&amp;[16074]"/>
            <x15:cachedUniqueName index="3693" name="[Clean_Data].[Customer ID].&amp;[16075]"/>
            <x15:cachedUniqueName index="3694" name="[Clean_Data].[Customer ID].&amp;[16076]"/>
            <x15:cachedUniqueName index="3695" name="[Clean_Data].[Customer ID].&amp;[16077]"/>
            <x15:cachedUniqueName index="3696" name="[Clean_Data].[Customer ID].&amp;[16078]"/>
            <x15:cachedUniqueName index="3697" name="[Clean_Data].[Customer ID].&amp;[16079]"/>
            <x15:cachedUniqueName index="3698" name="[Clean_Data].[Customer ID].&amp;[16080]"/>
            <x15:cachedUniqueName index="3699" name="[Clean_Data].[Customer ID].&amp;[16081]"/>
            <x15:cachedUniqueName index="3700" name="[Clean_Data].[Customer ID].&amp;[16082]"/>
            <x15:cachedUniqueName index="3701" name="[Clean_Data].[Customer ID].&amp;[16083]"/>
            <x15:cachedUniqueName index="3702" name="[Clean_Data].[Customer ID].&amp;[16084]"/>
            <x15:cachedUniqueName index="3703" name="[Clean_Data].[Customer ID].&amp;[16085]"/>
            <x15:cachedUniqueName index="3704" name="[Clean_Data].[Customer ID].&amp;[16086]"/>
            <x15:cachedUniqueName index="3705" name="[Clean_Data].[Customer ID].&amp;[16087]"/>
            <x15:cachedUniqueName index="3706" name="[Clean_Data].[Customer ID].&amp;[16088]"/>
            <x15:cachedUniqueName index="3707" name="[Clean_Data].[Customer ID].&amp;[16089]"/>
            <x15:cachedUniqueName index="3708" name="[Clean_Data].[Customer ID].&amp;[16090]"/>
            <x15:cachedUniqueName index="3709" name="[Clean_Data].[Customer ID].&amp;[16091]"/>
            <x15:cachedUniqueName index="3710" name="[Clean_Data].[Customer ID].&amp;[16092]"/>
            <x15:cachedUniqueName index="3711" name="[Clean_Data].[Customer ID].&amp;[16093]"/>
            <x15:cachedUniqueName index="3712" name="[Clean_Data].[Customer ID].&amp;[16094]"/>
            <x15:cachedUniqueName index="3713" name="[Clean_Data].[Customer ID].&amp;[16095]"/>
            <x15:cachedUniqueName index="3714" name="[Clean_Data].[Customer ID].&amp;[16096]"/>
            <x15:cachedUniqueName index="3715" name="[Clean_Data].[Customer ID].&amp;[16097]"/>
            <x15:cachedUniqueName index="3716" name="[Clean_Data].[Customer ID].&amp;[16098]"/>
            <x15:cachedUniqueName index="3717" name="[Clean_Data].[Customer ID].&amp;[16099]"/>
            <x15:cachedUniqueName index="3718" name="[Clean_Data].[Customer ID].&amp;[16100]"/>
            <x15:cachedUniqueName index="3719" name="[Clean_Data].[Customer ID].&amp;[16101]"/>
            <x15:cachedUniqueName index="3720" name="[Clean_Data].[Customer ID].&amp;[16102]"/>
            <x15:cachedUniqueName index="3721" name="[Clean_Data].[Customer ID].&amp;[16103]"/>
            <x15:cachedUniqueName index="3722" name="[Clean_Data].[Customer ID].&amp;[16104]"/>
            <x15:cachedUniqueName index="3723" name="[Clean_Data].[Customer ID].&amp;[16105]"/>
            <x15:cachedUniqueName index="3724" name="[Clean_Data].[Customer ID].&amp;[16106]"/>
            <x15:cachedUniqueName index="3725" name="[Clean_Data].[Customer ID].&amp;[16107]"/>
            <x15:cachedUniqueName index="3726" name="[Clean_Data].[Customer ID].&amp;[16108]"/>
            <x15:cachedUniqueName index="3727" name="[Clean_Data].[Customer ID].&amp;[16109]"/>
            <x15:cachedUniqueName index="3728" name="[Clean_Data].[Customer ID].&amp;[16110]"/>
            <x15:cachedUniqueName index="3729" name="[Clean_Data].[Customer ID].&amp;[16111]"/>
            <x15:cachedUniqueName index="3730" name="[Clean_Data].[Customer ID].&amp;[16112]"/>
            <x15:cachedUniqueName index="3731" name="[Clean_Data].[Customer ID].&amp;[16113]"/>
            <x15:cachedUniqueName index="3732" name="[Clean_Data].[Customer ID].&amp;[16114]"/>
            <x15:cachedUniqueName index="3733" name="[Clean_Data].[Customer ID].&amp;[16115]"/>
            <x15:cachedUniqueName index="3734" name="[Clean_Data].[Customer ID].&amp;[16116]"/>
            <x15:cachedUniqueName index="3735" name="[Clean_Data].[Customer ID].&amp;[16117]"/>
            <x15:cachedUniqueName index="3736" name="[Clean_Data].[Customer ID].&amp;[16118]"/>
            <x15:cachedUniqueName index="3737" name="[Clean_Data].[Customer ID].&amp;[16119]"/>
            <x15:cachedUniqueName index="3738" name="[Clean_Data].[Customer ID].&amp;[16120]"/>
            <x15:cachedUniqueName index="3739" name="[Clean_Data].[Customer ID].&amp;[16121]"/>
            <x15:cachedUniqueName index="3740" name="[Clean_Data].[Customer ID].&amp;[16122]"/>
            <x15:cachedUniqueName index="3741" name="[Clean_Data].[Customer ID].&amp;[16123]"/>
            <x15:cachedUniqueName index="3742" name="[Clean_Data].[Customer ID].&amp;[16124]"/>
            <x15:cachedUniqueName index="3743" name="[Clean_Data].[Customer ID].&amp;[16125]"/>
            <x15:cachedUniqueName index="3744" name="[Clean_Data].[Customer ID].&amp;[16126]"/>
            <x15:cachedUniqueName index="3745" name="[Clean_Data].[Customer ID].&amp;[16127]"/>
            <x15:cachedUniqueName index="3746" name="[Clean_Data].[Customer ID].&amp;[16128]"/>
            <x15:cachedUniqueName index="3747" name="[Clean_Data].[Customer ID].&amp;[16129]"/>
            <x15:cachedUniqueName index="3748" name="[Clean_Data].[Customer ID].&amp;[16130]"/>
            <x15:cachedUniqueName index="3749" name="[Clean_Data].[Customer ID].&amp;[16131]"/>
            <x15:cachedUniqueName index="3750" name="[Clean_Data].[Customer ID].&amp;[16132]"/>
            <x15:cachedUniqueName index="3751" name="[Clean_Data].[Customer ID].&amp;[16133]"/>
            <x15:cachedUniqueName index="3752" name="[Clean_Data].[Customer ID].&amp;[16134]"/>
            <x15:cachedUniqueName index="3753" name="[Clean_Data].[Customer ID].&amp;[16135]"/>
            <x15:cachedUniqueName index="3754" name="[Clean_Data].[Customer ID].&amp;[16136]"/>
            <x15:cachedUniqueName index="3755" name="[Clean_Data].[Customer ID].&amp;[16137]"/>
            <x15:cachedUniqueName index="3756" name="[Clean_Data].[Customer ID].&amp;[16138]"/>
            <x15:cachedUniqueName index="3757" name="[Clean_Data].[Customer ID].&amp;[16139]"/>
            <x15:cachedUniqueName index="3758" name="[Clean_Data].[Customer ID].&amp;[16140]"/>
            <x15:cachedUniqueName index="3759" name="[Clean_Data].[Customer ID].&amp;[16141]"/>
            <x15:cachedUniqueName index="3760" name="[Clean_Data].[Customer ID].&amp;[16142]"/>
            <x15:cachedUniqueName index="3761" name="[Clean_Data].[Customer ID].&amp;[16143]"/>
            <x15:cachedUniqueName index="3762" name="[Clean_Data].[Customer ID].&amp;[16144]"/>
            <x15:cachedUniqueName index="3763" name="[Clean_Data].[Customer ID].&amp;[16145]"/>
            <x15:cachedUniqueName index="3764" name="[Clean_Data].[Customer ID].&amp;[16146]"/>
            <x15:cachedUniqueName index="3765" name="[Clean_Data].[Customer ID].&amp;[16147]"/>
            <x15:cachedUniqueName index="3766" name="[Clean_Data].[Customer ID].&amp;[16148]"/>
            <x15:cachedUniqueName index="3767" name="[Clean_Data].[Customer ID].&amp;[16149]"/>
            <x15:cachedUniqueName index="3768" name="[Clean_Data].[Customer ID].&amp;[16150]"/>
            <x15:cachedUniqueName index="3769" name="[Clean_Data].[Customer ID].&amp;[16152]"/>
            <x15:cachedUniqueName index="3770" name="[Clean_Data].[Customer ID].&amp;[16153]"/>
            <x15:cachedUniqueName index="3771" name="[Clean_Data].[Customer ID].&amp;[16155]"/>
            <x15:cachedUniqueName index="3772" name="[Clean_Data].[Customer ID].&amp;[16156]"/>
            <x15:cachedUniqueName index="3773" name="[Clean_Data].[Customer ID].&amp;[16157]"/>
            <x15:cachedUniqueName index="3774" name="[Clean_Data].[Customer ID].&amp;[16158]"/>
            <x15:cachedUniqueName index="3775" name="[Clean_Data].[Customer ID].&amp;[16159]"/>
            <x15:cachedUniqueName index="3776" name="[Clean_Data].[Customer ID].&amp;[16160]"/>
            <x15:cachedUniqueName index="3777" name="[Clean_Data].[Customer ID].&amp;[16161]"/>
            <x15:cachedUniqueName index="3778" name="[Clean_Data].[Customer ID].&amp;[16162]"/>
            <x15:cachedUniqueName index="3779" name="[Clean_Data].[Customer ID].&amp;[16163]"/>
            <x15:cachedUniqueName index="3780" name="[Clean_Data].[Customer ID].&amp;[16164]"/>
            <x15:cachedUniqueName index="3781" name="[Clean_Data].[Customer ID].&amp;[16165]"/>
            <x15:cachedUniqueName index="3782" name="[Clean_Data].[Customer ID].&amp;[16166]"/>
            <x15:cachedUniqueName index="3783" name="[Clean_Data].[Customer ID].&amp;[16167]"/>
            <x15:cachedUniqueName index="3784" name="[Clean_Data].[Customer ID].&amp;[16168]"/>
            <x15:cachedUniqueName index="3785" name="[Clean_Data].[Customer ID].&amp;[16169]"/>
            <x15:cachedUniqueName index="3786" name="[Clean_Data].[Customer ID].&amp;[16170]"/>
            <x15:cachedUniqueName index="3787" name="[Clean_Data].[Customer ID].&amp;[16171]"/>
            <x15:cachedUniqueName index="3788" name="[Clean_Data].[Customer ID].&amp;[16172]"/>
            <x15:cachedUniqueName index="3789" name="[Clean_Data].[Customer ID].&amp;[16173]"/>
            <x15:cachedUniqueName index="3790" name="[Clean_Data].[Customer ID].&amp;[16174]"/>
            <x15:cachedUniqueName index="3791" name="[Clean_Data].[Customer ID].&amp;[16175]"/>
            <x15:cachedUniqueName index="3792" name="[Clean_Data].[Customer ID].&amp;[16176]"/>
            <x15:cachedUniqueName index="3793" name="[Clean_Data].[Customer ID].&amp;[16177]"/>
            <x15:cachedUniqueName index="3794" name="[Clean_Data].[Customer ID].&amp;[16178]"/>
            <x15:cachedUniqueName index="3795" name="[Clean_Data].[Customer ID].&amp;[16179]"/>
            <x15:cachedUniqueName index="3796" name="[Clean_Data].[Customer ID].&amp;[16180]"/>
            <x15:cachedUniqueName index="3797" name="[Clean_Data].[Customer ID].&amp;[16181]"/>
            <x15:cachedUniqueName index="3798" name="[Clean_Data].[Customer ID].&amp;[16182]"/>
            <x15:cachedUniqueName index="3799" name="[Clean_Data].[Customer ID].&amp;[16183]"/>
            <x15:cachedUniqueName index="3800" name="[Clean_Data].[Customer ID].&amp;[16184]"/>
            <x15:cachedUniqueName index="3801" name="[Clean_Data].[Customer ID].&amp;[16185]"/>
            <x15:cachedUniqueName index="3802" name="[Clean_Data].[Customer ID].&amp;[16186]"/>
            <x15:cachedUniqueName index="3803" name="[Clean_Data].[Customer ID].&amp;[16187]"/>
            <x15:cachedUniqueName index="3804" name="[Clean_Data].[Customer ID].&amp;[16188]"/>
            <x15:cachedUniqueName index="3805" name="[Clean_Data].[Customer ID].&amp;[16189]"/>
            <x15:cachedUniqueName index="3806" name="[Clean_Data].[Customer ID].&amp;[16190]"/>
            <x15:cachedUniqueName index="3807" name="[Clean_Data].[Customer ID].&amp;[16191]"/>
            <x15:cachedUniqueName index="3808" name="[Clean_Data].[Customer ID].&amp;[16192]"/>
            <x15:cachedUniqueName index="3809" name="[Clean_Data].[Customer ID].&amp;[16193]"/>
            <x15:cachedUniqueName index="3810" name="[Clean_Data].[Customer ID].&amp;[16194]"/>
            <x15:cachedUniqueName index="3811" name="[Clean_Data].[Customer ID].&amp;[16195]"/>
            <x15:cachedUniqueName index="3812" name="[Clean_Data].[Customer ID].&amp;[16196]"/>
            <x15:cachedUniqueName index="3813" name="[Clean_Data].[Customer ID].&amp;[16197]"/>
            <x15:cachedUniqueName index="3814" name="[Clean_Data].[Customer ID].&amp;[16198]"/>
            <x15:cachedUniqueName index="3815" name="[Clean_Data].[Customer ID].&amp;[16199]"/>
            <x15:cachedUniqueName index="3816" name="[Clean_Data].[Customer ID].&amp;[16200]"/>
            <x15:cachedUniqueName index="3817" name="[Clean_Data].[Customer ID].&amp;[16201]"/>
            <x15:cachedUniqueName index="3818" name="[Clean_Data].[Customer ID].&amp;[16202]"/>
            <x15:cachedUniqueName index="3819" name="[Clean_Data].[Customer ID].&amp;[16203]"/>
            <x15:cachedUniqueName index="3820" name="[Clean_Data].[Customer ID].&amp;[16204]"/>
            <x15:cachedUniqueName index="3821" name="[Clean_Data].[Customer ID].&amp;[16205]"/>
            <x15:cachedUniqueName index="3822" name="[Clean_Data].[Customer ID].&amp;[16206]"/>
            <x15:cachedUniqueName index="3823" name="[Clean_Data].[Customer ID].&amp;[16207]"/>
            <x15:cachedUniqueName index="3824" name="[Clean_Data].[Customer ID].&amp;[16208]"/>
            <x15:cachedUniqueName index="3825" name="[Clean_Data].[Customer ID].&amp;[16209]"/>
            <x15:cachedUniqueName index="3826" name="[Clean_Data].[Customer ID].&amp;[16210]"/>
            <x15:cachedUniqueName index="3827" name="[Clean_Data].[Customer ID].&amp;[16211]"/>
            <x15:cachedUniqueName index="3828" name="[Clean_Data].[Customer ID].&amp;[16212]"/>
            <x15:cachedUniqueName index="3829" name="[Clean_Data].[Customer ID].&amp;[16213]"/>
            <x15:cachedUniqueName index="3830" name="[Clean_Data].[Customer ID].&amp;[16214]"/>
            <x15:cachedUniqueName index="3831" name="[Clean_Data].[Customer ID].&amp;[16215]"/>
            <x15:cachedUniqueName index="3832" name="[Clean_Data].[Customer ID].&amp;[16216]"/>
            <x15:cachedUniqueName index="3833" name="[Clean_Data].[Customer ID].&amp;[16217]"/>
            <x15:cachedUniqueName index="3834" name="[Clean_Data].[Customer ID].&amp;[16218]"/>
            <x15:cachedUniqueName index="3835" name="[Clean_Data].[Customer ID].&amp;[16219]"/>
            <x15:cachedUniqueName index="3836" name="[Clean_Data].[Customer ID].&amp;[16221]"/>
            <x15:cachedUniqueName index="3837" name="[Clean_Data].[Customer ID].&amp;[16222]"/>
            <x15:cachedUniqueName index="3838" name="[Clean_Data].[Customer ID].&amp;[16223]"/>
            <x15:cachedUniqueName index="3839" name="[Clean_Data].[Customer ID].&amp;[16224]"/>
            <x15:cachedUniqueName index="3840" name="[Clean_Data].[Customer ID].&amp;[16225]"/>
            <x15:cachedUniqueName index="3841" name="[Clean_Data].[Customer ID].&amp;[16226]"/>
            <x15:cachedUniqueName index="3842" name="[Clean_Data].[Customer ID].&amp;[16227]"/>
            <x15:cachedUniqueName index="3843" name="[Clean_Data].[Customer ID].&amp;[16228]"/>
            <x15:cachedUniqueName index="3844" name="[Clean_Data].[Customer ID].&amp;[16229]"/>
            <x15:cachedUniqueName index="3845" name="[Clean_Data].[Customer ID].&amp;[16230]"/>
            <x15:cachedUniqueName index="3846" name="[Clean_Data].[Customer ID].&amp;[16231]"/>
            <x15:cachedUniqueName index="3847" name="[Clean_Data].[Customer ID].&amp;[16232]"/>
            <x15:cachedUniqueName index="3848" name="[Clean_Data].[Customer ID].&amp;[16233]"/>
            <x15:cachedUniqueName index="3849" name="[Clean_Data].[Customer ID].&amp;[16234]"/>
            <x15:cachedUniqueName index="3850" name="[Clean_Data].[Customer ID].&amp;[16235]"/>
            <x15:cachedUniqueName index="3851" name="[Clean_Data].[Customer ID].&amp;[16236]"/>
            <x15:cachedUniqueName index="3852" name="[Clean_Data].[Customer ID].&amp;[16237]"/>
            <x15:cachedUniqueName index="3853" name="[Clean_Data].[Customer ID].&amp;[16238]"/>
            <x15:cachedUniqueName index="3854" name="[Clean_Data].[Customer ID].&amp;[16239]"/>
            <x15:cachedUniqueName index="3855" name="[Clean_Data].[Customer ID].&amp;[16240]"/>
            <x15:cachedUniqueName index="3856" name="[Clean_Data].[Customer ID].&amp;[16241]"/>
            <x15:cachedUniqueName index="3857" name="[Clean_Data].[Customer ID].&amp;[16242]"/>
            <x15:cachedUniqueName index="3858" name="[Clean_Data].[Customer ID].&amp;[16243]"/>
            <x15:cachedUniqueName index="3859" name="[Clean_Data].[Customer ID].&amp;[16244]"/>
            <x15:cachedUniqueName index="3860" name="[Clean_Data].[Customer ID].&amp;[16245]"/>
            <x15:cachedUniqueName index="3861" name="[Clean_Data].[Customer ID].&amp;[16246]"/>
            <x15:cachedUniqueName index="3862" name="[Clean_Data].[Customer ID].&amp;[16247]"/>
            <x15:cachedUniqueName index="3863" name="[Clean_Data].[Customer ID].&amp;[16248]"/>
            <x15:cachedUniqueName index="3864" name="[Clean_Data].[Customer ID].&amp;[16249]"/>
            <x15:cachedUniqueName index="3865" name="[Clean_Data].[Customer ID].&amp;[16250]"/>
            <x15:cachedUniqueName index="3866" name="[Clean_Data].[Customer ID].&amp;[16251]"/>
            <x15:cachedUniqueName index="3867" name="[Clean_Data].[Customer ID].&amp;[16252]"/>
            <x15:cachedUniqueName index="3868" name="[Clean_Data].[Customer ID].&amp;[16253]"/>
            <x15:cachedUniqueName index="3869" name="[Clean_Data].[Customer ID].&amp;[16254]"/>
            <x15:cachedUniqueName index="3870" name="[Clean_Data].[Customer ID].&amp;[16255]"/>
            <x15:cachedUniqueName index="3871" name="[Clean_Data].[Customer ID].&amp;[16256]"/>
            <x15:cachedUniqueName index="3872" name="[Clean_Data].[Customer ID].&amp;[16257]"/>
            <x15:cachedUniqueName index="3873" name="[Clean_Data].[Customer ID].&amp;[16258]"/>
            <x15:cachedUniqueName index="3874" name="[Clean_Data].[Customer ID].&amp;[16259]"/>
            <x15:cachedUniqueName index="3875" name="[Clean_Data].[Customer ID].&amp;[16260]"/>
            <x15:cachedUniqueName index="3876" name="[Clean_Data].[Customer ID].&amp;[16261]"/>
            <x15:cachedUniqueName index="3877" name="[Clean_Data].[Customer ID].&amp;[16262]"/>
            <x15:cachedUniqueName index="3878" name="[Clean_Data].[Customer ID].&amp;[16263]"/>
            <x15:cachedUniqueName index="3879" name="[Clean_Data].[Customer ID].&amp;[16264]"/>
            <x15:cachedUniqueName index="3880" name="[Clean_Data].[Customer ID].&amp;[16265]"/>
            <x15:cachedUniqueName index="3881" name="[Clean_Data].[Customer ID].&amp;[16266]"/>
            <x15:cachedUniqueName index="3882" name="[Clean_Data].[Customer ID].&amp;[16267]"/>
            <x15:cachedUniqueName index="3883" name="[Clean_Data].[Customer ID].&amp;[16268]"/>
            <x15:cachedUniqueName index="3884" name="[Clean_Data].[Customer ID].&amp;[16269]"/>
            <x15:cachedUniqueName index="3885" name="[Clean_Data].[Customer ID].&amp;[16270]"/>
            <x15:cachedUniqueName index="3886" name="[Clean_Data].[Customer ID].&amp;[16271]"/>
            <x15:cachedUniqueName index="3887" name="[Clean_Data].[Customer ID].&amp;[16272]"/>
            <x15:cachedUniqueName index="3888" name="[Clean_Data].[Customer ID].&amp;[16273]"/>
            <x15:cachedUniqueName index="3889" name="[Clean_Data].[Customer ID].&amp;[16274]"/>
            <x15:cachedUniqueName index="3890" name="[Clean_Data].[Customer ID].&amp;[16275]"/>
            <x15:cachedUniqueName index="3891" name="[Clean_Data].[Customer ID].&amp;[16276]"/>
            <x15:cachedUniqueName index="3892" name="[Clean_Data].[Customer ID].&amp;[16277]"/>
            <x15:cachedUniqueName index="3893" name="[Clean_Data].[Customer ID].&amp;[16278]"/>
            <x15:cachedUniqueName index="3894" name="[Clean_Data].[Customer ID].&amp;[16279]"/>
            <x15:cachedUniqueName index="3895" name="[Clean_Data].[Customer ID].&amp;[16280]"/>
            <x15:cachedUniqueName index="3896" name="[Clean_Data].[Customer ID].&amp;[16281]"/>
            <x15:cachedUniqueName index="3897" name="[Clean_Data].[Customer ID].&amp;[16282]"/>
            <x15:cachedUniqueName index="3898" name="[Clean_Data].[Customer ID].&amp;[16283]"/>
            <x15:cachedUniqueName index="3899" name="[Clean_Data].[Customer ID].&amp;[16284]"/>
            <x15:cachedUniqueName index="3900" name="[Clean_Data].[Customer ID].&amp;[16285]"/>
            <x15:cachedUniqueName index="3901" name="[Clean_Data].[Customer ID].&amp;[16286]"/>
            <x15:cachedUniqueName index="3902" name="[Clean_Data].[Customer ID].&amp;[16287]"/>
            <x15:cachedUniqueName index="3903" name="[Clean_Data].[Customer ID].&amp;[16288]"/>
            <x15:cachedUniqueName index="3904" name="[Clean_Data].[Customer ID].&amp;[16289]"/>
            <x15:cachedUniqueName index="3905" name="[Clean_Data].[Customer ID].&amp;[16290]"/>
            <x15:cachedUniqueName index="3906" name="[Clean_Data].[Customer ID].&amp;[16291]"/>
            <x15:cachedUniqueName index="3907" name="[Clean_Data].[Customer ID].&amp;[16292]"/>
            <x15:cachedUniqueName index="3908" name="[Clean_Data].[Customer ID].&amp;[16293]"/>
            <x15:cachedUniqueName index="3909" name="[Clean_Data].[Customer ID].&amp;[16294]"/>
            <x15:cachedUniqueName index="3910" name="[Clean_Data].[Customer ID].&amp;[16295]"/>
            <x15:cachedUniqueName index="3911" name="[Clean_Data].[Customer ID].&amp;[16296]"/>
            <x15:cachedUniqueName index="3912" name="[Clean_Data].[Customer ID].&amp;[16297]"/>
            <x15:cachedUniqueName index="3913" name="[Clean_Data].[Customer ID].&amp;[16298]"/>
            <x15:cachedUniqueName index="3914" name="[Clean_Data].[Customer ID].&amp;[16299]"/>
            <x15:cachedUniqueName index="3915" name="[Clean_Data].[Customer ID].&amp;[16300]"/>
            <x15:cachedUniqueName index="3916" name="[Clean_Data].[Customer ID].&amp;[16301]"/>
            <x15:cachedUniqueName index="3917" name="[Clean_Data].[Customer ID].&amp;[16302]"/>
            <x15:cachedUniqueName index="3918" name="[Clean_Data].[Customer ID].&amp;[16303]"/>
            <x15:cachedUniqueName index="3919" name="[Clean_Data].[Customer ID].&amp;[16304]"/>
            <x15:cachedUniqueName index="3920" name="[Clean_Data].[Customer ID].&amp;[16305]"/>
            <x15:cachedUniqueName index="3921" name="[Clean_Data].[Customer ID].&amp;[16306]"/>
            <x15:cachedUniqueName index="3922" name="[Clean_Data].[Customer ID].&amp;[16307]"/>
            <x15:cachedUniqueName index="3923" name="[Clean_Data].[Customer ID].&amp;[16308]"/>
            <x15:cachedUniqueName index="3924" name="[Clean_Data].[Customer ID].&amp;[16309]"/>
            <x15:cachedUniqueName index="3925" name="[Clean_Data].[Customer ID].&amp;[16310]"/>
            <x15:cachedUniqueName index="3926" name="[Clean_Data].[Customer ID].&amp;[16311]"/>
            <x15:cachedUniqueName index="3927" name="[Clean_Data].[Customer ID].&amp;[16312]"/>
            <x15:cachedUniqueName index="3928" name="[Clean_Data].[Customer ID].&amp;[16313]"/>
            <x15:cachedUniqueName index="3929" name="[Clean_Data].[Customer ID].&amp;[16314]"/>
            <x15:cachedUniqueName index="3930" name="[Clean_Data].[Customer ID].&amp;[16315]"/>
            <x15:cachedUniqueName index="3931" name="[Clean_Data].[Customer ID].&amp;[16316]"/>
            <x15:cachedUniqueName index="3932" name="[Clean_Data].[Customer ID].&amp;[16317]"/>
            <x15:cachedUniqueName index="3933" name="[Clean_Data].[Customer ID].&amp;[16318]"/>
            <x15:cachedUniqueName index="3934" name="[Clean_Data].[Customer ID].&amp;[16319]"/>
            <x15:cachedUniqueName index="3935" name="[Clean_Data].[Customer ID].&amp;[16320]"/>
            <x15:cachedUniqueName index="3936" name="[Clean_Data].[Customer ID].&amp;[16321]"/>
            <x15:cachedUniqueName index="3937" name="[Clean_Data].[Customer ID].&amp;[16322]"/>
            <x15:cachedUniqueName index="3938" name="[Clean_Data].[Customer ID].&amp;[16323]"/>
            <x15:cachedUniqueName index="3939" name="[Clean_Data].[Customer ID].&amp;[16324]"/>
            <x15:cachedUniqueName index="3940" name="[Clean_Data].[Customer ID].&amp;[16325]"/>
            <x15:cachedUniqueName index="3941" name="[Clean_Data].[Customer ID].&amp;[16326]"/>
            <x15:cachedUniqueName index="3942" name="[Clean_Data].[Customer ID].&amp;[16327]"/>
            <x15:cachedUniqueName index="3943" name="[Clean_Data].[Customer ID].&amp;[16328]"/>
            <x15:cachedUniqueName index="3944" name="[Clean_Data].[Customer ID].&amp;[16329]"/>
            <x15:cachedUniqueName index="3945" name="[Clean_Data].[Customer ID].&amp;[16330]"/>
            <x15:cachedUniqueName index="3946" name="[Clean_Data].[Customer ID].&amp;[16331]"/>
            <x15:cachedUniqueName index="3947" name="[Clean_Data].[Customer ID].&amp;[16332]"/>
            <x15:cachedUniqueName index="3948" name="[Clean_Data].[Customer ID].&amp;[16333]"/>
            <x15:cachedUniqueName index="3949" name="[Clean_Data].[Customer ID].&amp;[16334]"/>
            <x15:cachedUniqueName index="3950" name="[Clean_Data].[Customer ID].&amp;[16335]"/>
            <x15:cachedUniqueName index="3951" name="[Clean_Data].[Customer ID].&amp;[16336]"/>
            <x15:cachedUniqueName index="3952" name="[Clean_Data].[Customer ID].&amp;[16337]"/>
            <x15:cachedUniqueName index="3953" name="[Clean_Data].[Customer ID].&amp;[16338]"/>
            <x15:cachedUniqueName index="3954" name="[Clean_Data].[Customer ID].&amp;[16339]"/>
            <x15:cachedUniqueName index="3955" name="[Clean_Data].[Customer ID].&amp;[16340]"/>
            <x15:cachedUniqueName index="3956" name="[Clean_Data].[Customer ID].&amp;[16341]"/>
            <x15:cachedUniqueName index="3957" name="[Clean_Data].[Customer ID].&amp;[16342]"/>
            <x15:cachedUniqueName index="3958" name="[Clean_Data].[Customer ID].&amp;[16343]"/>
            <x15:cachedUniqueName index="3959" name="[Clean_Data].[Customer ID].&amp;[16344]"/>
            <x15:cachedUniqueName index="3960" name="[Clean_Data].[Customer ID].&amp;[16345]"/>
            <x15:cachedUniqueName index="3961" name="[Clean_Data].[Customer ID].&amp;[16346]"/>
            <x15:cachedUniqueName index="3962" name="[Clean_Data].[Customer ID].&amp;[16347]"/>
            <x15:cachedUniqueName index="3963" name="[Clean_Data].[Customer ID].&amp;[16348]"/>
            <x15:cachedUniqueName index="3964" name="[Clean_Data].[Customer ID].&amp;[16349]"/>
            <x15:cachedUniqueName index="3965" name="[Clean_Data].[Customer ID].&amp;[16350]"/>
            <x15:cachedUniqueName index="3966" name="[Clean_Data].[Customer ID].&amp;[16351]"/>
            <x15:cachedUniqueName index="3967" name="[Clean_Data].[Customer ID].&amp;[16352]"/>
            <x15:cachedUniqueName index="3968" name="[Clean_Data].[Customer ID].&amp;[16353]"/>
            <x15:cachedUniqueName index="3969" name="[Clean_Data].[Customer ID].&amp;[16354]"/>
            <x15:cachedUniqueName index="3970" name="[Clean_Data].[Customer ID].&amp;[16355]"/>
            <x15:cachedUniqueName index="3971" name="[Clean_Data].[Customer ID].&amp;[16356]"/>
            <x15:cachedUniqueName index="3972" name="[Clean_Data].[Customer ID].&amp;[16357]"/>
            <x15:cachedUniqueName index="3973" name="[Clean_Data].[Customer ID].&amp;[16358]"/>
            <x15:cachedUniqueName index="3974" name="[Clean_Data].[Customer ID].&amp;[16359]"/>
            <x15:cachedUniqueName index="3975" name="[Clean_Data].[Customer ID].&amp;[16360]"/>
            <x15:cachedUniqueName index="3976" name="[Clean_Data].[Customer ID].&amp;[16361]"/>
            <x15:cachedUniqueName index="3977" name="[Clean_Data].[Customer ID].&amp;[16362]"/>
            <x15:cachedUniqueName index="3978" name="[Clean_Data].[Customer ID].&amp;[16363]"/>
            <x15:cachedUniqueName index="3979" name="[Clean_Data].[Customer ID].&amp;[16364]"/>
            <x15:cachedUniqueName index="3980" name="[Clean_Data].[Customer ID].&amp;[16365]"/>
            <x15:cachedUniqueName index="3981" name="[Clean_Data].[Customer ID].&amp;[16366]"/>
            <x15:cachedUniqueName index="3982" name="[Clean_Data].[Customer ID].&amp;[16367]"/>
            <x15:cachedUniqueName index="3983" name="[Clean_Data].[Customer ID].&amp;[16368]"/>
            <x15:cachedUniqueName index="3984" name="[Clean_Data].[Customer ID].&amp;[16369]"/>
            <x15:cachedUniqueName index="3985" name="[Clean_Data].[Customer ID].&amp;[16370]"/>
            <x15:cachedUniqueName index="3986" name="[Clean_Data].[Customer ID].&amp;[16371]"/>
            <x15:cachedUniqueName index="3987" name="[Clean_Data].[Customer ID].&amp;[16372]"/>
            <x15:cachedUniqueName index="3988" name="[Clean_Data].[Customer ID].&amp;[16373]"/>
            <x15:cachedUniqueName index="3989" name="[Clean_Data].[Customer ID].&amp;[16374]"/>
            <x15:cachedUniqueName index="3990" name="[Clean_Data].[Customer ID].&amp;[16375]"/>
            <x15:cachedUniqueName index="3991" name="[Clean_Data].[Customer ID].&amp;[16376]"/>
            <x15:cachedUniqueName index="3992" name="[Clean_Data].[Customer ID].&amp;[16377]"/>
            <x15:cachedUniqueName index="3993" name="[Clean_Data].[Customer ID].&amp;[16378]"/>
            <x15:cachedUniqueName index="3994" name="[Clean_Data].[Customer ID].&amp;[16379]"/>
            <x15:cachedUniqueName index="3995" name="[Clean_Data].[Customer ID].&amp;[16380]"/>
            <x15:cachedUniqueName index="3996" name="[Clean_Data].[Customer ID].&amp;[16381]"/>
            <x15:cachedUniqueName index="3997" name="[Clean_Data].[Customer ID].&amp;[16382]"/>
            <x15:cachedUniqueName index="3998" name="[Clean_Data].[Customer ID].&amp;[16383]"/>
            <x15:cachedUniqueName index="3999" name="[Clean_Data].[Customer ID].&amp;[16384]"/>
            <x15:cachedUniqueName index="4000" name="[Clean_Data].[Customer ID].&amp;[16385]"/>
            <x15:cachedUniqueName index="4001" name="[Clean_Data].[Customer ID].&amp;[16386]"/>
            <x15:cachedUniqueName index="4002" name="[Clean_Data].[Customer ID].&amp;[16387]"/>
            <x15:cachedUniqueName index="4003" name="[Clean_Data].[Customer ID].&amp;[16388]"/>
            <x15:cachedUniqueName index="4004" name="[Clean_Data].[Customer ID].&amp;[16389]"/>
            <x15:cachedUniqueName index="4005" name="[Clean_Data].[Customer ID].&amp;[16390]"/>
            <x15:cachedUniqueName index="4006" name="[Clean_Data].[Customer ID].&amp;[16391]"/>
            <x15:cachedUniqueName index="4007" name="[Clean_Data].[Customer ID].&amp;[16392]"/>
            <x15:cachedUniqueName index="4008" name="[Clean_Data].[Customer ID].&amp;[16393]"/>
            <x15:cachedUniqueName index="4009" name="[Clean_Data].[Customer ID].&amp;[16394]"/>
            <x15:cachedUniqueName index="4010" name="[Clean_Data].[Customer ID].&amp;[16395]"/>
            <x15:cachedUniqueName index="4011" name="[Clean_Data].[Customer ID].&amp;[16396]"/>
            <x15:cachedUniqueName index="4012" name="[Clean_Data].[Customer ID].&amp;[16397]"/>
            <x15:cachedUniqueName index="4013" name="[Clean_Data].[Customer ID].&amp;[16398]"/>
            <x15:cachedUniqueName index="4014" name="[Clean_Data].[Customer ID].&amp;[16399]"/>
            <x15:cachedUniqueName index="4015" name="[Clean_Data].[Customer ID].&amp;[16400]"/>
            <x15:cachedUniqueName index="4016" name="[Clean_Data].[Customer ID].&amp;[16401]"/>
            <x15:cachedUniqueName index="4017" name="[Clean_Data].[Customer ID].&amp;[16402]"/>
            <x15:cachedUniqueName index="4018" name="[Clean_Data].[Customer ID].&amp;[16403]"/>
            <x15:cachedUniqueName index="4019" name="[Clean_Data].[Customer ID].&amp;[16404]"/>
            <x15:cachedUniqueName index="4020" name="[Clean_Data].[Customer ID].&amp;[16405]"/>
            <x15:cachedUniqueName index="4021" name="[Clean_Data].[Customer ID].&amp;[16406]"/>
            <x15:cachedUniqueName index="4022" name="[Clean_Data].[Customer ID].&amp;[16407]"/>
            <x15:cachedUniqueName index="4023" name="[Clean_Data].[Customer ID].&amp;[16408]"/>
            <x15:cachedUniqueName index="4024" name="[Clean_Data].[Customer ID].&amp;[16409]"/>
            <x15:cachedUniqueName index="4025" name="[Clean_Data].[Customer ID].&amp;[16410]"/>
            <x15:cachedUniqueName index="4026" name="[Clean_Data].[Customer ID].&amp;[16411]"/>
            <x15:cachedUniqueName index="4027" name="[Clean_Data].[Customer ID].&amp;[16412]"/>
            <x15:cachedUniqueName index="4028" name="[Clean_Data].[Customer ID].&amp;[16413]"/>
            <x15:cachedUniqueName index="4029" name="[Clean_Data].[Customer ID].&amp;[16414]"/>
            <x15:cachedUniqueName index="4030" name="[Clean_Data].[Customer ID].&amp;[16415]"/>
            <x15:cachedUniqueName index="4031" name="[Clean_Data].[Customer ID].&amp;[16416]"/>
            <x15:cachedUniqueName index="4032" name="[Clean_Data].[Customer ID].&amp;[16417]"/>
            <x15:cachedUniqueName index="4033" name="[Clean_Data].[Customer ID].&amp;[16418]"/>
            <x15:cachedUniqueName index="4034" name="[Clean_Data].[Customer ID].&amp;[16419]"/>
            <x15:cachedUniqueName index="4035" name="[Clean_Data].[Customer ID].&amp;[16420]"/>
            <x15:cachedUniqueName index="4036" name="[Clean_Data].[Customer ID].&amp;[16421]"/>
            <x15:cachedUniqueName index="4037" name="[Clean_Data].[Customer ID].&amp;[16422]"/>
            <x15:cachedUniqueName index="4038" name="[Clean_Data].[Customer ID].&amp;[16423]"/>
            <x15:cachedUniqueName index="4039" name="[Clean_Data].[Customer ID].&amp;[16424]"/>
            <x15:cachedUniqueName index="4040" name="[Clean_Data].[Customer ID].&amp;[16425]"/>
            <x15:cachedUniqueName index="4041" name="[Clean_Data].[Customer ID].&amp;[16426]"/>
            <x15:cachedUniqueName index="4042" name="[Clean_Data].[Customer ID].&amp;[16427]"/>
            <x15:cachedUniqueName index="4043" name="[Clean_Data].[Customer ID].&amp;[16428]"/>
            <x15:cachedUniqueName index="4044" name="[Clean_Data].[Customer ID].&amp;[16429]"/>
            <x15:cachedUniqueName index="4045" name="[Clean_Data].[Customer ID].&amp;[16430]"/>
            <x15:cachedUniqueName index="4046" name="[Clean_Data].[Customer ID].&amp;[16431]"/>
            <x15:cachedUniqueName index="4047" name="[Clean_Data].[Customer ID].&amp;[16432]"/>
            <x15:cachedUniqueName index="4048" name="[Clean_Data].[Customer ID].&amp;[16433]"/>
            <x15:cachedUniqueName index="4049" name="[Clean_Data].[Customer ID].&amp;[16434]"/>
            <x15:cachedUniqueName index="4050" name="[Clean_Data].[Customer ID].&amp;[16435]"/>
            <x15:cachedUniqueName index="4051" name="[Clean_Data].[Customer ID].&amp;[16436]"/>
            <x15:cachedUniqueName index="4052" name="[Clean_Data].[Customer ID].&amp;[16437]"/>
            <x15:cachedUniqueName index="4053" name="[Clean_Data].[Customer ID].&amp;[16438]"/>
            <x15:cachedUniqueName index="4054" name="[Clean_Data].[Customer ID].&amp;[16439]"/>
            <x15:cachedUniqueName index="4055" name="[Clean_Data].[Customer ID].&amp;[16440]"/>
            <x15:cachedUniqueName index="4056" name="[Clean_Data].[Customer ID].&amp;[16441]"/>
            <x15:cachedUniqueName index="4057" name="[Clean_Data].[Customer ID].&amp;[16442]"/>
            <x15:cachedUniqueName index="4058" name="[Clean_Data].[Customer ID].&amp;[16443]"/>
            <x15:cachedUniqueName index="4059" name="[Clean_Data].[Customer ID].&amp;[16444]"/>
            <x15:cachedUniqueName index="4060" name="[Clean_Data].[Customer ID].&amp;[16445]"/>
            <x15:cachedUniqueName index="4061" name="[Clean_Data].[Customer ID].&amp;[16446]"/>
            <x15:cachedUniqueName index="4062" name="[Clean_Data].[Customer ID].&amp;[16447]"/>
            <x15:cachedUniqueName index="4063" name="[Clean_Data].[Customer ID].&amp;[16448]"/>
            <x15:cachedUniqueName index="4064" name="[Clean_Data].[Customer ID].&amp;[16449]"/>
            <x15:cachedUniqueName index="4065" name="[Clean_Data].[Customer ID].&amp;[16450]"/>
            <x15:cachedUniqueName index="4066" name="[Clean_Data].[Customer ID].&amp;[16451]"/>
            <x15:cachedUniqueName index="4067" name="[Clean_Data].[Customer ID].&amp;[16452]"/>
            <x15:cachedUniqueName index="4068" name="[Clean_Data].[Customer ID].&amp;[16453]"/>
            <x15:cachedUniqueName index="4069" name="[Clean_Data].[Customer ID].&amp;[16454]"/>
            <x15:cachedUniqueName index="4070" name="[Clean_Data].[Customer ID].&amp;[16455]"/>
            <x15:cachedUniqueName index="4071" name="[Clean_Data].[Customer ID].&amp;[16456]"/>
            <x15:cachedUniqueName index="4072" name="[Clean_Data].[Customer ID].&amp;[16457]"/>
            <x15:cachedUniqueName index="4073" name="[Clean_Data].[Customer ID].&amp;[16458]"/>
            <x15:cachedUniqueName index="4074" name="[Clean_Data].[Customer ID].&amp;[16459]"/>
            <x15:cachedUniqueName index="4075" name="[Clean_Data].[Customer ID].&amp;[16460]"/>
            <x15:cachedUniqueName index="4076" name="[Clean_Data].[Customer ID].&amp;[16461]"/>
            <x15:cachedUniqueName index="4077" name="[Clean_Data].[Customer ID].&amp;[16462]"/>
            <x15:cachedUniqueName index="4078" name="[Clean_Data].[Customer ID].&amp;[16463]"/>
            <x15:cachedUniqueName index="4079" name="[Clean_Data].[Customer ID].&amp;[16464]"/>
            <x15:cachedUniqueName index="4080" name="[Clean_Data].[Customer ID].&amp;[16465]"/>
            <x15:cachedUniqueName index="4081" name="[Clean_Data].[Customer ID].&amp;[16466]"/>
            <x15:cachedUniqueName index="4082" name="[Clean_Data].[Customer ID].&amp;[16467]"/>
            <x15:cachedUniqueName index="4083" name="[Clean_Data].[Customer ID].&amp;[16468]"/>
            <x15:cachedUniqueName index="4084" name="[Clean_Data].[Customer ID].&amp;[16469]"/>
            <x15:cachedUniqueName index="4085" name="[Clean_Data].[Customer ID].&amp;[16470]"/>
            <x15:cachedUniqueName index="4086" name="[Clean_Data].[Customer ID].&amp;[16471]"/>
            <x15:cachedUniqueName index="4087" name="[Clean_Data].[Customer ID].&amp;[16472]"/>
            <x15:cachedUniqueName index="4088" name="[Clean_Data].[Customer ID].&amp;[16473]"/>
            <x15:cachedUniqueName index="4089" name="[Clean_Data].[Customer ID].&amp;[16474]"/>
            <x15:cachedUniqueName index="4090" name="[Clean_Data].[Customer ID].&amp;[16475]"/>
            <x15:cachedUniqueName index="4091" name="[Clean_Data].[Customer ID].&amp;[16476]"/>
            <x15:cachedUniqueName index="4092" name="[Clean_Data].[Customer ID].&amp;[16477]"/>
            <x15:cachedUniqueName index="4093" name="[Clean_Data].[Customer ID].&amp;[16478]"/>
            <x15:cachedUniqueName index="4094" name="[Clean_Data].[Customer ID].&amp;[16479]"/>
            <x15:cachedUniqueName index="4095" name="[Clean_Data].[Customer ID].&amp;[16480]"/>
            <x15:cachedUniqueName index="4096" name="[Clean_Data].[Customer ID].&amp;[16481]"/>
            <x15:cachedUniqueName index="4097" name="[Clean_Data].[Customer ID].&amp;[16482]"/>
            <x15:cachedUniqueName index="4098" name="[Clean_Data].[Customer ID].&amp;[16483]"/>
            <x15:cachedUniqueName index="4099" name="[Clean_Data].[Customer ID].&amp;[16484]"/>
            <x15:cachedUniqueName index="4100" name="[Clean_Data].[Customer ID].&amp;[16485]"/>
            <x15:cachedUniqueName index="4101" name="[Clean_Data].[Customer ID].&amp;[16486]"/>
            <x15:cachedUniqueName index="4102" name="[Clean_Data].[Customer ID].&amp;[16487]"/>
            <x15:cachedUniqueName index="4103" name="[Clean_Data].[Customer ID].&amp;[16488]"/>
            <x15:cachedUniqueName index="4104" name="[Clean_Data].[Customer ID].&amp;[16489]"/>
            <x15:cachedUniqueName index="4105" name="[Clean_Data].[Customer ID].&amp;[16490]"/>
            <x15:cachedUniqueName index="4106" name="[Clean_Data].[Customer ID].&amp;[16491]"/>
            <x15:cachedUniqueName index="4107" name="[Clean_Data].[Customer ID].&amp;[16492]"/>
            <x15:cachedUniqueName index="4108" name="[Clean_Data].[Customer ID].&amp;[16493]"/>
            <x15:cachedUniqueName index="4109" name="[Clean_Data].[Customer ID].&amp;[16494]"/>
            <x15:cachedUniqueName index="4110" name="[Clean_Data].[Customer ID].&amp;[16495]"/>
            <x15:cachedUniqueName index="4111" name="[Clean_Data].[Customer ID].&amp;[16496]"/>
            <x15:cachedUniqueName index="4112" name="[Clean_Data].[Customer ID].&amp;[16497]"/>
            <x15:cachedUniqueName index="4113" name="[Clean_Data].[Customer ID].&amp;[16498]"/>
            <x15:cachedUniqueName index="4114" name="[Clean_Data].[Customer ID].&amp;[16499]"/>
            <x15:cachedUniqueName index="4115" name="[Clean_Data].[Customer ID].&amp;[16500]"/>
            <x15:cachedUniqueName index="4116" name="[Clean_Data].[Customer ID].&amp;[16501]"/>
            <x15:cachedUniqueName index="4117" name="[Clean_Data].[Customer ID].&amp;[16502]"/>
            <x15:cachedUniqueName index="4118" name="[Clean_Data].[Customer ID].&amp;[16503]"/>
            <x15:cachedUniqueName index="4119" name="[Clean_Data].[Customer ID].&amp;[16504]"/>
            <x15:cachedUniqueName index="4120" name="[Clean_Data].[Customer ID].&amp;[16505]"/>
            <x15:cachedUniqueName index="4121" name="[Clean_Data].[Customer ID].&amp;[16506]"/>
            <x15:cachedUniqueName index="4122" name="[Clean_Data].[Customer ID].&amp;[16507]"/>
            <x15:cachedUniqueName index="4123" name="[Clean_Data].[Customer ID].&amp;[16508]"/>
            <x15:cachedUniqueName index="4124" name="[Clean_Data].[Customer ID].&amp;[16509]"/>
            <x15:cachedUniqueName index="4125" name="[Clean_Data].[Customer ID].&amp;[16510]"/>
            <x15:cachedUniqueName index="4126" name="[Clean_Data].[Customer ID].&amp;[16511]"/>
            <x15:cachedUniqueName index="4127" name="[Clean_Data].[Customer ID].&amp;[16513]"/>
            <x15:cachedUniqueName index="4128" name="[Clean_Data].[Customer ID].&amp;[16515]"/>
            <x15:cachedUniqueName index="4129" name="[Clean_Data].[Customer ID].&amp;[16516]"/>
            <x15:cachedUniqueName index="4130" name="[Clean_Data].[Customer ID].&amp;[16517]"/>
            <x15:cachedUniqueName index="4131" name="[Clean_Data].[Customer ID].&amp;[16518]"/>
            <x15:cachedUniqueName index="4132" name="[Clean_Data].[Customer ID].&amp;[16519]"/>
            <x15:cachedUniqueName index="4133" name="[Clean_Data].[Customer ID].&amp;[16520]"/>
            <x15:cachedUniqueName index="4134" name="[Clean_Data].[Customer ID].&amp;[16521]"/>
            <x15:cachedUniqueName index="4135" name="[Clean_Data].[Customer ID].&amp;[16522]"/>
            <x15:cachedUniqueName index="4136" name="[Clean_Data].[Customer ID].&amp;[16523]"/>
            <x15:cachedUniqueName index="4137" name="[Clean_Data].[Customer ID].&amp;[16524]"/>
            <x15:cachedUniqueName index="4138" name="[Clean_Data].[Customer ID].&amp;[16525]"/>
            <x15:cachedUniqueName index="4139" name="[Clean_Data].[Customer ID].&amp;[16526]"/>
            <x15:cachedUniqueName index="4140" name="[Clean_Data].[Customer ID].&amp;[16527]"/>
            <x15:cachedUniqueName index="4141" name="[Clean_Data].[Customer ID].&amp;[16528]"/>
            <x15:cachedUniqueName index="4142" name="[Clean_Data].[Customer ID].&amp;[16529]"/>
            <x15:cachedUniqueName index="4143" name="[Clean_Data].[Customer ID].&amp;[16530]"/>
            <x15:cachedUniqueName index="4144" name="[Clean_Data].[Customer ID].&amp;[16531]"/>
            <x15:cachedUniqueName index="4145" name="[Clean_Data].[Customer ID].&amp;[16532]"/>
            <x15:cachedUniqueName index="4146" name="[Clean_Data].[Customer ID].&amp;[16533]"/>
            <x15:cachedUniqueName index="4147" name="[Clean_Data].[Customer ID].&amp;[16534]"/>
            <x15:cachedUniqueName index="4148" name="[Clean_Data].[Customer ID].&amp;[16535]"/>
            <x15:cachedUniqueName index="4149" name="[Clean_Data].[Customer ID].&amp;[16536]"/>
            <x15:cachedUniqueName index="4150" name="[Clean_Data].[Customer ID].&amp;[16537]"/>
            <x15:cachedUniqueName index="4151" name="[Clean_Data].[Customer ID].&amp;[16538]"/>
            <x15:cachedUniqueName index="4152" name="[Clean_Data].[Customer ID].&amp;[16539]"/>
            <x15:cachedUniqueName index="4153" name="[Clean_Data].[Customer ID].&amp;[16540]"/>
            <x15:cachedUniqueName index="4154" name="[Clean_Data].[Customer ID].&amp;[16541]"/>
            <x15:cachedUniqueName index="4155" name="[Clean_Data].[Customer ID].&amp;[16542]"/>
            <x15:cachedUniqueName index="4156" name="[Clean_Data].[Customer ID].&amp;[16543]"/>
            <x15:cachedUniqueName index="4157" name="[Clean_Data].[Customer ID].&amp;[16544]"/>
            <x15:cachedUniqueName index="4158" name="[Clean_Data].[Customer ID].&amp;[16545]"/>
            <x15:cachedUniqueName index="4159" name="[Clean_Data].[Customer ID].&amp;[16546]"/>
            <x15:cachedUniqueName index="4160" name="[Clean_Data].[Customer ID].&amp;[16547]"/>
            <x15:cachedUniqueName index="4161" name="[Clean_Data].[Customer ID].&amp;[16548]"/>
            <x15:cachedUniqueName index="4162" name="[Clean_Data].[Customer ID].&amp;[16549]"/>
            <x15:cachedUniqueName index="4163" name="[Clean_Data].[Customer ID].&amp;[16550]"/>
            <x15:cachedUniqueName index="4164" name="[Clean_Data].[Customer ID].&amp;[16551]"/>
            <x15:cachedUniqueName index="4165" name="[Clean_Data].[Customer ID].&amp;[16552]"/>
            <x15:cachedUniqueName index="4166" name="[Clean_Data].[Customer ID].&amp;[16553]"/>
            <x15:cachedUniqueName index="4167" name="[Clean_Data].[Customer ID].&amp;[16554]"/>
            <x15:cachedUniqueName index="4168" name="[Clean_Data].[Customer ID].&amp;[16555]"/>
            <x15:cachedUniqueName index="4169" name="[Clean_Data].[Customer ID].&amp;[16556]"/>
            <x15:cachedUniqueName index="4170" name="[Clean_Data].[Customer ID].&amp;[16557]"/>
            <x15:cachedUniqueName index="4171" name="[Clean_Data].[Customer ID].&amp;[16558]"/>
            <x15:cachedUniqueName index="4172" name="[Clean_Data].[Customer ID].&amp;[16559]"/>
            <x15:cachedUniqueName index="4173" name="[Clean_Data].[Customer ID].&amp;[16560]"/>
            <x15:cachedUniqueName index="4174" name="[Clean_Data].[Customer ID].&amp;[16561]"/>
            <x15:cachedUniqueName index="4175" name="[Clean_Data].[Customer ID].&amp;[16562]"/>
            <x15:cachedUniqueName index="4176" name="[Clean_Data].[Customer ID].&amp;[16563]"/>
            <x15:cachedUniqueName index="4177" name="[Clean_Data].[Customer ID].&amp;[16564]"/>
            <x15:cachedUniqueName index="4178" name="[Clean_Data].[Customer ID].&amp;[16565]"/>
            <x15:cachedUniqueName index="4179" name="[Clean_Data].[Customer ID].&amp;[16566]"/>
            <x15:cachedUniqueName index="4180" name="[Clean_Data].[Customer ID].&amp;[16567]"/>
            <x15:cachedUniqueName index="4181" name="[Clean_Data].[Customer ID].&amp;[16568]"/>
            <x15:cachedUniqueName index="4182" name="[Clean_Data].[Customer ID].&amp;[16569]"/>
            <x15:cachedUniqueName index="4183" name="[Clean_Data].[Customer ID].&amp;[16570]"/>
            <x15:cachedUniqueName index="4184" name="[Clean_Data].[Customer ID].&amp;[16571]"/>
            <x15:cachedUniqueName index="4185" name="[Clean_Data].[Customer ID].&amp;[16572]"/>
            <x15:cachedUniqueName index="4186" name="[Clean_Data].[Customer ID].&amp;[16573]"/>
            <x15:cachedUniqueName index="4187" name="[Clean_Data].[Customer ID].&amp;[16574]"/>
            <x15:cachedUniqueName index="4188" name="[Clean_Data].[Customer ID].&amp;[16576]"/>
            <x15:cachedUniqueName index="4189" name="[Clean_Data].[Customer ID].&amp;[16577]"/>
            <x15:cachedUniqueName index="4190" name="[Clean_Data].[Customer ID].&amp;[16578]"/>
            <x15:cachedUniqueName index="4191" name="[Clean_Data].[Customer ID].&amp;[16579]"/>
            <x15:cachedUniqueName index="4192" name="[Clean_Data].[Customer ID].&amp;[16581]"/>
            <x15:cachedUniqueName index="4193" name="[Clean_Data].[Customer ID].&amp;[16582]"/>
            <x15:cachedUniqueName index="4194" name="[Clean_Data].[Customer ID].&amp;[16583]"/>
            <x15:cachedUniqueName index="4195" name="[Clean_Data].[Customer ID].&amp;[16584]"/>
            <x15:cachedUniqueName index="4196" name="[Clean_Data].[Customer ID].&amp;[16585]"/>
            <x15:cachedUniqueName index="4197" name="[Clean_Data].[Customer ID].&amp;[16586]"/>
            <x15:cachedUniqueName index="4198" name="[Clean_Data].[Customer ID].&amp;[16587]"/>
            <x15:cachedUniqueName index="4199" name="[Clean_Data].[Customer ID].&amp;[16588]"/>
            <x15:cachedUniqueName index="4200" name="[Clean_Data].[Customer ID].&amp;[16589]"/>
            <x15:cachedUniqueName index="4201" name="[Clean_Data].[Customer ID].&amp;[16590]"/>
            <x15:cachedUniqueName index="4202" name="[Clean_Data].[Customer ID].&amp;[16591]"/>
            <x15:cachedUniqueName index="4203" name="[Clean_Data].[Customer ID].&amp;[16592]"/>
            <x15:cachedUniqueName index="4204" name="[Clean_Data].[Customer ID].&amp;[16593]"/>
            <x15:cachedUniqueName index="4205" name="[Clean_Data].[Customer ID].&amp;[16594]"/>
            <x15:cachedUniqueName index="4206" name="[Clean_Data].[Customer ID].&amp;[16595]"/>
            <x15:cachedUniqueName index="4207" name="[Clean_Data].[Customer ID].&amp;[16596]"/>
            <x15:cachedUniqueName index="4208" name="[Clean_Data].[Customer ID].&amp;[16597]"/>
            <x15:cachedUniqueName index="4209" name="[Clean_Data].[Customer ID].&amp;[16598]"/>
            <x15:cachedUniqueName index="4210" name="[Clean_Data].[Customer ID].&amp;[16599]"/>
            <x15:cachedUniqueName index="4211" name="[Clean_Data].[Customer ID].&amp;[16600]"/>
            <x15:cachedUniqueName index="4212" name="[Clean_Data].[Customer ID].&amp;[16601]"/>
            <x15:cachedUniqueName index="4213" name="[Clean_Data].[Customer ID].&amp;[16602]"/>
            <x15:cachedUniqueName index="4214" name="[Clean_Data].[Customer ID].&amp;[16603]"/>
            <x15:cachedUniqueName index="4215" name="[Clean_Data].[Customer ID].&amp;[16604]"/>
            <x15:cachedUniqueName index="4216" name="[Clean_Data].[Customer ID].&amp;[16605]"/>
            <x15:cachedUniqueName index="4217" name="[Clean_Data].[Customer ID].&amp;[16606]"/>
            <x15:cachedUniqueName index="4218" name="[Clean_Data].[Customer ID].&amp;[16607]"/>
            <x15:cachedUniqueName index="4219" name="[Clean_Data].[Customer ID].&amp;[16608]"/>
            <x15:cachedUniqueName index="4220" name="[Clean_Data].[Customer ID].&amp;[16609]"/>
            <x15:cachedUniqueName index="4221" name="[Clean_Data].[Customer ID].&amp;[16610]"/>
            <x15:cachedUniqueName index="4222" name="[Clean_Data].[Customer ID].&amp;[16611]"/>
            <x15:cachedUniqueName index="4223" name="[Clean_Data].[Customer ID].&amp;[16612]"/>
            <x15:cachedUniqueName index="4224" name="[Clean_Data].[Customer ID].&amp;[16613]"/>
            <x15:cachedUniqueName index="4225" name="[Clean_Data].[Customer ID].&amp;[16614]"/>
            <x15:cachedUniqueName index="4226" name="[Clean_Data].[Customer ID].&amp;[16615]"/>
            <x15:cachedUniqueName index="4227" name="[Clean_Data].[Customer ID].&amp;[16616]"/>
            <x15:cachedUniqueName index="4228" name="[Clean_Data].[Customer ID].&amp;[16617]"/>
            <x15:cachedUniqueName index="4229" name="[Clean_Data].[Customer ID].&amp;[16618]"/>
            <x15:cachedUniqueName index="4230" name="[Clean_Data].[Customer ID].&amp;[16619]"/>
            <x15:cachedUniqueName index="4231" name="[Clean_Data].[Customer ID].&amp;[16620]"/>
            <x15:cachedUniqueName index="4232" name="[Clean_Data].[Customer ID].&amp;[16621]"/>
            <x15:cachedUniqueName index="4233" name="[Clean_Data].[Customer ID].&amp;[16622]"/>
            <x15:cachedUniqueName index="4234" name="[Clean_Data].[Customer ID].&amp;[16623]"/>
            <x15:cachedUniqueName index="4235" name="[Clean_Data].[Customer ID].&amp;[16624]"/>
            <x15:cachedUniqueName index="4236" name="[Clean_Data].[Customer ID].&amp;[16625]"/>
            <x15:cachedUniqueName index="4237" name="[Clean_Data].[Customer ID].&amp;[16626]"/>
            <x15:cachedUniqueName index="4238" name="[Clean_Data].[Customer ID].&amp;[16627]"/>
            <x15:cachedUniqueName index="4239" name="[Clean_Data].[Customer ID].&amp;[16628]"/>
            <x15:cachedUniqueName index="4240" name="[Clean_Data].[Customer ID].&amp;[16629]"/>
            <x15:cachedUniqueName index="4241" name="[Clean_Data].[Customer ID].&amp;[16630]"/>
            <x15:cachedUniqueName index="4242" name="[Clean_Data].[Customer ID].&amp;[16631]"/>
            <x15:cachedUniqueName index="4243" name="[Clean_Data].[Customer ID].&amp;[16632]"/>
            <x15:cachedUniqueName index="4244" name="[Clean_Data].[Customer ID].&amp;[16633]"/>
            <x15:cachedUniqueName index="4245" name="[Clean_Data].[Customer ID].&amp;[16634]"/>
            <x15:cachedUniqueName index="4246" name="[Clean_Data].[Customer ID].&amp;[16635]"/>
            <x15:cachedUniqueName index="4247" name="[Clean_Data].[Customer ID].&amp;[16636]"/>
            <x15:cachedUniqueName index="4248" name="[Clean_Data].[Customer ID].&amp;[16637]"/>
            <x15:cachedUniqueName index="4249" name="[Clean_Data].[Customer ID].&amp;[16638]"/>
            <x15:cachedUniqueName index="4250" name="[Clean_Data].[Customer ID].&amp;[16639]"/>
            <x15:cachedUniqueName index="4251" name="[Clean_Data].[Customer ID].&amp;[16640]"/>
            <x15:cachedUniqueName index="4252" name="[Clean_Data].[Customer ID].&amp;[16641]"/>
            <x15:cachedUniqueName index="4253" name="[Clean_Data].[Customer ID].&amp;[16642]"/>
            <x15:cachedUniqueName index="4254" name="[Clean_Data].[Customer ID].&amp;[16643]"/>
            <x15:cachedUniqueName index="4255" name="[Clean_Data].[Customer ID].&amp;[16644]"/>
            <x15:cachedUniqueName index="4256" name="[Clean_Data].[Customer ID].&amp;[16645]"/>
            <x15:cachedUniqueName index="4257" name="[Clean_Data].[Customer ID].&amp;[16646]"/>
            <x15:cachedUniqueName index="4258" name="[Clean_Data].[Customer ID].&amp;[16647]"/>
            <x15:cachedUniqueName index="4259" name="[Clean_Data].[Customer ID].&amp;[16648]"/>
            <x15:cachedUniqueName index="4260" name="[Clean_Data].[Customer ID].&amp;[16649]"/>
            <x15:cachedUniqueName index="4261" name="[Clean_Data].[Customer ID].&amp;[16650]"/>
            <x15:cachedUniqueName index="4262" name="[Clean_Data].[Customer ID].&amp;[16651]"/>
            <x15:cachedUniqueName index="4263" name="[Clean_Data].[Customer ID].&amp;[16652]"/>
            <x15:cachedUniqueName index="4264" name="[Clean_Data].[Customer ID].&amp;[16653]"/>
            <x15:cachedUniqueName index="4265" name="[Clean_Data].[Customer ID].&amp;[16654]"/>
            <x15:cachedUniqueName index="4266" name="[Clean_Data].[Customer ID].&amp;[16655]"/>
            <x15:cachedUniqueName index="4267" name="[Clean_Data].[Customer ID].&amp;[16656]"/>
            <x15:cachedUniqueName index="4268" name="[Clean_Data].[Customer ID].&amp;[16657]"/>
            <x15:cachedUniqueName index="4269" name="[Clean_Data].[Customer ID].&amp;[16658]"/>
            <x15:cachedUniqueName index="4270" name="[Clean_Data].[Customer ID].&amp;[16659]"/>
            <x15:cachedUniqueName index="4271" name="[Clean_Data].[Customer ID].&amp;[16660]"/>
            <x15:cachedUniqueName index="4272" name="[Clean_Data].[Customer ID].&amp;[16661]"/>
            <x15:cachedUniqueName index="4273" name="[Clean_Data].[Customer ID].&amp;[16662]"/>
            <x15:cachedUniqueName index="4274" name="[Clean_Data].[Customer ID].&amp;[16663]"/>
            <x15:cachedUniqueName index="4275" name="[Clean_Data].[Customer ID].&amp;[16664]"/>
            <x15:cachedUniqueName index="4276" name="[Clean_Data].[Customer ID].&amp;[16665]"/>
            <x15:cachedUniqueName index="4277" name="[Clean_Data].[Customer ID].&amp;[16666]"/>
            <x15:cachedUniqueName index="4278" name="[Clean_Data].[Customer ID].&amp;[16667]"/>
            <x15:cachedUniqueName index="4279" name="[Clean_Data].[Customer ID].&amp;[16668]"/>
            <x15:cachedUniqueName index="4280" name="[Clean_Data].[Customer ID].&amp;[16669]"/>
            <x15:cachedUniqueName index="4281" name="[Clean_Data].[Customer ID].&amp;[16670]"/>
            <x15:cachedUniqueName index="4282" name="[Clean_Data].[Customer ID].&amp;[16671]"/>
            <x15:cachedUniqueName index="4283" name="[Clean_Data].[Customer ID].&amp;[16672]"/>
            <x15:cachedUniqueName index="4284" name="[Clean_Data].[Customer ID].&amp;[16673]"/>
            <x15:cachedUniqueName index="4285" name="[Clean_Data].[Customer ID].&amp;[16674]"/>
            <x15:cachedUniqueName index="4286" name="[Clean_Data].[Customer ID].&amp;[16675]"/>
            <x15:cachedUniqueName index="4287" name="[Clean_Data].[Customer ID].&amp;[16676]"/>
            <x15:cachedUniqueName index="4288" name="[Clean_Data].[Customer ID].&amp;[16677]"/>
            <x15:cachedUniqueName index="4289" name="[Clean_Data].[Customer ID].&amp;[16678]"/>
            <x15:cachedUniqueName index="4290" name="[Clean_Data].[Customer ID].&amp;[16679]"/>
            <x15:cachedUniqueName index="4291" name="[Clean_Data].[Customer ID].&amp;[16680]"/>
            <x15:cachedUniqueName index="4292" name="[Clean_Data].[Customer ID].&amp;[16681]"/>
            <x15:cachedUniqueName index="4293" name="[Clean_Data].[Customer ID].&amp;[16682]"/>
            <x15:cachedUniqueName index="4294" name="[Clean_Data].[Customer ID].&amp;[16683]"/>
            <x15:cachedUniqueName index="4295" name="[Clean_Data].[Customer ID].&amp;[16684]"/>
            <x15:cachedUniqueName index="4296" name="[Clean_Data].[Customer ID].&amp;[16685]"/>
            <x15:cachedUniqueName index="4297" name="[Clean_Data].[Customer ID].&amp;[16686]"/>
            <x15:cachedUniqueName index="4298" name="[Clean_Data].[Customer ID].&amp;[16687]"/>
            <x15:cachedUniqueName index="4299" name="[Clean_Data].[Customer ID].&amp;[16688]"/>
            <x15:cachedUniqueName index="4300" name="[Clean_Data].[Customer ID].&amp;[16689]"/>
            <x15:cachedUniqueName index="4301" name="[Clean_Data].[Customer ID].&amp;[16690]"/>
            <x15:cachedUniqueName index="4302" name="[Clean_Data].[Customer ID].&amp;[16691]"/>
            <x15:cachedUniqueName index="4303" name="[Clean_Data].[Customer ID].&amp;[16692]"/>
            <x15:cachedUniqueName index="4304" name="[Clean_Data].[Customer ID].&amp;[16693]"/>
            <x15:cachedUniqueName index="4305" name="[Clean_Data].[Customer ID].&amp;[16694]"/>
            <x15:cachedUniqueName index="4306" name="[Clean_Data].[Customer ID].&amp;[16695]"/>
            <x15:cachedUniqueName index="4307" name="[Clean_Data].[Customer ID].&amp;[16696]"/>
            <x15:cachedUniqueName index="4308" name="[Clean_Data].[Customer ID].&amp;[16697]"/>
            <x15:cachedUniqueName index="4309" name="[Clean_Data].[Customer ID].&amp;[16698]"/>
            <x15:cachedUniqueName index="4310" name="[Clean_Data].[Customer ID].&amp;[16699]"/>
            <x15:cachedUniqueName index="4311" name="[Clean_Data].[Customer ID].&amp;[16700]"/>
            <x15:cachedUniqueName index="4312" name="[Clean_Data].[Customer ID].&amp;[16701]"/>
            <x15:cachedUniqueName index="4313" name="[Clean_Data].[Customer ID].&amp;[16702]"/>
            <x15:cachedUniqueName index="4314" name="[Clean_Data].[Customer ID].&amp;[16704]"/>
            <x15:cachedUniqueName index="4315" name="[Clean_Data].[Customer ID].&amp;[16705]"/>
            <x15:cachedUniqueName index="4316" name="[Clean_Data].[Customer ID].&amp;[16706]"/>
            <x15:cachedUniqueName index="4317" name="[Clean_Data].[Customer ID].&amp;[16707]"/>
            <x15:cachedUniqueName index="4318" name="[Clean_Data].[Customer ID].&amp;[16708]"/>
            <x15:cachedUniqueName index="4319" name="[Clean_Data].[Customer ID].&amp;[16709]"/>
            <x15:cachedUniqueName index="4320" name="[Clean_Data].[Customer ID].&amp;[16710]"/>
            <x15:cachedUniqueName index="4321" name="[Clean_Data].[Customer ID].&amp;[16711]"/>
            <x15:cachedUniqueName index="4322" name="[Clean_Data].[Customer ID].&amp;[16712]"/>
            <x15:cachedUniqueName index="4323" name="[Clean_Data].[Customer ID].&amp;[16713]"/>
            <x15:cachedUniqueName index="4324" name="[Clean_Data].[Customer ID].&amp;[16714]"/>
            <x15:cachedUniqueName index="4325" name="[Clean_Data].[Customer ID].&amp;[16715]"/>
            <x15:cachedUniqueName index="4326" name="[Clean_Data].[Customer ID].&amp;[16716]"/>
            <x15:cachedUniqueName index="4327" name="[Clean_Data].[Customer ID].&amp;[16717]"/>
            <x15:cachedUniqueName index="4328" name="[Clean_Data].[Customer ID].&amp;[16718]"/>
            <x15:cachedUniqueName index="4329" name="[Clean_Data].[Customer ID].&amp;[16719]"/>
            <x15:cachedUniqueName index="4330" name="[Clean_Data].[Customer ID].&amp;[16720]"/>
            <x15:cachedUniqueName index="4331" name="[Clean_Data].[Customer ID].&amp;[16721]"/>
            <x15:cachedUniqueName index="4332" name="[Clean_Data].[Customer ID].&amp;[16722]"/>
            <x15:cachedUniqueName index="4333" name="[Clean_Data].[Customer ID].&amp;[16723]"/>
            <x15:cachedUniqueName index="4334" name="[Clean_Data].[Customer ID].&amp;[16724]"/>
            <x15:cachedUniqueName index="4335" name="[Clean_Data].[Customer ID].&amp;[16725]"/>
            <x15:cachedUniqueName index="4336" name="[Clean_Data].[Customer ID].&amp;[16726]"/>
            <x15:cachedUniqueName index="4337" name="[Clean_Data].[Customer ID].&amp;[16727]"/>
            <x15:cachedUniqueName index="4338" name="[Clean_Data].[Customer ID].&amp;[16728]"/>
            <x15:cachedUniqueName index="4339" name="[Clean_Data].[Customer ID].&amp;[16729]"/>
            <x15:cachedUniqueName index="4340" name="[Clean_Data].[Customer ID].&amp;[16730]"/>
            <x15:cachedUniqueName index="4341" name="[Clean_Data].[Customer ID].&amp;[16731]"/>
            <x15:cachedUniqueName index="4342" name="[Clean_Data].[Customer ID].&amp;[16732]"/>
            <x15:cachedUniqueName index="4343" name="[Clean_Data].[Customer ID].&amp;[16733]"/>
            <x15:cachedUniqueName index="4344" name="[Clean_Data].[Customer ID].&amp;[16734]"/>
            <x15:cachedUniqueName index="4345" name="[Clean_Data].[Customer ID].&amp;[16735]"/>
            <x15:cachedUniqueName index="4346" name="[Clean_Data].[Customer ID].&amp;[16736]"/>
            <x15:cachedUniqueName index="4347" name="[Clean_Data].[Customer ID].&amp;[16737]"/>
            <x15:cachedUniqueName index="4348" name="[Clean_Data].[Customer ID].&amp;[16738]"/>
            <x15:cachedUniqueName index="4349" name="[Clean_Data].[Customer ID].&amp;[16739]"/>
            <x15:cachedUniqueName index="4350" name="[Clean_Data].[Customer ID].&amp;[16740]"/>
            <x15:cachedUniqueName index="4351" name="[Clean_Data].[Customer ID].&amp;[16741]"/>
            <x15:cachedUniqueName index="4352" name="[Clean_Data].[Customer ID].&amp;[16742]"/>
            <x15:cachedUniqueName index="4353" name="[Clean_Data].[Customer ID].&amp;[16743]"/>
            <x15:cachedUniqueName index="4354" name="[Clean_Data].[Customer ID].&amp;[16744]"/>
            <x15:cachedUniqueName index="4355" name="[Clean_Data].[Customer ID].&amp;[16745]"/>
            <x15:cachedUniqueName index="4356" name="[Clean_Data].[Customer ID].&amp;[16746]"/>
            <x15:cachedUniqueName index="4357" name="[Clean_Data].[Customer ID].&amp;[16747]"/>
            <x15:cachedUniqueName index="4358" name="[Clean_Data].[Customer ID].&amp;[16748]"/>
            <x15:cachedUniqueName index="4359" name="[Clean_Data].[Customer ID].&amp;[16749]"/>
            <x15:cachedUniqueName index="4360" name="[Clean_Data].[Customer ID].&amp;[16750]"/>
            <x15:cachedUniqueName index="4361" name="[Clean_Data].[Customer ID].&amp;[16751]"/>
            <x15:cachedUniqueName index="4362" name="[Clean_Data].[Customer ID].&amp;[16752]"/>
            <x15:cachedUniqueName index="4363" name="[Clean_Data].[Customer ID].&amp;[16753]"/>
            <x15:cachedUniqueName index="4364" name="[Clean_Data].[Customer ID].&amp;[16754]"/>
            <x15:cachedUniqueName index="4365" name="[Clean_Data].[Customer ID].&amp;[16755]"/>
            <x15:cachedUniqueName index="4366" name="[Clean_Data].[Customer ID].&amp;[16756]"/>
            <x15:cachedUniqueName index="4367" name="[Clean_Data].[Customer ID].&amp;[16757]"/>
            <x15:cachedUniqueName index="4368" name="[Clean_Data].[Customer ID].&amp;[16758]"/>
            <x15:cachedUniqueName index="4369" name="[Clean_Data].[Customer ID].&amp;[16759]"/>
            <x15:cachedUniqueName index="4370" name="[Clean_Data].[Customer ID].&amp;[16760]"/>
            <x15:cachedUniqueName index="4371" name="[Clean_Data].[Customer ID].&amp;[16761]"/>
            <x15:cachedUniqueName index="4372" name="[Clean_Data].[Customer ID].&amp;[16762]"/>
            <x15:cachedUniqueName index="4373" name="[Clean_Data].[Customer ID].&amp;[16763]"/>
            <x15:cachedUniqueName index="4374" name="[Clean_Data].[Customer ID].&amp;[16764]"/>
            <x15:cachedUniqueName index="4375" name="[Clean_Data].[Customer ID].&amp;[16765]"/>
            <x15:cachedUniqueName index="4376" name="[Clean_Data].[Customer ID].&amp;[16766]"/>
            <x15:cachedUniqueName index="4377" name="[Clean_Data].[Customer ID].&amp;[16767]"/>
            <x15:cachedUniqueName index="4378" name="[Clean_Data].[Customer ID].&amp;[16768]"/>
            <x15:cachedUniqueName index="4379" name="[Clean_Data].[Customer ID].&amp;[16769]"/>
            <x15:cachedUniqueName index="4380" name="[Clean_Data].[Customer ID].&amp;[16770]"/>
            <x15:cachedUniqueName index="4381" name="[Clean_Data].[Customer ID].&amp;[16771]"/>
            <x15:cachedUniqueName index="4382" name="[Clean_Data].[Customer ID].&amp;[16772]"/>
            <x15:cachedUniqueName index="4383" name="[Clean_Data].[Customer ID].&amp;[16773]"/>
            <x15:cachedUniqueName index="4384" name="[Clean_Data].[Customer ID].&amp;[16774]"/>
            <x15:cachedUniqueName index="4385" name="[Clean_Data].[Customer ID].&amp;[16775]"/>
            <x15:cachedUniqueName index="4386" name="[Clean_Data].[Customer ID].&amp;[16776]"/>
            <x15:cachedUniqueName index="4387" name="[Clean_Data].[Customer ID].&amp;[16777]"/>
            <x15:cachedUniqueName index="4388" name="[Clean_Data].[Customer ID].&amp;[16778]"/>
            <x15:cachedUniqueName index="4389" name="[Clean_Data].[Customer ID].&amp;[16779]"/>
            <x15:cachedUniqueName index="4390" name="[Clean_Data].[Customer ID].&amp;[16780]"/>
            <x15:cachedUniqueName index="4391" name="[Clean_Data].[Customer ID].&amp;[16781]"/>
            <x15:cachedUniqueName index="4392" name="[Clean_Data].[Customer ID].&amp;[16782]"/>
            <x15:cachedUniqueName index="4393" name="[Clean_Data].[Customer ID].&amp;[16783]"/>
            <x15:cachedUniqueName index="4394" name="[Clean_Data].[Customer ID].&amp;[16784]"/>
            <x15:cachedUniqueName index="4395" name="[Clean_Data].[Customer ID].&amp;[16785]"/>
            <x15:cachedUniqueName index="4396" name="[Clean_Data].[Customer ID].&amp;[16786]"/>
            <x15:cachedUniqueName index="4397" name="[Clean_Data].[Customer ID].&amp;[16787]"/>
            <x15:cachedUniqueName index="4398" name="[Clean_Data].[Customer ID].&amp;[16788]"/>
            <x15:cachedUniqueName index="4399" name="[Clean_Data].[Customer ID].&amp;[16789]"/>
            <x15:cachedUniqueName index="4400" name="[Clean_Data].[Customer ID].&amp;[16790]"/>
            <x15:cachedUniqueName index="4401" name="[Clean_Data].[Customer ID].&amp;[16791]"/>
            <x15:cachedUniqueName index="4402" name="[Clean_Data].[Customer ID].&amp;[16792]"/>
            <x15:cachedUniqueName index="4403" name="[Clean_Data].[Customer ID].&amp;[16793]"/>
            <x15:cachedUniqueName index="4404" name="[Clean_Data].[Customer ID].&amp;[16794]"/>
            <x15:cachedUniqueName index="4405" name="[Clean_Data].[Customer ID].&amp;[16795]"/>
            <x15:cachedUniqueName index="4406" name="[Clean_Data].[Customer ID].&amp;[16796]"/>
            <x15:cachedUniqueName index="4407" name="[Clean_Data].[Customer ID].&amp;[16797]"/>
            <x15:cachedUniqueName index="4408" name="[Clean_Data].[Customer ID].&amp;[16798]"/>
            <x15:cachedUniqueName index="4409" name="[Clean_Data].[Customer ID].&amp;[16799]"/>
            <x15:cachedUniqueName index="4410" name="[Clean_Data].[Customer ID].&amp;[16800]"/>
            <x15:cachedUniqueName index="4411" name="[Clean_Data].[Customer ID].&amp;[16801]"/>
            <x15:cachedUniqueName index="4412" name="[Clean_Data].[Customer ID].&amp;[16802]"/>
            <x15:cachedUniqueName index="4413" name="[Clean_Data].[Customer ID].&amp;[16803]"/>
            <x15:cachedUniqueName index="4414" name="[Clean_Data].[Customer ID].&amp;[16804]"/>
            <x15:cachedUniqueName index="4415" name="[Clean_Data].[Customer ID].&amp;[16805]"/>
            <x15:cachedUniqueName index="4416" name="[Clean_Data].[Customer ID].&amp;[16806]"/>
            <x15:cachedUniqueName index="4417" name="[Clean_Data].[Customer ID].&amp;[16807]"/>
            <x15:cachedUniqueName index="4418" name="[Clean_Data].[Customer ID].&amp;[16808]"/>
            <x15:cachedUniqueName index="4419" name="[Clean_Data].[Customer ID].&amp;[16809]"/>
            <x15:cachedUniqueName index="4420" name="[Clean_Data].[Customer ID].&amp;[16810]"/>
            <x15:cachedUniqueName index="4421" name="[Clean_Data].[Customer ID].&amp;[16811]"/>
            <x15:cachedUniqueName index="4422" name="[Clean_Data].[Customer ID].&amp;[16812]"/>
            <x15:cachedUniqueName index="4423" name="[Clean_Data].[Customer ID].&amp;[16813]"/>
            <x15:cachedUniqueName index="4424" name="[Clean_Data].[Customer ID].&amp;[16814]"/>
            <x15:cachedUniqueName index="4425" name="[Clean_Data].[Customer ID].&amp;[16815]"/>
            <x15:cachedUniqueName index="4426" name="[Clean_Data].[Customer ID].&amp;[16816]"/>
            <x15:cachedUniqueName index="4427" name="[Clean_Data].[Customer ID].&amp;[16817]"/>
            <x15:cachedUniqueName index="4428" name="[Clean_Data].[Customer ID].&amp;[16818]"/>
            <x15:cachedUniqueName index="4429" name="[Clean_Data].[Customer ID].&amp;[16819]"/>
            <x15:cachedUniqueName index="4430" name="[Clean_Data].[Customer ID].&amp;[16820]"/>
            <x15:cachedUniqueName index="4431" name="[Clean_Data].[Customer ID].&amp;[16821]"/>
            <x15:cachedUniqueName index="4432" name="[Clean_Data].[Customer ID].&amp;[16822]"/>
            <x15:cachedUniqueName index="4433" name="[Clean_Data].[Customer ID].&amp;[16823]"/>
            <x15:cachedUniqueName index="4434" name="[Clean_Data].[Customer ID].&amp;[16824]"/>
            <x15:cachedUniqueName index="4435" name="[Clean_Data].[Customer ID].&amp;[16825]"/>
            <x15:cachedUniqueName index="4436" name="[Clean_Data].[Customer ID].&amp;[16826]"/>
            <x15:cachedUniqueName index="4437" name="[Clean_Data].[Customer ID].&amp;[16827]"/>
            <x15:cachedUniqueName index="4438" name="[Clean_Data].[Customer ID].&amp;[16828]"/>
            <x15:cachedUniqueName index="4439" name="[Clean_Data].[Customer ID].&amp;[16829]"/>
            <x15:cachedUniqueName index="4440" name="[Clean_Data].[Customer ID].&amp;[16830]"/>
            <x15:cachedUniqueName index="4441" name="[Clean_Data].[Customer ID].&amp;[16831]"/>
            <x15:cachedUniqueName index="4442" name="[Clean_Data].[Customer ID].&amp;[16832]"/>
            <x15:cachedUniqueName index="4443" name="[Clean_Data].[Customer ID].&amp;[16833]"/>
            <x15:cachedUniqueName index="4444" name="[Clean_Data].[Customer ID].&amp;[16834]"/>
            <x15:cachedUniqueName index="4445" name="[Clean_Data].[Customer ID].&amp;[16835]"/>
            <x15:cachedUniqueName index="4446" name="[Clean_Data].[Customer ID].&amp;[16836]"/>
            <x15:cachedUniqueName index="4447" name="[Clean_Data].[Customer ID].&amp;[16837]"/>
            <x15:cachedUniqueName index="4448" name="[Clean_Data].[Customer ID].&amp;[16838]"/>
            <x15:cachedUniqueName index="4449" name="[Clean_Data].[Customer ID].&amp;[16839]"/>
            <x15:cachedUniqueName index="4450" name="[Clean_Data].[Customer ID].&amp;[16840]"/>
            <x15:cachedUniqueName index="4451" name="[Clean_Data].[Customer ID].&amp;[16841]"/>
            <x15:cachedUniqueName index="4452" name="[Clean_Data].[Customer ID].&amp;[16842]"/>
            <x15:cachedUniqueName index="4453" name="[Clean_Data].[Customer ID].&amp;[16843]"/>
            <x15:cachedUniqueName index="4454" name="[Clean_Data].[Customer ID].&amp;[16844]"/>
            <x15:cachedUniqueName index="4455" name="[Clean_Data].[Customer ID].&amp;[16845]"/>
            <x15:cachedUniqueName index="4456" name="[Clean_Data].[Customer ID].&amp;[16846]"/>
            <x15:cachedUniqueName index="4457" name="[Clean_Data].[Customer ID].&amp;[16847]"/>
            <x15:cachedUniqueName index="4458" name="[Clean_Data].[Customer ID].&amp;[16848]"/>
            <x15:cachedUniqueName index="4459" name="[Clean_Data].[Customer ID].&amp;[16849]"/>
            <x15:cachedUniqueName index="4460" name="[Clean_Data].[Customer ID].&amp;[16850]"/>
            <x15:cachedUniqueName index="4461" name="[Clean_Data].[Customer ID].&amp;[16851]"/>
            <x15:cachedUniqueName index="4462" name="[Clean_Data].[Customer ID].&amp;[16852]"/>
            <x15:cachedUniqueName index="4463" name="[Clean_Data].[Customer ID].&amp;[16854]"/>
            <x15:cachedUniqueName index="4464" name="[Clean_Data].[Customer ID].&amp;[16855]"/>
            <x15:cachedUniqueName index="4465" name="[Clean_Data].[Customer ID].&amp;[16856]"/>
            <x15:cachedUniqueName index="4466" name="[Clean_Data].[Customer ID].&amp;[16857]"/>
            <x15:cachedUniqueName index="4467" name="[Clean_Data].[Customer ID].&amp;[16858]"/>
            <x15:cachedUniqueName index="4468" name="[Clean_Data].[Customer ID].&amp;[16859]"/>
            <x15:cachedUniqueName index="4469" name="[Clean_Data].[Customer ID].&amp;[16860]"/>
            <x15:cachedUniqueName index="4470" name="[Clean_Data].[Customer ID].&amp;[16861]"/>
            <x15:cachedUniqueName index="4471" name="[Clean_Data].[Customer ID].&amp;[16862]"/>
            <x15:cachedUniqueName index="4472" name="[Clean_Data].[Customer ID].&amp;[16863]"/>
            <x15:cachedUniqueName index="4473" name="[Clean_Data].[Customer ID].&amp;[16864]"/>
            <x15:cachedUniqueName index="4474" name="[Clean_Data].[Customer ID].&amp;[16865]"/>
            <x15:cachedUniqueName index="4475" name="[Clean_Data].[Customer ID].&amp;[16866]"/>
            <x15:cachedUniqueName index="4476" name="[Clean_Data].[Customer ID].&amp;[16867]"/>
            <x15:cachedUniqueName index="4477" name="[Clean_Data].[Customer ID].&amp;[16868]"/>
            <x15:cachedUniqueName index="4478" name="[Clean_Data].[Customer ID].&amp;[16869]"/>
            <x15:cachedUniqueName index="4479" name="[Clean_Data].[Customer ID].&amp;[16870]"/>
            <x15:cachedUniqueName index="4480" name="[Clean_Data].[Customer ID].&amp;[16871]"/>
            <x15:cachedUniqueName index="4481" name="[Clean_Data].[Customer ID].&amp;[16872]"/>
            <x15:cachedUniqueName index="4482" name="[Clean_Data].[Customer ID].&amp;[16873]"/>
            <x15:cachedUniqueName index="4483" name="[Clean_Data].[Customer ID].&amp;[16874]"/>
            <x15:cachedUniqueName index="4484" name="[Clean_Data].[Customer ID].&amp;[16875]"/>
            <x15:cachedUniqueName index="4485" name="[Clean_Data].[Customer ID].&amp;[16876]"/>
            <x15:cachedUniqueName index="4486" name="[Clean_Data].[Customer ID].&amp;[16877]"/>
            <x15:cachedUniqueName index="4487" name="[Clean_Data].[Customer ID].&amp;[16878]"/>
            <x15:cachedUniqueName index="4488" name="[Clean_Data].[Customer ID].&amp;[16880]"/>
            <x15:cachedUniqueName index="4489" name="[Clean_Data].[Customer ID].&amp;[16881]"/>
            <x15:cachedUniqueName index="4490" name="[Clean_Data].[Customer ID].&amp;[16882]"/>
            <x15:cachedUniqueName index="4491" name="[Clean_Data].[Customer ID].&amp;[16883]"/>
            <x15:cachedUniqueName index="4492" name="[Clean_Data].[Customer ID].&amp;[16884]"/>
            <x15:cachedUniqueName index="4493" name="[Clean_Data].[Customer ID].&amp;[16885]"/>
            <x15:cachedUniqueName index="4494" name="[Clean_Data].[Customer ID].&amp;[16886]"/>
            <x15:cachedUniqueName index="4495" name="[Clean_Data].[Customer ID].&amp;[16887]"/>
            <x15:cachedUniqueName index="4496" name="[Clean_Data].[Customer ID].&amp;[16888]"/>
            <x15:cachedUniqueName index="4497" name="[Clean_Data].[Customer ID].&amp;[16889]"/>
            <x15:cachedUniqueName index="4498" name="[Clean_Data].[Customer ID].&amp;[16890]"/>
            <x15:cachedUniqueName index="4499" name="[Clean_Data].[Customer ID].&amp;[16891]"/>
            <x15:cachedUniqueName index="4500" name="[Clean_Data].[Customer ID].&amp;[16892]"/>
            <x15:cachedUniqueName index="4501" name="[Clean_Data].[Customer ID].&amp;[16893]"/>
            <x15:cachedUniqueName index="4502" name="[Clean_Data].[Customer ID].&amp;[16894]"/>
            <x15:cachedUniqueName index="4503" name="[Clean_Data].[Customer ID].&amp;[16895]"/>
            <x15:cachedUniqueName index="4504" name="[Clean_Data].[Customer ID].&amp;[16896]"/>
            <x15:cachedUniqueName index="4505" name="[Clean_Data].[Customer ID].&amp;[16897]"/>
            <x15:cachedUniqueName index="4506" name="[Clean_Data].[Customer ID].&amp;[16898]"/>
            <x15:cachedUniqueName index="4507" name="[Clean_Data].[Customer ID].&amp;[16899]"/>
            <x15:cachedUniqueName index="4508" name="[Clean_Data].[Customer ID].&amp;[16900]"/>
            <x15:cachedUniqueName index="4509" name="[Clean_Data].[Customer ID].&amp;[16901]"/>
            <x15:cachedUniqueName index="4510" name="[Clean_Data].[Customer ID].&amp;[16902]"/>
            <x15:cachedUniqueName index="4511" name="[Clean_Data].[Customer ID].&amp;[16903]"/>
            <x15:cachedUniqueName index="4512" name="[Clean_Data].[Customer ID].&amp;[16904]"/>
            <x15:cachedUniqueName index="4513" name="[Clean_Data].[Customer ID].&amp;[16905]"/>
            <x15:cachedUniqueName index="4514" name="[Clean_Data].[Customer ID].&amp;[16906]"/>
            <x15:cachedUniqueName index="4515" name="[Clean_Data].[Customer ID].&amp;[16907]"/>
            <x15:cachedUniqueName index="4516" name="[Clean_Data].[Customer ID].&amp;[16908]"/>
            <x15:cachedUniqueName index="4517" name="[Clean_Data].[Customer ID].&amp;[16909]"/>
            <x15:cachedUniqueName index="4518" name="[Clean_Data].[Customer ID].&amp;[16910]"/>
            <x15:cachedUniqueName index="4519" name="[Clean_Data].[Customer ID].&amp;[16911]"/>
            <x15:cachedUniqueName index="4520" name="[Clean_Data].[Customer ID].&amp;[16912]"/>
            <x15:cachedUniqueName index="4521" name="[Clean_Data].[Customer ID].&amp;[16913]"/>
            <x15:cachedUniqueName index="4522" name="[Clean_Data].[Customer ID].&amp;[16914]"/>
            <x15:cachedUniqueName index="4523" name="[Clean_Data].[Customer ID].&amp;[16915]"/>
            <x15:cachedUniqueName index="4524" name="[Clean_Data].[Customer ID].&amp;[16916]"/>
            <x15:cachedUniqueName index="4525" name="[Clean_Data].[Customer ID].&amp;[16917]"/>
            <x15:cachedUniqueName index="4526" name="[Clean_Data].[Customer ID].&amp;[16918]"/>
            <x15:cachedUniqueName index="4527" name="[Clean_Data].[Customer ID].&amp;[16919]"/>
            <x15:cachedUniqueName index="4528" name="[Clean_Data].[Customer ID].&amp;[16920]"/>
            <x15:cachedUniqueName index="4529" name="[Clean_Data].[Customer ID].&amp;[16921]"/>
            <x15:cachedUniqueName index="4530" name="[Clean_Data].[Customer ID].&amp;[16922]"/>
            <x15:cachedUniqueName index="4531" name="[Clean_Data].[Customer ID].&amp;[16923]"/>
            <x15:cachedUniqueName index="4532" name="[Clean_Data].[Customer ID].&amp;[16924]"/>
            <x15:cachedUniqueName index="4533" name="[Clean_Data].[Customer ID].&amp;[16925]"/>
            <x15:cachedUniqueName index="4534" name="[Clean_Data].[Customer ID].&amp;[16926]"/>
            <x15:cachedUniqueName index="4535" name="[Clean_Data].[Customer ID].&amp;[16927]"/>
            <x15:cachedUniqueName index="4536" name="[Clean_Data].[Customer ID].&amp;[16928]"/>
            <x15:cachedUniqueName index="4537" name="[Clean_Data].[Customer ID].&amp;[16929]"/>
            <x15:cachedUniqueName index="4538" name="[Clean_Data].[Customer ID].&amp;[16930]"/>
            <x15:cachedUniqueName index="4539" name="[Clean_Data].[Customer ID].&amp;[16931]"/>
            <x15:cachedUniqueName index="4540" name="[Clean_Data].[Customer ID].&amp;[16932]"/>
            <x15:cachedUniqueName index="4541" name="[Clean_Data].[Customer ID].&amp;[16933]"/>
            <x15:cachedUniqueName index="4542" name="[Clean_Data].[Customer ID].&amp;[16934]"/>
            <x15:cachedUniqueName index="4543" name="[Clean_Data].[Customer ID].&amp;[16935]"/>
            <x15:cachedUniqueName index="4544" name="[Clean_Data].[Customer ID].&amp;[16936]"/>
            <x15:cachedUniqueName index="4545" name="[Clean_Data].[Customer ID].&amp;[16937]"/>
            <x15:cachedUniqueName index="4546" name="[Clean_Data].[Customer ID].&amp;[16938]"/>
            <x15:cachedUniqueName index="4547" name="[Clean_Data].[Customer ID].&amp;[16939]"/>
            <x15:cachedUniqueName index="4548" name="[Clean_Data].[Customer ID].&amp;[16940]"/>
            <x15:cachedUniqueName index="4549" name="[Clean_Data].[Customer ID].&amp;[16941]"/>
            <x15:cachedUniqueName index="4550" name="[Clean_Data].[Customer ID].&amp;[16942]"/>
            <x15:cachedUniqueName index="4551" name="[Clean_Data].[Customer ID].&amp;[16943]"/>
            <x15:cachedUniqueName index="4552" name="[Clean_Data].[Customer ID].&amp;[16944]"/>
            <x15:cachedUniqueName index="4553" name="[Clean_Data].[Customer ID].&amp;[16945]"/>
            <x15:cachedUniqueName index="4554" name="[Clean_Data].[Customer ID].&amp;[16946]"/>
            <x15:cachedUniqueName index="4555" name="[Clean_Data].[Customer ID].&amp;[16947]"/>
            <x15:cachedUniqueName index="4556" name="[Clean_Data].[Customer ID].&amp;[16948]"/>
            <x15:cachedUniqueName index="4557" name="[Clean_Data].[Customer ID].&amp;[16949]"/>
            <x15:cachedUniqueName index="4558" name="[Clean_Data].[Customer ID].&amp;[16950]"/>
            <x15:cachedUniqueName index="4559" name="[Clean_Data].[Customer ID].&amp;[16951]"/>
            <x15:cachedUniqueName index="4560" name="[Clean_Data].[Customer ID].&amp;[16952]"/>
            <x15:cachedUniqueName index="4561" name="[Clean_Data].[Customer ID].&amp;[16953]"/>
            <x15:cachedUniqueName index="4562" name="[Clean_Data].[Customer ID].&amp;[16954]"/>
            <x15:cachedUniqueName index="4563" name="[Clean_Data].[Customer ID].&amp;[16955]"/>
            <x15:cachedUniqueName index="4564" name="[Clean_Data].[Customer ID].&amp;[16956]"/>
            <x15:cachedUniqueName index="4565" name="[Clean_Data].[Customer ID].&amp;[16957]"/>
            <x15:cachedUniqueName index="4566" name="[Clean_Data].[Customer ID].&amp;[16958]"/>
            <x15:cachedUniqueName index="4567" name="[Clean_Data].[Customer ID].&amp;[16959]"/>
            <x15:cachedUniqueName index="4568" name="[Clean_Data].[Customer ID].&amp;[16960]"/>
            <x15:cachedUniqueName index="4569" name="[Clean_Data].[Customer ID].&amp;[16961]"/>
            <x15:cachedUniqueName index="4570" name="[Clean_Data].[Customer ID].&amp;[16962]"/>
            <x15:cachedUniqueName index="4571" name="[Clean_Data].[Customer ID].&amp;[16963]"/>
            <x15:cachedUniqueName index="4572" name="[Clean_Data].[Customer ID].&amp;[16964]"/>
            <x15:cachedUniqueName index="4573" name="[Clean_Data].[Customer ID].&amp;[16965]"/>
            <x15:cachedUniqueName index="4574" name="[Clean_Data].[Customer ID].&amp;[16966]"/>
            <x15:cachedUniqueName index="4575" name="[Clean_Data].[Customer ID].&amp;[16967]"/>
            <x15:cachedUniqueName index="4576" name="[Clean_Data].[Customer ID].&amp;[16968]"/>
            <x15:cachedUniqueName index="4577" name="[Clean_Data].[Customer ID].&amp;[16969]"/>
            <x15:cachedUniqueName index="4578" name="[Clean_Data].[Customer ID].&amp;[16970]"/>
            <x15:cachedUniqueName index="4579" name="[Clean_Data].[Customer ID].&amp;[16971]"/>
            <x15:cachedUniqueName index="4580" name="[Clean_Data].[Customer ID].&amp;[16972]"/>
            <x15:cachedUniqueName index="4581" name="[Clean_Data].[Customer ID].&amp;[16973]"/>
            <x15:cachedUniqueName index="4582" name="[Clean_Data].[Customer ID].&amp;[16974]"/>
            <x15:cachedUniqueName index="4583" name="[Clean_Data].[Customer ID].&amp;[16975]"/>
            <x15:cachedUniqueName index="4584" name="[Clean_Data].[Customer ID].&amp;[16976]"/>
            <x15:cachedUniqueName index="4585" name="[Clean_Data].[Customer ID].&amp;[16977]"/>
            <x15:cachedUniqueName index="4586" name="[Clean_Data].[Customer ID].&amp;[16978]"/>
            <x15:cachedUniqueName index="4587" name="[Clean_Data].[Customer ID].&amp;[16979]"/>
            <x15:cachedUniqueName index="4588" name="[Clean_Data].[Customer ID].&amp;[16980]"/>
            <x15:cachedUniqueName index="4589" name="[Clean_Data].[Customer ID].&amp;[16982]"/>
            <x15:cachedUniqueName index="4590" name="[Clean_Data].[Customer ID].&amp;[16983]"/>
            <x15:cachedUniqueName index="4591" name="[Clean_Data].[Customer ID].&amp;[16984]"/>
            <x15:cachedUniqueName index="4592" name="[Clean_Data].[Customer ID].&amp;[16985]"/>
            <x15:cachedUniqueName index="4593" name="[Clean_Data].[Customer ID].&amp;[16986]"/>
            <x15:cachedUniqueName index="4594" name="[Clean_Data].[Customer ID].&amp;[16987]"/>
            <x15:cachedUniqueName index="4595" name="[Clean_Data].[Customer ID].&amp;[16988]"/>
            <x15:cachedUniqueName index="4596" name="[Clean_Data].[Customer ID].&amp;[16989]"/>
            <x15:cachedUniqueName index="4597" name="[Clean_Data].[Customer ID].&amp;[16990]"/>
            <x15:cachedUniqueName index="4598" name="[Clean_Data].[Customer ID].&amp;[16991]"/>
            <x15:cachedUniqueName index="4599" name="[Clean_Data].[Customer ID].&amp;[16992]"/>
            <x15:cachedUniqueName index="4600" name="[Clean_Data].[Customer ID].&amp;[16993]"/>
            <x15:cachedUniqueName index="4601" name="[Clean_Data].[Customer ID].&amp;[16996]"/>
            <x15:cachedUniqueName index="4602" name="[Clean_Data].[Customer ID].&amp;[16997]"/>
            <x15:cachedUniqueName index="4603" name="[Clean_Data].[Customer ID].&amp;[16998]"/>
            <x15:cachedUniqueName index="4604" name="[Clean_Data].[Customer ID].&amp;[16999]"/>
            <x15:cachedUniqueName index="4605" name="[Clean_Data].[Customer ID].&amp;[17000]"/>
            <x15:cachedUniqueName index="4606" name="[Clean_Data].[Customer ID].&amp;[17001]"/>
            <x15:cachedUniqueName index="4607" name="[Clean_Data].[Customer ID].&amp;[17002]"/>
            <x15:cachedUniqueName index="4608" name="[Clean_Data].[Customer ID].&amp;[17003]"/>
            <x15:cachedUniqueName index="4609" name="[Clean_Data].[Customer ID].&amp;[17004]"/>
            <x15:cachedUniqueName index="4610" name="[Clean_Data].[Customer ID].&amp;[17005]"/>
            <x15:cachedUniqueName index="4611" name="[Clean_Data].[Customer ID].&amp;[17006]"/>
            <x15:cachedUniqueName index="4612" name="[Clean_Data].[Customer ID].&amp;[17007]"/>
            <x15:cachedUniqueName index="4613" name="[Clean_Data].[Customer ID].&amp;[17008]"/>
            <x15:cachedUniqueName index="4614" name="[Clean_Data].[Customer ID].&amp;[17009]"/>
            <x15:cachedUniqueName index="4615" name="[Clean_Data].[Customer ID].&amp;[17010]"/>
            <x15:cachedUniqueName index="4616" name="[Clean_Data].[Customer ID].&amp;[17011]"/>
            <x15:cachedUniqueName index="4617" name="[Clean_Data].[Customer ID].&amp;[17012]"/>
            <x15:cachedUniqueName index="4618" name="[Clean_Data].[Customer ID].&amp;[17014]"/>
            <x15:cachedUniqueName index="4619" name="[Clean_Data].[Customer ID].&amp;[17015]"/>
            <x15:cachedUniqueName index="4620" name="[Clean_Data].[Customer ID].&amp;[17016]"/>
            <x15:cachedUniqueName index="4621" name="[Clean_Data].[Customer ID].&amp;[17017]"/>
            <x15:cachedUniqueName index="4622" name="[Clean_Data].[Customer ID].&amp;[17018]"/>
            <x15:cachedUniqueName index="4623" name="[Clean_Data].[Customer ID].&amp;[17019]"/>
            <x15:cachedUniqueName index="4624" name="[Clean_Data].[Customer ID].&amp;[17020]"/>
            <x15:cachedUniqueName index="4625" name="[Clean_Data].[Customer ID].&amp;[17021]"/>
            <x15:cachedUniqueName index="4626" name="[Clean_Data].[Customer ID].&amp;[17022]"/>
            <x15:cachedUniqueName index="4627" name="[Clean_Data].[Customer ID].&amp;[17023]"/>
            <x15:cachedUniqueName index="4628" name="[Clean_Data].[Customer ID].&amp;[17024]"/>
            <x15:cachedUniqueName index="4629" name="[Clean_Data].[Customer ID].&amp;[17025]"/>
            <x15:cachedUniqueName index="4630" name="[Clean_Data].[Customer ID].&amp;[17026]"/>
            <x15:cachedUniqueName index="4631" name="[Clean_Data].[Customer ID].&amp;[17027]"/>
            <x15:cachedUniqueName index="4632" name="[Clean_Data].[Customer ID].&amp;[17028]"/>
            <x15:cachedUniqueName index="4633" name="[Clean_Data].[Customer ID].&amp;[17029]"/>
            <x15:cachedUniqueName index="4634" name="[Clean_Data].[Customer ID].&amp;[17030]"/>
            <x15:cachedUniqueName index="4635" name="[Clean_Data].[Customer ID].&amp;[17031]"/>
            <x15:cachedUniqueName index="4636" name="[Clean_Data].[Customer ID].&amp;[17032]"/>
            <x15:cachedUniqueName index="4637" name="[Clean_Data].[Customer ID].&amp;[17033]"/>
            <x15:cachedUniqueName index="4638" name="[Clean_Data].[Customer ID].&amp;[17034]"/>
            <x15:cachedUniqueName index="4639" name="[Clean_Data].[Customer ID].&amp;[17035]"/>
            <x15:cachedUniqueName index="4640" name="[Clean_Data].[Customer ID].&amp;[17036]"/>
            <x15:cachedUniqueName index="4641" name="[Clean_Data].[Customer ID].&amp;[17037]"/>
            <x15:cachedUniqueName index="4642" name="[Clean_Data].[Customer ID].&amp;[17038]"/>
            <x15:cachedUniqueName index="4643" name="[Clean_Data].[Customer ID].&amp;[17039]"/>
            <x15:cachedUniqueName index="4644" name="[Clean_Data].[Customer ID].&amp;[17040]"/>
            <x15:cachedUniqueName index="4645" name="[Clean_Data].[Customer ID].&amp;[17041]"/>
            <x15:cachedUniqueName index="4646" name="[Clean_Data].[Customer ID].&amp;[17042]"/>
            <x15:cachedUniqueName index="4647" name="[Clean_Data].[Customer ID].&amp;[17043]"/>
            <x15:cachedUniqueName index="4648" name="[Clean_Data].[Customer ID].&amp;[17044]"/>
            <x15:cachedUniqueName index="4649" name="[Clean_Data].[Customer ID].&amp;[17045]"/>
            <x15:cachedUniqueName index="4650" name="[Clean_Data].[Customer ID].&amp;[17046]"/>
            <x15:cachedUniqueName index="4651" name="[Clean_Data].[Customer ID].&amp;[17047]"/>
            <x15:cachedUniqueName index="4652" name="[Clean_Data].[Customer ID].&amp;[17048]"/>
            <x15:cachedUniqueName index="4653" name="[Clean_Data].[Customer ID].&amp;[17049]"/>
            <x15:cachedUniqueName index="4654" name="[Clean_Data].[Customer ID].&amp;[17050]"/>
            <x15:cachedUniqueName index="4655" name="[Clean_Data].[Customer ID].&amp;[17051]"/>
            <x15:cachedUniqueName index="4656" name="[Clean_Data].[Customer ID].&amp;[17052]"/>
            <x15:cachedUniqueName index="4657" name="[Clean_Data].[Customer ID].&amp;[17053]"/>
            <x15:cachedUniqueName index="4658" name="[Clean_Data].[Customer ID].&amp;[17054]"/>
            <x15:cachedUniqueName index="4659" name="[Clean_Data].[Customer ID].&amp;[17055]"/>
            <x15:cachedUniqueName index="4660" name="[Clean_Data].[Customer ID].&amp;[17056]"/>
            <x15:cachedUniqueName index="4661" name="[Clean_Data].[Customer ID].&amp;[17057]"/>
            <x15:cachedUniqueName index="4662" name="[Clean_Data].[Customer ID].&amp;[17058]"/>
            <x15:cachedUniqueName index="4663" name="[Clean_Data].[Customer ID].&amp;[17059]"/>
            <x15:cachedUniqueName index="4664" name="[Clean_Data].[Customer ID].&amp;[17060]"/>
            <x15:cachedUniqueName index="4665" name="[Clean_Data].[Customer ID].&amp;[17061]"/>
            <x15:cachedUniqueName index="4666" name="[Clean_Data].[Customer ID].&amp;[17062]"/>
            <x15:cachedUniqueName index="4667" name="[Clean_Data].[Customer ID].&amp;[17063]"/>
            <x15:cachedUniqueName index="4668" name="[Clean_Data].[Customer ID].&amp;[17064]"/>
            <x15:cachedUniqueName index="4669" name="[Clean_Data].[Customer ID].&amp;[17065]"/>
            <x15:cachedUniqueName index="4670" name="[Clean_Data].[Customer ID].&amp;[17066]"/>
            <x15:cachedUniqueName index="4671" name="[Clean_Data].[Customer ID].&amp;[17067]"/>
            <x15:cachedUniqueName index="4672" name="[Clean_Data].[Customer ID].&amp;[17068]"/>
            <x15:cachedUniqueName index="4673" name="[Clean_Data].[Customer ID].&amp;[17069]"/>
            <x15:cachedUniqueName index="4674" name="[Clean_Data].[Customer ID].&amp;[17070]"/>
            <x15:cachedUniqueName index="4675" name="[Clean_Data].[Customer ID].&amp;[17071]"/>
            <x15:cachedUniqueName index="4676" name="[Clean_Data].[Customer ID].&amp;[17072]"/>
            <x15:cachedUniqueName index="4677" name="[Clean_Data].[Customer ID].&amp;[17073]"/>
            <x15:cachedUniqueName index="4678" name="[Clean_Data].[Customer ID].&amp;[17074]"/>
            <x15:cachedUniqueName index="4679" name="[Clean_Data].[Customer ID].&amp;[17075]"/>
            <x15:cachedUniqueName index="4680" name="[Clean_Data].[Customer ID].&amp;[17076]"/>
            <x15:cachedUniqueName index="4681" name="[Clean_Data].[Customer ID].&amp;[17077]"/>
            <x15:cachedUniqueName index="4682" name="[Clean_Data].[Customer ID].&amp;[17078]"/>
            <x15:cachedUniqueName index="4683" name="[Clean_Data].[Customer ID].&amp;[17079]"/>
            <x15:cachedUniqueName index="4684" name="[Clean_Data].[Customer ID].&amp;[17080]"/>
            <x15:cachedUniqueName index="4685" name="[Clean_Data].[Customer ID].&amp;[17081]"/>
            <x15:cachedUniqueName index="4686" name="[Clean_Data].[Customer ID].&amp;[17082]"/>
            <x15:cachedUniqueName index="4687" name="[Clean_Data].[Customer ID].&amp;[17083]"/>
            <x15:cachedUniqueName index="4688" name="[Clean_Data].[Customer ID].&amp;[17084]"/>
            <x15:cachedUniqueName index="4689" name="[Clean_Data].[Customer ID].&amp;[17085]"/>
            <x15:cachedUniqueName index="4690" name="[Clean_Data].[Customer ID].&amp;[17086]"/>
            <x15:cachedUniqueName index="4691" name="[Clean_Data].[Customer ID].&amp;[17087]"/>
            <x15:cachedUniqueName index="4692" name="[Clean_Data].[Customer ID].&amp;[17088]"/>
            <x15:cachedUniqueName index="4693" name="[Clean_Data].[Customer ID].&amp;[17089]"/>
            <x15:cachedUniqueName index="4694" name="[Clean_Data].[Customer ID].&amp;[17090]"/>
            <x15:cachedUniqueName index="4695" name="[Clean_Data].[Customer ID].&amp;[17091]"/>
            <x15:cachedUniqueName index="4696" name="[Clean_Data].[Customer ID].&amp;[17092]"/>
            <x15:cachedUniqueName index="4697" name="[Clean_Data].[Customer ID].&amp;[17093]"/>
            <x15:cachedUniqueName index="4698" name="[Clean_Data].[Customer ID].&amp;[17094]"/>
            <x15:cachedUniqueName index="4699" name="[Clean_Data].[Customer ID].&amp;[17095]"/>
            <x15:cachedUniqueName index="4700" name="[Clean_Data].[Customer ID].&amp;[17096]"/>
            <x15:cachedUniqueName index="4701" name="[Clean_Data].[Customer ID].&amp;[17097]"/>
            <x15:cachedUniqueName index="4702" name="[Clean_Data].[Customer ID].&amp;[17098]"/>
            <x15:cachedUniqueName index="4703" name="[Clean_Data].[Customer ID].&amp;[17099]"/>
            <x15:cachedUniqueName index="4704" name="[Clean_Data].[Customer ID].&amp;[17100]"/>
            <x15:cachedUniqueName index="4705" name="[Clean_Data].[Customer ID].&amp;[17101]"/>
            <x15:cachedUniqueName index="4706" name="[Clean_Data].[Customer ID].&amp;[17102]"/>
            <x15:cachedUniqueName index="4707" name="[Clean_Data].[Customer ID].&amp;[17103]"/>
            <x15:cachedUniqueName index="4708" name="[Clean_Data].[Customer ID].&amp;[17104]"/>
            <x15:cachedUniqueName index="4709" name="[Clean_Data].[Customer ID].&amp;[17105]"/>
            <x15:cachedUniqueName index="4710" name="[Clean_Data].[Customer ID].&amp;[17106]"/>
            <x15:cachedUniqueName index="4711" name="[Clean_Data].[Customer ID].&amp;[17107]"/>
            <x15:cachedUniqueName index="4712" name="[Clean_Data].[Customer ID].&amp;[17108]"/>
            <x15:cachedUniqueName index="4713" name="[Clean_Data].[Customer ID].&amp;[17109]"/>
            <x15:cachedUniqueName index="4714" name="[Clean_Data].[Customer ID].&amp;[17110]"/>
            <x15:cachedUniqueName index="4715" name="[Clean_Data].[Customer ID].&amp;[17111]"/>
            <x15:cachedUniqueName index="4716" name="[Clean_Data].[Customer ID].&amp;[17112]"/>
            <x15:cachedUniqueName index="4717" name="[Clean_Data].[Customer ID].&amp;[17113]"/>
            <x15:cachedUniqueName index="4718" name="[Clean_Data].[Customer ID].&amp;[17114]"/>
            <x15:cachedUniqueName index="4719" name="[Clean_Data].[Customer ID].&amp;[17115]"/>
            <x15:cachedUniqueName index="4720" name="[Clean_Data].[Customer ID].&amp;[17116]"/>
            <x15:cachedUniqueName index="4721" name="[Clean_Data].[Customer ID].&amp;[17117]"/>
            <x15:cachedUniqueName index="4722" name="[Clean_Data].[Customer ID].&amp;[17118]"/>
            <x15:cachedUniqueName index="4723" name="[Clean_Data].[Customer ID].&amp;[17119]"/>
            <x15:cachedUniqueName index="4724" name="[Clean_Data].[Customer ID].&amp;[17120]"/>
            <x15:cachedUniqueName index="4725" name="[Clean_Data].[Customer ID].&amp;[17121]"/>
            <x15:cachedUniqueName index="4726" name="[Clean_Data].[Customer ID].&amp;[17122]"/>
            <x15:cachedUniqueName index="4727" name="[Clean_Data].[Customer ID].&amp;[17123]"/>
            <x15:cachedUniqueName index="4728" name="[Clean_Data].[Customer ID].&amp;[17124]"/>
            <x15:cachedUniqueName index="4729" name="[Clean_Data].[Customer ID].&amp;[17125]"/>
            <x15:cachedUniqueName index="4730" name="[Clean_Data].[Customer ID].&amp;[17126]"/>
            <x15:cachedUniqueName index="4731" name="[Clean_Data].[Customer ID].&amp;[17127]"/>
            <x15:cachedUniqueName index="4732" name="[Clean_Data].[Customer ID].&amp;[17128]"/>
            <x15:cachedUniqueName index="4733" name="[Clean_Data].[Customer ID].&amp;[17129]"/>
            <x15:cachedUniqueName index="4734" name="[Clean_Data].[Customer ID].&amp;[17131]"/>
            <x15:cachedUniqueName index="4735" name="[Clean_Data].[Customer ID].&amp;[17132]"/>
            <x15:cachedUniqueName index="4736" name="[Clean_Data].[Customer ID].&amp;[17133]"/>
            <x15:cachedUniqueName index="4737" name="[Clean_Data].[Customer ID].&amp;[17134]"/>
            <x15:cachedUniqueName index="4738" name="[Clean_Data].[Customer ID].&amp;[17135]"/>
            <x15:cachedUniqueName index="4739" name="[Clean_Data].[Customer ID].&amp;[17136]"/>
            <x15:cachedUniqueName index="4740" name="[Clean_Data].[Customer ID].&amp;[17137]"/>
            <x15:cachedUniqueName index="4741" name="[Clean_Data].[Customer ID].&amp;[17138]"/>
            <x15:cachedUniqueName index="4742" name="[Clean_Data].[Customer ID].&amp;[17139]"/>
            <x15:cachedUniqueName index="4743" name="[Clean_Data].[Customer ID].&amp;[17140]"/>
            <x15:cachedUniqueName index="4744" name="[Clean_Data].[Customer ID].&amp;[17141]"/>
            <x15:cachedUniqueName index="4745" name="[Clean_Data].[Customer ID].&amp;[17142]"/>
            <x15:cachedUniqueName index="4746" name="[Clean_Data].[Customer ID].&amp;[17143]"/>
            <x15:cachedUniqueName index="4747" name="[Clean_Data].[Customer ID].&amp;[17144]"/>
            <x15:cachedUniqueName index="4748" name="[Clean_Data].[Customer ID].&amp;[17145]"/>
            <x15:cachedUniqueName index="4749" name="[Clean_Data].[Customer ID].&amp;[17146]"/>
            <x15:cachedUniqueName index="4750" name="[Clean_Data].[Customer ID].&amp;[17147]"/>
            <x15:cachedUniqueName index="4751" name="[Clean_Data].[Customer ID].&amp;[17148]"/>
            <x15:cachedUniqueName index="4752" name="[Clean_Data].[Customer ID].&amp;[17149]"/>
            <x15:cachedUniqueName index="4753" name="[Clean_Data].[Customer ID].&amp;[17150]"/>
            <x15:cachedUniqueName index="4754" name="[Clean_Data].[Customer ID].&amp;[17151]"/>
            <x15:cachedUniqueName index="4755" name="[Clean_Data].[Customer ID].&amp;[17152]"/>
            <x15:cachedUniqueName index="4756" name="[Clean_Data].[Customer ID].&amp;[17153]"/>
            <x15:cachedUniqueName index="4757" name="[Clean_Data].[Customer ID].&amp;[17154]"/>
            <x15:cachedUniqueName index="4758" name="[Clean_Data].[Customer ID].&amp;[17155]"/>
            <x15:cachedUniqueName index="4759" name="[Clean_Data].[Customer ID].&amp;[17156]"/>
            <x15:cachedUniqueName index="4760" name="[Clean_Data].[Customer ID].&amp;[17157]"/>
            <x15:cachedUniqueName index="4761" name="[Clean_Data].[Customer ID].&amp;[17158]"/>
            <x15:cachedUniqueName index="4762" name="[Clean_Data].[Customer ID].&amp;[17159]"/>
            <x15:cachedUniqueName index="4763" name="[Clean_Data].[Customer ID].&amp;[17160]"/>
            <x15:cachedUniqueName index="4764" name="[Clean_Data].[Customer ID].&amp;[17161]"/>
            <x15:cachedUniqueName index="4765" name="[Clean_Data].[Customer ID].&amp;[17162]"/>
            <x15:cachedUniqueName index="4766" name="[Clean_Data].[Customer ID].&amp;[17163]"/>
            <x15:cachedUniqueName index="4767" name="[Clean_Data].[Customer ID].&amp;[17164]"/>
            <x15:cachedUniqueName index="4768" name="[Clean_Data].[Customer ID].&amp;[17165]"/>
            <x15:cachedUniqueName index="4769" name="[Clean_Data].[Customer ID].&amp;[17166]"/>
            <x15:cachedUniqueName index="4770" name="[Clean_Data].[Customer ID].&amp;[17167]"/>
            <x15:cachedUniqueName index="4771" name="[Clean_Data].[Customer ID].&amp;[17168]"/>
            <x15:cachedUniqueName index="4772" name="[Clean_Data].[Customer ID].&amp;[17169]"/>
            <x15:cachedUniqueName index="4773" name="[Clean_Data].[Customer ID].&amp;[17170]"/>
            <x15:cachedUniqueName index="4774" name="[Clean_Data].[Customer ID].&amp;[17171]"/>
            <x15:cachedUniqueName index="4775" name="[Clean_Data].[Customer ID].&amp;[17172]"/>
            <x15:cachedUniqueName index="4776" name="[Clean_Data].[Customer ID].&amp;[17173]"/>
            <x15:cachedUniqueName index="4777" name="[Clean_Data].[Customer ID].&amp;[17174]"/>
            <x15:cachedUniqueName index="4778" name="[Clean_Data].[Customer ID].&amp;[17175]"/>
            <x15:cachedUniqueName index="4779" name="[Clean_Data].[Customer ID].&amp;[17176]"/>
            <x15:cachedUniqueName index="4780" name="[Clean_Data].[Customer ID].&amp;[17177]"/>
            <x15:cachedUniqueName index="4781" name="[Clean_Data].[Customer ID].&amp;[17178]"/>
            <x15:cachedUniqueName index="4782" name="[Clean_Data].[Customer ID].&amp;[17179]"/>
            <x15:cachedUniqueName index="4783" name="[Clean_Data].[Customer ID].&amp;[17180]"/>
            <x15:cachedUniqueName index="4784" name="[Clean_Data].[Customer ID].&amp;[17181]"/>
            <x15:cachedUniqueName index="4785" name="[Clean_Data].[Customer ID].&amp;[17182]"/>
            <x15:cachedUniqueName index="4786" name="[Clean_Data].[Customer ID].&amp;[17183]"/>
            <x15:cachedUniqueName index="4787" name="[Clean_Data].[Customer ID].&amp;[17184]"/>
            <x15:cachedUniqueName index="4788" name="[Clean_Data].[Customer ID].&amp;[17185]"/>
            <x15:cachedUniqueName index="4789" name="[Clean_Data].[Customer ID].&amp;[17186]"/>
            <x15:cachedUniqueName index="4790" name="[Clean_Data].[Customer ID].&amp;[17187]"/>
            <x15:cachedUniqueName index="4791" name="[Clean_Data].[Customer ID].&amp;[17188]"/>
            <x15:cachedUniqueName index="4792" name="[Clean_Data].[Customer ID].&amp;[17189]"/>
            <x15:cachedUniqueName index="4793" name="[Clean_Data].[Customer ID].&amp;[17190]"/>
            <x15:cachedUniqueName index="4794" name="[Clean_Data].[Customer ID].&amp;[17191]"/>
            <x15:cachedUniqueName index="4795" name="[Clean_Data].[Customer ID].&amp;[17192]"/>
            <x15:cachedUniqueName index="4796" name="[Clean_Data].[Customer ID].&amp;[17193]"/>
            <x15:cachedUniqueName index="4797" name="[Clean_Data].[Customer ID].&amp;[17194]"/>
            <x15:cachedUniqueName index="4798" name="[Clean_Data].[Customer ID].&amp;[17195]"/>
            <x15:cachedUniqueName index="4799" name="[Clean_Data].[Customer ID].&amp;[17196]"/>
            <x15:cachedUniqueName index="4800" name="[Clean_Data].[Customer ID].&amp;[17197]"/>
            <x15:cachedUniqueName index="4801" name="[Clean_Data].[Customer ID].&amp;[17198]"/>
            <x15:cachedUniqueName index="4802" name="[Clean_Data].[Customer ID].&amp;[17199]"/>
            <x15:cachedUniqueName index="4803" name="[Clean_Data].[Customer ID].&amp;[17200]"/>
            <x15:cachedUniqueName index="4804" name="[Clean_Data].[Customer ID].&amp;[17201]"/>
            <x15:cachedUniqueName index="4805" name="[Clean_Data].[Customer ID].&amp;[17202]"/>
            <x15:cachedUniqueName index="4806" name="[Clean_Data].[Customer ID].&amp;[17203]"/>
            <x15:cachedUniqueName index="4807" name="[Clean_Data].[Customer ID].&amp;[17204]"/>
            <x15:cachedUniqueName index="4808" name="[Clean_Data].[Customer ID].&amp;[17205]"/>
            <x15:cachedUniqueName index="4809" name="[Clean_Data].[Customer ID].&amp;[17206]"/>
            <x15:cachedUniqueName index="4810" name="[Clean_Data].[Customer ID].&amp;[17207]"/>
            <x15:cachedUniqueName index="4811" name="[Clean_Data].[Customer ID].&amp;[17208]"/>
            <x15:cachedUniqueName index="4812" name="[Clean_Data].[Customer ID].&amp;[17209]"/>
            <x15:cachedUniqueName index="4813" name="[Clean_Data].[Customer ID].&amp;[17210]"/>
            <x15:cachedUniqueName index="4814" name="[Clean_Data].[Customer ID].&amp;[17211]"/>
            <x15:cachedUniqueName index="4815" name="[Clean_Data].[Customer ID].&amp;[17212]"/>
            <x15:cachedUniqueName index="4816" name="[Clean_Data].[Customer ID].&amp;[17213]"/>
            <x15:cachedUniqueName index="4817" name="[Clean_Data].[Customer ID].&amp;[17214]"/>
            <x15:cachedUniqueName index="4818" name="[Clean_Data].[Customer ID].&amp;[17215]"/>
            <x15:cachedUniqueName index="4819" name="[Clean_Data].[Customer ID].&amp;[17216]"/>
            <x15:cachedUniqueName index="4820" name="[Clean_Data].[Customer ID].&amp;[17217]"/>
            <x15:cachedUniqueName index="4821" name="[Clean_Data].[Customer ID].&amp;[17218]"/>
            <x15:cachedUniqueName index="4822" name="[Clean_Data].[Customer ID].&amp;[17219]"/>
            <x15:cachedUniqueName index="4823" name="[Clean_Data].[Customer ID].&amp;[17220]"/>
            <x15:cachedUniqueName index="4824" name="[Clean_Data].[Customer ID].&amp;[17221]"/>
            <x15:cachedUniqueName index="4825" name="[Clean_Data].[Customer ID].&amp;[17222]"/>
            <x15:cachedUniqueName index="4826" name="[Clean_Data].[Customer ID].&amp;[17223]"/>
            <x15:cachedUniqueName index="4827" name="[Clean_Data].[Customer ID].&amp;[17224]"/>
            <x15:cachedUniqueName index="4828" name="[Clean_Data].[Customer ID].&amp;[17225]"/>
            <x15:cachedUniqueName index="4829" name="[Clean_Data].[Customer ID].&amp;[17226]"/>
            <x15:cachedUniqueName index="4830" name="[Clean_Data].[Customer ID].&amp;[17227]"/>
            <x15:cachedUniqueName index="4831" name="[Clean_Data].[Customer ID].&amp;[17228]"/>
            <x15:cachedUniqueName index="4832" name="[Clean_Data].[Customer ID].&amp;[17229]"/>
            <x15:cachedUniqueName index="4833" name="[Clean_Data].[Customer ID].&amp;[17230]"/>
            <x15:cachedUniqueName index="4834" name="[Clean_Data].[Customer ID].&amp;[17231]"/>
            <x15:cachedUniqueName index="4835" name="[Clean_Data].[Customer ID].&amp;[17232]"/>
            <x15:cachedUniqueName index="4836" name="[Clean_Data].[Customer ID].&amp;[17233]"/>
            <x15:cachedUniqueName index="4837" name="[Clean_Data].[Customer ID].&amp;[17234]"/>
            <x15:cachedUniqueName index="4838" name="[Clean_Data].[Customer ID].&amp;[17235]"/>
            <x15:cachedUniqueName index="4839" name="[Clean_Data].[Customer ID].&amp;[17236]"/>
            <x15:cachedUniqueName index="4840" name="[Clean_Data].[Customer ID].&amp;[17237]"/>
            <x15:cachedUniqueName index="4841" name="[Clean_Data].[Customer ID].&amp;[17238]"/>
            <x15:cachedUniqueName index="4842" name="[Clean_Data].[Customer ID].&amp;[17239]"/>
            <x15:cachedUniqueName index="4843" name="[Clean_Data].[Customer ID].&amp;[17240]"/>
            <x15:cachedUniqueName index="4844" name="[Clean_Data].[Customer ID].&amp;[17241]"/>
            <x15:cachedUniqueName index="4845" name="[Clean_Data].[Customer ID].&amp;[17242]"/>
            <x15:cachedUniqueName index="4846" name="[Clean_Data].[Customer ID].&amp;[17243]"/>
            <x15:cachedUniqueName index="4847" name="[Clean_Data].[Customer ID].&amp;[17244]"/>
            <x15:cachedUniqueName index="4848" name="[Clean_Data].[Customer ID].&amp;[17245]"/>
            <x15:cachedUniqueName index="4849" name="[Clean_Data].[Customer ID].&amp;[17246]"/>
            <x15:cachedUniqueName index="4850" name="[Clean_Data].[Customer ID].&amp;[17247]"/>
            <x15:cachedUniqueName index="4851" name="[Clean_Data].[Customer ID].&amp;[17248]"/>
            <x15:cachedUniqueName index="4852" name="[Clean_Data].[Customer ID].&amp;[17249]"/>
            <x15:cachedUniqueName index="4853" name="[Clean_Data].[Customer ID].&amp;[17250]"/>
            <x15:cachedUniqueName index="4854" name="[Clean_Data].[Customer ID].&amp;[17251]"/>
            <x15:cachedUniqueName index="4855" name="[Clean_Data].[Customer ID].&amp;[17252]"/>
            <x15:cachedUniqueName index="4856" name="[Clean_Data].[Customer ID].&amp;[17253]"/>
            <x15:cachedUniqueName index="4857" name="[Clean_Data].[Customer ID].&amp;[17254]"/>
            <x15:cachedUniqueName index="4858" name="[Clean_Data].[Customer ID].&amp;[17255]"/>
            <x15:cachedUniqueName index="4859" name="[Clean_Data].[Customer ID].&amp;[17256]"/>
            <x15:cachedUniqueName index="4860" name="[Clean_Data].[Customer ID].&amp;[17257]"/>
            <x15:cachedUniqueName index="4861" name="[Clean_Data].[Customer ID].&amp;[17258]"/>
            <x15:cachedUniqueName index="4862" name="[Clean_Data].[Customer ID].&amp;[17259]"/>
            <x15:cachedUniqueName index="4863" name="[Clean_Data].[Customer ID].&amp;[17260]"/>
            <x15:cachedUniqueName index="4864" name="[Clean_Data].[Customer ID].&amp;[17261]"/>
            <x15:cachedUniqueName index="4865" name="[Clean_Data].[Customer ID].&amp;[17262]"/>
            <x15:cachedUniqueName index="4866" name="[Clean_Data].[Customer ID].&amp;[17263]"/>
            <x15:cachedUniqueName index="4867" name="[Clean_Data].[Customer ID].&amp;[17264]"/>
            <x15:cachedUniqueName index="4868" name="[Clean_Data].[Customer ID].&amp;[17265]"/>
            <x15:cachedUniqueName index="4869" name="[Clean_Data].[Customer ID].&amp;[17266]"/>
            <x15:cachedUniqueName index="4870" name="[Clean_Data].[Customer ID].&amp;[17267]"/>
            <x15:cachedUniqueName index="4871" name="[Clean_Data].[Customer ID].&amp;[17268]"/>
            <x15:cachedUniqueName index="4872" name="[Clean_Data].[Customer ID].&amp;[17269]"/>
            <x15:cachedUniqueName index="4873" name="[Clean_Data].[Customer ID].&amp;[17270]"/>
            <x15:cachedUniqueName index="4874" name="[Clean_Data].[Customer ID].&amp;[17271]"/>
            <x15:cachedUniqueName index="4875" name="[Clean_Data].[Customer ID].&amp;[17272]"/>
            <x15:cachedUniqueName index="4876" name="[Clean_Data].[Customer ID].&amp;[17273]"/>
            <x15:cachedUniqueName index="4877" name="[Clean_Data].[Customer ID].&amp;[17274]"/>
            <x15:cachedUniqueName index="4878" name="[Clean_Data].[Customer ID].&amp;[17275]"/>
            <x15:cachedUniqueName index="4879" name="[Clean_Data].[Customer ID].&amp;[17276]"/>
            <x15:cachedUniqueName index="4880" name="[Clean_Data].[Customer ID].&amp;[17277]"/>
            <x15:cachedUniqueName index="4881" name="[Clean_Data].[Customer ID].&amp;[17278]"/>
            <x15:cachedUniqueName index="4882" name="[Clean_Data].[Customer ID].&amp;[17279]"/>
            <x15:cachedUniqueName index="4883" name="[Clean_Data].[Customer ID].&amp;[17280]"/>
            <x15:cachedUniqueName index="4884" name="[Clean_Data].[Customer ID].&amp;[17281]"/>
            <x15:cachedUniqueName index="4885" name="[Clean_Data].[Customer ID].&amp;[17282]"/>
            <x15:cachedUniqueName index="4886" name="[Clean_Data].[Customer ID].&amp;[17283]"/>
            <x15:cachedUniqueName index="4887" name="[Clean_Data].[Customer ID].&amp;[17284]"/>
            <x15:cachedUniqueName index="4888" name="[Clean_Data].[Customer ID].&amp;[17285]"/>
            <x15:cachedUniqueName index="4889" name="[Clean_Data].[Customer ID].&amp;[17286]"/>
            <x15:cachedUniqueName index="4890" name="[Clean_Data].[Customer ID].&amp;[17287]"/>
            <x15:cachedUniqueName index="4891" name="[Clean_Data].[Customer ID].&amp;[17288]"/>
            <x15:cachedUniqueName index="4892" name="[Clean_Data].[Customer ID].&amp;[17289]"/>
            <x15:cachedUniqueName index="4893" name="[Clean_Data].[Customer ID].&amp;[17290]"/>
            <x15:cachedUniqueName index="4894" name="[Clean_Data].[Customer ID].&amp;[17291]"/>
            <x15:cachedUniqueName index="4895" name="[Clean_Data].[Customer ID].&amp;[17292]"/>
            <x15:cachedUniqueName index="4896" name="[Clean_Data].[Customer ID].&amp;[17293]"/>
            <x15:cachedUniqueName index="4897" name="[Clean_Data].[Customer ID].&amp;[17294]"/>
            <x15:cachedUniqueName index="4898" name="[Clean_Data].[Customer ID].&amp;[17295]"/>
            <x15:cachedUniqueName index="4899" name="[Clean_Data].[Customer ID].&amp;[17296]"/>
            <x15:cachedUniqueName index="4900" name="[Clean_Data].[Customer ID].&amp;[17297]"/>
            <x15:cachedUniqueName index="4901" name="[Clean_Data].[Customer ID].&amp;[17298]"/>
            <x15:cachedUniqueName index="4902" name="[Clean_Data].[Customer ID].&amp;[17299]"/>
            <x15:cachedUniqueName index="4903" name="[Clean_Data].[Customer ID].&amp;[17300]"/>
            <x15:cachedUniqueName index="4904" name="[Clean_Data].[Customer ID].&amp;[17301]"/>
            <x15:cachedUniqueName index="4905" name="[Clean_Data].[Customer ID].&amp;[17302]"/>
            <x15:cachedUniqueName index="4906" name="[Clean_Data].[Customer ID].&amp;[17303]"/>
            <x15:cachedUniqueName index="4907" name="[Clean_Data].[Customer ID].&amp;[17304]"/>
            <x15:cachedUniqueName index="4908" name="[Clean_Data].[Customer ID].&amp;[17305]"/>
            <x15:cachedUniqueName index="4909" name="[Clean_Data].[Customer ID].&amp;[17306]"/>
            <x15:cachedUniqueName index="4910" name="[Clean_Data].[Customer ID].&amp;[17307]"/>
            <x15:cachedUniqueName index="4911" name="[Clean_Data].[Customer ID].&amp;[17308]"/>
            <x15:cachedUniqueName index="4912" name="[Clean_Data].[Customer ID].&amp;[17309]"/>
            <x15:cachedUniqueName index="4913" name="[Clean_Data].[Customer ID].&amp;[17310]"/>
            <x15:cachedUniqueName index="4914" name="[Clean_Data].[Customer ID].&amp;[17311]"/>
            <x15:cachedUniqueName index="4915" name="[Clean_Data].[Customer ID].&amp;[17312]"/>
            <x15:cachedUniqueName index="4916" name="[Clean_Data].[Customer ID].&amp;[17313]"/>
            <x15:cachedUniqueName index="4917" name="[Clean_Data].[Customer ID].&amp;[17314]"/>
            <x15:cachedUniqueName index="4918" name="[Clean_Data].[Customer ID].&amp;[17315]"/>
            <x15:cachedUniqueName index="4919" name="[Clean_Data].[Customer ID].&amp;[17316]"/>
            <x15:cachedUniqueName index="4920" name="[Clean_Data].[Customer ID].&amp;[17317]"/>
            <x15:cachedUniqueName index="4921" name="[Clean_Data].[Customer ID].&amp;[17318]"/>
            <x15:cachedUniqueName index="4922" name="[Clean_Data].[Customer ID].&amp;[17319]"/>
            <x15:cachedUniqueName index="4923" name="[Clean_Data].[Customer ID].&amp;[17320]"/>
            <x15:cachedUniqueName index="4924" name="[Clean_Data].[Customer ID].&amp;[17321]"/>
            <x15:cachedUniqueName index="4925" name="[Clean_Data].[Customer ID].&amp;[17322]"/>
            <x15:cachedUniqueName index="4926" name="[Clean_Data].[Customer ID].&amp;[17323]"/>
            <x15:cachedUniqueName index="4927" name="[Clean_Data].[Customer ID].&amp;[17324]"/>
            <x15:cachedUniqueName index="4928" name="[Clean_Data].[Customer ID].&amp;[17325]"/>
            <x15:cachedUniqueName index="4929" name="[Clean_Data].[Customer ID].&amp;[17326]"/>
            <x15:cachedUniqueName index="4930" name="[Clean_Data].[Customer ID].&amp;[17327]"/>
            <x15:cachedUniqueName index="4931" name="[Clean_Data].[Customer ID].&amp;[17328]"/>
            <x15:cachedUniqueName index="4932" name="[Clean_Data].[Customer ID].&amp;[17329]"/>
            <x15:cachedUniqueName index="4933" name="[Clean_Data].[Customer ID].&amp;[17330]"/>
            <x15:cachedUniqueName index="4934" name="[Clean_Data].[Customer ID].&amp;[17331]"/>
            <x15:cachedUniqueName index="4935" name="[Clean_Data].[Customer ID].&amp;[17332]"/>
            <x15:cachedUniqueName index="4936" name="[Clean_Data].[Customer ID].&amp;[17333]"/>
            <x15:cachedUniqueName index="4937" name="[Clean_Data].[Customer ID].&amp;[17334]"/>
            <x15:cachedUniqueName index="4938" name="[Clean_Data].[Customer ID].&amp;[17335]"/>
            <x15:cachedUniqueName index="4939" name="[Clean_Data].[Customer ID].&amp;[17336]"/>
            <x15:cachedUniqueName index="4940" name="[Clean_Data].[Customer ID].&amp;[17337]"/>
            <x15:cachedUniqueName index="4941" name="[Clean_Data].[Customer ID].&amp;[17338]"/>
            <x15:cachedUniqueName index="4942" name="[Clean_Data].[Customer ID].&amp;[17339]"/>
            <x15:cachedUniqueName index="4943" name="[Clean_Data].[Customer ID].&amp;[17340]"/>
            <x15:cachedUniqueName index="4944" name="[Clean_Data].[Customer ID].&amp;[17341]"/>
            <x15:cachedUniqueName index="4945" name="[Clean_Data].[Customer ID].&amp;[17342]"/>
            <x15:cachedUniqueName index="4946" name="[Clean_Data].[Customer ID].&amp;[17343]"/>
            <x15:cachedUniqueName index="4947" name="[Clean_Data].[Customer ID].&amp;[17344]"/>
            <x15:cachedUniqueName index="4948" name="[Clean_Data].[Customer ID].&amp;[17345]"/>
            <x15:cachedUniqueName index="4949" name="[Clean_Data].[Customer ID].&amp;[17346]"/>
            <x15:cachedUniqueName index="4950" name="[Clean_Data].[Customer ID].&amp;[17347]"/>
            <x15:cachedUniqueName index="4951" name="[Clean_Data].[Customer ID].&amp;[17348]"/>
            <x15:cachedUniqueName index="4952" name="[Clean_Data].[Customer ID].&amp;[17349]"/>
            <x15:cachedUniqueName index="4953" name="[Clean_Data].[Customer ID].&amp;[17350]"/>
            <x15:cachedUniqueName index="4954" name="[Clean_Data].[Customer ID].&amp;[17351]"/>
            <x15:cachedUniqueName index="4955" name="[Clean_Data].[Customer ID].&amp;[17352]"/>
            <x15:cachedUniqueName index="4956" name="[Clean_Data].[Customer ID].&amp;[17353]"/>
            <x15:cachedUniqueName index="4957" name="[Clean_Data].[Customer ID].&amp;[17354]"/>
            <x15:cachedUniqueName index="4958" name="[Clean_Data].[Customer ID].&amp;[17355]"/>
            <x15:cachedUniqueName index="4959" name="[Clean_Data].[Customer ID].&amp;[17356]"/>
            <x15:cachedUniqueName index="4960" name="[Clean_Data].[Customer ID].&amp;[17357]"/>
            <x15:cachedUniqueName index="4961" name="[Clean_Data].[Customer ID].&amp;[17358]"/>
            <x15:cachedUniqueName index="4962" name="[Clean_Data].[Customer ID].&amp;[17359]"/>
            <x15:cachedUniqueName index="4963" name="[Clean_Data].[Customer ID].&amp;[17360]"/>
            <x15:cachedUniqueName index="4964" name="[Clean_Data].[Customer ID].&amp;[17361]"/>
            <x15:cachedUniqueName index="4965" name="[Clean_Data].[Customer ID].&amp;[17362]"/>
            <x15:cachedUniqueName index="4966" name="[Clean_Data].[Customer ID].&amp;[17363]"/>
            <x15:cachedUniqueName index="4967" name="[Clean_Data].[Customer ID].&amp;[17364]"/>
            <x15:cachedUniqueName index="4968" name="[Clean_Data].[Customer ID].&amp;[17365]"/>
            <x15:cachedUniqueName index="4969" name="[Clean_Data].[Customer ID].&amp;[17366]"/>
            <x15:cachedUniqueName index="4970" name="[Clean_Data].[Customer ID].&amp;[17367]"/>
            <x15:cachedUniqueName index="4971" name="[Clean_Data].[Customer ID].&amp;[17368]"/>
            <x15:cachedUniqueName index="4972" name="[Clean_Data].[Customer ID].&amp;[17369]"/>
            <x15:cachedUniqueName index="4973" name="[Clean_Data].[Customer ID].&amp;[17370]"/>
            <x15:cachedUniqueName index="4974" name="[Clean_Data].[Customer ID].&amp;[17371]"/>
            <x15:cachedUniqueName index="4975" name="[Clean_Data].[Customer ID].&amp;[17372]"/>
            <x15:cachedUniqueName index="4976" name="[Clean_Data].[Customer ID].&amp;[17373]"/>
            <x15:cachedUniqueName index="4977" name="[Clean_Data].[Customer ID].&amp;[17374]"/>
            <x15:cachedUniqueName index="4978" name="[Clean_Data].[Customer ID].&amp;[17375]"/>
            <x15:cachedUniqueName index="4979" name="[Clean_Data].[Customer ID].&amp;[17376]"/>
            <x15:cachedUniqueName index="4980" name="[Clean_Data].[Customer ID].&amp;[17377]"/>
            <x15:cachedUniqueName index="4981" name="[Clean_Data].[Customer ID].&amp;[17378]"/>
            <x15:cachedUniqueName index="4982" name="[Clean_Data].[Customer ID].&amp;[17379]"/>
            <x15:cachedUniqueName index="4983" name="[Clean_Data].[Customer ID].&amp;[17380]"/>
            <x15:cachedUniqueName index="4984" name="[Clean_Data].[Customer ID].&amp;[17381]"/>
            <x15:cachedUniqueName index="4985" name="[Clean_Data].[Customer ID].&amp;[17382]"/>
            <x15:cachedUniqueName index="4986" name="[Clean_Data].[Customer ID].&amp;[17383]"/>
            <x15:cachedUniqueName index="4987" name="[Clean_Data].[Customer ID].&amp;[17384]"/>
            <x15:cachedUniqueName index="4988" name="[Clean_Data].[Customer ID].&amp;[17385]"/>
            <x15:cachedUniqueName index="4989" name="[Clean_Data].[Customer ID].&amp;[17386]"/>
            <x15:cachedUniqueName index="4990" name="[Clean_Data].[Customer ID].&amp;[17387]"/>
            <x15:cachedUniqueName index="4991" name="[Clean_Data].[Customer ID].&amp;[17388]"/>
            <x15:cachedUniqueName index="4992" name="[Clean_Data].[Customer ID].&amp;[17389]"/>
            <x15:cachedUniqueName index="4993" name="[Clean_Data].[Customer ID].&amp;[17390]"/>
            <x15:cachedUniqueName index="4994" name="[Clean_Data].[Customer ID].&amp;[17391]"/>
            <x15:cachedUniqueName index="4995" name="[Clean_Data].[Customer ID].&amp;[17392]"/>
            <x15:cachedUniqueName index="4996" name="[Clean_Data].[Customer ID].&amp;[17393]"/>
            <x15:cachedUniqueName index="4997" name="[Clean_Data].[Customer ID].&amp;[17394]"/>
            <x15:cachedUniqueName index="4998" name="[Clean_Data].[Customer ID].&amp;[17395]"/>
            <x15:cachedUniqueName index="4999" name="[Clean_Data].[Customer ID].&amp;[17396]"/>
            <x15:cachedUniqueName index="5000" name="[Clean_Data].[Customer ID].&amp;[17397]"/>
            <x15:cachedUniqueName index="5001" name="[Clean_Data].[Customer ID].&amp;[17398]"/>
            <x15:cachedUniqueName index="5002" name="[Clean_Data].[Customer ID].&amp;[17400]"/>
            <x15:cachedUniqueName index="5003" name="[Clean_Data].[Customer ID].&amp;[17401]"/>
            <x15:cachedUniqueName index="5004" name="[Clean_Data].[Customer ID].&amp;[17402]"/>
            <x15:cachedUniqueName index="5005" name="[Clean_Data].[Customer ID].&amp;[17403]"/>
            <x15:cachedUniqueName index="5006" name="[Clean_Data].[Customer ID].&amp;[17404]"/>
            <x15:cachedUniqueName index="5007" name="[Clean_Data].[Customer ID].&amp;[17405]"/>
            <x15:cachedUniqueName index="5008" name="[Clean_Data].[Customer ID].&amp;[17406]"/>
            <x15:cachedUniqueName index="5009" name="[Clean_Data].[Customer ID].&amp;[17407]"/>
            <x15:cachedUniqueName index="5010" name="[Clean_Data].[Customer ID].&amp;[17408]"/>
            <x15:cachedUniqueName index="5011" name="[Clean_Data].[Customer ID].&amp;[17409]"/>
            <x15:cachedUniqueName index="5012" name="[Clean_Data].[Customer ID].&amp;[17410]"/>
            <x15:cachedUniqueName index="5013" name="[Clean_Data].[Customer ID].&amp;[17411]"/>
            <x15:cachedUniqueName index="5014" name="[Clean_Data].[Customer ID].&amp;[17412]"/>
            <x15:cachedUniqueName index="5015" name="[Clean_Data].[Customer ID].&amp;[17413]"/>
            <x15:cachedUniqueName index="5016" name="[Clean_Data].[Customer ID].&amp;[17414]"/>
            <x15:cachedUniqueName index="5017" name="[Clean_Data].[Customer ID].&amp;[17415]"/>
            <x15:cachedUniqueName index="5018" name="[Clean_Data].[Customer ID].&amp;[17416]"/>
            <x15:cachedUniqueName index="5019" name="[Clean_Data].[Customer ID].&amp;[17417]"/>
            <x15:cachedUniqueName index="5020" name="[Clean_Data].[Customer ID].&amp;[17418]"/>
            <x15:cachedUniqueName index="5021" name="[Clean_Data].[Customer ID].&amp;[17419]"/>
            <x15:cachedUniqueName index="5022" name="[Clean_Data].[Customer ID].&amp;[17420]"/>
            <x15:cachedUniqueName index="5023" name="[Clean_Data].[Customer ID].&amp;[17421]"/>
            <x15:cachedUniqueName index="5024" name="[Clean_Data].[Customer ID].&amp;[17422]"/>
            <x15:cachedUniqueName index="5025" name="[Clean_Data].[Customer ID].&amp;[17423]"/>
            <x15:cachedUniqueName index="5026" name="[Clean_Data].[Customer ID].&amp;[17425]"/>
            <x15:cachedUniqueName index="5027" name="[Clean_Data].[Customer ID].&amp;[17426]"/>
            <x15:cachedUniqueName index="5028" name="[Clean_Data].[Customer ID].&amp;[17427]"/>
            <x15:cachedUniqueName index="5029" name="[Clean_Data].[Customer ID].&amp;[17428]"/>
            <x15:cachedUniqueName index="5030" name="[Clean_Data].[Customer ID].&amp;[17429]"/>
            <x15:cachedUniqueName index="5031" name="[Clean_Data].[Customer ID].&amp;[17430]"/>
            <x15:cachedUniqueName index="5032" name="[Clean_Data].[Customer ID].&amp;[17431]"/>
            <x15:cachedUniqueName index="5033" name="[Clean_Data].[Customer ID].&amp;[17432]"/>
            <x15:cachedUniqueName index="5034" name="[Clean_Data].[Customer ID].&amp;[17433]"/>
            <x15:cachedUniqueName index="5035" name="[Clean_Data].[Customer ID].&amp;[17434]"/>
            <x15:cachedUniqueName index="5036" name="[Clean_Data].[Customer ID].&amp;[17435]"/>
            <x15:cachedUniqueName index="5037" name="[Clean_Data].[Customer ID].&amp;[17436]"/>
            <x15:cachedUniqueName index="5038" name="[Clean_Data].[Customer ID].&amp;[17437]"/>
            <x15:cachedUniqueName index="5039" name="[Clean_Data].[Customer ID].&amp;[17438]"/>
            <x15:cachedUniqueName index="5040" name="[Clean_Data].[Customer ID].&amp;[17439]"/>
            <x15:cachedUniqueName index="5041" name="[Clean_Data].[Customer ID].&amp;[17440]"/>
            <x15:cachedUniqueName index="5042" name="[Clean_Data].[Customer ID].&amp;[17441]"/>
            <x15:cachedUniqueName index="5043" name="[Clean_Data].[Customer ID].&amp;[17442]"/>
            <x15:cachedUniqueName index="5044" name="[Clean_Data].[Customer ID].&amp;[17443]"/>
            <x15:cachedUniqueName index="5045" name="[Clean_Data].[Customer ID].&amp;[17444]"/>
            <x15:cachedUniqueName index="5046" name="[Clean_Data].[Customer ID].&amp;[17446]"/>
            <x15:cachedUniqueName index="5047" name="[Clean_Data].[Customer ID].&amp;[17447]"/>
            <x15:cachedUniqueName index="5048" name="[Clean_Data].[Customer ID].&amp;[17448]"/>
            <x15:cachedUniqueName index="5049" name="[Clean_Data].[Customer ID].&amp;[17449]"/>
            <x15:cachedUniqueName index="5050" name="[Clean_Data].[Customer ID].&amp;[17450]"/>
            <x15:cachedUniqueName index="5051" name="[Clean_Data].[Customer ID].&amp;[17451]"/>
            <x15:cachedUniqueName index="5052" name="[Clean_Data].[Customer ID].&amp;[17453]"/>
            <x15:cachedUniqueName index="5053" name="[Clean_Data].[Customer ID].&amp;[17454]"/>
            <x15:cachedUniqueName index="5054" name="[Clean_Data].[Customer ID].&amp;[17455]"/>
            <x15:cachedUniqueName index="5055" name="[Clean_Data].[Customer ID].&amp;[17456]"/>
            <x15:cachedUniqueName index="5056" name="[Clean_Data].[Customer ID].&amp;[17457]"/>
            <x15:cachedUniqueName index="5057" name="[Clean_Data].[Customer ID].&amp;[17458]"/>
            <x15:cachedUniqueName index="5058" name="[Clean_Data].[Customer ID].&amp;[17459]"/>
            <x15:cachedUniqueName index="5059" name="[Clean_Data].[Customer ID].&amp;[17460]"/>
            <x15:cachedUniqueName index="5060" name="[Clean_Data].[Customer ID].&amp;[17461]"/>
            <x15:cachedUniqueName index="5061" name="[Clean_Data].[Customer ID].&amp;[17462]"/>
            <x15:cachedUniqueName index="5062" name="[Clean_Data].[Customer ID].&amp;[17463]"/>
            <x15:cachedUniqueName index="5063" name="[Clean_Data].[Customer ID].&amp;[17464]"/>
            <x15:cachedUniqueName index="5064" name="[Clean_Data].[Customer ID].&amp;[17465]"/>
            <x15:cachedUniqueName index="5065" name="[Clean_Data].[Customer ID].&amp;[17466]"/>
            <x15:cachedUniqueName index="5066" name="[Clean_Data].[Customer ID].&amp;[17467]"/>
            <x15:cachedUniqueName index="5067" name="[Clean_Data].[Customer ID].&amp;[17468]"/>
            <x15:cachedUniqueName index="5068" name="[Clean_Data].[Customer ID].&amp;[17469]"/>
            <x15:cachedUniqueName index="5069" name="[Clean_Data].[Customer ID].&amp;[17470]"/>
            <x15:cachedUniqueName index="5070" name="[Clean_Data].[Customer ID].&amp;[17471]"/>
            <x15:cachedUniqueName index="5071" name="[Clean_Data].[Customer ID].&amp;[17472]"/>
            <x15:cachedUniqueName index="5072" name="[Clean_Data].[Customer ID].&amp;[17473]"/>
            <x15:cachedUniqueName index="5073" name="[Clean_Data].[Customer ID].&amp;[17474]"/>
            <x15:cachedUniqueName index="5074" name="[Clean_Data].[Customer ID].&amp;[17475]"/>
            <x15:cachedUniqueName index="5075" name="[Clean_Data].[Customer ID].&amp;[17476]"/>
            <x15:cachedUniqueName index="5076" name="[Clean_Data].[Customer ID].&amp;[17477]"/>
            <x15:cachedUniqueName index="5077" name="[Clean_Data].[Customer ID].&amp;[17478]"/>
            <x15:cachedUniqueName index="5078" name="[Clean_Data].[Customer ID].&amp;[17479]"/>
            <x15:cachedUniqueName index="5079" name="[Clean_Data].[Customer ID].&amp;[17480]"/>
            <x15:cachedUniqueName index="5080" name="[Clean_Data].[Customer ID].&amp;[17481]"/>
            <x15:cachedUniqueName index="5081" name="[Clean_Data].[Customer ID].&amp;[17482]"/>
            <x15:cachedUniqueName index="5082" name="[Clean_Data].[Customer ID].&amp;[17483]"/>
            <x15:cachedUniqueName index="5083" name="[Clean_Data].[Customer ID].&amp;[17484]"/>
            <x15:cachedUniqueName index="5084" name="[Clean_Data].[Customer ID].&amp;[17486]"/>
            <x15:cachedUniqueName index="5085" name="[Clean_Data].[Customer ID].&amp;[17487]"/>
            <x15:cachedUniqueName index="5086" name="[Clean_Data].[Customer ID].&amp;[17488]"/>
            <x15:cachedUniqueName index="5087" name="[Clean_Data].[Customer ID].&amp;[17489]"/>
            <x15:cachedUniqueName index="5088" name="[Clean_Data].[Customer ID].&amp;[17490]"/>
            <x15:cachedUniqueName index="5089" name="[Clean_Data].[Customer ID].&amp;[17491]"/>
            <x15:cachedUniqueName index="5090" name="[Clean_Data].[Customer ID].&amp;[17492]"/>
            <x15:cachedUniqueName index="5091" name="[Clean_Data].[Customer ID].&amp;[17493]"/>
            <x15:cachedUniqueName index="5092" name="[Clean_Data].[Customer ID].&amp;[17494]"/>
            <x15:cachedUniqueName index="5093" name="[Clean_Data].[Customer ID].&amp;[17495]"/>
            <x15:cachedUniqueName index="5094" name="[Clean_Data].[Customer ID].&amp;[17496]"/>
            <x15:cachedUniqueName index="5095" name="[Clean_Data].[Customer ID].&amp;[17497]"/>
            <x15:cachedUniqueName index="5096" name="[Clean_Data].[Customer ID].&amp;[17498]"/>
            <x15:cachedUniqueName index="5097" name="[Clean_Data].[Customer ID].&amp;[17499]"/>
            <x15:cachedUniqueName index="5098" name="[Clean_Data].[Customer ID].&amp;[17500]"/>
            <x15:cachedUniqueName index="5099" name="[Clean_Data].[Customer ID].&amp;[17501]"/>
            <x15:cachedUniqueName index="5100" name="[Clean_Data].[Customer ID].&amp;[17502]"/>
            <x15:cachedUniqueName index="5101" name="[Clean_Data].[Customer ID].&amp;[17503]"/>
            <x15:cachedUniqueName index="5102" name="[Clean_Data].[Customer ID].&amp;[17504]"/>
            <x15:cachedUniqueName index="5103" name="[Clean_Data].[Customer ID].&amp;[17505]"/>
            <x15:cachedUniqueName index="5104" name="[Clean_Data].[Customer ID].&amp;[17506]"/>
            <x15:cachedUniqueName index="5105" name="[Clean_Data].[Customer ID].&amp;[17507]"/>
            <x15:cachedUniqueName index="5106" name="[Clean_Data].[Customer ID].&amp;[17508]"/>
            <x15:cachedUniqueName index="5107" name="[Clean_Data].[Customer ID].&amp;[17509]"/>
            <x15:cachedUniqueName index="5108" name="[Clean_Data].[Customer ID].&amp;[17510]"/>
            <x15:cachedUniqueName index="5109" name="[Clean_Data].[Customer ID].&amp;[17511]"/>
            <x15:cachedUniqueName index="5110" name="[Clean_Data].[Customer ID].&amp;[17512]"/>
            <x15:cachedUniqueName index="5111" name="[Clean_Data].[Customer ID].&amp;[17513]"/>
            <x15:cachedUniqueName index="5112" name="[Clean_Data].[Customer ID].&amp;[17514]"/>
            <x15:cachedUniqueName index="5113" name="[Clean_Data].[Customer ID].&amp;[17515]"/>
            <x15:cachedUniqueName index="5114" name="[Clean_Data].[Customer ID].&amp;[17516]"/>
            <x15:cachedUniqueName index="5115" name="[Clean_Data].[Customer ID].&amp;[17517]"/>
            <x15:cachedUniqueName index="5116" name="[Clean_Data].[Customer ID].&amp;[17518]"/>
            <x15:cachedUniqueName index="5117" name="[Clean_Data].[Customer ID].&amp;[17519]"/>
            <x15:cachedUniqueName index="5118" name="[Clean_Data].[Customer ID].&amp;[17520]"/>
            <x15:cachedUniqueName index="5119" name="[Clean_Data].[Customer ID].&amp;[17521]"/>
            <x15:cachedUniqueName index="5120" name="[Clean_Data].[Customer ID].&amp;[17522]"/>
            <x15:cachedUniqueName index="5121" name="[Clean_Data].[Customer ID].&amp;[17523]"/>
            <x15:cachedUniqueName index="5122" name="[Clean_Data].[Customer ID].&amp;[17524]"/>
            <x15:cachedUniqueName index="5123" name="[Clean_Data].[Customer ID].&amp;[17525]"/>
            <x15:cachedUniqueName index="5124" name="[Clean_Data].[Customer ID].&amp;[17526]"/>
            <x15:cachedUniqueName index="5125" name="[Clean_Data].[Customer ID].&amp;[17527]"/>
            <x15:cachedUniqueName index="5126" name="[Clean_Data].[Customer ID].&amp;[17528]"/>
            <x15:cachedUniqueName index="5127" name="[Clean_Data].[Customer ID].&amp;[17529]"/>
            <x15:cachedUniqueName index="5128" name="[Clean_Data].[Customer ID].&amp;[17530]"/>
            <x15:cachedUniqueName index="5129" name="[Clean_Data].[Customer ID].&amp;[17531]"/>
            <x15:cachedUniqueName index="5130" name="[Clean_Data].[Customer ID].&amp;[17532]"/>
            <x15:cachedUniqueName index="5131" name="[Clean_Data].[Customer ID].&amp;[17533]"/>
            <x15:cachedUniqueName index="5132" name="[Clean_Data].[Customer ID].&amp;[17534]"/>
            <x15:cachedUniqueName index="5133" name="[Clean_Data].[Customer ID].&amp;[17535]"/>
            <x15:cachedUniqueName index="5134" name="[Clean_Data].[Customer ID].&amp;[17536]"/>
            <x15:cachedUniqueName index="5135" name="[Clean_Data].[Customer ID].&amp;[17537]"/>
            <x15:cachedUniqueName index="5136" name="[Clean_Data].[Customer ID].&amp;[17538]"/>
            <x15:cachedUniqueName index="5137" name="[Clean_Data].[Customer ID].&amp;[17539]"/>
            <x15:cachedUniqueName index="5138" name="[Clean_Data].[Customer ID].&amp;[17540]"/>
            <x15:cachedUniqueName index="5139" name="[Clean_Data].[Customer ID].&amp;[17541]"/>
            <x15:cachedUniqueName index="5140" name="[Clean_Data].[Customer ID].&amp;[17542]"/>
            <x15:cachedUniqueName index="5141" name="[Clean_Data].[Customer ID].&amp;[17543]"/>
            <x15:cachedUniqueName index="5142" name="[Clean_Data].[Customer ID].&amp;[17544]"/>
            <x15:cachedUniqueName index="5143" name="[Clean_Data].[Customer ID].&amp;[17545]"/>
            <x15:cachedUniqueName index="5144" name="[Clean_Data].[Customer ID].&amp;[17547]"/>
            <x15:cachedUniqueName index="5145" name="[Clean_Data].[Customer ID].&amp;[17548]"/>
            <x15:cachedUniqueName index="5146" name="[Clean_Data].[Customer ID].&amp;[17549]"/>
            <x15:cachedUniqueName index="5147" name="[Clean_Data].[Customer ID].&amp;[17550]"/>
            <x15:cachedUniqueName index="5148" name="[Clean_Data].[Customer ID].&amp;[17551]"/>
            <x15:cachedUniqueName index="5149" name="[Clean_Data].[Customer ID].&amp;[17552]"/>
            <x15:cachedUniqueName index="5150" name="[Clean_Data].[Customer ID].&amp;[17553]"/>
            <x15:cachedUniqueName index="5151" name="[Clean_Data].[Customer ID].&amp;[17554]"/>
            <x15:cachedUniqueName index="5152" name="[Clean_Data].[Customer ID].&amp;[17555]"/>
            <x15:cachedUniqueName index="5153" name="[Clean_Data].[Customer ID].&amp;[17556]"/>
            <x15:cachedUniqueName index="5154" name="[Clean_Data].[Customer ID].&amp;[17557]"/>
            <x15:cachedUniqueName index="5155" name="[Clean_Data].[Customer ID].&amp;[17558]"/>
            <x15:cachedUniqueName index="5156" name="[Clean_Data].[Customer ID].&amp;[17559]"/>
            <x15:cachedUniqueName index="5157" name="[Clean_Data].[Customer ID].&amp;[17560]"/>
            <x15:cachedUniqueName index="5158" name="[Clean_Data].[Customer ID].&amp;[17561]"/>
            <x15:cachedUniqueName index="5159" name="[Clean_Data].[Customer ID].&amp;[17562]"/>
            <x15:cachedUniqueName index="5160" name="[Clean_Data].[Customer ID].&amp;[17563]"/>
            <x15:cachedUniqueName index="5161" name="[Clean_Data].[Customer ID].&amp;[17564]"/>
            <x15:cachedUniqueName index="5162" name="[Clean_Data].[Customer ID].&amp;[17565]"/>
            <x15:cachedUniqueName index="5163" name="[Clean_Data].[Customer ID].&amp;[17566]"/>
            <x15:cachedUniqueName index="5164" name="[Clean_Data].[Customer ID].&amp;[17567]"/>
            <x15:cachedUniqueName index="5165" name="[Clean_Data].[Customer ID].&amp;[17568]"/>
            <x15:cachedUniqueName index="5166" name="[Clean_Data].[Customer ID].&amp;[17569]"/>
            <x15:cachedUniqueName index="5167" name="[Clean_Data].[Customer ID].&amp;[17570]"/>
            <x15:cachedUniqueName index="5168" name="[Clean_Data].[Customer ID].&amp;[17571]"/>
            <x15:cachedUniqueName index="5169" name="[Clean_Data].[Customer ID].&amp;[17572]"/>
            <x15:cachedUniqueName index="5170" name="[Clean_Data].[Customer ID].&amp;[17573]"/>
            <x15:cachedUniqueName index="5171" name="[Clean_Data].[Customer ID].&amp;[17574]"/>
            <x15:cachedUniqueName index="5172" name="[Clean_Data].[Customer ID].&amp;[17575]"/>
            <x15:cachedUniqueName index="5173" name="[Clean_Data].[Customer ID].&amp;[17576]"/>
            <x15:cachedUniqueName index="5174" name="[Clean_Data].[Customer ID].&amp;[17577]"/>
            <x15:cachedUniqueName index="5175" name="[Clean_Data].[Customer ID].&amp;[17578]"/>
            <x15:cachedUniqueName index="5176" name="[Clean_Data].[Customer ID].&amp;[17579]"/>
            <x15:cachedUniqueName index="5177" name="[Clean_Data].[Customer ID].&amp;[17580]"/>
            <x15:cachedUniqueName index="5178" name="[Clean_Data].[Customer ID].&amp;[17581]"/>
            <x15:cachedUniqueName index="5179" name="[Clean_Data].[Customer ID].&amp;[17582]"/>
            <x15:cachedUniqueName index="5180" name="[Clean_Data].[Customer ID].&amp;[17583]"/>
            <x15:cachedUniqueName index="5181" name="[Clean_Data].[Customer ID].&amp;[17584]"/>
            <x15:cachedUniqueName index="5182" name="[Clean_Data].[Customer ID].&amp;[17585]"/>
            <x15:cachedUniqueName index="5183" name="[Clean_Data].[Customer ID].&amp;[17586]"/>
            <x15:cachedUniqueName index="5184" name="[Clean_Data].[Customer ID].&amp;[17587]"/>
            <x15:cachedUniqueName index="5185" name="[Clean_Data].[Customer ID].&amp;[17588]"/>
            <x15:cachedUniqueName index="5186" name="[Clean_Data].[Customer ID].&amp;[17589]"/>
            <x15:cachedUniqueName index="5187" name="[Clean_Data].[Customer ID].&amp;[17590]"/>
            <x15:cachedUniqueName index="5188" name="[Clean_Data].[Customer ID].&amp;[17591]"/>
            <x15:cachedUniqueName index="5189" name="[Clean_Data].[Customer ID].&amp;[17592]"/>
            <x15:cachedUniqueName index="5190" name="[Clean_Data].[Customer ID].&amp;[17593]"/>
            <x15:cachedUniqueName index="5191" name="[Clean_Data].[Customer ID].&amp;[17594]"/>
            <x15:cachedUniqueName index="5192" name="[Clean_Data].[Customer ID].&amp;[17595]"/>
            <x15:cachedUniqueName index="5193" name="[Clean_Data].[Customer ID].&amp;[17596]"/>
            <x15:cachedUniqueName index="5194" name="[Clean_Data].[Customer ID].&amp;[17597]"/>
            <x15:cachedUniqueName index="5195" name="[Clean_Data].[Customer ID].&amp;[17598]"/>
            <x15:cachedUniqueName index="5196" name="[Clean_Data].[Customer ID].&amp;[17599]"/>
            <x15:cachedUniqueName index="5197" name="[Clean_Data].[Customer ID].&amp;[17600]"/>
            <x15:cachedUniqueName index="5198" name="[Clean_Data].[Customer ID].&amp;[17601]"/>
            <x15:cachedUniqueName index="5199" name="[Clean_Data].[Customer ID].&amp;[17602]"/>
            <x15:cachedUniqueName index="5200" name="[Clean_Data].[Customer ID].&amp;[17603]"/>
            <x15:cachedUniqueName index="5201" name="[Clean_Data].[Customer ID].&amp;[17604]"/>
            <x15:cachedUniqueName index="5202" name="[Clean_Data].[Customer ID].&amp;[17605]"/>
            <x15:cachedUniqueName index="5203" name="[Clean_Data].[Customer ID].&amp;[17606]"/>
            <x15:cachedUniqueName index="5204" name="[Clean_Data].[Customer ID].&amp;[17607]"/>
            <x15:cachedUniqueName index="5205" name="[Clean_Data].[Customer ID].&amp;[17608]"/>
            <x15:cachedUniqueName index="5206" name="[Clean_Data].[Customer ID].&amp;[17609]"/>
            <x15:cachedUniqueName index="5207" name="[Clean_Data].[Customer ID].&amp;[17610]"/>
            <x15:cachedUniqueName index="5208" name="[Clean_Data].[Customer ID].&amp;[17611]"/>
            <x15:cachedUniqueName index="5209" name="[Clean_Data].[Customer ID].&amp;[17612]"/>
            <x15:cachedUniqueName index="5210" name="[Clean_Data].[Customer ID].&amp;[17613]"/>
            <x15:cachedUniqueName index="5211" name="[Clean_Data].[Customer ID].&amp;[17614]"/>
            <x15:cachedUniqueName index="5212" name="[Clean_Data].[Customer ID].&amp;[17615]"/>
            <x15:cachedUniqueName index="5213" name="[Clean_Data].[Customer ID].&amp;[17616]"/>
            <x15:cachedUniqueName index="5214" name="[Clean_Data].[Customer ID].&amp;[17617]"/>
            <x15:cachedUniqueName index="5215" name="[Clean_Data].[Customer ID].&amp;[17618]"/>
            <x15:cachedUniqueName index="5216" name="[Clean_Data].[Customer ID].&amp;[17619]"/>
            <x15:cachedUniqueName index="5217" name="[Clean_Data].[Customer ID].&amp;[17620]"/>
            <x15:cachedUniqueName index="5218" name="[Clean_Data].[Customer ID].&amp;[17621]"/>
            <x15:cachedUniqueName index="5219" name="[Clean_Data].[Customer ID].&amp;[17622]"/>
            <x15:cachedUniqueName index="5220" name="[Clean_Data].[Customer ID].&amp;[17623]"/>
            <x15:cachedUniqueName index="5221" name="[Clean_Data].[Customer ID].&amp;[17624]"/>
            <x15:cachedUniqueName index="5222" name="[Clean_Data].[Customer ID].&amp;[17625]"/>
            <x15:cachedUniqueName index="5223" name="[Clean_Data].[Customer ID].&amp;[17626]"/>
            <x15:cachedUniqueName index="5224" name="[Clean_Data].[Customer ID].&amp;[17627]"/>
            <x15:cachedUniqueName index="5225" name="[Clean_Data].[Customer ID].&amp;[17628]"/>
            <x15:cachedUniqueName index="5226" name="[Clean_Data].[Customer ID].&amp;[17629]"/>
            <x15:cachedUniqueName index="5227" name="[Clean_Data].[Customer ID].&amp;[17630]"/>
            <x15:cachedUniqueName index="5228" name="[Clean_Data].[Customer ID].&amp;[17631]"/>
            <x15:cachedUniqueName index="5229" name="[Clean_Data].[Customer ID].&amp;[17633]"/>
            <x15:cachedUniqueName index="5230" name="[Clean_Data].[Customer ID].&amp;[17634]"/>
            <x15:cachedUniqueName index="5231" name="[Clean_Data].[Customer ID].&amp;[17635]"/>
            <x15:cachedUniqueName index="5232" name="[Clean_Data].[Customer ID].&amp;[17636]"/>
            <x15:cachedUniqueName index="5233" name="[Clean_Data].[Customer ID].&amp;[17637]"/>
            <x15:cachedUniqueName index="5234" name="[Clean_Data].[Customer ID].&amp;[17638]"/>
            <x15:cachedUniqueName index="5235" name="[Clean_Data].[Customer ID].&amp;[17639]"/>
            <x15:cachedUniqueName index="5236" name="[Clean_Data].[Customer ID].&amp;[17640]"/>
            <x15:cachedUniqueName index="5237" name="[Clean_Data].[Customer ID].&amp;[17642]"/>
            <x15:cachedUniqueName index="5238" name="[Clean_Data].[Customer ID].&amp;[17643]"/>
            <x15:cachedUniqueName index="5239" name="[Clean_Data].[Customer ID].&amp;[17644]"/>
            <x15:cachedUniqueName index="5240" name="[Clean_Data].[Customer ID].&amp;[17646]"/>
            <x15:cachedUniqueName index="5241" name="[Clean_Data].[Customer ID].&amp;[17647]"/>
            <x15:cachedUniqueName index="5242" name="[Clean_Data].[Customer ID].&amp;[17648]"/>
            <x15:cachedUniqueName index="5243" name="[Clean_Data].[Customer ID].&amp;[17649]"/>
            <x15:cachedUniqueName index="5244" name="[Clean_Data].[Customer ID].&amp;[17650]"/>
            <x15:cachedUniqueName index="5245" name="[Clean_Data].[Customer ID].&amp;[17651]"/>
            <x15:cachedUniqueName index="5246" name="[Clean_Data].[Customer ID].&amp;[17652]"/>
            <x15:cachedUniqueName index="5247" name="[Clean_Data].[Customer ID].&amp;[17653]"/>
            <x15:cachedUniqueName index="5248" name="[Clean_Data].[Customer ID].&amp;[17654]"/>
            <x15:cachedUniqueName index="5249" name="[Clean_Data].[Customer ID].&amp;[17655]"/>
            <x15:cachedUniqueName index="5250" name="[Clean_Data].[Customer ID].&amp;[17656]"/>
            <x15:cachedUniqueName index="5251" name="[Clean_Data].[Customer ID].&amp;[17657]"/>
            <x15:cachedUniqueName index="5252" name="[Clean_Data].[Customer ID].&amp;[17658]"/>
            <x15:cachedUniqueName index="5253" name="[Clean_Data].[Customer ID].&amp;[17659]"/>
            <x15:cachedUniqueName index="5254" name="[Clean_Data].[Customer ID].&amp;[17660]"/>
            <x15:cachedUniqueName index="5255" name="[Clean_Data].[Customer ID].&amp;[17662]"/>
            <x15:cachedUniqueName index="5256" name="[Clean_Data].[Customer ID].&amp;[17663]"/>
            <x15:cachedUniqueName index="5257" name="[Clean_Data].[Customer ID].&amp;[17664]"/>
            <x15:cachedUniqueName index="5258" name="[Clean_Data].[Customer ID].&amp;[17665]"/>
            <x15:cachedUniqueName index="5259" name="[Clean_Data].[Customer ID].&amp;[17666]"/>
            <x15:cachedUniqueName index="5260" name="[Clean_Data].[Customer ID].&amp;[17667]"/>
            <x15:cachedUniqueName index="5261" name="[Clean_Data].[Customer ID].&amp;[17668]"/>
            <x15:cachedUniqueName index="5262" name="[Clean_Data].[Customer ID].&amp;[17669]"/>
            <x15:cachedUniqueName index="5263" name="[Clean_Data].[Customer ID].&amp;[17670]"/>
            <x15:cachedUniqueName index="5264" name="[Clean_Data].[Customer ID].&amp;[17671]"/>
            <x15:cachedUniqueName index="5265" name="[Clean_Data].[Customer ID].&amp;[17672]"/>
            <x15:cachedUniqueName index="5266" name="[Clean_Data].[Customer ID].&amp;[17673]"/>
            <x15:cachedUniqueName index="5267" name="[Clean_Data].[Customer ID].&amp;[17674]"/>
            <x15:cachedUniqueName index="5268" name="[Clean_Data].[Customer ID].&amp;[17675]"/>
            <x15:cachedUniqueName index="5269" name="[Clean_Data].[Customer ID].&amp;[17676]"/>
            <x15:cachedUniqueName index="5270" name="[Clean_Data].[Customer ID].&amp;[17677]"/>
            <x15:cachedUniqueName index="5271" name="[Clean_Data].[Customer ID].&amp;[17678]"/>
            <x15:cachedUniqueName index="5272" name="[Clean_Data].[Customer ID].&amp;[17679]"/>
            <x15:cachedUniqueName index="5273" name="[Clean_Data].[Customer ID].&amp;[17680]"/>
            <x15:cachedUniqueName index="5274" name="[Clean_Data].[Customer ID].&amp;[17681]"/>
            <x15:cachedUniqueName index="5275" name="[Clean_Data].[Customer ID].&amp;[17682]"/>
            <x15:cachedUniqueName index="5276" name="[Clean_Data].[Customer ID].&amp;[17683]"/>
            <x15:cachedUniqueName index="5277" name="[Clean_Data].[Customer ID].&amp;[17684]"/>
            <x15:cachedUniqueName index="5278" name="[Clean_Data].[Customer ID].&amp;[17685]"/>
            <x15:cachedUniqueName index="5279" name="[Clean_Data].[Customer ID].&amp;[17686]"/>
            <x15:cachedUniqueName index="5280" name="[Clean_Data].[Customer ID].&amp;[17687]"/>
            <x15:cachedUniqueName index="5281" name="[Clean_Data].[Customer ID].&amp;[17688]"/>
            <x15:cachedUniqueName index="5282" name="[Clean_Data].[Customer ID].&amp;[17689]"/>
            <x15:cachedUniqueName index="5283" name="[Clean_Data].[Customer ID].&amp;[17690]"/>
            <x15:cachedUniqueName index="5284" name="[Clean_Data].[Customer ID].&amp;[17691]"/>
            <x15:cachedUniqueName index="5285" name="[Clean_Data].[Customer ID].&amp;[17692]"/>
            <x15:cachedUniqueName index="5286" name="[Clean_Data].[Customer ID].&amp;[17693]"/>
            <x15:cachedUniqueName index="5287" name="[Clean_Data].[Customer ID].&amp;[17694]"/>
            <x15:cachedUniqueName index="5288" name="[Clean_Data].[Customer ID].&amp;[17695]"/>
            <x15:cachedUniqueName index="5289" name="[Clean_Data].[Customer ID].&amp;[17696]"/>
            <x15:cachedUniqueName index="5290" name="[Clean_Data].[Customer ID].&amp;[17697]"/>
            <x15:cachedUniqueName index="5291" name="[Clean_Data].[Customer ID].&amp;[17698]"/>
            <x15:cachedUniqueName index="5292" name="[Clean_Data].[Customer ID].&amp;[17699]"/>
            <x15:cachedUniqueName index="5293" name="[Clean_Data].[Customer ID].&amp;[17700]"/>
            <x15:cachedUniqueName index="5294" name="[Clean_Data].[Customer ID].&amp;[17701]"/>
            <x15:cachedUniqueName index="5295" name="[Clean_Data].[Customer ID].&amp;[17702]"/>
            <x15:cachedUniqueName index="5296" name="[Clean_Data].[Customer ID].&amp;[17703]"/>
            <x15:cachedUniqueName index="5297" name="[Clean_Data].[Customer ID].&amp;[17704]"/>
            <x15:cachedUniqueName index="5298" name="[Clean_Data].[Customer ID].&amp;[17705]"/>
            <x15:cachedUniqueName index="5299" name="[Clean_Data].[Customer ID].&amp;[17706]"/>
            <x15:cachedUniqueName index="5300" name="[Clean_Data].[Customer ID].&amp;[17707]"/>
            <x15:cachedUniqueName index="5301" name="[Clean_Data].[Customer ID].&amp;[17708]"/>
            <x15:cachedUniqueName index="5302" name="[Clean_Data].[Customer ID].&amp;[17709]"/>
            <x15:cachedUniqueName index="5303" name="[Clean_Data].[Customer ID].&amp;[17710]"/>
            <x15:cachedUniqueName index="5304" name="[Clean_Data].[Customer ID].&amp;[17711]"/>
            <x15:cachedUniqueName index="5305" name="[Clean_Data].[Customer ID].&amp;[17712]"/>
            <x15:cachedUniqueName index="5306" name="[Clean_Data].[Customer ID].&amp;[17713]"/>
            <x15:cachedUniqueName index="5307" name="[Clean_Data].[Customer ID].&amp;[17714]"/>
            <x15:cachedUniqueName index="5308" name="[Clean_Data].[Customer ID].&amp;[17715]"/>
            <x15:cachedUniqueName index="5309" name="[Clean_Data].[Customer ID].&amp;[17716]"/>
            <x15:cachedUniqueName index="5310" name="[Clean_Data].[Customer ID].&amp;[17717]"/>
            <x15:cachedUniqueName index="5311" name="[Clean_Data].[Customer ID].&amp;[17718]"/>
            <x15:cachedUniqueName index="5312" name="[Clean_Data].[Customer ID].&amp;[17719]"/>
            <x15:cachedUniqueName index="5313" name="[Clean_Data].[Customer ID].&amp;[17720]"/>
            <x15:cachedUniqueName index="5314" name="[Clean_Data].[Customer ID].&amp;[17721]"/>
            <x15:cachedUniqueName index="5315" name="[Clean_Data].[Customer ID].&amp;[17722]"/>
            <x15:cachedUniqueName index="5316" name="[Clean_Data].[Customer ID].&amp;[17723]"/>
            <x15:cachedUniqueName index="5317" name="[Clean_Data].[Customer ID].&amp;[17724]"/>
            <x15:cachedUniqueName index="5318" name="[Clean_Data].[Customer ID].&amp;[17725]"/>
            <x15:cachedUniqueName index="5319" name="[Clean_Data].[Customer ID].&amp;[17726]"/>
            <x15:cachedUniqueName index="5320" name="[Clean_Data].[Customer ID].&amp;[17727]"/>
            <x15:cachedUniqueName index="5321" name="[Clean_Data].[Customer ID].&amp;[17728]"/>
            <x15:cachedUniqueName index="5322" name="[Clean_Data].[Customer ID].&amp;[17729]"/>
            <x15:cachedUniqueName index="5323" name="[Clean_Data].[Customer ID].&amp;[17730]"/>
            <x15:cachedUniqueName index="5324" name="[Clean_Data].[Customer ID].&amp;[17731]"/>
            <x15:cachedUniqueName index="5325" name="[Clean_Data].[Customer ID].&amp;[17732]"/>
            <x15:cachedUniqueName index="5326" name="[Clean_Data].[Customer ID].&amp;[17733]"/>
            <x15:cachedUniqueName index="5327" name="[Clean_Data].[Customer ID].&amp;[17734]"/>
            <x15:cachedUniqueName index="5328" name="[Clean_Data].[Customer ID].&amp;[17735]"/>
            <x15:cachedUniqueName index="5329" name="[Clean_Data].[Customer ID].&amp;[17736]"/>
            <x15:cachedUniqueName index="5330" name="[Clean_Data].[Customer ID].&amp;[17737]"/>
            <x15:cachedUniqueName index="5331" name="[Clean_Data].[Customer ID].&amp;[17738]"/>
            <x15:cachedUniqueName index="5332" name="[Clean_Data].[Customer ID].&amp;[17739]"/>
            <x15:cachedUniqueName index="5333" name="[Clean_Data].[Customer ID].&amp;[17740]"/>
            <x15:cachedUniqueName index="5334" name="[Clean_Data].[Customer ID].&amp;[17741]"/>
            <x15:cachedUniqueName index="5335" name="[Clean_Data].[Customer ID].&amp;[17742]"/>
            <x15:cachedUniqueName index="5336" name="[Clean_Data].[Customer ID].&amp;[17743]"/>
            <x15:cachedUniqueName index="5337" name="[Clean_Data].[Customer ID].&amp;[17744]"/>
            <x15:cachedUniqueName index="5338" name="[Clean_Data].[Customer ID].&amp;[17745]"/>
            <x15:cachedUniqueName index="5339" name="[Clean_Data].[Customer ID].&amp;[17746]"/>
            <x15:cachedUniqueName index="5340" name="[Clean_Data].[Customer ID].&amp;[17747]"/>
            <x15:cachedUniqueName index="5341" name="[Clean_Data].[Customer ID].&amp;[17748]"/>
            <x15:cachedUniqueName index="5342" name="[Clean_Data].[Customer ID].&amp;[17749]"/>
            <x15:cachedUniqueName index="5343" name="[Clean_Data].[Customer ID].&amp;[17750]"/>
            <x15:cachedUniqueName index="5344" name="[Clean_Data].[Customer ID].&amp;[17751]"/>
            <x15:cachedUniqueName index="5345" name="[Clean_Data].[Customer ID].&amp;[17752]"/>
            <x15:cachedUniqueName index="5346" name="[Clean_Data].[Customer ID].&amp;[17753]"/>
            <x15:cachedUniqueName index="5347" name="[Clean_Data].[Customer ID].&amp;[17754]"/>
            <x15:cachedUniqueName index="5348" name="[Clean_Data].[Customer ID].&amp;[17756]"/>
            <x15:cachedUniqueName index="5349" name="[Clean_Data].[Customer ID].&amp;[17757]"/>
            <x15:cachedUniqueName index="5350" name="[Clean_Data].[Customer ID].&amp;[17758]"/>
            <x15:cachedUniqueName index="5351" name="[Clean_Data].[Customer ID].&amp;[17759]"/>
            <x15:cachedUniqueName index="5352" name="[Clean_Data].[Customer ID].&amp;[17760]"/>
            <x15:cachedUniqueName index="5353" name="[Clean_Data].[Customer ID].&amp;[17761]"/>
            <x15:cachedUniqueName index="5354" name="[Clean_Data].[Customer ID].&amp;[17762]"/>
            <x15:cachedUniqueName index="5355" name="[Clean_Data].[Customer ID].&amp;[17763]"/>
            <x15:cachedUniqueName index="5356" name="[Clean_Data].[Customer ID].&amp;[17764]"/>
            <x15:cachedUniqueName index="5357" name="[Clean_Data].[Customer ID].&amp;[17765]"/>
            <x15:cachedUniqueName index="5358" name="[Clean_Data].[Customer ID].&amp;[17766]"/>
            <x15:cachedUniqueName index="5359" name="[Clean_Data].[Customer ID].&amp;[17767]"/>
            <x15:cachedUniqueName index="5360" name="[Clean_Data].[Customer ID].&amp;[17768]"/>
            <x15:cachedUniqueName index="5361" name="[Clean_Data].[Customer ID].&amp;[17769]"/>
            <x15:cachedUniqueName index="5362" name="[Clean_Data].[Customer ID].&amp;[17770]"/>
            <x15:cachedUniqueName index="5363" name="[Clean_Data].[Customer ID].&amp;[17771]"/>
            <x15:cachedUniqueName index="5364" name="[Clean_Data].[Customer ID].&amp;[17772]"/>
            <x15:cachedUniqueName index="5365" name="[Clean_Data].[Customer ID].&amp;[17773]"/>
            <x15:cachedUniqueName index="5366" name="[Clean_Data].[Customer ID].&amp;[17774]"/>
            <x15:cachedUniqueName index="5367" name="[Clean_Data].[Customer ID].&amp;[17775]"/>
            <x15:cachedUniqueName index="5368" name="[Clean_Data].[Customer ID].&amp;[17776]"/>
            <x15:cachedUniqueName index="5369" name="[Clean_Data].[Customer ID].&amp;[17777]"/>
            <x15:cachedUniqueName index="5370" name="[Clean_Data].[Customer ID].&amp;[17778]"/>
            <x15:cachedUniqueName index="5371" name="[Clean_Data].[Customer ID].&amp;[17779]"/>
            <x15:cachedUniqueName index="5372" name="[Clean_Data].[Customer ID].&amp;[17780]"/>
            <x15:cachedUniqueName index="5373" name="[Clean_Data].[Customer ID].&amp;[17781]"/>
            <x15:cachedUniqueName index="5374" name="[Clean_Data].[Customer ID].&amp;[17782]"/>
            <x15:cachedUniqueName index="5375" name="[Clean_Data].[Customer ID].&amp;[17783]"/>
            <x15:cachedUniqueName index="5376" name="[Clean_Data].[Customer ID].&amp;[17784]"/>
            <x15:cachedUniqueName index="5377" name="[Clean_Data].[Customer ID].&amp;[17785]"/>
            <x15:cachedUniqueName index="5378" name="[Clean_Data].[Customer ID].&amp;[17786]"/>
            <x15:cachedUniqueName index="5379" name="[Clean_Data].[Customer ID].&amp;[17787]"/>
            <x15:cachedUniqueName index="5380" name="[Clean_Data].[Customer ID].&amp;[17788]"/>
            <x15:cachedUniqueName index="5381" name="[Clean_Data].[Customer ID].&amp;[17789]"/>
            <x15:cachedUniqueName index="5382" name="[Clean_Data].[Customer ID].&amp;[17790]"/>
            <x15:cachedUniqueName index="5383" name="[Clean_Data].[Customer ID].&amp;[17791]"/>
            <x15:cachedUniqueName index="5384" name="[Clean_Data].[Customer ID].&amp;[17792]"/>
            <x15:cachedUniqueName index="5385" name="[Clean_Data].[Customer ID].&amp;[17793]"/>
            <x15:cachedUniqueName index="5386" name="[Clean_Data].[Customer ID].&amp;[17794]"/>
            <x15:cachedUniqueName index="5387" name="[Clean_Data].[Customer ID].&amp;[17795]"/>
            <x15:cachedUniqueName index="5388" name="[Clean_Data].[Customer ID].&amp;[17796]"/>
            <x15:cachedUniqueName index="5389" name="[Clean_Data].[Customer ID].&amp;[17797]"/>
            <x15:cachedUniqueName index="5390" name="[Clean_Data].[Customer ID].&amp;[17798]"/>
            <x15:cachedUniqueName index="5391" name="[Clean_Data].[Customer ID].&amp;[17799]"/>
            <x15:cachedUniqueName index="5392" name="[Clean_Data].[Customer ID].&amp;[17800]"/>
            <x15:cachedUniqueName index="5393" name="[Clean_Data].[Customer ID].&amp;[17801]"/>
            <x15:cachedUniqueName index="5394" name="[Clean_Data].[Customer ID].&amp;[17802]"/>
            <x15:cachedUniqueName index="5395" name="[Clean_Data].[Customer ID].&amp;[17803]"/>
            <x15:cachedUniqueName index="5396" name="[Clean_Data].[Customer ID].&amp;[17804]"/>
            <x15:cachedUniqueName index="5397" name="[Clean_Data].[Customer ID].&amp;[17805]"/>
            <x15:cachedUniqueName index="5398" name="[Clean_Data].[Customer ID].&amp;[17806]"/>
            <x15:cachedUniqueName index="5399" name="[Clean_Data].[Customer ID].&amp;[17807]"/>
            <x15:cachedUniqueName index="5400" name="[Clean_Data].[Customer ID].&amp;[17808]"/>
            <x15:cachedUniqueName index="5401" name="[Clean_Data].[Customer ID].&amp;[17809]"/>
            <x15:cachedUniqueName index="5402" name="[Clean_Data].[Customer ID].&amp;[17810]"/>
            <x15:cachedUniqueName index="5403" name="[Clean_Data].[Customer ID].&amp;[17811]"/>
            <x15:cachedUniqueName index="5404" name="[Clean_Data].[Customer ID].&amp;[17812]"/>
            <x15:cachedUniqueName index="5405" name="[Clean_Data].[Customer ID].&amp;[17813]"/>
            <x15:cachedUniqueName index="5406" name="[Clean_Data].[Customer ID].&amp;[17814]"/>
            <x15:cachedUniqueName index="5407" name="[Clean_Data].[Customer ID].&amp;[17815]"/>
            <x15:cachedUniqueName index="5408" name="[Clean_Data].[Customer ID].&amp;[17816]"/>
            <x15:cachedUniqueName index="5409" name="[Clean_Data].[Customer ID].&amp;[17817]"/>
            <x15:cachedUniqueName index="5410" name="[Clean_Data].[Customer ID].&amp;[17818]"/>
            <x15:cachedUniqueName index="5411" name="[Clean_Data].[Customer ID].&amp;[17819]"/>
            <x15:cachedUniqueName index="5412" name="[Clean_Data].[Customer ID].&amp;[17820]"/>
            <x15:cachedUniqueName index="5413" name="[Clean_Data].[Customer ID].&amp;[17821]"/>
            <x15:cachedUniqueName index="5414" name="[Clean_Data].[Customer ID].&amp;[17822]"/>
            <x15:cachedUniqueName index="5415" name="[Clean_Data].[Customer ID].&amp;[17823]"/>
            <x15:cachedUniqueName index="5416" name="[Clean_Data].[Customer ID].&amp;[17824]"/>
            <x15:cachedUniqueName index="5417" name="[Clean_Data].[Customer ID].&amp;[17825]"/>
            <x15:cachedUniqueName index="5418" name="[Clean_Data].[Customer ID].&amp;[17826]"/>
            <x15:cachedUniqueName index="5419" name="[Clean_Data].[Customer ID].&amp;[17827]"/>
            <x15:cachedUniqueName index="5420" name="[Clean_Data].[Customer ID].&amp;[17828]"/>
            <x15:cachedUniqueName index="5421" name="[Clean_Data].[Customer ID].&amp;[17829]"/>
            <x15:cachedUniqueName index="5422" name="[Clean_Data].[Customer ID].&amp;[17830]"/>
            <x15:cachedUniqueName index="5423" name="[Clean_Data].[Customer ID].&amp;[17831]"/>
            <x15:cachedUniqueName index="5424" name="[Clean_Data].[Customer ID].&amp;[17832]"/>
            <x15:cachedUniqueName index="5425" name="[Clean_Data].[Customer ID].&amp;[17833]"/>
            <x15:cachedUniqueName index="5426" name="[Clean_Data].[Customer ID].&amp;[17834]"/>
            <x15:cachedUniqueName index="5427" name="[Clean_Data].[Customer ID].&amp;[17835]"/>
            <x15:cachedUniqueName index="5428" name="[Clean_Data].[Customer ID].&amp;[17836]"/>
            <x15:cachedUniqueName index="5429" name="[Clean_Data].[Customer ID].&amp;[17837]"/>
            <x15:cachedUniqueName index="5430" name="[Clean_Data].[Customer ID].&amp;[17838]"/>
            <x15:cachedUniqueName index="5431" name="[Clean_Data].[Customer ID].&amp;[17839]"/>
            <x15:cachedUniqueName index="5432" name="[Clean_Data].[Customer ID].&amp;[17840]"/>
            <x15:cachedUniqueName index="5433" name="[Clean_Data].[Customer ID].&amp;[17841]"/>
            <x15:cachedUniqueName index="5434" name="[Clean_Data].[Customer ID].&amp;[17842]"/>
            <x15:cachedUniqueName index="5435" name="[Clean_Data].[Customer ID].&amp;[17843]"/>
            <x15:cachedUniqueName index="5436" name="[Clean_Data].[Customer ID].&amp;[17844]"/>
            <x15:cachedUniqueName index="5437" name="[Clean_Data].[Customer ID].&amp;[17845]"/>
            <x15:cachedUniqueName index="5438" name="[Clean_Data].[Customer ID].&amp;[17846]"/>
            <x15:cachedUniqueName index="5439" name="[Clean_Data].[Customer ID].&amp;[17847]"/>
            <x15:cachedUniqueName index="5440" name="[Clean_Data].[Customer ID].&amp;[17848]"/>
            <x15:cachedUniqueName index="5441" name="[Clean_Data].[Customer ID].&amp;[17849]"/>
            <x15:cachedUniqueName index="5442" name="[Clean_Data].[Customer ID].&amp;[17850]"/>
            <x15:cachedUniqueName index="5443" name="[Clean_Data].[Customer ID].&amp;[17851]"/>
            <x15:cachedUniqueName index="5444" name="[Clean_Data].[Customer ID].&amp;[17852]"/>
            <x15:cachedUniqueName index="5445" name="[Clean_Data].[Customer ID].&amp;[17853]"/>
            <x15:cachedUniqueName index="5446" name="[Clean_Data].[Customer ID].&amp;[17854]"/>
            <x15:cachedUniqueName index="5447" name="[Clean_Data].[Customer ID].&amp;[17855]"/>
            <x15:cachedUniqueName index="5448" name="[Clean_Data].[Customer ID].&amp;[17856]"/>
            <x15:cachedUniqueName index="5449" name="[Clean_Data].[Customer ID].&amp;[17857]"/>
            <x15:cachedUniqueName index="5450" name="[Clean_Data].[Customer ID].&amp;[17858]"/>
            <x15:cachedUniqueName index="5451" name="[Clean_Data].[Customer ID].&amp;[17859]"/>
            <x15:cachedUniqueName index="5452" name="[Clean_Data].[Customer ID].&amp;[17860]"/>
            <x15:cachedUniqueName index="5453" name="[Clean_Data].[Customer ID].&amp;[17861]"/>
            <x15:cachedUniqueName index="5454" name="[Clean_Data].[Customer ID].&amp;[17862]"/>
            <x15:cachedUniqueName index="5455" name="[Clean_Data].[Customer ID].&amp;[17863]"/>
            <x15:cachedUniqueName index="5456" name="[Clean_Data].[Customer ID].&amp;[17864]"/>
            <x15:cachedUniqueName index="5457" name="[Clean_Data].[Customer ID].&amp;[17865]"/>
            <x15:cachedUniqueName index="5458" name="[Clean_Data].[Customer ID].&amp;[17866]"/>
            <x15:cachedUniqueName index="5459" name="[Clean_Data].[Customer ID].&amp;[17867]"/>
            <x15:cachedUniqueName index="5460" name="[Clean_Data].[Customer ID].&amp;[17868]"/>
            <x15:cachedUniqueName index="5461" name="[Clean_Data].[Customer ID].&amp;[17869]"/>
            <x15:cachedUniqueName index="5462" name="[Clean_Data].[Customer ID].&amp;[17870]"/>
            <x15:cachedUniqueName index="5463" name="[Clean_Data].[Customer ID].&amp;[17871]"/>
            <x15:cachedUniqueName index="5464" name="[Clean_Data].[Customer ID].&amp;[17872]"/>
            <x15:cachedUniqueName index="5465" name="[Clean_Data].[Customer ID].&amp;[17873]"/>
            <x15:cachedUniqueName index="5466" name="[Clean_Data].[Customer ID].&amp;[17874]"/>
            <x15:cachedUniqueName index="5467" name="[Clean_Data].[Customer ID].&amp;[17875]"/>
            <x15:cachedUniqueName index="5468" name="[Clean_Data].[Customer ID].&amp;[17876]"/>
            <x15:cachedUniqueName index="5469" name="[Clean_Data].[Customer ID].&amp;[17877]"/>
            <x15:cachedUniqueName index="5470" name="[Clean_Data].[Customer ID].&amp;[17878]"/>
            <x15:cachedUniqueName index="5471" name="[Clean_Data].[Customer ID].&amp;[17879]"/>
            <x15:cachedUniqueName index="5472" name="[Clean_Data].[Customer ID].&amp;[17880]"/>
            <x15:cachedUniqueName index="5473" name="[Clean_Data].[Customer ID].&amp;[17881]"/>
            <x15:cachedUniqueName index="5474" name="[Clean_Data].[Customer ID].&amp;[17882]"/>
            <x15:cachedUniqueName index="5475" name="[Clean_Data].[Customer ID].&amp;[17883]"/>
            <x15:cachedUniqueName index="5476" name="[Clean_Data].[Customer ID].&amp;[17884]"/>
            <x15:cachedUniqueName index="5477" name="[Clean_Data].[Customer ID].&amp;[17885]"/>
            <x15:cachedUniqueName index="5478" name="[Clean_Data].[Customer ID].&amp;[17886]"/>
            <x15:cachedUniqueName index="5479" name="[Clean_Data].[Customer ID].&amp;[17887]"/>
            <x15:cachedUniqueName index="5480" name="[Clean_Data].[Customer ID].&amp;[17888]"/>
            <x15:cachedUniqueName index="5481" name="[Clean_Data].[Customer ID].&amp;[17889]"/>
            <x15:cachedUniqueName index="5482" name="[Clean_Data].[Customer ID].&amp;[17890]"/>
            <x15:cachedUniqueName index="5483" name="[Clean_Data].[Customer ID].&amp;[17891]"/>
            <x15:cachedUniqueName index="5484" name="[Clean_Data].[Customer ID].&amp;[17892]"/>
            <x15:cachedUniqueName index="5485" name="[Clean_Data].[Customer ID].&amp;[17893]"/>
            <x15:cachedUniqueName index="5486" name="[Clean_Data].[Customer ID].&amp;[17894]"/>
            <x15:cachedUniqueName index="5487" name="[Clean_Data].[Customer ID].&amp;[17895]"/>
            <x15:cachedUniqueName index="5488" name="[Clean_Data].[Customer ID].&amp;[17896]"/>
            <x15:cachedUniqueName index="5489" name="[Clean_Data].[Customer ID].&amp;[17897]"/>
            <x15:cachedUniqueName index="5490" name="[Clean_Data].[Customer ID].&amp;[17898]"/>
            <x15:cachedUniqueName index="5491" name="[Clean_Data].[Customer ID].&amp;[17899]"/>
            <x15:cachedUniqueName index="5492" name="[Clean_Data].[Customer ID].&amp;[17900]"/>
            <x15:cachedUniqueName index="5493" name="[Clean_Data].[Customer ID].&amp;[17901]"/>
            <x15:cachedUniqueName index="5494" name="[Clean_Data].[Customer ID].&amp;[17902]"/>
            <x15:cachedUniqueName index="5495" name="[Clean_Data].[Customer ID].&amp;[17903]"/>
            <x15:cachedUniqueName index="5496" name="[Clean_Data].[Customer ID].&amp;[17904]"/>
            <x15:cachedUniqueName index="5497" name="[Clean_Data].[Customer ID].&amp;[17905]"/>
            <x15:cachedUniqueName index="5498" name="[Clean_Data].[Customer ID].&amp;[17906]"/>
            <x15:cachedUniqueName index="5499" name="[Clean_Data].[Customer ID].&amp;[17907]"/>
            <x15:cachedUniqueName index="5500" name="[Clean_Data].[Customer ID].&amp;[17908]"/>
            <x15:cachedUniqueName index="5501" name="[Clean_Data].[Customer ID].&amp;[17909]"/>
            <x15:cachedUniqueName index="5502" name="[Clean_Data].[Customer ID].&amp;[17910]"/>
            <x15:cachedUniqueName index="5503" name="[Clean_Data].[Customer ID].&amp;[17911]"/>
            <x15:cachedUniqueName index="5504" name="[Clean_Data].[Customer ID].&amp;[17912]"/>
            <x15:cachedUniqueName index="5505" name="[Clean_Data].[Customer ID].&amp;[17913]"/>
            <x15:cachedUniqueName index="5506" name="[Clean_Data].[Customer ID].&amp;[17914]"/>
            <x15:cachedUniqueName index="5507" name="[Clean_Data].[Customer ID].&amp;[17915]"/>
            <x15:cachedUniqueName index="5508" name="[Clean_Data].[Customer ID].&amp;[17916]"/>
            <x15:cachedUniqueName index="5509" name="[Clean_Data].[Customer ID].&amp;[17917]"/>
            <x15:cachedUniqueName index="5510" name="[Clean_Data].[Customer ID].&amp;[17918]"/>
            <x15:cachedUniqueName index="5511" name="[Clean_Data].[Customer ID].&amp;[17919]"/>
            <x15:cachedUniqueName index="5512" name="[Clean_Data].[Customer ID].&amp;[17920]"/>
            <x15:cachedUniqueName index="5513" name="[Clean_Data].[Customer ID].&amp;[17921]"/>
            <x15:cachedUniqueName index="5514" name="[Clean_Data].[Customer ID].&amp;[17922]"/>
            <x15:cachedUniqueName index="5515" name="[Clean_Data].[Customer ID].&amp;[17923]"/>
            <x15:cachedUniqueName index="5516" name="[Clean_Data].[Customer ID].&amp;[17924]"/>
            <x15:cachedUniqueName index="5517" name="[Clean_Data].[Customer ID].&amp;[17925]"/>
            <x15:cachedUniqueName index="5518" name="[Clean_Data].[Customer ID].&amp;[17926]"/>
            <x15:cachedUniqueName index="5519" name="[Clean_Data].[Customer ID].&amp;[17927]"/>
            <x15:cachedUniqueName index="5520" name="[Clean_Data].[Customer ID].&amp;[17928]"/>
            <x15:cachedUniqueName index="5521" name="[Clean_Data].[Customer ID].&amp;[17929]"/>
            <x15:cachedUniqueName index="5522" name="[Clean_Data].[Customer ID].&amp;[17930]"/>
            <x15:cachedUniqueName index="5523" name="[Clean_Data].[Customer ID].&amp;[17931]"/>
            <x15:cachedUniqueName index="5524" name="[Clean_Data].[Customer ID].&amp;[17932]"/>
            <x15:cachedUniqueName index="5525" name="[Clean_Data].[Customer ID].&amp;[17933]"/>
            <x15:cachedUniqueName index="5526" name="[Clean_Data].[Customer ID].&amp;[17934]"/>
            <x15:cachedUniqueName index="5527" name="[Clean_Data].[Customer ID].&amp;[17935]"/>
            <x15:cachedUniqueName index="5528" name="[Clean_Data].[Customer ID].&amp;[17936]"/>
            <x15:cachedUniqueName index="5529" name="[Clean_Data].[Customer ID].&amp;[17937]"/>
            <x15:cachedUniqueName index="5530" name="[Clean_Data].[Customer ID].&amp;[17938]"/>
            <x15:cachedUniqueName index="5531" name="[Clean_Data].[Customer ID].&amp;[17939]"/>
            <x15:cachedUniqueName index="5532" name="[Clean_Data].[Customer ID].&amp;[17940]"/>
            <x15:cachedUniqueName index="5533" name="[Clean_Data].[Customer ID].&amp;[17941]"/>
            <x15:cachedUniqueName index="5534" name="[Clean_Data].[Customer ID].&amp;[17942]"/>
            <x15:cachedUniqueName index="5535" name="[Clean_Data].[Customer ID].&amp;[17944]"/>
            <x15:cachedUniqueName index="5536" name="[Clean_Data].[Customer ID].&amp;[17945]"/>
            <x15:cachedUniqueName index="5537" name="[Clean_Data].[Customer ID].&amp;[17946]"/>
            <x15:cachedUniqueName index="5538" name="[Clean_Data].[Customer ID].&amp;[17947]"/>
            <x15:cachedUniqueName index="5539" name="[Clean_Data].[Customer ID].&amp;[17948]"/>
            <x15:cachedUniqueName index="5540" name="[Clean_Data].[Customer ID].&amp;[17949]"/>
            <x15:cachedUniqueName index="5541" name="[Clean_Data].[Customer ID].&amp;[17950]"/>
            <x15:cachedUniqueName index="5542" name="[Clean_Data].[Customer ID].&amp;[17951]"/>
            <x15:cachedUniqueName index="5543" name="[Clean_Data].[Customer ID].&amp;[17952]"/>
            <x15:cachedUniqueName index="5544" name="[Clean_Data].[Customer ID].&amp;[17953]"/>
            <x15:cachedUniqueName index="5545" name="[Clean_Data].[Customer ID].&amp;[17954]"/>
            <x15:cachedUniqueName index="5546" name="[Clean_Data].[Customer ID].&amp;[17955]"/>
            <x15:cachedUniqueName index="5547" name="[Clean_Data].[Customer ID].&amp;[17956]"/>
            <x15:cachedUniqueName index="5548" name="[Clean_Data].[Customer ID].&amp;[17957]"/>
            <x15:cachedUniqueName index="5549" name="[Clean_Data].[Customer ID].&amp;[17958]"/>
            <x15:cachedUniqueName index="5550" name="[Clean_Data].[Customer ID].&amp;[17959]"/>
            <x15:cachedUniqueName index="5551" name="[Clean_Data].[Customer ID].&amp;[17960]"/>
            <x15:cachedUniqueName index="5552" name="[Clean_Data].[Customer ID].&amp;[17961]"/>
            <x15:cachedUniqueName index="5553" name="[Clean_Data].[Customer ID].&amp;[17962]"/>
            <x15:cachedUniqueName index="5554" name="[Clean_Data].[Customer ID].&amp;[17963]"/>
            <x15:cachedUniqueName index="5555" name="[Clean_Data].[Customer ID].&amp;[17964]"/>
            <x15:cachedUniqueName index="5556" name="[Clean_Data].[Customer ID].&amp;[17965]"/>
            <x15:cachedUniqueName index="5557" name="[Clean_Data].[Customer ID].&amp;[17966]"/>
            <x15:cachedUniqueName index="5558" name="[Clean_Data].[Customer ID].&amp;[17967]"/>
            <x15:cachedUniqueName index="5559" name="[Clean_Data].[Customer ID].&amp;[17968]"/>
            <x15:cachedUniqueName index="5560" name="[Clean_Data].[Customer ID].&amp;[17969]"/>
            <x15:cachedUniqueName index="5561" name="[Clean_Data].[Customer ID].&amp;[17970]"/>
            <x15:cachedUniqueName index="5562" name="[Clean_Data].[Customer ID].&amp;[17971]"/>
            <x15:cachedUniqueName index="5563" name="[Clean_Data].[Customer ID].&amp;[17972]"/>
            <x15:cachedUniqueName index="5564" name="[Clean_Data].[Customer ID].&amp;[17973]"/>
            <x15:cachedUniqueName index="5565" name="[Clean_Data].[Customer ID].&amp;[17974]"/>
            <x15:cachedUniqueName index="5566" name="[Clean_Data].[Customer ID].&amp;[17975]"/>
            <x15:cachedUniqueName index="5567" name="[Clean_Data].[Customer ID].&amp;[17976]"/>
            <x15:cachedUniqueName index="5568" name="[Clean_Data].[Customer ID].&amp;[17977]"/>
            <x15:cachedUniqueName index="5569" name="[Clean_Data].[Customer ID].&amp;[17978]"/>
            <x15:cachedUniqueName index="5570" name="[Clean_Data].[Customer ID].&amp;[17979]"/>
            <x15:cachedUniqueName index="5571" name="[Clean_Data].[Customer ID].&amp;[17980]"/>
            <x15:cachedUniqueName index="5572" name="[Clean_Data].[Customer ID].&amp;[17981]"/>
            <x15:cachedUniqueName index="5573" name="[Clean_Data].[Customer ID].&amp;[17982]"/>
            <x15:cachedUniqueName index="5574" name="[Clean_Data].[Customer ID].&amp;[17983]"/>
            <x15:cachedUniqueName index="5575" name="[Clean_Data].[Customer ID].&amp;[17984]"/>
            <x15:cachedUniqueName index="5576" name="[Clean_Data].[Customer ID].&amp;[17985]"/>
            <x15:cachedUniqueName index="5577" name="[Clean_Data].[Customer ID].&amp;[17986]"/>
            <x15:cachedUniqueName index="5578" name="[Clean_Data].[Customer ID].&amp;[17987]"/>
            <x15:cachedUniqueName index="5579" name="[Clean_Data].[Customer ID].&amp;[17988]"/>
            <x15:cachedUniqueName index="5580" name="[Clean_Data].[Customer ID].&amp;[17989]"/>
            <x15:cachedUniqueName index="5581" name="[Clean_Data].[Customer ID].&amp;[17990]"/>
            <x15:cachedUniqueName index="5582" name="[Clean_Data].[Customer ID].&amp;[17991]"/>
            <x15:cachedUniqueName index="5583" name="[Clean_Data].[Customer ID].&amp;[17992]"/>
            <x15:cachedUniqueName index="5584" name="[Clean_Data].[Customer ID].&amp;[17993]"/>
            <x15:cachedUniqueName index="5585" name="[Clean_Data].[Customer ID].&amp;[17994]"/>
            <x15:cachedUniqueName index="5586" name="[Clean_Data].[Customer ID].&amp;[17995]"/>
            <x15:cachedUniqueName index="5587" name="[Clean_Data].[Customer ID].&amp;[17996]"/>
            <x15:cachedUniqueName index="5588" name="[Clean_Data].[Customer ID].&amp;[17997]"/>
            <x15:cachedUniqueName index="5589" name="[Clean_Data].[Customer ID].&amp;[17998]"/>
            <x15:cachedUniqueName index="5590" name="[Clean_Data].[Customer ID].&amp;[17999]"/>
            <x15:cachedUniqueName index="5591" name="[Clean_Data].[Customer ID].&amp;[18000]"/>
            <x15:cachedUniqueName index="5592" name="[Clean_Data].[Customer ID].&amp;[18001]"/>
            <x15:cachedUniqueName index="5593" name="[Clean_Data].[Customer ID].&amp;[18002]"/>
            <x15:cachedUniqueName index="5594" name="[Clean_Data].[Customer ID].&amp;[18003]"/>
            <x15:cachedUniqueName index="5595" name="[Clean_Data].[Customer ID].&amp;[18004]"/>
            <x15:cachedUniqueName index="5596" name="[Clean_Data].[Customer ID].&amp;[18005]"/>
            <x15:cachedUniqueName index="5597" name="[Clean_Data].[Customer ID].&amp;[18006]"/>
            <x15:cachedUniqueName index="5598" name="[Clean_Data].[Customer ID].&amp;[18007]"/>
            <x15:cachedUniqueName index="5599" name="[Clean_Data].[Customer ID].&amp;[18008]"/>
            <x15:cachedUniqueName index="5600" name="[Clean_Data].[Customer ID].&amp;[18009]"/>
            <x15:cachedUniqueName index="5601" name="[Clean_Data].[Customer ID].&amp;[18010]"/>
            <x15:cachedUniqueName index="5602" name="[Clean_Data].[Customer ID].&amp;[18011]"/>
            <x15:cachedUniqueName index="5603" name="[Clean_Data].[Customer ID].&amp;[18012]"/>
            <x15:cachedUniqueName index="5604" name="[Clean_Data].[Customer ID].&amp;[18013]"/>
            <x15:cachedUniqueName index="5605" name="[Clean_Data].[Customer ID].&amp;[18014]"/>
            <x15:cachedUniqueName index="5606" name="[Clean_Data].[Customer ID].&amp;[18015]"/>
            <x15:cachedUniqueName index="5607" name="[Clean_Data].[Customer ID].&amp;[18016]"/>
            <x15:cachedUniqueName index="5608" name="[Clean_Data].[Customer ID].&amp;[18017]"/>
            <x15:cachedUniqueName index="5609" name="[Clean_Data].[Customer ID].&amp;[18018]"/>
            <x15:cachedUniqueName index="5610" name="[Clean_Data].[Customer ID].&amp;[18019]"/>
            <x15:cachedUniqueName index="5611" name="[Clean_Data].[Customer ID].&amp;[18020]"/>
            <x15:cachedUniqueName index="5612" name="[Clean_Data].[Customer ID].&amp;[18021]"/>
            <x15:cachedUniqueName index="5613" name="[Clean_Data].[Customer ID].&amp;[18022]"/>
            <x15:cachedUniqueName index="5614" name="[Clean_Data].[Customer ID].&amp;[18024]"/>
            <x15:cachedUniqueName index="5615" name="[Clean_Data].[Customer ID].&amp;[18025]"/>
            <x15:cachedUniqueName index="5616" name="[Clean_Data].[Customer ID].&amp;[18026]"/>
            <x15:cachedUniqueName index="5617" name="[Clean_Data].[Customer ID].&amp;[18027]"/>
            <x15:cachedUniqueName index="5618" name="[Clean_Data].[Customer ID].&amp;[18028]"/>
            <x15:cachedUniqueName index="5619" name="[Clean_Data].[Customer ID].&amp;[18029]"/>
            <x15:cachedUniqueName index="5620" name="[Clean_Data].[Customer ID].&amp;[18030]"/>
            <x15:cachedUniqueName index="5621" name="[Clean_Data].[Customer ID].&amp;[18031]"/>
            <x15:cachedUniqueName index="5622" name="[Clean_Data].[Customer ID].&amp;[18032]"/>
            <x15:cachedUniqueName index="5623" name="[Clean_Data].[Customer ID].&amp;[18033]"/>
            <x15:cachedUniqueName index="5624" name="[Clean_Data].[Customer ID].&amp;[18034]"/>
            <x15:cachedUniqueName index="5625" name="[Clean_Data].[Customer ID].&amp;[18035]"/>
            <x15:cachedUniqueName index="5626" name="[Clean_Data].[Customer ID].&amp;[18036]"/>
            <x15:cachedUniqueName index="5627" name="[Clean_Data].[Customer ID].&amp;[18037]"/>
            <x15:cachedUniqueName index="5628" name="[Clean_Data].[Customer ID].&amp;[18038]"/>
            <x15:cachedUniqueName index="5629" name="[Clean_Data].[Customer ID].&amp;[18039]"/>
            <x15:cachedUniqueName index="5630" name="[Clean_Data].[Customer ID].&amp;[18040]"/>
            <x15:cachedUniqueName index="5631" name="[Clean_Data].[Customer ID].&amp;[18041]"/>
            <x15:cachedUniqueName index="5632" name="[Clean_Data].[Customer ID].&amp;[18042]"/>
            <x15:cachedUniqueName index="5633" name="[Clean_Data].[Customer ID].&amp;[18043]"/>
            <x15:cachedUniqueName index="5634" name="[Clean_Data].[Customer ID].&amp;[18044]"/>
            <x15:cachedUniqueName index="5635" name="[Clean_Data].[Customer ID].&amp;[18045]"/>
            <x15:cachedUniqueName index="5636" name="[Clean_Data].[Customer ID].&amp;[18046]"/>
            <x15:cachedUniqueName index="5637" name="[Clean_Data].[Customer ID].&amp;[18047]"/>
            <x15:cachedUniqueName index="5638" name="[Clean_Data].[Customer ID].&amp;[18048]"/>
            <x15:cachedUniqueName index="5639" name="[Clean_Data].[Customer ID].&amp;[18049]"/>
            <x15:cachedUniqueName index="5640" name="[Clean_Data].[Customer ID].&amp;[18050]"/>
            <x15:cachedUniqueName index="5641" name="[Clean_Data].[Customer ID].&amp;[18051]"/>
            <x15:cachedUniqueName index="5642" name="[Clean_Data].[Customer ID].&amp;[18052]"/>
            <x15:cachedUniqueName index="5643" name="[Clean_Data].[Customer ID].&amp;[18053]"/>
            <x15:cachedUniqueName index="5644" name="[Clean_Data].[Customer ID].&amp;[18054]"/>
            <x15:cachedUniqueName index="5645" name="[Clean_Data].[Customer ID].&amp;[18055]"/>
            <x15:cachedUniqueName index="5646" name="[Clean_Data].[Customer ID].&amp;[18056]"/>
            <x15:cachedUniqueName index="5647" name="[Clean_Data].[Customer ID].&amp;[18057]"/>
            <x15:cachedUniqueName index="5648" name="[Clean_Data].[Customer ID].&amp;[18058]"/>
            <x15:cachedUniqueName index="5649" name="[Clean_Data].[Customer ID].&amp;[18059]"/>
            <x15:cachedUniqueName index="5650" name="[Clean_Data].[Customer ID].&amp;[18060]"/>
            <x15:cachedUniqueName index="5651" name="[Clean_Data].[Customer ID].&amp;[18061]"/>
            <x15:cachedUniqueName index="5652" name="[Clean_Data].[Customer ID].&amp;[18062]"/>
            <x15:cachedUniqueName index="5653" name="[Clean_Data].[Customer ID].&amp;[18063]"/>
            <x15:cachedUniqueName index="5654" name="[Clean_Data].[Customer ID].&amp;[18064]"/>
            <x15:cachedUniqueName index="5655" name="[Clean_Data].[Customer ID].&amp;[18065]"/>
            <x15:cachedUniqueName index="5656" name="[Clean_Data].[Customer ID].&amp;[18066]"/>
            <x15:cachedUniqueName index="5657" name="[Clean_Data].[Customer ID].&amp;[18067]"/>
            <x15:cachedUniqueName index="5658" name="[Clean_Data].[Customer ID].&amp;[18068]"/>
            <x15:cachedUniqueName index="5659" name="[Clean_Data].[Customer ID].&amp;[18069]"/>
            <x15:cachedUniqueName index="5660" name="[Clean_Data].[Customer ID].&amp;[18070]"/>
            <x15:cachedUniqueName index="5661" name="[Clean_Data].[Customer ID].&amp;[18071]"/>
            <x15:cachedUniqueName index="5662" name="[Clean_Data].[Customer ID].&amp;[18072]"/>
            <x15:cachedUniqueName index="5663" name="[Clean_Data].[Customer ID].&amp;[18073]"/>
            <x15:cachedUniqueName index="5664" name="[Clean_Data].[Customer ID].&amp;[18074]"/>
            <x15:cachedUniqueName index="5665" name="[Clean_Data].[Customer ID].&amp;[18075]"/>
            <x15:cachedUniqueName index="5666" name="[Clean_Data].[Customer ID].&amp;[18076]"/>
            <x15:cachedUniqueName index="5667" name="[Clean_Data].[Customer ID].&amp;[18077]"/>
            <x15:cachedUniqueName index="5668" name="[Clean_Data].[Customer ID].&amp;[18078]"/>
            <x15:cachedUniqueName index="5669" name="[Clean_Data].[Customer ID].&amp;[18079]"/>
            <x15:cachedUniqueName index="5670" name="[Clean_Data].[Customer ID].&amp;[18080]"/>
            <x15:cachedUniqueName index="5671" name="[Clean_Data].[Customer ID].&amp;[18081]"/>
            <x15:cachedUniqueName index="5672" name="[Clean_Data].[Customer ID].&amp;[18082]"/>
            <x15:cachedUniqueName index="5673" name="[Clean_Data].[Customer ID].&amp;[18083]"/>
            <x15:cachedUniqueName index="5674" name="[Clean_Data].[Customer ID].&amp;[18084]"/>
            <x15:cachedUniqueName index="5675" name="[Clean_Data].[Customer ID].&amp;[18085]"/>
            <x15:cachedUniqueName index="5676" name="[Clean_Data].[Customer ID].&amp;[18086]"/>
            <x15:cachedUniqueName index="5677" name="[Clean_Data].[Customer ID].&amp;[18087]"/>
            <x15:cachedUniqueName index="5678" name="[Clean_Data].[Customer ID].&amp;[18088]"/>
            <x15:cachedUniqueName index="5679" name="[Clean_Data].[Customer ID].&amp;[18089]"/>
            <x15:cachedUniqueName index="5680" name="[Clean_Data].[Customer ID].&amp;[18090]"/>
            <x15:cachedUniqueName index="5681" name="[Clean_Data].[Customer ID].&amp;[18091]"/>
            <x15:cachedUniqueName index="5682" name="[Clean_Data].[Customer ID].&amp;[18092]"/>
            <x15:cachedUniqueName index="5683" name="[Clean_Data].[Customer ID].&amp;[18093]"/>
            <x15:cachedUniqueName index="5684" name="[Clean_Data].[Customer ID].&amp;[18094]"/>
            <x15:cachedUniqueName index="5685" name="[Clean_Data].[Customer ID].&amp;[18095]"/>
            <x15:cachedUniqueName index="5686" name="[Clean_Data].[Customer ID].&amp;[18096]"/>
            <x15:cachedUniqueName index="5687" name="[Clean_Data].[Customer ID].&amp;[18097]"/>
            <x15:cachedUniqueName index="5688" name="[Clean_Data].[Customer ID].&amp;[18098]"/>
            <x15:cachedUniqueName index="5689" name="[Clean_Data].[Customer ID].&amp;[18099]"/>
            <x15:cachedUniqueName index="5690" name="[Clean_Data].[Customer ID].&amp;[18100]"/>
            <x15:cachedUniqueName index="5691" name="[Clean_Data].[Customer ID].&amp;[18101]"/>
            <x15:cachedUniqueName index="5692" name="[Clean_Data].[Customer ID].&amp;[18102]"/>
            <x15:cachedUniqueName index="5693" name="[Clean_Data].[Customer ID].&amp;[18103]"/>
            <x15:cachedUniqueName index="5694" name="[Clean_Data].[Customer ID].&amp;[18104]"/>
            <x15:cachedUniqueName index="5695" name="[Clean_Data].[Customer ID].&amp;[18105]"/>
            <x15:cachedUniqueName index="5696" name="[Clean_Data].[Customer ID].&amp;[18106]"/>
            <x15:cachedUniqueName index="5697" name="[Clean_Data].[Customer ID].&amp;[18107]"/>
            <x15:cachedUniqueName index="5698" name="[Clean_Data].[Customer ID].&amp;[18108]"/>
            <x15:cachedUniqueName index="5699" name="[Clean_Data].[Customer ID].&amp;[18109]"/>
            <x15:cachedUniqueName index="5700" name="[Clean_Data].[Customer ID].&amp;[18110]"/>
            <x15:cachedUniqueName index="5701" name="[Clean_Data].[Customer ID].&amp;[18111]"/>
            <x15:cachedUniqueName index="5702" name="[Clean_Data].[Customer ID].&amp;[18112]"/>
            <x15:cachedUniqueName index="5703" name="[Clean_Data].[Customer ID].&amp;[18113]"/>
            <x15:cachedUniqueName index="5704" name="[Clean_Data].[Customer ID].&amp;[18114]"/>
            <x15:cachedUniqueName index="5705" name="[Clean_Data].[Customer ID].&amp;[18115]"/>
            <x15:cachedUniqueName index="5706" name="[Clean_Data].[Customer ID].&amp;[18116]"/>
            <x15:cachedUniqueName index="5707" name="[Clean_Data].[Customer ID].&amp;[18117]"/>
            <x15:cachedUniqueName index="5708" name="[Clean_Data].[Customer ID].&amp;[18118]"/>
            <x15:cachedUniqueName index="5709" name="[Clean_Data].[Customer ID].&amp;[18119]"/>
            <x15:cachedUniqueName index="5710" name="[Clean_Data].[Customer ID].&amp;[18120]"/>
            <x15:cachedUniqueName index="5711" name="[Clean_Data].[Customer ID].&amp;[18121]"/>
            <x15:cachedUniqueName index="5712" name="[Clean_Data].[Customer ID].&amp;[18122]"/>
            <x15:cachedUniqueName index="5713" name="[Clean_Data].[Customer ID].&amp;[18123]"/>
            <x15:cachedUniqueName index="5714" name="[Clean_Data].[Customer ID].&amp;[18124]"/>
            <x15:cachedUniqueName index="5715" name="[Clean_Data].[Customer ID].&amp;[18125]"/>
            <x15:cachedUniqueName index="5716" name="[Clean_Data].[Customer ID].&amp;[18126]"/>
            <x15:cachedUniqueName index="5717" name="[Clean_Data].[Customer ID].&amp;[18127]"/>
            <x15:cachedUniqueName index="5718" name="[Clean_Data].[Customer ID].&amp;[18128]"/>
            <x15:cachedUniqueName index="5719" name="[Clean_Data].[Customer ID].&amp;[18129]"/>
            <x15:cachedUniqueName index="5720" name="[Clean_Data].[Customer ID].&amp;[18130]"/>
            <x15:cachedUniqueName index="5721" name="[Clean_Data].[Customer ID].&amp;[18131]"/>
            <x15:cachedUniqueName index="5722" name="[Clean_Data].[Customer ID].&amp;[18132]"/>
            <x15:cachedUniqueName index="5723" name="[Clean_Data].[Customer ID].&amp;[18133]"/>
            <x15:cachedUniqueName index="5724" name="[Clean_Data].[Customer ID].&amp;[18134]"/>
            <x15:cachedUniqueName index="5725" name="[Clean_Data].[Customer ID].&amp;[18135]"/>
            <x15:cachedUniqueName index="5726" name="[Clean_Data].[Customer ID].&amp;[18136]"/>
            <x15:cachedUniqueName index="5727" name="[Clean_Data].[Customer ID].&amp;[18137]"/>
            <x15:cachedUniqueName index="5728" name="[Clean_Data].[Customer ID].&amp;[18138]"/>
            <x15:cachedUniqueName index="5729" name="[Clean_Data].[Customer ID].&amp;[18139]"/>
            <x15:cachedUniqueName index="5730" name="[Clean_Data].[Customer ID].&amp;[18140]"/>
            <x15:cachedUniqueName index="5731" name="[Clean_Data].[Customer ID].&amp;[18141]"/>
            <x15:cachedUniqueName index="5732" name="[Clean_Data].[Customer ID].&amp;[18142]"/>
            <x15:cachedUniqueName index="5733" name="[Clean_Data].[Customer ID].&amp;[18143]"/>
            <x15:cachedUniqueName index="5734" name="[Clean_Data].[Customer ID].&amp;[18144]"/>
            <x15:cachedUniqueName index="5735" name="[Clean_Data].[Customer ID].&amp;[18145]"/>
            <x15:cachedUniqueName index="5736" name="[Clean_Data].[Customer ID].&amp;[18146]"/>
            <x15:cachedUniqueName index="5737" name="[Clean_Data].[Customer ID].&amp;[18147]"/>
            <x15:cachedUniqueName index="5738" name="[Clean_Data].[Customer ID].&amp;[18148]"/>
            <x15:cachedUniqueName index="5739" name="[Clean_Data].[Customer ID].&amp;[18149]"/>
            <x15:cachedUniqueName index="5740" name="[Clean_Data].[Customer ID].&amp;[18150]"/>
            <x15:cachedUniqueName index="5741" name="[Clean_Data].[Customer ID].&amp;[18151]"/>
            <x15:cachedUniqueName index="5742" name="[Clean_Data].[Customer ID].&amp;[18152]"/>
            <x15:cachedUniqueName index="5743" name="[Clean_Data].[Customer ID].&amp;[18153]"/>
            <x15:cachedUniqueName index="5744" name="[Clean_Data].[Customer ID].&amp;[18154]"/>
            <x15:cachedUniqueName index="5745" name="[Clean_Data].[Customer ID].&amp;[18155]"/>
            <x15:cachedUniqueName index="5746" name="[Clean_Data].[Customer ID].&amp;[18156]"/>
            <x15:cachedUniqueName index="5747" name="[Clean_Data].[Customer ID].&amp;[18157]"/>
            <x15:cachedUniqueName index="5748" name="[Clean_Data].[Customer ID].&amp;[18158]"/>
            <x15:cachedUniqueName index="5749" name="[Clean_Data].[Customer ID].&amp;[18159]"/>
            <x15:cachedUniqueName index="5750" name="[Clean_Data].[Customer ID].&amp;[18160]"/>
            <x15:cachedUniqueName index="5751" name="[Clean_Data].[Customer ID].&amp;[18161]"/>
            <x15:cachedUniqueName index="5752" name="[Clean_Data].[Customer ID].&amp;[18162]"/>
            <x15:cachedUniqueName index="5753" name="[Clean_Data].[Customer ID].&amp;[18163]"/>
            <x15:cachedUniqueName index="5754" name="[Clean_Data].[Customer ID].&amp;[18164]"/>
            <x15:cachedUniqueName index="5755" name="[Clean_Data].[Customer ID].&amp;[18165]"/>
            <x15:cachedUniqueName index="5756" name="[Clean_Data].[Customer ID].&amp;[18166]"/>
            <x15:cachedUniqueName index="5757" name="[Clean_Data].[Customer ID].&amp;[18167]"/>
            <x15:cachedUniqueName index="5758" name="[Clean_Data].[Customer ID].&amp;[18168]"/>
            <x15:cachedUniqueName index="5759" name="[Clean_Data].[Customer ID].&amp;[18169]"/>
            <x15:cachedUniqueName index="5760" name="[Clean_Data].[Customer ID].&amp;[18170]"/>
            <x15:cachedUniqueName index="5761" name="[Clean_Data].[Customer ID].&amp;[18171]"/>
            <x15:cachedUniqueName index="5762" name="[Clean_Data].[Customer ID].&amp;[18172]"/>
            <x15:cachedUniqueName index="5763" name="[Clean_Data].[Customer ID].&amp;[18173]"/>
            <x15:cachedUniqueName index="5764" name="[Clean_Data].[Customer ID].&amp;[18174]"/>
            <x15:cachedUniqueName index="5765" name="[Clean_Data].[Customer ID].&amp;[18175]"/>
            <x15:cachedUniqueName index="5766" name="[Clean_Data].[Customer ID].&amp;[18176]"/>
            <x15:cachedUniqueName index="5767" name="[Clean_Data].[Customer ID].&amp;[18177]"/>
            <x15:cachedUniqueName index="5768" name="[Clean_Data].[Customer ID].&amp;[18178]"/>
            <x15:cachedUniqueName index="5769" name="[Clean_Data].[Customer ID].&amp;[18179]"/>
            <x15:cachedUniqueName index="5770" name="[Clean_Data].[Customer ID].&amp;[18180]"/>
            <x15:cachedUniqueName index="5771" name="[Clean_Data].[Customer ID].&amp;[18181]"/>
            <x15:cachedUniqueName index="5772" name="[Clean_Data].[Customer ID].&amp;[18182]"/>
            <x15:cachedUniqueName index="5773" name="[Clean_Data].[Customer ID].&amp;[18183]"/>
            <x15:cachedUniqueName index="5774" name="[Clean_Data].[Customer ID].&amp;[18184]"/>
            <x15:cachedUniqueName index="5775" name="[Clean_Data].[Customer ID].&amp;[18185]"/>
            <x15:cachedUniqueName index="5776" name="[Clean_Data].[Customer ID].&amp;[18186]"/>
            <x15:cachedUniqueName index="5777" name="[Clean_Data].[Customer ID].&amp;[18187]"/>
            <x15:cachedUniqueName index="5778" name="[Clean_Data].[Customer ID].&amp;[18188]"/>
            <x15:cachedUniqueName index="5779" name="[Clean_Data].[Customer ID].&amp;[18189]"/>
            <x15:cachedUniqueName index="5780" name="[Clean_Data].[Customer ID].&amp;[18190]"/>
            <x15:cachedUniqueName index="5781" name="[Clean_Data].[Customer ID].&amp;[18191]"/>
            <x15:cachedUniqueName index="5782" name="[Clean_Data].[Customer ID].&amp;[18192]"/>
            <x15:cachedUniqueName index="5783" name="[Clean_Data].[Customer ID].&amp;[18193]"/>
            <x15:cachedUniqueName index="5784" name="[Clean_Data].[Customer ID].&amp;[18194]"/>
            <x15:cachedUniqueName index="5785" name="[Clean_Data].[Customer ID].&amp;[18195]"/>
            <x15:cachedUniqueName index="5786" name="[Clean_Data].[Customer ID].&amp;[18196]"/>
            <x15:cachedUniqueName index="5787" name="[Clean_Data].[Customer ID].&amp;[18197]"/>
            <x15:cachedUniqueName index="5788" name="[Clean_Data].[Customer ID].&amp;[18198]"/>
            <x15:cachedUniqueName index="5789" name="[Clean_Data].[Customer ID].&amp;[18199]"/>
            <x15:cachedUniqueName index="5790" name="[Clean_Data].[Customer ID].&amp;[18200]"/>
            <x15:cachedUniqueName index="5791" name="[Clean_Data].[Customer ID].&amp;[18201]"/>
            <x15:cachedUniqueName index="5792" name="[Clean_Data].[Customer ID].&amp;[18202]"/>
            <x15:cachedUniqueName index="5793" name="[Clean_Data].[Customer ID].&amp;[18203]"/>
            <x15:cachedUniqueName index="5794" name="[Clean_Data].[Customer ID].&amp;[18204]"/>
            <x15:cachedUniqueName index="5795" name="[Clean_Data].[Customer ID].&amp;[18205]"/>
            <x15:cachedUniqueName index="5796" name="[Clean_Data].[Customer ID].&amp;[18206]"/>
            <x15:cachedUniqueName index="5797" name="[Clean_Data].[Customer ID].&amp;[18207]"/>
            <x15:cachedUniqueName index="5798" name="[Clean_Data].[Customer ID].&amp;[18208]"/>
            <x15:cachedUniqueName index="5799" name="[Clean_Data].[Customer ID].&amp;[18209]"/>
            <x15:cachedUniqueName index="5800" name="[Clean_Data].[Customer ID].&amp;[18210]"/>
            <x15:cachedUniqueName index="5801" name="[Clean_Data].[Customer ID].&amp;[18211]"/>
            <x15:cachedUniqueName index="5802" name="[Clean_Data].[Customer ID].&amp;[18212]"/>
            <x15:cachedUniqueName index="5803" name="[Clean_Data].[Customer ID].&amp;[18213]"/>
            <x15:cachedUniqueName index="5804" name="[Clean_Data].[Customer ID].&amp;[18214]"/>
            <x15:cachedUniqueName index="5805" name="[Clean_Data].[Customer ID].&amp;[18215]"/>
            <x15:cachedUniqueName index="5806" name="[Clean_Data].[Customer ID].&amp;[18216]"/>
            <x15:cachedUniqueName index="5807" name="[Clean_Data].[Customer ID].&amp;[18217]"/>
            <x15:cachedUniqueName index="5808" name="[Clean_Data].[Customer ID].&amp;[18218]"/>
            <x15:cachedUniqueName index="5809" name="[Clean_Data].[Customer ID].&amp;[18219]"/>
            <x15:cachedUniqueName index="5810" name="[Clean_Data].[Customer ID].&amp;[18220]"/>
            <x15:cachedUniqueName index="5811" name="[Clean_Data].[Customer ID].&amp;[18221]"/>
            <x15:cachedUniqueName index="5812" name="[Clean_Data].[Customer ID].&amp;[18222]"/>
            <x15:cachedUniqueName index="5813" name="[Clean_Data].[Customer ID].&amp;[18223]"/>
            <x15:cachedUniqueName index="5814" name="[Clean_Data].[Customer ID].&amp;[18224]"/>
            <x15:cachedUniqueName index="5815" name="[Clean_Data].[Customer ID].&amp;[18225]"/>
            <x15:cachedUniqueName index="5816" name="[Clean_Data].[Customer ID].&amp;[18226]"/>
            <x15:cachedUniqueName index="5817" name="[Clean_Data].[Customer ID].&amp;[18227]"/>
            <x15:cachedUniqueName index="5818" name="[Clean_Data].[Customer ID].&amp;[18228]"/>
            <x15:cachedUniqueName index="5819" name="[Clean_Data].[Customer ID].&amp;[18229]"/>
            <x15:cachedUniqueName index="5820" name="[Clean_Data].[Customer ID].&amp;[18230]"/>
            <x15:cachedUniqueName index="5821" name="[Clean_Data].[Customer ID].&amp;[18231]"/>
            <x15:cachedUniqueName index="5822" name="[Clean_Data].[Customer ID].&amp;[18232]"/>
            <x15:cachedUniqueName index="5823" name="[Clean_Data].[Customer ID].&amp;[18233]"/>
            <x15:cachedUniqueName index="5824" name="[Clean_Data].[Customer ID].&amp;[18234]"/>
            <x15:cachedUniqueName index="5825" name="[Clean_Data].[Customer ID].&amp;[18235]"/>
            <x15:cachedUniqueName index="5826" name="[Clean_Data].[Customer ID].&amp;[18236]"/>
            <x15:cachedUniqueName index="5827" name="[Clean_Data].[Customer ID].&amp;[18237]"/>
            <x15:cachedUniqueName index="5828" name="[Clean_Data].[Customer ID].&amp;[18238]"/>
            <x15:cachedUniqueName index="5829" name="[Clean_Data].[Customer ID].&amp;[18239]"/>
            <x15:cachedUniqueName index="5830" name="[Clean_Data].[Customer ID].&amp;[18240]"/>
            <x15:cachedUniqueName index="5831" name="[Clean_Data].[Customer ID].&amp;[18241]"/>
            <x15:cachedUniqueName index="5832" name="[Clean_Data].[Customer ID].&amp;[18242]"/>
            <x15:cachedUniqueName index="5833" name="[Clean_Data].[Customer ID].&amp;[18243]"/>
            <x15:cachedUniqueName index="5834" name="[Clean_Data].[Customer ID].&amp;[18244]"/>
            <x15:cachedUniqueName index="5835" name="[Clean_Data].[Customer ID].&amp;[18245]"/>
            <x15:cachedUniqueName index="5836" name="[Clean_Data].[Customer ID].&amp;[18246]"/>
            <x15:cachedUniqueName index="5837" name="[Clean_Data].[Customer ID].&amp;[18247]"/>
            <x15:cachedUniqueName index="5838" name="[Clean_Data].[Customer ID].&amp;[18248]"/>
            <x15:cachedUniqueName index="5839" name="[Clean_Data].[Customer ID].&amp;[18249]"/>
            <x15:cachedUniqueName index="5840" name="[Clean_Data].[Customer ID].&amp;[18250]"/>
            <x15:cachedUniqueName index="5841" name="[Clean_Data].[Customer ID].&amp;[18251]"/>
            <x15:cachedUniqueName index="5842" name="[Clean_Data].[Customer ID].&amp;[18252]"/>
            <x15:cachedUniqueName index="5843" name="[Clean_Data].[Customer ID].&amp;[18253]"/>
            <x15:cachedUniqueName index="5844" name="[Clean_Data].[Customer ID].&amp;[18254]"/>
            <x15:cachedUniqueName index="5845" name="[Clean_Data].[Customer ID].&amp;[18255]"/>
            <x15:cachedUniqueName index="5846" name="[Clean_Data].[Customer ID].&amp;[18256]"/>
            <x15:cachedUniqueName index="5847" name="[Clean_Data].[Customer ID].&amp;[18257]"/>
            <x15:cachedUniqueName index="5848" name="[Clean_Data].[Customer ID].&amp;[18258]"/>
            <x15:cachedUniqueName index="5849" name="[Clean_Data].[Customer ID].&amp;[18259]"/>
            <x15:cachedUniqueName index="5850" name="[Clean_Data].[Customer ID].&amp;[18260]"/>
            <x15:cachedUniqueName index="5851" name="[Clean_Data].[Customer ID].&amp;[18261]"/>
            <x15:cachedUniqueName index="5852" name="[Clean_Data].[Customer ID].&amp;[18262]"/>
            <x15:cachedUniqueName index="5853" name="[Clean_Data].[Customer ID].&amp;[18263]"/>
            <x15:cachedUniqueName index="5854" name="[Clean_Data].[Customer ID].&amp;[18264]"/>
            <x15:cachedUniqueName index="5855" name="[Clean_Data].[Customer ID].&amp;[18265]"/>
            <x15:cachedUniqueName index="5856" name="[Clean_Data].[Customer ID].&amp;[18266]"/>
            <x15:cachedUniqueName index="5857" name="[Clean_Data].[Customer ID].&amp;[18267]"/>
            <x15:cachedUniqueName index="5858" name="[Clean_Data].[Customer ID].&amp;[18268]"/>
            <x15:cachedUniqueName index="5859" name="[Clean_Data].[Customer ID].&amp;[18269]"/>
            <x15:cachedUniqueName index="5860" name="[Clean_Data].[Customer ID].&amp;[18270]"/>
            <x15:cachedUniqueName index="5861" name="[Clean_Data].[Customer ID].&amp;[18271]"/>
            <x15:cachedUniqueName index="5862" name="[Clean_Data].[Customer ID].&amp;[18272]"/>
            <x15:cachedUniqueName index="5863" name="[Clean_Data].[Customer ID].&amp;[18273]"/>
            <x15:cachedUniqueName index="5864" name="[Clean_Data].[Customer ID].&amp;[18274]"/>
            <x15:cachedUniqueName index="5865" name="[Clean_Data].[Customer ID].&amp;[18275]"/>
            <x15:cachedUniqueName index="5866" name="[Clean_Data].[Customer ID].&amp;[18276]"/>
            <x15:cachedUniqueName index="5867" name="[Clean_Data].[Customer ID].&amp;[18277]"/>
            <x15:cachedUniqueName index="5868" name="[Clean_Data].[Customer ID].&amp;[18278]"/>
            <x15:cachedUniqueName index="5869" name="[Clean_Data].[Customer ID].&amp;[18279]"/>
            <x15:cachedUniqueName index="5870" name="[Clean_Data].[Customer ID].&amp;[18280]"/>
            <x15:cachedUniqueName index="5871" name="[Clean_Data].[Customer ID].&amp;[18281]"/>
            <x15:cachedUniqueName index="5872" name="[Clean_Data].[Customer ID].&amp;[18282]"/>
            <x15:cachedUniqueName index="5873" name="[Clean_Data].[Customer ID].&amp;[18283]"/>
            <x15:cachedUniqueName index="5874" name="[Clean_Data].[Customer ID].&amp;[18284]"/>
            <x15:cachedUniqueName index="5875" name="[Clean_Data].[Customer ID].&amp;[18285]"/>
            <x15:cachedUniqueName index="5876" name="[Clean_Data].[Customer ID].&amp;[18286]"/>
            <x15:cachedUniqueName index="5877" name="[Clean_Data].[Customer ID].&amp;[18287]"/>
          </x15:cachedUniqueNames>
        </ext>
      </extLst>
    </cacheField>
    <cacheField name="[Clean_Data].[Customer_Country].[Customer_Country]" caption="Customer_Country" numFmtId="0" hierarchy="19" level="1">
      <sharedItems count="41">
        <s v="United Kingdom"/>
        <s v="Iceland"/>
        <s v="Finland"/>
        <s v="Italy"/>
        <s v="Norway"/>
        <s v="Unspecified"/>
        <s v="Bahrain"/>
        <s v="Spain"/>
        <s v="Portugal"/>
        <s v="Switzerland"/>
        <s v="Austria"/>
        <s v="Cyprus"/>
        <s v="Belgium"/>
        <s v="Denmark"/>
        <s v="Australia"/>
        <s v="RSA"/>
        <s v="France"/>
        <s v="Germany"/>
        <s v="USA"/>
        <s v="Thailand"/>
        <s v="Greece"/>
        <s v="Sweden"/>
        <s v="Israel"/>
        <s v="Saudi Arabia"/>
        <s v="Poland"/>
        <s v="United Arab Emirates"/>
        <s v="Singapore"/>
        <s v="EIRE"/>
        <s v="Brazil"/>
        <s v="Japan"/>
        <s v="Netherlands"/>
        <s v="Lebanon"/>
        <s v="Korea"/>
        <s v="Czech Republic"/>
        <s v="Channel Islands"/>
        <s v="European Community"/>
        <s v="Lithuania"/>
        <s v="Canada"/>
        <s v="Malta"/>
        <s v="Nigeria"/>
        <s v="West Indies"/>
      </sharedItems>
    </cacheField>
  </cacheFields>
  <cacheHierarchies count="42">
    <cacheHierarchy uniqueName="[Clean_Data].[Invoice]" caption="Invoice" attribute="1" defaultMemberUniqueName="[Clean_Data].[Invoice].[All]" allUniqueName="[Clean_Data].[Invoice].[All]" dimensionUniqueName="[Clean_Data]" displayFolder="" count="0" memberValueDatatype="130" unbalanced="0"/>
    <cacheHierarchy uniqueName="[Clean_Data].[StockCode]" caption="StockCode" attribute="1" defaultMemberUniqueName="[Clean_Data].[StockCode].[All]" allUniqueName="[Clean_Data].[StockCode].[All]" dimensionUniqueName="[Clean_Data]" displayFolder="" count="0" memberValueDatatype="130" unbalanced="0"/>
    <cacheHierarchy uniqueName="[Clean_Data].[Description]" caption="Description" attribute="1" defaultMemberUniqueName="[Clean_Data].[Description].[All]" allUniqueName="[Clean_Data].[Description].[All]" dimensionUniqueName="[Clean_Data]" displayFolder="" count="0" memberValueDatatype="130" unbalanced="0"/>
    <cacheHierarchy uniqueName="[Clean_Data].[Quantity]" caption="Quantity" attribute="1" defaultMemberUniqueName="[Clean_Data].[Quantity].[All]" allUniqueName="[Clean_Data].[Quantity].[All]" dimensionUniqueName="[Clean_Data]" displayFolder="" count="0" memberValueDatatype="20" unbalanced="0"/>
    <cacheHierarchy uniqueName="[Clean_Data].[InvoiceDate]" caption="InvoiceDate" attribute="1" time="1" defaultMemberUniqueName="[Clean_Data].[InvoiceDate].[All]" allUniqueName="[Clean_Data].[InvoiceDate].[All]" dimensionUniqueName="[Clean_Data]" displayFolder="" count="0" memberValueDatatype="7" unbalanced="0"/>
    <cacheHierarchy uniqueName="[Clean_Data].[Price]" caption="Price" attribute="1" defaultMemberUniqueName="[Clean_Data].[Price].[All]" allUniqueName="[Clean_Data].[Price].[All]" dimensionUniqueName="[Clean_Data]" displayFolder="" count="0" memberValueDatatype="5" unbalanced="0"/>
    <cacheHierarchy uniqueName="[Clean_Data].[Customer ID]" caption="Customer ID" attribute="1" defaultMemberUniqueName="[Clean_Data].[Customer ID].[All]" allUniqueName="[Clean_Data].[Customer ID].[All]" dimensionUniqueName="[Clean_Data]" displayFolder="" count="2" memberValueDatatype="20" unbalanced="0">
      <fieldsUsage count="2">
        <fieldUsage x="-1"/>
        <fieldUsage x="0"/>
      </fieldsUsage>
    </cacheHierarchy>
    <cacheHierarchy uniqueName="[Clean_Data].[Country]" caption="Country" attribute="1" defaultMemberUniqueName="[Clean_Data].[Country].[All]" allUniqueName="[Clean_Data].[Country].[All]" dimensionUniqueName="[Clean_Data]" displayFolder="" count="0" memberValueDatatype="130" unbalanced="0"/>
    <cacheHierarchy uniqueName="[Clean_Data].[Sales]" caption="Sales" attribute="1" defaultMemberUniqueName="[Clean_Data].[Sales].[All]" allUniqueName="[Clean_Data].[Sales].[All]" dimensionUniqueName="[Clean_Data]" displayFolder="" count="0" memberValueDatatype="5" unbalanced="0"/>
    <cacheHierarchy uniqueName="[Clean_Data].[Order_Month]" caption="Order_Month" attribute="1" time="1" defaultMemberUniqueName="[Clean_Data].[Order_Month].[All]" allUniqueName="[Clean_Data].[Order_Month].[All]" dimensionUniqueName="[Clean_Data]" displayFolder="" count="0" memberValueDatatype="7" unbalanced="0"/>
    <cacheHierarchy uniqueName="[Clean_Data].[Cohort_Month]" caption="Cohort_Month" attribute="1" time="1" defaultMemberUniqueName="[Clean_Data].[Cohort_Month].[All]" allUniqueName="[Clean_Data].[Cohort_Month].[All]" dimensionUniqueName="[Clean_Data]" displayFolder="" count="0" memberValueDatatype="7" unbalanced="0"/>
    <cacheHierarchy uniqueName="[Clean_Data].[Cohort_Index]" caption="Cohort_Index" attribute="1" defaultMemberUniqueName="[Clean_Data].[Cohort_Index].[All]" allUniqueName="[Clean_Data].[Cohort_Index].[All]" dimensionUniqueName="[Clean_Data]" displayFolder="" count="0" memberValueDatatype="20" unbalanced="0"/>
    <cacheHierarchy uniqueName="[Clean_Data].[Cohort_Month (Year)]" caption="Cohort_Month (Year)" attribute="1" defaultMemberUniqueName="[Clean_Data].[Cohort_Month (Year)].[All]" allUniqueName="[Clean_Data].[Cohort_Month (Year)].[All]" dimensionUniqueName="[Clean_Data]" displayFolder="" count="0" memberValueDatatype="130" unbalanced="0"/>
    <cacheHierarchy uniqueName="[Clean_Data].[Cohort_Month (Quarter)]" caption="Cohort_Month (Quarter)" attribute="1" defaultMemberUniqueName="[Clean_Data].[Cohort_Month (Quarter)].[All]" allUniqueName="[Clean_Data].[Cohort_Month (Quarter)].[All]" dimensionUniqueName="[Clean_Data]" displayFolder="" count="0" memberValueDatatype="130" unbalanced="0"/>
    <cacheHierarchy uniqueName="[Clean_Data].[Cohort_Month (Month)]" caption="Cohort_Month (Month)" attribute="1" defaultMemberUniqueName="[Clean_Data].[Cohort_Month (Month)].[All]" allUniqueName="[Clean_Data].[Cohort_Month (Month)].[All]" dimensionUniqueName="[Clean_Data]" displayFolder="" count="0" memberValueDatatype="130" unbalanced="0"/>
    <cacheHierarchy uniqueName="[Clean_Data].[Customer_Last_Purchase]" caption="Customer_Last_Purchase" attribute="1" time="1" defaultMemberUniqueName="[Clean_Data].[Customer_Last_Purchase].[All]" allUniqueName="[Clean_Data].[Customer_Last_Purchase].[All]" dimensionUniqueName="[Clean_Data]" displayFolder="" count="0" memberValueDatatype="7" unbalanced="0"/>
    <cacheHierarchy uniqueName="[Clean_Data].[Recency_Days]" caption="Recency_Days" attribute="1" defaultMemberUniqueName="[Clean_Data].[Recency_Days].[All]" allUniqueName="[Clean_Data].[Recency_Days].[All]" dimensionUniqueName="[Clean_Data]" displayFolder="" count="0" memberValueDatatype="20" unbalanced="0"/>
    <cacheHierarchy uniqueName="[Clean_Data].[Frequency]" caption="Frequency" attribute="1" defaultMemberUniqueName="[Clean_Data].[Frequency].[All]" allUniqueName="[Clean_Data].[Frequency].[All]" dimensionUniqueName="[Clean_Data]" displayFolder="" count="0" memberValueDatatype="20" unbalanced="0"/>
    <cacheHierarchy uniqueName="[Clean_Data].[Monetary]" caption="Monetary" attribute="1" defaultMemberUniqueName="[Clean_Data].[Monetary].[All]" allUniqueName="[Clean_Data].[Monetary].[All]" dimensionUniqueName="[Clean_Data]" displayFolder="" count="0" memberValueDatatype="5" unbalanced="0"/>
    <cacheHierarchy uniqueName="[Clean_Data].[Customer_Country]" caption="Customer_Country" attribute="1" defaultMemberUniqueName="[Clean_Data].[Customer_Country].[All]" allUniqueName="[Clean_Data].[Customer_Country].[All]" dimensionUniqueName="[Clean_Data]" displayFolder="" count="2" memberValueDatatype="130" unbalanced="0">
      <fieldsUsage count="2">
        <fieldUsage x="-1"/>
        <fieldUsage x="1"/>
      </fieldsUsage>
    </cacheHierarchy>
    <cacheHierarchy uniqueName="[RFM_Data_Model_Copy].[Customer ID]" caption="Customer ID" attribute="1" defaultMemberUniqueName="[RFM_Data_Model_Copy].[Customer ID].[All]" allUniqueName="[RFM_Data_Model_Copy].[Customer ID].[All]" dimensionUniqueName="[RFM_Data_Model_Copy]" displayFolder="" count="0" memberValueDatatype="20" unbalanced="0"/>
    <cacheHierarchy uniqueName="[RFM_Data_Model_Copy].[Recency_Days]" caption="Recency_Days" attribute="1" defaultMemberUniqueName="[RFM_Data_Model_Copy].[Recency_Days].[All]" allUniqueName="[RFM_Data_Model_Copy].[Recency_Days].[All]" dimensionUniqueName="[RFM_Data_Model_Copy]" displayFolder="" count="0" memberValueDatatype="20" unbalanced="0"/>
    <cacheHierarchy uniqueName="[RFM_Data_Model_Copy].[Frequency]" caption="Frequency" attribute="1" defaultMemberUniqueName="[RFM_Data_Model_Copy].[Frequency].[All]" allUniqueName="[RFM_Data_Model_Copy].[Frequency].[All]" dimensionUniqueName="[RFM_Data_Model_Copy]" displayFolder="" count="0" memberValueDatatype="20" unbalanced="0"/>
    <cacheHierarchy uniqueName="[RFM_Data_Model_Copy].[Monetary]" caption="Monetary" attribute="1" defaultMemberUniqueName="[RFM_Data_Model_Copy].[Monetary].[All]" allUniqueName="[RFM_Data_Model_Copy].[Monetary].[All]" dimensionUniqueName="[RFM_Data_Model_Copy]" displayFolder="" count="0" memberValueDatatype="5" unbalanced="0"/>
    <cacheHierarchy uniqueName="[RFM_Data_Model_Copy].[R_Score]" caption="R_Score" attribute="1" defaultMemberUniqueName="[RFM_Data_Model_Copy].[R_Score].[All]" allUniqueName="[RFM_Data_Model_Copy].[R_Score].[All]" dimensionUniqueName="[RFM_Data_Model_Copy]" displayFolder="" count="0" memberValueDatatype="20" unbalanced="0"/>
    <cacheHierarchy uniqueName="[RFM_Data_Model_Copy].[F_Score]" caption="F_Score" attribute="1" defaultMemberUniqueName="[RFM_Data_Model_Copy].[F_Score].[All]" allUniqueName="[RFM_Data_Model_Copy].[F_Score].[All]" dimensionUniqueName="[RFM_Data_Model_Copy]" displayFolder="" count="0" memberValueDatatype="20" unbalanced="0"/>
    <cacheHierarchy uniqueName="[RFM_Data_Model_Copy].[M_Score]" caption="M_Score" attribute="1" defaultMemberUniqueName="[RFM_Data_Model_Copy].[M_Score].[All]" allUniqueName="[RFM_Data_Model_Copy].[M_Score].[All]" dimensionUniqueName="[RFM_Data_Model_Copy]" displayFolder="" count="0" memberValueDatatype="20" unbalanced="0"/>
    <cacheHierarchy uniqueName="[RFM_Data_Model_Copy].[RFM_Segment]" caption="RFM_Segment" attribute="1" defaultMemberUniqueName="[RFM_Data_Model_Copy].[RFM_Segment].[All]" allUniqueName="[RFM_Data_Model_Copy].[RFM_Segment].[All]" dimensionUniqueName="[RFM_Data_Model_Copy]" displayFolder="" count="0" memberValueDatatype="130" unbalanced="0"/>
    <cacheHierarchy uniqueName="[RFM_Data_Model_Copy].[Churn_Flag]" caption="Churn_Flag" attribute="1" defaultMemberUniqueName="[RFM_Data_Model_Copy].[Churn_Flag].[All]" allUniqueName="[RFM_Data_Model_Copy].[Churn_Flag].[All]" dimensionUniqueName="[RFM_Data_Model_Copy]" displayFolder="" count="0" memberValueDatatype="130" unbalanced="0"/>
    <cacheHierarchy uniqueName="[Clean_Data].[Cohort_Month (Month Index)]" caption="Cohort_Month (Month Index)" attribute="1" defaultMemberUniqueName="[Clean_Data].[Cohort_Month (Month Index)].[All]" allUniqueName="[Clean_Data].[Cohort_Month (Month Index)].[All]" dimensionUniqueName="[Clean_Data]" displayFolder="" count="0" memberValueDatatype="20" unbalanced="0" hidden="1"/>
    <cacheHierarchy uniqueName="[Measures].[DistinctCustomers]" caption="DistinctCustomers" measure="1" displayFolder="" measureGroup="Clean_Data" count="0"/>
    <cacheHierarchy uniqueName="[Measures].[Month0_Customers]" caption="Month0_Customers" measure="1" displayFolder="" measureGroup="Clean_Data" count="0"/>
    <cacheHierarchy uniqueName="[Measures].[Retention_Pct]" caption="Retention_Pct" measure="1" displayFolder="" measureGroup="Clean_Data" count="0"/>
    <cacheHierarchy uniqueName="[Measures].[__XL_Count Clean_Data]" caption="__XL_Count Clean_Data" measure="1" displayFolder="" measureGroup="Clean_Data" count="0" hidden="1"/>
    <cacheHierarchy uniqueName="[Measures].[__XL_Count Table1]" caption="__XL_Count Table1" measure="1" displayFolder="" measureGroup="RFM_Data_Model_Copy" count="0" hidden="1"/>
    <cacheHierarchy uniqueName="[Measures].[__No measures defined]" caption="__No measures defined" measure="1" displayFolder="" count="0" hidden="1"/>
    <cacheHierarchy uniqueName="[Measures].[Sum of Recency_Days]" caption="Sum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Clean_Data" count="0" hidden="1">
      <extLst>
        <ext xmlns:x15="http://schemas.microsoft.com/office/spreadsheetml/2010/11/main" uri="{B97F6D7D-B522-45F9-BDA1-12C45D357490}">
          <x15:cacheHierarchy aggregatedColumn="17"/>
        </ext>
      </extLst>
    </cacheHierarchy>
    <cacheHierarchy uniqueName="[Measures].[Sum of Monetary]" caption="Sum of Monetary" measure="1" displayFolder="" measureGroup="Clean_Data" count="0" hidden="1">
      <extLst>
        <ext xmlns:x15="http://schemas.microsoft.com/office/spreadsheetml/2010/11/main" uri="{B97F6D7D-B522-45F9-BDA1-12C45D357490}">
          <x15:cacheHierarchy aggregatedColumn="18"/>
        </ext>
      </extLst>
    </cacheHierarchy>
    <cacheHierarchy uniqueName="[Measures].[Average of Recency_Days]" caption="Average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Average of Frequency]" caption="Average of Frequency" measure="1" displayFolder="" measureGroup="Clean_Data" count="0" hidden="1">
      <extLst>
        <ext xmlns:x15="http://schemas.microsoft.com/office/spreadsheetml/2010/11/main" uri="{B97F6D7D-B522-45F9-BDA1-12C45D357490}">
          <x15:cacheHierarchy aggregatedColumn="17"/>
        </ext>
      </extLst>
    </cacheHierarchy>
    <cacheHierarchy uniqueName="[Measures].[Average of Monetary]" caption="Average of Monetary" measure="1" displayFolder="" measureGroup="Clean_Data" count="0" hidden="1">
      <extLst>
        <ext xmlns:x15="http://schemas.microsoft.com/office/spreadsheetml/2010/11/main" uri="{B97F6D7D-B522-45F9-BDA1-12C45D357490}">
          <x15:cacheHierarchy aggregatedColumn="18"/>
        </ext>
      </extLst>
    </cacheHierarchy>
  </cacheHierarchies>
  <kpis count="0"/>
  <dimensions count="3">
    <dimension name="Clean_Data" uniqueName="[Clean_Data]" caption="Clean_Data"/>
    <dimension measure="1" name="Measures" uniqueName="[Measures]" caption="Measures"/>
    <dimension name="RFM_Data_Model_Copy" uniqueName="[RFM_Data_Model_Copy]" caption="RFM_Data_Model_Copy"/>
  </dimensions>
  <measureGroups count="2">
    <measureGroup name="Clean_Data" caption="Clean_Data"/>
    <measureGroup name="RFM_Data_Model_Copy" caption="RFM_Data_Model_Copy"/>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72.608179513889" createdVersion="3" refreshedVersion="8" minRefreshableVersion="3" recordCount="0" supportSubquery="1" supportAdvancedDrill="1" xr:uid="{1EA50321-D0B9-4CA8-BB19-F253819FA027}">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Clean_Data].[Invoice]" caption="Invoice" attribute="1" defaultMemberUniqueName="[Clean_Data].[Invoice].[All]" allUniqueName="[Clean_Data].[Invoice].[All]" dimensionUniqueName="[Clean_Data]" displayFolder="" count="0" memberValueDatatype="130" unbalanced="0"/>
    <cacheHierarchy uniqueName="[Clean_Data].[StockCode]" caption="StockCode" attribute="1" defaultMemberUniqueName="[Clean_Data].[StockCode].[All]" allUniqueName="[Clean_Data].[StockCode].[All]" dimensionUniqueName="[Clean_Data]" displayFolder="" count="0" memberValueDatatype="130" unbalanced="0"/>
    <cacheHierarchy uniqueName="[Clean_Data].[Description]" caption="Description" attribute="1" defaultMemberUniqueName="[Clean_Data].[Description].[All]" allUniqueName="[Clean_Data].[Description].[All]" dimensionUniqueName="[Clean_Data]" displayFolder="" count="0" memberValueDatatype="130" unbalanced="0"/>
    <cacheHierarchy uniqueName="[Clean_Data].[Quantity]" caption="Quantity" attribute="1" defaultMemberUniqueName="[Clean_Data].[Quantity].[All]" allUniqueName="[Clean_Data].[Quantity].[All]" dimensionUniqueName="[Clean_Data]" displayFolder="" count="0" memberValueDatatype="20" unbalanced="0"/>
    <cacheHierarchy uniqueName="[Clean_Data].[InvoiceDate]" caption="InvoiceDate" attribute="1" time="1" defaultMemberUniqueName="[Clean_Data].[InvoiceDate].[All]" allUniqueName="[Clean_Data].[InvoiceDate].[All]" dimensionUniqueName="[Clean_Data]" displayFolder="" count="0" memberValueDatatype="7" unbalanced="0"/>
    <cacheHierarchy uniqueName="[Clean_Data].[Price]" caption="Price" attribute="1" defaultMemberUniqueName="[Clean_Data].[Price].[All]" allUniqueName="[Clean_Data].[Price].[All]" dimensionUniqueName="[Clean_Data]" displayFolder="" count="0" memberValueDatatype="5" unbalanced="0"/>
    <cacheHierarchy uniqueName="[Clean_Data].[Customer ID]" caption="Customer ID" attribute="1" defaultMemberUniqueName="[Clean_Data].[Customer ID].[All]" allUniqueName="[Clean_Data].[Customer ID].[All]" dimensionUniqueName="[Clean_Data]" displayFolder="" count="0" memberValueDatatype="20" unbalanced="0"/>
    <cacheHierarchy uniqueName="[Clean_Data].[Country]" caption="Country" attribute="1" defaultMemberUniqueName="[Clean_Data].[Country].[All]" allUniqueName="[Clean_Data].[Country].[All]" dimensionUniqueName="[Clean_Data]" displayFolder="" count="2" memberValueDatatype="130" unbalanced="0"/>
    <cacheHierarchy uniqueName="[Clean_Data].[Sales]" caption="Sales" attribute="1" defaultMemberUniqueName="[Clean_Data].[Sales].[All]" allUniqueName="[Clean_Data].[Sales].[All]" dimensionUniqueName="[Clean_Data]" displayFolder="" count="0" memberValueDatatype="5" unbalanced="0"/>
    <cacheHierarchy uniqueName="[Clean_Data].[Order_Month]" caption="Order_Month" attribute="1" time="1" defaultMemberUniqueName="[Clean_Data].[Order_Month].[All]" allUniqueName="[Clean_Data].[Order_Month].[All]" dimensionUniqueName="[Clean_Data]" displayFolder="" count="0" memberValueDatatype="7" unbalanced="0"/>
    <cacheHierarchy uniqueName="[Clean_Data].[Cohort_Month]" caption="Cohort_Month" attribute="1" time="1" defaultMemberUniqueName="[Clean_Data].[Cohort_Month].[All]" allUniqueName="[Clean_Data].[Cohort_Month].[All]" dimensionUniqueName="[Clean_Data]" displayFolder="" count="0" memberValueDatatype="7" unbalanced="0"/>
    <cacheHierarchy uniqueName="[Clean_Data].[Cohort_Index]" caption="Cohort_Index" attribute="1" defaultMemberUniqueName="[Clean_Data].[Cohort_Index].[All]" allUniqueName="[Clean_Data].[Cohort_Index].[All]" dimensionUniqueName="[Clean_Data]" displayFolder="" count="0" memberValueDatatype="20" unbalanced="0"/>
    <cacheHierarchy uniqueName="[Clean_Data].[Cohort_Month (Year)]" caption="Cohort_Month (Year)" attribute="1" defaultMemberUniqueName="[Clean_Data].[Cohort_Month (Year)].[All]" allUniqueName="[Clean_Data].[Cohort_Month (Year)].[All]" dimensionUniqueName="[Clean_Data]" displayFolder="" count="0" memberValueDatatype="130" unbalanced="0"/>
    <cacheHierarchy uniqueName="[Clean_Data].[Cohort_Month (Quarter)]" caption="Cohort_Month (Quarter)" attribute="1" defaultMemberUniqueName="[Clean_Data].[Cohort_Month (Quarter)].[All]" allUniqueName="[Clean_Data].[Cohort_Month (Quarter)].[All]" dimensionUniqueName="[Clean_Data]" displayFolder="" count="0" memberValueDatatype="130" unbalanced="0"/>
    <cacheHierarchy uniqueName="[Clean_Data].[Cohort_Month (Month)]" caption="Cohort_Month (Month)" attribute="1" defaultMemberUniqueName="[Clean_Data].[Cohort_Month (Month)].[All]" allUniqueName="[Clean_Data].[Cohort_Month (Month)].[All]" dimensionUniqueName="[Clean_Data]" displayFolder="" count="0" memberValueDatatype="130" unbalanced="0"/>
    <cacheHierarchy uniqueName="[Clean_Data].[Customer_Last_Purchase]" caption="Customer_Last_Purchase" attribute="1" time="1" defaultMemberUniqueName="[Clean_Data].[Customer_Last_Purchase].[All]" allUniqueName="[Clean_Data].[Customer_Last_Purchase].[All]" dimensionUniqueName="[Clean_Data]" displayFolder="" count="0" memberValueDatatype="7" unbalanced="0"/>
    <cacheHierarchy uniqueName="[Clean_Data].[Recency_Days]" caption="Recency_Days" attribute="1" defaultMemberUniqueName="[Clean_Data].[Recency_Days].[All]" allUniqueName="[Clean_Data].[Recency_Days].[All]" dimensionUniqueName="[Clean_Data]" displayFolder="" count="0" memberValueDatatype="20" unbalanced="0"/>
    <cacheHierarchy uniqueName="[Clean_Data].[Frequency]" caption="Frequency" attribute="1" defaultMemberUniqueName="[Clean_Data].[Frequency].[All]" allUniqueName="[Clean_Data].[Frequency].[All]" dimensionUniqueName="[Clean_Data]" displayFolder="" count="0" memberValueDatatype="20" unbalanced="0"/>
    <cacheHierarchy uniqueName="[Clean_Data].[Monetary]" caption="Monetary" attribute="1" defaultMemberUniqueName="[Clean_Data].[Monetary].[All]" allUniqueName="[Clean_Data].[Monetary].[All]" dimensionUniqueName="[Clean_Data]" displayFolder="" count="0" memberValueDatatype="5" unbalanced="0"/>
    <cacheHierarchy uniqueName="[Clean_Data].[Customer_Country]" caption="Customer_Country" attribute="1" defaultMemberUniqueName="[Clean_Data].[Customer_Country].[All]" allUniqueName="[Clean_Data].[Customer_Country].[All]" dimensionUniqueName="[Clean_Data]" displayFolder="" count="0" memberValueDatatype="130" unbalanced="0"/>
    <cacheHierarchy uniqueName="[RFM_Data_Model_Copy].[Customer ID]" caption="Customer ID" attribute="1" defaultMemberUniqueName="[RFM_Data_Model_Copy].[Customer ID].[All]" allUniqueName="[RFM_Data_Model_Copy].[Customer ID].[All]" dimensionUniqueName="[RFM_Data_Model_Copy]" displayFolder="" count="0" memberValueDatatype="20" unbalanced="0"/>
    <cacheHierarchy uniqueName="[RFM_Data_Model_Copy].[Recency_Days]" caption="Recency_Days" attribute="1" defaultMemberUniqueName="[RFM_Data_Model_Copy].[Recency_Days].[All]" allUniqueName="[RFM_Data_Model_Copy].[Recency_Days].[All]" dimensionUniqueName="[RFM_Data_Model_Copy]" displayFolder="" count="0" memberValueDatatype="20" unbalanced="0"/>
    <cacheHierarchy uniqueName="[RFM_Data_Model_Copy].[Frequency]" caption="Frequency" attribute="1" defaultMemberUniqueName="[RFM_Data_Model_Copy].[Frequency].[All]" allUniqueName="[RFM_Data_Model_Copy].[Frequency].[All]" dimensionUniqueName="[RFM_Data_Model_Copy]" displayFolder="" count="0" memberValueDatatype="20" unbalanced="0"/>
    <cacheHierarchy uniqueName="[RFM_Data_Model_Copy].[Monetary]" caption="Monetary" attribute="1" defaultMemberUniqueName="[RFM_Data_Model_Copy].[Monetary].[All]" allUniqueName="[RFM_Data_Model_Copy].[Monetary].[All]" dimensionUniqueName="[RFM_Data_Model_Copy]" displayFolder="" count="0" memberValueDatatype="5" unbalanced="0"/>
    <cacheHierarchy uniqueName="[RFM_Data_Model_Copy].[R_Score]" caption="R_Score" attribute="1" defaultMemberUniqueName="[RFM_Data_Model_Copy].[R_Score].[All]" allUniqueName="[RFM_Data_Model_Copy].[R_Score].[All]" dimensionUniqueName="[RFM_Data_Model_Copy]" displayFolder="" count="0" memberValueDatatype="20" unbalanced="0"/>
    <cacheHierarchy uniqueName="[RFM_Data_Model_Copy].[F_Score]" caption="F_Score" attribute="1" defaultMemberUniqueName="[RFM_Data_Model_Copy].[F_Score].[All]" allUniqueName="[RFM_Data_Model_Copy].[F_Score].[All]" dimensionUniqueName="[RFM_Data_Model_Copy]" displayFolder="" count="0" memberValueDatatype="20" unbalanced="0"/>
    <cacheHierarchy uniqueName="[RFM_Data_Model_Copy].[M_Score]" caption="M_Score" attribute="1" defaultMemberUniqueName="[RFM_Data_Model_Copy].[M_Score].[All]" allUniqueName="[RFM_Data_Model_Copy].[M_Score].[All]" dimensionUniqueName="[RFM_Data_Model_Copy]" displayFolder="" count="0" memberValueDatatype="20" unbalanced="0"/>
    <cacheHierarchy uniqueName="[RFM_Data_Model_Copy].[RFM_Segment]" caption="RFM_Segment" attribute="1" defaultMemberUniqueName="[RFM_Data_Model_Copy].[RFM_Segment].[All]" allUniqueName="[RFM_Data_Model_Copy].[RFM_Segment].[All]" dimensionUniqueName="[RFM_Data_Model_Copy]" displayFolder="" count="0" memberValueDatatype="130" unbalanced="0"/>
    <cacheHierarchy uniqueName="[RFM_Data_Model_Copy].[Churn_Flag]" caption="Churn_Flag" attribute="1" defaultMemberUniqueName="[RFM_Data_Model_Copy].[Churn_Flag].[All]" allUniqueName="[RFM_Data_Model_Copy].[Churn_Flag].[All]" dimensionUniqueName="[RFM_Data_Model_Copy]" displayFolder="" count="0" memberValueDatatype="130" unbalanced="0"/>
    <cacheHierarchy uniqueName="[Clean_Data].[Cohort_Month (Month Index)]" caption="Cohort_Month (Month Index)" attribute="1" defaultMemberUniqueName="[Clean_Data].[Cohort_Month (Month Index)].[All]" allUniqueName="[Clean_Data].[Cohort_Month (Month Index)].[All]" dimensionUniqueName="[Clean_Data]" displayFolder="" count="0" memberValueDatatype="20" unbalanced="0" hidden="1"/>
    <cacheHierarchy uniqueName="[Measures].[DistinctCustomers]" caption="DistinctCustomers" measure="1" displayFolder="" measureGroup="Clean_Data" count="0"/>
    <cacheHierarchy uniqueName="[Measures].[Month0_Customers]" caption="Month0_Customers" measure="1" displayFolder="" measureGroup="Clean_Data" count="0"/>
    <cacheHierarchy uniqueName="[Measures].[Retention_Pct]" caption="Retention_Pct" measure="1" displayFolder="" measureGroup="Clean_Data" count="0"/>
    <cacheHierarchy uniqueName="[Measures].[__XL_Count Clean_Data]" caption="__XL_Count Clean_Data" measure="1" displayFolder="" measureGroup="Clean_Data" count="0" hidden="1"/>
    <cacheHierarchy uniqueName="[Measures].[__XL_Count Table1]" caption="__XL_Count Table1" measure="1" displayFolder="" measureGroup="RFM_Data_Model_Copy" count="0" hidden="1"/>
    <cacheHierarchy uniqueName="[Measures].[__No measures defined]" caption="__No measures defined" measure="1" displayFolder="" count="0" hidden="1"/>
    <cacheHierarchy uniqueName="[Measures].[Sum of Recency_Days]" caption="Sum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Sum of Frequency]" caption="Sum of Frequency" measure="1" displayFolder="" measureGroup="Clean_Data" count="0" hidden="1">
      <extLst>
        <ext xmlns:x15="http://schemas.microsoft.com/office/spreadsheetml/2010/11/main" uri="{B97F6D7D-B522-45F9-BDA1-12C45D357490}">
          <x15:cacheHierarchy aggregatedColumn="17"/>
        </ext>
      </extLst>
    </cacheHierarchy>
    <cacheHierarchy uniqueName="[Measures].[Sum of Monetary]" caption="Sum of Monetary" measure="1" displayFolder="" measureGroup="Clean_Data" count="0" hidden="1">
      <extLst>
        <ext xmlns:x15="http://schemas.microsoft.com/office/spreadsheetml/2010/11/main" uri="{B97F6D7D-B522-45F9-BDA1-12C45D357490}">
          <x15:cacheHierarchy aggregatedColumn="18"/>
        </ext>
      </extLst>
    </cacheHierarchy>
    <cacheHierarchy uniqueName="[Measures].[Average of Recency_Days]" caption="Average of Recency_Days" measure="1" displayFolder="" measureGroup="Clean_Data" count="0" hidden="1">
      <extLst>
        <ext xmlns:x15="http://schemas.microsoft.com/office/spreadsheetml/2010/11/main" uri="{B97F6D7D-B522-45F9-BDA1-12C45D357490}">
          <x15:cacheHierarchy aggregatedColumn="16"/>
        </ext>
      </extLst>
    </cacheHierarchy>
    <cacheHierarchy uniqueName="[Measures].[Average of Frequency]" caption="Average of Frequency" measure="1" displayFolder="" measureGroup="Clean_Data" count="0" hidden="1">
      <extLst>
        <ext xmlns:x15="http://schemas.microsoft.com/office/spreadsheetml/2010/11/main" uri="{B97F6D7D-B522-45F9-BDA1-12C45D357490}">
          <x15:cacheHierarchy aggregatedColumn="17"/>
        </ext>
      </extLst>
    </cacheHierarchy>
    <cacheHierarchy uniqueName="[Measures].[Average of Monetary]" caption="Average of Monetary" measure="1" displayFolder="" measureGroup="Clean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78445748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78">
  <r>
    <n v="12346"/>
    <n v="325"/>
    <n v="12"/>
    <n v="77556.459999999977"/>
    <n v="2"/>
    <n v="5"/>
    <n v="5"/>
    <x v="0"/>
    <x v="0"/>
    <x v="0"/>
  </r>
  <r>
    <n v="12347"/>
    <n v="2"/>
    <n v="8"/>
    <n v="5633.319999999997"/>
    <n v="5"/>
    <n v="4"/>
    <n v="5"/>
    <x v="1"/>
    <x v="1"/>
    <x v="1"/>
  </r>
  <r>
    <n v="12348"/>
    <n v="75"/>
    <n v="5"/>
    <n v="2019.3999999999987"/>
    <n v="3"/>
    <n v="4"/>
    <n v="4"/>
    <x v="2"/>
    <x v="1"/>
    <x v="2"/>
  </r>
  <r>
    <n v="12349"/>
    <n v="18"/>
    <n v="4"/>
    <n v="4428.6900000000214"/>
    <n v="5"/>
    <n v="3"/>
    <n v="5"/>
    <x v="2"/>
    <x v="1"/>
    <x v="3"/>
  </r>
  <r>
    <n v="12350"/>
    <n v="310"/>
    <n v="1"/>
    <n v="334.4"/>
    <n v="2"/>
    <n v="1"/>
    <n v="2"/>
    <x v="3"/>
    <x v="0"/>
    <x v="4"/>
  </r>
  <r>
    <n v="12351"/>
    <n v="375"/>
    <n v="1"/>
    <n v="300.93"/>
    <n v="2"/>
    <n v="1"/>
    <n v="2"/>
    <x v="3"/>
    <x v="0"/>
    <x v="5"/>
  </r>
  <r>
    <n v="12352"/>
    <n v="36"/>
    <n v="10"/>
    <n v="2849.8400000000015"/>
    <n v="4"/>
    <n v="5"/>
    <n v="4"/>
    <x v="1"/>
    <x v="1"/>
    <x v="4"/>
  </r>
  <r>
    <n v="12353"/>
    <n v="204"/>
    <n v="2"/>
    <n v="406.76000000000016"/>
    <n v="2"/>
    <n v="2"/>
    <n v="2"/>
    <x v="3"/>
    <x v="0"/>
    <x v="6"/>
  </r>
  <r>
    <n v="12354"/>
    <n v="232"/>
    <n v="1"/>
    <n v="1079.400000000001"/>
    <n v="2"/>
    <n v="1"/>
    <n v="3"/>
    <x v="4"/>
    <x v="0"/>
    <x v="7"/>
  </r>
  <r>
    <n v="12355"/>
    <n v="214"/>
    <n v="2"/>
    <n v="947.61000000000035"/>
    <n v="2"/>
    <n v="2"/>
    <n v="3"/>
    <x v="4"/>
    <x v="0"/>
    <x v="6"/>
  </r>
  <r>
    <n v="12356"/>
    <n v="22"/>
    <n v="6"/>
    <n v="6373.6800000000176"/>
    <n v="4"/>
    <n v="4"/>
    <n v="5"/>
    <x v="1"/>
    <x v="1"/>
    <x v="8"/>
  </r>
  <r>
    <n v="12357"/>
    <n v="33"/>
    <n v="3"/>
    <n v="18287.660000000124"/>
    <n v="4"/>
    <n v="3"/>
    <n v="5"/>
    <x v="2"/>
    <x v="1"/>
    <x v="9"/>
  </r>
  <r>
    <n v="12358"/>
    <n v="1"/>
    <n v="5"/>
    <n v="3887.0700000000056"/>
    <n v="5"/>
    <n v="4"/>
    <n v="5"/>
    <x v="1"/>
    <x v="1"/>
    <x v="10"/>
  </r>
  <r>
    <n v="12359"/>
    <n v="57"/>
    <n v="10"/>
    <n v="8935.9399999999532"/>
    <n v="4"/>
    <n v="5"/>
    <n v="5"/>
    <x v="1"/>
    <x v="1"/>
    <x v="11"/>
  </r>
  <r>
    <n v="12360"/>
    <n v="52"/>
    <n v="8"/>
    <n v="4252.8900000000076"/>
    <n v="4"/>
    <n v="4"/>
    <n v="5"/>
    <x v="1"/>
    <x v="1"/>
    <x v="10"/>
  </r>
  <r>
    <n v="12361"/>
    <n v="287"/>
    <n v="4"/>
    <n v="511.24999999999994"/>
    <n v="2"/>
    <n v="3"/>
    <n v="2"/>
    <x v="0"/>
    <x v="0"/>
    <x v="12"/>
  </r>
  <r>
    <n v="12362"/>
    <n v="3"/>
    <n v="11"/>
    <n v="5356.2299999999832"/>
    <n v="5"/>
    <n v="5"/>
    <n v="5"/>
    <x v="1"/>
    <x v="1"/>
    <x v="12"/>
  </r>
  <r>
    <n v="12363"/>
    <n v="109"/>
    <n v="2"/>
    <n v="551.99999999999989"/>
    <n v="3"/>
    <n v="2"/>
    <n v="2"/>
    <x v="4"/>
    <x v="0"/>
    <x v="5"/>
  </r>
  <r>
    <n v="12364"/>
    <n v="7"/>
    <n v="4"/>
    <n v="1313.1000000000024"/>
    <n v="5"/>
    <n v="3"/>
    <n v="4"/>
    <x v="2"/>
    <x v="1"/>
    <x v="12"/>
  </r>
  <r>
    <n v="12365"/>
    <n v="291"/>
    <n v="2"/>
    <n v="641.37999999999965"/>
    <n v="2"/>
    <n v="2"/>
    <n v="3"/>
    <x v="4"/>
    <x v="0"/>
    <x v="11"/>
  </r>
  <r>
    <n v="12366"/>
    <n v="633"/>
    <n v="1"/>
    <n v="500.24"/>
    <n v="1"/>
    <n v="1"/>
    <n v="2"/>
    <x v="3"/>
    <x v="0"/>
    <x v="11"/>
  </r>
  <r>
    <n v="12367"/>
    <n v="4"/>
    <n v="1"/>
    <n v="168.90000000000003"/>
    <n v="5"/>
    <n v="1"/>
    <n v="1"/>
    <x v="5"/>
    <x v="1"/>
    <x v="13"/>
  </r>
  <r>
    <n v="12368"/>
    <n v="628"/>
    <n v="1"/>
    <n v="917.70000000000027"/>
    <n v="1"/>
    <n v="1"/>
    <n v="3"/>
    <x v="4"/>
    <x v="0"/>
    <x v="11"/>
  </r>
  <r>
    <n v="12369"/>
    <n v="413"/>
    <n v="3"/>
    <n v="1791.1499999999969"/>
    <n v="1"/>
    <n v="3"/>
    <n v="4"/>
    <x v="0"/>
    <x v="0"/>
    <x v="10"/>
  </r>
  <r>
    <n v="12370"/>
    <n v="51"/>
    <n v="7"/>
    <n v="4320.3100000000204"/>
    <n v="4"/>
    <n v="4"/>
    <n v="5"/>
    <x v="1"/>
    <x v="1"/>
    <x v="10"/>
  </r>
  <r>
    <n v="12371"/>
    <n v="44"/>
    <n v="5"/>
    <n v="4067.3800000000024"/>
    <n v="4"/>
    <n v="4"/>
    <n v="5"/>
    <x v="1"/>
    <x v="1"/>
    <x v="9"/>
  </r>
  <r>
    <n v="12372"/>
    <n v="71"/>
    <n v="3"/>
    <n v="1298.0400000000006"/>
    <n v="3"/>
    <n v="3"/>
    <n v="4"/>
    <x v="2"/>
    <x v="1"/>
    <x v="13"/>
  </r>
  <r>
    <n v="12373"/>
    <n v="311"/>
    <n v="3"/>
    <n v="1127.6500000000012"/>
    <n v="2"/>
    <n v="3"/>
    <n v="3"/>
    <x v="0"/>
    <x v="0"/>
    <x v="10"/>
  </r>
  <r>
    <n v="12374"/>
    <n v="25"/>
    <n v="4"/>
    <n v="2989.2200000000007"/>
    <n v="4"/>
    <n v="3"/>
    <n v="5"/>
    <x v="2"/>
    <x v="1"/>
    <x v="10"/>
  </r>
  <r>
    <n v="12375"/>
    <n v="10"/>
    <n v="2"/>
    <n v="457.50000000000006"/>
    <n v="5"/>
    <n v="2"/>
    <n v="2"/>
    <x v="5"/>
    <x v="1"/>
    <x v="2"/>
  </r>
  <r>
    <n v="12376"/>
    <n v="389"/>
    <n v="2"/>
    <n v="503.14999999999992"/>
    <n v="2"/>
    <n v="2"/>
    <n v="2"/>
    <x v="3"/>
    <x v="0"/>
    <x v="9"/>
  </r>
  <r>
    <n v="12377"/>
    <n v="315"/>
    <n v="4"/>
    <n v="3426.3200000000038"/>
    <n v="2"/>
    <n v="3"/>
    <n v="5"/>
    <x v="0"/>
    <x v="0"/>
    <x v="9"/>
  </r>
  <r>
    <n v="12378"/>
    <n v="129"/>
    <n v="2"/>
    <n v="5416.3200000000079"/>
    <n v="3"/>
    <n v="2"/>
    <n v="5"/>
    <x v="4"/>
    <x v="0"/>
    <x v="9"/>
  </r>
  <r>
    <n v="12379"/>
    <n v="81"/>
    <n v="4"/>
    <n v="1620.2200000000007"/>
    <n v="3"/>
    <n v="3"/>
    <n v="4"/>
    <x v="2"/>
    <x v="1"/>
    <x v="12"/>
  </r>
  <r>
    <n v="12380"/>
    <n v="21"/>
    <n v="11"/>
    <n v="9676.2999999999829"/>
    <n v="4"/>
    <n v="5"/>
    <n v="5"/>
    <x v="1"/>
    <x v="1"/>
    <x v="12"/>
  </r>
  <r>
    <n v="12381"/>
    <n v="4"/>
    <n v="5"/>
    <n v="1845.31"/>
    <n v="5"/>
    <n v="4"/>
    <n v="4"/>
    <x v="1"/>
    <x v="1"/>
    <x v="4"/>
  </r>
  <r>
    <n v="12383"/>
    <n v="184"/>
    <n v="5"/>
    <n v="1850.5599999999984"/>
    <n v="3"/>
    <n v="4"/>
    <n v="4"/>
    <x v="2"/>
    <x v="0"/>
    <x v="12"/>
  </r>
  <r>
    <n v="12384"/>
    <n v="28"/>
    <n v="2"/>
    <n v="585.27000000000032"/>
    <n v="4"/>
    <n v="2"/>
    <n v="2"/>
    <x v="5"/>
    <x v="1"/>
    <x v="9"/>
  </r>
  <r>
    <n v="12385"/>
    <n v="379"/>
    <n v="1"/>
    <n v="1938.3999999999978"/>
    <n v="2"/>
    <n v="1"/>
    <n v="4"/>
    <x v="4"/>
    <x v="0"/>
    <x v="12"/>
  </r>
  <r>
    <n v="12386"/>
    <n v="337"/>
    <n v="2"/>
    <n v="660.7999999999995"/>
    <n v="2"/>
    <n v="2"/>
    <n v="3"/>
    <x v="4"/>
    <x v="0"/>
    <x v="14"/>
  </r>
  <r>
    <n v="12387"/>
    <n v="415"/>
    <n v="1"/>
    <n v="143.94000000000003"/>
    <n v="1"/>
    <n v="1"/>
    <n v="1"/>
    <x v="3"/>
    <x v="0"/>
    <x v="14"/>
  </r>
  <r>
    <n v="12388"/>
    <n v="15"/>
    <n v="8"/>
    <n v="3901.1099999999892"/>
    <n v="5"/>
    <n v="4"/>
    <n v="5"/>
    <x v="1"/>
    <x v="1"/>
    <x v="14"/>
  </r>
  <r>
    <n v="12389"/>
    <n v="402"/>
    <n v="3"/>
    <n v="1433.3300000000015"/>
    <n v="2"/>
    <n v="3"/>
    <n v="4"/>
    <x v="0"/>
    <x v="0"/>
    <x v="14"/>
  </r>
  <r>
    <n v="12390"/>
    <n v="79"/>
    <n v="1"/>
    <n v="549.84"/>
    <n v="3"/>
    <n v="1"/>
    <n v="2"/>
    <x v="4"/>
    <x v="1"/>
    <x v="12"/>
  </r>
  <r>
    <n v="12391"/>
    <n v="21"/>
    <n v="6"/>
    <n v="2773.4200000000114"/>
    <n v="4"/>
    <n v="4"/>
    <n v="4"/>
    <x v="1"/>
    <x v="1"/>
    <x v="11"/>
  </r>
  <r>
    <n v="12392"/>
    <n v="591"/>
    <n v="1"/>
    <n v="234.75000000000003"/>
    <n v="1"/>
    <n v="1"/>
    <n v="1"/>
    <x v="3"/>
    <x v="0"/>
    <x v="14"/>
  </r>
  <r>
    <n v="12393"/>
    <n v="72"/>
    <n v="6"/>
    <n v="2399.4500000000044"/>
    <n v="3"/>
    <n v="4"/>
    <n v="4"/>
    <x v="2"/>
    <x v="1"/>
    <x v="14"/>
  </r>
  <r>
    <n v="12394"/>
    <n v="63"/>
    <n v="2"/>
    <n v="1272.48"/>
    <n v="3"/>
    <n v="2"/>
    <n v="4"/>
    <x v="4"/>
    <x v="1"/>
    <x v="12"/>
  </r>
  <r>
    <n v="12395"/>
    <n v="19"/>
    <n v="15"/>
    <n v="5067.2700000000123"/>
    <n v="5"/>
    <n v="5"/>
    <n v="5"/>
    <x v="1"/>
    <x v="1"/>
    <x v="12"/>
  </r>
  <r>
    <n v="12396"/>
    <n v="674"/>
    <n v="1"/>
    <n v="931.43000000000018"/>
    <n v="1"/>
    <n v="1"/>
    <n v="3"/>
    <x v="4"/>
    <x v="0"/>
    <x v="15"/>
  </r>
  <r>
    <n v="12397"/>
    <n v="35"/>
    <n v="2"/>
    <n v="2409.8999999999996"/>
    <n v="4"/>
    <n v="2"/>
    <n v="4"/>
    <x v="5"/>
    <x v="1"/>
    <x v="12"/>
  </r>
  <r>
    <n v="12398"/>
    <n v="45"/>
    <n v="1"/>
    <n v="1635.6600000000024"/>
    <n v="4"/>
    <n v="1"/>
    <n v="4"/>
    <x v="5"/>
    <x v="1"/>
    <x v="9"/>
  </r>
  <r>
    <n v="12399"/>
    <n v="119"/>
    <n v="7"/>
    <n v="1962.2999999999965"/>
    <n v="3"/>
    <n v="4"/>
    <n v="4"/>
    <x v="2"/>
    <x v="0"/>
    <x v="12"/>
  </r>
  <r>
    <n v="12400"/>
    <n v="414"/>
    <n v="1"/>
    <n v="205.25000000000003"/>
    <n v="1"/>
    <n v="1"/>
    <n v="1"/>
    <x v="3"/>
    <x v="0"/>
    <x v="14"/>
  </r>
  <r>
    <n v="12401"/>
    <n v="303"/>
    <n v="1"/>
    <n v="84.3"/>
    <n v="2"/>
    <n v="1"/>
    <n v="1"/>
    <x v="3"/>
    <x v="0"/>
    <x v="12"/>
  </r>
  <r>
    <n v="12402"/>
    <n v="323"/>
    <n v="6"/>
    <n v="1256.8999999999994"/>
    <n v="2"/>
    <n v="4"/>
    <n v="4"/>
    <x v="0"/>
    <x v="0"/>
    <x v="12"/>
  </r>
  <r>
    <n v="12403"/>
    <n v="49"/>
    <n v="2"/>
    <n v="1019.36"/>
    <n v="4"/>
    <n v="2"/>
    <n v="3"/>
    <x v="5"/>
    <x v="1"/>
    <x v="13"/>
  </r>
  <r>
    <n v="12404"/>
    <n v="682"/>
    <n v="1"/>
    <n v="63.24"/>
    <n v="1"/>
    <n v="1"/>
    <n v="1"/>
    <x v="3"/>
    <x v="0"/>
    <x v="2"/>
  </r>
  <r>
    <n v="12405"/>
    <n v="148"/>
    <n v="1"/>
    <n v="1710.3900000000006"/>
    <n v="3"/>
    <n v="1"/>
    <n v="4"/>
    <x v="4"/>
    <x v="0"/>
    <x v="2"/>
  </r>
  <r>
    <n v="12406"/>
    <n v="22"/>
    <n v="5"/>
    <n v="6390.3599999999878"/>
    <n v="4"/>
    <n v="4"/>
    <n v="5"/>
    <x v="1"/>
    <x v="1"/>
    <x v="13"/>
  </r>
  <r>
    <n v="12407"/>
    <n v="49"/>
    <n v="5"/>
    <n v="1708.1199999999988"/>
    <n v="4"/>
    <n v="4"/>
    <n v="4"/>
    <x v="1"/>
    <x v="1"/>
    <x v="12"/>
  </r>
  <r>
    <n v="12408"/>
    <n v="32"/>
    <n v="8"/>
    <n v="4340.7700000000095"/>
    <n v="4"/>
    <n v="4"/>
    <n v="5"/>
    <x v="1"/>
    <x v="1"/>
    <x v="12"/>
  </r>
  <r>
    <n v="12409"/>
    <n v="78"/>
    <n v="7"/>
    <n v="23419.29000000003"/>
    <n v="3"/>
    <n v="4"/>
    <n v="5"/>
    <x v="2"/>
    <x v="1"/>
    <x v="9"/>
  </r>
  <r>
    <n v="12410"/>
    <n v="308"/>
    <n v="3"/>
    <n v="1013.7099999999994"/>
    <n v="2"/>
    <n v="3"/>
    <n v="3"/>
    <x v="0"/>
    <x v="0"/>
    <x v="9"/>
  </r>
  <r>
    <n v="12411"/>
    <n v="409"/>
    <n v="1"/>
    <n v="346.89999999999986"/>
    <n v="2"/>
    <n v="1"/>
    <n v="2"/>
    <x v="3"/>
    <x v="0"/>
    <x v="14"/>
  </r>
  <r>
    <n v="12412"/>
    <n v="74"/>
    <n v="6"/>
    <n v="2596.9299999999976"/>
    <n v="3"/>
    <n v="4"/>
    <n v="4"/>
    <x v="2"/>
    <x v="1"/>
    <x v="13"/>
  </r>
  <r>
    <n v="12413"/>
    <n v="66"/>
    <n v="4"/>
    <n v="999.44999999999925"/>
    <n v="3"/>
    <n v="3"/>
    <n v="3"/>
    <x v="2"/>
    <x v="1"/>
    <x v="16"/>
  </r>
  <r>
    <n v="12414"/>
    <n v="217"/>
    <n v="6"/>
    <n v="952.41"/>
    <n v="2"/>
    <n v="4"/>
    <n v="3"/>
    <x v="0"/>
    <x v="0"/>
    <x v="10"/>
  </r>
  <r>
    <n v="12415"/>
    <n v="24"/>
    <n v="28"/>
    <n v="144458.3700000011"/>
    <n v="4"/>
    <n v="5"/>
    <n v="5"/>
    <x v="1"/>
    <x v="1"/>
    <x v="14"/>
  </r>
  <r>
    <n v="12416"/>
    <n v="656"/>
    <n v="1"/>
    <n v="202.55999999999997"/>
    <n v="1"/>
    <n v="1"/>
    <n v="1"/>
    <x v="3"/>
    <x v="0"/>
    <x v="14"/>
  </r>
  <r>
    <n v="12417"/>
    <n v="3"/>
    <n v="20"/>
    <n v="6816.9099999999944"/>
    <n v="5"/>
    <n v="5"/>
    <n v="5"/>
    <x v="1"/>
    <x v="1"/>
    <x v="12"/>
  </r>
  <r>
    <n v="12418"/>
    <n v="112"/>
    <n v="4"/>
    <n v="2021.200000000003"/>
    <n v="3"/>
    <n v="3"/>
    <n v="4"/>
    <x v="2"/>
    <x v="0"/>
    <x v="9"/>
  </r>
  <r>
    <n v="12419"/>
    <n v="385"/>
    <n v="2"/>
    <n v="503.01000000000016"/>
    <n v="2"/>
    <n v="2"/>
    <n v="2"/>
    <x v="3"/>
    <x v="0"/>
    <x v="7"/>
  </r>
  <r>
    <n v="12420"/>
    <n v="63"/>
    <n v="1"/>
    <n v="600.38999999999976"/>
    <n v="3"/>
    <n v="1"/>
    <n v="2"/>
    <x v="4"/>
    <x v="1"/>
    <x v="11"/>
  </r>
  <r>
    <n v="12421"/>
    <n v="15"/>
    <n v="6"/>
    <n v="1098.5999999999995"/>
    <n v="5"/>
    <n v="4"/>
    <n v="3"/>
    <x v="2"/>
    <x v="1"/>
    <x v="7"/>
  </r>
  <r>
    <n v="12422"/>
    <n v="95"/>
    <n v="17"/>
    <n v="5231.8000000000138"/>
    <n v="3"/>
    <n v="5"/>
    <n v="5"/>
    <x v="2"/>
    <x v="0"/>
    <x v="14"/>
  </r>
  <r>
    <n v="12423"/>
    <n v="0"/>
    <n v="10"/>
    <n v="2622.3900000000099"/>
    <n v="5"/>
    <n v="5"/>
    <n v="4"/>
    <x v="1"/>
    <x v="1"/>
    <x v="12"/>
  </r>
  <r>
    <n v="12424"/>
    <n v="162"/>
    <n v="4"/>
    <n v="3340.0300000000034"/>
    <n v="3"/>
    <n v="3"/>
    <n v="5"/>
    <x v="2"/>
    <x v="0"/>
    <x v="14"/>
  </r>
  <r>
    <n v="12425"/>
    <n v="78"/>
    <n v="2"/>
    <n v="1741.4100000000026"/>
    <n v="3"/>
    <n v="2"/>
    <n v="4"/>
    <x v="4"/>
    <x v="1"/>
    <x v="8"/>
  </r>
  <r>
    <n v="12426"/>
    <n v="194"/>
    <n v="2"/>
    <n v="1345.2100000000021"/>
    <n v="2"/>
    <n v="2"/>
    <n v="4"/>
    <x v="4"/>
    <x v="0"/>
    <x v="17"/>
  </r>
  <r>
    <n v="12427"/>
    <n v="21"/>
    <n v="3"/>
    <n v="1129.3000000000004"/>
    <n v="4"/>
    <n v="3"/>
    <n v="3"/>
    <x v="2"/>
    <x v="1"/>
    <x v="17"/>
  </r>
  <r>
    <n v="12428"/>
    <n v="25"/>
    <n v="9"/>
    <n v="7956.4599999999737"/>
    <n v="4"/>
    <n v="5"/>
    <n v="5"/>
    <x v="1"/>
    <x v="1"/>
    <x v="2"/>
  </r>
  <r>
    <n v="12429"/>
    <n v="9"/>
    <n v="8"/>
    <n v="7485.9099999999926"/>
    <n v="5"/>
    <n v="4"/>
    <n v="5"/>
    <x v="1"/>
    <x v="1"/>
    <x v="10"/>
  </r>
  <r>
    <n v="12430"/>
    <n v="43"/>
    <n v="1"/>
    <n v="256.40000000000003"/>
    <n v="4"/>
    <n v="1"/>
    <n v="1"/>
    <x v="5"/>
    <x v="1"/>
    <x v="4"/>
  </r>
  <r>
    <n v="12431"/>
    <n v="35"/>
    <n v="27"/>
    <n v="10857.970000000078"/>
    <n v="4"/>
    <n v="5"/>
    <n v="5"/>
    <x v="1"/>
    <x v="1"/>
    <x v="14"/>
  </r>
  <r>
    <n v="12432"/>
    <n v="42"/>
    <n v="5"/>
    <n v="5059.3200000000033"/>
    <n v="4"/>
    <n v="4"/>
    <n v="5"/>
    <x v="1"/>
    <x v="1"/>
    <x v="4"/>
  </r>
  <r>
    <n v="12433"/>
    <n v="0"/>
    <n v="10"/>
    <n v="20581.259999999886"/>
    <n v="5"/>
    <n v="5"/>
    <n v="5"/>
    <x v="1"/>
    <x v="1"/>
    <x v="4"/>
  </r>
  <r>
    <n v="12434"/>
    <n v="84"/>
    <n v="3"/>
    <n v="1103.4299999999992"/>
    <n v="3"/>
    <n v="3"/>
    <n v="3"/>
    <x v="2"/>
    <x v="1"/>
    <x v="14"/>
  </r>
  <r>
    <n v="12435"/>
    <n v="79"/>
    <n v="6"/>
    <n v="13925.929999999995"/>
    <n v="3"/>
    <n v="4"/>
    <n v="5"/>
    <x v="2"/>
    <x v="1"/>
    <x v="13"/>
  </r>
  <r>
    <n v="12436"/>
    <n v="99"/>
    <n v="1"/>
    <n v="509.01000000000016"/>
    <n v="3"/>
    <n v="1"/>
    <n v="2"/>
    <x v="4"/>
    <x v="0"/>
    <x v="4"/>
  </r>
  <r>
    <n v="12437"/>
    <n v="1"/>
    <n v="39"/>
    <n v="12683.400000000116"/>
    <n v="5"/>
    <n v="5"/>
    <n v="5"/>
    <x v="1"/>
    <x v="1"/>
    <x v="16"/>
  </r>
  <r>
    <n v="12438"/>
    <n v="14"/>
    <n v="2"/>
    <n v="2906.8500000000022"/>
    <n v="5"/>
    <n v="2"/>
    <n v="4"/>
    <x v="5"/>
    <x v="1"/>
    <x v="4"/>
  </r>
  <r>
    <n v="12439"/>
    <n v="682"/>
    <n v="2"/>
    <n v="1158.1799999999987"/>
    <n v="1"/>
    <n v="2"/>
    <n v="3"/>
    <x v="4"/>
    <x v="0"/>
    <x v="11"/>
  </r>
  <r>
    <n v="12440"/>
    <n v="462"/>
    <n v="2"/>
    <n v="859.20000000000039"/>
    <n v="1"/>
    <n v="2"/>
    <n v="3"/>
    <x v="4"/>
    <x v="0"/>
    <x v="10"/>
  </r>
  <r>
    <n v="12441"/>
    <n v="366"/>
    <n v="1"/>
    <n v="347.10000000000014"/>
    <n v="2"/>
    <n v="1"/>
    <n v="2"/>
    <x v="3"/>
    <x v="0"/>
    <x v="16"/>
  </r>
  <r>
    <n v="12442"/>
    <n v="3"/>
    <n v="1"/>
    <n v="172.05999999999997"/>
    <n v="5"/>
    <n v="1"/>
    <n v="1"/>
    <x v="5"/>
    <x v="1"/>
    <x v="7"/>
  </r>
  <r>
    <n v="12443"/>
    <n v="732"/>
    <n v="1"/>
    <n v="485.31"/>
    <n v="1"/>
    <n v="1"/>
    <n v="2"/>
    <x v="3"/>
    <x v="0"/>
    <x v="4"/>
  </r>
  <r>
    <n v="12444"/>
    <n v="21"/>
    <n v="5"/>
    <n v="5005.4599999999891"/>
    <n v="4"/>
    <n v="4"/>
    <n v="5"/>
    <x v="1"/>
    <x v="1"/>
    <x v="4"/>
  </r>
  <r>
    <n v="12445"/>
    <n v="22"/>
    <n v="2"/>
    <n v="434.97999999999973"/>
    <n v="4"/>
    <n v="2"/>
    <n v="2"/>
    <x v="5"/>
    <x v="1"/>
    <x v="7"/>
  </r>
  <r>
    <n v="12446"/>
    <n v="57"/>
    <n v="1"/>
    <n v="1002.3099999999994"/>
    <n v="4"/>
    <n v="1"/>
    <n v="3"/>
    <x v="5"/>
    <x v="1"/>
    <x v="15"/>
  </r>
  <r>
    <n v="12447"/>
    <n v="243"/>
    <n v="1"/>
    <n v="476.48999999999984"/>
    <n v="2"/>
    <n v="1"/>
    <n v="2"/>
    <x v="3"/>
    <x v="0"/>
    <x v="12"/>
  </r>
  <r>
    <n v="12448"/>
    <n v="44"/>
    <n v="1"/>
    <n v="449.45"/>
    <n v="4"/>
    <n v="1"/>
    <n v="2"/>
    <x v="5"/>
    <x v="1"/>
    <x v="7"/>
  </r>
  <r>
    <n v="12449"/>
    <n v="22"/>
    <n v="6"/>
    <n v="4835.8900000000076"/>
    <n v="4"/>
    <n v="4"/>
    <n v="5"/>
    <x v="1"/>
    <x v="1"/>
    <x v="12"/>
  </r>
  <r>
    <n v="12450"/>
    <n v="156"/>
    <n v="5"/>
    <n v="688.20000000000039"/>
    <n v="3"/>
    <n v="4"/>
    <n v="3"/>
    <x v="2"/>
    <x v="0"/>
    <x v="7"/>
  </r>
  <r>
    <n v="12451"/>
    <n v="10"/>
    <n v="8"/>
    <n v="12669.879999999945"/>
    <n v="5"/>
    <n v="4"/>
    <n v="5"/>
    <x v="1"/>
    <x v="1"/>
    <x v="9"/>
  </r>
  <r>
    <n v="12452"/>
    <n v="16"/>
    <n v="2"/>
    <n v="430.56999999999988"/>
    <n v="5"/>
    <n v="2"/>
    <n v="2"/>
    <x v="5"/>
    <x v="1"/>
    <x v="9"/>
  </r>
  <r>
    <n v="12453"/>
    <n v="134"/>
    <n v="1"/>
    <n v="707.09"/>
    <n v="3"/>
    <n v="1"/>
    <n v="3"/>
    <x v="4"/>
    <x v="0"/>
    <x v="10"/>
  </r>
  <r>
    <n v="12454"/>
    <n v="56"/>
    <n v="5"/>
    <n v="16679.780000000017"/>
    <n v="4"/>
    <n v="4"/>
    <n v="5"/>
    <x v="1"/>
    <x v="1"/>
    <x v="7"/>
  </r>
  <r>
    <n v="12455"/>
    <n v="73"/>
    <n v="10"/>
    <n v="5879.9499999999716"/>
    <n v="3"/>
    <n v="5"/>
    <n v="5"/>
    <x v="2"/>
    <x v="1"/>
    <x v="11"/>
  </r>
  <r>
    <n v="12456"/>
    <n v="44"/>
    <n v="3"/>
    <n v="3181.0399999999945"/>
    <n v="4"/>
    <n v="3"/>
    <n v="5"/>
    <x v="2"/>
    <x v="1"/>
    <x v="9"/>
  </r>
  <r>
    <n v="12457"/>
    <n v="66"/>
    <n v="8"/>
    <n v="2995.910000000003"/>
    <n v="3"/>
    <n v="4"/>
    <n v="5"/>
    <x v="2"/>
    <x v="1"/>
    <x v="11"/>
  </r>
  <r>
    <n v="12458"/>
    <n v="71"/>
    <n v="4"/>
    <n v="1777.4900000000007"/>
    <n v="3"/>
    <n v="3"/>
    <n v="4"/>
    <x v="2"/>
    <x v="1"/>
    <x v="9"/>
  </r>
  <r>
    <n v="12459"/>
    <n v="605"/>
    <n v="1"/>
    <n v="454.35999999999984"/>
    <n v="1"/>
    <n v="1"/>
    <n v="2"/>
    <x v="3"/>
    <x v="0"/>
    <x v="7"/>
  </r>
  <r>
    <n v="12460"/>
    <n v="456"/>
    <n v="1"/>
    <n v="326.64999999999992"/>
    <n v="1"/>
    <n v="1"/>
    <n v="2"/>
    <x v="3"/>
    <x v="0"/>
    <x v="12"/>
  </r>
  <r>
    <n v="12461"/>
    <n v="94"/>
    <n v="2"/>
    <n v="826.88000000000068"/>
    <n v="3"/>
    <n v="2"/>
    <n v="3"/>
    <x v="4"/>
    <x v="0"/>
    <x v="9"/>
  </r>
  <r>
    <n v="12462"/>
    <n v="18"/>
    <n v="2"/>
    <n v="1189.5899999999981"/>
    <n v="5"/>
    <n v="2"/>
    <n v="3"/>
    <x v="5"/>
    <x v="1"/>
    <x v="7"/>
  </r>
  <r>
    <n v="12463"/>
    <n v="53"/>
    <n v="4"/>
    <n v="1344.7799999999993"/>
    <n v="4"/>
    <n v="3"/>
    <n v="4"/>
    <x v="2"/>
    <x v="1"/>
    <x v="12"/>
  </r>
  <r>
    <n v="12464"/>
    <n v="10"/>
    <n v="8"/>
    <n v="1212.0499999999997"/>
    <n v="5"/>
    <n v="4"/>
    <n v="3"/>
    <x v="2"/>
    <x v="1"/>
    <x v="12"/>
  </r>
  <r>
    <n v="12465"/>
    <n v="17"/>
    <n v="2"/>
    <n v="742.18999999999971"/>
    <n v="5"/>
    <n v="2"/>
    <n v="3"/>
    <x v="5"/>
    <x v="1"/>
    <x v="12"/>
  </r>
  <r>
    <n v="12466"/>
    <n v="682"/>
    <n v="1"/>
    <n v="56.73"/>
    <n v="1"/>
    <n v="1"/>
    <n v="1"/>
    <x v="3"/>
    <x v="0"/>
    <x v="16"/>
  </r>
  <r>
    <n v="12467"/>
    <n v="423"/>
    <n v="1"/>
    <n v="132.79999999999998"/>
    <n v="1"/>
    <n v="1"/>
    <n v="1"/>
    <x v="3"/>
    <x v="0"/>
    <x v="18"/>
  </r>
  <r>
    <n v="12468"/>
    <n v="187"/>
    <n v="5"/>
    <n v="3670.7399999999939"/>
    <n v="3"/>
    <n v="4"/>
    <n v="5"/>
    <x v="2"/>
    <x v="0"/>
    <x v="17"/>
  </r>
  <r>
    <n v="12469"/>
    <n v="522"/>
    <n v="2"/>
    <n v="3070.5400000000018"/>
    <n v="1"/>
    <n v="2"/>
    <n v="5"/>
    <x v="4"/>
    <x v="0"/>
    <x v="19"/>
  </r>
  <r>
    <n v="12470"/>
    <n v="689"/>
    <n v="1"/>
    <n v="211.9499999999999"/>
    <n v="1"/>
    <n v="1"/>
    <n v="1"/>
    <x v="3"/>
    <x v="0"/>
    <x v="5"/>
  </r>
  <r>
    <n v="12471"/>
    <n v="2"/>
    <n v="79"/>
    <n v="39963.789999999695"/>
    <n v="5"/>
    <n v="5"/>
    <n v="5"/>
    <x v="1"/>
    <x v="1"/>
    <x v="17"/>
  </r>
  <r>
    <n v="12472"/>
    <n v="32"/>
    <n v="19"/>
    <n v="17880.589999999902"/>
    <n v="4"/>
    <n v="5"/>
    <n v="5"/>
    <x v="1"/>
    <x v="1"/>
    <x v="17"/>
  </r>
  <r>
    <n v="12473"/>
    <n v="29"/>
    <n v="5"/>
    <n v="3938.5500000000029"/>
    <n v="4"/>
    <n v="4"/>
    <n v="5"/>
    <x v="1"/>
    <x v="1"/>
    <x v="17"/>
  </r>
  <r>
    <n v="12474"/>
    <n v="17"/>
    <n v="31"/>
    <n v="12424.450000000086"/>
    <n v="5"/>
    <n v="5"/>
    <n v="5"/>
    <x v="1"/>
    <x v="1"/>
    <x v="17"/>
  </r>
  <r>
    <n v="12475"/>
    <n v="53"/>
    <n v="2"/>
    <n v="1149.6399999999996"/>
    <n v="4"/>
    <n v="2"/>
    <n v="3"/>
    <x v="5"/>
    <x v="1"/>
    <x v="17"/>
  </r>
  <r>
    <n v="12476"/>
    <n v="15"/>
    <n v="23"/>
    <n v="14115.410000000098"/>
    <n v="5"/>
    <n v="5"/>
    <n v="5"/>
    <x v="1"/>
    <x v="1"/>
    <x v="17"/>
  </r>
  <r>
    <n v="12477"/>
    <n v="22"/>
    <n v="9"/>
    <n v="20276.369999999853"/>
    <n v="4"/>
    <n v="5"/>
    <n v="5"/>
    <x v="1"/>
    <x v="1"/>
    <x v="17"/>
  </r>
  <r>
    <n v="12478"/>
    <n v="3"/>
    <n v="1"/>
    <n v="680.99000000000046"/>
    <n v="5"/>
    <n v="1"/>
    <n v="3"/>
    <x v="5"/>
    <x v="1"/>
    <x v="20"/>
  </r>
  <r>
    <n v="12479"/>
    <n v="11"/>
    <n v="1"/>
    <n v="527.20000000000027"/>
    <n v="5"/>
    <n v="1"/>
    <n v="2"/>
    <x v="5"/>
    <x v="1"/>
    <x v="17"/>
  </r>
  <r>
    <n v="12480"/>
    <n v="28"/>
    <n v="7"/>
    <n v="5464.8500000000058"/>
    <n v="4"/>
    <n v="4"/>
    <n v="5"/>
    <x v="1"/>
    <x v="1"/>
    <x v="17"/>
  </r>
  <r>
    <n v="12481"/>
    <n v="22"/>
    <n v="15"/>
    <n v="12361.38999999999"/>
    <n v="4"/>
    <n v="5"/>
    <n v="5"/>
    <x v="1"/>
    <x v="1"/>
    <x v="17"/>
  </r>
  <r>
    <n v="12482"/>
    <n v="576"/>
    <n v="29"/>
    <n v="23691.400000000038"/>
    <n v="1"/>
    <n v="5"/>
    <n v="5"/>
    <x v="0"/>
    <x v="0"/>
    <x v="21"/>
  </r>
  <r>
    <n v="12483"/>
    <n v="17"/>
    <n v="19"/>
    <n v="5120.5799999999908"/>
    <n v="5"/>
    <n v="5"/>
    <n v="5"/>
    <x v="1"/>
    <x v="1"/>
    <x v="21"/>
  </r>
  <r>
    <n v="12484"/>
    <n v="32"/>
    <n v="12"/>
    <n v="6370.1499999999396"/>
    <n v="4"/>
    <n v="5"/>
    <n v="5"/>
    <x v="1"/>
    <x v="1"/>
    <x v="7"/>
  </r>
  <r>
    <n v="12485"/>
    <n v="529"/>
    <n v="1"/>
    <n v="708.09999999999968"/>
    <n v="1"/>
    <n v="1"/>
    <n v="3"/>
    <x v="4"/>
    <x v="0"/>
    <x v="21"/>
  </r>
  <r>
    <n v="12486"/>
    <n v="431"/>
    <n v="1"/>
    <n v="1037.2799999999993"/>
    <n v="1"/>
    <n v="1"/>
    <n v="3"/>
    <x v="4"/>
    <x v="0"/>
    <x v="21"/>
  </r>
  <r>
    <n v="12487"/>
    <n v="730"/>
    <n v="1"/>
    <n v="285.29999999999995"/>
    <n v="1"/>
    <n v="1"/>
    <n v="1"/>
    <x v="3"/>
    <x v="0"/>
    <x v="21"/>
  </r>
  <r>
    <n v="12488"/>
    <n v="9"/>
    <n v="3"/>
    <n v="1298.6600000000021"/>
    <n v="5"/>
    <n v="3"/>
    <n v="4"/>
    <x v="2"/>
    <x v="1"/>
    <x v="16"/>
  </r>
  <r>
    <n v="12489"/>
    <n v="336"/>
    <n v="1"/>
    <n v="334.93"/>
    <n v="2"/>
    <n v="1"/>
    <n v="2"/>
    <x v="3"/>
    <x v="0"/>
    <x v="16"/>
  </r>
  <r>
    <n v="12490"/>
    <n v="5"/>
    <n v="21"/>
    <n v="9823.6400000000122"/>
    <n v="5"/>
    <n v="5"/>
    <n v="5"/>
    <x v="1"/>
    <x v="1"/>
    <x v="16"/>
  </r>
  <r>
    <n v="12491"/>
    <n v="38"/>
    <n v="1"/>
    <n v="460.39999999999975"/>
    <n v="4"/>
    <n v="1"/>
    <n v="2"/>
    <x v="5"/>
    <x v="1"/>
    <x v="16"/>
  </r>
  <r>
    <n v="12492"/>
    <n v="63"/>
    <n v="3"/>
    <n v="715.20999999999935"/>
    <n v="3"/>
    <n v="3"/>
    <n v="3"/>
    <x v="2"/>
    <x v="1"/>
    <x v="17"/>
  </r>
  <r>
    <n v="12493"/>
    <n v="165"/>
    <n v="2"/>
    <n v="433.73999999999984"/>
    <n v="3"/>
    <n v="2"/>
    <n v="2"/>
    <x v="4"/>
    <x v="0"/>
    <x v="16"/>
  </r>
  <r>
    <n v="12494"/>
    <n v="15"/>
    <n v="9"/>
    <n v="1872.8699999999974"/>
    <n v="5"/>
    <n v="5"/>
    <n v="4"/>
    <x v="1"/>
    <x v="1"/>
    <x v="16"/>
  </r>
  <r>
    <n v="12495"/>
    <n v="640"/>
    <n v="1"/>
    <n v="357.39999999999975"/>
    <n v="1"/>
    <n v="1"/>
    <n v="2"/>
    <x v="3"/>
    <x v="0"/>
    <x v="21"/>
  </r>
  <r>
    <n v="12496"/>
    <n v="620"/>
    <n v="2"/>
    <n v="54.090000000000025"/>
    <n v="1"/>
    <n v="2"/>
    <n v="1"/>
    <x v="3"/>
    <x v="0"/>
    <x v="7"/>
  </r>
  <r>
    <n v="12497"/>
    <n v="81"/>
    <n v="3"/>
    <n v="6248.5"/>
    <n v="3"/>
    <n v="3"/>
    <n v="5"/>
    <x v="2"/>
    <x v="1"/>
    <x v="17"/>
  </r>
  <r>
    <n v="12498"/>
    <n v="21"/>
    <n v="3"/>
    <n v="403.69999999999993"/>
    <n v="4"/>
    <n v="3"/>
    <n v="2"/>
    <x v="4"/>
    <x v="1"/>
    <x v="17"/>
  </r>
  <r>
    <n v="12499"/>
    <n v="560"/>
    <n v="1"/>
    <n v="393.71999999999986"/>
    <n v="1"/>
    <n v="1"/>
    <n v="2"/>
    <x v="3"/>
    <x v="0"/>
    <x v="17"/>
  </r>
  <r>
    <n v="12500"/>
    <n v="23"/>
    <n v="19"/>
    <n v="5955.2099999999919"/>
    <n v="4"/>
    <n v="5"/>
    <n v="5"/>
    <x v="1"/>
    <x v="1"/>
    <x v="17"/>
  </r>
  <r>
    <n v="12501"/>
    <n v="336"/>
    <n v="1"/>
    <n v="2169.3900000000081"/>
    <n v="2"/>
    <n v="1"/>
    <n v="4"/>
    <x v="4"/>
    <x v="0"/>
    <x v="17"/>
  </r>
  <r>
    <n v="12502"/>
    <n v="95"/>
    <n v="5"/>
    <n v="3723.8699999999963"/>
    <n v="3"/>
    <n v="4"/>
    <n v="5"/>
    <x v="2"/>
    <x v="0"/>
    <x v="7"/>
  </r>
  <r>
    <n v="12503"/>
    <n v="584"/>
    <n v="1"/>
    <n v="1126"/>
    <n v="1"/>
    <n v="1"/>
    <n v="3"/>
    <x v="4"/>
    <x v="0"/>
    <x v="7"/>
  </r>
  <r>
    <n v="12504"/>
    <n v="18"/>
    <n v="4"/>
    <n v="779.04999999999973"/>
    <n v="5"/>
    <n v="3"/>
    <n v="3"/>
    <x v="2"/>
    <x v="1"/>
    <x v="17"/>
  </r>
  <r>
    <n v="12505"/>
    <n v="408"/>
    <n v="1"/>
    <n v="955.19999999999982"/>
    <n v="2"/>
    <n v="1"/>
    <n v="3"/>
    <x v="4"/>
    <x v="0"/>
    <x v="3"/>
  </r>
  <r>
    <n v="12506"/>
    <n v="232"/>
    <n v="1"/>
    <n v="73.500000000000014"/>
    <n v="2"/>
    <n v="1"/>
    <n v="1"/>
    <x v="3"/>
    <x v="0"/>
    <x v="16"/>
  </r>
  <r>
    <n v="12507"/>
    <n v="134"/>
    <n v="4"/>
    <n v="1844.0599999999988"/>
    <n v="3"/>
    <n v="3"/>
    <n v="4"/>
    <x v="2"/>
    <x v="0"/>
    <x v="7"/>
  </r>
  <r>
    <n v="12508"/>
    <n v="26"/>
    <n v="2"/>
    <n v="398.27000000000032"/>
    <n v="4"/>
    <n v="2"/>
    <n v="2"/>
    <x v="5"/>
    <x v="1"/>
    <x v="16"/>
  </r>
  <r>
    <n v="12509"/>
    <n v="284"/>
    <n v="1"/>
    <n v="176.5"/>
    <n v="2"/>
    <n v="1"/>
    <n v="1"/>
    <x v="3"/>
    <x v="0"/>
    <x v="16"/>
  </r>
  <r>
    <n v="12510"/>
    <n v="142"/>
    <n v="9"/>
    <n v="5178.0200000000104"/>
    <n v="3"/>
    <n v="5"/>
    <n v="5"/>
    <x v="2"/>
    <x v="0"/>
    <x v="7"/>
  </r>
  <r>
    <n v="12511"/>
    <n v="428"/>
    <n v="1"/>
    <n v="3084.0200000000077"/>
    <n v="1"/>
    <n v="1"/>
    <n v="5"/>
    <x v="4"/>
    <x v="0"/>
    <x v="20"/>
  </r>
  <r>
    <n v="12512"/>
    <n v="66"/>
    <n v="2"/>
    <n v="138.03000000000006"/>
    <n v="3"/>
    <n v="2"/>
    <n v="1"/>
    <x v="4"/>
    <x v="1"/>
    <x v="22"/>
  </r>
  <r>
    <n v="12513"/>
    <n v="112"/>
    <n v="1"/>
    <n v="612.29000000000053"/>
    <n v="3"/>
    <n v="1"/>
    <n v="2"/>
    <x v="4"/>
    <x v="0"/>
    <x v="16"/>
  </r>
  <r>
    <n v="12514"/>
    <n v="267"/>
    <n v="2"/>
    <n v="1597.7599999999982"/>
    <n v="2"/>
    <n v="2"/>
    <n v="4"/>
    <x v="4"/>
    <x v="0"/>
    <x v="3"/>
  </r>
  <r>
    <n v="12515"/>
    <n v="353"/>
    <n v="1"/>
    <n v="383.69999999999987"/>
    <n v="2"/>
    <n v="1"/>
    <n v="2"/>
    <x v="3"/>
    <x v="0"/>
    <x v="3"/>
  </r>
  <r>
    <n v="12516"/>
    <n v="77"/>
    <n v="4"/>
    <n v="2648.6199999999972"/>
    <n v="3"/>
    <n v="3"/>
    <n v="4"/>
    <x v="2"/>
    <x v="1"/>
    <x v="17"/>
  </r>
  <r>
    <n v="12517"/>
    <n v="28"/>
    <n v="5"/>
    <n v="2502.8399999999997"/>
    <n v="4"/>
    <n v="4"/>
    <n v="4"/>
    <x v="1"/>
    <x v="1"/>
    <x v="17"/>
  </r>
  <r>
    <n v="12518"/>
    <n v="0"/>
    <n v="5"/>
    <n v="2056.8900000000067"/>
    <n v="5"/>
    <n v="4"/>
    <n v="4"/>
    <x v="1"/>
    <x v="1"/>
    <x v="17"/>
  </r>
  <r>
    <n v="12519"/>
    <n v="63"/>
    <n v="2"/>
    <n v="726.54000000000065"/>
    <n v="3"/>
    <n v="2"/>
    <n v="3"/>
    <x v="4"/>
    <x v="1"/>
    <x v="17"/>
  </r>
  <r>
    <n v="12520"/>
    <n v="79"/>
    <n v="5"/>
    <n v="2634.2600000000057"/>
    <n v="3"/>
    <n v="4"/>
    <n v="4"/>
    <x v="2"/>
    <x v="1"/>
    <x v="17"/>
  </r>
  <r>
    <n v="12521"/>
    <n v="142"/>
    <n v="1"/>
    <n v="599.68000000000018"/>
    <n v="3"/>
    <n v="1"/>
    <n v="2"/>
    <x v="4"/>
    <x v="0"/>
    <x v="17"/>
  </r>
  <r>
    <n v="12522"/>
    <n v="39"/>
    <n v="2"/>
    <n v="192.72000000000003"/>
    <n v="4"/>
    <n v="2"/>
    <n v="1"/>
    <x v="5"/>
    <x v="1"/>
    <x v="17"/>
  </r>
  <r>
    <n v="12523"/>
    <n v="19"/>
    <n v="23"/>
    <n v="4372.1500000000115"/>
    <n v="5"/>
    <n v="5"/>
    <n v="5"/>
    <x v="1"/>
    <x v="1"/>
    <x v="16"/>
  </r>
  <r>
    <n v="12524"/>
    <n v="9"/>
    <n v="17"/>
    <n v="11126.109999999917"/>
    <n v="5"/>
    <n v="5"/>
    <n v="5"/>
    <x v="1"/>
    <x v="1"/>
    <x v="17"/>
  </r>
  <r>
    <n v="12525"/>
    <n v="498"/>
    <n v="3"/>
    <n v="973.73000000000127"/>
    <n v="1"/>
    <n v="3"/>
    <n v="3"/>
    <x v="0"/>
    <x v="0"/>
    <x v="16"/>
  </r>
  <r>
    <n v="12526"/>
    <n v="0"/>
    <n v="3"/>
    <n v="1316.6600000000024"/>
    <n v="5"/>
    <n v="3"/>
    <n v="4"/>
    <x v="2"/>
    <x v="1"/>
    <x v="17"/>
  </r>
  <r>
    <n v="12527"/>
    <n v="81"/>
    <n v="5"/>
    <n v="735.51000000000079"/>
    <n v="3"/>
    <n v="4"/>
    <n v="3"/>
    <x v="2"/>
    <x v="1"/>
    <x v="17"/>
  </r>
  <r>
    <n v="12528"/>
    <n v="9"/>
    <n v="6"/>
    <n v="1933.4800000000023"/>
    <n v="5"/>
    <n v="4"/>
    <n v="4"/>
    <x v="1"/>
    <x v="1"/>
    <x v="17"/>
  </r>
  <r>
    <n v="12529"/>
    <n v="528"/>
    <n v="1"/>
    <n v="316.47999999999985"/>
    <n v="1"/>
    <n v="1"/>
    <n v="2"/>
    <x v="3"/>
    <x v="0"/>
    <x v="16"/>
  </r>
  <r>
    <n v="12530"/>
    <n v="59"/>
    <n v="9"/>
    <n v="3759.2600000000066"/>
    <n v="3"/>
    <n v="5"/>
    <n v="5"/>
    <x v="2"/>
    <x v="1"/>
    <x v="17"/>
  </r>
  <r>
    <n v="12531"/>
    <n v="14"/>
    <n v="2"/>
    <n v="1933.2000000000044"/>
    <n v="5"/>
    <n v="2"/>
    <n v="4"/>
    <x v="5"/>
    <x v="1"/>
    <x v="17"/>
  </r>
  <r>
    <n v="12532"/>
    <n v="30"/>
    <n v="1"/>
    <n v="349.83"/>
    <n v="4"/>
    <n v="1"/>
    <n v="2"/>
    <x v="5"/>
    <x v="1"/>
    <x v="16"/>
  </r>
  <r>
    <n v="12533"/>
    <n v="627"/>
    <n v="2"/>
    <n v="1367.8899999999996"/>
    <n v="1"/>
    <n v="2"/>
    <n v="4"/>
    <x v="4"/>
    <x v="0"/>
    <x v="17"/>
  </r>
  <r>
    <n v="12534"/>
    <n v="130"/>
    <n v="1"/>
    <n v="1089.1799999999998"/>
    <n v="3"/>
    <n v="1"/>
    <n v="3"/>
    <x v="4"/>
    <x v="0"/>
    <x v="17"/>
  </r>
  <r>
    <n v="12535"/>
    <n v="91"/>
    <n v="2"/>
    <n v="716.3499999999998"/>
    <n v="3"/>
    <n v="2"/>
    <n v="3"/>
    <x v="4"/>
    <x v="0"/>
    <x v="16"/>
  </r>
  <r>
    <n v="12536"/>
    <n v="43"/>
    <n v="3"/>
    <n v="12601.830000000044"/>
    <n v="4"/>
    <n v="3"/>
    <n v="5"/>
    <x v="2"/>
    <x v="1"/>
    <x v="16"/>
  </r>
  <r>
    <n v="12537"/>
    <n v="408"/>
    <n v="1"/>
    <n v="732.94000000000131"/>
    <n v="2"/>
    <n v="1"/>
    <n v="3"/>
    <x v="4"/>
    <x v="0"/>
    <x v="21"/>
  </r>
  <r>
    <n v="12538"/>
    <n v="29"/>
    <n v="2"/>
    <n v="640.45000000000039"/>
    <n v="4"/>
    <n v="2"/>
    <n v="3"/>
    <x v="5"/>
    <x v="1"/>
    <x v="7"/>
  </r>
  <r>
    <n v="12539"/>
    <n v="22"/>
    <n v="7"/>
    <n v="11214.749999999998"/>
    <n v="4"/>
    <n v="4"/>
    <n v="5"/>
    <x v="1"/>
    <x v="1"/>
    <x v="7"/>
  </r>
  <r>
    <n v="12540"/>
    <n v="19"/>
    <n v="33"/>
    <n v="22254.490000000216"/>
    <n v="5"/>
    <n v="5"/>
    <n v="5"/>
    <x v="1"/>
    <x v="1"/>
    <x v="7"/>
  </r>
  <r>
    <n v="12541"/>
    <n v="29"/>
    <n v="3"/>
    <n v="981.1800000000004"/>
    <n v="4"/>
    <n v="3"/>
    <n v="3"/>
    <x v="2"/>
    <x v="1"/>
    <x v="7"/>
  </r>
  <r>
    <n v="12542"/>
    <n v="484"/>
    <n v="2"/>
    <n v="481.87999999999982"/>
    <n v="1"/>
    <n v="2"/>
    <n v="2"/>
    <x v="3"/>
    <x v="0"/>
    <x v="7"/>
  </r>
  <r>
    <n v="12543"/>
    <n v="448"/>
    <n v="1"/>
    <n v="980.25000000000011"/>
    <n v="1"/>
    <n v="1"/>
    <n v="3"/>
    <x v="4"/>
    <x v="0"/>
    <x v="7"/>
  </r>
  <r>
    <n v="12544"/>
    <n v="36"/>
    <n v="1"/>
    <n v="372.69999999999987"/>
    <n v="4"/>
    <n v="1"/>
    <n v="2"/>
    <x v="5"/>
    <x v="1"/>
    <x v="7"/>
  </r>
  <r>
    <n v="12545"/>
    <n v="75"/>
    <n v="2"/>
    <n v="1000.3899999999995"/>
    <n v="3"/>
    <n v="2"/>
    <n v="3"/>
    <x v="4"/>
    <x v="1"/>
    <x v="7"/>
  </r>
  <r>
    <n v="12546"/>
    <n v="46"/>
    <n v="2"/>
    <n v="1161.5000000000005"/>
    <n v="4"/>
    <n v="2"/>
    <n v="3"/>
    <x v="5"/>
    <x v="1"/>
    <x v="7"/>
  </r>
  <r>
    <n v="12547"/>
    <n v="197"/>
    <n v="3"/>
    <n v="383.58"/>
    <n v="2"/>
    <n v="3"/>
    <n v="2"/>
    <x v="0"/>
    <x v="0"/>
    <x v="7"/>
  </r>
  <r>
    <n v="12548"/>
    <n v="166"/>
    <n v="1"/>
    <n v="95.199999999999989"/>
    <n v="3"/>
    <n v="1"/>
    <n v="1"/>
    <x v="4"/>
    <x v="0"/>
    <x v="7"/>
  </r>
  <r>
    <n v="12549"/>
    <n v="575"/>
    <n v="6"/>
    <n v="1575.6799999999989"/>
    <n v="1"/>
    <n v="4"/>
    <n v="4"/>
    <x v="0"/>
    <x v="0"/>
    <x v="18"/>
  </r>
  <r>
    <n v="12550"/>
    <n v="79"/>
    <n v="1"/>
    <n v="964.82999999999993"/>
    <n v="3"/>
    <n v="1"/>
    <n v="3"/>
    <x v="4"/>
    <x v="1"/>
    <x v="7"/>
  </r>
  <r>
    <n v="12551"/>
    <n v="357"/>
    <n v="1"/>
    <n v="168"/>
    <n v="2"/>
    <n v="1"/>
    <n v="1"/>
    <x v="3"/>
    <x v="0"/>
    <x v="7"/>
  </r>
  <r>
    <n v="12552"/>
    <n v="38"/>
    <n v="2"/>
    <n v="437.81999999999988"/>
    <n v="4"/>
    <n v="2"/>
    <n v="2"/>
    <x v="5"/>
    <x v="1"/>
    <x v="3"/>
  </r>
  <r>
    <n v="12553"/>
    <n v="8"/>
    <n v="12"/>
    <n v="4608.7499999999991"/>
    <n v="5"/>
    <n v="5"/>
    <n v="5"/>
    <x v="1"/>
    <x v="1"/>
    <x v="16"/>
  </r>
  <r>
    <n v="12554"/>
    <n v="448"/>
    <n v="1"/>
    <n v="468.49999999999994"/>
    <n v="1"/>
    <n v="1"/>
    <n v="2"/>
    <x v="3"/>
    <x v="0"/>
    <x v="7"/>
  </r>
  <r>
    <n v="12555"/>
    <n v="682"/>
    <n v="1"/>
    <n v="129.22999999999999"/>
    <n v="1"/>
    <n v="1"/>
    <n v="1"/>
    <x v="3"/>
    <x v="0"/>
    <x v="7"/>
  </r>
  <r>
    <n v="12556"/>
    <n v="50"/>
    <n v="2"/>
    <n v="603.70999999999992"/>
    <n v="4"/>
    <n v="2"/>
    <n v="2"/>
    <x v="5"/>
    <x v="1"/>
    <x v="7"/>
  </r>
  <r>
    <n v="12557"/>
    <n v="16"/>
    <n v="8"/>
    <n v="18716.140000000018"/>
    <n v="5"/>
    <n v="4"/>
    <n v="5"/>
    <x v="1"/>
    <x v="1"/>
    <x v="7"/>
  </r>
  <r>
    <n v="12558"/>
    <n v="7"/>
    <n v="1"/>
    <n v="269.96000000000009"/>
    <n v="5"/>
    <n v="1"/>
    <n v="1"/>
    <x v="5"/>
    <x v="1"/>
    <x v="18"/>
  </r>
  <r>
    <n v="12559"/>
    <n v="310"/>
    <n v="2"/>
    <n v="561.70999999999981"/>
    <n v="2"/>
    <n v="2"/>
    <n v="2"/>
    <x v="3"/>
    <x v="0"/>
    <x v="17"/>
  </r>
  <r>
    <n v="12560"/>
    <n v="5"/>
    <n v="3"/>
    <n v="2134.0100000000025"/>
    <n v="5"/>
    <n v="3"/>
    <n v="4"/>
    <x v="2"/>
    <x v="1"/>
    <x v="17"/>
  </r>
  <r>
    <n v="12561"/>
    <n v="302"/>
    <n v="1"/>
    <n v="238.84999999999994"/>
    <n v="2"/>
    <n v="1"/>
    <n v="1"/>
    <x v="3"/>
    <x v="0"/>
    <x v="17"/>
  </r>
  <r>
    <n v="12562"/>
    <n v="8"/>
    <n v="9"/>
    <n v="4966.9200000000137"/>
    <n v="5"/>
    <n v="5"/>
    <n v="5"/>
    <x v="1"/>
    <x v="1"/>
    <x v="16"/>
  </r>
  <r>
    <n v="12563"/>
    <n v="408"/>
    <n v="1"/>
    <n v="249.23999999999992"/>
    <n v="2"/>
    <n v="1"/>
    <n v="1"/>
    <x v="3"/>
    <x v="0"/>
    <x v="3"/>
  </r>
  <r>
    <n v="12564"/>
    <n v="261"/>
    <n v="1"/>
    <n v="456.89999999999981"/>
    <n v="2"/>
    <n v="1"/>
    <n v="2"/>
    <x v="3"/>
    <x v="0"/>
    <x v="16"/>
  </r>
  <r>
    <n v="12565"/>
    <n v="288"/>
    <n v="1"/>
    <n v="145.92000000000004"/>
    <n v="2"/>
    <n v="1"/>
    <n v="1"/>
    <x v="3"/>
    <x v="0"/>
    <x v="23"/>
  </r>
  <r>
    <n v="12566"/>
    <n v="86"/>
    <n v="1"/>
    <n v="351.64999999999986"/>
    <n v="3"/>
    <n v="1"/>
    <n v="2"/>
    <x v="4"/>
    <x v="1"/>
    <x v="17"/>
  </r>
  <r>
    <n v="12567"/>
    <n v="22"/>
    <n v="15"/>
    <n v="13709.860000000119"/>
    <n v="4"/>
    <n v="5"/>
    <n v="5"/>
    <x v="1"/>
    <x v="1"/>
    <x v="16"/>
  </r>
  <r>
    <n v="12568"/>
    <n v="644"/>
    <n v="1"/>
    <n v="70"/>
    <n v="1"/>
    <n v="1"/>
    <n v="1"/>
    <x v="3"/>
    <x v="0"/>
    <x v="17"/>
  </r>
  <r>
    <n v="12569"/>
    <n v="2"/>
    <n v="32"/>
    <n v="4124.6899999999832"/>
    <n v="5"/>
    <n v="5"/>
    <n v="5"/>
    <x v="1"/>
    <x v="1"/>
    <x v="17"/>
  </r>
  <r>
    <n v="12570"/>
    <n v="682"/>
    <n v="1"/>
    <n v="77.52"/>
    <n v="1"/>
    <n v="1"/>
    <n v="1"/>
    <x v="3"/>
    <x v="0"/>
    <x v="7"/>
  </r>
  <r>
    <n v="12571"/>
    <n v="39"/>
    <n v="2"/>
    <n v="519.61000000000013"/>
    <n v="4"/>
    <n v="2"/>
    <n v="2"/>
    <x v="5"/>
    <x v="1"/>
    <x v="16"/>
  </r>
  <r>
    <n v="12572"/>
    <n v="8"/>
    <n v="2"/>
    <n v="1020.4199999999987"/>
    <n v="5"/>
    <n v="2"/>
    <n v="3"/>
    <x v="5"/>
    <x v="1"/>
    <x v="17"/>
  </r>
  <r>
    <n v="12573"/>
    <n v="227"/>
    <n v="5"/>
    <n v="717.41000000000076"/>
    <n v="2"/>
    <n v="4"/>
    <n v="3"/>
    <x v="0"/>
    <x v="0"/>
    <x v="16"/>
  </r>
  <r>
    <n v="12574"/>
    <n v="315"/>
    <n v="1"/>
    <n v="218.45"/>
    <n v="2"/>
    <n v="1"/>
    <n v="1"/>
    <x v="3"/>
    <x v="0"/>
    <x v="16"/>
  </r>
  <r>
    <n v="12575"/>
    <n v="457"/>
    <n v="2"/>
    <n v="622.81999999999982"/>
    <n v="1"/>
    <n v="2"/>
    <n v="3"/>
    <x v="4"/>
    <x v="0"/>
    <x v="16"/>
  </r>
  <r>
    <n v="12576"/>
    <n v="35"/>
    <n v="8"/>
    <n v="2142.7199999999971"/>
    <n v="4"/>
    <n v="4"/>
    <n v="4"/>
    <x v="1"/>
    <x v="1"/>
    <x v="24"/>
  </r>
  <r>
    <n v="12577"/>
    <n v="35"/>
    <n v="8"/>
    <n v="1653.7500000000002"/>
    <n v="4"/>
    <n v="4"/>
    <n v="4"/>
    <x v="1"/>
    <x v="1"/>
    <x v="16"/>
  </r>
  <r>
    <n v="12578"/>
    <n v="21"/>
    <n v="4"/>
    <n v="4642.4499999999834"/>
    <n v="4"/>
    <n v="3"/>
    <n v="5"/>
    <x v="2"/>
    <x v="1"/>
    <x v="3"/>
  </r>
  <r>
    <n v="12579"/>
    <n v="78"/>
    <n v="1"/>
    <n v="440.42"/>
    <n v="3"/>
    <n v="1"/>
    <n v="2"/>
    <x v="4"/>
    <x v="1"/>
    <x v="16"/>
  </r>
  <r>
    <n v="12580"/>
    <n v="246"/>
    <n v="2"/>
    <n v="1052.900000000001"/>
    <n v="2"/>
    <n v="2"/>
    <n v="3"/>
    <x v="4"/>
    <x v="0"/>
    <x v="17"/>
  </r>
  <r>
    <n v="12581"/>
    <n v="39"/>
    <n v="1"/>
    <n v="197.71"/>
    <n v="4"/>
    <n v="1"/>
    <n v="1"/>
    <x v="5"/>
    <x v="1"/>
    <x v="17"/>
  </r>
  <r>
    <n v="12582"/>
    <n v="238"/>
    <n v="4"/>
    <n v="1980.3999999999965"/>
    <n v="2"/>
    <n v="3"/>
    <n v="4"/>
    <x v="0"/>
    <x v="0"/>
    <x v="2"/>
  </r>
  <r>
    <n v="12583"/>
    <n v="2"/>
    <n v="27"/>
    <n v="14447.440000000133"/>
    <n v="5"/>
    <n v="5"/>
    <n v="5"/>
    <x v="1"/>
    <x v="1"/>
    <x v="16"/>
  </r>
  <r>
    <n v="12584"/>
    <n v="3"/>
    <n v="9"/>
    <n v="2338.1500000000005"/>
    <n v="5"/>
    <n v="5"/>
    <n v="4"/>
    <x v="1"/>
    <x v="1"/>
    <x v="3"/>
  </r>
  <r>
    <n v="12585"/>
    <n v="234"/>
    <n v="2"/>
    <n v="2040.1000000000035"/>
    <n v="2"/>
    <n v="2"/>
    <n v="4"/>
    <x v="4"/>
    <x v="0"/>
    <x v="17"/>
  </r>
  <r>
    <n v="12586"/>
    <n v="17"/>
    <n v="4"/>
    <n v="2062.6700000000037"/>
    <n v="5"/>
    <n v="3"/>
    <n v="4"/>
    <x v="2"/>
    <x v="1"/>
    <x v="3"/>
  </r>
  <r>
    <n v="12587"/>
    <n v="7"/>
    <n v="1"/>
    <n v="144"/>
    <n v="5"/>
    <n v="1"/>
    <n v="1"/>
    <x v="5"/>
    <x v="1"/>
    <x v="2"/>
  </r>
  <r>
    <n v="12588"/>
    <n v="39"/>
    <n v="4"/>
    <n v="958.77999999999952"/>
    <n v="4"/>
    <n v="3"/>
    <n v="3"/>
    <x v="2"/>
    <x v="1"/>
    <x v="2"/>
  </r>
  <r>
    <n v="12589"/>
    <n v="28"/>
    <n v="8"/>
    <n v="4695.6599999999989"/>
    <n v="4"/>
    <n v="4"/>
    <n v="5"/>
    <x v="1"/>
    <x v="1"/>
    <x v="16"/>
  </r>
  <r>
    <n v="12590"/>
    <n v="211"/>
    <n v="2"/>
    <n v="9864.2600000000075"/>
    <n v="2"/>
    <n v="2"/>
    <n v="5"/>
    <x v="4"/>
    <x v="0"/>
    <x v="17"/>
  </r>
  <r>
    <n v="12591"/>
    <n v="317"/>
    <n v="3"/>
    <n v="1352.1500000000037"/>
    <n v="2"/>
    <n v="3"/>
    <n v="4"/>
    <x v="0"/>
    <x v="0"/>
    <x v="3"/>
  </r>
  <r>
    <n v="12592"/>
    <n v="92"/>
    <n v="5"/>
    <n v="2582.660000000003"/>
    <n v="3"/>
    <n v="4"/>
    <n v="4"/>
    <x v="2"/>
    <x v="0"/>
    <x v="17"/>
  </r>
  <r>
    <n v="12593"/>
    <n v="108"/>
    <n v="3"/>
    <n v="418.10000000000008"/>
    <n v="3"/>
    <n v="3"/>
    <n v="2"/>
    <x v="4"/>
    <x v="0"/>
    <x v="16"/>
  </r>
  <r>
    <n v="12594"/>
    <n v="37"/>
    <n v="15"/>
    <n v="5090.1099999999869"/>
    <n v="4"/>
    <n v="5"/>
    <n v="5"/>
    <x v="1"/>
    <x v="1"/>
    <x v="3"/>
  </r>
  <r>
    <n v="12595"/>
    <n v="504"/>
    <n v="1"/>
    <n v="299.02000000000015"/>
    <n v="1"/>
    <n v="1"/>
    <n v="2"/>
    <x v="3"/>
    <x v="0"/>
    <x v="17"/>
  </r>
  <r>
    <n v="12596"/>
    <n v="51"/>
    <n v="2"/>
    <n v="618.27000000000032"/>
    <n v="4"/>
    <n v="2"/>
    <n v="3"/>
    <x v="5"/>
    <x v="1"/>
    <x v="7"/>
  </r>
  <r>
    <n v="12597"/>
    <n v="19"/>
    <n v="4"/>
    <n v="3811.2199999999816"/>
    <n v="5"/>
    <n v="3"/>
    <n v="5"/>
    <x v="2"/>
    <x v="1"/>
    <x v="7"/>
  </r>
  <r>
    <n v="12598"/>
    <n v="9"/>
    <n v="11"/>
    <n v="4534.089999999992"/>
    <n v="5"/>
    <n v="5"/>
    <n v="5"/>
    <x v="1"/>
    <x v="1"/>
    <x v="16"/>
  </r>
  <r>
    <n v="12599"/>
    <n v="29"/>
    <n v="13"/>
    <n v="2296.7199999999971"/>
    <n v="4"/>
    <n v="5"/>
    <n v="4"/>
    <x v="1"/>
    <x v="1"/>
    <x v="16"/>
  </r>
  <r>
    <n v="12600"/>
    <n v="28"/>
    <n v="21"/>
    <n v="5043.9199999999983"/>
    <n v="4"/>
    <n v="5"/>
    <n v="5"/>
    <x v="1"/>
    <x v="1"/>
    <x v="17"/>
  </r>
  <r>
    <n v="12601"/>
    <n v="189"/>
    <n v="6"/>
    <n v="681.25999999999965"/>
    <n v="3"/>
    <n v="4"/>
    <n v="3"/>
    <x v="2"/>
    <x v="0"/>
    <x v="17"/>
  </r>
  <r>
    <n v="12602"/>
    <n v="58"/>
    <n v="1"/>
    <n v="153.11999999999998"/>
    <n v="4"/>
    <n v="1"/>
    <n v="1"/>
    <x v="5"/>
    <x v="1"/>
    <x v="16"/>
  </r>
  <r>
    <n v="12603"/>
    <n v="21"/>
    <n v="1"/>
    <n v="739.19999999999993"/>
    <n v="4"/>
    <n v="1"/>
    <n v="3"/>
    <x v="5"/>
    <x v="1"/>
    <x v="17"/>
  </r>
  <r>
    <n v="12604"/>
    <n v="79"/>
    <n v="2"/>
    <n v="254.17999999999992"/>
    <n v="3"/>
    <n v="2"/>
    <n v="1"/>
    <x v="4"/>
    <x v="1"/>
    <x v="16"/>
  </r>
  <r>
    <n v="12605"/>
    <n v="376"/>
    <n v="4"/>
    <n v="1232.949999999998"/>
    <n v="2"/>
    <n v="3"/>
    <n v="3"/>
    <x v="0"/>
    <x v="0"/>
    <x v="17"/>
  </r>
  <r>
    <n v="12606"/>
    <n v="682"/>
    <n v="1"/>
    <n v="21"/>
    <n v="1"/>
    <n v="1"/>
    <n v="1"/>
    <x v="3"/>
    <x v="0"/>
    <x v="7"/>
  </r>
  <r>
    <n v="12607"/>
    <n v="60"/>
    <n v="1"/>
    <n v="1579.5100000000004"/>
    <n v="3"/>
    <n v="1"/>
    <n v="4"/>
    <x v="4"/>
    <x v="1"/>
    <x v="18"/>
  </r>
  <r>
    <n v="12608"/>
    <n v="404"/>
    <n v="1"/>
    <n v="415.79"/>
    <n v="2"/>
    <n v="1"/>
    <n v="2"/>
    <x v="3"/>
    <x v="0"/>
    <x v="0"/>
  </r>
  <r>
    <n v="12609"/>
    <n v="78"/>
    <n v="9"/>
    <n v="3435.8599999999892"/>
    <n v="3"/>
    <n v="5"/>
    <n v="5"/>
    <x v="2"/>
    <x v="1"/>
    <x v="17"/>
  </r>
  <r>
    <n v="12610"/>
    <n v="22"/>
    <n v="5"/>
    <n v="2099.5400000000059"/>
    <n v="4"/>
    <n v="4"/>
    <n v="4"/>
    <x v="1"/>
    <x v="1"/>
    <x v="3"/>
  </r>
  <r>
    <n v="12611"/>
    <n v="52"/>
    <n v="1"/>
    <n v="1193.3200000000008"/>
    <n v="4"/>
    <n v="1"/>
    <n v="3"/>
    <x v="5"/>
    <x v="1"/>
    <x v="3"/>
  </r>
  <r>
    <n v="12612"/>
    <n v="74"/>
    <n v="1"/>
    <n v="704.04000000000042"/>
    <n v="3"/>
    <n v="1"/>
    <n v="3"/>
    <x v="4"/>
    <x v="1"/>
    <x v="17"/>
  </r>
  <r>
    <n v="12613"/>
    <n v="57"/>
    <n v="10"/>
    <n v="6835.0700000000088"/>
    <n v="4"/>
    <n v="5"/>
    <n v="5"/>
    <x v="1"/>
    <x v="1"/>
    <x v="17"/>
  </r>
  <r>
    <n v="12614"/>
    <n v="277"/>
    <n v="1"/>
    <n v="315.60000000000008"/>
    <n v="2"/>
    <n v="1"/>
    <n v="2"/>
    <x v="3"/>
    <x v="0"/>
    <x v="17"/>
  </r>
  <r>
    <n v="12615"/>
    <n v="2"/>
    <n v="8"/>
    <n v="5740.9799999999832"/>
    <n v="5"/>
    <n v="4"/>
    <n v="5"/>
    <x v="1"/>
    <x v="1"/>
    <x v="16"/>
  </r>
  <r>
    <n v="12616"/>
    <n v="95"/>
    <n v="3"/>
    <n v="1131.099999999999"/>
    <n v="3"/>
    <n v="3"/>
    <n v="3"/>
    <x v="2"/>
    <x v="0"/>
    <x v="16"/>
  </r>
  <r>
    <n v="12617"/>
    <n v="29"/>
    <n v="1"/>
    <n v="355.53000000000026"/>
    <n v="4"/>
    <n v="1"/>
    <n v="2"/>
    <x v="5"/>
    <x v="1"/>
    <x v="16"/>
  </r>
  <r>
    <n v="12618"/>
    <n v="21"/>
    <n v="1"/>
    <n v="177.30999999999997"/>
    <n v="4"/>
    <n v="1"/>
    <n v="1"/>
    <x v="5"/>
    <x v="1"/>
    <x v="3"/>
  </r>
  <r>
    <n v="12619"/>
    <n v="16"/>
    <n v="10"/>
    <n v="3781.3800000000033"/>
    <n v="5"/>
    <n v="5"/>
    <n v="5"/>
    <x v="1"/>
    <x v="1"/>
    <x v="17"/>
  </r>
  <r>
    <n v="12620"/>
    <n v="14"/>
    <n v="3"/>
    <n v="1339.4100000000026"/>
    <n v="5"/>
    <n v="3"/>
    <n v="4"/>
    <x v="2"/>
    <x v="1"/>
    <x v="16"/>
  </r>
  <r>
    <n v="12621"/>
    <n v="1"/>
    <n v="35"/>
    <n v="24775.80999999999"/>
    <n v="5"/>
    <n v="5"/>
    <n v="5"/>
    <x v="1"/>
    <x v="1"/>
    <x v="17"/>
  </r>
  <r>
    <n v="12622"/>
    <n v="232"/>
    <n v="1"/>
    <n v="180.09999999999994"/>
    <n v="2"/>
    <n v="1"/>
    <n v="1"/>
    <x v="3"/>
    <x v="0"/>
    <x v="17"/>
  </r>
  <r>
    <n v="12623"/>
    <n v="276"/>
    <n v="7"/>
    <n v="3747.8400000000029"/>
    <n v="2"/>
    <n v="4"/>
    <n v="5"/>
    <x v="0"/>
    <x v="0"/>
    <x v="17"/>
  </r>
  <r>
    <n v="12624"/>
    <n v="106"/>
    <n v="2"/>
    <n v="641.13000000000011"/>
    <n v="3"/>
    <n v="2"/>
    <n v="3"/>
    <x v="4"/>
    <x v="0"/>
    <x v="16"/>
  </r>
  <r>
    <n v="12625"/>
    <n v="211"/>
    <n v="4"/>
    <n v="5164.8800000000028"/>
    <n v="2"/>
    <n v="3"/>
    <n v="5"/>
    <x v="0"/>
    <x v="0"/>
    <x v="17"/>
  </r>
  <r>
    <n v="12626"/>
    <n v="23"/>
    <n v="9"/>
    <n v="6620.4799999999823"/>
    <n v="4"/>
    <n v="5"/>
    <n v="5"/>
    <x v="1"/>
    <x v="1"/>
    <x v="17"/>
  </r>
  <r>
    <n v="12627"/>
    <n v="10"/>
    <n v="7"/>
    <n v="4478.5300000000207"/>
    <n v="5"/>
    <n v="4"/>
    <n v="5"/>
    <x v="1"/>
    <x v="1"/>
    <x v="17"/>
  </r>
  <r>
    <n v="12628"/>
    <n v="4"/>
    <n v="3"/>
    <n v="786.45999999999935"/>
    <n v="5"/>
    <n v="3"/>
    <n v="3"/>
    <x v="2"/>
    <x v="1"/>
    <x v="17"/>
  </r>
  <r>
    <n v="12629"/>
    <n v="385"/>
    <n v="2"/>
    <n v="1558.2200000000009"/>
    <n v="2"/>
    <n v="2"/>
    <n v="4"/>
    <x v="4"/>
    <x v="0"/>
    <x v="21"/>
  </r>
  <r>
    <n v="12630"/>
    <n v="9"/>
    <n v="2"/>
    <n v="1270.8800000000001"/>
    <n v="5"/>
    <n v="2"/>
    <n v="4"/>
    <x v="5"/>
    <x v="1"/>
    <x v="2"/>
  </r>
  <r>
    <n v="12631"/>
    <n v="57"/>
    <n v="6"/>
    <n v="3481.5699999999938"/>
    <n v="4"/>
    <n v="4"/>
    <n v="5"/>
    <x v="1"/>
    <x v="1"/>
    <x v="2"/>
  </r>
  <r>
    <n v="12632"/>
    <n v="520"/>
    <n v="2"/>
    <n v="804.88000000000022"/>
    <n v="1"/>
    <n v="2"/>
    <n v="3"/>
    <x v="4"/>
    <x v="0"/>
    <x v="17"/>
  </r>
  <r>
    <n v="12633"/>
    <n v="58"/>
    <n v="7"/>
    <n v="5678.1599999999735"/>
    <n v="4"/>
    <n v="4"/>
    <n v="5"/>
    <x v="1"/>
    <x v="1"/>
    <x v="17"/>
  </r>
  <r>
    <n v="12634"/>
    <n v="535"/>
    <n v="2"/>
    <n v="489.99999999999989"/>
    <n v="1"/>
    <n v="2"/>
    <n v="2"/>
    <x v="3"/>
    <x v="0"/>
    <x v="18"/>
  </r>
  <r>
    <n v="12635"/>
    <n v="89"/>
    <n v="4"/>
    <n v="2930.4099999999889"/>
    <n v="3"/>
    <n v="3"/>
    <n v="4"/>
    <x v="2"/>
    <x v="1"/>
    <x v="17"/>
  </r>
  <r>
    <n v="12636"/>
    <n v="738"/>
    <n v="1"/>
    <n v="141"/>
    <n v="1"/>
    <n v="1"/>
    <n v="1"/>
    <x v="3"/>
    <x v="0"/>
    <x v="18"/>
  </r>
  <r>
    <n v="12637"/>
    <n v="67"/>
    <n v="12"/>
    <n v="8340.3099999999322"/>
    <n v="3"/>
    <n v="5"/>
    <n v="5"/>
    <x v="2"/>
    <x v="1"/>
    <x v="16"/>
  </r>
  <r>
    <n v="12638"/>
    <n v="33"/>
    <n v="2"/>
    <n v="921.49000000000012"/>
    <n v="4"/>
    <n v="2"/>
    <n v="3"/>
    <x v="5"/>
    <x v="1"/>
    <x v="21"/>
  </r>
  <r>
    <n v="12639"/>
    <n v="238"/>
    <n v="3"/>
    <n v="1312.37"/>
    <n v="2"/>
    <n v="3"/>
    <n v="4"/>
    <x v="0"/>
    <x v="0"/>
    <x v="21"/>
  </r>
  <r>
    <n v="12640"/>
    <n v="23"/>
    <n v="3"/>
    <n v="1174.5800000000013"/>
    <n v="4"/>
    <n v="3"/>
    <n v="3"/>
    <x v="2"/>
    <x v="1"/>
    <x v="16"/>
  </r>
  <r>
    <n v="12641"/>
    <n v="115"/>
    <n v="1"/>
    <n v="185.90000000000006"/>
    <n v="3"/>
    <n v="1"/>
    <n v="1"/>
    <x v="4"/>
    <x v="0"/>
    <x v="21"/>
  </r>
  <r>
    <n v="12642"/>
    <n v="25"/>
    <n v="3"/>
    <n v="1013.2600000000002"/>
    <n v="4"/>
    <n v="3"/>
    <n v="3"/>
    <x v="2"/>
    <x v="1"/>
    <x v="17"/>
  </r>
  <r>
    <n v="12643"/>
    <n v="128"/>
    <n v="12"/>
    <n v="8350.4199999999873"/>
    <n v="3"/>
    <n v="5"/>
    <n v="5"/>
    <x v="2"/>
    <x v="0"/>
    <x v="16"/>
  </r>
  <r>
    <n v="12644"/>
    <n v="129"/>
    <n v="4"/>
    <n v="1918.4899999999991"/>
    <n v="3"/>
    <n v="3"/>
    <n v="4"/>
    <x v="2"/>
    <x v="0"/>
    <x v="17"/>
  </r>
  <r>
    <n v="12645"/>
    <n v="33"/>
    <n v="8"/>
    <n v="3539.2999999999956"/>
    <n v="4"/>
    <n v="4"/>
    <n v="5"/>
    <x v="1"/>
    <x v="1"/>
    <x v="17"/>
  </r>
  <r>
    <n v="12646"/>
    <n v="4"/>
    <n v="2"/>
    <n v="1346.9700000000009"/>
    <n v="5"/>
    <n v="2"/>
    <n v="4"/>
    <x v="5"/>
    <x v="1"/>
    <x v="18"/>
  </r>
  <r>
    <n v="12647"/>
    <n v="22"/>
    <n v="36"/>
    <n v="17924.349999999824"/>
    <n v="4"/>
    <n v="5"/>
    <n v="5"/>
    <x v="1"/>
    <x v="1"/>
    <x v="17"/>
  </r>
  <r>
    <n v="12648"/>
    <n v="154"/>
    <n v="4"/>
    <n v="1112.0000000000002"/>
    <n v="3"/>
    <n v="3"/>
    <n v="3"/>
    <x v="2"/>
    <x v="0"/>
    <x v="17"/>
  </r>
  <r>
    <n v="12649"/>
    <n v="107"/>
    <n v="8"/>
    <n v="2294.6499999999955"/>
    <n v="3"/>
    <n v="4"/>
    <n v="4"/>
    <x v="2"/>
    <x v="0"/>
    <x v="17"/>
  </r>
  <r>
    <n v="12650"/>
    <n v="3"/>
    <n v="1"/>
    <n v="314.44000000000023"/>
    <n v="5"/>
    <n v="1"/>
    <n v="2"/>
    <x v="5"/>
    <x v="1"/>
    <x v="16"/>
  </r>
  <r>
    <n v="12651"/>
    <n v="334"/>
    <n v="4"/>
    <n v="377.74999999999994"/>
    <n v="2"/>
    <n v="3"/>
    <n v="2"/>
    <x v="0"/>
    <x v="0"/>
    <x v="16"/>
  </r>
  <r>
    <n v="12652"/>
    <n v="331"/>
    <n v="2"/>
    <n v="1017.0299999999994"/>
    <n v="2"/>
    <n v="2"/>
    <n v="3"/>
    <x v="4"/>
    <x v="0"/>
    <x v="16"/>
  </r>
  <r>
    <n v="12653"/>
    <n v="148"/>
    <n v="3"/>
    <n v="4160.83"/>
    <n v="3"/>
    <n v="3"/>
    <n v="5"/>
    <x v="2"/>
    <x v="0"/>
    <x v="22"/>
  </r>
  <r>
    <n v="12654"/>
    <n v="10"/>
    <n v="5"/>
    <n v="601.97999999999968"/>
    <n v="5"/>
    <n v="4"/>
    <n v="2"/>
    <x v="4"/>
    <x v="1"/>
    <x v="17"/>
  </r>
  <r>
    <n v="12655"/>
    <n v="423"/>
    <n v="1"/>
    <n v="261.34999999999991"/>
    <n v="1"/>
    <n v="1"/>
    <n v="1"/>
    <x v="3"/>
    <x v="0"/>
    <x v="16"/>
  </r>
  <r>
    <n v="12656"/>
    <n v="17"/>
    <n v="8"/>
    <n v="6407.8300000000127"/>
    <n v="5"/>
    <n v="4"/>
    <n v="5"/>
    <x v="1"/>
    <x v="1"/>
    <x v="16"/>
  </r>
  <r>
    <n v="12657"/>
    <n v="11"/>
    <n v="4"/>
    <n v="1643.1800000000017"/>
    <n v="5"/>
    <n v="3"/>
    <n v="4"/>
    <x v="2"/>
    <x v="1"/>
    <x v="16"/>
  </r>
  <r>
    <n v="12658"/>
    <n v="18"/>
    <n v="1"/>
    <n v="686.04999999999961"/>
    <n v="5"/>
    <n v="1"/>
    <n v="3"/>
    <x v="5"/>
    <x v="1"/>
    <x v="17"/>
  </r>
  <r>
    <n v="12659"/>
    <n v="29"/>
    <n v="1"/>
    <n v="91.68"/>
    <n v="4"/>
    <n v="1"/>
    <n v="1"/>
    <x v="5"/>
    <x v="1"/>
    <x v="16"/>
  </r>
  <r>
    <n v="12660"/>
    <n v="11"/>
    <n v="1"/>
    <n v="245.09999999999994"/>
    <n v="5"/>
    <n v="1"/>
    <n v="1"/>
    <x v="5"/>
    <x v="1"/>
    <x v="16"/>
  </r>
  <r>
    <n v="12661"/>
    <n v="436"/>
    <n v="1"/>
    <n v="162.00000000000003"/>
    <n v="1"/>
    <n v="1"/>
    <n v="1"/>
    <x v="3"/>
    <x v="0"/>
    <x v="21"/>
  </r>
  <r>
    <n v="12662"/>
    <n v="0"/>
    <n v="20"/>
    <n v="6988.020000000015"/>
    <n v="5"/>
    <n v="5"/>
    <n v="5"/>
    <x v="1"/>
    <x v="1"/>
    <x v="17"/>
  </r>
  <r>
    <n v="12663"/>
    <n v="624"/>
    <n v="2"/>
    <n v="239.40000000000003"/>
    <n v="1"/>
    <n v="2"/>
    <n v="1"/>
    <x v="3"/>
    <x v="0"/>
    <x v="17"/>
  </r>
  <r>
    <n v="12664"/>
    <n v="8"/>
    <n v="11"/>
    <n v="6070.0400000000045"/>
    <n v="5"/>
    <n v="5"/>
    <n v="5"/>
    <x v="1"/>
    <x v="1"/>
    <x v="2"/>
  </r>
  <r>
    <n v="12665"/>
    <n v="324"/>
    <n v="3"/>
    <n v="313.60000000000002"/>
    <n v="2"/>
    <n v="3"/>
    <n v="2"/>
    <x v="0"/>
    <x v="0"/>
    <x v="17"/>
  </r>
  <r>
    <n v="12666"/>
    <n v="394"/>
    <n v="1"/>
    <n v="1248.4199999999992"/>
    <n v="2"/>
    <n v="1"/>
    <n v="3"/>
    <x v="4"/>
    <x v="0"/>
    <x v="22"/>
  </r>
  <r>
    <n v="12667"/>
    <n v="58"/>
    <n v="1"/>
    <n v="620.12999999999988"/>
    <n v="4"/>
    <n v="1"/>
    <n v="3"/>
    <x v="5"/>
    <x v="1"/>
    <x v="2"/>
  </r>
  <r>
    <n v="12668"/>
    <n v="11"/>
    <n v="10"/>
    <n v="11444.679999999944"/>
    <n v="5"/>
    <n v="5"/>
    <n v="5"/>
    <x v="1"/>
    <x v="1"/>
    <x v="17"/>
  </r>
  <r>
    <n v="12669"/>
    <n v="150"/>
    <n v="3"/>
    <n v="2744.0300000000007"/>
    <n v="3"/>
    <n v="3"/>
    <n v="4"/>
    <x v="2"/>
    <x v="0"/>
    <x v="16"/>
  </r>
  <r>
    <n v="12670"/>
    <n v="10"/>
    <n v="7"/>
    <n v="3760.2899999999931"/>
    <n v="5"/>
    <n v="4"/>
    <n v="5"/>
    <x v="1"/>
    <x v="1"/>
    <x v="16"/>
  </r>
  <r>
    <n v="12671"/>
    <n v="606"/>
    <n v="1"/>
    <n v="2622.4809999999998"/>
    <n v="1"/>
    <n v="1"/>
    <n v="4"/>
    <x v="4"/>
    <x v="0"/>
    <x v="17"/>
  </r>
  <r>
    <n v="12672"/>
    <n v="329"/>
    <n v="2"/>
    <n v="437.05"/>
    <n v="2"/>
    <n v="2"/>
    <n v="2"/>
    <x v="3"/>
    <x v="0"/>
    <x v="16"/>
  </r>
  <r>
    <n v="12673"/>
    <n v="5"/>
    <n v="3"/>
    <n v="1230.0200000000002"/>
    <n v="5"/>
    <n v="3"/>
    <n v="3"/>
    <x v="2"/>
    <x v="1"/>
    <x v="17"/>
  </r>
  <r>
    <n v="12674"/>
    <n v="38"/>
    <n v="4"/>
    <n v="1970.6000000000033"/>
    <n v="4"/>
    <n v="3"/>
    <n v="4"/>
    <x v="2"/>
    <x v="1"/>
    <x v="16"/>
  </r>
  <r>
    <n v="12675"/>
    <n v="553"/>
    <n v="2"/>
    <n v="958.49999999999989"/>
    <n v="1"/>
    <n v="2"/>
    <n v="3"/>
    <x v="4"/>
    <x v="0"/>
    <x v="3"/>
  </r>
  <r>
    <n v="12676"/>
    <n v="24"/>
    <n v="11"/>
    <n v="2843.0900000000015"/>
    <n v="4"/>
    <n v="5"/>
    <n v="4"/>
    <x v="1"/>
    <x v="1"/>
    <x v="21"/>
  </r>
  <r>
    <n v="12677"/>
    <n v="555"/>
    <n v="2"/>
    <n v="395.10000000000008"/>
    <n v="1"/>
    <n v="2"/>
    <n v="2"/>
    <x v="3"/>
    <x v="0"/>
    <x v="16"/>
  </r>
  <r>
    <n v="12678"/>
    <n v="42"/>
    <n v="21"/>
    <n v="34281.179999999949"/>
    <n v="4"/>
    <n v="5"/>
    <n v="5"/>
    <x v="1"/>
    <x v="1"/>
    <x v="16"/>
  </r>
  <r>
    <n v="12679"/>
    <n v="58"/>
    <n v="4"/>
    <n v="1113.0199999999988"/>
    <n v="4"/>
    <n v="3"/>
    <n v="3"/>
    <x v="2"/>
    <x v="1"/>
    <x v="16"/>
  </r>
  <r>
    <n v="12680"/>
    <n v="0"/>
    <n v="4"/>
    <n v="880.80999999999835"/>
    <n v="5"/>
    <n v="3"/>
    <n v="3"/>
    <x v="2"/>
    <x v="1"/>
    <x v="16"/>
  </r>
  <r>
    <n v="12681"/>
    <n v="14"/>
    <n v="45"/>
    <n v="30868.280000000359"/>
    <n v="5"/>
    <n v="5"/>
    <n v="5"/>
    <x v="1"/>
    <x v="1"/>
    <x v="16"/>
  </r>
  <r>
    <n v="12682"/>
    <n v="3"/>
    <n v="52"/>
    <n v="24033.910000000142"/>
    <n v="5"/>
    <n v="5"/>
    <n v="5"/>
    <x v="1"/>
    <x v="1"/>
    <x v="16"/>
  </r>
  <r>
    <n v="12683"/>
    <n v="4"/>
    <n v="21"/>
    <n v="12696.780000000046"/>
    <n v="5"/>
    <n v="5"/>
    <n v="5"/>
    <x v="1"/>
    <x v="1"/>
    <x v="16"/>
  </r>
  <r>
    <n v="12684"/>
    <n v="7"/>
    <n v="7"/>
    <n v="2283.6300000000028"/>
    <n v="5"/>
    <n v="4"/>
    <n v="4"/>
    <x v="1"/>
    <x v="1"/>
    <x v="16"/>
  </r>
  <r>
    <n v="12685"/>
    <n v="28"/>
    <n v="6"/>
    <n v="2863.0800000000027"/>
    <n v="4"/>
    <n v="4"/>
    <n v="4"/>
    <x v="1"/>
    <x v="1"/>
    <x v="16"/>
  </r>
  <r>
    <n v="12686"/>
    <n v="371"/>
    <n v="1"/>
    <n v="178.28000000000003"/>
    <n v="2"/>
    <n v="1"/>
    <n v="1"/>
    <x v="3"/>
    <x v="0"/>
    <x v="16"/>
  </r>
  <r>
    <n v="12687"/>
    <n v="480"/>
    <n v="2"/>
    <n v="2138.9100000000021"/>
    <n v="1"/>
    <n v="2"/>
    <n v="4"/>
    <x v="4"/>
    <x v="0"/>
    <x v="21"/>
  </r>
  <r>
    <n v="12688"/>
    <n v="113"/>
    <n v="1"/>
    <n v="4873.8099999999758"/>
    <n v="3"/>
    <n v="1"/>
    <n v="5"/>
    <x v="4"/>
    <x v="0"/>
    <x v="22"/>
  </r>
  <r>
    <n v="12689"/>
    <n v="25"/>
    <n v="2"/>
    <n v="1247.6100000000004"/>
    <n v="4"/>
    <n v="2"/>
    <n v="3"/>
    <x v="5"/>
    <x v="1"/>
    <x v="16"/>
  </r>
  <r>
    <n v="12690"/>
    <n v="205"/>
    <n v="1"/>
    <n v="389.0100000000001"/>
    <n v="2"/>
    <n v="1"/>
    <n v="2"/>
    <x v="3"/>
    <x v="0"/>
    <x v="16"/>
  </r>
  <r>
    <n v="12691"/>
    <n v="28"/>
    <n v="7"/>
    <n v="1170.400000000001"/>
    <n v="4"/>
    <n v="4"/>
    <n v="3"/>
    <x v="2"/>
    <x v="1"/>
    <x v="16"/>
  </r>
  <r>
    <n v="12692"/>
    <n v="637"/>
    <n v="1"/>
    <n v="110.95000000000003"/>
    <n v="1"/>
    <n v="1"/>
    <n v="1"/>
    <x v="3"/>
    <x v="0"/>
    <x v="16"/>
  </r>
  <r>
    <n v="12693"/>
    <n v="127"/>
    <n v="7"/>
    <n v="1703.0200000000009"/>
    <n v="3"/>
    <n v="4"/>
    <n v="4"/>
    <x v="2"/>
    <x v="0"/>
    <x v="17"/>
  </r>
  <r>
    <n v="12694"/>
    <n v="70"/>
    <n v="3"/>
    <n v="1843.3500000000033"/>
    <n v="3"/>
    <n v="3"/>
    <n v="4"/>
    <x v="2"/>
    <x v="1"/>
    <x v="16"/>
  </r>
  <r>
    <n v="12695"/>
    <n v="7"/>
    <n v="7"/>
    <n v="1407.1200000000001"/>
    <n v="5"/>
    <n v="4"/>
    <n v="4"/>
    <x v="1"/>
    <x v="1"/>
    <x v="16"/>
  </r>
  <r>
    <n v="12696"/>
    <n v="434"/>
    <n v="2"/>
    <n v="851.91000000000065"/>
    <n v="1"/>
    <n v="2"/>
    <n v="3"/>
    <x v="4"/>
    <x v="0"/>
    <x v="2"/>
  </r>
  <r>
    <n v="12697"/>
    <n v="28"/>
    <n v="3"/>
    <n v="957.58999999999958"/>
    <n v="4"/>
    <n v="3"/>
    <n v="3"/>
    <x v="2"/>
    <x v="1"/>
    <x v="21"/>
  </r>
  <r>
    <n v="12698"/>
    <n v="590"/>
    <n v="1"/>
    <n v="339.75000000000006"/>
    <n v="1"/>
    <n v="1"/>
    <n v="2"/>
    <x v="3"/>
    <x v="0"/>
    <x v="17"/>
  </r>
  <r>
    <n v="12699"/>
    <n v="417"/>
    <n v="1"/>
    <n v="638.11000000000047"/>
    <n v="1"/>
    <n v="1"/>
    <n v="3"/>
    <x v="4"/>
    <x v="0"/>
    <x v="17"/>
  </r>
  <r>
    <n v="12700"/>
    <n v="7"/>
    <n v="4"/>
    <n v="4939.9899999999925"/>
    <n v="5"/>
    <n v="3"/>
    <n v="5"/>
    <x v="2"/>
    <x v="1"/>
    <x v="16"/>
  </r>
  <r>
    <n v="12701"/>
    <n v="79"/>
    <n v="6"/>
    <n v="2446.4099999999953"/>
    <n v="3"/>
    <n v="4"/>
    <n v="4"/>
    <x v="2"/>
    <x v="1"/>
    <x v="17"/>
  </r>
  <r>
    <n v="12702"/>
    <n v="19"/>
    <n v="1"/>
    <n v="219"/>
    <n v="5"/>
    <n v="1"/>
    <n v="1"/>
    <x v="5"/>
    <x v="1"/>
    <x v="17"/>
  </r>
  <r>
    <n v="12703"/>
    <n v="71"/>
    <n v="4"/>
    <n v="1006.5299999999992"/>
    <n v="3"/>
    <n v="3"/>
    <n v="3"/>
    <x v="2"/>
    <x v="1"/>
    <x v="17"/>
  </r>
  <r>
    <n v="12704"/>
    <n v="7"/>
    <n v="8"/>
    <n v="2340.8399999999988"/>
    <n v="5"/>
    <n v="4"/>
    <n v="4"/>
    <x v="1"/>
    <x v="1"/>
    <x v="2"/>
  </r>
  <r>
    <n v="12705"/>
    <n v="15"/>
    <n v="14"/>
    <n v="11762.099999999926"/>
    <n v="5"/>
    <n v="5"/>
    <n v="5"/>
    <x v="1"/>
    <x v="1"/>
    <x v="17"/>
  </r>
  <r>
    <n v="12707"/>
    <n v="291"/>
    <n v="1"/>
    <n v="603.42000000000041"/>
    <n v="2"/>
    <n v="1"/>
    <n v="2"/>
    <x v="3"/>
    <x v="0"/>
    <x v="16"/>
  </r>
  <r>
    <n v="12708"/>
    <n v="29"/>
    <n v="18"/>
    <n v="5314.1000000000222"/>
    <n v="4"/>
    <n v="5"/>
    <n v="5"/>
    <x v="1"/>
    <x v="1"/>
    <x v="17"/>
  </r>
  <r>
    <n v="12709"/>
    <n v="15"/>
    <n v="34"/>
    <n v="31093.339999999913"/>
    <n v="5"/>
    <n v="5"/>
    <n v="5"/>
    <x v="1"/>
    <x v="1"/>
    <x v="17"/>
  </r>
  <r>
    <n v="12710"/>
    <n v="96"/>
    <n v="3"/>
    <n v="1149.0200000000027"/>
    <n v="3"/>
    <n v="3"/>
    <n v="3"/>
    <x v="2"/>
    <x v="0"/>
    <x v="17"/>
  </r>
  <r>
    <n v="12711"/>
    <n v="611"/>
    <n v="2"/>
    <n v="1339.0500000000018"/>
    <n v="1"/>
    <n v="2"/>
    <n v="4"/>
    <x v="4"/>
    <x v="0"/>
    <x v="17"/>
  </r>
  <r>
    <n v="12712"/>
    <n v="28"/>
    <n v="21"/>
    <n v="7193.6599999999653"/>
    <n v="4"/>
    <n v="5"/>
    <n v="5"/>
    <x v="1"/>
    <x v="1"/>
    <x v="17"/>
  </r>
  <r>
    <n v="12713"/>
    <n v="0"/>
    <n v="1"/>
    <n v="848.5499999999995"/>
    <n v="5"/>
    <n v="1"/>
    <n v="3"/>
    <x v="5"/>
    <x v="1"/>
    <x v="17"/>
  </r>
  <r>
    <n v="12714"/>
    <n v="9"/>
    <n v="12"/>
    <n v="14093.71000000011"/>
    <n v="5"/>
    <n v="5"/>
    <n v="5"/>
    <x v="1"/>
    <x v="1"/>
    <x v="16"/>
  </r>
  <r>
    <n v="12715"/>
    <n v="106"/>
    <n v="1"/>
    <n v="353.8599999999999"/>
    <n v="3"/>
    <n v="1"/>
    <n v="2"/>
    <x v="4"/>
    <x v="0"/>
    <x v="21"/>
  </r>
  <r>
    <n v="12716"/>
    <n v="3"/>
    <n v="2"/>
    <n v="1053.49"/>
    <n v="5"/>
    <n v="2"/>
    <n v="3"/>
    <x v="5"/>
    <x v="1"/>
    <x v="16"/>
  </r>
  <r>
    <n v="12717"/>
    <n v="151"/>
    <n v="3"/>
    <n v="1308.9100000000024"/>
    <n v="3"/>
    <n v="3"/>
    <n v="4"/>
    <x v="2"/>
    <x v="0"/>
    <x v="20"/>
  </r>
  <r>
    <n v="12718"/>
    <n v="71"/>
    <n v="1"/>
    <n v="238.25"/>
    <n v="3"/>
    <n v="1"/>
    <n v="1"/>
    <x v="4"/>
    <x v="1"/>
    <x v="16"/>
  </r>
  <r>
    <n v="12719"/>
    <n v="5"/>
    <n v="2"/>
    <n v="644.9500000000005"/>
    <n v="5"/>
    <n v="2"/>
    <n v="3"/>
    <x v="5"/>
    <x v="1"/>
    <x v="16"/>
  </r>
  <r>
    <n v="12720"/>
    <n v="2"/>
    <n v="30"/>
    <n v="8260.6699999999473"/>
    <n v="5"/>
    <n v="5"/>
    <n v="5"/>
    <x v="1"/>
    <x v="1"/>
    <x v="17"/>
  </r>
  <r>
    <n v="12721"/>
    <n v="31"/>
    <n v="8"/>
    <n v="4013.079999999984"/>
    <n v="4"/>
    <n v="4"/>
    <n v="5"/>
    <x v="1"/>
    <x v="1"/>
    <x v="16"/>
  </r>
  <r>
    <n v="12722"/>
    <n v="85"/>
    <n v="4"/>
    <n v="997.62999999999943"/>
    <n v="3"/>
    <n v="3"/>
    <n v="3"/>
    <x v="2"/>
    <x v="1"/>
    <x v="16"/>
  </r>
  <r>
    <n v="12723"/>
    <n v="3"/>
    <n v="5"/>
    <n v="725.06999999999982"/>
    <n v="5"/>
    <n v="4"/>
    <n v="3"/>
    <x v="2"/>
    <x v="1"/>
    <x v="16"/>
  </r>
  <r>
    <n v="12724"/>
    <n v="5"/>
    <n v="7"/>
    <n v="2317.5199999999991"/>
    <n v="5"/>
    <n v="4"/>
    <n v="4"/>
    <x v="1"/>
    <x v="1"/>
    <x v="16"/>
  </r>
  <r>
    <n v="12725"/>
    <n v="371"/>
    <n v="4"/>
    <n v="2694.5599999999977"/>
    <n v="2"/>
    <n v="3"/>
    <n v="4"/>
    <x v="0"/>
    <x v="0"/>
    <x v="3"/>
  </r>
  <r>
    <n v="12726"/>
    <n v="28"/>
    <n v="11"/>
    <n v="4014.5999999999872"/>
    <n v="4"/>
    <n v="5"/>
    <n v="5"/>
    <x v="1"/>
    <x v="1"/>
    <x v="16"/>
  </r>
  <r>
    <n v="12727"/>
    <n v="10"/>
    <n v="10"/>
    <n v="5679.5300000000061"/>
    <n v="5"/>
    <n v="5"/>
    <n v="5"/>
    <x v="1"/>
    <x v="1"/>
    <x v="16"/>
  </r>
  <r>
    <n v="12728"/>
    <n v="71"/>
    <n v="5"/>
    <n v="1070.1699999999987"/>
    <n v="3"/>
    <n v="4"/>
    <n v="3"/>
    <x v="2"/>
    <x v="1"/>
    <x v="16"/>
  </r>
  <r>
    <n v="12729"/>
    <n v="113"/>
    <n v="1"/>
    <n v="453.01000000000016"/>
    <n v="3"/>
    <n v="1"/>
    <n v="2"/>
    <x v="4"/>
    <x v="0"/>
    <x v="16"/>
  </r>
  <r>
    <n v="12730"/>
    <n v="521"/>
    <n v="1"/>
    <n v="829.25000000000011"/>
    <n v="1"/>
    <n v="1"/>
    <n v="3"/>
    <x v="4"/>
    <x v="0"/>
    <x v="17"/>
  </r>
  <r>
    <n v="12731"/>
    <n v="23"/>
    <n v="17"/>
    <n v="25775.710000000159"/>
    <n v="4"/>
    <n v="5"/>
    <n v="5"/>
    <x v="1"/>
    <x v="1"/>
    <x v="16"/>
  </r>
  <r>
    <n v="12732"/>
    <n v="179"/>
    <n v="1"/>
    <n v="236.26000000000008"/>
    <n v="3"/>
    <n v="1"/>
    <n v="1"/>
    <x v="4"/>
    <x v="0"/>
    <x v="16"/>
  </r>
  <r>
    <n v="12733"/>
    <n v="234"/>
    <n v="4"/>
    <n v="2424.8699999999963"/>
    <n v="2"/>
    <n v="3"/>
    <n v="4"/>
    <x v="0"/>
    <x v="0"/>
    <x v="18"/>
  </r>
  <r>
    <n v="12734"/>
    <n v="352"/>
    <n v="3"/>
    <n v="639.64999999999975"/>
    <n v="2"/>
    <n v="3"/>
    <n v="3"/>
    <x v="0"/>
    <x v="0"/>
    <x v="16"/>
  </r>
  <r>
    <n v="12735"/>
    <n v="315"/>
    <n v="2"/>
    <n v="779.56999999999982"/>
    <n v="2"/>
    <n v="2"/>
    <n v="3"/>
    <x v="4"/>
    <x v="0"/>
    <x v="16"/>
  </r>
  <r>
    <n v="12736"/>
    <n v="332"/>
    <n v="1"/>
    <n v="234"/>
    <n v="2"/>
    <n v="1"/>
    <n v="1"/>
    <x v="3"/>
    <x v="0"/>
    <x v="16"/>
  </r>
  <r>
    <n v="12737"/>
    <n v="498"/>
    <n v="2"/>
    <n v="3710.5"/>
    <n v="1"/>
    <n v="2"/>
    <n v="5"/>
    <x v="4"/>
    <x v="0"/>
    <x v="16"/>
  </r>
  <r>
    <n v="12738"/>
    <n v="372"/>
    <n v="1"/>
    <n v="310.69999999999987"/>
    <n v="2"/>
    <n v="1"/>
    <n v="2"/>
    <x v="3"/>
    <x v="0"/>
    <x v="17"/>
  </r>
  <r>
    <n v="12739"/>
    <n v="78"/>
    <n v="4"/>
    <n v="2726.7300000000041"/>
    <n v="3"/>
    <n v="3"/>
    <n v="4"/>
    <x v="2"/>
    <x v="1"/>
    <x v="25"/>
  </r>
  <r>
    <n v="12740"/>
    <n v="63"/>
    <n v="1"/>
    <n v="427.60000000000025"/>
    <n v="3"/>
    <n v="1"/>
    <n v="2"/>
    <x v="4"/>
    <x v="1"/>
    <x v="16"/>
  </r>
  <r>
    <n v="12741"/>
    <n v="529"/>
    <n v="2"/>
    <n v="406.07"/>
    <n v="1"/>
    <n v="2"/>
    <n v="2"/>
    <x v="3"/>
    <x v="0"/>
    <x v="18"/>
  </r>
  <r>
    <n v="12742"/>
    <n v="625"/>
    <n v="1"/>
    <n v="1201.5200000000025"/>
    <n v="1"/>
    <n v="1"/>
    <n v="3"/>
    <x v="4"/>
    <x v="0"/>
    <x v="25"/>
  </r>
  <r>
    <n v="12743"/>
    <n v="134"/>
    <n v="2"/>
    <n v="546.42999999999915"/>
    <n v="3"/>
    <n v="2"/>
    <n v="2"/>
    <x v="4"/>
    <x v="0"/>
    <x v="5"/>
  </r>
  <r>
    <n v="12744"/>
    <n v="51"/>
    <n v="11"/>
    <n v="25317.059999999834"/>
    <n v="4"/>
    <n v="5"/>
    <n v="5"/>
    <x v="1"/>
    <x v="1"/>
    <x v="26"/>
  </r>
  <r>
    <n v="12745"/>
    <n v="486"/>
    <n v="3"/>
    <n v="925.41"/>
    <n v="1"/>
    <n v="3"/>
    <n v="3"/>
    <x v="0"/>
    <x v="0"/>
    <x v="27"/>
  </r>
  <r>
    <n v="12746"/>
    <n v="540"/>
    <n v="1"/>
    <n v="254.55000000000007"/>
    <n v="1"/>
    <n v="1"/>
    <n v="1"/>
    <x v="3"/>
    <x v="0"/>
    <x v="0"/>
  </r>
  <r>
    <n v="12747"/>
    <n v="2"/>
    <n v="26"/>
    <n v="9276.5400000000263"/>
    <n v="5"/>
    <n v="5"/>
    <n v="5"/>
    <x v="1"/>
    <x v="1"/>
    <x v="0"/>
  </r>
  <r>
    <n v="12748"/>
    <n v="0"/>
    <n v="336"/>
    <n v="56599.38999999201"/>
    <n v="5"/>
    <n v="5"/>
    <n v="5"/>
    <x v="1"/>
    <x v="1"/>
    <x v="0"/>
  </r>
  <r>
    <n v="12749"/>
    <n v="3"/>
    <n v="9"/>
    <n v="6897.3600000000361"/>
    <n v="5"/>
    <n v="5"/>
    <n v="5"/>
    <x v="1"/>
    <x v="1"/>
    <x v="0"/>
  </r>
  <r>
    <n v="12750"/>
    <n v="128"/>
    <n v="1"/>
    <n v="275.88000000000005"/>
    <n v="3"/>
    <n v="1"/>
    <n v="1"/>
    <x v="4"/>
    <x v="0"/>
    <x v="24"/>
  </r>
  <r>
    <n v="12751"/>
    <n v="444"/>
    <n v="1"/>
    <n v="268.27000000000032"/>
    <n v="1"/>
    <n v="1"/>
    <n v="1"/>
    <x v="3"/>
    <x v="0"/>
    <x v="28"/>
  </r>
  <r>
    <n v="12752"/>
    <n v="81"/>
    <n v="1"/>
    <n v="4366.78"/>
    <n v="3"/>
    <n v="1"/>
    <n v="5"/>
    <x v="4"/>
    <x v="1"/>
    <x v="4"/>
  </r>
  <r>
    <n v="12753"/>
    <n v="22"/>
    <n v="6"/>
    <n v="21429.390000000047"/>
    <n v="4"/>
    <n v="4"/>
    <n v="5"/>
    <x v="1"/>
    <x v="1"/>
    <x v="29"/>
  </r>
  <r>
    <n v="12754"/>
    <n v="235"/>
    <n v="3"/>
    <n v="3010.7399999999984"/>
    <n v="2"/>
    <n v="3"/>
    <n v="5"/>
    <x v="0"/>
    <x v="0"/>
    <x v="29"/>
  </r>
  <r>
    <n v="12755"/>
    <n v="280"/>
    <n v="11"/>
    <n v="9030.6599999999926"/>
    <n v="2"/>
    <n v="5"/>
    <n v="5"/>
    <x v="0"/>
    <x v="0"/>
    <x v="29"/>
  </r>
  <r>
    <n v="12756"/>
    <n v="86"/>
    <n v="1"/>
    <n v="112.08"/>
    <n v="3"/>
    <n v="1"/>
    <n v="1"/>
    <x v="4"/>
    <x v="1"/>
    <x v="29"/>
  </r>
  <r>
    <n v="12757"/>
    <n v="15"/>
    <n v="13"/>
    <n v="7857.100000000034"/>
    <n v="5"/>
    <n v="5"/>
    <n v="5"/>
    <x v="1"/>
    <x v="1"/>
    <x v="8"/>
  </r>
  <r>
    <n v="12758"/>
    <n v="116"/>
    <n v="7"/>
    <n v="9903.2400000000725"/>
    <n v="3"/>
    <n v="4"/>
    <n v="5"/>
    <x v="2"/>
    <x v="0"/>
    <x v="8"/>
  </r>
  <r>
    <n v="12759"/>
    <n v="52"/>
    <n v="8"/>
    <n v="5020.7399999999916"/>
    <n v="4"/>
    <n v="4"/>
    <n v="5"/>
    <x v="1"/>
    <x v="1"/>
    <x v="30"/>
  </r>
  <r>
    <n v="12760"/>
    <n v="455"/>
    <n v="1"/>
    <n v="347.80000000000013"/>
    <n v="1"/>
    <n v="1"/>
    <n v="2"/>
    <x v="3"/>
    <x v="0"/>
    <x v="30"/>
  </r>
  <r>
    <n v="12761"/>
    <n v="457"/>
    <n v="2"/>
    <n v="782.95000000000027"/>
    <n v="1"/>
    <n v="2"/>
    <n v="3"/>
    <x v="4"/>
    <x v="0"/>
    <x v="30"/>
  </r>
  <r>
    <n v="12762"/>
    <n v="7"/>
    <n v="2"/>
    <n v="1898.5200000000032"/>
    <n v="5"/>
    <n v="2"/>
    <n v="4"/>
    <x v="5"/>
    <x v="1"/>
    <x v="8"/>
  </r>
  <r>
    <n v="12763"/>
    <n v="138"/>
    <n v="2"/>
    <n v="814.15999999999974"/>
    <n v="3"/>
    <n v="2"/>
    <n v="3"/>
    <x v="4"/>
    <x v="0"/>
    <x v="29"/>
  </r>
  <r>
    <n v="12764"/>
    <n v="316"/>
    <n v="1"/>
    <n v="1693.8799999999999"/>
    <n v="2"/>
    <n v="1"/>
    <n v="4"/>
    <x v="4"/>
    <x v="0"/>
    <x v="31"/>
  </r>
  <r>
    <n v="12765"/>
    <n v="472"/>
    <n v="6"/>
    <n v="1404.5800000000013"/>
    <n v="1"/>
    <n v="4"/>
    <n v="4"/>
    <x v="0"/>
    <x v="0"/>
    <x v="30"/>
  </r>
  <r>
    <n v="12766"/>
    <n v="3"/>
    <n v="9"/>
    <n v="10068.279999999935"/>
    <n v="5"/>
    <n v="5"/>
    <n v="5"/>
    <x v="1"/>
    <x v="1"/>
    <x v="8"/>
  </r>
  <r>
    <n v="12767"/>
    <n v="375"/>
    <n v="1"/>
    <n v="949.81999999999982"/>
    <n v="2"/>
    <n v="1"/>
    <n v="3"/>
    <x v="4"/>
    <x v="0"/>
    <x v="32"/>
  </r>
  <r>
    <n v="12768"/>
    <n v="450"/>
    <n v="1"/>
    <n v="168.69000000000003"/>
    <n v="1"/>
    <n v="1"/>
    <n v="1"/>
    <x v="3"/>
    <x v="0"/>
    <x v="32"/>
  </r>
  <r>
    <n v="12769"/>
    <n v="238"/>
    <n v="1"/>
    <n v="1143.5999999999995"/>
    <n v="2"/>
    <n v="1"/>
    <n v="3"/>
    <x v="4"/>
    <x v="0"/>
    <x v="28"/>
  </r>
  <r>
    <n v="12770"/>
    <n v="210"/>
    <n v="2"/>
    <n v="3246.4499999999975"/>
    <n v="2"/>
    <n v="2"/>
    <n v="5"/>
    <x v="4"/>
    <x v="0"/>
    <x v="29"/>
  </r>
  <r>
    <n v="12771"/>
    <n v="485"/>
    <n v="1"/>
    <n v="282.30000000000013"/>
    <n v="1"/>
    <n v="1"/>
    <n v="1"/>
    <x v="3"/>
    <x v="0"/>
    <x v="8"/>
  </r>
  <r>
    <n v="12772"/>
    <n v="59"/>
    <n v="1"/>
    <n v="892.47000000000105"/>
    <n v="3"/>
    <n v="1"/>
    <n v="3"/>
    <x v="4"/>
    <x v="1"/>
    <x v="8"/>
  </r>
  <r>
    <n v="12773"/>
    <n v="564"/>
    <n v="1"/>
    <n v="124.25"/>
    <n v="1"/>
    <n v="1"/>
    <n v="1"/>
    <x v="3"/>
    <x v="0"/>
    <x v="8"/>
  </r>
  <r>
    <n v="12774"/>
    <n v="535"/>
    <n v="1"/>
    <n v="98.7"/>
    <n v="1"/>
    <n v="1"/>
    <n v="1"/>
    <x v="3"/>
    <x v="0"/>
    <x v="30"/>
  </r>
  <r>
    <n v="12775"/>
    <n v="17"/>
    <n v="7"/>
    <n v="1686.1199999999983"/>
    <n v="5"/>
    <n v="4"/>
    <n v="4"/>
    <x v="1"/>
    <x v="1"/>
    <x v="30"/>
  </r>
  <r>
    <n v="12776"/>
    <n v="667"/>
    <n v="1"/>
    <n v="55.5"/>
    <n v="1"/>
    <n v="1"/>
    <n v="1"/>
    <x v="3"/>
    <x v="0"/>
    <x v="8"/>
  </r>
  <r>
    <n v="12777"/>
    <n v="457"/>
    <n v="1"/>
    <n v="519.45000000000027"/>
    <n v="1"/>
    <n v="1"/>
    <n v="2"/>
    <x v="3"/>
    <x v="0"/>
    <x v="0"/>
  </r>
  <r>
    <n v="12778"/>
    <n v="19"/>
    <n v="9"/>
    <n v="1775.68"/>
    <n v="5"/>
    <n v="5"/>
    <n v="4"/>
    <x v="1"/>
    <x v="1"/>
    <x v="30"/>
  </r>
  <r>
    <n v="12779"/>
    <n v="37"/>
    <n v="14"/>
    <n v="6722.2700000000141"/>
    <n v="4"/>
    <n v="5"/>
    <n v="5"/>
    <x v="1"/>
    <x v="1"/>
    <x v="24"/>
  </r>
  <r>
    <n v="12780"/>
    <n v="598"/>
    <n v="1"/>
    <n v="337.39999999999992"/>
    <n v="1"/>
    <n v="1"/>
    <n v="2"/>
    <x v="3"/>
    <x v="0"/>
    <x v="30"/>
  </r>
  <r>
    <n v="12781"/>
    <n v="63"/>
    <n v="2"/>
    <n v="826.74000000000024"/>
    <n v="3"/>
    <n v="2"/>
    <n v="3"/>
    <x v="4"/>
    <x v="1"/>
    <x v="33"/>
  </r>
  <r>
    <n v="12782"/>
    <n v="4"/>
    <n v="11"/>
    <n v="4618.2399999999916"/>
    <n v="5"/>
    <n v="5"/>
    <n v="5"/>
    <x v="1"/>
    <x v="1"/>
    <x v="8"/>
  </r>
  <r>
    <n v="12783"/>
    <n v="2"/>
    <n v="6"/>
    <n v="2225.9100000000026"/>
    <n v="5"/>
    <n v="4"/>
    <n v="4"/>
    <x v="1"/>
    <x v="1"/>
    <x v="8"/>
  </r>
  <r>
    <n v="12784"/>
    <n v="9"/>
    <n v="3"/>
    <n v="1804.7500000000002"/>
    <n v="5"/>
    <n v="3"/>
    <n v="4"/>
    <x v="2"/>
    <x v="1"/>
    <x v="8"/>
  </r>
  <r>
    <n v="12785"/>
    <n v="364"/>
    <n v="3"/>
    <n v="1100.400000000001"/>
    <n v="2"/>
    <n v="3"/>
    <n v="3"/>
    <x v="0"/>
    <x v="0"/>
    <x v="8"/>
  </r>
  <r>
    <n v="12786"/>
    <n v="609"/>
    <n v="1"/>
    <n v="728.50000000000011"/>
    <n v="1"/>
    <n v="1"/>
    <n v="3"/>
    <x v="4"/>
    <x v="0"/>
    <x v="30"/>
  </r>
  <r>
    <n v="12787"/>
    <n v="9"/>
    <n v="4"/>
    <n v="862.18000000000018"/>
    <n v="5"/>
    <n v="3"/>
    <n v="3"/>
    <x v="2"/>
    <x v="1"/>
    <x v="30"/>
  </r>
  <r>
    <n v="12788"/>
    <n v="463"/>
    <n v="4"/>
    <n v="444.89999999999975"/>
    <n v="1"/>
    <n v="3"/>
    <n v="2"/>
    <x v="0"/>
    <x v="0"/>
    <x v="30"/>
  </r>
  <r>
    <n v="12789"/>
    <n v="65"/>
    <n v="3"/>
    <n v="273.34999999999997"/>
    <n v="3"/>
    <n v="3"/>
    <n v="1"/>
    <x v="4"/>
    <x v="1"/>
    <x v="30"/>
  </r>
  <r>
    <n v="12790"/>
    <n v="192"/>
    <n v="2"/>
    <n v="591.8499999999998"/>
    <n v="2"/>
    <n v="2"/>
    <n v="2"/>
    <x v="3"/>
    <x v="0"/>
    <x v="30"/>
  </r>
  <r>
    <n v="12791"/>
    <n v="373"/>
    <n v="6"/>
    <n v="1056.1100000000004"/>
    <n v="2"/>
    <n v="4"/>
    <n v="3"/>
    <x v="0"/>
    <x v="0"/>
    <x v="30"/>
  </r>
  <r>
    <n v="12792"/>
    <n v="256"/>
    <n v="2"/>
    <n v="827.00999999999976"/>
    <n v="2"/>
    <n v="2"/>
    <n v="3"/>
    <x v="4"/>
    <x v="0"/>
    <x v="8"/>
  </r>
  <r>
    <n v="12793"/>
    <n v="334"/>
    <n v="3"/>
    <n v="1017.3300000000012"/>
    <n v="2"/>
    <n v="3"/>
    <n v="3"/>
    <x v="0"/>
    <x v="0"/>
    <x v="8"/>
  </r>
  <r>
    <n v="12794"/>
    <n v="53"/>
    <n v="2"/>
    <n v="860.41000000000042"/>
    <n v="4"/>
    <n v="2"/>
    <n v="3"/>
    <x v="5"/>
    <x v="1"/>
    <x v="8"/>
  </r>
  <r>
    <n v="12795"/>
    <n v="18"/>
    <n v="1"/>
    <n v="430.47999999999985"/>
    <n v="5"/>
    <n v="1"/>
    <n v="2"/>
    <x v="5"/>
    <x v="1"/>
    <x v="8"/>
  </r>
  <r>
    <n v="12796"/>
    <n v="628"/>
    <n v="1"/>
    <n v="381"/>
    <n v="1"/>
    <n v="1"/>
    <n v="2"/>
    <x v="3"/>
    <x v="0"/>
    <x v="30"/>
  </r>
  <r>
    <n v="12797"/>
    <n v="365"/>
    <n v="2"/>
    <n v="806.11000000000047"/>
    <n v="2"/>
    <n v="2"/>
    <n v="3"/>
    <x v="4"/>
    <x v="0"/>
    <x v="8"/>
  </r>
  <r>
    <n v="12798"/>
    <n v="10"/>
    <n v="4"/>
    <n v="8510.9300000000148"/>
    <n v="5"/>
    <n v="3"/>
    <n v="5"/>
    <x v="2"/>
    <x v="1"/>
    <x v="29"/>
  </r>
  <r>
    <n v="12799"/>
    <n v="529"/>
    <n v="1"/>
    <n v="219.34999999999994"/>
    <n v="1"/>
    <n v="1"/>
    <n v="1"/>
    <x v="3"/>
    <x v="0"/>
    <x v="29"/>
  </r>
  <r>
    <n v="12800"/>
    <n v="470"/>
    <n v="3"/>
    <n v="584.24999999999989"/>
    <n v="1"/>
    <n v="3"/>
    <n v="2"/>
    <x v="0"/>
    <x v="0"/>
    <x v="8"/>
  </r>
  <r>
    <n v="12801"/>
    <n v="500"/>
    <n v="1"/>
    <n v="1071.82"/>
    <n v="1"/>
    <n v="1"/>
    <n v="3"/>
    <x v="4"/>
    <x v="0"/>
    <x v="21"/>
  </r>
  <r>
    <n v="12802"/>
    <n v="186"/>
    <n v="7"/>
    <n v="2416.420000000001"/>
    <n v="3"/>
    <n v="4"/>
    <n v="4"/>
    <x v="2"/>
    <x v="0"/>
    <x v="30"/>
  </r>
  <r>
    <n v="12803"/>
    <n v="393"/>
    <n v="1"/>
    <n v="1092.8099999999995"/>
    <n v="2"/>
    <n v="1"/>
    <n v="3"/>
    <x v="4"/>
    <x v="0"/>
    <x v="30"/>
  </r>
  <r>
    <n v="12804"/>
    <n v="465"/>
    <n v="2"/>
    <n v="327.02000000000032"/>
    <n v="1"/>
    <n v="2"/>
    <n v="2"/>
    <x v="3"/>
    <x v="0"/>
    <x v="30"/>
  </r>
  <r>
    <n v="12805"/>
    <n v="381"/>
    <n v="4"/>
    <n v="1434.9499999999987"/>
    <n v="2"/>
    <n v="3"/>
    <n v="4"/>
    <x v="0"/>
    <x v="0"/>
    <x v="30"/>
  </r>
  <r>
    <n v="12806"/>
    <n v="435"/>
    <n v="4"/>
    <n v="2878.9599999999991"/>
    <n v="1"/>
    <n v="3"/>
    <n v="4"/>
    <x v="0"/>
    <x v="0"/>
    <x v="30"/>
  </r>
  <r>
    <n v="12807"/>
    <n v="383"/>
    <n v="1"/>
    <n v="330.35"/>
    <n v="2"/>
    <n v="1"/>
    <n v="2"/>
    <x v="3"/>
    <x v="0"/>
    <x v="21"/>
  </r>
  <r>
    <n v="12808"/>
    <n v="36"/>
    <n v="5"/>
    <n v="906.09999999999923"/>
    <n v="4"/>
    <n v="4"/>
    <n v="3"/>
    <x v="2"/>
    <x v="1"/>
    <x v="8"/>
  </r>
  <r>
    <n v="12809"/>
    <n v="177"/>
    <n v="3"/>
    <n v="1755.9400000000019"/>
    <n v="3"/>
    <n v="3"/>
    <n v="4"/>
    <x v="2"/>
    <x v="0"/>
    <x v="8"/>
  </r>
  <r>
    <n v="12810"/>
    <n v="534"/>
    <n v="2"/>
    <n v="534.9899999999999"/>
    <n v="1"/>
    <n v="2"/>
    <n v="2"/>
    <x v="3"/>
    <x v="0"/>
    <x v="29"/>
  </r>
  <r>
    <n v="12811"/>
    <n v="260"/>
    <n v="5"/>
    <n v="1033.900000000001"/>
    <n v="2"/>
    <n v="4"/>
    <n v="3"/>
    <x v="0"/>
    <x v="0"/>
    <x v="8"/>
  </r>
  <r>
    <n v="12812"/>
    <n v="44"/>
    <n v="1"/>
    <n v="229.6399999999999"/>
    <n v="4"/>
    <n v="1"/>
    <n v="1"/>
    <x v="5"/>
    <x v="1"/>
    <x v="29"/>
  </r>
  <r>
    <n v="12813"/>
    <n v="501"/>
    <n v="3"/>
    <n v="1687.8000000000015"/>
    <n v="1"/>
    <n v="3"/>
    <n v="4"/>
    <x v="0"/>
    <x v="0"/>
    <x v="30"/>
  </r>
  <r>
    <n v="12814"/>
    <n v="101"/>
    <n v="1"/>
    <n v="125.92"/>
    <n v="3"/>
    <n v="1"/>
    <n v="1"/>
    <x v="4"/>
    <x v="0"/>
    <x v="24"/>
  </r>
  <r>
    <n v="12815"/>
    <n v="147"/>
    <n v="2"/>
    <n v="1063.4599999999996"/>
    <n v="3"/>
    <n v="2"/>
    <n v="3"/>
    <x v="4"/>
    <x v="0"/>
    <x v="24"/>
  </r>
  <r>
    <n v="12816"/>
    <n v="95"/>
    <n v="2"/>
    <n v="572.20000000000027"/>
    <n v="3"/>
    <n v="2"/>
    <n v="2"/>
    <x v="4"/>
    <x v="0"/>
    <x v="24"/>
  </r>
  <r>
    <n v="12817"/>
    <n v="281"/>
    <n v="3"/>
    <n v="690.97999999999968"/>
    <n v="2"/>
    <n v="3"/>
    <n v="3"/>
    <x v="0"/>
    <x v="0"/>
    <x v="10"/>
  </r>
  <r>
    <n v="12818"/>
    <n v="261"/>
    <n v="1"/>
    <n v="1542.0800000000004"/>
    <n v="2"/>
    <n v="1"/>
    <n v="4"/>
    <x v="4"/>
    <x v="0"/>
    <x v="10"/>
  </r>
  <r>
    <n v="12819"/>
    <n v="458"/>
    <n v="1"/>
    <n v="540.51999999999987"/>
    <n v="1"/>
    <n v="1"/>
    <n v="2"/>
    <x v="3"/>
    <x v="0"/>
    <x v="0"/>
  </r>
  <r>
    <n v="12820"/>
    <n v="3"/>
    <n v="11"/>
    <n v="2689.5200000000045"/>
    <n v="5"/>
    <n v="5"/>
    <n v="4"/>
    <x v="1"/>
    <x v="1"/>
    <x v="0"/>
  </r>
  <r>
    <n v="12821"/>
    <n v="214"/>
    <n v="2"/>
    <n v="220.80000000000004"/>
    <n v="2"/>
    <n v="2"/>
    <n v="1"/>
    <x v="3"/>
    <x v="0"/>
    <x v="0"/>
  </r>
  <r>
    <n v="12822"/>
    <n v="70"/>
    <n v="2"/>
    <n v="948.87999999999954"/>
    <n v="3"/>
    <n v="2"/>
    <n v="3"/>
    <x v="4"/>
    <x v="1"/>
    <x v="0"/>
  </r>
  <r>
    <n v="12823"/>
    <n v="74"/>
    <n v="18"/>
    <n v="6501.5"/>
    <n v="3"/>
    <n v="5"/>
    <n v="5"/>
    <x v="2"/>
    <x v="1"/>
    <x v="0"/>
  </r>
  <r>
    <n v="12824"/>
    <n v="59"/>
    <n v="1"/>
    <n v="397.12000000000006"/>
    <n v="3"/>
    <n v="1"/>
    <n v="2"/>
    <x v="4"/>
    <x v="1"/>
    <x v="0"/>
  </r>
  <r>
    <n v="12825"/>
    <n v="521"/>
    <n v="2"/>
    <n v="518.63000000000045"/>
    <n v="1"/>
    <n v="2"/>
    <n v="2"/>
    <x v="3"/>
    <x v="0"/>
    <x v="0"/>
  </r>
  <r>
    <n v="12826"/>
    <n v="2"/>
    <n v="12"/>
    <n v="2955.7499999999995"/>
    <n v="5"/>
    <n v="5"/>
    <n v="4"/>
    <x v="1"/>
    <x v="1"/>
    <x v="0"/>
  </r>
  <r>
    <n v="12827"/>
    <n v="5"/>
    <n v="3"/>
    <n v="430.1500000000002"/>
    <n v="5"/>
    <n v="3"/>
    <n v="2"/>
    <x v="4"/>
    <x v="1"/>
    <x v="0"/>
  </r>
  <r>
    <n v="12828"/>
    <n v="2"/>
    <n v="6"/>
    <n v="1018.7099999999992"/>
    <n v="5"/>
    <n v="4"/>
    <n v="3"/>
    <x v="2"/>
    <x v="1"/>
    <x v="0"/>
  </r>
  <r>
    <n v="12829"/>
    <n v="336"/>
    <n v="3"/>
    <n v="385.30000000000013"/>
    <n v="2"/>
    <n v="3"/>
    <n v="2"/>
    <x v="0"/>
    <x v="0"/>
    <x v="0"/>
  </r>
  <r>
    <n v="12830"/>
    <n v="37"/>
    <n v="6"/>
    <n v="6814.6400000000067"/>
    <n v="4"/>
    <n v="4"/>
    <n v="5"/>
    <x v="1"/>
    <x v="1"/>
    <x v="0"/>
  </r>
  <r>
    <n v="12831"/>
    <n v="262"/>
    <n v="3"/>
    <n v="451.11"/>
    <n v="2"/>
    <n v="3"/>
    <n v="2"/>
    <x v="0"/>
    <x v="0"/>
    <x v="0"/>
  </r>
  <r>
    <n v="12832"/>
    <n v="32"/>
    <n v="2"/>
    <n v="383.03000000000014"/>
    <n v="4"/>
    <n v="2"/>
    <n v="2"/>
    <x v="5"/>
    <x v="1"/>
    <x v="0"/>
  </r>
  <r>
    <n v="12833"/>
    <n v="145"/>
    <n v="1"/>
    <n v="417.37999999999988"/>
    <n v="3"/>
    <n v="1"/>
    <n v="2"/>
    <x v="4"/>
    <x v="0"/>
    <x v="0"/>
  </r>
  <r>
    <n v="12834"/>
    <n v="282"/>
    <n v="1"/>
    <n v="312.38000000000005"/>
    <n v="2"/>
    <n v="1"/>
    <n v="2"/>
    <x v="3"/>
    <x v="0"/>
    <x v="0"/>
  </r>
  <r>
    <n v="12835"/>
    <n v="427"/>
    <n v="41"/>
    <n v="6043.3100000000477"/>
    <n v="1"/>
    <n v="5"/>
    <n v="5"/>
    <x v="0"/>
    <x v="0"/>
    <x v="0"/>
  </r>
  <r>
    <n v="12836"/>
    <n v="59"/>
    <n v="15"/>
    <n v="6585.620000000069"/>
    <n v="3"/>
    <n v="5"/>
    <n v="5"/>
    <x v="2"/>
    <x v="1"/>
    <x v="0"/>
  </r>
  <r>
    <n v="12837"/>
    <n v="173"/>
    <n v="2"/>
    <n v="688.41000000000156"/>
    <n v="3"/>
    <n v="2"/>
    <n v="3"/>
    <x v="4"/>
    <x v="0"/>
    <x v="0"/>
  </r>
  <r>
    <n v="12838"/>
    <n v="33"/>
    <n v="10"/>
    <n v="3398.4799999999859"/>
    <n v="4"/>
    <n v="5"/>
    <n v="5"/>
    <x v="1"/>
    <x v="1"/>
    <x v="0"/>
  </r>
  <r>
    <n v="12839"/>
    <n v="2"/>
    <n v="26"/>
    <n v="10071.730000000114"/>
    <n v="5"/>
    <n v="5"/>
    <n v="5"/>
    <x v="1"/>
    <x v="1"/>
    <x v="0"/>
  </r>
  <r>
    <n v="12840"/>
    <n v="143"/>
    <n v="7"/>
    <n v="4041.9699999999825"/>
    <n v="3"/>
    <n v="4"/>
    <n v="5"/>
    <x v="2"/>
    <x v="0"/>
    <x v="0"/>
  </r>
  <r>
    <n v="12841"/>
    <n v="4"/>
    <n v="40"/>
    <n v="7540.6799999999967"/>
    <n v="5"/>
    <n v="5"/>
    <n v="5"/>
    <x v="1"/>
    <x v="1"/>
    <x v="0"/>
  </r>
  <r>
    <n v="12842"/>
    <n v="70"/>
    <n v="4"/>
    <n v="1917.9900000000009"/>
    <n v="3"/>
    <n v="3"/>
    <n v="4"/>
    <x v="2"/>
    <x v="1"/>
    <x v="0"/>
  </r>
  <r>
    <n v="12843"/>
    <n v="65"/>
    <n v="30"/>
    <n v="6588.4099999999844"/>
    <n v="3"/>
    <n v="5"/>
    <n v="5"/>
    <x v="2"/>
    <x v="1"/>
    <x v="0"/>
  </r>
  <r>
    <n v="12844"/>
    <n v="29"/>
    <n v="4"/>
    <n v="648.599999999999"/>
    <n v="4"/>
    <n v="3"/>
    <n v="3"/>
    <x v="2"/>
    <x v="1"/>
    <x v="0"/>
  </r>
  <r>
    <n v="12845"/>
    <n v="267"/>
    <n v="4"/>
    <n v="354.09000000000009"/>
    <n v="2"/>
    <n v="3"/>
    <n v="2"/>
    <x v="0"/>
    <x v="0"/>
    <x v="0"/>
  </r>
  <r>
    <n v="12846"/>
    <n v="682"/>
    <n v="1"/>
    <n v="15.58"/>
    <n v="1"/>
    <n v="1"/>
    <n v="1"/>
    <x v="3"/>
    <x v="0"/>
    <x v="0"/>
  </r>
  <r>
    <n v="12847"/>
    <n v="22"/>
    <n v="2"/>
    <n v="1636.8999999999965"/>
    <n v="4"/>
    <n v="2"/>
    <n v="4"/>
    <x v="5"/>
    <x v="1"/>
    <x v="0"/>
  </r>
  <r>
    <n v="12848"/>
    <n v="675"/>
    <n v="1"/>
    <n v="207.99999999999997"/>
    <n v="1"/>
    <n v="1"/>
    <n v="1"/>
    <x v="3"/>
    <x v="0"/>
    <x v="0"/>
  </r>
  <r>
    <n v="12849"/>
    <n v="31"/>
    <n v="6"/>
    <n v="3090.5599999999981"/>
    <n v="4"/>
    <n v="4"/>
    <n v="5"/>
    <x v="1"/>
    <x v="1"/>
    <x v="0"/>
  </r>
  <r>
    <n v="12850"/>
    <n v="445"/>
    <n v="1"/>
    <n v="330"/>
    <n v="1"/>
    <n v="1"/>
    <n v="2"/>
    <x v="3"/>
    <x v="0"/>
    <x v="0"/>
  </r>
  <r>
    <n v="12851"/>
    <n v="96"/>
    <n v="2"/>
    <n v="284.13000000000068"/>
    <n v="3"/>
    <n v="2"/>
    <n v="1"/>
    <x v="4"/>
    <x v="0"/>
    <x v="0"/>
  </r>
  <r>
    <n v="12852"/>
    <n v="294"/>
    <n v="1"/>
    <n v="311.55000000000007"/>
    <n v="2"/>
    <n v="1"/>
    <n v="2"/>
    <x v="3"/>
    <x v="0"/>
    <x v="0"/>
  </r>
  <r>
    <n v="12853"/>
    <n v="134"/>
    <n v="11"/>
    <n v="3907.4999999999991"/>
    <n v="3"/>
    <n v="5"/>
    <n v="5"/>
    <x v="2"/>
    <x v="0"/>
    <x v="0"/>
  </r>
  <r>
    <n v="12854"/>
    <n v="78"/>
    <n v="7"/>
    <n v="2994.0200000000109"/>
    <n v="3"/>
    <n v="4"/>
    <n v="5"/>
    <x v="2"/>
    <x v="1"/>
    <x v="0"/>
  </r>
  <r>
    <n v="12855"/>
    <n v="372"/>
    <n v="4"/>
    <n v="650.94000000000028"/>
    <n v="2"/>
    <n v="3"/>
    <n v="3"/>
    <x v="0"/>
    <x v="0"/>
    <x v="0"/>
  </r>
  <r>
    <n v="12856"/>
    <n v="7"/>
    <n v="6"/>
    <n v="2179.9300000000076"/>
    <n v="5"/>
    <n v="4"/>
    <n v="4"/>
    <x v="1"/>
    <x v="1"/>
    <x v="0"/>
  </r>
  <r>
    <n v="12857"/>
    <n v="210"/>
    <n v="6"/>
    <n v="3688.0000000000005"/>
    <n v="2"/>
    <n v="4"/>
    <n v="5"/>
    <x v="0"/>
    <x v="0"/>
    <x v="0"/>
  </r>
  <r>
    <n v="12858"/>
    <n v="383"/>
    <n v="1"/>
    <n v="177.92000000000004"/>
    <n v="2"/>
    <n v="1"/>
    <n v="1"/>
    <x v="3"/>
    <x v="0"/>
    <x v="0"/>
  </r>
  <r>
    <n v="12859"/>
    <n v="458"/>
    <n v="1"/>
    <n v="575.10000000000014"/>
    <n v="1"/>
    <n v="1"/>
    <n v="2"/>
    <x v="3"/>
    <x v="0"/>
    <x v="0"/>
  </r>
  <r>
    <n v="12860"/>
    <n v="693"/>
    <n v="1"/>
    <n v="55.47000000000002"/>
    <n v="1"/>
    <n v="1"/>
    <n v="1"/>
    <x v="3"/>
    <x v="0"/>
    <x v="0"/>
  </r>
  <r>
    <n v="12861"/>
    <n v="619"/>
    <n v="1"/>
    <n v="68.25"/>
    <n v="1"/>
    <n v="1"/>
    <n v="1"/>
    <x v="3"/>
    <x v="0"/>
    <x v="0"/>
  </r>
  <r>
    <n v="12862"/>
    <n v="425"/>
    <n v="2"/>
    <n v="1008.3199999999963"/>
    <n v="1"/>
    <n v="2"/>
    <n v="3"/>
    <x v="4"/>
    <x v="0"/>
    <x v="0"/>
  </r>
  <r>
    <n v="12863"/>
    <n v="52"/>
    <n v="6"/>
    <n v="2792.5500000000015"/>
    <n v="4"/>
    <n v="4"/>
    <n v="4"/>
    <x v="1"/>
    <x v="1"/>
    <x v="0"/>
  </r>
  <r>
    <n v="12864"/>
    <n v="138"/>
    <n v="2"/>
    <n v="299.57"/>
    <n v="3"/>
    <n v="2"/>
    <n v="2"/>
    <x v="4"/>
    <x v="0"/>
    <x v="0"/>
  </r>
  <r>
    <n v="12865"/>
    <n v="26"/>
    <n v="4"/>
    <n v="3323.4699999999839"/>
    <n v="4"/>
    <n v="3"/>
    <n v="5"/>
    <x v="2"/>
    <x v="1"/>
    <x v="10"/>
  </r>
  <r>
    <n v="12866"/>
    <n v="283"/>
    <n v="3"/>
    <n v="1227.3500000000001"/>
    <n v="2"/>
    <n v="3"/>
    <n v="3"/>
    <x v="0"/>
    <x v="0"/>
    <x v="12"/>
  </r>
  <r>
    <n v="12867"/>
    <n v="26"/>
    <n v="13"/>
    <n v="7913.2900000000309"/>
    <n v="4"/>
    <n v="5"/>
    <n v="5"/>
    <x v="1"/>
    <x v="1"/>
    <x v="0"/>
  </r>
  <r>
    <n v="12868"/>
    <n v="185"/>
    <n v="8"/>
    <n v="2247.0599999999981"/>
    <n v="3"/>
    <n v="4"/>
    <n v="4"/>
    <x v="2"/>
    <x v="0"/>
    <x v="0"/>
  </r>
  <r>
    <n v="12869"/>
    <n v="681"/>
    <n v="1"/>
    <n v="337.67"/>
    <n v="1"/>
    <n v="1"/>
    <n v="2"/>
    <x v="3"/>
    <x v="0"/>
    <x v="0"/>
  </r>
  <r>
    <n v="12870"/>
    <n v="375"/>
    <n v="3"/>
    <n v="1676.95"/>
    <n v="2"/>
    <n v="3"/>
    <n v="4"/>
    <x v="0"/>
    <x v="0"/>
    <x v="0"/>
  </r>
  <r>
    <n v="12871"/>
    <n v="84"/>
    <n v="3"/>
    <n v="744.02000000000021"/>
    <n v="3"/>
    <n v="3"/>
    <n v="3"/>
    <x v="2"/>
    <x v="1"/>
    <x v="0"/>
  </r>
  <r>
    <n v="12872"/>
    <n v="326"/>
    <n v="12"/>
    <n v="3685.4899999999916"/>
    <n v="2"/>
    <n v="5"/>
    <n v="5"/>
    <x v="0"/>
    <x v="0"/>
    <x v="0"/>
  </r>
  <r>
    <n v="12873"/>
    <n v="282"/>
    <n v="3"/>
    <n v="2027.3000000000013"/>
    <n v="2"/>
    <n v="3"/>
    <n v="4"/>
    <x v="0"/>
    <x v="0"/>
    <x v="0"/>
  </r>
  <r>
    <n v="12874"/>
    <n v="385"/>
    <n v="2"/>
    <n v="948.41999999999882"/>
    <n v="2"/>
    <n v="2"/>
    <n v="3"/>
    <x v="4"/>
    <x v="0"/>
    <x v="12"/>
  </r>
  <r>
    <n v="12875"/>
    <n v="143"/>
    <n v="5"/>
    <n v="1356.99"/>
    <n v="3"/>
    <n v="4"/>
    <n v="4"/>
    <x v="2"/>
    <x v="0"/>
    <x v="0"/>
  </r>
  <r>
    <n v="12876"/>
    <n v="57"/>
    <n v="4"/>
    <n v="4081.7900000000022"/>
    <n v="4"/>
    <n v="3"/>
    <n v="5"/>
    <x v="2"/>
    <x v="1"/>
    <x v="12"/>
  </r>
  <r>
    <n v="12877"/>
    <n v="3"/>
    <n v="20"/>
    <n v="2955.1700000000069"/>
    <n v="5"/>
    <n v="5"/>
    <n v="4"/>
    <x v="1"/>
    <x v="1"/>
    <x v="0"/>
  </r>
  <r>
    <n v="12878"/>
    <n v="236"/>
    <n v="2"/>
    <n v="854.99000000000024"/>
    <n v="2"/>
    <n v="2"/>
    <n v="3"/>
    <x v="4"/>
    <x v="0"/>
    <x v="0"/>
  </r>
  <r>
    <n v="12879"/>
    <n v="44"/>
    <n v="3"/>
    <n v="573.22000000000014"/>
    <n v="4"/>
    <n v="3"/>
    <n v="2"/>
    <x v="4"/>
    <x v="1"/>
    <x v="0"/>
  </r>
  <r>
    <n v="12880"/>
    <n v="381"/>
    <n v="2"/>
    <n v="640.13000000000068"/>
    <n v="2"/>
    <n v="2"/>
    <n v="3"/>
    <x v="4"/>
    <x v="0"/>
    <x v="0"/>
  </r>
  <r>
    <n v="12881"/>
    <n v="275"/>
    <n v="1"/>
    <n v="298"/>
    <n v="2"/>
    <n v="1"/>
    <n v="2"/>
    <x v="3"/>
    <x v="0"/>
    <x v="0"/>
  </r>
  <r>
    <n v="12882"/>
    <n v="9"/>
    <n v="2"/>
    <n v="1463.0400000000006"/>
    <n v="5"/>
    <n v="2"/>
    <n v="4"/>
    <x v="5"/>
    <x v="1"/>
    <x v="0"/>
  </r>
  <r>
    <n v="12883"/>
    <n v="24"/>
    <n v="4"/>
    <n v="703.47000000000037"/>
    <n v="4"/>
    <n v="3"/>
    <n v="3"/>
    <x v="2"/>
    <x v="1"/>
    <x v="0"/>
  </r>
  <r>
    <n v="12884"/>
    <n v="88"/>
    <n v="1"/>
    <n v="309.05"/>
    <n v="3"/>
    <n v="1"/>
    <n v="2"/>
    <x v="4"/>
    <x v="1"/>
    <x v="0"/>
  </r>
  <r>
    <n v="12885"/>
    <n v="63"/>
    <n v="3"/>
    <n v="1175.2200000000009"/>
    <n v="3"/>
    <n v="3"/>
    <n v="3"/>
    <x v="2"/>
    <x v="1"/>
    <x v="0"/>
  </r>
  <r>
    <n v="12886"/>
    <n v="67"/>
    <n v="2"/>
    <n v="1378.399999999998"/>
    <n v="3"/>
    <n v="2"/>
    <n v="4"/>
    <x v="4"/>
    <x v="1"/>
    <x v="0"/>
  </r>
  <r>
    <n v="12887"/>
    <n v="383"/>
    <n v="1"/>
    <n v="222.40000000000006"/>
    <n v="2"/>
    <n v="1"/>
    <n v="1"/>
    <x v="3"/>
    <x v="0"/>
    <x v="0"/>
  </r>
  <r>
    <n v="12888"/>
    <n v="214"/>
    <n v="2"/>
    <n v="354.12"/>
    <n v="2"/>
    <n v="2"/>
    <n v="2"/>
    <x v="3"/>
    <x v="0"/>
    <x v="0"/>
  </r>
  <r>
    <n v="12889"/>
    <n v="381"/>
    <n v="4"/>
    <n v="385.46000000000021"/>
    <n v="2"/>
    <n v="3"/>
    <n v="2"/>
    <x v="0"/>
    <x v="0"/>
    <x v="0"/>
  </r>
  <r>
    <n v="12890"/>
    <n v="24"/>
    <n v="2"/>
    <n v="717.27000000000044"/>
    <n v="4"/>
    <n v="2"/>
    <n v="3"/>
    <x v="5"/>
    <x v="1"/>
    <x v="0"/>
  </r>
  <r>
    <n v="12891"/>
    <n v="185"/>
    <n v="11"/>
    <n v="840.5"/>
    <n v="3"/>
    <n v="5"/>
    <n v="3"/>
    <x v="2"/>
    <x v="0"/>
    <x v="0"/>
  </r>
  <r>
    <n v="12892"/>
    <n v="396"/>
    <n v="1"/>
    <n v="263.38000000000005"/>
    <n v="2"/>
    <n v="1"/>
    <n v="1"/>
    <x v="3"/>
    <x v="0"/>
    <x v="0"/>
  </r>
  <r>
    <n v="12893"/>
    <n v="30"/>
    <n v="1"/>
    <n v="188.14000000000007"/>
    <n v="4"/>
    <n v="1"/>
    <n v="1"/>
    <x v="5"/>
    <x v="1"/>
    <x v="0"/>
  </r>
  <r>
    <n v="12894"/>
    <n v="575"/>
    <n v="1"/>
    <n v="157.34999999999997"/>
    <n v="1"/>
    <n v="1"/>
    <n v="1"/>
    <x v="3"/>
    <x v="0"/>
    <x v="0"/>
  </r>
  <r>
    <n v="12895"/>
    <n v="42"/>
    <n v="2"/>
    <n v="372.80000000000013"/>
    <n v="4"/>
    <n v="2"/>
    <n v="2"/>
    <x v="5"/>
    <x v="1"/>
    <x v="0"/>
  </r>
  <r>
    <n v="12897"/>
    <n v="204"/>
    <n v="4"/>
    <n v="514.25"/>
    <n v="2"/>
    <n v="3"/>
    <n v="2"/>
    <x v="0"/>
    <x v="0"/>
    <x v="0"/>
  </r>
  <r>
    <n v="12898"/>
    <n v="463"/>
    <n v="2"/>
    <n v="310.95999999999992"/>
    <n v="1"/>
    <n v="2"/>
    <n v="2"/>
    <x v="3"/>
    <x v="0"/>
    <x v="0"/>
  </r>
  <r>
    <n v="12899"/>
    <n v="413"/>
    <n v="1"/>
    <n v="366.39999999999992"/>
    <n v="1"/>
    <n v="1"/>
    <n v="2"/>
    <x v="3"/>
    <x v="0"/>
    <x v="0"/>
  </r>
  <r>
    <n v="12900"/>
    <n v="422"/>
    <n v="1"/>
    <n v="340.33"/>
    <n v="1"/>
    <n v="1"/>
    <n v="2"/>
    <x v="3"/>
    <x v="0"/>
    <x v="0"/>
  </r>
  <r>
    <n v="12901"/>
    <n v="8"/>
    <n v="28"/>
    <n v="17654.540000000026"/>
    <n v="5"/>
    <n v="5"/>
    <n v="5"/>
    <x v="1"/>
    <x v="1"/>
    <x v="0"/>
  </r>
  <r>
    <n v="12902"/>
    <n v="264"/>
    <n v="1"/>
    <n v="138.68000000000004"/>
    <n v="2"/>
    <n v="1"/>
    <n v="1"/>
    <x v="3"/>
    <x v="0"/>
    <x v="0"/>
  </r>
  <r>
    <n v="12903"/>
    <n v="428"/>
    <n v="1"/>
    <n v="833.52999999999952"/>
    <n v="1"/>
    <n v="1"/>
    <n v="3"/>
    <x v="4"/>
    <x v="0"/>
    <x v="0"/>
  </r>
  <r>
    <n v="12904"/>
    <n v="18"/>
    <n v="2"/>
    <n v="509.58000000000095"/>
    <n v="5"/>
    <n v="2"/>
    <n v="2"/>
    <x v="5"/>
    <x v="1"/>
    <x v="0"/>
  </r>
  <r>
    <n v="12905"/>
    <n v="576"/>
    <n v="2"/>
    <n v="1018.4199999999988"/>
    <n v="1"/>
    <n v="2"/>
    <n v="3"/>
    <x v="4"/>
    <x v="0"/>
    <x v="0"/>
  </r>
  <r>
    <n v="12906"/>
    <n v="11"/>
    <n v="5"/>
    <n v="2919.8099999999981"/>
    <n v="5"/>
    <n v="4"/>
    <n v="4"/>
    <x v="1"/>
    <x v="1"/>
    <x v="0"/>
  </r>
  <r>
    <n v="12907"/>
    <n v="395"/>
    <n v="2"/>
    <n v="508.90999999999991"/>
    <n v="2"/>
    <n v="2"/>
    <n v="2"/>
    <x v="3"/>
    <x v="0"/>
    <x v="0"/>
  </r>
  <r>
    <n v="12908"/>
    <n v="176"/>
    <n v="5"/>
    <n v="1776"/>
    <n v="3"/>
    <n v="4"/>
    <n v="4"/>
    <x v="2"/>
    <x v="0"/>
    <x v="0"/>
  </r>
  <r>
    <n v="12909"/>
    <n v="39"/>
    <n v="8"/>
    <n v="3103.1900000000019"/>
    <n v="4"/>
    <n v="4"/>
    <n v="5"/>
    <x v="1"/>
    <x v="1"/>
    <x v="0"/>
  </r>
  <r>
    <n v="12910"/>
    <n v="23"/>
    <n v="13"/>
    <n v="5796.5200000000114"/>
    <n v="4"/>
    <n v="5"/>
    <n v="5"/>
    <x v="1"/>
    <x v="1"/>
    <x v="0"/>
  </r>
  <r>
    <n v="12911"/>
    <n v="551"/>
    <n v="1"/>
    <n v="1680.46999999999"/>
    <n v="1"/>
    <n v="1"/>
    <n v="4"/>
    <x v="4"/>
    <x v="0"/>
    <x v="0"/>
  </r>
  <r>
    <n v="12912"/>
    <n v="2"/>
    <n v="5"/>
    <n v="1662.3000000000002"/>
    <n v="5"/>
    <n v="4"/>
    <n v="4"/>
    <x v="1"/>
    <x v="1"/>
    <x v="0"/>
  </r>
  <r>
    <n v="12913"/>
    <n v="4"/>
    <n v="13"/>
    <n v="6700.8599999999888"/>
    <n v="5"/>
    <n v="5"/>
    <n v="5"/>
    <x v="1"/>
    <x v="1"/>
    <x v="0"/>
  </r>
  <r>
    <n v="12914"/>
    <n v="400"/>
    <n v="1"/>
    <n v="223.98000000000002"/>
    <n v="2"/>
    <n v="1"/>
    <n v="1"/>
    <x v="3"/>
    <x v="0"/>
    <x v="0"/>
  </r>
  <r>
    <n v="12915"/>
    <n v="148"/>
    <n v="4"/>
    <n v="1174.7499999999998"/>
    <n v="3"/>
    <n v="3"/>
    <n v="3"/>
    <x v="2"/>
    <x v="0"/>
    <x v="0"/>
  </r>
  <r>
    <n v="12916"/>
    <n v="138"/>
    <n v="7"/>
    <n v="4654.0200000000114"/>
    <n v="3"/>
    <n v="4"/>
    <n v="5"/>
    <x v="2"/>
    <x v="0"/>
    <x v="0"/>
  </r>
  <r>
    <n v="12917"/>
    <n v="128"/>
    <n v="6"/>
    <n v="4359.2000000000025"/>
    <n v="3"/>
    <n v="4"/>
    <n v="5"/>
    <x v="2"/>
    <x v="0"/>
    <x v="0"/>
  </r>
  <r>
    <n v="12918"/>
    <n v="626"/>
    <n v="1"/>
    <n v="10953.5"/>
    <n v="1"/>
    <n v="1"/>
    <n v="5"/>
    <x v="4"/>
    <x v="0"/>
    <x v="0"/>
  </r>
  <r>
    <n v="12919"/>
    <n v="8"/>
    <n v="6"/>
    <n v="1335.190000000001"/>
    <n v="5"/>
    <n v="4"/>
    <n v="4"/>
    <x v="1"/>
    <x v="1"/>
    <x v="0"/>
  </r>
  <r>
    <n v="12920"/>
    <n v="17"/>
    <n v="4"/>
    <n v="488.09000000000009"/>
    <n v="5"/>
    <n v="3"/>
    <n v="2"/>
    <x v="4"/>
    <x v="1"/>
    <x v="0"/>
  </r>
  <r>
    <n v="12921"/>
    <n v="9"/>
    <n v="74"/>
    <n v="35921.039999999535"/>
    <n v="5"/>
    <n v="5"/>
    <n v="5"/>
    <x v="1"/>
    <x v="1"/>
    <x v="0"/>
  </r>
  <r>
    <n v="12922"/>
    <n v="161"/>
    <n v="1"/>
    <n v="405.38000000000039"/>
    <n v="3"/>
    <n v="1"/>
    <n v="2"/>
    <x v="4"/>
    <x v="0"/>
    <x v="0"/>
  </r>
  <r>
    <n v="12923"/>
    <n v="64"/>
    <n v="3"/>
    <n v="789.87000000000057"/>
    <n v="3"/>
    <n v="3"/>
    <n v="3"/>
    <x v="2"/>
    <x v="1"/>
    <x v="0"/>
  </r>
  <r>
    <n v="12924"/>
    <n v="88"/>
    <n v="12"/>
    <n v="2469.3999999999965"/>
    <n v="3"/>
    <n v="5"/>
    <n v="4"/>
    <x v="2"/>
    <x v="1"/>
    <x v="0"/>
  </r>
  <r>
    <n v="12925"/>
    <n v="4"/>
    <n v="3"/>
    <n v="729.33000000000084"/>
    <n v="5"/>
    <n v="3"/>
    <n v="3"/>
    <x v="2"/>
    <x v="1"/>
    <x v="0"/>
  </r>
  <r>
    <n v="12926"/>
    <n v="411"/>
    <n v="4"/>
    <n v="1548.4600000000041"/>
    <n v="1"/>
    <n v="3"/>
    <n v="4"/>
    <x v="0"/>
    <x v="0"/>
    <x v="0"/>
  </r>
  <r>
    <n v="12927"/>
    <n v="394"/>
    <n v="1"/>
    <n v="197.30999999999997"/>
    <n v="2"/>
    <n v="1"/>
    <n v="1"/>
    <x v="3"/>
    <x v="0"/>
    <x v="0"/>
  </r>
  <r>
    <n v="12928"/>
    <n v="35"/>
    <n v="12"/>
    <n v="4304.8900000000112"/>
    <n v="4"/>
    <n v="5"/>
    <n v="5"/>
    <x v="1"/>
    <x v="1"/>
    <x v="0"/>
  </r>
  <r>
    <n v="12929"/>
    <n v="311"/>
    <n v="1"/>
    <n v="117.85000000000001"/>
    <n v="2"/>
    <n v="1"/>
    <n v="1"/>
    <x v="3"/>
    <x v="0"/>
    <x v="0"/>
  </r>
  <r>
    <n v="12930"/>
    <n v="78"/>
    <n v="2"/>
    <n v="415.79999999999995"/>
    <n v="3"/>
    <n v="2"/>
    <n v="2"/>
    <x v="4"/>
    <x v="1"/>
    <x v="0"/>
  </r>
  <r>
    <n v="12931"/>
    <n v="21"/>
    <n v="57"/>
    <n v="92347.33999999988"/>
    <n v="4"/>
    <n v="5"/>
    <n v="5"/>
    <x v="1"/>
    <x v="1"/>
    <x v="0"/>
  </r>
  <r>
    <n v="12932"/>
    <n v="539"/>
    <n v="8"/>
    <n v="1698.5599999999986"/>
    <n v="1"/>
    <n v="4"/>
    <n v="4"/>
    <x v="0"/>
    <x v="0"/>
    <x v="0"/>
  </r>
  <r>
    <n v="12933"/>
    <n v="24"/>
    <n v="8"/>
    <n v="1687.029999999985"/>
    <n v="4"/>
    <n v="4"/>
    <n v="4"/>
    <x v="1"/>
    <x v="1"/>
    <x v="0"/>
  </r>
  <r>
    <n v="12934"/>
    <n v="736"/>
    <n v="1"/>
    <n v="181.65"/>
    <n v="1"/>
    <n v="1"/>
    <n v="1"/>
    <x v="3"/>
    <x v="0"/>
    <x v="0"/>
  </r>
  <r>
    <n v="12935"/>
    <n v="2"/>
    <n v="15"/>
    <n v="4243.8599999999906"/>
    <n v="5"/>
    <n v="5"/>
    <n v="5"/>
    <x v="1"/>
    <x v="1"/>
    <x v="0"/>
  </r>
  <r>
    <n v="12936"/>
    <n v="17"/>
    <n v="4"/>
    <n v="1063.900000000001"/>
    <n v="5"/>
    <n v="3"/>
    <n v="3"/>
    <x v="2"/>
    <x v="1"/>
    <x v="0"/>
  </r>
  <r>
    <n v="12937"/>
    <n v="15"/>
    <n v="9"/>
    <n v="3097.6099999999888"/>
    <n v="5"/>
    <n v="5"/>
    <n v="5"/>
    <x v="1"/>
    <x v="1"/>
    <x v="0"/>
  </r>
  <r>
    <n v="12938"/>
    <n v="25"/>
    <n v="1"/>
    <n v="114.14"/>
    <n v="4"/>
    <n v="1"/>
    <n v="1"/>
    <x v="5"/>
    <x v="1"/>
    <x v="0"/>
  </r>
  <r>
    <n v="12939"/>
    <n v="64"/>
    <n v="20"/>
    <n v="25264.800000000025"/>
    <n v="3"/>
    <n v="5"/>
    <n v="5"/>
    <x v="2"/>
    <x v="1"/>
    <x v="0"/>
  </r>
  <r>
    <n v="12940"/>
    <n v="54"/>
    <n v="2"/>
    <n v="913.5399999999986"/>
    <n v="4"/>
    <n v="2"/>
    <n v="3"/>
    <x v="5"/>
    <x v="1"/>
    <x v="0"/>
  </r>
  <r>
    <n v="12941"/>
    <n v="724"/>
    <n v="1"/>
    <n v="377.4899999999999"/>
    <n v="1"/>
    <n v="1"/>
    <n v="2"/>
    <x v="3"/>
    <x v="0"/>
    <x v="0"/>
  </r>
  <r>
    <n v="12942"/>
    <n v="131"/>
    <n v="3"/>
    <n v="942.6499999999993"/>
    <n v="3"/>
    <n v="3"/>
    <n v="3"/>
    <x v="2"/>
    <x v="0"/>
    <x v="0"/>
  </r>
  <r>
    <n v="12943"/>
    <n v="558"/>
    <n v="2"/>
    <n v="496.50000000000006"/>
    <n v="1"/>
    <n v="2"/>
    <n v="2"/>
    <x v="3"/>
    <x v="0"/>
    <x v="0"/>
  </r>
  <r>
    <n v="12944"/>
    <n v="35"/>
    <n v="2"/>
    <n v="604.51"/>
    <n v="4"/>
    <n v="2"/>
    <n v="2"/>
    <x v="5"/>
    <x v="1"/>
    <x v="0"/>
  </r>
  <r>
    <n v="12945"/>
    <n v="288"/>
    <n v="2"/>
    <n v="900.11000000000047"/>
    <n v="2"/>
    <n v="2"/>
    <n v="3"/>
    <x v="4"/>
    <x v="0"/>
    <x v="0"/>
  </r>
  <r>
    <n v="12946"/>
    <n v="436"/>
    <n v="1"/>
    <n v="324.44999999999993"/>
    <n v="1"/>
    <n v="1"/>
    <n v="2"/>
    <x v="3"/>
    <x v="0"/>
    <x v="0"/>
  </r>
  <r>
    <n v="12947"/>
    <n v="143"/>
    <n v="6"/>
    <n v="1908.0299999999986"/>
    <n v="3"/>
    <n v="4"/>
    <n v="4"/>
    <x v="2"/>
    <x v="0"/>
    <x v="0"/>
  </r>
  <r>
    <n v="12948"/>
    <n v="16"/>
    <n v="9"/>
    <n v="2317.4299999999948"/>
    <n v="5"/>
    <n v="5"/>
    <n v="4"/>
    <x v="1"/>
    <x v="1"/>
    <x v="0"/>
  </r>
  <r>
    <n v="12949"/>
    <n v="30"/>
    <n v="22"/>
    <n v="15526.699999999923"/>
    <n v="4"/>
    <n v="5"/>
    <n v="5"/>
    <x v="1"/>
    <x v="1"/>
    <x v="0"/>
  </r>
  <r>
    <n v="12950"/>
    <n v="2"/>
    <n v="3"/>
    <n v="1843.0000000000002"/>
    <n v="5"/>
    <n v="3"/>
    <n v="4"/>
    <x v="2"/>
    <x v="1"/>
    <x v="0"/>
  </r>
  <r>
    <n v="12951"/>
    <n v="8"/>
    <n v="15"/>
    <n v="3213.7199999999839"/>
    <n v="5"/>
    <n v="5"/>
    <n v="5"/>
    <x v="1"/>
    <x v="1"/>
    <x v="0"/>
  </r>
  <r>
    <n v="12952"/>
    <n v="5"/>
    <n v="4"/>
    <n v="1387.7899999999977"/>
    <n v="5"/>
    <n v="3"/>
    <n v="4"/>
    <x v="2"/>
    <x v="1"/>
    <x v="0"/>
  </r>
  <r>
    <n v="12953"/>
    <n v="9"/>
    <n v="2"/>
    <n v="828.81000000000006"/>
    <n v="5"/>
    <n v="2"/>
    <n v="3"/>
    <x v="5"/>
    <x v="1"/>
    <x v="0"/>
  </r>
  <r>
    <n v="12954"/>
    <n v="638"/>
    <n v="1"/>
    <n v="162.45000000000002"/>
    <n v="1"/>
    <n v="1"/>
    <n v="1"/>
    <x v="3"/>
    <x v="0"/>
    <x v="0"/>
  </r>
  <r>
    <n v="12955"/>
    <n v="1"/>
    <n v="11"/>
    <n v="4757.1600000000053"/>
    <n v="5"/>
    <n v="5"/>
    <n v="5"/>
    <x v="1"/>
    <x v="1"/>
    <x v="0"/>
  </r>
  <r>
    <n v="12956"/>
    <n v="306"/>
    <n v="4"/>
    <n v="521.88999999999965"/>
    <n v="2"/>
    <n v="3"/>
    <n v="2"/>
    <x v="0"/>
    <x v="0"/>
    <x v="0"/>
  </r>
  <r>
    <n v="12957"/>
    <n v="9"/>
    <n v="13"/>
    <n v="8706.9700000000885"/>
    <n v="5"/>
    <n v="5"/>
    <n v="5"/>
    <x v="1"/>
    <x v="1"/>
    <x v="0"/>
  </r>
  <r>
    <n v="12958"/>
    <n v="400"/>
    <n v="2"/>
    <n v="539.49000000000069"/>
    <n v="2"/>
    <n v="2"/>
    <n v="2"/>
    <x v="3"/>
    <x v="0"/>
    <x v="0"/>
  </r>
  <r>
    <n v="12959"/>
    <n v="484"/>
    <n v="1"/>
    <n v="150.95000000000002"/>
    <n v="1"/>
    <n v="1"/>
    <n v="1"/>
    <x v="3"/>
    <x v="0"/>
    <x v="0"/>
  </r>
  <r>
    <n v="12960"/>
    <n v="413"/>
    <n v="4"/>
    <n v="1322.070000000002"/>
    <n v="1"/>
    <n v="3"/>
    <n v="4"/>
    <x v="0"/>
    <x v="0"/>
    <x v="0"/>
  </r>
  <r>
    <n v="12961"/>
    <n v="379"/>
    <n v="1"/>
    <n v="211.98999999999995"/>
    <n v="2"/>
    <n v="1"/>
    <n v="1"/>
    <x v="3"/>
    <x v="0"/>
    <x v="0"/>
  </r>
  <r>
    <n v="12962"/>
    <n v="7"/>
    <n v="2"/>
    <n v="266.38999999999993"/>
    <n v="5"/>
    <n v="2"/>
    <n v="1"/>
    <x v="5"/>
    <x v="1"/>
    <x v="0"/>
  </r>
  <r>
    <n v="12963"/>
    <n v="8"/>
    <n v="12"/>
    <n v="3601.5900000000011"/>
    <n v="5"/>
    <n v="5"/>
    <n v="5"/>
    <x v="1"/>
    <x v="1"/>
    <x v="0"/>
  </r>
  <r>
    <n v="12964"/>
    <n v="437"/>
    <n v="1"/>
    <n v="132.24000000000012"/>
    <n v="1"/>
    <n v="1"/>
    <n v="1"/>
    <x v="3"/>
    <x v="0"/>
    <x v="0"/>
  </r>
  <r>
    <n v="12965"/>
    <n v="89"/>
    <n v="1"/>
    <n v="771.90999999999917"/>
    <n v="3"/>
    <n v="1"/>
    <n v="3"/>
    <x v="4"/>
    <x v="1"/>
    <x v="0"/>
  </r>
  <r>
    <n v="12966"/>
    <n v="9"/>
    <n v="1"/>
    <n v="160.18000000000004"/>
    <n v="5"/>
    <n v="1"/>
    <n v="1"/>
    <x v="5"/>
    <x v="1"/>
    <x v="0"/>
  </r>
  <r>
    <n v="12967"/>
    <n v="358"/>
    <n v="3"/>
    <n v="4306.92"/>
    <n v="2"/>
    <n v="3"/>
    <n v="5"/>
    <x v="0"/>
    <x v="0"/>
    <x v="0"/>
  </r>
  <r>
    <n v="12968"/>
    <n v="112"/>
    <n v="1"/>
    <n v="135.94999999999999"/>
    <n v="3"/>
    <n v="1"/>
    <n v="1"/>
    <x v="4"/>
    <x v="0"/>
    <x v="0"/>
  </r>
  <r>
    <n v="12969"/>
    <n v="602"/>
    <n v="1"/>
    <n v="122.45"/>
    <n v="1"/>
    <n v="1"/>
    <n v="1"/>
    <x v="3"/>
    <x v="0"/>
    <x v="0"/>
  </r>
  <r>
    <n v="12970"/>
    <n v="7"/>
    <n v="10"/>
    <n v="1524.969999999985"/>
    <n v="5"/>
    <n v="5"/>
    <n v="4"/>
    <x v="1"/>
    <x v="1"/>
    <x v="0"/>
  </r>
  <r>
    <n v="12971"/>
    <n v="3"/>
    <n v="116"/>
    <n v="15972.790000000035"/>
    <n v="5"/>
    <n v="5"/>
    <n v="5"/>
    <x v="1"/>
    <x v="1"/>
    <x v="0"/>
  </r>
  <r>
    <n v="12972"/>
    <n v="413"/>
    <n v="4"/>
    <n v="1161.1999999999985"/>
    <n v="1"/>
    <n v="3"/>
    <n v="3"/>
    <x v="0"/>
    <x v="0"/>
    <x v="0"/>
  </r>
  <r>
    <n v="12973"/>
    <n v="413"/>
    <n v="1"/>
    <n v="385.55000000000013"/>
    <n v="1"/>
    <n v="1"/>
    <n v="2"/>
    <x v="3"/>
    <x v="0"/>
    <x v="0"/>
  </r>
  <r>
    <n v="12974"/>
    <n v="197"/>
    <n v="2"/>
    <n v="408.95000000000027"/>
    <n v="2"/>
    <n v="2"/>
    <n v="2"/>
    <x v="3"/>
    <x v="0"/>
    <x v="0"/>
  </r>
  <r>
    <n v="12975"/>
    <n v="436"/>
    <n v="6"/>
    <n v="2100.089999999997"/>
    <n v="1"/>
    <n v="4"/>
    <n v="4"/>
    <x v="0"/>
    <x v="0"/>
    <x v="0"/>
  </r>
  <r>
    <n v="12976"/>
    <n v="211"/>
    <n v="8"/>
    <n v="3156.3800000000037"/>
    <n v="2"/>
    <n v="4"/>
    <n v="5"/>
    <x v="0"/>
    <x v="0"/>
    <x v="0"/>
  </r>
  <r>
    <n v="12977"/>
    <n v="156"/>
    <n v="4"/>
    <n v="517.63000000000022"/>
    <n v="3"/>
    <n v="3"/>
    <n v="2"/>
    <x v="4"/>
    <x v="0"/>
    <x v="0"/>
  </r>
  <r>
    <n v="12978"/>
    <n v="385"/>
    <n v="5"/>
    <n v="2502.8200000000056"/>
    <n v="2"/>
    <n v="4"/>
    <n v="4"/>
    <x v="0"/>
    <x v="0"/>
    <x v="0"/>
  </r>
  <r>
    <n v="12979"/>
    <n v="729"/>
    <n v="1"/>
    <n v="517.7000000000005"/>
    <n v="1"/>
    <n v="1"/>
    <n v="2"/>
    <x v="3"/>
    <x v="0"/>
    <x v="25"/>
  </r>
  <r>
    <n v="12980"/>
    <n v="157"/>
    <n v="21"/>
    <n v="16245.780000000019"/>
    <n v="3"/>
    <n v="5"/>
    <n v="5"/>
    <x v="2"/>
    <x v="0"/>
    <x v="0"/>
  </r>
  <r>
    <n v="12981"/>
    <n v="29"/>
    <n v="2"/>
    <n v="372.22"/>
    <n v="4"/>
    <n v="2"/>
    <n v="2"/>
    <x v="5"/>
    <x v="1"/>
    <x v="0"/>
  </r>
  <r>
    <n v="12982"/>
    <n v="242"/>
    <n v="8"/>
    <n v="2744.8099999999981"/>
    <n v="2"/>
    <n v="4"/>
    <n v="4"/>
    <x v="0"/>
    <x v="0"/>
    <x v="0"/>
  </r>
  <r>
    <n v="12983"/>
    <n v="598"/>
    <n v="1"/>
    <n v="490.07999999999993"/>
    <n v="1"/>
    <n v="1"/>
    <n v="2"/>
    <x v="3"/>
    <x v="0"/>
    <x v="0"/>
  </r>
  <r>
    <n v="12984"/>
    <n v="18"/>
    <n v="1"/>
    <n v="97.5"/>
    <n v="5"/>
    <n v="1"/>
    <n v="1"/>
    <x v="5"/>
    <x v="1"/>
    <x v="0"/>
  </r>
  <r>
    <n v="12985"/>
    <n v="0"/>
    <n v="2"/>
    <n v="1239.3800000000008"/>
    <n v="5"/>
    <n v="2"/>
    <n v="3"/>
    <x v="5"/>
    <x v="1"/>
    <x v="0"/>
  </r>
  <r>
    <n v="12986"/>
    <n v="428"/>
    <n v="10"/>
    <n v="2729.8399999999988"/>
    <n v="1"/>
    <n v="5"/>
    <n v="4"/>
    <x v="0"/>
    <x v="0"/>
    <x v="0"/>
  </r>
  <r>
    <n v="12987"/>
    <n v="73"/>
    <n v="5"/>
    <n v="1312.2100000000012"/>
    <n v="3"/>
    <n v="4"/>
    <n v="4"/>
    <x v="2"/>
    <x v="1"/>
    <x v="0"/>
  </r>
  <r>
    <n v="12988"/>
    <n v="292"/>
    <n v="1"/>
    <n v="535.31999999999982"/>
    <n v="2"/>
    <n v="1"/>
    <n v="2"/>
    <x v="3"/>
    <x v="0"/>
    <x v="0"/>
  </r>
  <r>
    <n v="12989"/>
    <n v="3"/>
    <n v="33"/>
    <n v="13551.75"/>
    <n v="5"/>
    <n v="5"/>
    <n v="5"/>
    <x v="1"/>
    <x v="1"/>
    <x v="0"/>
  </r>
  <r>
    <n v="12990"/>
    <n v="31"/>
    <n v="7"/>
    <n v="955.50000000000011"/>
    <n v="4"/>
    <n v="4"/>
    <n v="3"/>
    <x v="2"/>
    <x v="1"/>
    <x v="0"/>
  </r>
  <r>
    <n v="12991"/>
    <n v="23"/>
    <n v="3"/>
    <n v="764.81999999999982"/>
    <n v="4"/>
    <n v="3"/>
    <n v="3"/>
    <x v="2"/>
    <x v="1"/>
    <x v="0"/>
  </r>
  <r>
    <n v="12992"/>
    <n v="725"/>
    <n v="1"/>
    <n v="93.350000000000009"/>
    <n v="1"/>
    <n v="1"/>
    <n v="1"/>
    <x v="3"/>
    <x v="0"/>
    <x v="0"/>
  </r>
  <r>
    <n v="12993"/>
    <n v="23"/>
    <n v="8"/>
    <n v="1259.6300000000008"/>
    <n v="4"/>
    <n v="4"/>
    <n v="4"/>
    <x v="1"/>
    <x v="1"/>
    <x v="0"/>
  </r>
  <r>
    <n v="12994"/>
    <n v="4"/>
    <n v="3"/>
    <n v="974.41999999999871"/>
    <n v="5"/>
    <n v="3"/>
    <n v="3"/>
    <x v="2"/>
    <x v="1"/>
    <x v="0"/>
  </r>
  <r>
    <n v="12995"/>
    <n v="85"/>
    <n v="1"/>
    <n v="211.32000000000002"/>
    <n v="3"/>
    <n v="1"/>
    <n v="1"/>
    <x v="4"/>
    <x v="1"/>
    <x v="0"/>
  </r>
  <r>
    <n v="12996"/>
    <n v="375"/>
    <n v="1"/>
    <n v="355.50000000000006"/>
    <n v="2"/>
    <n v="1"/>
    <n v="2"/>
    <x v="3"/>
    <x v="0"/>
    <x v="0"/>
  </r>
  <r>
    <n v="12997"/>
    <n v="22"/>
    <n v="8"/>
    <n v="2110.9100000000017"/>
    <n v="4"/>
    <n v="4"/>
    <n v="4"/>
    <x v="1"/>
    <x v="1"/>
    <x v="0"/>
  </r>
  <r>
    <n v="12998"/>
    <n v="492"/>
    <n v="3"/>
    <n v="920.08000000000129"/>
    <n v="1"/>
    <n v="3"/>
    <n v="3"/>
    <x v="0"/>
    <x v="0"/>
    <x v="0"/>
  </r>
  <r>
    <n v="12999"/>
    <n v="196"/>
    <n v="3"/>
    <n v="455.87999999999971"/>
    <n v="2"/>
    <n v="3"/>
    <n v="2"/>
    <x v="0"/>
    <x v="0"/>
    <x v="0"/>
  </r>
  <r>
    <n v="13000"/>
    <n v="106"/>
    <n v="4"/>
    <n v="1032.5"/>
    <n v="3"/>
    <n v="3"/>
    <n v="3"/>
    <x v="2"/>
    <x v="0"/>
    <x v="0"/>
  </r>
  <r>
    <n v="13001"/>
    <n v="4"/>
    <n v="33"/>
    <n v="24172.100000000304"/>
    <n v="5"/>
    <n v="5"/>
    <n v="5"/>
    <x v="1"/>
    <x v="1"/>
    <x v="0"/>
  </r>
  <r>
    <n v="13002"/>
    <n v="318"/>
    <n v="3"/>
    <n v="414.13000000000022"/>
    <n v="2"/>
    <n v="3"/>
    <n v="2"/>
    <x v="0"/>
    <x v="0"/>
    <x v="0"/>
  </r>
  <r>
    <n v="13003"/>
    <n v="105"/>
    <n v="3"/>
    <n v="149.04999999999998"/>
    <n v="3"/>
    <n v="3"/>
    <n v="1"/>
    <x v="4"/>
    <x v="0"/>
    <x v="0"/>
  </r>
  <r>
    <n v="13004"/>
    <n v="11"/>
    <n v="36"/>
    <n v="11650.849999999824"/>
    <n v="5"/>
    <n v="5"/>
    <n v="5"/>
    <x v="1"/>
    <x v="1"/>
    <x v="0"/>
  </r>
  <r>
    <n v="13005"/>
    <n v="173"/>
    <n v="4"/>
    <n v="999.6800000000004"/>
    <n v="3"/>
    <n v="3"/>
    <n v="3"/>
    <x v="2"/>
    <x v="0"/>
    <x v="0"/>
  </r>
  <r>
    <n v="13006"/>
    <n v="56"/>
    <n v="1"/>
    <n v="81.569999999999993"/>
    <n v="4"/>
    <n v="1"/>
    <n v="1"/>
    <x v="5"/>
    <x v="1"/>
    <x v="0"/>
  </r>
  <r>
    <n v="13007"/>
    <n v="579"/>
    <n v="1"/>
    <n v="175.25"/>
    <n v="1"/>
    <n v="1"/>
    <n v="1"/>
    <x v="3"/>
    <x v="0"/>
    <x v="0"/>
  </r>
  <r>
    <n v="13008"/>
    <n v="323"/>
    <n v="3"/>
    <n v="612.13"/>
    <n v="2"/>
    <n v="3"/>
    <n v="2"/>
    <x v="0"/>
    <x v="0"/>
    <x v="0"/>
  </r>
  <r>
    <n v="13009"/>
    <n v="672"/>
    <n v="1"/>
    <n v="234"/>
    <n v="1"/>
    <n v="1"/>
    <n v="1"/>
    <x v="3"/>
    <x v="0"/>
    <x v="0"/>
  </r>
  <r>
    <n v="13010"/>
    <n v="374"/>
    <n v="2"/>
    <n v="330.12"/>
    <n v="2"/>
    <n v="2"/>
    <n v="2"/>
    <x v="3"/>
    <x v="0"/>
    <x v="0"/>
  </r>
  <r>
    <n v="13011"/>
    <n v="372"/>
    <n v="1"/>
    <n v="101.10000000000001"/>
    <n v="2"/>
    <n v="1"/>
    <n v="1"/>
    <x v="3"/>
    <x v="0"/>
    <x v="0"/>
  </r>
  <r>
    <n v="13012"/>
    <n v="9"/>
    <n v="11"/>
    <n v="2972.830000000004"/>
    <n v="5"/>
    <n v="5"/>
    <n v="5"/>
    <x v="1"/>
    <x v="1"/>
    <x v="0"/>
  </r>
  <r>
    <n v="13013"/>
    <n v="1"/>
    <n v="29"/>
    <n v="12625.770000000208"/>
    <n v="5"/>
    <n v="5"/>
    <n v="5"/>
    <x v="1"/>
    <x v="1"/>
    <x v="0"/>
  </r>
  <r>
    <n v="13014"/>
    <n v="10"/>
    <n v="11"/>
    <n v="5381.0799999999972"/>
    <n v="5"/>
    <n v="5"/>
    <n v="5"/>
    <x v="1"/>
    <x v="1"/>
    <x v="0"/>
  </r>
  <r>
    <n v="13015"/>
    <n v="53"/>
    <n v="11"/>
    <n v="6586.4199999999764"/>
    <n v="4"/>
    <n v="5"/>
    <n v="5"/>
    <x v="1"/>
    <x v="1"/>
    <x v="0"/>
  </r>
  <r>
    <n v="13016"/>
    <n v="73"/>
    <n v="3"/>
    <n v="789.88999999999953"/>
    <n v="3"/>
    <n v="3"/>
    <n v="3"/>
    <x v="2"/>
    <x v="1"/>
    <x v="0"/>
  </r>
  <r>
    <n v="13017"/>
    <n v="7"/>
    <n v="1"/>
    <n v="204"/>
    <n v="5"/>
    <n v="1"/>
    <n v="1"/>
    <x v="5"/>
    <x v="1"/>
    <x v="0"/>
  </r>
  <r>
    <n v="13018"/>
    <n v="16"/>
    <n v="35"/>
    <n v="9763.1600000000853"/>
    <n v="5"/>
    <n v="5"/>
    <n v="5"/>
    <x v="1"/>
    <x v="1"/>
    <x v="0"/>
  </r>
  <r>
    <n v="13019"/>
    <n v="379"/>
    <n v="6"/>
    <n v="1229.9499999999987"/>
    <n v="2"/>
    <n v="4"/>
    <n v="3"/>
    <x v="0"/>
    <x v="0"/>
    <x v="0"/>
  </r>
  <r>
    <n v="13020"/>
    <n v="562"/>
    <n v="2"/>
    <n v="618.96"/>
    <n v="1"/>
    <n v="2"/>
    <n v="3"/>
    <x v="4"/>
    <x v="0"/>
    <x v="0"/>
  </r>
  <r>
    <n v="13021"/>
    <n v="4"/>
    <n v="17"/>
    <n v="4887.2399999999925"/>
    <n v="5"/>
    <n v="5"/>
    <n v="5"/>
    <x v="1"/>
    <x v="1"/>
    <x v="0"/>
  </r>
  <r>
    <n v="13022"/>
    <n v="429"/>
    <n v="1"/>
    <n v="65.3"/>
    <n v="1"/>
    <n v="1"/>
    <n v="1"/>
    <x v="3"/>
    <x v="0"/>
    <x v="12"/>
  </r>
  <r>
    <n v="13023"/>
    <n v="64"/>
    <n v="3"/>
    <n v="1449.0299999999986"/>
    <n v="3"/>
    <n v="3"/>
    <n v="4"/>
    <x v="2"/>
    <x v="1"/>
    <x v="0"/>
  </r>
  <r>
    <n v="13024"/>
    <n v="470"/>
    <n v="2"/>
    <n v="555.87000000000023"/>
    <n v="1"/>
    <n v="2"/>
    <n v="2"/>
    <x v="3"/>
    <x v="0"/>
    <x v="0"/>
  </r>
  <r>
    <n v="13025"/>
    <n v="731"/>
    <n v="1"/>
    <n v="323.38999999999993"/>
    <n v="1"/>
    <n v="1"/>
    <n v="2"/>
    <x v="3"/>
    <x v="0"/>
    <x v="0"/>
  </r>
  <r>
    <n v="13026"/>
    <n v="1"/>
    <n v="9"/>
    <n v="1733.08"/>
    <n v="5"/>
    <n v="5"/>
    <n v="4"/>
    <x v="1"/>
    <x v="1"/>
    <x v="0"/>
  </r>
  <r>
    <n v="13027"/>
    <n v="113"/>
    <n v="19"/>
    <n v="17335.199999999972"/>
    <n v="3"/>
    <n v="5"/>
    <n v="5"/>
    <x v="2"/>
    <x v="0"/>
    <x v="0"/>
  </r>
  <r>
    <n v="13028"/>
    <n v="22"/>
    <n v="2"/>
    <n v="661.31999999999982"/>
    <n v="4"/>
    <n v="2"/>
    <n v="3"/>
    <x v="5"/>
    <x v="1"/>
    <x v="0"/>
  </r>
  <r>
    <n v="13029"/>
    <n v="30"/>
    <n v="5"/>
    <n v="1927.2999999999995"/>
    <n v="4"/>
    <n v="4"/>
    <n v="4"/>
    <x v="1"/>
    <x v="1"/>
    <x v="0"/>
  </r>
  <r>
    <n v="13030"/>
    <n v="11"/>
    <n v="2"/>
    <n v="1227.2200000000007"/>
    <n v="5"/>
    <n v="2"/>
    <n v="3"/>
    <x v="5"/>
    <x v="1"/>
    <x v="0"/>
  </r>
  <r>
    <n v="13031"/>
    <n v="407"/>
    <n v="5"/>
    <n v="3419.2700000000145"/>
    <n v="2"/>
    <n v="4"/>
    <n v="5"/>
    <x v="0"/>
    <x v="0"/>
    <x v="0"/>
  </r>
  <r>
    <n v="13032"/>
    <n v="52"/>
    <n v="9"/>
    <n v="2843.5499999999988"/>
    <n v="4"/>
    <n v="5"/>
    <n v="4"/>
    <x v="1"/>
    <x v="1"/>
    <x v="0"/>
  </r>
  <r>
    <n v="13033"/>
    <n v="357"/>
    <n v="2"/>
    <n v="220.55000000000004"/>
    <n v="2"/>
    <n v="2"/>
    <n v="1"/>
    <x v="3"/>
    <x v="0"/>
    <x v="0"/>
  </r>
  <r>
    <n v="13034"/>
    <n v="54"/>
    <n v="3"/>
    <n v="922.68000000000018"/>
    <n v="4"/>
    <n v="3"/>
    <n v="3"/>
    <x v="2"/>
    <x v="1"/>
    <x v="0"/>
  </r>
  <r>
    <n v="13035"/>
    <n v="73"/>
    <n v="3"/>
    <n v="1364.1999999999989"/>
    <n v="3"/>
    <n v="3"/>
    <n v="4"/>
    <x v="2"/>
    <x v="1"/>
    <x v="0"/>
  </r>
  <r>
    <n v="13036"/>
    <n v="684"/>
    <n v="1"/>
    <n v="307.09999999999997"/>
    <n v="1"/>
    <n v="1"/>
    <n v="2"/>
    <x v="3"/>
    <x v="0"/>
    <x v="0"/>
  </r>
  <r>
    <n v="13037"/>
    <n v="138"/>
    <n v="12"/>
    <n v="3914.9499999999853"/>
    <n v="3"/>
    <n v="5"/>
    <n v="5"/>
    <x v="2"/>
    <x v="0"/>
    <x v="0"/>
  </r>
  <r>
    <n v="13038"/>
    <n v="80"/>
    <n v="3"/>
    <n v="908.45999999999935"/>
    <n v="3"/>
    <n v="3"/>
    <n v="3"/>
    <x v="2"/>
    <x v="1"/>
    <x v="0"/>
  </r>
  <r>
    <n v="13039"/>
    <n v="584"/>
    <n v="4"/>
    <n v="1010.7300000000013"/>
    <n v="1"/>
    <n v="3"/>
    <n v="3"/>
    <x v="0"/>
    <x v="0"/>
    <x v="0"/>
  </r>
  <r>
    <n v="13040"/>
    <n v="8"/>
    <n v="2"/>
    <n v="676.99000000000069"/>
    <n v="5"/>
    <n v="2"/>
    <n v="3"/>
    <x v="5"/>
    <x v="1"/>
    <x v="0"/>
  </r>
  <r>
    <n v="13041"/>
    <n v="450"/>
    <n v="4"/>
    <n v="799.13000000000022"/>
    <n v="1"/>
    <n v="3"/>
    <n v="3"/>
    <x v="0"/>
    <x v="0"/>
    <x v="0"/>
  </r>
  <r>
    <n v="13042"/>
    <n v="598"/>
    <n v="3"/>
    <n v="1556.5399999999986"/>
    <n v="1"/>
    <n v="3"/>
    <n v="4"/>
    <x v="0"/>
    <x v="0"/>
    <x v="0"/>
  </r>
  <r>
    <n v="13043"/>
    <n v="273"/>
    <n v="1"/>
    <n v="516.42000000000007"/>
    <n v="2"/>
    <n v="1"/>
    <n v="2"/>
    <x v="3"/>
    <x v="0"/>
    <x v="0"/>
  </r>
  <r>
    <n v="13044"/>
    <n v="291"/>
    <n v="11"/>
    <n v="4853.8999999999633"/>
    <n v="2"/>
    <n v="5"/>
    <n v="5"/>
    <x v="0"/>
    <x v="0"/>
    <x v="0"/>
  </r>
  <r>
    <n v="13045"/>
    <n v="99"/>
    <n v="3"/>
    <n v="808.91999999999905"/>
    <n v="3"/>
    <n v="3"/>
    <n v="3"/>
    <x v="2"/>
    <x v="0"/>
    <x v="0"/>
  </r>
  <r>
    <n v="13046"/>
    <n v="30"/>
    <n v="3"/>
    <n v="949.25000000000011"/>
    <n v="4"/>
    <n v="3"/>
    <n v="3"/>
    <x v="2"/>
    <x v="1"/>
    <x v="0"/>
  </r>
  <r>
    <n v="13047"/>
    <n v="31"/>
    <n v="24"/>
    <n v="8795.1600000001145"/>
    <n v="4"/>
    <n v="5"/>
    <n v="5"/>
    <x v="1"/>
    <x v="1"/>
    <x v="0"/>
  </r>
  <r>
    <n v="13048"/>
    <n v="14"/>
    <n v="9"/>
    <n v="4084.2099999999846"/>
    <n v="5"/>
    <n v="5"/>
    <n v="5"/>
    <x v="1"/>
    <x v="1"/>
    <x v="0"/>
  </r>
  <r>
    <n v="13049"/>
    <n v="64"/>
    <n v="4"/>
    <n v="1408.2400000000005"/>
    <n v="3"/>
    <n v="3"/>
    <n v="4"/>
    <x v="2"/>
    <x v="1"/>
    <x v="0"/>
  </r>
  <r>
    <n v="13050"/>
    <n v="14"/>
    <n v="35"/>
    <n v="12344.529999999839"/>
    <n v="5"/>
    <n v="5"/>
    <n v="5"/>
    <x v="1"/>
    <x v="1"/>
    <x v="0"/>
  </r>
  <r>
    <n v="13051"/>
    <n v="578"/>
    <n v="2"/>
    <n v="155.80000000000001"/>
    <n v="1"/>
    <n v="2"/>
    <n v="1"/>
    <x v="3"/>
    <x v="0"/>
    <x v="0"/>
  </r>
  <r>
    <n v="13052"/>
    <n v="212"/>
    <n v="7"/>
    <n v="3168.5300000000184"/>
    <n v="2"/>
    <n v="4"/>
    <n v="5"/>
    <x v="0"/>
    <x v="0"/>
    <x v="0"/>
  </r>
  <r>
    <n v="13053"/>
    <n v="621"/>
    <n v="1"/>
    <n v="127.65000000000003"/>
    <n v="1"/>
    <n v="1"/>
    <n v="1"/>
    <x v="3"/>
    <x v="0"/>
    <x v="0"/>
  </r>
  <r>
    <n v="13055"/>
    <n v="78"/>
    <n v="4"/>
    <n v="2321.1099999999915"/>
    <n v="3"/>
    <n v="3"/>
    <n v="4"/>
    <x v="2"/>
    <x v="1"/>
    <x v="0"/>
  </r>
  <r>
    <n v="13056"/>
    <n v="551"/>
    <n v="1"/>
    <n v="209.48000000000005"/>
    <n v="1"/>
    <n v="1"/>
    <n v="1"/>
    <x v="3"/>
    <x v="0"/>
    <x v="0"/>
  </r>
  <r>
    <n v="13057"/>
    <n v="530"/>
    <n v="3"/>
    <n v="722.09"/>
    <n v="1"/>
    <n v="3"/>
    <n v="3"/>
    <x v="0"/>
    <x v="0"/>
    <x v="0"/>
  </r>
  <r>
    <n v="13058"/>
    <n v="24"/>
    <n v="3"/>
    <n v="271.40000000000003"/>
    <n v="4"/>
    <n v="3"/>
    <n v="1"/>
    <x v="4"/>
    <x v="1"/>
    <x v="0"/>
  </r>
  <r>
    <n v="13059"/>
    <n v="249"/>
    <n v="10"/>
    <n v="2303.1699999999878"/>
    <n v="2"/>
    <n v="5"/>
    <n v="4"/>
    <x v="0"/>
    <x v="0"/>
    <x v="0"/>
  </r>
  <r>
    <n v="13060"/>
    <n v="253"/>
    <n v="1"/>
    <n v="307.53000000000003"/>
    <n v="2"/>
    <n v="1"/>
    <n v="2"/>
    <x v="3"/>
    <x v="0"/>
    <x v="0"/>
  </r>
  <r>
    <n v="13061"/>
    <n v="72"/>
    <n v="1"/>
    <n v="248.61000000000007"/>
    <n v="3"/>
    <n v="1"/>
    <n v="1"/>
    <x v="4"/>
    <x v="1"/>
    <x v="0"/>
  </r>
  <r>
    <n v="13062"/>
    <n v="191"/>
    <n v="1"/>
    <n v="346.98"/>
    <n v="2"/>
    <n v="1"/>
    <n v="2"/>
    <x v="3"/>
    <x v="0"/>
    <x v="0"/>
  </r>
  <r>
    <n v="13063"/>
    <n v="480"/>
    <n v="1"/>
    <n v="188.40000000000006"/>
    <n v="1"/>
    <n v="1"/>
    <n v="1"/>
    <x v="3"/>
    <x v="0"/>
    <x v="0"/>
  </r>
  <r>
    <n v="13064"/>
    <n v="12"/>
    <n v="6"/>
    <n v="1680.74"/>
    <n v="5"/>
    <n v="4"/>
    <n v="4"/>
    <x v="1"/>
    <x v="1"/>
    <x v="0"/>
  </r>
  <r>
    <n v="13065"/>
    <n v="373"/>
    <n v="5"/>
    <n v="1260.9099999999996"/>
    <n v="2"/>
    <n v="4"/>
    <n v="4"/>
    <x v="0"/>
    <x v="0"/>
    <x v="0"/>
  </r>
  <r>
    <n v="13066"/>
    <n v="24"/>
    <n v="2"/>
    <n v="470.79999999999956"/>
    <n v="4"/>
    <n v="2"/>
    <n v="2"/>
    <x v="5"/>
    <x v="1"/>
    <x v="0"/>
  </r>
  <r>
    <n v="13067"/>
    <n v="82"/>
    <n v="3"/>
    <n v="508.51000000000016"/>
    <n v="3"/>
    <n v="3"/>
    <n v="2"/>
    <x v="4"/>
    <x v="1"/>
    <x v="0"/>
  </r>
  <r>
    <n v="13068"/>
    <n v="10"/>
    <n v="2"/>
    <n v="344"/>
    <n v="5"/>
    <n v="2"/>
    <n v="2"/>
    <x v="5"/>
    <x v="1"/>
    <x v="0"/>
  </r>
  <r>
    <n v="13069"/>
    <n v="0"/>
    <n v="38"/>
    <n v="9683.1300000001083"/>
    <n v="5"/>
    <n v="5"/>
    <n v="5"/>
    <x v="1"/>
    <x v="1"/>
    <x v="0"/>
  </r>
  <r>
    <n v="13070"/>
    <n v="192"/>
    <n v="4"/>
    <n v="751.70000000000039"/>
    <n v="2"/>
    <n v="3"/>
    <n v="3"/>
    <x v="0"/>
    <x v="0"/>
    <x v="0"/>
  </r>
  <r>
    <n v="13071"/>
    <n v="612"/>
    <n v="1"/>
    <n v="129.22"/>
    <n v="1"/>
    <n v="1"/>
    <n v="1"/>
    <x v="3"/>
    <x v="0"/>
    <x v="0"/>
  </r>
  <r>
    <n v="13072"/>
    <n v="266"/>
    <n v="1"/>
    <n v="177.15000000000006"/>
    <n v="2"/>
    <n v="1"/>
    <n v="1"/>
    <x v="3"/>
    <x v="0"/>
    <x v="0"/>
  </r>
  <r>
    <n v="13073"/>
    <n v="411"/>
    <n v="2"/>
    <n v="418.08"/>
    <n v="1"/>
    <n v="2"/>
    <n v="2"/>
    <x v="3"/>
    <x v="0"/>
    <x v="0"/>
  </r>
  <r>
    <n v="13074"/>
    <n v="511"/>
    <n v="4"/>
    <n v="1378.7400000000002"/>
    <n v="1"/>
    <n v="3"/>
    <n v="4"/>
    <x v="0"/>
    <x v="0"/>
    <x v="0"/>
  </r>
  <r>
    <n v="13075"/>
    <n v="129"/>
    <n v="1"/>
    <n v="919.61000000000024"/>
    <n v="3"/>
    <n v="1"/>
    <n v="3"/>
    <x v="4"/>
    <x v="0"/>
    <x v="0"/>
  </r>
  <r>
    <n v="13076"/>
    <n v="457"/>
    <n v="1"/>
    <n v="135.39999999999998"/>
    <n v="1"/>
    <n v="1"/>
    <n v="1"/>
    <x v="3"/>
    <x v="0"/>
    <x v="0"/>
  </r>
  <r>
    <n v="13077"/>
    <n v="1"/>
    <n v="11"/>
    <n v="3064.6700000000133"/>
    <n v="5"/>
    <n v="5"/>
    <n v="5"/>
    <x v="1"/>
    <x v="1"/>
    <x v="0"/>
  </r>
  <r>
    <n v="13078"/>
    <n v="3"/>
    <n v="57"/>
    <n v="29532.449999999568"/>
    <n v="5"/>
    <n v="5"/>
    <n v="5"/>
    <x v="1"/>
    <x v="1"/>
    <x v="0"/>
  </r>
  <r>
    <n v="13079"/>
    <n v="4"/>
    <n v="6"/>
    <n v="419.18000000000006"/>
    <n v="5"/>
    <n v="4"/>
    <n v="2"/>
    <x v="4"/>
    <x v="1"/>
    <x v="0"/>
  </r>
  <r>
    <n v="13080"/>
    <n v="179"/>
    <n v="4"/>
    <n v="280.72999999999996"/>
    <n v="3"/>
    <n v="3"/>
    <n v="1"/>
    <x v="4"/>
    <x v="0"/>
    <x v="0"/>
  </r>
  <r>
    <n v="13081"/>
    <n v="11"/>
    <n v="28"/>
    <n v="59205.150000002606"/>
    <n v="5"/>
    <n v="5"/>
    <n v="5"/>
    <x v="1"/>
    <x v="1"/>
    <x v="0"/>
  </r>
  <r>
    <n v="13082"/>
    <n v="126"/>
    <n v="21"/>
    <n v="7335.75"/>
    <n v="3"/>
    <n v="5"/>
    <n v="5"/>
    <x v="2"/>
    <x v="0"/>
    <x v="0"/>
  </r>
  <r>
    <n v="13083"/>
    <n v="4"/>
    <n v="3"/>
    <n v="395.43000000000023"/>
    <n v="5"/>
    <n v="3"/>
    <n v="2"/>
    <x v="4"/>
    <x v="1"/>
    <x v="0"/>
  </r>
  <r>
    <n v="13084"/>
    <n v="491"/>
    <n v="1"/>
    <n v="122.39999999999999"/>
    <n v="1"/>
    <n v="1"/>
    <n v="1"/>
    <x v="3"/>
    <x v="0"/>
    <x v="0"/>
  </r>
  <r>
    <n v="13085"/>
    <n v="157"/>
    <n v="8"/>
    <n v="2433.2799999999993"/>
    <n v="3"/>
    <n v="4"/>
    <n v="4"/>
    <x v="2"/>
    <x v="0"/>
    <x v="0"/>
  </r>
  <r>
    <n v="13086"/>
    <n v="382"/>
    <n v="1"/>
    <n v="439.33000000000021"/>
    <n v="2"/>
    <n v="1"/>
    <n v="2"/>
    <x v="3"/>
    <x v="0"/>
    <x v="0"/>
  </r>
  <r>
    <n v="13087"/>
    <n v="726"/>
    <n v="1"/>
    <n v="313.64000000000004"/>
    <n v="1"/>
    <n v="1"/>
    <n v="2"/>
    <x v="3"/>
    <x v="0"/>
    <x v="0"/>
  </r>
  <r>
    <n v="13088"/>
    <n v="417"/>
    <n v="1"/>
    <n v="236.11000000000004"/>
    <n v="1"/>
    <n v="1"/>
    <n v="1"/>
    <x v="3"/>
    <x v="0"/>
    <x v="0"/>
  </r>
  <r>
    <n v="13089"/>
    <n v="2"/>
    <n v="203"/>
    <n v="116737.86000000933"/>
    <n v="5"/>
    <n v="5"/>
    <n v="5"/>
    <x v="1"/>
    <x v="1"/>
    <x v="0"/>
  </r>
  <r>
    <n v="13090"/>
    <n v="8"/>
    <n v="24"/>
    <n v="14103.089999999947"/>
    <n v="5"/>
    <n v="5"/>
    <n v="5"/>
    <x v="1"/>
    <x v="1"/>
    <x v="0"/>
  </r>
  <r>
    <n v="13091"/>
    <n v="28"/>
    <n v="3"/>
    <n v="2321.8200000000024"/>
    <n v="4"/>
    <n v="3"/>
    <n v="4"/>
    <x v="2"/>
    <x v="1"/>
    <x v="0"/>
  </r>
  <r>
    <n v="13092"/>
    <n v="70"/>
    <n v="12"/>
    <n v="2140.2799999999988"/>
    <n v="3"/>
    <n v="5"/>
    <n v="4"/>
    <x v="2"/>
    <x v="1"/>
    <x v="0"/>
  </r>
  <r>
    <n v="13093"/>
    <n v="275"/>
    <n v="55"/>
    <n v="54943.649999999019"/>
    <n v="2"/>
    <n v="5"/>
    <n v="5"/>
    <x v="0"/>
    <x v="0"/>
    <x v="0"/>
  </r>
  <r>
    <n v="13094"/>
    <n v="21"/>
    <n v="13"/>
    <n v="2433.1199999999972"/>
    <n v="4"/>
    <n v="5"/>
    <n v="4"/>
    <x v="1"/>
    <x v="1"/>
    <x v="0"/>
  </r>
  <r>
    <n v="13095"/>
    <n v="70"/>
    <n v="1"/>
    <n v="74.399999999999991"/>
    <n v="3"/>
    <n v="1"/>
    <n v="1"/>
    <x v="4"/>
    <x v="1"/>
    <x v="0"/>
  </r>
  <r>
    <n v="13096"/>
    <n v="394"/>
    <n v="1"/>
    <n v="419.70000000000005"/>
    <n v="2"/>
    <n v="1"/>
    <n v="2"/>
    <x v="3"/>
    <x v="0"/>
    <x v="0"/>
  </r>
  <r>
    <n v="13097"/>
    <n v="32"/>
    <n v="28"/>
    <n v="13389.220000000205"/>
    <n v="4"/>
    <n v="5"/>
    <n v="5"/>
    <x v="1"/>
    <x v="1"/>
    <x v="0"/>
  </r>
  <r>
    <n v="13098"/>
    <n v="1"/>
    <n v="28"/>
    <n v="28882.439999999835"/>
    <n v="5"/>
    <n v="5"/>
    <n v="5"/>
    <x v="1"/>
    <x v="1"/>
    <x v="0"/>
  </r>
  <r>
    <n v="13099"/>
    <n v="99"/>
    <n v="1"/>
    <n v="207.35999999999999"/>
    <n v="3"/>
    <n v="1"/>
    <n v="1"/>
    <x v="4"/>
    <x v="0"/>
    <x v="0"/>
  </r>
  <r>
    <n v="13101"/>
    <n v="234"/>
    <n v="4"/>
    <n v="695.40000000000055"/>
    <n v="2"/>
    <n v="3"/>
    <n v="3"/>
    <x v="0"/>
    <x v="0"/>
    <x v="0"/>
  </r>
  <r>
    <n v="13102"/>
    <n v="1"/>
    <n v="37"/>
    <n v="11696.919999999942"/>
    <n v="5"/>
    <n v="5"/>
    <n v="5"/>
    <x v="1"/>
    <x v="1"/>
    <x v="0"/>
  </r>
  <r>
    <n v="13103"/>
    <n v="39"/>
    <n v="3"/>
    <n v="709.63999999999976"/>
    <n v="4"/>
    <n v="3"/>
    <n v="3"/>
    <x v="2"/>
    <x v="1"/>
    <x v="0"/>
  </r>
  <r>
    <n v="13104"/>
    <n v="3"/>
    <n v="9"/>
    <n v="1709.0999999999992"/>
    <n v="5"/>
    <n v="5"/>
    <n v="4"/>
    <x v="1"/>
    <x v="1"/>
    <x v="0"/>
  </r>
  <r>
    <n v="13105"/>
    <n v="436"/>
    <n v="1"/>
    <n v="72"/>
    <n v="1"/>
    <n v="1"/>
    <n v="1"/>
    <x v="3"/>
    <x v="0"/>
    <x v="0"/>
  </r>
  <r>
    <n v="13106"/>
    <n v="133"/>
    <n v="2"/>
    <n v="603.46"/>
    <n v="3"/>
    <n v="2"/>
    <n v="2"/>
    <x v="4"/>
    <x v="0"/>
    <x v="0"/>
  </r>
  <r>
    <n v="13107"/>
    <n v="44"/>
    <n v="9"/>
    <n v="5253.0699999999797"/>
    <n v="4"/>
    <n v="5"/>
    <n v="5"/>
    <x v="1"/>
    <x v="1"/>
    <x v="0"/>
  </r>
  <r>
    <n v="13108"/>
    <n v="372"/>
    <n v="2"/>
    <n v="1098.5199999999991"/>
    <n v="2"/>
    <n v="2"/>
    <n v="3"/>
    <x v="4"/>
    <x v="0"/>
    <x v="0"/>
  </r>
  <r>
    <n v="13109"/>
    <n v="59"/>
    <n v="3"/>
    <n v="1134.0299999999993"/>
    <n v="3"/>
    <n v="3"/>
    <n v="3"/>
    <x v="2"/>
    <x v="1"/>
    <x v="0"/>
  </r>
  <r>
    <n v="13110"/>
    <n v="31"/>
    <n v="12"/>
    <n v="2957.470000000003"/>
    <n v="4"/>
    <n v="5"/>
    <n v="4"/>
    <x v="1"/>
    <x v="1"/>
    <x v="0"/>
  </r>
  <r>
    <n v="13111"/>
    <n v="718"/>
    <n v="1"/>
    <n v="321.88000000000005"/>
    <n v="1"/>
    <n v="1"/>
    <n v="2"/>
    <x v="3"/>
    <x v="0"/>
    <x v="0"/>
  </r>
  <r>
    <n v="13112"/>
    <n v="541"/>
    <n v="1"/>
    <n v="20.6"/>
    <n v="1"/>
    <n v="1"/>
    <n v="1"/>
    <x v="3"/>
    <x v="0"/>
    <x v="0"/>
  </r>
  <r>
    <n v="13113"/>
    <n v="0"/>
    <n v="37"/>
    <n v="18625.730000000185"/>
    <n v="5"/>
    <n v="5"/>
    <n v="5"/>
    <x v="1"/>
    <x v="1"/>
    <x v="0"/>
  </r>
  <r>
    <n v="13114"/>
    <n v="730"/>
    <n v="1"/>
    <n v="234.38000000000008"/>
    <n v="1"/>
    <n v="1"/>
    <n v="1"/>
    <x v="3"/>
    <x v="0"/>
    <x v="0"/>
  </r>
  <r>
    <n v="13115"/>
    <n v="11"/>
    <n v="10"/>
    <n v="5494.6999999999707"/>
    <n v="5"/>
    <n v="5"/>
    <n v="5"/>
    <x v="1"/>
    <x v="1"/>
    <x v="0"/>
  </r>
  <r>
    <n v="13116"/>
    <n v="138"/>
    <n v="1"/>
    <n v="501.13999999999993"/>
    <n v="3"/>
    <n v="1"/>
    <n v="2"/>
    <x v="4"/>
    <x v="0"/>
    <x v="0"/>
  </r>
  <r>
    <n v="13117"/>
    <n v="21"/>
    <n v="18"/>
    <n v="2643.8099999999981"/>
    <n v="4"/>
    <n v="5"/>
    <n v="4"/>
    <x v="1"/>
    <x v="1"/>
    <x v="0"/>
  </r>
  <r>
    <n v="13118"/>
    <n v="19"/>
    <n v="9"/>
    <n v="2415.4099999999953"/>
    <n v="5"/>
    <n v="5"/>
    <n v="4"/>
    <x v="1"/>
    <x v="1"/>
    <x v="0"/>
  </r>
  <r>
    <n v="13119"/>
    <n v="668"/>
    <n v="1"/>
    <n v="134.90000000000006"/>
    <n v="1"/>
    <n v="1"/>
    <n v="1"/>
    <x v="3"/>
    <x v="0"/>
    <x v="0"/>
  </r>
  <r>
    <n v="13120"/>
    <n v="238"/>
    <n v="1"/>
    <n v="30.599999999999998"/>
    <n v="2"/>
    <n v="1"/>
    <n v="1"/>
    <x v="3"/>
    <x v="0"/>
    <x v="0"/>
  </r>
  <r>
    <n v="13121"/>
    <n v="269"/>
    <n v="1"/>
    <n v="283.72999999999973"/>
    <n v="2"/>
    <n v="1"/>
    <n v="1"/>
    <x v="3"/>
    <x v="0"/>
    <x v="0"/>
  </r>
  <r>
    <n v="13122"/>
    <n v="94"/>
    <n v="2"/>
    <n v="922.38999999999953"/>
    <n v="3"/>
    <n v="2"/>
    <n v="3"/>
    <x v="4"/>
    <x v="0"/>
    <x v="0"/>
  </r>
  <r>
    <n v="13123"/>
    <n v="472"/>
    <n v="2"/>
    <n v="506.75000000000006"/>
    <n v="1"/>
    <n v="2"/>
    <n v="2"/>
    <x v="3"/>
    <x v="0"/>
    <x v="0"/>
  </r>
  <r>
    <n v="13124"/>
    <n v="89"/>
    <n v="4"/>
    <n v="4782.4499999999734"/>
    <n v="3"/>
    <n v="3"/>
    <n v="5"/>
    <x v="2"/>
    <x v="1"/>
    <x v="0"/>
  </r>
  <r>
    <n v="13125"/>
    <n v="523"/>
    <n v="1"/>
    <n v="158.57000000000005"/>
    <n v="1"/>
    <n v="1"/>
    <n v="1"/>
    <x v="3"/>
    <x v="0"/>
    <x v="0"/>
  </r>
  <r>
    <n v="13126"/>
    <n v="4"/>
    <n v="13"/>
    <n v="3998.2499999999995"/>
    <n v="5"/>
    <n v="5"/>
    <n v="5"/>
    <x v="1"/>
    <x v="1"/>
    <x v="0"/>
  </r>
  <r>
    <n v="13127"/>
    <n v="77"/>
    <n v="1"/>
    <n v="259.17"/>
    <n v="3"/>
    <n v="1"/>
    <n v="1"/>
    <x v="4"/>
    <x v="1"/>
    <x v="0"/>
  </r>
  <r>
    <n v="13128"/>
    <n v="631"/>
    <n v="1"/>
    <n v="263.5"/>
    <n v="1"/>
    <n v="1"/>
    <n v="1"/>
    <x v="3"/>
    <x v="0"/>
    <x v="0"/>
  </r>
  <r>
    <n v="13129"/>
    <n v="452"/>
    <n v="2"/>
    <n v="233.25"/>
    <n v="1"/>
    <n v="2"/>
    <n v="1"/>
    <x v="3"/>
    <x v="0"/>
    <x v="0"/>
  </r>
  <r>
    <n v="13130"/>
    <n v="94"/>
    <n v="1"/>
    <n v="64"/>
    <n v="3"/>
    <n v="1"/>
    <n v="1"/>
    <x v="4"/>
    <x v="0"/>
    <x v="0"/>
  </r>
  <r>
    <n v="13131"/>
    <n v="23"/>
    <n v="7"/>
    <n v="3313.7700000000063"/>
    <n v="4"/>
    <n v="4"/>
    <n v="5"/>
    <x v="1"/>
    <x v="1"/>
    <x v="0"/>
  </r>
  <r>
    <n v="13132"/>
    <n v="261"/>
    <n v="1"/>
    <n v="77.3"/>
    <n v="2"/>
    <n v="1"/>
    <n v="1"/>
    <x v="3"/>
    <x v="0"/>
    <x v="0"/>
  </r>
  <r>
    <n v="13133"/>
    <n v="273"/>
    <n v="3"/>
    <n v="200.45000000000002"/>
    <n v="2"/>
    <n v="3"/>
    <n v="1"/>
    <x v="0"/>
    <x v="0"/>
    <x v="0"/>
  </r>
  <r>
    <n v="13134"/>
    <n v="85"/>
    <n v="6"/>
    <n v="2475.2300000000005"/>
    <n v="3"/>
    <n v="4"/>
    <n v="4"/>
    <x v="2"/>
    <x v="1"/>
    <x v="0"/>
  </r>
  <r>
    <n v="13135"/>
    <n v="196"/>
    <n v="2"/>
    <n v="3371.4499999999989"/>
    <n v="2"/>
    <n v="2"/>
    <n v="5"/>
    <x v="4"/>
    <x v="0"/>
    <x v="0"/>
  </r>
  <r>
    <n v="13136"/>
    <n v="56"/>
    <n v="13"/>
    <n v="6274.5600000000413"/>
    <n v="4"/>
    <n v="5"/>
    <n v="5"/>
    <x v="1"/>
    <x v="1"/>
    <x v="0"/>
  </r>
  <r>
    <n v="13137"/>
    <n v="10"/>
    <n v="16"/>
    <n v="7712.6999999999216"/>
    <n v="5"/>
    <n v="5"/>
    <n v="5"/>
    <x v="1"/>
    <x v="1"/>
    <x v="0"/>
  </r>
  <r>
    <n v="13138"/>
    <n v="22"/>
    <n v="7"/>
    <n v="1467.2400000000007"/>
    <n v="4"/>
    <n v="4"/>
    <n v="4"/>
    <x v="1"/>
    <x v="1"/>
    <x v="0"/>
  </r>
  <r>
    <n v="13139"/>
    <n v="16"/>
    <n v="8"/>
    <n v="8202.979999999985"/>
    <n v="5"/>
    <n v="4"/>
    <n v="5"/>
    <x v="1"/>
    <x v="1"/>
    <x v="0"/>
  </r>
  <r>
    <n v="13140"/>
    <n v="108"/>
    <n v="5"/>
    <n v="1215.6799999999962"/>
    <n v="3"/>
    <n v="4"/>
    <n v="3"/>
    <x v="2"/>
    <x v="0"/>
    <x v="0"/>
  </r>
  <r>
    <n v="13141"/>
    <n v="84"/>
    <n v="17"/>
    <n v="7668.5800000000463"/>
    <n v="3"/>
    <n v="5"/>
    <n v="5"/>
    <x v="2"/>
    <x v="1"/>
    <x v="0"/>
  </r>
  <r>
    <n v="13142"/>
    <n v="19"/>
    <n v="1"/>
    <n v="307.09000000000009"/>
    <n v="5"/>
    <n v="1"/>
    <n v="2"/>
    <x v="5"/>
    <x v="1"/>
    <x v="0"/>
  </r>
  <r>
    <n v="13143"/>
    <n v="584"/>
    <n v="1"/>
    <n v="405.10000000000014"/>
    <n v="1"/>
    <n v="1"/>
    <n v="2"/>
    <x v="3"/>
    <x v="0"/>
    <x v="0"/>
  </r>
  <r>
    <n v="13144"/>
    <n v="332"/>
    <n v="2"/>
    <n v="135.35"/>
    <n v="2"/>
    <n v="2"/>
    <n v="1"/>
    <x v="3"/>
    <x v="0"/>
    <x v="0"/>
  </r>
  <r>
    <n v="13145"/>
    <n v="39"/>
    <n v="7"/>
    <n v="1423.5200000000002"/>
    <n v="4"/>
    <n v="4"/>
    <n v="4"/>
    <x v="1"/>
    <x v="1"/>
    <x v="0"/>
  </r>
  <r>
    <n v="13146"/>
    <n v="26"/>
    <n v="1"/>
    <n v="228.90999999999997"/>
    <n v="4"/>
    <n v="1"/>
    <n v="1"/>
    <x v="5"/>
    <x v="1"/>
    <x v="0"/>
  </r>
  <r>
    <n v="13147"/>
    <n v="10"/>
    <n v="4"/>
    <n v="712.80000000000007"/>
    <n v="5"/>
    <n v="3"/>
    <n v="3"/>
    <x v="2"/>
    <x v="1"/>
    <x v="0"/>
  </r>
  <r>
    <n v="13148"/>
    <n v="29"/>
    <n v="26"/>
    <n v="8621.809999999874"/>
    <n v="4"/>
    <n v="5"/>
    <n v="5"/>
    <x v="1"/>
    <x v="1"/>
    <x v="0"/>
  </r>
  <r>
    <n v="13149"/>
    <n v="14"/>
    <n v="4"/>
    <n v="1676.0599999999984"/>
    <n v="5"/>
    <n v="3"/>
    <n v="4"/>
    <x v="2"/>
    <x v="1"/>
    <x v="0"/>
  </r>
  <r>
    <n v="13150"/>
    <n v="484"/>
    <n v="3"/>
    <n v="449.97000000000014"/>
    <n v="1"/>
    <n v="3"/>
    <n v="2"/>
    <x v="0"/>
    <x v="0"/>
    <x v="0"/>
  </r>
  <r>
    <n v="13151"/>
    <n v="295"/>
    <n v="3"/>
    <n v="2580.7399999999948"/>
    <n v="2"/>
    <n v="3"/>
    <n v="4"/>
    <x v="0"/>
    <x v="0"/>
    <x v="0"/>
  </r>
  <r>
    <n v="13152"/>
    <n v="417"/>
    <n v="7"/>
    <n v="2146.3800000000028"/>
    <n v="1"/>
    <n v="4"/>
    <n v="4"/>
    <x v="0"/>
    <x v="0"/>
    <x v="0"/>
  </r>
  <r>
    <n v="13153"/>
    <n v="5"/>
    <n v="1"/>
    <n v="486.2200000000002"/>
    <n v="5"/>
    <n v="1"/>
    <n v="2"/>
    <x v="5"/>
    <x v="1"/>
    <x v="0"/>
  </r>
  <r>
    <n v="13154"/>
    <n v="399"/>
    <n v="3"/>
    <n v="1624.8399999999974"/>
    <n v="2"/>
    <n v="3"/>
    <n v="4"/>
    <x v="0"/>
    <x v="0"/>
    <x v="0"/>
  </r>
  <r>
    <n v="13155"/>
    <n v="33"/>
    <n v="6"/>
    <n v="1750.1799999999948"/>
    <n v="4"/>
    <n v="4"/>
    <n v="4"/>
    <x v="1"/>
    <x v="1"/>
    <x v="0"/>
  </r>
  <r>
    <n v="13156"/>
    <n v="385"/>
    <n v="3"/>
    <n v="1586.5399999999995"/>
    <n v="2"/>
    <n v="3"/>
    <n v="4"/>
    <x v="0"/>
    <x v="0"/>
    <x v="0"/>
  </r>
  <r>
    <n v="13157"/>
    <n v="49"/>
    <n v="9"/>
    <n v="5687.3600000000206"/>
    <n v="4"/>
    <n v="5"/>
    <n v="5"/>
    <x v="1"/>
    <x v="1"/>
    <x v="0"/>
  </r>
  <r>
    <n v="13158"/>
    <n v="94"/>
    <n v="5"/>
    <n v="1508.1799999999962"/>
    <n v="3"/>
    <n v="4"/>
    <n v="4"/>
    <x v="2"/>
    <x v="0"/>
    <x v="0"/>
  </r>
  <r>
    <n v="13159"/>
    <n v="8"/>
    <n v="4"/>
    <n v="1437.8500000000031"/>
    <n v="5"/>
    <n v="3"/>
    <n v="4"/>
    <x v="2"/>
    <x v="1"/>
    <x v="0"/>
  </r>
  <r>
    <n v="13160"/>
    <n v="22"/>
    <n v="1"/>
    <n v="91.799999999999983"/>
    <n v="4"/>
    <n v="1"/>
    <n v="1"/>
    <x v="5"/>
    <x v="1"/>
    <x v="0"/>
  </r>
  <r>
    <n v="13161"/>
    <n v="313"/>
    <n v="2"/>
    <n v="478.88000000000051"/>
    <n v="2"/>
    <n v="2"/>
    <n v="2"/>
    <x v="3"/>
    <x v="0"/>
    <x v="0"/>
  </r>
  <r>
    <n v="13162"/>
    <n v="122"/>
    <n v="16"/>
    <n v="9275.4900000000016"/>
    <n v="3"/>
    <n v="5"/>
    <n v="5"/>
    <x v="2"/>
    <x v="0"/>
    <x v="0"/>
  </r>
  <r>
    <n v="13163"/>
    <n v="610"/>
    <n v="1"/>
    <n v="17.649999999999999"/>
    <n v="1"/>
    <n v="1"/>
    <n v="1"/>
    <x v="3"/>
    <x v="0"/>
    <x v="0"/>
  </r>
  <r>
    <n v="13164"/>
    <n v="569"/>
    <n v="2"/>
    <n v="372.2"/>
    <n v="1"/>
    <n v="2"/>
    <n v="2"/>
    <x v="3"/>
    <x v="0"/>
    <x v="0"/>
  </r>
  <r>
    <n v="13165"/>
    <n v="46"/>
    <n v="3"/>
    <n v="1451.1600000000017"/>
    <n v="4"/>
    <n v="3"/>
    <n v="4"/>
    <x v="2"/>
    <x v="1"/>
    <x v="0"/>
  </r>
  <r>
    <n v="13166"/>
    <n v="283"/>
    <n v="2"/>
    <n v="884.18000000000018"/>
    <n v="2"/>
    <n v="2"/>
    <n v="3"/>
    <x v="4"/>
    <x v="0"/>
    <x v="0"/>
  </r>
  <r>
    <n v="13167"/>
    <n v="18"/>
    <n v="5"/>
    <n v="1125.149999999999"/>
    <n v="5"/>
    <n v="4"/>
    <n v="3"/>
    <x v="2"/>
    <x v="1"/>
    <x v="0"/>
  </r>
  <r>
    <n v="13168"/>
    <n v="36"/>
    <n v="5"/>
    <n v="1875.3099999999979"/>
    <n v="4"/>
    <n v="4"/>
    <n v="4"/>
    <x v="1"/>
    <x v="1"/>
    <x v="0"/>
  </r>
  <r>
    <n v="13169"/>
    <n v="63"/>
    <n v="3"/>
    <n v="840.08"/>
    <n v="3"/>
    <n v="3"/>
    <n v="3"/>
    <x v="2"/>
    <x v="1"/>
    <x v="0"/>
  </r>
  <r>
    <n v="13170"/>
    <n v="26"/>
    <n v="1"/>
    <n v="116.0100000000001"/>
    <n v="4"/>
    <n v="1"/>
    <n v="1"/>
    <x v="5"/>
    <x v="1"/>
    <x v="0"/>
  </r>
  <r>
    <n v="13171"/>
    <n v="21"/>
    <n v="3"/>
    <n v="468.40999999999991"/>
    <n v="4"/>
    <n v="3"/>
    <n v="2"/>
    <x v="4"/>
    <x v="1"/>
    <x v="0"/>
  </r>
  <r>
    <n v="13172"/>
    <n v="400"/>
    <n v="1"/>
    <n v="69.599999999999994"/>
    <n v="2"/>
    <n v="1"/>
    <n v="1"/>
    <x v="3"/>
    <x v="0"/>
    <x v="0"/>
  </r>
  <r>
    <n v="13173"/>
    <n v="4"/>
    <n v="11"/>
    <n v="2639.3499999999881"/>
    <n v="5"/>
    <n v="5"/>
    <n v="4"/>
    <x v="1"/>
    <x v="1"/>
    <x v="0"/>
  </r>
  <r>
    <n v="13174"/>
    <n v="16"/>
    <n v="12"/>
    <n v="9494.8399999998946"/>
    <n v="5"/>
    <n v="5"/>
    <n v="5"/>
    <x v="1"/>
    <x v="1"/>
    <x v="0"/>
  </r>
  <r>
    <n v="13175"/>
    <n v="582"/>
    <n v="2"/>
    <n v="831.45"/>
    <n v="1"/>
    <n v="2"/>
    <n v="3"/>
    <x v="4"/>
    <x v="0"/>
    <x v="0"/>
  </r>
  <r>
    <n v="13176"/>
    <n v="46"/>
    <n v="1"/>
    <n v="492.83999999999986"/>
    <n v="4"/>
    <n v="1"/>
    <n v="2"/>
    <x v="5"/>
    <x v="1"/>
    <x v="0"/>
  </r>
  <r>
    <n v="13177"/>
    <n v="64"/>
    <n v="2"/>
    <n v="512.20000000000027"/>
    <n v="3"/>
    <n v="2"/>
    <n v="2"/>
    <x v="4"/>
    <x v="1"/>
    <x v="0"/>
  </r>
  <r>
    <n v="13178"/>
    <n v="26"/>
    <n v="21"/>
    <n v="14059.190000000097"/>
    <n v="4"/>
    <n v="5"/>
    <n v="5"/>
    <x v="1"/>
    <x v="1"/>
    <x v="0"/>
  </r>
  <r>
    <n v="13179"/>
    <n v="618"/>
    <n v="1"/>
    <n v="572.31000000000017"/>
    <n v="1"/>
    <n v="1"/>
    <n v="2"/>
    <x v="3"/>
    <x v="0"/>
    <x v="0"/>
  </r>
  <r>
    <n v="13180"/>
    <n v="607"/>
    <n v="1"/>
    <n v="86.1"/>
    <n v="1"/>
    <n v="1"/>
    <n v="1"/>
    <x v="3"/>
    <x v="0"/>
    <x v="0"/>
  </r>
  <r>
    <n v="13181"/>
    <n v="381"/>
    <n v="1"/>
    <n v="359.68999999999983"/>
    <n v="2"/>
    <n v="1"/>
    <n v="2"/>
    <x v="3"/>
    <x v="0"/>
    <x v="0"/>
  </r>
  <r>
    <n v="13182"/>
    <n v="45"/>
    <n v="1"/>
    <n v="121.18"/>
    <n v="4"/>
    <n v="1"/>
    <n v="1"/>
    <x v="5"/>
    <x v="1"/>
    <x v="0"/>
  </r>
  <r>
    <n v="13183"/>
    <n v="7"/>
    <n v="15"/>
    <n v="7036.1800000000203"/>
    <n v="5"/>
    <n v="5"/>
    <n v="5"/>
    <x v="1"/>
    <x v="1"/>
    <x v="0"/>
  </r>
  <r>
    <n v="13184"/>
    <n v="14"/>
    <n v="10"/>
    <n v="1701.2899999999991"/>
    <n v="5"/>
    <n v="5"/>
    <n v="4"/>
    <x v="1"/>
    <x v="1"/>
    <x v="0"/>
  </r>
  <r>
    <n v="13185"/>
    <n v="267"/>
    <n v="1"/>
    <n v="71.400000000000006"/>
    <n v="2"/>
    <n v="1"/>
    <n v="1"/>
    <x v="3"/>
    <x v="0"/>
    <x v="0"/>
  </r>
  <r>
    <n v="13186"/>
    <n v="39"/>
    <n v="3"/>
    <n v="1575.8899999999994"/>
    <n v="4"/>
    <n v="3"/>
    <n v="4"/>
    <x v="2"/>
    <x v="1"/>
    <x v="0"/>
  </r>
  <r>
    <n v="13187"/>
    <n v="337"/>
    <n v="4"/>
    <n v="367.00999999999965"/>
    <n v="2"/>
    <n v="3"/>
    <n v="2"/>
    <x v="0"/>
    <x v="0"/>
    <x v="0"/>
  </r>
  <r>
    <n v="13188"/>
    <n v="11"/>
    <n v="1"/>
    <n v="114.60000000000001"/>
    <n v="5"/>
    <n v="1"/>
    <n v="1"/>
    <x v="5"/>
    <x v="1"/>
    <x v="0"/>
  </r>
  <r>
    <n v="13189"/>
    <n v="18"/>
    <n v="2"/>
    <n v="260.68000000000006"/>
    <n v="5"/>
    <n v="2"/>
    <n v="1"/>
    <x v="5"/>
    <x v="1"/>
    <x v="0"/>
  </r>
  <r>
    <n v="13190"/>
    <n v="544"/>
    <n v="3"/>
    <n v="570.66"/>
    <n v="1"/>
    <n v="3"/>
    <n v="2"/>
    <x v="0"/>
    <x v="0"/>
    <x v="0"/>
  </r>
  <r>
    <n v="13191"/>
    <n v="658"/>
    <n v="1"/>
    <n v="164.69000000000031"/>
    <n v="1"/>
    <n v="1"/>
    <n v="1"/>
    <x v="3"/>
    <x v="0"/>
    <x v="0"/>
  </r>
  <r>
    <n v="13192"/>
    <n v="95"/>
    <n v="6"/>
    <n v="2558.5800000000017"/>
    <n v="3"/>
    <n v="4"/>
    <n v="4"/>
    <x v="2"/>
    <x v="0"/>
    <x v="0"/>
  </r>
  <r>
    <n v="13193"/>
    <n v="61"/>
    <n v="1"/>
    <n v="117.88000000000008"/>
    <n v="3"/>
    <n v="1"/>
    <n v="1"/>
    <x v="4"/>
    <x v="1"/>
    <x v="0"/>
  </r>
  <r>
    <n v="13194"/>
    <n v="135"/>
    <n v="2"/>
    <n v="472.77999999999986"/>
    <n v="3"/>
    <n v="2"/>
    <n v="2"/>
    <x v="4"/>
    <x v="0"/>
    <x v="0"/>
  </r>
  <r>
    <n v="13195"/>
    <n v="414"/>
    <n v="1"/>
    <n v="172.38"/>
    <n v="1"/>
    <n v="1"/>
    <n v="1"/>
    <x v="3"/>
    <x v="0"/>
    <x v="0"/>
  </r>
  <r>
    <n v="13196"/>
    <n v="11"/>
    <n v="7"/>
    <n v="3068.840000000007"/>
    <n v="5"/>
    <n v="4"/>
    <n v="5"/>
    <x v="1"/>
    <x v="1"/>
    <x v="0"/>
  </r>
  <r>
    <n v="13197"/>
    <n v="609"/>
    <n v="1"/>
    <n v="373.01000000000016"/>
    <n v="1"/>
    <n v="1"/>
    <n v="2"/>
    <x v="3"/>
    <x v="0"/>
    <x v="0"/>
  </r>
  <r>
    <n v="13198"/>
    <n v="10"/>
    <n v="8"/>
    <n v="4974.2299999999859"/>
    <n v="5"/>
    <n v="4"/>
    <n v="5"/>
    <x v="1"/>
    <x v="1"/>
    <x v="0"/>
  </r>
  <r>
    <n v="13199"/>
    <n v="3"/>
    <n v="67"/>
    <n v="16432.890000000021"/>
    <n v="5"/>
    <n v="5"/>
    <n v="5"/>
    <x v="1"/>
    <x v="1"/>
    <x v="0"/>
  </r>
  <r>
    <n v="13200"/>
    <n v="19"/>
    <n v="4"/>
    <n v="870.09000000000094"/>
    <n v="5"/>
    <n v="3"/>
    <n v="3"/>
    <x v="2"/>
    <x v="1"/>
    <x v="0"/>
  </r>
  <r>
    <n v="13201"/>
    <n v="502"/>
    <n v="4"/>
    <n v="1240.6100000000004"/>
    <n v="1"/>
    <n v="3"/>
    <n v="3"/>
    <x v="0"/>
    <x v="0"/>
    <x v="0"/>
  </r>
  <r>
    <n v="13202"/>
    <n v="394"/>
    <n v="7"/>
    <n v="1580.3000000000018"/>
    <n v="2"/>
    <n v="4"/>
    <n v="4"/>
    <x v="0"/>
    <x v="0"/>
    <x v="0"/>
  </r>
  <r>
    <n v="13203"/>
    <n v="9"/>
    <n v="10"/>
    <n v="2648.2499999999995"/>
    <n v="5"/>
    <n v="5"/>
    <n v="4"/>
    <x v="1"/>
    <x v="1"/>
    <x v="0"/>
  </r>
  <r>
    <n v="13204"/>
    <n v="731"/>
    <n v="1"/>
    <n v="966.66000000000145"/>
    <n v="1"/>
    <n v="1"/>
    <n v="3"/>
    <x v="4"/>
    <x v="0"/>
    <x v="0"/>
  </r>
  <r>
    <n v="13205"/>
    <n v="443"/>
    <n v="1"/>
    <n v="2803.2"/>
    <n v="1"/>
    <n v="1"/>
    <n v="4"/>
    <x v="4"/>
    <x v="0"/>
    <x v="0"/>
  </r>
  <r>
    <n v="13206"/>
    <n v="400"/>
    <n v="13"/>
    <n v="8377.3199999999797"/>
    <n v="2"/>
    <n v="5"/>
    <n v="5"/>
    <x v="0"/>
    <x v="0"/>
    <x v="0"/>
  </r>
  <r>
    <n v="13207"/>
    <n v="15"/>
    <n v="4"/>
    <n v="535.86000000000035"/>
    <n v="5"/>
    <n v="3"/>
    <n v="2"/>
    <x v="4"/>
    <x v="1"/>
    <x v="0"/>
  </r>
  <r>
    <n v="13208"/>
    <n v="58"/>
    <n v="9"/>
    <n v="1988.4999999999998"/>
    <n v="4"/>
    <n v="5"/>
    <n v="4"/>
    <x v="1"/>
    <x v="1"/>
    <x v="0"/>
  </r>
  <r>
    <n v="13209"/>
    <n v="30"/>
    <n v="13"/>
    <n v="8509.5099999999347"/>
    <n v="4"/>
    <n v="5"/>
    <n v="5"/>
    <x v="1"/>
    <x v="1"/>
    <x v="0"/>
  </r>
  <r>
    <n v="13210"/>
    <n v="93"/>
    <n v="1"/>
    <n v="353.47999999999979"/>
    <n v="3"/>
    <n v="1"/>
    <n v="2"/>
    <x v="4"/>
    <x v="0"/>
    <x v="0"/>
  </r>
  <r>
    <n v="13211"/>
    <n v="10"/>
    <n v="10"/>
    <n v="2729.3200000000024"/>
    <n v="5"/>
    <n v="5"/>
    <n v="4"/>
    <x v="1"/>
    <x v="1"/>
    <x v="0"/>
  </r>
  <r>
    <n v="13212"/>
    <n v="19"/>
    <n v="3"/>
    <n v="788.08000000000084"/>
    <n v="5"/>
    <n v="3"/>
    <n v="3"/>
    <x v="2"/>
    <x v="1"/>
    <x v="0"/>
  </r>
  <r>
    <n v="13213"/>
    <n v="56"/>
    <n v="11"/>
    <n v="3851.5200000000104"/>
    <n v="4"/>
    <n v="5"/>
    <n v="5"/>
    <x v="1"/>
    <x v="1"/>
    <x v="0"/>
  </r>
  <r>
    <n v="13214"/>
    <n v="417"/>
    <n v="7"/>
    <n v="3264.2299999999891"/>
    <n v="1"/>
    <n v="4"/>
    <n v="5"/>
    <x v="0"/>
    <x v="0"/>
    <x v="0"/>
  </r>
  <r>
    <n v="13215"/>
    <n v="402"/>
    <n v="1"/>
    <n v="81.599999999999994"/>
    <n v="2"/>
    <n v="1"/>
    <n v="1"/>
    <x v="3"/>
    <x v="0"/>
    <x v="0"/>
  </r>
  <r>
    <n v="13216"/>
    <n v="267"/>
    <n v="1"/>
    <n v="333.74"/>
    <n v="2"/>
    <n v="1"/>
    <n v="2"/>
    <x v="3"/>
    <x v="0"/>
    <x v="0"/>
  </r>
  <r>
    <n v="13217"/>
    <n v="122"/>
    <n v="4"/>
    <n v="666.48"/>
    <n v="3"/>
    <n v="3"/>
    <n v="3"/>
    <x v="2"/>
    <x v="0"/>
    <x v="0"/>
  </r>
  <r>
    <n v="13218"/>
    <n v="127"/>
    <n v="1"/>
    <n v="62.64"/>
    <n v="3"/>
    <n v="1"/>
    <n v="1"/>
    <x v="4"/>
    <x v="0"/>
    <x v="0"/>
  </r>
  <r>
    <n v="13219"/>
    <n v="618"/>
    <n v="1"/>
    <n v="76.23"/>
    <n v="1"/>
    <n v="1"/>
    <n v="1"/>
    <x v="3"/>
    <x v="0"/>
    <x v="0"/>
  </r>
  <r>
    <n v="13220"/>
    <n v="78"/>
    <n v="5"/>
    <n v="1336.0899999999981"/>
    <n v="3"/>
    <n v="4"/>
    <n v="4"/>
    <x v="2"/>
    <x v="1"/>
    <x v="0"/>
  </r>
  <r>
    <n v="13221"/>
    <n v="240"/>
    <n v="2"/>
    <n v="847.40999999999826"/>
    <n v="2"/>
    <n v="2"/>
    <n v="3"/>
    <x v="4"/>
    <x v="0"/>
    <x v="0"/>
  </r>
  <r>
    <n v="13222"/>
    <n v="577"/>
    <n v="1"/>
    <n v="88.5"/>
    <n v="1"/>
    <n v="1"/>
    <n v="1"/>
    <x v="3"/>
    <x v="0"/>
    <x v="0"/>
  </r>
  <r>
    <n v="13223"/>
    <n v="200"/>
    <n v="6"/>
    <n v="969.12000000000023"/>
    <n v="2"/>
    <n v="4"/>
    <n v="3"/>
    <x v="0"/>
    <x v="0"/>
    <x v="0"/>
  </r>
  <r>
    <n v="13224"/>
    <n v="60"/>
    <n v="2"/>
    <n v="2155.9500000000039"/>
    <n v="3"/>
    <n v="2"/>
    <n v="4"/>
    <x v="4"/>
    <x v="1"/>
    <x v="0"/>
  </r>
  <r>
    <n v="13225"/>
    <n v="3"/>
    <n v="16"/>
    <n v="16260.07000000002"/>
    <n v="5"/>
    <n v="5"/>
    <n v="5"/>
    <x v="1"/>
    <x v="1"/>
    <x v="0"/>
  </r>
  <r>
    <n v="13226"/>
    <n v="273"/>
    <n v="2"/>
    <n v="312.46000000000004"/>
    <n v="2"/>
    <n v="2"/>
    <n v="2"/>
    <x v="3"/>
    <x v="0"/>
    <x v="0"/>
  </r>
  <r>
    <n v="13227"/>
    <n v="201"/>
    <n v="1"/>
    <n v="257.7"/>
    <n v="2"/>
    <n v="1"/>
    <n v="1"/>
    <x v="3"/>
    <x v="0"/>
    <x v="0"/>
  </r>
  <r>
    <n v="13228"/>
    <n v="81"/>
    <n v="1"/>
    <n v="358"/>
    <n v="3"/>
    <n v="1"/>
    <n v="2"/>
    <x v="4"/>
    <x v="1"/>
    <x v="0"/>
  </r>
  <r>
    <n v="13229"/>
    <n v="225"/>
    <n v="1"/>
    <n v="160.95000000000002"/>
    <n v="2"/>
    <n v="1"/>
    <n v="1"/>
    <x v="3"/>
    <x v="0"/>
    <x v="0"/>
  </r>
  <r>
    <n v="13230"/>
    <n v="4"/>
    <n v="30"/>
    <n v="6360.7800000001889"/>
    <n v="5"/>
    <n v="5"/>
    <n v="5"/>
    <x v="1"/>
    <x v="1"/>
    <x v="0"/>
  </r>
  <r>
    <n v="13232"/>
    <n v="12"/>
    <n v="7"/>
    <n v="1357.6000000000024"/>
    <n v="5"/>
    <n v="4"/>
    <n v="4"/>
    <x v="1"/>
    <x v="1"/>
    <x v="0"/>
  </r>
  <r>
    <n v="13233"/>
    <n v="74"/>
    <n v="4"/>
    <n v="1176.4600000000012"/>
    <n v="3"/>
    <n v="3"/>
    <n v="3"/>
    <x v="2"/>
    <x v="1"/>
    <x v="0"/>
  </r>
  <r>
    <n v="13234"/>
    <n v="672"/>
    <n v="2"/>
    <n v="356.95000000000039"/>
    <n v="1"/>
    <n v="2"/>
    <n v="2"/>
    <x v="3"/>
    <x v="0"/>
    <x v="0"/>
  </r>
  <r>
    <n v="13235"/>
    <n v="212"/>
    <n v="1"/>
    <n v="1031.0699999999995"/>
    <n v="2"/>
    <n v="1"/>
    <n v="3"/>
    <x v="4"/>
    <x v="0"/>
    <x v="0"/>
  </r>
  <r>
    <n v="13236"/>
    <n v="24"/>
    <n v="2"/>
    <n v="744.84999999999957"/>
    <n v="4"/>
    <n v="2"/>
    <n v="3"/>
    <x v="5"/>
    <x v="1"/>
    <x v="0"/>
  </r>
  <r>
    <n v="13237"/>
    <n v="387"/>
    <n v="1"/>
    <n v="643"/>
    <n v="2"/>
    <n v="1"/>
    <n v="3"/>
    <x v="4"/>
    <x v="0"/>
    <x v="0"/>
  </r>
  <r>
    <n v="13238"/>
    <n v="17"/>
    <n v="6"/>
    <n v="1006.6299999999997"/>
    <n v="5"/>
    <n v="4"/>
    <n v="3"/>
    <x v="2"/>
    <x v="1"/>
    <x v="0"/>
  </r>
  <r>
    <n v="13239"/>
    <n v="261"/>
    <n v="5"/>
    <n v="1594.6900000000016"/>
    <n v="2"/>
    <n v="4"/>
    <n v="4"/>
    <x v="0"/>
    <x v="0"/>
    <x v="0"/>
  </r>
  <r>
    <n v="13240"/>
    <n v="96"/>
    <n v="8"/>
    <n v="1738.5200000000032"/>
    <n v="3"/>
    <n v="4"/>
    <n v="4"/>
    <x v="2"/>
    <x v="0"/>
    <x v="0"/>
  </r>
  <r>
    <n v="13241"/>
    <n v="411"/>
    <n v="1"/>
    <n v="115.57999999999996"/>
    <n v="1"/>
    <n v="1"/>
    <n v="1"/>
    <x v="3"/>
    <x v="0"/>
    <x v="0"/>
  </r>
  <r>
    <n v="13242"/>
    <n v="112"/>
    <n v="7"/>
    <n v="699.40000000000032"/>
    <n v="3"/>
    <n v="4"/>
    <n v="3"/>
    <x v="2"/>
    <x v="0"/>
    <x v="0"/>
  </r>
  <r>
    <n v="13243"/>
    <n v="203"/>
    <n v="5"/>
    <n v="1278.0400000000006"/>
    <n v="2"/>
    <n v="4"/>
    <n v="4"/>
    <x v="0"/>
    <x v="0"/>
    <x v="0"/>
  </r>
  <r>
    <n v="13244"/>
    <n v="92"/>
    <n v="1"/>
    <n v="121.74000000000011"/>
    <n v="3"/>
    <n v="1"/>
    <n v="1"/>
    <x v="4"/>
    <x v="0"/>
    <x v="0"/>
  </r>
  <r>
    <n v="13245"/>
    <n v="50"/>
    <n v="2"/>
    <n v="989.22000000000048"/>
    <n v="4"/>
    <n v="2"/>
    <n v="3"/>
    <x v="5"/>
    <x v="1"/>
    <x v="0"/>
  </r>
  <r>
    <n v="13246"/>
    <n v="18"/>
    <n v="11"/>
    <n v="3387.4300000000067"/>
    <n v="5"/>
    <n v="5"/>
    <n v="5"/>
    <x v="1"/>
    <x v="1"/>
    <x v="0"/>
  </r>
  <r>
    <n v="13247"/>
    <n v="17"/>
    <n v="4"/>
    <n v="501.12000000000023"/>
    <n v="5"/>
    <n v="3"/>
    <n v="2"/>
    <x v="4"/>
    <x v="1"/>
    <x v="0"/>
  </r>
  <r>
    <n v="13248"/>
    <n v="124"/>
    <n v="2"/>
    <n v="465.68000000000023"/>
    <n v="3"/>
    <n v="2"/>
    <n v="2"/>
    <x v="4"/>
    <x v="0"/>
    <x v="0"/>
  </r>
  <r>
    <n v="13249"/>
    <n v="92"/>
    <n v="9"/>
    <n v="1608.93"/>
    <n v="3"/>
    <n v="5"/>
    <n v="4"/>
    <x v="2"/>
    <x v="0"/>
    <x v="0"/>
  </r>
  <r>
    <n v="13250"/>
    <n v="460"/>
    <n v="2"/>
    <n v="256.03999999999996"/>
    <n v="1"/>
    <n v="2"/>
    <n v="1"/>
    <x v="3"/>
    <x v="0"/>
    <x v="0"/>
  </r>
  <r>
    <n v="13251"/>
    <n v="402"/>
    <n v="1"/>
    <n v="252.68000000000006"/>
    <n v="2"/>
    <n v="1"/>
    <n v="1"/>
    <x v="3"/>
    <x v="0"/>
    <x v="0"/>
  </r>
  <r>
    <n v="13252"/>
    <n v="394"/>
    <n v="2"/>
    <n v="399.30000000000013"/>
    <n v="2"/>
    <n v="2"/>
    <n v="2"/>
    <x v="3"/>
    <x v="0"/>
    <x v="0"/>
  </r>
  <r>
    <n v="13253"/>
    <n v="156"/>
    <n v="4"/>
    <n v="2951.1099999999947"/>
    <n v="3"/>
    <n v="3"/>
    <n v="4"/>
    <x v="2"/>
    <x v="0"/>
    <x v="0"/>
  </r>
  <r>
    <n v="13254"/>
    <n v="376"/>
    <n v="1"/>
    <n v="51.410000000000004"/>
    <n v="2"/>
    <n v="1"/>
    <n v="1"/>
    <x v="3"/>
    <x v="0"/>
    <x v="0"/>
  </r>
  <r>
    <n v="13255"/>
    <n v="9"/>
    <n v="3"/>
    <n v="904.45999999999947"/>
    <n v="5"/>
    <n v="3"/>
    <n v="3"/>
    <x v="2"/>
    <x v="1"/>
    <x v="0"/>
  </r>
  <r>
    <n v="13257"/>
    <n v="436"/>
    <n v="1"/>
    <n v="149.74999999999997"/>
    <n v="1"/>
    <n v="1"/>
    <n v="1"/>
    <x v="3"/>
    <x v="0"/>
    <x v="0"/>
  </r>
  <r>
    <n v="13258"/>
    <n v="11"/>
    <n v="5"/>
    <n v="1035.18"/>
    <n v="5"/>
    <n v="4"/>
    <n v="3"/>
    <x v="2"/>
    <x v="1"/>
    <x v="0"/>
  </r>
  <r>
    <n v="13259"/>
    <n v="61"/>
    <n v="9"/>
    <n v="1433.3800000000042"/>
    <n v="3"/>
    <n v="5"/>
    <n v="4"/>
    <x v="2"/>
    <x v="1"/>
    <x v="0"/>
  </r>
  <r>
    <n v="13260"/>
    <n v="61"/>
    <n v="1"/>
    <n v="557.62"/>
    <n v="3"/>
    <n v="1"/>
    <n v="2"/>
    <x v="4"/>
    <x v="1"/>
    <x v="0"/>
  </r>
  <r>
    <n v="13261"/>
    <n v="268"/>
    <n v="2"/>
    <n v="944.10000000000014"/>
    <n v="2"/>
    <n v="2"/>
    <n v="3"/>
    <x v="4"/>
    <x v="0"/>
    <x v="0"/>
  </r>
  <r>
    <n v="13262"/>
    <n v="263"/>
    <n v="3"/>
    <n v="573.4500000000005"/>
    <n v="2"/>
    <n v="3"/>
    <n v="2"/>
    <x v="0"/>
    <x v="0"/>
    <x v="0"/>
  </r>
  <r>
    <n v="13263"/>
    <n v="1"/>
    <n v="39"/>
    <n v="8704.6899999998641"/>
    <n v="5"/>
    <n v="5"/>
    <n v="5"/>
    <x v="1"/>
    <x v="1"/>
    <x v="0"/>
  </r>
  <r>
    <n v="13264"/>
    <n v="442"/>
    <n v="1"/>
    <n v="722.56000000000029"/>
    <n v="1"/>
    <n v="1"/>
    <n v="3"/>
    <x v="4"/>
    <x v="0"/>
    <x v="0"/>
  </r>
  <r>
    <n v="13265"/>
    <n v="53"/>
    <n v="5"/>
    <n v="2107.660000000003"/>
    <n v="4"/>
    <n v="4"/>
    <n v="4"/>
    <x v="1"/>
    <x v="1"/>
    <x v="0"/>
  </r>
  <r>
    <n v="13266"/>
    <n v="11"/>
    <n v="19"/>
    <n v="6135.0400000000218"/>
    <n v="5"/>
    <n v="5"/>
    <n v="5"/>
    <x v="1"/>
    <x v="1"/>
    <x v="0"/>
  </r>
  <r>
    <n v="13267"/>
    <n v="2"/>
    <n v="36"/>
    <n v="9758.2600000001257"/>
    <n v="5"/>
    <n v="5"/>
    <n v="5"/>
    <x v="1"/>
    <x v="1"/>
    <x v="0"/>
  </r>
  <r>
    <n v="13268"/>
    <n v="17"/>
    <n v="11"/>
    <n v="3214.6899999999655"/>
    <n v="5"/>
    <n v="5"/>
    <n v="5"/>
    <x v="1"/>
    <x v="1"/>
    <x v="0"/>
  </r>
  <r>
    <n v="13269"/>
    <n v="1"/>
    <n v="28"/>
    <n v="8891.7000000000971"/>
    <n v="5"/>
    <n v="5"/>
    <n v="5"/>
    <x v="1"/>
    <x v="1"/>
    <x v="0"/>
  </r>
  <r>
    <n v="13270"/>
    <n v="366"/>
    <n v="1"/>
    <n v="1180"/>
    <n v="2"/>
    <n v="1"/>
    <n v="3"/>
    <x v="4"/>
    <x v="0"/>
    <x v="0"/>
  </r>
  <r>
    <n v="13271"/>
    <n v="37"/>
    <n v="1"/>
    <n v="217.38000000000065"/>
    <n v="4"/>
    <n v="1"/>
    <n v="1"/>
    <x v="5"/>
    <x v="1"/>
    <x v="0"/>
  </r>
  <r>
    <n v="13272"/>
    <n v="31"/>
    <n v="2"/>
    <n v="276.56"/>
    <n v="4"/>
    <n v="2"/>
    <n v="1"/>
    <x v="5"/>
    <x v="1"/>
    <x v="0"/>
  </r>
  <r>
    <n v="13273"/>
    <n v="113"/>
    <n v="1"/>
    <n v="138.97999999999999"/>
    <n v="3"/>
    <n v="1"/>
    <n v="1"/>
    <x v="4"/>
    <x v="0"/>
    <x v="0"/>
  </r>
  <r>
    <n v="13274"/>
    <n v="409"/>
    <n v="1"/>
    <n v="360.85000000000014"/>
    <n v="2"/>
    <n v="1"/>
    <n v="2"/>
    <x v="3"/>
    <x v="0"/>
    <x v="0"/>
  </r>
  <r>
    <n v="13275"/>
    <n v="383"/>
    <n v="2"/>
    <n v="241.65999999999988"/>
    <n v="2"/>
    <n v="2"/>
    <n v="1"/>
    <x v="3"/>
    <x v="0"/>
    <x v="0"/>
  </r>
  <r>
    <n v="13276"/>
    <n v="63"/>
    <n v="5"/>
    <n v="1939.2600000000054"/>
    <n v="3"/>
    <n v="4"/>
    <n v="4"/>
    <x v="2"/>
    <x v="1"/>
    <x v="0"/>
  </r>
  <r>
    <n v="13277"/>
    <n v="15"/>
    <n v="7"/>
    <n v="523.29999999999984"/>
    <n v="5"/>
    <n v="4"/>
    <n v="2"/>
    <x v="4"/>
    <x v="1"/>
    <x v="0"/>
  </r>
  <r>
    <n v="13278"/>
    <n v="40"/>
    <n v="4"/>
    <n v="1435.8500000000029"/>
    <n v="4"/>
    <n v="3"/>
    <n v="4"/>
    <x v="2"/>
    <x v="1"/>
    <x v="0"/>
  </r>
  <r>
    <n v="13279"/>
    <n v="78"/>
    <n v="1"/>
    <n v="137.75"/>
    <n v="3"/>
    <n v="1"/>
    <n v="1"/>
    <x v="4"/>
    <x v="1"/>
    <x v="0"/>
  </r>
  <r>
    <n v="13280"/>
    <n v="122"/>
    <n v="7"/>
    <n v="2322.6300000000037"/>
    <n v="3"/>
    <n v="4"/>
    <n v="4"/>
    <x v="2"/>
    <x v="0"/>
    <x v="0"/>
  </r>
  <r>
    <n v="13281"/>
    <n v="439"/>
    <n v="1"/>
    <n v="350.85000000000031"/>
    <n v="1"/>
    <n v="1"/>
    <n v="2"/>
    <x v="3"/>
    <x v="0"/>
    <x v="0"/>
  </r>
  <r>
    <n v="13282"/>
    <n v="18"/>
    <n v="4"/>
    <n v="1313.1900000000005"/>
    <n v="5"/>
    <n v="3"/>
    <n v="4"/>
    <x v="2"/>
    <x v="1"/>
    <x v="0"/>
  </r>
  <r>
    <n v="13283"/>
    <n v="59"/>
    <n v="4"/>
    <n v="373.3599999999999"/>
    <n v="3"/>
    <n v="3"/>
    <n v="2"/>
    <x v="4"/>
    <x v="1"/>
    <x v="0"/>
  </r>
  <r>
    <n v="13284"/>
    <n v="330"/>
    <n v="1"/>
    <n v="201.19000000000003"/>
    <n v="2"/>
    <n v="1"/>
    <n v="1"/>
    <x v="3"/>
    <x v="0"/>
    <x v="0"/>
  </r>
  <r>
    <n v="13285"/>
    <n v="23"/>
    <n v="6"/>
    <n v="3364.589999999997"/>
    <n v="4"/>
    <n v="4"/>
    <n v="5"/>
    <x v="1"/>
    <x v="1"/>
    <x v="0"/>
  </r>
  <r>
    <n v="13286"/>
    <n v="600"/>
    <n v="1"/>
    <n v="734.9100000000002"/>
    <n v="1"/>
    <n v="1"/>
    <n v="3"/>
    <x v="4"/>
    <x v="0"/>
    <x v="0"/>
  </r>
  <r>
    <n v="13287"/>
    <n v="603"/>
    <n v="3"/>
    <n v="781.58999999999924"/>
    <n v="1"/>
    <n v="3"/>
    <n v="3"/>
    <x v="0"/>
    <x v="0"/>
    <x v="0"/>
  </r>
  <r>
    <n v="13288"/>
    <n v="443"/>
    <n v="5"/>
    <n v="927.61"/>
    <n v="1"/>
    <n v="4"/>
    <n v="3"/>
    <x v="0"/>
    <x v="0"/>
    <x v="0"/>
  </r>
  <r>
    <n v="13289"/>
    <n v="723"/>
    <n v="1"/>
    <n v="307.94999999999993"/>
    <n v="1"/>
    <n v="1"/>
    <n v="2"/>
    <x v="3"/>
    <x v="0"/>
    <x v="0"/>
  </r>
  <r>
    <n v="13290"/>
    <n v="438"/>
    <n v="1"/>
    <n v="208.63"/>
    <n v="1"/>
    <n v="1"/>
    <n v="1"/>
    <x v="3"/>
    <x v="0"/>
    <x v="0"/>
  </r>
  <r>
    <n v="13291"/>
    <n v="155"/>
    <n v="11"/>
    <n v="3320.8399999999929"/>
    <n v="3"/>
    <n v="5"/>
    <n v="5"/>
    <x v="2"/>
    <x v="0"/>
    <x v="0"/>
  </r>
  <r>
    <n v="13292"/>
    <n v="38"/>
    <n v="5"/>
    <n v="994.51000000000158"/>
    <n v="4"/>
    <n v="4"/>
    <n v="3"/>
    <x v="2"/>
    <x v="1"/>
    <x v="0"/>
  </r>
  <r>
    <n v="13293"/>
    <n v="392"/>
    <n v="6"/>
    <n v="1192.9400000000012"/>
    <n v="2"/>
    <n v="4"/>
    <n v="3"/>
    <x v="0"/>
    <x v="0"/>
    <x v="0"/>
  </r>
  <r>
    <n v="13294"/>
    <n v="189"/>
    <n v="3"/>
    <n v="1689.5299999999988"/>
    <n v="3"/>
    <n v="3"/>
    <n v="4"/>
    <x v="2"/>
    <x v="0"/>
    <x v="0"/>
  </r>
  <r>
    <n v="13295"/>
    <n v="359"/>
    <n v="4"/>
    <n v="1101.9700000000009"/>
    <n v="2"/>
    <n v="3"/>
    <n v="3"/>
    <x v="0"/>
    <x v="0"/>
    <x v="0"/>
  </r>
  <r>
    <n v="13296"/>
    <n v="137"/>
    <n v="6"/>
    <n v="792.51000000000136"/>
    <n v="3"/>
    <n v="4"/>
    <n v="3"/>
    <x v="2"/>
    <x v="0"/>
    <x v="0"/>
  </r>
  <r>
    <n v="13297"/>
    <n v="7"/>
    <n v="7"/>
    <n v="4368.6199999999963"/>
    <n v="5"/>
    <n v="4"/>
    <n v="5"/>
    <x v="1"/>
    <x v="1"/>
    <x v="0"/>
  </r>
  <r>
    <n v="13298"/>
    <n v="1"/>
    <n v="1"/>
    <n v="360"/>
    <n v="5"/>
    <n v="1"/>
    <n v="2"/>
    <x v="5"/>
    <x v="1"/>
    <x v="0"/>
  </r>
  <r>
    <n v="13299"/>
    <n v="268"/>
    <n v="3"/>
    <n v="1218.6999999999982"/>
    <n v="2"/>
    <n v="3"/>
    <n v="3"/>
    <x v="0"/>
    <x v="0"/>
    <x v="0"/>
  </r>
  <r>
    <n v="13300"/>
    <n v="169"/>
    <n v="3"/>
    <n v="1285.51"/>
    <n v="3"/>
    <n v="3"/>
    <n v="4"/>
    <x v="2"/>
    <x v="0"/>
    <x v="0"/>
  </r>
  <r>
    <n v="13301"/>
    <n v="103"/>
    <n v="4"/>
    <n v="618.08999999999889"/>
    <n v="3"/>
    <n v="3"/>
    <n v="2"/>
    <x v="4"/>
    <x v="0"/>
    <x v="0"/>
  </r>
  <r>
    <n v="13302"/>
    <n v="155"/>
    <n v="2"/>
    <n v="159.19999999999999"/>
    <n v="3"/>
    <n v="2"/>
    <n v="1"/>
    <x v="4"/>
    <x v="0"/>
    <x v="0"/>
  </r>
  <r>
    <n v="13303"/>
    <n v="400"/>
    <n v="1"/>
    <n v="61.72"/>
    <n v="2"/>
    <n v="1"/>
    <n v="1"/>
    <x v="3"/>
    <x v="0"/>
    <x v="0"/>
  </r>
  <r>
    <n v="13304"/>
    <n v="351"/>
    <n v="4"/>
    <n v="1217.9900000000014"/>
    <n v="2"/>
    <n v="3"/>
    <n v="3"/>
    <x v="0"/>
    <x v="0"/>
    <x v="0"/>
  </r>
  <r>
    <n v="13305"/>
    <n v="4"/>
    <n v="16"/>
    <n v="3754.7099999999946"/>
    <n v="5"/>
    <n v="5"/>
    <n v="5"/>
    <x v="1"/>
    <x v="1"/>
    <x v="0"/>
  </r>
  <r>
    <n v="13306"/>
    <n v="430"/>
    <n v="1"/>
    <n v="53.65"/>
    <n v="1"/>
    <n v="1"/>
    <n v="1"/>
    <x v="3"/>
    <x v="0"/>
    <x v="0"/>
  </r>
  <r>
    <n v="13307"/>
    <n v="120"/>
    <n v="3"/>
    <n v="273.34000000000009"/>
    <n v="3"/>
    <n v="3"/>
    <n v="1"/>
    <x v="4"/>
    <x v="0"/>
    <x v="0"/>
  </r>
  <r>
    <n v="13308"/>
    <n v="22"/>
    <n v="4"/>
    <n v="1670.3699999999985"/>
    <n v="4"/>
    <n v="3"/>
    <n v="4"/>
    <x v="2"/>
    <x v="1"/>
    <x v="0"/>
  </r>
  <r>
    <n v="13309"/>
    <n v="7"/>
    <n v="6"/>
    <n v="1706.3699999999972"/>
    <n v="5"/>
    <n v="4"/>
    <n v="4"/>
    <x v="1"/>
    <x v="1"/>
    <x v="0"/>
  </r>
  <r>
    <n v="13310"/>
    <n v="28"/>
    <n v="5"/>
    <n v="1541.1999999999987"/>
    <n v="4"/>
    <n v="4"/>
    <n v="4"/>
    <x v="1"/>
    <x v="1"/>
    <x v="0"/>
  </r>
  <r>
    <n v="13311"/>
    <n v="4"/>
    <n v="2"/>
    <n v="598.56999999999982"/>
    <n v="5"/>
    <n v="2"/>
    <n v="2"/>
    <x v="5"/>
    <x v="1"/>
    <x v="0"/>
  </r>
  <r>
    <n v="13312"/>
    <n v="451"/>
    <n v="1"/>
    <n v="124.75"/>
    <n v="1"/>
    <n v="1"/>
    <n v="1"/>
    <x v="3"/>
    <x v="0"/>
    <x v="0"/>
  </r>
  <r>
    <n v="13313"/>
    <n v="22"/>
    <n v="12"/>
    <n v="3445.3199999999956"/>
    <n v="4"/>
    <n v="5"/>
    <n v="5"/>
    <x v="1"/>
    <x v="1"/>
    <x v="0"/>
  </r>
  <r>
    <n v="13314"/>
    <n v="1"/>
    <n v="3"/>
    <n v="775.9400000000004"/>
    <n v="5"/>
    <n v="3"/>
    <n v="3"/>
    <x v="2"/>
    <x v="1"/>
    <x v="0"/>
  </r>
  <r>
    <n v="13315"/>
    <n v="689"/>
    <n v="1"/>
    <n v="310.26000000000016"/>
    <n v="1"/>
    <n v="1"/>
    <n v="2"/>
    <x v="3"/>
    <x v="0"/>
    <x v="0"/>
  </r>
  <r>
    <n v="13316"/>
    <n v="37"/>
    <n v="10"/>
    <n v="13191.570000000003"/>
    <n v="4"/>
    <n v="5"/>
    <n v="5"/>
    <x v="1"/>
    <x v="1"/>
    <x v="0"/>
  </r>
  <r>
    <n v="13317"/>
    <n v="66"/>
    <n v="19"/>
    <n v="6486.091000000014"/>
    <n v="3"/>
    <n v="5"/>
    <n v="5"/>
    <x v="2"/>
    <x v="1"/>
    <x v="0"/>
  </r>
  <r>
    <n v="13318"/>
    <n v="1"/>
    <n v="3"/>
    <n v="640.76"/>
    <n v="5"/>
    <n v="3"/>
    <n v="3"/>
    <x v="2"/>
    <x v="1"/>
    <x v="0"/>
  </r>
  <r>
    <n v="13319"/>
    <n v="5"/>
    <n v="58"/>
    <n v="22082.499999999996"/>
    <n v="5"/>
    <n v="5"/>
    <n v="5"/>
    <x v="1"/>
    <x v="1"/>
    <x v="0"/>
  </r>
  <r>
    <n v="13320"/>
    <n v="78"/>
    <n v="6"/>
    <n v="2228.0999999999981"/>
    <n v="3"/>
    <n v="4"/>
    <n v="4"/>
    <x v="2"/>
    <x v="1"/>
    <x v="0"/>
  </r>
  <r>
    <n v="13321"/>
    <n v="72"/>
    <n v="2"/>
    <n v="567.3599999999999"/>
    <n v="3"/>
    <n v="2"/>
    <n v="2"/>
    <x v="4"/>
    <x v="1"/>
    <x v="0"/>
  </r>
  <r>
    <n v="13322"/>
    <n v="17"/>
    <n v="1"/>
    <n v="199.47999999999993"/>
    <n v="5"/>
    <n v="1"/>
    <n v="1"/>
    <x v="5"/>
    <x v="1"/>
    <x v="0"/>
  </r>
  <r>
    <n v="13323"/>
    <n v="3"/>
    <n v="5"/>
    <n v="787.85000000000025"/>
    <n v="5"/>
    <n v="4"/>
    <n v="3"/>
    <x v="2"/>
    <x v="1"/>
    <x v="0"/>
  </r>
  <r>
    <n v="13324"/>
    <n v="36"/>
    <n v="18"/>
    <n v="10513.469999999974"/>
    <n v="4"/>
    <n v="5"/>
    <n v="5"/>
    <x v="1"/>
    <x v="1"/>
    <x v="0"/>
  </r>
  <r>
    <n v="13325"/>
    <n v="81"/>
    <n v="1"/>
    <n v="675.30000000000007"/>
    <n v="3"/>
    <n v="1"/>
    <n v="3"/>
    <x v="4"/>
    <x v="1"/>
    <x v="0"/>
  </r>
  <r>
    <n v="13326"/>
    <n v="432"/>
    <n v="1"/>
    <n v="281.7600000000001"/>
    <n v="1"/>
    <n v="1"/>
    <n v="1"/>
    <x v="3"/>
    <x v="0"/>
    <x v="0"/>
  </r>
  <r>
    <n v="13327"/>
    <n v="38"/>
    <n v="20"/>
    <n v="9879.4799999999886"/>
    <n v="4"/>
    <n v="5"/>
    <n v="5"/>
    <x v="1"/>
    <x v="1"/>
    <x v="0"/>
  </r>
  <r>
    <n v="13328"/>
    <n v="316"/>
    <n v="1"/>
    <n v="1308.48"/>
    <n v="2"/>
    <n v="1"/>
    <n v="4"/>
    <x v="4"/>
    <x v="0"/>
    <x v="0"/>
  </r>
  <r>
    <n v="13329"/>
    <n v="31"/>
    <n v="8"/>
    <n v="5112.9699999999839"/>
    <n v="4"/>
    <n v="4"/>
    <n v="5"/>
    <x v="1"/>
    <x v="1"/>
    <x v="0"/>
  </r>
  <r>
    <n v="13330"/>
    <n v="92"/>
    <n v="6"/>
    <n v="2806.1799999999944"/>
    <n v="3"/>
    <n v="4"/>
    <n v="4"/>
    <x v="2"/>
    <x v="0"/>
    <x v="0"/>
  </r>
  <r>
    <n v="13331"/>
    <n v="401"/>
    <n v="1"/>
    <n v="262.40000000000003"/>
    <n v="2"/>
    <n v="1"/>
    <n v="1"/>
    <x v="3"/>
    <x v="0"/>
    <x v="0"/>
  </r>
  <r>
    <n v="13332"/>
    <n v="14"/>
    <n v="1"/>
    <n v="350.89999999999986"/>
    <n v="5"/>
    <n v="1"/>
    <n v="2"/>
    <x v="5"/>
    <x v="1"/>
    <x v="0"/>
  </r>
  <r>
    <n v="13333"/>
    <n v="411"/>
    <n v="3"/>
    <n v="1015.7399999999996"/>
    <n v="1"/>
    <n v="3"/>
    <n v="3"/>
    <x v="0"/>
    <x v="0"/>
    <x v="0"/>
  </r>
  <r>
    <n v="13334"/>
    <n v="82"/>
    <n v="5"/>
    <n v="6263.7500000000009"/>
    <n v="3"/>
    <n v="4"/>
    <n v="5"/>
    <x v="2"/>
    <x v="1"/>
    <x v="0"/>
  </r>
  <r>
    <n v="13336"/>
    <n v="77"/>
    <n v="1"/>
    <n v="795.12000000000035"/>
    <n v="3"/>
    <n v="1"/>
    <n v="3"/>
    <x v="4"/>
    <x v="1"/>
    <x v="0"/>
  </r>
  <r>
    <n v="13337"/>
    <n v="546"/>
    <n v="1"/>
    <n v="1575.2599999999979"/>
    <n v="1"/>
    <n v="1"/>
    <n v="4"/>
    <x v="4"/>
    <x v="0"/>
    <x v="0"/>
  </r>
  <r>
    <n v="13338"/>
    <n v="157"/>
    <n v="4"/>
    <n v="2445.6199999999958"/>
    <n v="3"/>
    <n v="3"/>
    <n v="4"/>
    <x v="2"/>
    <x v="0"/>
    <x v="0"/>
  </r>
  <r>
    <n v="13339"/>
    <n v="200"/>
    <n v="1"/>
    <n v="860.12000000000057"/>
    <n v="2"/>
    <n v="1"/>
    <n v="3"/>
    <x v="4"/>
    <x v="0"/>
    <x v="0"/>
  </r>
  <r>
    <n v="13340"/>
    <n v="45"/>
    <n v="12"/>
    <n v="22100.559999999994"/>
    <n v="4"/>
    <n v="5"/>
    <n v="5"/>
    <x v="1"/>
    <x v="1"/>
    <x v="0"/>
  </r>
  <r>
    <n v="13341"/>
    <n v="260"/>
    <n v="1"/>
    <n v="775.84999999999945"/>
    <n v="2"/>
    <n v="1"/>
    <n v="3"/>
    <x v="4"/>
    <x v="0"/>
    <x v="0"/>
  </r>
  <r>
    <n v="13343"/>
    <n v="177"/>
    <n v="1"/>
    <n v="353.43000000000018"/>
    <n v="3"/>
    <n v="1"/>
    <n v="2"/>
    <x v="4"/>
    <x v="0"/>
    <x v="0"/>
  </r>
  <r>
    <n v="13344"/>
    <n v="67"/>
    <n v="3"/>
    <n v="2543.7199999999962"/>
    <n v="3"/>
    <n v="3"/>
    <n v="4"/>
    <x v="2"/>
    <x v="1"/>
    <x v="0"/>
  </r>
  <r>
    <n v="13345"/>
    <n v="287"/>
    <n v="1"/>
    <n v="389.50000000000006"/>
    <n v="2"/>
    <n v="1"/>
    <n v="2"/>
    <x v="3"/>
    <x v="0"/>
    <x v="0"/>
  </r>
  <r>
    <n v="13346"/>
    <n v="462"/>
    <n v="6"/>
    <n v="299.40000000000003"/>
    <n v="1"/>
    <n v="4"/>
    <n v="2"/>
    <x v="0"/>
    <x v="0"/>
    <x v="0"/>
  </r>
  <r>
    <n v="13347"/>
    <n v="70"/>
    <n v="1"/>
    <n v="341.36"/>
    <n v="3"/>
    <n v="1"/>
    <n v="2"/>
    <x v="4"/>
    <x v="1"/>
    <x v="0"/>
  </r>
  <r>
    <n v="13348"/>
    <n v="64"/>
    <n v="1"/>
    <n v="233.75999999999991"/>
    <n v="3"/>
    <n v="1"/>
    <n v="1"/>
    <x v="4"/>
    <x v="1"/>
    <x v="0"/>
  </r>
  <r>
    <n v="13349"/>
    <n v="10"/>
    <n v="1"/>
    <n v="247.32000000000005"/>
    <n v="5"/>
    <n v="1"/>
    <n v="1"/>
    <x v="5"/>
    <x v="1"/>
    <x v="0"/>
  </r>
  <r>
    <n v="13350"/>
    <n v="16"/>
    <n v="2"/>
    <n v="979.12000000000012"/>
    <n v="5"/>
    <n v="2"/>
    <n v="3"/>
    <x v="5"/>
    <x v="1"/>
    <x v="0"/>
  </r>
  <r>
    <n v="13351"/>
    <n v="66"/>
    <n v="1"/>
    <n v="373.94000000000023"/>
    <n v="3"/>
    <n v="1"/>
    <n v="2"/>
    <x v="4"/>
    <x v="1"/>
    <x v="0"/>
  </r>
  <r>
    <n v="13352"/>
    <n v="60"/>
    <n v="1"/>
    <n v="397.98000000000019"/>
    <n v="3"/>
    <n v="1"/>
    <n v="2"/>
    <x v="4"/>
    <x v="1"/>
    <x v="0"/>
  </r>
  <r>
    <n v="13354"/>
    <n v="71"/>
    <n v="1"/>
    <n v="743.52999999999952"/>
    <n v="3"/>
    <n v="1"/>
    <n v="3"/>
    <x v="4"/>
    <x v="1"/>
    <x v="0"/>
  </r>
  <r>
    <n v="13355"/>
    <n v="122"/>
    <n v="1"/>
    <n v="674.70000000000039"/>
    <n v="3"/>
    <n v="1"/>
    <n v="3"/>
    <x v="4"/>
    <x v="0"/>
    <x v="0"/>
  </r>
  <r>
    <n v="13356"/>
    <n v="80"/>
    <n v="1"/>
    <n v="768.24000000000069"/>
    <n v="3"/>
    <n v="1"/>
    <n v="3"/>
    <x v="4"/>
    <x v="1"/>
    <x v="0"/>
  </r>
  <r>
    <n v="13357"/>
    <n v="257"/>
    <n v="5"/>
    <n v="3838.3600000000265"/>
    <n v="2"/>
    <n v="4"/>
    <n v="5"/>
    <x v="0"/>
    <x v="0"/>
    <x v="0"/>
  </r>
  <r>
    <n v="13358"/>
    <n v="268"/>
    <n v="1"/>
    <n v="439.0300000000002"/>
    <n v="2"/>
    <n v="1"/>
    <n v="2"/>
    <x v="3"/>
    <x v="0"/>
    <x v="0"/>
  </r>
  <r>
    <n v="13359"/>
    <n v="63"/>
    <n v="2"/>
    <n v="1043.3099999999993"/>
    <n v="3"/>
    <n v="2"/>
    <n v="3"/>
    <x v="4"/>
    <x v="1"/>
    <x v="0"/>
  </r>
  <r>
    <n v="13360"/>
    <n v="431"/>
    <n v="4"/>
    <n v="1553.6499999999985"/>
    <n v="1"/>
    <n v="3"/>
    <n v="4"/>
    <x v="0"/>
    <x v="0"/>
    <x v="0"/>
  </r>
  <r>
    <n v="13361"/>
    <n v="472"/>
    <n v="2"/>
    <n v="1450.4999999999998"/>
    <n v="1"/>
    <n v="2"/>
    <n v="4"/>
    <x v="4"/>
    <x v="0"/>
    <x v="0"/>
  </r>
  <r>
    <n v="13362"/>
    <n v="9"/>
    <n v="7"/>
    <n v="5394.0700000000461"/>
    <n v="5"/>
    <n v="4"/>
    <n v="5"/>
    <x v="1"/>
    <x v="1"/>
    <x v="0"/>
  </r>
  <r>
    <n v="13363"/>
    <n v="17"/>
    <n v="3"/>
    <n v="1723.8599999999969"/>
    <n v="5"/>
    <n v="3"/>
    <n v="4"/>
    <x v="2"/>
    <x v="1"/>
    <x v="0"/>
  </r>
  <r>
    <n v="13364"/>
    <n v="71"/>
    <n v="1"/>
    <n v="134.96"/>
    <n v="3"/>
    <n v="1"/>
    <n v="1"/>
    <x v="4"/>
    <x v="1"/>
    <x v="0"/>
  </r>
  <r>
    <n v="13365"/>
    <n v="33"/>
    <n v="2"/>
    <n v="2225.3699999999958"/>
    <n v="4"/>
    <n v="2"/>
    <n v="4"/>
    <x v="5"/>
    <x v="1"/>
    <x v="0"/>
  </r>
  <r>
    <n v="13366"/>
    <n v="50"/>
    <n v="1"/>
    <n v="56.160000000000004"/>
    <n v="4"/>
    <n v="1"/>
    <n v="1"/>
    <x v="5"/>
    <x v="1"/>
    <x v="0"/>
  </r>
  <r>
    <n v="13367"/>
    <n v="431"/>
    <n v="1"/>
    <n v="510.2"/>
    <n v="1"/>
    <n v="1"/>
    <n v="2"/>
    <x v="3"/>
    <x v="0"/>
    <x v="0"/>
  </r>
  <r>
    <n v="13368"/>
    <n v="256"/>
    <n v="4"/>
    <n v="1121.5000000000002"/>
    <n v="2"/>
    <n v="3"/>
    <n v="3"/>
    <x v="0"/>
    <x v="0"/>
    <x v="0"/>
  </r>
  <r>
    <n v="13369"/>
    <n v="365"/>
    <n v="1"/>
    <n v="616.55999999999972"/>
    <n v="2"/>
    <n v="1"/>
    <n v="2"/>
    <x v="3"/>
    <x v="0"/>
    <x v="0"/>
  </r>
  <r>
    <n v="13370"/>
    <n v="371"/>
    <n v="1"/>
    <n v="1509.7400000000018"/>
    <n v="2"/>
    <n v="1"/>
    <n v="4"/>
    <x v="4"/>
    <x v="0"/>
    <x v="0"/>
  </r>
  <r>
    <n v="13371"/>
    <n v="505"/>
    <n v="2"/>
    <n v="2297.660000000003"/>
    <n v="1"/>
    <n v="2"/>
    <n v="4"/>
    <x v="4"/>
    <x v="0"/>
    <x v="0"/>
  </r>
  <r>
    <n v="13372"/>
    <n v="89"/>
    <n v="1"/>
    <n v="378.64000000000021"/>
    <n v="3"/>
    <n v="1"/>
    <n v="2"/>
    <x v="4"/>
    <x v="1"/>
    <x v="0"/>
  </r>
  <r>
    <n v="13373"/>
    <n v="60"/>
    <n v="6"/>
    <n v="7587.1899999999796"/>
    <n v="3"/>
    <n v="4"/>
    <n v="5"/>
    <x v="2"/>
    <x v="1"/>
    <x v="0"/>
  </r>
  <r>
    <n v="13374"/>
    <n v="414"/>
    <n v="2"/>
    <n v="422.80000000000013"/>
    <n v="1"/>
    <n v="2"/>
    <n v="2"/>
    <x v="3"/>
    <x v="0"/>
    <x v="0"/>
  </r>
  <r>
    <n v="13375"/>
    <n v="88"/>
    <n v="2"/>
    <n v="1792.2299999999989"/>
    <n v="3"/>
    <n v="2"/>
    <n v="4"/>
    <x v="4"/>
    <x v="1"/>
    <x v="0"/>
  </r>
  <r>
    <n v="13376"/>
    <n v="99"/>
    <n v="3"/>
    <n v="1019.7600000000004"/>
    <n v="3"/>
    <n v="3"/>
    <n v="3"/>
    <x v="2"/>
    <x v="0"/>
    <x v="0"/>
  </r>
  <r>
    <n v="13377"/>
    <n v="396"/>
    <n v="2"/>
    <n v="1552.8800000000015"/>
    <n v="2"/>
    <n v="2"/>
    <n v="4"/>
    <x v="4"/>
    <x v="0"/>
    <x v="0"/>
  </r>
  <r>
    <n v="13379"/>
    <n v="26"/>
    <n v="3"/>
    <n v="572.55999999999938"/>
    <n v="4"/>
    <n v="3"/>
    <n v="2"/>
    <x v="4"/>
    <x v="1"/>
    <x v="0"/>
  </r>
  <r>
    <n v="13380"/>
    <n v="432"/>
    <n v="1"/>
    <n v="62.4"/>
    <n v="1"/>
    <n v="1"/>
    <n v="1"/>
    <x v="3"/>
    <x v="0"/>
    <x v="0"/>
  </r>
  <r>
    <n v="13381"/>
    <n v="31"/>
    <n v="12"/>
    <n v="8224.3700000000699"/>
    <n v="4"/>
    <n v="5"/>
    <n v="5"/>
    <x v="1"/>
    <x v="1"/>
    <x v="0"/>
  </r>
  <r>
    <n v="13382"/>
    <n v="280"/>
    <n v="5"/>
    <n v="1387.5800000000015"/>
    <n v="2"/>
    <n v="4"/>
    <n v="4"/>
    <x v="0"/>
    <x v="0"/>
    <x v="0"/>
  </r>
  <r>
    <n v="13383"/>
    <n v="543"/>
    <n v="1"/>
    <n v="305.28000000000003"/>
    <n v="1"/>
    <n v="1"/>
    <n v="2"/>
    <x v="3"/>
    <x v="0"/>
    <x v="0"/>
  </r>
  <r>
    <n v="13384"/>
    <n v="30"/>
    <n v="11"/>
    <n v="6680.8300000000218"/>
    <n v="4"/>
    <n v="5"/>
    <n v="5"/>
    <x v="1"/>
    <x v="1"/>
    <x v="0"/>
  </r>
  <r>
    <n v="13385"/>
    <n v="329"/>
    <n v="1"/>
    <n v="534.56999999999982"/>
    <n v="2"/>
    <n v="1"/>
    <n v="2"/>
    <x v="3"/>
    <x v="0"/>
    <x v="0"/>
  </r>
  <r>
    <n v="13386"/>
    <n v="414"/>
    <n v="2"/>
    <n v="835.45999999999947"/>
    <n v="1"/>
    <n v="2"/>
    <n v="3"/>
    <x v="4"/>
    <x v="0"/>
    <x v="0"/>
  </r>
  <r>
    <n v="13387"/>
    <n v="417"/>
    <n v="1"/>
    <n v="189.44000000000037"/>
    <n v="1"/>
    <n v="1"/>
    <n v="1"/>
    <x v="3"/>
    <x v="0"/>
    <x v="0"/>
  </r>
  <r>
    <n v="13388"/>
    <n v="131"/>
    <n v="3"/>
    <n v="1185.6499999999996"/>
    <n v="3"/>
    <n v="3"/>
    <n v="3"/>
    <x v="2"/>
    <x v="0"/>
    <x v="0"/>
  </r>
  <r>
    <n v="13389"/>
    <n v="11"/>
    <n v="3"/>
    <n v="797.9599999999997"/>
    <n v="5"/>
    <n v="3"/>
    <n v="3"/>
    <x v="2"/>
    <x v="1"/>
    <x v="0"/>
  </r>
  <r>
    <n v="13390"/>
    <n v="74"/>
    <n v="1"/>
    <n v="544.08000000000004"/>
    <n v="3"/>
    <n v="1"/>
    <n v="2"/>
    <x v="4"/>
    <x v="1"/>
    <x v="0"/>
  </r>
  <r>
    <n v="13391"/>
    <n v="203"/>
    <n v="1"/>
    <n v="59.8"/>
    <n v="2"/>
    <n v="1"/>
    <n v="1"/>
    <x v="3"/>
    <x v="0"/>
    <x v="0"/>
  </r>
  <r>
    <n v="13392"/>
    <n v="677"/>
    <n v="1"/>
    <n v="91.14"/>
    <n v="1"/>
    <n v="1"/>
    <n v="1"/>
    <x v="3"/>
    <x v="0"/>
    <x v="0"/>
  </r>
  <r>
    <n v="13393"/>
    <n v="583"/>
    <n v="4"/>
    <n v="1131.4499999999985"/>
    <n v="1"/>
    <n v="3"/>
    <n v="3"/>
    <x v="0"/>
    <x v="0"/>
    <x v="0"/>
  </r>
  <r>
    <n v="13394"/>
    <n v="1"/>
    <n v="19"/>
    <n v="6621.700000000018"/>
    <n v="5"/>
    <n v="5"/>
    <n v="5"/>
    <x v="1"/>
    <x v="1"/>
    <x v="0"/>
  </r>
  <r>
    <n v="13395"/>
    <n v="185"/>
    <n v="3"/>
    <n v="1180.2299999999998"/>
    <n v="3"/>
    <n v="3"/>
    <n v="3"/>
    <x v="2"/>
    <x v="0"/>
    <x v="0"/>
  </r>
  <r>
    <n v="13396"/>
    <n v="29"/>
    <n v="2"/>
    <n v="1360.9899999999996"/>
    <n v="4"/>
    <n v="2"/>
    <n v="4"/>
    <x v="5"/>
    <x v="1"/>
    <x v="0"/>
  </r>
  <r>
    <n v="13397"/>
    <n v="72"/>
    <n v="10"/>
    <n v="3191.8699999999967"/>
    <n v="3"/>
    <n v="5"/>
    <n v="5"/>
    <x v="2"/>
    <x v="1"/>
    <x v="0"/>
  </r>
  <r>
    <n v="13398"/>
    <n v="192"/>
    <n v="2"/>
    <n v="670.34000000000015"/>
    <n v="2"/>
    <n v="2"/>
    <n v="3"/>
    <x v="4"/>
    <x v="0"/>
    <x v="0"/>
  </r>
  <r>
    <n v="13399"/>
    <n v="464"/>
    <n v="3"/>
    <n v="275.40000000000003"/>
    <n v="1"/>
    <n v="3"/>
    <n v="1"/>
    <x v="0"/>
    <x v="0"/>
    <x v="0"/>
  </r>
  <r>
    <n v="13400"/>
    <n v="582"/>
    <n v="1"/>
    <n v="310.83"/>
    <n v="1"/>
    <n v="1"/>
    <n v="2"/>
    <x v="3"/>
    <x v="0"/>
    <x v="0"/>
  </r>
  <r>
    <n v="13402"/>
    <n v="127"/>
    <n v="4"/>
    <n v="1535.1300000000019"/>
    <n v="3"/>
    <n v="3"/>
    <n v="4"/>
    <x v="2"/>
    <x v="0"/>
    <x v="0"/>
  </r>
  <r>
    <n v="13403"/>
    <n v="17"/>
    <n v="3"/>
    <n v="229.5"/>
    <n v="5"/>
    <n v="3"/>
    <n v="1"/>
    <x v="4"/>
    <x v="1"/>
    <x v="0"/>
  </r>
  <r>
    <n v="13404"/>
    <n v="1"/>
    <n v="2"/>
    <n v="252.48999999999995"/>
    <n v="5"/>
    <n v="2"/>
    <n v="1"/>
    <x v="5"/>
    <x v="1"/>
    <x v="0"/>
  </r>
  <r>
    <n v="13405"/>
    <n v="74"/>
    <n v="6"/>
    <n v="1213.8110000000008"/>
    <n v="3"/>
    <n v="4"/>
    <n v="3"/>
    <x v="2"/>
    <x v="1"/>
    <x v="0"/>
  </r>
  <r>
    <n v="13406"/>
    <n v="427"/>
    <n v="2"/>
    <n v="568.91999999999996"/>
    <n v="1"/>
    <n v="2"/>
    <n v="2"/>
    <x v="3"/>
    <x v="0"/>
    <x v="0"/>
  </r>
  <r>
    <n v="13407"/>
    <n v="578"/>
    <n v="3"/>
    <n v="2244.7000000000016"/>
    <n v="1"/>
    <n v="3"/>
    <n v="4"/>
    <x v="0"/>
    <x v="0"/>
    <x v="0"/>
  </r>
  <r>
    <n v="13408"/>
    <n v="1"/>
    <n v="106"/>
    <n v="51733.461999999796"/>
    <n v="5"/>
    <n v="5"/>
    <n v="5"/>
    <x v="1"/>
    <x v="1"/>
    <x v="0"/>
  </r>
  <r>
    <n v="13410"/>
    <n v="24"/>
    <n v="9"/>
    <n v="2201.9600000000023"/>
    <n v="4"/>
    <n v="5"/>
    <n v="4"/>
    <x v="1"/>
    <x v="1"/>
    <x v="0"/>
  </r>
  <r>
    <n v="13411"/>
    <n v="107"/>
    <n v="1"/>
    <n v="213.55000000000007"/>
    <n v="3"/>
    <n v="1"/>
    <n v="1"/>
    <x v="4"/>
    <x v="0"/>
    <x v="0"/>
  </r>
  <r>
    <n v="13412"/>
    <n v="620"/>
    <n v="1"/>
    <n v="487.35000000000025"/>
    <n v="1"/>
    <n v="1"/>
    <n v="2"/>
    <x v="3"/>
    <x v="0"/>
    <x v="0"/>
  </r>
  <r>
    <n v="13413"/>
    <n v="639"/>
    <n v="6"/>
    <n v="429.44000000000023"/>
    <n v="1"/>
    <n v="4"/>
    <n v="2"/>
    <x v="0"/>
    <x v="0"/>
    <x v="0"/>
  </r>
  <r>
    <n v="13414"/>
    <n v="133"/>
    <n v="6"/>
    <n v="2494.1400000000003"/>
    <n v="3"/>
    <n v="4"/>
    <n v="4"/>
    <x v="2"/>
    <x v="0"/>
    <x v="0"/>
  </r>
  <r>
    <n v="13415"/>
    <n v="472"/>
    <n v="4"/>
    <n v="800.66999999999871"/>
    <n v="1"/>
    <n v="3"/>
    <n v="3"/>
    <x v="0"/>
    <x v="0"/>
    <x v="0"/>
  </r>
  <r>
    <n v="13416"/>
    <n v="43"/>
    <n v="3"/>
    <n v="940.7999999999995"/>
    <n v="4"/>
    <n v="3"/>
    <n v="3"/>
    <x v="2"/>
    <x v="1"/>
    <x v="0"/>
  </r>
  <r>
    <n v="13417"/>
    <n v="4"/>
    <n v="6"/>
    <n v="1669.4900000000018"/>
    <n v="5"/>
    <n v="4"/>
    <n v="4"/>
    <x v="1"/>
    <x v="1"/>
    <x v="0"/>
  </r>
  <r>
    <n v="13418"/>
    <n v="11"/>
    <n v="31"/>
    <n v="12233.599999999893"/>
    <n v="5"/>
    <n v="5"/>
    <n v="5"/>
    <x v="1"/>
    <x v="1"/>
    <x v="0"/>
  </r>
  <r>
    <n v="13419"/>
    <n v="63"/>
    <n v="1"/>
    <n v="221.05999999999997"/>
    <n v="3"/>
    <n v="1"/>
    <n v="1"/>
    <x v="4"/>
    <x v="1"/>
    <x v="0"/>
  </r>
  <r>
    <n v="13420"/>
    <n v="149"/>
    <n v="2"/>
    <n v="159.85"/>
    <n v="3"/>
    <n v="2"/>
    <n v="1"/>
    <x v="4"/>
    <x v="0"/>
    <x v="0"/>
  </r>
  <r>
    <n v="13421"/>
    <n v="40"/>
    <n v="8"/>
    <n v="4103.1200000000026"/>
    <n v="4"/>
    <n v="4"/>
    <n v="5"/>
    <x v="1"/>
    <x v="1"/>
    <x v="0"/>
  </r>
  <r>
    <n v="13422"/>
    <n v="64"/>
    <n v="1"/>
    <n v="2626.2999999999938"/>
    <n v="3"/>
    <n v="1"/>
    <n v="4"/>
    <x v="4"/>
    <x v="1"/>
    <x v="0"/>
  </r>
  <r>
    <n v="13423"/>
    <n v="428"/>
    <n v="1"/>
    <n v="217.02999999999997"/>
    <n v="1"/>
    <n v="1"/>
    <n v="1"/>
    <x v="3"/>
    <x v="0"/>
    <x v="0"/>
  </r>
  <r>
    <n v="13424"/>
    <n v="449"/>
    <n v="1"/>
    <n v="572.77000000000032"/>
    <n v="1"/>
    <n v="1"/>
    <n v="2"/>
    <x v="3"/>
    <x v="0"/>
    <x v="0"/>
  </r>
  <r>
    <n v="13425"/>
    <n v="108"/>
    <n v="5"/>
    <n v="3403.6300000000033"/>
    <n v="3"/>
    <n v="4"/>
    <n v="5"/>
    <x v="2"/>
    <x v="0"/>
    <x v="0"/>
  </r>
  <r>
    <n v="13426"/>
    <n v="0"/>
    <n v="22"/>
    <n v="8167.3799999999319"/>
    <n v="5"/>
    <n v="5"/>
    <n v="5"/>
    <x v="1"/>
    <x v="1"/>
    <x v="0"/>
  </r>
  <r>
    <n v="13427"/>
    <n v="19"/>
    <n v="6"/>
    <n v="1006.5299999999993"/>
    <n v="5"/>
    <n v="4"/>
    <n v="3"/>
    <x v="2"/>
    <x v="1"/>
    <x v="0"/>
  </r>
  <r>
    <n v="13428"/>
    <n v="10"/>
    <n v="3"/>
    <n v="499.98000000000098"/>
    <n v="5"/>
    <n v="3"/>
    <n v="2"/>
    <x v="4"/>
    <x v="1"/>
    <x v="0"/>
  </r>
  <r>
    <n v="13429"/>
    <n v="10"/>
    <n v="4"/>
    <n v="1006.8000000000012"/>
    <n v="5"/>
    <n v="3"/>
    <n v="3"/>
    <x v="2"/>
    <x v="1"/>
    <x v="0"/>
  </r>
  <r>
    <n v="13430"/>
    <n v="18"/>
    <n v="2"/>
    <n v="679.4500000000005"/>
    <n v="5"/>
    <n v="2"/>
    <n v="3"/>
    <x v="5"/>
    <x v="1"/>
    <x v="0"/>
  </r>
  <r>
    <n v="13431"/>
    <n v="67"/>
    <n v="8"/>
    <n v="3316.2399999999943"/>
    <n v="3"/>
    <n v="4"/>
    <n v="5"/>
    <x v="2"/>
    <x v="1"/>
    <x v="0"/>
  </r>
  <r>
    <n v="13432"/>
    <n v="571"/>
    <n v="2"/>
    <n v="439.09999999999911"/>
    <n v="1"/>
    <n v="2"/>
    <n v="2"/>
    <x v="3"/>
    <x v="0"/>
    <x v="0"/>
  </r>
  <r>
    <n v="13433"/>
    <n v="501"/>
    <n v="4"/>
    <n v="658.31999999999982"/>
    <n v="1"/>
    <n v="3"/>
    <n v="3"/>
    <x v="0"/>
    <x v="0"/>
    <x v="0"/>
  </r>
  <r>
    <n v="13434"/>
    <n v="74"/>
    <n v="5"/>
    <n v="1666.8600000000004"/>
    <n v="3"/>
    <n v="4"/>
    <n v="4"/>
    <x v="2"/>
    <x v="1"/>
    <x v="0"/>
  </r>
  <r>
    <n v="13435"/>
    <n v="5"/>
    <n v="9"/>
    <n v="4475.2299999999905"/>
    <n v="5"/>
    <n v="5"/>
    <n v="5"/>
    <x v="1"/>
    <x v="1"/>
    <x v="0"/>
  </r>
  <r>
    <n v="13436"/>
    <n v="1"/>
    <n v="1"/>
    <n v="196.89000000000001"/>
    <n v="5"/>
    <n v="1"/>
    <n v="1"/>
    <x v="5"/>
    <x v="1"/>
    <x v="0"/>
  </r>
  <r>
    <n v="13437"/>
    <n v="14"/>
    <n v="7"/>
    <n v="3408.0600000000027"/>
    <n v="5"/>
    <n v="4"/>
    <n v="5"/>
    <x v="1"/>
    <x v="1"/>
    <x v="0"/>
  </r>
  <r>
    <n v="13438"/>
    <n v="547"/>
    <n v="1"/>
    <n v="46.5"/>
    <n v="1"/>
    <n v="1"/>
    <n v="1"/>
    <x v="3"/>
    <x v="0"/>
    <x v="0"/>
  </r>
  <r>
    <n v="13439"/>
    <n v="255"/>
    <n v="3"/>
    <n v="986.60999999999751"/>
    <n v="2"/>
    <n v="3"/>
    <n v="3"/>
    <x v="0"/>
    <x v="0"/>
    <x v="0"/>
  </r>
  <r>
    <n v="13440"/>
    <n v="423"/>
    <n v="7"/>
    <n v="1295.2499999999998"/>
    <n v="1"/>
    <n v="4"/>
    <n v="4"/>
    <x v="0"/>
    <x v="0"/>
    <x v="0"/>
  </r>
  <r>
    <n v="13441"/>
    <n v="91"/>
    <n v="2"/>
    <n v="720.90000000000043"/>
    <n v="3"/>
    <n v="2"/>
    <n v="3"/>
    <x v="4"/>
    <x v="0"/>
    <x v="0"/>
  </r>
  <r>
    <n v="13442"/>
    <n v="667"/>
    <n v="3"/>
    <n v="419.87000000000035"/>
    <n v="1"/>
    <n v="3"/>
    <n v="2"/>
    <x v="0"/>
    <x v="0"/>
    <x v="0"/>
  </r>
  <r>
    <n v="13443"/>
    <n v="448"/>
    <n v="6"/>
    <n v="1280.1600000000021"/>
    <n v="1"/>
    <n v="4"/>
    <n v="4"/>
    <x v="0"/>
    <x v="0"/>
    <x v="0"/>
  </r>
  <r>
    <n v="13444"/>
    <n v="374"/>
    <n v="2"/>
    <n v="631.68000000000018"/>
    <n v="2"/>
    <n v="2"/>
    <n v="3"/>
    <x v="4"/>
    <x v="0"/>
    <x v="0"/>
  </r>
  <r>
    <n v="13445"/>
    <n v="626"/>
    <n v="1"/>
    <n v="241.90000000000003"/>
    <n v="1"/>
    <n v="1"/>
    <n v="1"/>
    <x v="3"/>
    <x v="0"/>
    <x v="0"/>
  </r>
  <r>
    <n v="13446"/>
    <n v="430"/>
    <n v="11"/>
    <n v="3881.8900000000062"/>
    <n v="1"/>
    <n v="5"/>
    <n v="5"/>
    <x v="0"/>
    <x v="0"/>
    <x v="0"/>
  </r>
  <r>
    <n v="13447"/>
    <n v="23"/>
    <n v="3"/>
    <n v="1129.1399999999996"/>
    <n v="4"/>
    <n v="3"/>
    <n v="3"/>
    <x v="2"/>
    <x v="1"/>
    <x v="0"/>
  </r>
  <r>
    <n v="13448"/>
    <n v="16"/>
    <n v="13"/>
    <n v="9240.8700000000881"/>
    <n v="5"/>
    <n v="5"/>
    <n v="5"/>
    <x v="1"/>
    <x v="1"/>
    <x v="0"/>
  </r>
  <r>
    <n v="13449"/>
    <n v="23"/>
    <n v="1"/>
    <n v="291.88000000000011"/>
    <n v="4"/>
    <n v="1"/>
    <n v="2"/>
    <x v="5"/>
    <x v="1"/>
    <x v="0"/>
  </r>
  <r>
    <n v="13450"/>
    <n v="26"/>
    <n v="13"/>
    <n v="4120.0399999999963"/>
    <n v="4"/>
    <n v="5"/>
    <n v="5"/>
    <x v="1"/>
    <x v="1"/>
    <x v="0"/>
  </r>
  <r>
    <n v="13451"/>
    <n v="26"/>
    <n v="11"/>
    <n v="7190.9199999999419"/>
    <n v="4"/>
    <n v="5"/>
    <n v="5"/>
    <x v="1"/>
    <x v="1"/>
    <x v="0"/>
  </r>
  <r>
    <n v="13452"/>
    <n v="259"/>
    <n v="3"/>
    <n v="729.79999999999984"/>
    <n v="2"/>
    <n v="3"/>
    <n v="3"/>
    <x v="0"/>
    <x v="0"/>
    <x v="0"/>
  </r>
  <r>
    <n v="13453"/>
    <n v="165"/>
    <n v="3"/>
    <n v="781.68999999999949"/>
    <n v="3"/>
    <n v="3"/>
    <n v="3"/>
    <x v="2"/>
    <x v="0"/>
    <x v="0"/>
  </r>
  <r>
    <n v="13454"/>
    <n v="641"/>
    <n v="1"/>
    <n v="219.86999999999992"/>
    <n v="1"/>
    <n v="1"/>
    <n v="1"/>
    <x v="3"/>
    <x v="0"/>
    <x v="0"/>
  </r>
  <r>
    <n v="13455"/>
    <n v="24"/>
    <n v="6"/>
    <n v="2905.9299999999944"/>
    <n v="4"/>
    <n v="4"/>
    <n v="4"/>
    <x v="1"/>
    <x v="1"/>
    <x v="0"/>
  </r>
  <r>
    <n v="13456"/>
    <n v="17"/>
    <n v="6"/>
    <n v="1766.7200000000009"/>
    <n v="5"/>
    <n v="4"/>
    <n v="4"/>
    <x v="1"/>
    <x v="1"/>
    <x v="0"/>
  </r>
  <r>
    <n v="13457"/>
    <n v="688"/>
    <n v="2"/>
    <n v="148.22"/>
    <n v="1"/>
    <n v="2"/>
    <n v="1"/>
    <x v="3"/>
    <x v="0"/>
    <x v="0"/>
  </r>
  <r>
    <n v="13458"/>
    <n v="7"/>
    <n v="16"/>
    <n v="11959.270000000148"/>
    <n v="5"/>
    <n v="5"/>
    <n v="5"/>
    <x v="1"/>
    <x v="1"/>
    <x v="0"/>
  </r>
  <r>
    <n v="13459"/>
    <n v="624"/>
    <n v="2"/>
    <n v="1160.4100000000021"/>
    <n v="1"/>
    <n v="2"/>
    <n v="3"/>
    <x v="4"/>
    <x v="0"/>
    <x v="0"/>
  </r>
  <r>
    <n v="13460"/>
    <n v="29"/>
    <n v="2"/>
    <n v="183.44000000000003"/>
    <n v="4"/>
    <n v="2"/>
    <n v="1"/>
    <x v="5"/>
    <x v="1"/>
    <x v="0"/>
  </r>
  <r>
    <n v="13461"/>
    <n v="38"/>
    <n v="6"/>
    <n v="4160.0000000000009"/>
    <n v="4"/>
    <n v="4"/>
    <n v="5"/>
    <x v="1"/>
    <x v="1"/>
    <x v="0"/>
  </r>
  <r>
    <n v="13462"/>
    <n v="252"/>
    <n v="5"/>
    <n v="1153.8500000000006"/>
    <n v="2"/>
    <n v="4"/>
    <n v="3"/>
    <x v="0"/>
    <x v="0"/>
    <x v="0"/>
  </r>
  <r>
    <n v="13464"/>
    <n v="58"/>
    <n v="6"/>
    <n v="3097.6400000000017"/>
    <n v="4"/>
    <n v="4"/>
    <n v="5"/>
    <x v="1"/>
    <x v="1"/>
    <x v="0"/>
  </r>
  <r>
    <n v="13465"/>
    <n v="446"/>
    <n v="2"/>
    <n v="931.11999999999989"/>
    <n v="1"/>
    <n v="2"/>
    <n v="3"/>
    <x v="4"/>
    <x v="0"/>
    <x v="0"/>
  </r>
  <r>
    <n v="13466"/>
    <n v="184"/>
    <n v="5"/>
    <n v="1013.3499999999991"/>
    <n v="3"/>
    <n v="4"/>
    <n v="3"/>
    <x v="2"/>
    <x v="0"/>
    <x v="0"/>
  </r>
  <r>
    <n v="13467"/>
    <n v="10"/>
    <n v="2"/>
    <n v="1083.7100000000021"/>
    <n v="5"/>
    <n v="2"/>
    <n v="3"/>
    <x v="5"/>
    <x v="1"/>
    <x v="0"/>
  </r>
  <r>
    <n v="13468"/>
    <n v="1"/>
    <n v="72"/>
    <n v="13390.509999999826"/>
    <n v="5"/>
    <n v="5"/>
    <n v="5"/>
    <x v="1"/>
    <x v="1"/>
    <x v="0"/>
  </r>
  <r>
    <n v="13469"/>
    <n v="653"/>
    <n v="1"/>
    <n v="82.399999999999991"/>
    <n v="1"/>
    <n v="1"/>
    <n v="1"/>
    <x v="3"/>
    <x v="0"/>
    <x v="0"/>
  </r>
  <r>
    <n v="13470"/>
    <n v="99"/>
    <n v="2"/>
    <n v="165"/>
    <n v="3"/>
    <n v="2"/>
    <n v="1"/>
    <x v="4"/>
    <x v="0"/>
    <x v="0"/>
  </r>
  <r>
    <n v="13471"/>
    <n v="1"/>
    <n v="4"/>
    <n v="2531.5799999999958"/>
    <n v="5"/>
    <n v="3"/>
    <n v="4"/>
    <x v="2"/>
    <x v="1"/>
    <x v="0"/>
  </r>
  <r>
    <n v="13472"/>
    <n v="463"/>
    <n v="2"/>
    <n v="592.2399999999999"/>
    <n v="1"/>
    <n v="2"/>
    <n v="2"/>
    <x v="3"/>
    <x v="0"/>
    <x v="0"/>
  </r>
  <r>
    <n v="13473"/>
    <n v="60"/>
    <n v="8"/>
    <n v="2657.7600000000011"/>
    <n v="3"/>
    <n v="4"/>
    <n v="4"/>
    <x v="2"/>
    <x v="1"/>
    <x v="0"/>
  </r>
  <r>
    <n v="13474"/>
    <n v="236"/>
    <n v="3"/>
    <n v="663.78999999999883"/>
    <n v="2"/>
    <n v="3"/>
    <n v="3"/>
    <x v="0"/>
    <x v="0"/>
    <x v="0"/>
  </r>
  <r>
    <n v="13475"/>
    <n v="191"/>
    <n v="4"/>
    <n v="1431.7799999999991"/>
    <n v="2"/>
    <n v="3"/>
    <n v="4"/>
    <x v="0"/>
    <x v="0"/>
    <x v="0"/>
  </r>
  <r>
    <n v="13476"/>
    <n v="178"/>
    <n v="5"/>
    <n v="2061.4700000000007"/>
    <n v="3"/>
    <n v="4"/>
    <n v="4"/>
    <x v="2"/>
    <x v="0"/>
    <x v="0"/>
  </r>
  <r>
    <n v="13477"/>
    <n v="37"/>
    <n v="11"/>
    <n v="2834.1699999999882"/>
    <n v="4"/>
    <n v="5"/>
    <n v="4"/>
    <x v="1"/>
    <x v="1"/>
    <x v="0"/>
  </r>
  <r>
    <n v="13478"/>
    <n v="469"/>
    <n v="5"/>
    <n v="2215.7800000000002"/>
    <n v="1"/>
    <n v="4"/>
    <n v="4"/>
    <x v="0"/>
    <x v="0"/>
    <x v="0"/>
  </r>
  <r>
    <n v="13479"/>
    <n v="200"/>
    <n v="4"/>
    <n v="851.37000000000057"/>
    <n v="2"/>
    <n v="3"/>
    <n v="3"/>
    <x v="0"/>
    <x v="0"/>
    <x v="0"/>
  </r>
  <r>
    <n v="13480"/>
    <n v="416"/>
    <n v="2"/>
    <n v="627.81999999999982"/>
    <n v="1"/>
    <n v="2"/>
    <n v="3"/>
    <x v="4"/>
    <x v="0"/>
    <x v="0"/>
  </r>
  <r>
    <n v="13481"/>
    <n v="45"/>
    <n v="11"/>
    <n v="3830.8399999999938"/>
    <n v="4"/>
    <n v="5"/>
    <n v="5"/>
    <x v="1"/>
    <x v="1"/>
    <x v="0"/>
  </r>
  <r>
    <n v="13482"/>
    <n v="232"/>
    <n v="2"/>
    <n v="336.09000000000003"/>
    <n v="2"/>
    <n v="2"/>
    <n v="2"/>
    <x v="3"/>
    <x v="0"/>
    <x v="0"/>
  </r>
  <r>
    <n v="13483"/>
    <n v="65"/>
    <n v="1"/>
    <n v="140.33999999999995"/>
    <n v="3"/>
    <n v="1"/>
    <n v="1"/>
    <x v="4"/>
    <x v="1"/>
    <x v="0"/>
  </r>
  <r>
    <n v="13484"/>
    <n v="241"/>
    <n v="3"/>
    <n v="790.72000000000037"/>
    <n v="2"/>
    <n v="3"/>
    <n v="3"/>
    <x v="0"/>
    <x v="0"/>
    <x v="0"/>
  </r>
  <r>
    <n v="13485"/>
    <n v="233"/>
    <n v="11"/>
    <n v="3019.2199999999875"/>
    <n v="2"/>
    <n v="5"/>
    <n v="5"/>
    <x v="0"/>
    <x v="0"/>
    <x v="0"/>
  </r>
  <r>
    <n v="13486"/>
    <n v="78"/>
    <n v="3"/>
    <n v="1122.4099999999989"/>
    <n v="3"/>
    <n v="3"/>
    <n v="3"/>
    <x v="2"/>
    <x v="1"/>
    <x v="0"/>
  </r>
  <r>
    <n v="13487"/>
    <n v="57"/>
    <n v="5"/>
    <n v="846.86999999999989"/>
    <n v="4"/>
    <n v="4"/>
    <n v="3"/>
    <x v="2"/>
    <x v="1"/>
    <x v="0"/>
  </r>
  <r>
    <n v="13488"/>
    <n v="17"/>
    <n v="23"/>
    <n v="15587.880000000161"/>
    <n v="5"/>
    <n v="5"/>
    <n v="5"/>
    <x v="1"/>
    <x v="1"/>
    <x v="0"/>
  </r>
  <r>
    <n v="13489"/>
    <n v="105"/>
    <n v="4"/>
    <n v="449.52000000000004"/>
    <n v="3"/>
    <n v="3"/>
    <n v="2"/>
    <x v="4"/>
    <x v="0"/>
    <x v="0"/>
  </r>
  <r>
    <n v="13490"/>
    <n v="654"/>
    <n v="1"/>
    <n v="154.25"/>
    <n v="1"/>
    <n v="1"/>
    <n v="1"/>
    <x v="3"/>
    <x v="0"/>
    <x v="0"/>
  </r>
  <r>
    <n v="13491"/>
    <n v="51"/>
    <n v="27"/>
    <n v="4566.5600000000313"/>
    <n v="4"/>
    <n v="5"/>
    <n v="5"/>
    <x v="1"/>
    <x v="1"/>
    <x v="0"/>
  </r>
  <r>
    <n v="13492"/>
    <n v="136"/>
    <n v="3"/>
    <n v="1269.8399999999983"/>
    <n v="3"/>
    <n v="3"/>
    <n v="4"/>
    <x v="2"/>
    <x v="0"/>
    <x v="9"/>
  </r>
  <r>
    <n v="13493"/>
    <n v="275"/>
    <n v="2"/>
    <n v="618.63000000000011"/>
    <n v="2"/>
    <n v="2"/>
    <n v="3"/>
    <x v="4"/>
    <x v="0"/>
    <x v="9"/>
  </r>
  <r>
    <n v="13494"/>
    <n v="311"/>
    <n v="1"/>
    <n v="316.2600000000001"/>
    <n v="2"/>
    <n v="1"/>
    <n v="2"/>
    <x v="3"/>
    <x v="0"/>
    <x v="0"/>
  </r>
  <r>
    <n v="13495"/>
    <n v="7"/>
    <n v="10"/>
    <n v="5374.2600000000066"/>
    <n v="5"/>
    <n v="5"/>
    <n v="5"/>
    <x v="1"/>
    <x v="1"/>
    <x v="0"/>
  </r>
  <r>
    <n v="13496"/>
    <n v="10"/>
    <n v="2"/>
    <n v="653.3300000000005"/>
    <n v="5"/>
    <n v="2"/>
    <n v="3"/>
    <x v="5"/>
    <x v="1"/>
    <x v="0"/>
  </r>
  <r>
    <n v="13497"/>
    <n v="282"/>
    <n v="6"/>
    <n v="1320.3300000000006"/>
    <n v="2"/>
    <n v="4"/>
    <n v="4"/>
    <x v="0"/>
    <x v="0"/>
    <x v="0"/>
  </r>
  <r>
    <n v="13498"/>
    <n v="730"/>
    <n v="1"/>
    <n v="327.38000000000005"/>
    <n v="1"/>
    <n v="1"/>
    <n v="2"/>
    <x v="3"/>
    <x v="0"/>
    <x v="0"/>
  </r>
  <r>
    <n v="13499"/>
    <n v="17"/>
    <n v="5"/>
    <n v="1159.1100000000004"/>
    <n v="5"/>
    <n v="4"/>
    <n v="3"/>
    <x v="2"/>
    <x v="1"/>
    <x v="0"/>
  </r>
  <r>
    <n v="13500"/>
    <n v="23"/>
    <n v="4"/>
    <n v="1466.3"/>
    <n v="4"/>
    <n v="3"/>
    <n v="4"/>
    <x v="2"/>
    <x v="1"/>
    <x v="0"/>
  </r>
  <r>
    <n v="13501"/>
    <n v="288"/>
    <n v="3"/>
    <n v="2885.1100000000033"/>
    <n v="2"/>
    <n v="3"/>
    <n v="4"/>
    <x v="0"/>
    <x v="0"/>
    <x v="9"/>
  </r>
  <r>
    <n v="13502"/>
    <n v="16"/>
    <n v="5"/>
    <n v="780.50000000000011"/>
    <n v="5"/>
    <n v="4"/>
    <n v="3"/>
    <x v="2"/>
    <x v="1"/>
    <x v="0"/>
  </r>
  <r>
    <n v="13503"/>
    <n v="71"/>
    <n v="6"/>
    <n v="1905.3899999999987"/>
    <n v="3"/>
    <n v="4"/>
    <n v="4"/>
    <x v="2"/>
    <x v="1"/>
    <x v="0"/>
  </r>
  <r>
    <n v="13504"/>
    <n v="64"/>
    <n v="1"/>
    <n v="295.93000000000023"/>
    <n v="3"/>
    <n v="1"/>
    <n v="2"/>
    <x v="4"/>
    <x v="1"/>
    <x v="0"/>
  </r>
  <r>
    <n v="13505"/>
    <n v="72"/>
    <n v="4"/>
    <n v="4393.6300000000037"/>
    <n v="3"/>
    <n v="3"/>
    <n v="5"/>
    <x v="2"/>
    <x v="1"/>
    <x v="9"/>
  </r>
  <r>
    <n v="13506"/>
    <n v="316"/>
    <n v="5"/>
    <n v="1639.2000000000003"/>
    <n v="2"/>
    <n v="4"/>
    <n v="4"/>
    <x v="0"/>
    <x v="0"/>
    <x v="0"/>
  </r>
  <r>
    <n v="13507"/>
    <n v="3"/>
    <n v="4"/>
    <n v="2479.1599999999921"/>
    <n v="5"/>
    <n v="3"/>
    <n v="4"/>
    <x v="2"/>
    <x v="1"/>
    <x v="0"/>
  </r>
  <r>
    <n v="13508"/>
    <n v="243"/>
    <n v="2"/>
    <n v="287.05000000000013"/>
    <n v="2"/>
    <n v="2"/>
    <n v="1"/>
    <x v="3"/>
    <x v="0"/>
    <x v="0"/>
  </r>
  <r>
    <n v="13509"/>
    <n v="8"/>
    <n v="8"/>
    <n v="1114.7200000000005"/>
    <n v="5"/>
    <n v="4"/>
    <n v="3"/>
    <x v="2"/>
    <x v="1"/>
    <x v="0"/>
  </r>
  <r>
    <n v="13510"/>
    <n v="1"/>
    <n v="11"/>
    <n v="4558.29000000002"/>
    <n v="5"/>
    <n v="5"/>
    <n v="5"/>
    <x v="1"/>
    <x v="1"/>
    <x v="0"/>
  </r>
  <r>
    <n v="13511"/>
    <n v="676"/>
    <n v="1"/>
    <n v="282.76"/>
    <n v="1"/>
    <n v="1"/>
    <n v="1"/>
    <x v="3"/>
    <x v="0"/>
    <x v="0"/>
  </r>
  <r>
    <n v="13512"/>
    <n v="260"/>
    <n v="4"/>
    <n v="713.38999999999965"/>
    <n v="2"/>
    <n v="3"/>
    <n v="3"/>
    <x v="0"/>
    <x v="0"/>
    <x v="0"/>
  </r>
  <r>
    <n v="13513"/>
    <n v="126"/>
    <n v="3"/>
    <n v="824.59000000000015"/>
    <n v="3"/>
    <n v="3"/>
    <n v="3"/>
    <x v="2"/>
    <x v="0"/>
    <x v="0"/>
  </r>
  <r>
    <n v="13514"/>
    <n v="73"/>
    <n v="4"/>
    <n v="815.89999999999986"/>
    <n v="3"/>
    <n v="3"/>
    <n v="3"/>
    <x v="2"/>
    <x v="1"/>
    <x v="0"/>
  </r>
  <r>
    <n v="13515"/>
    <n v="72"/>
    <n v="6"/>
    <n v="1265.8200000000022"/>
    <n v="3"/>
    <n v="4"/>
    <n v="4"/>
    <x v="2"/>
    <x v="1"/>
    <x v="0"/>
  </r>
  <r>
    <n v="13516"/>
    <n v="21"/>
    <n v="4"/>
    <n v="1685.2599999999991"/>
    <n v="4"/>
    <n v="3"/>
    <n v="4"/>
    <x v="2"/>
    <x v="1"/>
    <x v="0"/>
  </r>
  <r>
    <n v="13517"/>
    <n v="59"/>
    <n v="3"/>
    <n v="2128.4199999999905"/>
    <n v="3"/>
    <n v="3"/>
    <n v="4"/>
    <x v="2"/>
    <x v="1"/>
    <x v="0"/>
  </r>
  <r>
    <n v="13518"/>
    <n v="85"/>
    <n v="1"/>
    <n v="659.4399999999996"/>
    <n v="3"/>
    <n v="1"/>
    <n v="3"/>
    <x v="4"/>
    <x v="1"/>
    <x v="0"/>
  </r>
  <r>
    <n v="13519"/>
    <n v="78"/>
    <n v="2"/>
    <n v="343.21000000000009"/>
    <n v="3"/>
    <n v="2"/>
    <n v="2"/>
    <x v="4"/>
    <x v="1"/>
    <x v="0"/>
  </r>
  <r>
    <n v="13520"/>
    <n v="58"/>
    <n v="11"/>
    <n v="6909.3999999999887"/>
    <n v="4"/>
    <n v="5"/>
    <n v="5"/>
    <x v="1"/>
    <x v="1"/>
    <x v="9"/>
  </r>
  <r>
    <n v="13521"/>
    <n v="1"/>
    <n v="3"/>
    <n v="1093.650000000008"/>
    <n v="5"/>
    <n v="3"/>
    <n v="3"/>
    <x v="2"/>
    <x v="1"/>
    <x v="0"/>
  </r>
  <r>
    <n v="13522"/>
    <n v="30"/>
    <n v="1"/>
    <n v="125.8"/>
    <n v="4"/>
    <n v="1"/>
    <n v="1"/>
    <x v="5"/>
    <x v="1"/>
    <x v="0"/>
  </r>
  <r>
    <n v="13523"/>
    <n v="33"/>
    <n v="6"/>
    <n v="5101.5200000000132"/>
    <n v="4"/>
    <n v="4"/>
    <n v="5"/>
    <x v="1"/>
    <x v="1"/>
    <x v="0"/>
  </r>
  <r>
    <n v="13524"/>
    <n v="40"/>
    <n v="5"/>
    <n v="680.18000000000018"/>
    <n v="4"/>
    <n v="4"/>
    <n v="3"/>
    <x v="2"/>
    <x v="1"/>
    <x v="0"/>
  </r>
  <r>
    <n v="13525"/>
    <n v="14"/>
    <n v="2"/>
    <n v="628.77999999999986"/>
    <n v="5"/>
    <n v="2"/>
    <n v="3"/>
    <x v="5"/>
    <x v="1"/>
    <x v="0"/>
  </r>
  <r>
    <n v="13526"/>
    <n v="738"/>
    <n v="2"/>
    <n v="1181.9999999999998"/>
    <n v="1"/>
    <n v="2"/>
    <n v="3"/>
    <x v="4"/>
    <x v="0"/>
    <x v="0"/>
  </r>
  <r>
    <n v="13527"/>
    <n v="33"/>
    <n v="12"/>
    <n v="4683.7399999999961"/>
    <n v="4"/>
    <n v="5"/>
    <n v="5"/>
    <x v="1"/>
    <x v="1"/>
    <x v="0"/>
  </r>
  <r>
    <n v="13529"/>
    <n v="78"/>
    <n v="2"/>
    <n v="307.7600000000001"/>
    <n v="3"/>
    <n v="2"/>
    <n v="2"/>
    <x v="4"/>
    <x v="1"/>
    <x v="0"/>
  </r>
  <r>
    <n v="13530"/>
    <n v="634"/>
    <n v="1"/>
    <n v="402.97999999999985"/>
    <n v="1"/>
    <n v="1"/>
    <n v="2"/>
    <x v="3"/>
    <x v="0"/>
    <x v="0"/>
  </r>
  <r>
    <n v="13531"/>
    <n v="205"/>
    <n v="6"/>
    <n v="1738.5199999999995"/>
    <n v="2"/>
    <n v="4"/>
    <n v="4"/>
    <x v="0"/>
    <x v="0"/>
    <x v="0"/>
  </r>
  <r>
    <n v="13532"/>
    <n v="33"/>
    <n v="1"/>
    <n v="210.30999999999992"/>
    <n v="4"/>
    <n v="1"/>
    <n v="1"/>
    <x v="5"/>
    <x v="1"/>
    <x v="0"/>
  </r>
  <r>
    <n v="13533"/>
    <n v="182"/>
    <n v="3"/>
    <n v="270.79000000000059"/>
    <n v="3"/>
    <n v="3"/>
    <n v="1"/>
    <x v="4"/>
    <x v="0"/>
    <x v="0"/>
  </r>
  <r>
    <n v="13534"/>
    <n v="2"/>
    <n v="35"/>
    <n v="7720.8999999999469"/>
    <n v="5"/>
    <n v="5"/>
    <n v="5"/>
    <x v="1"/>
    <x v="1"/>
    <x v="0"/>
  </r>
  <r>
    <n v="13535"/>
    <n v="402"/>
    <n v="1"/>
    <n v="89.5"/>
    <n v="2"/>
    <n v="1"/>
    <n v="1"/>
    <x v="3"/>
    <x v="0"/>
    <x v="0"/>
  </r>
  <r>
    <n v="13536"/>
    <n v="1"/>
    <n v="7"/>
    <n v="3448.2899999999968"/>
    <n v="5"/>
    <n v="4"/>
    <n v="5"/>
    <x v="1"/>
    <x v="1"/>
    <x v="0"/>
  </r>
  <r>
    <n v="13537"/>
    <n v="425"/>
    <n v="2"/>
    <n v="717.84999999999945"/>
    <n v="1"/>
    <n v="2"/>
    <n v="3"/>
    <x v="4"/>
    <x v="0"/>
    <x v="0"/>
  </r>
  <r>
    <n v="13538"/>
    <n v="43"/>
    <n v="12"/>
    <n v="3112.7299999999941"/>
    <n v="4"/>
    <n v="5"/>
    <n v="5"/>
    <x v="1"/>
    <x v="1"/>
    <x v="0"/>
  </r>
  <r>
    <n v="13539"/>
    <n v="85"/>
    <n v="7"/>
    <n v="1569.36"/>
    <n v="3"/>
    <n v="4"/>
    <n v="4"/>
    <x v="2"/>
    <x v="1"/>
    <x v="0"/>
  </r>
  <r>
    <n v="13540"/>
    <n v="467"/>
    <n v="3"/>
    <n v="632.38999999999976"/>
    <n v="1"/>
    <n v="3"/>
    <n v="3"/>
    <x v="0"/>
    <x v="0"/>
    <x v="0"/>
  </r>
  <r>
    <n v="13541"/>
    <n v="427"/>
    <n v="2"/>
    <n v="785.25"/>
    <n v="1"/>
    <n v="2"/>
    <n v="3"/>
    <x v="4"/>
    <x v="0"/>
    <x v="0"/>
  </r>
  <r>
    <n v="13542"/>
    <n v="376"/>
    <n v="17"/>
    <n v="4006.1699999999987"/>
    <n v="2"/>
    <n v="5"/>
    <n v="5"/>
    <x v="0"/>
    <x v="0"/>
    <x v="0"/>
  </r>
  <r>
    <n v="13543"/>
    <n v="634"/>
    <n v="2"/>
    <n v="1439.6100000000004"/>
    <n v="1"/>
    <n v="2"/>
    <n v="4"/>
    <x v="4"/>
    <x v="0"/>
    <x v="0"/>
  </r>
  <r>
    <n v="13544"/>
    <n v="39"/>
    <n v="6"/>
    <n v="829.00000000000011"/>
    <n v="4"/>
    <n v="4"/>
    <n v="3"/>
    <x v="2"/>
    <x v="1"/>
    <x v="0"/>
  </r>
  <r>
    <n v="13545"/>
    <n v="390"/>
    <n v="2"/>
    <n v="374.63999999999976"/>
    <n v="2"/>
    <n v="2"/>
    <n v="2"/>
    <x v="3"/>
    <x v="0"/>
    <x v="0"/>
  </r>
  <r>
    <n v="13546"/>
    <n v="12"/>
    <n v="5"/>
    <n v="1092.1400000000026"/>
    <n v="5"/>
    <n v="4"/>
    <n v="3"/>
    <x v="2"/>
    <x v="1"/>
    <x v="0"/>
  </r>
  <r>
    <n v="13547"/>
    <n v="408"/>
    <n v="1"/>
    <n v="175.52999999999992"/>
    <n v="2"/>
    <n v="1"/>
    <n v="1"/>
    <x v="3"/>
    <x v="0"/>
    <x v="0"/>
  </r>
  <r>
    <n v="13548"/>
    <n v="96"/>
    <n v="3"/>
    <n v="908.98999999999921"/>
    <n v="3"/>
    <n v="3"/>
    <n v="3"/>
    <x v="2"/>
    <x v="0"/>
    <x v="0"/>
  </r>
  <r>
    <n v="13549"/>
    <n v="25"/>
    <n v="8"/>
    <n v="1005.8000000000011"/>
    <n v="4"/>
    <n v="4"/>
    <n v="3"/>
    <x v="2"/>
    <x v="1"/>
    <x v="0"/>
  </r>
  <r>
    <n v="13550"/>
    <n v="383"/>
    <n v="1"/>
    <n v="349.5100000000001"/>
    <n v="2"/>
    <n v="1"/>
    <n v="2"/>
    <x v="3"/>
    <x v="0"/>
    <x v="0"/>
  </r>
  <r>
    <n v="13551"/>
    <n v="319"/>
    <n v="2"/>
    <n v="244.2"/>
    <n v="2"/>
    <n v="2"/>
    <n v="1"/>
    <x v="3"/>
    <x v="0"/>
    <x v="0"/>
  </r>
  <r>
    <n v="13552"/>
    <n v="66"/>
    <n v="22"/>
    <n v="6978.9199999999928"/>
    <n v="3"/>
    <n v="5"/>
    <n v="5"/>
    <x v="2"/>
    <x v="1"/>
    <x v="0"/>
  </r>
  <r>
    <n v="13553"/>
    <n v="674"/>
    <n v="1"/>
    <n v="517.80000000000064"/>
    <n v="1"/>
    <n v="1"/>
    <n v="2"/>
    <x v="3"/>
    <x v="0"/>
    <x v="0"/>
  </r>
  <r>
    <n v="13554"/>
    <n v="380"/>
    <n v="7"/>
    <n v="1638.2800000000045"/>
    <n v="2"/>
    <n v="4"/>
    <n v="4"/>
    <x v="0"/>
    <x v="0"/>
    <x v="0"/>
  </r>
  <r>
    <n v="13555"/>
    <n v="73"/>
    <n v="13"/>
    <n v="8999.1899999999696"/>
    <n v="3"/>
    <n v="5"/>
    <n v="5"/>
    <x v="2"/>
    <x v="1"/>
    <x v="0"/>
  </r>
  <r>
    <n v="13556"/>
    <n v="429"/>
    <n v="2"/>
    <n v="200.82"/>
    <n v="1"/>
    <n v="2"/>
    <n v="1"/>
    <x v="3"/>
    <x v="0"/>
    <x v="0"/>
  </r>
  <r>
    <n v="13557"/>
    <n v="28"/>
    <n v="13"/>
    <n v="3032.2600000000061"/>
    <n v="4"/>
    <n v="5"/>
    <n v="5"/>
    <x v="1"/>
    <x v="1"/>
    <x v="0"/>
  </r>
  <r>
    <n v="13558"/>
    <n v="5"/>
    <n v="4"/>
    <n v="605.05999999999858"/>
    <n v="5"/>
    <n v="3"/>
    <n v="2"/>
    <x v="4"/>
    <x v="1"/>
    <x v="0"/>
  </r>
  <r>
    <n v="13559"/>
    <n v="512"/>
    <n v="2"/>
    <n v="990"/>
    <n v="1"/>
    <n v="2"/>
    <n v="3"/>
    <x v="4"/>
    <x v="0"/>
    <x v="0"/>
  </r>
  <r>
    <n v="13560"/>
    <n v="7"/>
    <n v="1"/>
    <n v="174.36999999999998"/>
    <n v="5"/>
    <n v="1"/>
    <n v="1"/>
    <x v="5"/>
    <x v="1"/>
    <x v="0"/>
  </r>
  <r>
    <n v="13561"/>
    <n v="215"/>
    <n v="11"/>
    <n v="1820.7199999999898"/>
    <n v="2"/>
    <n v="5"/>
    <n v="4"/>
    <x v="0"/>
    <x v="0"/>
    <x v="0"/>
  </r>
  <r>
    <n v="13562"/>
    <n v="81"/>
    <n v="8"/>
    <n v="4838.1800000000212"/>
    <n v="3"/>
    <n v="4"/>
    <n v="5"/>
    <x v="2"/>
    <x v="1"/>
    <x v="0"/>
  </r>
  <r>
    <n v="13563"/>
    <n v="84"/>
    <n v="2"/>
    <n v="777.5299999999994"/>
    <n v="3"/>
    <n v="2"/>
    <n v="3"/>
    <x v="4"/>
    <x v="1"/>
    <x v="0"/>
  </r>
  <r>
    <n v="13564"/>
    <n v="144"/>
    <n v="37"/>
    <n v="17249.55000000041"/>
    <n v="3"/>
    <n v="5"/>
    <n v="5"/>
    <x v="2"/>
    <x v="0"/>
    <x v="0"/>
  </r>
  <r>
    <n v="13565"/>
    <n v="19"/>
    <n v="3"/>
    <n v="414.79999999999956"/>
    <n v="5"/>
    <n v="3"/>
    <n v="2"/>
    <x v="4"/>
    <x v="1"/>
    <x v="0"/>
  </r>
  <r>
    <n v="13566"/>
    <n v="40"/>
    <n v="5"/>
    <n v="1708.119999999996"/>
    <n v="4"/>
    <n v="4"/>
    <n v="4"/>
    <x v="1"/>
    <x v="1"/>
    <x v="0"/>
  </r>
  <r>
    <n v="13567"/>
    <n v="428"/>
    <n v="4"/>
    <n v="1083.6900000000016"/>
    <n v="1"/>
    <n v="3"/>
    <n v="3"/>
    <x v="0"/>
    <x v="0"/>
    <x v="0"/>
  </r>
  <r>
    <n v="13568"/>
    <n v="173"/>
    <n v="1"/>
    <n v="192.85000000000019"/>
    <n v="3"/>
    <n v="1"/>
    <n v="1"/>
    <x v="4"/>
    <x v="0"/>
    <x v="0"/>
  </r>
  <r>
    <n v="13569"/>
    <n v="17"/>
    <n v="4"/>
    <n v="893.77999999999895"/>
    <n v="5"/>
    <n v="3"/>
    <n v="3"/>
    <x v="2"/>
    <x v="1"/>
    <x v="0"/>
  </r>
  <r>
    <n v="13570"/>
    <n v="243"/>
    <n v="1"/>
    <n v="239.48999999999984"/>
    <n v="2"/>
    <n v="1"/>
    <n v="1"/>
    <x v="3"/>
    <x v="0"/>
    <x v="0"/>
  </r>
  <r>
    <n v="13571"/>
    <n v="12"/>
    <n v="26"/>
    <n v="4546.54000000003"/>
    <n v="5"/>
    <n v="5"/>
    <n v="5"/>
    <x v="1"/>
    <x v="1"/>
    <x v="0"/>
  </r>
  <r>
    <n v="13572"/>
    <n v="205"/>
    <n v="1"/>
    <n v="1384.2500000000002"/>
    <n v="2"/>
    <n v="1"/>
    <n v="4"/>
    <x v="4"/>
    <x v="0"/>
    <x v="0"/>
  </r>
  <r>
    <n v="13573"/>
    <n v="50"/>
    <n v="6"/>
    <n v="916.47000000000082"/>
    <n v="4"/>
    <n v="4"/>
    <n v="3"/>
    <x v="2"/>
    <x v="1"/>
    <x v="0"/>
  </r>
  <r>
    <n v="13574"/>
    <n v="411"/>
    <n v="1"/>
    <n v="421.25"/>
    <n v="1"/>
    <n v="1"/>
    <n v="2"/>
    <x v="3"/>
    <x v="0"/>
    <x v="0"/>
  </r>
  <r>
    <n v="13575"/>
    <n v="23"/>
    <n v="5"/>
    <n v="732.06999999999982"/>
    <n v="4"/>
    <n v="4"/>
    <n v="3"/>
    <x v="2"/>
    <x v="1"/>
    <x v="0"/>
  </r>
  <r>
    <n v="13576"/>
    <n v="10"/>
    <n v="28"/>
    <n v="11551.740000000073"/>
    <n v="5"/>
    <n v="5"/>
    <n v="5"/>
    <x v="1"/>
    <x v="1"/>
    <x v="0"/>
  </r>
  <r>
    <n v="13577"/>
    <n v="25"/>
    <n v="11"/>
    <n v="3489.2800000000148"/>
    <n v="4"/>
    <n v="5"/>
    <n v="5"/>
    <x v="1"/>
    <x v="1"/>
    <x v="0"/>
  </r>
  <r>
    <n v="13578"/>
    <n v="409"/>
    <n v="1"/>
    <n v="147.66"/>
    <n v="2"/>
    <n v="1"/>
    <n v="1"/>
    <x v="3"/>
    <x v="0"/>
    <x v="0"/>
  </r>
  <r>
    <n v="13579"/>
    <n v="14"/>
    <n v="5"/>
    <n v="1539.0399999999972"/>
    <n v="5"/>
    <n v="4"/>
    <n v="4"/>
    <x v="1"/>
    <x v="1"/>
    <x v="0"/>
  </r>
  <r>
    <n v="13580"/>
    <n v="406"/>
    <n v="1"/>
    <n v="107.75"/>
    <n v="2"/>
    <n v="1"/>
    <n v="1"/>
    <x v="3"/>
    <x v="0"/>
    <x v="0"/>
  </r>
  <r>
    <n v="13581"/>
    <n v="309"/>
    <n v="2"/>
    <n v="280.53000000000003"/>
    <n v="2"/>
    <n v="2"/>
    <n v="1"/>
    <x v="3"/>
    <x v="0"/>
    <x v="0"/>
  </r>
  <r>
    <n v="13582"/>
    <n v="389"/>
    <n v="2"/>
    <n v="241.68"/>
    <n v="2"/>
    <n v="2"/>
    <n v="1"/>
    <x v="3"/>
    <x v="0"/>
    <x v="0"/>
  </r>
  <r>
    <n v="13583"/>
    <n v="155"/>
    <n v="2"/>
    <n v="1445.0310000000011"/>
    <n v="3"/>
    <n v="2"/>
    <n v="4"/>
    <x v="4"/>
    <x v="0"/>
    <x v="0"/>
  </r>
  <r>
    <n v="13584"/>
    <n v="306"/>
    <n v="3"/>
    <n v="392.45000000000056"/>
    <n v="2"/>
    <n v="3"/>
    <n v="2"/>
    <x v="0"/>
    <x v="0"/>
    <x v="0"/>
  </r>
  <r>
    <n v="13585"/>
    <n v="530"/>
    <n v="3"/>
    <n v="684.54000000000065"/>
    <n v="1"/>
    <n v="3"/>
    <n v="3"/>
    <x v="0"/>
    <x v="0"/>
    <x v="0"/>
  </r>
  <r>
    <n v="13586"/>
    <n v="541"/>
    <n v="1"/>
    <n v="131.53000000000006"/>
    <n v="1"/>
    <n v="1"/>
    <n v="1"/>
    <x v="3"/>
    <x v="0"/>
    <x v="0"/>
  </r>
  <r>
    <n v="13587"/>
    <n v="63"/>
    <n v="4"/>
    <n v="1673.5"/>
    <n v="3"/>
    <n v="3"/>
    <n v="4"/>
    <x v="2"/>
    <x v="1"/>
    <x v="0"/>
  </r>
  <r>
    <n v="13588"/>
    <n v="15"/>
    <n v="9"/>
    <n v="2478.9500000000071"/>
    <n v="5"/>
    <n v="5"/>
    <n v="4"/>
    <x v="1"/>
    <x v="1"/>
    <x v="0"/>
  </r>
  <r>
    <n v="13589"/>
    <n v="14"/>
    <n v="6"/>
    <n v="1120.7399999999984"/>
    <n v="5"/>
    <n v="4"/>
    <n v="3"/>
    <x v="2"/>
    <x v="1"/>
    <x v="0"/>
  </r>
  <r>
    <n v="13590"/>
    <n v="11"/>
    <n v="18"/>
    <n v="6349.5900000000011"/>
    <n v="5"/>
    <n v="5"/>
    <n v="5"/>
    <x v="1"/>
    <x v="1"/>
    <x v="0"/>
  </r>
  <r>
    <n v="13591"/>
    <n v="64"/>
    <n v="7"/>
    <n v="2093.9400000000019"/>
    <n v="3"/>
    <n v="4"/>
    <n v="4"/>
    <x v="2"/>
    <x v="1"/>
    <x v="0"/>
  </r>
  <r>
    <n v="13592"/>
    <n v="35"/>
    <n v="4"/>
    <n v="247.96"/>
    <n v="4"/>
    <n v="3"/>
    <n v="1"/>
    <x v="4"/>
    <x v="1"/>
    <x v="0"/>
  </r>
  <r>
    <n v="13593"/>
    <n v="108"/>
    <n v="14"/>
    <n v="5523.689999999985"/>
    <n v="3"/>
    <n v="5"/>
    <n v="5"/>
    <x v="2"/>
    <x v="0"/>
    <x v="0"/>
  </r>
  <r>
    <n v="13594"/>
    <n v="52"/>
    <n v="2"/>
    <n v="533.31999999999982"/>
    <n v="4"/>
    <n v="2"/>
    <n v="2"/>
    <x v="5"/>
    <x v="1"/>
    <x v="0"/>
  </r>
  <r>
    <n v="13595"/>
    <n v="516"/>
    <n v="3"/>
    <n v="818.22000000000082"/>
    <n v="1"/>
    <n v="3"/>
    <n v="3"/>
    <x v="0"/>
    <x v="0"/>
    <x v="0"/>
  </r>
  <r>
    <n v="13596"/>
    <n v="5"/>
    <n v="2"/>
    <n v="697.03999999999758"/>
    <n v="5"/>
    <n v="2"/>
    <n v="3"/>
    <x v="5"/>
    <x v="1"/>
    <x v="0"/>
  </r>
  <r>
    <n v="13597"/>
    <n v="400"/>
    <n v="2"/>
    <n v="396.71000000000004"/>
    <n v="2"/>
    <n v="2"/>
    <n v="2"/>
    <x v="3"/>
    <x v="0"/>
    <x v="0"/>
  </r>
  <r>
    <n v="13598"/>
    <n v="47"/>
    <n v="5"/>
    <n v="789.58999999999799"/>
    <n v="4"/>
    <n v="4"/>
    <n v="3"/>
    <x v="2"/>
    <x v="1"/>
    <x v="0"/>
  </r>
  <r>
    <n v="13599"/>
    <n v="1"/>
    <n v="33"/>
    <n v="10167.629999999977"/>
    <n v="5"/>
    <n v="5"/>
    <n v="5"/>
    <x v="1"/>
    <x v="1"/>
    <x v="0"/>
  </r>
  <r>
    <n v="13600"/>
    <n v="312"/>
    <n v="2"/>
    <n v="518.41999999999962"/>
    <n v="2"/>
    <n v="2"/>
    <n v="2"/>
    <x v="3"/>
    <x v="0"/>
    <x v="0"/>
  </r>
  <r>
    <n v="13601"/>
    <n v="45"/>
    <n v="4"/>
    <n v="1185.1400000000058"/>
    <n v="4"/>
    <n v="3"/>
    <n v="3"/>
    <x v="2"/>
    <x v="1"/>
    <x v="0"/>
  </r>
  <r>
    <n v="13602"/>
    <n v="64"/>
    <n v="4"/>
    <n v="1025.1699999999987"/>
    <n v="3"/>
    <n v="3"/>
    <n v="3"/>
    <x v="2"/>
    <x v="1"/>
    <x v="0"/>
  </r>
  <r>
    <n v="13603"/>
    <n v="26"/>
    <n v="1"/>
    <n v="164.34000000000003"/>
    <n v="4"/>
    <n v="1"/>
    <n v="1"/>
    <x v="5"/>
    <x v="1"/>
    <x v="0"/>
  </r>
  <r>
    <n v="13604"/>
    <n v="658"/>
    <n v="1"/>
    <n v="717.62000000000035"/>
    <n v="1"/>
    <n v="1"/>
    <n v="3"/>
    <x v="4"/>
    <x v="0"/>
    <x v="0"/>
  </r>
  <r>
    <n v="13605"/>
    <n v="387"/>
    <n v="2"/>
    <n v="522.66999999999939"/>
    <n v="2"/>
    <n v="2"/>
    <n v="2"/>
    <x v="3"/>
    <x v="0"/>
    <x v="0"/>
  </r>
  <r>
    <n v="13606"/>
    <n v="29"/>
    <n v="3"/>
    <n v="280.54000000000019"/>
    <n v="4"/>
    <n v="3"/>
    <n v="1"/>
    <x v="4"/>
    <x v="1"/>
    <x v="0"/>
  </r>
  <r>
    <n v="13607"/>
    <n v="40"/>
    <n v="2"/>
    <n v="1078.3099999999984"/>
    <n v="4"/>
    <n v="2"/>
    <n v="3"/>
    <x v="5"/>
    <x v="1"/>
    <x v="0"/>
  </r>
  <r>
    <n v="13608"/>
    <n v="540"/>
    <n v="1"/>
    <n v="236.19999999999993"/>
    <n v="1"/>
    <n v="1"/>
    <n v="1"/>
    <x v="3"/>
    <x v="0"/>
    <x v="0"/>
  </r>
  <r>
    <n v="13609"/>
    <n v="593"/>
    <n v="1"/>
    <n v="167.35"/>
    <n v="1"/>
    <n v="1"/>
    <n v="1"/>
    <x v="3"/>
    <x v="0"/>
    <x v="0"/>
  </r>
  <r>
    <n v="13610"/>
    <n v="12"/>
    <n v="14"/>
    <n v="2175.8800000000042"/>
    <n v="5"/>
    <n v="5"/>
    <n v="4"/>
    <x v="1"/>
    <x v="1"/>
    <x v="0"/>
  </r>
  <r>
    <n v="13611"/>
    <n v="89"/>
    <n v="10"/>
    <n v="3319.5299999999979"/>
    <n v="3"/>
    <n v="5"/>
    <n v="5"/>
    <x v="2"/>
    <x v="1"/>
    <x v="0"/>
  </r>
  <r>
    <n v="13612"/>
    <n v="632"/>
    <n v="1"/>
    <n v="818.29000000000076"/>
    <n v="1"/>
    <n v="1"/>
    <n v="3"/>
    <x v="4"/>
    <x v="0"/>
    <x v="0"/>
  </r>
  <r>
    <n v="13613"/>
    <n v="452"/>
    <n v="5"/>
    <n v="1039.849999999999"/>
    <n v="1"/>
    <n v="4"/>
    <n v="3"/>
    <x v="0"/>
    <x v="0"/>
    <x v="0"/>
  </r>
  <r>
    <n v="13614"/>
    <n v="24"/>
    <n v="6"/>
    <n v="2359.1899999999919"/>
    <n v="4"/>
    <n v="4"/>
    <n v="4"/>
    <x v="1"/>
    <x v="1"/>
    <x v="0"/>
  </r>
  <r>
    <n v="13615"/>
    <n v="318"/>
    <n v="8"/>
    <n v="6272.5300000000061"/>
    <n v="2"/>
    <n v="4"/>
    <n v="5"/>
    <x v="0"/>
    <x v="0"/>
    <x v="0"/>
  </r>
  <r>
    <n v="13616"/>
    <n v="568"/>
    <n v="2"/>
    <n v="288.10000000000019"/>
    <n v="1"/>
    <n v="2"/>
    <n v="1"/>
    <x v="3"/>
    <x v="0"/>
    <x v="0"/>
  </r>
  <r>
    <n v="13617"/>
    <n v="40"/>
    <n v="8"/>
    <n v="1278.7499999999998"/>
    <n v="4"/>
    <n v="4"/>
    <n v="4"/>
    <x v="1"/>
    <x v="1"/>
    <x v="0"/>
  </r>
  <r>
    <n v="13618"/>
    <n v="173"/>
    <n v="1"/>
    <n v="177.33999999999997"/>
    <n v="3"/>
    <n v="1"/>
    <n v="1"/>
    <x v="4"/>
    <x v="0"/>
    <x v="0"/>
  </r>
  <r>
    <n v="13619"/>
    <n v="544"/>
    <n v="2"/>
    <n v="231.69"/>
    <n v="1"/>
    <n v="2"/>
    <n v="1"/>
    <x v="3"/>
    <x v="0"/>
    <x v="0"/>
  </r>
  <r>
    <n v="13620"/>
    <n v="528"/>
    <n v="1"/>
    <n v="112.34"/>
    <n v="1"/>
    <n v="1"/>
    <n v="1"/>
    <x v="3"/>
    <x v="0"/>
    <x v="0"/>
  </r>
  <r>
    <n v="13621"/>
    <n v="116"/>
    <n v="1"/>
    <n v="213.84999999999994"/>
    <n v="3"/>
    <n v="1"/>
    <n v="1"/>
    <x v="4"/>
    <x v="0"/>
    <x v="0"/>
  </r>
  <r>
    <n v="13622"/>
    <n v="696"/>
    <n v="1"/>
    <n v="658.95000000000039"/>
    <n v="1"/>
    <n v="1"/>
    <n v="3"/>
    <x v="4"/>
    <x v="0"/>
    <x v="0"/>
  </r>
  <r>
    <n v="13623"/>
    <n v="30"/>
    <n v="10"/>
    <n v="2566.4899999999916"/>
    <n v="4"/>
    <n v="5"/>
    <n v="4"/>
    <x v="1"/>
    <x v="1"/>
    <x v="0"/>
  </r>
  <r>
    <n v="13624"/>
    <n v="388"/>
    <n v="1"/>
    <n v="462.08"/>
    <n v="2"/>
    <n v="1"/>
    <n v="2"/>
    <x v="3"/>
    <x v="0"/>
    <x v="0"/>
  </r>
  <r>
    <n v="13625"/>
    <n v="596"/>
    <n v="1"/>
    <n v="301.2600000000001"/>
    <n v="1"/>
    <n v="1"/>
    <n v="2"/>
    <x v="3"/>
    <x v="0"/>
    <x v="0"/>
  </r>
  <r>
    <n v="13626"/>
    <n v="252"/>
    <n v="2"/>
    <n v="707.04000000000065"/>
    <n v="2"/>
    <n v="2"/>
    <n v="3"/>
    <x v="4"/>
    <x v="0"/>
    <x v="0"/>
  </r>
  <r>
    <n v="13627"/>
    <n v="59"/>
    <n v="7"/>
    <n v="2245.8999999999983"/>
    <n v="3"/>
    <n v="4"/>
    <n v="4"/>
    <x v="2"/>
    <x v="1"/>
    <x v="0"/>
  </r>
  <r>
    <n v="13628"/>
    <n v="676"/>
    <n v="1"/>
    <n v="310.14000000000021"/>
    <n v="1"/>
    <n v="1"/>
    <n v="2"/>
    <x v="3"/>
    <x v="0"/>
    <x v="0"/>
  </r>
  <r>
    <n v="13629"/>
    <n v="23"/>
    <n v="19"/>
    <n v="13370.86"/>
    <n v="4"/>
    <n v="5"/>
    <n v="5"/>
    <x v="1"/>
    <x v="1"/>
    <x v="0"/>
  </r>
  <r>
    <n v="13630"/>
    <n v="5"/>
    <n v="7"/>
    <n v="2031.7799999999993"/>
    <n v="5"/>
    <n v="4"/>
    <n v="4"/>
    <x v="1"/>
    <x v="1"/>
    <x v="0"/>
  </r>
  <r>
    <n v="13631"/>
    <n v="99"/>
    <n v="11"/>
    <n v="3070.4199999999996"/>
    <n v="3"/>
    <n v="5"/>
    <n v="5"/>
    <x v="2"/>
    <x v="0"/>
    <x v="0"/>
  </r>
  <r>
    <n v="13632"/>
    <n v="24"/>
    <n v="8"/>
    <n v="3648.1500000000137"/>
    <n v="4"/>
    <n v="4"/>
    <n v="5"/>
    <x v="1"/>
    <x v="1"/>
    <x v="0"/>
  </r>
  <r>
    <n v="13634"/>
    <n v="33"/>
    <n v="16"/>
    <n v="5073.4700000000012"/>
    <n v="4"/>
    <n v="5"/>
    <n v="5"/>
    <x v="1"/>
    <x v="1"/>
    <x v="0"/>
  </r>
  <r>
    <n v="13635"/>
    <n v="67"/>
    <n v="4"/>
    <n v="2999.1599999999889"/>
    <n v="3"/>
    <n v="3"/>
    <n v="5"/>
    <x v="2"/>
    <x v="1"/>
    <x v="0"/>
  </r>
  <r>
    <n v="13636"/>
    <n v="36"/>
    <n v="5"/>
    <n v="949.12000000000103"/>
    <n v="4"/>
    <n v="4"/>
    <n v="3"/>
    <x v="2"/>
    <x v="1"/>
    <x v="0"/>
  </r>
  <r>
    <n v="13637"/>
    <n v="52"/>
    <n v="3"/>
    <n v="810.49999999999989"/>
    <n v="4"/>
    <n v="3"/>
    <n v="3"/>
    <x v="2"/>
    <x v="1"/>
    <x v="0"/>
  </r>
  <r>
    <n v="13638"/>
    <n v="15"/>
    <n v="1"/>
    <n v="122.64"/>
    <n v="5"/>
    <n v="1"/>
    <n v="1"/>
    <x v="5"/>
    <x v="1"/>
    <x v="0"/>
  </r>
  <r>
    <n v="13639"/>
    <n v="74"/>
    <n v="2"/>
    <n v="1346.2699999999995"/>
    <n v="3"/>
    <n v="2"/>
    <n v="4"/>
    <x v="4"/>
    <x v="1"/>
    <x v="0"/>
  </r>
  <r>
    <n v="13640"/>
    <n v="611"/>
    <n v="1"/>
    <n v="405"/>
    <n v="1"/>
    <n v="1"/>
    <n v="2"/>
    <x v="3"/>
    <x v="0"/>
    <x v="0"/>
  </r>
  <r>
    <n v="13641"/>
    <n v="640"/>
    <n v="5"/>
    <n v="1016.4700000000011"/>
    <n v="1"/>
    <n v="4"/>
    <n v="3"/>
    <x v="0"/>
    <x v="0"/>
    <x v="0"/>
  </r>
  <r>
    <n v="13642"/>
    <n v="215"/>
    <n v="4"/>
    <n v="514.72000000000071"/>
    <n v="2"/>
    <n v="3"/>
    <n v="2"/>
    <x v="0"/>
    <x v="0"/>
    <x v="0"/>
  </r>
  <r>
    <n v="13643"/>
    <n v="31"/>
    <n v="10"/>
    <n v="2156.7699999999963"/>
    <n v="4"/>
    <n v="5"/>
    <n v="4"/>
    <x v="1"/>
    <x v="1"/>
    <x v="0"/>
  </r>
  <r>
    <n v="13644"/>
    <n v="16"/>
    <n v="4"/>
    <n v="2624.2600000000043"/>
    <n v="5"/>
    <n v="3"/>
    <n v="4"/>
    <x v="2"/>
    <x v="1"/>
    <x v="0"/>
  </r>
  <r>
    <n v="13645"/>
    <n v="120"/>
    <n v="1"/>
    <n v="252.1"/>
    <n v="3"/>
    <n v="1"/>
    <n v="1"/>
    <x v="4"/>
    <x v="0"/>
    <x v="0"/>
  </r>
  <r>
    <n v="13646"/>
    <n v="399"/>
    <n v="2"/>
    <n v="326.25"/>
    <n v="2"/>
    <n v="2"/>
    <n v="2"/>
    <x v="3"/>
    <x v="0"/>
    <x v="0"/>
  </r>
  <r>
    <n v="13647"/>
    <n v="9"/>
    <n v="8"/>
    <n v="3071.6799999999944"/>
    <n v="5"/>
    <n v="4"/>
    <n v="5"/>
    <x v="1"/>
    <x v="1"/>
    <x v="0"/>
  </r>
  <r>
    <n v="13648"/>
    <n v="400"/>
    <n v="8"/>
    <n v="1764.0199999999977"/>
    <n v="2"/>
    <n v="4"/>
    <n v="4"/>
    <x v="0"/>
    <x v="0"/>
    <x v="0"/>
  </r>
  <r>
    <n v="13649"/>
    <n v="256"/>
    <n v="6"/>
    <n v="1678.8800000000024"/>
    <n v="2"/>
    <n v="4"/>
    <n v="4"/>
    <x v="0"/>
    <x v="0"/>
    <x v="0"/>
  </r>
  <r>
    <n v="13650"/>
    <n v="16"/>
    <n v="10"/>
    <n v="3287.9999999999995"/>
    <n v="5"/>
    <n v="5"/>
    <n v="5"/>
    <x v="1"/>
    <x v="1"/>
    <x v="0"/>
  </r>
  <r>
    <n v="13651"/>
    <n v="35"/>
    <n v="3"/>
    <n v="226.84999999999994"/>
    <n v="4"/>
    <n v="3"/>
    <n v="1"/>
    <x v="4"/>
    <x v="1"/>
    <x v="0"/>
  </r>
  <r>
    <n v="13652"/>
    <n v="45"/>
    <n v="5"/>
    <n v="2570.849999999994"/>
    <n v="4"/>
    <n v="4"/>
    <n v="4"/>
    <x v="1"/>
    <x v="1"/>
    <x v="0"/>
  </r>
  <r>
    <n v="13653"/>
    <n v="487"/>
    <n v="1"/>
    <n v="152.20000000000002"/>
    <n v="1"/>
    <n v="1"/>
    <n v="1"/>
    <x v="3"/>
    <x v="0"/>
    <x v="0"/>
  </r>
  <r>
    <n v="13654"/>
    <n v="43"/>
    <n v="11"/>
    <n v="6308.0000000000009"/>
    <n v="4"/>
    <n v="5"/>
    <n v="5"/>
    <x v="1"/>
    <x v="1"/>
    <x v="0"/>
  </r>
  <r>
    <n v="13655"/>
    <n v="114"/>
    <n v="6"/>
    <n v="2280.5100000000034"/>
    <n v="3"/>
    <n v="4"/>
    <n v="4"/>
    <x v="2"/>
    <x v="0"/>
    <x v="0"/>
  </r>
  <r>
    <n v="13656"/>
    <n v="164"/>
    <n v="4"/>
    <n v="1078.850000000001"/>
    <n v="3"/>
    <n v="3"/>
    <n v="3"/>
    <x v="2"/>
    <x v="0"/>
    <x v="0"/>
  </r>
  <r>
    <n v="13657"/>
    <n v="10"/>
    <n v="2"/>
    <n v="382.14000000000004"/>
    <n v="5"/>
    <n v="2"/>
    <n v="2"/>
    <x v="5"/>
    <x v="1"/>
    <x v="0"/>
  </r>
  <r>
    <n v="13658"/>
    <n v="9"/>
    <n v="9"/>
    <n v="6025.5000000000009"/>
    <n v="5"/>
    <n v="5"/>
    <n v="5"/>
    <x v="1"/>
    <x v="1"/>
    <x v="0"/>
  </r>
  <r>
    <n v="13659"/>
    <n v="205"/>
    <n v="12"/>
    <n v="4894.8799999999792"/>
    <n v="2"/>
    <n v="5"/>
    <n v="5"/>
    <x v="0"/>
    <x v="0"/>
    <x v="0"/>
  </r>
  <r>
    <n v="13660"/>
    <n v="400"/>
    <n v="1"/>
    <n v="314.59000000000009"/>
    <n v="2"/>
    <n v="1"/>
    <n v="2"/>
    <x v="3"/>
    <x v="0"/>
    <x v="0"/>
  </r>
  <r>
    <n v="13661"/>
    <n v="603"/>
    <n v="1"/>
    <n v="325.24000000000007"/>
    <n v="1"/>
    <n v="1"/>
    <n v="2"/>
    <x v="3"/>
    <x v="0"/>
    <x v="0"/>
  </r>
  <r>
    <n v="13662"/>
    <n v="85"/>
    <n v="11"/>
    <n v="2250.1099999999919"/>
    <n v="3"/>
    <n v="5"/>
    <n v="4"/>
    <x v="2"/>
    <x v="1"/>
    <x v="0"/>
  </r>
  <r>
    <n v="13663"/>
    <n v="179"/>
    <n v="5"/>
    <n v="2047.5100000000016"/>
    <n v="3"/>
    <n v="4"/>
    <n v="4"/>
    <x v="2"/>
    <x v="0"/>
    <x v="0"/>
  </r>
  <r>
    <n v="13665"/>
    <n v="386"/>
    <n v="3"/>
    <n v="1711.6600000000026"/>
    <n v="2"/>
    <n v="3"/>
    <n v="4"/>
    <x v="0"/>
    <x v="0"/>
    <x v="0"/>
  </r>
  <r>
    <n v="13666"/>
    <n v="60"/>
    <n v="5"/>
    <n v="127.90000000000005"/>
    <n v="3"/>
    <n v="4"/>
    <n v="1"/>
    <x v="4"/>
    <x v="1"/>
    <x v="0"/>
  </r>
  <r>
    <n v="13667"/>
    <n v="149"/>
    <n v="1"/>
    <n v="305.02000000000038"/>
    <n v="3"/>
    <n v="1"/>
    <n v="2"/>
    <x v="4"/>
    <x v="0"/>
    <x v="0"/>
  </r>
  <r>
    <n v="13668"/>
    <n v="2"/>
    <n v="35"/>
    <n v="13089.940000000068"/>
    <n v="5"/>
    <n v="5"/>
    <n v="5"/>
    <x v="1"/>
    <x v="1"/>
    <x v="0"/>
  </r>
  <r>
    <n v="13669"/>
    <n v="50"/>
    <n v="3"/>
    <n v="413.55000000000013"/>
    <n v="4"/>
    <n v="3"/>
    <n v="2"/>
    <x v="4"/>
    <x v="1"/>
    <x v="0"/>
  </r>
  <r>
    <n v="13670"/>
    <n v="75"/>
    <n v="1"/>
    <n v="349.69999999999993"/>
    <n v="3"/>
    <n v="1"/>
    <n v="2"/>
    <x v="4"/>
    <x v="1"/>
    <x v="0"/>
  </r>
  <r>
    <n v="13671"/>
    <n v="394"/>
    <n v="1"/>
    <n v="194.95000000000024"/>
    <n v="2"/>
    <n v="1"/>
    <n v="1"/>
    <x v="3"/>
    <x v="0"/>
    <x v="0"/>
  </r>
  <r>
    <n v="13672"/>
    <n v="301"/>
    <n v="3"/>
    <n v="419.92000000000007"/>
    <n v="2"/>
    <n v="3"/>
    <n v="2"/>
    <x v="0"/>
    <x v="0"/>
    <x v="0"/>
  </r>
  <r>
    <n v="13673"/>
    <n v="18"/>
    <n v="2"/>
    <n v="396.9199999999995"/>
    <n v="5"/>
    <n v="2"/>
    <n v="2"/>
    <x v="5"/>
    <x v="1"/>
    <x v="0"/>
  </r>
  <r>
    <n v="13674"/>
    <n v="432"/>
    <n v="1"/>
    <n v="240.67999999999986"/>
    <n v="1"/>
    <n v="1"/>
    <n v="1"/>
    <x v="3"/>
    <x v="0"/>
    <x v="0"/>
  </r>
  <r>
    <n v="13675"/>
    <n v="151"/>
    <n v="2"/>
    <n v="486.81999999999988"/>
    <n v="3"/>
    <n v="2"/>
    <n v="2"/>
    <x v="4"/>
    <x v="0"/>
    <x v="0"/>
  </r>
  <r>
    <n v="13676"/>
    <n v="539"/>
    <n v="2"/>
    <n v="243.90000000000006"/>
    <n v="1"/>
    <n v="2"/>
    <n v="1"/>
    <x v="3"/>
    <x v="0"/>
    <x v="0"/>
  </r>
  <r>
    <n v="13677"/>
    <n v="404"/>
    <n v="2"/>
    <n v="556.19000000000074"/>
    <n v="2"/>
    <n v="2"/>
    <n v="2"/>
    <x v="3"/>
    <x v="0"/>
    <x v="0"/>
  </r>
  <r>
    <n v="13678"/>
    <n v="151"/>
    <n v="1"/>
    <n v="232.59999999999994"/>
    <n v="3"/>
    <n v="1"/>
    <n v="1"/>
    <x v="4"/>
    <x v="0"/>
    <x v="0"/>
  </r>
  <r>
    <n v="13679"/>
    <n v="493"/>
    <n v="3"/>
    <n v="281.26000000000016"/>
    <n v="1"/>
    <n v="3"/>
    <n v="1"/>
    <x v="0"/>
    <x v="0"/>
    <x v="0"/>
  </r>
  <r>
    <n v="13680"/>
    <n v="1"/>
    <n v="12"/>
    <n v="11435.66999999994"/>
    <n v="5"/>
    <n v="5"/>
    <n v="5"/>
    <x v="1"/>
    <x v="1"/>
    <x v="0"/>
  </r>
  <r>
    <n v="13681"/>
    <n v="17"/>
    <n v="4"/>
    <n v="827.83000000000106"/>
    <n v="5"/>
    <n v="3"/>
    <n v="3"/>
    <x v="2"/>
    <x v="1"/>
    <x v="0"/>
  </r>
  <r>
    <n v="13682"/>
    <n v="187"/>
    <n v="1"/>
    <n v="59.5"/>
    <n v="3"/>
    <n v="1"/>
    <n v="1"/>
    <x v="4"/>
    <x v="0"/>
    <x v="0"/>
  </r>
  <r>
    <n v="13683"/>
    <n v="457"/>
    <n v="1"/>
    <n v="258.59999999999997"/>
    <n v="1"/>
    <n v="1"/>
    <n v="1"/>
    <x v="3"/>
    <x v="0"/>
    <x v="0"/>
  </r>
  <r>
    <n v="13684"/>
    <n v="285"/>
    <n v="4"/>
    <n v="596.98000000000138"/>
    <n v="2"/>
    <n v="3"/>
    <n v="2"/>
    <x v="0"/>
    <x v="0"/>
    <x v="0"/>
  </r>
  <r>
    <n v="13685"/>
    <n v="2"/>
    <n v="7"/>
    <n v="3119.4400000000014"/>
    <n v="5"/>
    <n v="4"/>
    <n v="5"/>
    <x v="1"/>
    <x v="1"/>
    <x v="0"/>
  </r>
  <r>
    <n v="13686"/>
    <n v="182"/>
    <n v="3"/>
    <n v="409.04000000000036"/>
    <n v="3"/>
    <n v="3"/>
    <n v="2"/>
    <x v="4"/>
    <x v="0"/>
    <x v="0"/>
  </r>
  <r>
    <n v="13687"/>
    <n v="438"/>
    <n v="1"/>
    <n v="11880.840000000011"/>
    <n v="1"/>
    <n v="1"/>
    <n v="5"/>
    <x v="4"/>
    <x v="0"/>
    <x v="0"/>
  </r>
  <r>
    <n v="13688"/>
    <n v="635"/>
    <n v="1"/>
    <n v="375.5"/>
    <n v="1"/>
    <n v="1"/>
    <n v="2"/>
    <x v="3"/>
    <x v="0"/>
    <x v="0"/>
  </r>
  <r>
    <n v="13689"/>
    <n v="63"/>
    <n v="2"/>
    <n v="1259.5"/>
    <n v="3"/>
    <n v="2"/>
    <n v="4"/>
    <x v="4"/>
    <x v="1"/>
    <x v="0"/>
  </r>
  <r>
    <n v="13690"/>
    <n v="59"/>
    <n v="1"/>
    <n v="172.24999999999997"/>
    <n v="3"/>
    <n v="1"/>
    <n v="1"/>
    <x v="4"/>
    <x v="1"/>
    <x v="0"/>
  </r>
  <r>
    <n v="13691"/>
    <n v="396"/>
    <n v="1"/>
    <n v="212.78000000000014"/>
    <n v="2"/>
    <n v="1"/>
    <n v="1"/>
    <x v="3"/>
    <x v="0"/>
    <x v="0"/>
  </r>
  <r>
    <n v="13692"/>
    <n v="24"/>
    <n v="5"/>
    <n v="3114.3999999999992"/>
    <n v="4"/>
    <n v="4"/>
    <n v="5"/>
    <x v="1"/>
    <x v="1"/>
    <x v="0"/>
  </r>
  <r>
    <n v="13693"/>
    <n v="374"/>
    <n v="9"/>
    <n v="2011.8200000000002"/>
    <n v="2"/>
    <n v="5"/>
    <n v="4"/>
    <x v="0"/>
    <x v="0"/>
    <x v="0"/>
  </r>
  <r>
    <n v="13694"/>
    <n v="3"/>
    <n v="143"/>
    <n v="196482.81000000139"/>
    <n v="5"/>
    <n v="5"/>
    <n v="5"/>
    <x v="1"/>
    <x v="1"/>
    <x v="0"/>
  </r>
  <r>
    <n v="13695"/>
    <n v="31"/>
    <n v="16"/>
    <n v="2770.7300000000046"/>
    <n v="4"/>
    <n v="5"/>
    <n v="4"/>
    <x v="1"/>
    <x v="1"/>
    <x v="0"/>
  </r>
  <r>
    <n v="13696"/>
    <n v="421"/>
    <n v="3"/>
    <n v="2020.4000000000008"/>
    <n v="1"/>
    <n v="3"/>
    <n v="4"/>
    <x v="0"/>
    <x v="0"/>
    <x v="0"/>
  </r>
  <r>
    <n v="13697"/>
    <n v="38"/>
    <n v="1"/>
    <n v="151.29999999999998"/>
    <n v="4"/>
    <n v="1"/>
    <n v="1"/>
    <x v="5"/>
    <x v="1"/>
    <x v="0"/>
  </r>
  <r>
    <n v="13698"/>
    <n v="596"/>
    <n v="2"/>
    <n v="465.53000000000009"/>
    <n v="1"/>
    <n v="2"/>
    <n v="2"/>
    <x v="3"/>
    <x v="0"/>
    <x v="0"/>
  </r>
  <r>
    <n v="13699"/>
    <n v="155"/>
    <n v="2"/>
    <n v="764.15000000000043"/>
    <n v="3"/>
    <n v="2"/>
    <n v="3"/>
    <x v="4"/>
    <x v="0"/>
    <x v="0"/>
  </r>
  <r>
    <n v="13700"/>
    <n v="26"/>
    <n v="13"/>
    <n v="2613.4599999999996"/>
    <n v="4"/>
    <n v="5"/>
    <n v="4"/>
    <x v="1"/>
    <x v="1"/>
    <x v="0"/>
  </r>
  <r>
    <n v="13701"/>
    <n v="446"/>
    <n v="1"/>
    <n v="161"/>
    <n v="1"/>
    <n v="1"/>
    <n v="1"/>
    <x v="3"/>
    <x v="0"/>
    <x v="0"/>
  </r>
  <r>
    <n v="13702"/>
    <n v="445"/>
    <n v="1"/>
    <n v="135.18"/>
    <n v="1"/>
    <n v="1"/>
    <n v="1"/>
    <x v="3"/>
    <x v="0"/>
    <x v="0"/>
  </r>
  <r>
    <n v="13703"/>
    <n v="318"/>
    <n v="2"/>
    <n v="425.55999999999989"/>
    <n v="2"/>
    <n v="2"/>
    <n v="2"/>
    <x v="3"/>
    <x v="0"/>
    <x v="0"/>
  </r>
  <r>
    <n v="13704"/>
    <n v="5"/>
    <n v="9"/>
    <n v="2308.0599999999981"/>
    <n v="5"/>
    <n v="5"/>
    <n v="4"/>
    <x v="1"/>
    <x v="1"/>
    <x v="0"/>
  </r>
  <r>
    <n v="13705"/>
    <n v="7"/>
    <n v="7"/>
    <n v="2035.3299999999977"/>
    <n v="5"/>
    <n v="4"/>
    <n v="4"/>
    <x v="1"/>
    <x v="1"/>
    <x v="0"/>
  </r>
  <r>
    <n v="13706"/>
    <n v="302"/>
    <n v="2"/>
    <n v="631.17000000000075"/>
    <n v="2"/>
    <n v="2"/>
    <n v="3"/>
    <x v="4"/>
    <x v="0"/>
    <x v="0"/>
  </r>
  <r>
    <n v="13707"/>
    <n v="267"/>
    <n v="5"/>
    <n v="3365.8599999999892"/>
    <n v="2"/>
    <n v="4"/>
    <n v="5"/>
    <x v="0"/>
    <x v="0"/>
    <x v="0"/>
  </r>
  <r>
    <n v="13708"/>
    <n v="271"/>
    <n v="1"/>
    <n v="296.87999999999965"/>
    <n v="2"/>
    <n v="1"/>
    <n v="2"/>
    <x v="3"/>
    <x v="0"/>
    <x v="0"/>
  </r>
  <r>
    <n v="13709"/>
    <n v="3"/>
    <n v="18"/>
    <n v="7591.7500000000027"/>
    <n v="5"/>
    <n v="5"/>
    <n v="5"/>
    <x v="1"/>
    <x v="1"/>
    <x v="0"/>
  </r>
  <r>
    <n v="13710"/>
    <n v="31"/>
    <n v="3"/>
    <n v="509.52000000000021"/>
    <n v="4"/>
    <n v="3"/>
    <n v="2"/>
    <x v="4"/>
    <x v="1"/>
    <x v="0"/>
  </r>
  <r>
    <n v="13711"/>
    <n v="218"/>
    <n v="9"/>
    <n v="1792.2599999999986"/>
    <n v="2"/>
    <n v="5"/>
    <n v="4"/>
    <x v="0"/>
    <x v="0"/>
    <x v="0"/>
  </r>
  <r>
    <n v="13712"/>
    <n v="246"/>
    <n v="2"/>
    <n v="766.41999999999962"/>
    <n v="2"/>
    <n v="2"/>
    <n v="3"/>
    <x v="4"/>
    <x v="0"/>
    <x v="0"/>
  </r>
  <r>
    <n v="13713"/>
    <n v="408"/>
    <n v="3"/>
    <n v="743.26000000000056"/>
    <n v="2"/>
    <n v="3"/>
    <n v="3"/>
    <x v="0"/>
    <x v="0"/>
    <x v="0"/>
  </r>
  <r>
    <n v="13714"/>
    <n v="465"/>
    <n v="1"/>
    <n v="161.35000000000005"/>
    <n v="1"/>
    <n v="1"/>
    <n v="1"/>
    <x v="3"/>
    <x v="0"/>
    <x v="0"/>
  </r>
  <r>
    <n v="13715"/>
    <n v="281"/>
    <n v="17"/>
    <n v="8483.2900000000318"/>
    <n v="2"/>
    <n v="5"/>
    <n v="5"/>
    <x v="0"/>
    <x v="0"/>
    <x v="0"/>
  </r>
  <r>
    <n v="13716"/>
    <n v="269"/>
    <n v="1"/>
    <n v="138.28000000000006"/>
    <n v="2"/>
    <n v="1"/>
    <n v="1"/>
    <x v="3"/>
    <x v="0"/>
    <x v="0"/>
  </r>
  <r>
    <n v="13717"/>
    <n v="32"/>
    <n v="8"/>
    <n v="1763.2999999999965"/>
    <n v="4"/>
    <n v="4"/>
    <n v="4"/>
    <x v="1"/>
    <x v="1"/>
    <x v="0"/>
  </r>
  <r>
    <n v="13718"/>
    <n v="246"/>
    <n v="2"/>
    <n v="306.55000000000007"/>
    <n v="2"/>
    <n v="2"/>
    <n v="2"/>
    <x v="3"/>
    <x v="0"/>
    <x v="0"/>
  </r>
  <r>
    <n v="13719"/>
    <n v="15"/>
    <n v="11"/>
    <n v="2815.2499999999995"/>
    <n v="5"/>
    <n v="5"/>
    <n v="4"/>
    <x v="1"/>
    <x v="1"/>
    <x v="0"/>
  </r>
  <r>
    <n v="13720"/>
    <n v="116"/>
    <n v="4"/>
    <n v="799.90000000000066"/>
    <n v="3"/>
    <n v="3"/>
    <n v="3"/>
    <x v="2"/>
    <x v="0"/>
    <x v="0"/>
  </r>
  <r>
    <n v="13721"/>
    <n v="36"/>
    <n v="2"/>
    <n v="741.54000000000065"/>
    <n v="4"/>
    <n v="2"/>
    <n v="3"/>
    <x v="5"/>
    <x v="1"/>
    <x v="0"/>
  </r>
  <r>
    <n v="13722"/>
    <n v="131"/>
    <n v="10"/>
    <n v="5635.4100000000099"/>
    <n v="3"/>
    <n v="5"/>
    <n v="5"/>
    <x v="2"/>
    <x v="0"/>
    <x v="0"/>
  </r>
  <r>
    <n v="13723"/>
    <n v="217"/>
    <n v="6"/>
    <n v="1209.1999999999989"/>
    <n v="2"/>
    <n v="4"/>
    <n v="3"/>
    <x v="0"/>
    <x v="0"/>
    <x v="0"/>
  </r>
  <r>
    <n v="13724"/>
    <n v="637"/>
    <n v="1"/>
    <n v="213.01000000000016"/>
    <n v="1"/>
    <n v="1"/>
    <n v="1"/>
    <x v="3"/>
    <x v="0"/>
    <x v="0"/>
  </r>
  <r>
    <n v="13725"/>
    <n v="49"/>
    <n v="8"/>
    <n v="1980.5599999999979"/>
    <n v="4"/>
    <n v="4"/>
    <n v="4"/>
    <x v="1"/>
    <x v="1"/>
    <x v="0"/>
  </r>
  <r>
    <n v="13726"/>
    <n v="38"/>
    <n v="2"/>
    <n v="1079.6600000000008"/>
    <n v="4"/>
    <n v="2"/>
    <n v="3"/>
    <x v="5"/>
    <x v="1"/>
    <x v="0"/>
  </r>
  <r>
    <n v="13727"/>
    <n v="28"/>
    <n v="8"/>
    <n v="1080.0500000000018"/>
    <n v="4"/>
    <n v="4"/>
    <n v="3"/>
    <x v="2"/>
    <x v="1"/>
    <x v="0"/>
  </r>
  <r>
    <n v="13728"/>
    <n v="36"/>
    <n v="16"/>
    <n v="2855.1699999999878"/>
    <n v="4"/>
    <n v="5"/>
    <n v="4"/>
    <x v="1"/>
    <x v="1"/>
    <x v="0"/>
  </r>
  <r>
    <n v="13729"/>
    <n v="435"/>
    <n v="3"/>
    <n v="724.72999999999979"/>
    <n v="1"/>
    <n v="3"/>
    <n v="3"/>
    <x v="0"/>
    <x v="0"/>
    <x v="0"/>
  </r>
  <r>
    <n v="13730"/>
    <n v="135"/>
    <n v="2"/>
    <n v="752.59999999999934"/>
    <n v="3"/>
    <n v="2"/>
    <n v="3"/>
    <x v="4"/>
    <x v="0"/>
    <x v="0"/>
  </r>
  <r>
    <n v="13731"/>
    <n v="219"/>
    <n v="2"/>
    <n v="610.59"/>
    <n v="2"/>
    <n v="2"/>
    <n v="2"/>
    <x v="3"/>
    <x v="0"/>
    <x v="0"/>
  </r>
  <r>
    <n v="13732"/>
    <n v="28"/>
    <n v="1"/>
    <n v="491.86000000000013"/>
    <n v="4"/>
    <n v="1"/>
    <n v="2"/>
    <x v="5"/>
    <x v="1"/>
    <x v="0"/>
  </r>
  <r>
    <n v="13733"/>
    <n v="410"/>
    <n v="2"/>
    <n v="487.03000000000026"/>
    <n v="2"/>
    <n v="2"/>
    <n v="2"/>
    <x v="3"/>
    <x v="0"/>
    <x v="0"/>
  </r>
  <r>
    <n v="13734"/>
    <n v="508"/>
    <n v="4"/>
    <n v="6701.6400000000049"/>
    <n v="1"/>
    <n v="3"/>
    <n v="5"/>
    <x v="0"/>
    <x v="0"/>
    <x v="0"/>
  </r>
  <r>
    <n v="13735"/>
    <n v="24"/>
    <n v="13"/>
    <n v="9813.2199999999721"/>
    <n v="4"/>
    <n v="5"/>
    <n v="5"/>
    <x v="1"/>
    <x v="1"/>
    <x v="0"/>
  </r>
  <r>
    <n v="13736"/>
    <n v="5"/>
    <n v="7"/>
    <n v="2766.2099999999787"/>
    <n v="5"/>
    <n v="4"/>
    <n v="4"/>
    <x v="1"/>
    <x v="1"/>
    <x v="0"/>
  </r>
  <r>
    <n v="13737"/>
    <n v="200"/>
    <n v="1"/>
    <n v="339.60000000000019"/>
    <n v="2"/>
    <n v="1"/>
    <n v="2"/>
    <x v="3"/>
    <x v="0"/>
    <x v="0"/>
  </r>
  <r>
    <n v="13738"/>
    <n v="396"/>
    <n v="1"/>
    <n v="440.93000000000023"/>
    <n v="2"/>
    <n v="1"/>
    <n v="2"/>
    <x v="3"/>
    <x v="0"/>
    <x v="0"/>
  </r>
  <r>
    <n v="13739"/>
    <n v="18"/>
    <n v="2"/>
    <n v="292.20000000000005"/>
    <n v="5"/>
    <n v="2"/>
    <n v="2"/>
    <x v="5"/>
    <x v="1"/>
    <x v="0"/>
  </r>
  <r>
    <n v="13740"/>
    <n v="240"/>
    <n v="5"/>
    <n v="1597.7699999999995"/>
    <n v="2"/>
    <n v="4"/>
    <n v="4"/>
    <x v="0"/>
    <x v="0"/>
    <x v="0"/>
  </r>
  <r>
    <n v="13741"/>
    <n v="71"/>
    <n v="3"/>
    <n v="668.43000000000018"/>
    <n v="3"/>
    <n v="3"/>
    <n v="3"/>
    <x v="2"/>
    <x v="1"/>
    <x v="0"/>
  </r>
  <r>
    <n v="13742"/>
    <n v="16"/>
    <n v="12"/>
    <n v="3131.0200000000127"/>
    <n v="5"/>
    <n v="5"/>
    <n v="5"/>
    <x v="1"/>
    <x v="1"/>
    <x v="0"/>
  </r>
  <r>
    <n v="13743"/>
    <n v="2"/>
    <n v="7"/>
    <n v="1341.599999999999"/>
    <n v="5"/>
    <n v="4"/>
    <n v="4"/>
    <x v="1"/>
    <x v="1"/>
    <x v="0"/>
  </r>
  <r>
    <n v="13744"/>
    <n v="95"/>
    <n v="2"/>
    <n v="1156.3600000000004"/>
    <n v="3"/>
    <n v="2"/>
    <n v="3"/>
    <x v="4"/>
    <x v="0"/>
    <x v="0"/>
  </r>
  <r>
    <n v="13745"/>
    <n v="162"/>
    <n v="2"/>
    <n v="777.36000000000035"/>
    <n v="3"/>
    <n v="2"/>
    <n v="3"/>
    <x v="4"/>
    <x v="0"/>
    <x v="0"/>
  </r>
  <r>
    <n v="13746"/>
    <n v="413"/>
    <n v="1"/>
    <n v="176.69000000000003"/>
    <n v="1"/>
    <n v="1"/>
    <n v="1"/>
    <x v="3"/>
    <x v="0"/>
    <x v="0"/>
  </r>
  <r>
    <n v="13747"/>
    <n v="373"/>
    <n v="2"/>
    <n v="249.4"/>
    <n v="2"/>
    <n v="2"/>
    <n v="1"/>
    <x v="3"/>
    <x v="0"/>
    <x v="0"/>
  </r>
  <r>
    <n v="13748"/>
    <n v="95"/>
    <n v="9"/>
    <n v="2268.3500000000022"/>
    <n v="3"/>
    <n v="5"/>
    <n v="4"/>
    <x v="2"/>
    <x v="0"/>
    <x v="0"/>
  </r>
  <r>
    <n v="13750"/>
    <n v="53"/>
    <n v="11"/>
    <n v="3602.1799999999953"/>
    <n v="4"/>
    <n v="5"/>
    <n v="5"/>
    <x v="1"/>
    <x v="1"/>
    <x v="0"/>
  </r>
  <r>
    <n v="13751"/>
    <n v="288"/>
    <n v="1"/>
    <n v="296.25"/>
    <n v="2"/>
    <n v="1"/>
    <n v="2"/>
    <x v="3"/>
    <x v="0"/>
    <x v="0"/>
  </r>
  <r>
    <n v="13752"/>
    <n v="124"/>
    <n v="7"/>
    <n v="1590.7300000000005"/>
    <n v="3"/>
    <n v="4"/>
    <n v="4"/>
    <x v="2"/>
    <x v="0"/>
    <x v="0"/>
  </r>
  <r>
    <n v="13753"/>
    <n v="287"/>
    <n v="4"/>
    <n v="2094.5700000000043"/>
    <n v="2"/>
    <n v="3"/>
    <n v="4"/>
    <x v="0"/>
    <x v="0"/>
    <x v="0"/>
  </r>
  <r>
    <n v="13754"/>
    <n v="151"/>
    <n v="3"/>
    <n v="447.05000000000007"/>
    <n v="3"/>
    <n v="3"/>
    <n v="2"/>
    <x v="4"/>
    <x v="0"/>
    <x v="0"/>
  </r>
  <r>
    <n v="13755"/>
    <n v="3"/>
    <n v="9"/>
    <n v="2161.3499999999867"/>
    <n v="5"/>
    <n v="5"/>
    <n v="4"/>
    <x v="1"/>
    <x v="1"/>
    <x v="0"/>
  </r>
  <r>
    <n v="13756"/>
    <n v="2"/>
    <n v="23"/>
    <n v="9207.5000000000018"/>
    <n v="5"/>
    <n v="5"/>
    <n v="5"/>
    <x v="1"/>
    <x v="1"/>
    <x v="0"/>
  </r>
  <r>
    <n v="13757"/>
    <n v="674"/>
    <n v="1"/>
    <n v="195.54999999999998"/>
    <n v="1"/>
    <n v="1"/>
    <n v="1"/>
    <x v="3"/>
    <x v="0"/>
    <x v="0"/>
  </r>
  <r>
    <n v="13758"/>
    <n v="11"/>
    <n v="15"/>
    <n v="9416.979999999985"/>
    <n v="5"/>
    <n v="5"/>
    <n v="5"/>
    <x v="1"/>
    <x v="1"/>
    <x v="0"/>
  </r>
  <r>
    <n v="13759"/>
    <n v="33"/>
    <n v="2"/>
    <n v="659.41"/>
    <n v="4"/>
    <n v="2"/>
    <n v="3"/>
    <x v="5"/>
    <x v="1"/>
    <x v="0"/>
  </r>
  <r>
    <n v="13760"/>
    <n v="54"/>
    <n v="5"/>
    <n v="1363.6400000000021"/>
    <n v="4"/>
    <n v="4"/>
    <n v="4"/>
    <x v="1"/>
    <x v="1"/>
    <x v="0"/>
  </r>
  <r>
    <n v="13761"/>
    <n v="50"/>
    <n v="6"/>
    <n v="1952.1700000000048"/>
    <n v="4"/>
    <n v="4"/>
    <n v="4"/>
    <x v="1"/>
    <x v="1"/>
    <x v="0"/>
  </r>
  <r>
    <n v="13762"/>
    <n v="218"/>
    <n v="5"/>
    <n v="2472.4800000000005"/>
    <n v="2"/>
    <n v="4"/>
    <n v="4"/>
    <x v="0"/>
    <x v="0"/>
    <x v="0"/>
  </r>
  <r>
    <n v="13763"/>
    <n v="63"/>
    <n v="3"/>
    <n v="5217.4400000000014"/>
    <n v="3"/>
    <n v="3"/>
    <n v="5"/>
    <x v="2"/>
    <x v="1"/>
    <x v="0"/>
  </r>
  <r>
    <n v="13764"/>
    <n v="70"/>
    <n v="6"/>
    <n v="2953.2600000000075"/>
    <n v="3"/>
    <n v="4"/>
    <n v="4"/>
    <x v="2"/>
    <x v="1"/>
    <x v="0"/>
  </r>
  <r>
    <n v="13765"/>
    <n v="653"/>
    <n v="1"/>
    <n v="352.82099999999997"/>
    <n v="1"/>
    <n v="1"/>
    <n v="2"/>
    <x v="3"/>
    <x v="0"/>
    <x v="0"/>
  </r>
  <r>
    <n v="13766"/>
    <n v="495"/>
    <n v="1"/>
    <n v="190.34999999999997"/>
    <n v="1"/>
    <n v="1"/>
    <n v="1"/>
    <x v="3"/>
    <x v="0"/>
    <x v="0"/>
  </r>
  <r>
    <n v="13767"/>
    <n v="2"/>
    <n v="73"/>
    <n v="35540.53000000029"/>
    <n v="5"/>
    <n v="5"/>
    <n v="5"/>
    <x v="1"/>
    <x v="1"/>
    <x v="0"/>
  </r>
  <r>
    <n v="13768"/>
    <n v="726"/>
    <n v="2"/>
    <n v="875.97000000000082"/>
    <n v="1"/>
    <n v="2"/>
    <n v="3"/>
    <x v="4"/>
    <x v="0"/>
    <x v="0"/>
  </r>
  <r>
    <n v="13769"/>
    <n v="2"/>
    <n v="20"/>
    <n v="5800.4199999999846"/>
    <n v="5"/>
    <n v="5"/>
    <n v="5"/>
    <x v="1"/>
    <x v="1"/>
    <x v="0"/>
  </r>
  <r>
    <n v="13770"/>
    <n v="422"/>
    <n v="4"/>
    <n v="785.37"/>
    <n v="1"/>
    <n v="3"/>
    <n v="3"/>
    <x v="0"/>
    <x v="0"/>
    <x v="0"/>
  </r>
  <r>
    <n v="13771"/>
    <n v="64"/>
    <n v="9"/>
    <n v="5728.8199999999906"/>
    <n v="3"/>
    <n v="5"/>
    <n v="5"/>
    <x v="2"/>
    <x v="1"/>
    <x v="0"/>
  </r>
  <r>
    <n v="13772"/>
    <n v="33"/>
    <n v="8"/>
    <n v="3114.2199999999766"/>
    <n v="4"/>
    <n v="4"/>
    <n v="5"/>
    <x v="1"/>
    <x v="1"/>
    <x v="0"/>
  </r>
  <r>
    <n v="13773"/>
    <n v="396"/>
    <n v="2"/>
    <n v="301.54000000000002"/>
    <n v="2"/>
    <n v="2"/>
    <n v="2"/>
    <x v="3"/>
    <x v="0"/>
    <x v="0"/>
  </r>
  <r>
    <n v="13774"/>
    <n v="81"/>
    <n v="1"/>
    <n v="345"/>
    <n v="3"/>
    <n v="1"/>
    <n v="2"/>
    <x v="4"/>
    <x v="1"/>
    <x v="0"/>
  </r>
  <r>
    <n v="13775"/>
    <n v="590"/>
    <n v="1"/>
    <n v="1049.6600000000017"/>
    <n v="1"/>
    <n v="1"/>
    <n v="3"/>
    <x v="4"/>
    <x v="0"/>
    <x v="0"/>
  </r>
  <r>
    <n v="13776"/>
    <n v="428"/>
    <n v="2"/>
    <n v="623.98"/>
    <n v="1"/>
    <n v="2"/>
    <n v="3"/>
    <x v="4"/>
    <x v="0"/>
    <x v="0"/>
  </r>
  <r>
    <n v="13777"/>
    <n v="0"/>
    <n v="61"/>
    <n v="56478.420000000377"/>
    <n v="5"/>
    <n v="5"/>
    <n v="5"/>
    <x v="1"/>
    <x v="1"/>
    <x v="0"/>
  </r>
  <r>
    <n v="13778"/>
    <n v="103"/>
    <n v="4"/>
    <n v="1124.4899999999998"/>
    <n v="3"/>
    <n v="3"/>
    <n v="3"/>
    <x v="2"/>
    <x v="0"/>
    <x v="0"/>
  </r>
  <r>
    <n v="13779"/>
    <n v="515"/>
    <n v="1"/>
    <n v="161.13000000000008"/>
    <n v="1"/>
    <n v="1"/>
    <n v="1"/>
    <x v="3"/>
    <x v="0"/>
    <x v="0"/>
  </r>
  <r>
    <n v="13780"/>
    <n v="7"/>
    <n v="3"/>
    <n v="735.82000000000062"/>
    <n v="5"/>
    <n v="3"/>
    <n v="3"/>
    <x v="2"/>
    <x v="1"/>
    <x v="0"/>
  </r>
  <r>
    <n v="13781"/>
    <n v="250"/>
    <n v="3"/>
    <n v="778.83000000000106"/>
    <n v="2"/>
    <n v="3"/>
    <n v="3"/>
    <x v="0"/>
    <x v="0"/>
    <x v="0"/>
  </r>
  <r>
    <n v="13782"/>
    <n v="12"/>
    <n v="13"/>
    <n v="1793.7200000000128"/>
    <n v="5"/>
    <n v="5"/>
    <n v="4"/>
    <x v="1"/>
    <x v="1"/>
    <x v="0"/>
  </r>
  <r>
    <n v="13783"/>
    <n v="487"/>
    <n v="4"/>
    <n v="1542.09"/>
    <n v="1"/>
    <n v="3"/>
    <n v="4"/>
    <x v="0"/>
    <x v="0"/>
    <x v="0"/>
  </r>
  <r>
    <n v="13784"/>
    <n v="9"/>
    <n v="14"/>
    <n v="2910.2299999999968"/>
    <n v="5"/>
    <n v="5"/>
    <n v="4"/>
    <x v="1"/>
    <x v="1"/>
    <x v="0"/>
  </r>
  <r>
    <n v="13785"/>
    <n v="428"/>
    <n v="4"/>
    <n v="542.4899999999999"/>
    <n v="1"/>
    <n v="3"/>
    <n v="2"/>
    <x v="0"/>
    <x v="0"/>
    <x v="0"/>
  </r>
  <r>
    <n v="13786"/>
    <n v="367"/>
    <n v="6"/>
    <n v="3358.9400000000019"/>
    <n v="2"/>
    <n v="4"/>
    <n v="5"/>
    <x v="0"/>
    <x v="0"/>
    <x v="0"/>
  </r>
  <r>
    <n v="13787"/>
    <n v="75"/>
    <n v="6"/>
    <n v="1222.5"/>
    <n v="3"/>
    <n v="4"/>
    <n v="3"/>
    <x v="2"/>
    <x v="1"/>
    <x v="0"/>
  </r>
  <r>
    <n v="13788"/>
    <n v="505"/>
    <n v="1"/>
    <n v="3.75"/>
    <n v="1"/>
    <n v="1"/>
    <n v="1"/>
    <x v="3"/>
    <x v="0"/>
    <x v="0"/>
  </r>
  <r>
    <n v="13789"/>
    <n v="388"/>
    <n v="1"/>
    <n v="239.45999999999998"/>
    <n v="2"/>
    <n v="1"/>
    <n v="1"/>
    <x v="3"/>
    <x v="0"/>
    <x v="0"/>
  </r>
  <r>
    <n v="13790"/>
    <n v="4"/>
    <n v="1"/>
    <n v="348.79999999999973"/>
    <n v="5"/>
    <n v="1"/>
    <n v="2"/>
    <x v="5"/>
    <x v="1"/>
    <x v="0"/>
  </r>
  <r>
    <n v="13791"/>
    <n v="127"/>
    <n v="2"/>
    <n v="1516"/>
    <n v="3"/>
    <n v="2"/>
    <n v="4"/>
    <x v="4"/>
    <x v="0"/>
    <x v="0"/>
  </r>
  <r>
    <n v="13792"/>
    <n v="66"/>
    <n v="3"/>
    <n v="383.95"/>
    <n v="3"/>
    <n v="3"/>
    <n v="2"/>
    <x v="4"/>
    <x v="1"/>
    <x v="0"/>
  </r>
  <r>
    <n v="13793"/>
    <n v="646"/>
    <n v="1"/>
    <n v="96"/>
    <n v="1"/>
    <n v="1"/>
    <n v="1"/>
    <x v="3"/>
    <x v="0"/>
    <x v="0"/>
  </r>
  <r>
    <n v="13794"/>
    <n v="546"/>
    <n v="1"/>
    <n v="126.03"/>
    <n v="1"/>
    <n v="1"/>
    <n v="1"/>
    <x v="3"/>
    <x v="0"/>
    <x v="0"/>
  </r>
  <r>
    <n v="13795"/>
    <n v="388"/>
    <n v="4"/>
    <n v="836.2999999999995"/>
    <n v="2"/>
    <n v="3"/>
    <n v="3"/>
    <x v="0"/>
    <x v="0"/>
    <x v="0"/>
  </r>
  <r>
    <n v="13796"/>
    <n v="499"/>
    <n v="1"/>
    <n v="289.69999999999987"/>
    <n v="1"/>
    <n v="1"/>
    <n v="1"/>
    <x v="3"/>
    <x v="0"/>
    <x v="0"/>
  </r>
  <r>
    <n v="13797"/>
    <n v="436"/>
    <n v="3"/>
    <n v="1179.4499999999985"/>
    <n v="1"/>
    <n v="3"/>
    <n v="3"/>
    <x v="0"/>
    <x v="0"/>
    <x v="0"/>
  </r>
  <r>
    <n v="13798"/>
    <n v="1"/>
    <n v="110"/>
    <n v="75836.869999999166"/>
    <n v="5"/>
    <n v="5"/>
    <n v="5"/>
    <x v="1"/>
    <x v="1"/>
    <x v="0"/>
  </r>
  <r>
    <n v="13799"/>
    <n v="116"/>
    <n v="9"/>
    <n v="2803.5700000000015"/>
    <n v="3"/>
    <n v="5"/>
    <n v="4"/>
    <x v="2"/>
    <x v="0"/>
    <x v="0"/>
  </r>
  <r>
    <n v="13800"/>
    <n v="309"/>
    <n v="3"/>
    <n v="1679.5599999999981"/>
    <n v="2"/>
    <n v="3"/>
    <n v="4"/>
    <x v="0"/>
    <x v="0"/>
    <x v="0"/>
  </r>
  <r>
    <n v="13801"/>
    <n v="66"/>
    <n v="1"/>
    <n v="324.80000000000013"/>
    <n v="3"/>
    <n v="1"/>
    <n v="2"/>
    <x v="4"/>
    <x v="1"/>
    <x v="0"/>
  </r>
  <r>
    <n v="13802"/>
    <n v="138"/>
    <n v="19"/>
    <n v="26259.109999999935"/>
    <n v="3"/>
    <n v="5"/>
    <n v="5"/>
    <x v="2"/>
    <x v="0"/>
    <x v="0"/>
  </r>
  <r>
    <n v="13803"/>
    <n v="255"/>
    <n v="3"/>
    <n v="1338.9099999999999"/>
    <n v="2"/>
    <n v="3"/>
    <n v="4"/>
    <x v="0"/>
    <x v="0"/>
    <x v="0"/>
  </r>
  <r>
    <n v="13804"/>
    <n v="30"/>
    <n v="9"/>
    <n v="3208.5200000000068"/>
    <n v="4"/>
    <n v="5"/>
    <n v="5"/>
    <x v="1"/>
    <x v="1"/>
    <x v="0"/>
  </r>
  <r>
    <n v="13805"/>
    <n v="52"/>
    <n v="2"/>
    <n v="924.60000000000025"/>
    <n v="4"/>
    <n v="2"/>
    <n v="3"/>
    <x v="5"/>
    <x v="1"/>
    <x v="0"/>
  </r>
  <r>
    <n v="13806"/>
    <n v="63"/>
    <n v="1"/>
    <n v="256.38000000000005"/>
    <n v="3"/>
    <n v="1"/>
    <n v="1"/>
    <x v="4"/>
    <x v="1"/>
    <x v="0"/>
  </r>
  <r>
    <n v="13807"/>
    <n v="367"/>
    <n v="3"/>
    <n v="534.79999999999973"/>
    <n v="2"/>
    <n v="3"/>
    <n v="2"/>
    <x v="0"/>
    <x v="0"/>
    <x v="0"/>
  </r>
  <r>
    <n v="13808"/>
    <n v="5"/>
    <n v="5"/>
    <n v="1747.6600000000024"/>
    <n v="5"/>
    <n v="4"/>
    <n v="4"/>
    <x v="1"/>
    <x v="1"/>
    <x v="0"/>
  </r>
  <r>
    <n v="13809"/>
    <n v="305"/>
    <n v="3"/>
    <n v="679.70000000000027"/>
    <n v="2"/>
    <n v="3"/>
    <n v="3"/>
    <x v="0"/>
    <x v="0"/>
    <x v="11"/>
  </r>
  <r>
    <n v="13810"/>
    <n v="28"/>
    <n v="3"/>
    <n v="1499.0100000000014"/>
    <n v="4"/>
    <n v="3"/>
    <n v="4"/>
    <x v="2"/>
    <x v="1"/>
    <x v="17"/>
  </r>
  <r>
    <n v="13811"/>
    <n v="183"/>
    <n v="3"/>
    <n v="814.5"/>
    <n v="3"/>
    <n v="3"/>
    <n v="3"/>
    <x v="2"/>
    <x v="0"/>
    <x v="17"/>
  </r>
  <r>
    <n v="13812"/>
    <n v="42"/>
    <n v="3"/>
    <n v="538.99999999999989"/>
    <n v="4"/>
    <n v="3"/>
    <n v="2"/>
    <x v="4"/>
    <x v="1"/>
    <x v="17"/>
  </r>
  <r>
    <n v="13813"/>
    <n v="39"/>
    <n v="8"/>
    <n v="2765.4699999999907"/>
    <n v="4"/>
    <n v="4"/>
    <n v="4"/>
    <x v="1"/>
    <x v="1"/>
    <x v="17"/>
  </r>
  <r>
    <n v="13814"/>
    <n v="92"/>
    <n v="3"/>
    <n v="2257.3200000000043"/>
    <n v="3"/>
    <n v="3"/>
    <n v="4"/>
    <x v="2"/>
    <x v="0"/>
    <x v="17"/>
  </r>
  <r>
    <n v="13815"/>
    <n v="22"/>
    <n v="8"/>
    <n v="7475.7400000000407"/>
    <n v="4"/>
    <n v="4"/>
    <n v="5"/>
    <x v="1"/>
    <x v="1"/>
    <x v="17"/>
  </r>
  <r>
    <n v="13816"/>
    <n v="23"/>
    <n v="2"/>
    <n v="571.66999999999996"/>
    <n v="4"/>
    <n v="2"/>
    <n v="2"/>
    <x v="5"/>
    <x v="1"/>
    <x v="17"/>
  </r>
  <r>
    <n v="13817"/>
    <n v="29"/>
    <n v="2"/>
    <n v="382.97999999999979"/>
    <n v="4"/>
    <n v="2"/>
    <n v="2"/>
    <x v="5"/>
    <x v="1"/>
    <x v="17"/>
  </r>
  <r>
    <n v="13818"/>
    <n v="429"/>
    <n v="1"/>
    <n v="61.279999999999994"/>
    <n v="1"/>
    <n v="1"/>
    <n v="1"/>
    <x v="3"/>
    <x v="0"/>
    <x v="0"/>
  </r>
  <r>
    <n v="13819"/>
    <n v="301"/>
    <n v="6"/>
    <n v="2642.350000000004"/>
    <n v="2"/>
    <n v="4"/>
    <n v="4"/>
    <x v="0"/>
    <x v="0"/>
    <x v="0"/>
  </r>
  <r>
    <n v="13820"/>
    <n v="418"/>
    <n v="3"/>
    <n v="660.650000000001"/>
    <n v="1"/>
    <n v="3"/>
    <n v="3"/>
    <x v="0"/>
    <x v="0"/>
    <x v="0"/>
  </r>
  <r>
    <n v="13821"/>
    <n v="144"/>
    <n v="6"/>
    <n v="1410.7300000000012"/>
    <n v="3"/>
    <n v="4"/>
    <n v="4"/>
    <x v="2"/>
    <x v="0"/>
    <x v="0"/>
  </r>
  <r>
    <n v="13822"/>
    <n v="5"/>
    <n v="2"/>
    <n v="632"/>
    <n v="5"/>
    <n v="2"/>
    <n v="3"/>
    <x v="5"/>
    <x v="1"/>
    <x v="0"/>
  </r>
  <r>
    <n v="13823"/>
    <n v="18"/>
    <n v="7"/>
    <n v="3403.4500000000048"/>
    <n v="5"/>
    <n v="4"/>
    <n v="5"/>
    <x v="1"/>
    <x v="1"/>
    <x v="0"/>
  </r>
  <r>
    <n v="13824"/>
    <n v="32"/>
    <n v="12"/>
    <n v="3314.7600000000048"/>
    <n v="4"/>
    <n v="5"/>
    <n v="5"/>
    <x v="1"/>
    <x v="1"/>
    <x v="0"/>
  </r>
  <r>
    <n v="13825"/>
    <n v="621"/>
    <n v="2"/>
    <n v="255.59000000000009"/>
    <n v="1"/>
    <n v="2"/>
    <n v="1"/>
    <x v="3"/>
    <x v="0"/>
    <x v="0"/>
  </r>
  <r>
    <n v="13826"/>
    <n v="176"/>
    <n v="1"/>
    <n v="189.49999999999997"/>
    <n v="3"/>
    <n v="1"/>
    <n v="1"/>
    <x v="4"/>
    <x v="0"/>
    <x v="0"/>
  </r>
  <r>
    <n v="13827"/>
    <n v="57"/>
    <n v="3"/>
    <n v="412.04999999999984"/>
    <n v="4"/>
    <n v="3"/>
    <n v="2"/>
    <x v="4"/>
    <x v="1"/>
    <x v="0"/>
  </r>
  <r>
    <n v="13828"/>
    <n v="22"/>
    <n v="1"/>
    <n v="209.48999999999995"/>
    <n v="4"/>
    <n v="1"/>
    <n v="1"/>
    <x v="5"/>
    <x v="1"/>
    <x v="0"/>
  </r>
  <r>
    <n v="13829"/>
    <n v="421"/>
    <n v="1"/>
    <n v="102"/>
    <n v="1"/>
    <n v="1"/>
    <n v="1"/>
    <x v="3"/>
    <x v="0"/>
    <x v="0"/>
  </r>
  <r>
    <n v="13830"/>
    <n v="581"/>
    <n v="1"/>
    <n v="156.84999999999994"/>
    <n v="1"/>
    <n v="1"/>
    <n v="1"/>
    <x v="3"/>
    <x v="0"/>
    <x v="0"/>
  </r>
  <r>
    <n v="13831"/>
    <n v="16"/>
    <n v="18"/>
    <n v="7023.58"/>
    <n v="5"/>
    <n v="5"/>
    <n v="5"/>
    <x v="1"/>
    <x v="1"/>
    <x v="0"/>
  </r>
  <r>
    <n v="13832"/>
    <n v="19"/>
    <n v="2"/>
    <n v="613.6899999999996"/>
    <n v="5"/>
    <n v="2"/>
    <n v="2"/>
    <x v="5"/>
    <x v="1"/>
    <x v="0"/>
  </r>
  <r>
    <n v="13833"/>
    <n v="159"/>
    <n v="2"/>
    <n v="701.36000000000047"/>
    <n v="3"/>
    <n v="2"/>
    <n v="3"/>
    <x v="4"/>
    <x v="0"/>
    <x v="0"/>
  </r>
  <r>
    <n v="13834"/>
    <n v="576"/>
    <n v="2"/>
    <n v="324.18999999999994"/>
    <n v="1"/>
    <n v="2"/>
    <n v="2"/>
    <x v="3"/>
    <x v="0"/>
    <x v="0"/>
  </r>
  <r>
    <n v="13835"/>
    <n v="25"/>
    <n v="7"/>
    <n v="1095.2699999999993"/>
    <n v="4"/>
    <n v="4"/>
    <n v="3"/>
    <x v="2"/>
    <x v="1"/>
    <x v="0"/>
  </r>
  <r>
    <n v="13836"/>
    <n v="399"/>
    <n v="2"/>
    <n v="620.37000000000012"/>
    <n v="2"/>
    <n v="2"/>
    <n v="3"/>
    <x v="4"/>
    <x v="0"/>
    <x v="0"/>
  </r>
  <r>
    <n v="13837"/>
    <n v="211"/>
    <n v="2"/>
    <n v="271.2399999999999"/>
    <n v="2"/>
    <n v="2"/>
    <n v="1"/>
    <x v="3"/>
    <x v="0"/>
    <x v="0"/>
  </r>
  <r>
    <n v="13838"/>
    <n v="5"/>
    <n v="10"/>
    <n v="1966.0899999999936"/>
    <n v="5"/>
    <n v="5"/>
    <n v="4"/>
    <x v="1"/>
    <x v="1"/>
    <x v="0"/>
  </r>
  <r>
    <n v="13839"/>
    <n v="486"/>
    <n v="1"/>
    <n v="139.95000000000002"/>
    <n v="1"/>
    <n v="1"/>
    <n v="1"/>
    <x v="3"/>
    <x v="0"/>
    <x v="0"/>
  </r>
  <r>
    <n v="13840"/>
    <n v="416"/>
    <n v="1"/>
    <n v="651.40000000000055"/>
    <n v="1"/>
    <n v="1"/>
    <n v="3"/>
    <x v="4"/>
    <x v="0"/>
    <x v="0"/>
  </r>
  <r>
    <n v="13841"/>
    <n v="252"/>
    <n v="1"/>
    <n v="85"/>
    <n v="2"/>
    <n v="1"/>
    <n v="1"/>
    <x v="3"/>
    <x v="0"/>
    <x v="0"/>
  </r>
  <r>
    <n v="13842"/>
    <n v="58"/>
    <n v="18"/>
    <n v="5629.9099999999762"/>
    <n v="4"/>
    <n v="5"/>
    <n v="5"/>
    <x v="1"/>
    <x v="1"/>
    <x v="0"/>
  </r>
  <r>
    <n v="13843"/>
    <n v="381"/>
    <n v="1"/>
    <n v="319.75"/>
    <n v="2"/>
    <n v="1"/>
    <n v="2"/>
    <x v="3"/>
    <x v="0"/>
    <x v="0"/>
  </r>
  <r>
    <n v="13844"/>
    <n v="11"/>
    <n v="1"/>
    <n v="361.61999999999995"/>
    <n v="5"/>
    <n v="1"/>
    <n v="2"/>
    <x v="5"/>
    <x v="1"/>
    <x v="0"/>
  </r>
  <r>
    <n v="13845"/>
    <n v="64"/>
    <n v="1"/>
    <n v="312.98"/>
    <n v="3"/>
    <n v="1"/>
    <n v="2"/>
    <x v="4"/>
    <x v="1"/>
    <x v="0"/>
  </r>
  <r>
    <n v="13846"/>
    <n v="24"/>
    <n v="4"/>
    <n v="1307.7899999999979"/>
    <n v="4"/>
    <n v="3"/>
    <n v="4"/>
    <x v="2"/>
    <x v="1"/>
    <x v="0"/>
  </r>
  <r>
    <n v="13847"/>
    <n v="719"/>
    <n v="1"/>
    <n v="310.72000000000014"/>
    <n v="1"/>
    <n v="1"/>
    <n v="2"/>
    <x v="3"/>
    <x v="0"/>
    <x v="0"/>
  </r>
  <r>
    <n v="13848"/>
    <n v="92"/>
    <n v="8"/>
    <n v="3335"/>
    <n v="3"/>
    <n v="4"/>
    <n v="5"/>
    <x v="2"/>
    <x v="0"/>
    <x v="0"/>
  </r>
  <r>
    <n v="13849"/>
    <n v="51"/>
    <n v="5"/>
    <n v="3469.3000000000088"/>
    <n v="4"/>
    <n v="4"/>
    <n v="5"/>
    <x v="1"/>
    <x v="1"/>
    <x v="0"/>
  </r>
  <r>
    <n v="13850"/>
    <n v="129"/>
    <n v="1"/>
    <n v="1595.4799999999982"/>
    <n v="3"/>
    <n v="1"/>
    <n v="4"/>
    <x v="4"/>
    <x v="0"/>
    <x v="0"/>
  </r>
  <r>
    <n v="13851"/>
    <n v="95"/>
    <n v="8"/>
    <n v="4606.46"/>
    <n v="3"/>
    <n v="4"/>
    <n v="5"/>
    <x v="2"/>
    <x v="0"/>
    <x v="0"/>
  </r>
  <r>
    <n v="13852"/>
    <n v="610"/>
    <n v="1"/>
    <n v="187.34999999999994"/>
    <n v="1"/>
    <n v="1"/>
    <n v="1"/>
    <x v="3"/>
    <x v="0"/>
    <x v="0"/>
  </r>
  <r>
    <n v="13853"/>
    <n v="57"/>
    <n v="1"/>
    <n v="1090.1399999999996"/>
    <n v="4"/>
    <n v="1"/>
    <n v="3"/>
    <x v="5"/>
    <x v="1"/>
    <x v="0"/>
  </r>
  <r>
    <n v="13854"/>
    <n v="8"/>
    <n v="39"/>
    <n v="12253.959999999975"/>
    <n v="5"/>
    <n v="5"/>
    <n v="5"/>
    <x v="1"/>
    <x v="1"/>
    <x v="0"/>
  </r>
  <r>
    <n v="13855"/>
    <n v="500"/>
    <n v="4"/>
    <n v="1310.3399999999979"/>
    <n v="1"/>
    <n v="3"/>
    <n v="4"/>
    <x v="0"/>
    <x v="0"/>
    <x v="0"/>
  </r>
  <r>
    <n v="13856"/>
    <n v="168"/>
    <n v="11"/>
    <n v="1142.0299999999993"/>
    <n v="3"/>
    <n v="5"/>
    <n v="3"/>
    <x v="2"/>
    <x v="0"/>
    <x v="0"/>
  </r>
  <r>
    <n v="13857"/>
    <n v="393"/>
    <n v="6"/>
    <n v="1001.0099999999977"/>
    <n v="2"/>
    <n v="4"/>
    <n v="3"/>
    <x v="0"/>
    <x v="0"/>
    <x v="0"/>
  </r>
  <r>
    <n v="13858"/>
    <n v="57"/>
    <n v="1"/>
    <n v="216.17000000000004"/>
    <n v="4"/>
    <n v="1"/>
    <n v="1"/>
    <x v="5"/>
    <x v="1"/>
    <x v="0"/>
  </r>
  <r>
    <n v="13859"/>
    <n v="326"/>
    <n v="2"/>
    <n v="515.86000000000047"/>
    <n v="2"/>
    <n v="2"/>
    <n v="2"/>
    <x v="3"/>
    <x v="0"/>
    <x v="0"/>
  </r>
  <r>
    <n v="13860"/>
    <n v="1"/>
    <n v="5"/>
    <n v="1245.899999999999"/>
    <n v="5"/>
    <n v="4"/>
    <n v="3"/>
    <x v="2"/>
    <x v="1"/>
    <x v="0"/>
  </r>
  <r>
    <n v="13861"/>
    <n v="429"/>
    <n v="2"/>
    <n v="273.2600000000001"/>
    <n v="1"/>
    <n v="2"/>
    <n v="1"/>
    <x v="3"/>
    <x v="0"/>
    <x v="0"/>
  </r>
  <r>
    <n v="13862"/>
    <n v="18"/>
    <n v="9"/>
    <n v="2556.0900000000074"/>
    <n v="5"/>
    <n v="5"/>
    <n v="4"/>
    <x v="1"/>
    <x v="1"/>
    <x v="0"/>
  </r>
  <r>
    <n v="13863"/>
    <n v="247"/>
    <n v="4"/>
    <n v="1239.5500000000018"/>
    <n v="2"/>
    <n v="3"/>
    <n v="3"/>
    <x v="0"/>
    <x v="0"/>
    <x v="0"/>
  </r>
  <r>
    <n v="13864"/>
    <n v="386"/>
    <n v="1"/>
    <n v="662.40000000000009"/>
    <n v="2"/>
    <n v="1"/>
    <n v="3"/>
    <x v="4"/>
    <x v="0"/>
    <x v="0"/>
  </r>
  <r>
    <n v="13865"/>
    <n v="58"/>
    <n v="4"/>
    <n v="501.55999999999983"/>
    <n v="4"/>
    <n v="3"/>
    <n v="2"/>
    <x v="4"/>
    <x v="1"/>
    <x v="0"/>
  </r>
  <r>
    <n v="13866"/>
    <n v="74"/>
    <n v="1"/>
    <n v="145.66999999999999"/>
    <n v="3"/>
    <n v="1"/>
    <n v="1"/>
    <x v="4"/>
    <x v="1"/>
    <x v="0"/>
  </r>
  <r>
    <n v="13867"/>
    <n v="31"/>
    <n v="3"/>
    <n v="1015.2900000000008"/>
    <n v="4"/>
    <n v="3"/>
    <n v="3"/>
    <x v="2"/>
    <x v="1"/>
    <x v="0"/>
  </r>
  <r>
    <n v="13868"/>
    <n v="7"/>
    <n v="2"/>
    <n v="3192.5399999999981"/>
    <n v="5"/>
    <n v="2"/>
    <n v="5"/>
    <x v="5"/>
    <x v="1"/>
    <x v="0"/>
  </r>
  <r>
    <n v="13869"/>
    <n v="123"/>
    <n v="10"/>
    <n v="8111.5700000000843"/>
    <n v="3"/>
    <n v="5"/>
    <n v="5"/>
    <x v="2"/>
    <x v="0"/>
    <x v="0"/>
  </r>
  <r>
    <n v="13870"/>
    <n v="2"/>
    <n v="15"/>
    <n v="5712.0800000000036"/>
    <n v="5"/>
    <n v="5"/>
    <n v="5"/>
    <x v="1"/>
    <x v="1"/>
    <x v="0"/>
  </r>
  <r>
    <n v="13871"/>
    <n v="22"/>
    <n v="17"/>
    <n v="7885.8500000000631"/>
    <n v="4"/>
    <n v="5"/>
    <n v="5"/>
    <x v="1"/>
    <x v="1"/>
    <x v="0"/>
  </r>
  <r>
    <n v="13872"/>
    <n v="527"/>
    <n v="3"/>
    <n v="919.56999999999982"/>
    <n v="1"/>
    <n v="3"/>
    <n v="3"/>
    <x v="0"/>
    <x v="0"/>
    <x v="0"/>
  </r>
  <r>
    <n v="13873"/>
    <n v="119"/>
    <n v="8"/>
    <n v="1038.9199999999987"/>
    <n v="3"/>
    <n v="4"/>
    <n v="3"/>
    <x v="2"/>
    <x v="0"/>
    <x v="0"/>
  </r>
  <r>
    <n v="13874"/>
    <n v="358"/>
    <n v="7"/>
    <n v="2049.1499999999974"/>
    <n v="2"/>
    <n v="4"/>
    <n v="4"/>
    <x v="0"/>
    <x v="0"/>
    <x v="0"/>
  </r>
  <r>
    <n v="13875"/>
    <n v="53"/>
    <n v="14"/>
    <n v="4814.370000000019"/>
    <n v="4"/>
    <n v="5"/>
    <n v="5"/>
    <x v="1"/>
    <x v="1"/>
    <x v="0"/>
  </r>
  <r>
    <n v="13876"/>
    <n v="63"/>
    <n v="1"/>
    <n v="122.70000000000002"/>
    <n v="3"/>
    <n v="1"/>
    <n v="1"/>
    <x v="4"/>
    <x v="1"/>
    <x v="0"/>
  </r>
  <r>
    <n v="13877"/>
    <n v="86"/>
    <n v="3"/>
    <n v="449.68000000000023"/>
    <n v="3"/>
    <n v="3"/>
    <n v="2"/>
    <x v="4"/>
    <x v="1"/>
    <x v="0"/>
  </r>
  <r>
    <n v="13878"/>
    <n v="54"/>
    <n v="4"/>
    <n v="2473.0599999999981"/>
    <n v="4"/>
    <n v="3"/>
    <n v="4"/>
    <x v="2"/>
    <x v="1"/>
    <x v="0"/>
  </r>
  <r>
    <n v="13879"/>
    <n v="645"/>
    <n v="1"/>
    <n v="395.50000000000006"/>
    <n v="1"/>
    <n v="1"/>
    <n v="2"/>
    <x v="3"/>
    <x v="0"/>
    <x v="0"/>
  </r>
  <r>
    <n v="13880"/>
    <n v="21"/>
    <n v="17"/>
    <n v="4391.6600000000099"/>
    <n v="4"/>
    <n v="5"/>
    <n v="5"/>
    <x v="1"/>
    <x v="1"/>
    <x v="0"/>
  </r>
  <r>
    <n v="13881"/>
    <n v="3"/>
    <n v="43"/>
    <n v="45179.100000000064"/>
    <n v="5"/>
    <n v="5"/>
    <n v="5"/>
    <x v="1"/>
    <x v="1"/>
    <x v="0"/>
  </r>
  <r>
    <n v="13882"/>
    <n v="2"/>
    <n v="5"/>
    <n v="1191.1299999999999"/>
    <n v="5"/>
    <n v="4"/>
    <n v="3"/>
    <x v="2"/>
    <x v="1"/>
    <x v="0"/>
  </r>
  <r>
    <n v="13883"/>
    <n v="10"/>
    <n v="15"/>
    <n v="6560.0200000000159"/>
    <n v="5"/>
    <n v="5"/>
    <n v="5"/>
    <x v="1"/>
    <x v="1"/>
    <x v="0"/>
  </r>
  <r>
    <n v="13884"/>
    <n v="7"/>
    <n v="10"/>
    <n v="1888.4799999999975"/>
    <n v="5"/>
    <n v="5"/>
    <n v="4"/>
    <x v="1"/>
    <x v="1"/>
    <x v="0"/>
  </r>
  <r>
    <n v="13885"/>
    <n v="189"/>
    <n v="2"/>
    <n v="506.79999999999978"/>
    <n v="3"/>
    <n v="2"/>
    <n v="2"/>
    <x v="4"/>
    <x v="0"/>
    <x v="0"/>
  </r>
  <r>
    <n v="13886"/>
    <n v="71"/>
    <n v="1"/>
    <n v="243.55999999999997"/>
    <n v="3"/>
    <n v="1"/>
    <n v="1"/>
    <x v="4"/>
    <x v="1"/>
    <x v="0"/>
  </r>
  <r>
    <n v="13887"/>
    <n v="204"/>
    <n v="1"/>
    <n v="349.55000000000013"/>
    <n v="2"/>
    <n v="1"/>
    <n v="2"/>
    <x v="3"/>
    <x v="0"/>
    <x v="0"/>
  </r>
  <r>
    <n v="13888"/>
    <n v="119"/>
    <n v="7"/>
    <n v="2169.0499999999929"/>
    <n v="3"/>
    <n v="4"/>
    <n v="4"/>
    <x v="2"/>
    <x v="0"/>
    <x v="0"/>
  </r>
  <r>
    <n v="13889"/>
    <n v="92"/>
    <n v="6"/>
    <n v="1991.2299999999996"/>
    <n v="3"/>
    <n v="4"/>
    <n v="4"/>
    <x v="2"/>
    <x v="0"/>
    <x v="0"/>
  </r>
  <r>
    <n v="13890"/>
    <n v="1"/>
    <n v="14"/>
    <n v="2927.3800000000037"/>
    <n v="5"/>
    <n v="5"/>
    <n v="4"/>
    <x v="1"/>
    <x v="1"/>
    <x v="0"/>
  </r>
  <r>
    <n v="13891"/>
    <n v="378"/>
    <n v="3"/>
    <n v="863.55999999999881"/>
    <n v="2"/>
    <n v="3"/>
    <n v="3"/>
    <x v="0"/>
    <x v="0"/>
    <x v="0"/>
  </r>
  <r>
    <n v="13892"/>
    <n v="26"/>
    <n v="6"/>
    <n v="1267.6500000000008"/>
    <n v="4"/>
    <n v="4"/>
    <n v="4"/>
    <x v="1"/>
    <x v="1"/>
    <x v="0"/>
  </r>
  <r>
    <n v="13893"/>
    <n v="297"/>
    <n v="1"/>
    <n v="821.10000000000014"/>
    <n v="2"/>
    <n v="1"/>
    <n v="3"/>
    <x v="4"/>
    <x v="0"/>
    <x v="0"/>
  </r>
  <r>
    <n v="13894"/>
    <n v="23"/>
    <n v="3"/>
    <n v="564.62000000000035"/>
    <n v="4"/>
    <n v="3"/>
    <n v="2"/>
    <x v="4"/>
    <x v="1"/>
    <x v="0"/>
  </r>
  <r>
    <n v="13895"/>
    <n v="28"/>
    <n v="6"/>
    <n v="4008.52000000001"/>
    <n v="4"/>
    <n v="4"/>
    <n v="5"/>
    <x v="1"/>
    <x v="1"/>
    <x v="0"/>
  </r>
  <r>
    <n v="13896"/>
    <n v="625"/>
    <n v="1"/>
    <n v="388.55000000000013"/>
    <n v="1"/>
    <n v="1"/>
    <n v="2"/>
    <x v="3"/>
    <x v="0"/>
    <x v="0"/>
  </r>
  <r>
    <n v="13897"/>
    <n v="50"/>
    <n v="3"/>
    <n v="1160.7200000000007"/>
    <n v="4"/>
    <n v="3"/>
    <n v="3"/>
    <x v="2"/>
    <x v="1"/>
    <x v="0"/>
  </r>
  <r>
    <n v="13898"/>
    <n v="325"/>
    <n v="2"/>
    <n v="686.40000000000055"/>
    <n v="2"/>
    <n v="2"/>
    <n v="3"/>
    <x v="4"/>
    <x v="0"/>
    <x v="0"/>
  </r>
  <r>
    <n v="13899"/>
    <n v="16"/>
    <n v="2"/>
    <n v="388.52000000000015"/>
    <n v="5"/>
    <n v="2"/>
    <n v="2"/>
    <x v="5"/>
    <x v="1"/>
    <x v="0"/>
  </r>
  <r>
    <n v="13900"/>
    <n v="183"/>
    <n v="6"/>
    <n v="1610.5899999999974"/>
    <n v="3"/>
    <n v="4"/>
    <n v="4"/>
    <x v="2"/>
    <x v="0"/>
    <x v="0"/>
  </r>
  <r>
    <n v="13901"/>
    <n v="72"/>
    <n v="15"/>
    <n v="5676.3400000000283"/>
    <n v="3"/>
    <n v="5"/>
    <n v="5"/>
    <x v="2"/>
    <x v="1"/>
    <x v="0"/>
  </r>
  <r>
    <n v="13902"/>
    <n v="632"/>
    <n v="5"/>
    <n v="34095.259999999995"/>
    <n v="1"/>
    <n v="4"/>
    <n v="5"/>
    <x v="0"/>
    <x v="0"/>
    <x v="13"/>
  </r>
  <r>
    <n v="13903"/>
    <n v="400"/>
    <n v="1"/>
    <n v="165.45"/>
    <n v="2"/>
    <n v="1"/>
    <n v="1"/>
    <x v="3"/>
    <x v="0"/>
    <x v="0"/>
  </r>
  <r>
    <n v="13904"/>
    <n v="37"/>
    <n v="2"/>
    <n v="332.6400000000001"/>
    <n v="4"/>
    <n v="2"/>
    <n v="2"/>
    <x v="5"/>
    <x v="1"/>
    <x v="0"/>
  </r>
  <r>
    <n v="13905"/>
    <n v="732"/>
    <n v="1"/>
    <n v="312.65000000000003"/>
    <n v="1"/>
    <n v="1"/>
    <n v="2"/>
    <x v="3"/>
    <x v="0"/>
    <x v="0"/>
  </r>
  <r>
    <n v="13906"/>
    <n v="409"/>
    <n v="1"/>
    <n v="42"/>
    <n v="2"/>
    <n v="1"/>
    <n v="1"/>
    <x v="3"/>
    <x v="0"/>
    <x v="0"/>
  </r>
  <r>
    <n v="13907"/>
    <n v="691"/>
    <n v="1"/>
    <n v="136.80000000000001"/>
    <n v="1"/>
    <n v="1"/>
    <n v="1"/>
    <x v="3"/>
    <x v="0"/>
    <x v="0"/>
  </r>
  <r>
    <n v="13908"/>
    <n v="79"/>
    <n v="4"/>
    <n v="2369.5499999999938"/>
    <n v="3"/>
    <n v="3"/>
    <n v="4"/>
    <x v="2"/>
    <x v="1"/>
    <x v="0"/>
  </r>
  <r>
    <n v="13909"/>
    <n v="423"/>
    <n v="2"/>
    <n v="286.60000000000025"/>
    <n v="1"/>
    <n v="2"/>
    <n v="1"/>
    <x v="3"/>
    <x v="0"/>
    <x v="0"/>
  </r>
  <r>
    <n v="13911"/>
    <n v="57"/>
    <n v="20"/>
    <n v="4234.9899999999925"/>
    <n v="4"/>
    <n v="5"/>
    <n v="5"/>
    <x v="1"/>
    <x v="1"/>
    <x v="0"/>
  </r>
  <r>
    <n v="13912"/>
    <n v="423"/>
    <n v="1"/>
    <n v="124.95000000000002"/>
    <n v="1"/>
    <n v="1"/>
    <n v="1"/>
    <x v="3"/>
    <x v="0"/>
    <x v="0"/>
  </r>
  <r>
    <n v="13913"/>
    <n v="506"/>
    <n v="1"/>
    <n v="42.22"/>
    <n v="1"/>
    <n v="1"/>
    <n v="1"/>
    <x v="3"/>
    <x v="0"/>
    <x v="0"/>
  </r>
  <r>
    <n v="13914"/>
    <n v="11"/>
    <n v="2"/>
    <n v="626.45000000000039"/>
    <n v="5"/>
    <n v="2"/>
    <n v="3"/>
    <x v="5"/>
    <x v="1"/>
    <x v="0"/>
  </r>
  <r>
    <n v="13915"/>
    <n v="394"/>
    <n v="1"/>
    <n v="70.800000000000011"/>
    <n v="2"/>
    <n v="1"/>
    <n v="1"/>
    <x v="3"/>
    <x v="0"/>
    <x v="0"/>
  </r>
  <r>
    <n v="13916"/>
    <n v="463"/>
    <n v="4"/>
    <n v="1275.8099999999981"/>
    <n v="1"/>
    <n v="3"/>
    <n v="4"/>
    <x v="0"/>
    <x v="0"/>
    <x v="0"/>
  </r>
  <r>
    <n v="13917"/>
    <n v="49"/>
    <n v="2"/>
    <n v="272.04000000000002"/>
    <n v="4"/>
    <n v="2"/>
    <n v="1"/>
    <x v="5"/>
    <x v="1"/>
    <x v="0"/>
  </r>
  <r>
    <n v="13918"/>
    <n v="49"/>
    <n v="2"/>
    <n v="1212.8399999999999"/>
    <n v="4"/>
    <n v="2"/>
    <n v="3"/>
    <x v="5"/>
    <x v="1"/>
    <x v="0"/>
  </r>
  <r>
    <n v="13919"/>
    <n v="59"/>
    <n v="4"/>
    <n v="1360.680000000003"/>
    <n v="3"/>
    <n v="3"/>
    <n v="4"/>
    <x v="2"/>
    <x v="1"/>
    <x v="13"/>
  </r>
  <r>
    <n v="13920"/>
    <n v="431"/>
    <n v="4"/>
    <n v="1774.6800000000026"/>
    <n v="1"/>
    <n v="3"/>
    <n v="4"/>
    <x v="0"/>
    <x v="0"/>
    <x v="0"/>
  </r>
  <r>
    <n v="13921"/>
    <n v="402"/>
    <n v="4"/>
    <n v="730.7000000000005"/>
    <n v="2"/>
    <n v="3"/>
    <n v="3"/>
    <x v="0"/>
    <x v="0"/>
    <x v="0"/>
  </r>
  <r>
    <n v="13922"/>
    <n v="351"/>
    <n v="3"/>
    <n v="865.2000000000005"/>
    <n v="2"/>
    <n v="3"/>
    <n v="3"/>
    <x v="0"/>
    <x v="0"/>
    <x v="0"/>
  </r>
  <r>
    <n v="13923"/>
    <n v="53"/>
    <n v="1"/>
    <n v="351.13000000000005"/>
    <n v="4"/>
    <n v="1"/>
    <n v="2"/>
    <x v="5"/>
    <x v="1"/>
    <x v="0"/>
  </r>
  <r>
    <n v="13924"/>
    <n v="1"/>
    <n v="6"/>
    <n v="1838.8500000000035"/>
    <n v="5"/>
    <n v="4"/>
    <n v="4"/>
    <x v="1"/>
    <x v="1"/>
    <x v="0"/>
  </r>
  <r>
    <n v="13925"/>
    <n v="92"/>
    <n v="4"/>
    <n v="678.25000000000011"/>
    <n v="3"/>
    <n v="3"/>
    <n v="3"/>
    <x v="2"/>
    <x v="0"/>
    <x v="0"/>
  </r>
  <r>
    <n v="13926"/>
    <n v="23"/>
    <n v="1"/>
    <n v="223.85000000000008"/>
    <n v="4"/>
    <n v="1"/>
    <n v="1"/>
    <x v="5"/>
    <x v="1"/>
    <x v="0"/>
  </r>
  <r>
    <n v="13927"/>
    <n v="74"/>
    <n v="2"/>
    <n v="708.26000000000101"/>
    <n v="3"/>
    <n v="2"/>
    <n v="3"/>
    <x v="4"/>
    <x v="1"/>
    <x v="0"/>
  </r>
  <r>
    <n v="13928"/>
    <n v="10"/>
    <n v="4"/>
    <n v="464.56999999999982"/>
    <n v="5"/>
    <n v="3"/>
    <n v="2"/>
    <x v="4"/>
    <x v="1"/>
    <x v="0"/>
  </r>
  <r>
    <n v="13929"/>
    <n v="169"/>
    <n v="11"/>
    <n v="3494.1000000000031"/>
    <n v="3"/>
    <n v="5"/>
    <n v="5"/>
    <x v="2"/>
    <x v="0"/>
    <x v="0"/>
  </r>
  <r>
    <n v="13930"/>
    <n v="57"/>
    <n v="2"/>
    <n v="337.34000000000003"/>
    <n v="4"/>
    <n v="2"/>
    <n v="2"/>
    <x v="5"/>
    <x v="1"/>
    <x v="0"/>
  </r>
  <r>
    <n v="13931"/>
    <n v="95"/>
    <n v="11"/>
    <n v="5257.3799999999728"/>
    <n v="3"/>
    <n v="5"/>
    <n v="5"/>
    <x v="2"/>
    <x v="0"/>
    <x v="0"/>
  </r>
  <r>
    <n v="13932"/>
    <n v="294"/>
    <n v="1"/>
    <n v="307.39999999999998"/>
    <n v="2"/>
    <n v="1"/>
    <n v="2"/>
    <x v="3"/>
    <x v="0"/>
    <x v="0"/>
  </r>
  <r>
    <n v="13933"/>
    <n v="109"/>
    <n v="2"/>
    <n v="608.79000000000019"/>
    <n v="3"/>
    <n v="2"/>
    <n v="2"/>
    <x v="4"/>
    <x v="0"/>
    <x v="0"/>
  </r>
  <r>
    <n v="13934"/>
    <n v="263"/>
    <n v="1"/>
    <n v="922.09999999999945"/>
    <n v="2"/>
    <n v="1"/>
    <n v="3"/>
    <x v="4"/>
    <x v="0"/>
    <x v="0"/>
  </r>
  <r>
    <n v="13935"/>
    <n v="596"/>
    <n v="3"/>
    <n v="6116.9199999999955"/>
    <n v="1"/>
    <n v="3"/>
    <n v="5"/>
    <x v="0"/>
    <x v="0"/>
    <x v="0"/>
  </r>
  <r>
    <n v="13936"/>
    <n v="179"/>
    <n v="3"/>
    <n v="939.65999999999826"/>
    <n v="3"/>
    <n v="3"/>
    <n v="3"/>
    <x v="2"/>
    <x v="0"/>
    <x v="0"/>
  </r>
  <r>
    <n v="13937"/>
    <n v="169"/>
    <n v="2"/>
    <n v="880.12999999999977"/>
    <n v="3"/>
    <n v="2"/>
    <n v="3"/>
    <x v="4"/>
    <x v="0"/>
    <x v="0"/>
  </r>
  <r>
    <n v="13938"/>
    <n v="35"/>
    <n v="1"/>
    <n v="71.659999999999982"/>
    <n v="4"/>
    <n v="1"/>
    <n v="1"/>
    <x v="5"/>
    <x v="1"/>
    <x v="0"/>
  </r>
  <r>
    <n v="13939"/>
    <n v="23"/>
    <n v="7"/>
    <n v="1560.9600000000003"/>
    <n v="4"/>
    <n v="4"/>
    <n v="4"/>
    <x v="1"/>
    <x v="1"/>
    <x v="0"/>
  </r>
  <r>
    <n v="13940"/>
    <n v="17"/>
    <n v="4"/>
    <n v="839.13999999999953"/>
    <n v="5"/>
    <n v="3"/>
    <n v="3"/>
    <x v="2"/>
    <x v="1"/>
    <x v="0"/>
  </r>
  <r>
    <n v="13941"/>
    <n v="21"/>
    <n v="15"/>
    <n v="11122.300000000019"/>
    <n v="4"/>
    <n v="5"/>
    <n v="5"/>
    <x v="1"/>
    <x v="1"/>
    <x v="0"/>
  </r>
  <r>
    <n v="13942"/>
    <n v="534"/>
    <n v="1"/>
    <n v="320"/>
    <n v="1"/>
    <n v="1"/>
    <n v="2"/>
    <x v="3"/>
    <x v="0"/>
    <x v="0"/>
  </r>
  <r>
    <n v="13943"/>
    <n v="577"/>
    <n v="1"/>
    <n v="246.54"/>
    <n v="1"/>
    <n v="1"/>
    <n v="1"/>
    <x v="3"/>
    <x v="0"/>
    <x v="0"/>
  </r>
  <r>
    <n v="13944"/>
    <n v="653"/>
    <n v="1"/>
    <n v="200.43000000000009"/>
    <n v="1"/>
    <n v="1"/>
    <n v="1"/>
    <x v="3"/>
    <x v="0"/>
    <x v="0"/>
  </r>
  <r>
    <n v="13945"/>
    <n v="394"/>
    <n v="2"/>
    <n v="854.15000000000089"/>
    <n v="2"/>
    <n v="2"/>
    <n v="3"/>
    <x v="4"/>
    <x v="0"/>
    <x v="0"/>
  </r>
  <r>
    <n v="13946"/>
    <n v="79"/>
    <n v="6"/>
    <n v="1876.2299999999993"/>
    <n v="3"/>
    <n v="4"/>
    <n v="4"/>
    <x v="2"/>
    <x v="1"/>
    <x v="0"/>
  </r>
  <r>
    <n v="13947"/>
    <n v="65"/>
    <n v="1"/>
    <n v="90.6"/>
    <n v="3"/>
    <n v="1"/>
    <n v="1"/>
    <x v="4"/>
    <x v="1"/>
    <x v="0"/>
  </r>
  <r>
    <n v="13948"/>
    <n v="360"/>
    <n v="4"/>
    <n v="548.7600000000001"/>
    <n v="2"/>
    <n v="3"/>
    <n v="2"/>
    <x v="0"/>
    <x v="0"/>
    <x v="0"/>
  </r>
  <r>
    <n v="13949"/>
    <n v="2"/>
    <n v="6"/>
    <n v="2427.3200000000029"/>
    <n v="5"/>
    <n v="4"/>
    <n v="4"/>
    <x v="1"/>
    <x v="1"/>
    <x v="0"/>
  </r>
  <r>
    <n v="13950"/>
    <n v="11"/>
    <n v="4"/>
    <n v="745.06000000000051"/>
    <n v="5"/>
    <n v="3"/>
    <n v="3"/>
    <x v="2"/>
    <x v="1"/>
    <x v="0"/>
  </r>
  <r>
    <n v="13951"/>
    <n v="176"/>
    <n v="3"/>
    <n v="674.4500000000005"/>
    <n v="3"/>
    <n v="3"/>
    <n v="3"/>
    <x v="2"/>
    <x v="0"/>
    <x v="0"/>
  </r>
  <r>
    <n v="13952"/>
    <n v="217"/>
    <n v="14"/>
    <n v="12823.521000000015"/>
    <n v="2"/>
    <n v="5"/>
    <n v="5"/>
    <x v="0"/>
    <x v="0"/>
    <x v="0"/>
  </r>
  <r>
    <n v="13953"/>
    <n v="7"/>
    <n v="12"/>
    <n v="6640.6799999999967"/>
    <n v="5"/>
    <n v="5"/>
    <n v="5"/>
    <x v="1"/>
    <x v="1"/>
    <x v="0"/>
  </r>
  <r>
    <n v="13954"/>
    <n v="1"/>
    <n v="2"/>
    <n v="439.92000000000013"/>
    <n v="5"/>
    <n v="2"/>
    <n v="2"/>
    <x v="5"/>
    <x v="1"/>
    <x v="0"/>
  </r>
  <r>
    <n v="13955"/>
    <n v="154"/>
    <n v="3"/>
    <n v="545.16999999999894"/>
    <n v="3"/>
    <n v="3"/>
    <n v="2"/>
    <x v="4"/>
    <x v="0"/>
    <x v="0"/>
  </r>
  <r>
    <n v="13956"/>
    <n v="5"/>
    <n v="5"/>
    <n v="1026.4200000000008"/>
    <n v="5"/>
    <n v="4"/>
    <n v="3"/>
    <x v="2"/>
    <x v="1"/>
    <x v="0"/>
  </r>
  <r>
    <n v="13957"/>
    <n v="417"/>
    <n v="3"/>
    <n v="458.25"/>
    <n v="1"/>
    <n v="3"/>
    <n v="2"/>
    <x v="0"/>
    <x v="0"/>
    <x v="0"/>
  </r>
  <r>
    <n v="13958"/>
    <n v="379"/>
    <n v="8"/>
    <n v="4709.2299999999877"/>
    <n v="2"/>
    <n v="4"/>
    <n v="5"/>
    <x v="0"/>
    <x v="0"/>
    <x v="0"/>
  </r>
  <r>
    <n v="13959"/>
    <n v="79"/>
    <n v="6"/>
    <n v="1076.1799999999957"/>
    <n v="3"/>
    <n v="4"/>
    <n v="3"/>
    <x v="2"/>
    <x v="1"/>
    <x v="0"/>
  </r>
  <r>
    <n v="13960"/>
    <n v="21"/>
    <n v="2"/>
    <n v="230.22000000000011"/>
    <n v="4"/>
    <n v="2"/>
    <n v="1"/>
    <x v="5"/>
    <x v="1"/>
    <x v="0"/>
  </r>
  <r>
    <n v="13961"/>
    <n v="392"/>
    <n v="1"/>
    <n v="538.39999999999975"/>
    <n v="2"/>
    <n v="1"/>
    <n v="2"/>
    <x v="3"/>
    <x v="0"/>
    <x v="0"/>
  </r>
  <r>
    <n v="13962"/>
    <n v="21"/>
    <n v="3"/>
    <n v="362.80000000000013"/>
    <n v="4"/>
    <n v="3"/>
    <n v="2"/>
    <x v="4"/>
    <x v="1"/>
    <x v="0"/>
  </r>
  <r>
    <n v="13963"/>
    <n v="308"/>
    <n v="17"/>
    <n v="3011.8699999999958"/>
    <n v="2"/>
    <n v="5"/>
    <n v="5"/>
    <x v="0"/>
    <x v="0"/>
    <x v="0"/>
  </r>
  <r>
    <n v="13964"/>
    <n v="387"/>
    <n v="2"/>
    <n v="438.89999999999981"/>
    <n v="2"/>
    <n v="2"/>
    <n v="2"/>
    <x v="3"/>
    <x v="0"/>
    <x v="0"/>
  </r>
  <r>
    <n v="13965"/>
    <n v="476"/>
    <n v="3"/>
    <n v="996.61000000000024"/>
    <n v="1"/>
    <n v="3"/>
    <n v="3"/>
    <x v="0"/>
    <x v="0"/>
    <x v="0"/>
  </r>
  <r>
    <n v="13966"/>
    <n v="435"/>
    <n v="1"/>
    <n v="390.8599999999999"/>
    <n v="1"/>
    <n v="1"/>
    <n v="2"/>
    <x v="3"/>
    <x v="0"/>
    <x v="0"/>
  </r>
  <r>
    <n v="13967"/>
    <n v="145"/>
    <n v="2"/>
    <n v="166.29999999999998"/>
    <n v="3"/>
    <n v="2"/>
    <n v="1"/>
    <x v="4"/>
    <x v="0"/>
    <x v="0"/>
  </r>
  <r>
    <n v="13968"/>
    <n v="423"/>
    <n v="1"/>
    <n v="123.66"/>
    <n v="1"/>
    <n v="1"/>
    <n v="1"/>
    <x v="3"/>
    <x v="0"/>
    <x v="0"/>
  </r>
  <r>
    <n v="13969"/>
    <n v="7"/>
    <n v="35"/>
    <n v="13365.869999999701"/>
    <n v="5"/>
    <n v="5"/>
    <n v="5"/>
    <x v="1"/>
    <x v="1"/>
    <x v="0"/>
  </r>
  <r>
    <n v="13970"/>
    <n v="386"/>
    <n v="2"/>
    <n v="846.54999999999984"/>
    <n v="2"/>
    <n v="2"/>
    <n v="3"/>
    <x v="4"/>
    <x v="0"/>
    <x v="0"/>
  </r>
  <r>
    <n v="13971"/>
    <n v="18"/>
    <n v="14"/>
    <n v="4667.5699999999888"/>
    <n v="5"/>
    <n v="5"/>
    <n v="5"/>
    <x v="1"/>
    <x v="1"/>
    <x v="0"/>
  </r>
  <r>
    <n v="13972"/>
    <n v="70"/>
    <n v="2"/>
    <n v="190.25000000000003"/>
    <n v="3"/>
    <n v="2"/>
    <n v="1"/>
    <x v="4"/>
    <x v="1"/>
    <x v="0"/>
  </r>
  <r>
    <n v="13973"/>
    <n v="287"/>
    <n v="1"/>
    <n v="264.69999999999993"/>
    <n v="2"/>
    <n v="1"/>
    <n v="1"/>
    <x v="3"/>
    <x v="0"/>
    <x v="0"/>
  </r>
  <r>
    <n v="13974"/>
    <n v="49"/>
    <n v="2"/>
    <n v="677.72000000000094"/>
    <n v="4"/>
    <n v="2"/>
    <n v="3"/>
    <x v="5"/>
    <x v="1"/>
    <x v="0"/>
  </r>
  <r>
    <n v="13975"/>
    <n v="31"/>
    <n v="12"/>
    <n v="5358.8399999999474"/>
    <n v="4"/>
    <n v="5"/>
    <n v="5"/>
    <x v="1"/>
    <x v="1"/>
    <x v="0"/>
  </r>
  <r>
    <n v="13976"/>
    <n v="206"/>
    <n v="4"/>
    <n v="1192.3600000000004"/>
    <n v="2"/>
    <n v="3"/>
    <n v="3"/>
    <x v="0"/>
    <x v="0"/>
    <x v="0"/>
  </r>
  <r>
    <n v="13977"/>
    <n v="411"/>
    <n v="1"/>
    <n v="519.80999999999972"/>
    <n v="1"/>
    <n v="1"/>
    <n v="2"/>
    <x v="3"/>
    <x v="0"/>
    <x v="0"/>
  </r>
  <r>
    <n v="13978"/>
    <n v="14"/>
    <n v="2"/>
    <n v="196.79"/>
    <n v="5"/>
    <n v="2"/>
    <n v="1"/>
    <x v="5"/>
    <x v="1"/>
    <x v="0"/>
  </r>
  <r>
    <n v="13979"/>
    <n v="73"/>
    <n v="7"/>
    <n v="3416.2299999999859"/>
    <n v="3"/>
    <n v="4"/>
    <n v="5"/>
    <x v="2"/>
    <x v="1"/>
    <x v="0"/>
  </r>
  <r>
    <n v="13980"/>
    <n v="60"/>
    <n v="5"/>
    <n v="799.91999999999882"/>
    <n v="3"/>
    <n v="4"/>
    <n v="3"/>
    <x v="2"/>
    <x v="1"/>
    <x v="0"/>
  </r>
  <r>
    <n v="13981"/>
    <n v="415"/>
    <n v="1"/>
    <n v="331.1400000000001"/>
    <n v="1"/>
    <n v="1"/>
    <n v="2"/>
    <x v="3"/>
    <x v="0"/>
    <x v="0"/>
  </r>
  <r>
    <n v="13982"/>
    <n v="39"/>
    <n v="9"/>
    <n v="4445.5899999999956"/>
    <n v="4"/>
    <n v="5"/>
    <n v="5"/>
    <x v="1"/>
    <x v="1"/>
    <x v="0"/>
  </r>
  <r>
    <n v="13983"/>
    <n v="29"/>
    <n v="21"/>
    <n v="7108.4499999999962"/>
    <n v="4"/>
    <n v="5"/>
    <n v="5"/>
    <x v="1"/>
    <x v="1"/>
    <x v="0"/>
  </r>
  <r>
    <n v="13984"/>
    <n v="26"/>
    <n v="12"/>
    <n v="2048.6000000000031"/>
    <n v="4"/>
    <n v="5"/>
    <n v="4"/>
    <x v="1"/>
    <x v="1"/>
    <x v="0"/>
  </r>
  <r>
    <n v="13985"/>
    <n v="4"/>
    <n v="22"/>
    <n v="10020.860000000008"/>
    <n v="5"/>
    <n v="5"/>
    <n v="5"/>
    <x v="1"/>
    <x v="1"/>
    <x v="0"/>
  </r>
  <r>
    <n v="13986"/>
    <n v="17"/>
    <n v="1"/>
    <n v="320.45999999999998"/>
    <n v="5"/>
    <n v="1"/>
    <n v="2"/>
    <x v="5"/>
    <x v="1"/>
    <x v="0"/>
  </r>
  <r>
    <n v="13987"/>
    <n v="379"/>
    <n v="2"/>
    <n v="682.54000000000065"/>
    <n v="2"/>
    <n v="2"/>
    <n v="3"/>
    <x v="4"/>
    <x v="0"/>
    <x v="0"/>
  </r>
  <r>
    <n v="13988"/>
    <n v="19"/>
    <n v="8"/>
    <n v="4757.8000000000284"/>
    <n v="5"/>
    <n v="4"/>
    <n v="5"/>
    <x v="1"/>
    <x v="1"/>
    <x v="0"/>
  </r>
  <r>
    <n v="13989"/>
    <n v="65"/>
    <n v="5"/>
    <n v="2026.0599999999984"/>
    <n v="3"/>
    <n v="4"/>
    <n v="4"/>
    <x v="2"/>
    <x v="1"/>
    <x v="0"/>
  </r>
  <r>
    <n v="13990"/>
    <n v="213"/>
    <n v="1"/>
    <n v="311.30000000000007"/>
    <n v="2"/>
    <n v="1"/>
    <n v="2"/>
    <x v="3"/>
    <x v="0"/>
    <x v="0"/>
  </r>
  <r>
    <n v="13991"/>
    <n v="12"/>
    <n v="6"/>
    <n v="855.97000000000082"/>
    <n v="5"/>
    <n v="4"/>
    <n v="3"/>
    <x v="2"/>
    <x v="1"/>
    <x v="0"/>
  </r>
  <r>
    <n v="13992"/>
    <n v="30"/>
    <n v="3"/>
    <n v="219.49999999999997"/>
    <n v="4"/>
    <n v="3"/>
    <n v="1"/>
    <x v="4"/>
    <x v="1"/>
    <x v="0"/>
  </r>
  <r>
    <n v="13993"/>
    <n v="42"/>
    <n v="19"/>
    <n v="6775.7099999999791"/>
    <n v="4"/>
    <n v="5"/>
    <n v="5"/>
    <x v="1"/>
    <x v="1"/>
    <x v="0"/>
  </r>
  <r>
    <n v="13994"/>
    <n v="3"/>
    <n v="6"/>
    <n v="2313.1399999999976"/>
    <n v="5"/>
    <n v="4"/>
    <n v="4"/>
    <x v="1"/>
    <x v="1"/>
    <x v="0"/>
  </r>
  <r>
    <n v="13995"/>
    <n v="15"/>
    <n v="14"/>
    <n v="3902.0100000000075"/>
    <n v="5"/>
    <n v="5"/>
    <n v="5"/>
    <x v="1"/>
    <x v="1"/>
    <x v="0"/>
  </r>
  <r>
    <n v="13996"/>
    <n v="386"/>
    <n v="2"/>
    <n v="895.75999999999942"/>
    <n v="2"/>
    <n v="2"/>
    <n v="3"/>
    <x v="4"/>
    <x v="0"/>
    <x v="0"/>
  </r>
  <r>
    <n v="13997"/>
    <n v="519"/>
    <n v="3"/>
    <n v="382.30999999999972"/>
    <n v="1"/>
    <n v="3"/>
    <n v="2"/>
    <x v="0"/>
    <x v="0"/>
    <x v="0"/>
  </r>
  <r>
    <n v="13998"/>
    <n v="446"/>
    <n v="3"/>
    <n v="566.70000000000027"/>
    <n v="1"/>
    <n v="3"/>
    <n v="2"/>
    <x v="0"/>
    <x v="0"/>
    <x v="0"/>
  </r>
  <r>
    <n v="13999"/>
    <n v="10"/>
    <n v="29"/>
    <n v="9502.2599999998856"/>
    <n v="5"/>
    <n v="5"/>
    <n v="5"/>
    <x v="1"/>
    <x v="1"/>
    <x v="0"/>
  </r>
  <r>
    <n v="14000"/>
    <n v="211"/>
    <n v="5"/>
    <n v="2046.3399999999976"/>
    <n v="2"/>
    <n v="4"/>
    <n v="4"/>
    <x v="0"/>
    <x v="0"/>
    <x v="0"/>
  </r>
  <r>
    <n v="14001"/>
    <n v="45"/>
    <n v="9"/>
    <n v="4530.0900000000111"/>
    <n v="4"/>
    <n v="5"/>
    <n v="5"/>
    <x v="1"/>
    <x v="1"/>
    <x v="0"/>
  </r>
  <r>
    <n v="14002"/>
    <n v="134"/>
    <n v="2"/>
    <n v="529.72999999999979"/>
    <n v="3"/>
    <n v="2"/>
    <n v="2"/>
    <x v="4"/>
    <x v="0"/>
    <x v="0"/>
  </r>
  <r>
    <n v="14003"/>
    <n v="732"/>
    <n v="1"/>
    <n v="209.40999999999997"/>
    <n v="1"/>
    <n v="1"/>
    <n v="1"/>
    <x v="3"/>
    <x v="0"/>
    <x v="0"/>
  </r>
  <r>
    <n v="14004"/>
    <n v="43"/>
    <n v="11"/>
    <n v="6258.4499999999734"/>
    <n v="4"/>
    <n v="5"/>
    <n v="5"/>
    <x v="1"/>
    <x v="1"/>
    <x v="0"/>
  </r>
  <r>
    <n v="14005"/>
    <n v="9"/>
    <n v="5"/>
    <n v="2874.7200000000016"/>
    <n v="5"/>
    <n v="4"/>
    <n v="4"/>
    <x v="1"/>
    <x v="1"/>
    <x v="0"/>
  </r>
  <r>
    <n v="14006"/>
    <n v="115"/>
    <n v="7"/>
    <n v="2196.6700000000023"/>
    <n v="3"/>
    <n v="4"/>
    <n v="4"/>
    <x v="2"/>
    <x v="0"/>
    <x v="0"/>
  </r>
  <r>
    <n v="14007"/>
    <n v="512"/>
    <n v="1"/>
    <n v="79.47999999999999"/>
    <n v="1"/>
    <n v="1"/>
    <n v="1"/>
    <x v="3"/>
    <x v="0"/>
    <x v="0"/>
  </r>
  <r>
    <n v="14008"/>
    <n v="432"/>
    <n v="1"/>
    <n v="509.04000000000042"/>
    <n v="1"/>
    <n v="1"/>
    <n v="2"/>
    <x v="3"/>
    <x v="0"/>
    <x v="0"/>
  </r>
  <r>
    <n v="14009"/>
    <n v="198"/>
    <n v="3"/>
    <n v="1099.9100000000021"/>
    <n v="2"/>
    <n v="3"/>
    <n v="3"/>
    <x v="0"/>
    <x v="0"/>
    <x v="0"/>
  </r>
  <r>
    <n v="14010"/>
    <n v="565"/>
    <n v="2"/>
    <n v="445.14999999999981"/>
    <n v="1"/>
    <n v="2"/>
    <n v="2"/>
    <x v="3"/>
    <x v="0"/>
    <x v="0"/>
  </r>
  <r>
    <n v="14011"/>
    <n v="480"/>
    <n v="2"/>
    <n v="457.81999999999982"/>
    <n v="1"/>
    <n v="2"/>
    <n v="2"/>
    <x v="3"/>
    <x v="0"/>
    <x v="0"/>
  </r>
  <r>
    <n v="14012"/>
    <n v="277"/>
    <n v="1"/>
    <n v="328.80000000000007"/>
    <n v="2"/>
    <n v="1"/>
    <n v="2"/>
    <x v="3"/>
    <x v="0"/>
    <x v="0"/>
  </r>
  <r>
    <n v="14013"/>
    <n v="110"/>
    <n v="5"/>
    <n v="1084.5700000000006"/>
    <n v="3"/>
    <n v="4"/>
    <n v="3"/>
    <x v="2"/>
    <x v="0"/>
    <x v="0"/>
  </r>
  <r>
    <n v="14014"/>
    <n v="77"/>
    <n v="3"/>
    <n v="1948.2100000000019"/>
    <n v="3"/>
    <n v="3"/>
    <n v="4"/>
    <x v="2"/>
    <x v="1"/>
    <x v="0"/>
  </r>
  <r>
    <n v="14015"/>
    <n v="52"/>
    <n v="1"/>
    <n v="917.34000000000037"/>
    <n v="4"/>
    <n v="1"/>
    <n v="3"/>
    <x v="5"/>
    <x v="1"/>
    <x v="0"/>
  </r>
  <r>
    <n v="14016"/>
    <n v="161"/>
    <n v="11"/>
    <n v="11403.410000000076"/>
    <n v="3"/>
    <n v="5"/>
    <n v="5"/>
    <x v="2"/>
    <x v="0"/>
    <x v="27"/>
  </r>
  <r>
    <n v="14017"/>
    <n v="571"/>
    <n v="1"/>
    <n v="229.75"/>
    <n v="1"/>
    <n v="1"/>
    <n v="1"/>
    <x v="3"/>
    <x v="0"/>
    <x v="0"/>
  </r>
  <r>
    <n v="14018"/>
    <n v="645"/>
    <n v="1"/>
    <n v="367.15"/>
    <n v="1"/>
    <n v="1"/>
    <n v="2"/>
    <x v="3"/>
    <x v="0"/>
    <x v="0"/>
  </r>
  <r>
    <n v="14019"/>
    <n v="46"/>
    <n v="3"/>
    <n v="1421.6100000000006"/>
    <n v="4"/>
    <n v="3"/>
    <n v="4"/>
    <x v="2"/>
    <x v="1"/>
    <x v="0"/>
  </r>
  <r>
    <n v="14020"/>
    <n v="16"/>
    <n v="4"/>
    <n v="1249.0099999999991"/>
    <n v="5"/>
    <n v="3"/>
    <n v="4"/>
    <x v="2"/>
    <x v="1"/>
    <x v="0"/>
  </r>
  <r>
    <n v="14021"/>
    <n v="155"/>
    <n v="7"/>
    <n v="1716.5799999999988"/>
    <n v="3"/>
    <n v="4"/>
    <n v="4"/>
    <x v="2"/>
    <x v="0"/>
    <x v="0"/>
  </r>
  <r>
    <n v="14022"/>
    <n v="225"/>
    <n v="2"/>
    <n v="792.15000000000066"/>
    <n v="2"/>
    <n v="2"/>
    <n v="3"/>
    <x v="4"/>
    <x v="0"/>
    <x v="0"/>
  </r>
  <r>
    <n v="14023"/>
    <n v="7"/>
    <n v="2"/>
    <n v="584.06999999999982"/>
    <n v="5"/>
    <n v="2"/>
    <n v="2"/>
    <x v="5"/>
    <x v="1"/>
    <x v="0"/>
  </r>
  <r>
    <n v="14024"/>
    <n v="121"/>
    <n v="3"/>
    <n v="645.74000000000035"/>
    <n v="3"/>
    <n v="3"/>
    <n v="3"/>
    <x v="2"/>
    <x v="0"/>
    <x v="0"/>
  </r>
  <r>
    <n v="14025"/>
    <n v="464"/>
    <n v="8"/>
    <n v="4057.9000000000055"/>
    <n v="1"/>
    <n v="4"/>
    <n v="5"/>
    <x v="0"/>
    <x v="0"/>
    <x v="0"/>
  </r>
  <r>
    <n v="14026"/>
    <n v="470"/>
    <n v="2"/>
    <n v="713.11000000000047"/>
    <n v="1"/>
    <n v="2"/>
    <n v="3"/>
    <x v="4"/>
    <x v="0"/>
    <x v="0"/>
  </r>
  <r>
    <n v="14027"/>
    <n v="60"/>
    <n v="1"/>
    <n v="104.81999999999998"/>
    <n v="3"/>
    <n v="1"/>
    <n v="1"/>
    <x v="4"/>
    <x v="1"/>
    <x v="0"/>
  </r>
  <r>
    <n v="14028"/>
    <n v="550"/>
    <n v="3"/>
    <n v="10396.5"/>
    <n v="1"/>
    <n v="3"/>
    <n v="5"/>
    <x v="0"/>
    <x v="0"/>
    <x v="0"/>
  </r>
  <r>
    <n v="14029"/>
    <n v="63"/>
    <n v="2"/>
    <n v="467.65999999999991"/>
    <n v="3"/>
    <n v="2"/>
    <n v="2"/>
    <x v="4"/>
    <x v="1"/>
    <x v="0"/>
  </r>
  <r>
    <n v="14030"/>
    <n v="18"/>
    <n v="20"/>
    <n v="8262.2900000000354"/>
    <n v="5"/>
    <n v="5"/>
    <n v="5"/>
    <x v="1"/>
    <x v="1"/>
    <x v="0"/>
  </r>
  <r>
    <n v="14031"/>
    <n v="7"/>
    <n v="44"/>
    <n v="40999.170000000813"/>
    <n v="5"/>
    <n v="5"/>
    <n v="5"/>
    <x v="1"/>
    <x v="1"/>
    <x v="0"/>
  </r>
  <r>
    <n v="14032"/>
    <n v="2"/>
    <n v="16"/>
    <n v="4850.2700000000132"/>
    <n v="5"/>
    <n v="5"/>
    <n v="5"/>
    <x v="1"/>
    <x v="1"/>
    <x v="0"/>
  </r>
  <r>
    <n v="14033"/>
    <n v="555"/>
    <n v="1"/>
    <n v="109.44"/>
    <n v="1"/>
    <n v="1"/>
    <n v="1"/>
    <x v="3"/>
    <x v="0"/>
    <x v="0"/>
  </r>
  <r>
    <n v="14034"/>
    <n v="22"/>
    <n v="3"/>
    <n v="651.81999999999982"/>
    <n v="4"/>
    <n v="3"/>
    <n v="3"/>
    <x v="2"/>
    <x v="1"/>
    <x v="0"/>
  </r>
  <r>
    <n v="14035"/>
    <n v="28"/>
    <n v="9"/>
    <n v="2856.7199999999884"/>
    <n v="4"/>
    <n v="5"/>
    <n v="4"/>
    <x v="1"/>
    <x v="1"/>
    <x v="0"/>
  </r>
  <r>
    <n v="14036"/>
    <n v="284"/>
    <n v="1"/>
    <n v="626.65000000000032"/>
    <n v="2"/>
    <n v="1"/>
    <n v="3"/>
    <x v="4"/>
    <x v="0"/>
    <x v="0"/>
  </r>
  <r>
    <n v="14037"/>
    <n v="176"/>
    <n v="6"/>
    <n v="836.94999999999834"/>
    <n v="3"/>
    <n v="4"/>
    <n v="3"/>
    <x v="2"/>
    <x v="0"/>
    <x v="0"/>
  </r>
  <r>
    <n v="14038"/>
    <n v="78"/>
    <n v="5"/>
    <n v="3069.8800000000037"/>
    <n v="3"/>
    <n v="4"/>
    <n v="5"/>
    <x v="2"/>
    <x v="1"/>
    <x v="0"/>
  </r>
  <r>
    <n v="14039"/>
    <n v="33"/>
    <n v="2"/>
    <n v="267.28000000000009"/>
    <n v="4"/>
    <n v="2"/>
    <n v="1"/>
    <x v="5"/>
    <x v="1"/>
    <x v="0"/>
  </r>
  <r>
    <n v="14040"/>
    <n v="40"/>
    <n v="35"/>
    <n v="12645.570000000147"/>
    <n v="4"/>
    <n v="5"/>
    <n v="5"/>
    <x v="1"/>
    <x v="1"/>
    <x v="0"/>
  </r>
  <r>
    <n v="14041"/>
    <n v="266"/>
    <n v="1"/>
    <n v="141.41"/>
    <n v="2"/>
    <n v="1"/>
    <n v="1"/>
    <x v="3"/>
    <x v="0"/>
    <x v="0"/>
  </r>
  <r>
    <n v="14042"/>
    <n v="725"/>
    <n v="1"/>
    <n v="431.97999999999985"/>
    <n v="1"/>
    <n v="1"/>
    <n v="2"/>
    <x v="3"/>
    <x v="0"/>
    <x v="0"/>
  </r>
  <r>
    <n v="14043"/>
    <n v="491"/>
    <n v="2"/>
    <n v="304.25000000000006"/>
    <n v="1"/>
    <n v="2"/>
    <n v="2"/>
    <x v="3"/>
    <x v="0"/>
    <x v="0"/>
  </r>
  <r>
    <n v="14044"/>
    <n v="26"/>
    <n v="10"/>
    <n v="3123.1000000000563"/>
    <n v="4"/>
    <n v="5"/>
    <n v="5"/>
    <x v="1"/>
    <x v="1"/>
    <x v="0"/>
  </r>
  <r>
    <n v="14045"/>
    <n v="109"/>
    <n v="16"/>
    <n v="11313.03000000001"/>
    <n v="3"/>
    <n v="5"/>
    <n v="5"/>
    <x v="2"/>
    <x v="0"/>
    <x v="0"/>
  </r>
  <r>
    <n v="14046"/>
    <n v="284"/>
    <n v="1"/>
    <n v="154.99"/>
    <n v="2"/>
    <n v="1"/>
    <n v="1"/>
    <x v="3"/>
    <x v="0"/>
    <x v="0"/>
  </r>
  <r>
    <n v="14047"/>
    <n v="8"/>
    <n v="14"/>
    <n v="4255.0299999999943"/>
    <n v="5"/>
    <n v="5"/>
    <n v="5"/>
    <x v="1"/>
    <x v="1"/>
    <x v="0"/>
  </r>
  <r>
    <n v="14048"/>
    <n v="305"/>
    <n v="3"/>
    <n v="748.69000000000142"/>
    <n v="2"/>
    <n v="3"/>
    <n v="3"/>
    <x v="0"/>
    <x v="0"/>
    <x v="0"/>
  </r>
  <r>
    <n v="14049"/>
    <n v="16"/>
    <n v="13"/>
    <n v="13239.029999999771"/>
    <n v="5"/>
    <n v="5"/>
    <n v="5"/>
    <x v="1"/>
    <x v="1"/>
    <x v="0"/>
  </r>
  <r>
    <n v="14050"/>
    <n v="31"/>
    <n v="2"/>
    <n v="746.36000000000047"/>
    <n v="4"/>
    <n v="2"/>
    <n v="3"/>
    <x v="5"/>
    <x v="1"/>
    <x v="0"/>
  </r>
  <r>
    <n v="14051"/>
    <n v="0"/>
    <n v="37"/>
    <n v="22434"/>
    <n v="5"/>
    <n v="5"/>
    <n v="5"/>
    <x v="1"/>
    <x v="1"/>
    <x v="0"/>
  </r>
  <r>
    <n v="14052"/>
    <n v="19"/>
    <n v="2"/>
    <n v="480.80999999999921"/>
    <n v="5"/>
    <n v="2"/>
    <n v="2"/>
    <x v="5"/>
    <x v="1"/>
    <x v="0"/>
  </r>
  <r>
    <n v="14053"/>
    <n v="124"/>
    <n v="4"/>
    <n v="572.30000000000007"/>
    <n v="3"/>
    <n v="3"/>
    <n v="2"/>
    <x v="4"/>
    <x v="0"/>
    <x v="0"/>
  </r>
  <r>
    <n v="14054"/>
    <n v="65"/>
    <n v="1"/>
    <n v="92.460000000000022"/>
    <n v="3"/>
    <n v="1"/>
    <n v="1"/>
    <x v="4"/>
    <x v="1"/>
    <x v="0"/>
  </r>
  <r>
    <n v="14055"/>
    <n v="106"/>
    <n v="3"/>
    <n v="1520.9599999999994"/>
    <n v="3"/>
    <n v="3"/>
    <n v="4"/>
    <x v="2"/>
    <x v="0"/>
    <x v="0"/>
  </r>
  <r>
    <n v="14056"/>
    <n v="1"/>
    <n v="23"/>
    <n v="8214.6500000001706"/>
    <n v="5"/>
    <n v="5"/>
    <n v="5"/>
    <x v="1"/>
    <x v="1"/>
    <x v="0"/>
  </r>
  <r>
    <n v="14057"/>
    <n v="23"/>
    <n v="22"/>
    <n v="8408.8399999999529"/>
    <n v="4"/>
    <n v="5"/>
    <n v="5"/>
    <x v="1"/>
    <x v="1"/>
    <x v="0"/>
  </r>
  <r>
    <n v="14058"/>
    <n v="462"/>
    <n v="2"/>
    <n v="469.19000000000034"/>
    <n v="1"/>
    <n v="2"/>
    <n v="2"/>
    <x v="3"/>
    <x v="0"/>
    <x v="0"/>
  </r>
  <r>
    <n v="14059"/>
    <n v="266"/>
    <n v="1"/>
    <n v="183.59999999999997"/>
    <n v="2"/>
    <n v="1"/>
    <n v="1"/>
    <x v="3"/>
    <x v="0"/>
    <x v="0"/>
  </r>
  <r>
    <n v="14060"/>
    <n v="4"/>
    <n v="30"/>
    <n v="9519.0800000000381"/>
    <n v="5"/>
    <n v="5"/>
    <n v="5"/>
    <x v="1"/>
    <x v="1"/>
    <x v="0"/>
  </r>
  <r>
    <n v="14061"/>
    <n v="507"/>
    <n v="3"/>
    <n v="917.43000000000006"/>
    <n v="1"/>
    <n v="3"/>
    <n v="3"/>
    <x v="0"/>
    <x v="0"/>
    <x v="0"/>
  </r>
  <r>
    <n v="14062"/>
    <n v="9"/>
    <n v="24"/>
    <n v="25604.200000000095"/>
    <n v="5"/>
    <n v="5"/>
    <n v="5"/>
    <x v="1"/>
    <x v="1"/>
    <x v="0"/>
  </r>
  <r>
    <n v="14063"/>
    <n v="438"/>
    <n v="9"/>
    <n v="22710.199999999986"/>
    <n v="1"/>
    <n v="5"/>
    <n v="5"/>
    <x v="0"/>
    <x v="0"/>
    <x v="0"/>
  </r>
  <r>
    <n v="14064"/>
    <n v="29"/>
    <n v="15"/>
    <n v="3332.4200000000114"/>
    <n v="4"/>
    <n v="5"/>
    <n v="5"/>
    <x v="1"/>
    <x v="1"/>
    <x v="0"/>
  </r>
  <r>
    <n v="14065"/>
    <n v="389"/>
    <n v="3"/>
    <n v="891.01999999999953"/>
    <n v="2"/>
    <n v="3"/>
    <n v="3"/>
    <x v="0"/>
    <x v="0"/>
    <x v="0"/>
  </r>
  <r>
    <n v="14066"/>
    <n v="266"/>
    <n v="1"/>
    <n v="152.54999999999998"/>
    <n v="2"/>
    <n v="1"/>
    <n v="1"/>
    <x v="3"/>
    <x v="0"/>
    <x v="0"/>
  </r>
  <r>
    <n v="14067"/>
    <n v="63"/>
    <n v="2"/>
    <n v="374.70000000000039"/>
    <n v="3"/>
    <n v="2"/>
    <n v="2"/>
    <x v="4"/>
    <x v="1"/>
    <x v="0"/>
  </r>
  <r>
    <n v="14068"/>
    <n v="320"/>
    <n v="4"/>
    <n v="1528.369999999996"/>
    <n v="2"/>
    <n v="3"/>
    <n v="4"/>
    <x v="0"/>
    <x v="0"/>
    <x v="0"/>
  </r>
  <r>
    <n v="14069"/>
    <n v="514"/>
    <n v="2"/>
    <n v="230.06000000000009"/>
    <n v="1"/>
    <n v="2"/>
    <n v="1"/>
    <x v="3"/>
    <x v="0"/>
    <x v="0"/>
  </r>
  <r>
    <n v="14070"/>
    <n v="684"/>
    <n v="1"/>
    <n v="326.54999999999978"/>
    <n v="1"/>
    <n v="1"/>
    <n v="2"/>
    <x v="3"/>
    <x v="0"/>
    <x v="0"/>
  </r>
  <r>
    <n v="14071"/>
    <n v="3"/>
    <n v="8"/>
    <n v="1438.8200000000038"/>
    <n v="5"/>
    <n v="4"/>
    <n v="4"/>
    <x v="1"/>
    <x v="1"/>
    <x v="0"/>
  </r>
  <r>
    <n v="14072"/>
    <n v="666"/>
    <n v="1"/>
    <n v="390.85000000000019"/>
    <n v="1"/>
    <n v="1"/>
    <n v="2"/>
    <x v="3"/>
    <x v="0"/>
    <x v="0"/>
  </r>
  <r>
    <n v="14073"/>
    <n v="32"/>
    <n v="1"/>
    <n v="151.04"/>
    <n v="4"/>
    <n v="1"/>
    <n v="1"/>
    <x v="5"/>
    <x v="1"/>
    <x v="0"/>
  </r>
  <r>
    <n v="14074"/>
    <n v="623"/>
    <n v="1"/>
    <n v="219.4"/>
    <n v="1"/>
    <n v="1"/>
    <n v="1"/>
    <x v="3"/>
    <x v="0"/>
    <x v="0"/>
  </r>
  <r>
    <n v="14075"/>
    <n v="4"/>
    <n v="6"/>
    <n v="1734.8699999999983"/>
    <n v="5"/>
    <n v="4"/>
    <n v="4"/>
    <x v="1"/>
    <x v="1"/>
    <x v="0"/>
  </r>
  <r>
    <n v="14076"/>
    <n v="129"/>
    <n v="1"/>
    <n v="122.47"/>
    <n v="3"/>
    <n v="1"/>
    <n v="1"/>
    <x v="4"/>
    <x v="0"/>
    <x v="0"/>
  </r>
  <r>
    <n v="14077"/>
    <n v="40"/>
    <n v="6"/>
    <n v="615.08000000000084"/>
    <n v="4"/>
    <n v="4"/>
    <n v="2"/>
    <x v="4"/>
    <x v="1"/>
    <x v="0"/>
  </r>
  <r>
    <n v="14078"/>
    <n v="101"/>
    <n v="9"/>
    <n v="1692.6300000000033"/>
    <n v="3"/>
    <n v="5"/>
    <n v="4"/>
    <x v="2"/>
    <x v="0"/>
    <x v="0"/>
  </r>
  <r>
    <n v="14079"/>
    <n v="124"/>
    <n v="2"/>
    <n v="618.72999999999979"/>
    <n v="3"/>
    <n v="2"/>
    <n v="3"/>
    <x v="4"/>
    <x v="0"/>
    <x v="0"/>
  </r>
  <r>
    <n v="14080"/>
    <n v="32"/>
    <n v="5"/>
    <n v="1115.6799999999978"/>
    <n v="4"/>
    <n v="4"/>
    <n v="3"/>
    <x v="2"/>
    <x v="1"/>
    <x v="0"/>
  </r>
  <r>
    <n v="14081"/>
    <n v="302"/>
    <n v="10"/>
    <n v="5370.0999999999913"/>
    <n v="2"/>
    <n v="5"/>
    <n v="5"/>
    <x v="0"/>
    <x v="0"/>
    <x v="0"/>
  </r>
  <r>
    <n v="14082"/>
    <n v="364"/>
    <n v="2"/>
    <n v="413.36000000000053"/>
    <n v="2"/>
    <n v="2"/>
    <n v="2"/>
    <x v="3"/>
    <x v="0"/>
    <x v="0"/>
  </r>
  <r>
    <n v="14083"/>
    <n v="4"/>
    <n v="11"/>
    <n v="1407.2600000000043"/>
    <n v="5"/>
    <n v="5"/>
    <n v="4"/>
    <x v="1"/>
    <x v="1"/>
    <x v="0"/>
  </r>
  <r>
    <n v="14084"/>
    <n v="512"/>
    <n v="1"/>
    <n v="150.50000000000003"/>
    <n v="1"/>
    <n v="1"/>
    <n v="1"/>
    <x v="3"/>
    <x v="0"/>
    <x v="0"/>
  </r>
  <r>
    <n v="14085"/>
    <n v="2"/>
    <n v="33"/>
    <n v="10104.970000000085"/>
    <n v="5"/>
    <n v="5"/>
    <n v="5"/>
    <x v="1"/>
    <x v="1"/>
    <x v="0"/>
  </r>
  <r>
    <n v="14086"/>
    <n v="462"/>
    <n v="1"/>
    <n v="39.950000000000003"/>
    <n v="1"/>
    <n v="1"/>
    <n v="1"/>
    <x v="3"/>
    <x v="0"/>
    <x v="0"/>
  </r>
  <r>
    <n v="14087"/>
    <n v="2"/>
    <n v="3"/>
    <n v="846.22000000000094"/>
    <n v="5"/>
    <n v="3"/>
    <n v="3"/>
    <x v="2"/>
    <x v="1"/>
    <x v="0"/>
  </r>
  <r>
    <n v="14088"/>
    <n v="10"/>
    <n v="16"/>
    <n v="64036.800000000141"/>
    <n v="5"/>
    <n v="5"/>
    <n v="5"/>
    <x v="1"/>
    <x v="1"/>
    <x v="0"/>
  </r>
  <r>
    <n v="14089"/>
    <n v="56"/>
    <n v="1"/>
    <n v="161"/>
    <n v="4"/>
    <n v="1"/>
    <n v="1"/>
    <x v="5"/>
    <x v="1"/>
    <x v="0"/>
  </r>
  <r>
    <n v="14090"/>
    <n v="324"/>
    <n v="1"/>
    <n v="76.320000000000007"/>
    <n v="2"/>
    <n v="1"/>
    <n v="1"/>
    <x v="3"/>
    <x v="0"/>
    <x v="0"/>
  </r>
  <r>
    <n v="14091"/>
    <n v="654"/>
    <n v="2"/>
    <n v="9530.08"/>
    <n v="1"/>
    <n v="2"/>
    <n v="5"/>
    <x v="4"/>
    <x v="0"/>
    <x v="0"/>
  </r>
  <r>
    <n v="14092"/>
    <n v="7"/>
    <n v="24"/>
    <n v="7229.4500000000389"/>
    <n v="5"/>
    <n v="5"/>
    <n v="5"/>
    <x v="1"/>
    <x v="1"/>
    <x v="0"/>
  </r>
  <r>
    <n v="14093"/>
    <n v="12"/>
    <n v="1"/>
    <n v="442.84999999999917"/>
    <n v="5"/>
    <n v="1"/>
    <n v="2"/>
    <x v="5"/>
    <x v="1"/>
    <x v="0"/>
  </r>
  <r>
    <n v="14094"/>
    <n v="439"/>
    <n v="1"/>
    <n v="335.21999999999974"/>
    <n v="1"/>
    <n v="1"/>
    <n v="2"/>
    <x v="3"/>
    <x v="0"/>
    <x v="0"/>
  </r>
  <r>
    <n v="14095"/>
    <n v="722"/>
    <n v="1"/>
    <n v="2.95"/>
    <n v="1"/>
    <n v="1"/>
    <n v="1"/>
    <x v="3"/>
    <x v="0"/>
    <x v="0"/>
  </r>
  <r>
    <n v="14096"/>
    <n v="4"/>
    <n v="17"/>
    <n v="65164.790000001187"/>
    <n v="5"/>
    <n v="5"/>
    <n v="5"/>
    <x v="1"/>
    <x v="1"/>
    <x v="0"/>
  </r>
  <r>
    <n v="14097"/>
    <n v="481"/>
    <n v="2"/>
    <n v="422.86000000000024"/>
    <n v="1"/>
    <n v="2"/>
    <n v="2"/>
    <x v="3"/>
    <x v="0"/>
    <x v="0"/>
  </r>
  <r>
    <n v="14098"/>
    <n v="36"/>
    <n v="1"/>
    <n v="147.34999999999997"/>
    <n v="4"/>
    <n v="1"/>
    <n v="1"/>
    <x v="5"/>
    <x v="1"/>
    <x v="0"/>
  </r>
  <r>
    <n v="14099"/>
    <n v="16"/>
    <n v="20"/>
    <n v="5765.7099999999709"/>
    <n v="5"/>
    <n v="5"/>
    <n v="5"/>
    <x v="1"/>
    <x v="1"/>
    <x v="0"/>
  </r>
  <r>
    <n v="14100"/>
    <n v="137"/>
    <n v="1"/>
    <n v="194.89999999999998"/>
    <n v="3"/>
    <n v="1"/>
    <n v="1"/>
    <x v="4"/>
    <x v="0"/>
    <x v="0"/>
  </r>
  <r>
    <n v="14101"/>
    <n v="73"/>
    <n v="13"/>
    <n v="9961.9300000000185"/>
    <n v="3"/>
    <n v="5"/>
    <n v="5"/>
    <x v="2"/>
    <x v="1"/>
    <x v="0"/>
  </r>
  <r>
    <n v="14102"/>
    <n v="5"/>
    <n v="5"/>
    <n v="1360.2799999999993"/>
    <n v="5"/>
    <n v="4"/>
    <n v="4"/>
    <x v="1"/>
    <x v="1"/>
    <x v="0"/>
  </r>
  <r>
    <n v="14104"/>
    <n v="154"/>
    <n v="5"/>
    <n v="771.58000000000141"/>
    <n v="3"/>
    <n v="4"/>
    <n v="3"/>
    <x v="2"/>
    <x v="0"/>
    <x v="0"/>
  </r>
  <r>
    <n v="14105"/>
    <n v="239"/>
    <n v="5"/>
    <n v="5988.830000000019"/>
    <n v="2"/>
    <n v="4"/>
    <n v="5"/>
    <x v="0"/>
    <x v="0"/>
    <x v="0"/>
  </r>
  <r>
    <n v="14106"/>
    <n v="737"/>
    <n v="1"/>
    <n v="214.79999999999998"/>
    <n v="1"/>
    <n v="1"/>
    <n v="1"/>
    <x v="3"/>
    <x v="0"/>
    <x v="0"/>
  </r>
  <r>
    <n v="14107"/>
    <n v="51"/>
    <n v="11"/>
    <n v="4877.3000000000211"/>
    <n v="4"/>
    <n v="5"/>
    <n v="5"/>
    <x v="1"/>
    <x v="1"/>
    <x v="0"/>
  </r>
  <r>
    <n v="14108"/>
    <n v="30"/>
    <n v="4"/>
    <n v="1044.9599999999994"/>
    <n v="4"/>
    <n v="3"/>
    <n v="3"/>
    <x v="2"/>
    <x v="1"/>
    <x v="0"/>
  </r>
  <r>
    <n v="14109"/>
    <n v="72"/>
    <n v="1"/>
    <n v="144.20000000000002"/>
    <n v="3"/>
    <n v="1"/>
    <n v="1"/>
    <x v="4"/>
    <x v="1"/>
    <x v="0"/>
  </r>
  <r>
    <n v="14110"/>
    <n v="3"/>
    <n v="33"/>
    <n v="12987.950000000097"/>
    <n v="5"/>
    <n v="5"/>
    <n v="5"/>
    <x v="1"/>
    <x v="1"/>
    <x v="0"/>
  </r>
  <r>
    <n v="14111"/>
    <n v="14"/>
    <n v="4"/>
    <n v="692.85000000000014"/>
    <n v="5"/>
    <n v="3"/>
    <n v="3"/>
    <x v="2"/>
    <x v="1"/>
    <x v="0"/>
  </r>
  <r>
    <n v="14112"/>
    <n v="22"/>
    <n v="13"/>
    <n v="5834.590000000032"/>
    <n v="4"/>
    <n v="5"/>
    <n v="5"/>
    <x v="1"/>
    <x v="1"/>
    <x v="0"/>
  </r>
  <r>
    <n v="14113"/>
    <n v="3"/>
    <n v="16"/>
    <n v="7092.6099999999888"/>
    <n v="5"/>
    <n v="5"/>
    <n v="5"/>
    <x v="1"/>
    <x v="1"/>
    <x v="0"/>
  </r>
  <r>
    <n v="14114"/>
    <n v="273"/>
    <n v="7"/>
    <n v="1364.0899999999976"/>
    <n v="2"/>
    <n v="4"/>
    <n v="4"/>
    <x v="0"/>
    <x v="0"/>
    <x v="0"/>
  </r>
  <r>
    <n v="14115"/>
    <n v="501"/>
    <n v="2"/>
    <n v="622.67000000000007"/>
    <n v="1"/>
    <n v="2"/>
    <n v="3"/>
    <x v="4"/>
    <x v="0"/>
    <x v="0"/>
  </r>
  <r>
    <n v="14116"/>
    <n v="19"/>
    <n v="5"/>
    <n v="1382.7400000000007"/>
    <n v="5"/>
    <n v="4"/>
    <n v="4"/>
    <x v="1"/>
    <x v="1"/>
    <x v="0"/>
  </r>
  <r>
    <n v="14117"/>
    <n v="143"/>
    <n v="1"/>
    <n v="90"/>
    <n v="3"/>
    <n v="1"/>
    <n v="1"/>
    <x v="4"/>
    <x v="0"/>
    <x v="0"/>
  </r>
  <r>
    <n v="14118"/>
    <n v="428"/>
    <n v="1"/>
    <n v="458.44999999999987"/>
    <n v="1"/>
    <n v="1"/>
    <n v="2"/>
    <x v="3"/>
    <x v="0"/>
    <x v="0"/>
  </r>
  <r>
    <n v="14119"/>
    <n v="375"/>
    <n v="2"/>
    <n v="183.36999999999998"/>
    <n v="2"/>
    <n v="2"/>
    <n v="1"/>
    <x v="3"/>
    <x v="0"/>
    <x v="0"/>
  </r>
  <r>
    <n v="14121"/>
    <n v="3"/>
    <n v="4"/>
    <n v="2780.1500000000069"/>
    <n v="5"/>
    <n v="3"/>
    <n v="4"/>
    <x v="2"/>
    <x v="1"/>
    <x v="0"/>
  </r>
  <r>
    <n v="14122"/>
    <n v="406"/>
    <n v="3"/>
    <n v="362.42"/>
    <n v="2"/>
    <n v="3"/>
    <n v="2"/>
    <x v="0"/>
    <x v="0"/>
    <x v="0"/>
  </r>
  <r>
    <n v="14123"/>
    <n v="733"/>
    <n v="1"/>
    <n v="436.18000000000012"/>
    <n v="1"/>
    <n v="1"/>
    <n v="2"/>
    <x v="3"/>
    <x v="0"/>
    <x v="0"/>
  </r>
  <r>
    <n v="14124"/>
    <n v="84"/>
    <n v="1"/>
    <n v="419.58000000000004"/>
    <n v="3"/>
    <n v="1"/>
    <n v="2"/>
    <x v="4"/>
    <x v="1"/>
    <x v="0"/>
  </r>
  <r>
    <n v="14125"/>
    <n v="10"/>
    <n v="3"/>
    <n v="2740.4299999999939"/>
    <n v="5"/>
    <n v="3"/>
    <n v="4"/>
    <x v="2"/>
    <x v="1"/>
    <x v="0"/>
  </r>
  <r>
    <n v="14126"/>
    <n v="7"/>
    <n v="4"/>
    <n v="1172.4599999999994"/>
    <n v="5"/>
    <n v="3"/>
    <n v="3"/>
    <x v="2"/>
    <x v="1"/>
    <x v="0"/>
  </r>
  <r>
    <n v="14127"/>
    <n v="122"/>
    <n v="6"/>
    <n v="1900.0799999999952"/>
    <n v="3"/>
    <n v="4"/>
    <n v="4"/>
    <x v="2"/>
    <x v="0"/>
    <x v="0"/>
  </r>
  <r>
    <n v="14128"/>
    <n v="60"/>
    <n v="3"/>
    <n v="924.20999999999924"/>
    <n v="3"/>
    <n v="3"/>
    <n v="3"/>
    <x v="2"/>
    <x v="1"/>
    <x v="0"/>
  </r>
  <r>
    <n v="14129"/>
    <n v="1"/>
    <n v="9"/>
    <n v="2591.3399999999988"/>
    <n v="5"/>
    <n v="5"/>
    <n v="4"/>
    <x v="1"/>
    <x v="1"/>
    <x v="0"/>
  </r>
  <r>
    <n v="14130"/>
    <n v="319"/>
    <n v="4"/>
    <n v="1882.6699999999976"/>
    <n v="2"/>
    <n v="3"/>
    <n v="4"/>
    <x v="0"/>
    <x v="0"/>
    <x v="0"/>
  </r>
  <r>
    <n v="14131"/>
    <n v="648"/>
    <n v="1"/>
    <n v="187.87000000000009"/>
    <n v="1"/>
    <n v="1"/>
    <n v="1"/>
    <x v="3"/>
    <x v="0"/>
    <x v="0"/>
  </r>
  <r>
    <n v="14132"/>
    <n v="2"/>
    <n v="11"/>
    <n v="3586.0300000000175"/>
    <n v="5"/>
    <n v="5"/>
    <n v="5"/>
    <x v="1"/>
    <x v="1"/>
    <x v="0"/>
  </r>
  <r>
    <n v="14133"/>
    <n v="129"/>
    <n v="4"/>
    <n v="911.13999999999965"/>
    <n v="3"/>
    <n v="3"/>
    <n v="3"/>
    <x v="2"/>
    <x v="0"/>
    <x v="0"/>
  </r>
  <r>
    <n v="14134"/>
    <n v="382"/>
    <n v="15"/>
    <n v="11123.350000000037"/>
    <n v="2"/>
    <n v="5"/>
    <n v="5"/>
    <x v="0"/>
    <x v="0"/>
    <x v="0"/>
  </r>
  <r>
    <n v="14135"/>
    <n v="1"/>
    <n v="24"/>
    <n v="9643.9199999999637"/>
    <n v="5"/>
    <n v="5"/>
    <n v="5"/>
    <x v="1"/>
    <x v="1"/>
    <x v="0"/>
  </r>
  <r>
    <n v="14136"/>
    <n v="400"/>
    <n v="5"/>
    <n v="1570.8099999999979"/>
    <n v="2"/>
    <n v="4"/>
    <n v="4"/>
    <x v="0"/>
    <x v="0"/>
    <x v="0"/>
  </r>
  <r>
    <n v="14137"/>
    <n v="695"/>
    <n v="1"/>
    <n v="332.69999999999993"/>
    <n v="1"/>
    <n v="1"/>
    <n v="2"/>
    <x v="3"/>
    <x v="0"/>
    <x v="0"/>
  </r>
  <r>
    <n v="14138"/>
    <n v="1"/>
    <n v="2"/>
    <n v="982.37999999999988"/>
    <n v="5"/>
    <n v="2"/>
    <n v="3"/>
    <x v="5"/>
    <x v="1"/>
    <x v="0"/>
  </r>
  <r>
    <n v="14139"/>
    <n v="46"/>
    <n v="4"/>
    <n v="1086.8000000000015"/>
    <n v="4"/>
    <n v="3"/>
    <n v="3"/>
    <x v="2"/>
    <x v="1"/>
    <x v="0"/>
  </r>
  <r>
    <n v="14140"/>
    <n v="3"/>
    <n v="2"/>
    <n v="935.05000000000109"/>
    <n v="5"/>
    <n v="2"/>
    <n v="3"/>
    <x v="5"/>
    <x v="1"/>
    <x v="0"/>
  </r>
  <r>
    <n v="14141"/>
    <n v="2"/>
    <n v="4"/>
    <n v="915.12999999999988"/>
    <n v="5"/>
    <n v="3"/>
    <n v="3"/>
    <x v="2"/>
    <x v="1"/>
    <x v="0"/>
  </r>
  <r>
    <n v="14142"/>
    <n v="373"/>
    <n v="2"/>
    <n v="983.150000000001"/>
    <n v="2"/>
    <n v="2"/>
    <n v="3"/>
    <x v="4"/>
    <x v="0"/>
    <x v="0"/>
  </r>
  <r>
    <n v="14143"/>
    <n v="133"/>
    <n v="1"/>
    <n v="115.79999999999998"/>
    <n v="3"/>
    <n v="1"/>
    <n v="1"/>
    <x v="4"/>
    <x v="0"/>
    <x v="0"/>
  </r>
  <r>
    <n v="14144"/>
    <n v="486"/>
    <n v="1"/>
    <n v="30.599999999999998"/>
    <n v="1"/>
    <n v="1"/>
    <n v="1"/>
    <x v="3"/>
    <x v="0"/>
    <x v="0"/>
  </r>
  <r>
    <n v="14145"/>
    <n v="46"/>
    <n v="7"/>
    <n v="7600.0499999999975"/>
    <n v="4"/>
    <n v="4"/>
    <n v="5"/>
    <x v="1"/>
    <x v="1"/>
    <x v="0"/>
  </r>
  <r>
    <n v="14146"/>
    <n v="8"/>
    <n v="12"/>
    <n v="9450.2999999999229"/>
    <n v="5"/>
    <n v="5"/>
    <n v="5"/>
    <x v="1"/>
    <x v="1"/>
    <x v="0"/>
  </r>
  <r>
    <n v="14147"/>
    <n v="78"/>
    <n v="9"/>
    <n v="2590.1999999999985"/>
    <n v="3"/>
    <n v="5"/>
    <n v="4"/>
    <x v="2"/>
    <x v="1"/>
    <x v="0"/>
  </r>
  <r>
    <n v="14148"/>
    <n v="233"/>
    <n v="2"/>
    <n v="466.28999999999996"/>
    <n v="2"/>
    <n v="2"/>
    <n v="2"/>
    <x v="3"/>
    <x v="0"/>
    <x v="0"/>
  </r>
  <r>
    <n v="14149"/>
    <n v="220"/>
    <n v="1"/>
    <n v="446.62000000000023"/>
    <n v="2"/>
    <n v="1"/>
    <n v="2"/>
    <x v="3"/>
    <x v="0"/>
    <x v="0"/>
  </r>
  <r>
    <n v="14150"/>
    <n v="35"/>
    <n v="2"/>
    <n v="658.63999999999987"/>
    <n v="4"/>
    <n v="2"/>
    <n v="3"/>
    <x v="5"/>
    <x v="1"/>
    <x v="0"/>
  </r>
  <r>
    <n v="14151"/>
    <n v="673"/>
    <n v="2"/>
    <n v="679.4500000000005"/>
    <n v="1"/>
    <n v="2"/>
    <n v="3"/>
    <x v="4"/>
    <x v="0"/>
    <x v="0"/>
  </r>
  <r>
    <n v="14152"/>
    <n v="75"/>
    <n v="7"/>
    <n v="1997.3399999999972"/>
    <n v="3"/>
    <n v="4"/>
    <n v="4"/>
    <x v="2"/>
    <x v="1"/>
    <x v="0"/>
  </r>
  <r>
    <n v="14153"/>
    <n v="483"/>
    <n v="1"/>
    <n v="233.4"/>
    <n v="1"/>
    <n v="1"/>
    <n v="1"/>
    <x v="3"/>
    <x v="0"/>
    <x v="0"/>
  </r>
  <r>
    <n v="14154"/>
    <n v="239"/>
    <n v="8"/>
    <n v="6460.6999999999671"/>
    <n v="2"/>
    <n v="4"/>
    <n v="5"/>
    <x v="0"/>
    <x v="0"/>
    <x v="0"/>
  </r>
  <r>
    <n v="14155"/>
    <n v="266"/>
    <n v="1"/>
    <n v="118.75"/>
    <n v="2"/>
    <n v="1"/>
    <n v="1"/>
    <x v="3"/>
    <x v="0"/>
    <x v="0"/>
  </r>
  <r>
    <n v="14156"/>
    <n v="9"/>
    <n v="156"/>
    <n v="313946.36999999784"/>
    <n v="5"/>
    <n v="5"/>
    <n v="5"/>
    <x v="1"/>
    <x v="1"/>
    <x v="27"/>
  </r>
  <r>
    <n v="14157"/>
    <n v="19"/>
    <n v="5"/>
    <n v="1002.7799999999992"/>
    <n v="5"/>
    <n v="4"/>
    <n v="3"/>
    <x v="2"/>
    <x v="1"/>
    <x v="0"/>
  </r>
  <r>
    <n v="14158"/>
    <n v="40"/>
    <n v="1"/>
    <n v="507.65999999999997"/>
    <n v="4"/>
    <n v="1"/>
    <n v="2"/>
    <x v="5"/>
    <x v="1"/>
    <x v="0"/>
  </r>
  <r>
    <n v="14159"/>
    <n v="19"/>
    <n v="20"/>
    <n v="7938.0099999999011"/>
    <n v="5"/>
    <n v="5"/>
    <n v="5"/>
    <x v="1"/>
    <x v="1"/>
    <x v="0"/>
  </r>
  <r>
    <n v="14160"/>
    <n v="610"/>
    <n v="7"/>
    <n v="8421.4699999999812"/>
    <n v="1"/>
    <n v="4"/>
    <n v="5"/>
    <x v="0"/>
    <x v="0"/>
    <x v="0"/>
  </r>
  <r>
    <n v="14161"/>
    <n v="215"/>
    <n v="7"/>
    <n v="3318.8800000000042"/>
    <n v="2"/>
    <n v="4"/>
    <n v="5"/>
    <x v="0"/>
    <x v="0"/>
    <x v="0"/>
  </r>
  <r>
    <n v="14162"/>
    <n v="173"/>
    <n v="2"/>
    <n v="289.3599999999999"/>
    <n v="3"/>
    <n v="2"/>
    <n v="1"/>
    <x v="4"/>
    <x v="0"/>
    <x v="0"/>
  </r>
  <r>
    <n v="14163"/>
    <n v="87"/>
    <n v="5"/>
    <n v="2594.6199999999963"/>
    <n v="3"/>
    <n v="4"/>
    <n v="4"/>
    <x v="2"/>
    <x v="1"/>
    <x v="0"/>
  </r>
  <r>
    <n v="14164"/>
    <n v="70"/>
    <n v="2"/>
    <n v="1631.7699999999993"/>
    <n v="3"/>
    <n v="2"/>
    <n v="4"/>
    <x v="4"/>
    <x v="1"/>
    <x v="0"/>
  </r>
  <r>
    <n v="14165"/>
    <n v="275"/>
    <n v="1"/>
    <n v="122.53999999999998"/>
    <n v="2"/>
    <n v="1"/>
    <n v="1"/>
    <x v="3"/>
    <x v="0"/>
    <x v="0"/>
  </r>
  <r>
    <n v="14166"/>
    <n v="505"/>
    <n v="2"/>
    <n v="256.85000000000025"/>
    <n v="1"/>
    <n v="2"/>
    <n v="1"/>
    <x v="3"/>
    <x v="0"/>
    <x v="0"/>
  </r>
  <r>
    <n v="14167"/>
    <n v="39"/>
    <n v="8"/>
    <n v="1296.49"/>
    <n v="4"/>
    <n v="4"/>
    <n v="4"/>
    <x v="1"/>
    <x v="1"/>
    <x v="0"/>
  </r>
  <r>
    <n v="14168"/>
    <n v="420"/>
    <n v="2"/>
    <n v="370.44999999999993"/>
    <n v="1"/>
    <n v="2"/>
    <n v="2"/>
    <x v="3"/>
    <x v="0"/>
    <x v="0"/>
  </r>
  <r>
    <n v="14169"/>
    <n v="430"/>
    <n v="2"/>
    <n v="624.43000000000018"/>
    <n v="1"/>
    <n v="2"/>
    <n v="3"/>
    <x v="4"/>
    <x v="0"/>
    <x v="0"/>
  </r>
  <r>
    <n v="14170"/>
    <n v="375"/>
    <n v="3"/>
    <n v="597.33000000000072"/>
    <n v="2"/>
    <n v="3"/>
    <n v="2"/>
    <x v="0"/>
    <x v="0"/>
    <x v="0"/>
  </r>
  <r>
    <n v="14171"/>
    <n v="98"/>
    <n v="2"/>
    <n v="498.79000000000065"/>
    <n v="3"/>
    <n v="2"/>
    <n v="2"/>
    <x v="4"/>
    <x v="0"/>
    <x v="0"/>
  </r>
  <r>
    <n v="14172"/>
    <n v="605"/>
    <n v="3"/>
    <n v="402.72000000000008"/>
    <n v="1"/>
    <n v="3"/>
    <n v="2"/>
    <x v="0"/>
    <x v="0"/>
    <x v="0"/>
  </r>
  <r>
    <n v="14173"/>
    <n v="10"/>
    <n v="6"/>
    <n v="586"/>
    <n v="5"/>
    <n v="4"/>
    <n v="2"/>
    <x v="4"/>
    <x v="1"/>
    <x v="0"/>
  </r>
  <r>
    <n v="14174"/>
    <n v="33"/>
    <n v="1"/>
    <n v="134.46"/>
    <n v="4"/>
    <n v="1"/>
    <n v="1"/>
    <x v="5"/>
    <x v="1"/>
    <x v="0"/>
  </r>
  <r>
    <n v="14175"/>
    <n v="59"/>
    <n v="8"/>
    <n v="7678.8800000000329"/>
    <n v="3"/>
    <n v="4"/>
    <n v="5"/>
    <x v="2"/>
    <x v="1"/>
    <x v="0"/>
  </r>
  <r>
    <n v="14176"/>
    <n v="297"/>
    <n v="5"/>
    <n v="916.00999999999988"/>
    <n v="2"/>
    <n v="4"/>
    <n v="3"/>
    <x v="0"/>
    <x v="0"/>
    <x v="0"/>
  </r>
  <r>
    <n v="14177"/>
    <n v="86"/>
    <n v="13"/>
    <n v="2229.3400000000097"/>
    <n v="3"/>
    <n v="5"/>
    <n v="4"/>
    <x v="2"/>
    <x v="1"/>
    <x v="0"/>
  </r>
  <r>
    <n v="14178"/>
    <n v="8"/>
    <n v="7"/>
    <n v="1620.9299999999946"/>
    <n v="5"/>
    <n v="4"/>
    <n v="4"/>
    <x v="1"/>
    <x v="1"/>
    <x v="0"/>
  </r>
  <r>
    <n v="14179"/>
    <n v="40"/>
    <n v="2"/>
    <n v="719.77999999999895"/>
    <n v="4"/>
    <n v="2"/>
    <n v="3"/>
    <x v="5"/>
    <x v="1"/>
    <x v="0"/>
  </r>
  <r>
    <n v="14180"/>
    <n v="10"/>
    <n v="33"/>
    <n v="6319.2500000000036"/>
    <n v="5"/>
    <n v="5"/>
    <n v="5"/>
    <x v="1"/>
    <x v="1"/>
    <x v="0"/>
  </r>
  <r>
    <n v="14181"/>
    <n v="410"/>
    <n v="2"/>
    <n v="310.54999999999973"/>
    <n v="2"/>
    <n v="2"/>
    <n v="2"/>
    <x v="3"/>
    <x v="0"/>
    <x v="0"/>
  </r>
  <r>
    <n v="14182"/>
    <n v="443"/>
    <n v="4"/>
    <n v="678.77000000000032"/>
    <n v="1"/>
    <n v="3"/>
    <n v="3"/>
    <x v="0"/>
    <x v="0"/>
    <x v="0"/>
  </r>
  <r>
    <n v="14183"/>
    <n v="411"/>
    <n v="2"/>
    <n v="286.29000000000013"/>
    <n v="1"/>
    <n v="2"/>
    <n v="1"/>
    <x v="3"/>
    <x v="0"/>
    <x v="0"/>
  </r>
  <r>
    <n v="14184"/>
    <n v="66"/>
    <n v="1"/>
    <n v="452.8900000000001"/>
    <n v="3"/>
    <n v="1"/>
    <n v="2"/>
    <x v="4"/>
    <x v="1"/>
    <x v="0"/>
  </r>
  <r>
    <n v="14185"/>
    <n v="331"/>
    <n v="1"/>
    <n v="197.65"/>
    <n v="2"/>
    <n v="1"/>
    <n v="1"/>
    <x v="3"/>
    <x v="0"/>
    <x v="0"/>
  </r>
  <r>
    <n v="14186"/>
    <n v="427"/>
    <n v="5"/>
    <n v="1550.6300000000024"/>
    <n v="1"/>
    <n v="4"/>
    <n v="4"/>
    <x v="0"/>
    <x v="0"/>
    <x v="0"/>
  </r>
  <r>
    <n v="14187"/>
    <n v="473"/>
    <n v="1"/>
    <n v="123.5"/>
    <n v="1"/>
    <n v="1"/>
    <n v="1"/>
    <x v="3"/>
    <x v="0"/>
    <x v="0"/>
  </r>
  <r>
    <n v="14188"/>
    <n v="30"/>
    <n v="6"/>
    <n v="2054.36"/>
    <n v="4"/>
    <n v="4"/>
    <n v="4"/>
    <x v="1"/>
    <x v="1"/>
    <x v="0"/>
  </r>
  <r>
    <n v="14189"/>
    <n v="2"/>
    <n v="16"/>
    <n v="5814.389999999963"/>
    <n v="5"/>
    <n v="5"/>
    <n v="5"/>
    <x v="1"/>
    <x v="1"/>
    <x v="0"/>
  </r>
  <r>
    <n v="14190"/>
    <n v="666"/>
    <n v="1"/>
    <n v="79.900000000000006"/>
    <n v="1"/>
    <n v="1"/>
    <n v="1"/>
    <x v="3"/>
    <x v="0"/>
    <x v="0"/>
  </r>
  <r>
    <n v="14191"/>
    <n v="1"/>
    <n v="15"/>
    <n v="4817.6600000000062"/>
    <n v="5"/>
    <n v="5"/>
    <n v="5"/>
    <x v="1"/>
    <x v="1"/>
    <x v="0"/>
  </r>
  <r>
    <n v="14192"/>
    <n v="388"/>
    <n v="1"/>
    <n v="293.7399999999999"/>
    <n v="2"/>
    <n v="1"/>
    <n v="2"/>
    <x v="3"/>
    <x v="0"/>
    <x v="0"/>
  </r>
  <r>
    <n v="14193"/>
    <n v="67"/>
    <n v="3"/>
    <n v="1210.1900000000007"/>
    <n v="3"/>
    <n v="3"/>
    <n v="3"/>
    <x v="2"/>
    <x v="1"/>
    <x v="0"/>
  </r>
  <r>
    <n v="14194"/>
    <n v="4"/>
    <n v="36"/>
    <n v="18670.589999999858"/>
    <n v="5"/>
    <n v="5"/>
    <n v="5"/>
    <x v="1"/>
    <x v="1"/>
    <x v="0"/>
  </r>
  <r>
    <n v="14195"/>
    <n v="201"/>
    <n v="6"/>
    <n v="2615.5999999999995"/>
    <n v="2"/>
    <n v="4"/>
    <n v="4"/>
    <x v="0"/>
    <x v="0"/>
    <x v="0"/>
  </r>
  <r>
    <n v="14196"/>
    <n v="106"/>
    <n v="1"/>
    <n v="335.52"/>
    <n v="3"/>
    <n v="1"/>
    <n v="2"/>
    <x v="4"/>
    <x v="0"/>
    <x v="0"/>
  </r>
  <r>
    <n v="14197"/>
    <n v="410"/>
    <n v="1"/>
    <n v="390.05000000000013"/>
    <n v="2"/>
    <n v="1"/>
    <n v="2"/>
    <x v="3"/>
    <x v="0"/>
    <x v="0"/>
  </r>
  <r>
    <n v="14198"/>
    <n v="18"/>
    <n v="9"/>
    <n v="1569.729999999998"/>
    <n v="5"/>
    <n v="5"/>
    <n v="4"/>
    <x v="1"/>
    <x v="1"/>
    <x v="0"/>
  </r>
  <r>
    <n v="14199"/>
    <n v="218"/>
    <n v="4"/>
    <n v="1091.7000000000003"/>
    <n v="2"/>
    <n v="3"/>
    <n v="3"/>
    <x v="0"/>
    <x v="0"/>
    <x v="0"/>
  </r>
  <r>
    <n v="14200"/>
    <n v="617"/>
    <n v="1"/>
    <n v="379.19999999999987"/>
    <n v="1"/>
    <n v="1"/>
    <n v="2"/>
    <x v="3"/>
    <x v="0"/>
    <x v="0"/>
  </r>
  <r>
    <n v="14201"/>
    <n v="60"/>
    <n v="10"/>
    <n v="1193.5400000000006"/>
    <n v="3"/>
    <n v="5"/>
    <n v="3"/>
    <x v="2"/>
    <x v="1"/>
    <x v="0"/>
  </r>
  <r>
    <n v="14202"/>
    <n v="381"/>
    <n v="3"/>
    <n v="847.75999999999954"/>
    <n v="2"/>
    <n v="3"/>
    <n v="3"/>
    <x v="0"/>
    <x v="0"/>
    <x v="0"/>
  </r>
  <r>
    <n v="14203"/>
    <n v="397"/>
    <n v="1"/>
    <n v="339.34000000000003"/>
    <n v="2"/>
    <n v="1"/>
    <n v="2"/>
    <x v="3"/>
    <x v="0"/>
    <x v="0"/>
  </r>
  <r>
    <n v="14204"/>
    <n v="2"/>
    <n v="4"/>
    <n v="1062.9599999999937"/>
    <n v="5"/>
    <n v="3"/>
    <n v="3"/>
    <x v="2"/>
    <x v="1"/>
    <x v="0"/>
  </r>
  <r>
    <n v="14205"/>
    <n v="16"/>
    <n v="9"/>
    <n v="2414.2000000000048"/>
    <n v="5"/>
    <n v="5"/>
    <n v="4"/>
    <x v="1"/>
    <x v="1"/>
    <x v="0"/>
  </r>
  <r>
    <n v="14206"/>
    <n v="239"/>
    <n v="3"/>
    <n v="1185.0099999999993"/>
    <n v="2"/>
    <n v="3"/>
    <n v="3"/>
    <x v="0"/>
    <x v="0"/>
    <x v="0"/>
  </r>
  <r>
    <n v="14207"/>
    <n v="687"/>
    <n v="1"/>
    <n v="157.80000000000001"/>
    <n v="1"/>
    <n v="1"/>
    <n v="1"/>
    <x v="3"/>
    <x v="0"/>
    <x v="0"/>
  </r>
  <r>
    <n v="14208"/>
    <n v="94"/>
    <n v="2"/>
    <n v="567.04999999999973"/>
    <n v="3"/>
    <n v="2"/>
    <n v="2"/>
    <x v="4"/>
    <x v="0"/>
    <x v="0"/>
  </r>
  <r>
    <n v="14209"/>
    <n v="10"/>
    <n v="15"/>
    <n v="4993.2700000000168"/>
    <n v="5"/>
    <n v="5"/>
    <n v="5"/>
    <x v="1"/>
    <x v="1"/>
    <x v="0"/>
  </r>
  <r>
    <n v="14210"/>
    <n v="105"/>
    <n v="16"/>
    <n v="5861.5200000000168"/>
    <n v="3"/>
    <n v="5"/>
    <n v="5"/>
    <x v="2"/>
    <x v="0"/>
    <x v="0"/>
  </r>
  <r>
    <n v="14211"/>
    <n v="53"/>
    <n v="18"/>
    <n v="4402.2900000000145"/>
    <n v="4"/>
    <n v="5"/>
    <n v="5"/>
    <x v="1"/>
    <x v="1"/>
    <x v="0"/>
  </r>
  <r>
    <n v="14212"/>
    <n v="89"/>
    <n v="2"/>
    <n v="2190.14"/>
    <n v="3"/>
    <n v="2"/>
    <n v="4"/>
    <x v="4"/>
    <x v="1"/>
    <x v="0"/>
  </r>
  <r>
    <n v="14213"/>
    <n v="404"/>
    <n v="1"/>
    <n v="1192.2"/>
    <n v="2"/>
    <n v="1"/>
    <n v="3"/>
    <x v="4"/>
    <x v="0"/>
    <x v="0"/>
  </r>
  <r>
    <n v="14214"/>
    <n v="30"/>
    <n v="5"/>
    <n v="1004.379999999999"/>
    <n v="4"/>
    <n v="4"/>
    <n v="3"/>
    <x v="2"/>
    <x v="1"/>
    <x v="0"/>
  </r>
  <r>
    <n v="14215"/>
    <n v="11"/>
    <n v="9"/>
    <n v="3416.3299999999958"/>
    <n v="5"/>
    <n v="5"/>
    <n v="5"/>
    <x v="1"/>
    <x v="1"/>
    <x v="0"/>
  </r>
  <r>
    <n v="14216"/>
    <n v="3"/>
    <n v="5"/>
    <n v="2150.0399999999995"/>
    <n v="5"/>
    <n v="4"/>
    <n v="4"/>
    <x v="1"/>
    <x v="1"/>
    <x v="0"/>
  </r>
  <r>
    <n v="14217"/>
    <n v="1"/>
    <n v="23"/>
    <n v="3416.8900000000108"/>
    <n v="5"/>
    <n v="5"/>
    <n v="5"/>
    <x v="1"/>
    <x v="1"/>
    <x v="0"/>
  </r>
  <r>
    <n v="14218"/>
    <n v="42"/>
    <n v="1"/>
    <n v="169.48000000000002"/>
    <n v="4"/>
    <n v="1"/>
    <n v="1"/>
    <x v="5"/>
    <x v="1"/>
    <x v="0"/>
  </r>
  <r>
    <n v="14219"/>
    <n v="4"/>
    <n v="3"/>
    <n v="633.83000000000072"/>
    <n v="5"/>
    <n v="3"/>
    <n v="3"/>
    <x v="2"/>
    <x v="1"/>
    <x v="0"/>
  </r>
  <r>
    <n v="14220"/>
    <n v="247"/>
    <n v="4"/>
    <n v="1515"/>
    <n v="2"/>
    <n v="3"/>
    <n v="4"/>
    <x v="0"/>
    <x v="0"/>
    <x v="0"/>
  </r>
  <r>
    <n v="14221"/>
    <n v="42"/>
    <n v="17"/>
    <n v="6517.4900000000098"/>
    <n v="4"/>
    <n v="5"/>
    <n v="5"/>
    <x v="1"/>
    <x v="1"/>
    <x v="0"/>
  </r>
  <r>
    <n v="14222"/>
    <n v="177"/>
    <n v="1"/>
    <n v="683.16999999999928"/>
    <n v="3"/>
    <n v="1"/>
    <n v="3"/>
    <x v="4"/>
    <x v="0"/>
    <x v="0"/>
  </r>
  <r>
    <n v="14223"/>
    <n v="92"/>
    <n v="3"/>
    <n v="991.12999999999931"/>
    <n v="3"/>
    <n v="3"/>
    <n v="3"/>
    <x v="2"/>
    <x v="0"/>
    <x v="0"/>
  </r>
  <r>
    <n v="14224"/>
    <n v="110"/>
    <n v="9"/>
    <n v="1897.9000000000074"/>
    <n v="3"/>
    <n v="5"/>
    <n v="4"/>
    <x v="2"/>
    <x v="0"/>
    <x v="0"/>
  </r>
  <r>
    <n v="14225"/>
    <n v="434"/>
    <n v="4"/>
    <n v="2037.0199999999982"/>
    <n v="1"/>
    <n v="3"/>
    <n v="4"/>
    <x v="0"/>
    <x v="0"/>
    <x v="0"/>
  </r>
  <r>
    <n v="14226"/>
    <n v="28"/>
    <n v="6"/>
    <n v="3002.5300000000025"/>
    <n v="4"/>
    <n v="4"/>
    <n v="5"/>
    <x v="1"/>
    <x v="1"/>
    <x v="0"/>
  </r>
  <r>
    <n v="14227"/>
    <n v="26"/>
    <n v="15"/>
    <n v="6368.7099999999737"/>
    <n v="4"/>
    <n v="5"/>
    <n v="5"/>
    <x v="1"/>
    <x v="1"/>
    <x v="0"/>
  </r>
  <r>
    <n v="14228"/>
    <n v="437"/>
    <n v="3"/>
    <n v="745.50000000000011"/>
    <n v="1"/>
    <n v="3"/>
    <n v="3"/>
    <x v="0"/>
    <x v="0"/>
    <x v="0"/>
  </r>
  <r>
    <n v="14229"/>
    <n v="51"/>
    <n v="7"/>
    <n v="2594.0400000000004"/>
    <n v="4"/>
    <n v="4"/>
    <n v="4"/>
    <x v="1"/>
    <x v="1"/>
    <x v="0"/>
  </r>
  <r>
    <n v="14230"/>
    <n v="435"/>
    <n v="3"/>
    <n v="979.7999999999995"/>
    <n v="1"/>
    <n v="3"/>
    <n v="3"/>
    <x v="0"/>
    <x v="0"/>
    <x v="0"/>
  </r>
  <r>
    <n v="14231"/>
    <n v="183"/>
    <n v="4"/>
    <n v="1235.6199999999997"/>
    <n v="3"/>
    <n v="3"/>
    <n v="3"/>
    <x v="2"/>
    <x v="0"/>
    <x v="0"/>
  </r>
  <r>
    <n v="14232"/>
    <n v="42"/>
    <n v="5"/>
    <n v="2048.0700000000052"/>
    <n v="4"/>
    <n v="4"/>
    <n v="4"/>
    <x v="1"/>
    <x v="1"/>
    <x v="0"/>
  </r>
  <r>
    <n v="14233"/>
    <n v="49"/>
    <n v="7"/>
    <n v="2904.2699999999968"/>
    <n v="4"/>
    <n v="4"/>
    <n v="4"/>
    <x v="1"/>
    <x v="1"/>
    <x v="0"/>
  </r>
  <r>
    <n v="14234"/>
    <n v="22"/>
    <n v="4"/>
    <n v="775.46000000000276"/>
    <n v="4"/>
    <n v="3"/>
    <n v="3"/>
    <x v="2"/>
    <x v="1"/>
    <x v="0"/>
  </r>
  <r>
    <n v="14235"/>
    <n v="75"/>
    <n v="9"/>
    <n v="4717.9899999999916"/>
    <n v="3"/>
    <n v="5"/>
    <n v="5"/>
    <x v="2"/>
    <x v="1"/>
    <x v="0"/>
  </r>
  <r>
    <n v="14236"/>
    <n v="80"/>
    <n v="5"/>
    <n v="1744.6399999999996"/>
    <n v="3"/>
    <n v="4"/>
    <n v="4"/>
    <x v="2"/>
    <x v="1"/>
    <x v="0"/>
  </r>
  <r>
    <n v="14237"/>
    <n v="373"/>
    <n v="2"/>
    <n v="632.13999999999976"/>
    <n v="2"/>
    <n v="2"/>
    <n v="3"/>
    <x v="4"/>
    <x v="0"/>
    <x v="0"/>
  </r>
  <r>
    <n v="14238"/>
    <n v="326"/>
    <n v="3"/>
    <n v="434.22999999999996"/>
    <n v="2"/>
    <n v="3"/>
    <n v="2"/>
    <x v="0"/>
    <x v="0"/>
    <x v="0"/>
  </r>
  <r>
    <n v="14239"/>
    <n v="43"/>
    <n v="21"/>
    <n v="4263.1700000000146"/>
    <n v="4"/>
    <n v="5"/>
    <n v="5"/>
    <x v="1"/>
    <x v="1"/>
    <x v="0"/>
  </r>
  <r>
    <n v="14240"/>
    <n v="30"/>
    <n v="3"/>
    <n v="1247.4900000000002"/>
    <n v="4"/>
    <n v="3"/>
    <n v="3"/>
    <x v="2"/>
    <x v="1"/>
    <x v="0"/>
  </r>
  <r>
    <n v="14241"/>
    <n v="183"/>
    <n v="2"/>
    <n v="333.69999999999987"/>
    <n v="3"/>
    <n v="2"/>
    <n v="2"/>
    <x v="4"/>
    <x v="0"/>
    <x v="0"/>
  </r>
  <r>
    <n v="14242"/>
    <n v="234"/>
    <n v="2"/>
    <n v="280.55000000000007"/>
    <n v="2"/>
    <n v="2"/>
    <n v="1"/>
    <x v="3"/>
    <x v="0"/>
    <x v="0"/>
  </r>
  <r>
    <n v="14243"/>
    <n v="8"/>
    <n v="17"/>
    <n v="7431.0499999999884"/>
    <n v="5"/>
    <n v="5"/>
    <n v="5"/>
    <x v="1"/>
    <x v="1"/>
    <x v="0"/>
  </r>
  <r>
    <n v="14244"/>
    <n v="660"/>
    <n v="1"/>
    <n v="366.42000000000007"/>
    <n v="1"/>
    <n v="1"/>
    <n v="2"/>
    <x v="3"/>
    <x v="0"/>
    <x v="0"/>
  </r>
  <r>
    <n v="14245"/>
    <n v="219"/>
    <n v="2"/>
    <n v="1693.4500000000016"/>
    <n v="2"/>
    <n v="2"/>
    <n v="4"/>
    <x v="4"/>
    <x v="0"/>
    <x v="0"/>
  </r>
  <r>
    <n v="14246"/>
    <n v="110"/>
    <n v="3"/>
    <n v="1474.0599999999986"/>
    <n v="3"/>
    <n v="3"/>
    <n v="4"/>
    <x v="2"/>
    <x v="0"/>
    <x v="0"/>
  </r>
  <r>
    <n v="14247"/>
    <n v="278"/>
    <n v="5"/>
    <n v="772.65999999999951"/>
    <n v="2"/>
    <n v="4"/>
    <n v="3"/>
    <x v="0"/>
    <x v="0"/>
    <x v="0"/>
  </r>
  <r>
    <n v="14248"/>
    <n v="318"/>
    <n v="3"/>
    <n v="1032.9499999999994"/>
    <n v="2"/>
    <n v="3"/>
    <n v="3"/>
    <x v="0"/>
    <x v="0"/>
    <x v="0"/>
  </r>
  <r>
    <n v="14249"/>
    <n v="410"/>
    <n v="12"/>
    <n v="5625.4609999999684"/>
    <n v="2"/>
    <n v="5"/>
    <n v="5"/>
    <x v="0"/>
    <x v="0"/>
    <x v="0"/>
  </r>
  <r>
    <n v="14250"/>
    <n v="7"/>
    <n v="3"/>
    <n v="1904.0499999999968"/>
    <n v="5"/>
    <n v="3"/>
    <n v="4"/>
    <x v="2"/>
    <x v="1"/>
    <x v="0"/>
  </r>
  <r>
    <n v="14251"/>
    <n v="1"/>
    <n v="5"/>
    <n v="2879.7000000000035"/>
    <n v="5"/>
    <n v="4"/>
    <n v="4"/>
    <x v="1"/>
    <x v="1"/>
    <x v="0"/>
  </r>
  <r>
    <n v="14252"/>
    <n v="381"/>
    <n v="1"/>
    <n v="350.98999999999995"/>
    <n v="2"/>
    <n v="1"/>
    <n v="2"/>
    <x v="3"/>
    <x v="0"/>
    <x v="0"/>
  </r>
  <r>
    <n v="14253"/>
    <n v="493"/>
    <n v="2"/>
    <n v="363.40000000000009"/>
    <n v="1"/>
    <n v="2"/>
    <n v="2"/>
    <x v="3"/>
    <x v="0"/>
    <x v="0"/>
  </r>
  <r>
    <n v="14254"/>
    <n v="432"/>
    <n v="1"/>
    <n v="601.0300000000002"/>
    <n v="1"/>
    <n v="1"/>
    <n v="2"/>
    <x v="3"/>
    <x v="0"/>
    <x v="0"/>
  </r>
  <r>
    <n v="14255"/>
    <n v="546"/>
    <n v="1"/>
    <n v="1000.63"/>
    <n v="1"/>
    <n v="1"/>
    <n v="3"/>
    <x v="4"/>
    <x v="0"/>
    <x v="0"/>
  </r>
  <r>
    <n v="14256"/>
    <n v="260"/>
    <n v="5"/>
    <n v="2473.9899999999921"/>
    <n v="2"/>
    <n v="4"/>
    <n v="4"/>
    <x v="0"/>
    <x v="0"/>
    <x v="0"/>
  </r>
  <r>
    <n v="14257"/>
    <n v="64"/>
    <n v="9"/>
    <n v="5954.4499999999734"/>
    <n v="3"/>
    <n v="5"/>
    <n v="5"/>
    <x v="2"/>
    <x v="1"/>
    <x v="0"/>
  </r>
  <r>
    <n v="14258"/>
    <n v="9"/>
    <n v="25"/>
    <n v="32051.339999999895"/>
    <n v="5"/>
    <n v="5"/>
    <n v="5"/>
    <x v="1"/>
    <x v="1"/>
    <x v="0"/>
  </r>
  <r>
    <n v="14259"/>
    <n v="141"/>
    <n v="1"/>
    <n v="120"/>
    <n v="3"/>
    <n v="1"/>
    <n v="1"/>
    <x v="4"/>
    <x v="0"/>
    <x v="0"/>
  </r>
  <r>
    <n v="14260"/>
    <n v="471"/>
    <n v="3"/>
    <n v="824.27999999999952"/>
    <n v="1"/>
    <n v="3"/>
    <n v="3"/>
    <x v="0"/>
    <x v="0"/>
    <x v="0"/>
  </r>
  <r>
    <n v="14261"/>
    <n v="50"/>
    <n v="2"/>
    <n v="1163.4499999999987"/>
    <n v="4"/>
    <n v="2"/>
    <n v="3"/>
    <x v="5"/>
    <x v="1"/>
    <x v="0"/>
  </r>
  <r>
    <n v="14262"/>
    <n v="8"/>
    <n v="8"/>
    <n v="2618.2299999999982"/>
    <n v="5"/>
    <n v="4"/>
    <n v="4"/>
    <x v="1"/>
    <x v="1"/>
    <x v="0"/>
  </r>
  <r>
    <n v="14263"/>
    <n v="423"/>
    <n v="1"/>
    <n v="322.93000000000018"/>
    <n v="1"/>
    <n v="1"/>
    <n v="2"/>
    <x v="3"/>
    <x v="0"/>
    <x v="0"/>
  </r>
  <r>
    <n v="14264"/>
    <n v="154"/>
    <n v="6"/>
    <n v="1517.3600000000001"/>
    <n v="3"/>
    <n v="4"/>
    <n v="4"/>
    <x v="2"/>
    <x v="0"/>
    <x v="0"/>
  </r>
  <r>
    <n v="14265"/>
    <n v="109"/>
    <n v="4"/>
    <n v="1373.3500000000015"/>
    <n v="3"/>
    <n v="3"/>
    <n v="4"/>
    <x v="2"/>
    <x v="0"/>
    <x v="5"/>
  </r>
  <r>
    <n v="14266"/>
    <n v="428"/>
    <n v="1"/>
    <n v="40.56"/>
    <n v="1"/>
    <n v="1"/>
    <n v="1"/>
    <x v="3"/>
    <x v="0"/>
    <x v="0"/>
  </r>
  <r>
    <n v="14267"/>
    <n v="162"/>
    <n v="3"/>
    <n v="1516.24"/>
    <n v="3"/>
    <n v="3"/>
    <n v="4"/>
    <x v="2"/>
    <x v="0"/>
    <x v="0"/>
  </r>
  <r>
    <n v="14268"/>
    <n v="470"/>
    <n v="1"/>
    <n v="354.85000000000014"/>
    <n v="1"/>
    <n v="1"/>
    <n v="2"/>
    <x v="3"/>
    <x v="0"/>
    <x v="0"/>
  </r>
  <r>
    <n v="14269"/>
    <n v="439"/>
    <n v="1"/>
    <n v="295.7299999999999"/>
    <n v="1"/>
    <n v="1"/>
    <n v="2"/>
    <x v="3"/>
    <x v="0"/>
    <x v="0"/>
  </r>
  <r>
    <n v="14270"/>
    <n v="331"/>
    <n v="1"/>
    <n v="492.64999999999975"/>
    <n v="2"/>
    <n v="1"/>
    <n v="2"/>
    <x v="3"/>
    <x v="0"/>
    <x v="0"/>
  </r>
  <r>
    <n v="14271"/>
    <n v="225"/>
    <n v="2"/>
    <n v="219.13000000000005"/>
    <n v="2"/>
    <n v="2"/>
    <n v="1"/>
    <x v="3"/>
    <x v="0"/>
    <x v="0"/>
  </r>
  <r>
    <n v="14272"/>
    <n v="73"/>
    <n v="4"/>
    <n v="920.80999999999926"/>
    <n v="3"/>
    <n v="3"/>
    <n v="3"/>
    <x v="2"/>
    <x v="1"/>
    <x v="0"/>
  </r>
  <r>
    <n v="14273"/>
    <n v="51"/>
    <n v="4"/>
    <n v="559.9699999999998"/>
    <n v="4"/>
    <n v="3"/>
    <n v="2"/>
    <x v="4"/>
    <x v="1"/>
    <x v="0"/>
  </r>
  <r>
    <n v="14274"/>
    <n v="686"/>
    <n v="1"/>
    <n v="256.59999999999997"/>
    <n v="1"/>
    <n v="1"/>
    <n v="1"/>
    <x v="3"/>
    <x v="0"/>
    <x v="0"/>
  </r>
  <r>
    <n v="14275"/>
    <n v="395"/>
    <n v="6"/>
    <n v="1189.3800000000003"/>
    <n v="2"/>
    <n v="4"/>
    <n v="3"/>
    <x v="0"/>
    <x v="0"/>
    <x v="0"/>
  </r>
  <r>
    <n v="14276"/>
    <n v="98"/>
    <n v="7"/>
    <n v="2102.6799999999948"/>
    <n v="3"/>
    <n v="4"/>
    <n v="4"/>
    <x v="2"/>
    <x v="0"/>
    <x v="0"/>
  </r>
  <r>
    <n v="14277"/>
    <n v="15"/>
    <n v="9"/>
    <n v="17225.809999999874"/>
    <n v="5"/>
    <n v="5"/>
    <n v="5"/>
    <x v="1"/>
    <x v="1"/>
    <x v="16"/>
  </r>
  <r>
    <n v="14278"/>
    <n v="409"/>
    <n v="1"/>
    <n v="205.82999999999996"/>
    <n v="2"/>
    <n v="1"/>
    <n v="1"/>
    <x v="3"/>
    <x v="0"/>
    <x v="0"/>
  </r>
  <r>
    <n v="14279"/>
    <n v="520"/>
    <n v="2"/>
    <n v="191.86"/>
    <n v="1"/>
    <n v="2"/>
    <n v="1"/>
    <x v="3"/>
    <x v="0"/>
    <x v="0"/>
  </r>
  <r>
    <n v="14280"/>
    <n v="196"/>
    <n v="1"/>
    <n v="134.04"/>
    <n v="2"/>
    <n v="1"/>
    <n v="1"/>
    <x v="3"/>
    <x v="0"/>
    <x v="0"/>
  </r>
  <r>
    <n v="14281"/>
    <n v="408"/>
    <n v="1"/>
    <n v="245.15000000000003"/>
    <n v="2"/>
    <n v="1"/>
    <n v="1"/>
    <x v="3"/>
    <x v="0"/>
    <x v="0"/>
  </r>
  <r>
    <n v="14282"/>
    <n v="3"/>
    <n v="25"/>
    <n v="7849.6599999999653"/>
    <n v="5"/>
    <n v="5"/>
    <n v="5"/>
    <x v="1"/>
    <x v="1"/>
    <x v="0"/>
  </r>
  <r>
    <n v="14283"/>
    <n v="463"/>
    <n v="4"/>
    <n v="628.43999999999971"/>
    <n v="1"/>
    <n v="3"/>
    <n v="3"/>
    <x v="0"/>
    <x v="0"/>
    <x v="0"/>
  </r>
  <r>
    <n v="14284"/>
    <n v="30"/>
    <n v="3"/>
    <n v="1299.6499999999994"/>
    <n v="4"/>
    <n v="3"/>
    <n v="4"/>
    <x v="2"/>
    <x v="1"/>
    <x v="0"/>
  </r>
  <r>
    <n v="14285"/>
    <n v="21"/>
    <n v="8"/>
    <n v="3284.4200000000037"/>
    <n v="4"/>
    <n v="4"/>
    <n v="5"/>
    <x v="1"/>
    <x v="1"/>
    <x v="0"/>
  </r>
  <r>
    <n v="14286"/>
    <n v="23"/>
    <n v="7"/>
    <n v="8479.7599999998929"/>
    <n v="4"/>
    <n v="4"/>
    <n v="5"/>
    <x v="1"/>
    <x v="1"/>
    <x v="0"/>
  </r>
  <r>
    <n v="14287"/>
    <n v="8"/>
    <n v="3"/>
    <n v="176.63"/>
    <n v="5"/>
    <n v="3"/>
    <n v="1"/>
    <x v="4"/>
    <x v="1"/>
    <x v="0"/>
  </r>
  <r>
    <n v="14288"/>
    <n v="213"/>
    <n v="1"/>
    <n v="426.60000000000014"/>
    <n v="2"/>
    <n v="1"/>
    <n v="2"/>
    <x v="3"/>
    <x v="0"/>
    <x v="0"/>
  </r>
  <r>
    <n v="14289"/>
    <n v="8"/>
    <n v="6"/>
    <n v="911.25999999999988"/>
    <n v="5"/>
    <n v="4"/>
    <n v="3"/>
    <x v="2"/>
    <x v="1"/>
    <x v="0"/>
  </r>
  <r>
    <n v="14290"/>
    <n v="11"/>
    <n v="8"/>
    <n v="4516.5600000000113"/>
    <n v="5"/>
    <n v="4"/>
    <n v="5"/>
    <x v="1"/>
    <x v="1"/>
    <x v="0"/>
  </r>
  <r>
    <n v="14291"/>
    <n v="1"/>
    <n v="23"/>
    <n v="7904.100000000064"/>
    <n v="5"/>
    <n v="5"/>
    <n v="5"/>
    <x v="1"/>
    <x v="1"/>
    <x v="0"/>
  </r>
  <r>
    <n v="14292"/>
    <n v="7"/>
    <n v="16"/>
    <n v="9226.25"/>
    <n v="5"/>
    <n v="5"/>
    <n v="5"/>
    <x v="1"/>
    <x v="1"/>
    <x v="0"/>
  </r>
  <r>
    <n v="14293"/>
    <n v="3"/>
    <n v="9"/>
    <n v="3267.9299999999967"/>
    <n v="5"/>
    <n v="5"/>
    <n v="5"/>
    <x v="1"/>
    <x v="1"/>
    <x v="0"/>
  </r>
  <r>
    <n v="14294"/>
    <n v="407"/>
    <n v="1"/>
    <n v="375.34000000000009"/>
    <n v="2"/>
    <n v="1"/>
    <n v="2"/>
    <x v="3"/>
    <x v="0"/>
    <x v="0"/>
  </r>
  <r>
    <n v="14295"/>
    <n v="40"/>
    <n v="5"/>
    <n v="2362.9100000000026"/>
    <n v="4"/>
    <n v="4"/>
    <n v="4"/>
    <x v="1"/>
    <x v="1"/>
    <x v="0"/>
  </r>
  <r>
    <n v="14296"/>
    <n v="421"/>
    <n v="2"/>
    <n v="456.39999999999975"/>
    <n v="1"/>
    <n v="2"/>
    <n v="2"/>
    <x v="3"/>
    <x v="0"/>
    <x v="0"/>
  </r>
  <r>
    <n v="14297"/>
    <n v="17"/>
    <n v="4"/>
    <n v="1305.3300000000013"/>
    <n v="5"/>
    <n v="3"/>
    <n v="4"/>
    <x v="2"/>
    <x v="1"/>
    <x v="0"/>
  </r>
  <r>
    <n v="14298"/>
    <n v="8"/>
    <n v="82"/>
    <n v="91194.490000003687"/>
    <n v="5"/>
    <n v="5"/>
    <n v="5"/>
    <x v="1"/>
    <x v="1"/>
    <x v="0"/>
  </r>
  <r>
    <n v="14299"/>
    <n v="8"/>
    <n v="27"/>
    <n v="14499.490000000125"/>
    <n v="5"/>
    <n v="5"/>
    <n v="5"/>
    <x v="1"/>
    <x v="1"/>
    <x v="0"/>
  </r>
  <r>
    <n v="14300"/>
    <n v="18"/>
    <n v="1"/>
    <n v="43.20000000000001"/>
    <n v="5"/>
    <n v="1"/>
    <n v="1"/>
    <x v="5"/>
    <x v="1"/>
    <x v="0"/>
  </r>
  <r>
    <n v="14301"/>
    <n v="117"/>
    <n v="4"/>
    <n v="1992.1799999999973"/>
    <n v="3"/>
    <n v="3"/>
    <n v="4"/>
    <x v="2"/>
    <x v="0"/>
    <x v="0"/>
  </r>
  <r>
    <n v="14302"/>
    <n v="430"/>
    <n v="3"/>
    <n v="742.9000000000002"/>
    <n v="1"/>
    <n v="3"/>
    <n v="3"/>
    <x v="0"/>
    <x v="0"/>
    <x v="0"/>
  </r>
  <r>
    <n v="14303"/>
    <n v="407"/>
    <n v="2"/>
    <n v="277.94000000000017"/>
    <n v="2"/>
    <n v="2"/>
    <n v="1"/>
    <x v="3"/>
    <x v="0"/>
    <x v="0"/>
  </r>
  <r>
    <n v="14304"/>
    <n v="222"/>
    <n v="3"/>
    <n v="1725.0099999999991"/>
    <n v="2"/>
    <n v="3"/>
    <n v="4"/>
    <x v="0"/>
    <x v="0"/>
    <x v="0"/>
  </r>
  <r>
    <n v="14305"/>
    <n v="71"/>
    <n v="3"/>
    <n v="1858.9599999999944"/>
    <n v="3"/>
    <n v="3"/>
    <n v="4"/>
    <x v="2"/>
    <x v="1"/>
    <x v="0"/>
  </r>
  <r>
    <n v="14306"/>
    <n v="51"/>
    <n v="6"/>
    <n v="3151.3999999999974"/>
    <n v="4"/>
    <n v="4"/>
    <n v="5"/>
    <x v="1"/>
    <x v="1"/>
    <x v="0"/>
  </r>
  <r>
    <n v="14307"/>
    <n v="88"/>
    <n v="10"/>
    <n v="5071.0300000000225"/>
    <n v="3"/>
    <n v="5"/>
    <n v="5"/>
    <x v="2"/>
    <x v="1"/>
    <x v="0"/>
  </r>
  <r>
    <n v="14308"/>
    <n v="549"/>
    <n v="2"/>
    <n v="1147.02"/>
    <n v="1"/>
    <n v="2"/>
    <n v="3"/>
    <x v="4"/>
    <x v="0"/>
    <x v="0"/>
  </r>
  <r>
    <n v="14309"/>
    <n v="8"/>
    <n v="11"/>
    <n v="3780.8100000000136"/>
    <n v="5"/>
    <n v="5"/>
    <n v="5"/>
    <x v="1"/>
    <x v="1"/>
    <x v="0"/>
  </r>
  <r>
    <n v="14310"/>
    <n v="432"/>
    <n v="1"/>
    <n v="492.10000000000019"/>
    <n v="1"/>
    <n v="1"/>
    <n v="2"/>
    <x v="3"/>
    <x v="0"/>
    <x v="0"/>
  </r>
  <r>
    <n v="14311"/>
    <n v="242"/>
    <n v="2"/>
    <n v="516.45000000000039"/>
    <n v="2"/>
    <n v="2"/>
    <n v="2"/>
    <x v="3"/>
    <x v="0"/>
    <x v="0"/>
  </r>
  <r>
    <n v="14312"/>
    <n v="46"/>
    <n v="11"/>
    <n v="3090.2899999999931"/>
    <n v="4"/>
    <n v="5"/>
    <n v="5"/>
    <x v="1"/>
    <x v="1"/>
    <x v="0"/>
  </r>
  <r>
    <n v="14314"/>
    <n v="106"/>
    <n v="2"/>
    <n v="229.8"/>
    <n v="3"/>
    <n v="2"/>
    <n v="1"/>
    <x v="4"/>
    <x v="0"/>
    <x v="0"/>
  </r>
  <r>
    <n v="14315"/>
    <n v="44"/>
    <n v="8"/>
    <n v="3197.8200000000056"/>
    <n v="4"/>
    <n v="4"/>
    <n v="5"/>
    <x v="1"/>
    <x v="1"/>
    <x v="0"/>
  </r>
  <r>
    <n v="14316"/>
    <n v="422"/>
    <n v="5"/>
    <n v="1370.3399999999992"/>
    <n v="1"/>
    <n v="4"/>
    <n v="4"/>
    <x v="0"/>
    <x v="0"/>
    <x v="0"/>
  </r>
  <r>
    <n v="14317"/>
    <n v="64"/>
    <n v="1"/>
    <n v="508.58"/>
    <n v="3"/>
    <n v="1"/>
    <n v="2"/>
    <x v="4"/>
    <x v="1"/>
    <x v="0"/>
  </r>
  <r>
    <n v="14318"/>
    <n v="460"/>
    <n v="1"/>
    <n v="158.01999999999998"/>
    <n v="1"/>
    <n v="1"/>
    <n v="1"/>
    <x v="3"/>
    <x v="0"/>
    <x v="0"/>
  </r>
  <r>
    <n v="14319"/>
    <n v="424"/>
    <n v="1"/>
    <n v="494.85000000000025"/>
    <n v="1"/>
    <n v="1"/>
    <n v="2"/>
    <x v="3"/>
    <x v="0"/>
    <x v="0"/>
  </r>
  <r>
    <n v="14320"/>
    <n v="206"/>
    <n v="5"/>
    <n v="1346.7499999999998"/>
    <n v="2"/>
    <n v="4"/>
    <n v="4"/>
    <x v="0"/>
    <x v="0"/>
    <x v="0"/>
  </r>
  <r>
    <n v="14321"/>
    <n v="10"/>
    <n v="7"/>
    <n v="2218.0599999999972"/>
    <n v="5"/>
    <n v="4"/>
    <n v="4"/>
    <x v="1"/>
    <x v="1"/>
    <x v="0"/>
  </r>
  <r>
    <n v="14322"/>
    <n v="429"/>
    <n v="4"/>
    <n v="474.10000000000008"/>
    <n v="1"/>
    <n v="3"/>
    <n v="2"/>
    <x v="0"/>
    <x v="0"/>
    <x v="0"/>
  </r>
  <r>
    <n v="14323"/>
    <n v="114"/>
    <n v="2"/>
    <n v="605.06000000000017"/>
    <n v="3"/>
    <n v="2"/>
    <n v="2"/>
    <x v="4"/>
    <x v="0"/>
    <x v="0"/>
  </r>
  <r>
    <n v="14324"/>
    <n v="409"/>
    <n v="2"/>
    <n v="701.61000000000047"/>
    <n v="2"/>
    <n v="2"/>
    <n v="3"/>
    <x v="4"/>
    <x v="0"/>
    <x v="0"/>
  </r>
  <r>
    <n v="14325"/>
    <n v="569"/>
    <n v="1"/>
    <n v="245.47999999999996"/>
    <n v="1"/>
    <n v="1"/>
    <n v="1"/>
    <x v="3"/>
    <x v="0"/>
    <x v="0"/>
  </r>
  <r>
    <n v="14326"/>
    <n v="242"/>
    <n v="3"/>
    <n v="940.98000000000116"/>
    <n v="2"/>
    <n v="3"/>
    <n v="3"/>
    <x v="0"/>
    <x v="0"/>
    <x v="0"/>
  </r>
  <r>
    <n v="14327"/>
    <n v="163"/>
    <n v="6"/>
    <n v="1894.9299999999953"/>
    <n v="3"/>
    <n v="4"/>
    <n v="4"/>
    <x v="2"/>
    <x v="0"/>
    <x v="0"/>
  </r>
  <r>
    <n v="14328"/>
    <n v="438"/>
    <n v="1"/>
    <n v="445.05"/>
    <n v="1"/>
    <n v="1"/>
    <n v="2"/>
    <x v="3"/>
    <x v="0"/>
    <x v="0"/>
  </r>
  <r>
    <n v="14329"/>
    <n v="17"/>
    <n v="15"/>
    <n v="9927.2200000000121"/>
    <n v="5"/>
    <n v="5"/>
    <n v="5"/>
    <x v="1"/>
    <x v="1"/>
    <x v="0"/>
  </r>
  <r>
    <n v="14330"/>
    <n v="623"/>
    <n v="1"/>
    <n v="200.63000000000005"/>
    <n v="1"/>
    <n v="1"/>
    <n v="1"/>
    <x v="3"/>
    <x v="0"/>
    <x v="0"/>
  </r>
  <r>
    <n v="14331"/>
    <n v="124"/>
    <n v="2"/>
    <n v="462.65999999999991"/>
    <n v="3"/>
    <n v="2"/>
    <n v="2"/>
    <x v="4"/>
    <x v="0"/>
    <x v="0"/>
  </r>
  <r>
    <n v="14332"/>
    <n v="22"/>
    <n v="5"/>
    <n v="1943.5099999999984"/>
    <n v="4"/>
    <n v="4"/>
    <n v="4"/>
    <x v="1"/>
    <x v="1"/>
    <x v="0"/>
  </r>
  <r>
    <n v="14333"/>
    <n v="67"/>
    <n v="1"/>
    <n v="415.19999999999987"/>
    <n v="3"/>
    <n v="1"/>
    <n v="2"/>
    <x v="4"/>
    <x v="1"/>
    <x v="0"/>
  </r>
  <r>
    <n v="14334"/>
    <n v="16"/>
    <n v="12"/>
    <n v="4318.4799999999868"/>
    <n v="5"/>
    <n v="5"/>
    <n v="5"/>
    <x v="1"/>
    <x v="1"/>
    <x v="0"/>
  </r>
  <r>
    <n v="14335"/>
    <n v="16"/>
    <n v="2"/>
    <n v="468.25999999999937"/>
    <n v="5"/>
    <n v="2"/>
    <n v="2"/>
    <x v="5"/>
    <x v="1"/>
    <x v="17"/>
  </r>
  <r>
    <n v="14336"/>
    <n v="16"/>
    <n v="4"/>
    <n v="1614.9100000000026"/>
    <n v="5"/>
    <n v="3"/>
    <n v="4"/>
    <x v="2"/>
    <x v="1"/>
    <x v="0"/>
  </r>
  <r>
    <n v="14338"/>
    <n v="161"/>
    <n v="3"/>
    <n v="928.09999999999911"/>
    <n v="3"/>
    <n v="3"/>
    <n v="3"/>
    <x v="2"/>
    <x v="0"/>
    <x v="0"/>
  </r>
  <r>
    <n v="14339"/>
    <n v="242"/>
    <n v="2"/>
    <n v="620.27000000000032"/>
    <n v="2"/>
    <n v="2"/>
    <n v="3"/>
    <x v="4"/>
    <x v="0"/>
    <x v="0"/>
  </r>
  <r>
    <n v="14340"/>
    <n v="218"/>
    <n v="1"/>
    <n v="134.70000000000002"/>
    <n v="2"/>
    <n v="1"/>
    <n v="1"/>
    <x v="3"/>
    <x v="0"/>
    <x v="0"/>
  </r>
  <r>
    <n v="14341"/>
    <n v="45"/>
    <n v="18"/>
    <n v="4467.3199999999879"/>
    <n v="4"/>
    <n v="5"/>
    <n v="5"/>
    <x v="1"/>
    <x v="1"/>
    <x v="0"/>
  </r>
  <r>
    <n v="14342"/>
    <n v="21"/>
    <n v="6"/>
    <n v="918.43999999999949"/>
    <n v="4"/>
    <n v="4"/>
    <n v="3"/>
    <x v="2"/>
    <x v="1"/>
    <x v="0"/>
  </r>
  <r>
    <n v="14343"/>
    <n v="421"/>
    <n v="4"/>
    <n v="1088.9100000000021"/>
    <n v="1"/>
    <n v="3"/>
    <n v="3"/>
    <x v="0"/>
    <x v="0"/>
    <x v="0"/>
  </r>
  <r>
    <n v="14344"/>
    <n v="127"/>
    <n v="20"/>
    <n v="3333.6999999999889"/>
    <n v="3"/>
    <n v="5"/>
    <n v="5"/>
    <x v="2"/>
    <x v="0"/>
    <x v="0"/>
  </r>
  <r>
    <n v="14345"/>
    <n v="38"/>
    <n v="1"/>
    <n v="108.98"/>
    <n v="4"/>
    <n v="1"/>
    <n v="1"/>
    <x v="5"/>
    <x v="1"/>
    <x v="0"/>
  </r>
  <r>
    <n v="14346"/>
    <n v="120"/>
    <n v="5"/>
    <n v="2315.7499999999995"/>
    <n v="3"/>
    <n v="4"/>
    <n v="4"/>
    <x v="2"/>
    <x v="0"/>
    <x v="0"/>
  </r>
  <r>
    <n v="14347"/>
    <n v="736"/>
    <n v="1"/>
    <n v="82.600000000000009"/>
    <n v="1"/>
    <n v="1"/>
    <n v="1"/>
    <x v="3"/>
    <x v="0"/>
    <x v="0"/>
  </r>
  <r>
    <n v="14348"/>
    <n v="260"/>
    <n v="1"/>
    <n v="409.56999999999994"/>
    <n v="2"/>
    <n v="1"/>
    <n v="2"/>
    <x v="3"/>
    <x v="0"/>
    <x v="0"/>
  </r>
  <r>
    <n v="14349"/>
    <n v="10"/>
    <n v="1"/>
    <n v="133.5"/>
    <n v="5"/>
    <n v="1"/>
    <n v="1"/>
    <x v="5"/>
    <x v="1"/>
    <x v="0"/>
  </r>
  <r>
    <n v="14350"/>
    <n v="274"/>
    <n v="3"/>
    <n v="972.02999999999929"/>
    <n v="2"/>
    <n v="3"/>
    <n v="3"/>
    <x v="0"/>
    <x v="0"/>
    <x v="0"/>
  </r>
  <r>
    <n v="14351"/>
    <n v="164"/>
    <n v="1"/>
    <n v="51"/>
    <n v="3"/>
    <n v="1"/>
    <n v="1"/>
    <x v="4"/>
    <x v="0"/>
    <x v="0"/>
  </r>
  <r>
    <n v="14352"/>
    <n v="157"/>
    <n v="4"/>
    <n v="1078.9599999999994"/>
    <n v="3"/>
    <n v="3"/>
    <n v="3"/>
    <x v="2"/>
    <x v="0"/>
    <x v="0"/>
  </r>
  <r>
    <n v="14353"/>
    <n v="215"/>
    <n v="3"/>
    <n v="376.50000000000006"/>
    <n v="2"/>
    <n v="3"/>
    <n v="2"/>
    <x v="0"/>
    <x v="0"/>
    <x v="0"/>
  </r>
  <r>
    <n v="14354"/>
    <n v="5"/>
    <n v="2"/>
    <n v="163.62"/>
    <n v="5"/>
    <n v="2"/>
    <n v="1"/>
    <x v="5"/>
    <x v="1"/>
    <x v="0"/>
  </r>
  <r>
    <n v="14355"/>
    <n v="365"/>
    <n v="3"/>
    <n v="1014.4499999999987"/>
    <n v="2"/>
    <n v="3"/>
    <n v="3"/>
    <x v="0"/>
    <x v="0"/>
    <x v="0"/>
  </r>
  <r>
    <n v="14356"/>
    <n v="79"/>
    <n v="2"/>
    <n v="701.2299999999999"/>
    <n v="3"/>
    <n v="2"/>
    <n v="3"/>
    <x v="4"/>
    <x v="1"/>
    <x v="0"/>
  </r>
  <r>
    <n v="14357"/>
    <n v="43"/>
    <n v="1"/>
    <n v="225.77000000000021"/>
    <n v="4"/>
    <n v="1"/>
    <n v="1"/>
    <x v="5"/>
    <x v="1"/>
    <x v="0"/>
  </r>
  <r>
    <n v="14358"/>
    <n v="389"/>
    <n v="2"/>
    <n v="400.05999999999972"/>
    <n v="2"/>
    <n v="2"/>
    <n v="2"/>
    <x v="3"/>
    <x v="0"/>
    <x v="0"/>
  </r>
  <r>
    <n v="14359"/>
    <n v="19"/>
    <n v="3"/>
    <n v="912.18000000000018"/>
    <n v="5"/>
    <n v="3"/>
    <n v="3"/>
    <x v="2"/>
    <x v="1"/>
    <x v="0"/>
  </r>
  <r>
    <n v="14360"/>
    <n v="31"/>
    <n v="4"/>
    <n v="2128.2300000000032"/>
    <n v="4"/>
    <n v="3"/>
    <n v="4"/>
    <x v="2"/>
    <x v="1"/>
    <x v="0"/>
  </r>
  <r>
    <n v="14361"/>
    <n v="578"/>
    <n v="1"/>
    <n v="214.71000000000004"/>
    <n v="1"/>
    <n v="1"/>
    <n v="1"/>
    <x v="3"/>
    <x v="0"/>
    <x v="0"/>
  </r>
  <r>
    <n v="14362"/>
    <n v="22"/>
    <n v="1"/>
    <n v="161.19999999999987"/>
    <n v="4"/>
    <n v="1"/>
    <n v="1"/>
    <x v="5"/>
    <x v="1"/>
    <x v="0"/>
  </r>
  <r>
    <n v="14363"/>
    <n v="402"/>
    <n v="2"/>
    <n v="227.47"/>
    <n v="2"/>
    <n v="2"/>
    <n v="1"/>
    <x v="3"/>
    <x v="0"/>
    <x v="0"/>
  </r>
  <r>
    <n v="14364"/>
    <n v="108"/>
    <n v="8"/>
    <n v="3717.350000000004"/>
    <n v="3"/>
    <n v="4"/>
    <n v="5"/>
    <x v="2"/>
    <x v="0"/>
    <x v="0"/>
  </r>
  <r>
    <n v="14365"/>
    <n v="394"/>
    <n v="2"/>
    <n v="634.68000000000018"/>
    <n v="2"/>
    <n v="2"/>
    <n v="3"/>
    <x v="4"/>
    <x v="0"/>
    <x v="0"/>
  </r>
  <r>
    <n v="14366"/>
    <n v="525"/>
    <n v="1"/>
    <n v="136"/>
    <n v="1"/>
    <n v="1"/>
    <n v="1"/>
    <x v="3"/>
    <x v="0"/>
    <x v="0"/>
  </r>
  <r>
    <n v="14367"/>
    <n v="8"/>
    <n v="16"/>
    <n v="9261.519999999955"/>
    <n v="5"/>
    <n v="5"/>
    <n v="5"/>
    <x v="1"/>
    <x v="1"/>
    <x v="0"/>
  </r>
  <r>
    <n v="14368"/>
    <n v="319"/>
    <n v="1"/>
    <n v="155"/>
    <n v="2"/>
    <n v="1"/>
    <n v="1"/>
    <x v="3"/>
    <x v="0"/>
    <x v="0"/>
  </r>
  <r>
    <n v="14369"/>
    <n v="642"/>
    <n v="2"/>
    <n v="469.12999999999977"/>
    <n v="1"/>
    <n v="2"/>
    <n v="2"/>
    <x v="3"/>
    <x v="0"/>
    <x v="0"/>
  </r>
  <r>
    <n v="14370"/>
    <n v="450"/>
    <n v="6"/>
    <n v="1175.7799999999993"/>
    <n v="1"/>
    <n v="4"/>
    <n v="3"/>
    <x v="0"/>
    <x v="0"/>
    <x v="0"/>
  </r>
  <r>
    <n v="14371"/>
    <n v="295"/>
    <n v="1"/>
    <n v="100.5"/>
    <n v="2"/>
    <n v="1"/>
    <n v="1"/>
    <x v="3"/>
    <x v="0"/>
    <x v="0"/>
  </r>
  <r>
    <n v="14372"/>
    <n v="443"/>
    <n v="2"/>
    <n v="860.08000000000084"/>
    <n v="1"/>
    <n v="2"/>
    <n v="3"/>
    <x v="4"/>
    <x v="0"/>
    <x v="0"/>
  </r>
  <r>
    <n v="14373"/>
    <n v="358"/>
    <n v="1"/>
    <n v="76.550000000000011"/>
    <n v="2"/>
    <n v="1"/>
    <n v="1"/>
    <x v="3"/>
    <x v="0"/>
    <x v="0"/>
  </r>
  <r>
    <n v="14374"/>
    <n v="541"/>
    <n v="1"/>
    <n v="108.00000000000001"/>
    <n v="1"/>
    <n v="1"/>
    <n v="1"/>
    <x v="3"/>
    <x v="0"/>
    <x v="0"/>
  </r>
  <r>
    <n v="14375"/>
    <n v="185"/>
    <n v="3"/>
    <n v="1132.9899999999968"/>
    <n v="3"/>
    <n v="3"/>
    <n v="3"/>
    <x v="2"/>
    <x v="0"/>
    <x v="0"/>
  </r>
  <r>
    <n v="14376"/>
    <n v="683"/>
    <n v="1"/>
    <n v="215.46"/>
    <n v="1"/>
    <n v="1"/>
    <n v="1"/>
    <x v="3"/>
    <x v="0"/>
    <x v="0"/>
  </r>
  <r>
    <n v="14377"/>
    <n v="191"/>
    <n v="2"/>
    <n v="617.05000000000007"/>
    <n v="2"/>
    <n v="2"/>
    <n v="2"/>
    <x v="3"/>
    <x v="0"/>
    <x v="0"/>
  </r>
  <r>
    <n v="14378"/>
    <n v="621"/>
    <n v="1"/>
    <n v="131.25"/>
    <n v="1"/>
    <n v="1"/>
    <n v="1"/>
    <x v="3"/>
    <x v="0"/>
    <x v="0"/>
  </r>
  <r>
    <n v="14379"/>
    <n v="44"/>
    <n v="4"/>
    <n v="1268.9100000000012"/>
    <n v="4"/>
    <n v="3"/>
    <n v="4"/>
    <x v="2"/>
    <x v="1"/>
    <x v="0"/>
  </r>
  <r>
    <n v="14380"/>
    <n v="682"/>
    <n v="1"/>
    <n v="48.96"/>
    <n v="1"/>
    <n v="1"/>
    <n v="1"/>
    <x v="3"/>
    <x v="0"/>
    <x v="0"/>
  </r>
  <r>
    <n v="14381"/>
    <n v="52"/>
    <n v="2"/>
    <n v="631.33999999999821"/>
    <n v="4"/>
    <n v="2"/>
    <n v="3"/>
    <x v="5"/>
    <x v="1"/>
    <x v="0"/>
  </r>
  <r>
    <n v="14382"/>
    <n v="26"/>
    <n v="2"/>
    <n v="1246.7999999999931"/>
    <n v="4"/>
    <n v="2"/>
    <n v="3"/>
    <x v="5"/>
    <x v="1"/>
    <x v="0"/>
  </r>
  <r>
    <n v="14383"/>
    <n v="38"/>
    <n v="3"/>
    <n v="1247.6900000000012"/>
    <n v="4"/>
    <n v="3"/>
    <n v="3"/>
    <x v="2"/>
    <x v="1"/>
    <x v="0"/>
  </r>
  <r>
    <n v="14384"/>
    <n v="500"/>
    <n v="1"/>
    <n v="58.5"/>
    <n v="1"/>
    <n v="1"/>
    <n v="1"/>
    <x v="3"/>
    <x v="0"/>
    <x v="0"/>
  </r>
  <r>
    <n v="14385"/>
    <n v="9"/>
    <n v="3"/>
    <n v="202.10999999999999"/>
    <n v="5"/>
    <n v="3"/>
    <n v="1"/>
    <x v="4"/>
    <x v="1"/>
    <x v="0"/>
  </r>
  <r>
    <n v="14386"/>
    <n v="296"/>
    <n v="1"/>
    <n v="142.4"/>
    <n v="2"/>
    <n v="1"/>
    <n v="1"/>
    <x v="3"/>
    <x v="0"/>
    <x v="0"/>
  </r>
  <r>
    <n v="14387"/>
    <n v="32"/>
    <n v="3"/>
    <n v="1770.5599999999979"/>
    <n v="4"/>
    <n v="3"/>
    <n v="4"/>
    <x v="2"/>
    <x v="1"/>
    <x v="0"/>
  </r>
  <r>
    <n v="14388"/>
    <n v="10"/>
    <n v="16"/>
    <n v="6701.0000000000009"/>
    <n v="5"/>
    <n v="5"/>
    <n v="5"/>
    <x v="1"/>
    <x v="1"/>
    <x v="0"/>
  </r>
  <r>
    <n v="14389"/>
    <n v="65"/>
    <n v="5"/>
    <n v="1898.01"/>
    <n v="3"/>
    <n v="4"/>
    <n v="4"/>
    <x v="2"/>
    <x v="1"/>
    <x v="0"/>
  </r>
  <r>
    <n v="14390"/>
    <n v="10"/>
    <n v="13"/>
    <n v="6399.8300000000454"/>
    <n v="5"/>
    <n v="5"/>
    <n v="5"/>
    <x v="1"/>
    <x v="1"/>
    <x v="0"/>
  </r>
  <r>
    <n v="14391"/>
    <n v="576"/>
    <n v="1"/>
    <n v="135.59999999999997"/>
    <n v="1"/>
    <n v="1"/>
    <n v="1"/>
    <x v="3"/>
    <x v="0"/>
    <x v="0"/>
  </r>
  <r>
    <n v="14392"/>
    <n v="432"/>
    <n v="1"/>
    <n v="266.40000000000003"/>
    <n v="1"/>
    <n v="1"/>
    <n v="1"/>
    <x v="3"/>
    <x v="0"/>
    <x v="0"/>
  </r>
  <r>
    <n v="14393"/>
    <n v="218"/>
    <n v="1"/>
    <n v="67.95"/>
    <n v="2"/>
    <n v="1"/>
    <n v="1"/>
    <x v="3"/>
    <x v="0"/>
    <x v="0"/>
  </r>
  <r>
    <n v="14394"/>
    <n v="564"/>
    <n v="1"/>
    <n v="93.8"/>
    <n v="1"/>
    <n v="1"/>
    <n v="1"/>
    <x v="3"/>
    <x v="0"/>
    <x v="0"/>
  </r>
  <r>
    <n v="14395"/>
    <n v="2"/>
    <n v="20"/>
    <n v="8208.0099999999948"/>
    <n v="5"/>
    <n v="5"/>
    <n v="5"/>
    <x v="1"/>
    <x v="1"/>
    <x v="0"/>
  </r>
  <r>
    <n v="14396"/>
    <n v="65"/>
    <n v="7"/>
    <n v="2121.9300000000026"/>
    <n v="3"/>
    <n v="4"/>
    <n v="4"/>
    <x v="2"/>
    <x v="1"/>
    <x v="0"/>
  </r>
  <r>
    <n v="14397"/>
    <n v="2"/>
    <n v="19"/>
    <n v="2612.9599999999982"/>
    <n v="5"/>
    <n v="5"/>
    <n v="4"/>
    <x v="1"/>
    <x v="1"/>
    <x v="0"/>
  </r>
  <r>
    <n v="14398"/>
    <n v="401"/>
    <n v="2"/>
    <n v="707.79000000000065"/>
    <n v="2"/>
    <n v="2"/>
    <n v="3"/>
    <x v="4"/>
    <x v="0"/>
    <x v="0"/>
  </r>
  <r>
    <n v="14399"/>
    <n v="394"/>
    <n v="8"/>
    <n v="2113.1599999999917"/>
    <n v="2"/>
    <n v="4"/>
    <n v="4"/>
    <x v="0"/>
    <x v="0"/>
    <x v="0"/>
  </r>
  <r>
    <n v="14400"/>
    <n v="149"/>
    <n v="3"/>
    <n v="1732.4700000000009"/>
    <n v="3"/>
    <n v="3"/>
    <n v="4"/>
    <x v="2"/>
    <x v="0"/>
    <x v="0"/>
  </r>
  <r>
    <n v="14401"/>
    <n v="4"/>
    <n v="22"/>
    <n v="6795.8999999999733"/>
    <n v="5"/>
    <n v="5"/>
    <n v="5"/>
    <x v="1"/>
    <x v="1"/>
    <x v="0"/>
  </r>
  <r>
    <n v="14402"/>
    <n v="652"/>
    <n v="1"/>
    <n v="285.59999999999997"/>
    <n v="1"/>
    <n v="1"/>
    <n v="1"/>
    <x v="3"/>
    <x v="0"/>
    <x v="0"/>
  </r>
  <r>
    <n v="14403"/>
    <n v="130"/>
    <n v="6"/>
    <n v="1880.51"/>
    <n v="3"/>
    <n v="4"/>
    <n v="4"/>
    <x v="2"/>
    <x v="0"/>
    <x v="0"/>
  </r>
  <r>
    <n v="14404"/>
    <n v="33"/>
    <n v="13"/>
    <n v="2899.1099999999892"/>
    <n v="4"/>
    <n v="5"/>
    <n v="4"/>
    <x v="1"/>
    <x v="1"/>
    <x v="0"/>
  </r>
  <r>
    <n v="14405"/>
    <n v="386"/>
    <n v="1"/>
    <n v="195"/>
    <n v="2"/>
    <n v="1"/>
    <n v="1"/>
    <x v="3"/>
    <x v="0"/>
    <x v="0"/>
  </r>
  <r>
    <n v="14406"/>
    <n v="119"/>
    <n v="1"/>
    <n v="156.75"/>
    <n v="3"/>
    <n v="1"/>
    <n v="1"/>
    <x v="4"/>
    <x v="0"/>
    <x v="0"/>
  </r>
  <r>
    <n v="14407"/>
    <n v="107"/>
    <n v="6"/>
    <n v="2157.7300000000009"/>
    <n v="3"/>
    <n v="4"/>
    <n v="4"/>
    <x v="2"/>
    <x v="0"/>
    <x v="0"/>
  </r>
  <r>
    <n v="14408"/>
    <n v="10"/>
    <n v="11"/>
    <n v="4109.7700000000077"/>
    <n v="5"/>
    <n v="5"/>
    <n v="5"/>
    <x v="1"/>
    <x v="1"/>
    <x v="0"/>
  </r>
  <r>
    <n v="14409"/>
    <n v="71"/>
    <n v="9"/>
    <n v="3756.090000000007"/>
    <n v="3"/>
    <n v="5"/>
    <n v="5"/>
    <x v="2"/>
    <x v="1"/>
    <x v="0"/>
  </r>
  <r>
    <n v="14410"/>
    <n v="92"/>
    <n v="11"/>
    <n v="2651.1400000000085"/>
    <n v="3"/>
    <n v="5"/>
    <n v="4"/>
    <x v="2"/>
    <x v="0"/>
    <x v="0"/>
  </r>
  <r>
    <n v="14411"/>
    <n v="310"/>
    <n v="1"/>
    <n v="1062.9999999999998"/>
    <n v="2"/>
    <n v="1"/>
    <n v="3"/>
    <x v="4"/>
    <x v="0"/>
    <x v="0"/>
  </r>
  <r>
    <n v="14412"/>
    <n v="42"/>
    <n v="3"/>
    <n v="1426.1900000000014"/>
    <n v="4"/>
    <n v="3"/>
    <n v="4"/>
    <x v="2"/>
    <x v="1"/>
    <x v="0"/>
  </r>
  <r>
    <n v="14413"/>
    <n v="362"/>
    <n v="4"/>
    <n v="770.37000000000023"/>
    <n v="2"/>
    <n v="3"/>
    <n v="3"/>
    <x v="0"/>
    <x v="0"/>
    <x v="0"/>
  </r>
  <r>
    <n v="14414"/>
    <n v="91"/>
    <n v="8"/>
    <n v="2399.3299999999954"/>
    <n v="3"/>
    <n v="4"/>
    <n v="4"/>
    <x v="2"/>
    <x v="0"/>
    <x v="0"/>
  </r>
  <r>
    <n v="14415"/>
    <n v="1"/>
    <n v="23"/>
    <n v="12091.599999999749"/>
    <n v="5"/>
    <n v="5"/>
    <n v="5"/>
    <x v="1"/>
    <x v="1"/>
    <x v="0"/>
  </r>
  <r>
    <n v="14416"/>
    <n v="22"/>
    <n v="2"/>
    <n v="490.2200000000002"/>
    <n v="4"/>
    <n v="2"/>
    <n v="2"/>
    <x v="5"/>
    <x v="1"/>
    <x v="0"/>
  </r>
  <r>
    <n v="14417"/>
    <n v="387"/>
    <n v="1"/>
    <n v="604.19999999999845"/>
    <n v="2"/>
    <n v="1"/>
    <n v="2"/>
    <x v="3"/>
    <x v="0"/>
    <x v="0"/>
  </r>
  <r>
    <n v="14418"/>
    <n v="3"/>
    <n v="3"/>
    <n v="1937.2499999999998"/>
    <n v="5"/>
    <n v="3"/>
    <n v="4"/>
    <x v="2"/>
    <x v="1"/>
    <x v="0"/>
  </r>
  <r>
    <n v="14419"/>
    <n v="10"/>
    <n v="7"/>
    <n v="1260.9099999999996"/>
    <n v="5"/>
    <n v="4"/>
    <n v="4"/>
    <x v="1"/>
    <x v="1"/>
    <x v="0"/>
  </r>
  <r>
    <n v="14420"/>
    <n v="99"/>
    <n v="4"/>
    <n v="1639.1700000000005"/>
    <n v="3"/>
    <n v="3"/>
    <n v="4"/>
    <x v="2"/>
    <x v="0"/>
    <x v="0"/>
  </r>
  <r>
    <n v="14421"/>
    <n v="57"/>
    <n v="6"/>
    <n v="2469.3699999999972"/>
    <n v="4"/>
    <n v="4"/>
    <n v="4"/>
    <x v="1"/>
    <x v="1"/>
    <x v="0"/>
  </r>
  <r>
    <n v="14422"/>
    <n v="0"/>
    <n v="19"/>
    <n v="10271.519999999897"/>
    <n v="5"/>
    <n v="5"/>
    <n v="5"/>
    <x v="1"/>
    <x v="1"/>
    <x v="0"/>
  </r>
  <r>
    <n v="14423"/>
    <n v="218"/>
    <n v="3"/>
    <n v="916.61000000000024"/>
    <n v="2"/>
    <n v="3"/>
    <n v="3"/>
    <x v="0"/>
    <x v="0"/>
    <x v="0"/>
  </r>
  <r>
    <n v="14424"/>
    <n v="17"/>
    <n v="1"/>
    <n v="322.08"/>
    <n v="5"/>
    <n v="1"/>
    <n v="2"/>
    <x v="5"/>
    <x v="1"/>
    <x v="0"/>
  </r>
  <r>
    <n v="14425"/>
    <n v="434"/>
    <n v="3"/>
    <n v="661.38999999999965"/>
    <n v="1"/>
    <n v="3"/>
    <n v="3"/>
    <x v="0"/>
    <x v="0"/>
    <x v="0"/>
  </r>
  <r>
    <n v="14426"/>
    <n v="23"/>
    <n v="17"/>
    <n v="11727.940000000151"/>
    <n v="4"/>
    <n v="5"/>
    <n v="5"/>
    <x v="1"/>
    <x v="1"/>
    <x v="0"/>
  </r>
  <r>
    <n v="14427"/>
    <n v="50"/>
    <n v="4"/>
    <n v="1263.5199999999988"/>
    <n v="4"/>
    <n v="3"/>
    <n v="4"/>
    <x v="2"/>
    <x v="1"/>
    <x v="0"/>
  </r>
  <r>
    <n v="14428"/>
    <n v="7"/>
    <n v="5"/>
    <n v="1244.8299999999972"/>
    <n v="5"/>
    <n v="4"/>
    <n v="3"/>
    <x v="2"/>
    <x v="1"/>
    <x v="0"/>
  </r>
  <r>
    <n v="14429"/>
    <n v="403"/>
    <n v="1"/>
    <n v="516.2800000000002"/>
    <n v="2"/>
    <n v="1"/>
    <n v="2"/>
    <x v="3"/>
    <x v="0"/>
    <x v="0"/>
  </r>
  <r>
    <n v="14430"/>
    <n v="511"/>
    <n v="3"/>
    <n v="1220.9000000000005"/>
    <n v="1"/>
    <n v="3"/>
    <n v="3"/>
    <x v="0"/>
    <x v="0"/>
    <x v="0"/>
  </r>
  <r>
    <n v="14431"/>
    <n v="302"/>
    <n v="4"/>
    <n v="2614.200000000003"/>
    <n v="2"/>
    <n v="3"/>
    <n v="4"/>
    <x v="0"/>
    <x v="0"/>
    <x v="0"/>
  </r>
  <r>
    <n v="14432"/>
    <n v="9"/>
    <n v="6"/>
    <n v="2255.510000000007"/>
    <n v="5"/>
    <n v="4"/>
    <n v="4"/>
    <x v="1"/>
    <x v="1"/>
    <x v="0"/>
  </r>
  <r>
    <n v="14433"/>
    <n v="465"/>
    <n v="1"/>
    <n v="289.5999999999998"/>
    <n v="1"/>
    <n v="1"/>
    <n v="1"/>
    <x v="3"/>
    <x v="0"/>
    <x v="0"/>
  </r>
  <r>
    <n v="14434"/>
    <n v="21"/>
    <n v="6"/>
    <n v="1372.7999999999995"/>
    <n v="4"/>
    <n v="4"/>
    <n v="4"/>
    <x v="1"/>
    <x v="1"/>
    <x v="0"/>
  </r>
  <r>
    <n v="14435"/>
    <n v="501"/>
    <n v="1"/>
    <n v="90.42"/>
    <n v="1"/>
    <n v="1"/>
    <n v="1"/>
    <x v="3"/>
    <x v="0"/>
    <x v="0"/>
  </r>
  <r>
    <n v="14436"/>
    <n v="98"/>
    <n v="2"/>
    <n v="271.7"/>
    <n v="3"/>
    <n v="2"/>
    <n v="1"/>
    <x v="4"/>
    <x v="0"/>
    <x v="0"/>
  </r>
  <r>
    <n v="14437"/>
    <n v="365"/>
    <n v="5"/>
    <n v="958.83999999999912"/>
    <n v="2"/>
    <n v="4"/>
    <n v="3"/>
    <x v="0"/>
    <x v="0"/>
    <x v="0"/>
  </r>
  <r>
    <n v="14438"/>
    <n v="306"/>
    <n v="1"/>
    <n v="131.9"/>
    <n v="2"/>
    <n v="1"/>
    <n v="1"/>
    <x v="3"/>
    <x v="0"/>
    <x v="0"/>
  </r>
  <r>
    <n v="14439"/>
    <n v="319"/>
    <n v="5"/>
    <n v="9443.0400000000136"/>
    <n v="2"/>
    <n v="4"/>
    <n v="5"/>
    <x v="0"/>
    <x v="0"/>
    <x v="20"/>
  </r>
  <r>
    <n v="14440"/>
    <n v="8"/>
    <n v="13"/>
    <n v="6638.7299999999896"/>
    <n v="5"/>
    <n v="5"/>
    <n v="5"/>
    <x v="1"/>
    <x v="1"/>
    <x v="0"/>
  </r>
  <r>
    <n v="14441"/>
    <n v="0"/>
    <n v="11"/>
    <n v="4611.6899999999869"/>
    <n v="5"/>
    <n v="5"/>
    <n v="5"/>
    <x v="1"/>
    <x v="1"/>
    <x v="0"/>
  </r>
  <r>
    <n v="14442"/>
    <n v="204"/>
    <n v="7"/>
    <n v="5367.0200000000123"/>
    <n v="2"/>
    <n v="4"/>
    <n v="5"/>
    <x v="0"/>
    <x v="0"/>
    <x v="34"/>
  </r>
  <r>
    <n v="14443"/>
    <n v="53"/>
    <n v="5"/>
    <n v="2386.4699999999925"/>
    <n v="4"/>
    <n v="4"/>
    <n v="4"/>
    <x v="1"/>
    <x v="1"/>
    <x v="0"/>
  </r>
  <r>
    <n v="14444"/>
    <n v="456"/>
    <n v="1"/>
    <n v="132.04"/>
    <n v="1"/>
    <n v="1"/>
    <n v="1"/>
    <x v="3"/>
    <x v="0"/>
    <x v="0"/>
  </r>
  <r>
    <n v="14445"/>
    <n v="455"/>
    <n v="1"/>
    <n v="221.64999999999984"/>
    <n v="1"/>
    <n v="1"/>
    <n v="1"/>
    <x v="3"/>
    <x v="0"/>
    <x v="0"/>
  </r>
  <r>
    <n v="14446"/>
    <n v="0"/>
    <n v="5"/>
    <n v="1241.3099999999979"/>
    <n v="5"/>
    <n v="4"/>
    <n v="3"/>
    <x v="2"/>
    <x v="1"/>
    <x v="0"/>
  </r>
  <r>
    <n v="14447"/>
    <n v="18"/>
    <n v="6"/>
    <n v="1711.7300000000007"/>
    <n v="5"/>
    <n v="4"/>
    <n v="4"/>
    <x v="1"/>
    <x v="1"/>
    <x v="0"/>
  </r>
  <r>
    <n v="14448"/>
    <n v="9"/>
    <n v="2"/>
    <n v="375.35000000000014"/>
    <n v="5"/>
    <n v="2"/>
    <n v="2"/>
    <x v="5"/>
    <x v="1"/>
    <x v="0"/>
  </r>
  <r>
    <n v="14449"/>
    <n v="18"/>
    <n v="8"/>
    <n v="2482.8000000000252"/>
    <n v="5"/>
    <n v="4"/>
    <n v="4"/>
    <x v="1"/>
    <x v="1"/>
    <x v="0"/>
  </r>
  <r>
    <n v="14450"/>
    <n v="180"/>
    <n v="7"/>
    <n v="1128.4400000000012"/>
    <n v="3"/>
    <n v="4"/>
    <n v="3"/>
    <x v="2"/>
    <x v="0"/>
    <x v="0"/>
  </r>
  <r>
    <n v="14451"/>
    <n v="60"/>
    <n v="12"/>
    <n v="3308.7700000000141"/>
    <n v="3"/>
    <n v="5"/>
    <n v="5"/>
    <x v="2"/>
    <x v="1"/>
    <x v="0"/>
  </r>
  <r>
    <n v="14452"/>
    <n v="10"/>
    <n v="4"/>
    <n v="665.58999999999787"/>
    <n v="5"/>
    <n v="3"/>
    <n v="3"/>
    <x v="2"/>
    <x v="1"/>
    <x v="0"/>
  </r>
  <r>
    <n v="14453"/>
    <n v="190"/>
    <n v="1"/>
    <n v="119.92999999999998"/>
    <n v="2"/>
    <n v="1"/>
    <n v="1"/>
    <x v="3"/>
    <x v="0"/>
    <x v="0"/>
  </r>
  <r>
    <n v="14454"/>
    <n v="376"/>
    <n v="5"/>
    <n v="977.30000000000189"/>
    <n v="2"/>
    <n v="4"/>
    <n v="3"/>
    <x v="0"/>
    <x v="0"/>
    <x v="0"/>
  </r>
  <r>
    <n v="14455"/>
    <n v="432"/>
    <n v="4"/>
    <n v="628.20999999999935"/>
    <n v="1"/>
    <n v="3"/>
    <n v="3"/>
    <x v="0"/>
    <x v="0"/>
    <x v="0"/>
  </r>
  <r>
    <n v="14456"/>
    <n v="5"/>
    <n v="9"/>
    <n v="3062.399999999946"/>
    <n v="5"/>
    <n v="5"/>
    <n v="5"/>
    <x v="1"/>
    <x v="1"/>
    <x v="0"/>
  </r>
  <r>
    <n v="14457"/>
    <n v="310"/>
    <n v="1"/>
    <n v="113.64"/>
    <n v="2"/>
    <n v="1"/>
    <n v="1"/>
    <x v="3"/>
    <x v="0"/>
    <x v="0"/>
  </r>
  <r>
    <n v="14458"/>
    <n v="380"/>
    <n v="1"/>
    <n v="237.42000000000007"/>
    <n v="2"/>
    <n v="1"/>
    <n v="1"/>
    <x v="3"/>
    <x v="0"/>
    <x v="0"/>
  </r>
  <r>
    <n v="14459"/>
    <n v="155"/>
    <n v="2"/>
    <n v="5375.7409999999982"/>
    <n v="3"/>
    <n v="2"/>
    <n v="5"/>
    <x v="4"/>
    <x v="0"/>
    <x v="0"/>
  </r>
  <r>
    <n v="14460"/>
    <n v="110"/>
    <n v="9"/>
    <n v="1093.4999999999998"/>
    <n v="3"/>
    <n v="5"/>
    <n v="3"/>
    <x v="2"/>
    <x v="0"/>
    <x v="0"/>
  </r>
  <r>
    <n v="14461"/>
    <n v="148"/>
    <n v="13"/>
    <n v="6713.5000000000018"/>
    <n v="3"/>
    <n v="5"/>
    <n v="5"/>
    <x v="2"/>
    <x v="0"/>
    <x v="0"/>
  </r>
  <r>
    <n v="14462"/>
    <n v="66"/>
    <n v="12"/>
    <n v="2270.0100000000066"/>
    <n v="3"/>
    <n v="5"/>
    <n v="4"/>
    <x v="2"/>
    <x v="1"/>
    <x v="0"/>
  </r>
  <r>
    <n v="14463"/>
    <n v="98"/>
    <n v="4"/>
    <n v="786.56999999999994"/>
    <n v="3"/>
    <n v="3"/>
    <n v="3"/>
    <x v="2"/>
    <x v="0"/>
    <x v="0"/>
  </r>
  <r>
    <n v="14464"/>
    <n v="568"/>
    <n v="2"/>
    <n v="111"/>
    <n v="1"/>
    <n v="2"/>
    <n v="1"/>
    <x v="3"/>
    <x v="0"/>
    <x v="0"/>
  </r>
  <r>
    <n v="14465"/>
    <n v="246"/>
    <n v="11"/>
    <n v="3946.0300000000179"/>
    <n v="2"/>
    <n v="5"/>
    <n v="5"/>
    <x v="0"/>
    <x v="0"/>
    <x v="0"/>
  </r>
  <r>
    <n v="14466"/>
    <n v="29"/>
    <n v="13"/>
    <n v="4646.9000000000005"/>
    <n v="4"/>
    <n v="5"/>
    <n v="5"/>
    <x v="1"/>
    <x v="1"/>
    <x v="0"/>
  </r>
  <r>
    <n v="14467"/>
    <n v="17"/>
    <n v="12"/>
    <n v="2220.9899999999916"/>
    <n v="5"/>
    <n v="5"/>
    <n v="4"/>
    <x v="1"/>
    <x v="1"/>
    <x v="0"/>
  </r>
  <r>
    <n v="14468"/>
    <n v="733"/>
    <n v="1"/>
    <n v="204.24"/>
    <n v="1"/>
    <n v="1"/>
    <n v="1"/>
    <x v="3"/>
    <x v="0"/>
    <x v="0"/>
  </r>
  <r>
    <n v="14469"/>
    <n v="416"/>
    <n v="4"/>
    <n v="2112.2099999999978"/>
    <n v="1"/>
    <n v="3"/>
    <n v="4"/>
    <x v="0"/>
    <x v="0"/>
    <x v="0"/>
  </r>
  <r>
    <n v="14470"/>
    <n v="11"/>
    <n v="3"/>
    <n v="712.04000000000065"/>
    <n v="5"/>
    <n v="3"/>
    <n v="3"/>
    <x v="2"/>
    <x v="1"/>
    <x v="0"/>
  </r>
  <r>
    <n v="14471"/>
    <n v="591"/>
    <n v="2"/>
    <n v="400.95000000000027"/>
    <n v="1"/>
    <n v="2"/>
    <n v="2"/>
    <x v="3"/>
    <x v="0"/>
    <x v="0"/>
  </r>
  <r>
    <n v="14472"/>
    <n v="103"/>
    <n v="9"/>
    <n v="2228.2199999999821"/>
    <n v="3"/>
    <n v="5"/>
    <n v="4"/>
    <x v="2"/>
    <x v="0"/>
    <x v="0"/>
  </r>
  <r>
    <n v="14473"/>
    <n v="74"/>
    <n v="2"/>
    <n v="234.33999999999997"/>
    <n v="3"/>
    <n v="2"/>
    <n v="1"/>
    <x v="4"/>
    <x v="1"/>
    <x v="0"/>
  </r>
  <r>
    <n v="14474"/>
    <n v="46"/>
    <n v="2"/>
    <n v="1278.0799999999981"/>
    <n v="4"/>
    <n v="2"/>
    <n v="4"/>
    <x v="5"/>
    <x v="1"/>
    <x v="0"/>
  </r>
  <r>
    <n v="14475"/>
    <n v="71"/>
    <n v="4"/>
    <n v="1151.1500000000008"/>
    <n v="3"/>
    <n v="3"/>
    <n v="3"/>
    <x v="2"/>
    <x v="1"/>
    <x v="0"/>
  </r>
  <r>
    <n v="14476"/>
    <n v="257"/>
    <n v="1"/>
    <n v="215.6999999999999"/>
    <n v="2"/>
    <n v="1"/>
    <n v="1"/>
    <x v="3"/>
    <x v="0"/>
    <x v="0"/>
  </r>
  <r>
    <n v="14477"/>
    <n v="19"/>
    <n v="7"/>
    <n v="1969.5999999999997"/>
    <n v="5"/>
    <n v="4"/>
    <n v="4"/>
    <x v="1"/>
    <x v="1"/>
    <x v="0"/>
  </r>
  <r>
    <n v="14478"/>
    <n v="382"/>
    <n v="4"/>
    <n v="1276.6600000000021"/>
    <n v="2"/>
    <n v="3"/>
    <n v="4"/>
    <x v="0"/>
    <x v="0"/>
    <x v="0"/>
  </r>
  <r>
    <n v="14479"/>
    <n v="253"/>
    <n v="4"/>
    <n v="1299.1099999999956"/>
    <n v="2"/>
    <n v="3"/>
    <n v="4"/>
    <x v="0"/>
    <x v="0"/>
    <x v="0"/>
  </r>
  <r>
    <n v="14480"/>
    <n v="11"/>
    <n v="4"/>
    <n v="1299.5200000000025"/>
    <n v="5"/>
    <n v="3"/>
    <n v="4"/>
    <x v="2"/>
    <x v="1"/>
    <x v="0"/>
  </r>
  <r>
    <n v="14481"/>
    <n v="164"/>
    <n v="5"/>
    <n v="2311.4899999999921"/>
    <n v="3"/>
    <n v="4"/>
    <n v="4"/>
    <x v="2"/>
    <x v="0"/>
    <x v="0"/>
  </r>
  <r>
    <n v="14482"/>
    <n v="18"/>
    <n v="12"/>
    <n v="4357.9100000000053"/>
    <n v="5"/>
    <n v="5"/>
    <n v="5"/>
    <x v="1"/>
    <x v="1"/>
    <x v="0"/>
  </r>
  <r>
    <n v="14483"/>
    <n v="281"/>
    <n v="2"/>
    <n v="257.09999999999997"/>
    <n v="2"/>
    <n v="2"/>
    <n v="1"/>
    <x v="3"/>
    <x v="0"/>
    <x v="0"/>
  </r>
  <r>
    <n v="14484"/>
    <n v="50"/>
    <n v="4"/>
    <n v="1070.9800000000014"/>
    <n v="4"/>
    <n v="3"/>
    <n v="3"/>
    <x v="2"/>
    <x v="1"/>
    <x v="0"/>
  </r>
  <r>
    <n v="14485"/>
    <n v="38"/>
    <n v="1"/>
    <n v="165.75000000000003"/>
    <n v="4"/>
    <n v="1"/>
    <n v="1"/>
    <x v="5"/>
    <x v="1"/>
    <x v="0"/>
  </r>
  <r>
    <n v="14486"/>
    <n v="511"/>
    <n v="2"/>
    <n v="175.5"/>
    <n v="1"/>
    <n v="2"/>
    <n v="1"/>
    <x v="3"/>
    <x v="0"/>
    <x v="0"/>
  </r>
  <r>
    <n v="14487"/>
    <n v="26"/>
    <n v="7"/>
    <n v="1453.6099999999929"/>
    <n v="4"/>
    <n v="4"/>
    <n v="4"/>
    <x v="1"/>
    <x v="1"/>
    <x v="0"/>
  </r>
  <r>
    <n v="14488"/>
    <n v="67"/>
    <n v="1"/>
    <n v="1064.2799999999995"/>
    <n v="3"/>
    <n v="1"/>
    <n v="3"/>
    <x v="4"/>
    <x v="1"/>
    <x v="0"/>
  </r>
  <r>
    <n v="14489"/>
    <n v="207"/>
    <n v="4"/>
    <n v="1574.929999999996"/>
    <n v="2"/>
    <n v="3"/>
    <n v="4"/>
    <x v="0"/>
    <x v="0"/>
    <x v="0"/>
  </r>
  <r>
    <n v="14490"/>
    <n v="406"/>
    <n v="2"/>
    <n v="1273.4700000000009"/>
    <n v="2"/>
    <n v="2"/>
    <n v="4"/>
    <x v="4"/>
    <x v="0"/>
    <x v="0"/>
  </r>
  <r>
    <n v="14491"/>
    <n v="175"/>
    <n v="2"/>
    <n v="468.12999999999988"/>
    <n v="3"/>
    <n v="2"/>
    <n v="2"/>
    <x v="4"/>
    <x v="0"/>
    <x v="0"/>
  </r>
  <r>
    <n v="14492"/>
    <n v="430"/>
    <n v="7"/>
    <n v="1921.9100000000012"/>
    <n v="1"/>
    <n v="4"/>
    <n v="4"/>
    <x v="0"/>
    <x v="0"/>
    <x v="0"/>
  </r>
  <r>
    <n v="14493"/>
    <n v="7"/>
    <n v="10"/>
    <n v="5130.1499999999687"/>
    <n v="5"/>
    <n v="5"/>
    <n v="5"/>
    <x v="1"/>
    <x v="1"/>
    <x v="0"/>
  </r>
  <r>
    <n v="14494"/>
    <n v="25"/>
    <n v="3"/>
    <n v="401.46"/>
    <n v="4"/>
    <n v="3"/>
    <n v="2"/>
    <x v="4"/>
    <x v="1"/>
    <x v="0"/>
  </r>
  <r>
    <n v="14495"/>
    <n v="50"/>
    <n v="3"/>
    <n v="174.79999999999998"/>
    <n v="4"/>
    <n v="3"/>
    <n v="1"/>
    <x v="4"/>
    <x v="1"/>
    <x v="0"/>
  </r>
  <r>
    <n v="14496"/>
    <n v="311"/>
    <n v="7"/>
    <n v="2668.2300000000009"/>
    <n v="2"/>
    <n v="4"/>
    <n v="4"/>
    <x v="0"/>
    <x v="0"/>
    <x v="0"/>
  </r>
  <r>
    <n v="14497"/>
    <n v="309"/>
    <n v="2"/>
    <n v="697.06000000000051"/>
    <n v="2"/>
    <n v="2"/>
    <n v="3"/>
    <x v="4"/>
    <x v="0"/>
    <x v="0"/>
  </r>
  <r>
    <n v="14498"/>
    <n v="42"/>
    <n v="10"/>
    <n v="3911.2700000000141"/>
    <n v="4"/>
    <n v="5"/>
    <n v="5"/>
    <x v="1"/>
    <x v="1"/>
    <x v="0"/>
  </r>
  <r>
    <n v="14499"/>
    <n v="26"/>
    <n v="7"/>
    <n v="2138.969999999983"/>
    <n v="4"/>
    <n v="4"/>
    <n v="4"/>
    <x v="1"/>
    <x v="1"/>
    <x v="0"/>
  </r>
  <r>
    <n v="14500"/>
    <n v="88"/>
    <n v="3"/>
    <n v="356.84999999999997"/>
    <n v="3"/>
    <n v="3"/>
    <n v="2"/>
    <x v="4"/>
    <x v="1"/>
    <x v="0"/>
  </r>
  <r>
    <n v="14501"/>
    <n v="183"/>
    <n v="2"/>
    <n v="251.20999999999998"/>
    <n v="3"/>
    <n v="2"/>
    <n v="1"/>
    <x v="4"/>
    <x v="0"/>
    <x v="0"/>
  </r>
  <r>
    <n v="14502"/>
    <n v="19"/>
    <n v="11"/>
    <n v="2470.6699999999887"/>
    <n v="5"/>
    <n v="5"/>
    <n v="4"/>
    <x v="1"/>
    <x v="1"/>
    <x v="0"/>
  </r>
  <r>
    <n v="14503"/>
    <n v="3"/>
    <n v="6"/>
    <n v="3543.2600000000079"/>
    <n v="5"/>
    <n v="4"/>
    <n v="5"/>
    <x v="1"/>
    <x v="1"/>
    <x v="0"/>
  </r>
  <r>
    <n v="14504"/>
    <n v="47"/>
    <n v="4"/>
    <n v="673.2600000000001"/>
    <n v="4"/>
    <n v="3"/>
    <n v="3"/>
    <x v="2"/>
    <x v="1"/>
    <x v="0"/>
  </r>
  <r>
    <n v="14505"/>
    <n v="17"/>
    <n v="19"/>
    <n v="12001.839999999871"/>
    <n v="5"/>
    <n v="5"/>
    <n v="5"/>
    <x v="1"/>
    <x v="1"/>
    <x v="0"/>
  </r>
  <r>
    <n v="14506"/>
    <n v="17"/>
    <n v="7"/>
    <n v="3290.6699999999882"/>
    <n v="5"/>
    <n v="4"/>
    <n v="5"/>
    <x v="1"/>
    <x v="1"/>
    <x v="0"/>
  </r>
  <r>
    <n v="14507"/>
    <n v="23"/>
    <n v="11"/>
    <n v="3284.4300000000167"/>
    <n v="4"/>
    <n v="5"/>
    <n v="5"/>
    <x v="1"/>
    <x v="1"/>
    <x v="0"/>
  </r>
  <r>
    <n v="14508"/>
    <n v="22"/>
    <n v="5"/>
    <n v="874.94000000000176"/>
    <n v="4"/>
    <n v="4"/>
    <n v="3"/>
    <x v="2"/>
    <x v="1"/>
    <x v="0"/>
  </r>
  <r>
    <n v="14509"/>
    <n v="534"/>
    <n v="1"/>
    <n v="110.94999999999999"/>
    <n v="1"/>
    <n v="1"/>
    <n v="1"/>
    <x v="3"/>
    <x v="0"/>
    <x v="0"/>
  </r>
  <r>
    <n v="14510"/>
    <n v="375"/>
    <n v="3"/>
    <n v="1007.2799999999992"/>
    <n v="2"/>
    <n v="3"/>
    <n v="3"/>
    <x v="0"/>
    <x v="0"/>
    <x v="0"/>
  </r>
  <r>
    <n v="14511"/>
    <n v="11"/>
    <n v="5"/>
    <n v="1314.8099999999981"/>
    <n v="5"/>
    <n v="4"/>
    <n v="4"/>
    <x v="1"/>
    <x v="1"/>
    <x v="0"/>
  </r>
  <r>
    <n v="14512"/>
    <n v="187"/>
    <n v="7"/>
    <n v="1223.4700000000007"/>
    <n v="3"/>
    <n v="4"/>
    <n v="3"/>
    <x v="2"/>
    <x v="0"/>
    <x v="0"/>
  </r>
  <r>
    <n v="14513"/>
    <n v="100"/>
    <n v="6"/>
    <n v="788.0100000000001"/>
    <n v="3"/>
    <n v="4"/>
    <n v="3"/>
    <x v="2"/>
    <x v="0"/>
    <x v="0"/>
  </r>
  <r>
    <n v="14514"/>
    <n v="61"/>
    <n v="9"/>
    <n v="4598.9799999999859"/>
    <n v="3"/>
    <n v="5"/>
    <n v="5"/>
    <x v="2"/>
    <x v="1"/>
    <x v="0"/>
  </r>
  <r>
    <n v="14515"/>
    <n v="17"/>
    <n v="12"/>
    <n v="3749.2600000000066"/>
    <n v="5"/>
    <n v="5"/>
    <n v="5"/>
    <x v="1"/>
    <x v="1"/>
    <x v="0"/>
  </r>
  <r>
    <n v="14516"/>
    <n v="516"/>
    <n v="1"/>
    <n v="163.92000000000004"/>
    <n v="1"/>
    <n v="1"/>
    <n v="1"/>
    <x v="3"/>
    <x v="0"/>
    <x v="0"/>
  </r>
  <r>
    <n v="14517"/>
    <n v="33"/>
    <n v="2"/>
    <n v="330.44999999999993"/>
    <n v="4"/>
    <n v="2"/>
    <n v="2"/>
    <x v="5"/>
    <x v="1"/>
    <x v="0"/>
  </r>
  <r>
    <n v="14518"/>
    <n v="64"/>
    <n v="1"/>
    <n v="174.36999999999995"/>
    <n v="3"/>
    <n v="1"/>
    <n v="1"/>
    <x v="4"/>
    <x v="1"/>
    <x v="0"/>
  </r>
  <r>
    <n v="14519"/>
    <n v="683"/>
    <n v="2"/>
    <n v="206.09000000000012"/>
    <n v="1"/>
    <n v="2"/>
    <n v="1"/>
    <x v="3"/>
    <x v="0"/>
    <x v="0"/>
  </r>
  <r>
    <n v="14520"/>
    <n v="1"/>
    <n v="2"/>
    <n v="270.60000000000002"/>
    <n v="5"/>
    <n v="2"/>
    <n v="1"/>
    <x v="5"/>
    <x v="1"/>
    <x v="0"/>
  </r>
  <r>
    <n v="14521"/>
    <n v="491"/>
    <n v="1"/>
    <n v="199.44999999999996"/>
    <n v="1"/>
    <n v="1"/>
    <n v="1"/>
    <x v="3"/>
    <x v="0"/>
    <x v="0"/>
  </r>
  <r>
    <n v="14522"/>
    <n v="24"/>
    <n v="8"/>
    <n v="1758.6199999999997"/>
    <n v="4"/>
    <n v="4"/>
    <n v="4"/>
    <x v="1"/>
    <x v="1"/>
    <x v="0"/>
  </r>
  <r>
    <n v="14523"/>
    <n v="108"/>
    <n v="1"/>
    <n v="241.09000000000003"/>
    <n v="3"/>
    <n v="1"/>
    <n v="1"/>
    <x v="4"/>
    <x v="0"/>
    <x v="0"/>
  </r>
  <r>
    <n v="14524"/>
    <n v="31"/>
    <n v="13"/>
    <n v="2933.7099999999878"/>
    <n v="4"/>
    <n v="5"/>
    <n v="4"/>
    <x v="1"/>
    <x v="1"/>
    <x v="0"/>
  </r>
  <r>
    <n v="14525"/>
    <n v="19"/>
    <n v="17"/>
    <n v="8240.6400000000176"/>
    <n v="5"/>
    <n v="5"/>
    <n v="5"/>
    <x v="1"/>
    <x v="1"/>
    <x v="0"/>
  </r>
  <r>
    <n v="14526"/>
    <n v="389"/>
    <n v="1"/>
    <n v="262.39999999999981"/>
    <n v="2"/>
    <n v="1"/>
    <n v="1"/>
    <x v="3"/>
    <x v="0"/>
    <x v="0"/>
  </r>
  <r>
    <n v="14527"/>
    <n v="2"/>
    <n v="122"/>
    <n v="27792.299999998373"/>
    <n v="5"/>
    <n v="5"/>
    <n v="5"/>
    <x v="1"/>
    <x v="1"/>
    <x v="0"/>
  </r>
  <r>
    <n v="14528"/>
    <n v="37"/>
    <n v="1"/>
    <n v="364.2200000000002"/>
    <n v="4"/>
    <n v="1"/>
    <n v="2"/>
    <x v="5"/>
    <x v="1"/>
    <x v="0"/>
  </r>
  <r>
    <n v="14529"/>
    <n v="60"/>
    <n v="3"/>
    <n v="620.0399999999978"/>
    <n v="3"/>
    <n v="3"/>
    <n v="3"/>
    <x v="2"/>
    <x v="1"/>
    <x v="0"/>
  </r>
  <r>
    <n v="14530"/>
    <n v="25"/>
    <n v="16"/>
    <n v="6197.3999999999451"/>
    <n v="4"/>
    <n v="5"/>
    <n v="5"/>
    <x v="1"/>
    <x v="1"/>
    <x v="0"/>
  </r>
  <r>
    <n v="14531"/>
    <n v="479"/>
    <n v="1"/>
    <n v="376.34000000000009"/>
    <n v="1"/>
    <n v="1"/>
    <n v="2"/>
    <x v="3"/>
    <x v="0"/>
    <x v="0"/>
  </r>
  <r>
    <n v="14532"/>
    <n v="236"/>
    <n v="11"/>
    <n v="3859.1800000000108"/>
    <n v="2"/>
    <n v="5"/>
    <n v="5"/>
    <x v="0"/>
    <x v="0"/>
    <x v="0"/>
  </r>
  <r>
    <n v="14533"/>
    <n v="24"/>
    <n v="11"/>
    <n v="3466.3699999999967"/>
    <n v="4"/>
    <n v="5"/>
    <n v="5"/>
    <x v="1"/>
    <x v="1"/>
    <x v="0"/>
  </r>
  <r>
    <n v="14534"/>
    <n v="2"/>
    <n v="26"/>
    <n v="6271.1099999999915"/>
    <n v="5"/>
    <n v="5"/>
    <n v="5"/>
    <x v="1"/>
    <x v="1"/>
    <x v="0"/>
  </r>
  <r>
    <n v="14535"/>
    <n v="60"/>
    <n v="9"/>
    <n v="6030.730000000066"/>
    <n v="3"/>
    <n v="5"/>
    <n v="5"/>
    <x v="2"/>
    <x v="1"/>
    <x v="0"/>
  </r>
  <r>
    <n v="14536"/>
    <n v="259"/>
    <n v="1"/>
    <n v="171.80000000000007"/>
    <n v="2"/>
    <n v="1"/>
    <n v="1"/>
    <x v="3"/>
    <x v="0"/>
    <x v="0"/>
  </r>
  <r>
    <n v="14537"/>
    <n v="57"/>
    <n v="2"/>
    <n v="641.39999999999975"/>
    <n v="4"/>
    <n v="2"/>
    <n v="3"/>
    <x v="5"/>
    <x v="1"/>
    <x v="0"/>
  </r>
  <r>
    <n v="14538"/>
    <n v="64"/>
    <n v="5"/>
    <n v="1370.8399999999981"/>
    <n v="3"/>
    <n v="4"/>
    <n v="4"/>
    <x v="2"/>
    <x v="1"/>
    <x v="0"/>
  </r>
  <r>
    <n v="14539"/>
    <n v="15"/>
    <n v="2"/>
    <n v="537.4799999999999"/>
    <n v="5"/>
    <n v="2"/>
    <n v="2"/>
    <x v="5"/>
    <x v="1"/>
    <x v="0"/>
  </r>
  <r>
    <n v="14540"/>
    <n v="9"/>
    <n v="11"/>
    <n v="3795.3399999999897"/>
    <n v="5"/>
    <n v="5"/>
    <n v="5"/>
    <x v="1"/>
    <x v="1"/>
    <x v="0"/>
  </r>
  <r>
    <n v="14541"/>
    <n v="58"/>
    <n v="14"/>
    <n v="2499.6799999999944"/>
    <n v="4"/>
    <n v="5"/>
    <n v="4"/>
    <x v="1"/>
    <x v="1"/>
    <x v="0"/>
  </r>
  <r>
    <n v="14542"/>
    <n v="185"/>
    <n v="1"/>
    <n v="103.25"/>
    <n v="3"/>
    <n v="1"/>
    <n v="1"/>
    <x v="4"/>
    <x v="0"/>
    <x v="0"/>
  </r>
  <r>
    <n v="14543"/>
    <n v="28"/>
    <n v="39"/>
    <n v="14906.770000000017"/>
    <n v="4"/>
    <n v="5"/>
    <n v="5"/>
    <x v="1"/>
    <x v="1"/>
    <x v="0"/>
  </r>
  <r>
    <n v="14544"/>
    <n v="24"/>
    <n v="3"/>
    <n v="2982.4299999999989"/>
    <n v="4"/>
    <n v="3"/>
    <n v="5"/>
    <x v="2"/>
    <x v="1"/>
    <x v="0"/>
  </r>
  <r>
    <n v="14545"/>
    <n v="674"/>
    <n v="1"/>
    <n v="349.25"/>
    <n v="1"/>
    <n v="1"/>
    <n v="2"/>
    <x v="3"/>
    <x v="0"/>
    <x v="0"/>
  </r>
  <r>
    <n v="14546"/>
    <n v="5"/>
    <n v="11"/>
    <n v="5197.8999999999342"/>
    <n v="5"/>
    <n v="5"/>
    <n v="5"/>
    <x v="1"/>
    <x v="1"/>
    <x v="0"/>
  </r>
  <r>
    <n v="14547"/>
    <n v="3"/>
    <n v="8"/>
    <n v="4007.5400000000213"/>
    <n v="5"/>
    <n v="4"/>
    <n v="5"/>
    <x v="1"/>
    <x v="1"/>
    <x v="0"/>
  </r>
  <r>
    <n v="14548"/>
    <n v="150"/>
    <n v="9"/>
    <n v="2627.4899999999957"/>
    <n v="3"/>
    <n v="5"/>
    <n v="4"/>
    <x v="2"/>
    <x v="0"/>
    <x v="0"/>
  </r>
  <r>
    <n v="14549"/>
    <n v="311"/>
    <n v="4"/>
    <n v="916.55000000000007"/>
    <n v="2"/>
    <n v="3"/>
    <n v="3"/>
    <x v="0"/>
    <x v="0"/>
    <x v="0"/>
  </r>
  <r>
    <n v="14550"/>
    <n v="10"/>
    <n v="4"/>
    <n v="1353.3099999999986"/>
    <n v="5"/>
    <n v="3"/>
    <n v="4"/>
    <x v="2"/>
    <x v="1"/>
    <x v="0"/>
  </r>
  <r>
    <n v="14551"/>
    <n v="18"/>
    <n v="7"/>
    <n v="880.0400000000003"/>
    <n v="5"/>
    <n v="4"/>
    <n v="3"/>
    <x v="2"/>
    <x v="1"/>
    <x v="0"/>
  </r>
  <r>
    <n v="14552"/>
    <n v="151"/>
    <n v="3"/>
    <n v="511.27999999999895"/>
    <n v="3"/>
    <n v="3"/>
    <n v="2"/>
    <x v="4"/>
    <x v="0"/>
    <x v="0"/>
  </r>
  <r>
    <n v="14553"/>
    <n v="19"/>
    <n v="9"/>
    <n v="1841.5399999999934"/>
    <n v="5"/>
    <n v="5"/>
    <n v="4"/>
    <x v="1"/>
    <x v="1"/>
    <x v="0"/>
  </r>
  <r>
    <n v="14554"/>
    <n v="10"/>
    <n v="4"/>
    <n v="2381.0399999999909"/>
    <n v="5"/>
    <n v="3"/>
    <n v="4"/>
    <x v="2"/>
    <x v="1"/>
    <x v="0"/>
  </r>
  <r>
    <n v="14555"/>
    <n v="57"/>
    <n v="6"/>
    <n v="2315.6300000000033"/>
    <n v="4"/>
    <n v="4"/>
    <n v="4"/>
    <x v="1"/>
    <x v="1"/>
    <x v="0"/>
  </r>
  <r>
    <n v="14556"/>
    <n v="596"/>
    <n v="3"/>
    <n v="835.33999999999719"/>
    <n v="1"/>
    <n v="3"/>
    <n v="3"/>
    <x v="0"/>
    <x v="0"/>
    <x v="0"/>
  </r>
  <r>
    <n v="14557"/>
    <n v="85"/>
    <n v="1"/>
    <n v="788.37999999999977"/>
    <n v="3"/>
    <n v="1"/>
    <n v="3"/>
    <x v="4"/>
    <x v="1"/>
    <x v="0"/>
  </r>
  <r>
    <n v="14558"/>
    <n v="654"/>
    <n v="3"/>
    <n v="655.5"/>
    <n v="1"/>
    <n v="3"/>
    <n v="3"/>
    <x v="0"/>
    <x v="0"/>
    <x v="0"/>
  </r>
  <r>
    <n v="14559"/>
    <n v="390"/>
    <n v="1"/>
    <n v="75.599999999999994"/>
    <n v="2"/>
    <n v="1"/>
    <n v="1"/>
    <x v="3"/>
    <x v="0"/>
    <x v="0"/>
  </r>
  <r>
    <n v="14560"/>
    <n v="7"/>
    <n v="44"/>
    <n v="6114.0300000000079"/>
    <n v="5"/>
    <n v="5"/>
    <n v="5"/>
    <x v="1"/>
    <x v="1"/>
    <x v="0"/>
  </r>
  <r>
    <n v="14561"/>
    <n v="75"/>
    <n v="3"/>
    <n v="1080.7600000000007"/>
    <n v="3"/>
    <n v="3"/>
    <n v="3"/>
    <x v="2"/>
    <x v="1"/>
    <x v="0"/>
  </r>
  <r>
    <n v="14562"/>
    <n v="3"/>
    <n v="26"/>
    <n v="6729.3999999999369"/>
    <n v="5"/>
    <n v="5"/>
    <n v="5"/>
    <x v="1"/>
    <x v="1"/>
    <x v="0"/>
  </r>
  <r>
    <n v="14563"/>
    <n v="509"/>
    <n v="2"/>
    <n v="679.44000000000108"/>
    <n v="1"/>
    <n v="2"/>
    <n v="3"/>
    <x v="4"/>
    <x v="0"/>
    <x v="0"/>
  </r>
  <r>
    <n v="14564"/>
    <n v="434"/>
    <n v="2"/>
    <n v="2605.6199999999972"/>
    <n v="1"/>
    <n v="2"/>
    <n v="4"/>
    <x v="4"/>
    <x v="0"/>
    <x v="34"/>
  </r>
  <r>
    <n v="14565"/>
    <n v="95"/>
    <n v="5"/>
    <n v="3859.2199999999843"/>
    <n v="3"/>
    <n v="4"/>
    <n v="5"/>
    <x v="2"/>
    <x v="0"/>
    <x v="0"/>
  </r>
  <r>
    <n v="14566"/>
    <n v="110"/>
    <n v="4"/>
    <n v="4092"/>
    <n v="3"/>
    <n v="3"/>
    <n v="5"/>
    <x v="2"/>
    <x v="0"/>
    <x v="34"/>
  </r>
  <r>
    <n v="14567"/>
    <n v="56"/>
    <n v="2"/>
    <n v="1530.3600000000004"/>
    <n v="4"/>
    <n v="2"/>
    <n v="4"/>
    <x v="5"/>
    <x v="1"/>
    <x v="0"/>
  </r>
  <r>
    <n v="14568"/>
    <n v="435"/>
    <n v="1"/>
    <n v="919.6999999999997"/>
    <n v="1"/>
    <n v="1"/>
    <n v="3"/>
    <x v="4"/>
    <x v="0"/>
    <x v="34"/>
  </r>
  <r>
    <n v="14569"/>
    <n v="1"/>
    <n v="4"/>
    <n v="598.97999999999968"/>
    <n v="5"/>
    <n v="3"/>
    <n v="2"/>
    <x v="4"/>
    <x v="1"/>
    <x v="0"/>
  </r>
  <r>
    <n v="14570"/>
    <n v="280"/>
    <n v="3"/>
    <n v="613.75000000000011"/>
    <n v="2"/>
    <n v="3"/>
    <n v="2"/>
    <x v="0"/>
    <x v="0"/>
    <x v="0"/>
  </r>
  <r>
    <n v="14571"/>
    <n v="425"/>
    <n v="1"/>
    <n v="161.64999999999998"/>
    <n v="1"/>
    <n v="1"/>
    <n v="1"/>
    <x v="3"/>
    <x v="0"/>
    <x v="0"/>
  </r>
  <r>
    <n v="14572"/>
    <n v="3"/>
    <n v="11"/>
    <n v="5615.1800000000339"/>
    <n v="5"/>
    <n v="5"/>
    <n v="5"/>
    <x v="1"/>
    <x v="1"/>
    <x v="0"/>
  </r>
  <r>
    <n v="14573"/>
    <n v="179"/>
    <n v="13"/>
    <n v="2621.4200000000187"/>
    <n v="3"/>
    <n v="5"/>
    <n v="4"/>
    <x v="2"/>
    <x v="0"/>
    <x v="0"/>
  </r>
  <r>
    <n v="14574"/>
    <n v="732"/>
    <n v="1"/>
    <n v="143.70000000000002"/>
    <n v="1"/>
    <n v="1"/>
    <n v="1"/>
    <x v="3"/>
    <x v="0"/>
    <x v="0"/>
  </r>
  <r>
    <n v="14575"/>
    <n v="488"/>
    <n v="1"/>
    <n v="460.70999999999941"/>
    <n v="1"/>
    <n v="1"/>
    <n v="2"/>
    <x v="3"/>
    <x v="0"/>
    <x v="0"/>
  </r>
  <r>
    <n v="14576"/>
    <n v="372"/>
    <n v="1"/>
    <n v="70.800000000000011"/>
    <n v="2"/>
    <n v="1"/>
    <n v="1"/>
    <x v="3"/>
    <x v="0"/>
    <x v="0"/>
  </r>
  <r>
    <n v="14577"/>
    <n v="12"/>
    <n v="7"/>
    <n v="1374.2499999999998"/>
    <n v="5"/>
    <n v="4"/>
    <n v="4"/>
    <x v="1"/>
    <x v="1"/>
    <x v="0"/>
  </r>
  <r>
    <n v="14578"/>
    <n v="3"/>
    <n v="1"/>
    <n v="168.63000000000008"/>
    <n v="5"/>
    <n v="1"/>
    <n v="1"/>
    <x v="5"/>
    <x v="1"/>
    <x v="0"/>
  </r>
  <r>
    <n v="14579"/>
    <n v="432"/>
    <n v="1"/>
    <n v="105.55999999999996"/>
    <n v="1"/>
    <n v="1"/>
    <n v="1"/>
    <x v="3"/>
    <x v="0"/>
    <x v="0"/>
  </r>
  <r>
    <n v="14580"/>
    <n v="518"/>
    <n v="1"/>
    <n v="14.850000000000001"/>
    <n v="1"/>
    <n v="1"/>
    <n v="1"/>
    <x v="3"/>
    <x v="0"/>
    <x v="0"/>
  </r>
  <r>
    <n v="14581"/>
    <n v="16"/>
    <n v="2"/>
    <n v="433.79999999999956"/>
    <n v="5"/>
    <n v="2"/>
    <n v="2"/>
    <x v="5"/>
    <x v="1"/>
    <x v="0"/>
  </r>
  <r>
    <n v="14582"/>
    <n v="40"/>
    <n v="1"/>
    <n v="114.11000000000001"/>
    <n v="4"/>
    <n v="1"/>
    <n v="1"/>
    <x v="5"/>
    <x v="1"/>
    <x v="0"/>
  </r>
  <r>
    <n v="14583"/>
    <n v="5"/>
    <n v="8"/>
    <n v="1781.0300000000195"/>
    <n v="5"/>
    <n v="4"/>
    <n v="4"/>
    <x v="1"/>
    <x v="1"/>
    <x v="0"/>
  </r>
  <r>
    <n v="14584"/>
    <n v="169"/>
    <n v="8"/>
    <n v="1747.909999999993"/>
    <n v="3"/>
    <n v="4"/>
    <n v="4"/>
    <x v="2"/>
    <x v="0"/>
    <x v="0"/>
  </r>
  <r>
    <n v="14585"/>
    <n v="50"/>
    <n v="5"/>
    <n v="1143.2700000000032"/>
    <n v="4"/>
    <n v="4"/>
    <n v="3"/>
    <x v="2"/>
    <x v="1"/>
    <x v="0"/>
  </r>
  <r>
    <n v="14586"/>
    <n v="276"/>
    <n v="1"/>
    <n v="237.36000000000004"/>
    <n v="2"/>
    <n v="1"/>
    <n v="1"/>
    <x v="3"/>
    <x v="0"/>
    <x v="0"/>
  </r>
  <r>
    <n v="14587"/>
    <n v="18"/>
    <n v="9"/>
    <n v="1601.1400000000046"/>
    <n v="5"/>
    <n v="5"/>
    <n v="4"/>
    <x v="1"/>
    <x v="1"/>
    <x v="0"/>
  </r>
  <r>
    <n v="14588"/>
    <n v="578"/>
    <n v="1"/>
    <n v="135.38999999999993"/>
    <n v="1"/>
    <n v="1"/>
    <n v="1"/>
    <x v="3"/>
    <x v="0"/>
    <x v="0"/>
  </r>
  <r>
    <n v="14589"/>
    <n v="371"/>
    <n v="1"/>
    <n v="79.5"/>
    <n v="2"/>
    <n v="1"/>
    <n v="1"/>
    <x v="3"/>
    <x v="0"/>
    <x v="0"/>
  </r>
  <r>
    <n v="14590"/>
    <n v="424"/>
    <n v="20"/>
    <n v="3006.6199999999967"/>
    <n v="1"/>
    <n v="5"/>
    <n v="5"/>
    <x v="0"/>
    <x v="0"/>
    <x v="0"/>
  </r>
  <r>
    <n v="14591"/>
    <n v="15"/>
    <n v="4"/>
    <n v="1447.139999999994"/>
    <n v="5"/>
    <n v="3"/>
    <n v="4"/>
    <x v="2"/>
    <x v="1"/>
    <x v="0"/>
  </r>
  <r>
    <n v="14592"/>
    <n v="35"/>
    <n v="3"/>
    <n v="570.4600000000014"/>
    <n v="4"/>
    <n v="3"/>
    <n v="2"/>
    <x v="4"/>
    <x v="1"/>
    <x v="0"/>
  </r>
  <r>
    <n v="14593"/>
    <n v="21"/>
    <n v="12"/>
    <n v="3712.0099999999879"/>
    <n v="4"/>
    <n v="5"/>
    <n v="5"/>
    <x v="1"/>
    <x v="1"/>
    <x v="0"/>
  </r>
  <r>
    <n v="14594"/>
    <n v="7"/>
    <n v="2"/>
    <n v="634.83000000000118"/>
    <n v="5"/>
    <n v="2"/>
    <n v="3"/>
    <x v="5"/>
    <x v="1"/>
    <x v="0"/>
  </r>
  <r>
    <n v="14595"/>
    <n v="19"/>
    <n v="8"/>
    <n v="2164.4500000000053"/>
    <n v="5"/>
    <n v="4"/>
    <n v="4"/>
    <x v="1"/>
    <x v="1"/>
    <x v="0"/>
  </r>
  <r>
    <n v="14596"/>
    <n v="626"/>
    <n v="1"/>
    <n v="229.4699999999998"/>
    <n v="1"/>
    <n v="1"/>
    <n v="1"/>
    <x v="3"/>
    <x v="0"/>
    <x v="0"/>
  </r>
  <r>
    <n v="14597"/>
    <n v="11"/>
    <n v="6"/>
    <n v="2201.5400000000018"/>
    <n v="5"/>
    <n v="4"/>
    <n v="4"/>
    <x v="1"/>
    <x v="1"/>
    <x v="0"/>
  </r>
  <r>
    <n v="14598"/>
    <n v="44"/>
    <n v="2"/>
    <n v="384.04000000000025"/>
    <n v="4"/>
    <n v="2"/>
    <n v="2"/>
    <x v="5"/>
    <x v="1"/>
    <x v="0"/>
  </r>
  <r>
    <n v="14599"/>
    <n v="390"/>
    <n v="2"/>
    <n v="474.5400000000007"/>
    <n v="2"/>
    <n v="2"/>
    <n v="2"/>
    <x v="3"/>
    <x v="0"/>
    <x v="0"/>
  </r>
  <r>
    <n v="14600"/>
    <n v="305"/>
    <n v="2"/>
    <n v="865.17000000000019"/>
    <n v="2"/>
    <n v="2"/>
    <n v="3"/>
    <x v="4"/>
    <x v="0"/>
    <x v="0"/>
  </r>
  <r>
    <n v="14601"/>
    <n v="10"/>
    <n v="1"/>
    <n v="213.96"/>
    <n v="5"/>
    <n v="1"/>
    <n v="1"/>
    <x v="5"/>
    <x v="1"/>
    <x v="0"/>
  </r>
  <r>
    <n v="14602"/>
    <n v="656"/>
    <n v="1"/>
    <n v="205.35999999999993"/>
    <n v="1"/>
    <n v="1"/>
    <n v="1"/>
    <x v="3"/>
    <x v="0"/>
    <x v="0"/>
  </r>
  <r>
    <n v="14603"/>
    <n v="274"/>
    <n v="1"/>
    <n v="660"/>
    <n v="2"/>
    <n v="1"/>
    <n v="3"/>
    <x v="4"/>
    <x v="0"/>
    <x v="0"/>
  </r>
  <r>
    <n v="14604"/>
    <n v="633"/>
    <n v="1"/>
    <n v="143.8600000000001"/>
    <n v="1"/>
    <n v="1"/>
    <n v="1"/>
    <x v="3"/>
    <x v="0"/>
    <x v="0"/>
  </r>
  <r>
    <n v="14605"/>
    <n v="374"/>
    <n v="4"/>
    <n v="937.16000000000236"/>
    <n v="2"/>
    <n v="3"/>
    <n v="3"/>
    <x v="0"/>
    <x v="0"/>
    <x v="0"/>
  </r>
  <r>
    <n v="14606"/>
    <n v="1"/>
    <n v="192"/>
    <n v="30861.060000001198"/>
    <n v="5"/>
    <n v="5"/>
    <n v="5"/>
    <x v="1"/>
    <x v="1"/>
    <x v="0"/>
  </r>
  <r>
    <n v="14607"/>
    <n v="15"/>
    <n v="22"/>
    <n v="24137.629999999914"/>
    <n v="5"/>
    <n v="5"/>
    <n v="5"/>
    <x v="1"/>
    <x v="1"/>
    <x v="0"/>
  </r>
  <r>
    <n v="14608"/>
    <n v="4"/>
    <n v="11"/>
    <n v="3352.9400000000019"/>
    <n v="5"/>
    <n v="5"/>
    <n v="5"/>
    <x v="1"/>
    <x v="1"/>
    <x v="0"/>
  </r>
  <r>
    <n v="14609"/>
    <n v="72"/>
    <n v="10"/>
    <n v="1486.2000000000005"/>
    <n v="3"/>
    <n v="5"/>
    <n v="4"/>
    <x v="2"/>
    <x v="1"/>
    <x v="0"/>
  </r>
  <r>
    <n v="14610"/>
    <n v="395"/>
    <n v="2"/>
    <n v="24.349999999999998"/>
    <n v="2"/>
    <n v="2"/>
    <n v="1"/>
    <x v="3"/>
    <x v="0"/>
    <x v="0"/>
  </r>
  <r>
    <n v="14611"/>
    <n v="443"/>
    <n v="2"/>
    <n v="604.3300000000005"/>
    <n v="1"/>
    <n v="2"/>
    <n v="2"/>
    <x v="3"/>
    <x v="0"/>
    <x v="0"/>
  </r>
  <r>
    <n v="14612"/>
    <n v="415"/>
    <n v="1"/>
    <n v="877.70000000000016"/>
    <n v="1"/>
    <n v="1"/>
    <n v="3"/>
    <x v="4"/>
    <x v="0"/>
    <x v="0"/>
  </r>
  <r>
    <n v="14613"/>
    <n v="680"/>
    <n v="1"/>
    <n v="76.320000000000007"/>
    <n v="1"/>
    <n v="1"/>
    <n v="1"/>
    <x v="3"/>
    <x v="0"/>
    <x v="0"/>
  </r>
  <r>
    <n v="14614"/>
    <n v="386"/>
    <n v="1"/>
    <n v="295.13000000000005"/>
    <n v="2"/>
    <n v="1"/>
    <n v="2"/>
    <x v="3"/>
    <x v="0"/>
    <x v="0"/>
  </r>
  <r>
    <n v="14615"/>
    <n v="394"/>
    <n v="5"/>
    <n v="951.7600000000001"/>
    <n v="2"/>
    <n v="4"/>
    <n v="3"/>
    <x v="0"/>
    <x v="0"/>
    <x v="0"/>
  </r>
  <r>
    <n v="14616"/>
    <n v="242"/>
    <n v="5"/>
    <n v="527.78000000000009"/>
    <n v="2"/>
    <n v="4"/>
    <n v="2"/>
    <x v="0"/>
    <x v="0"/>
    <x v="0"/>
  </r>
  <r>
    <n v="14617"/>
    <n v="402"/>
    <n v="2"/>
    <n v="190.47000000000003"/>
    <n v="2"/>
    <n v="2"/>
    <n v="1"/>
    <x v="3"/>
    <x v="0"/>
    <x v="0"/>
  </r>
  <r>
    <n v="14618"/>
    <n v="9"/>
    <n v="7"/>
    <n v="1342.3200000000002"/>
    <n v="5"/>
    <n v="4"/>
    <n v="4"/>
    <x v="1"/>
    <x v="1"/>
    <x v="0"/>
  </r>
  <r>
    <n v="14619"/>
    <n v="245"/>
    <n v="2"/>
    <n v="1291.2399999999993"/>
    <n v="2"/>
    <n v="2"/>
    <n v="4"/>
    <x v="4"/>
    <x v="0"/>
    <x v="0"/>
  </r>
  <r>
    <n v="14620"/>
    <n v="205"/>
    <n v="2"/>
    <n v="412.78000000000009"/>
    <n v="2"/>
    <n v="2"/>
    <n v="2"/>
    <x v="3"/>
    <x v="0"/>
    <x v="0"/>
  </r>
  <r>
    <n v="14621"/>
    <n v="1"/>
    <n v="9"/>
    <n v="3000.5700000000061"/>
    <n v="5"/>
    <n v="5"/>
    <n v="5"/>
    <x v="1"/>
    <x v="1"/>
    <x v="0"/>
  </r>
  <r>
    <n v="14622"/>
    <n v="184"/>
    <n v="1"/>
    <n v="320.58"/>
    <n v="3"/>
    <n v="1"/>
    <n v="2"/>
    <x v="4"/>
    <x v="0"/>
    <x v="0"/>
  </r>
  <r>
    <n v="14623"/>
    <n v="32"/>
    <n v="10"/>
    <n v="2059.579999999999"/>
    <n v="4"/>
    <n v="5"/>
    <n v="4"/>
    <x v="1"/>
    <x v="1"/>
    <x v="0"/>
  </r>
  <r>
    <n v="14624"/>
    <n v="57"/>
    <n v="6"/>
    <n v="814.06999999999982"/>
    <n v="4"/>
    <n v="4"/>
    <n v="3"/>
    <x v="2"/>
    <x v="1"/>
    <x v="0"/>
  </r>
  <r>
    <n v="14625"/>
    <n v="196"/>
    <n v="11"/>
    <n v="4497.8799999999901"/>
    <n v="2"/>
    <n v="5"/>
    <n v="5"/>
    <x v="0"/>
    <x v="0"/>
    <x v="0"/>
  </r>
  <r>
    <n v="14626"/>
    <n v="23"/>
    <n v="11"/>
    <n v="5410.9200000000028"/>
    <n v="4"/>
    <n v="5"/>
    <n v="5"/>
    <x v="1"/>
    <x v="1"/>
    <x v="0"/>
  </r>
  <r>
    <n v="14627"/>
    <n v="379"/>
    <n v="1"/>
    <n v="462.75000000000006"/>
    <n v="2"/>
    <n v="1"/>
    <n v="2"/>
    <x v="3"/>
    <x v="0"/>
    <x v="0"/>
  </r>
  <r>
    <n v="14628"/>
    <n v="91"/>
    <n v="5"/>
    <n v="1998.0000000000002"/>
    <n v="3"/>
    <n v="4"/>
    <n v="4"/>
    <x v="2"/>
    <x v="0"/>
    <x v="0"/>
  </r>
  <r>
    <n v="14629"/>
    <n v="4"/>
    <n v="2"/>
    <n v="959.00999999999897"/>
    <n v="5"/>
    <n v="2"/>
    <n v="3"/>
    <x v="5"/>
    <x v="1"/>
    <x v="0"/>
  </r>
  <r>
    <n v="14630"/>
    <n v="484"/>
    <n v="1"/>
    <n v="338.64999999999992"/>
    <n v="1"/>
    <n v="1"/>
    <n v="2"/>
    <x v="3"/>
    <x v="0"/>
    <x v="0"/>
  </r>
  <r>
    <n v="14631"/>
    <n v="50"/>
    <n v="6"/>
    <n v="2025.6900000000016"/>
    <n v="4"/>
    <n v="4"/>
    <n v="4"/>
    <x v="1"/>
    <x v="1"/>
    <x v="0"/>
  </r>
  <r>
    <n v="14632"/>
    <n v="262"/>
    <n v="1"/>
    <n v="114.55999999999997"/>
    <n v="2"/>
    <n v="1"/>
    <n v="1"/>
    <x v="3"/>
    <x v="0"/>
    <x v="0"/>
  </r>
  <r>
    <n v="14633"/>
    <n v="266"/>
    <n v="1"/>
    <n v="344.89999999999992"/>
    <n v="2"/>
    <n v="1"/>
    <n v="2"/>
    <x v="3"/>
    <x v="0"/>
    <x v="0"/>
  </r>
  <r>
    <n v="14634"/>
    <n v="437"/>
    <n v="4"/>
    <n v="2124.4599999999982"/>
    <n v="1"/>
    <n v="3"/>
    <n v="4"/>
    <x v="0"/>
    <x v="0"/>
    <x v="0"/>
  </r>
  <r>
    <n v="14635"/>
    <n v="453"/>
    <n v="1"/>
    <n v="215.22000000000008"/>
    <n v="1"/>
    <n v="1"/>
    <n v="1"/>
    <x v="3"/>
    <x v="0"/>
    <x v="0"/>
  </r>
  <r>
    <n v="14636"/>
    <n v="36"/>
    <n v="2"/>
    <n v="609.85000000000014"/>
    <n v="4"/>
    <n v="2"/>
    <n v="2"/>
    <x v="5"/>
    <x v="1"/>
    <x v="0"/>
  </r>
  <r>
    <n v="14637"/>
    <n v="677"/>
    <n v="1"/>
    <n v="106.67999999999996"/>
    <n v="1"/>
    <n v="1"/>
    <n v="1"/>
    <x v="3"/>
    <x v="0"/>
    <x v="0"/>
  </r>
  <r>
    <n v="14638"/>
    <n v="50"/>
    <n v="1"/>
    <n v="443.60000000000014"/>
    <n v="4"/>
    <n v="1"/>
    <n v="2"/>
    <x v="5"/>
    <x v="1"/>
    <x v="0"/>
  </r>
  <r>
    <n v="14639"/>
    <n v="52"/>
    <n v="9"/>
    <n v="4978.9599999999828"/>
    <n v="4"/>
    <n v="5"/>
    <n v="5"/>
    <x v="1"/>
    <x v="1"/>
    <x v="0"/>
  </r>
  <r>
    <n v="14640"/>
    <n v="24"/>
    <n v="10"/>
    <n v="3667.060000000015"/>
    <n v="4"/>
    <n v="5"/>
    <n v="5"/>
    <x v="1"/>
    <x v="1"/>
    <x v="0"/>
  </r>
  <r>
    <n v="14641"/>
    <n v="21"/>
    <n v="1"/>
    <n v="110.46000000000002"/>
    <n v="4"/>
    <n v="1"/>
    <n v="1"/>
    <x v="5"/>
    <x v="1"/>
    <x v="0"/>
  </r>
  <r>
    <n v="14642"/>
    <n v="58"/>
    <n v="1"/>
    <n v="96.12"/>
    <n v="4"/>
    <n v="1"/>
    <n v="1"/>
    <x v="5"/>
    <x v="1"/>
    <x v="0"/>
  </r>
  <r>
    <n v="14643"/>
    <n v="170"/>
    <n v="5"/>
    <n v="1679.8899999999996"/>
    <n v="3"/>
    <n v="4"/>
    <n v="4"/>
    <x v="2"/>
    <x v="0"/>
    <x v="0"/>
  </r>
  <r>
    <n v="14644"/>
    <n v="67"/>
    <n v="7"/>
    <n v="2247.7200000000007"/>
    <n v="3"/>
    <n v="4"/>
    <n v="4"/>
    <x v="2"/>
    <x v="1"/>
    <x v="0"/>
  </r>
  <r>
    <n v="14645"/>
    <n v="156"/>
    <n v="3"/>
    <n v="876.88999999999953"/>
    <n v="3"/>
    <n v="3"/>
    <n v="3"/>
    <x v="2"/>
    <x v="0"/>
    <x v="0"/>
  </r>
  <r>
    <n v="14646"/>
    <n v="1"/>
    <n v="151"/>
    <n v="528602.5199999999"/>
    <n v="5"/>
    <n v="5"/>
    <n v="5"/>
    <x v="1"/>
    <x v="1"/>
    <x v="30"/>
  </r>
  <r>
    <n v="14647"/>
    <n v="201"/>
    <n v="2"/>
    <n v="519.97000000000025"/>
    <n v="2"/>
    <n v="2"/>
    <n v="2"/>
    <x v="3"/>
    <x v="0"/>
    <x v="0"/>
  </r>
  <r>
    <n v="14648"/>
    <n v="416"/>
    <n v="15"/>
    <n v="4546.8600000000442"/>
    <n v="1"/>
    <n v="5"/>
    <n v="5"/>
    <x v="0"/>
    <x v="0"/>
    <x v="0"/>
  </r>
  <r>
    <n v="14649"/>
    <n v="4"/>
    <n v="9"/>
    <n v="3775.3100000000422"/>
    <n v="5"/>
    <n v="5"/>
    <n v="5"/>
    <x v="1"/>
    <x v="1"/>
    <x v="0"/>
  </r>
  <r>
    <n v="14650"/>
    <n v="589"/>
    <n v="1"/>
    <n v="62.5"/>
    <n v="1"/>
    <n v="1"/>
    <n v="1"/>
    <x v="3"/>
    <x v="0"/>
    <x v="0"/>
  </r>
  <r>
    <n v="14651"/>
    <n v="67"/>
    <n v="9"/>
    <n v="2034.1199999999958"/>
    <n v="3"/>
    <n v="5"/>
    <n v="4"/>
    <x v="2"/>
    <x v="1"/>
    <x v="0"/>
  </r>
  <r>
    <n v="14652"/>
    <n v="77"/>
    <n v="1"/>
    <n v="114.17999999999996"/>
    <n v="3"/>
    <n v="1"/>
    <n v="1"/>
    <x v="4"/>
    <x v="1"/>
    <x v="0"/>
  </r>
  <r>
    <n v="14653"/>
    <n v="1"/>
    <n v="12"/>
    <n v="3614.5400000000204"/>
    <n v="5"/>
    <n v="5"/>
    <n v="5"/>
    <x v="1"/>
    <x v="1"/>
    <x v="0"/>
  </r>
  <r>
    <n v="14654"/>
    <n v="738"/>
    <n v="1"/>
    <n v="246.8599999999999"/>
    <n v="1"/>
    <n v="1"/>
    <n v="1"/>
    <x v="3"/>
    <x v="0"/>
    <x v="0"/>
  </r>
  <r>
    <n v="14655"/>
    <n v="8"/>
    <n v="7"/>
    <n v="3878.5100000000052"/>
    <n v="5"/>
    <n v="4"/>
    <n v="5"/>
    <x v="1"/>
    <x v="1"/>
    <x v="0"/>
  </r>
  <r>
    <n v="14656"/>
    <n v="169"/>
    <n v="5"/>
    <n v="814.64999999999645"/>
    <n v="3"/>
    <n v="4"/>
    <n v="3"/>
    <x v="2"/>
    <x v="0"/>
    <x v="0"/>
  </r>
  <r>
    <n v="14657"/>
    <n v="17"/>
    <n v="6"/>
    <n v="1460.8699999999967"/>
    <n v="5"/>
    <n v="4"/>
    <n v="4"/>
    <x v="1"/>
    <x v="1"/>
    <x v="0"/>
  </r>
  <r>
    <n v="14658"/>
    <n v="5"/>
    <n v="2"/>
    <n v="247.14999999999989"/>
    <n v="5"/>
    <n v="2"/>
    <n v="1"/>
    <x v="5"/>
    <x v="1"/>
    <x v="0"/>
  </r>
  <r>
    <n v="14659"/>
    <n v="8"/>
    <n v="9"/>
    <n v="2529.9300000000044"/>
    <n v="5"/>
    <n v="5"/>
    <n v="4"/>
    <x v="1"/>
    <x v="1"/>
    <x v="0"/>
  </r>
  <r>
    <n v="14660"/>
    <n v="86"/>
    <n v="2"/>
    <n v="285.73999999999984"/>
    <n v="3"/>
    <n v="2"/>
    <n v="1"/>
    <x v="4"/>
    <x v="1"/>
    <x v="0"/>
  </r>
  <r>
    <n v="14661"/>
    <n v="26"/>
    <n v="1"/>
    <n v="107.95"/>
    <n v="4"/>
    <n v="1"/>
    <n v="1"/>
    <x v="5"/>
    <x v="1"/>
    <x v="0"/>
  </r>
  <r>
    <n v="14662"/>
    <n v="28"/>
    <n v="7"/>
    <n v="1416.33"/>
    <n v="4"/>
    <n v="4"/>
    <n v="4"/>
    <x v="1"/>
    <x v="1"/>
    <x v="0"/>
  </r>
  <r>
    <n v="14663"/>
    <n v="430"/>
    <n v="2"/>
    <n v="490.5999999999994"/>
    <n v="1"/>
    <n v="2"/>
    <n v="2"/>
    <x v="3"/>
    <x v="0"/>
    <x v="0"/>
  </r>
  <r>
    <n v="14664"/>
    <n v="19"/>
    <n v="2"/>
    <n v="637.88999999999953"/>
    <n v="5"/>
    <n v="2"/>
    <n v="3"/>
    <x v="5"/>
    <x v="1"/>
    <x v="0"/>
  </r>
  <r>
    <n v="14665"/>
    <n v="60"/>
    <n v="7"/>
    <n v="2749.6500000000033"/>
    <n v="3"/>
    <n v="4"/>
    <n v="4"/>
    <x v="2"/>
    <x v="1"/>
    <x v="0"/>
  </r>
  <r>
    <n v="14666"/>
    <n v="24"/>
    <n v="1"/>
    <n v="195.24999999999997"/>
    <n v="4"/>
    <n v="1"/>
    <n v="1"/>
    <x v="5"/>
    <x v="1"/>
    <x v="0"/>
  </r>
  <r>
    <n v="14667"/>
    <n v="10"/>
    <n v="54"/>
    <n v="21927.140000000385"/>
    <n v="5"/>
    <n v="5"/>
    <n v="5"/>
    <x v="1"/>
    <x v="1"/>
    <x v="0"/>
  </r>
  <r>
    <n v="14668"/>
    <n v="445"/>
    <n v="1"/>
    <n v="111.63"/>
    <n v="1"/>
    <n v="1"/>
    <n v="1"/>
    <x v="3"/>
    <x v="0"/>
    <x v="0"/>
  </r>
  <r>
    <n v="14669"/>
    <n v="241"/>
    <n v="7"/>
    <n v="3243.9300000000067"/>
    <n v="2"/>
    <n v="4"/>
    <n v="5"/>
    <x v="0"/>
    <x v="0"/>
    <x v="0"/>
  </r>
  <r>
    <n v="14670"/>
    <n v="280"/>
    <n v="3"/>
    <n v="601.99999999999989"/>
    <n v="2"/>
    <n v="3"/>
    <n v="2"/>
    <x v="0"/>
    <x v="0"/>
    <x v="0"/>
  </r>
  <r>
    <n v="14671"/>
    <n v="549"/>
    <n v="2"/>
    <n v="1127.4499999999989"/>
    <n v="1"/>
    <n v="2"/>
    <n v="3"/>
    <x v="4"/>
    <x v="0"/>
    <x v="0"/>
  </r>
  <r>
    <n v="14672"/>
    <n v="234"/>
    <n v="4"/>
    <n v="1113.1399999999996"/>
    <n v="2"/>
    <n v="3"/>
    <n v="3"/>
    <x v="0"/>
    <x v="0"/>
    <x v="0"/>
  </r>
  <r>
    <n v="14673"/>
    <n v="3"/>
    <n v="7"/>
    <n v="3410.8099999999936"/>
    <n v="5"/>
    <n v="4"/>
    <n v="5"/>
    <x v="1"/>
    <x v="1"/>
    <x v="0"/>
  </r>
  <r>
    <n v="14674"/>
    <n v="509"/>
    <n v="1"/>
    <n v="173.66000000000003"/>
    <n v="1"/>
    <n v="1"/>
    <n v="1"/>
    <x v="3"/>
    <x v="0"/>
    <x v="0"/>
  </r>
  <r>
    <n v="14675"/>
    <n v="16"/>
    <n v="2"/>
    <n v="1066.899999999996"/>
    <n v="5"/>
    <n v="2"/>
    <n v="3"/>
    <x v="5"/>
    <x v="1"/>
    <x v="0"/>
  </r>
  <r>
    <n v="14676"/>
    <n v="31"/>
    <n v="12"/>
    <n v="8356.7900000000154"/>
    <n v="4"/>
    <n v="5"/>
    <n v="5"/>
    <x v="1"/>
    <x v="1"/>
    <x v="0"/>
  </r>
  <r>
    <n v="14677"/>
    <n v="592"/>
    <n v="1"/>
    <n v="184.91000000000003"/>
    <n v="1"/>
    <n v="1"/>
    <n v="1"/>
    <x v="3"/>
    <x v="0"/>
    <x v="0"/>
  </r>
  <r>
    <n v="14678"/>
    <n v="579"/>
    <n v="1"/>
    <n v="403.39000000000004"/>
    <n v="1"/>
    <n v="1"/>
    <n v="2"/>
    <x v="3"/>
    <x v="0"/>
    <x v="0"/>
  </r>
  <r>
    <n v="14679"/>
    <n v="381"/>
    <n v="3"/>
    <n v="1289.4400000000012"/>
    <n v="2"/>
    <n v="3"/>
    <n v="4"/>
    <x v="0"/>
    <x v="0"/>
    <x v="0"/>
  </r>
  <r>
    <n v="14680"/>
    <n v="25"/>
    <n v="58"/>
    <n v="57412.770000000914"/>
    <n v="4"/>
    <n v="5"/>
    <n v="5"/>
    <x v="1"/>
    <x v="1"/>
    <x v="0"/>
  </r>
  <r>
    <n v="14681"/>
    <n v="71"/>
    <n v="6"/>
    <n v="875.14999999999986"/>
    <n v="3"/>
    <n v="4"/>
    <n v="3"/>
    <x v="2"/>
    <x v="1"/>
    <x v="0"/>
  </r>
  <r>
    <n v="14682"/>
    <n v="187"/>
    <n v="6"/>
    <n v="1514.8099999999979"/>
    <n v="3"/>
    <n v="4"/>
    <n v="4"/>
    <x v="2"/>
    <x v="0"/>
    <x v="0"/>
  </r>
  <r>
    <n v="14683"/>
    <n v="588"/>
    <n v="1"/>
    <n v="146.55999999999997"/>
    <n v="1"/>
    <n v="1"/>
    <n v="1"/>
    <x v="3"/>
    <x v="0"/>
    <x v="0"/>
  </r>
  <r>
    <n v="14684"/>
    <n v="25"/>
    <n v="6"/>
    <n v="1468.5500000000141"/>
    <n v="4"/>
    <n v="4"/>
    <n v="4"/>
    <x v="1"/>
    <x v="1"/>
    <x v="0"/>
  </r>
  <r>
    <n v="14685"/>
    <n v="576"/>
    <n v="8"/>
    <n v="4619.7900000000109"/>
    <n v="1"/>
    <n v="4"/>
    <n v="5"/>
    <x v="0"/>
    <x v="0"/>
    <x v="0"/>
  </r>
  <r>
    <n v="14686"/>
    <n v="414"/>
    <n v="5"/>
    <n v="885.82999999999583"/>
    <n v="1"/>
    <n v="4"/>
    <n v="3"/>
    <x v="0"/>
    <x v="0"/>
    <x v="0"/>
  </r>
  <r>
    <n v="14687"/>
    <n v="106"/>
    <n v="3"/>
    <n v="1402.0599999999993"/>
    <n v="3"/>
    <n v="3"/>
    <n v="4"/>
    <x v="2"/>
    <x v="0"/>
    <x v="0"/>
  </r>
  <r>
    <n v="14688"/>
    <n v="7"/>
    <n v="28"/>
    <n v="7713.5699999999315"/>
    <n v="5"/>
    <n v="5"/>
    <n v="5"/>
    <x v="1"/>
    <x v="1"/>
    <x v="0"/>
  </r>
  <r>
    <n v="14689"/>
    <n v="208"/>
    <n v="1"/>
    <n v="112.79999999999997"/>
    <n v="2"/>
    <n v="1"/>
    <n v="1"/>
    <x v="3"/>
    <x v="0"/>
    <x v="0"/>
  </r>
  <r>
    <n v="14690"/>
    <n v="44"/>
    <n v="4"/>
    <n v="794.33000000000061"/>
    <n v="4"/>
    <n v="3"/>
    <n v="3"/>
    <x v="2"/>
    <x v="1"/>
    <x v="0"/>
  </r>
  <r>
    <n v="14691"/>
    <n v="30"/>
    <n v="5"/>
    <n v="2114.3299999999995"/>
    <n v="4"/>
    <n v="4"/>
    <n v="4"/>
    <x v="1"/>
    <x v="1"/>
    <x v="0"/>
  </r>
  <r>
    <n v="14692"/>
    <n v="137"/>
    <n v="12"/>
    <n v="1745.0899999999992"/>
    <n v="3"/>
    <n v="5"/>
    <n v="4"/>
    <x v="2"/>
    <x v="0"/>
    <x v="0"/>
  </r>
  <r>
    <n v="14693"/>
    <n v="264"/>
    <n v="7"/>
    <n v="1165.3600000000004"/>
    <n v="2"/>
    <n v="4"/>
    <n v="3"/>
    <x v="0"/>
    <x v="0"/>
    <x v="0"/>
  </r>
  <r>
    <n v="14694"/>
    <n v="617"/>
    <n v="1"/>
    <n v="244.30999999999997"/>
    <n v="1"/>
    <n v="1"/>
    <n v="1"/>
    <x v="3"/>
    <x v="0"/>
    <x v="0"/>
  </r>
  <r>
    <n v="14695"/>
    <n v="519"/>
    <n v="3"/>
    <n v="1620.0699999999968"/>
    <n v="1"/>
    <n v="3"/>
    <n v="4"/>
    <x v="0"/>
    <x v="0"/>
    <x v="0"/>
  </r>
  <r>
    <n v="14696"/>
    <n v="4"/>
    <n v="8"/>
    <n v="2767.9000000000078"/>
    <n v="5"/>
    <n v="4"/>
    <n v="4"/>
    <x v="1"/>
    <x v="1"/>
    <x v="0"/>
  </r>
  <r>
    <n v="14697"/>
    <n v="218"/>
    <n v="2"/>
    <n v="188.6100000000001"/>
    <n v="2"/>
    <n v="2"/>
    <n v="1"/>
    <x v="3"/>
    <x v="0"/>
    <x v="0"/>
  </r>
  <r>
    <n v="14698"/>
    <n v="1"/>
    <n v="5"/>
    <n v="1250.7600000000034"/>
    <n v="5"/>
    <n v="4"/>
    <n v="4"/>
    <x v="1"/>
    <x v="1"/>
    <x v="0"/>
  </r>
  <r>
    <n v="14699"/>
    <n v="214"/>
    <n v="4"/>
    <n v="702.59999999999945"/>
    <n v="2"/>
    <n v="3"/>
    <n v="3"/>
    <x v="0"/>
    <x v="0"/>
    <x v="0"/>
  </r>
  <r>
    <n v="14700"/>
    <n v="32"/>
    <n v="5"/>
    <n v="3116.2600000000057"/>
    <n v="4"/>
    <n v="4"/>
    <n v="5"/>
    <x v="1"/>
    <x v="1"/>
    <x v="0"/>
  </r>
  <r>
    <n v="14701"/>
    <n v="10"/>
    <n v="15"/>
    <n v="4562.0899999999901"/>
    <n v="5"/>
    <n v="5"/>
    <n v="5"/>
    <x v="1"/>
    <x v="1"/>
    <x v="0"/>
  </r>
  <r>
    <n v="14702"/>
    <n v="1"/>
    <n v="29"/>
    <n v="6754.2200000000457"/>
    <n v="5"/>
    <n v="5"/>
    <n v="5"/>
    <x v="1"/>
    <x v="1"/>
    <x v="0"/>
  </r>
  <r>
    <n v="14703"/>
    <n v="14"/>
    <n v="1"/>
    <n v="318.17"/>
    <n v="5"/>
    <n v="1"/>
    <n v="2"/>
    <x v="5"/>
    <x v="1"/>
    <x v="0"/>
  </r>
  <r>
    <n v="14704"/>
    <n v="11"/>
    <n v="11"/>
    <n v="1813.5699999999831"/>
    <n v="5"/>
    <n v="5"/>
    <n v="4"/>
    <x v="1"/>
    <x v="1"/>
    <x v="0"/>
  </r>
  <r>
    <n v="14705"/>
    <n v="198"/>
    <n v="1"/>
    <n v="179"/>
    <n v="2"/>
    <n v="1"/>
    <n v="1"/>
    <x v="3"/>
    <x v="0"/>
    <x v="0"/>
  </r>
  <r>
    <n v="14706"/>
    <n v="618"/>
    <n v="1"/>
    <n v="390.69"/>
    <n v="1"/>
    <n v="1"/>
    <n v="2"/>
    <x v="3"/>
    <x v="0"/>
    <x v="0"/>
  </r>
  <r>
    <n v="14707"/>
    <n v="435"/>
    <n v="2"/>
    <n v="139.19999999999999"/>
    <n v="1"/>
    <n v="2"/>
    <n v="1"/>
    <x v="3"/>
    <x v="0"/>
    <x v="0"/>
  </r>
  <r>
    <n v="14708"/>
    <n v="2"/>
    <n v="5"/>
    <n v="2212.2799999999993"/>
    <n v="5"/>
    <n v="4"/>
    <n v="4"/>
    <x v="1"/>
    <x v="1"/>
    <x v="0"/>
  </r>
  <r>
    <n v="14709"/>
    <n v="15"/>
    <n v="25"/>
    <n v="8886.3300000000636"/>
    <n v="5"/>
    <n v="5"/>
    <n v="5"/>
    <x v="1"/>
    <x v="1"/>
    <x v="0"/>
  </r>
  <r>
    <n v="14710"/>
    <n v="14"/>
    <n v="13"/>
    <n v="1922.5899999999942"/>
    <n v="5"/>
    <n v="5"/>
    <n v="4"/>
    <x v="1"/>
    <x v="1"/>
    <x v="0"/>
  </r>
  <r>
    <n v="14711"/>
    <n v="10"/>
    <n v="11"/>
    <n v="2868.8000000000184"/>
    <n v="5"/>
    <n v="5"/>
    <n v="4"/>
    <x v="1"/>
    <x v="1"/>
    <x v="0"/>
  </r>
  <r>
    <n v="14712"/>
    <n v="29"/>
    <n v="4"/>
    <n v="1328.0699999999995"/>
    <n v="4"/>
    <n v="3"/>
    <n v="4"/>
    <x v="2"/>
    <x v="1"/>
    <x v="0"/>
  </r>
  <r>
    <n v="14713"/>
    <n v="9"/>
    <n v="21"/>
    <n v="5418.8700000000799"/>
    <n v="5"/>
    <n v="5"/>
    <n v="5"/>
    <x v="1"/>
    <x v="1"/>
    <x v="0"/>
  </r>
  <r>
    <n v="14714"/>
    <n v="24"/>
    <n v="4"/>
    <n v="906.24000000000069"/>
    <n v="4"/>
    <n v="3"/>
    <n v="3"/>
    <x v="2"/>
    <x v="1"/>
    <x v="0"/>
  </r>
  <r>
    <n v="14715"/>
    <n v="24"/>
    <n v="8"/>
    <n v="1840.4500000000044"/>
    <n v="4"/>
    <n v="4"/>
    <n v="4"/>
    <x v="1"/>
    <x v="1"/>
    <x v="0"/>
  </r>
  <r>
    <n v="14716"/>
    <n v="43"/>
    <n v="3"/>
    <n v="565.44999999999902"/>
    <n v="4"/>
    <n v="3"/>
    <n v="2"/>
    <x v="4"/>
    <x v="1"/>
    <x v="0"/>
  </r>
  <r>
    <n v="14717"/>
    <n v="733"/>
    <n v="1"/>
    <n v="81.299999999999969"/>
    <n v="1"/>
    <n v="1"/>
    <n v="1"/>
    <x v="3"/>
    <x v="0"/>
    <x v="0"/>
  </r>
  <r>
    <n v="14718"/>
    <n v="410"/>
    <n v="1"/>
    <n v="226.42000000000004"/>
    <n v="2"/>
    <n v="1"/>
    <n v="1"/>
    <x v="3"/>
    <x v="0"/>
    <x v="0"/>
  </r>
  <r>
    <n v="14719"/>
    <n v="1"/>
    <n v="5"/>
    <n v="1602.1300000000035"/>
    <n v="5"/>
    <n v="4"/>
    <n v="4"/>
    <x v="1"/>
    <x v="1"/>
    <x v="0"/>
  </r>
  <r>
    <n v="14720"/>
    <n v="5"/>
    <n v="3"/>
    <n v="663.8100000000004"/>
    <n v="5"/>
    <n v="3"/>
    <n v="3"/>
    <x v="2"/>
    <x v="1"/>
    <x v="0"/>
  </r>
  <r>
    <n v="14721"/>
    <n v="379"/>
    <n v="1"/>
    <n v="115.77"/>
    <n v="2"/>
    <n v="1"/>
    <n v="1"/>
    <x v="3"/>
    <x v="0"/>
    <x v="0"/>
  </r>
  <r>
    <n v="14722"/>
    <n v="147"/>
    <n v="3"/>
    <n v="513.37000000000035"/>
    <n v="3"/>
    <n v="3"/>
    <n v="2"/>
    <x v="4"/>
    <x v="0"/>
    <x v="0"/>
  </r>
  <r>
    <n v="14723"/>
    <n v="10"/>
    <n v="11"/>
    <n v="2093.0600000000254"/>
    <n v="5"/>
    <n v="5"/>
    <n v="4"/>
    <x v="1"/>
    <x v="1"/>
    <x v="0"/>
  </r>
  <r>
    <n v="14724"/>
    <n v="590"/>
    <n v="1"/>
    <n v="345.25"/>
    <n v="1"/>
    <n v="1"/>
    <n v="2"/>
    <x v="3"/>
    <x v="0"/>
    <x v="0"/>
  </r>
  <r>
    <n v="14725"/>
    <n v="24"/>
    <n v="4"/>
    <n v="1315.2400000000018"/>
    <n v="4"/>
    <n v="3"/>
    <n v="4"/>
    <x v="2"/>
    <x v="1"/>
    <x v="0"/>
  </r>
  <r>
    <n v="14726"/>
    <n v="654"/>
    <n v="1"/>
    <n v="124.75"/>
    <n v="1"/>
    <n v="1"/>
    <n v="1"/>
    <x v="3"/>
    <x v="0"/>
    <x v="0"/>
  </r>
  <r>
    <n v="14727"/>
    <n v="274"/>
    <n v="3"/>
    <n v="467.93000000000023"/>
    <n v="2"/>
    <n v="3"/>
    <n v="2"/>
    <x v="0"/>
    <x v="0"/>
    <x v="0"/>
  </r>
  <r>
    <n v="14728"/>
    <n v="413"/>
    <n v="1"/>
    <n v="190.57999999999996"/>
    <n v="1"/>
    <n v="1"/>
    <n v="1"/>
    <x v="3"/>
    <x v="0"/>
    <x v="0"/>
  </r>
  <r>
    <n v="14729"/>
    <n v="373"/>
    <n v="3"/>
    <n v="907.38000000000261"/>
    <n v="2"/>
    <n v="3"/>
    <n v="3"/>
    <x v="0"/>
    <x v="0"/>
    <x v="0"/>
  </r>
  <r>
    <n v="14730"/>
    <n v="1"/>
    <n v="8"/>
    <n v="2005.0600000000259"/>
    <n v="5"/>
    <n v="4"/>
    <n v="4"/>
    <x v="1"/>
    <x v="1"/>
    <x v="0"/>
  </r>
  <r>
    <n v="14731"/>
    <n v="47"/>
    <n v="3"/>
    <n v="380.02000000000027"/>
    <n v="4"/>
    <n v="3"/>
    <n v="2"/>
    <x v="4"/>
    <x v="1"/>
    <x v="0"/>
  </r>
  <r>
    <n v="14732"/>
    <n v="8"/>
    <n v="19"/>
    <n v="5517.0700000000452"/>
    <n v="5"/>
    <n v="5"/>
    <n v="5"/>
    <x v="1"/>
    <x v="1"/>
    <x v="0"/>
  </r>
  <r>
    <n v="14733"/>
    <n v="16"/>
    <n v="15"/>
    <n v="16184.970000000005"/>
    <n v="5"/>
    <n v="5"/>
    <n v="5"/>
    <x v="1"/>
    <x v="1"/>
    <x v="0"/>
  </r>
  <r>
    <n v="14734"/>
    <n v="425"/>
    <n v="4"/>
    <n v="1056.4199999999987"/>
    <n v="1"/>
    <n v="3"/>
    <n v="3"/>
    <x v="0"/>
    <x v="0"/>
    <x v="0"/>
  </r>
  <r>
    <n v="14735"/>
    <n v="3"/>
    <n v="56"/>
    <n v="12240.160000000065"/>
    <n v="5"/>
    <n v="5"/>
    <n v="5"/>
    <x v="1"/>
    <x v="1"/>
    <x v="0"/>
  </r>
  <r>
    <n v="14736"/>
    <n v="485"/>
    <n v="2"/>
    <n v="401.08000000000101"/>
    <n v="1"/>
    <n v="2"/>
    <n v="2"/>
    <x v="3"/>
    <x v="0"/>
    <x v="0"/>
  </r>
  <r>
    <n v="14737"/>
    <n v="3"/>
    <n v="4"/>
    <n v="3554.170000000001"/>
    <n v="5"/>
    <n v="3"/>
    <n v="5"/>
    <x v="2"/>
    <x v="1"/>
    <x v="0"/>
  </r>
  <r>
    <n v="14738"/>
    <n v="42"/>
    <n v="9"/>
    <n v="1821.8999999999967"/>
    <n v="4"/>
    <n v="5"/>
    <n v="4"/>
    <x v="1"/>
    <x v="1"/>
    <x v="0"/>
  </r>
  <r>
    <n v="14739"/>
    <n v="4"/>
    <n v="25"/>
    <n v="12287.5"/>
    <n v="5"/>
    <n v="5"/>
    <n v="5"/>
    <x v="1"/>
    <x v="1"/>
    <x v="0"/>
  </r>
  <r>
    <n v="14740"/>
    <n v="197"/>
    <n v="11"/>
    <n v="4161.060000000024"/>
    <n v="2"/>
    <n v="5"/>
    <n v="5"/>
    <x v="0"/>
    <x v="0"/>
    <x v="0"/>
  </r>
  <r>
    <n v="14741"/>
    <n v="11"/>
    <n v="7"/>
    <n v="1897.5899999999972"/>
    <n v="5"/>
    <n v="4"/>
    <n v="4"/>
    <x v="1"/>
    <x v="1"/>
    <x v="0"/>
  </r>
  <r>
    <n v="14742"/>
    <n v="435"/>
    <n v="1"/>
    <n v="579.84999999999991"/>
    <n v="1"/>
    <n v="1"/>
    <n v="2"/>
    <x v="3"/>
    <x v="0"/>
    <x v="0"/>
  </r>
  <r>
    <n v="14743"/>
    <n v="592"/>
    <n v="1"/>
    <n v="50.48"/>
    <n v="1"/>
    <n v="1"/>
    <n v="1"/>
    <x v="3"/>
    <x v="0"/>
    <x v="0"/>
  </r>
  <r>
    <n v="14744"/>
    <n v="16"/>
    <n v="14"/>
    <n v="3885.0800000000036"/>
    <n v="5"/>
    <n v="5"/>
    <n v="5"/>
    <x v="1"/>
    <x v="1"/>
    <x v="0"/>
  </r>
  <r>
    <n v="14745"/>
    <n v="112"/>
    <n v="12"/>
    <n v="2571.8099999999981"/>
    <n v="3"/>
    <n v="5"/>
    <n v="4"/>
    <x v="2"/>
    <x v="0"/>
    <x v="0"/>
  </r>
  <r>
    <n v="14746"/>
    <n v="406"/>
    <n v="4"/>
    <n v="593.5"/>
    <n v="2"/>
    <n v="3"/>
    <n v="2"/>
    <x v="0"/>
    <x v="0"/>
    <x v="0"/>
  </r>
  <r>
    <n v="14747"/>
    <n v="249"/>
    <n v="1"/>
    <n v="328.20000000000005"/>
    <n v="2"/>
    <n v="1"/>
    <n v="2"/>
    <x v="3"/>
    <x v="0"/>
    <x v="0"/>
  </r>
  <r>
    <n v="14748"/>
    <n v="29"/>
    <n v="10"/>
    <n v="3152.3199999999988"/>
    <n v="4"/>
    <n v="5"/>
    <n v="5"/>
    <x v="1"/>
    <x v="1"/>
    <x v="0"/>
  </r>
  <r>
    <n v="14749"/>
    <n v="479"/>
    <n v="1"/>
    <n v="310.14999999999992"/>
    <n v="1"/>
    <n v="1"/>
    <n v="2"/>
    <x v="3"/>
    <x v="0"/>
    <x v="0"/>
  </r>
  <r>
    <n v="14750"/>
    <n v="736"/>
    <n v="1"/>
    <n v="112.03000000000007"/>
    <n v="1"/>
    <n v="1"/>
    <n v="1"/>
    <x v="3"/>
    <x v="0"/>
    <x v="0"/>
  </r>
  <r>
    <n v="14751"/>
    <n v="684"/>
    <n v="2"/>
    <n v="126.45000000000003"/>
    <n v="1"/>
    <n v="2"/>
    <n v="1"/>
    <x v="3"/>
    <x v="0"/>
    <x v="0"/>
  </r>
  <r>
    <n v="14752"/>
    <n v="43"/>
    <n v="1"/>
    <n v="389.64"/>
    <n v="4"/>
    <n v="1"/>
    <n v="2"/>
    <x v="5"/>
    <x v="1"/>
    <x v="0"/>
  </r>
  <r>
    <n v="14753"/>
    <n v="87"/>
    <n v="2"/>
    <n v="869.50999999999988"/>
    <n v="3"/>
    <n v="2"/>
    <n v="3"/>
    <x v="4"/>
    <x v="1"/>
    <x v="0"/>
  </r>
  <r>
    <n v="14754"/>
    <n v="44"/>
    <n v="6"/>
    <n v="1550.4800000000021"/>
    <n v="4"/>
    <n v="4"/>
    <n v="4"/>
    <x v="1"/>
    <x v="1"/>
    <x v="0"/>
  </r>
  <r>
    <n v="14755"/>
    <n v="9"/>
    <n v="25"/>
    <n v="9972.5499999999156"/>
    <n v="5"/>
    <n v="5"/>
    <n v="5"/>
    <x v="1"/>
    <x v="1"/>
    <x v="0"/>
  </r>
  <r>
    <n v="14756"/>
    <n v="15"/>
    <n v="3"/>
    <n v="2653.7600000000034"/>
    <n v="5"/>
    <n v="3"/>
    <n v="4"/>
    <x v="2"/>
    <x v="1"/>
    <x v="0"/>
  </r>
  <r>
    <n v="14757"/>
    <n v="75"/>
    <n v="1"/>
    <n v="420.50000000000006"/>
    <n v="3"/>
    <n v="1"/>
    <n v="2"/>
    <x v="4"/>
    <x v="1"/>
    <x v="0"/>
  </r>
  <r>
    <n v="14758"/>
    <n v="144"/>
    <n v="7"/>
    <n v="2864.9699999999912"/>
    <n v="3"/>
    <n v="4"/>
    <n v="4"/>
    <x v="2"/>
    <x v="0"/>
    <x v="0"/>
  </r>
  <r>
    <n v="14759"/>
    <n v="4"/>
    <n v="3"/>
    <n v="1625.9700000000003"/>
    <n v="5"/>
    <n v="3"/>
    <n v="4"/>
    <x v="2"/>
    <x v="1"/>
    <x v="0"/>
  </r>
  <r>
    <n v="14760"/>
    <n v="297"/>
    <n v="1"/>
    <n v="89.2"/>
    <n v="2"/>
    <n v="1"/>
    <n v="1"/>
    <x v="3"/>
    <x v="0"/>
    <x v="0"/>
  </r>
  <r>
    <n v="14761"/>
    <n v="58"/>
    <n v="3"/>
    <n v="447.92000000000007"/>
    <n v="4"/>
    <n v="3"/>
    <n v="2"/>
    <x v="4"/>
    <x v="1"/>
    <x v="0"/>
  </r>
  <r>
    <n v="14762"/>
    <n v="263"/>
    <n v="2"/>
    <n v="417.56999999999982"/>
    <n v="2"/>
    <n v="2"/>
    <n v="2"/>
    <x v="3"/>
    <x v="0"/>
    <x v="0"/>
  </r>
  <r>
    <n v="14764"/>
    <n v="46"/>
    <n v="1"/>
    <n v="278.3"/>
    <n v="4"/>
    <n v="1"/>
    <n v="1"/>
    <x v="5"/>
    <x v="1"/>
    <x v="0"/>
  </r>
  <r>
    <n v="14765"/>
    <n v="29"/>
    <n v="3"/>
    <n v="254.11"/>
    <n v="4"/>
    <n v="3"/>
    <n v="1"/>
    <x v="4"/>
    <x v="1"/>
    <x v="0"/>
  </r>
  <r>
    <n v="14766"/>
    <n v="8"/>
    <n v="11"/>
    <n v="6556.1299999999428"/>
    <n v="5"/>
    <n v="5"/>
    <n v="5"/>
    <x v="1"/>
    <x v="1"/>
    <x v="0"/>
  </r>
  <r>
    <n v="14767"/>
    <n v="474"/>
    <n v="1"/>
    <n v="382.81000000000017"/>
    <n v="1"/>
    <n v="1"/>
    <n v="2"/>
    <x v="3"/>
    <x v="0"/>
    <x v="0"/>
  </r>
  <r>
    <n v="14768"/>
    <n v="17"/>
    <n v="2"/>
    <n v="192.6"/>
    <n v="5"/>
    <n v="2"/>
    <n v="1"/>
    <x v="5"/>
    <x v="1"/>
    <x v="0"/>
  </r>
  <r>
    <n v="14769"/>
    <n v="2"/>
    <n v="17"/>
    <n v="15771.880000000005"/>
    <n v="5"/>
    <n v="5"/>
    <n v="5"/>
    <x v="1"/>
    <x v="1"/>
    <x v="0"/>
  </r>
  <r>
    <n v="14770"/>
    <n v="232"/>
    <n v="8"/>
    <n v="3637.6400000000058"/>
    <n v="2"/>
    <n v="4"/>
    <n v="5"/>
    <x v="0"/>
    <x v="0"/>
    <x v="0"/>
  </r>
  <r>
    <n v="14771"/>
    <n v="621"/>
    <n v="2"/>
    <n v="594.61999999999932"/>
    <n v="1"/>
    <n v="2"/>
    <n v="2"/>
    <x v="3"/>
    <x v="0"/>
    <x v="0"/>
  </r>
  <r>
    <n v="14772"/>
    <n v="112"/>
    <n v="1"/>
    <n v="139.26000000000002"/>
    <n v="3"/>
    <n v="1"/>
    <n v="1"/>
    <x v="4"/>
    <x v="0"/>
    <x v="0"/>
  </r>
  <r>
    <n v="14773"/>
    <n v="592"/>
    <n v="1"/>
    <n v="140.54999999999998"/>
    <n v="1"/>
    <n v="1"/>
    <n v="1"/>
    <x v="3"/>
    <x v="0"/>
    <x v="0"/>
  </r>
  <r>
    <n v="14774"/>
    <n v="528"/>
    <n v="1"/>
    <n v="241.44999999999996"/>
    <n v="1"/>
    <n v="1"/>
    <n v="1"/>
    <x v="3"/>
    <x v="0"/>
    <x v="0"/>
  </r>
  <r>
    <n v="14775"/>
    <n v="58"/>
    <n v="3"/>
    <n v="1418.4600000000023"/>
    <n v="4"/>
    <n v="3"/>
    <n v="4"/>
    <x v="2"/>
    <x v="1"/>
    <x v="0"/>
  </r>
  <r>
    <n v="14776"/>
    <n v="51"/>
    <n v="15"/>
    <n v="3708.3000000000061"/>
    <n v="4"/>
    <n v="5"/>
    <n v="5"/>
    <x v="1"/>
    <x v="1"/>
    <x v="0"/>
  </r>
  <r>
    <n v="14777"/>
    <n v="403"/>
    <n v="1"/>
    <n v="307.56000000000006"/>
    <n v="2"/>
    <n v="1"/>
    <n v="2"/>
    <x v="3"/>
    <x v="0"/>
    <x v="0"/>
  </r>
  <r>
    <n v="14778"/>
    <n v="127"/>
    <n v="2"/>
    <n v="730.86000000000047"/>
    <n v="3"/>
    <n v="2"/>
    <n v="3"/>
    <x v="4"/>
    <x v="0"/>
    <x v="0"/>
  </r>
  <r>
    <n v="14779"/>
    <n v="280"/>
    <n v="3"/>
    <n v="386.14999999999969"/>
    <n v="2"/>
    <n v="3"/>
    <n v="2"/>
    <x v="0"/>
    <x v="0"/>
    <x v="0"/>
  </r>
  <r>
    <n v="14780"/>
    <n v="54"/>
    <n v="2"/>
    <n v="447.68000000000023"/>
    <n v="4"/>
    <n v="2"/>
    <n v="2"/>
    <x v="5"/>
    <x v="1"/>
    <x v="0"/>
  </r>
  <r>
    <n v="14782"/>
    <n v="319"/>
    <n v="1"/>
    <n v="200.10000000000002"/>
    <n v="2"/>
    <n v="1"/>
    <n v="1"/>
    <x v="3"/>
    <x v="0"/>
    <x v="0"/>
  </r>
  <r>
    <n v="14783"/>
    <n v="659"/>
    <n v="1"/>
    <n v="307.30000000000007"/>
    <n v="1"/>
    <n v="1"/>
    <n v="2"/>
    <x v="3"/>
    <x v="0"/>
    <x v="0"/>
  </r>
  <r>
    <n v="14784"/>
    <n v="26"/>
    <n v="3"/>
    <n v="449.93000000000018"/>
    <n v="4"/>
    <n v="3"/>
    <n v="2"/>
    <x v="4"/>
    <x v="1"/>
    <x v="0"/>
  </r>
  <r>
    <n v="14785"/>
    <n v="10"/>
    <n v="2"/>
    <n v="77.400000000000006"/>
    <n v="5"/>
    <n v="2"/>
    <n v="1"/>
    <x v="5"/>
    <x v="1"/>
    <x v="0"/>
  </r>
  <r>
    <n v="14786"/>
    <n v="550"/>
    <n v="1"/>
    <n v="90.960000000000022"/>
    <n v="1"/>
    <n v="1"/>
    <n v="1"/>
    <x v="3"/>
    <x v="0"/>
    <x v="0"/>
  </r>
  <r>
    <n v="14787"/>
    <n v="471"/>
    <n v="1"/>
    <n v="110.65000000000003"/>
    <n v="1"/>
    <n v="1"/>
    <n v="1"/>
    <x v="3"/>
    <x v="0"/>
    <x v="0"/>
  </r>
  <r>
    <n v="14788"/>
    <n v="7"/>
    <n v="3"/>
    <n v="1156.32"/>
    <n v="5"/>
    <n v="3"/>
    <n v="3"/>
    <x v="2"/>
    <x v="1"/>
    <x v="0"/>
  </r>
  <r>
    <n v="14789"/>
    <n v="28"/>
    <n v="1"/>
    <n v="197.64"/>
    <n v="4"/>
    <n v="1"/>
    <n v="1"/>
    <x v="5"/>
    <x v="1"/>
    <x v="0"/>
  </r>
  <r>
    <n v="14790"/>
    <n v="16"/>
    <n v="10"/>
    <n v="2526.6199999999967"/>
    <n v="5"/>
    <n v="5"/>
    <n v="4"/>
    <x v="1"/>
    <x v="1"/>
    <x v="0"/>
  </r>
  <r>
    <n v="14791"/>
    <n v="606"/>
    <n v="1"/>
    <n v="303.63000000000005"/>
    <n v="1"/>
    <n v="1"/>
    <n v="2"/>
    <x v="3"/>
    <x v="0"/>
    <x v="0"/>
  </r>
  <r>
    <n v="14792"/>
    <n v="63"/>
    <n v="1"/>
    <n v="6.2"/>
    <n v="3"/>
    <n v="1"/>
    <n v="1"/>
    <x v="4"/>
    <x v="1"/>
    <x v="0"/>
  </r>
  <r>
    <n v="14793"/>
    <n v="21"/>
    <n v="2"/>
    <n v="625.90000000000032"/>
    <n v="4"/>
    <n v="2"/>
    <n v="3"/>
    <x v="5"/>
    <x v="1"/>
    <x v="0"/>
  </r>
  <r>
    <n v="14794"/>
    <n v="2"/>
    <n v="10"/>
    <n v="1953.8999999999962"/>
    <n v="5"/>
    <n v="5"/>
    <n v="4"/>
    <x v="1"/>
    <x v="1"/>
    <x v="0"/>
  </r>
  <r>
    <n v="14795"/>
    <n v="166"/>
    <n v="1"/>
    <n v="131.45000000000002"/>
    <n v="3"/>
    <n v="1"/>
    <n v="1"/>
    <x v="4"/>
    <x v="0"/>
    <x v="0"/>
  </r>
  <r>
    <n v="14796"/>
    <n v="1"/>
    <n v="27"/>
    <n v="10889.640000000241"/>
    <n v="5"/>
    <n v="5"/>
    <n v="5"/>
    <x v="1"/>
    <x v="1"/>
    <x v="0"/>
  </r>
  <r>
    <n v="14797"/>
    <n v="507"/>
    <n v="1"/>
    <n v="300.31000000000006"/>
    <n v="1"/>
    <n v="1"/>
    <n v="2"/>
    <x v="3"/>
    <x v="0"/>
    <x v="0"/>
  </r>
  <r>
    <n v="14798"/>
    <n v="52"/>
    <n v="8"/>
    <n v="724.3100000000004"/>
    <n v="4"/>
    <n v="4"/>
    <n v="3"/>
    <x v="2"/>
    <x v="1"/>
    <x v="0"/>
  </r>
  <r>
    <n v="14799"/>
    <n v="51"/>
    <n v="2"/>
    <n v="338.14999999999986"/>
    <n v="4"/>
    <n v="2"/>
    <n v="2"/>
    <x v="5"/>
    <x v="1"/>
    <x v="0"/>
  </r>
  <r>
    <n v="14800"/>
    <n v="47"/>
    <n v="17"/>
    <n v="7774.3199999999924"/>
    <n v="4"/>
    <n v="5"/>
    <n v="5"/>
    <x v="1"/>
    <x v="1"/>
    <x v="0"/>
  </r>
  <r>
    <n v="14801"/>
    <n v="61"/>
    <n v="1"/>
    <n v="193.1399999999999"/>
    <n v="3"/>
    <n v="1"/>
    <n v="1"/>
    <x v="4"/>
    <x v="1"/>
    <x v="0"/>
  </r>
  <r>
    <n v="14802"/>
    <n v="438"/>
    <n v="2"/>
    <n v="1502.98"/>
    <n v="1"/>
    <n v="2"/>
    <n v="4"/>
    <x v="4"/>
    <x v="0"/>
    <x v="0"/>
  </r>
  <r>
    <n v="14803"/>
    <n v="162"/>
    <n v="3"/>
    <n v="845.55"/>
    <n v="3"/>
    <n v="3"/>
    <n v="3"/>
    <x v="2"/>
    <x v="0"/>
    <x v="0"/>
  </r>
  <r>
    <n v="14804"/>
    <n v="8"/>
    <n v="1"/>
    <n v="353.27"/>
    <n v="5"/>
    <n v="1"/>
    <n v="2"/>
    <x v="5"/>
    <x v="1"/>
    <x v="0"/>
  </r>
  <r>
    <n v="14805"/>
    <n v="15"/>
    <n v="7"/>
    <n v="1104.640000000001"/>
    <n v="5"/>
    <n v="4"/>
    <n v="3"/>
    <x v="2"/>
    <x v="1"/>
    <x v="0"/>
  </r>
  <r>
    <n v="14806"/>
    <n v="75"/>
    <n v="2"/>
    <n v="303.43"/>
    <n v="3"/>
    <n v="2"/>
    <n v="2"/>
    <x v="4"/>
    <x v="1"/>
    <x v="0"/>
  </r>
  <r>
    <n v="14807"/>
    <n v="390"/>
    <n v="2"/>
    <n v="519.29000000000053"/>
    <n v="2"/>
    <n v="2"/>
    <n v="2"/>
    <x v="3"/>
    <x v="0"/>
    <x v="0"/>
  </r>
  <r>
    <n v="14808"/>
    <n v="39"/>
    <n v="8"/>
    <n v="2741.1700000000033"/>
    <n v="4"/>
    <n v="4"/>
    <n v="4"/>
    <x v="1"/>
    <x v="1"/>
    <x v="0"/>
  </r>
  <r>
    <n v="14809"/>
    <n v="621"/>
    <n v="2"/>
    <n v="686.7600000000001"/>
    <n v="1"/>
    <n v="2"/>
    <n v="3"/>
    <x v="4"/>
    <x v="0"/>
    <x v="0"/>
  </r>
  <r>
    <n v="14810"/>
    <n v="40"/>
    <n v="13"/>
    <n v="2537.0200000000095"/>
    <n v="4"/>
    <n v="5"/>
    <n v="4"/>
    <x v="1"/>
    <x v="1"/>
    <x v="0"/>
  </r>
  <r>
    <n v="14811"/>
    <n v="387"/>
    <n v="1"/>
    <n v="170.50000000000003"/>
    <n v="2"/>
    <n v="1"/>
    <n v="1"/>
    <x v="3"/>
    <x v="0"/>
    <x v="0"/>
  </r>
  <r>
    <n v="14812"/>
    <n v="598"/>
    <n v="1"/>
    <n v="185.8000000000001"/>
    <n v="1"/>
    <n v="1"/>
    <n v="1"/>
    <x v="3"/>
    <x v="0"/>
    <x v="0"/>
  </r>
  <r>
    <n v="14813"/>
    <n v="369"/>
    <n v="4"/>
    <n v="1090.8699999999974"/>
    <n v="2"/>
    <n v="3"/>
    <n v="3"/>
    <x v="0"/>
    <x v="0"/>
    <x v="0"/>
  </r>
  <r>
    <n v="14814"/>
    <n v="581"/>
    <n v="1"/>
    <n v="160.46"/>
    <n v="1"/>
    <n v="1"/>
    <n v="1"/>
    <x v="3"/>
    <x v="0"/>
    <x v="0"/>
  </r>
  <r>
    <n v="14815"/>
    <n v="36"/>
    <n v="2"/>
    <n v="778.50000000000011"/>
    <n v="4"/>
    <n v="2"/>
    <n v="3"/>
    <x v="5"/>
    <x v="1"/>
    <x v="0"/>
  </r>
  <r>
    <n v="14816"/>
    <n v="197"/>
    <n v="1"/>
    <n v="271.84999999999997"/>
    <n v="2"/>
    <n v="1"/>
    <n v="1"/>
    <x v="3"/>
    <x v="0"/>
    <x v="0"/>
  </r>
  <r>
    <n v="14817"/>
    <n v="200"/>
    <n v="7"/>
    <n v="3959.8599999999878"/>
    <n v="2"/>
    <n v="4"/>
    <n v="5"/>
    <x v="0"/>
    <x v="0"/>
    <x v="0"/>
  </r>
  <r>
    <n v="14818"/>
    <n v="73"/>
    <n v="6"/>
    <n v="1170.4100000000026"/>
    <n v="3"/>
    <n v="4"/>
    <n v="3"/>
    <x v="2"/>
    <x v="1"/>
    <x v="0"/>
  </r>
  <r>
    <n v="14819"/>
    <n v="64"/>
    <n v="4"/>
    <n v="470.15999999999991"/>
    <n v="3"/>
    <n v="3"/>
    <n v="2"/>
    <x v="4"/>
    <x v="1"/>
    <x v="0"/>
  </r>
  <r>
    <n v="14820"/>
    <n v="21"/>
    <n v="9"/>
    <n v="1274.7599999999993"/>
    <n v="4"/>
    <n v="5"/>
    <n v="4"/>
    <x v="1"/>
    <x v="1"/>
    <x v="0"/>
  </r>
  <r>
    <n v="14821"/>
    <n v="366"/>
    <n v="7"/>
    <n v="1286.4499999999982"/>
    <n v="2"/>
    <n v="4"/>
    <n v="4"/>
    <x v="0"/>
    <x v="0"/>
    <x v="0"/>
  </r>
  <r>
    <n v="14822"/>
    <n v="485"/>
    <n v="1"/>
    <n v="157.70000000000002"/>
    <n v="1"/>
    <n v="1"/>
    <n v="1"/>
    <x v="3"/>
    <x v="0"/>
    <x v="0"/>
  </r>
  <r>
    <n v="14823"/>
    <n v="180"/>
    <n v="3"/>
    <n v="321.43000000000018"/>
    <n v="3"/>
    <n v="3"/>
    <n v="2"/>
    <x v="4"/>
    <x v="0"/>
    <x v="0"/>
  </r>
  <r>
    <n v="14824"/>
    <n v="10"/>
    <n v="10"/>
    <n v="4022.9099999999958"/>
    <n v="5"/>
    <n v="5"/>
    <n v="5"/>
    <x v="1"/>
    <x v="1"/>
    <x v="0"/>
  </r>
  <r>
    <n v="14825"/>
    <n v="3"/>
    <n v="24"/>
    <n v="4925.0800000000108"/>
    <n v="5"/>
    <n v="5"/>
    <n v="5"/>
    <x v="1"/>
    <x v="1"/>
    <x v="0"/>
  </r>
  <r>
    <n v="14826"/>
    <n v="581"/>
    <n v="2"/>
    <n v="385.2"/>
    <n v="1"/>
    <n v="2"/>
    <n v="2"/>
    <x v="3"/>
    <x v="0"/>
    <x v="0"/>
  </r>
  <r>
    <n v="14828"/>
    <n v="196"/>
    <n v="13"/>
    <n v="9839.4599999999882"/>
    <n v="2"/>
    <n v="5"/>
    <n v="5"/>
    <x v="0"/>
    <x v="0"/>
    <x v="0"/>
  </r>
  <r>
    <n v="14829"/>
    <n v="29"/>
    <n v="7"/>
    <n v="1692.8399999999972"/>
    <n v="4"/>
    <n v="4"/>
    <n v="4"/>
    <x v="1"/>
    <x v="1"/>
    <x v="0"/>
  </r>
  <r>
    <n v="14830"/>
    <n v="53"/>
    <n v="1"/>
    <n v="197.13000000000008"/>
    <n v="4"/>
    <n v="1"/>
    <n v="1"/>
    <x v="5"/>
    <x v="1"/>
    <x v="0"/>
  </r>
  <r>
    <n v="14831"/>
    <n v="680"/>
    <n v="3"/>
    <n v="1676.5699999999963"/>
    <n v="1"/>
    <n v="3"/>
    <n v="4"/>
    <x v="0"/>
    <x v="0"/>
    <x v="0"/>
  </r>
  <r>
    <n v="14832"/>
    <n v="630"/>
    <n v="1"/>
    <n v="322.69"/>
    <n v="1"/>
    <n v="1"/>
    <n v="2"/>
    <x v="3"/>
    <x v="0"/>
    <x v="0"/>
  </r>
  <r>
    <n v="14833"/>
    <n v="498"/>
    <n v="1"/>
    <n v="94.799999999999983"/>
    <n v="1"/>
    <n v="1"/>
    <n v="1"/>
    <x v="3"/>
    <x v="0"/>
    <x v="0"/>
  </r>
  <r>
    <n v="14834"/>
    <n v="17"/>
    <n v="7"/>
    <n v="2206.1600000000017"/>
    <n v="5"/>
    <n v="4"/>
    <n v="4"/>
    <x v="1"/>
    <x v="1"/>
    <x v="0"/>
  </r>
  <r>
    <n v="14835"/>
    <n v="528"/>
    <n v="2"/>
    <n v="297"/>
    <n v="1"/>
    <n v="2"/>
    <n v="2"/>
    <x v="3"/>
    <x v="0"/>
    <x v="0"/>
  </r>
  <r>
    <n v="14836"/>
    <n v="10"/>
    <n v="3"/>
    <n v="102.45"/>
    <n v="5"/>
    <n v="3"/>
    <n v="1"/>
    <x v="4"/>
    <x v="1"/>
    <x v="0"/>
  </r>
  <r>
    <n v="14837"/>
    <n v="89"/>
    <n v="9"/>
    <n v="3460.3199999999883"/>
    <n v="3"/>
    <n v="5"/>
    <n v="5"/>
    <x v="2"/>
    <x v="1"/>
    <x v="0"/>
  </r>
  <r>
    <n v="14838"/>
    <n v="423"/>
    <n v="2"/>
    <n v="773.66999999999882"/>
    <n v="1"/>
    <n v="2"/>
    <n v="3"/>
    <x v="4"/>
    <x v="0"/>
    <x v="0"/>
  </r>
  <r>
    <n v="14839"/>
    <n v="418"/>
    <n v="3"/>
    <n v="915.27999999999918"/>
    <n v="1"/>
    <n v="3"/>
    <n v="3"/>
    <x v="0"/>
    <x v="0"/>
    <x v="0"/>
  </r>
  <r>
    <n v="14840"/>
    <n v="267"/>
    <n v="2"/>
    <n v="362.71000000000004"/>
    <n v="2"/>
    <n v="2"/>
    <n v="2"/>
    <x v="3"/>
    <x v="0"/>
    <x v="0"/>
  </r>
  <r>
    <n v="14841"/>
    <n v="53"/>
    <n v="14"/>
    <n v="7163.0000000000018"/>
    <n v="4"/>
    <n v="5"/>
    <n v="5"/>
    <x v="1"/>
    <x v="1"/>
    <x v="0"/>
  </r>
  <r>
    <n v="14842"/>
    <n v="43"/>
    <n v="4"/>
    <n v="2824.6900000000019"/>
    <n v="4"/>
    <n v="3"/>
    <n v="4"/>
    <x v="2"/>
    <x v="1"/>
    <x v="0"/>
  </r>
  <r>
    <n v="14843"/>
    <n v="436"/>
    <n v="1"/>
    <n v="211.79999999999998"/>
    <n v="1"/>
    <n v="1"/>
    <n v="1"/>
    <x v="3"/>
    <x v="0"/>
    <x v="0"/>
  </r>
  <r>
    <n v="14844"/>
    <n v="63"/>
    <n v="10"/>
    <n v="6702.4299999999848"/>
    <n v="3"/>
    <n v="5"/>
    <n v="5"/>
    <x v="2"/>
    <x v="1"/>
    <x v="0"/>
  </r>
  <r>
    <n v="14845"/>
    <n v="599"/>
    <n v="1"/>
    <n v="150"/>
    <n v="1"/>
    <n v="1"/>
    <n v="1"/>
    <x v="3"/>
    <x v="0"/>
    <x v="0"/>
  </r>
  <r>
    <n v="14846"/>
    <n v="427"/>
    <n v="1"/>
    <n v="437.39999999999992"/>
    <n v="1"/>
    <n v="1"/>
    <n v="2"/>
    <x v="3"/>
    <x v="0"/>
    <x v="0"/>
  </r>
  <r>
    <n v="14847"/>
    <n v="148"/>
    <n v="3"/>
    <n v="1348.9499999999985"/>
    <n v="3"/>
    <n v="3"/>
    <n v="4"/>
    <x v="2"/>
    <x v="0"/>
    <x v="0"/>
  </r>
  <r>
    <n v="14848"/>
    <n v="404"/>
    <n v="1"/>
    <n v="310.56"/>
    <n v="2"/>
    <n v="1"/>
    <n v="2"/>
    <x v="3"/>
    <x v="0"/>
    <x v="0"/>
  </r>
  <r>
    <n v="14849"/>
    <n v="21"/>
    <n v="43"/>
    <n v="15763.449999999881"/>
    <n v="4"/>
    <n v="5"/>
    <n v="5"/>
    <x v="1"/>
    <x v="1"/>
    <x v="0"/>
  </r>
  <r>
    <n v="14850"/>
    <n v="311"/>
    <n v="7"/>
    <n v="1794.0100000000052"/>
    <n v="2"/>
    <n v="4"/>
    <n v="4"/>
    <x v="0"/>
    <x v="0"/>
    <x v="0"/>
  </r>
  <r>
    <n v="14851"/>
    <n v="23"/>
    <n v="3"/>
    <n v="829.4100000000002"/>
    <n v="4"/>
    <n v="3"/>
    <n v="3"/>
    <x v="2"/>
    <x v="1"/>
    <x v="0"/>
  </r>
  <r>
    <n v="14852"/>
    <n v="58"/>
    <n v="18"/>
    <n v="6147.1799999999839"/>
    <n v="4"/>
    <n v="5"/>
    <n v="5"/>
    <x v="1"/>
    <x v="1"/>
    <x v="0"/>
  </r>
  <r>
    <n v="14853"/>
    <n v="24"/>
    <n v="5"/>
    <n v="1376.8700000000006"/>
    <n v="4"/>
    <n v="4"/>
    <n v="4"/>
    <x v="1"/>
    <x v="1"/>
    <x v="0"/>
  </r>
  <r>
    <n v="14854"/>
    <n v="78"/>
    <n v="11"/>
    <n v="4322.8599999999878"/>
    <n v="3"/>
    <n v="5"/>
    <n v="5"/>
    <x v="2"/>
    <x v="1"/>
    <x v="0"/>
  </r>
  <r>
    <n v="14855"/>
    <n v="119"/>
    <n v="7"/>
    <n v="6520.3000000000256"/>
    <n v="3"/>
    <n v="4"/>
    <n v="5"/>
    <x v="2"/>
    <x v="0"/>
    <x v="0"/>
  </r>
  <r>
    <n v="14856"/>
    <n v="36"/>
    <n v="3"/>
    <n v="1311.3800000000006"/>
    <n v="4"/>
    <n v="3"/>
    <n v="4"/>
    <x v="2"/>
    <x v="1"/>
    <x v="0"/>
  </r>
  <r>
    <n v="14857"/>
    <n v="59"/>
    <n v="7"/>
    <n v="3651.8510000000142"/>
    <n v="3"/>
    <n v="4"/>
    <n v="5"/>
    <x v="2"/>
    <x v="1"/>
    <x v="0"/>
  </r>
  <r>
    <n v="14858"/>
    <n v="505"/>
    <n v="1"/>
    <n v="180.74999999999997"/>
    <n v="1"/>
    <n v="1"/>
    <n v="1"/>
    <x v="3"/>
    <x v="0"/>
    <x v="0"/>
  </r>
  <r>
    <n v="14859"/>
    <n v="12"/>
    <n v="5"/>
    <n v="1705.6399999999992"/>
    <n v="5"/>
    <n v="4"/>
    <n v="4"/>
    <x v="1"/>
    <x v="1"/>
    <x v="0"/>
  </r>
  <r>
    <n v="14860"/>
    <n v="19"/>
    <n v="1"/>
    <n v="170.31999999999996"/>
    <n v="5"/>
    <n v="1"/>
    <n v="1"/>
    <x v="5"/>
    <x v="1"/>
    <x v="0"/>
  </r>
  <r>
    <n v="14861"/>
    <n v="52"/>
    <n v="10"/>
    <n v="1380.7299999999968"/>
    <n v="4"/>
    <n v="5"/>
    <n v="4"/>
    <x v="1"/>
    <x v="1"/>
    <x v="0"/>
  </r>
  <r>
    <n v="14862"/>
    <n v="25"/>
    <n v="2"/>
    <n v="841.19999999999982"/>
    <n v="4"/>
    <n v="2"/>
    <n v="3"/>
    <x v="5"/>
    <x v="1"/>
    <x v="0"/>
  </r>
  <r>
    <n v="14863"/>
    <n v="29"/>
    <n v="1"/>
    <n v="266.76000000000005"/>
    <n v="4"/>
    <n v="1"/>
    <n v="1"/>
    <x v="5"/>
    <x v="1"/>
    <x v="0"/>
  </r>
  <r>
    <n v="14865"/>
    <n v="7"/>
    <n v="4"/>
    <n v="129.72"/>
    <n v="5"/>
    <n v="3"/>
    <n v="1"/>
    <x v="4"/>
    <x v="1"/>
    <x v="0"/>
  </r>
  <r>
    <n v="14866"/>
    <n v="10"/>
    <n v="19"/>
    <n v="20850.220000000038"/>
    <n v="5"/>
    <n v="5"/>
    <n v="5"/>
    <x v="1"/>
    <x v="1"/>
    <x v="0"/>
  </r>
  <r>
    <n v="14867"/>
    <n v="185"/>
    <n v="16"/>
    <n v="2952.0599999999981"/>
    <n v="3"/>
    <n v="5"/>
    <n v="4"/>
    <x v="2"/>
    <x v="0"/>
    <x v="0"/>
  </r>
  <r>
    <n v="14868"/>
    <n v="3"/>
    <n v="12"/>
    <n v="4184.0100000000075"/>
    <n v="5"/>
    <n v="5"/>
    <n v="5"/>
    <x v="1"/>
    <x v="1"/>
    <x v="0"/>
  </r>
  <r>
    <n v="14869"/>
    <n v="8"/>
    <n v="6"/>
    <n v="2804.2399999999916"/>
    <n v="5"/>
    <n v="4"/>
    <n v="4"/>
    <x v="1"/>
    <x v="1"/>
    <x v="0"/>
  </r>
  <r>
    <n v="14870"/>
    <n v="261"/>
    <n v="6"/>
    <n v="1838.9499999999973"/>
    <n v="2"/>
    <n v="4"/>
    <n v="4"/>
    <x v="0"/>
    <x v="0"/>
    <x v="0"/>
  </r>
  <r>
    <n v="14871"/>
    <n v="3"/>
    <n v="9"/>
    <n v="1258.9700000000005"/>
    <n v="5"/>
    <n v="5"/>
    <n v="4"/>
    <x v="1"/>
    <x v="1"/>
    <x v="0"/>
  </r>
  <r>
    <n v="14872"/>
    <n v="483"/>
    <n v="3"/>
    <n v="816.59999999999934"/>
    <n v="1"/>
    <n v="3"/>
    <n v="3"/>
    <x v="0"/>
    <x v="0"/>
    <x v="0"/>
  </r>
  <r>
    <n v="14873"/>
    <n v="210"/>
    <n v="2"/>
    <n v="854.12999999999965"/>
    <n v="2"/>
    <n v="2"/>
    <n v="3"/>
    <x v="4"/>
    <x v="0"/>
    <x v="0"/>
  </r>
  <r>
    <n v="14874"/>
    <n v="535"/>
    <n v="1"/>
    <n v="116.18000000000002"/>
    <n v="1"/>
    <n v="1"/>
    <n v="1"/>
    <x v="3"/>
    <x v="0"/>
    <x v="0"/>
  </r>
  <r>
    <n v="14875"/>
    <n v="107"/>
    <n v="3"/>
    <n v="2862.399999999996"/>
    <n v="3"/>
    <n v="3"/>
    <n v="4"/>
    <x v="2"/>
    <x v="0"/>
    <x v="0"/>
  </r>
  <r>
    <n v="14876"/>
    <n v="521"/>
    <n v="2"/>
    <n v="256.69999999999993"/>
    <n v="1"/>
    <n v="2"/>
    <n v="1"/>
    <x v="3"/>
    <x v="0"/>
    <x v="0"/>
  </r>
  <r>
    <n v="14877"/>
    <n v="418"/>
    <n v="2"/>
    <n v="437.00000000000006"/>
    <n v="1"/>
    <n v="2"/>
    <n v="2"/>
    <x v="3"/>
    <x v="0"/>
    <x v="0"/>
  </r>
  <r>
    <n v="14878"/>
    <n v="12"/>
    <n v="25"/>
    <n v="4105.2399999999916"/>
    <n v="5"/>
    <n v="5"/>
    <n v="5"/>
    <x v="1"/>
    <x v="1"/>
    <x v="0"/>
  </r>
  <r>
    <n v="14879"/>
    <n v="684"/>
    <n v="1"/>
    <n v="185.06000000000003"/>
    <n v="1"/>
    <n v="1"/>
    <n v="1"/>
    <x v="3"/>
    <x v="0"/>
    <x v="0"/>
  </r>
  <r>
    <n v="14880"/>
    <n v="77"/>
    <n v="3"/>
    <n v="706.18999999999949"/>
    <n v="3"/>
    <n v="3"/>
    <n v="3"/>
    <x v="2"/>
    <x v="1"/>
    <x v="0"/>
  </r>
  <r>
    <n v="14881"/>
    <n v="19"/>
    <n v="1"/>
    <n v="255.40000000000006"/>
    <n v="5"/>
    <n v="1"/>
    <n v="1"/>
    <x v="5"/>
    <x v="1"/>
    <x v="0"/>
  </r>
  <r>
    <n v="14882"/>
    <n v="26"/>
    <n v="14"/>
    <n v="3628.149999999996"/>
    <n v="4"/>
    <n v="5"/>
    <n v="5"/>
    <x v="1"/>
    <x v="1"/>
    <x v="0"/>
  </r>
  <r>
    <n v="14883"/>
    <n v="18"/>
    <n v="6"/>
    <n v="761.58999999999935"/>
    <n v="5"/>
    <n v="4"/>
    <n v="3"/>
    <x v="2"/>
    <x v="1"/>
    <x v="0"/>
  </r>
  <r>
    <n v="14884"/>
    <n v="669"/>
    <n v="1"/>
    <n v="120.60000000000001"/>
    <n v="1"/>
    <n v="1"/>
    <n v="1"/>
    <x v="3"/>
    <x v="0"/>
    <x v="0"/>
  </r>
  <r>
    <n v="14885"/>
    <n v="131"/>
    <n v="3"/>
    <n v="1598.1200000000008"/>
    <n v="3"/>
    <n v="3"/>
    <n v="4"/>
    <x v="2"/>
    <x v="0"/>
    <x v="0"/>
  </r>
  <r>
    <n v="14886"/>
    <n v="252"/>
    <n v="1"/>
    <n v="364.80000000000013"/>
    <n v="2"/>
    <n v="1"/>
    <n v="2"/>
    <x v="3"/>
    <x v="0"/>
    <x v="0"/>
  </r>
  <r>
    <n v="14887"/>
    <n v="79"/>
    <n v="1"/>
    <n v="1862"/>
    <n v="3"/>
    <n v="1"/>
    <n v="4"/>
    <x v="4"/>
    <x v="1"/>
    <x v="0"/>
  </r>
  <r>
    <n v="14888"/>
    <n v="207"/>
    <n v="1"/>
    <n v="369.19999999999987"/>
    <n v="2"/>
    <n v="1"/>
    <n v="2"/>
    <x v="3"/>
    <x v="0"/>
    <x v="0"/>
  </r>
  <r>
    <n v="14889"/>
    <n v="336"/>
    <n v="1"/>
    <n v="135.90000000000003"/>
    <n v="2"/>
    <n v="1"/>
    <n v="1"/>
    <x v="3"/>
    <x v="0"/>
    <x v="0"/>
  </r>
  <r>
    <n v="14890"/>
    <n v="253"/>
    <n v="3"/>
    <n v="817.25"/>
    <n v="2"/>
    <n v="3"/>
    <n v="3"/>
    <x v="0"/>
    <x v="0"/>
    <x v="0"/>
  </r>
  <r>
    <n v="14891"/>
    <n v="148"/>
    <n v="4"/>
    <n v="1106.7299999999977"/>
    <n v="3"/>
    <n v="3"/>
    <n v="3"/>
    <x v="2"/>
    <x v="0"/>
    <x v="0"/>
  </r>
  <r>
    <n v="14892"/>
    <n v="690"/>
    <n v="1"/>
    <n v="202.34999999999994"/>
    <n v="1"/>
    <n v="1"/>
    <n v="1"/>
    <x v="3"/>
    <x v="0"/>
    <x v="0"/>
  </r>
  <r>
    <n v="14893"/>
    <n v="9"/>
    <n v="3"/>
    <n v="1809.6099999999958"/>
    <n v="5"/>
    <n v="3"/>
    <n v="4"/>
    <x v="2"/>
    <x v="1"/>
    <x v="0"/>
  </r>
  <r>
    <n v="14894"/>
    <n v="85"/>
    <n v="3"/>
    <n v="1492.8099999999984"/>
    <n v="3"/>
    <n v="3"/>
    <n v="4"/>
    <x v="2"/>
    <x v="1"/>
    <x v="0"/>
  </r>
  <r>
    <n v="14895"/>
    <n v="7"/>
    <n v="38"/>
    <n v="25119.539999999448"/>
    <n v="5"/>
    <n v="5"/>
    <n v="5"/>
    <x v="1"/>
    <x v="1"/>
    <x v="0"/>
  </r>
  <r>
    <n v="14896"/>
    <n v="204"/>
    <n v="8"/>
    <n v="2092.4200000000005"/>
    <n v="2"/>
    <n v="4"/>
    <n v="4"/>
    <x v="0"/>
    <x v="0"/>
    <x v="0"/>
  </r>
  <r>
    <n v="14897"/>
    <n v="7"/>
    <n v="8"/>
    <n v="3140.5399999999945"/>
    <n v="5"/>
    <n v="4"/>
    <n v="5"/>
    <x v="1"/>
    <x v="1"/>
    <x v="0"/>
  </r>
  <r>
    <n v="14898"/>
    <n v="23"/>
    <n v="14"/>
    <n v="3507.8099999999699"/>
    <n v="4"/>
    <n v="5"/>
    <n v="5"/>
    <x v="1"/>
    <x v="1"/>
    <x v="0"/>
  </r>
  <r>
    <n v="14899"/>
    <n v="395"/>
    <n v="1"/>
    <n v="1384.8800000000022"/>
    <n v="2"/>
    <n v="1"/>
    <n v="4"/>
    <x v="4"/>
    <x v="0"/>
    <x v="0"/>
  </r>
  <r>
    <n v="14900"/>
    <n v="522"/>
    <n v="1"/>
    <n v="13.919999999999998"/>
    <n v="1"/>
    <n v="1"/>
    <n v="1"/>
    <x v="3"/>
    <x v="0"/>
    <x v="0"/>
  </r>
  <r>
    <n v="14901"/>
    <n v="11"/>
    <n v="12"/>
    <n v="2289.6500000000046"/>
    <n v="5"/>
    <n v="5"/>
    <n v="4"/>
    <x v="1"/>
    <x v="1"/>
    <x v="0"/>
  </r>
  <r>
    <n v="14902"/>
    <n v="25"/>
    <n v="3"/>
    <n v="1035.620000000001"/>
    <n v="4"/>
    <n v="3"/>
    <n v="3"/>
    <x v="2"/>
    <x v="1"/>
    <x v="0"/>
  </r>
  <r>
    <n v="14903"/>
    <n v="21"/>
    <n v="5"/>
    <n v="2810.6300000000042"/>
    <n v="4"/>
    <n v="4"/>
    <n v="4"/>
    <x v="1"/>
    <x v="1"/>
    <x v="0"/>
  </r>
  <r>
    <n v="14904"/>
    <n v="2"/>
    <n v="4"/>
    <n v="1640.640000000006"/>
    <n v="5"/>
    <n v="3"/>
    <n v="4"/>
    <x v="2"/>
    <x v="1"/>
    <x v="0"/>
  </r>
  <r>
    <n v="14905"/>
    <n v="157"/>
    <n v="8"/>
    <n v="1971.3899999999971"/>
    <n v="3"/>
    <n v="4"/>
    <n v="4"/>
    <x v="2"/>
    <x v="0"/>
    <x v="0"/>
  </r>
  <r>
    <n v="14906"/>
    <n v="445"/>
    <n v="1"/>
    <n v="68.44"/>
    <n v="1"/>
    <n v="1"/>
    <n v="1"/>
    <x v="3"/>
    <x v="0"/>
    <x v="0"/>
  </r>
  <r>
    <n v="14907"/>
    <n v="3"/>
    <n v="16"/>
    <n v="6165.7900000000236"/>
    <n v="5"/>
    <n v="5"/>
    <n v="5"/>
    <x v="1"/>
    <x v="1"/>
    <x v="0"/>
  </r>
  <r>
    <n v="14908"/>
    <n v="74"/>
    <n v="2"/>
    <n v="381.9"/>
    <n v="3"/>
    <n v="2"/>
    <n v="2"/>
    <x v="4"/>
    <x v="1"/>
    <x v="0"/>
  </r>
  <r>
    <n v="14909"/>
    <n v="437"/>
    <n v="3"/>
    <n v="1404.6799999999971"/>
    <n v="1"/>
    <n v="3"/>
    <n v="4"/>
    <x v="0"/>
    <x v="0"/>
    <x v="0"/>
  </r>
  <r>
    <n v="14910"/>
    <n v="2"/>
    <n v="4"/>
    <n v="434.35000000000025"/>
    <n v="5"/>
    <n v="3"/>
    <n v="2"/>
    <x v="4"/>
    <x v="1"/>
    <x v="0"/>
  </r>
  <r>
    <n v="14911"/>
    <n v="1"/>
    <n v="398"/>
    <n v="295972.62999999989"/>
    <n v="5"/>
    <n v="5"/>
    <n v="5"/>
    <x v="1"/>
    <x v="1"/>
    <x v="27"/>
  </r>
  <r>
    <n v="14912"/>
    <n v="16"/>
    <n v="6"/>
    <n v="1889.2499999999998"/>
    <n v="5"/>
    <n v="4"/>
    <n v="4"/>
    <x v="1"/>
    <x v="1"/>
    <x v="3"/>
  </r>
  <r>
    <n v="14913"/>
    <n v="35"/>
    <n v="8"/>
    <n v="4073.1300000000033"/>
    <n v="4"/>
    <n v="4"/>
    <n v="5"/>
    <x v="1"/>
    <x v="1"/>
    <x v="0"/>
  </r>
  <r>
    <n v="14915"/>
    <n v="91"/>
    <n v="11"/>
    <n v="1811.2499999999998"/>
    <n v="3"/>
    <n v="5"/>
    <n v="4"/>
    <x v="2"/>
    <x v="0"/>
    <x v="0"/>
  </r>
  <r>
    <n v="14916"/>
    <n v="70"/>
    <n v="8"/>
    <n v="3042.9500000000066"/>
    <n v="3"/>
    <n v="4"/>
    <n v="5"/>
    <x v="2"/>
    <x v="1"/>
    <x v="0"/>
  </r>
  <r>
    <n v="14917"/>
    <n v="596"/>
    <n v="2"/>
    <n v="1123.75"/>
    <n v="1"/>
    <n v="2"/>
    <n v="3"/>
    <x v="4"/>
    <x v="0"/>
    <x v="0"/>
  </r>
  <r>
    <n v="14918"/>
    <n v="115"/>
    <n v="9"/>
    <n v="5955.8100000000204"/>
    <n v="3"/>
    <n v="5"/>
    <n v="5"/>
    <x v="2"/>
    <x v="0"/>
    <x v="0"/>
  </r>
  <r>
    <n v="14919"/>
    <n v="539"/>
    <n v="1"/>
    <n v="359.35"/>
    <n v="1"/>
    <n v="1"/>
    <n v="2"/>
    <x v="3"/>
    <x v="0"/>
    <x v="0"/>
  </r>
  <r>
    <n v="14920"/>
    <n v="212"/>
    <n v="3"/>
    <n v="1607.1700000000008"/>
    <n v="2"/>
    <n v="3"/>
    <n v="4"/>
    <x v="0"/>
    <x v="0"/>
    <x v="0"/>
  </r>
  <r>
    <n v="14921"/>
    <n v="30"/>
    <n v="2"/>
    <n v="1316.0700000000024"/>
    <n v="4"/>
    <n v="2"/>
    <n v="4"/>
    <x v="5"/>
    <x v="1"/>
    <x v="0"/>
  </r>
  <r>
    <n v="14922"/>
    <n v="393"/>
    <n v="2"/>
    <n v="843.74000000000012"/>
    <n v="2"/>
    <n v="2"/>
    <n v="3"/>
    <x v="4"/>
    <x v="0"/>
    <x v="0"/>
  </r>
  <r>
    <n v="14923"/>
    <n v="50"/>
    <n v="1"/>
    <n v="749.09999999999934"/>
    <n v="4"/>
    <n v="1"/>
    <n v="3"/>
    <x v="5"/>
    <x v="1"/>
    <x v="0"/>
  </r>
  <r>
    <n v="14924"/>
    <n v="245"/>
    <n v="3"/>
    <n v="931.00999999999931"/>
    <n v="2"/>
    <n v="3"/>
    <n v="3"/>
    <x v="0"/>
    <x v="0"/>
    <x v="0"/>
  </r>
  <r>
    <n v="14926"/>
    <n v="381"/>
    <n v="2"/>
    <n v="359.39999999999992"/>
    <n v="2"/>
    <n v="2"/>
    <n v="2"/>
    <x v="3"/>
    <x v="0"/>
    <x v="0"/>
  </r>
  <r>
    <n v="14927"/>
    <n v="396"/>
    <n v="1"/>
    <n v="308.19999999999993"/>
    <n v="2"/>
    <n v="1"/>
    <n v="2"/>
    <x v="3"/>
    <x v="0"/>
    <x v="0"/>
  </r>
  <r>
    <n v="14928"/>
    <n v="627"/>
    <n v="1"/>
    <n v="223.90999999999994"/>
    <n v="1"/>
    <n v="1"/>
    <n v="1"/>
    <x v="3"/>
    <x v="0"/>
    <x v="0"/>
  </r>
  <r>
    <n v="14929"/>
    <n v="32"/>
    <n v="2"/>
    <n v="836.6899999999996"/>
    <n v="4"/>
    <n v="2"/>
    <n v="3"/>
    <x v="5"/>
    <x v="1"/>
    <x v="0"/>
  </r>
  <r>
    <n v="14930"/>
    <n v="108"/>
    <n v="6"/>
    <n v="5246.6299999999701"/>
    <n v="3"/>
    <n v="4"/>
    <n v="5"/>
    <x v="2"/>
    <x v="0"/>
    <x v="34"/>
  </r>
  <r>
    <n v="14931"/>
    <n v="4"/>
    <n v="5"/>
    <n v="1257.68"/>
    <n v="5"/>
    <n v="4"/>
    <n v="4"/>
    <x v="1"/>
    <x v="1"/>
    <x v="34"/>
  </r>
  <r>
    <n v="14932"/>
    <n v="365"/>
    <n v="2"/>
    <n v="1029.6599999999985"/>
    <n v="2"/>
    <n v="2"/>
    <n v="3"/>
    <x v="4"/>
    <x v="0"/>
    <x v="34"/>
  </r>
  <r>
    <n v="14933"/>
    <n v="443"/>
    <n v="4"/>
    <n v="1770"/>
    <n v="1"/>
    <n v="3"/>
    <n v="4"/>
    <x v="0"/>
    <x v="0"/>
    <x v="34"/>
  </r>
  <r>
    <n v="14934"/>
    <n v="81"/>
    <n v="5"/>
    <n v="3503.4999999999995"/>
    <n v="3"/>
    <n v="4"/>
    <n v="5"/>
    <x v="2"/>
    <x v="1"/>
    <x v="34"/>
  </r>
  <r>
    <n v="14935"/>
    <n v="297"/>
    <n v="2"/>
    <n v="2849.83"/>
    <n v="2"/>
    <n v="2"/>
    <n v="4"/>
    <x v="4"/>
    <x v="0"/>
    <x v="34"/>
  </r>
  <r>
    <n v="14936"/>
    <n v="33"/>
    <n v="12"/>
    <n v="12410.809999999872"/>
    <n v="4"/>
    <n v="5"/>
    <n v="5"/>
    <x v="1"/>
    <x v="1"/>
    <x v="34"/>
  </r>
  <r>
    <n v="14937"/>
    <n v="56"/>
    <n v="3"/>
    <n v="1621.8799999999992"/>
    <n v="4"/>
    <n v="3"/>
    <n v="4"/>
    <x v="2"/>
    <x v="1"/>
    <x v="34"/>
  </r>
  <r>
    <n v="14938"/>
    <n v="562"/>
    <n v="2"/>
    <n v="2322.4300000000017"/>
    <n v="1"/>
    <n v="2"/>
    <n v="4"/>
    <x v="4"/>
    <x v="0"/>
    <x v="34"/>
  </r>
  <r>
    <n v="14940"/>
    <n v="417"/>
    <n v="2"/>
    <n v="531.4899999999999"/>
    <n v="1"/>
    <n v="2"/>
    <n v="2"/>
    <x v="3"/>
    <x v="0"/>
    <x v="0"/>
  </r>
  <r>
    <n v="14941"/>
    <n v="578"/>
    <n v="1"/>
    <n v="182.09999999999997"/>
    <n v="1"/>
    <n v="1"/>
    <n v="1"/>
    <x v="3"/>
    <x v="0"/>
    <x v="0"/>
  </r>
  <r>
    <n v="14942"/>
    <n v="401"/>
    <n v="4"/>
    <n v="746.55999999999983"/>
    <n v="2"/>
    <n v="3"/>
    <n v="3"/>
    <x v="0"/>
    <x v="0"/>
    <x v="0"/>
  </r>
  <r>
    <n v="14943"/>
    <n v="663"/>
    <n v="1"/>
    <n v="107.62"/>
    <n v="1"/>
    <n v="1"/>
    <n v="1"/>
    <x v="3"/>
    <x v="0"/>
    <x v="0"/>
  </r>
  <r>
    <n v="14944"/>
    <n v="29"/>
    <n v="19"/>
    <n v="9784.6699999999601"/>
    <n v="4"/>
    <n v="5"/>
    <n v="5"/>
    <x v="1"/>
    <x v="1"/>
    <x v="0"/>
  </r>
  <r>
    <n v="14945"/>
    <n v="413"/>
    <n v="1"/>
    <n v="179.40000000000006"/>
    <n v="1"/>
    <n v="1"/>
    <n v="1"/>
    <x v="3"/>
    <x v="0"/>
    <x v="0"/>
  </r>
  <r>
    <n v="14946"/>
    <n v="14"/>
    <n v="1"/>
    <n v="100.90000000000002"/>
    <n v="5"/>
    <n v="1"/>
    <n v="1"/>
    <x v="5"/>
    <x v="1"/>
    <x v="0"/>
  </r>
  <r>
    <n v="14947"/>
    <n v="72"/>
    <n v="6"/>
    <n v="1049.7900000000006"/>
    <n v="3"/>
    <n v="4"/>
    <n v="3"/>
    <x v="2"/>
    <x v="1"/>
    <x v="0"/>
  </r>
  <r>
    <n v="14948"/>
    <n v="23"/>
    <n v="6"/>
    <n v="1101.9700000000009"/>
    <n v="4"/>
    <n v="4"/>
    <n v="3"/>
    <x v="2"/>
    <x v="1"/>
    <x v="0"/>
  </r>
  <r>
    <n v="14949"/>
    <n v="469"/>
    <n v="4"/>
    <n v="514.99999999999989"/>
    <n v="1"/>
    <n v="3"/>
    <n v="2"/>
    <x v="0"/>
    <x v="0"/>
    <x v="0"/>
  </r>
  <r>
    <n v="14950"/>
    <n v="19"/>
    <n v="1"/>
    <n v="371.19999999999987"/>
    <n v="5"/>
    <n v="1"/>
    <n v="2"/>
    <x v="5"/>
    <x v="1"/>
    <x v="0"/>
  </r>
  <r>
    <n v="14951"/>
    <n v="79"/>
    <n v="1"/>
    <n v="311.69000000000023"/>
    <n v="3"/>
    <n v="1"/>
    <n v="2"/>
    <x v="4"/>
    <x v="1"/>
    <x v="0"/>
  </r>
  <r>
    <n v="14952"/>
    <n v="59"/>
    <n v="32"/>
    <n v="17629.349999999966"/>
    <n v="3"/>
    <n v="5"/>
    <n v="5"/>
    <x v="2"/>
    <x v="1"/>
    <x v="0"/>
  </r>
  <r>
    <n v="14953"/>
    <n v="25"/>
    <n v="4"/>
    <n v="1013.7699999999952"/>
    <n v="4"/>
    <n v="3"/>
    <n v="3"/>
    <x v="2"/>
    <x v="1"/>
    <x v="0"/>
  </r>
  <r>
    <n v="14954"/>
    <n v="12"/>
    <n v="2"/>
    <n v="503.44000000000079"/>
    <n v="5"/>
    <n v="2"/>
    <n v="2"/>
    <x v="5"/>
    <x v="1"/>
    <x v="0"/>
  </r>
  <r>
    <n v="14955"/>
    <n v="732"/>
    <n v="1"/>
    <n v="163.7700000000001"/>
    <n v="1"/>
    <n v="1"/>
    <n v="1"/>
    <x v="3"/>
    <x v="0"/>
    <x v="0"/>
  </r>
  <r>
    <n v="14956"/>
    <n v="421"/>
    <n v="1"/>
    <n v="1325"/>
    <n v="1"/>
    <n v="1"/>
    <n v="4"/>
    <x v="4"/>
    <x v="0"/>
    <x v="0"/>
  </r>
  <r>
    <n v="14957"/>
    <n v="253"/>
    <n v="2"/>
    <n v="333.29000000000013"/>
    <n v="2"/>
    <n v="2"/>
    <n v="2"/>
    <x v="3"/>
    <x v="0"/>
    <x v="0"/>
  </r>
  <r>
    <n v="14958"/>
    <n v="147"/>
    <n v="6"/>
    <n v="957.94000000000051"/>
    <n v="3"/>
    <n v="4"/>
    <n v="3"/>
    <x v="2"/>
    <x v="0"/>
    <x v="0"/>
  </r>
  <r>
    <n v="14959"/>
    <n v="64"/>
    <n v="4"/>
    <n v="695.41999999999905"/>
    <n v="3"/>
    <n v="3"/>
    <n v="3"/>
    <x v="2"/>
    <x v="1"/>
    <x v="0"/>
  </r>
  <r>
    <n v="14960"/>
    <n v="8"/>
    <n v="2"/>
    <n v="221.2700000000001"/>
    <n v="5"/>
    <n v="2"/>
    <n v="1"/>
    <x v="5"/>
    <x v="1"/>
    <x v="0"/>
  </r>
  <r>
    <n v="14961"/>
    <n v="10"/>
    <n v="22"/>
    <n v="16410.150000000227"/>
    <n v="5"/>
    <n v="5"/>
    <n v="5"/>
    <x v="1"/>
    <x v="1"/>
    <x v="0"/>
  </r>
  <r>
    <n v="14962"/>
    <n v="270"/>
    <n v="4"/>
    <n v="366.90999999999991"/>
    <n v="2"/>
    <n v="3"/>
    <n v="2"/>
    <x v="0"/>
    <x v="0"/>
    <x v="0"/>
  </r>
  <r>
    <n v="14963"/>
    <n v="9"/>
    <n v="12"/>
    <n v="3164.479999999985"/>
    <n v="5"/>
    <n v="5"/>
    <n v="5"/>
    <x v="1"/>
    <x v="1"/>
    <x v="0"/>
  </r>
  <r>
    <n v="14964"/>
    <n v="247"/>
    <n v="1"/>
    <n v="206.21"/>
    <n v="2"/>
    <n v="1"/>
    <n v="1"/>
    <x v="3"/>
    <x v="0"/>
    <x v="0"/>
  </r>
  <r>
    <n v="14965"/>
    <n v="96"/>
    <n v="2"/>
    <n v="599.00000000000011"/>
    <n v="3"/>
    <n v="2"/>
    <n v="2"/>
    <x v="4"/>
    <x v="0"/>
    <x v="0"/>
  </r>
  <r>
    <n v="14966"/>
    <n v="14"/>
    <n v="6"/>
    <n v="1115.8399999999972"/>
    <n v="5"/>
    <n v="4"/>
    <n v="3"/>
    <x v="2"/>
    <x v="1"/>
    <x v="0"/>
  </r>
  <r>
    <n v="14967"/>
    <n v="49"/>
    <n v="6"/>
    <n v="1982.6100000000004"/>
    <n v="4"/>
    <n v="4"/>
    <n v="4"/>
    <x v="1"/>
    <x v="1"/>
    <x v="0"/>
  </r>
  <r>
    <n v="14968"/>
    <n v="30"/>
    <n v="2"/>
    <n v="504.99000000000012"/>
    <n v="4"/>
    <n v="2"/>
    <n v="2"/>
    <x v="5"/>
    <x v="1"/>
    <x v="0"/>
  </r>
  <r>
    <n v="14969"/>
    <n v="703"/>
    <n v="1"/>
    <n v="906.22999999999968"/>
    <n v="1"/>
    <n v="1"/>
    <n v="3"/>
    <x v="4"/>
    <x v="0"/>
    <x v="0"/>
  </r>
  <r>
    <n v="14970"/>
    <n v="68"/>
    <n v="12"/>
    <n v="4919.3499999999904"/>
    <n v="3"/>
    <n v="5"/>
    <n v="5"/>
    <x v="2"/>
    <x v="1"/>
    <x v="0"/>
  </r>
  <r>
    <n v="14971"/>
    <n v="35"/>
    <n v="3"/>
    <n v="1116.569999999999"/>
    <n v="4"/>
    <n v="3"/>
    <n v="3"/>
    <x v="2"/>
    <x v="1"/>
    <x v="0"/>
  </r>
  <r>
    <n v="14972"/>
    <n v="128"/>
    <n v="2"/>
    <n v="145.07"/>
    <n v="3"/>
    <n v="2"/>
    <n v="1"/>
    <x v="4"/>
    <x v="0"/>
    <x v="0"/>
  </r>
  <r>
    <n v="14973"/>
    <n v="107"/>
    <n v="3"/>
    <n v="1314.4499999999994"/>
    <n v="3"/>
    <n v="3"/>
    <n v="4"/>
    <x v="2"/>
    <x v="0"/>
    <x v="0"/>
  </r>
  <r>
    <n v="14974"/>
    <n v="37"/>
    <n v="1"/>
    <n v="114.38999999999992"/>
    <n v="4"/>
    <n v="1"/>
    <n v="1"/>
    <x v="5"/>
    <x v="1"/>
    <x v="0"/>
  </r>
  <r>
    <n v="14975"/>
    <n v="57"/>
    <n v="2"/>
    <n v="472.38999999999993"/>
    <n v="4"/>
    <n v="2"/>
    <n v="2"/>
    <x v="5"/>
    <x v="1"/>
    <x v="0"/>
  </r>
  <r>
    <n v="14976"/>
    <n v="57"/>
    <n v="7"/>
    <n v="790.86000000000035"/>
    <n v="4"/>
    <n v="4"/>
    <n v="3"/>
    <x v="2"/>
    <x v="1"/>
    <x v="0"/>
  </r>
  <r>
    <n v="14977"/>
    <n v="725"/>
    <n v="1"/>
    <n v="31.929999999999996"/>
    <n v="1"/>
    <n v="1"/>
    <n v="1"/>
    <x v="3"/>
    <x v="0"/>
    <x v="0"/>
  </r>
  <r>
    <n v="14978"/>
    <n v="72"/>
    <n v="10"/>
    <n v="3142.1400000000126"/>
    <n v="3"/>
    <n v="5"/>
    <n v="5"/>
    <x v="2"/>
    <x v="1"/>
    <x v="0"/>
  </r>
  <r>
    <n v="14979"/>
    <n v="735"/>
    <n v="1"/>
    <n v="439.45999999999947"/>
    <n v="1"/>
    <n v="1"/>
    <n v="2"/>
    <x v="3"/>
    <x v="0"/>
    <x v="0"/>
  </r>
  <r>
    <n v="14980"/>
    <n v="737"/>
    <n v="1"/>
    <n v="150.67999999999995"/>
    <n v="1"/>
    <n v="1"/>
    <n v="1"/>
    <x v="3"/>
    <x v="0"/>
    <x v="0"/>
  </r>
  <r>
    <n v="14981"/>
    <n v="246"/>
    <n v="2"/>
    <n v="372.92000000000007"/>
    <n v="2"/>
    <n v="2"/>
    <n v="2"/>
    <x v="3"/>
    <x v="0"/>
    <x v="0"/>
  </r>
  <r>
    <n v="14982"/>
    <n v="572"/>
    <n v="1"/>
    <n v="237.77999999999992"/>
    <n v="1"/>
    <n v="1"/>
    <n v="1"/>
    <x v="3"/>
    <x v="0"/>
    <x v="0"/>
  </r>
  <r>
    <n v="14983"/>
    <n v="689"/>
    <n v="1"/>
    <n v="183.1999999999999"/>
    <n v="1"/>
    <n v="1"/>
    <n v="1"/>
    <x v="3"/>
    <x v="0"/>
    <x v="0"/>
  </r>
  <r>
    <n v="14984"/>
    <n v="19"/>
    <n v="6"/>
    <n v="1271.4100000000017"/>
    <n v="5"/>
    <n v="4"/>
    <n v="4"/>
    <x v="1"/>
    <x v="1"/>
    <x v="0"/>
  </r>
  <r>
    <n v="14985"/>
    <n v="198"/>
    <n v="2"/>
    <n v="296.74999999999994"/>
    <n v="2"/>
    <n v="2"/>
    <n v="2"/>
    <x v="3"/>
    <x v="0"/>
    <x v="0"/>
  </r>
  <r>
    <n v="14986"/>
    <n v="376"/>
    <n v="2"/>
    <n v="566.900000000001"/>
    <n v="2"/>
    <n v="2"/>
    <n v="2"/>
    <x v="3"/>
    <x v="0"/>
    <x v="0"/>
  </r>
  <r>
    <n v="14987"/>
    <n v="15"/>
    <n v="8"/>
    <n v="1713.8499999999995"/>
    <n v="5"/>
    <n v="4"/>
    <n v="4"/>
    <x v="1"/>
    <x v="1"/>
    <x v="0"/>
  </r>
  <r>
    <n v="14988"/>
    <n v="211"/>
    <n v="7"/>
    <n v="2066.5999999999908"/>
    <n v="2"/>
    <n v="4"/>
    <n v="4"/>
    <x v="0"/>
    <x v="0"/>
    <x v="0"/>
  </r>
  <r>
    <n v="14989"/>
    <n v="661"/>
    <n v="1"/>
    <n v="342.39999999999986"/>
    <n v="1"/>
    <n v="1"/>
    <n v="2"/>
    <x v="3"/>
    <x v="0"/>
    <x v="0"/>
  </r>
  <r>
    <n v="14990"/>
    <n v="612"/>
    <n v="2"/>
    <n v="305.42"/>
    <n v="1"/>
    <n v="2"/>
    <n v="2"/>
    <x v="3"/>
    <x v="0"/>
    <x v="0"/>
  </r>
  <r>
    <n v="14991"/>
    <n v="430"/>
    <n v="1"/>
    <n v="314.67"/>
    <n v="1"/>
    <n v="1"/>
    <n v="2"/>
    <x v="3"/>
    <x v="0"/>
    <x v="0"/>
  </r>
  <r>
    <n v="14992"/>
    <n v="442"/>
    <n v="1"/>
    <n v="210.50000000000003"/>
    <n v="1"/>
    <n v="1"/>
    <n v="1"/>
    <x v="3"/>
    <x v="0"/>
    <x v="0"/>
  </r>
  <r>
    <n v="14993"/>
    <n v="563"/>
    <n v="1"/>
    <n v="36.130000000000003"/>
    <n v="1"/>
    <n v="1"/>
    <n v="1"/>
    <x v="3"/>
    <x v="0"/>
    <x v="0"/>
  </r>
  <r>
    <n v="14994"/>
    <n v="382"/>
    <n v="5"/>
    <n v="960.63000000000329"/>
    <n v="2"/>
    <n v="4"/>
    <n v="3"/>
    <x v="0"/>
    <x v="0"/>
    <x v="0"/>
  </r>
  <r>
    <n v="14995"/>
    <n v="38"/>
    <n v="2"/>
    <n v="233.23"/>
    <n v="4"/>
    <n v="2"/>
    <n v="1"/>
    <x v="5"/>
    <x v="1"/>
    <x v="0"/>
  </r>
  <r>
    <n v="14996"/>
    <n v="481"/>
    <n v="2"/>
    <n v="442.29000000000042"/>
    <n v="1"/>
    <n v="2"/>
    <n v="2"/>
    <x v="3"/>
    <x v="0"/>
    <x v="0"/>
  </r>
  <r>
    <n v="14997"/>
    <n v="46"/>
    <n v="4"/>
    <n v="776.59999999999945"/>
    <n v="4"/>
    <n v="3"/>
    <n v="3"/>
    <x v="2"/>
    <x v="1"/>
    <x v="0"/>
  </r>
  <r>
    <n v="14998"/>
    <n v="170"/>
    <n v="4"/>
    <n v="770.72999999999718"/>
    <n v="3"/>
    <n v="3"/>
    <n v="3"/>
    <x v="2"/>
    <x v="0"/>
    <x v="0"/>
  </r>
  <r>
    <n v="14999"/>
    <n v="592"/>
    <n v="1"/>
    <n v="129.48000000000002"/>
    <n v="1"/>
    <n v="1"/>
    <n v="1"/>
    <x v="3"/>
    <x v="0"/>
    <x v="0"/>
  </r>
  <r>
    <n v="15000"/>
    <n v="47"/>
    <n v="1"/>
    <n v="490.51999999999992"/>
    <n v="4"/>
    <n v="1"/>
    <n v="2"/>
    <x v="5"/>
    <x v="1"/>
    <x v="0"/>
  </r>
  <r>
    <n v="15001"/>
    <n v="394"/>
    <n v="2"/>
    <n v="230.8600000000001"/>
    <n v="2"/>
    <n v="2"/>
    <n v="1"/>
    <x v="3"/>
    <x v="0"/>
    <x v="0"/>
  </r>
  <r>
    <n v="15002"/>
    <n v="115"/>
    <n v="9"/>
    <n v="4817.2800000000143"/>
    <n v="3"/>
    <n v="5"/>
    <n v="5"/>
    <x v="2"/>
    <x v="0"/>
    <x v="0"/>
  </r>
  <r>
    <n v="15003"/>
    <n v="473"/>
    <n v="6"/>
    <n v="1060.7000000000075"/>
    <n v="1"/>
    <n v="4"/>
    <n v="3"/>
    <x v="0"/>
    <x v="0"/>
    <x v="0"/>
  </r>
  <r>
    <n v="15004"/>
    <n v="147"/>
    <n v="1"/>
    <n v="1246.3200000000045"/>
    <n v="3"/>
    <n v="1"/>
    <n v="3"/>
    <x v="4"/>
    <x v="0"/>
    <x v="0"/>
  </r>
  <r>
    <n v="15005"/>
    <n v="15"/>
    <n v="56"/>
    <n v="14106.199999999568"/>
    <n v="5"/>
    <n v="5"/>
    <n v="5"/>
    <x v="1"/>
    <x v="1"/>
    <x v="0"/>
  </r>
  <r>
    <n v="15006"/>
    <n v="51"/>
    <n v="2"/>
    <n v="825.13999999999601"/>
    <n v="4"/>
    <n v="2"/>
    <n v="3"/>
    <x v="5"/>
    <x v="1"/>
    <x v="0"/>
  </r>
  <r>
    <n v="15007"/>
    <n v="159"/>
    <n v="1"/>
    <n v="156.91000000000005"/>
    <n v="3"/>
    <n v="1"/>
    <n v="1"/>
    <x v="4"/>
    <x v="0"/>
    <x v="0"/>
  </r>
  <r>
    <n v="15008"/>
    <n v="480"/>
    <n v="2"/>
    <n v="359.99999999999994"/>
    <n v="1"/>
    <n v="2"/>
    <n v="2"/>
    <x v="3"/>
    <x v="0"/>
    <x v="0"/>
  </r>
  <r>
    <n v="15009"/>
    <n v="12"/>
    <n v="3"/>
    <n v="1261.7799999999991"/>
    <n v="5"/>
    <n v="3"/>
    <n v="4"/>
    <x v="2"/>
    <x v="1"/>
    <x v="0"/>
  </r>
  <r>
    <n v="15010"/>
    <n v="35"/>
    <n v="1"/>
    <n v="308.93999999999988"/>
    <n v="4"/>
    <n v="1"/>
    <n v="2"/>
    <x v="5"/>
    <x v="1"/>
    <x v="0"/>
  </r>
  <r>
    <n v="15011"/>
    <n v="395"/>
    <n v="2"/>
    <n v="416.60000000000019"/>
    <n v="2"/>
    <n v="2"/>
    <n v="2"/>
    <x v="3"/>
    <x v="0"/>
    <x v="0"/>
  </r>
  <r>
    <n v="15012"/>
    <n v="53"/>
    <n v="3"/>
    <n v="860.61999999999705"/>
    <n v="4"/>
    <n v="3"/>
    <n v="3"/>
    <x v="2"/>
    <x v="1"/>
    <x v="0"/>
  </r>
  <r>
    <n v="15013"/>
    <n v="487"/>
    <n v="10"/>
    <n v="1641.2999999999968"/>
    <n v="1"/>
    <n v="5"/>
    <n v="4"/>
    <x v="0"/>
    <x v="0"/>
    <x v="0"/>
  </r>
  <r>
    <n v="15014"/>
    <n v="43"/>
    <n v="2"/>
    <n v="260.17"/>
    <n v="4"/>
    <n v="2"/>
    <n v="1"/>
    <x v="5"/>
    <x v="1"/>
    <x v="0"/>
  </r>
  <r>
    <n v="15015"/>
    <n v="501"/>
    <n v="13"/>
    <n v="2365.0200000000104"/>
    <n v="1"/>
    <n v="5"/>
    <n v="4"/>
    <x v="0"/>
    <x v="0"/>
    <x v="0"/>
  </r>
  <r>
    <n v="15016"/>
    <n v="172"/>
    <n v="5"/>
    <n v="630.30000000000121"/>
    <n v="3"/>
    <n v="4"/>
    <n v="3"/>
    <x v="2"/>
    <x v="0"/>
    <x v="0"/>
  </r>
  <r>
    <n v="15017"/>
    <n v="33"/>
    <n v="1"/>
    <n v="125.57999999999997"/>
    <n v="4"/>
    <n v="1"/>
    <n v="1"/>
    <x v="5"/>
    <x v="1"/>
    <x v="0"/>
  </r>
  <r>
    <n v="15018"/>
    <n v="38"/>
    <n v="3"/>
    <n v="607.45999999999947"/>
    <n v="4"/>
    <n v="3"/>
    <n v="2"/>
    <x v="4"/>
    <x v="1"/>
    <x v="0"/>
  </r>
  <r>
    <n v="15019"/>
    <n v="266"/>
    <n v="1"/>
    <n v="266"/>
    <n v="2"/>
    <n v="1"/>
    <n v="1"/>
    <x v="3"/>
    <x v="0"/>
    <x v="0"/>
  </r>
  <r>
    <n v="15020"/>
    <n v="379"/>
    <n v="1"/>
    <n v="203.42000000000004"/>
    <n v="2"/>
    <n v="1"/>
    <n v="1"/>
    <x v="3"/>
    <x v="0"/>
    <x v="0"/>
  </r>
  <r>
    <n v="15021"/>
    <n v="8"/>
    <n v="12"/>
    <n v="2783.8300000000286"/>
    <n v="5"/>
    <n v="5"/>
    <n v="4"/>
    <x v="1"/>
    <x v="1"/>
    <x v="0"/>
  </r>
  <r>
    <n v="15022"/>
    <n v="11"/>
    <n v="5"/>
    <n v="1186.0899999999972"/>
    <n v="5"/>
    <n v="4"/>
    <n v="3"/>
    <x v="2"/>
    <x v="1"/>
    <x v="0"/>
  </r>
  <r>
    <n v="15023"/>
    <n v="3"/>
    <n v="20"/>
    <n v="12170.679999999831"/>
    <n v="5"/>
    <n v="5"/>
    <n v="5"/>
    <x v="1"/>
    <x v="1"/>
    <x v="0"/>
  </r>
  <r>
    <n v="15024"/>
    <n v="9"/>
    <n v="16"/>
    <n v="4075.5100000000057"/>
    <n v="5"/>
    <n v="5"/>
    <n v="5"/>
    <x v="1"/>
    <x v="1"/>
    <x v="0"/>
  </r>
  <r>
    <n v="15025"/>
    <n v="33"/>
    <n v="2"/>
    <n v="1013.0899999999973"/>
    <n v="4"/>
    <n v="2"/>
    <n v="3"/>
    <x v="5"/>
    <x v="1"/>
    <x v="0"/>
  </r>
  <r>
    <n v="15026"/>
    <n v="80"/>
    <n v="5"/>
    <n v="1061.6099999999988"/>
    <n v="3"/>
    <n v="4"/>
    <n v="3"/>
    <x v="2"/>
    <x v="1"/>
    <x v="0"/>
  </r>
  <r>
    <n v="15027"/>
    <n v="30"/>
    <n v="10"/>
    <n v="3195.6000000000017"/>
    <n v="4"/>
    <n v="5"/>
    <n v="5"/>
    <x v="1"/>
    <x v="1"/>
    <x v="0"/>
  </r>
  <r>
    <n v="15028"/>
    <n v="8"/>
    <n v="6"/>
    <n v="1157.7100000000023"/>
    <n v="5"/>
    <n v="4"/>
    <n v="3"/>
    <x v="2"/>
    <x v="1"/>
    <x v="0"/>
  </r>
  <r>
    <n v="15029"/>
    <n v="619"/>
    <n v="1"/>
    <n v="365.09999999999997"/>
    <n v="1"/>
    <n v="1"/>
    <n v="2"/>
    <x v="3"/>
    <x v="0"/>
    <x v="0"/>
  </r>
  <r>
    <n v="15030"/>
    <n v="71"/>
    <n v="8"/>
    <n v="1979.9100000000017"/>
    <n v="3"/>
    <n v="4"/>
    <n v="4"/>
    <x v="2"/>
    <x v="1"/>
    <x v="0"/>
  </r>
  <r>
    <n v="15031"/>
    <n v="4"/>
    <n v="14"/>
    <n v="3156.5800000000013"/>
    <n v="5"/>
    <n v="5"/>
    <n v="5"/>
    <x v="1"/>
    <x v="1"/>
    <x v="0"/>
  </r>
  <r>
    <n v="15032"/>
    <n v="256"/>
    <n v="8"/>
    <n v="13780.649999999974"/>
    <n v="2"/>
    <n v="4"/>
    <n v="5"/>
    <x v="0"/>
    <x v="0"/>
    <x v="0"/>
  </r>
  <r>
    <n v="15033"/>
    <n v="4"/>
    <n v="10"/>
    <n v="2586.6699999999964"/>
    <n v="5"/>
    <n v="5"/>
    <n v="4"/>
    <x v="1"/>
    <x v="1"/>
    <x v="0"/>
  </r>
  <r>
    <n v="15034"/>
    <n v="15"/>
    <n v="14"/>
    <n v="8313.4000000000833"/>
    <n v="5"/>
    <n v="5"/>
    <n v="5"/>
    <x v="1"/>
    <x v="1"/>
    <x v="0"/>
  </r>
  <r>
    <n v="15035"/>
    <n v="89"/>
    <n v="1"/>
    <n v="252.73000000000022"/>
    <n v="3"/>
    <n v="1"/>
    <n v="1"/>
    <x v="4"/>
    <x v="1"/>
    <x v="0"/>
  </r>
  <r>
    <n v="15036"/>
    <n v="72"/>
    <n v="3"/>
    <n v="465.55000000000103"/>
    <n v="3"/>
    <n v="3"/>
    <n v="2"/>
    <x v="4"/>
    <x v="1"/>
    <x v="0"/>
  </r>
  <r>
    <n v="15037"/>
    <n v="376"/>
    <n v="2"/>
    <n v="402.50999999999993"/>
    <n v="2"/>
    <n v="2"/>
    <n v="2"/>
    <x v="3"/>
    <x v="0"/>
    <x v="0"/>
  </r>
  <r>
    <n v="15038"/>
    <n v="58"/>
    <n v="9"/>
    <n v="1309.8600000000017"/>
    <n v="4"/>
    <n v="5"/>
    <n v="4"/>
    <x v="1"/>
    <x v="1"/>
    <x v="0"/>
  </r>
  <r>
    <n v="15039"/>
    <n v="9"/>
    <n v="93"/>
    <n v="40031.430000002678"/>
    <n v="5"/>
    <n v="5"/>
    <n v="5"/>
    <x v="1"/>
    <x v="1"/>
    <x v="0"/>
  </r>
  <r>
    <n v="15040"/>
    <n v="541"/>
    <n v="1"/>
    <n v="7.49"/>
    <n v="1"/>
    <n v="1"/>
    <n v="1"/>
    <x v="3"/>
    <x v="0"/>
    <x v="0"/>
  </r>
  <r>
    <n v="15041"/>
    <n v="170"/>
    <n v="2"/>
    <n v="294.02000000000038"/>
    <n v="3"/>
    <n v="2"/>
    <n v="2"/>
    <x v="4"/>
    <x v="0"/>
    <x v="0"/>
  </r>
  <r>
    <n v="15042"/>
    <n v="199"/>
    <n v="2"/>
    <n v="315.45"/>
    <n v="2"/>
    <n v="2"/>
    <n v="2"/>
    <x v="3"/>
    <x v="0"/>
    <x v="0"/>
  </r>
  <r>
    <n v="15043"/>
    <n v="31"/>
    <n v="6"/>
    <n v="2873.8"/>
    <n v="4"/>
    <n v="4"/>
    <n v="4"/>
    <x v="1"/>
    <x v="1"/>
    <x v="0"/>
  </r>
  <r>
    <n v="15044"/>
    <n v="19"/>
    <n v="35"/>
    <n v="16204.330000000047"/>
    <n v="5"/>
    <n v="5"/>
    <n v="5"/>
    <x v="1"/>
    <x v="1"/>
    <x v="0"/>
  </r>
  <r>
    <n v="15045"/>
    <n v="151"/>
    <n v="2"/>
    <n v="735.66"/>
    <n v="3"/>
    <n v="2"/>
    <n v="3"/>
    <x v="4"/>
    <x v="0"/>
    <x v="0"/>
  </r>
  <r>
    <n v="15046"/>
    <n v="9"/>
    <n v="25"/>
    <n v="7812.3900000000149"/>
    <n v="5"/>
    <n v="5"/>
    <n v="5"/>
    <x v="1"/>
    <x v="1"/>
    <x v="0"/>
  </r>
  <r>
    <n v="15047"/>
    <n v="269"/>
    <n v="1"/>
    <n v="343.61999999999995"/>
    <n v="2"/>
    <n v="1"/>
    <n v="2"/>
    <x v="3"/>
    <x v="0"/>
    <x v="0"/>
  </r>
  <r>
    <n v="15048"/>
    <n v="65"/>
    <n v="4"/>
    <n v="482.74999999999994"/>
    <n v="3"/>
    <n v="3"/>
    <n v="2"/>
    <x v="4"/>
    <x v="1"/>
    <x v="0"/>
  </r>
  <r>
    <n v="15049"/>
    <n v="273"/>
    <n v="1"/>
    <n v="121.17000000000002"/>
    <n v="2"/>
    <n v="1"/>
    <n v="1"/>
    <x v="3"/>
    <x v="0"/>
    <x v="0"/>
  </r>
  <r>
    <n v="15050"/>
    <n v="25"/>
    <n v="5"/>
    <n v="4193.79"/>
    <n v="4"/>
    <n v="4"/>
    <n v="5"/>
    <x v="1"/>
    <x v="1"/>
    <x v="0"/>
  </r>
  <r>
    <n v="15051"/>
    <n v="23"/>
    <n v="9"/>
    <n v="3935.160000000003"/>
    <n v="4"/>
    <n v="5"/>
    <n v="5"/>
    <x v="1"/>
    <x v="1"/>
    <x v="0"/>
  </r>
  <r>
    <n v="15052"/>
    <n v="319"/>
    <n v="1"/>
    <n v="215.77999999999994"/>
    <n v="2"/>
    <n v="1"/>
    <n v="1"/>
    <x v="3"/>
    <x v="0"/>
    <x v="0"/>
  </r>
  <r>
    <n v="15053"/>
    <n v="4"/>
    <n v="3"/>
    <n v="697.79000000000065"/>
    <n v="5"/>
    <n v="3"/>
    <n v="3"/>
    <x v="2"/>
    <x v="1"/>
    <x v="0"/>
  </r>
  <r>
    <n v="15054"/>
    <n v="12"/>
    <n v="2"/>
    <n v="302.09999999999945"/>
    <n v="5"/>
    <n v="2"/>
    <n v="2"/>
    <x v="5"/>
    <x v="1"/>
    <x v="0"/>
  </r>
  <r>
    <n v="15055"/>
    <n v="474"/>
    <n v="3"/>
    <n v="560.06999999999982"/>
    <n v="1"/>
    <n v="3"/>
    <n v="2"/>
    <x v="0"/>
    <x v="0"/>
    <x v="0"/>
  </r>
  <r>
    <n v="15056"/>
    <n v="520"/>
    <n v="1"/>
    <n v="133.45000000000002"/>
    <n v="1"/>
    <n v="1"/>
    <n v="1"/>
    <x v="3"/>
    <x v="0"/>
    <x v="0"/>
  </r>
  <r>
    <n v="15057"/>
    <n v="275"/>
    <n v="5"/>
    <n v="3255.9599999999982"/>
    <n v="2"/>
    <n v="4"/>
    <n v="5"/>
    <x v="0"/>
    <x v="0"/>
    <x v="0"/>
  </r>
  <r>
    <n v="15058"/>
    <n v="25"/>
    <n v="16"/>
    <n v="3410.0300000000216"/>
    <n v="4"/>
    <n v="5"/>
    <n v="5"/>
    <x v="1"/>
    <x v="1"/>
    <x v="0"/>
  </r>
  <r>
    <n v="15059"/>
    <n v="40"/>
    <n v="19"/>
    <n v="3523.5700000000506"/>
    <n v="4"/>
    <n v="5"/>
    <n v="5"/>
    <x v="1"/>
    <x v="1"/>
    <x v="0"/>
  </r>
  <r>
    <n v="15060"/>
    <n v="8"/>
    <n v="4"/>
    <n v="303.08999999999975"/>
    <n v="5"/>
    <n v="3"/>
    <n v="2"/>
    <x v="4"/>
    <x v="1"/>
    <x v="0"/>
  </r>
  <r>
    <n v="15061"/>
    <n v="3"/>
    <n v="127"/>
    <n v="137818.51999999915"/>
    <n v="5"/>
    <n v="5"/>
    <n v="5"/>
    <x v="1"/>
    <x v="1"/>
    <x v="0"/>
  </r>
  <r>
    <n v="15062"/>
    <n v="71"/>
    <n v="8"/>
    <n v="2585.6199999999958"/>
    <n v="3"/>
    <n v="4"/>
    <n v="4"/>
    <x v="2"/>
    <x v="1"/>
    <x v="0"/>
  </r>
  <r>
    <n v="15063"/>
    <n v="213"/>
    <n v="1"/>
    <n v="370.79999999999995"/>
    <n v="2"/>
    <n v="1"/>
    <n v="2"/>
    <x v="3"/>
    <x v="0"/>
    <x v="0"/>
  </r>
  <r>
    <n v="15064"/>
    <n v="410"/>
    <n v="4"/>
    <n v="1254.4100000000021"/>
    <n v="2"/>
    <n v="3"/>
    <n v="4"/>
    <x v="0"/>
    <x v="0"/>
    <x v="0"/>
  </r>
  <r>
    <n v="15065"/>
    <n v="37"/>
    <n v="5"/>
    <n v="3326.8599999999897"/>
    <n v="4"/>
    <n v="4"/>
    <n v="5"/>
    <x v="1"/>
    <x v="1"/>
    <x v="0"/>
  </r>
  <r>
    <n v="15066"/>
    <n v="53"/>
    <n v="1"/>
    <n v="893.58999999999958"/>
    <n v="4"/>
    <n v="1"/>
    <n v="3"/>
    <x v="5"/>
    <x v="1"/>
    <x v="0"/>
  </r>
  <r>
    <n v="15067"/>
    <n v="78"/>
    <n v="5"/>
    <n v="3877.8800000000042"/>
    <n v="3"/>
    <n v="4"/>
    <n v="5"/>
    <x v="2"/>
    <x v="1"/>
    <x v="0"/>
  </r>
  <r>
    <n v="15068"/>
    <n v="46"/>
    <n v="4"/>
    <n v="1176.850000000004"/>
    <n v="4"/>
    <n v="3"/>
    <n v="3"/>
    <x v="2"/>
    <x v="1"/>
    <x v="0"/>
  </r>
  <r>
    <n v="15069"/>
    <n v="179"/>
    <n v="1"/>
    <n v="1109.5299999999991"/>
    <n v="3"/>
    <n v="1"/>
    <n v="3"/>
    <x v="4"/>
    <x v="0"/>
    <x v="0"/>
  </r>
  <r>
    <n v="15070"/>
    <n v="372"/>
    <n v="3"/>
    <n v="843.25000000000011"/>
    <n v="2"/>
    <n v="3"/>
    <n v="3"/>
    <x v="0"/>
    <x v="0"/>
    <x v="0"/>
  </r>
  <r>
    <n v="15071"/>
    <n v="93"/>
    <n v="4"/>
    <n v="1455.559999999999"/>
    <n v="3"/>
    <n v="3"/>
    <n v="4"/>
    <x v="2"/>
    <x v="0"/>
    <x v="0"/>
  </r>
  <r>
    <n v="15072"/>
    <n v="479"/>
    <n v="1"/>
    <n v="187.52"/>
    <n v="1"/>
    <n v="1"/>
    <n v="1"/>
    <x v="3"/>
    <x v="0"/>
    <x v="0"/>
  </r>
  <r>
    <n v="15073"/>
    <n v="9"/>
    <n v="8"/>
    <n v="2788.0200000000045"/>
    <n v="5"/>
    <n v="4"/>
    <n v="4"/>
    <x v="1"/>
    <x v="1"/>
    <x v="0"/>
  </r>
  <r>
    <n v="15074"/>
    <n v="105"/>
    <n v="3"/>
    <n v="1566.3300000000013"/>
    <n v="3"/>
    <n v="3"/>
    <n v="4"/>
    <x v="2"/>
    <x v="0"/>
    <x v="0"/>
  </r>
  <r>
    <n v="15075"/>
    <n v="77"/>
    <n v="1"/>
    <n v="773.03000000000009"/>
    <n v="3"/>
    <n v="1"/>
    <n v="3"/>
    <x v="4"/>
    <x v="1"/>
    <x v="0"/>
  </r>
  <r>
    <n v="15076"/>
    <n v="172"/>
    <n v="3"/>
    <n v="1447.7400000000021"/>
    <n v="3"/>
    <n v="3"/>
    <n v="4"/>
    <x v="2"/>
    <x v="0"/>
    <x v="0"/>
  </r>
  <r>
    <n v="15077"/>
    <n v="494"/>
    <n v="2"/>
    <n v="2428.0800000000013"/>
    <n v="1"/>
    <n v="2"/>
    <n v="4"/>
    <x v="4"/>
    <x v="0"/>
    <x v="0"/>
  </r>
  <r>
    <n v="15078"/>
    <n v="7"/>
    <n v="53"/>
    <n v="17761.880000000274"/>
    <n v="5"/>
    <n v="5"/>
    <n v="5"/>
    <x v="1"/>
    <x v="1"/>
    <x v="0"/>
  </r>
  <r>
    <n v="15079"/>
    <n v="212"/>
    <n v="11"/>
    <n v="3767.3499999999881"/>
    <n v="2"/>
    <n v="5"/>
    <n v="5"/>
    <x v="0"/>
    <x v="0"/>
    <x v="0"/>
  </r>
  <r>
    <n v="15080"/>
    <n v="427"/>
    <n v="2"/>
    <n v="546.25000000000011"/>
    <n v="1"/>
    <n v="2"/>
    <n v="2"/>
    <x v="3"/>
    <x v="0"/>
    <x v="0"/>
  </r>
  <r>
    <n v="15081"/>
    <n v="22"/>
    <n v="12"/>
    <n v="1965.7200000000007"/>
    <n v="4"/>
    <n v="5"/>
    <n v="4"/>
    <x v="1"/>
    <x v="1"/>
    <x v="0"/>
  </r>
  <r>
    <n v="15082"/>
    <n v="668"/>
    <n v="1"/>
    <n v="93.350000000000009"/>
    <n v="1"/>
    <n v="1"/>
    <n v="1"/>
    <x v="3"/>
    <x v="0"/>
    <x v="0"/>
  </r>
  <r>
    <n v="15083"/>
    <n v="256"/>
    <n v="1"/>
    <n v="88.2"/>
    <n v="2"/>
    <n v="1"/>
    <n v="1"/>
    <x v="3"/>
    <x v="0"/>
    <x v="0"/>
  </r>
  <r>
    <n v="15084"/>
    <n v="379"/>
    <n v="2"/>
    <n v="965.2000000000005"/>
    <n v="2"/>
    <n v="2"/>
    <n v="3"/>
    <x v="4"/>
    <x v="0"/>
    <x v="0"/>
  </r>
  <r>
    <n v="15085"/>
    <n v="729"/>
    <n v="1"/>
    <n v="347.54"/>
    <n v="1"/>
    <n v="1"/>
    <n v="2"/>
    <x v="3"/>
    <x v="0"/>
    <x v="0"/>
  </r>
  <r>
    <n v="15086"/>
    <n v="564"/>
    <n v="2"/>
    <n v="218.53000000000003"/>
    <n v="1"/>
    <n v="2"/>
    <n v="1"/>
    <x v="3"/>
    <x v="0"/>
    <x v="0"/>
  </r>
  <r>
    <n v="15087"/>
    <n v="281"/>
    <n v="1"/>
    <n v="306.93999999999994"/>
    <n v="2"/>
    <n v="1"/>
    <n v="2"/>
    <x v="3"/>
    <x v="0"/>
    <x v="0"/>
  </r>
  <r>
    <n v="15088"/>
    <n v="21"/>
    <n v="2"/>
    <n v="1160.07"/>
    <n v="4"/>
    <n v="2"/>
    <n v="3"/>
    <x v="5"/>
    <x v="1"/>
    <x v="0"/>
  </r>
  <r>
    <n v="15089"/>
    <n v="10"/>
    <n v="6"/>
    <n v="2420.8400000000038"/>
    <n v="5"/>
    <n v="4"/>
    <n v="4"/>
    <x v="1"/>
    <x v="1"/>
    <x v="0"/>
  </r>
  <r>
    <n v="15090"/>
    <n v="308"/>
    <n v="1"/>
    <n v="381.31999999999988"/>
    <n v="2"/>
    <n v="1"/>
    <n v="2"/>
    <x v="3"/>
    <x v="0"/>
    <x v="0"/>
  </r>
  <r>
    <n v="15091"/>
    <n v="67"/>
    <n v="3"/>
    <n v="1046.6100000000004"/>
    <n v="3"/>
    <n v="3"/>
    <n v="3"/>
    <x v="2"/>
    <x v="1"/>
    <x v="0"/>
  </r>
  <r>
    <n v="15092"/>
    <n v="215"/>
    <n v="3"/>
    <n v="776.45999999999947"/>
    <n v="2"/>
    <n v="3"/>
    <n v="3"/>
    <x v="0"/>
    <x v="0"/>
    <x v="0"/>
  </r>
  <r>
    <n v="15093"/>
    <n v="18"/>
    <n v="23"/>
    <n v="14326.110000000004"/>
    <n v="5"/>
    <n v="5"/>
    <n v="5"/>
    <x v="1"/>
    <x v="1"/>
    <x v="0"/>
  </r>
  <r>
    <n v="15094"/>
    <n v="463"/>
    <n v="2"/>
    <n v="83"/>
    <n v="1"/>
    <n v="2"/>
    <n v="1"/>
    <x v="3"/>
    <x v="0"/>
    <x v="0"/>
  </r>
  <r>
    <n v="15095"/>
    <n v="103"/>
    <n v="10"/>
    <n v="3141.640000000009"/>
    <n v="3"/>
    <n v="5"/>
    <n v="5"/>
    <x v="2"/>
    <x v="0"/>
    <x v="0"/>
  </r>
  <r>
    <n v="15096"/>
    <n v="42"/>
    <n v="1"/>
    <n v="219.3899999999999"/>
    <n v="4"/>
    <n v="1"/>
    <n v="1"/>
    <x v="5"/>
    <x v="1"/>
    <x v="0"/>
  </r>
  <r>
    <n v="15097"/>
    <n v="4"/>
    <n v="3"/>
    <n v="908.34999999999911"/>
    <n v="5"/>
    <n v="3"/>
    <n v="3"/>
    <x v="2"/>
    <x v="1"/>
    <x v="0"/>
  </r>
  <r>
    <n v="15098"/>
    <n v="182"/>
    <n v="3"/>
    <n v="39916.5"/>
    <n v="3"/>
    <n v="3"/>
    <n v="5"/>
    <x v="2"/>
    <x v="0"/>
    <x v="0"/>
  </r>
  <r>
    <n v="15099"/>
    <n v="84"/>
    <n v="1"/>
    <n v="410.47999999999979"/>
    <n v="3"/>
    <n v="1"/>
    <n v="2"/>
    <x v="4"/>
    <x v="1"/>
    <x v="0"/>
  </r>
  <r>
    <n v="15100"/>
    <n v="333"/>
    <n v="7"/>
    <n v="2894.6999999999989"/>
    <n v="2"/>
    <n v="4"/>
    <n v="4"/>
    <x v="0"/>
    <x v="0"/>
    <x v="0"/>
  </r>
  <r>
    <n v="15101"/>
    <n v="8"/>
    <n v="6"/>
    <n v="1477.940000000001"/>
    <n v="5"/>
    <n v="4"/>
    <n v="4"/>
    <x v="1"/>
    <x v="1"/>
    <x v="0"/>
  </r>
  <r>
    <n v="15102"/>
    <n v="530"/>
    <n v="2"/>
    <n v="554.66999999999996"/>
    <n v="1"/>
    <n v="2"/>
    <n v="2"/>
    <x v="3"/>
    <x v="0"/>
    <x v="0"/>
  </r>
  <r>
    <n v="15103"/>
    <n v="31"/>
    <n v="2"/>
    <n v="703.36000000000024"/>
    <n v="4"/>
    <n v="2"/>
    <n v="3"/>
    <x v="5"/>
    <x v="1"/>
    <x v="0"/>
  </r>
  <r>
    <n v="15104"/>
    <n v="196"/>
    <n v="2"/>
    <n v="1027.4400000000007"/>
    <n v="2"/>
    <n v="2"/>
    <n v="3"/>
    <x v="4"/>
    <x v="0"/>
    <x v="0"/>
  </r>
  <r>
    <n v="15105"/>
    <n v="18"/>
    <n v="9"/>
    <n v="3094.9099999999899"/>
    <n v="5"/>
    <n v="5"/>
    <n v="5"/>
    <x v="1"/>
    <x v="1"/>
    <x v="0"/>
  </r>
  <r>
    <n v="15106"/>
    <n v="17"/>
    <n v="5"/>
    <n v="1422.5200000000002"/>
    <n v="5"/>
    <n v="4"/>
    <n v="4"/>
    <x v="1"/>
    <x v="1"/>
    <x v="0"/>
  </r>
  <r>
    <n v="15107"/>
    <n v="311"/>
    <n v="9"/>
    <n v="940.34999999999911"/>
    <n v="2"/>
    <n v="5"/>
    <n v="3"/>
    <x v="0"/>
    <x v="0"/>
    <x v="0"/>
  </r>
  <r>
    <n v="15108"/>
    <n v="141"/>
    <n v="4"/>
    <n v="1300.2500000000002"/>
    <n v="3"/>
    <n v="3"/>
    <n v="4"/>
    <x v="2"/>
    <x v="0"/>
    <x v="35"/>
  </r>
  <r>
    <n v="15109"/>
    <n v="245"/>
    <n v="3"/>
    <n v="983.09999999999911"/>
    <n v="2"/>
    <n v="3"/>
    <n v="3"/>
    <x v="0"/>
    <x v="0"/>
    <x v="0"/>
  </r>
  <r>
    <n v="15110"/>
    <n v="23"/>
    <n v="6"/>
    <n v="1505.8500000000001"/>
    <n v="4"/>
    <n v="4"/>
    <n v="4"/>
    <x v="1"/>
    <x v="1"/>
    <x v="0"/>
  </r>
  <r>
    <n v="15111"/>
    <n v="29"/>
    <n v="5"/>
    <n v="2730.8699999999958"/>
    <n v="4"/>
    <n v="4"/>
    <n v="4"/>
    <x v="1"/>
    <x v="1"/>
    <x v="0"/>
  </r>
  <r>
    <n v="15112"/>
    <n v="611"/>
    <n v="1"/>
    <n v="209.40000000000003"/>
    <n v="1"/>
    <n v="1"/>
    <n v="1"/>
    <x v="3"/>
    <x v="0"/>
    <x v="0"/>
  </r>
  <r>
    <n v="15113"/>
    <n v="9"/>
    <n v="3"/>
    <n v="3609.3300000000004"/>
    <n v="5"/>
    <n v="3"/>
    <n v="5"/>
    <x v="2"/>
    <x v="1"/>
    <x v="0"/>
  </r>
  <r>
    <n v="15114"/>
    <n v="30"/>
    <n v="12"/>
    <n v="3400.1199999999958"/>
    <n v="4"/>
    <n v="5"/>
    <n v="5"/>
    <x v="1"/>
    <x v="1"/>
    <x v="0"/>
  </r>
  <r>
    <n v="15115"/>
    <n v="18"/>
    <n v="2"/>
    <n v="531.85"/>
    <n v="5"/>
    <n v="2"/>
    <n v="2"/>
    <x v="5"/>
    <x v="1"/>
    <x v="0"/>
  </r>
  <r>
    <n v="15116"/>
    <n v="17"/>
    <n v="4"/>
    <n v="1352.7500000000002"/>
    <n v="5"/>
    <n v="3"/>
    <n v="4"/>
    <x v="2"/>
    <x v="1"/>
    <x v="0"/>
  </r>
  <r>
    <n v="15117"/>
    <n v="14"/>
    <n v="8"/>
    <n v="2485.9699999999953"/>
    <n v="5"/>
    <n v="4"/>
    <n v="4"/>
    <x v="1"/>
    <x v="1"/>
    <x v="0"/>
  </r>
  <r>
    <n v="15118"/>
    <n v="134"/>
    <n v="1"/>
    <n v="244.8"/>
    <n v="3"/>
    <n v="1"/>
    <n v="1"/>
    <x v="4"/>
    <x v="0"/>
    <x v="0"/>
  </r>
  <r>
    <n v="15119"/>
    <n v="245"/>
    <n v="1"/>
    <n v="266.40000000000003"/>
    <n v="2"/>
    <n v="1"/>
    <n v="1"/>
    <x v="3"/>
    <x v="0"/>
    <x v="0"/>
  </r>
  <r>
    <n v="15120"/>
    <n v="133"/>
    <n v="1"/>
    <n v="358.81999999999994"/>
    <n v="3"/>
    <n v="1"/>
    <n v="2"/>
    <x v="4"/>
    <x v="0"/>
    <x v="0"/>
  </r>
  <r>
    <n v="15121"/>
    <n v="50"/>
    <n v="2"/>
    <n v="457.71999999999986"/>
    <n v="4"/>
    <n v="2"/>
    <n v="2"/>
    <x v="5"/>
    <x v="1"/>
    <x v="0"/>
  </r>
  <r>
    <n v="15122"/>
    <n v="114"/>
    <n v="11"/>
    <n v="4497.4699999999793"/>
    <n v="3"/>
    <n v="5"/>
    <n v="5"/>
    <x v="2"/>
    <x v="0"/>
    <x v="0"/>
  </r>
  <r>
    <n v="15123"/>
    <n v="7"/>
    <n v="5"/>
    <n v="4656.1700000000128"/>
    <n v="5"/>
    <n v="4"/>
    <n v="5"/>
    <x v="1"/>
    <x v="1"/>
    <x v="0"/>
  </r>
  <r>
    <n v="15124"/>
    <n v="22"/>
    <n v="4"/>
    <n v="450.81999999999982"/>
    <n v="4"/>
    <n v="3"/>
    <n v="2"/>
    <x v="4"/>
    <x v="1"/>
    <x v="0"/>
  </r>
  <r>
    <n v="15125"/>
    <n v="25"/>
    <n v="24"/>
    <n v="17024.870000000083"/>
    <n v="4"/>
    <n v="5"/>
    <n v="5"/>
    <x v="1"/>
    <x v="1"/>
    <x v="0"/>
  </r>
  <r>
    <n v="15126"/>
    <n v="536"/>
    <n v="2"/>
    <n v="449.48999999999995"/>
    <n v="1"/>
    <n v="2"/>
    <n v="2"/>
    <x v="3"/>
    <x v="0"/>
    <x v="0"/>
  </r>
  <r>
    <n v="15127"/>
    <n v="65"/>
    <n v="2"/>
    <n v="711.49999999999989"/>
    <n v="3"/>
    <n v="2"/>
    <n v="3"/>
    <x v="4"/>
    <x v="1"/>
    <x v="0"/>
  </r>
  <r>
    <n v="15128"/>
    <n v="60"/>
    <n v="5"/>
    <n v="1783.6799999999951"/>
    <n v="3"/>
    <n v="4"/>
    <n v="4"/>
    <x v="2"/>
    <x v="1"/>
    <x v="0"/>
  </r>
  <r>
    <n v="15129"/>
    <n v="50"/>
    <n v="23"/>
    <n v="6860.18"/>
    <n v="4"/>
    <n v="5"/>
    <n v="5"/>
    <x v="1"/>
    <x v="1"/>
    <x v="0"/>
  </r>
  <r>
    <n v="15130"/>
    <n v="169"/>
    <n v="1"/>
    <n v="330.1099999999999"/>
    <n v="3"/>
    <n v="1"/>
    <n v="2"/>
    <x v="4"/>
    <x v="0"/>
    <x v="0"/>
  </r>
  <r>
    <n v="15131"/>
    <n v="394"/>
    <n v="1"/>
    <n v="80.279999999999987"/>
    <n v="2"/>
    <n v="1"/>
    <n v="1"/>
    <x v="3"/>
    <x v="0"/>
    <x v="0"/>
  </r>
  <r>
    <n v="15132"/>
    <n v="18"/>
    <n v="5"/>
    <n v="977.93000000000018"/>
    <n v="5"/>
    <n v="4"/>
    <n v="3"/>
    <x v="2"/>
    <x v="1"/>
    <x v="0"/>
  </r>
  <r>
    <n v="15133"/>
    <n v="127"/>
    <n v="5"/>
    <n v="1806.8999999999992"/>
    <n v="3"/>
    <n v="4"/>
    <n v="4"/>
    <x v="2"/>
    <x v="0"/>
    <x v="0"/>
  </r>
  <r>
    <n v="15134"/>
    <n v="14"/>
    <n v="10"/>
    <n v="1596.2899999999975"/>
    <n v="5"/>
    <n v="5"/>
    <n v="4"/>
    <x v="1"/>
    <x v="1"/>
    <x v="0"/>
  </r>
  <r>
    <n v="15135"/>
    <n v="239"/>
    <n v="2"/>
    <n v="305.68000000000006"/>
    <n v="2"/>
    <n v="2"/>
    <n v="2"/>
    <x v="3"/>
    <x v="0"/>
    <x v="0"/>
  </r>
  <r>
    <n v="15136"/>
    <n v="2"/>
    <n v="4"/>
    <n v="1286.6999999999985"/>
    <n v="5"/>
    <n v="3"/>
    <n v="4"/>
    <x v="2"/>
    <x v="1"/>
    <x v="0"/>
  </r>
  <r>
    <n v="15137"/>
    <n v="520"/>
    <n v="2"/>
    <n v="823.40000000000055"/>
    <n v="1"/>
    <n v="2"/>
    <n v="3"/>
    <x v="4"/>
    <x v="0"/>
    <x v="0"/>
  </r>
  <r>
    <n v="15138"/>
    <n v="393"/>
    <n v="1"/>
    <n v="502.52000000000032"/>
    <n v="2"/>
    <n v="1"/>
    <n v="2"/>
    <x v="3"/>
    <x v="0"/>
    <x v="0"/>
  </r>
  <r>
    <n v="15139"/>
    <n v="239"/>
    <n v="2"/>
    <n v="178.96"/>
    <n v="2"/>
    <n v="2"/>
    <n v="1"/>
    <x v="3"/>
    <x v="0"/>
    <x v="0"/>
  </r>
  <r>
    <n v="15140"/>
    <n v="52"/>
    <n v="8"/>
    <n v="3243.6900000000019"/>
    <n v="4"/>
    <n v="4"/>
    <n v="5"/>
    <x v="1"/>
    <x v="1"/>
    <x v="0"/>
  </r>
  <r>
    <n v="15141"/>
    <n v="457"/>
    <n v="7"/>
    <n v="1388.4700000000009"/>
    <n v="1"/>
    <n v="4"/>
    <n v="4"/>
    <x v="0"/>
    <x v="0"/>
    <x v="0"/>
  </r>
  <r>
    <n v="15142"/>
    <n v="46"/>
    <n v="6"/>
    <n v="2619.9199999999992"/>
    <n v="4"/>
    <n v="4"/>
    <n v="4"/>
    <x v="1"/>
    <x v="1"/>
    <x v="0"/>
  </r>
  <r>
    <n v="15143"/>
    <n v="225"/>
    <n v="2"/>
    <n v="563.63000000000056"/>
    <n v="2"/>
    <n v="2"/>
    <n v="2"/>
    <x v="3"/>
    <x v="0"/>
    <x v="0"/>
  </r>
  <r>
    <n v="15144"/>
    <n v="8"/>
    <n v="29"/>
    <n v="12160.310000000041"/>
    <n v="5"/>
    <n v="5"/>
    <n v="5"/>
    <x v="1"/>
    <x v="1"/>
    <x v="0"/>
  </r>
  <r>
    <n v="15145"/>
    <n v="4"/>
    <n v="4"/>
    <n v="1194.7300000000005"/>
    <n v="5"/>
    <n v="3"/>
    <n v="3"/>
    <x v="2"/>
    <x v="1"/>
    <x v="0"/>
  </r>
  <r>
    <n v="15146"/>
    <n v="164"/>
    <n v="2"/>
    <n v="1327.1600000000026"/>
    <n v="3"/>
    <n v="2"/>
    <n v="4"/>
    <x v="4"/>
    <x v="0"/>
    <x v="0"/>
  </r>
  <r>
    <n v="15147"/>
    <n v="240"/>
    <n v="1"/>
    <n v="623.49999999999989"/>
    <n v="2"/>
    <n v="1"/>
    <n v="3"/>
    <x v="4"/>
    <x v="0"/>
    <x v="0"/>
  </r>
  <r>
    <n v="15148"/>
    <n v="10"/>
    <n v="1"/>
    <n v="301.29000000000002"/>
    <n v="5"/>
    <n v="1"/>
    <n v="2"/>
    <x v="5"/>
    <x v="1"/>
    <x v="0"/>
  </r>
  <r>
    <n v="15149"/>
    <n v="133"/>
    <n v="5"/>
    <n v="1554.6100000000004"/>
    <n v="3"/>
    <n v="4"/>
    <n v="4"/>
    <x v="2"/>
    <x v="0"/>
    <x v="0"/>
  </r>
  <r>
    <n v="15150"/>
    <n v="17"/>
    <n v="13"/>
    <n v="9001.0800000000672"/>
    <n v="5"/>
    <n v="5"/>
    <n v="5"/>
    <x v="1"/>
    <x v="1"/>
    <x v="0"/>
  </r>
  <r>
    <n v="15151"/>
    <n v="423"/>
    <n v="2"/>
    <n v="2085.61"/>
    <n v="1"/>
    <n v="2"/>
    <n v="4"/>
    <x v="4"/>
    <x v="0"/>
    <x v="0"/>
  </r>
  <r>
    <n v="15152"/>
    <n v="9"/>
    <n v="14"/>
    <n v="5263.8300000000154"/>
    <n v="5"/>
    <n v="5"/>
    <n v="5"/>
    <x v="1"/>
    <x v="1"/>
    <x v="0"/>
  </r>
  <r>
    <n v="15153"/>
    <n v="31"/>
    <n v="1"/>
    <n v="329.25"/>
    <n v="4"/>
    <n v="1"/>
    <n v="2"/>
    <x v="5"/>
    <x v="1"/>
    <x v="0"/>
  </r>
  <r>
    <n v="15154"/>
    <n v="75"/>
    <n v="3"/>
    <n v="1388.4100000000021"/>
    <n v="3"/>
    <n v="3"/>
    <n v="4"/>
    <x v="2"/>
    <x v="1"/>
    <x v="0"/>
  </r>
  <r>
    <n v="15155"/>
    <n v="383"/>
    <n v="1"/>
    <n v="383.97"/>
    <n v="2"/>
    <n v="1"/>
    <n v="2"/>
    <x v="3"/>
    <x v="0"/>
    <x v="0"/>
  </r>
  <r>
    <n v="15156"/>
    <n v="1"/>
    <n v="3"/>
    <n v="961.48999999999967"/>
    <n v="5"/>
    <n v="3"/>
    <n v="3"/>
    <x v="2"/>
    <x v="1"/>
    <x v="0"/>
  </r>
  <r>
    <n v="15157"/>
    <n v="3"/>
    <n v="5"/>
    <n v="2654.1099999999906"/>
    <n v="5"/>
    <n v="4"/>
    <n v="4"/>
    <x v="1"/>
    <x v="1"/>
    <x v="0"/>
  </r>
  <r>
    <n v="15158"/>
    <n v="45"/>
    <n v="2"/>
    <n v="606.0200000000001"/>
    <n v="4"/>
    <n v="2"/>
    <n v="2"/>
    <x v="5"/>
    <x v="1"/>
    <x v="0"/>
  </r>
  <r>
    <n v="15159"/>
    <n v="1"/>
    <n v="34"/>
    <n v="22116.730000000338"/>
    <n v="5"/>
    <n v="5"/>
    <n v="5"/>
    <x v="1"/>
    <x v="1"/>
    <x v="0"/>
  </r>
  <r>
    <n v="15160"/>
    <n v="357"/>
    <n v="4"/>
    <n v="589.2700000000001"/>
    <n v="2"/>
    <n v="3"/>
    <n v="2"/>
    <x v="0"/>
    <x v="0"/>
    <x v="0"/>
  </r>
  <r>
    <n v="15161"/>
    <n v="388"/>
    <n v="1"/>
    <n v="119.92000000000006"/>
    <n v="2"/>
    <n v="1"/>
    <n v="1"/>
    <x v="3"/>
    <x v="0"/>
    <x v="0"/>
  </r>
  <r>
    <n v="15162"/>
    <n v="731"/>
    <n v="1"/>
    <n v="312.90000000000003"/>
    <n v="1"/>
    <n v="1"/>
    <n v="2"/>
    <x v="3"/>
    <x v="0"/>
    <x v="0"/>
  </r>
  <r>
    <n v="15163"/>
    <n v="18"/>
    <n v="2"/>
    <n v="304.47000000000003"/>
    <n v="5"/>
    <n v="2"/>
    <n v="2"/>
    <x v="5"/>
    <x v="1"/>
    <x v="0"/>
  </r>
  <r>
    <n v="15164"/>
    <n v="68"/>
    <n v="9"/>
    <n v="2068.9200000000037"/>
    <n v="3"/>
    <n v="5"/>
    <n v="4"/>
    <x v="2"/>
    <x v="1"/>
    <x v="0"/>
  </r>
  <r>
    <n v="15165"/>
    <n v="373"/>
    <n v="1"/>
    <n v="975.50000000000011"/>
    <n v="2"/>
    <n v="1"/>
    <n v="3"/>
    <x v="4"/>
    <x v="0"/>
    <x v="0"/>
  </r>
  <r>
    <n v="15166"/>
    <n v="467"/>
    <n v="1"/>
    <n v="167.15999999999994"/>
    <n v="1"/>
    <n v="1"/>
    <n v="1"/>
    <x v="3"/>
    <x v="0"/>
    <x v="0"/>
  </r>
  <r>
    <n v="15167"/>
    <n v="320"/>
    <n v="5"/>
    <n v="1659.6699999999948"/>
    <n v="2"/>
    <n v="4"/>
    <n v="4"/>
    <x v="0"/>
    <x v="0"/>
    <x v="0"/>
  </r>
  <r>
    <n v="15168"/>
    <n v="25"/>
    <n v="1"/>
    <n v="106.55999999999999"/>
    <n v="4"/>
    <n v="1"/>
    <n v="1"/>
    <x v="5"/>
    <x v="1"/>
    <x v="0"/>
  </r>
  <r>
    <n v="15169"/>
    <n v="382"/>
    <n v="2"/>
    <n v="569.22000000000037"/>
    <n v="2"/>
    <n v="2"/>
    <n v="2"/>
    <x v="3"/>
    <x v="0"/>
    <x v="0"/>
  </r>
  <r>
    <n v="15170"/>
    <n v="406"/>
    <n v="1"/>
    <n v="81.150000000000006"/>
    <n v="2"/>
    <n v="1"/>
    <n v="1"/>
    <x v="3"/>
    <x v="0"/>
    <x v="0"/>
  </r>
  <r>
    <n v="15171"/>
    <n v="331"/>
    <n v="1"/>
    <n v="1289.5"/>
    <n v="2"/>
    <n v="1"/>
    <n v="4"/>
    <x v="4"/>
    <x v="0"/>
    <x v="0"/>
  </r>
  <r>
    <n v="15172"/>
    <n v="8"/>
    <n v="5"/>
    <n v="1624.0499999999984"/>
    <n v="5"/>
    <n v="4"/>
    <n v="4"/>
    <x v="1"/>
    <x v="1"/>
    <x v="0"/>
  </r>
  <r>
    <n v="15173"/>
    <n v="380"/>
    <n v="7"/>
    <n v="1494.6000000000022"/>
    <n v="2"/>
    <n v="4"/>
    <n v="4"/>
    <x v="0"/>
    <x v="0"/>
    <x v="0"/>
  </r>
  <r>
    <n v="15174"/>
    <n v="322"/>
    <n v="2"/>
    <n v="481.46000000000049"/>
    <n v="2"/>
    <n v="2"/>
    <n v="2"/>
    <x v="3"/>
    <x v="0"/>
    <x v="0"/>
  </r>
  <r>
    <n v="15175"/>
    <n v="71"/>
    <n v="1"/>
    <n v="224.14000000000024"/>
    <n v="3"/>
    <n v="1"/>
    <n v="1"/>
    <x v="4"/>
    <x v="1"/>
    <x v="0"/>
  </r>
  <r>
    <n v="15176"/>
    <n v="667"/>
    <n v="1"/>
    <n v="988.04000000000076"/>
    <n v="1"/>
    <n v="1"/>
    <n v="3"/>
    <x v="4"/>
    <x v="0"/>
    <x v="0"/>
  </r>
  <r>
    <n v="15177"/>
    <n v="425"/>
    <n v="1"/>
    <n v="948.93000000000018"/>
    <n v="1"/>
    <n v="1"/>
    <n v="3"/>
    <x v="4"/>
    <x v="0"/>
    <x v="0"/>
  </r>
  <r>
    <n v="15178"/>
    <n v="260"/>
    <n v="1"/>
    <n v="40.5"/>
    <n v="2"/>
    <n v="1"/>
    <n v="1"/>
    <x v="3"/>
    <x v="0"/>
    <x v="0"/>
  </r>
  <r>
    <n v="15179"/>
    <n v="18"/>
    <n v="13"/>
    <n v="7491.9199999999673"/>
    <n v="5"/>
    <n v="5"/>
    <n v="5"/>
    <x v="1"/>
    <x v="1"/>
    <x v="0"/>
  </r>
  <r>
    <n v="15180"/>
    <n v="367"/>
    <n v="3"/>
    <n v="904.43000000000029"/>
    <n v="2"/>
    <n v="3"/>
    <n v="3"/>
    <x v="0"/>
    <x v="0"/>
    <x v="0"/>
  </r>
  <r>
    <n v="15181"/>
    <n v="66"/>
    <n v="5"/>
    <n v="1200.2000000000003"/>
    <n v="3"/>
    <n v="4"/>
    <n v="3"/>
    <x v="2"/>
    <x v="1"/>
    <x v="0"/>
  </r>
  <r>
    <n v="15182"/>
    <n v="154"/>
    <n v="11"/>
    <n v="2998.9519999999943"/>
    <n v="3"/>
    <n v="5"/>
    <n v="5"/>
    <x v="2"/>
    <x v="0"/>
    <x v="0"/>
  </r>
  <r>
    <n v="15183"/>
    <n v="547"/>
    <n v="3"/>
    <n v="639.93000000000018"/>
    <n v="1"/>
    <n v="3"/>
    <n v="3"/>
    <x v="0"/>
    <x v="0"/>
    <x v="0"/>
  </r>
  <r>
    <n v="15184"/>
    <n v="29"/>
    <n v="4"/>
    <n v="689.94999999999902"/>
    <n v="4"/>
    <n v="3"/>
    <n v="3"/>
    <x v="2"/>
    <x v="1"/>
    <x v="0"/>
  </r>
  <r>
    <n v="15185"/>
    <n v="70"/>
    <n v="1"/>
    <n v="310.61999999999995"/>
    <n v="3"/>
    <n v="1"/>
    <n v="2"/>
    <x v="4"/>
    <x v="1"/>
    <x v="0"/>
  </r>
  <r>
    <n v="15186"/>
    <n v="14"/>
    <n v="5"/>
    <n v="1403.1999999999987"/>
    <n v="5"/>
    <n v="4"/>
    <n v="4"/>
    <x v="1"/>
    <x v="1"/>
    <x v="0"/>
  </r>
  <r>
    <n v="15187"/>
    <n v="1"/>
    <n v="16"/>
    <n v="4777.1799999999939"/>
    <n v="5"/>
    <n v="5"/>
    <n v="5"/>
    <x v="1"/>
    <x v="1"/>
    <x v="0"/>
  </r>
  <r>
    <n v="15188"/>
    <n v="725"/>
    <n v="1"/>
    <n v="310.43000000000023"/>
    <n v="1"/>
    <n v="1"/>
    <n v="2"/>
    <x v="3"/>
    <x v="0"/>
    <x v="0"/>
  </r>
  <r>
    <n v="15189"/>
    <n v="1"/>
    <n v="46"/>
    <n v="17524.379999999976"/>
    <n v="5"/>
    <n v="5"/>
    <n v="5"/>
    <x v="1"/>
    <x v="1"/>
    <x v="0"/>
  </r>
  <r>
    <n v="15190"/>
    <n v="434"/>
    <n v="1"/>
    <n v="834.43999999999937"/>
    <n v="1"/>
    <n v="1"/>
    <n v="3"/>
    <x v="4"/>
    <x v="0"/>
    <x v="0"/>
  </r>
  <r>
    <n v="15191"/>
    <n v="463"/>
    <n v="3"/>
    <n v="588.04999999999973"/>
    <n v="1"/>
    <n v="3"/>
    <n v="2"/>
    <x v="0"/>
    <x v="0"/>
    <x v="0"/>
  </r>
  <r>
    <n v="15192"/>
    <n v="119"/>
    <n v="5"/>
    <n v="1981.389999999994"/>
    <n v="3"/>
    <n v="4"/>
    <n v="4"/>
    <x v="2"/>
    <x v="0"/>
    <x v="0"/>
  </r>
  <r>
    <n v="15193"/>
    <n v="60"/>
    <n v="1"/>
    <n v="499.31999999999988"/>
    <n v="3"/>
    <n v="1"/>
    <n v="2"/>
    <x v="4"/>
    <x v="1"/>
    <x v="0"/>
  </r>
  <r>
    <n v="15194"/>
    <n v="3"/>
    <n v="28"/>
    <n v="12427.690000000104"/>
    <n v="5"/>
    <n v="5"/>
    <n v="5"/>
    <x v="1"/>
    <x v="1"/>
    <x v="0"/>
  </r>
  <r>
    <n v="15195"/>
    <n v="2"/>
    <n v="1"/>
    <n v="3861"/>
    <n v="5"/>
    <n v="1"/>
    <n v="5"/>
    <x v="5"/>
    <x v="1"/>
    <x v="0"/>
  </r>
  <r>
    <n v="15196"/>
    <n v="432"/>
    <n v="2"/>
    <n v="316.24999999999994"/>
    <n v="1"/>
    <n v="2"/>
    <n v="2"/>
    <x v="3"/>
    <x v="0"/>
    <x v="0"/>
  </r>
  <r>
    <n v="15197"/>
    <n v="10"/>
    <n v="6"/>
    <n v="1877.5099999999982"/>
    <n v="5"/>
    <n v="4"/>
    <n v="4"/>
    <x v="1"/>
    <x v="1"/>
    <x v="0"/>
  </r>
  <r>
    <n v="15198"/>
    <n v="92"/>
    <n v="5"/>
    <n v="571.35"/>
    <n v="3"/>
    <n v="4"/>
    <n v="2"/>
    <x v="4"/>
    <x v="0"/>
    <x v="0"/>
  </r>
  <r>
    <n v="15199"/>
    <n v="59"/>
    <n v="10"/>
    <n v="3122.3999999999969"/>
    <n v="3"/>
    <n v="5"/>
    <n v="5"/>
    <x v="2"/>
    <x v="1"/>
    <x v="0"/>
  </r>
  <r>
    <n v="15200"/>
    <n v="494"/>
    <n v="1"/>
    <n v="549.04999999999973"/>
    <n v="1"/>
    <n v="1"/>
    <n v="2"/>
    <x v="3"/>
    <x v="0"/>
    <x v="0"/>
  </r>
  <r>
    <n v="15201"/>
    <n v="87"/>
    <n v="7"/>
    <n v="1842.9500000000016"/>
    <n v="3"/>
    <n v="4"/>
    <n v="4"/>
    <x v="2"/>
    <x v="1"/>
    <x v="0"/>
  </r>
  <r>
    <n v="15202"/>
    <n v="420"/>
    <n v="3"/>
    <n v="6001.4900000000007"/>
    <n v="1"/>
    <n v="3"/>
    <n v="5"/>
    <x v="0"/>
    <x v="0"/>
    <x v="0"/>
  </r>
  <r>
    <n v="15203"/>
    <n v="25"/>
    <n v="15"/>
    <n v="4400.1799999999967"/>
    <n v="4"/>
    <n v="5"/>
    <n v="5"/>
    <x v="1"/>
    <x v="1"/>
    <x v="0"/>
  </r>
  <r>
    <n v="15204"/>
    <n v="357"/>
    <n v="1"/>
    <n v="316.58"/>
    <n v="2"/>
    <n v="1"/>
    <n v="2"/>
    <x v="3"/>
    <x v="0"/>
    <x v="0"/>
  </r>
  <r>
    <n v="15205"/>
    <n v="85"/>
    <n v="2"/>
    <n v="653.24000000000046"/>
    <n v="3"/>
    <n v="2"/>
    <n v="3"/>
    <x v="4"/>
    <x v="1"/>
    <x v="0"/>
  </r>
  <r>
    <n v="15206"/>
    <n v="10"/>
    <n v="4"/>
    <n v="420.30000000000007"/>
    <n v="5"/>
    <n v="3"/>
    <n v="2"/>
    <x v="4"/>
    <x v="1"/>
    <x v="0"/>
  </r>
  <r>
    <n v="15207"/>
    <n v="416"/>
    <n v="3"/>
    <n v="683.92"/>
    <n v="1"/>
    <n v="3"/>
    <n v="3"/>
    <x v="0"/>
    <x v="0"/>
    <x v="0"/>
  </r>
  <r>
    <n v="15208"/>
    <n v="1"/>
    <n v="6"/>
    <n v="970.51999999999919"/>
    <n v="5"/>
    <n v="4"/>
    <n v="3"/>
    <x v="2"/>
    <x v="1"/>
    <x v="0"/>
  </r>
  <r>
    <n v="15209"/>
    <n v="730"/>
    <n v="1"/>
    <n v="178.98000000000002"/>
    <n v="1"/>
    <n v="1"/>
    <n v="1"/>
    <x v="3"/>
    <x v="0"/>
    <x v="0"/>
  </r>
  <r>
    <n v="15210"/>
    <n v="225"/>
    <n v="3"/>
    <n v="1176.190000000001"/>
    <n v="2"/>
    <n v="3"/>
    <n v="3"/>
    <x v="0"/>
    <x v="0"/>
    <x v="0"/>
  </r>
  <r>
    <n v="15211"/>
    <n v="60"/>
    <n v="2"/>
    <n v="1277.4799999999971"/>
    <n v="3"/>
    <n v="2"/>
    <n v="4"/>
    <x v="4"/>
    <x v="1"/>
    <x v="0"/>
  </r>
  <r>
    <n v="15212"/>
    <n v="241"/>
    <n v="2"/>
    <n v="208.27999999999997"/>
    <n v="2"/>
    <n v="2"/>
    <n v="1"/>
    <x v="3"/>
    <x v="0"/>
    <x v="0"/>
  </r>
  <r>
    <n v="15213"/>
    <n v="318"/>
    <n v="2"/>
    <n v="328.35000000000014"/>
    <n v="2"/>
    <n v="2"/>
    <n v="2"/>
    <x v="3"/>
    <x v="0"/>
    <x v="0"/>
  </r>
  <r>
    <n v="15214"/>
    <n v="1"/>
    <n v="8"/>
    <n v="1661.4400000000016"/>
    <n v="5"/>
    <n v="4"/>
    <n v="4"/>
    <x v="1"/>
    <x v="1"/>
    <x v="0"/>
  </r>
  <r>
    <n v="15215"/>
    <n v="46"/>
    <n v="7"/>
    <n v="2422.4299999999953"/>
    <n v="4"/>
    <n v="4"/>
    <n v="4"/>
    <x v="1"/>
    <x v="1"/>
    <x v="0"/>
  </r>
  <r>
    <n v="15216"/>
    <n v="87"/>
    <n v="2"/>
    <n v="486.09000000000009"/>
    <n v="3"/>
    <n v="2"/>
    <n v="2"/>
    <x v="4"/>
    <x v="1"/>
    <x v="0"/>
  </r>
  <r>
    <n v="15217"/>
    <n v="563"/>
    <n v="1"/>
    <n v="426.2399999999999"/>
    <n v="1"/>
    <n v="1"/>
    <n v="2"/>
    <x v="3"/>
    <x v="0"/>
    <x v="0"/>
  </r>
  <r>
    <n v="15218"/>
    <n v="10"/>
    <n v="22"/>
    <n v="11516.569999999976"/>
    <n v="5"/>
    <n v="5"/>
    <n v="5"/>
    <x v="1"/>
    <x v="1"/>
    <x v="0"/>
  </r>
  <r>
    <n v="15219"/>
    <n v="176"/>
    <n v="2"/>
    <n v="685.45000000000027"/>
    <n v="3"/>
    <n v="2"/>
    <n v="3"/>
    <x v="4"/>
    <x v="0"/>
    <x v="0"/>
  </r>
  <r>
    <n v="15220"/>
    <n v="51"/>
    <n v="6"/>
    <n v="1778.9599999999941"/>
    <n v="4"/>
    <n v="4"/>
    <n v="4"/>
    <x v="1"/>
    <x v="1"/>
    <x v="0"/>
  </r>
  <r>
    <n v="15221"/>
    <n v="366"/>
    <n v="4"/>
    <n v="2465.4499999999975"/>
    <n v="2"/>
    <n v="3"/>
    <n v="4"/>
    <x v="0"/>
    <x v="0"/>
    <x v="0"/>
  </r>
  <r>
    <n v="15222"/>
    <n v="318"/>
    <n v="11"/>
    <n v="3550.9099999999889"/>
    <n v="2"/>
    <n v="5"/>
    <n v="5"/>
    <x v="0"/>
    <x v="0"/>
    <x v="0"/>
  </r>
  <r>
    <n v="15223"/>
    <n v="225"/>
    <n v="5"/>
    <n v="1417.9499999999994"/>
    <n v="2"/>
    <n v="4"/>
    <n v="4"/>
    <x v="0"/>
    <x v="0"/>
    <x v="0"/>
  </r>
  <r>
    <n v="15224"/>
    <n v="358"/>
    <n v="5"/>
    <n v="871.36000000000035"/>
    <n v="2"/>
    <n v="4"/>
    <n v="3"/>
    <x v="0"/>
    <x v="0"/>
    <x v="0"/>
  </r>
  <r>
    <n v="15225"/>
    <n v="234"/>
    <n v="1"/>
    <n v="409.40000000000026"/>
    <n v="2"/>
    <n v="1"/>
    <n v="2"/>
    <x v="3"/>
    <x v="0"/>
    <x v="0"/>
  </r>
  <r>
    <n v="15226"/>
    <n v="310"/>
    <n v="1"/>
    <n v="154.41"/>
    <n v="2"/>
    <n v="1"/>
    <n v="1"/>
    <x v="3"/>
    <x v="0"/>
    <x v="0"/>
  </r>
  <r>
    <n v="15227"/>
    <n v="36"/>
    <n v="9"/>
    <n v="2488.4899999999925"/>
    <n v="4"/>
    <n v="5"/>
    <n v="4"/>
    <x v="1"/>
    <x v="1"/>
    <x v="0"/>
  </r>
  <r>
    <n v="15228"/>
    <n v="66"/>
    <n v="6"/>
    <n v="5580.2700000000168"/>
    <n v="3"/>
    <n v="4"/>
    <n v="5"/>
    <x v="2"/>
    <x v="1"/>
    <x v="0"/>
  </r>
  <r>
    <n v="15229"/>
    <n v="586"/>
    <n v="1"/>
    <n v="160.5"/>
    <n v="1"/>
    <n v="1"/>
    <n v="1"/>
    <x v="3"/>
    <x v="0"/>
    <x v="0"/>
  </r>
  <r>
    <n v="15230"/>
    <n v="239"/>
    <n v="2"/>
    <n v="429.60000000000019"/>
    <n v="2"/>
    <n v="2"/>
    <n v="2"/>
    <x v="3"/>
    <x v="0"/>
    <x v="0"/>
  </r>
  <r>
    <n v="15231"/>
    <n v="621"/>
    <n v="1"/>
    <n v="250.26000000000008"/>
    <n v="1"/>
    <n v="1"/>
    <n v="1"/>
    <x v="3"/>
    <x v="0"/>
    <x v="0"/>
  </r>
  <r>
    <n v="15232"/>
    <n v="113"/>
    <n v="2"/>
    <n v="612.06000000000006"/>
    <n v="3"/>
    <n v="2"/>
    <n v="2"/>
    <x v="4"/>
    <x v="0"/>
    <x v="0"/>
  </r>
  <r>
    <n v="15233"/>
    <n v="401"/>
    <n v="1"/>
    <n v="59.400000000000006"/>
    <n v="2"/>
    <n v="1"/>
    <n v="1"/>
    <x v="3"/>
    <x v="0"/>
    <x v="0"/>
  </r>
  <r>
    <n v="15234"/>
    <n v="276"/>
    <n v="1"/>
    <n v="197"/>
    <n v="2"/>
    <n v="1"/>
    <n v="1"/>
    <x v="3"/>
    <x v="0"/>
    <x v="0"/>
  </r>
  <r>
    <n v="15235"/>
    <n v="217"/>
    <n v="16"/>
    <n v="2937.81"/>
    <n v="2"/>
    <n v="5"/>
    <n v="4"/>
    <x v="0"/>
    <x v="0"/>
    <x v="0"/>
  </r>
  <r>
    <n v="15236"/>
    <n v="298"/>
    <n v="1"/>
    <n v="321.05000000000007"/>
    <n v="2"/>
    <n v="1"/>
    <n v="2"/>
    <x v="3"/>
    <x v="0"/>
    <x v="0"/>
  </r>
  <r>
    <n v="15237"/>
    <n v="1"/>
    <n v="4"/>
    <n v="1412.3199999999968"/>
    <n v="5"/>
    <n v="3"/>
    <n v="4"/>
    <x v="2"/>
    <x v="1"/>
    <x v="0"/>
  </r>
  <r>
    <n v="15238"/>
    <n v="29"/>
    <n v="3"/>
    <n v="1071.9899999999986"/>
    <n v="4"/>
    <n v="3"/>
    <n v="3"/>
    <x v="2"/>
    <x v="1"/>
    <x v="0"/>
  </r>
  <r>
    <n v="15239"/>
    <n v="10"/>
    <n v="2"/>
    <n v="780.58999999999946"/>
    <n v="5"/>
    <n v="2"/>
    <n v="3"/>
    <x v="5"/>
    <x v="1"/>
    <x v="0"/>
  </r>
  <r>
    <n v="15240"/>
    <n v="44"/>
    <n v="12"/>
    <n v="4459.9799999999877"/>
    <n v="4"/>
    <n v="5"/>
    <n v="5"/>
    <x v="1"/>
    <x v="1"/>
    <x v="0"/>
  </r>
  <r>
    <n v="15241"/>
    <n v="66"/>
    <n v="11"/>
    <n v="3050.1599999999917"/>
    <n v="3"/>
    <n v="5"/>
    <n v="5"/>
    <x v="2"/>
    <x v="1"/>
    <x v="0"/>
  </r>
  <r>
    <n v="15242"/>
    <n v="422"/>
    <n v="1"/>
    <n v="302.04000000000002"/>
    <n v="1"/>
    <n v="1"/>
    <n v="2"/>
    <x v="3"/>
    <x v="0"/>
    <x v="0"/>
  </r>
  <r>
    <n v="15243"/>
    <n v="74"/>
    <n v="2"/>
    <n v="927.27999999999929"/>
    <n v="3"/>
    <n v="2"/>
    <n v="3"/>
    <x v="4"/>
    <x v="1"/>
    <x v="0"/>
  </r>
  <r>
    <n v="15244"/>
    <n v="65"/>
    <n v="3"/>
    <n v="912.08000000000118"/>
    <n v="3"/>
    <n v="3"/>
    <n v="3"/>
    <x v="2"/>
    <x v="1"/>
    <x v="0"/>
  </r>
  <r>
    <n v="15245"/>
    <n v="134"/>
    <n v="8"/>
    <n v="4610.8400000000011"/>
    <n v="3"/>
    <n v="4"/>
    <n v="5"/>
    <x v="2"/>
    <x v="0"/>
    <x v="0"/>
  </r>
  <r>
    <n v="15246"/>
    <n v="238"/>
    <n v="3"/>
    <n v="780.40000000000089"/>
    <n v="2"/>
    <n v="3"/>
    <n v="3"/>
    <x v="0"/>
    <x v="0"/>
    <x v="0"/>
  </r>
  <r>
    <n v="15247"/>
    <n v="122"/>
    <n v="3"/>
    <n v="976.0599999999996"/>
    <n v="3"/>
    <n v="3"/>
    <n v="3"/>
    <x v="2"/>
    <x v="0"/>
    <x v="0"/>
  </r>
  <r>
    <n v="15248"/>
    <n v="411"/>
    <n v="3"/>
    <n v="1893.9299999999953"/>
    <n v="1"/>
    <n v="3"/>
    <n v="4"/>
    <x v="0"/>
    <x v="0"/>
    <x v="0"/>
  </r>
  <r>
    <n v="15249"/>
    <n v="31"/>
    <n v="18"/>
    <n v="9266.0000000000018"/>
    <n v="4"/>
    <n v="5"/>
    <n v="5"/>
    <x v="1"/>
    <x v="1"/>
    <x v="0"/>
  </r>
  <r>
    <n v="15250"/>
    <n v="640"/>
    <n v="1"/>
    <n v="60"/>
    <n v="1"/>
    <n v="1"/>
    <n v="1"/>
    <x v="3"/>
    <x v="0"/>
    <x v="0"/>
  </r>
  <r>
    <n v="15251"/>
    <n v="9"/>
    <n v="21"/>
    <n v="20324.540000000034"/>
    <n v="5"/>
    <n v="5"/>
    <n v="5"/>
    <x v="1"/>
    <x v="1"/>
    <x v="0"/>
  </r>
  <r>
    <n v="15252"/>
    <n v="36"/>
    <n v="5"/>
    <n v="2103.4100000000021"/>
    <n v="4"/>
    <n v="4"/>
    <n v="4"/>
    <x v="1"/>
    <x v="1"/>
    <x v="0"/>
  </r>
  <r>
    <n v="15253"/>
    <n v="16"/>
    <n v="8"/>
    <n v="2055.089999999997"/>
    <n v="5"/>
    <n v="4"/>
    <n v="4"/>
    <x v="1"/>
    <x v="1"/>
    <x v="0"/>
  </r>
  <r>
    <n v="15254"/>
    <n v="127"/>
    <n v="3"/>
    <n v="1088.3499999999997"/>
    <n v="3"/>
    <n v="3"/>
    <n v="3"/>
    <x v="2"/>
    <x v="0"/>
    <x v="0"/>
  </r>
  <r>
    <n v="15255"/>
    <n v="66"/>
    <n v="9"/>
    <n v="3729.4200000000069"/>
    <n v="3"/>
    <n v="5"/>
    <n v="5"/>
    <x v="2"/>
    <x v="1"/>
    <x v="0"/>
  </r>
  <r>
    <n v="15256"/>
    <n v="148"/>
    <n v="2"/>
    <n v="170.40000000000006"/>
    <n v="3"/>
    <n v="2"/>
    <n v="1"/>
    <x v="4"/>
    <x v="0"/>
    <x v="0"/>
  </r>
  <r>
    <n v="15257"/>
    <n v="283"/>
    <n v="2"/>
    <n v="685.89999999999975"/>
    <n v="2"/>
    <n v="2"/>
    <n v="3"/>
    <x v="4"/>
    <x v="0"/>
    <x v="0"/>
  </r>
  <r>
    <n v="15258"/>
    <n v="168"/>
    <n v="2"/>
    <n v="623.16"/>
    <n v="3"/>
    <n v="2"/>
    <n v="3"/>
    <x v="4"/>
    <x v="0"/>
    <x v="0"/>
  </r>
  <r>
    <n v="15259"/>
    <n v="512"/>
    <n v="4"/>
    <n v="1182.379999999999"/>
    <n v="1"/>
    <n v="3"/>
    <n v="3"/>
    <x v="0"/>
    <x v="0"/>
    <x v="0"/>
  </r>
  <r>
    <n v="15260"/>
    <n v="100"/>
    <n v="25"/>
    <n v="9188.2299999999886"/>
    <n v="3"/>
    <n v="5"/>
    <n v="5"/>
    <x v="2"/>
    <x v="0"/>
    <x v="0"/>
  </r>
  <r>
    <n v="15261"/>
    <n v="135"/>
    <n v="4"/>
    <n v="1507.9999999999998"/>
    <n v="3"/>
    <n v="3"/>
    <n v="4"/>
    <x v="2"/>
    <x v="0"/>
    <x v="0"/>
  </r>
  <r>
    <n v="15262"/>
    <n v="323"/>
    <n v="3"/>
    <n v="418.81999999999982"/>
    <n v="2"/>
    <n v="3"/>
    <n v="2"/>
    <x v="0"/>
    <x v="0"/>
    <x v="0"/>
  </r>
  <r>
    <n v="15263"/>
    <n v="106"/>
    <n v="1"/>
    <n v="156.51"/>
    <n v="3"/>
    <n v="1"/>
    <n v="1"/>
    <x v="4"/>
    <x v="0"/>
    <x v="0"/>
  </r>
  <r>
    <n v="15264"/>
    <n v="64"/>
    <n v="2"/>
    <n v="848.40000000000089"/>
    <n v="3"/>
    <n v="2"/>
    <n v="3"/>
    <x v="4"/>
    <x v="1"/>
    <x v="0"/>
  </r>
  <r>
    <n v="15265"/>
    <n v="151"/>
    <n v="4"/>
    <n v="3345.6400000000108"/>
    <n v="3"/>
    <n v="3"/>
    <n v="5"/>
    <x v="2"/>
    <x v="0"/>
    <x v="0"/>
  </r>
  <r>
    <n v="15266"/>
    <n v="338"/>
    <n v="5"/>
    <n v="852.20999999999981"/>
    <n v="2"/>
    <n v="4"/>
    <n v="3"/>
    <x v="0"/>
    <x v="0"/>
    <x v="0"/>
  </r>
  <r>
    <n v="15267"/>
    <n v="22"/>
    <n v="5"/>
    <n v="1717.3600000000004"/>
    <n v="4"/>
    <n v="4"/>
    <n v="4"/>
    <x v="1"/>
    <x v="1"/>
    <x v="0"/>
  </r>
  <r>
    <n v="15268"/>
    <n v="478"/>
    <n v="3"/>
    <n v="961.90000000000009"/>
    <n v="1"/>
    <n v="3"/>
    <n v="3"/>
    <x v="0"/>
    <x v="0"/>
    <x v="0"/>
  </r>
  <r>
    <n v="15269"/>
    <n v="23"/>
    <n v="3"/>
    <n v="1225.3600000000004"/>
    <n v="4"/>
    <n v="3"/>
    <n v="3"/>
    <x v="2"/>
    <x v="1"/>
    <x v="0"/>
  </r>
  <r>
    <n v="15270"/>
    <n v="15"/>
    <n v="21"/>
    <n v="8524.8600000000206"/>
    <n v="5"/>
    <n v="5"/>
    <n v="5"/>
    <x v="1"/>
    <x v="1"/>
    <x v="0"/>
  </r>
  <r>
    <n v="15271"/>
    <n v="7"/>
    <n v="24"/>
    <n v="4709.5400000000291"/>
    <n v="5"/>
    <n v="5"/>
    <n v="5"/>
    <x v="1"/>
    <x v="1"/>
    <x v="0"/>
  </r>
  <r>
    <n v="15272"/>
    <n v="57"/>
    <n v="6"/>
    <n v="2085.4799999999914"/>
    <n v="4"/>
    <n v="4"/>
    <n v="4"/>
    <x v="1"/>
    <x v="1"/>
    <x v="0"/>
  </r>
  <r>
    <n v="15273"/>
    <n v="599"/>
    <n v="1"/>
    <n v="228.96"/>
    <n v="1"/>
    <n v="1"/>
    <n v="1"/>
    <x v="3"/>
    <x v="0"/>
    <x v="0"/>
  </r>
  <r>
    <n v="15274"/>
    <n v="4"/>
    <n v="2"/>
    <n v="716.56999999999982"/>
    <n v="5"/>
    <n v="2"/>
    <n v="3"/>
    <x v="5"/>
    <x v="1"/>
    <x v="0"/>
  </r>
  <r>
    <n v="15275"/>
    <n v="37"/>
    <n v="1"/>
    <n v="615.13999999999965"/>
    <n v="4"/>
    <n v="1"/>
    <n v="2"/>
    <x v="5"/>
    <x v="1"/>
    <x v="0"/>
  </r>
  <r>
    <n v="15276"/>
    <n v="66"/>
    <n v="4"/>
    <n v="649.52999999999884"/>
    <n v="3"/>
    <n v="3"/>
    <n v="3"/>
    <x v="2"/>
    <x v="1"/>
    <x v="0"/>
  </r>
  <r>
    <n v="15277"/>
    <n v="46"/>
    <n v="2"/>
    <n v="476.34000000000009"/>
    <n v="4"/>
    <n v="2"/>
    <n v="2"/>
    <x v="5"/>
    <x v="1"/>
    <x v="0"/>
  </r>
  <r>
    <n v="15278"/>
    <n v="561"/>
    <n v="4"/>
    <n v="496.15999999999991"/>
    <n v="1"/>
    <n v="3"/>
    <n v="2"/>
    <x v="0"/>
    <x v="0"/>
    <x v="0"/>
  </r>
  <r>
    <n v="15279"/>
    <n v="354"/>
    <n v="5"/>
    <n v="1580.5399999999986"/>
    <n v="2"/>
    <n v="4"/>
    <n v="4"/>
    <x v="0"/>
    <x v="0"/>
    <x v="0"/>
  </r>
  <r>
    <n v="15280"/>
    <n v="172"/>
    <n v="3"/>
    <n v="406.22"/>
    <n v="3"/>
    <n v="3"/>
    <n v="2"/>
    <x v="4"/>
    <x v="0"/>
    <x v="0"/>
  </r>
  <r>
    <n v="15281"/>
    <n v="58"/>
    <n v="16"/>
    <n v="8543.5699999999633"/>
    <n v="4"/>
    <n v="5"/>
    <n v="5"/>
    <x v="1"/>
    <x v="1"/>
    <x v="0"/>
  </r>
  <r>
    <n v="15282"/>
    <n v="570"/>
    <n v="1"/>
    <n v="348.59000000000009"/>
    <n v="1"/>
    <n v="1"/>
    <n v="2"/>
    <x v="3"/>
    <x v="0"/>
    <x v="0"/>
  </r>
  <r>
    <n v="15283"/>
    <n v="390"/>
    <n v="3"/>
    <n v="148.32999999999996"/>
    <n v="2"/>
    <n v="3"/>
    <n v="1"/>
    <x v="0"/>
    <x v="0"/>
    <x v="0"/>
  </r>
  <r>
    <n v="15284"/>
    <n v="500"/>
    <n v="1"/>
    <n v="24.75"/>
    <n v="1"/>
    <n v="1"/>
    <n v="1"/>
    <x v="3"/>
    <x v="0"/>
    <x v="0"/>
  </r>
  <r>
    <n v="15285"/>
    <n v="407"/>
    <n v="1"/>
    <n v="94.920000000000016"/>
    <n v="2"/>
    <n v="1"/>
    <n v="1"/>
    <x v="3"/>
    <x v="0"/>
    <x v="0"/>
  </r>
  <r>
    <n v="15286"/>
    <n v="49"/>
    <n v="1"/>
    <n v="240.55000000000004"/>
    <n v="4"/>
    <n v="1"/>
    <n v="1"/>
    <x v="5"/>
    <x v="1"/>
    <x v="0"/>
  </r>
  <r>
    <n v="15287"/>
    <n v="22"/>
    <n v="5"/>
    <n v="856.02999999999963"/>
    <n v="4"/>
    <n v="4"/>
    <n v="3"/>
    <x v="2"/>
    <x v="1"/>
    <x v="0"/>
  </r>
  <r>
    <n v="15288"/>
    <n v="43"/>
    <n v="10"/>
    <n v="3883.1300000000042"/>
    <n v="4"/>
    <n v="5"/>
    <n v="5"/>
    <x v="1"/>
    <x v="1"/>
    <x v="0"/>
  </r>
  <r>
    <n v="15289"/>
    <n v="29"/>
    <n v="5"/>
    <n v="1593.089999999999"/>
    <n v="4"/>
    <n v="4"/>
    <n v="4"/>
    <x v="1"/>
    <x v="1"/>
    <x v="0"/>
  </r>
  <r>
    <n v="15290"/>
    <n v="4"/>
    <n v="26"/>
    <n v="10496.279999999953"/>
    <n v="5"/>
    <n v="5"/>
    <n v="5"/>
    <x v="1"/>
    <x v="1"/>
    <x v="0"/>
  </r>
  <r>
    <n v="15291"/>
    <n v="25"/>
    <n v="40"/>
    <n v="13846.560000000047"/>
    <n v="4"/>
    <n v="5"/>
    <n v="5"/>
    <x v="1"/>
    <x v="1"/>
    <x v="0"/>
  </r>
  <r>
    <n v="15292"/>
    <n v="201"/>
    <n v="1"/>
    <n v="180.94"/>
    <n v="2"/>
    <n v="1"/>
    <n v="1"/>
    <x v="3"/>
    <x v="0"/>
    <x v="0"/>
  </r>
  <r>
    <n v="15293"/>
    <n v="665"/>
    <n v="1"/>
    <n v="247.5"/>
    <n v="1"/>
    <n v="1"/>
    <n v="1"/>
    <x v="3"/>
    <x v="0"/>
    <x v="0"/>
  </r>
  <r>
    <n v="15294"/>
    <n v="410"/>
    <n v="1"/>
    <n v="233.34999999999994"/>
    <n v="2"/>
    <n v="1"/>
    <n v="1"/>
    <x v="3"/>
    <x v="0"/>
    <x v="0"/>
  </r>
  <r>
    <n v="15295"/>
    <n v="654"/>
    <n v="1"/>
    <n v="217.23999999999984"/>
    <n v="1"/>
    <n v="1"/>
    <n v="1"/>
    <x v="3"/>
    <x v="0"/>
    <x v="0"/>
  </r>
  <r>
    <n v="15296"/>
    <n v="50"/>
    <n v="12"/>
    <n v="10342.830000000056"/>
    <n v="4"/>
    <n v="5"/>
    <n v="5"/>
    <x v="1"/>
    <x v="1"/>
    <x v="0"/>
  </r>
  <r>
    <n v="15297"/>
    <n v="10"/>
    <n v="3"/>
    <n v="641.93999999999983"/>
    <n v="5"/>
    <n v="3"/>
    <n v="3"/>
    <x v="2"/>
    <x v="1"/>
    <x v="0"/>
  </r>
  <r>
    <n v="15298"/>
    <n v="2"/>
    <n v="23"/>
    <n v="9459.3700000000827"/>
    <n v="5"/>
    <n v="5"/>
    <n v="5"/>
    <x v="1"/>
    <x v="1"/>
    <x v="0"/>
  </r>
  <r>
    <n v="15299"/>
    <n v="67"/>
    <n v="10"/>
    <n v="7991.5400000000036"/>
    <n v="3"/>
    <n v="5"/>
    <n v="5"/>
    <x v="2"/>
    <x v="1"/>
    <x v="0"/>
  </r>
  <r>
    <n v="15300"/>
    <n v="64"/>
    <n v="1"/>
    <n v="496.44000000000011"/>
    <n v="3"/>
    <n v="1"/>
    <n v="2"/>
    <x v="4"/>
    <x v="1"/>
    <x v="0"/>
  </r>
  <r>
    <n v="15301"/>
    <n v="50"/>
    <n v="17"/>
    <n v="7603.4399999999769"/>
    <n v="4"/>
    <n v="5"/>
    <n v="5"/>
    <x v="1"/>
    <x v="1"/>
    <x v="0"/>
  </r>
  <r>
    <n v="15302"/>
    <n v="730"/>
    <n v="1"/>
    <n v="308.00000000000006"/>
    <n v="1"/>
    <n v="1"/>
    <n v="2"/>
    <x v="3"/>
    <x v="0"/>
    <x v="0"/>
  </r>
  <r>
    <n v="15303"/>
    <n v="290"/>
    <n v="3"/>
    <n v="1224.1799999999982"/>
    <n v="2"/>
    <n v="3"/>
    <n v="3"/>
    <x v="0"/>
    <x v="0"/>
    <x v="0"/>
  </r>
  <r>
    <n v="15304"/>
    <n v="60"/>
    <n v="9"/>
    <n v="919.5499999999995"/>
    <n v="3"/>
    <n v="5"/>
    <n v="3"/>
    <x v="2"/>
    <x v="1"/>
    <x v="0"/>
  </r>
  <r>
    <n v="15305"/>
    <n v="555"/>
    <n v="1"/>
    <n v="93.6"/>
    <n v="1"/>
    <n v="1"/>
    <n v="1"/>
    <x v="3"/>
    <x v="0"/>
    <x v="0"/>
  </r>
  <r>
    <n v="15306"/>
    <n v="64"/>
    <n v="9"/>
    <n v="3484.7299999999923"/>
    <n v="3"/>
    <n v="5"/>
    <n v="5"/>
    <x v="2"/>
    <x v="1"/>
    <x v="0"/>
  </r>
  <r>
    <n v="15307"/>
    <n v="95"/>
    <n v="1"/>
    <n v="205.30000000000004"/>
    <n v="3"/>
    <n v="1"/>
    <n v="1"/>
    <x v="4"/>
    <x v="0"/>
    <x v="0"/>
  </r>
  <r>
    <n v="15308"/>
    <n v="274"/>
    <n v="1"/>
    <n v="310.47000000000014"/>
    <n v="2"/>
    <n v="1"/>
    <n v="2"/>
    <x v="3"/>
    <x v="0"/>
    <x v="0"/>
  </r>
  <r>
    <n v="15309"/>
    <n v="610"/>
    <n v="4"/>
    <n v="797.9599999999997"/>
    <n v="1"/>
    <n v="3"/>
    <n v="3"/>
    <x v="0"/>
    <x v="0"/>
    <x v="0"/>
  </r>
  <r>
    <n v="15310"/>
    <n v="478"/>
    <n v="1"/>
    <n v="1634.6399999999996"/>
    <n v="1"/>
    <n v="1"/>
    <n v="4"/>
    <x v="4"/>
    <x v="0"/>
    <x v="0"/>
  </r>
  <r>
    <n v="15311"/>
    <n v="0"/>
    <n v="208"/>
    <n v="116771.16000001089"/>
    <n v="5"/>
    <n v="5"/>
    <n v="5"/>
    <x v="1"/>
    <x v="1"/>
    <x v="0"/>
  </r>
  <r>
    <n v="15312"/>
    <n v="75"/>
    <n v="12"/>
    <n v="2930.1900000000014"/>
    <n v="3"/>
    <n v="5"/>
    <n v="4"/>
    <x v="2"/>
    <x v="1"/>
    <x v="0"/>
  </r>
  <r>
    <n v="15313"/>
    <n v="110"/>
    <n v="1"/>
    <n v="52"/>
    <n v="3"/>
    <n v="1"/>
    <n v="1"/>
    <x v="4"/>
    <x v="0"/>
    <x v="0"/>
  </r>
  <r>
    <n v="15314"/>
    <n v="199"/>
    <n v="3"/>
    <n v="820.44999999999982"/>
    <n v="2"/>
    <n v="3"/>
    <n v="3"/>
    <x v="0"/>
    <x v="0"/>
    <x v="0"/>
  </r>
  <r>
    <n v="15315"/>
    <n v="64"/>
    <n v="2"/>
    <n v="570.49999999999989"/>
    <n v="3"/>
    <n v="2"/>
    <n v="2"/>
    <x v="4"/>
    <x v="1"/>
    <x v="0"/>
  </r>
  <r>
    <n v="15316"/>
    <n v="326"/>
    <n v="1"/>
    <n v="165"/>
    <n v="2"/>
    <n v="1"/>
    <n v="1"/>
    <x v="3"/>
    <x v="0"/>
    <x v="0"/>
  </r>
  <r>
    <n v="15317"/>
    <n v="677"/>
    <n v="1"/>
    <n v="129.75"/>
    <n v="1"/>
    <n v="1"/>
    <n v="1"/>
    <x v="3"/>
    <x v="0"/>
    <x v="0"/>
  </r>
  <r>
    <n v="15318"/>
    <n v="3"/>
    <n v="1"/>
    <n v="312.62000000000012"/>
    <n v="5"/>
    <n v="1"/>
    <n v="2"/>
    <x v="5"/>
    <x v="1"/>
    <x v="0"/>
  </r>
  <r>
    <n v="15319"/>
    <n v="283"/>
    <n v="1"/>
    <n v="204.50000000000003"/>
    <n v="2"/>
    <n v="1"/>
    <n v="1"/>
    <x v="3"/>
    <x v="0"/>
    <x v="0"/>
  </r>
  <r>
    <n v="15320"/>
    <n v="44"/>
    <n v="1"/>
    <n v="267.12999999999994"/>
    <n v="4"/>
    <n v="1"/>
    <n v="1"/>
    <x v="5"/>
    <x v="1"/>
    <x v="0"/>
  </r>
  <r>
    <n v="15321"/>
    <n v="70"/>
    <n v="12"/>
    <n v="6709.729999999985"/>
    <n v="3"/>
    <n v="5"/>
    <n v="5"/>
    <x v="2"/>
    <x v="1"/>
    <x v="0"/>
  </r>
  <r>
    <n v="15322"/>
    <n v="85"/>
    <n v="2"/>
    <n v="1390.8600000000004"/>
    <n v="3"/>
    <n v="2"/>
    <n v="4"/>
    <x v="4"/>
    <x v="1"/>
    <x v="0"/>
  </r>
  <r>
    <n v="15323"/>
    <n v="562"/>
    <n v="3"/>
    <n v="434.60000000000031"/>
    <n v="1"/>
    <n v="3"/>
    <n v="2"/>
    <x v="0"/>
    <x v="0"/>
    <x v="0"/>
  </r>
  <r>
    <n v="15324"/>
    <n v="701"/>
    <n v="1"/>
    <n v="140.22"/>
    <n v="1"/>
    <n v="1"/>
    <n v="1"/>
    <x v="3"/>
    <x v="0"/>
    <x v="0"/>
  </r>
  <r>
    <n v="15325"/>
    <n v="103"/>
    <n v="8"/>
    <n v="1602.0100000000043"/>
    <n v="3"/>
    <n v="4"/>
    <n v="4"/>
    <x v="2"/>
    <x v="0"/>
    <x v="0"/>
  </r>
  <r>
    <n v="15326"/>
    <n v="333"/>
    <n v="5"/>
    <n v="1700.5199999999966"/>
    <n v="2"/>
    <n v="4"/>
    <n v="4"/>
    <x v="0"/>
    <x v="0"/>
    <x v="0"/>
  </r>
  <r>
    <n v="15327"/>
    <n v="52"/>
    <n v="1"/>
    <n v="208.75"/>
    <n v="4"/>
    <n v="1"/>
    <n v="1"/>
    <x v="5"/>
    <x v="1"/>
    <x v="0"/>
  </r>
  <r>
    <n v="15328"/>
    <n v="407"/>
    <n v="1"/>
    <n v="107.24"/>
    <n v="2"/>
    <n v="1"/>
    <n v="1"/>
    <x v="3"/>
    <x v="0"/>
    <x v="0"/>
  </r>
  <r>
    <n v="15329"/>
    <n v="39"/>
    <n v="11"/>
    <n v="2984.3300000000036"/>
    <n v="4"/>
    <n v="5"/>
    <n v="5"/>
    <x v="1"/>
    <x v="1"/>
    <x v="0"/>
  </r>
  <r>
    <n v="15330"/>
    <n v="32"/>
    <n v="2"/>
    <n v="714.95999999999981"/>
    <n v="4"/>
    <n v="2"/>
    <n v="3"/>
    <x v="5"/>
    <x v="1"/>
    <x v="0"/>
  </r>
  <r>
    <n v="15331"/>
    <n v="499"/>
    <n v="3"/>
    <n v="767.90999999999985"/>
    <n v="1"/>
    <n v="3"/>
    <n v="3"/>
    <x v="0"/>
    <x v="0"/>
    <x v="0"/>
  </r>
  <r>
    <n v="15332"/>
    <n v="366"/>
    <n v="6"/>
    <n v="6553.7399999999916"/>
    <n v="2"/>
    <n v="4"/>
    <n v="5"/>
    <x v="0"/>
    <x v="0"/>
    <x v="36"/>
  </r>
  <r>
    <n v="15333"/>
    <n v="208"/>
    <n v="1"/>
    <n v="1028.5599999999997"/>
    <n v="2"/>
    <n v="1"/>
    <n v="3"/>
    <x v="4"/>
    <x v="0"/>
    <x v="0"/>
  </r>
  <r>
    <n v="15334"/>
    <n v="156"/>
    <n v="3"/>
    <n v="351.66999999999916"/>
    <n v="3"/>
    <n v="3"/>
    <n v="2"/>
    <x v="4"/>
    <x v="0"/>
    <x v="0"/>
  </r>
  <r>
    <n v="15335"/>
    <n v="53"/>
    <n v="1"/>
    <n v="173.97000000000017"/>
    <n v="4"/>
    <n v="1"/>
    <n v="1"/>
    <x v="5"/>
    <x v="1"/>
    <x v="0"/>
  </r>
  <r>
    <n v="15336"/>
    <n v="401"/>
    <n v="1"/>
    <n v="240.5"/>
    <n v="2"/>
    <n v="1"/>
    <n v="1"/>
    <x v="3"/>
    <x v="0"/>
    <x v="0"/>
  </r>
  <r>
    <n v="15337"/>
    <n v="411"/>
    <n v="1"/>
    <n v="373.02000000000015"/>
    <n v="1"/>
    <n v="1"/>
    <n v="2"/>
    <x v="3"/>
    <x v="0"/>
    <x v="0"/>
  </r>
  <r>
    <n v="15338"/>
    <n v="677"/>
    <n v="1"/>
    <n v="283.43000000000018"/>
    <n v="1"/>
    <n v="1"/>
    <n v="1"/>
    <x v="3"/>
    <x v="0"/>
    <x v="0"/>
  </r>
  <r>
    <n v="15339"/>
    <n v="66"/>
    <n v="7"/>
    <n v="1827.8400000000072"/>
    <n v="3"/>
    <n v="4"/>
    <n v="4"/>
    <x v="2"/>
    <x v="1"/>
    <x v="0"/>
  </r>
  <r>
    <n v="15340"/>
    <n v="561"/>
    <n v="1"/>
    <n v="105.50000000000001"/>
    <n v="1"/>
    <n v="1"/>
    <n v="1"/>
    <x v="3"/>
    <x v="0"/>
    <x v="0"/>
  </r>
  <r>
    <n v="15341"/>
    <n v="80"/>
    <n v="2"/>
    <n v="2402.7200000000007"/>
    <n v="3"/>
    <n v="2"/>
    <n v="4"/>
    <x v="4"/>
    <x v="1"/>
    <x v="0"/>
  </r>
  <r>
    <n v="15342"/>
    <n v="129"/>
    <n v="1"/>
    <n v="406.09000000000009"/>
    <n v="3"/>
    <n v="1"/>
    <n v="2"/>
    <x v="4"/>
    <x v="0"/>
    <x v="0"/>
  </r>
  <r>
    <n v="15343"/>
    <n v="87"/>
    <n v="1"/>
    <n v="364.50000000000006"/>
    <n v="3"/>
    <n v="1"/>
    <n v="2"/>
    <x v="4"/>
    <x v="1"/>
    <x v="0"/>
  </r>
  <r>
    <n v="15344"/>
    <n v="0"/>
    <n v="3"/>
    <n v="563.9400000000004"/>
    <n v="5"/>
    <n v="3"/>
    <n v="2"/>
    <x v="4"/>
    <x v="1"/>
    <x v="0"/>
  </r>
  <r>
    <n v="15345"/>
    <n v="45"/>
    <n v="1"/>
    <n v="393.54"/>
    <n v="4"/>
    <n v="1"/>
    <n v="2"/>
    <x v="5"/>
    <x v="1"/>
    <x v="0"/>
  </r>
  <r>
    <n v="15346"/>
    <n v="332"/>
    <n v="3"/>
    <n v="596.12000000000012"/>
    <n v="2"/>
    <n v="3"/>
    <n v="2"/>
    <x v="0"/>
    <x v="0"/>
    <x v="0"/>
  </r>
  <r>
    <n v="15347"/>
    <n v="366"/>
    <n v="4"/>
    <n v="1363.599999999999"/>
    <n v="2"/>
    <n v="3"/>
    <n v="4"/>
    <x v="0"/>
    <x v="0"/>
    <x v="0"/>
  </r>
  <r>
    <n v="15348"/>
    <n v="72"/>
    <n v="1"/>
    <n v="158.04"/>
    <n v="3"/>
    <n v="1"/>
    <n v="1"/>
    <x v="4"/>
    <x v="1"/>
    <x v="0"/>
  </r>
  <r>
    <n v="15349"/>
    <n v="158"/>
    <n v="2"/>
    <n v="473.8100000000004"/>
    <n v="3"/>
    <n v="2"/>
    <n v="2"/>
    <x v="4"/>
    <x v="0"/>
    <x v="0"/>
  </r>
  <r>
    <n v="15350"/>
    <n v="373"/>
    <n v="2"/>
    <n v="663.24999999999989"/>
    <n v="2"/>
    <n v="2"/>
    <n v="3"/>
    <x v="4"/>
    <x v="0"/>
    <x v="0"/>
  </r>
  <r>
    <n v="15351"/>
    <n v="12"/>
    <n v="10"/>
    <n v="3738.2900000000195"/>
    <n v="5"/>
    <n v="5"/>
    <n v="5"/>
    <x v="1"/>
    <x v="1"/>
    <x v="0"/>
  </r>
  <r>
    <n v="15352"/>
    <n v="548"/>
    <n v="1"/>
    <n v="114.94999999999992"/>
    <n v="1"/>
    <n v="1"/>
    <n v="1"/>
    <x v="3"/>
    <x v="0"/>
    <x v="0"/>
  </r>
  <r>
    <n v="15353"/>
    <n v="254"/>
    <n v="7"/>
    <n v="3175.9499999999775"/>
    <n v="2"/>
    <n v="4"/>
    <n v="5"/>
    <x v="0"/>
    <x v="0"/>
    <x v="0"/>
  </r>
  <r>
    <n v="15354"/>
    <n v="603"/>
    <n v="3"/>
    <n v="284.39999999999998"/>
    <n v="1"/>
    <n v="3"/>
    <n v="1"/>
    <x v="0"/>
    <x v="0"/>
    <x v="0"/>
  </r>
  <r>
    <n v="15355"/>
    <n v="29"/>
    <n v="2"/>
    <n v="277.05000000000013"/>
    <n v="4"/>
    <n v="2"/>
    <n v="1"/>
    <x v="5"/>
    <x v="1"/>
    <x v="0"/>
  </r>
  <r>
    <n v="15356"/>
    <n v="31"/>
    <n v="13"/>
    <n v="3464.9500000000103"/>
    <n v="4"/>
    <n v="5"/>
    <n v="5"/>
    <x v="1"/>
    <x v="1"/>
    <x v="0"/>
  </r>
  <r>
    <n v="15358"/>
    <n v="4"/>
    <n v="42"/>
    <n v="17050.410000000131"/>
    <n v="5"/>
    <n v="5"/>
    <n v="5"/>
    <x v="1"/>
    <x v="1"/>
    <x v="0"/>
  </r>
  <r>
    <n v="15359"/>
    <n v="662"/>
    <n v="8"/>
    <n v="181.34999999999994"/>
    <n v="1"/>
    <n v="4"/>
    <n v="1"/>
    <x v="0"/>
    <x v="0"/>
    <x v="0"/>
  </r>
  <r>
    <n v="15360"/>
    <n v="39"/>
    <n v="1"/>
    <n v="427.93000000000023"/>
    <n v="4"/>
    <n v="1"/>
    <n v="2"/>
    <x v="5"/>
    <x v="1"/>
    <x v="0"/>
  </r>
  <r>
    <n v="15361"/>
    <n v="361"/>
    <n v="4"/>
    <n v="689.06999999999994"/>
    <n v="2"/>
    <n v="3"/>
    <n v="3"/>
    <x v="0"/>
    <x v="0"/>
    <x v="0"/>
  </r>
  <r>
    <n v="15362"/>
    <n v="448"/>
    <n v="2"/>
    <n v="613.08000000000061"/>
    <n v="1"/>
    <n v="2"/>
    <n v="2"/>
    <x v="3"/>
    <x v="0"/>
    <x v="0"/>
  </r>
  <r>
    <n v="15363"/>
    <n v="372"/>
    <n v="2"/>
    <n v="1004.1100000000005"/>
    <n v="2"/>
    <n v="2"/>
    <n v="3"/>
    <x v="4"/>
    <x v="0"/>
    <x v="0"/>
  </r>
  <r>
    <n v="15364"/>
    <n v="95"/>
    <n v="2"/>
    <n v="913.18999999999971"/>
    <n v="3"/>
    <n v="2"/>
    <n v="3"/>
    <x v="4"/>
    <x v="0"/>
    <x v="0"/>
  </r>
  <r>
    <n v="15365"/>
    <n v="25"/>
    <n v="13"/>
    <n v="4557.1300000000037"/>
    <n v="4"/>
    <n v="5"/>
    <n v="5"/>
    <x v="1"/>
    <x v="1"/>
    <x v="0"/>
  </r>
  <r>
    <n v="15366"/>
    <n v="75"/>
    <n v="7"/>
    <n v="2389.0799999999986"/>
    <n v="3"/>
    <n v="4"/>
    <n v="4"/>
    <x v="2"/>
    <x v="1"/>
    <x v="0"/>
  </r>
  <r>
    <n v="15367"/>
    <n v="57"/>
    <n v="11"/>
    <n v="5081.3300000000063"/>
    <n v="4"/>
    <n v="5"/>
    <n v="5"/>
    <x v="1"/>
    <x v="1"/>
    <x v="0"/>
  </r>
  <r>
    <n v="15368"/>
    <n v="21"/>
    <n v="2"/>
    <n v="722.7399999999999"/>
    <n v="4"/>
    <n v="2"/>
    <n v="3"/>
    <x v="5"/>
    <x v="1"/>
    <x v="0"/>
  </r>
  <r>
    <n v="15369"/>
    <n v="492"/>
    <n v="11"/>
    <n v="6251.2600000000057"/>
    <n v="1"/>
    <n v="5"/>
    <n v="5"/>
    <x v="0"/>
    <x v="0"/>
    <x v="0"/>
  </r>
  <r>
    <n v="15370"/>
    <n v="40"/>
    <n v="8"/>
    <n v="3739.0100000000052"/>
    <n v="4"/>
    <n v="4"/>
    <n v="5"/>
    <x v="1"/>
    <x v="1"/>
    <x v="0"/>
  </r>
  <r>
    <n v="15371"/>
    <n v="662"/>
    <n v="1"/>
    <n v="59.400000000000006"/>
    <n v="1"/>
    <n v="1"/>
    <n v="1"/>
    <x v="3"/>
    <x v="0"/>
    <x v="0"/>
  </r>
  <r>
    <n v="15372"/>
    <n v="137"/>
    <n v="8"/>
    <n v="6017.0599999999968"/>
    <n v="3"/>
    <n v="4"/>
    <n v="5"/>
    <x v="2"/>
    <x v="0"/>
    <x v="0"/>
  </r>
  <r>
    <n v="15373"/>
    <n v="8"/>
    <n v="17"/>
    <n v="3421.3900000000112"/>
    <n v="5"/>
    <n v="5"/>
    <n v="5"/>
    <x v="1"/>
    <x v="1"/>
    <x v="0"/>
  </r>
  <r>
    <n v="15374"/>
    <n v="128"/>
    <n v="2"/>
    <n v="307.32000000000005"/>
    <n v="3"/>
    <n v="2"/>
    <n v="2"/>
    <x v="4"/>
    <x v="0"/>
    <x v="0"/>
  </r>
  <r>
    <n v="15375"/>
    <n v="690"/>
    <n v="1"/>
    <n v="60.960000000000015"/>
    <n v="1"/>
    <n v="1"/>
    <n v="1"/>
    <x v="3"/>
    <x v="0"/>
    <x v="0"/>
  </r>
  <r>
    <n v="15376"/>
    <n v="40"/>
    <n v="3"/>
    <n v="1233.359999999999"/>
    <n v="4"/>
    <n v="3"/>
    <n v="3"/>
    <x v="2"/>
    <x v="1"/>
    <x v="0"/>
  </r>
  <r>
    <n v="15377"/>
    <n v="382"/>
    <n v="4"/>
    <n v="1211.75"/>
    <n v="2"/>
    <n v="3"/>
    <n v="3"/>
    <x v="0"/>
    <x v="0"/>
    <x v="0"/>
  </r>
  <r>
    <n v="15378"/>
    <n v="462"/>
    <n v="2"/>
    <n v="246.5"/>
    <n v="1"/>
    <n v="2"/>
    <n v="1"/>
    <x v="3"/>
    <x v="0"/>
    <x v="0"/>
  </r>
  <r>
    <n v="15379"/>
    <n v="169"/>
    <n v="8"/>
    <n v="4877.8400000000065"/>
    <n v="3"/>
    <n v="4"/>
    <n v="5"/>
    <x v="2"/>
    <x v="0"/>
    <x v="0"/>
  </r>
  <r>
    <n v="15380"/>
    <n v="8"/>
    <n v="11"/>
    <n v="3479.0599999999981"/>
    <n v="5"/>
    <n v="5"/>
    <n v="5"/>
    <x v="1"/>
    <x v="1"/>
    <x v="0"/>
  </r>
  <r>
    <n v="15381"/>
    <n v="213"/>
    <n v="5"/>
    <n v="1890.57"/>
    <n v="2"/>
    <n v="4"/>
    <n v="4"/>
    <x v="0"/>
    <x v="0"/>
    <x v="0"/>
  </r>
  <r>
    <n v="15382"/>
    <n v="14"/>
    <n v="12"/>
    <n v="13733.54999999989"/>
    <n v="5"/>
    <n v="5"/>
    <n v="5"/>
    <x v="1"/>
    <x v="1"/>
    <x v="0"/>
  </r>
  <r>
    <n v="15384"/>
    <n v="169"/>
    <n v="4"/>
    <n v="2027.790000000002"/>
    <n v="3"/>
    <n v="3"/>
    <n v="4"/>
    <x v="2"/>
    <x v="0"/>
    <x v="0"/>
  </r>
  <r>
    <n v="15385"/>
    <n v="40"/>
    <n v="3"/>
    <n v="942.08000000000038"/>
    <n v="4"/>
    <n v="3"/>
    <n v="3"/>
    <x v="2"/>
    <x v="1"/>
    <x v="0"/>
  </r>
  <r>
    <n v="15386"/>
    <n v="186"/>
    <n v="1"/>
    <n v="394.13999999999987"/>
    <n v="3"/>
    <n v="1"/>
    <n v="2"/>
    <x v="4"/>
    <x v="0"/>
    <x v="0"/>
  </r>
  <r>
    <n v="15387"/>
    <n v="492"/>
    <n v="1"/>
    <n v="468.64999999999975"/>
    <n v="1"/>
    <n v="1"/>
    <n v="2"/>
    <x v="3"/>
    <x v="0"/>
    <x v="0"/>
  </r>
  <r>
    <n v="15388"/>
    <n v="270"/>
    <n v="1"/>
    <n v="140.54"/>
    <n v="2"/>
    <n v="1"/>
    <n v="1"/>
    <x v="3"/>
    <x v="0"/>
    <x v="37"/>
  </r>
  <r>
    <n v="15389"/>
    <n v="172"/>
    <n v="5"/>
    <n v="2733.7999999999997"/>
    <n v="3"/>
    <n v="4"/>
    <n v="4"/>
    <x v="2"/>
    <x v="0"/>
    <x v="0"/>
  </r>
  <r>
    <n v="15390"/>
    <n v="396"/>
    <n v="2"/>
    <n v="1216.6600000000021"/>
    <n v="2"/>
    <n v="2"/>
    <n v="3"/>
    <x v="4"/>
    <x v="0"/>
    <x v="37"/>
  </r>
  <r>
    <n v="15391"/>
    <n v="584"/>
    <n v="1"/>
    <n v="289.86999999999995"/>
    <n v="1"/>
    <n v="1"/>
    <n v="1"/>
    <x v="3"/>
    <x v="0"/>
    <x v="0"/>
  </r>
  <r>
    <n v="15392"/>
    <n v="4"/>
    <n v="7"/>
    <n v="2911.6199999999967"/>
    <n v="5"/>
    <n v="4"/>
    <n v="4"/>
    <x v="1"/>
    <x v="1"/>
    <x v="0"/>
  </r>
  <r>
    <n v="15393"/>
    <n v="16"/>
    <n v="5"/>
    <n v="891.33999999999946"/>
    <n v="5"/>
    <n v="4"/>
    <n v="3"/>
    <x v="2"/>
    <x v="1"/>
    <x v="0"/>
  </r>
  <r>
    <n v="15394"/>
    <n v="9"/>
    <n v="11"/>
    <n v="5286.8000000000256"/>
    <n v="5"/>
    <n v="5"/>
    <n v="5"/>
    <x v="1"/>
    <x v="1"/>
    <x v="0"/>
  </r>
  <r>
    <n v="15395"/>
    <n v="325"/>
    <n v="1"/>
    <n v="107.45000000000002"/>
    <n v="2"/>
    <n v="1"/>
    <n v="1"/>
    <x v="3"/>
    <x v="0"/>
    <x v="0"/>
  </r>
  <r>
    <n v="15396"/>
    <n v="112"/>
    <n v="2"/>
    <n v="796.38000000000034"/>
    <n v="3"/>
    <n v="2"/>
    <n v="3"/>
    <x v="4"/>
    <x v="0"/>
    <x v="0"/>
  </r>
  <r>
    <n v="15397"/>
    <n v="289"/>
    <n v="1"/>
    <n v="94"/>
    <n v="2"/>
    <n v="1"/>
    <n v="1"/>
    <x v="3"/>
    <x v="0"/>
    <x v="0"/>
  </r>
  <r>
    <n v="15398"/>
    <n v="16"/>
    <n v="2"/>
    <n v="1345.5299999999991"/>
    <n v="5"/>
    <n v="2"/>
    <n v="4"/>
    <x v="5"/>
    <x v="1"/>
    <x v="0"/>
  </r>
  <r>
    <n v="15399"/>
    <n v="1"/>
    <n v="3"/>
    <n v="815.76999999999975"/>
    <n v="5"/>
    <n v="3"/>
    <n v="3"/>
    <x v="2"/>
    <x v="1"/>
    <x v="0"/>
  </r>
  <r>
    <n v="15400"/>
    <n v="92"/>
    <n v="8"/>
    <n v="1302.2999999999997"/>
    <n v="3"/>
    <n v="4"/>
    <n v="4"/>
    <x v="2"/>
    <x v="0"/>
    <x v="0"/>
  </r>
  <r>
    <n v="15401"/>
    <n v="452"/>
    <n v="2"/>
    <n v="216.94999999999996"/>
    <n v="1"/>
    <n v="2"/>
    <n v="1"/>
    <x v="3"/>
    <x v="0"/>
    <x v="0"/>
  </r>
  <r>
    <n v="15402"/>
    <n v="148"/>
    <n v="6"/>
    <n v="1830.5400000000018"/>
    <n v="3"/>
    <n v="4"/>
    <n v="4"/>
    <x v="2"/>
    <x v="0"/>
    <x v="0"/>
  </r>
  <r>
    <n v="15403"/>
    <n v="491"/>
    <n v="2"/>
    <n v="170.88"/>
    <n v="1"/>
    <n v="2"/>
    <n v="1"/>
    <x v="3"/>
    <x v="0"/>
    <x v="0"/>
  </r>
  <r>
    <n v="15404"/>
    <n v="375"/>
    <n v="1"/>
    <n v="257.06"/>
    <n v="2"/>
    <n v="1"/>
    <n v="1"/>
    <x v="3"/>
    <x v="0"/>
    <x v="0"/>
  </r>
  <r>
    <n v="15405"/>
    <n v="189"/>
    <n v="2"/>
    <n v="659.84"/>
    <n v="3"/>
    <n v="2"/>
    <n v="3"/>
    <x v="4"/>
    <x v="0"/>
    <x v="0"/>
  </r>
  <r>
    <n v="15406"/>
    <n v="31"/>
    <n v="4"/>
    <n v="975.86999999999841"/>
    <n v="4"/>
    <n v="3"/>
    <n v="3"/>
    <x v="2"/>
    <x v="1"/>
    <x v="0"/>
  </r>
  <r>
    <n v="15407"/>
    <n v="33"/>
    <n v="4"/>
    <n v="1056.4400000000016"/>
    <n v="4"/>
    <n v="3"/>
    <n v="3"/>
    <x v="2"/>
    <x v="1"/>
    <x v="0"/>
  </r>
  <r>
    <n v="15408"/>
    <n v="264"/>
    <n v="1"/>
    <n v="267.18000000000023"/>
    <n v="2"/>
    <n v="1"/>
    <n v="1"/>
    <x v="3"/>
    <x v="0"/>
    <x v="0"/>
  </r>
  <r>
    <n v="15409"/>
    <n v="721"/>
    <n v="1"/>
    <n v="131.25"/>
    <n v="1"/>
    <n v="1"/>
    <n v="1"/>
    <x v="3"/>
    <x v="0"/>
    <x v="0"/>
  </r>
  <r>
    <n v="15410"/>
    <n v="84"/>
    <n v="10"/>
    <n v="4685.7200000000021"/>
    <n v="3"/>
    <n v="5"/>
    <n v="5"/>
    <x v="2"/>
    <x v="1"/>
    <x v="0"/>
  </r>
  <r>
    <n v="15411"/>
    <n v="26"/>
    <n v="4"/>
    <n v="1358.880000000001"/>
    <n v="4"/>
    <n v="3"/>
    <n v="4"/>
    <x v="2"/>
    <x v="1"/>
    <x v="0"/>
  </r>
  <r>
    <n v="15412"/>
    <n v="171"/>
    <n v="1"/>
    <n v="190.53"/>
    <n v="3"/>
    <n v="1"/>
    <n v="1"/>
    <x v="4"/>
    <x v="0"/>
    <x v="0"/>
  </r>
  <r>
    <n v="15413"/>
    <n v="691"/>
    <n v="5"/>
    <n v="6798.7200000000012"/>
    <n v="1"/>
    <n v="4"/>
    <n v="5"/>
    <x v="0"/>
    <x v="0"/>
    <x v="0"/>
  </r>
  <r>
    <n v="15414"/>
    <n v="9"/>
    <n v="3"/>
    <n v="774.90000000000055"/>
    <n v="5"/>
    <n v="3"/>
    <n v="3"/>
    <x v="2"/>
    <x v="1"/>
    <x v="0"/>
  </r>
  <r>
    <n v="15415"/>
    <n v="313"/>
    <n v="1"/>
    <n v="572.81000000000029"/>
    <n v="2"/>
    <n v="1"/>
    <n v="2"/>
    <x v="3"/>
    <x v="0"/>
    <x v="0"/>
  </r>
  <r>
    <n v="15416"/>
    <n v="64"/>
    <n v="7"/>
    <n v="4572.819999999977"/>
    <n v="3"/>
    <n v="4"/>
    <n v="5"/>
    <x v="2"/>
    <x v="1"/>
    <x v="0"/>
  </r>
  <r>
    <n v="15417"/>
    <n v="85"/>
    <n v="1"/>
    <n v="508.79999999999978"/>
    <n v="3"/>
    <n v="1"/>
    <n v="2"/>
    <x v="4"/>
    <x v="1"/>
    <x v="0"/>
  </r>
  <r>
    <n v="15418"/>
    <n v="425"/>
    <n v="2"/>
    <n v="452.31999999999994"/>
    <n v="1"/>
    <n v="2"/>
    <n v="2"/>
    <x v="3"/>
    <x v="0"/>
    <x v="0"/>
  </r>
  <r>
    <n v="15419"/>
    <n v="24"/>
    <n v="1"/>
    <n v="135.85999999999999"/>
    <n v="4"/>
    <n v="1"/>
    <n v="1"/>
    <x v="5"/>
    <x v="1"/>
    <x v="0"/>
  </r>
  <r>
    <n v="15420"/>
    <n v="434"/>
    <n v="6"/>
    <n v="743"/>
    <n v="1"/>
    <n v="4"/>
    <n v="3"/>
    <x v="0"/>
    <x v="0"/>
    <x v="0"/>
  </r>
  <r>
    <n v="15421"/>
    <n v="58"/>
    <n v="10"/>
    <n v="3805.3400000000015"/>
    <n v="4"/>
    <n v="5"/>
    <n v="5"/>
    <x v="1"/>
    <x v="1"/>
    <x v="0"/>
  </r>
  <r>
    <n v="15422"/>
    <n v="323"/>
    <n v="7"/>
    <n v="1619.9700000000007"/>
    <n v="2"/>
    <n v="4"/>
    <n v="4"/>
    <x v="0"/>
    <x v="0"/>
    <x v="0"/>
  </r>
  <r>
    <n v="15423"/>
    <n v="38"/>
    <n v="3"/>
    <n v="266.88999999999993"/>
    <n v="4"/>
    <n v="3"/>
    <n v="1"/>
    <x v="4"/>
    <x v="1"/>
    <x v="0"/>
  </r>
  <r>
    <n v="15424"/>
    <n v="254"/>
    <n v="3"/>
    <n v="597.78000000000009"/>
    <n v="2"/>
    <n v="3"/>
    <n v="2"/>
    <x v="0"/>
    <x v="0"/>
    <x v="0"/>
  </r>
  <r>
    <n v="15425"/>
    <n v="400"/>
    <n v="4"/>
    <n v="1944.5700000000049"/>
    <n v="2"/>
    <n v="3"/>
    <n v="4"/>
    <x v="0"/>
    <x v="0"/>
    <x v="0"/>
  </r>
  <r>
    <n v="15426"/>
    <n v="19"/>
    <n v="9"/>
    <n v="2615.3899999999835"/>
    <n v="5"/>
    <n v="5"/>
    <n v="4"/>
    <x v="1"/>
    <x v="1"/>
    <x v="0"/>
  </r>
  <r>
    <n v="15427"/>
    <n v="33"/>
    <n v="3"/>
    <n v="1483.1400000000012"/>
    <n v="4"/>
    <n v="3"/>
    <n v="4"/>
    <x v="2"/>
    <x v="1"/>
    <x v="0"/>
  </r>
  <r>
    <n v="15428"/>
    <n v="15"/>
    <n v="4"/>
    <n v="762.75000000000011"/>
    <n v="5"/>
    <n v="3"/>
    <n v="3"/>
    <x v="2"/>
    <x v="1"/>
    <x v="0"/>
  </r>
  <r>
    <n v="15429"/>
    <n v="26"/>
    <n v="2"/>
    <n v="397.34999999999945"/>
    <n v="4"/>
    <n v="2"/>
    <n v="2"/>
    <x v="5"/>
    <x v="1"/>
    <x v="0"/>
  </r>
  <r>
    <n v="15430"/>
    <n v="467"/>
    <n v="2"/>
    <n v="954.75"/>
    <n v="1"/>
    <n v="2"/>
    <n v="3"/>
    <x v="4"/>
    <x v="0"/>
    <x v="0"/>
  </r>
  <r>
    <n v="15431"/>
    <n v="502"/>
    <n v="1"/>
    <n v="153.24"/>
    <n v="1"/>
    <n v="1"/>
    <n v="1"/>
    <x v="3"/>
    <x v="0"/>
    <x v="0"/>
  </r>
  <r>
    <n v="15432"/>
    <n v="23"/>
    <n v="2"/>
    <n v="320.7600000000001"/>
    <n v="4"/>
    <n v="2"/>
    <n v="2"/>
    <x v="5"/>
    <x v="1"/>
    <x v="0"/>
  </r>
  <r>
    <n v="15433"/>
    <n v="213"/>
    <n v="2"/>
    <n v="533.29999999999961"/>
    <n v="2"/>
    <n v="2"/>
    <n v="2"/>
    <x v="3"/>
    <x v="0"/>
    <x v="0"/>
  </r>
  <r>
    <n v="15434"/>
    <n v="8"/>
    <n v="11"/>
    <n v="2567.0599999999981"/>
    <n v="5"/>
    <n v="5"/>
    <n v="4"/>
    <x v="1"/>
    <x v="1"/>
    <x v="0"/>
  </r>
  <r>
    <n v="15435"/>
    <n v="22"/>
    <n v="1"/>
    <n v="149.29"/>
    <n v="4"/>
    <n v="1"/>
    <n v="1"/>
    <x v="5"/>
    <x v="1"/>
    <x v="0"/>
  </r>
  <r>
    <n v="15436"/>
    <n v="12"/>
    <n v="3"/>
    <n v="1122.5300000000075"/>
    <n v="5"/>
    <n v="3"/>
    <n v="3"/>
    <x v="2"/>
    <x v="1"/>
    <x v="0"/>
  </r>
  <r>
    <n v="15437"/>
    <n v="262"/>
    <n v="2"/>
    <n v="393.45000000000039"/>
    <n v="2"/>
    <n v="2"/>
    <n v="2"/>
    <x v="3"/>
    <x v="0"/>
    <x v="0"/>
  </r>
  <r>
    <n v="15438"/>
    <n v="131"/>
    <n v="1"/>
    <n v="156.57999999999996"/>
    <n v="3"/>
    <n v="1"/>
    <n v="1"/>
    <x v="4"/>
    <x v="0"/>
    <x v="0"/>
  </r>
  <r>
    <n v="15439"/>
    <n v="404"/>
    <n v="4"/>
    <n v="1269.0500000000013"/>
    <n v="2"/>
    <n v="3"/>
    <n v="4"/>
    <x v="0"/>
    <x v="0"/>
    <x v="0"/>
  </r>
  <r>
    <n v="15440"/>
    <n v="54"/>
    <n v="3"/>
    <n v="383.68000000000023"/>
    <n v="4"/>
    <n v="3"/>
    <n v="2"/>
    <x v="4"/>
    <x v="1"/>
    <x v="0"/>
  </r>
  <r>
    <n v="15441"/>
    <n v="396"/>
    <n v="3"/>
    <n v="1254.2099999999998"/>
    <n v="2"/>
    <n v="3"/>
    <n v="4"/>
    <x v="0"/>
    <x v="0"/>
    <x v="0"/>
  </r>
  <r>
    <n v="15442"/>
    <n v="248"/>
    <n v="1"/>
    <n v="594"/>
    <n v="2"/>
    <n v="1"/>
    <n v="2"/>
    <x v="3"/>
    <x v="0"/>
    <x v="0"/>
  </r>
  <r>
    <n v="15443"/>
    <n v="1"/>
    <n v="14"/>
    <n v="5175.9300000000512"/>
    <n v="5"/>
    <n v="5"/>
    <n v="5"/>
    <x v="1"/>
    <x v="1"/>
    <x v="0"/>
  </r>
  <r>
    <n v="15444"/>
    <n v="9"/>
    <n v="2"/>
    <n v="1418.2600000000043"/>
    <n v="5"/>
    <n v="2"/>
    <n v="4"/>
    <x v="5"/>
    <x v="1"/>
    <x v="0"/>
  </r>
  <r>
    <n v="15445"/>
    <n v="264"/>
    <n v="2"/>
    <n v="284.5"/>
    <n v="2"/>
    <n v="2"/>
    <n v="1"/>
    <x v="3"/>
    <x v="0"/>
    <x v="0"/>
  </r>
  <r>
    <n v="15446"/>
    <n v="376"/>
    <n v="3"/>
    <n v="406.94999999999959"/>
    <n v="2"/>
    <n v="3"/>
    <n v="2"/>
    <x v="0"/>
    <x v="0"/>
    <x v="0"/>
  </r>
  <r>
    <n v="15447"/>
    <n v="330"/>
    <n v="5"/>
    <n v="492.87999999999971"/>
    <n v="2"/>
    <n v="4"/>
    <n v="2"/>
    <x v="0"/>
    <x v="0"/>
    <x v="0"/>
  </r>
  <r>
    <n v="15448"/>
    <n v="312"/>
    <n v="2"/>
    <n v="788.81000000000006"/>
    <n v="2"/>
    <n v="2"/>
    <n v="3"/>
    <x v="4"/>
    <x v="0"/>
    <x v="0"/>
  </r>
  <r>
    <n v="15449"/>
    <n v="26"/>
    <n v="3"/>
    <n v="974.51999999999873"/>
    <n v="4"/>
    <n v="3"/>
    <n v="3"/>
    <x v="2"/>
    <x v="1"/>
    <x v="0"/>
  </r>
  <r>
    <n v="15450"/>
    <n v="30"/>
    <n v="1"/>
    <n v="429.84000000000003"/>
    <n v="4"/>
    <n v="1"/>
    <n v="2"/>
    <x v="5"/>
    <x v="1"/>
    <x v="0"/>
  </r>
  <r>
    <n v="15451"/>
    <n v="434"/>
    <n v="2"/>
    <n v="233.20999999999964"/>
    <n v="1"/>
    <n v="2"/>
    <n v="1"/>
    <x v="3"/>
    <x v="0"/>
    <x v="0"/>
  </r>
  <r>
    <n v="15452"/>
    <n v="29"/>
    <n v="6"/>
    <n v="1799.1099999999913"/>
    <n v="4"/>
    <n v="4"/>
    <n v="4"/>
    <x v="1"/>
    <x v="1"/>
    <x v="0"/>
  </r>
  <r>
    <n v="15453"/>
    <n v="1"/>
    <n v="7"/>
    <n v="1388.3699999999958"/>
    <n v="5"/>
    <n v="4"/>
    <n v="4"/>
    <x v="1"/>
    <x v="1"/>
    <x v="0"/>
  </r>
  <r>
    <n v="15454"/>
    <n v="362"/>
    <n v="2"/>
    <n v="307.69000000000005"/>
    <n v="2"/>
    <n v="2"/>
    <n v="2"/>
    <x v="3"/>
    <x v="0"/>
    <x v="0"/>
  </r>
  <r>
    <n v="15455"/>
    <n v="597"/>
    <n v="1"/>
    <n v="38.25"/>
    <n v="1"/>
    <n v="1"/>
    <n v="1"/>
    <x v="3"/>
    <x v="0"/>
    <x v="0"/>
  </r>
  <r>
    <n v="15456"/>
    <n v="283"/>
    <n v="10"/>
    <n v="2119.2700000000041"/>
    <n v="2"/>
    <n v="5"/>
    <n v="4"/>
    <x v="0"/>
    <x v="0"/>
    <x v="0"/>
  </r>
  <r>
    <n v="15457"/>
    <n v="262"/>
    <n v="1"/>
    <n v="237.06999999999982"/>
    <n v="2"/>
    <n v="1"/>
    <n v="1"/>
    <x v="3"/>
    <x v="0"/>
    <x v="0"/>
  </r>
  <r>
    <n v="15458"/>
    <n v="25"/>
    <n v="2"/>
    <n v="370.44000000000011"/>
    <n v="4"/>
    <n v="2"/>
    <n v="2"/>
    <x v="5"/>
    <x v="1"/>
    <x v="0"/>
  </r>
  <r>
    <n v="15459"/>
    <n v="417"/>
    <n v="2"/>
    <n v="202.82999999999998"/>
    <n v="1"/>
    <n v="2"/>
    <n v="1"/>
    <x v="3"/>
    <x v="0"/>
    <x v="0"/>
  </r>
  <r>
    <n v="15460"/>
    <n v="354"/>
    <n v="1"/>
    <n v="216.7600000000001"/>
    <n v="2"/>
    <n v="1"/>
    <n v="1"/>
    <x v="3"/>
    <x v="0"/>
    <x v="0"/>
  </r>
  <r>
    <n v="15461"/>
    <n v="460"/>
    <n v="2"/>
    <n v="429.7"/>
    <n v="1"/>
    <n v="2"/>
    <n v="2"/>
    <x v="3"/>
    <x v="0"/>
    <x v="0"/>
  </r>
  <r>
    <n v="15462"/>
    <n v="94"/>
    <n v="4"/>
    <n v="737.0499999999995"/>
    <n v="3"/>
    <n v="3"/>
    <n v="3"/>
    <x v="2"/>
    <x v="0"/>
    <x v="0"/>
  </r>
  <r>
    <n v="15463"/>
    <n v="29"/>
    <n v="1"/>
    <n v="126.14"/>
    <n v="4"/>
    <n v="1"/>
    <n v="1"/>
    <x v="5"/>
    <x v="1"/>
    <x v="0"/>
  </r>
  <r>
    <n v="15464"/>
    <n v="338"/>
    <n v="1"/>
    <n v="1048.8500000000029"/>
    <n v="2"/>
    <n v="1"/>
    <n v="3"/>
    <x v="4"/>
    <x v="0"/>
    <x v="0"/>
  </r>
  <r>
    <n v="15465"/>
    <n v="19"/>
    <n v="32"/>
    <n v="12655.649999999941"/>
    <n v="5"/>
    <n v="5"/>
    <n v="5"/>
    <x v="1"/>
    <x v="1"/>
    <x v="0"/>
  </r>
  <r>
    <n v="15466"/>
    <n v="85"/>
    <n v="4"/>
    <n v="1571.0100000000057"/>
    <n v="3"/>
    <n v="3"/>
    <n v="4"/>
    <x v="2"/>
    <x v="1"/>
    <x v="0"/>
  </r>
  <r>
    <n v="15467"/>
    <n v="9"/>
    <n v="3"/>
    <n v="524.88000000000022"/>
    <n v="5"/>
    <n v="3"/>
    <n v="2"/>
    <x v="4"/>
    <x v="1"/>
    <x v="0"/>
  </r>
  <r>
    <n v="15468"/>
    <n v="51"/>
    <n v="3"/>
    <n v="1430.4799999999991"/>
    <n v="4"/>
    <n v="3"/>
    <n v="4"/>
    <x v="2"/>
    <x v="1"/>
    <x v="0"/>
  </r>
  <r>
    <n v="15469"/>
    <n v="50"/>
    <n v="3"/>
    <n v="874.25000000000011"/>
    <n v="4"/>
    <n v="3"/>
    <n v="3"/>
    <x v="2"/>
    <x v="1"/>
    <x v="0"/>
  </r>
  <r>
    <n v="15470"/>
    <n v="575"/>
    <n v="1"/>
    <n v="63.419999999999995"/>
    <n v="1"/>
    <n v="1"/>
    <n v="1"/>
    <x v="3"/>
    <x v="0"/>
    <x v="0"/>
  </r>
  <r>
    <n v="15471"/>
    <n v="2"/>
    <n v="3"/>
    <n v="1316.5599999999981"/>
    <n v="5"/>
    <n v="3"/>
    <n v="4"/>
    <x v="2"/>
    <x v="1"/>
    <x v="0"/>
  </r>
  <r>
    <n v="15472"/>
    <n v="113"/>
    <n v="1"/>
    <n v="371.56000000000046"/>
    <n v="3"/>
    <n v="1"/>
    <n v="2"/>
    <x v="4"/>
    <x v="0"/>
    <x v="0"/>
  </r>
  <r>
    <n v="15473"/>
    <n v="14"/>
    <n v="8"/>
    <n v="2046"/>
    <n v="5"/>
    <n v="4"/>
    <n v="4"/>
    <x v="1"/>
    <x v="1"/>
    <x v="0"/>
  </r>
  <r>
    <n v="15474"/>
    <n v="595"/>
    <n v="1"/>
    <n v="163.09999999999997"/>
    <n v="1"/>
    <n v="1"/>
    <n v="1"/>
    <x v="3"/>
    <x v="0"/>
    <x v="0"/>
  </r>
  <r>
    <n v="15475"/>
    <n v="77"/>
    <n v="1"/>
    <n v="454.11000000000013"/>
    <n v="3"/>
    <n v="1"/>
    <n v="2"/>
    <x v="4"/>
    <x v="1"/>
    <x v="0"/>
  </r>
  <r>
    <n v="15476"/>
    <n v="380"/>
    <n v="4"/>
    <n v="2209.98"/>
    <n v="2"/>
    <n v="3"/>
    <n v="4"/>
    <x v="0"/>
    <x v="0"/>
    <x v="0"/>
  </r>
  <r>
    <n v="15477"/>
    <n v="649"/>
    <n v="1"/>
    <n v="368.4"/>
    <n v="1"/>
    <n v="1"/>
    <n v="2"/>
    <x v="3"/>
    <x v="0"/>
    <x v="0"/>
  </r>
  <r>
    <n v="15478"/>
    <n v="40"/>
    <n v="3"/>
    <n v="2024.9799999999982"/>
    <n v="4"/>
    <n v="3"/>
    <n v="4"/>
    <x v="2"/>
    <x v="1"/>
    <x v="0"/>
  </r>
  <r>
    <n v="15479"/>
    <n v="733"/>
    <n v="1"/>
    <n v="147.39999999999998"/>
    <n v="1"/>
    <n v="1"/>
    <n v="1"/>
    <x v="3"/>
    <x v="0"/>
    <x v="0"/>
  </r>
  <r>
    <n v="15480"/>
    <n v="116"/>
    <n v="5"/>
    <n v="6278.9999999999991"/>
    <n v="3"/>
    <n v="4"/>
    <n v="5"/>
    <x v="2"/>
    <x v="0"/>
    <x v="38"/>
  </r>
  <r>
    <n v="15481"/>
    <n v="401"/>
    <n v="1"/>
    <n v="1993.3399999999981"/>
    <n v="2"/>
    <n v="1"/>
    <n v="4"/>
    <x v="4"/>
    <x v="0"/>
    <x v="4"/>
  </r>
  <r>
    <n v="15482"/>
    <n v="15"/>
    <n v="19"/>
    <n v="14592.56000000004"/>
    <n v="5"/>
    <n v="5"/>
    <n v="5"/>
    <x v="1"/>
    <x v="1"/>
    <x v="0"/>
  </r>
  <r>
    <n v="15483"/>
    <n v="161"/>
    <n v="10"/>
    <n v="862.20000000000437"/>
    <n v="3"/>
    <n v="5"/>
    <n v="3"/>
    <x v="2"/>
    <x v="0"/>
    <x v="0"/>
  </r>
  <r>
    <n v="15484"/>
    <n v="1"/>
    <n v="6"/>
    <n v="4656"/>
    <n v="5"/>
    <n v="4"/>
    <n v="5"/>
    <x v="1"/>
    <x v="1"/>
    <x v="0"/>
  </r>
  <r>
    <n v="15485"/>
    <n v="30"/>
    <n v="7"/>
    <n v="5771.5100000000075"/>
    <n v="4"/>
    <n v="4"/>
    <n v="5"/>
    <x v="1"/>
    <x v="1"/>
    <x v="0"/>
  </r>
  <r>
    <n v="15486"/>
    <n v="527"/>
    <n v="1"/>
    <n v="102"/>
    <n v="1"/>
    <n v="1"/>
    <n v="1"/>
    <x v="3"/>
    <x v="0"/>
    <x v="0"/>
  </r>
  <r>
    <n v="15487"/>
    <n v="679"/>
    <n v="1"/>
    <n v="231.32000000000008"/>
    <n v="1"/>
    <n v="1"/>
    <n v="1"/>
    <x v="3"/>
    <x v="0"/>
    <x v="0"/>
  </r>
  <r>
    <n v="15488"/>
    <n v="92"/>
    <n v="5"/>
    <n v="431.92"/>
    <n v="3"/>
    <n v="4"/>
    <n v="2"/>
    <x v="4"/>
    <x v="0"/>
    <x v="0"/>
  </r>
  <r>
    <n v="15489"/>
    <n v="22"/>
    <n v="8"/>
    <n v="2419.6099999999933"/>
    <n v="4"/>
    <n v="4"/>
    <n v="4"/>
    <x v="1"/>
    <x v="1"/>
    <x v="0"/>
  </r>
  <r>
    <n v="15490"/>
    <n v="430"/>
    <n v="1"/>
    <n v="217.60000000000008"/>
    <n v="1"/>
    <n v="1"/>
    <n v="1"/>
    <x v="3"/>
    <x v="0"/>
    <x v="0"/>
  </r>
  <r>
    <n v="15491"/>
    <n v="95"/>
    <n v="6"/>
    <n v="3100.0900000000101"/>
    <n v="3"/>
    <n v="4"/>
    <n v="5"/>
    <x v="2"/>
    <x v="0"/>
    <x v="0"/>
  </r>
  <r>
    <n v="15492"/>
    <n v="28"/>
    <n v="2"/>
    <n v="659.45999999999947"/>
    <n v="4"/>
    <n v="2"/>
    <n v="3"/>
    <x v="5"/>
    <x v="1"/>
    <x v="0"/>
  </r>
  <r>
    <n v="15493"/>
    <n v="32"/>
    <n v="9"/>
    <n v="4314.9799999999896"/>
    <n v="4"/>
    <n v="5"/>
    <n v="5"/>
    <x v="1"/>
    <x v="1"/>
    <x v="0"/>
  </r>
  <r>
    <n v="15494"/>
    <n v="21"/>
    <n v="5"/>
    <n v="3780.0500000000261"/>
    <n v="4"/>
    <n v="4"/>
    <n v="5"/>
    <x v="1"/>
    <x v="1"/>
    <x v="0"/>
  </r>
  <r>
    <n v="15495"/>
    <n v="379"/>
    <n v="1"/>
    <n v="246.5"/>
    <n v="2"/>
    <n v="1"/>
    <n v="1"/>
    <x v="3"/>
    <x v="0"/>
    <x v="0"/>
  </r>
  <r>
    <n v="15496"/>
    <n v="631"/>
    <n v="1"/>
    <n v="146.13999999999999"/>
    <n v="1"/>
    <n v="1"/>
    <n v="1"/>
    <x v="3"/>
    <x v="0"/>
    <x v="0"/>
  </r>
  <r>
    <n v="15497"/>
    <n v="17"/>
    <n v="9"/>
    <n v="8657.3900000000085"/>
    <n v="5"/>
    <n v="5"/>
    <n v="5"/>
    <x v="1"/>
    <x v="1"/>
    <x v="0"/>
  </r>
  <r>
    <n v="15498"/>
    <n v="2"/>
    <n v="44"/>
    <n v="26039.579999999431"/>
    <n v="5"/>
    <n v="5"/>
    <n v="5"/>
    <x v="1"/>
    <x v="1"/>
    <x v="0"/>
  </r>
  <r>
    <n v="15499"/>
    <n v="723"/>
    <n v="1"/>
    <n v="161.60000000000014"/>
    <n v="1"/>
    <n v="1"/>
    <n v="1"/>
    <x v="3"/>
    <x v="0"/>
    <x v="0"/>
  </r>
  <r>
    <n v="15500"/>
    <n v="8"/>
    <n v="4"/>
    <n v="1131.559999999999"/>
    <n v="5"/>
    <n v="3"/>
    <n v="3"/>
    <x v="2"/>
    <x v="1"/>
    <x v="0"/>
  </r>
  <r>
    <n v="15501"/>
    <n v="404"/>
    <n v="2"/>
    <n v="402.50000000000006"/>
    <n v="2"/>
    <n v="2"/>
    <n v="2"/>
    <x v="3"/>
    <x v="0"/>
    <x v="0"/>
  </r>
  <r>
    <n v="15502"/>
    <n v="15"/>
    <n v="14"/>
    <n v="13993.470000000034"/>
    <n v="5"/>
    <n v="5"/>
    <n v="5"/>
    <x v="1"/>
    <x v="1"/>
    <x v="0"/>
  </r>
  <r>
    <n v="15503"/>
    <n v="362"/>
    <n v="2"/>
    <n v="267.15000000000055"/>
    <n v="2"/>
    <n v="2"/>
    <n v="1"/>
    <x v="3"/>
    <x v="0"/>
    <x v="0"/>
  </r>
  <r>
    <n v="15504"/>
    <n v="81"/>
    <n v="4"/>
    <n v="423.84999999999957"/>
    <n v="3"/>
    <n v="3"/>
    <n v="2"/>
    <x v="4"/>
    <x v="1"/>
    <x v="0"/>
  </r>
  <r>
    <n v="15505"/>
    <n v="52"/>
    <n v="5"/>
    <n v="3610.9600000000037"/>
    <n v="4"/>
    <n v="4"/>
    <n v="5"/>
    <x v="1"/>
    <x v="1"/>
    <x v="0"/>
  </r>
  <r>
    <n v="15506"/>
    <n v="22"/>
    <n v="6"/>
    <n v="2040.0300000000145"/>
    <n v="4"/>
    <n v="4"/>
    <n v="4"/>
    <x v="1"/>
    <x v="1"/>
    <x v="0"/>
  </r>
  <r>
    <n v="15507"/>
    <n v="171"/>
    <n v="1"/>
    <n v="492.36000000000053"/>
    <n v="3"/>
    <n v="1"/>
    <n v="2"/>
    <x v="4"/>
    <x v="0"/>
    <x v="0"/>
  </r>
  <r>
    <n v="15508"/>
    <n v="189"/>
    <n v="6"/>
    <n v="1000.2700000000001"/>
    <n v="3"/>
    <n v="4"/>
    <n v="3"/>
    <x v="2"/>
    <x v="0"/>
    <x v="0"/>
  </r>
  <r>
    <n v="15509"/>
    <n v="380"/>
    <n v="1"/>
    <n v="166.51000000000013"/>
    <n v="2"/>
    <n v="1"/>
    <n v="1"/>
    <x v="3"/>
    <x v="0"/>
    <x v="0"/>
  </r>
  <r>
    <n v="15510"/>
    <n v="330"/>
    <n v="1"/>
    <n v="250"/>
    <n v="2"/>
    <n v="1"/>
    <n v="1"/>
    <x v="3"/>
    <x v="0"/>
    <x v="0"/>
  </r>
  <r>
    <n v="15511"/>
    <n v="11"/>
    <n v="5"/>
    <n v="909.22999999999809"/>
    <n v="5"/>
    <n v="4"/>
    <n v="3"/>
    <x v="2"/>
    <x v="1"/>
    <x v="0"/>
  </r>
  <r>
    <n v="15512"/>
    <n v="155"/>
    <n v="4"/>
    <n v="331.58"/>
    <n v="3"/>
    <n v="3"/>
    <n v="2"/>
    <x v="4"/>
    <x v="0"/>
    <x v="0"/>
  </r>
  <r>
    <n v="15513"/>
    <n v="33"/>
    <n v="35"/>
    <n v="27750.550000000276"/>
    <n v="4"/>
    <n v="5"/>
    <n v="5"/>
    <x v="1"/>
    <x v="1"/>
    <x v="0"/>
  </r>
  <r>
    <n v="15514"/>
    <n v="12"/>
    <n v="18"/>
    <n v="6598.5500000000175"/>
    <n v="5"/>
    <n v="5"/>
    <n v="5"/>
    <x v="1"/>
    <x v="1"/>
    <x v="0"/>
  </r>
  <r>
    <n v="15515"/>
    <n v="387"/>
    <n v="1"/>
    <n v="171.80999999999997"/>
    <n v="2"/>
    <n v="1"/>
    <n v="1"/>
    <x v="3"/>
    <x v="0"/>
    <x v="0"/>
  </r>
  <r>
    <n v="15516"/>
    <n v="44"/>
    <n v="3"/>
    <n v="62.429999999999978"/>
    <n v="4"/>
    <n v="3"/>
    <n v="1"/>
    <x v="4"/>
    <x v="1"/>
    <x v="0"/>
  </r>
  <r>
    <n v="15517"/>
    <n v="233"/>
    <n v="1"/>
    <n v="267.02999999999997"/>
    <n v="2"/>
    <n v="1"/>
    <n v="1"/>
    <x v="3"/>
    <x v="0"/>
    <x v="0"/>
  </r>
  <r>
    <n v="15518"/>
    <n v="64"/>
    <n v="15"/>
    <n v="4218.9399999999596"/>
    <n v="3"/>
    <n v="5"/>
    <n v="5"/>
    <x v="2"/>
    <x v="1"/>
    <x v="0"/>
  </r>
  <r>
    <n v="15519"/>
    <n v="383"/>
    <n v="2"/>
    <n v="344.61000000000013"/>
    <n v="2"/>
    <n v="2"/>
    <n v="2"/>
    <x v="3"/>
    <x v="0"/>
    <x v="0"/>
  </r>
  <r>
    <n v="15520"/>
    <n v="1"/>
    <n v="1"/>
    <n v="343.5"/>
    <n v="5"/>
    <n v="1"/>
    <n v="2"/>
    <x v="5"/>
    <x v="1"/>
    <x v="0"/>
  </r>
  <r>
    <n v="15521"/>
    <n v="40"/>
    <n v="16"/>
    <n v="7106.6899999999559"/>
    <n v="4"/>
    <n v="5"/>
    <n v="5"/>
    <x v="1"/>
    <x v="1"/>
    <x v="0"/>
  </r>
  <r>
    <n v="15522"/>
    <n v="32"/>
    <n v="2"/>
    <n v="398.84000000000009"/>
    <n v="4"/>
    <n v="2"/>
    <n v="2"/>
    <x v="5"/>
    <x v="1"/>
    <x v="0"/>
  </r>
  <r>
    <n v="15523"/>
    <n v="84"/>
    <n v="16"/>
    <n v="17359.9900000001"/>
    <n v="3"/>
    <n v="5"/>
    <n v="5"/>
    <x v="2"/>
    <x v="1"/>
    <x v="0"/>
  </r>
  <r>
    <n v="15524"/>
    <n v="24"/>
    <n v="2"/>
    <n v="591.4"/>
    <n v="4"/>
    <n v="2"/>
    <n v="2"/>
    <x v="5"/>
    <x v="1"/>
    <x v="0"/>
  </r>
  <r>
    <n v="15525"/>
    <n v="2"/>
    <n v="4"/>
    <n v="1295.700000000006"/>
    <n v="5"/>
    <n v="3"/>
    <n v="4"/>
    <x v="2"/>
    <x v="1"/>
    <x v="0"/>
  </r>
  <r>
    <n v="15526"/>
    <n v="33"/>
    <n v="2"/>
    <n v="148.43999999999997"/>
    <n v="4"/>
    <n v="2"/>
    <n v="1"/>
    <x v="5"/>
    <x v="1"/>
    <x v="0"/>
  </r>
  <r>
    <n v="15527"/>
    <n v="18"/>
    <n v="23"/>
    <n v="5575.639999999963"/>
    <n v="5"/>
    <n v="5"/>
    <n v="5"/>
    <x v="1"/>
    <x v="1"/>
    <x v="0"/>
  </r>
  <r>
    <n v="15528"/>
    <n v="254"/>
    <n v="1"/>
    <n v="229.32999999999996"/>
    <n v="2"/>
    <n v="1"/>
    <n v="1"/>
    <x v="3"/>
    <x v="0"/>
    <x v="0"/>
  </r>
  <r>
    <n v="15529"/>
    <n v="22"/>
    <n v="12"/>
    <n v="5111.9500000000744"/>
    <n v="4"/>
    <n v="5"/>
    <n v="5"/>
    <x v="1"/>
    <x v="1"/>
    <x v="0"/>
  </r>
  <r>
    <n v="15530"/>
    <n v="21"/>
    <n v="5"/>
    <n v="1813.7200000000009"/>
    <n v="4"/>
    <n v="4"/>
    <n v="4"/>
    <x v="1"/>
    <x v="1"/>
    <x v="0"/>
  </r>
  <r>
    <n v="15531"/>
    <n v="8"/>
    <n v="2"/>
    <n v="2007.4400000000014"/>
    <n v="5"/>
    <n v="2"/>
    <n v="4"/>
    <x v="5"/>
    <x v="1"/>
    <x v="0"/>
  </r>
  <r>
    <n v="15532"/>
    <n v="25"/>
    <n v="10"/>
    <n v="3771.899999999956"/>
    <n v="4"/>
    <n v="5"/>
    <n v="5"/>
    <x v="1"/>
    <x v="1"/>
    <x v="0"/>
  </r>
  <r>
    <n v="15533"/>
    <n v="19"/>
    <n v="3"/>
    <n v="807.56999999999994"/>
    <n v="5"/>
    <n v="3"/>
    <n v="3"/>
    <x v="2"/>
    <x v="1"/>
    <x v="0"/>
  </r>
  <r>
    <n v="15534"/>
    <n v="725"/>
    <n v="1"/>
    <n v="162.25"/>
    <n v="1"/>
    <n v="1"/>
    <n v="1"/>
    <x v="3"/>
    <x v="0"/>
    <x v="0"/>
  </r>
  <r>
    <n v="15535"/>
    <n v="173"/>
    <n v="6"/>
    <n v="1087.8199999999972"/>
    <n v="3"/>
    <n v="4"/>
    <n v="3"/>
    <x v="2"/>
    <x v="0"/>
    <x v="0"/>
  </r>
  <r>
    <n v="15536"/>
    <n v="409"/>
    <n v="1"/>
    <n v="259.09000000000009"/>
    <n v="2"/>
    <n v="1"/>
    <n v="1"/>
    <x v="3"/>
    <x v="0"/>
    <x v="0"/>
  </r>
  <r>
    <n v="15537"/>
    <n v="163"/>
    <n v="1"/>
    <n v="110.92000000000006"/>
    <n v="3"/>
    <n v="1"/>
    <n v="1"/>
    <x v="4"/>
    <x v="0"/>
    <x v="0"/>
  </r>
  <r>
    <n v="15538"/>
    <n v="537"/>
    <n v="6"/>
    <n v="3358.400000000001"/>
    <n v="1"/>
    <n v="4"/>
    <n v="5"/>
    <x v="0"/>
    <x v="0"/>
    <x v="0"/>
  </r>
  <r>
    <n v="15539"/>
    <n v="7"/>
    <n v="1"/>
    <n v="538.46000000000015"/>
    <n v="5"/>
    <n v="1"/>
    <n v="2"/>
    <x v="5"/>
    <x v="1"/>
    <x v="0"/>
  </r>
  <r>
    <n v="15540"/>
    <n v="11"/>
    <n v="2"/>
    <n v="460.68000000000018"/>
    <n v="5"/>
    <n v="2"/>
    <n v="2"/>
    <x v="5"/>
    <x v="1"/>
    <x v="0"/>
  </r>
  <r>
    <n v="15541"/>
    <n v="114"/>
    <n v="1"/>
    <n v="85.130000000000067"/>
    <n v="3"/>
    <n v="1"/>
    <n v="1"/>
    <x v="4"/>
    <x v="0"/>
    <x v="0"/>
  </r>
  <r>
    <n v="15542"/>
    <n v="512"/>
    <n v="3"/>
    <n v="918.45000000000391"/>
    <n v="1"/>
    <n v="3"/>
    <n v="3"/>
    <x v="0"/>
    <x v="0"/>
    <x v="0"/>
  </r>
  <r>
    <n v="15543"/>
    <n v="288"/>
    <n v="2"/>
    <n v="242.84000000000012"/>
    <n v="2"/>
    <n v="2"/>
    <n v="1"/>
    <x v="3"/>
    <x v="0"/>
    <x v="0"/>
  </r>
  <r>
    <n v="15544"/>
    <n v="9"/>
    <n v="20"/>
    <n v="8162.4300000000467"/>
    <n v="5"/>
    <n v="5"/>
    <n v="5"/>
    <x v="1"/>
    <x v="1"/>
    <x v="0"/>
  </r>
  <r>
    <n v="15545"/>
    <n v="54"/>
    <n v="2"/>
    <n v="428.05000000000058"/>
    <n v="4"/>
    <n v="2"/>
    <n v="2"/>
    <x v="5"/>
    <x v="1"/>
    <x v="0"/>
  </r>
  <r>
    <n v="15546"/>
    <n v="606"/>
    <n v="2"/>
    <n v="1079.1000000000001"/>
    <n v="1"/>
    <n v="2"/>
    <n v="3"/>
    <x v="4"/>
    <x v="0"/>
    <x v="0"/>
  </r>
  <r>
    <n v="15547"/>
    <n v="7"/>
    <n v="26"/>
    <n v="10154.390000000163"/>
    <n v="5"/>
    <n v="5"/>
    <n v="5"/>
    <x v="1"/>
    <x v="1"/>
    <x v="0"/>
  </r>
  <r>
    <n v="15548"/>
    <n v="595"/>
    <n v="1"/>
    <n v="158.09000000000003"/>
    <n v="1"/>
    <n v="1"/>
    <n v="1"/>
    <x v="3"/>
    <x v="0"/>
    <x v="0"/>
  </r>
  <r>
    <n v="15549"/>
    <n v="77"/>
    <n v="8"/>
    <n v="2345.9600000000023"/>
    <n v="3"/>
    <n v="4"/>
    <n v="4"/>
    <x v="2"/>
    <x v="1"/>
    <x v="0"/>
  </r>
  <r>
    <n v="15550"/>
    <n v="4"/>
    <n v="12"/>
    <n v="2218.7999999999925"/>
    <n v="5"/>
    <n v="5"/>
    <n v="4"/>
    <x v="1"/>
    <x v="1"/>
    <x v="0"/>
  </r>
  <r>
    <n v="15551"/>
    <n v="36"/>
    <n v="7"/>
    <n v="1710.0799999999942"/>
    <n v="4"/>
    <n v="4"/>
    <n v="4"/>
    <x v="1"/>
    <x v="1"/>
    <x v="0"/>
  </r>
  <r>
    <n v="15552"/>
    <n v="217"/>
    <n v="2"/>
    <n v="252.52000000000018"/>
    <n v="2"/>
    <n v="2"/>
    <n v="1"/>
    <x v="3"/>
    <x v="0"/>
    <x v="0"/>
  </r>
  <r>
    <n v="15553"/>
    <n v="60"/>
    <n v="1"/>
    <n v="437.22999999999962"/>
    <n v="3"/>
    <n v="1"/>
    <n v="2"/>
    <x v="4"/>
    <x v="1"/>
    <x v="0"/>
  </r>
  <r>
    <n v="15554"/>
    <n v="277"/>
    <n v="1"/>
    <n v="217.20000000000002"/>
    <n v="2"/>
    <n v="1"/>
    <n v="1"/>
    <x v="3"/>
    <x v="0"/>
    <x v="0"/>
  </r>
  <r>
    <n v="15555"/>
    <n v="12"/>
    <n v="36"/>
    <n v="12112.350000000266"/>
    <n v="5"/>
    <n v="5"/>
    <n v="5"/>
    <x v="1"/>
    <x v="1"/>
    <x v="0"/>
  </r>
  <r>
    <n v="15556"/>
    <n v="24"/>
    <n v="1"/>
    <n v="279.77000000000021"/>
    <n v="4"/>
    <n v="1"/>
    <n v="1"/>
    <x v="5"/>
    <x v="1"/>
    <x v="0"/>
  </r>
  <r>
    <n v="15557"/>
    <n v="28"/>
    <n v="1"/>
    <n v="473.64999999999981"/>
    <n v="4"/>
    <n v="1"/>
    <n v="2"/>
    <x v="5"/>
    <x v="1"/>
    <x v="0"/>
  </r>
  <r>
    <n v="15558"/>
    <n v="639"/>
    <n v="1"/>
    <n v="214.13000000000008"/>
    <n v="1"/>
    <n v="1"/>
    <n v="1"/>
    <x v="3"/>
    <x v="0"/>
    <x v="0"/>
  </r>
  <r>
    <n v="15559"/>
    <n v="568"/>
    <n v="1"/>
    <n v="1109.4000000000008"/>
    <n v="1"/>
    <n v="1"/>
    <n v="3"/>
    <x v="4"/>
    <x v="0"/>
    <x v="0"/>
  </r>
  <r>
    <n v="15560"/>
    <n v="397"/>
    <n v="2"/>
    <n v="153.52000000000001"/>
    <n v="2"/>
    <n v="2"/>
    <n v="1"/>
    <x v="3"/>
    <x v="0"/>
    <x v="0"/>
  </r>
  <r>
    <n v="15561"/>
    <n v="11"/>
    <n v="8"/>
    <n v="1934.3900000000035"/>
    <n v="5"/>
    <n v="4"/>
    <n v="4"/>
    <x v="1"/>
    <x v="1"/>
    <x v="0"/>
  </r>
  <r>
    <n v="15562"/>
    <n v="351"/>
    <n v="3"/>
    <n v="673.38000000000068"/>
    <n v="2"/>
    <n v="3"/>
    <n v="3"/>
    <x v="0"/>
    <x v="0"/>
    <x v="0"/>
  </r>
  <r>
    <n v="15563"/>
    <n v="22"/>
    <n v="7"/>
    <n v="2866.9999999999995"/>
    <n v="4"/>
    <n v="4"/>
    <n v="4"/>
    <x v="1"/>
    <x v="1"/>
    <x v="0"/>
  </r>
  <r>
    <n v="15564"/>
    <n v="463"/>
    <n v="2"/>
    <n v="70.740000000000009"/>
    <n v="1"/>
    <n v="2"/>
    <n v="1"/>
    <x v="3"/>
    <x v="0"/>
    <x v="0"/>
  </r>
  <r>
    <n v="15565"/>
    <n v="50"/>
    <n v="2"/>
    <n v="173.16000000000005"/>
    <n v="4"/>
    <n v="2"/>
    <n v="1"/>
    <x v="5"/>
    <x v="1"/>
    <x v="0"/>
  </r>
  <r>
    <n v="15566"/>
    <n v="392"/>
    <n v="2"/>
    <n v="227.86999999999992"/>
    <n v="2"/>
    <n v="2"/>
    <n v="1"/>
    <x v="3"/>
    <x v="0"/>
    <x v="0"/>
  </r>
  <r>
    <n v="15567"/>
    <n v="18"/>
    <n v="1"/>
    <n v="186.01"/>
    <n v="5"/>
    <n v="1"/>
    <n v="1"/>
    <x v="5"/>
    <x v="1"/>
    <x v="0"/>
  </r>
  <r>
    <n v="15568"/>
    <n v="2"/>
    <n v="3"/>
    <n v="758.29000000000065"/>
    <n v="5"/>
    <n v="3"/>
    <n v="3"/>
    <x v="2"/>
    <x v="1"/>
    <x v="0"/>
  </r>
  <r>
    <n v="15569"/>
    <n v="103"/>
    <n v="10"/>
    <n v="3586.3499999999908"/>
    <n v="3"/>
    <n v="5"/>
    <n v="5"/>
    <x v="2"/>
    <x v="0"/>
    <x v="0"/>
  </r>
  <r>
    <n v="15570"/>
    <n v="7"/>
    <n v="25"/>
    <n v="9311.0400000000354"/>
    <n v="5"/>
    <n v="5"/>
    <n v="5"/>
    <x v="1"/>
    <x v="1"/>
    <x v="0"/>
  </r>
  <r>
    <n v="15571"/>
    <n v="11"/>
    <n v="14"/>
    <n v="4051.629999999936"/>
    <n v="5"/>
    <n v="5"/>
    <n v="5"/>
    <x v="1"/>
    <x v="1"/>
    <x v="0"/>
  </r>
  <r>
    <n v="15572"/>
    <n v="4"/>
    <n v="10"/>
    <n v="4068.6699999999901"/>
    <n v="5"/>
    <n v="5"/>
    <n v="5"/>
    <x v="1"/>
    <x v="1"/>
    <x v="0"/>
  </r>
  <r>
    <n v="15573"/>
    <n v="31"/>
    <n v="5"/>
    <n v="1207.1799999999948"/>
    <n v="4"/>
    <n v="4"/>
    <n v="3"/>
    <x v="2"/>
    <x v="1"/>
    <x v="0"/>
  </r>
  <r>
    <n v="15574"/>
    <n v="177"/>
    <n v="6"/>
    <n v="1518.7000000000039"/>
    <n v="3"/>
    <n v="4"/>
    <n v="4"/>
    <x v="2"/>
    <x v="0"/>
    <x v="0"/>
  </r>
  <r>
    <n v="15575"/>
    <n v="619"/>
    <n v="1"/>
    <n v="30.100000000000005"/>
    <n v="1"/>
    <n v="1"/>
    <n v="1"/>
    <x v="3"/>
    <x v="0"/>
    <x v="0"/>
  </r>
  <r>
    <n v="15576"/>
    <n v="37"/>
    <n v="1"/>
    <n v="940.66999999999905"/>
    <n v="4"/>
    <n v="1"/>
    <n v="3"/>
    <x v="5"/>
    <x v="1"/>
    <x v="0"/>
  </r>
  <r>
    <n v="15577"/>
    <n v="151"/>
    <n v="5"/>
    <n v="397.97999999999968"/>
    <n v="3"/>
    <n v="4"/>
    <n v="2"/>
    <x v="4"/>
    <x v="0"/>
    <x v="0"/>
  </r>
  <r>
    <n v="15578"/>
    <n v="162"/>
    <n v="1"/>
    <n v="127.09999999999998"/>
    <n v="3"/>
    <n v="1"/>
    <n v="1"/>
    <x v="4"/>
    <x v="0"/>
    <x v="0"/>
  </r>
  <r>
    <n v="15579"/>
    <n v="68"/>
    <n v="5"/>
    <n v="1302.4999999999998"/>
    <n v="3"/>
    <n v="4"/>
    <n v="4"/>
    <x v="2"/>
    <x v="1"/>
    <x v="0"/>
  </r>
  <r>
    <n v="15580"/>
    <n v="376"/>
    <n v="8"/>
    <n v="1381.1900000000019"/>
    <n v="2"/>
    <n v="4"/>
    <n v="4"/>
    <x v="0"/>
    <x v="0"/>
    <x v="0"/>
  </r>
  <r>
    <n v="15581"/>
    <n v="120"/>
    <n v="38"/>
    <n v="7794.589999999921"/>
    <n v="3"/>
    <n v="5"/>
    <n v="5"/>
    <x v="2"/>
    <x v="0"/>
    <x v="0"/>
  </r>
  <r>
    <n v="15582"/>
    <n v="24"/>
    <n v="3"/>
    <n v="682.91"/>
    <n v="4"/>
    <n v="3"/>
    <n v="3"/>
    <x v="2"/>
    <x v="1"/>
    <x v="0"/>
  </r>
  <r>
    <n v="15583"/>
    <n v="376"/>
    <n v="1"/>
    <n v="107.86000000000001"/>
    <n v="2"/>
    <n v="1"/>
    <n v="1"/>
    <x v="3"/>
    <x v="0"/>
    <x v="0"/>
  </r>
  <r>
    <n v="15584"/>
    <n v="23"/>
    <n v="6"/>
    <n v="1277.4999999999998"/>
    <n v="4"/>
    <n v="4"/>
    <n v="4"/>
    <x v="1"/>
    <x v="1"/>
    <x v="0"/>
  </r>
  <r>
    <n v="15585"/>
    <n v="176"/>
    <n v="1"/>
    <n v="455.29999999999984"/>
    <n v="3"/>
    <n v="1"/>
    <n v="2"/>
    <x v="4"/>
    <x v="0"/>
    <x v="0"/>
  </r>
  <r>
    <n v="15586"/>
    <n v="592"/>
    <n v="3"/>
    <n v="1139.0999999999992"/>
    <n v="1"/>
    <n v="3"/>
    <n v="3"/>
    <x v="0"/>
    <x v="0"/>
    <x v="0"/>
  </r>
  <r>
    <n v="15587"/>
    <n v="50"/>
    <n v="7"/>
    <n v="1522.0800000000002"/>
    <n v="4"/>
    <n v="4"/>
    <n v="4"/>
    <x v="1"/>
    <x v="1"/>
    <x v="0"/>
  </r>
  <r>
    <n v="15588"/>
    <n v="677"/>
    <n v="1"/>
    <n v="579.6"/>
    <n v="1"/>
    <n v="1"/>
    <n v="2"/>
    <x v="3"/>
    <x v="0"/>
    <x v="0"/>
  </r>
  <r>
    <n v="15589"/>
    <n v="255"/>
    <n v="3"/>
    <n v="478.5300000000002"/>
    <n v="2"/>
    <n v="3"/>
    <n v="2"/>
    <x v="0"/>
    <x v="0"/>
    <x v="0"/>
  </r>
  <r>
    <n v="15590"/>
    <n v="382"/>
    <n v="5"/>
    <n v="1496.6000000000024"/>
    <n v="2"/>
    <n v="4"/>
    <n v="4"/>
    <x v="0"/>
    <x v="0"/>
    <x v="0"/>
  </r>
  <r>
    <n v="15591"/>
    <n v="582"/>
    <n v="3"/>
    <n v="217.90000000000003"/>
    <n v="1"/>
    <n v="3"/>
    <n v="1"/>
    <x v="0"/>
    <x v="0"/>
    <x v="0"/>
  </r>
  <r>
    <n v="15592"/>
    <n v="46"/>
    <n v="1"/>
    <n v="388.58"/>
    <n v="4"/>
    <n v="1"/>
    <n v="2"/>
    <x v="5"/>
    <x v="1"/>
    <x v="0"/>
  </r>
  <r>
    <n v="15593"/>
    <n v="70"/>
    <n v="1"/>
    <n v="199.8"/>
    <n v="3"/>
    <n v="1"/>
    <n v="1"/>
    <x v="4"/>
    <x v="1"/>
    <x v="0"/>
  </r>
  <r>
    <n v="15594"/>
    <n v="15"/>
    <n v="5"/>
    <n v="1771.7799999999986"/>
    <n v="5"/>
    <n v="4"/>
    <n v="4"/>
    <x v="1"/>
    <x v="1"/>
    <x v="0"/>
  </r>
  <r>
    <n v="15595"/>
    <n v="487"/>
    <n v="1"/>
    <n v="357.6"/>
    <n v="1"/>
    <n v="1"/>
    <n v="2"/>
    <x v="3"/>
    <x v="0"/>
    <x v="0"/>
  </r>
  <r>
    <n v="15596"/>
    <n v="100"/>
    <n v="9"/>
    <n v="3130.0399999999922"/>
    <n v="3"/>
    <n v="5"/>
    <n v="5"/>
    <x v="2"/>
    <x v="0"/>
    <x v="0"/>
  </r>
  <r>
    <n v="15597"/>
    <n v="35"/>
    <n v="2"/>
    <n v="563.37000000000035"/>
    <n v="4"/>
    <n v="2"/>
    <n v="2"/>
    <x v="5"/>
    <x v="1"/>
    <x v="0"/>
  </r>
  <r>
    <n v="15598"/>
    <n v="53"/>
    <n v="2"/>
    <n v="548.02000000000032"/>
    <n v="4"/>
    <n v="2"/>
    <n v="2"/>
    <x v="5"/>
    <x v="1"/>
    <x v="0"/>
  </r>
  <r>
    <n v="15599"/>
    <n v="26"/>
    <n v="3"/>
    <n v="1250.0599999999988"/>
    <n v="4"/>
    <n v="3"/>
    <n v="4"/>
    <x v="2"/>
    <x v="1"/>
    <x v="0"/>
  </r>
  <r>
    <n v="15600"/>
    <n v="428"/>
    <n v="4"/>
    <n v="1199.3099999999988"/>
    <n v="1"/>
    <n v="3"/>
    <n v="3"/>
    <x v="0"/>
    <x v="0"/>
    <x v="0"/>
  </r>
  <r>
    <n v="15601"/>
    <n v="11"/>
    <n v="30"/>
    <n v="14960.119999999748"/>
    <n v="5"/>
    <n v="5"/>
    <n v="5"/>
    <x v="1"/>
    <x v="1"/>
    <x v="0"/>
  </r>
  <r>
    <n v="15602"/>
    <n v="8"/>
    <n v="16"/>
    <n v="3230.5100000000048"/>
    <n v="5"/>
    <n v="5"/>
    <n v="5"/>
    <x v="1"/>
    <x v="1"/>
    <x v="0"/>
  </r>
  <r>
    <n v="15603"/>
    <n v="78"/>
    <n v="2"/>
    <n v="88.48"/>
    <n v="3"/>
    <n v="2"/>
    <n v="1"/>
    <x v="4"/>
    <x v="1"/>
    <x v="0"/>
  </r>
  <r>
    <n v="15604"/>
    <n v="52"/>
    <n v="1"/>
    <n v="216.3899999999999"/>
    <n v="4"/>
    <n v="1"/>
    <n v="1"/>
    <x v="5"/>
    <x v="1"/>
    <x v="0"/>
  </r>
  <r>
    <n v="15605"/>
    <n v="36"/>
    <n v="9"/>
    <n v="1936.7999999999954"/>
    <n v="4"/>
    <n v="5"/>
    <n v="4"/>
    <x v="1"/>
    <x v="1"/>
    <x v="0"/>
  </r>
  <r>
    <n v="15606"/>
    <n v="61"/>
    <n v="17"/>
    <n v="5230.9899999999934"/>
    <n v="3"/>
    <n v="5"/>
    <n v="5"/>
    <x v="2"/>
    <x v="1"/>
    <x v="0"/>
  </r>
  <r>
    <n v="15607"/>
    <n v="336"/>
    <n v="9"/>
    <n v="1708.9700000000009"/>
    <n v="2"/>
    <n v="5"/>
    <n v="4"/>
    <x v="0"/>
    <x v="0"/>
    <x v="0"/>
  </r>
  <r>
    <n v="15608"/>
    <n v="28"/>
    <n v="5"/>
    <n v="1785.9800000000007"/>
    <n v="4"/>
    <n v="4"/>
    <n v="4"/>
    <x v="1"/>
    <x v="1"/>
    <x v="0"/>
  </r>
  <r>
    <n v="15609"/>
    <n v="184"/>
    <n v="1"/>
    <n v="298.48"/>
    <n v="3"/>
    <n v="1"/>
    <n v="2"/>
    <x v="4"/>
    <x v="0"/>
    <x v="0"/>
  </r>
  <r>
    <n v="15610"/>
    <n v="51"/>
    <n v="1"/>
    <n v="112.46"/>
    <n v="4"/>
    <n v="1"/>
    <n v="1"/>
    <x v="5"/>
    <x v="1"/>
    <x v="0"/>
  </r>
  <r>
    <n v="15611"/>
    <n v="9"/>
    <n v="26"/>
    <n v="2997.2800000000011"/>
    <n v="5"/>
    <n v="5"/>
    <n v="5"/>
    <x v="1"/>
    <x v="1"/>
    <x v="0"/>
  </r>
  <r>
    <n v="15612"/>
    <n v="36"/>
    <n v="2"/>
    <n v="195.15"/>
    <n v="4"/>
    <n v="2"/>
    <n v="1"/>
    <x v="5"/>
    <x v="1"/>
    <x v="0"/>
  </r>
  <r>
    <n v="15613"/>
    <n v="610"/>
    <n v="1"/>
    <n v="433.71999999999997"/>
    <n v="1"/>
    <n v="1"/>
    <n v="2"/>
    <x v="3"/>
    <x v="0"/>
    <x v="0"/>
  </r>
  <r>
    <n v="15614"/>
    <n v="437"/>
    <n v="4"/>
    <n v="3147.3599999999933"/>
    <n v="1"/>
    <n v="3"/>
    <n v="5"/>
    <x v="0"/>
    <x v="0"/>
    <x v="0"/>
  </r>
  <r>
    <n v="15615"/>
    <n v="10"/>
    <n v="47"/>
    <n v="21373.970000000103"/>
    <n v="5"/>
    <n v="5"/>
    <n v="5"/>
    <x v="1"/>
    <x v="1"/>
    <x v="0"/>
  </r>
  <r>
    <n v="15616"/>
    <n v="438"/>
    <n v="1"/>
    <n v="317.11000000000007"/>
    <n v="1"/>
    <n v="1"/>
    <n v="2"/>
    <x v="3"/>
    <x v="0"/>
    <x v="0"/>
  </r>
  <r>
    <n v="15617"/>
    <n v="396"/>
    <n v="3"/>
    <n v="828.54999999999984"/>
    <n v="2"/>
    <n v="3"/>
    <n v="3"/>
    <x v="0"/>
    <x v="0"/>
    <x v="0"/>
  </r>
  <r>
    <n v="15618"/>
    <n v="32"/>
    <n v="4"/>
    <n v="776.85099999999966"/>
    <n v="4"/>
    <n v="3"/>
    <n v="3"/>
    <x v="2"/>
    <x v="1"/>
    <x v="0"/>
  </r>
  <r>
    <n v="15619"/>
    <n v="10"/>
    <n v="1"/>
    <n v="336.40000000000003"/>
    <n v="5"/>
    <n v="1"/>
    <n v="2"/>
    <x v="5"/>
    <x v="1"/>
    <x v="0"/>
  </r>
  <r>
    <n v="15620"/>
    <n v="56"/>
    <n v="4"/>
    <n v="1942.3599999999933"/>
    <n v="4"/>
    <n v="3"/>
    <n v="4"/>
    <x v="2"/>
    <x v="1"/>
    <x v="0"/>
  </r>
  <r>
    <n v="15621"/>
    <n v="4"/>
    <n v="4"/>
    <n v="1293.0300000000002"/>
    <n v="5"/>
    <n v="3"/>
    <n v="4"/>
    <x v="2"/>
    <x v="1"/>
    <x v="0"/>
  </r>
  <r>
    <n v="15622"/>
    <n v="43"/>
    <n v="17"/>
    <n v="7852.6099999999869"/>
    <n v="4"/>
    <n v="5"/>
    <n v="5"/>
    <x v="1"/>
    <x v="1"/>
    <x v="0"/>
  </r>
  <r>
    <n v="15623"/>
    <n v="141"/>
    <n v="8"/>
    <n v="2437.0499999999952"/>
    <n v="3"/>
    <n v="4"/>
    <n v="4"/>
    <x v="2"/>
    <x v="0"/>
    <x v="0"/>
  </r>
  <r>
    <n v="15624"/>
    <n v="116"/>
    <n v="4"/>
    <n v="588.13000000000068"/>
    <n v="3"/>
    <n v="3"/>
    <n v="2"/>
    <x v="4"/>
    <x v="0"/>
    <x v="0"/>
  </r>
  <r>
    <n v="15625"/>
    <n v="103"/>
    <n v="9"/>
    <n v="3236.4000000000106"/>
    <n v="3"/>
    <n v="5"/>
    <n v="5"/>
    <x v="2"/>
    <x v="0"/>
    <x v="0"/>
  </r>
  <r>
    <n v="15626"/>
    <n v="74"/>
    <n v="3"/>
    <n v="1067.52"/>
    <n v="3"/>
    <n v="3"/>
    <n v="3"/>
    <x v="2"/>
    <x v="1"/>
    <x v="0"/>
  </r>
  <r>
    <n v="15627"/>
    <n v="457"/>
    <n v="2"/>
    <n v="566.89999999999975"/>
    <n v="1"/>
    <n v="2"/>
    <n v="2"/>
    <x v="3"/>
    <x v="0"/>
    <x v="0"/>
  </r>
  <r>
    <n v="15628"/>
    <n v="4"/>
    <n v="17"/>
    <n v="5652.2600000000084"/>
    <n v="5"/>
    <n v="5"/>
    <n v="5"/>
    <x v="1"/>
    <x v="1"/>
    <x v="0"/>
  </r>
  <r>
    <n v="15629"/>
    <n v="450"/>
    <n v="4"/>
    <n v="2240.8999999999969"/>
    <n v="1"/>
    <n v="3"/>
    <n v="4"/>
    <x v="0"/>
    <x v="0"/>
    <x v="0"/>
  </r>
  <r>
    <n v="15630"/>
    <n v="45"/>
    <n v="3"/>
    <n v="1481.3999999999974"/>
    <n v="4"/>
    <n v="3"/>
    <n v="4"/>
    <x v="2"/>
    <x v="1"/>
    <x v="0"/>
  </r>
  <r>
    <n v="15631"/>
    <n v="642"/>
    <n v="1"/>
    <n v="596.6699999999995"/>
    <n v="1"/>
    <n v="1"/>
    <n v="2"/>
    <x v="3"/>
    <x v="0"/>
    <x v="0"/>
  </r>
  <r>
    <n v="15632"/>
    <n v="15"/>
    <n v="8"/>
    <n v="3285.31"/>
    <n v="5"/>
    <n v="4"/>
    <n v="5"/>
    <x v="1"/>
    <x v="1"/>
    <x v="0"/>
  </r>
  <r>
    <n v="15633"/>
    <n v="509"/>
    <n v="13"/>
    <n v="4352.4599999999928"/>
    <n v="1"/>
    <n v="5"/>
    <n v="5"/>
    <x v="0"/>
    <x v="0"/>
    <x v="0"/>
  </r>
  <r>
    <n v="15634"/>
    <n v="17"/>
    <n v="2"/>
    <n v="554.6500000000002"/>
    <n v="5"/>
    <n v="2"/>
    <n v="2"/>
    <x v="5"/>
    <x v="1"/>
    <x v="0"/>
  </r>
  <r>
    <n v="15635"/>
    <n v="395"/>
    <n v="1"/>
    <n v="100.35"/>
    <n v="2"/>
    <n v="1"/>
    <n v="1"/>
    <x v="3"/>
    <x v="0"/>
    <x v="0"/>
  </r>
  <r>
    <n v="15636"/>
    <n v="89"/>
    <n v="4"/>
    <n v="1444.5800000000004"/>
    <n v="3"/>
    <n v="3"/>
    <n v="4"/>
    <x v="2"/>
    <x v="1"/>
    <x v="0"/>
  </r>
  <r>
    <n v="15637"/>
    <n v="52"/>
    <n v="5"/>
    <n v="797.59"/>
    <n v="4"/>
    <n v="4"/>
    <n v="3"/>
    <x v="2"/>
    <x v="1"/>
    <x v="0"/>
  </r>
  <r>
    <n v="15638"/>
    <n v="378"/>
    <n v="6"/>
    <n v="2265.1999999999989"/>
    <n v="2"/>
    <n v="4"/>
    <n v="4"/>
    <x v="0"/>
    <x v="0"/>
    <x v="0"/>
  </r>
  <r>
    <n v="15639"/>
    <n v="134"/>
    <n v="3"/>
    <n v="1065.0800000000013"/>
    <n v="3"/>
    <n v="3"/>
    <n v="3"/>
    <x v="2"/>
    <x v="0"/>
    <x v="0"/>
  </r>
  <r>
    <n v="15640"/>
    <n v="4"/>
    <n v="29"/>
    <n v="23957.579999999896"/>
    <n v="5"/>
    <n v="5"/>
    <n v="5"/>
    <x v="1"/>
    <x v="1"/>
    <x v="0"/>
  </r>
  <r>
    <n v="15641"/>
    <n v="105"/>
    <n v="12"/>
    <n v="5345.5500000000293"/>
    <n v="3"/>
    <n v="5"/>
    <n v="5"/>
    <x v="2"/>
    <x v="0"/>
    <x v="0"/>
  </r>
  <r>
    <n v="15642"/>
    <n v="729"/>
    <n v="1"/>
    <n v="105.78000000000002"/>
    <n v="1"/>
    <n v="1"/>
    <n v="1"/>
    <x v="3"/>
    <x v="0"/>
    <x v="0"/>
  </r>
  <r>
    <n v="15643"/>
    <n v="191"/>
    <n v="3"/>
    <n v="664"/>
    <n v="2"/>
    <n v="3"/>
    <n v="3"/>
    <x v="0"/>
    <x v="0"/>
    <x v="0"/>
  </r>
  <r>
    <n v="15644"/>
    <n v="166"/>
    <n v="4"/>
    <n v="812.99999999999989"/>
    <n v="3"/>
    <n v="3"/>
    <n v="3"/>
    <x v="2"/>
    <x v="0"/>
    <x v="0"/>
  </r>
  <r>
    <n v="15645"/>
    <n v="18"/>
    <n v="3"/>
    <n v="1055.1699999999987"/>
    <n v="5"/>
    <n v="3"/>
    <n v="3"/>
    <x v="2"/>
    <x v="1"/>
    <x v="0"/>
  </r>
  <r>
    <n v="15646"/>
    <n v="157"/>
    <n v="5"/>
    <n v="974.61000000000035"/>
    <n v="3"/>
    <n v="4"/>
    <n v="3"/>
    <x v="2"/>
    <x v="0"/>
    <x v="0"/>
  </r>
  <r>
    <n v="15647"/>
    <n v="415"/>
    <n v="1"/>
    <n v="169"/>
    <n v="1"/>
    <n v="1"/>
    <n v="1"/>
    <x v="3"/>
    <x v="0"/>
    <x v="0"/>
  </r>
  <r>
    <n v="15648"/>
    <n v="204"/>
    <n v="2"/>
    <n v="657.35000000000025"/>
    <n v="2"/>
    <n v="2"/>
    <n v="3"/>
    <x v="4"/>
    <x v="0"/>
    <x v="0"/>
  </r>
  <r>
    <n v="15649"/>
    <n v="336"/>
    <n v="4"/>
    <n v="2170.3499999999995"/>
    <n v="2"/>
    <n v="3"/>
    <n v="4"/>
    <x v="0"/>
    <x v="0"/>
    <x v="0"/>
  </r>
  <r>
    <n v="15650"/>
    <n v="521"/>
    <n v="2"/>
    <n v="553.88000000000056"/>
    <n v="1"/>
    <n v="2"/>
    <n v="2"/>
    <x v="3"/>
    <x v="0"/>
    <x v="0"/>
  </r>
  <r>
    <n v="15651"/>
    <n v="36"/>
    <n v="5"/>
    <n v="1259.0599999999988"/>
    <n v="4"/>
    <n v="4"/>
    <n v="4"/>
    <x v="1"/>
    <x v="1"/>
    <x v="0"/>
  </r>
  <r>
    <n v="15652"/>
    <n v="91"/>
    <n v="5"/>
    <n v="1420.3399999999974"/>
    <n v="3"/>
    <n v="4"/>
    <n v="4"/>
    <x v="2"/>
    <x v="0"/>
    <x v="0"/>
  </r>
  <r>
    <n v="15653"/>
    <n v="92"/>
    <n v="2"/>
    <n v="877.43999999999994"/>
    <n v="3"/>
    <n v="2"/>
    <n v="3"/>
    <x v="4"/>
    <x v="0"/>
    <x v="0"/>
  </r>
  <r>
    <n v="15654"/>
    <n v="9"/>
    <n v="2"/>
    <n v="922.53000000000009"/>
    <n v="5"/>
    <n v="2"/>
    <n v="3"/>
    <x v="5"/>
    <x v="1"/>
    <x v="0"/>
  </r>
  <r>
    <n v="15655"/>
    <n v="243"/>
    <n v="1"/>
    <n v="560.66999999999973"/>
    <n v="2"/>
    <n v="1"/>
    <n v="2"/>
    <x v="3"/>
    <x v="0"/>
    <x v="0"/>
  </r>
  <r>
    <n v="15656"/>
    <n v="45"/>
    <n v="4"/>
    <n v="748.49999999999989"/>
    <n v="4"/>
    <n v="3"/>
    <n v="3"/>
    <x v="2"/>
    <x v="1"/>
    <x v="0"/>
  </r>
  <r>
    <n v="15657"/>
    <n v="22"/>
    <n v="1"/>
    <n v="30"/>
    <n v="4"/>
    <n v="1"/>
    <n v="1"/>
    <x v="5"/>
    <x v="1"/>
    <x v="0"/>
  </r>
  <r>
    <n v="15658"/>
    <n v="190"/>
    <n v="8"/>
    <n v="2423.4699999999984"/>
    <n v="2"/>
    <n v="4"/>
    <n v="4"/>
    <x v="0"/>
    <x v="0"/>
    <x v="0"/>
  </r>
  <r>
    <n v="15659"/>
    <n v="43"/>
    <n v="3"/>
    <n v="532.4899999999999"/>
    <n v="4"/>
    <n v="3"/>
    <n v="2"/>
    <x v="4"/>
    <x v="1"/>
    <x v="0"/>
  </r>
  <r>
    <n v="15660"/>
    <n v="25"/>
    <n v="15"/>
    <n v="2812.9899999999916"/>
    <n v="4"/>
    <n v="5"/>
    <n v="4"/>
    <x v="1"/>
    <x v="1"/>
    <x v="0"/>
  </r>
  <r>
    <n v="15661"/>
    <n v="317"/>
    <n v="8"/>
    <n v="1215.9499999999991"/>
    <n v="2"/>
    <n v="4"/>
    <n v="3"/>
    <x v="0"/>
    <x v="0"/>
    <x v="0"/>
  </r>
  <r>
    <n v="15662"/>
    <n v="661"/>
    <n v="2"/>
    <n v="283.73"/>
    <n v="1"/>
    <n v="2"/>
    <n v="1"/>
    <x v="3"/>
    <x v="0"/>
    <x v="0"/>
  </r>
  <r>
    <n v="15663"/>
    <n v="106"/>
    <n v="1"/>
    <n v="138.14000000000001"/>
    <n v="3"/>
    <n v="1"/>
    <n v="1"/>
    <x v="4"/>
    <x v="0"/>
    <x v="0"/>
  </r>
  <r>
    <n v="15664"/>
    <n v="50"/>
    <n v="4"/>
    <n v="1254.0299999999991"/>
    <n v="4"/>
    <n v="3"/>
    <n v="4"/>
    <x v="2"/>
    <x v="1"/>
    <x v="0"/>
  </r>
  <r>
    <n v="15665"/>
    <n v="168"/>
    <n v="5"/>
    <n v="4015.1200000000067"/>
    <n v="3"/>
    <n v="4"/>
    <n v="5"/>
    <x v="2"/>
    <x v="0"/>
    <x v="0"/>
  </r>
  <r>
    <n v="15666"/>
    <n v="472"/>
    <n v="2"/>
    <n v="632.94000000000017"/>
    <n v="1"/>
    <n v="2"/>
    <n v="3"/>
    <x v="4"/>
    <x v="0"/>
    <x v="0"/>
  </r>
  <r>
    <n v="15667"/>
    <n v="39"/>
    <n v="1"/>
    <n v="301.32000000000011"/>
    <n v="4"/>
    <n v="1"/>
    <n v="2"/>
    <x v="5"/>
    <x v="1"/>
    <x v="0"/>
  </r>
  <r>
    <n v="15668"/>
    <n v="217"/>
    <n v="1"/>
    <n v="76.320000000000007"/>
    <n v="2"/>
    <n v="1"/>
    <n v="1"/>
    <x v="3"/>
    <x v="0"/>
    <x v="0"/>
  </r>
  <r>
    <n v="15669"/>
    <n v="40"/>
    <n v="4"/>
    <n v="684.34"/>
    <n v="4"/>
    <n v="3"/>
    <n v="3"/>
    <x v="2"/>
    <x v="1"/>
    <x v="0"/>
  </r>
  <r>
    <n v="15670"/>
    <n v="296"/>
    <n v="2"/>
    <n v="325.20000000000005"/>
    <n v="2"/>
    <n v="2"/>
    <n v="2"/>
    <x v="3"/>
    <x v="0"/>
    <x v="0"/>
  </r>
  <r>
    <n v="15671"/>
    <n v="18"/>
    <n v="7"/>
    <n v="2657.1300000000028"/>
    <n v="5"/>
    <n v="4"/>
    <n v="4"/>
    <x v="1"/>
    <x v="1"/>
    <x v="0"/>
  </r>
  <r>
    <n v="15672"/>
    <n v="725"/>
    <n v="1"/>
    <n v="45.300000000000004"/>
    <n v="1"/>
    <n v="1"/>
    <n v="1"/>
    <x v="3"/>
    <x v="0"/>
    <x v="0"/>
  </r>
  <r>
    <n v="15673"/>
    <n v="88"/>
    <n v="9"/>
    <n v="6414.7900000000245"/>
    <n v="3"/>
    <n v="5"/>
    <n v="5"/>
    <x v="2"/>
    <x v="1"/>
    <x v="0"/>
  </r>
  <r>
    <n v="15674"/>
    <n v="73"/>
    <n v="13"/>
    <n v="6948.2299999999923"/>
    <n v="3"/>
    <n v="5"/>
    <n v="5"/>
    <x v="2"/>
    <x v="1"/>
    <x v="0"/>
  </r>
  <r>
    <n v="15675"/>
    <n v="81"/>
    <n v="4"/>
    <n v="542.04000000000042"/>
    <n v="3"/>
    <n v="3"/>
    <n v="2"/>
    <x v="4"/>
    <x v="1"/>
    <x v="0"/>
  </r>
  <r>
    <n v="15676"/>
    <n v="18"/>
    <n v="3"/>
    <n v="3435.760000000007"/>
    <n v="5"/>
    <n v="3"/>
    <n v="5"/>
    <x v="2"/>
    <x v="1"/>
    <x v="0"/>
  </r>
  <r>
    <n v="15677"/>
    <n v="49"/>
    <n v="3"/>
    <n v="1305.6300000000008"/>
    <n v="4"/>
    <n v="3"/>
    <n v="4"/>
    <x v="2"/>
    <x v="1"/>
    <x v="0"/>
  </r>
  <r>
    <n v="15678"/>
    <n v="52"/>
    <n v="3"/>
    <n v="1893.8899999999951"/>
    <n v="4"/>
    <n v="3"/>
    <n v="4"/>
    <x v="2"/>
    <x v="1"/>
    <x v="0"/>
  </r>
  <r>
    <n v="15679"/>
    <n v="24"/>
    <n v="4"/>
    <n v="781.27999999999918"/>
    <n v="4"/>
    <n v="3"/>
    <n v="3"/>
    <x v="2"/>
    <x v="1"/>
    <x v="0"/>
  </r>
  <r>
    <n v="15680"/>
    <n v="9"/>
    <n v="10"/>
    <n v="4507.5799999999927"/>
    <n v="5"/>
    <n v="5"/>
    <n v="5"/>
    <x v="1"/>
    <x v="1"/>
    <x v="0"/>
  </r>
  <r>
    <n v="15681"/>
    <n v="25"/>
    <n v="14"/>
    <n v="2989.7000000000044"/>
    <n v="4"/>
    <n v="5"/>
    <n v="5"/>
    <x v="1"/>
    <x v="1"/>
    <x v="0"/>
  </r>
  <r>
    <n v="15682"/>
    <n v="599"/>
    <n v="2"/>
    <n v="318.23999999999984"/>
    <n v="1"/>
    <n v="2"/>
    <n v="2"/>
    <x v="3"/>
    <x v="0"/>
    <x v="0"/>
  </r>
  <r>
    <n v="15683"/>
    <n v="117"/>
    <n v="2"/>
    <n v="524.54000000000042"/>
    <n v="3"/>
    <n v="2"/>
    <n v="2"/>
    <x v="4"/>
    <x v="0"/>
    <x v="0"/>
  </r>
  <r>
    <n v="15684"/>
    <n v="547"/>
    <n v="3"/>
    <n v="173.95000000000002"/>
    <n v="1"/>
    <n v="3"/>
    <n v="1"/>
    <x v="0"/>
    <x v="0"/>
    <x v="0"/>
  </r>
  <r>
    <n v="15685"/>
    <n v="450"/>
    <n v="1"/>
    <n v="55.980000000000011"/>
    <n v="1"/>
    <n v="1"/>
    <n v="1"/>
    <x v="3"/>
    <x v="0"/>
    <x v="0"/>
  </r>
  <r>
    <n v="15686"/>
    <n v="420"/>
    <n v="1"/>
    <n v="90"/>
    <n v="1"/>
    <n v="1"/>
    <n v="1"/>
    <x v="3"/>
    <x v="0"/>
    <x v="0"/>
  </r>
  <r>
    <n v="15687"/>
    <n v="8"/>
    <n v="9"/>
    <n v="2993.099999999989"/>
    <n v="5"/>
    <n v="5"/>
    <n v="5"/>
    <x v="1"/>
    <x v="1"/>
    <x v="0"/>
  </r>
  <r>
    <n v="15688"/>
    <n v="418"/>
    <n v="1"/>
    <n v="190.56999999999996"/>
    <n v="1"/>
    <n v="1"/>
    <n v="1"/>
    <x v="3"/>
    <x v="0"/>
    <x v="0"/>
  </r>
  <r>
    <n v="15689"/>
    <n v="119"/>
    <n v="3"/>
    <n v="521.0300000000002"/>
    <n v="3"/>
    <n v="3"/>
    <n v="2"/>
    <x v="4"/>
    <x v="0"/>
    <x v="0"/>
  </r>
  <r>
    <n v="15690"/>
    <n v="4"/>
    <n v="2"/>
    <n v="239.76000000000013"/>
    <n v="5"/>
    <n v="2"/>
    <n v="1"/>
    <x v="5"/>
    <x v="1"/>
    <x v="0"/>
  </r>
  <r>
    <n v="15691"/>
    <n v="252"/>
    <n v="4"/>
    <n v="571.30000000000007"/>
    <n v="2"/>
    <n v="3"/>
    <n v="2"/>
    <x v="0"/>
    <x v="0"/>
    <x v="0"/>
  </r>
  <r>
    <n v="15692"/>
    <n v="28"/>
    <n v="1"/>
    <n v="191.04"/>
    <n v="4"/>
    <n v="1"/>
    <n v="1"/>
    <x v="5"/>
    <x v="1"/>
    <x v="0"/>
  </r>
  <r>
    <n v="15693"/>
    <n v="659"/>
    <n v="1"/>
    <n v="37.5"/>
    <n v="1"/>
    <n v="1"/>
    <n v="1"/>
    <x v="3"/>
    <x v="0"/>
    <x v="0"/>
  </r>
  <r>
    <n v="15694"/>
    <n v="0"/>
    <n v="24"/>
    <n v="10810.810000000001"/>
    <n v="5"/>
    <n v="5"/>
    <n v="5"/>
    <x v="1"/>
    <x v="1"/>
    <x v="0"/>
  </r>
  <r>
    <n v="15695"/>
    <n v="266"/>
    <n v="4"/>
    <n v="1131.0400000000002"/>
    <n v="2"/>
    <n v="3"/>
    <n v="3"/>
    <x v="0"/>
    <x v="0"/>
    <x v="0"/>
  </r>
  <r>
    <n v="15696"/>
    <n v="33"/>
    <n v="13"/>
    <n v="3906.5699999999829"/>
    <n v="4"/>
    <n v="5"/>
    <n v="5"/>
    <x v="1"/>
    <x v="1"/>
    <x v="0"/>
  </r>
  <r>
    <n v="15697"/>
    <n v="689"/>
    <n v="1"/>
    <n v="246.75"/>
    <n v="1"/>
    <n v="1"/>
    <n v="1"/>
    <x v="3"/>
    <x v="0"/>
    <x v="0"/>
  </r>
  <r>
    <n v="15698"/>
    <n v="624"/>
    <n v="1"/>
    <n v="46.2"/>
    <n v="1"/>
    <n v="1"/>
    <n v="1"/>
    <x v="3"/>
    <x v="0"/>
    <x v="0"/>
  </r>
  <r>
    <n v="15699"/>
    <n v="17"/>
    <n v="1"/>
    <n v="309.65000000000003"/>
    <n v="5"/>
    <n v="1"/>
    <n v="2"/>
    <x v="5"/>
    <x v="1"/>
    <x v="0"/>
  </r>
  <r>
    <n v="15700"/>
    <n v="172"/>
    <n v="2"/>
    <n v="696.68000000000018"/>
    <n v="3"/>
    <n v="2"/>
    <n v="3"/>
    <x v="4"/>
    <x v="0"/>
    <x v="0"/>
  </r>
  <r>
    <n v="15701"/>
    <n v="2"/>
    <n v="4"/>
    <n v="1542.1399999999983"/>
    <n v="5"/>
    <n v="3"/>
    <n v="4"/>
    <x v="2"/>
    <x v="1"/>
    <x v="0"/>
  </r>
  <r>
    <n v="15702"/>
    <n v="476"/>
    <n v="2"/>
    <n v="140.3899999999999"/>
    <n v="1"/>
    <n v="2"/>
    <n v="1"/>
    <x v="3"/>
    <x v="0"/>
    <x v="39"/>
  </r>
  <r>
    <n v="15703"/>
    <n v="264"/>
    <n v="1"/>
    <n v="211.5"/>
    <n v="2"/>
    <n v="1"/>
    <n v="1"/>
    <x v="3"/>
    <x v="0"/>
    <x v="0"/>
  </r>
  <r>
    <n v="15704"/>
    <n v="140"/>
    <n v="6"/>
    <n v="3817.9599999999928"/>
    <n v="3"/>
    <n v="4"/>
    <n v="5"/>
    <x v="2"/>
    <x v="0"/>
    <x v="0"/>
  </r>
  <r>
    <n v="15705"/>
    <n v="201"/>
    <n v="1"/>
    <n v="143.1"/>
    <n v="2"/>
    <n v="1"/>
    <n v="1"/>
    <x v="3"/>
    <x v="0"/>
    <x v="0"/>
  </r>
  <r>
    <n v="15706"/>
    <n v="63"/>
    <n v="4"/>
    <n v="1060.5599999999993"/>
    <n v="3"/>
    <n v="3"/>
    <n v="3"/>
    <x v="2"/>
    <x v="1"/>
    <x v="0"/>
  </r>
  <r>
    <n v="15707"/>
    <n v="35"/>
    <n v="4"/>
    <n v="945.5799999999964"/>
    <n v="4"/>
    <n v="3"/>
    <n v="3"/>
    <x v="2"/>
    <x v="1"/>
    <x v="0"/>
  </r>
  <r>
    <n v="15708"/>
    <n v="40"/>
    <n v="9"/>
    <n v="4378.7199999999766"/>
    <n v="4"/>
    <n v="5"/>
    <n v="5"/>
    <x v="1"/>
    <x v="1"/>
    <x v="0"/>
  </r>
  <r>
    <n v="15709"/>
    <n v="283"/>
    <n v="2"/>
    <n v="327.85000000000014"/>
    <n v="2"/>
    <n v="2"/>
    <n v="2"/>
    <x v="3"/>
    <x v="0"/>
    <x v="0"/>
  </r>
  <r>
    <n v="15710"/>
    <n v="417"/>
    <n v="1"/>
    <n v="898.8699999999991"/>
    <n v="1"/>
    <n v="1"/>
    <n v="3"/>
    <x v="4"/>
    <x v="0"/>
    <x v="0"/>
  </r>
  <r>
    <n v="15711"/>
    <n v="556"/>
    <n v="2"/>
    <n v="420.25000000000006"/>
    <n v="1"/>
    <n v="2"/>
    <n v="2"/>
    <x v="3"/>
    <x v="0"/>
    <x v="0"/>
  </r>
  <r>
    <n v="15712"/>
    <n v="9"/>
    <n v="12"/>
    <n v="3472.4099999999921"/>
    <n v="5"/>
    <n v="5"/>
    <n v="5"/>
    <x v="1"/>
    <x v="1"/>
    <x v="0"/>
  </r>
  <r>
    <n v="15713"/>
    <n v="143"/>
    <n v="4"/>
    <n v="1010.7900000000008"/>
    <n v="3"/>
    <n v="3"/>
    <n v="3"/>
    <x v="2"/>
    <x v="0"/>
    <x v="0"/>
  </r>
  <r>
    <n v="15714"/>
    <n v="11"/>
    <n v="5"/>
    <n v="784.81000000000017"/>
    <n v="5"/>
    <n v="4"/>
    <n v="3"/>
    <x v="2"/>
    <x v="1"/>
    <x v="0"/>
  </r>
  <r>
    <n v="15715"/>
    <n v="555"/>
    <n v="5"/>
    <n v="658.02000000000032"/>
    <n v="1"/>
    <n v="4"/>
    <n v="3"/>
    <x v="0"/>
    <x v="0"/>
    <x v="0"/>
  </r>
  <r>
    <n v="15716"/>
    <n v="145"/>
    <n v="11"/>
    <n v="3056.8099999999699"/>
    <n v="3"/>
    <n v="5"/>
    <n v="5"/>
    <x v="2"/>
    <x v="0"/>
    <x v="0"/>
  </r>
  <r>
    <n v="15717"/>
    <n v="234"/>
    <n v="5"/>
    <n v="607.00000000000011"/>
    <n v="2"/>
    <n v="4"/>
    <n v="2"/>
    <x v="0"/>
    <x v="0"/>
    <x v="0"/>
  </r>
  <r>
    <n v="15718"/>
    <n v="540"/>
    <n v="1"/>
    <n v="293.79000000000002"/>
    <n v="1"/>
    <n v="1"/>
    <n v="2"/>
    <x v="3"/>
    <x v="0"/>
    <x v="0"/>
  </r>
  <r>
    <n v="15719"/>
    <n v="32"/>
    <n v="31"/>
    <n v="10223.060000000052"/>
    <n v="4"/>
    <n v="5"/>
    <n v="5"/>
    <x v="1"/>
    <x v="1"/>
    <x v="0"/>
  </r>
  <r>
    <n v="15720"/>
    <n v="24"/>
    <n v="2"/>
    <n v="741.91999999999848"/>
    <n v="4"/>
    <n v="2"/>
    <n v="3"/>
    <x v="5"/>
    <x v="1"/>
    <x v="0"/>
  </r>
  <r>
    <n v="15721"/>
    <n v="11"/>
    <n v="1"/>
    <n v="507.08000000000112"/>
    <n v="5"/>
    <n v="1"/>
    <n v="2"/>
    <x v="5"/>
    <x v="1"/>
    <x v="0"/>
  </r>
  <r>
    <n v="15722"/>
    <n v="35"/>
    <n v="11"/>
    <n v="5258.099999999984"/>
    <n v="4"/>
    <n v="5"/>
    <n v="5"/>
    <x v="1"/>
    <x v="1"/>
    <x v="0"/>
  </r>
  <r>
    <n v="15723"/>
    <n v="364"/>
    <n v="4"/>
    <n v="947.64999999999793"/>
    <n v="2"/>
    <n v="3"/>
    <n v="3"/>
    <x v="0"/>
    <x v="0"/>
    <x v="0"/>
  </r>
  <r>
    <n v="15724"/>
    <n v="201"/>
    <n v="3"/>
    <n v="310.85000000000002"/>
    <n v="2"/>
    <n v="3"/>
    <n v="2"/>
    <x v="0"/>
    <x v="0"/>
    <x v="0"/>
  </r>
  <r>
    <n v="15725"/>
    <n v="15"/>
    <n v="1"/>
    <n v="415.25000000000006"/>
    <n v="5"/>
    <n v="1"/>
    <n v="2"/>
    <x v="5"/>
    <x v="1"/>
    <x v="0"/>
  </r>
  <r>
    <n v="15726"/>
    <n v="390"/>
    <n v="1"/>
    <n v="321.90999999999991"/>
    <n v="2"/>
    <n v="1"/>
    <n v="2"/>
    <x v="3"/>
    <x v="0"/>
    <x v="0"/>
  </r>
  <r>
    <n v="15727"/>
    <n v="16"/>
    <n v="15"/>
    <n v="9445.51"/>
    <n v="5"/>
    <n v="5"/>
    <n v="5"/>
    <x v="1"/>
    <x v="1"/>
    <x v="0"/>
  </r>
  <r>
    <n v="15728"/>
    <n v="379"/>
    <n v="2"/>
    <n v="544.60000000000014"/>
    <n v="2"/>
    <n v="2"/>
    <n v="2"/>
    <x v="3"/>
    <x v="0"/>
    <x v="0"/>
  </r>
  <r>
    <n v="15729"/>
    <n v="212"/>
    <n v="3"/>
    <n v="192.54999999999998"/>
    <n v="2"/>
    <n v="3"/>
    <n v="1"/>
    <x v="0"/>
    <x v="0"/>
    <x v="0"/>
  </r>
  <r>
    <n v="15730"/>
    <n v="65"/>
    <n v="5"/>
    <n v="1726.5799999999967"/>
    <n v="3"/>
    <n v="4"/>
    <n v="4"/>
    <x v="2"/>
    <x v="1"/>
    <x v="0"/>
  </r>
  <r>
    <n v="15731"/>
    <n v="553"/>
    <n v="1"/>
    <n v="125.29999999999998"/>
    <n v="1"/>
    <n v="1"/>
    <n v="1"/>
    <x v="3"/>
    <x v="0"/>
    <x v="0"/>
  </r>
  <r>
    <n v="15732"/>
    <n v="212"/>
    <n v="10"/>
    <n v="1682.0699999999988"/>
    <n v="2"/>
    <n v="5"/>
    <n v="4"/>
    <x v="0"/>
    <x v="0"/>
    <x v="0"/>
  </r>
  <r>
    <n v="15733"/>
    <n v="282"/>
    <n v="1"/>
    <n v="162.29999999999998"/>
    <n v="2"/>
    <n v="1"/>
    <n v="1"/>
    <x v="3"/>
    <x v="0"/>
    <x v="0"/>
  </r>
  <r>
    <n v="15734"/>
    <n v="114"/>
    <n v="4"/>
    <n v="2263.3000000000015"/>
    <n v="3"/>
    <n v="3"/>
    <n v="4"/>
    <x v="2"/>
    <x v="0"/>
    <x v="0"/>
  </r>
  <r>
    <n v="15735"/>
    <n v="421"/>
    <n v="1"/>
    <n v="327.68"/>
    <n v="1"/>
    <n v="1"/>
    <n v="2"/>
    <x v="3"/>
    <x v="0"/>
    <x v="0"/>
  </r>
  <r>
    <n v="15736"/>
    <n v="435"/>
    <n v="2"/>
    <n v="1815.7200000000009"/>
    <n v="1"/>
    <n v="2"/>
    <n v="4"/>
    <x v="4"/>
    <x v="0"/>
    <x v="0"/>
  </r>
  <r>
    <n v="15737"/>
    <n v="14"/>
    <n v="8"/>
    <n v="1205.1199999999997"/>
    <n v="5"/>
    <n v="4"/>
    <n v="3"/>
    <x v="2"/>
    <x v="1"/>
    <x v="0"/>
  </r>
  <r>
    <n v="15738"/>
    <n v="18"/>
    <n v="41"/>
    <n v="13372.969999999961"/>
    <n v="5"/>
    <n v="5"/>
    <n v="5"/>
    <x v="1"/>
    <x v="1"/>
    <x v="0"/>
  </r>
  <r>
    <n v="15739"/>
    <n v="66"/>
    <n v="1"/>
    <n v="449.12"/>
    <n v="3"/>
    <n v="1"/>
    <n v="2"/>
    <x v="4"/>
    <x v="1"/>
    <x v="0"/>
  </r>
  <r>
    <n v="15740"/>
    <n v="49"/>
    <n v="1"/>
    <n v="154.88"/>
    <n v="4"/>
    <n v="1"/>
    <n v="1"/>
    <x v="5"/>
    <x v="1"/>
    <x v="0"/>
  </r>
  <r>
    <n v="15741"/>
    <n v="458"/>
    <n v="2"/>
    <n v="208.61999999999992"/>
    <n v="1"/>
    <n v="2"/>
    <n v="1"/>
    <x v="3"/>
    <x v="0"/>
    <x v="0"/>
  </r>
  <r>
    <n v="15742"/>
    <n v="619"/>
    <n v="1"/>
    <n v="156.86999999999995"/>
    <n v="1"/>
    <n v="1"/>
    <n v="1"/>
    <x v="3"/>
    <x v="0"/>
    <x v="0"/>
  </r>
  <r>
    <n v="15743"/>
    <n v="16"/>
    <n v="4"/>
    <n v="784.45999999999958"/>
    <n v="5"/>
    <n v="3"/>
    <n v="3"/>
    <x v="2"/>
    <x v="1"/>
    <x v="0"/>
  </r>
  <r>
    <n v="15744"/>
    <n v="77"/>
    <n v="1"/>
    <n v="34.799999999999997"/>
    <n v="3"/>
    <n v="1"/>
    <n v="1"/>
    <x v="4"/>
    <x v="1"/>
    <x v="0"/>
  </r>
  <r>
    <n v="15745"/>
    <n v="19"/>
    <n v="4"/>
    <n v="1094.5899999999981"/>
    <n v="5"/>
    <n v="3"/>
    <n v="3"/>
    <x v="2"/>
    <x v="1"/>
    <x v="0"/>
  </r>
  <r>
    <n v="15746"/>
    <n v="134"/>
    <n v="1"/>
    <n v="196.88000000000008"/>
    <n v="3"/>
    <n v="1"/>
    <n v="1"/>
    <x v="4"/>
    <x v="0"/>
    <x v="0"/>
  </r>
  <r>
    <n v="15747"/>
    <n v="12"/>
    <n v="9"/>
    <n v="2562.6099999999892"/>
    <n v="5"/>
    <n v="5"/>
    <n v="4"/>
    <x v="1"/>
    <x v="1"/>
    <x v="0"/>
  </r>
  <r>
    <n v="15748"/>
    <n v="40"/>
    <n v="3"/>
    <n v="614.75999999999965"/>
    <n v="4"/>
    <n v="3"/>
    <n v="2"/>
    <x v="4"/>
    <x v="1"/>
    <x v="0"/>
  </r>
  <r>
    <n v="15749"/>
    <n v="235"/>
    <n v="3"/>
    <n v="44534.299999999996"/>
    <n v="2"/>
    <n v="3"/>
    <n v="5"/>
    <x v="0"/>
    <x v="0"/>
    <x v="0"/>
  </r>
  <r>
    <n v="15750"/>
    <n v="2"/>
    <n v="18"/>
    <n v="6797.191000000058"/>
    <n v="5"/>
    <n v="5"/>
    <n v="5"/>
    <x v="1"/>
    <x v="1"/>
    <x v="0"/>
  </r>
  <r>
    <n v="15751"/>
    <n v="460"/>
    <n v="11"/>
    <n v="1380.4400000000016"/>
    <n v="1"/>
    <n v="5"/>
    <n v="4"/>
    <x v="0"/>
    <x v="0"/>
    <x v="0"/>
  </r>
  <r>
    <n v="15752"/>
    <n v="39"/>
    <n v="9"/>
    <n v="4207.5400000000282"/>
    <n v="4"/>
    <n v="5"/>
    <n v="5"/>
    <x v="1"/>
    <x v="1"/>
    <x v="0"/>
  </r>
  <r>
    <n v="15753"/>
    <n v="304"/>
    <n v="1"/>
    <n v="79.2"/>
    <n v="2"/>
    <n v="1"/>
    <n v="1"/>
    <x v="3"/>
    <x v="0"/>
    <x v="0"/>
  </r>
  <r>
    <n v="15754"/>
    <n v="51"/>
    <n v="9"/>
    <n v="3037.609999999991"/>
    <n v="4"/>
    <n v="5"/>
    <n v="5"/>
    <x v="1"/>
    <x v="1"/>
    <x v="0"/>
  </r>
  <r>
    <n v="15755"/>
    <n v="10"/>
    <n v="17"/>
    <n v="5993.1200000000563"/>
    <n v="5"/>
    <n v="5"/>
    <n v="5"/>
    <x v="1"/>
    <x v="1"/>
    <x v="0"/>
  </r>
  <r>
    <n v="15756"/>
    <n v="61"/>
    <n v="4"/>
    <n v="532.96000000000174"/>
    <n v="3"/>
    <n v="3"/>
    <n v="2"/>
    <x v="4"/>
    <x v="1"/>
    <x v="0"/>
  </r>
  <r>
    <n v="15757"/>
    <n v="65"/>
    <n v="6"/>
    <n v="2940.3599999999897"/>
    <n v="3"/>
    <n v="4"/>
    <n v="4"/>
    <x v="2"/>
    <x v="1"/>
    <x v="0"/>
  </r>
  <r>
    <n v="15758"/>
    <n v="24"/>
    <n v="1"/>
    <n v="205.25"/>
    <n v="4"/>
    <n v="1"/>
    <n v="1"/>
    <x v="5"/>
    <x v="1"/>
    <x v="0"/>
  </r>
  <r>
    <n v="15759"/>
    <n v="218"/>
    <n v="7"/>
    <n v="830.93000000000018"/>
    <n v="2"/>
    <n v="4"/>
    <n v="3"/>
    <x v="0"/>
    <x v="0"/>
    <x v="0"/>
  </r>
  <r>
    <n v="15760"/>
    <n v="630"/>
    <n v="2"/>
    <n v="13916.34"/>
    <n v="1"/>
    <n v="2"/>
    <n v="5"/>
    <x v="4"/>
    <x v="0"/>
    <x v="4"/>
  </r>
  <r>
    <n v="15761"/>
    <n v="442"/>
    <n v="1"/>
    <n v="143.04999999999998"/>
    <n v="1"/>
    <n v="1"/>
    <n v="1"/>
    <x v="3"/>
    <x v="0"/>
    <x v="0"/>
  </r>
  <r>
    <n v="15762"/>
    <n v="65"/>
    <n v="2"/>
    <n v="583.75"/>
    <n v="3"/>
    <n v="2"/>
    <n v="2"/>
    <x v="4"/>
    <x v="1"/>
    <x v="0"/>
  </r>
  <r>
    <n v="15763"/>
    <n v="31"/>
    <n v="2"/>
    <n v="1086.9199999999987"/>
    <n v="4"/>
    <n v="2"/>
    <n v="3"/>
    <x v="5"/>
    <x v="1"/>
    <x v="0"/>
  </r>
  <r>
    <n v="15764"/>
    <n v="88"/>
    <n v="8"/>
    <n v="4503.0799999999872"/>
    <n v="3"/>
    <n v="4"/>
    <n v="5"/>
    <x v="2"/>
    <x v="1"/>
    <x v="0"/>
  </r>
  <r>
    <n v="15765"/>
    <n v="666"/>
    <n v="1"/>
    <n v="370.63"/>
    <n v="1"/>
    <n v="1"/>
    <n v="2"/>
    <x v="3"/>
    <x v="0"/>
    <x v="0"/>
  </r>
  <r>
    <n v="15766"/>
    <n v="64"/>
    <n v="3"/>
    <n v="831.06000000000006"/>
    <n v="3"/>
    <n v="3"/>
    <n v="3"/>
    <x v="2"/>
    <x v="1"/>
    <x v="0"/>
  </r>
  <r>
    <n v="15768"/>
    <n v="115"/>
    <n v="34"/>
    <n v="15601.089999999856"/>
    <n v="3"/>
    <n v="5"/>
    <n v="5"/>
    <x v="2"/>
    <x v="0"/>
    <x v="0"/>
  </r>
  <r>
    <n v="15769"/>
    <n v="7"/>
    <n v="46"/>
    <n v="88704.320000000211"/>
    <n v="5"/>
    <n v="5"/>
    <n v="5"/>
    <x v="1"/>
    <x v="1"/>
    <x v="0"/>
  </r>
  <r>
    <n v="15770"/>
    <n v="612"/>
    <n v="1"/>
    <n v="321.4500000000001"/>
    <n v="1"/>
    <n v="1"/>
    <n v="2"/>
    <x v="3"/>
    <x v="0"/>
    <x v="0"/>
  </r>
  <r>
    <n v="15771"/>
    <n v="604"/>
    <n v="3"/>
    <n v="1006.5400000000006"/>
    <n v="1"/>
    <n v="3"/>
    <n v="3"/>
    <x v="0"/>
    <x v="0"/>
    <x v="0"/>
  </r>
  <r>
    <n v="15772"/>
    <n v="418"/>
    <n v="1"/>
    <n v="280.88000000000005"/>
    <n v="1"/>
    <n v="1"/>
    <n v="1"/>
    <x v="3"/>
    <x v="0"/>
    <x v="0"/>
  </r>
  <r>
    <n v="15773"/>
    <n v="5"/>
    <n v="2"/>
    <n v="774.5200000000001"/>
    <n v="5"/>
    <n v="2"/>
    <n v="3"/>
    <x v="5"/>
    <x v="1"/>
    <x v="0"/>
  </r>
  <r>
    <n v="15774"/>
    <n v="68"/>
    <n v="6"/>
    <n v="1329.9400000000016"/>
    <n v="3"/>
    <n v="4"/>
    <n v="4"/>
    <x v="2"/>
    <x v="1"/>
    <x v="0"/>
  </r>
  <r>
    <n v="15775"/>
    <n v="245"/>
    <n v="2"/>
    <n v="150.5"/>
    <n v="2"/>
    <n v="2"/>
    <n v="1"/>
    <x v="3"/>
    <x v="0"/>
    <x v="0"/>
  </r>
  <r>
    <n v="15776"/>
    <n v="133"/>
    <n v="1"/>
    <n v="241.62"/>
    <n v="3"/>
    <n v="1"/>
    <n v="1"/>
    <x v="4"/>
    <x v="0"/>
    <x v="0"/>
  </r>
  <r>
    <n v="15777"/>
    <n v="241"/>
    <n v="7"/>
    <n v="1762.6100000000001"/>
    <n v="2"/>
    <n v="4"/>
    <n v="4"/>
    <x v="0"/>
    <x v="0"/>
    <x v="0"/>
  </r>
  <r>
    <n v="15778"/>
    <n v="431"/>
    <n v="1"/>
    <n v="307.9500000000001"/>
    <n v="1"/>
    <n v="1"/>
    <n v="2"/>
    <x v="3"/>
    <x v="0"/>
    <x v="0"/>
  </r>
  <r>
    <n v="15779"/>
    <n v="463"/>
    <n v="2"/>
    <n v="124.08000000000003"/>
    <n v="1"/>
    <n v="2"/>
    <n v="1"/>
    <x v="3"/>
    <x v="0"/>
    <x v="0"/>
  </r>
  <r>
    <n v="15780"/>
    <n v="183"/>
    <n v="3"/>
    <n v="475.2800000000002"/>
    <n v="3"/>
    <n v="3"/>
    <n v="2"/>
    <x v="4"/>
    <x v="0"/>
    <x v="0"/>
  </r>
  <r>
    <n v="15781"/>
    <n v="25"/>
    <n v="3"/>
    <n v="345.46000000000004"/>
    <n v="4"/>
    <n v="3"/>
    <n v="2"/>
    <x v="4"/>
    <x v="1"/>
    <x v="0"/>
  </r>
  <r>
    <n v="15782"/>
    <n v="9"/>
    <n v="4"/>
    <n v="4014.100000000004"/>
    <n v="5"/>
    <n v="3"/>
    <n v="5"/>
    <x v="2"/>
    <x v="1"/>
    <x v="0"/>
  </r>
  <r>
    <n v="15783"/>
    <n v="10"/>
    <n v="1"/>
    <n v="246.3000000000001"/>
    <n v="5"/>
    <n v="1"/>
    <n v="1"/>
    <x v="5"/>
    <x v="1"/>
    <x v="0"/>
  </r>
  <r>
    <n v="15784"/>
    <n v="467"/>
    <n v="2"/>
    <n v="848.33000000000095"/>
    <n v="1"/>
    <n v="2"/>
    <n v="3"/>
    <x v="4"/>
    <x v="0"/>
    <x v="0"/>
  </r>
  <r>
    <n v="15785"/>
    <n v="32"/>
    <n v="16"/>
    <n v="5969.9299999999575"/>
    <n v="4"/>
    <n v="5"/>
    <n v="5"/>
    <x v="1"/>
    <x v="1"/>
    <x v="0"/>
  </r>
  <r>
    <n v="15786"/>
    <n v="46"/>
    <n v="5"/>
    <n v="8514.8199999999488"/>
    <n v="4"/>
    <n v="4"/>
    <n v="5"/>
    <x v="1"/>
    <x v="1"/>
    <x v="0"/>
  </r>
  <r>
    <n v="15787"/>
    <n v="26"/>
    <n v="3"/>
    <n v="948.04999999999757"/>
    <n v="4"/>
    <n v="3"/>
    <n v="3"/>
    <x v="2"/>
    <x v="1"/>
    <x v="0"/>
  </r>
  <r>
    <n v="15788"/>
    <n v="508"/>
    <n v="1"/>
    <n v="221.82999999999996"/>
    <n v="1"/>
    <n v="1"/>
    <n v="1"/>
    <x v="3"/>
    <x v="0"/>
    <x v="0"/>
  </r>
  <r>
    <n v="15789"/>
    <n v="358"/>
    <n v="6"/>
    <n v="1962.0100000000025"/>
    <n v="2"/>
    <n v="4"/>
    <n v="4"/>
    <x v="0"/>
    <x v="0"/>
    <x v="0"/>
  </r>
  <r>
    <n v="15790"/>
    <n v="10"/>
    <n v="1"/>
    <n v="220.85000000000014"/>
    <n v="5"/>
    <n v="1"/>
    <n v="1"/>
    <x v="5"/>
    <x v="1"/>
    <x v="0"/>
  </r>
  <r>
    <n v="15791"/>
    <n v="43"/>
    <n v="5"/>
    <n v="3608.3400000000056"/>
    <n v="4"/>
    <n v="4"/>
    <n v="5"/>
    <x v="1"/>
    <x v="1"/>
    <x v="0"/>
  </r>
  <r>
    <n v="15792"/>
    <n v="399"/>
    <n v="2"/>
    <n v="933.83999999999878"/>
    <n v="2"/>
    <n v="2"/>
    <n v="3"/>
    <x v="4"/>
    <x v="0"/>
    <x v="0"/>
  </r>
  <r>
    <n v="15793"/>
    <n v="14"/>
    <n v="8"/>
    <n v="2399.5700000000006"/>
    <n v="5"/>
    <n v="4"/>
    <n v="4"/>
    <x v="1"/>
    <x v="1"/>
    <x v="0"/>
  </r>
  <r>
    <n v="15794"/>
    <n v="736"/>
    <n v="2"/>
    <n v="777"/>
    <n v="1"/>
    <n v="2"/>
    <n v="3"/>
    <x v="4"/>
    <x v="0"/>
    <x v="0"/>
  </r>
  <r>
    <n v="15795"/>
    <n v="149"/>
    <n v="8"/>
    <n v="1979.8699999999969"/>
    <n v="3"/>
    <n v="4"/>
    <n v="4"/>
    <x v="2"/>
    <x v="0"/>
    <x v="0"/>
  </r>
  <r>
    <n v="15796"/>
    <n v="1"/>
    <n v="17"/>
    <n v="5175.8300000000136"/>
    <n v="5"/>
    <n v="5"/>
    <n v="5"/>
    <x v="1"/>
    <x v="1"/>
    <x v="0"/>
  </r>
  <r>
    <n v="15797"/>
    <n v="113"/>
    <n v="6"/>
    <n v="2821.0800000000013"/>
    <n v="3"/>
    <n v="4"/>
    <n v="4"/>
    <x v="2"/>
    <x v="0"/>
    <x v="0"/>
  </r>
  <r>
    <n v="15798"/>
    <n v="492"/>
    <n v="3"/>
    <n v="1535.3699999999981"/>
    <n v="1"/>
    <n v="3"/>
    <n v="4"/>
    <x v="0"/>
    <x v="0"/>
    <x v="0"/>
  </r>
  <r>
    <n v="15799"/>
    <n v="75"/>
    <n v="4"/>
    <n v="1424.2900000000016"/>
    <n v="3"/>
    <n v="3"/>
    <n v="4"/>
    <x v="2"/>
    <x v="1"/>
    <x v="0"/>
  </r>
  <r>
    <n v="15800"/>
    <n v="107"/>
    <n v="7"/>
    <n v="1242.5799999999972"/>
    <n v="3"/>
    <n v="4"/>
    <n v="3"/>
    <x v="2"/>
    <x v="0"/>
    <x v="0"/>
  </r>
  <r>
    <n v="15801"/>
    <n v="46"/>
    <n v="3"/>
    <n v="1063.9499999999987"/>
    <n v="4"/>
    <n v="3"/>
    <n v="3"/>
    <x v="2"/>
    <x v="1"/>
    <x v="0"/>
  </r>
  <r>
    <n v="15802"/>
    <n v="142"/>
    <n v="1"/>
    <n v="451.42"/>
    <n v="3"/>
    <n v="1"/>
    <n v="2"/>
    <x v="4"/>
    <x v="0"/>
    <x v="0"/>
  </r>
  <r>
    <n v="15803"/>
    <n v="51"/>
    <n v="4"/>
    <n v="1929.6599999999999"/>
    <n v="4"/>
    <n v="3"/>
    <n v="4"/>
    <x v="2"/>
    <x v="1"/>
    <x v="0"/>
  </r>
  <r>
    <n v="15804"/>
    <n v="0"/>
    <n v="13"/>
    <n v="4206.3900000000067"/>
    <n v="5"/>
    <n v="5"/>
    <n v="5"/>
    <x v="1"/>
    <x v="1"/>
    <x v="0"/>
  </r>
  <r>
    <n v="15805"/>
    <n v="23"/>
    <n v="30"/>
    <n v="10189.230000000087"/>
    <n v="4"/>
    <n v="5"/>
    <n v="5"/>
    <x v="1"/>
    <x v="1"/>
    <x v="0"/>
  </r>
  <r>
    <n v="15806"/>
    <n v="46"/>
    <n v="3"/>
    <n v="784.58000000000061"/>
    <n v="4"/>
    <n v="3"/>
    <n v="3"/>
    <x v="2"/>
    <x v="1"/>
    <x v="0"/>
  </r>
  <r>
    <n v="15807"/>
    <n v="50"/>
    <n v="5"/>
    <n v="1817.5200000000007"/>
    <n v="4"/>
    <n v="4"/>
    <n v="4"/>
    <x v="1"/>
    <x v="1"/>
    <x v="0"/>
  </r>
  <r>
    <n v="15808"/>
    <n v="306"/>
    <n v="21"/>
    <n v="18409.9299999998"/>
    <n v="2"/>
    <n v="5"/>
    <n v="5"/>
    <x v="0"/>
    <x v="0"/>
    <x v="0"/>
  </r>
  <r>
    <n v="15809"/>
    <n v="36"/>
    <n v="7"/>
    <n v="1274.440000000001"/>
    <n v="4"/>
    <n v="4"/>
    <n v="4"/>
    <x v="1"/>
    <x v="1"/>
    <x v="0"/>
  </r>
  <r>
    <n v="15810"/>
    <n v="78"/>
    <n v="8"/>
    <n v="2999.0399999999936"/>
    <n v="3"/>
    <n v="4"/>
    <n v="5"/>
    <x v="2"/>
    <x v="1"/>
    <x v="0"/>
  </r>
  <r>
    <n v="15811"/>
    <n v="22"/>
    <n v="7"/>
    <n v="3890.5200000000132"/>
    <n v="4"/>
    <n v="4"/>
    <n v="5"/>
    <x v="1"/>
    <x v="1"/>
    <x v="0"/>
  </r>
  <r>
    <n v="15812"/>
    <n v="107"/>
    <n v="12"/>
    <n v="5201.4699999999839"/>
    <n v="3"/>
    <n v="5"/>
    <n v="5"/>
    <x v="2"/>
    <x v="0"/>
    <x v="0"/>
  </r>
  <r>
    <n v="15813"/>
    <n v="207"/>
    <n v="2"/>
    <n v="1303.9100000000012"/>
    <n v="2"/>
    <n v="2"/>
    <n v="4"/>
    <x v="4"/>
    <x v="0"/>
    <x v="0"/>
  </r>
  <r>
    <n v="15814"/>
    <n v="16"/>
    <n v="6"/>
    <n v="2634.4400000000019"/>
    <n v="5"/>
    <n v="4"/>
    <n v="4"/>
    <x v="1"/>
    <x v="1"/>
    <x v="0"/>
  </r>
  <r>
    <n v="15815"/>
    <n v="63"/>
    <n v="5"/>
    <n v="2100.6000000000013"/>
    <n v="3"/>
    <n v="4"/>
    <n v="4"/>
    <x v="2"/>
    <x v="1"/>
    <x v="0"/>
  </r>
  <r>
    <n v="15816"/>
    <n v="542"/>
    <n v="2"/>
    <n v="144.15"/>
    <n v="1"/>
    <n v="2"/>
    <n v="1"/>
    <x v="3"/>
    <x v="0"/>
    <x v="0"/>
  </r>
  <r>
    <n v="15817"/>
    <n v="420"/>
    <n v="3"/>
    <n v="2766.400000000006"/>
    <n v="1"/>
    <n v="3"/>
    <n v="4"/>
    <x v="0"/>
    <x v="0"/>
    <x v="0"/>
  </r>
  <r>
    <n v="15818"/>
    <n v="588"/>
    <n v="1"/>
    <n v="340.5"/>
    <n v="1"/>
    <n v="1"/>
    <n v="2"/>
    <x v="3"/>
    <x v="0"/>
    <x v="0"/>
  </r>
  <r>
    <n v="15819"/>
    <n v="49"/>
    <n v="10"/>
    <n v="3934.7900000000136"/>
    <n v="4"/>
    <n v="5"/>
    <n v="5"/>
    <x v="1"/>
    <x v="1"/>
    <x v="0"/>
  </r>
  <r>
    <n v="15820"/>
    <n v="319"/>
    <n v="1"/>
    <n v="206.98000000000002"/>
    <n v="2"/>
    <n v="1"/>
    <n v="1"/>
    <x v="3"/>
    <x v="0"/>
    <x v="0"/>
  </r>
  <r>
    <n v="15821"/>
    <n v="44"/>
    <n v="2"/>
    <n v="570.95999999999981"/>
    <n v="4"/>
    <n v="2"/>
    <n v="2"/>
    <x v="5"/>
    <x v="1"/>
    <x v="0"/>
  </r>
  <r>
    <n v="15822"/>
    <n v="3"/>
    <n v="6"/>
    <n v="1840.0599999999979"/>
    <n v="5"/>
    <n v="4"/>
    <n v="4"/>
    <x v="1"/>
    <x v="1"/>
    <x v="0"/>
  </r>
  <r>
    <n v="15823"/>
    <n v="372"/>
    <n v="3"/>
    <n v="3897.1700000000014"/>
    <n v="2"/>
    <n v="3"/>
    <n v="5"/>
    <x v="0"/>
    <x v="0"/>
    <x v="0"/>
  </r>
  <r>
    <n v="15824"/>
    <n v="453"/>
    <n v="2"/>
    <n v="890.93999999999971"/>
    <n v="1"/>
    <n v="2"/>
    <n v="3"/>
    <x v="4"/>
    <x v="0"/>
    <x v="0"/>
  </r>
  <r>
    <n v="15825"/>
    <n v="172"/>
    <n v="1"/>
    <n v="532.93999999999994"/>
    <n v="3"/>
    <n v="1"/>
    <n v="2"/>
    <x v="4"/>
    <x v="0"/>
    <x v="0"/>
  </r>
  <r>
    <n v="15826"/>
    <n v="56"/>
    <n v="4"/>
    <n v="2598.2800000000034"/>
    <n v="4"/>
    <n v="3"/>
    <n v="4"/>
    <x v="2"/>
    <x v="1"/>
    <x v="0"/>
  </r>
  <r>
    <n v="15827"/>
    <n v="73"/>
    <n v="28"/>
    <n v="3794.069999999982"/>
    <n v="3"/>
    <n v="5"/>
    <n v="5"/>
    <x v="2"/>
    <x v="1"/>
    <x v="0"/>
  </r>
  <r>
    <n v="15828"/>
    <n v="375"/>
    <n v="1"/>
    <n v="1108.8200000000011"/>
    <n v="2"/>
    <n v="1"/>
    <n v="3"/>
    <x v="4"/>
    <x v="0"/>
    <x v="0"/>
  </r>
  <r>
    <n v="15829"/>
    <n v="99"/>
    <n v="2"/>
    <n v="636.13999999999953"/>
    <n v="3"/>
    <n v="2"/>
    <n v="3"/>
    <x v="4"/>
    <x v="0"/>
    <x v="0"/>
  </r>
  <r>
    <n v="15830"/>
    <n v="37"/>
    <n v="1"/>
    <n v="576"/>
    <n v="4"/>
    <n v="1"/>
    <n v="2"/>
    <x v="5"/>
    <x v="1"/>
    <x v="0"/>
  </r>
  <r>
    <n v="15831"/>
    <n v="58"/>
    <n v="3"/>
    <n v="801.76000000000045"/>
    <n v="4"/>
    <n v="3"/>
    <n v="3"/>
    <x v="2"/>
    <x v="1"/>
    <x v="0"/>
  </r>
  <r>
    <n v="15832"/>
    <n v="254"/>
    <n v="1"/>
    <n v="836.79000000000076"/>
    <n v="2"/>
    <n v="1"/>
    <n v="3"/>
    <x v="4"/>
    <x v="0"/>
    <x v="0"/>
  </r>
  <r>
    <n v="15833"/>
    <n v="737"/>
    <n v="1"/>
    <n v="80.400000000000006"/>
    <n v="1"/>
    <n v="1"/>
    <n v="1"/>
    <x v="3"/>
    <x v="0"/>
    <x v="0"/>
  </r>
  <r>
    <n v="15834"/>
    <n v="70"/>
    <n v="7"/>
    <n v="3772.9899999999921"/>
    <n v="3"/>
    <n v="4"/>
    <n v="5"/>
    <x v="2"/>
    <x v="1"/>
    <x v="0"/>
  </r>
  <r>
    <n v="15835"/>
    <n v="44"/>
    <n v="4"/>
    <n v="954.08999999999901"/>
    <n v="4"/>
    <n v="3"/>
    <n v="3"/>
    <x v="2"/>
    <x v="1"/>
    <x v="0"/>
  </r>
  <r>
    <n v="15836"/>
    <n v="50"/>
    <n v="1"/>
    <n v="137.37000000000006"/>
    <n v="4"/>
    <n v="1"/>
    <n v="1"/>
    <x v="5"/>
    <x v="1"/>
    <x v="0"/>
  </r>
  <r>
    <n v="15837"/>
    <n v="64"/>
    <n v="2"/>
    <n v="777.00999999999976"/>
    <n v="3"/>
    <n v="2"/>
    <n v="3"/>
    <x v="4"/>
    <x v="1"/>
    <x v="0"/>
  </r>
  <r>
    <n v="15838"/>
    <n v="11"/>
    <n v="34"/>
    <n v="74162.999999999985"/>
    <n v="5"/>
    <n v="5"/>
    <n v="5"/>
    <x v="1"/>
    <x v="1"/>
    <x v="0"/>
  </r>
  <r>
    <n v="15839"/>
    <n v="33"/>
    <n v="3"/>
    <n v="1048.4899999999993"/>
    <n v="4"/>
    <n v="3"/>
    <n v="3"/>
    <x v="2"/>
    <x v="1"/>
    <x v="0"/>
  </r>
  <r>
    <n v="15840"/>
    <n v="58"/>
    <n v="2"/>
    <n v="355.55999999999972"/>
    <n v="4"/>
    <n v="2"/>
    <n v="2"/>
    <x v="5"/>
    <x v="1"/>
    <x v="0"/>
  </r>
  <r>
    <n v="15841"/>
    <n v="72"/>
    <n v="9"/>
    <n v="2742.410000000003"/>
    <n v="3"/>
    <n v="5"/>
    <n v="4"/>
    <x v="2"/>
    <x v="1"/>
    <x v="0"/>
  </r>
  <r>
    <n v="15842"/>
    <n v="393"/>
    <n v="2"/>
    <n v="548.79999999999973"/>
    <n v="2"/>
    <n v="2"/>
    <n v="2"/>
    <x v="3"/>
    <x v="0"/>
    <x v="0"/>
  </r>
  <r>
    <n v="15843"/>
    <n v="303"/>
    <n v="1"/>
    <n v="118.95000000000002"/>
    <n v="2"/>
    <n v="1"/>
    <n v="1"/>
    <x v="3"/>
    <x v="0"/>
    <x v="0"/>
  </r>
  <r>
    <n v="15844"/>
    <n v="46"/>
    <n v="1"/>
    <n v="130.74"/>
    <n v="4"/>
    <n v="1"/>
    <n v="1"/>
    <x v="5"/>
    <x v="1"/>
    <x v="0"/>
  </r>
  <r>
    <n v="15845"/>
    <n v="17"/>
    <n v="11"/>
    <n v="4426.2799999999979"/>
    <n v="5"/>
    <n v="5"/>
    <n v="5"/>
    <x v="1"/>
    <x v="1"/>
    <x v="0"/>
  </r>
  <r>
    <n v="15846"/>
    <n v="385"/>
    <n v="1"/>
    <n v="107.01000000000008"/>
    <n v="2"/>
    <n v="1"/>
    <n v="1"/>
    <x v="3"/>
    <x v="0"/>
    <x v="0"/>
  </r>
  <r>
    <n v="15847"/>
    <n v="38"/>
    <n v="5"/>
    <n v="822.56999999999982"/>
    <n v="4"/>
    <n v="4"/>
    <n v="3"/>
    <x v="2"/>
    <x v="1"/>
    <x v="0"/>
  </r>
  <r>
    <n v="15848"/>
    <n v="621"/>
    <n v="1"/>
    <n v="139.94000000000008"/>
    <n v="1"/>
    <n v="1"/>
    <n v="1"/>
    <x v="3"/>
    <x v="0"/>
    <x v="0"/>
  </r>
  <r>
    <n v="15850"/>
    <n v="19"/>
    <n v="6"/>
    <n v="1058.7199999999934"/>
    <n v="5"/>
    <n v="4"/>
    <n v="3"/>
    <x v="2"/>
    <x v="1"/>
    <x v="0"/>
  </r>
  <r>
    <n v="15851"/>
    <n v="526"/>
    <n v="1"/>
    <n v="109.73"/>
    <n v="1"/>
    <n v="1"/>
    <n v="1"/>
    <x v="3"/>
    <x v="0"/>
    <x v="0"/>
  </r>
  <r>
    <n v="15852"/>
    <n v="186"/>
    <n v="3"/>
    <n v="257.26000000000016"/>
    <n v="3"/>
    <n v="3"/>
    <n v="1"/>
    <x v="4"/>
    <x v="0"/>
    <x v="0"/>
  </r>
  <r>
    <n v="15853"/>
    <n v="51"/>
    <n v="1"/>
    <n v="110.80000000000004"/>
    <n v="4"/>
    <n v="1"/>
    <n v="1"/>
    <x v="5"/>
    <x v="1"/>
    <x v="0"/>
  </r>
  <r>
    <n v="15854"/>
    <n v="4"/>
    <n v="21"/>
    <n v="5583.810000000035"/>
    <n v="5"/>
    <n v="5"/>
    <n v="5"/>
    <x v="1"/>
    <x v="1"/>
    <x v="0"/>
  </r>
  <r>
    <n v="15855"/>
    <n v="136"/>
    <n v="6"/>
    <n v="1052.7200000000009"/>
    <n v="3"/>
    <n v="4"/>
    <n v="3"/>
    <x v="2"/>
    <x v="0"/>
    <x v="0"/>
  </r>
  <r>
    <n v="15856"/>
    <n v="4"/>
    <n v="52"/>
    <n v="34220.340000000469"/>
    <n v="5"/>
    <n v="5"/>
    <n v="5"/>
    <x v="1"/>
    <x v="1"/>
    <x v="0"/>
  </r>
  <r>
    <n v="15857"/>
    <n v="18"/>
    <n v="2"/>
    <n v="570.47999999999968"/>
    <n v="5"/>
    <n v="2"/>
    <n v="2"/>
    <x v="5"/>
    <x v="1"/>
    <x v="0"/>
  </r>
  <r>
    <n v="15858"/>
    <n v="15"/>
    <n v="13"/>
    <n v="3960.3700000000481"/>
    <n v="5"/>
    <n v="5"/>
    <n v="5"/>
    <x v="1"/>
    <x v="1"/>
    <x v="0"/>
  </r>
  <r>
    <n v="15859"/>
    <n v="432"/>
    <n v="1"/>
    <n v="438.45999999999987"/>
    <n v="1"/>
    <n v="1"/>
    <n v="2"/>
    <x v="3"/>
    <x v="0"/>
    <x v="0"/>
  </r>
  <r>
    <n v="15860"/>
    <n v="40"/>
    <n v="17"/>
    <n v="2505.2099999999891"/>
    <n v="4"/>
    <n v="5"/>
    <n v="4"/>
    <x v="1"/>
    <x v="1"/>
    <x v="0"/>
  </r>
  <r>
    <n v="15861"/>
    <n v="12"/>
    <n v="12"/>
    <n v="4401.79000000003"/>
    <n v="5"/>
    <n v="5"/>
    <n v="5"/>
    <x v="1"/>
    <x v="1"/>
    <x v="0"/>
  </r>
  <r>
    <n v="15862"/>
    <n v="8"/>
    <n v="13"/>
    <n v="2928.2900000000236"/>
    <n v="5"/>
    <n v="5"/>
    <n v="4"/>
    <x v="1"/>
    <x v="1"/>
    <x v="0"/>
  </r>
  <r>
    <n v="15863"/>
    <n v="25"/>
    <n v="5"/>
    <n v="358.70000000000044"/>
    <n v="4"/>
    <n v="4"/>
    <n v="2"/>
    <x v="4"/>
    <x v="1"/>
    <x v="0"/>
  </r>
  <r>
    <n v="15864"/>
    <n v="22"/>
    <n v="7"/>
    <n v="2180.7600000000016"/>
    <n v="4"/>
    <n v="4"/>
    <n v="4"/>
    <x v="1"/>
    <x v="1"/>
    <x v="0"/>
  </r>
  <r>
    <n v="15865"/>
    <n v="40"/>
    <n v="5"/>
    <n v="2248.9200000000037"/>
    <n v="4"/>
    <n v="4"/>
    <n v="4"/>
    <x v="1"/>
    <x v="1"/>
    <x v="0"/>
  </r>
  <r>
    <n v="15866"/>
    <n v="101"/>
    <n v="1"/>
    <n v="230.52999999999997"/>
    <n v="3"/>
    <n v="1"/>
    <n v="1"/>
    <x v="4"/>
    <x v="0"/>
    <x v="0"/>
  </r>
  <r>
    <n v="15867"/>
    <n v="5"/>
    <n v="31"/>
    <n v="9063.9500000000135"/>
    <n v="5"/>
    <n v="5"/>
    <n v="5"/>
    <x v="1"/>
    <x v="1"/>
    <x v="0"/>
  </r>
  <r>
    <n v="15868"/>
    <n v="583"/>
    <n v="1"/>
    <n v="94.53"/>
    <n v="1"/>
    <n v="1"/>
    <n v="1"/>
    <x v="3"/>
    <x v="0"/>
    <x v="0"/>
  </r>
  <r>
    <n v="15869"/>
    <n v="277"/>
    <n v="3"/>
    <n v="323.65999999999991"/>
    <n v="2"/>
    <n v="3"/>
    <n v="2"/>
    <x v="0"/>
    <x v="0"/>
    <x v="0"/>
  </r>
  <r>
    <n v="15870"/>
    <n v="32"/>
    <n v="4"/>
    <n v="862.61000000000047"/>
    <n v="4"/>
    <n v="3"/>
    <n v="3"/>
    <x v="2"/>
    <x v="1"/>
    <x v="0"/>
  </r>
  <r>
    <n v="15871"/>
    <n v="437"/>
    <n v="1"/>
    <n v="33.1"/>
    <n v="1"/>
    <n v="1"/>
    <n v="1"/>
    <x v="3"/>
    <x v="0"/>
    <x v="0"/>
  </r>
  <r>
    <n v="15872"/>
    <n v="14"/>
    <n v="4"/>
    <n v="795.67999999999574"/>
    <n v="5"/>
    <n v="3"/>
    <n v="3"/>
    <x v="2"/>
    <x v="1"/>
    <x v="0"/>
  </r>
  <r>
    <n v="15873"/>
    <n v="499"/>
    <n v="4"/>
    <n v="313.92"/>
    <n v="1"/>
    <n v="3"/>
    <n v="2"/>
    <x v="0"/>
    <x v="0"/>
    <x v="0"/>
  </r>
  <r>
    <n v="15874"/>
    <n v="63"/>
    <n v="21"/>
    <n v="11284.760000000117"/>
    <n v="3"/>
    <n v="5"/>
    <n v="5"/>
    <x v="2"/>
    <x v="1"/>
    <x v="0"/>
  </r>
  <r>
    <n v="15875"/>
    <n v="646"/>
    <n v="1"/>
    <n v="111.71999999999997"/>
    <n v="1"/>
    <n v="1"/>
    <n v="1"/>
    <x v="3"/>
    <x v="0"/>
    <x v="0"/>
  </r>
  <r>
    <n v="15876"/>
    <n v="409"/>
    <n v="2"/>
    <n v="1449.1399999999996"/>
    <n v="2"/>
    <n v="2"/>
    <n v="4"/>
    <x v="4"/>
    <x v="0"/>
    <x v="0"/>
  </r>
  <r>
    <n v="15877"/>
    <n v="1"/>
    <n v="2"/>
    <n v="493.27999999999923"/>
    <n v="5"/>
    <n v="2"/>
    <n v="2"/>
    <x v="5"/>
    <x v="1"/>
    <x v="0"/>
  </r>
  <r>
    <n v="15878"/>
    <n v="561"/>
    <n v="2"/>
    <n v="330.7700000000001"/>
    <n v="1"/>
    <n v="2"/>
    <n v="2"/>
    <x v="3"/>
    <x v="0"/>
    <x v="0"/>
  </r>
  <r>
    <n v="15879"/>
    <n v="404"/>
    <n v="4"/>
    <n v="1157.2999999999956"/>
    <n v="2"/>
    <n v="3"/>
    <n v="3"/>
    <x v="0"/>
    <x v="0"/>
    <x v="0"/>
  </r>
  <r>
    <n v="15880"/>
    <n v="369"/>
    <n v="1"/>
    <n v="686.5599999999979"/>
    <n v="2"/>
    <n v="1"/>
    <n v="3"/>
    <x v="4"/>
    <x v="0"/>
    <x v="0"/>
  </r>
  <r>
    <n v="15881"/>
    <n v="312"/>
    <n v="5"/>
    <n v="501.38999999999982"/>
    <n v="2"/>
    <n v="4"/>
    <n v="2"/>
    <x v="0"/>
    <x v="0"/>
    <x v="0"/>
  </r>
  <r>
    <n v="15882"/>
    <n v="198"/>
    <n v="8"/>
    <n v="1495.9799999999968"/>
    <n v="2"/>
    <n v="4"/>
    <n v="4"/>
    <x v="0"/>
    <x v="0"/>
    <x v="0"/>
  </r>
  <r>
    <n v="15883"/>
    <n v="2"/>
    <n v="2"/>
    <n v="396.47999999999985"/>
    <n v="5"/>
    <n v="2"/>
    <n v="2"/>
    <x v="5"/>
    <x v="1"/>
    <x v="0"/>
  </r>
  <r>
    <n v="15884"/>
    <n v="432"/>
    <n v="2"/>
    <n v="249.69999999999993"/>
    <n v="1"/>
    <n v="2"/>
    <n v="1"/>
    <x v="3"/>
    <x v="0"/>
    <x v="0"/>
  </r>
  <r>
    <n v="15885"/>
    <n v="92"/>
    <n v="15"/>
    <n v="1951.8200000000004"/>
    <n v="3"/>
    <n v="5"/>
    <n v="4"/>
    <x v="2"/>
    <x v="0"/>
    <x v="0"/>
  </r>
  <r>
    <n v="15886"/>
    <n v="60"/>
    <n v="4"/>
    <n v="1052.8700000000008"/>
    <n v="3"/>
    <n v="3"/>
    <n v="3"/>
    <x v="2"/>
    <x v="1"/>
    <x v="0"/>
  </r>
  <r>
    <n v="15887"/>
    <n v="406"/>
    <n v="3"/>
    <n v="1027.1500000000008"/>
    <n v="2"/>
    <n v="3"/>
    <n v="3"/>
    <x v="0"/>
    <x v="0"/>
    <x v="0"/>
  </r>
  <r>
    <n v="15888"/>
    <n v="80"/>
    <n v="3"/>
    <n v="429.15999999999997"/>
    <n v="3"/>
    <n v="3"/>
    <n v="2"/>
    <x v="4"/>
    <x v="1"/>
    <x v="0"/>
  </r>
  <r>
    <n v="15889"/>
    <n v="156"/>
    <n v="8"/>
    <n v="1806.2800000000175"/>
    <n v="3"/>
    <n v="4"/>
    <n v="4"/>
    <x v="2"/>
    <x v="0"/>
    <x v="0"/>
  </r>
  <r>
    <n v="15890"/>
    <n v="394"/>
    <n v="5"/>
    <n v="535.64999999999986"/>
    <n v="2"/>
    <n v="4"/>
    <n v="2"/>
    <x v="0"/>
    <x v="0"/>
    <x v="0"/>
  </r>
  <r>
    <n v="15891"/>
    <n v="226"/>
    <n v="1"/>
    <n v="524.52000000000032"/>
    <n v="2"/>
    <n v="1"/>
    <n v="2"/>
    <x v="3"/>
    <x v="0"/>
    <x v="0"/>
  </r>
  <r>
    <n v="15892"/>
    <n v="669"/>
    <n v="1"/>
    <n v="128.1999999999999"/>
    <n v="1"/>
    <n v="1"/>
    <n v="1"/>
    <x v="3"/>
    <x v="0"/>
    <x v="0"/>
  </r>
  <r>
    <n v="15893"/>
    <n v="481"/>
    <n v="1"/>
    <n v="305.28000000000003"/>
    <n v="1"/>
    <n v="1"/>
    <n v="2"/>
    <x v="3"/>
    <x v="0"/>
    <x v="0"/>
  </r>
  <r>
    <n v="15894"/>
    <n v="253"/>
    <n v="2"/>
    <n v="420.29000000000013"/>
    <n v="2"/>
    <n v="2"/>
    <n v="2"/>
    <x v="3"/>
    <x v="0"/>
    <x v="0"/>
  </r>
  <r>
    <n v="15895"/>
    <n v="149"/>
    <n v="1"/>
    <n v="179.17000000000004"/>
    <n v="3"/>
    <n v="1"/>
    <n v="1"/>
    <x v="4"/>
    <x v="0"/>
    <x v="0"/>
  </r>
  <r>
    <n v="15897"/>
    <n v="194"/>
    <n v="2"/>
    <n v="222.0500000000001"/>
    <n v="2"/>
    <n v="2"/>
    <n v="1"/>
    <x v="3"/>
    <x v="0"/>
    <x v="0"/>
  </r>
  <r>
    <n v="15898"/>
    <n v="1"/>
    <n v="25"/>
    <n v="5596.3100000000477"/>
    <n v="5"/>
    <n v="5"/>
    <n v="5"/>
    <x v="1"/>
    <x v="1"/>
    <x v="0"/>
  </r>
  <r>
    <n v="15899"/>
    <n v="368"/>
    <n v="1"/>
    <n v="112.49999999999999"/>
    <n v="2"/>
    <n v="1"/>
    <n v="1"/>
    <x v="3"/>
    <x v="0"/>
    <x v="0"/>
  </r>
  <r>
    <n v="15900"/>
    <n v="23"/>
    <n v="4"/>
    <n v="900.39999999999793"/>
    <n v="4"/>
    <n v="3"/>
    <n v="3"/>
    <x v="2"/>
    <x v="1"/>
    <x v="0"/>
  </r>
  <r>
    <n v="15901"/>
    <n v="16"/>
    <n v="7"/>
    <n v="703.22000000000094"/>
    <n v="5"/>
    <n v="4"/>
    <n v="3"/>
    <x v="2"/>
    <x v="1"/>
    <x v="0"/>
  </r>
  <r>
    <n v="15902"/>
    <n v="380"/>
    <n v="1"/>
    <n v="145.00999999999993"/>
    <n v="2"/>
    <n v="1"/>
    <n v="1"/>
    <x v="3"/>
    <x v="0"/>
    <x v="0"/>
  </r>
  <r>
    <n v="15903"/>
    <n v="9"/>
    <n v="12"/>
    <n v="8939.8399999999911"/>
    <n v="5"/>
    <n v="5"/>
    <n v="5"/>
    <x v="1"/>
    <x v="1"/>
    <x v="0"/>
  </r>
  <r>
    <n v="15904"/>
    <n v="8"/>
    <n v="1"/>
    <n v="164.68"/>
    <n v="5"/>
    <n v="1"/>
    <n v="1"/>
    <x v="5"/>
    <x v="1"/>
    <x v="0"/>
  </r>
  <r>
    <n v="15905"/>
    <n v="543"/>
    <n v="1"/>
    <n v="114.69000000000004"/>
    <n v="1"/>
    <n v="1"/>
    <n v="1"/>
    <x v="3"/>
    <x v="0"/>
    <x v="0"/>
  </r>
  <r>
    <n v="15906"/>
    <n v="19"/>
    <n v="10"/>
    <n v="2555.6400000000026"/>
    <n v="5"/>
    <n v="5"/>
    <n v="4"/>
    <x v="1"/>
    <x v="1"/>
    <x v="0"/>
  </r>
  <r>
    <n v="15907"/>
    <n v="3"/>
    <n v="3"/>
    <n v="967.4500000000038"/>
    <n v="5"/>
    <n v="3"/>
    <n v="3"/>
    <x v="2"/>
    <x v="1"/>
    <x v="0"/>
  </r>
  <r>
    <n v="15908"/>
    <n v="490"/>
    <n v="2"/>
    <n v="764.56999999999982"/>
    <n v="1"/>
    <n v="2"/>
    <n v="3"/>
    <x v="4"/>
    <x v="0"/>
    <x v="0"/>
  </r>
  <r>
    <n v="15909"/>
    <n v="173"/>
    <n v="1"/>
    <n v="191.94000000000003"/>
    <n v="3"/>
    <n v="1"/>
    <n v="1"/>
    <x v="4"/>
    <x v="0"/>
    <x v="0"/>
  </r>
  <r>
    <n v="15910"/>
    <n v="0"/>
    <n v="15"/>
    <n v="2681.8000000000293"/>
    <n v="5"/>
    <n v="5"/>
    <n v="4"/>
    <x v="1"/>
    <x v="1"/>
    <x v="0"/>
  </r>
  <r>
    <n v="15911"/>
    <n v="623"/>
    <n v="8"/>
    <n v="1702.3400000000088"/>
    <n v="1"/>
    <n v="4"/>
    <n v="4"/>
    <x v="0"/>
    <x v="0"/>
    <x v="0"/>
  </r>
  <r>
    <n v="15912"/>
    <n v="178"/>
    <n v="9"/>
    <n v="1074.6999999999982"/>
    <n v="3"/>
    <n v="5"/>
    <n v="3"/>
    <x v="2"/>
    <x v="0"/>
    <x v="0"/>
  </r>
  <r>
    <n v="15913"/>
    <n v="534"/>
    <n v="1"/>
    <n v="6.3000000000000007"/>
    <n v="1"/>
    <n v="1"/>
    <n v="1"/>
    <x v="3"/>
    <x v="0"/>
    <x v="0"/>
  </r>
  <r>
    <n v="15914"/>
    <n v="378"/>
    <n v="2"/>
    <n v="205.98999999999998"/>
    <n v="2"/>
    <n v="2"/>
    <n v="1"/>
    <x v="3"/>
    <x v="0"/>
    <x v="0"/>
  </r>
  <r>
    <n v="15915"/>
    <n v="401"/>
    <n v="1"/>
    <n v="429.20999999999952"/>
    <n v="2"/>
    <n v="1"/>
    <n v="2"/>
    <x v="3"/>
    <x v="0"/>
    <x v="0"/>
  </r>
  <r>
    <n v="15916"/>
    <n v="16"/>
    <n v="13"/>
    <n v="3427.1700000000087"/>
    <n v="5"/>
    <n v="5"/>
    <n v="5"/>
    <x v="1"/>
    <x v="1"/>
    <x v="0"/>
  </r>
  <r>
    <n v="15917"/>
    <n v="247"/>
    <n v="5"/>
    <n v="560.63000000000022"/>
    <n v="2"/>
    <n v="4"/>
    <n v="2"/>
    <x v="0"/>
    <x v="0"/>
    <x v="0"/>
  </r>
  <r>
    <n v="15918"/>
    <n v="190"/>
    <n v="3"/>
    <n v="582.88000000000045"/>
    <n v="2"/>
    <n v="3"/>
    <n v="2"/>
    <x v="0"/>
    <x v="0"/>
    <x v="0"/>
  </r>
  <r>
    <n v="15919"/>
    <n v="19"/>
    <n v="2"/>
    <n v="910.60999999999683"/>
    <n v="5"/>
    <n v="2"/>
    <n v="3"/>
    <x v="5"/>
    <x v="1"/>
    <x v="0"/>
  </r>
  <r>
    <n v="15920"/>
    <n v="154"/>
    <n v="9"/>
    <n v="571.63999999999953"/>
    <n v="3"/>
    <n v="5"/>
    <n v="2"/>
    <x v="4"/>
    <x v="0"/>
    <x v="0"/>
  </r>
  <r>
    <n v="15921"/>
    <n v="172"/>
    <n v="4"/>
    <n v="802.11000000000035"/>
    <n v="3"/>
    <n v="3"/>
    <n v="3"/>
    <x v="2"/>
    <x v="0"/>
    <x v="0"/>
  </r>
  <r>
    <n v="15922"/>
    <n v="373"/>
    <n v="1"/>
    <n v="739.00000000000011"/>
    <n v="2"/>
    <n v="1"/>
    <n v="3"/>
    <x v="4"/>
    <x v="0"/>
    <x v="0"/>
  </r>
  <r>
    <n v="15923"/>
    <n v="372"/>
    <n v="1"/>
    <n v="254.15999999999991"/>
    <n v="2"/>
    <n v="1"/>
    <n v="1"/>
    <x v="3"/>
    <x v="0"/>
    <x v="0"/>
  </r>
  <r>
    <n v="15924"/>
    <n v="731"/>
    <n v="1"/>
    <n v="102.82"/>
    <n v="1"/>
    <n v="1"/>
    <n v="1"/>
    <x v="3"/>
    <x v="0"/>
    <x v="0"/>
  </r>
  <r>
    <n v="15925"/>
    <n v="194"/>
    <n v="1"/>
    <n v="207.15000000000006"/>
    <n v="2"/>
    <n v="1"/>
    <n v="1"/>
    <x v="3"/>
    <x v="0"/>
    <x v="0"/>
  </r>
  <r>
    <n v="15926"/>
    <n v="542"/>
    <n v="1"/>
    <n v="134.44000000000003"/>
    <n v="1"/>
    <n v="1"/>
    <n v="1"/>
    <x v="3"/>
    <x v="0"/>
    <x v="0"/>
  </r>
  <r>
    <n v="15927"/>
    <n v="647"/>
    <n v="1"/>
    <n v="123.39000000000003"/>
    <n v="1"/>
    <n v="1"/>
    <n v="1"/>
    <x v="3"/>
    <x v="0"/>
    <x v="0"/>
  </r>
  <r>
    <n v="15928"/>
    <n v="656"/>
    <n v="1"/>
    <n v="293.52999999999992"/>
    <n v="1"/>
    <n v="1"/>
    <n v="2"/>
    <x v="3"/>
    <x v="0"/>
    <x v="0"/>
  </r>
  <r>
    <n v="15929"/>
    <n v="644"/>
    <n v="1"/>
    <n v="594"/>
    <n v="1"/>
    <n v="1"/>
    <n v="2"/>
    <x v="3"/>
    <x v="0"/>
    <x v="0"/>
  </r>
  <r>
    <n v="15930"/>
    <n v="67"/>
    <n v="1"/>
    <n v="426.63000000000017"/>
    <n v="3"/>
    <n v="1"/>
    <n v="2"/>
    <x v="4"/>
    <x v="1"/>
    <x v="0"/>
  </r>
  <r>
    <n v="15931"/>
    <n v="428"/>
    <n v="1"/>
    <n v="239.90000000000006"/>
    <n v="1"/>
    <n v="1"/>
    <n v="1"/>
    <x v="3"/>
    <x v="0"/>
    <x v="0"/>
  </r>
  <r>
    <n v="15932"/>
    <n v="4"/>
    <n v="8"/>
    <n v="2495.8699999999958"/>
    <n v="5"/>
    <n v="4"/>
    <n v="4"/>
    <x v="1"/>
    <x v="1"/>
    <x v="0"/>
  </r>
  <r>
    <n v="15933"/>
    <n v="21"/>
    <n v="3"/>
    <n v="1107.4600000000007"/>
    <n v="4"/>
    <n v="3"/>
    <n v="3"/>
    <x v="2"/>
    <x v="1"/>
    <x v="0"/>
  </r>
  <r>
    <n v="15934"/>
    <n v="417"/>
    <n v="2"/>
    <n v="2190.6600000000017"/>
    <n v="1"/>
    <n v="2"/>
    <n v="4"/>
    <x v="4"/>
    <x v="0"/>
    <x v="0"/>
  </r>
  <r>
    <n v="15935"/>
    <n v="239"/>
    <n v="2"/>
    <n v="416.86000000000013"/>
    <n v="2"/>
    <n v="2"/>
    <n v="2"/>
    <x v="3"/>
    <x v="0"/>
    <x v="0"/>
  </r>
  <r>
    <n v="15936"/>
    <n v="379"/>
    <n v="2"/>
    <n v="282.79000000000002"/>
    <n v="2"/>
    <n v="2"/>
    <n v="1"/>
    <x v="3"/>
    <x v="0"/>
    <x v="0"/>
  </r>
  <r>
    <n v="15937"/>
    <n v="64"/>
    <n v="1"/>
    <n v="145.35"/>
    <n v="3"/>
    <n v="1"/>
    <n v="1"/>
    <x v="4"/>
    <x v="1"/>
    <x v="0"/>
  </r>
  <r>
    <n v="15938"/>
    <n v="112"/>
    <n v="9"/>
    <n v="734.8100000000004"/>
    <n v="3"/>
    <n v="5"/>
    <n v="3"/>
    <x v="2"/>
    <x v="0"/>
    <x v="0"/>
  </r>
  <r>
    <n v="15939"/>
    <n v="89"/>
    <n v="16"/>
    <n v="9060.3899999999794"/>
    <n v="3"/>
    <n v="5"/>
    <n v="5"/>
    <x v="2"/>
    <x v="1"/>
    <x v="0"/>
  </r>
  <r>
    <n v="15940"/>
    <n v="311"/>
    <n v="1"/>
    <n v="35.799999999999997"/>
    <n v="2"/>
    <n v="1"/>
    <n v="1"/>
    <x v="3"/>
    <x v="0"/>
    <x v="0"/>
  </r>
  <r>
    <n v="15941"/>
    <n v="637"/>
    <n v="1"/>
    <n v="405"/>
    <n v="1"/>
    <n v="1"/>
    <n v="2"/>
    <x v="3"/>
    <x v="0"/>
    <x v="0"/>
  </r>
  <r>
    <n v="15942"/>
    <n v="133"/>
    <n v="1"/>
    <n v="337.44000000000011"/>
    <n v="3"/>
    <n v="1"/>
    <n v="2"/>
    <x v="4"/>
    <x v="0"/>
    <x v="0"/>
  </r>
  <r>
    <n v="15943"/>
    <n v="649"/>
    <n v="2"/>
    <n v="271.28999999999996"/>
    <n v="1"/>
    <n v="2"/>
    <n v="1"/>
    <x v="3"/>
    <x v="0"/>
    <x v="0"/>
  </r>
  <r>
    <n v="15944"/>
    <n v="276"/>
    <n v="4"/>
    <n v="2164.2399999999998"/>
    <n v="2"/>
    <n v="3"/>
    <n v="4"/>
    <x v="0"/>
    <x v="0"/>
    <x v="0"/>
  </r>
  <r>
    <n v="15945"/>
    <n v="365"/>
    <n v="4"/>
    <n v="827.27000000000032"/>
    <n v="2"/>
    <n v="3"/>
    <n v="3"/>
    <x v="0"/>
    <x v="0"/>
    <x v="0"/>
  </r>
  <r>
    <n v="15946"/>
    <n v="502"/>
    <n v="3"/>
    <n v="2304.1799999999998"/>
    <n v="1"/>
    <n v="3"/>
    <n v="4"/>
    <x v="0"/>
    <x v="0"/>
    <x v="0"/>
  </r>
  <r>
    <n v="15947"/>
    <n v="82"/>
    <n v="1"/>
    <n v="1708.24"/>
    <n v="3"/>
    <n v="1"/>
    <n v="4"/>
    <x v="4"/>
    <x v="1"/>
    <x v="0"/>
  </r>
  <r>
    <n v="15948"/>
    <n v="8"/>
    <n v="3"/>
    <n v="1509.0899999999974"/>
    <n v="5"/>
    <n v="3"/>
    <n v="4"/>
    <x v="2"/>
    <x v="1"/>
    <x v="0"/>
  </r>
  <r>
    <n v="15949"/>
    <n v="16"/>
    <n v="2"/>
    <n v="364.72000000000014"/>
    <n v="5"/>
    <n v="2"/>
    <n v="2"/>
    <x v="5"/>
    <x v="1"/>
    <x v="0"/>
  </r>
  <r>
    <n v="15950"/>
    <n v="31"/>
    <n v="10"/>
    <n v="7180.7099999999718"/>
    <n v="4"/>
    <n v="5"/>
    <n v="5"/>
    <x v="1"/>
    <x v="1"/>
    <x v="0"/>
  </r>
  <r>
    <n v="15951"/>
    <n v="8"/>
    <n v="3"/>
    <n v="1013.1699999999987"/>
    <n v="5"/>
    <n v="3"/>
    <n v="3"/>
    <x v="2"/>
    <x v="1"/>
    <x v="0"/>
  </r>
  <r>
    <n v="15952"/>
    <n v="33"/>
    <n v="4"/>
    <n v="806.57000000000062"/>
    <n v="4"/>
    <n v="3"/>
    <n v="3"/>
    <x v="2"/>
    <x v="1"/>
    <x v="0"/>
  </r>
  <r>
    <n v="15953"/>
    <n v="15"/>
    <n v="18"/>
    <n v="3669.5500000000038"/>
    <n v="5"/>
    <n v="5"/>
    <n v="5"/>
    <x v="1"/>
    <x v="1"/>
    <x v="0"/>
  </r>
  <r>
    <n v="15954"/>
    <n v="589"/>
    <n v="1"/>
    <n v="190.75"/>
    <n v="1"/>
    <n v="1"/>
    <n v="1"/>
    <x v="3"/>
    <x v="0"/>
    <x v="0"/>
  </r>
  <r>
    <n v="15955"/>
    <n v="24"/>
    <n v="22"/>
    <n v="8658.3599999999951"/>
    <n v="4"/>
    <n v="5"/>
    <n v="5"/>
    <x v="1"/>
    <x v="1"/>
    <x v="0"/>
  </r>
  <r>
    <n v="15956"/>
    <n v="551"/>
    <n v="2"/>
    <n v="617.60000000000014"/>
    <n v="1"/>
    <n v="2"/>
    <n v="2"/>
    <x v="3"/>
    <x v="0"/>
    <x v="0"/>
  </r>
  <r>
    <n v="15957"/>
    <n v="31"/>
    <n v="3"/>
    <n v="930.1000000000023"/>
    <n v="4"/>
    <n v="3"/>
    <n v="3"/>
    <x v="2"/>
    <x v="1"/>
    <x v="0"/>
  </r>
  <r>
    <n v="15958"/>
    <n v="74"/>
    <n v="4"/>
    <n v="492.99000000000041"/>
    <n v="3"/>
    <n v="3"/>
    <n v="2"/>
    <x v="4"/>
    <x v="1"/>
    <x v="0"/>
  </r>
  <r>
    <n v="15959"/>
    <n v="682"/>
    <n v="3"/>
    <n v="579.48999999999864"/>
    <n v="1"/>
    <n v="3"/>
    <n v="2"/>
    <x v="0"/>
    <x v="0"/>
    <x v="0"/>
  </r>
  <r>
    <n v="15960"/>
    <n v="374"/>
    <n v="4"/>
    <n v="410.9500000000001"/>
    <n v="2"/>
    <n v="3"/>
    <n v="2"/>
    <x v="0"/>
    <x v="0"/>
    <x v="0"/>
  </r>
  <r>
    <n v="15961"/>
    <n v="379"/>
    <n v="1"/>
    <n v="451.29000000000042"/>
    <n v="2"/>
    <n v="1"/>
    <n v="2"/>
    <x v="3"/>
    <x v="0"/>
    <x v="0"/>
  </r>
  <r>
    <n v="15962"/>
    <n v="449"/>
    <n v="1"/>
    <n v="295.83"/>
    <n v="1"/>
    <n v="1"/>
    <n v="2"/>
    <x v="3"/>
    <x v="0"/>
    <x v="0"/>
  </r>
  <r>
    <n v="15963"/>
    <n v="19"/>
    <n v="2"/>
    <n v="470.76000000000016"/>
    <n v="5"/>
    <n v="2"/>
    <n v="2"/>
    <x v="5"/>
    <x v="1"/>
    <x v="0"/>
  </r>
  <r>
    <n v="15964"/>
    <n v="663"/>
    <n v="1"/>
    <n v="272.96000000000004"/>
    <n v="1"/>
    <n v="1"/>
    <n v="1"/>
    <x v="3"/>
    <x v="0"/>
    <x v="0"/>
  </r>
  <r>
    <n v="15965"/>
    <n v="17"/>
    <n v="13"/>
    <n v="3013.0899999999947"/>
    <n v="5"/>
    <n v="5"/>
    <n v="5"/>
    <x v="1"/>
    <x v="1"/>
    <x v="0"/>
  </r>
  <r>
    <n v="15966"/>
    <n v="450"/>
    <n v="1"/>
    <n v="426.53000000000014"/>
    <n v="1"/>
    <n v="1"/>
    <n v="2"/>
    <x v="3"/>
    <x v="0"/>
    <x v="0"/>
  </r>
  <r>
    <n v="15967"/>
    <n v="23"/>
    <n v="12"/>
    <n v="3041.6000000000172"/>
    <n v="4"/>
    <n v="5"/>
    <n v="5"/>
    <x v="1"/>
    <x v="1"/>
    <x v="0"/>
  </r>
  <r>
    <n v="15968"/>
    <n v="388"/>
    <n v="1"/>
    <n v="418.04999999999973"/>
    <n v="2"/>
    <n v="1"/>
    <n v="2"/>
    <x v="3"/>
    <x v="0"/>
    <x v="0"/>
  </r>
  <r>
    <n v="15969"/>
    <n v="2"/>
    <n v="5"/>
    <n v="1127.05"/>
    <n v="5"/>
    <n v="4"/>
    <n v="3"/>
    <x v="2"/>
    <x v="1"/>
    <x v="0"/>
  </r>
  <r>
    <n v="15970"/>
    <n v="303"/>
    <n v="2"/>
    <n v="1017.3199999999998"/>
    <n v="2"/>
    <n v="2"/>
    <n v="3"/>
    <x v="4"/>
    <x v="0"/>
    <x v="0"/>
  </r>
  <r>
    <n v="15971"/>
    <n v="17"/>
    <n v="18"/>
    <n v="5902.8300000000081"/>
    <n v="5"/>
    <n v="5"/>
    <n v="5"/>
    <x v="1"/>
    <x v="1"/>
    <x v="0"/>
  </r>
  <r>
    <n v="15972"/>
    <n v="456"/>
    <n v="5"/>
    <n v="1810.2699999999954"/>
    <n v="1"/>
    <n v="4"/>
    <n v="4"/>
    <x v="0"/>
    <x v="0"/>
    <x v="0"/>
  </r>
  <r>
    <n v="15973"/>
    <n v="366"/>
    <n v="3"/>
    <n v="988.4400000000004"/>
    <n v="2"/>
    <n v="3"/>
    <n v="3"/>
    <x v="0"/>
    <x v="0"/>
    <x v="0"/>
  </r>
  <r>
    <n v="15974"/>
    <n v="39"/>
    <n v="7"/>
    <n v="3442.1500000000106"/>
    <n v="4"/>
    <n v="4"/>
    <n v="5"/>
    <x v="1"/>
    <x v="1"/>
    <x v="0"/>
  </r>
  <r>
    <n v="15975"/>
    <n v="84"/>
    <n v="1"/>
    <n v="371.01000000000016"/>
    <n v="3"/>
    <n v="1"/>
    <n v="2"/>
    <x v="4"/>
    <x v="1"/>
    <x v="0"/>
  </r>
  <r>
    <n v="15976"/>
    <n v="165"/>
    <n v="6"/>
    <n v="1746.640000000011"/>
    <n v="3"/>
    <n v="4"/>
    <n v="4"/>
    <x v="2"/>
    <x v="0"/>
    <x v="0"/>
  </r>
  <r>
    <n v="15977"/>
    <n v="17"/>
    <n v="2"/>
    <n v="1054.7300000000014"/>
    <n v="5"/>
    <n v="2"/>
    <n v="3"/>
    <x v="5"/>
    <x v="1"/>
    <x v="0"/>
  </r>
  <r>
    <n v="15978"/>
    <n v="77"/>
    <n v="3"/>
    <n v="3279.4199999999973"/>
    <n v="3"/>
    <n v="3"/>
    <n v="5"/>
    <x v="2"/>
    <x v="1"/>
    <x v="0"/>
  </r>
  <r>
    <n v="15979"/>
    <n v="602"/>
    <n v="1"/>
    <n v="329.2200000000002"/>
    <n v="1"/>
    <n v="1"/>
    <n v="2"/>
    <x v="3"/>
    <x v="0"/>
    <x v="0"/>
  </r>
  <r>
    <n v="15980"/>
    <n v="88"/>
    <n v="7"/>
    <n v="6593.6800000000121"/>
    <n v="3"/>
    <n v="4"/>
    <n v="5"/>
    <x v="2"/>
    <x v="1"/>
    <x v="0"/>
  </r>
  <r>
    <n v="15981"/>
    <n v="24"/>
    <n v="21"/>
    <n v="9362.7700000000168"/>
    <n v="4"/>
    <n v="5"/>
    <n v="5"/>
    <x v="1"/>
    <x v="1"/>
    <x v="0"/>
  </r>
  <r>
    <n v="15982"/>
    <n v="605"/>
    <n v="1"/>
    <n v="324.51000000000016"/>
    <n v="1"/>
    <n v="1"/>
    <n v="2"/>
    <x v="3"/>
    <x v="0"/>
    <x v="0"/>
  </r>
  <r>
    <n v="15983"/>
    <n v="22"/>
    <n v="8"/>
    <n v="3958.8199999999906"/>
    <n v="4"/>
    <n v="4"/>
    <n v="5"/>
    <x v="1"/>
    <x v="1"/>
    <x v="0"/>
  </r>
  <r>
    <n v="15984"/>
    <n v="2"/>
    <n v="30"/>
    <n v="8759.3200000000706"/>
    <n v="5"/>
    <n v="5"/>
    <n v="5"/>
    <x v="1"/>
    <x v="1"/>
    <x v="0"/>
  </r>
  <r>
    <n v="15985"/>
    <n v="123"/>
    <n v="7"/>
    <n v="2715.2800000000011"/>
    <n v="3"/>
    <n v="4"/>
    <n v="4"/>
    <x v="2"/>
    <x v="0"/>
    <x v="0"/>
  </r>
  <r>
    <n v="15986"/>
    <n v="30"/>
    <n v="2"/>
    <n v="354.42"/>
    <n v="4"/>
    <n v="2"/>
    <n v="2"/>
    <x v="5"/>
    <x v="1"/>
    <x v="0"/>
  </r>
  <r>
    <n v="15987"/>
    <n v="12"/>
    <n v="8"/>
    <n v="1682.1300000000031"/>
    <n v="5"/>
    <n v="4"/>
    <n v="4"/>
    <x v="1"/>
    <x v="1"/>
    <x v="0"/>
  </r>
  <r>
    <n v="15988"/>
    <n v="19"/>
    <n v="3"/>
    <n v="770.08999999999776"/>
    <n v="5"/>
    <n v="3"/>
    <n v="3"/>
    <x v="2"/>
    <x v="1"/>
    <x v="0"/>
  </r>
  <r>
    <n v="15989"/>
    <n v="375"/>
    <n v="2"/>
    <n v="372.50999999999925"/>
    <n v="2"/>
    <n v="2"/>
    <n v="2"/>
    <x v="3"/>
    <x v="0"/>
    <x v="0"/>
  </r>
  <r>
    <n v="15990"/>
    <n v="44"/>
    <n v="7"/>
    <n v="2010.0499999999929"/>
    <n v="4"/>
    <n v="4"/>
    <n v="4"/>
    <x v="1"/>
    <x v="1"/>
    <x v="0"/>
  </r>
  <r>
    <n v="15991"/>
    <n v="534"/>
    <n v="1"/>
    <n v="150.54999999999998"/>
    <n v="1"/>
    <n v="1"/>
    <n v="1"/>
    <x v="3"/>
    <x v="0"/>
    <x v="0"/>
  </r>
  <r>
    <n v="15992"/>
    <n v="3"/>
    <n v="3"/>
    <n v="896.59999999999923"/>
    <n v="5"/>
    <n v="3"/>
    <n v="3"/>
    <x v="2"/>
    <x v="1"/>
    <x v="0"/>
  </r>
  <r>
    <n v="15993"/>
    <n v="8"/>
    <n v="7"/>
    <n v="2797.5700000000047"/>
    <n v="5"/>
    <n v="4"/>
    <n v="4"/>
    <x v="1"/>
    <x v="1"/>
    <x v="0"/>
  </r>
  <r>
    <n v="15994"/>
    <n v="54"/>
    <n v="3"/>
    <n v="1202.1799999999967"/>
    <n v="4"/>
    <n v="3"/>
    <n v="3"/>
    <x v="2"/>
    <x v="1"/>
    <x v="0"/>
  </r>
  <r>
    <n v="15995"/>
    <n v="414"/>
    <n v="1"/>
    <n v="696.19000000000199"/>
    <n v="1"/>
    <n v="1"/>
    <n v="3"/>
    <x v="4"/>
    <x v="0"/>
    <x v="0"/>
  </r>
  <r>
    <n v="15996"/>
    <n v="88"/>
    <n v="7"/>
    <n v="1686.900000000003"/>
    <n v="3"/>
    <n v="4"/>
    <n v="4"/>
    <x v="2"/>
    <x v="1"/>
    <x v="0"/>
  </r>
  <r>
    <n v="15998"/>
    <n v="36"/>
    <n v="16"/>
    <n v="8308.3399999998892"/>
    <n v="4"/>
    <n v="5"/>
    <n v="5"/>
    <x v="1"/>
    <x v="1"/>
    <x v="0"/>
  </r>
  <r>
    <n v="15999"/>
    <n v="735"/>
    <n v="1"/>
    <n v="20.399999999999999"/>
    <n v="1"/>
    <n v="1"/>
    <n v="1"/>
    <x v="3"/>
    <x v="0"/>
    <x v="0"/>
  </r>
  <r>
    <n v="16000"/>
    <n v="2"/>
    <n v="3"/>
    <n v="12393.699999999999"/>
    <n v="5"/>
    <n v="3"/>
    <n v="5"/>
    <x v="2"/>
    <x v="1"/>
    <x v="0"/>
  </r>
  <r>
    <n v="16001"/>
    <n v="381"/>
    <n v="1"/>
    <n v="583.38999999999953"/>
    <n v="2"/>
    <n v="1"/>
    <n v="2"/>
    <x v="3"/>
    <x v="0"/>
    <x v="0"/>
  </r>
  <r>
    <n v="16002"/>
    <n v="625"/>
    <n v="1"/>
    <n v="169.21"/>
    <n v="1"/>
    <n v="1"/>
    <n v="1"/>
    <x v="3"/>
    <x v="0"/>
    <x v="0"/>
  </r>
  <r>
    <n v="16003"/>
    <n v="29"/>
    <n v="10"/>
    <n v="5613.8299999999927"/>
    <n v="4"/>
    <n v="5"/>
    <n v="5"/>
    <x v="1"/>
    <x v="1"/>
    <x v="0"/>
  </r>
  <r>
    <n v="16004"/>
    <n v="474"/>
    <n v="5"/>
    <n v="2146.3900000000035"/>
    <n v="1"/>
    <n v="4"/>
    <n v="4"/>
    <x v="0"/>
    <x v="0"/>
    <x v="0"/>
  </r>
  <r>
    <n v="16005"/>
    <n v="12"/>
    <n v="10"/>
    <n v="2436.2199999999784"/>
    <n v="5"/>
    <n v="5"/>
    <n v="4"/>
    <x v="1"/>
    <x v="1"/>
    <x v="0"/>
  </r>
  <r>
    <n v="16006"/>
    <n v="211"/>
    <n v="2"/>
    <n v="347.16999999999928"/>
    <n v="2"/>
    <n v="2"/>
    <n v="2"/>
    <x v="3"/>
    <x v="0"/>
    <x v="0"/>
  </r>
  <r>
    <n v="16007"/>
    <n v="47"/>
    <n v="7"/>
    <n v="3075.1399999999558"/>
    <n v="4"/>
    <n v="4"/>
    <n v="5"/>
    <x v="1"/>
    <x v="1"/>
    <x v="0"/>
  </r>
  <r>
    <n v="16008"/>
    <n v="23"/>
    <n v="15"/>
    <n v="5384.1300000000319"/>
    <n v="4"/>
    <n v="5"/>
    <n v="5"/>
    <x v="1"/>
    <x v="1"/>
    <x v="0"/>
  </r>
  <r>
    <n v="16009"/>
    <n v="22"/>
    <n v="4"/>
    <n v="992.71000000000106"/>
    <n v="4"/>
    <n v="3"/>
    <n v="3"/>
    <x v="2"/>
    <x v="1"/>
    <x v="0"/>
  </r>
  <r>
    <n v="16010"/>
    <n v="245"/>
    <n v="11"/>
    <n v="1724.0599999999979"/>
    <n v="2"/>
    <n v="5"/>
    <n v="4"/>
    <x v="0"/>
    <x v="0"/>
    <x v="0"/>
  </r>
  <r>
    <n v="16011"/>
    <n v="8"/>
    <n v="29"/>
    <n v="5880.4599999999718"/>
    <n v="5"/>
    <n v="5"/>
    <n v="5"/>
    <x v="1"/>
    <x v="1"/>
    <x v="0"/>
  </r>
  <r>
    <n v="16012"/>
    <n v="35"/>
    <n v="5"/>
    <n v="2989.7900000000036"/>
    <n v="4"/>
    <n v="4"/>
    <n v="5"/>
    <x v="1"/>
    <x v="1"/>
    <x v="0"/>
  </r>
  <r>
    <n v="16013"/>
    <n v="3"/>
    <n v="84"/>
    <n v="57446.439999999951"/>
    <n v="5"/>
    <n v="5"/>
    <n v="5"/>
    <x v="1"/>
    <x v="1"/>
    <x v="0"/>
  </r>
  <r>
    <n v="16014"/>
    <n v="37"/>
    <n v="5"/>
    <n v="1130.27"/>
    <n v="4"/>
    <n v="4"/>
    <n v="3"/>
    <x v="2"/>
    <x v="1"/>
    <x v="0"/>
  </r>
  <r>
    <n v="16015"/>
    <n v="3"/>
    <n v="3"/>
    <n v="705.38999999999953"/>
    <n v="5"/>
    <n v="3"/>
    <n v="3"/>
    <x v="2"/>
    <x v="1"/>
    <x v="0"/>
  </r>
  <r>
    <n v="16016"/>
    <n v="3"/>
    <n v="11"/>
    <n v="2533.939999999975"/>
    <n v="5"/>
    <n v="5"/>
    <n v="4"/>
    <x v="1"/>
    <x v="1"/>
    <x v="0"/>
  </r>
  <r>
    <n v="16017"/>
    <n v="47"/>
    <n v="5"/>
    <n v="1553.8299999999961"/>
    <n v="4"/>
    <n v="4"/>
    <n v="4"/>
    <x v="1"/>
    <x v="1"/>
    <x v="0"/>
  </r>
  <r>
    <n v="16018"/>
    <n v="39"/>
    <n v="4"/>
    <n v="698.12999999999988"/>
    <n v="4"/>
    <n v="3"/>
    <n v="3"/>
    <x v="2"/>
    <x v="1"/>
    <x v="0"/>
  </r>
  <r>
    <n v="16019"/>
    <n v="46"/>
    <n v="27"/>
    <n v="17465.849999999889"/>
    <n v="4"/>
    <n v="5"/>
    <n v="5"/>
    <x v="1"/>
    <x v="1"/>
    <x v="0"/>
  </r>
  <r>
    <n v="16020"/>
    <n v="16"/>
    <n v="3"/>
    <n v="851.00999999999965"/>
    <n v="5"/>
    <n v="3"/>
    <n v="3"/>
    <x v="2"/>
    <x v="1"/>
    <x v="0"/>
  </r>
  <r>
    <n v="16021"/>
    <n v="395"/>
    <n v="2"/>
    <n v="532.24999999999989"/>
    <n v="2"/>
    <n v="2"/>
    <n v="2"/>
    <x v="3"/>
    <x v="0"/>
    <x v="0"/>
  </r>
  <r>
    <n v="16022"/>
    <n v="260"/>
    <n v="1"/>
    <n v="628.2799999999994"/>
    <n v="2"/>
    <n v="1"/>
    <n v="3"/>
    <x v="4"/>
    <x v="0"/>
    <x v="0"/>
  </r>
  <r>
    <n v="16023"/>
    <n v="46"/>
    <n v="3"/>
    <n v="719.80999999999892"/>
    <n v="4"/>
    <n v="3"/>
    <n v="3"/>
    <x v="2"/>
    <x v="1"/>
    <x v="0"/>
  </r>
  <r>
    <n v="16024"/>
    <n v="12"/>
    <n v="3"/>
    <n v="484.19999999999982"/>
    <n v="5"/>
    <n v="3"/>
    <n v="2"/>
    <x v="4"/>
    <x v="1"/>
    <x v="0"/>
  </r>
  <r>
    <n v="16025"/>
    <n v="29"/>
    <n v="1"/>
    <n v="439.65999999999991"/>
    <n v="4"/>
    <n v="1"/>
    <n v="2"/>
    <x v="5"/>
    <x v="1"/>
    <x v="0"/>
  </r>
  <r>
    <n v="16026"/>
    <n v="43"/>
    <n v="1"/>
    <n v="236.09000000000009"/>
    <n v="4"/>
    <n v="1"/>
    <n v="1"/>
    <x v="5"/>
    <x v="1"/>
    <x v="0"/>
  </r>
  <r>
    <n v="16027"/>
    <n v="91"/>
    <n v="15"/>
    <n v="2048.36"/>
    <n v="3"/>
    <n v="5"/>
    <n v="4"/>
    <x v="2"/>
    <x v="0"/>
    <x v="0"/>
  </r>
  <r>
    <n v="16028"/>
    <n v="595"/>
    <n v="1"/>
    <n v="82.2"/>
    <n v="1"/>
    <n v="1"/>
    <n v="1"/>
    <x v="3"/>
    <x v="0"/>
    <x v="0"/>
  </r>
  <r>
    <n v="16029"/>
    <n v="38"/>
    <n v="107"/>
    <n v="122209.14000000047"/>
    <n v="4"/>
    <n v="5"/>
    <n v="5"/>
    <x v="1"/>
    <x v="1"/>
    <x v="0"/>
  </r>
  <r>
    <n v="16030"/>
    <n v="309"/>
    <n v="1"/>
    <n v="331.23999999999984"/>
    <n v="2"/>
    <n v="1"/>
    <n v="2"/>
    <x v="3"/>
    <x v="0"/>
    <x v="0"/>
  </r>
  <r>
    <n v="16031"/>
    <n v="92"/>
    <n v="2"/>
    <n v="548.94000000000062"/>
    <n v="3"/>
    <n v="2"/>
    <n v="2"/>
    <x v="4"/>
    <x v="0"/>
    <x v="0"/>
  </r>
  <r>
    <n v="16032"/>
    <n v="456"/>
    <n v="6"/>
    <n v="1970.4500000000073"/>
    <n v="1"/>
    <n v="4"/>
    <n v="4"/>
    <x v="0"/>
    <x v="0"/>
    <x v="0"/>
  </r>
  <r>
    <n v="16033"/>
    <n v="5"/>
    <n v="27"/>
    <n v="10836.130000000328"/>
    <n v="5"/>
    <n v="5"/>
    <n v="5"/>
    <x v="1"/>
    <x v="1"/>
    <x v="0"/>
  </r>
  <r>
    <n v="16034"/>
    <n v="196"/>
    <n v="6"/>
    <n v="928.72000000000071"/>
    <n v="2"/>
    <n v="4"/>
    <n v="3"/>
    <x v="0"/>
    <x v="0"/>
    <x v="0"/>
  </r>
  <r>
    <n v="16035"/>
    <n v="560"/>
    <n v="1"/>
    <n v="217.72999999999996"/>
    <n v="1"/>
    <n v="1"/>
    <n v="1"/>
    <x v="3"/>
    <x v="0"/>
    <x v="0"/>
  </r>
  <r>
    <n v="16036"/>
    <n v="87"/>
    <n v="4"/>
    <n v="2556.8400000000047"/>
    <n v="3"/>
    <n v="3"/>
    <n v="4"/>
    <x v="2"/>
    <x v="1"/>
    <x v="0"/>
  </r>
  <r>
    <n v="16037"/>
    <n v="269"/>
    <n v="5"/>
    <n v="1509.3399999999976"/>
    <n v="2"/>
    <n v="4"/>
    <n v="4"/>
    <x v="0"/>
    <x v="0"/>
    <x v="0"/>
  </r>
  <r>
    <n v="16038"/>
    <n v="7"/>
    <n v="3"/>
    <n v="471.78000000000009"/>
    <n v="5"/>
    <n v="3"/>
    <n v="2"/>
    <x v="4"/>
    <x v="1"/>
    <x v="0"/>
  </r>
  <r>
    <n v="16039"/>
    <n v="423"/>
    <n v="2"/>
    <n v="456.39999999999975"/>
    <n v="1"/>
    <n v="2"/>
    <n v="2"/>
    <x v="3"/>
    <x v="0"/>
    <x v="0"/>
  </r>
  <r>
    <n v="16040"/>
    <n v="65"/>
    <n v="7"/>
    <n v="2416.8999999999987"/>
    <n v="3"/>
    <n v="4"/>
    <n v="4"/>
    <x v="2"/>
    <x v="1"/>
    <x v="0"/>
  </r>
  <r>
    <n v="16041"/>
    <n v="30"/>
    <n v="3"/>
    <n v="3166.4"/>
    <n v="4"/>
    <n v="3"/>
    <n v="5"/>
    <x v="2"/>
    <x v="1"/>
    <x v="0"/>
  </r>
  <r>
    <n v="16042"/>
    <n v="22"/>
    <n v="8"/>
    <n v="2265.1199999999958"/>
    <n v="4"/>
    <n v="4"/>
    <n v="4"/>
    <x v="1"/>
    <x v="1"/>
    <x v="0"/>
  </r>
  <r>
    <n v="16043"/>
    <n v="37"/>
    <n v="8"/>
    <n v="1856.5899999999974"/>
    <n v="4"/>
    <n v="4"/>
    <n v="4"/>
    <x v="1"/>
    <x v="1"/>
    <x v="0"/>
  </r>
  <r>
    <n v="16044"/>
    <n v="435"/>
    <n v="1"/>
    <n v="340.84000000000009"/>
    <n v="1"/>
    <n v="1"/>
    <n v="2"/>
    <x v="3"/>
    <x v="0"/>
    <x v="0"/>
  </r>
  <r>
    <n v="16045"/>
    <n v="119"/>
    <n v="8"/>
    <n v="3434.9299999999944"/>
    <n v="3"/>
    <n v="4"/>
    <n v="5"/>
    <x v="2"/>
    <x v="0"/>
    <x v="0"/>
  </r>
  <r>
    <n v="16046"/>
    <n v="562"/>
    <n v="1"/>
    <n v="235.78000000000003"/>
    <n v="1"/>
    <n v="1"/>
    <n v="1"/>
    <x v="3"/>
    <x v="0"/>
    <x v="0"/>
  </r>
  <r>
    <n v="16047"/>
    <n v="682"/>
    <n v="1"/>
    <n v="107.14"/>
    <n v="1"/>
    <n v="1"/>
    <n v="1"/>
    <x v="3"/>
    <x v="0"/>
    <x v="27"/>
  </r>
  <r>
    <n v="16048"/>
    <n v="373"/>
    <n v="4"/>
    <n v="1075.2300000000007"/>
    <n v="2"/>
    <n v="3"/>
    <n v="3"/>
    <x v="0"/>
    <x v="0"/>
    <x v="0"/>
  </r>
  <r>
    <n v="16049"/>
    <n v="40"/>
    <n v="6"/>
    <n v="1899.6800000000198"/>
    <n v="4"/>
    <n v="4"/>
    <n v="4"/>
    <x v="1"/>
    <x v="1"/>
    <x v="0"/>
  </r>
  <r>
    <n v="16050"/>
    <n v="173"/>
    <n v="3"/>
    <n v="300.69999999999993"/>
    <n v="3"/>
    <n v="3"/>
    <n v="2"/>
    <x v="4"/>
    <x v="0"/>
    <x v="0"/>
  </r>
  <r>
    <n v="16051"/>
    <n v="681"/>
    <n v="1"/>
    <n v="188.44000000000003"/>
    <n v="1"/>
    <n v="1"/>
    <n v="1"/>
    <x v="3"/>
    <x v="0"/>
    <x v="0"/>
  </r>
  <r>
    <n v="16052"/>
    <n v="54"/>
    <n v="1"/>
    <n v="362.05999999999995"/>
    <n v="4"/>
    <n v="1"/>
    <n v="2"/>
    <x v="5"/>
    <x v="1"/>
    <x v="0"/>
  </r>
  <r>
    <n v="16053"/>
    <n v="32"/>
    <n v="6"/>
    <n v="3634.8400000000006"/>
    <n v="4"/>
    <n v="4"/>
    <n v="5"/>
    <x v="1"/>
    <x v="1"/>
    <x v="0"/>
  </r>
  <r>
    <n v="16054"/>
    <n v="145"/>
    <n v="4"/>
    <n v="2111.8800000000028"/>
    <n v="3"/>
    <n v="3"/>
    <n v="4"/>
    <x v="2"/>
    <x v="0"/>
    <x v="0"/>
  </r>
  <r>
    <n v="16055"/>
    <n v="220"/>
    <n v="1"/>
    <n v="134.79999999999998"/>
    <n v="2"/>
    <n v="1"/>
    <n v="1"/>
    <x v="3"/>
    <x v="0"/>
    <x v="0"/>
  </r>
  <r>
    <n v="16056"/>
    <n v="45"/>
    <n v="1"/>
    <n v="664.84999999999923"/>
    <n v="4"/>
    <n v="1"/>
    <n v="3"/>
    <x v="5"/>
    <x v="1"/>
    <x v="0"/>
  </r>
  <r>
    <n v="16057"/>
    <n v="16"/>
    <n v="10"/>
    <n v="3854.849999999984"/>
    <n v="5"/>
    <n v="5"/>
    <n v="5"/>
    <x v="1"/>
    <x v="1"/>
    <x v="0"/>
  </r>
  <r>
    <n v="16058"/>
    <n v="406"/>
    <n v="1"/>
    <n v="62.7"/>
    <n v="2"/>
    <n v="1"/>
    <n v="1"/>
    <x v="3"/>
    <x v="0"/>
    <x v="0"/>
  </r>
  <r>
    <n v="16059"/>
    <n v="65"/>
    <n v="12"/>
    <n v="3217.7700000000141"/>
    <n v="3"/>
    <n v="5"/>
    <n v="5"/>
    <x v="2"/>
    <x v="1"/>
    <x v="0"/>
  </r>
  <r>
    <n v="16060"/>
    <n v="400"/>
    <n v="3"/>
    <n v="541.95000000000016"/>
    <n v="2"/>
    <n v="3"/>
    <n v="2"/>
    <x v="0"/>
    <x v="0"/>
    <x v="0"/>
  </r>
  <r>
    <n v="16061"/>
    <n v="431"/>
    <n v="1"/>
    <n v="89.65000000000002"/>
    <n v="1"/>
    <n v="1"/>
    <n v="1"/>
    <x v="3"/>
    <x v="0"/>
    <x v="0"/>
  </r>
  <r>
    <n v="16062"/>
    <n v="9"/>
    <n v="8"/>
    <n v="2863.4500000000075"/>
    <n v="5"/>
    <n v="4"/>
    <n v="4"/>
    <x v="1"/>
    <x v="1"/>
    <x v="0"/>
  </r>
  <r>
    <n v="16063"/>
    <n v="260"/>
    <n v="1"/>
    <n v="335.31999999999994"/>
    <n v="2"/>
    <n v="1"/>
    <n v="2"/>
    <x v="3"/>
    <x v="0"/>
    <x v="0"/>
  </r>
  <r>
    <n v="16064"/>
    <n v="725"/>
    <n v="1"/>
    <n v="111"/>
    <n v="1"/>
    <n v="1"/>
    <n v="1"/>
    <x v="3"/>
    <x v="0"/>
    <x v="0"/>
  </r>
  <r>
    <n v="16065"/>
    <n v="365"/>
    <n v="8"/>
    <n v="2382.6199999999958"/>
    <n v="2"/>
    <n v="4"/>
    <n v="4"/>
    <x v="0"/>
    <x v="0"/>
    <x v="0"/>
  </r>
  <r>
    <n v="16066"/>
    <n v="16"/>
    <n v="5"/>
    <n v="1521.8699999999978"/>
    <n v="5"/>
    <n v="4"/>
    <n v="4"/>
    <x v="1"/>
    <x v="1"/>
    <x v="0"/>
  </r>
  <r>
    <n v="16067"/>
    <n v="562"/>
    <n v="3"/>
    <n v="3395.2900000000022"/>
    <n v="1"/>
    <n v="3"/>
    <n v="5"/>
    <x v="0"/>
    <x v="0"/>
    <x v="0"/>
  </r>
  <r>
    <n v="16068"/>
    <n v="593"/>
    <n v="1"/>
    <n v="122.92999999999999"/>
    <n v="1"/>
    <n v="1"/>
    <n v="1"/>
    <x v="3"/>
    <x v="0"/>
    <x v="0"/>
  </r>
  <r>
    <n v="16069"/>
    <n v="417"/>
    <n v="1"/>
    <n v="457.70000000000022"/>
    <n v="1"/>
    <n v="1"/>
    <n v="2"/>
    <x v="3"/>
    <x v="0"/>
    <x v="0"/>
  </r>
  <r>
    <n v="16070"/>
    <n v="22"/>
    <n v="2"/>
    <n v="852.15000000000043"/>
    <n v="4"/>
    <n v="2"/>
    <n v="3"/>
    <x v="5"/>
    <x v="1"/>
    <x v="0"/>
  </r>
  <r>
    <n v="16071"/>
    <n v="44"/>
    <n v="4"/>
    <n v="1076.8000000000015"/>
    <n v="4"/>
    <n v="3"/>
    <n v="3"/>
    <x v="2"/>
    <x v="1"/>
    <x v="0"/>
  </r>
  <r>
    <n v="16072"/>
    <n v="288"/>
    <n v="4"/>
    <n v="4328.8899999999776"/>
    <n v="2"/>
    <n v="3"/>
    <n v="5"/>
    <x v="0"/>
    <x v="0"/>
    <x v="0"/>
  </r>
  <r>
    <n v="16073"/>
    <n v="297"/>
    <n v="1"/>
    <n v="122.39999999999999"/>
    <n v="2"/>
    <n v="1"/>
    <n v="1"/>
    <x v="3"/>
    <x v="0"/>
    <x v="0"/>
  </r>
  <r>
    <n v="16074"/>
    <n v="390"/>
    <n v="1"/>
    <n v="265.25"/>
    <n v="2"/>
    <n v="1"/>
    <n v="1"/>
    <x v="3"/>
    <x v="0"/>
    <x v="0"/>
  </r>
  <r>
    <n v="16075"/>
    <n v="502"/>
    <n v="2"/>
    <n v="736.93000000000029"/>
    <n v="1"/>
    <n v="2"/>
    <n v="3"/>
    <x v="4"/>
    <x v="0"/>
    <x v="0"/>
  </r>
  <r>
    <n v="16076"/>
    <n v="3"/>
    <n v="10"/>
    <n v="2234.7300000000018"/>
    <n v="5"/>
    <n v="5"/>
    <n v="4"/>
    <x v="1"/>
    <x v="1"/>
    <x v="0"/>
  </r>
  <r>
    <n v="16077"/>
    <n v="625"/>
    <n v="1"/>
    <n v="2300.4"/>
    <n v="1"/>
    <n v="1"/>
    <n v="4"/>
    <x v="4"/>
    <x v="0"/>
    <x v="0"/>
  </r>
  <r>
    <n v="16078"/>
    <n v="283"/>
    <n v="2"/>
    <n v="362.9899999999999"/>
    <n v="2"/>
    <n v="2"/>
    <n v="2"/>
    <x v="3"/>
    <x v="0"/>
    <x v="0"/>
  </r>
  <r>
    <n v="16079"/>
    <n v="16"/>
    <n v="3"/>
    <n v="1352"/>
    <n v="5"/>
    <n v="3"/>
    <n v="4"/>
    <x v="2"/>
    <x v="1"/>
    <x v="0"/>
  </r>
  <r>
    <n v="16080"/>
    <n v="81"/>
    <n v="4"/>
    <n v="602.55999999999972"/>
    <n v="3"/>
    <n v="3"/>
    <n v="2"/>
    <x v="4"/>
    <x v="1"/>
    <x v="0"/>
  </r>
  <r>
    <n v="16081"/>
    <n v="56"/>
    <n v="8"/>
    <n v="4460.1799999999876"/>
    <n v="4"/>
    <n v="4"/>
    <n v="5"/>
    <x v="1"/>
    <x v="1"/>
    <x v="0"/>
  </r>
  <r>
    <n v="16082"/>
    <n v="670"/>
    <n v="1"/>
    <n v="106.75"/>
    <n v="1"/>
    <n v="1"/>
    <n v="1"/>
    <x v="3"/>
    <x v="0"/>
    <x v="0"/>
  </r>
  <r>
    <n v="16083"/>
    <n v="100"/>
    <n v="4"/>
    <n v="2351.4200000000019"/>
    <n v="3"/>
    <n v="3"/>
    <n v="4"/>
    <x v="2"/>
    <x v="0"/>
    <x v="0"/>
  </r>
  <r>
    <n v="16084"/>
    <n v="299"/>
    <n v="1"/>
    <n v="436.18000000000018"/>
    <n v="2"/>
    <n v="1"/>
    <n v="2"/>
    <x v="3"/>
    <x v="0"/>
    <x v="0"/>
  </r>
  <r>
    <n v="16085"/>
    <n v="23"/>
    <n v="12"/>
    <n v="2343.530000000002"/>
    <n v="4"/>
    <n v="5"/>
    <n v="4"/>
    <x v="1"/>
    <x v="1"/>
    <x v="0"/>
  </r>
  <r>
    <n v="16086"/>
    <n v="59"/>
    <n v="10"/>
    <n v="2864.9899999999943"/>
    <n v="3"/>
    <n v="5"/>
    <n v="4"/>
    <x v="2"/>
    <x v="1"/>
    <x v="0"/>
  </r>
  <r>
    <n v="16087"/>
    <n v="389"/>
    <n v="5"/>
    <n v="1739.92"/>
    <n v="2"/>
    <n v="4"/>
    <n v="4"/>
    <x v="0"/>
    <x v="0"/>
    <x v="0"/>
  </r>
  <r>
    <n v="16088"/>
    <n v="575"/>
    <n v="2"/>
    <n v="1437.43"/>
    <n v="1"/>
    <n v="2"/>
    <n v="4"/>
    <x v="4"/>
    <x v="0"/>
    <x v="0"/>
  </r>
  <r>
    <n v="16089"/>
    <n v="386"/>
    <n v="2"/>
    <n v="271.44000000000034"/>
    <n v="2"/>
    <n v="2"/>
    <n v="1"/>
    <x v="3"/>
    <x v="0"/>
    <x v="0"/>
  </r>
  <r>
    <n v="16090"/>
    <n v="624"/>
    <n v="1"/>
    <n v="205.90999999999994"/>
    <n v="1"/>
    <n v="1"/>
    <n v="1"/>
    <x v="3"/>
    <x v="0"/>
    <x v="0"/>
  </r>
  <r>
    <n v="16091"/>
    <n v="154"/>
    <n v="2"/>
    <n v="315.06000000000012"/>
    <n v="3"/>
    <n v="2"/>
    <n v="2"/>
    <x v="4"/>
    <x v="0"/>
    <x v="0"/>
  </r>
  <r>
    <n v="16092"/>
    <n v="114"/>
    <n v="6"/>
    <n v="1587.9400000000021"/>
    <n v="3"/>
    <n v="4"/>
    <n v="4"/>
    <x v="2"/>
    <x v="0"/>
    <x v="0"/>
  </r>
  <r>
    <n v="16093"/>
    <n v="106"/>
    <n v="1"/>
    <n v="17"/>
    <n v="3"/>
    <n v="1"/>
    <n v="1"/>
    <x v="4"/>
    <x v="0"/>
    <x v="0"/>
  </r>
  <r>
    <n v="16094"/>
    <n v="11"/>
    <n v="11"/>
    <n v="3695.5599999999808"/>
    <n v="5"/>
    <n v="5"/>
    <n v="5"/>
    <x v="1"/>
    <x v="1"/>
    <x v="0"/>
  </r>
  <r>
    <n v="16095"/>
    <n v="456"/>
    <n v="1"/>
    <n v="447.0499999999999"/>
    <n v="1"/>
    <n v="1"/>
    <n v="2"/>
    <x v="3"/>
    <x v="0"/>
    <x v="0"/>
  </r>
  <r>
    <n v="16096"/>
    <n v="264"/>
    <n v="4"/>
    <n v="1584.9700000000003"/>
    <n v="2"/>
    <n v="3"/>
    <n v="4"/>
    <x v="0"/>
    <x v="0"/>
    <x v="0"/>
  </r>
  <r>
    <n v="16097"/>
    <n v="240"/>
    <n v="1"/>
    <n v="185.04999999999998"/>
    <n v="2"/>
    <n v="1"/>
    <n v="1"/>
    <x v="3"/>
    <x v="0"/>
    <x v="0"/>
  </r>
  <r>
    <n v="16098"/>
    <n v="87"/>
    <n v="14"/>
    <n v="4448.0999999999867"/>
    <n v="3"/>
    <n v="5"/>
    <n v="5"/>
    <x v="2"/>
    <x v="1"/>
    <x v="0"/>
  </r>
  <r>
    <n v="16099"/>
    <n v="50"/>
    <n v="7"/>
    <n v="1573.1999999999982"/>
    <n v="4"/>
    <n v="4"/>
    <n v="4"/>
    <x v="1"/>
    <x v="1"/>
    <x v="0"/>
  </r>
  <r>
    <n v="16100"/>
    <n v="462"/>
    <n v="1"/>
    <n v="582.63999999999976"/>
    <n v="1"/>
    <n v="1"/>
    <n v="2"/>
    <x v="3"/>
    <x v="0"/>
    <x v="0"/>
  </r>
  <r>
    <n v="16101"/>
    <n v="70"/>
    <n v="4"/>
    <n v="3229.1599999999949"/>
    <n v="3"/>
    <n v="3"/>
    <n v="5"/>
    <x v="2"/>
    <x v="1"/>
    <x v="0"/>
  </r>
  <r>
    <n v="16102"/>
    <n v="42"/>
    <n v="3"/>
    <n v="1842.1399999999996"/>
    <n v="4"/>
    <n v="3"/>
    <n v="4"/>
    <x v="2"/>
    <x v="1"/>
    <x v="0"/>
  </r>
  <r>
    <n v="16103"/>
    <n v="7"/>
    <n v="22"/>
    <n v="6191.7099999999828"/>
    <n v="5"/>
    <n v="5"/>
    <n v="5"/>
    <x v="1"/>
    <x v="1"/>
    <x v="0"/>
  </r>
  <r>
    <n v="16104"/>
    <n v="61"/>
    <n v="9"/>
    <n v="2778.6099999999892"/>
    <n v="3"/>
    <n v="5"/>
    <n v="4"/>
    <x v="2"/>
    <x v="1"/>
    <x v="0"/>
  </r>
  <r>
    <n v="16105"/>
    <n v="248"/>
    <n v="5"/>
    <n v="2386.1900000000019"/>
    <n v="2"/>
    <n v="4"/>
    <n v="4"/>
    <x v="0"/>
    <x v="0"/>
    <x v="0"/>
  </r>
  <r>
    <n v="16106"/>
    <n v="65"/>
    <n v="1"/>
    <n v="108.38"/>
    <n v="3"/>
    <n v="1"/>
    <n v="1"/>
    <x v="4"/>
    <x v="1"/>
    <x v="0"/>
  </r>
  <r>
    <n v="16107"/>
    <n v="17"/>
    <n v="7"/>
    <n v="3204.1600000000021"/>
    <n v="5"/>
    <n v="4"/>
    <n v="5"/>
    <x v="1"/>
    <x v="1"/>
    <x v="0"/>
  </r>
  <r>
    <n v="16108"/>
    <n v="84"/>
    <n v="4"/>
    <n v="2235.9200000000028"/>
    <n v="3"/>
    <n v="3"/>
    <n v="4"/>
    <x v="2"/>
    <x v="1"/>
    <x v="0"/>
  </r>
  <r>
    <n v="16109"/>
    <n v="218"/>
    <n v="3"/>
    <n v="939.47999999999968"/>
    <n v="2"/>
    <n v="3"/>
    <n v="3"/>
    <x v="0"/>
    <x v="0"/>
    <x v="0"/>
  </r>
  <r>
    <n v="16110"/>
    <n v="45"/>
    <n v="4"/>
    <n v="1819.2700000000114"/>
    <n v="4"/>
    <n v="3"/>
    <n v="4"/>
    <x v="2"/>
    <x v="1"/>
    <x v="0"/>
  </r>
  <r>
    <n v="16111"/>
    <n v="428"/>
    <n v="1"/>
    <n v="562.48000000000047"/>
    <n v="1"/>
    <n v="1"/>
    <n v="2"/>
    <x v="3"/>
    <x v="0"/>
    <x v="0"/>
  </r>
  <r>
    <n v="16112"/>
    <n v="143"/>
    <n v="4"/>
    <n v="195.73999999999995"/>
    <n v="3"/>
    <n v="3"/>
    <n v="1"/>
    <x v="4"/>
    <x v="0"/>
    <x v="0"/>
  </r>
  <r>
    <n v="16113"/>
    <n v="183"/>
    <n v="1"/>
    <n v="161.38000000000008"/>
    <n v="3"/>
    <n v="1"/>
    <n v="1"/>
    <x v="4"/>
    <x v="0"/>
    <x v="0"/>
  </r>
  <r>
    <n v="16114"/>
    <n v="170"/>
    <n v="1"/>
    <n v="135.75000000000003"/>
    <n v="3"/>
    <n v="1"/>
    <n v="1"/>
    <x v="4"/>
    <x v="0"/>
    <x v="0"/>
  </r>
  <r>
    <n v="16115"/>
    <n v="9"/>
    <n v="12"/>
    <n v="2575.1400000000031"/>
    <n v="5"/>
    <n v="5"/>
    <n v="4"/>
    <x v="1"/>
    <x v="1"/>
    <x v="0"/>
  </r>
  <r>
    <n v="16116"/>
    <n v="211"/>
    <n v="1"/>
    <n v="612.77999999999986"/>
    <n v="2"/>
    <n v="1"/>
    <n v="2"/>
    <x v="3"/>
    <x v="0"/>
    <x v="0"/>
  </r>
  <r>
    <n v="16117"/>
    <n v="189"/>
    <n v="3"/>
    <n v="654.400000000001"/>
    <n v="3"/>
    <n v="3"/>
    <n v="3"/>
    <x v="2"/>
    <x v="0"/>
    <x v="0"/>
  </r>
  <r>
    <n v="16118"/>
    <n v="652"/>
    <n v="1"/>
    <n v="4376.25"/>
    <n v="1"/>
    <n v="1"/>
    <n v="5"/>
    <x v="4"/>
    <x v="0"/>
    <x v="0"/>
  </r>
  <r>
    <n v="16119"/>
    <n v="8"/>
    <n v="8"/>
    <n v="1720.8099999999988"/>
    <n v="5"/>
    <n v="4"/>
    <n v="4"/>
    <x v="1"/>
    <x v="1"/>
    <x v="0"/>
  </r>
  <r>
    <n v="16120"/>
    <n v="59"/>
    <n v="6"/>
    <n v="3056.9100000000003"/>
    <n v="3"/>
    <n v="4"/>
    <n v="5"/>
    <x v="2"/>
    <x v="1"/>
    <x v="0"/>
  </r>
  <r>
    <n v="16121"/>
    <n v="57"/>
    <n v="5"/>
    <n v="1477.0900000000106"/>
    <n v="4"/>
    <n v="4"/>
    <n v="4"/>
    <x v="1"/>
    <x v="1"/>
    <x v="0"/>
  </r>
  <r>
    <n v="16122"/>
    <n v="73"/>
    <n v="6"/>
    <n v="1001.3399999999983"/>
    <n v="3"/>
    <n v="4"/>
    <n v="3"/>
    <x v="2"/>
    <x v="1"/>
    <x v="0"/>
  </r>
  <r>
    <n v="16123"/>
    <n v="51"/>
    <n v="1"/>
    <n v="307.78000000000003"/>
    <n v="4"/>
    <n v="1"/>
    <n v="2"/>
    <x v="5"/>
    <x v="1"/>
    <x v="0"/>
  </r>
  <r>
    <n v="16124"/>
    <n v="317"/>
    <n v="4"/>
    <n v="1772.4900000000007"/>
    <n v="2"/>
    <n v="3"/>
    <n v="4"/>
    <x v="0"/>
    <x v="0"/>
    <x v="0"/>
  </r>
  <r>
    <n v="16125"/>
    <n v="367"/>
    <n v="14"/>
    <n v="4587.6499999999896"/>
    <n v="2"/>
    <n v="5"/>
    <n v="5"/>
    <x v="0"/>
    <x v="0"/>
    <x v="0"/>
  </r>
  <r>
    <n v="16126"/>
    <n v="29"/>
    <n v="15"/>
    <n v="14646.799999999896"/>
    <n v="4"/>
    <n v="5"/>
    <n v="5"/>
    <x v="1"/>
    <x v="1"/>
    <x v="0"/>
  </r>
  <r>
    <n v="16127"/>
    <n v="39"/>
    <n v="2"/>
    <n v="801.30999999999926"/>
    <n v="4"/>
    <n v="2"/>
    <n v="3"/>
    <x v="5"/>
    <x v="1"/>
    <x v="0"/>
  </r>
  <r>
    <n v="16128"/>
    <n v="17"/>
    <n v="11"/>
    <n v="3801.0500000000056"/>
    <n v="5"/>
    <n v="5"/>
    <n v="5"/>
    <x v="1"/>
    <x v="1"/>
    <x v="0"/>
  </r>
  <r>
    <n v="16129"/>
    <n v="407"/>
    <n v="3"/>
    <n v="1396.05"/>
    <n v="2"/>
    <n v="3"/>
    <n v="4"/>
    <x v="0"/>
    <x v="0"/>
    <x v="0"/>
  </r>
  <r>
    <n v="16130"/>
    <n v="422"/>
    <n v="4"/>
    <n v="987.48000000000104"/>
    <n v="1"/>
    <n v="3"/>
    <n v="3"/>
    <x v="0"/>
    <x v="0"/>
    <x v="0"/>
  </r>
  <r>
    <n v="16131"/>
    <n v="51"/>
    <n v="12"/>
    <n v="9957.4199999999728"/>
    <n v="4"/>
    <n v="5"/>
    <n v="5"/>
    <x v="1"/>
    <x v="1"/>
    <x v="0"/>
  </r>
  <r>
    <n v="16132"/>
    <n v="544"/>
    <n v="2"/>
    <n v="664.2"/>
    <n v="1"/>
    <n v="2"/>
    <n v="3"/>
    <x v="4"/>
    <x v="0"/>
    <x v="0"/>
  </r>
  <r>
    <n v="16133"/>
    <n v="3"/>
    <n v="56"/>
    <n v="22992.259999999897"/>
    <n v="5"/>
    <n v="5"/>
    <n v="5"/>
    <x v="1"/>
    <x v="1"/>
    <x v="0"/>
  </r>
  <r>
    <n v="16134"/>
    <n v="21"/>
    <n v="5"/>
    <n v="2145.339999999997"/>
    <n v="4"/>
    <n v="4"/>
    <n v="4"/>
    <x v="1"/>
    <x v="1"/>
    <x v="0"/>
  </r>
  <r>
    <n v="16135"/>
    <n v="262"/>
    <n v="2"/>
    <n v="819.45000000000061"/>
    <n v="2"/>
    <n v="2"/>
    <n v="3"/>
    <x v="4"/>
    <x v="0"/>
    <x v="0"/>
  </r>
  <r>
    <n v="16136"/>
    <n v="59"/>
    <n v="4"/>
    <n v="946.80000000000018"/>
    <n v="3"/>
    <n v="3"/>
    <n v="3"/>
    <x v="2"/>
    <x v="1"/>
    <x v="0"/>
  </r>
  <r>
    <n v="16137"/>
    <n v="680"/>
    <n v="1"/>
    <n v="422.70000000000022"/>
    <n v="1"/>
    <n v="1"/>
    <n v="2"/>
    <x v="3"/>
    <x v="0"/>
    <x v="0"/>
  </r>
  <r>
    <n v="16138"/>
    <n v="378"/>
    <n v="3"/>
    <n v="910.34999999999957"/>
    <n v="2"/>
    <n v="3"/>
    <n v="3"/>
    <x v="0"/>
    <x v="0"/>
    <x v="0"/>
  </r>
  <r>
    <n v="16139"/>
    <n v="18"/>
    <n v="5"/>
    <n v="1111.150000000001"/>
    <n v="5"/>
    <n v="4"/>
    <n v="3"/>
    <x v="2"/>
    <x v="1"/>
    <x v="0"/>
  </r>
  <r>
    <n v="16140"/>
    <n v="65"/>
    <n v="3"/>
    <n v="1557.6000000000017"/>
    <n v="3"/>
    <n v="3"/>
    <n v="4"/>
    <x v="2"/>
    <x v="1"/>
    <x v="0"/>
  </r>
  <r>
    <n v="16141"/>
    <n v="88"/>
    <n v="2"/>
    <n v="955.94000000000028"/>
    <n v="3"/>
    <n v="2"/>
    <n v="3"/>
    <x v="4"/>
    <x v="1"/>
    <x v="0"/>
  </r>
  <r>
    <n v="16142"/>
    <n v="249"/>
    <n v="1"/>
    <n v="535.34"/>
    <n v="2"/>
    <n v="1"/>
    <n v="2"/>
    <x v="3"/>
    <x v="0"/>
    <x v="0"/>
  </r>
  <r>
    <n v="16143"/>
    <n v="3"/>
    <n v="12"/>
    <n v="4910.8299999999945"/>
    <n v="5"/>
    <n v="5"/>
    <n v="5"/>
    <x v="1"/>
    <x v="1"/>
    <x v="0"/>
  </r>
  <r>
    <n v="16144"/>
    <n v="246"/>
    <n v="1"/>
    <n v="175.2"/>
    <n v="2"/>
    <n v="1"/>
    <n v="1"/>
    <x v="3"/>
    <x v="0"/>
    <x v="0"/>
  </r>
  <r>
    <n v="16145"/>
    <n v="8"/>
    <n v="19"/>
    <n v="6805.4399999999778"/>
    <n v="5"/>
    <n v="5"/>
    <n v="5"/>
    <x v="1"/>
    <x v="1"/>
    <x v="0"/>
  </r>
  <r>
    <n v="16146"/>
    <n v="157"/>
    <n v="4"/>
    <n v="946.38000000000022"/>
    <n v="3"/>
    <n v="3"/>
    <n v="3"/>
    <x v="2"/>
    <x v="0"/>
    <x v="0"/>
  </r>
  <r>
    <n v="16147"/>
    <n v="133"/>
    <n v="5"/>
    <n v="2398.9099999999967"/>
    <n v="3"/>
    <n v="4"/>
    <n v="4"/>
    <x v="2"/>
    <x v="0"/>
    <x v="0"/>
  </r>
  <r>
    <n v="16148"/>
    <n v="296"/>
    <n v="2"/>
    <n v="386.61999999999995"/>
    <n v="2"/>
    <n v="2"/>
    <n v="2"/>
    <x v="3"/>
    <x v="0"/>
    <x v="0"/>
  </r>
  <r>
    <n v="16149"/>
    <n v="4"/>
    <n v="3"/>
    <n v="422.21999999999991"/>
    <n v="5"/>
    <n v="3"/>
    <n v="2"/>
    <x v="4"/>
    <x v="1"/>
    <x v="0"/>
  </r>
  <r>
    <n v="16150"/>
    <n v="42"/>
    <n v="10"/>
    <n v="4395.5899999999892"/>
    <n v="4"/>
    <n v="5"/>
    <n v="5"/>
    <x v="1"/>
    <x v="1"/>
    <x v="0"/>
  </r>
  <r>
    <n v="16152"/>
    <n v="268"/>
    <n v="1"/>
    <n v="1829.0400000000004"/>
    <n v="2"/>
    <n v="1"/>
    <n v="4"/>
    <x v="4"/>
    <x v="0"/>
    <x v="0"/>
  </r>
  <r>
    <n v="16153"/>
    <n v="49"/>
    <n v="11"/>
    <n v="5133.4899999999916"/>
    <n v="4"/>
    <n v="5"/>
    <n v="5"/>
    <x v="1"/>
    <x v="1"/>
    <x v="0"/>
  </r>
  <r>
    <n v="16155"/>
    <n v="381"/>
    <n v="5"/>
    <n v="796.90000000000089"/>
    <n v="2"/>
    <n v="4"/>
    <n v="3"/>
    <x v="0"/>
    <x v="0"/>
    <x v="0"/>
  </r>
  <r>
    <n v="16156"/>
    <n v="8"/>
    <n v="20"/>
    <n v="6218.1799999999939"/>
    <n v="5"/>
    <n v="5"/>
    <n v="5"/>
    <x v="1"/>
    <x v="1"/>
    <x v="0"/>
  </r>
  <r>
    <n v="16157"/>
    <n v="15"/>
    <n v="3"/>
    <n v="656.69"/>
    <n v="5"/>
    <n v="3"/>
    <n v="3"/>
    <x v="2"/>
    <x v="1"/>
    <x v="0"/>
  </r>
  <r>
    <n v="16158"/>
    <n v="522"/>
    <n v="9"/>
    <n v="628.31999999999982"/>
    <n v="1"/>
    <n v="5"/>
    <n v="3"/>
    <x v="0"/>
    <x v="0"/>
    <x v="0"/>
  </r>
  <r>
    <n v="16159"/>
    <n v="281"/>
    <n v="4"/>
    <n v="1232.7900000000006"/>
    <n v="2"/>
    <n v="3"/>
    <n v="3"/>
    <x v="0"/>
    <x v="0"/>
    <x v="0"/>
  </r>
  <r>
    <n v="16160"/>
    <n v="65"/>
    <n v="2"/>
    <n v="1025.44"/>
    <n v="3"/>
    <n v="2"/>
    <n v="3"/>
    <x v="4"/>
    <x v="1"/>
    <x v="0"/>
  </r>
  <r>
    <n v="16161"/>
    <n v="1"/>
    <n v="43"/>
    <n v="12831.800000000252"/>
    <n v="5"/>
    <n v="5"/>
    <n v="5"/>
    <x v="1"/>
    <x v="1"/>
    <x v="0"/>
  </r>
  <r>
    <n v="16162"/>
    <n v="252"/>
    <n v="1"/>
    <n v="37.4"/>
    <n v="2"/>
    <n v="1"/>
    <n v="1"/>
    <x v="3"/>
    <x v="0"/>
    <x v="0"/>
  </r>
  <r>
    <n v="16163"/>
    <n v="232"/>
    <n v="6"/>
    <n v="2849.5799999999954"/>
    <n v="2"/>
    <n v="4"/>
    <n v="4"/>
    <x v="0"/>
    <x v="0"/>
    <x v="0"/>
  </r>
  <r>
    <n v="16164"/>
    <n v="17"/>
    <n v="3"/>
    <n v="822.47999999999968"/>
    <n v="5"/>
    <n v="3"/>
    <n v="3"/>
    <x v="2"/>
    <x v="1"/>
    <x v="0"/>
  </r>
  <r>
    <n v="16165"/>
    <n v="505"/>
    <n v="1"/>
    <n v="79.900000000000006"/>
    <n v="1"/>
    <n v="1"/>
    <n v="1"/>
    <x v="3"/>
    <x v="0"/>
    <x v="0"/>
  </r>
  <r>
    <n v="16166"/>
    <n v="428"/>
    <n v="2"/>
    <n v="435.83"/>
    <n v="1"/>
    <n v="2"/>
    <n v="2"/>
    <x v="3"/>
    <x v="0"/>
    <x v="0"/>
  </r>
  <r>
    <n v="16167"/>
    <n v="414"/>
    <n v="5"/>
    <n v="1386.1200000000003"/>
    <n v="1"/>
    <n v="4"/>
    <n v="4"/>
    <x v="0"/>
    <x v="0"/>
    <x v="0"/>
  </r>
  <r>
    <n v="16168"/>
    <n v="10"/>
    <n v="66"/>
    <n v="10636.470000000065"/>
    <n v="5"/>
    <n v="5"/>
    <n v="5"/>
    <x v="1"/>
    <x v="1"/>
    <x v="0"/>
  </r>
  <r>
    <n v="16169"/>
    <n v="8"/>
    <n v="4"/>
    <n v="1822.9700000000007"/>
    <n v="5"/>
    <n v="3"/>
    <n v="4"/>
    <x v="2"/>
    <x v="1"/>
    <x v="0"/>
  </r>
  <r>
    <n v="16170"/>
    <n v="50"/>
    <n v="20"/>
    <n v="6869.0000000000009"/>
    <n v="4"/>
    <n v="5"/>
    <n v="5"/>
    <x v="1"/>
    <x v="1"/>
    <x v="0"/>
  </r>
  <r>
    <n v="16171"/>
    <n v="59"/>
    <n v="1"/>
    <n v="73.2"/>
    <n v="3"/>
    <n v="1"/>
    <n v="1"/>
    <x v="4"/>
    <x v="1"/>
    <x v="0"/>
  </r>
  <r>
    <n v="16172"/>
    <n v="95"/>
    <n v="8"/>
    <n v="1884.5499999999968"/>
    <n v="3"/>
    <n v="4"/>
    <n v="4"/>
    <x v="2"/>
    <x v="0"/>
    <x v="0"/>
  </r>
  <r>
    <n v="16173"/>
    <n v="15"/>
    <n v="6"/>
    <n v="1418.3199999999965"/>
    <n v="5"/>
    <n v="4"/>
    <n v="4"/>
    <x v="1"/>
    <x v="1"/>
    <x v="0"/>
  </r>
  <r>
    <n v="16174"/>
    <n v="126"/>
    <n v="7"/>
    <n v="2246.75"/>
    <n v="3"/>
    <n v="4"/>
    <n v="4"/>
    <x v="2"/>
    <x v="0"/>
    <x v="0"/>
  </r>
  <r>
    <n v="16175"/>
    <n v="94"/>
    <n v="7"/>
    <n v="1836.4400000000003"/>
    <n v="3"/>
    <n v="4"/>
    <n v="4"/>
    <x v="2"/>
    <x v="0"/>
    <x v="0"/>
  </r>
  <r>
    <n v="16176"/>
    <n v="421"/>
    <n v="4"/>
    <n v="2052.6900000000014"/>
    <n v="1"/>
    <n v="3"/>
    <n v="4"/>
    <x v="0"/>
    <x v="0"/>
    <x v="0"/>
  </r>
  <r>
    <n v="16177"/>
    <n v="50"/>
    <n v="8"/>
    <n v="2247.3099999999972"/>
    <n v="4"/>
    <n v="4"/>
    <n v="4"/>
    <x v="1"/>
    <x v="1"/>
    <x v="0"/>
  </r>
  <r>
    <n v="16178"/>
    <n v="138"/>
    <n v="2"/>
    <n v="612.60000000000025"/>
    <n v="3"/>
    <n v="2"/>
    <n v="2"/>
    <x v="4"/>
    <x v="0"/>
    <x v="0"/>
  </r>
  <r>
    <n v="16179"/>
    <n v="60"/>
    <n v="1"/>
    <n v="215.82999999999996"/>
    <n v="3"/>
    <n v="1"/>
    <n v="1"/>
    <x v="4"/>
    <x v="1"/>
    <x v="0"/>
  </r>
  <r>
    <n v="16180"/>
    <n v="100"/>
    <n v="13"/>
    <n v="16249.870000000088"/>
    <n v="3"/>
    <n v="5"/>
    <n v="5"/>
    <x v="2"/>
    <x v="0"/>
    <x v="0"/>
  </r>
  <r>
    <n v="16181"/>
    <n v="73"/>
    <n v="1"/>
    <n v="305.53999999999996"/>
    <n v="3"/>
    <n v="1"/>
    <n v="2"/>
    <x v="4"/>
    <x v="1"/>
    <x v="0"/>
  </r>
  <r>
    <n v="16182"/>
    <n v="72"/>
    <n v="9"/>
    <n v="9971.6500000000087"/>
    <n v="3"/>
    <n v="5"/>
    <n v="5"/>
    <x v="2"/>
    <x v="1"/>
    <x v="0"/>
  </r>
  <r>
    <n v="16183"/>
    <n v="67"/>
    <n v="4"/>
    <n v="1077.8099999999997"/>
    <n v="3"/>
    <n v="3"/>
    <n v="3"/>
    <x v="2"/>
    <x v="1"/>
    <x v="0"/>
  </r>
  <r>
    <n v="16184"/>
    <n v="64"/>
    <n v="6"/>
    <n v="1158.7900000000004"/>
    <n v="3"/>
    <n v="4"/>
    <n v="3"/>
    <x v="2"/>
    <x v="1"/>
    <x v="0"/>
  </r>
  <r>
    <n v="16185"/>
    <n v="16"/>
    <n v="3"/>
    <n v="644.72000000000025"/>
    <n v="5"/>
    <n v="3"/>
    <n v="3"/>
    <x v="2"/>
    <x v="1"/>
    <x v="0"/>
  </r>
  <r>
    <n v="16186"/>
    <n v="22"/>
    <n v="26"/>
    <n v="9026.110000000006"/>
    <n v="4"/>
    <n v="5"/>
    <n v="5"/>
    <x v="1"/>
    <x v="1"/>
    <x v="0"/>
  </r>
  <r>
    <n v="16187"/>
    <n v="31"/>
    <n v="15"/>
    <n v="6911.4399999999887"/>
    <n v="4"/>
    <n v="5"/>
    <n v="5"/>
    <x v="1"/>
    <x v="1"/>
    <x v="0"/>
  </r>
  <r>
    <n v="16188"/>
    <n v="44"/>
    <n v="5"/>
    <n v="1087.6600000000019"/>
    <n v="4"/>
    <n v="4"/>
    <n v="3"/>
    <x v="2"/>
    <x v="1"/>
    <x v="0"/>
  </r>
  <r>
    <n v="16189"/>
    <n v="15"/>
    <n v="2"/>
    <n v="215.48"/>
    <n v="5"/>
    <n v="2"/>
    <n v="1"/>
    <x v="5"/>
    <x v="1"/>
    <x v="0"/>
  </r>
  <r>
    <n v="16190"/>
    <n v="40"/>
    <n v="8"/>
    <n v="2723.5499999999934"/>
    <n v="4"/>
    <n v="4"/>
    <n v="4"/>
    <x v="1"/>
    <x v="1"/>
    <x v="0"/>
  </r>
  <r>
    <n v="16191"/>
    <n v="2"/>
    <n v="24"/>
    <n v="15688.020000000017"/>
    <n v="5"/>
    <n v="5"/>
    <n v="5"/>
    <x v="1"/>
    <x v="1"/>
    <x v="0"/>
  </r>
  <r>
    <n v="16192"/>
    <n v="735"/>
    <n v="1"/>
    <n v="351.3"/>
    <n v="1"/>
    <n v="1"/>
    <n v="2"/>
    <x v="3"/>
    <x v="0"/>
    <x v="0"/>
  </r>
  <r>
    <n v="16193"/>
    <n v="236"/>
    <n v="2"/>
    <n v="630.43000000000018"/>
    <n v="2"/>
    <n v="2"/>
    <n v="3"/>
    <x v="4"/>
    <x v="0"/>
    <x v="0"/>
  </r>
  <r>
    <n v="16194"/>
    <n v="375"/>
    <n v="1"/>
    <n v="308.59999999999997"/>
    <n v="2"/>
    <n v="1"/>
    <n v="2"/>
    <x v="3"/>
    <x v="0"/>
    <x v="0"/>
  </r>
  <r>
    <n v="16195"/>
    <n v="723"/>
    <n v="1"/>
    <n v="323.25"/>
    <n v="1"/>
    <n v="1"/>
    <n v="2"/>
    <x v="3"/>
    <x v="0"/>
    <x v="0"/>
  </r>
  <r>
    <n v="16196"/>
    <n v="488"/>
    <n v="1"/>
    <n v="93.3"/>
    <n v="1"/>
    <n v="1"/>
    <n v="1"/>
    <x v="3"/>
    <x v="0"/>
    <x v="0"/>
  </r>
  <r>
    <n v="16197"/>
    <n v="469"/>
    <n v="9"/>
    <n v="2016.7099999999996"/>
    <n v="1"/>
    <n v="5"/>
    <n v="4"/>
    <x v="0"/>
    <x v="0"/>
    <x v="0"/>
  </r>
  <r>
    <n v="16198"/>
    <n v="75"/>
    <n v="2"/>
    <n v="1030.0410000000004"/>
    <n v="3"/>
    <n v="2"/>
    <n v="3"/>
    <x v="4"/>
    <x v="1"/>
    <x v="0"/>
  </r>
  <r>
    <n v="16199"/>
    <n v="392"/>
    <n v="7"/>
    <n v="942.75"/>
    <n v="2"/>
    <n v="4"/>
    <n v="3"/>
    <x v="0"/>
    <x v="0"/>
    <x v="0"/>
  </r>
  <r>
    <n v="16200"/>
    <n v="4"/>
    <n v="12"/>
    <n v="5643.4500000000562"/>
    <n v="5"/>
    <n v="5"/>
    <n v="5"/>
    <x v="1"/>
    <x v="1"/>
    <x v="0"/>
  </r>
  <r>
    <n v="16201"/>
    <n v="3"/>
    <n v="5"/>
    <n v="2112.1199999999958"/>
    <n v="5"/>
    <n v="4"/>
    <n v="4"/>
    <x v="1"/>
    <x v="1"/>
    <x v="0"/>
  </r>
  <r>
    <n v="16202"/>
    <n v="360"/>
    <n v="9"/>
    <n v="2501.9899999999925"/>
    <n v="2"/>
    <n v="5"/>
    <n v="4"/>
    <x v="0"/>
    <x v="0"/>
    <x v="0"/>
  </r>
  <r>
    <n v="16203"/>
    <n v="58"/>
    <n v="6"/>
    <n v="1114.5399999999991"/>
    <n v="4"/>
    <n v="4"/>
    <n v="3"/>
    <x v="2"/>
    <x v="1"/>
    <x v="0"/>
  </r>
  <r>
    <n v="16204"/>
    <n v="23"/>
    <n v="3"/>
    <n v="944.24000000000149"/>
    <n v="4"/>
    <n v="3"/>
    <n v="3"/>
    <x v="2"/>
    <x v="1"/>
    <x v="0"/>
  </r>
  <r>
    <n v="16205"/>
    <n v="30"/>
    <n v="7"/>
    <n v="1830.6099999999913"/>
    <n v="4"/>
    <n v="4"/>
    <n v="4"/>
    <x v="1"/>
    <x v="1"/>
    <x v="0"/>
  </r>
  <r>
    <n v="16206"/>
    <n v="54"/>
    <n v="13"/>
    <n v="2602.3199999999947"/>
    <n v="4"/>
    <n v="5"/>
    <n v="4"/>
    <x v="1"/>
    <x v="1"/>
    <x v="0"/>
  </r>
  <r>
    <n v="16207"/>
    <n v="25"/>
    <n v="1"/>
    <n v="394.38000000000005"/>
    <n v="4"/>
    <n v="1"/>
    <n v="2"/>
    <x v="5"/>
    <x v="1"/>
    <x v="0"/>
  </r>
  <r>
    <n v="16208"/>
    <n v="44"/>
    <n v="10"/>
    <n v="3440.4499999999862"/>
    <n v="4"/>
    <n v="5"/>
    <n v="5"/>
    <x v="1"/>
    <x v="1"/>
    <x v="0"/>
  </r>
  <r>
    <n v="16209"/>
    <n v="88"/>
    <n v="9"/>
    <n v="4146.7800000000007"/>
    <n v="3"/>
    <n v="5"/>
    <n v="5"/>
    <x v="2"/>
    <x v="1"/>
    <x v="0"/>
  </r>
  <r>
    <n v="16210"/>
    <n v="1"/>
    <n v="35"/>
    <n v="38489.509999999915"/>
    <n v="5"/>
    <n v="5"/>
    <n v="5"/>
    <x v="1"/>
    <x v="1"/>
    <x v="0"/>
  </r>
  <r>
    <n v="16211"/>
    <n v="88"/>
    <n v="3"/>
    <n v="1090.5899999999995"/>
    <n v="3"/>
    <n v="3"/>
    <n v="3"/>
    <x v="2"/>
    <x v="1"/>
    <x v="0"/>
  </r>
  <r>
    <n v="16212"/>
    <n v="19"/>
    <n v="4"/>
    <n v="1293.7100000000016"/>
    <n v="5"/>
    <n v="3"/>
    <n v="4"/>
    <x v="2"/>
    <x v="1"/>
    <x v="0"/>
  </r>
  <r>
    <n v="16213"/>
    <n v="78"/>
    <n v="1"/>
    <n v="159"/>
    <n v="3"/>
    <n v="1"/>
    <n v="1"/>
    <x v="4"/>
    <x v="1"/>
    <x v="0"/>
  </r>
  <r>
    <n v="16214"/>
    <n v="170"/>
    <n v="4"/>
    <n v="2038.2499999999998"/>
    <n v="3"/>
    <n v="3"/>
    <n v="4"/>
    <x v="2"/>
    <x v="0"/>
    <x v="0"/>
  </r>
  <r>
    <n v="16215"/>
    <n v="80"/>
    <n v="1"/>
    <n v="242.34999999999994"/>
    <n v="3"/>
    <n v="1"/>
    <n v="1"/>
    <x v="4"/>
    <x v="1"/>
    <x v="0"/>
  </r>
  <r>
    <n v="16216"/>
    <n v="267"/>
    <n v="1"/>
    <n v="914.93000000000006"/>
    <n v="2"/>
    <n v="1"/>
    <n v="3"/>
    <x v="4"/>
    <x v="0"/>
    <x v="0"/>
  </r>
  <r>
    <n v="16217"/>
    <n v="235"/>
    <n v="2"/>
    <n v="304.25000000000006"/>
    <n v="2"/>
    <n v="2"/>
    <n v="2"/>
    <x v="3"/>
    <x v="0"/>
    <x v="0"/>
  </r>
  <r>
    <n v="16218"/>
    <n v="29"/>
    <n v="13"/>
    <n v="4439.969999999983"/>
    <n v="4"/>
    <n v="5"/>
    <n v="5"/>
    <x v="1"/>
    <x v="1"/>
    <x v="0"/>
  </r>
  <r>
    <n v="16219"/>
    <n v="500"/>
    <n v="1"/>
    <n v="40.799999999999997"/>
    <n v="1"/>
    <n v="1"/>
    <n v="1"/>
    <x v="3"/>
    <x v="0"/>
    <x v="0"/>
  </r>
  <r>
    <n v="16221"/>
    <n v="36"/>
    <n v="9"/>
    <n v="2235.5100000000061"/>
    <n v="4"/>
    <n v="5"/>
    <n v="4"/>
    <x v="1"/>
    <x v="1"/>
    <x v="0"/>
  </r>
  <r>
    <n v="16222"/>
    <n v="318"/>
    <n v="2"/>
    <n v="1345.2200000000009"/>
    <n v="2"/>
    <n v="2"/>
    <n v="4"/>
    <x v="4"/>
    <x v="0"/>
    <x v="0"/>
  </r>
  <r>
    <n v="16223"/>
    <n v="374"/>
    <n v="2"/>
    <n v="1102.3500000000026"/>
    <n v="2"/>
    <n v="2"/>
    <n v="3"/>
    <x v="4"/>
    <x v="0"/>
    <x v="0"/>
  </r>
  <r>
    <n v="16224"/>
    <n v="57"/>
    <n v="5"/>
    <n v="1616.54"/>
    <n v="4"/>
    <n v="4"/>
    <n v="4"/>
    <x v="1"/>
    <x v="1"/>
    <x v="0"/>
  </r>
  <r>
    <n v="16225"/>
    <n v="44"/>
    <n v="15"/>
    <n v="2867.4100000000062"/>
    <n v="4"/>
    <n v="5"/>
    <n v="4"/>
    <x v="1"/>
    <x v="1"/>
    <x v="0"/>
  </r>
  <r>
    <n v="16226"/>
    <n v="203"/>
    <n v="5"/>
    <n v="672.16999999999962"/>
    <n v="2"/>
    <n v="4"/>
    <n v="3"/>
    <x v="0"/>
    <x v="0"/>
    <x v="0"/>
  </r>
  <r>
    <n v="16227"/>
    <n v="225"/>
    <n v="3"/>
    <n v="1027.2200000000005"/>
    <n v="2"/>
    <n v="3"/>
    <n v="3"/>
    <x v="0"/>
    <x v="0"/>
    <x v="0"/>
  </r>
  <r>
    <n v="16228"/>
    <n v="385"/>
    <n v="3"/>
    <n v="890.80999999999949"/>
    <n v="2"/>
    <n v="3"/>
    <n v="3"/>
    <x v="0"/>
    <x v="0"/>
    <x v="0"/>
  </r>
  <r>
    <n v="16229"/>
    <n v="87"/>
    <n v="6"/>
    <n v="2867.8599999999897"/>
    <n v="3"/>
    <n v="4"/>
    <n v="4"/>
    <x v="2"/>
    <x v="1"/>
    <x v="0"/>
  </r>
  <r>
    <n v="16230"/>
    <n v="189"/>
    <n v="2"/>
    <n v="542.03000000000009"/>
    <n v="3"/>
    <n v="2"/>
    <n v="2"/>
    <x v="4"/>
    <x v="0"/>
    <x v="0"/>
  </r>
  <r>
    <n v="16231"/>
    <n v="379"/>
    <n v="4"/>
    <n v="1078.2200000000009"/>
    <n v="2"/>
    <n v="3"/>
    <n v="3"/>
    <x v="0"/>
    <x v="0"/>
    <x v="0"/>
  </r>
  <r>
    <n v="16232"/>
    <n v="43"/>
    <n v="7"/>
    <n v="2712.9699999999989"/>
    <n v="4"/>
    <n v="4"/>
    <n v="4"/>
    <x v="1"/>
    <x v="1"/>
    <x v="0"/>
  </r>
  <r>
    <n v="16233"/>
    <n v="71"/>
    <n v="9"/>
    <n v="1965.7100000000016"/>
    <n v="3"/>
    <n v="5"/>
    <n v="4"/>
    <x v="2"/>
    <x v="1"/>
    <x v="0"/>
  </r>
  <r>
    <n v="16234"/>
    <n v="476"/>
    <n v="3"/>
    <n v="333.18"/>
    <n v="1"/>
    <n v="3"/>
    <n v="2"/>
    <x v="0"/>
    <x v="0"/>
    <x v="0"/>
  </r>
  <r>
    <n v="16235"/>
    <n v="40"/>
    <n v="9"/>
    <n v="2053.7099999999937"/>
    <n v="4"/>
    <n v="5"/>
    <n v="4"/>
    <x v="1"/>
    <x v="1"/>
    <x v="0"/>
  </r>
  <r>
    <n v="16236"/>
    <n v="78"/>
    <n v="1"/>
    <n v="432.19999999999993"/>
    <n v="3"/>
    <n v="1"/>
    <n v="2"/>
    <x v="4"/>
    <x v="1"/>
    <x v="0"/>
  </r>
  <r>
    <n v="16237"/>
    <n v="437"/>
    <n v="1"/>
    <n v="136.65"/>
    <n v="1"/>
    <n v="1"/>
    <n v="1"/>
    <x v="3"/>
    <x v="0"/>
    <x v="0"/>
  </r>
  <r>
    <n v="16238"/>
    <n v="422"/>
    <n v="1"/>
    <n v="63.659999999999989"/>
    <n v="1"/>
    <n v="1"/>
    <n v="1"/>
    <x v="3"/>
    <x v="0"/>
    <x v="0"/>
  </r>
  <r>
    <n v="16239"/>
    <n v="56"/>
    <n v="6"/>
    <n v="1492.1999999999991"/>
    <n v="4"/>
    <n v="4"/>
    <n v="4"/>
    <x v="1"/>
    <x v="1"/>
    <x v="0"/>
  </r>
  <r>
    <n v="16240"/>
    <n v="24"/>
    <n v="2"/>
    <n v="3718.7999999999925"/>
    <n v="4"/>
    <n v="2"/>
    <n v="5"/>
    <x v="5"/>
    <x v="1"/>
    <x v="0"/>
  </r>
  <r>
    <n v="16241"/>
    <n v="9"/>
    <n v="16"/>
    <n v="4329.3100000000368"/>
    <n v="5"/>
    <n v="5"/>
    <n v="5"/>
    <x v="1"/>
    <x v="1"/>
    <x v="0"/>
  </r>
  <r>
    <n v="16242"/>
    <n v="8"/>
    <n v="14"/>
    <n v="7474.4000000000133"/>
    <n v="5"/>
    <n v="5"/>
    <n v="5"/>
    <x v="1"/>
    <x v="1"/>
    <x v="0"/>
  </r>
  <r>
    <n v="16243"/>
    <n v="33"/>
    <n v="2"/>
    <n v="409.09999999999991"/>
    <n v="4"/>
    <n v="2"/>
    <n v="2"/>
    <x v="5"/>
    <x v="1"/>
    <x v="0"/>
  </r>
  <r>
    <n v="16244"/>
    <n v="211"/>
    <n v="2"/>
    <n v="2579.380000000001"/>
    <n v="2"/>
    <n v="2"/>
    <n v="4"/>
    <x v="4"/>
    <x v="0"/>
    <x v="0"/>
  </r>
  <r>
    <n v="16245"/>
    <n v="23"/>
    <n v="3"/>
    <n v="1413.6600000000026"/>
    <n v="4"/>
    <n v="3"/>
    <n v="4"/>
    <x v="2"/>
    <x v="1"/>
    <x v="0"/>
  </r>
  <r>
    <n v="16246"/>
    <n v="459"/>
    <n v="2"/>
    <n v="827.24999999999989"/>
    <n v="1"/>
    <n v="2"/>
    <n v="3"/>
    <x v="4"/>
    <x v="0"/>
    <x v="0"/>
  </r>
  <r>
    <n v="16247"/>
    <n v="170"/>
    <n v="1"/>
    <n v="114.55999999999999"/>
    <n v="3"/>
    <n v="1"/>
    <n v="1"/>
    <x v="4"/>
    <x v="0"/>
    <x v="0"/>
  </r>
  <r>
    <n v="16248"/>
    <n v="61"/>
    <n v="1"/>
    <n v="152.94000000000003"/>
    <n v="3"/>
    <n v="1"/>
    <n v="1"/>
    <x v="4"/>
    <x v="1"/>
    <x v="0"/>
  </r>
  <r>
    <n v="16249"/>
    <n v="52"/>
    <n v="5"/>
    <n v="1800.0700000000031"/>
    <n v="4"/>
    <n v="4"/>
    <n v="4"/>
    <x v="1"/>
    <x v="1"/>
    <x v="0"/>
  </r>
  <r>
    <n v="16250"/>
    <n v="261"/>
    <n v="3"/>
    <n v="791.38000000000022"/>
    <n v="2"/>
    <n v="3"/>
    <n v="3"/>
    <x v="0"/>
    <x v="0"/>
    <x v="0"/>
  </r>
  <r>
    <n v="16251"/>
    <n v="512"/>
    <n v="1"/>
    <n v="128.30999999999997"/>
    <n v="1"/>
    <n v="1"/>
    <n v="1"/>
    <x v="3"/>
    <x v="0"/>
    <x v="0"/>
  </r>
  <r>
    <n v="16252"/>
    <n v="382"/>
    <n v="1"/>
    <n v="295.09000000000009"/>
    <n v="2"/>
    <n v="1"/>
    <n v="2"/>
    <x v="3"/>
    <x v="0"/>
    <x v="0"/>
  </r>
  <r>
    <n v="16253"/>
    <n v="66"/>
    <n v="7"/>
    <n v="7310.1499999999596"/>
    <n v="3"/>
    <n v="4"/>
    <n v="5"/>
    <x v="2"/>
    <x v="1"/>
    <x v="0"/>
  </r>
  <r>
    <n v="16254"/>
    <n v="378"/>
    <n v="3"/>
    <n v="985.13999999999965"/>
    <n v="2"/>
    <n v="3"/>
    <n v="3"/>
    <x v="0"/>
    <x v="0"/>
    <x v="0"/>
  </r>
  <r>
    <n v="16255"/>
    <n v="16"/>
    <n v="15"/>
    <n v="4906.7999999999884"/>
    <n v="5"/>
    <n v="5"/>
    <n v="5"/>
    <x v="1"/>
    <x v="1"/>
    <x v="0"/>
  </r>
  <r>
    <n v="16256"/>
    <n v="266"/>
    <n v="3"/>
    <n v="1629.3700000000006"/>
    <n v="2"/>
    <n v="3"/>
    <n v="4"/>
    <x v="0"/>
    <x v="0"/>
    <x v="0"/>
  </r>
  <r>
    <n v="16257"/>
    <n v="176"/>
    <n v="1"/>
    <n v="46.95"/>
    <n v="3"/>
    <n v="1"/>
    <n v="1"/>
    <x v="4"/>
    <x v="0"/>
    <x v="0"/>
  </r>
  <r>
    <n v="16258"/>
    <n v="45"/>
    <n v="15"/>
    <n v="11942.520000000017"/>
    <n v="4"/>
    <n v="5"/>
    <n v="5"/>
    <x v="1"/>
    <x v="1"/>
    <x v="0"/>
  </r>
  <r>
    <n v="16259"/>
    <n v="410"/>
    <n v="3"/>
    <n v="361.9399999999996"/>
    <n v="2"/>
    <n v="3"/>
    <n v="2"/>
    <x v="0"/>
    <x v="0"/>
    <x v="0"/>
  </r>
  <r>
    <n v="16260"/>
    <n v="50"/>
    <n v="1"/>
    <n v="1035.4500000000003"/>
    <n v="4"/>
    <n v="1"/>
    <n v="3"/>
    <x v="5"/>
    <x v="1"/>
    <x v="0"/>
  </r>
  <r>
    <n v="16261"/>
    <n v="17"/>
    <n v="6"/>
    <n v="1059.4500000000014"/>
    <n v="5"/>
    <n v="4"/>
    <n v="3"/>
    <x v="2"/>
    <x v="1"/>
    <x v="0"/>
  </r>
  <r>
    <n v="16262"/>
    <n v="378"/>
    <n v="1"/>
    <n v="755.15000000000066"/>
    <n v="2"/>
    <n v="1"/>
    <n v="3"/>
    <x v="4"/>
    <x v="0"/>
    <x v="0"/>
  </r>
  <r>
    <n v="16263"/>
    <n v="423"/>
    <n v="1"/>
    <n v="351.01000000000016"/>
    <n v="1"/>
    <n v="1"/>
    <n v="2"/>
    <x v="3"/>
    <x v="0"/>
    <x v="0"/>
  </r>
  <r>
    <n v="16264"/>
    <n v="438"/>
    <n v="2"/>
    <n v="837.52999999999929"/>
    <n v="1"/>
    <n v="2"/>
    <n v="3"/>
    <x v="4"/>
    <x v="0"/>
    <x v="0"/>
  </r>
  <r>
    <n v="16265"/>
    <n v="9"/>
    <n v="12"/>
    <n v="6935.1699999999682"/>
    <n v="5"/>
    <n v="5"/>
    <n v="5"/>
    <x v="1"/>
    <x v="1"/>
    <x v="0"/>
  </r>
  <r>
    <n v="16266"/>
    <n v="73"/>
    <n v="14"/>
    <n v="1757.9500000000023"/>
    <n v="3"/>
    <n v="5"/>
    <n v="4"/>
    <x v="2"/>
    <x v="1"/>
    <x v="0"/>
  </r>
  <r>
    <n v="16267"/>
    <n v="591"/>
    <n v="1"/>
    <n v="186.66000000000003"/>
    <n v="1"/>
    <n v="1"/>
    <n v="1"/>
    <x v="3"/>
    <x v="0"/>
    <x v="0"/>
  </r>
  <r>
    <n v="16268"/>
    <n v="71"/>
    <n v="2"/>
    <n v="667.65000000000055"/>
    <n v="3"/>
    <n v="2"/>
    <n v="3"/>
    <x v="4"/>
    <x v="1"/>
    <x v="0"/>
  </r>
  <r>
    <n v="16269"/>
    <n v="437"/>
    <n v="1"/>
    <n v="717.56999999999982"/>
    <n v="1"/>
    <n v="1"/>
    <n v="3"/>
    <x v="4"/>
    <x v="0"/>
    <x v="0"/>
  </r>
  <r>
    <n v="16270"/>
    <n v="353"/>
    <n v="1"/>
    <n v="1141.2399999999996"/>
    <n v="2"/>
    <n v="1"/>
    <n v="3"/>
    <x v="4"/>
    <x v="0"/>
    <x v="0"/>
  </r>
  <r>
    <n v="16271"/>
    <n v="2"/>
    <n v="10"/>
    <n v="3463.0200000000127"/>
    <n v="5"/>
    <n v="5"/>
    <n v="5"/>
    <x v="1"/>
    <x v="1"/>
    <x v="0"/>
  </r>
  <r>
    <n v="16272"/>
    <n v="116"/>
    <n v="1"/>
    <n v="411.70000000000016"/>
    <n v="3"/>
    <n v="1"/>
    <n v="2"/>
    <x v="4"/>
    <x v="0"/>
    <x v="0"/>
  </r>
  <r>
    <n v="16273"/>
    <n v="648"/>
    <n v="2"/>
    <n v="336.04"/>
    <n v="1"/>
    <n v="2"/>
    <n v="2"/>
    <x v="3"/>
    <x v="0"/>
    <x v="0"/>
  </r>
  <r>
    <n v="16274"/>
    <n v="373"/>
    <n v="1"/>
    <n v="715.89999999999816"/>
    <n v="2"/>
    <n v="1"/>
    <n v="3"/>
    <x v="4"/>
    <x v="0"/>
    <x v="0"/>
  </r>
  <r>
    <n v="16275"/>
    <n v="196"/>
    <n v="3"/>
    <n v="2151.1099999999938"/>
    <n v="2"/>
    <n v="3"/>
    <n v="4"/>
    <x v="0"/>
    <x v="0"/>
    <x v="0"/>
  </r>
  <r>
    <n v="16276"/>
    <n v="176"/>
    <n v="3"/>
    <n v="2629.39"/>
    <n v="3"/>
    <n v="3"/>
    <n v="4"/>
    <x v="2"/>
    <x v="0"/>
    <x v="0"/>
  </r>
  <r>
    <n v="16277"/>
    <n v="733"/>
    <n v="1"/>
    <n v="188.69"/>
    <n v="1"/>
    <n v="1"/>
    <n v="1"/>
    <x v="3"/>
    <x v="0"/>
    <x v="0"/>
  </r>
  <r>
    <n v="16278"/>
    <n v="100"/>
    <n v="3"/>
    <n v="1117.8399999999986"/>
    <n v="3"/>
    <n v="3"/>
    <n v="3"/>
    <x v="2"/>
    <x v="0"/>
    <x v="0"/>
  </r>
  <r>
    <n v="16279"/>
    <n v="21"/>
    <n v="9"/>
    <n v="5705.0800000000281"/>
    <n v="4"/>
    <n v="5"/>
    <n v="5"/>
    <x v="1"/>
    <x v="1"/>
    <x v="0"/>
  </r>
  <r>
    <n v="16280"/>
    <n v="725"/>
    <n v="1"/>
    <n v="238.05000000000007"/>
    <n v="1"/>
    <n v="1"/>
    <n v="1"/>
    <x v="3"/>
    <x v="0"/>
    <x v="0"/>
  </r>
  <r>
    <n v="16281"/>
    <n v="72"/>
    <n v="3"/>
    <n v="3424.0200000000009"/>
    <n v="3"/>
    <n v="3"/>
    <n v="5"/>
    <x v="2"/>
    <x v="1"/>
    <x v="0"/>
  </r>
  <r>
    <n v="16282"/>
    <n v="339"/>
    <n v="3"/>
    <n v="1307.5800000000011"/>
    <n v="2"/>
    <n v="3"/>
    <n v="4"/>
    <x v="0"/>
    <x v="0"/>
    <x v="0"/>
  </r>
  <r>
    <n v="16283"/>
    <n v="5"/>
    <n v="8"/>
    <n v="4403.8199999999842"/>
    <n v="5"/>
    <n v="4"/>
    <n v="5"/>
    <x v="1"/>
    <x v="1"/>
    <x v="0"/>
  </r>
  <r>
    <n v="16284"/>
    <n v="31"/>
    <n v="3"/>
    <n v="1029.7700000000004"/>
    <n v="4"/>
    <n v="3"/>
    <n v="3"/>
    <x v="2"/>
    <x v="1"/>
    <x v="0"/>
  </r>
  <r>
    <n v="16285"/>
    <n v="646"/>
    <n v="1"/>
    <n v="176.89999999999995"/>
    <n v="1"/>
    <n v="1"/>
    <n v="1"/>
    <x v="3"/>
    <x v="0"/>
    <x v="0"/>
  </r>
  <r>
    <n v="16286"/>
    <n v="477"/>
    <n v="2"/>
    <n v="328.9500000000001"/>
    <n v="1"/>
    <n v="2"/>
    <n v="2"/>
    <x v="3"/>
    <x v="0"/>
    <x v="0"/>
  </r>
  <r>
    <n v="16287"/>
    <n v="169"/>
    <n v="5"/>
    <n v="1006.9800000000006"/>
    <n v="3"/>
    <n v="4"/>
    <n v="3"/>
    <x v="2"/>
    <x v="0"/>
    <x v="0"/>
  </r>
  <r>
    <n v="16288"/>
    <n v="470"/>
    <n v="1"/>
    <n v="129.85000000000002"/>
    <n v="1"/>
    <n v="1"/>
    <n v="1"/>
    <x v="3"/>
    <x v="0"/>
    <x v="0"/>
  </r>
  <r>
    <n v="16289"/>
    <n v="462"/>
    <n v="1"/>
    <n v="136.30999999999997"/>
    <n v="1"/>
    <n v="1"/>
    <n v="1"/>
    <x v="3"/>
    <x v="0"/>
    <x v="0"/>
  </r>
  <r>
    <n v="16290"/>
    <n v="464"/>
    <n v="4"/>
    <n v="2069.2999999999952"/>
    <n v="1"/>
    <n v="3"/>
    <n v="4"/>
    <x v="0"/>
    <x v="0"/>
    <x v="0"/>
  </r>
  <r>
    <n v="16291"/>
    <n v="682"/>
    <n v="1"/>
    <n v="117.72"/>
    <n v="1"/>
    <n v="1"/>
    <n v="1"/>
    <x v="3"/>
    <x v="0"/>
    <x v="8"/>
  </r>
  <r>
    <n v="16292"/>
    <n v="121"/>
    <n v="5"/>
    <n v="1253.7600000000007"/>
    <n v="3"/>
    <n v="4"/>
    <n v="4"/>
    <x v="2"/>
    <x v="0"/>
    <x v="0"/>
  </r>
  <r>
    <n v="16293"/>
    <n v="21"/>
    <n v="15"/>
    <n v="4657.9499999999798"/>
    <n v="4"/>
    <n v="5"/>
    <n v="5"/>
    <x v="1"/>
    <x v="1"/>
    <x v="0"/>
  </r>
  <r>
    <n v="16294"/>
    <n v="476"/>
    <n v="1"/>
    <n v="126.04999999999998"/>
    <n v="1"/>
    <n v="1"/>
    <n v="1"/>
    <x v="3"/>
    <x v="0"/>
    <x v="0"/>
  </r>
  <r>
    <n v="16295"/>
    <n v="9"/>
    <n v="4"/>
    <n v="1328.5500000000018"/>
    <n v="5"/>
    <n v="3"/>
    <n v="4"/>
    <x v="2"/>
    <x v="1"/>
    <x v="0"/>
  </r>
  <r>
    <n v="16296"/>
    <n v="626"/>
    <n v="4"/>
    <n v="1313.6699999999987"/>
    <n v="1"/>
    <n v="3"/>
    <n v="4"/>
    <x v="0"/>
    <x v="0"/>
    <x v="0"/>
  </r>
  <r>
    <n v="16297"/>
    <n v="268"/>
    <n v="1"/>
    <n v="301.89999999999992"/>
    <n v="2"/>
    <n v="1"/>
    <n v="2"/>
    <x v="3"/>
    <x v="0"/>
    <x v="0"/>
  </r>
  <r>
    <n v="16298"/>
    <n v="22"/>
    <n v="7"/>
    <n v="1085.6999999999994"/>
    <n v="4"/>
    <n v="4"/>
    <n v="3"/>
    <x v="2"/>
    <x v="1"/>
    <x v="0"/>
  </r>
  <r>
    <n v="16299"/>
    <n v="477"/>
    <n v="1"/>
    <n v="193.64999999999995"/>
    <n v="1"/>
    <n v="1"/>
    <n v="1"/>
    <x v="3"/>
    <x v="0"/>
    <x v="0"/>
  </r>
  <r>
    <n v="16300"/>
    <n v="430"/>
    <n v="3"/>
    <n v="1392.4299999999944"/>
    <n v="1"/>
    <n v="3"/>
    <n v="4"/>
    <x v="0"/>
    <x v="0"/>
    <x v="0"/>
  </r>
  <r>
    <n v="16301"/>
    <n v="736"/>
    <n v="1"/>
    <n v="107.33"/>
    <n v="1"/>
    <n v="1"/>
    <n v="1"/>
    <x v="3"/>
    <x v="0"/>
    <x v="0"/>
  </r>
  <r>
    <n v="16302"/>
    <n v="126"/>
    <n v="1"/>
    <n v="233.21999999999997"/>
    <n v="3"/>
    <n v="1"/>
    <n v="1"/>
    <x v="4"/>
    <x v="0"/>
    <x v="0"/>
  </r>
  <r>
    <n v="16303"/>
    <n v="25"/>
    <n v="7"/>
    <n v="7928.270000000015"/>
    <n v="4"/>
    <n v="4"/>
    <n v="5"/>
    <x v="1"/>
    <x v="1"/>
    <x v="0"/>
  </r>
  <r>
    <n v="16304"/>
    <n v="694"/>
    <n v="1"/>
    <n v="381.65999999999991"/>
    <n v="1"/>
    <n v="1"/>
    <n v="2"/>
    <x v="3"/>
    <x v="0"/>
    <x v="0"/>
  </r>
  <r>
    <n v="16305"/>
    <n v="138"/>
    <n v="1"/>
    <n v="361.2200000000002"/>
    <n v="3"/>
    <n v="1"/>
    <n v="2"/>
    <x v="4"/>
    <x v="0"/>
    <x v="0"/>
  </r>
  <r>
    <n v="16306"/>
    <n v="213"/>
    <n v="7"/>
    <n v="1192.8200000000013"/>
    <n v="2"/>
    <n v="4"/>
    <n v="3"/>
    <x v="0"/>
    <x v="0"/>
    <x v="0"/>
  </r>
  <r>
    <n v="16307"/>
    <n v="429"/>
    <n v="3"/>
    <n v="1194.9199999999994"/>
    <n v="1"/>
    <n v="3"/>
    <n v="3"/>
    <x v="0"/>
    <x v="0"/>
    <x v="0"/>
  </r>
  <r>
    <n v="16308"/>
    <n v="37"/>
    <n v="7"/>
    <n v="5120"/>
    <n v="4"/>
    <n v="4"/>
    <n v="5"/>
    <x v="1"/>
    <x v="1"/>
    <x v="0"/>
  </r>
  <r>
    <n v="16309"/>
    <n v="106"/>
    <n v="2"/>
    <n v="706.56999999999982"/>
    <n v="3"/>
    <n v="2"/>
    <n v="3"/>
    <x v="4"/>
    <x v="0"/>
    <x v="0"/>
  </r>
  <r>
    <n v="16310"/>
    <n v="414"/>
    <n v="2"/>
    <n v="460.08"/>
    <n v="1"/>
    <n v="2"/>
    <n v="2"/>
    <x v="3"/>
    <x v="0"/>
    <x v="0"/>
  </r>
  <r>
    <n v="16311"/>
    <n v="17"/>
    <n v="2"/>
    <n v="616.26000000000067"/>
    <n v="5"/>
    <n v="2"/>
    <n v="2"/>
    <x v="5"/>
    <x v="1"/>
    <x v="0"/>
  </r>
  <r>
    <n v="16312"/>
    <n v="432"/>
    <n v="1"/>
    <n v="171.15000000000003"/>
    <n v="1"/>
    <n v="1"/>
    <n v="1"/>
    <x v="3"/>
    <x v="0"/>
    <x v="0"/>
  </r>
  <r>
    <n v="16313"/>
    <n v="3"/>
    <n v="2"/>
    <n v="274.15000000000003"/>
    <n v="5"/>
    <n v="2"/>
    <n v="1"/>
    <x v="5"/>
    <x v="1"/>
    <x v="0"/>
  </r>
  <r>
    <n v="16314"/>
    <n v="389"/>
    <n v="3"/>
    <n v="1491.399999999999"/>
    <n v="2"/>
    <n v="3"/>
    <n v="4"/>
    <x v="0"/>
    <x v="0"/>
    <x v="0"/>
  </r>
  <r>
    <n v="16315"/>
    <n v="330"/>
    <n v="2"/>
    <n v="402.70999999999992"/>
    <n v="2"/>
    <n v="2"/>
    <n v="2"/>
    <x v="3"/>
    <x v="0"/>
    <x v="0"/>
  </r>
  <r>
    <n v="16316"/>
    <n v="64"/>
    <n v="13"/>
    <n v="5744.9099999999835"/>
    <n v="3"/>
    <n v="5"/>
    <n v="5"/>
    <x v="2"/>
    <x v="1"/>
    <x v="0"/>
  </r>
  <r>
    <n v="16317"/>
    <n v="119"/>
    <n v="5"/>
    <n v="2192.5100000000025"/>
    <n v="3"/>
    <n v="4"/>
    <n v="4"/>
    <x v="2"/>
    <x v="0"/>
    <x v="0"/>
  </r>
  <r>
    <n v="16318"/>
    <n v="35"/>
    <n v="1"/>
    <n v="328.14999999999992"/>
    <n v="4"/>
    <n v="1"/>
    <n v="2"/>
    <x v="5"/>
    <x v="1"/>
    <x v="0"/>
  </r>
  <r>
    <n v="16319"/>
    <n v="217"/>
    <n v="1"/>
    <n v="404.40000000000003"/>
    <n v="2"/>
    <n v="1"/>
    <n v="2"/>
    <x v="3"/>
    <x v="0"/>
    <x v="0"/>
  </r>
  <r>
    <n v="16320"/>
    <n v="172"/>
    <n v="6"/>
    <n v="5628.9899999999916"/>
    <n v="3"/>
    <n v="4"/>
    <n v="5"/>
    <x v="2"/>
    <x v="0"/>
    <x v="5"/>
  </r>
  <r>
    <n v="16321"/>
    <n v="72"/>
    <n v="7"/>
    <n v="604.54999999999961"/>
    <n v="3"/>
    <n v="4"/>
    <n v="2"/>
    <x v="4"/>
    <x v="1"/>
    <x v="14"/>
  </r>
  <r>
    <n v="16322"/>
    <n v="1"/>
    <n v="2"/>
    <n v="326.75000000000006"/>
    <n v="5"/>
    <n v="2"/>
    <n v="2"/>
    <x v="5"/>
    <x v="1"/>
    <x v="0"/>
  </r>
  <r>
    <n v="16323"/>
    <n v="196"/>
    <n v="2"/>
    <n v="353.66"/>
    <n v="2"/>
    <n v="2"/>
    <n v="2"/>
    <x v="3"/>
    <x v="0"/>
    <x v="0"/>
  </r>
  <r>
    <n v="16324"/>
    <n v="128"/>
    <n v="3"/>
    <n v="428.68000000000023"/>
    <n v="3"/>
    <n v="3"/>
    <n v="2"/>
    <x v="4"/>
    <x v="0"/>
    <x v="0"/>
  </r>
  <r>
    <n v="16325"/>
    <n v="46"/>
    <n v="12"/>
    <n v="3597.4999999999995"/>
    <n v="4"/>
    <n v="5"/>
    <n v="5"/>
    <x v="1"/>
    <x v="1"/>
    <x v="0"/>
  </r>
  <r>
    <n v="16326"/>
    <n v="5"/>
    <n v="24"/>
    <n v="4826.9900000000225"/>
    <n v="5"/>
    <n v="5"/>
    <n v="5"/>
    <x v="1"/>
    <x v="1"/>
    <x v="0"/>
  </r>
  <r>
    <n v="16327"/>
    <n v="14"/>
    <n v="16"/>
    <n v="10731.339999999891"/>
    <n v="5"/>
    <n v="5"/>
    <n v="5"/>
    <x v="1"/>
    <x v="1"/>
    <x v="0"/>
  </r>
  <r>
    <n v="16328"/>
    <n v="563"/>
    <n v="1"/>
    <n v="310.83"/>
    <n v="1"/>
    <n v="1"/>
    <n v="2"/>
    <x v="3"/>
    <x v="0"/>
    <x v="0"/>
  </r>
  <r>
    <n v="16329"/>
    <n v="427"/>
    <n v="4"/>
    <n v="1703.0700000000045"/>
    <n v="1"/>
    <n v="3"/>
    <n v="4"/>
    <x v="0"/>
    <x v="0"/>
    <x v="0"/>
  </r>
  <r>
    <n v="16330"/>
    <n v="17"/>
    <n v="7"/>
    <n v="634.33000000000141"/>
    <n v="5"/>
    <n v="4"/>
    <n v="3"/>
    <x v="2"/>
    <x v="1"/>
    <x v="0"/>
  </r>
  <r>
    <n v="16331"/>
    <n v="432"/>
    <n v="6"/>
    <n v="2037.6999999999989"/>
    <n v="1"/>
    <n v="4"/>
    <n v="4"/>
    <x v="0"/>
    <x v="0"/>
    <x v="0"/>
  </r>
  <r>
    <n v="16332"/>
    <n v="28"/>
    <n v="11"/>
    <n v="2010.4099999999926"/>
    <n v="4"/>
    <n v="5"/>
    <n v="4"/>
    <x v="1"/>
    <x v="1"/>
    <x v="0"/>
  </r>
  <r>
    <n v="16333"/>
    <n v="7"/>
    <n v="22"/>
    <n v="26626.800000000021"/>
    <n v="5"/>
    <n v="5"/>
    <n v="5"/>
    <x v="1"/>
    <x v="1"/>
    <x v="0"/>
  </r>
  <r>
    <n v="16334"/>
    <n v="492"/>
    <n v="1"/>
    <n v="277.47999999999968"/>
    <n v="1"/>
    <n v="1"/>
    <n v="1"/>
    <x v="3"/>
    <x v="0"/>
    <x v="0"/>
  </r>
  <r>
    <n v="16335"/>
    <n v="551"/>
    <n v="7"/>
    <n v="2774.0000000000005"/>
    <n v="1"/>
    <n v="4"/>
    <n v="4"/>
    <x v="0"/>
    <x v="0"/>
    <x v="0"/>
  </r>
  <r>
    <n v="16336"/>
    <n v="420"/>
    <n v="4"/>
    <n v="3517.6900000000019"/>
    <n v="1"/>
    <n v="3"/>
    <n v="5"/>
    <x v="0"/>
    <x v="0"/>
    <x v="0"/>
  </r>
  <r>
    <n v="16337"/>
    <n v="36"/>
    <n v="1"/>
    <n v="151.04999999999998"/>
    <n v="4"/>
    <n v="1"/>
    <n v="1"/>
    <x v="5"/>
    <x v="1"/>
    <x v="0"/>
  </r>
  <r>
    <n v="16338"/>
    <n v="157"/>
    <n v="1"/>
    <n v="214.8"/>
    <n v="3"/>
    <n v="1"/>
    <n v="1"/>
    <x v="4"/>
    <x v="0"/>
    <x v="0"/>
  </r>
  <r>
    <n v="16339"/>
    <n v="284"/>
    <n v="1"/>
    <n v="109.95000000000002"/>
    <n v="2"/>
    <n v="1"/>
    <n v="1"/>
    <x v="3"/>
    <x v="0"/>
    <x v="0"/>
  </r>
  <r>
    <n v="16340"/>
    <n v="107"/>
    <n v="3"/>
    <n v="1526.0600000000031"/>
    <n v="3"/>
    <n v="3"/>
    <n v="4"/>
    <x v="2"/>
    <x v="0"/>
    <x v="0"/>
  </r>
  <r>
    <n v="16341"/>
    <n v="24"/>
    <n v="7"/>
    <n v="3850.7899999999977"/>
    <n v="4"/>
    <n v="4"/>
    <n v="5"/>
    <x v="1"/>
    <x v="1"/>
    <x v="0"/>
  </r>
  <r>
    <n v="16342"/>
    <n v="75"/>
    <n v="4"/>
    <n v="322.40999999999997"/>
    <n v="3"/>
    <n v="3"/>
    <n v="2"/>
    <x v="4"/>
    <x v="1"/>
    <x v="0"/>
  </r>
  <r>
    <n v="16343"/>
    <n v="16"/>
    <n v="3"/>
    <n v="687.06999999999982"/>
    <n v="5"/>
    <n v="3"/>
    <n v="3"/>
    <x v="2"/>
    <x v="1"/>
    <x v="0"/>
  </r>
  <r>
    <n v="16344"/>
    <n v="158"/>
    <n v="4"/>
    <n v="842.41999999999905"/>
    <n v="3"/>
    <n v="3"/>
    <n v="3"/>
    <x v="2"/>
    <x v="0"/>
    <x v="0"/>
  </r>
  <r>
    <n v="16345"/>
    <n v="44"/>
    <n v="2"/>
    <n v="1198.7400000000016"/>
    <n v="4"/>
    <n v="2"/>
    <n v="3"/>
    <x v="5"/>
    <x v="1"/>
    <x v="0"/>
  </r>
  <r>
    <n v="16346"/>
    <n v="385"/>
    <n v="1"/>
    <n v="224.5100000000001"/>
    <n v="2"/>
    <n v="1"/>
    <n v="1"/>
    <x v="3"/>
    <x v="0"/>
    <x v="0"/>
  </r>
  <r>
    <n v="16347"/>
    <n v="11"/>
    <n v="11"/>
    <n v="3509.4099999999958"/>
    <n v="5"/>
    <n v="5"/>
    <n v="5"/>
    <x v="1"/>
    <x v="1"/>
    <x v="0"/>
  </r>
  <r>
    <n v="16348"/>
    <n v="32"/>
    <n v="8"/>
    <n v="1798.2199999999877"/>
    <n v="4"/>
    <n v="4"/>
    <n v="4"/>
    <x v="1"/>
    <x v="1"/>
    <x v="0"/>
  </r>
  <r>
    <n v="16349"/>
    <n v="290"/>
    <n v="1"/>
    <n v="53.5"/>
    <n v="2"/>
    <n v="1"/>
    <n v="1"/>
    <x v="3"/>
    <x v="0"/>
    <x v="0"/>
  </r>
  <r>
    <n v="16350"/>
    <n v="21"/>
    <n v="9"/>
    <n v="2253.8899999999931"/>
    <n v="4"/>
    <n v="5"/>
    <n v="4"/>
    <x v="1"/>
    <x v="1"/>
    <x v="0"/>
  </r>
  <r>
    <n v="16351"/>
    <n v="332"/>
    <n v="13"/>
    <n v="3330.0300000000157"/>
    <n v="2"/>
    <n v="5"/>
    <n v="5"/>
    <x v="0"/>
    <x v="0"/>
    <x v="0"/>
  </r>
  <r>
    <n v="16352"/>
    <n v="17"/>
    <n v="2"/>
    <n v="494.4400000000004"/>
    <n v="5"/>
    <n v="2"/>
    <n v="2"/>
    <x v="5"/>
    <x v="1"/>
    <x v="0"/>
  </r>
  <r>
    <n v="16353"/>
    <n v="3"/>
    <n v="38"/>
    <n v="9999.4599999999773"/>
    <n v="5"/>
    <n v="5"/>
    <n v="5"/>
    <x v="1"/>
    <x v="1"/>
    <x v="0"/>
  </r>
  <r>
    <n v="16354"/>
    <n v="63"/>
    <n v="5"/>
    <n v="1129.51"/>
    <n v="3"/>
    <n v="4"/>
    <n v="3"/>
    <x v="2"/>
    <x v="1"/>
    <x v="0"/>
  </r>
  <r>
    <n v="16355"/>
    <n v="375"/>
    <n v="1"/>
    <n v="416.34999999999997"/>
    <n v="2"/>
    <n v="1"/>
    <n v="2"/>
    <x v="3"/>
    <x v="0"/>
    <x v="0"/>
  </r>
  <r>
    <n v="16356"/>
    <n v="197"/>
    <n v="6"/>
    <n v="415.86999999999995"/>
    <n v="2"/>
    <n v="4"/>
    <n v="2"/>
    <x v="0"/>
    <x v="0"/>
    <x v="0"/>
  </r>
  <r>
    <n v="16357"/>
    <n v="33"/>
    <n v="4"/>
    <n v="868.36999999999978"/>
    <n v="4"/>
    <n v="3"/>
    <n v="3"/>
    <x v="2"/>
    <x v="1"/>
    <x v="0"/>
  </r>
  <r>
    <n v="16358"/>
    <n v="1"/>
    <n v="5"/>
    <n v="2919.6500000000074"/>
    <n v="5"/>
    <n v="4"/>
    <n v="4"/>
    <x v="1"/>
    <x v="1"/>
    <x v="0"/>
  </r>
  <r>
    <n v="16359"/>
    <n v="7"/>
    <n v="16"/>
    <n v="2697.7499999999995"/>
    <n v="5"/>
    <n v="5"/>
    <n v="4"/>
    <x v="1"/>
    <x v="1"/>
    <x v="0"/>
  </r>
  <r>
    <n v="16360"/>
    <n v="4"/>
    <n v="6"/>
    <n v="3512.530000000002"/>
    <n v="5"/>
    <n v="4"/>
    <n v="5"/>
    <x v="1"/>
    <x v="1"/>
    <x v="0"/>
  </r>
  <r>
    <n v="16361"/>
    <n v="9"/>
    <n v="4"/>
    <n v="896.66000000000224"/>
    <n v="5"/>
    <n v="3"/>
    <n v="3"/>
    <x v="2"/>
    <x v="1"/>
    <x v="0"/>
  </r>
  <r>
    <n v="16362"/>
    <n v="32"/>
    <n v="6"/>
    <n v="946.94000000000119"/>
    <n v="4"/>
    <n v="4"/>
    <n v="3"/>
    <x v="2"/>
    <x v="1"/>
    <x v="0"/>
  </r>
  <r>
    <n v="16363"/>
    <n v="53"/>
    <n v="1"/>
    <n v="109.35999999999999"/>
    <n v="4"/>
    <n v="1"/>
    <n v="1"/>
    <x v="5"/>
    <x v="1"/>
    <x v="0"/>
  </r>
  <r>
    <n v="16364"/>
    <n v="11"/>
    <n v="2"/>
    <n v="707.04000000000065"/>
    <n v="5"/>
    <n v="2"/>
    <n v="3"/>
    <x v="5"/>
    <x v="1"/>
    <x v="0"/>
  </r>
  <r>
    <n v="16365"/>
    <n v="17"/>
    <n v="15"/>
    <n v="3307.2000000000071"/>
    <n v="5"/>
    <n v="5"/>
    <n v="5"/>
    <x v="1"/>
    <x v="1"/>
    <x v="0"/>
  </r>
  <r>
    <n v="16366"/>
    <n v="18"/>
    <n v="4"/>
    <n v="1548.1300000000015"/>
    <n v="5"/>
    <n v="3"/>
    <n v="4"/>
    <x v="2"/>
    <x v="1"/>
    <x v="0"/>
  </r>
  <r>
    <n v="16367"/>
    <n v="37"/>
    <n v="3"/>
    <n v="1362.4"/>
    <n v="4"/>
    <n v="3"/>
    <n v="4"/>
    <x v="2"/>
    <x v="1"/>
    <x v="0"/>
  </r>
  <r>
    <n v="16368"/>
    <n v="2"/>
    <n v="3"/>
    <n v="640.20999999999924"/>
    <n v="5"/>
    <n v="3"/>
    <n v="3"/>
    <x v="2"/>
    <x v="1"/>
    <x v="0"/>
  </r>
  <r>
    <n v="16369"/>
    <n v="18"/>
    <n v="7"/>
    <n v="2664.8099999999981"/>
    <n v="5"/>
    <n v="4"/>
    <n v="4"/>
    <x v="1"/>
    <x v="1"/>
    <x v="0"/>
  </r>
  <r>
    <n v="16370"/>
    <n v="82"/>
    <n v="4"/>
    <n v="1320.5599999999981"/>
    <n v="3"/>
    <n v="3"/>
    <n v="4"/>
    <x v="2"/>
    <x v="1"/>
    <x v="0"/>
  </r>
  <r>
    <n v="16371"/>
    <n v="448"/>
    <n v="1"/>
    <n v="157.19999999999999"/>
    <n v="1"/>
    <n v="1"/>
    <n v="1"/>
    <x v="3"/>
    <x v="0"/>
    <x v="0"/>
  </r>
  <r>
    <n v="16372"/>
    <n v="33"/>
    <n v="5"/>
    <n v="1328.6099999999904"/>
    <n v="4"/>
    <n v="4"/>
    <n v="4"/>
    <x v="1"/>
    <x v="1"/>
    <x v="0"/>
  </r>
  <r>
    <n v="16373"/>
    <n v="382"/>
    <n v="2"/>
    <n v="309.48999999999984"/>
    <n v="2"/>
    <n v="2"/>
    <n v="2"/>
    <x v="3"/>
    <x v="0"/>
    <x v="0"/>
  </r>
  <r>
    <n v="16374"/>
    <n v="66"/>
    <n v="5"/>
    <n v="1771.4499999999989"/>
    <n v="3"/>
    <n v="4"/>
    <n v="4"/>
    <x v="2"/>
    <x v="1"/>
    <x v="0"/>
  </r>
  <r>
    <n v="16375"/>
    <n v="470"/>
    <n v="2"/>
    <n v="104"/>
    <n v="1"/>
    <n v="2"/>
    <n v="1"/>
    <x v="3"/>
    <x v="0"/>
    <x v="0"/>
  </r>
  <r>
    <n v="16376"/>
    <n v="8"/>
    <n v="2"/>
    <n v="987.00999999999794"/>
    <n v="5"/>
    <n v="2"/>
    <n v="3"/>
    <x v="5"/>
    <x v="1"/>
    <x v="0"/>
  </r>
  <r>
    <n v="16377"/>
    <n v="267"/>
    <n v="2"/>
    <n v="1308.4799999999998"/>
    <n v="2"/>
    <n v="2"/>
    <n v="4"/>
    <x v="4"/>
    <x v="0"/>
    <x v="0"/>
  </r>
  <r>
    <n v="16378"/>
    <n v="247"/>
    <n v="3"/>
    <n v="362.95"/>
    <n v="2"/>
    <n v="3"/>
    <n v="2"/>
    <x v="0"/>
    <x v="0"/>
    <x v="0"/>
  </r>
  <r>
    <n v="16379"/>
    <n v="4"/>
    <n v="4"/>
    <n v="2157.399999999996"/>
    <n v="5"/>
    <n v="3"/>
    <n v="4"/>
    <x v="2"/>
    <x v="1"/>
    <x v="0"/>
  </r>
  <r>
    <n v="16380"/>
    <n v="61"/>
    <n v="1"/>
    <n v="1780.5899999999986"/>
    <n v="3"/>
    <n v="1"/>
    <n v="4"/>
    <x v="4"/>
    <x v="1"/>
    <x v="0"/>
  </r>
  <r>
    <n v="16381"/>
    <n v="395"/>
    <n v="2"/>
    <n v="258.70000000000027"/>
    <n v="2"/>
    <n v="2"/>
    <n v="1"/>
    <x v="3"/>
    <x v="0"/>
    <x v="0"/>
  </r>
  <r>
    <n v="16382"/>
    <n v="408"/>
    <n v="2"/>
    <n v="353.10000000000025"/>
    <n v="2"/>
    <n v="2"/>
    <n v="2"/>
    <x v="3"/>
    <x v="0"/>
    <x v="0"/>
  </r>
  <r>
    <n v="16383"/>
    <n v="74"/>
    <n v="7"/>
    <n v="2974.8400000000042"/>
    <n v="3"/>
    <n v="4"/>
    <n v="5"/>
    <x v="2"/>
    <x v="1"/>
    <x v="0"/>
  </r>
  <r>
    <n v="16384"/>
    <n v="89"/>
    <n v="4"/>
    <n v="1358.9499999999982"/>
    <n v="3"/>
    <n v="3"/>
    <n v="4"/>
    <x v="2"/>
    <x v="1"/>
    <x v="0"/>
  </r>
  <r>
    <n v="16385"/>
    <n v="60"/>
    <n v="5"/>
    <n v="1030.6099999999994"/>
    <n v="3"/>
    <n v="4"/>
    <n v="3"/>
    <x v="2"/>
    <x v="1"/>
    <x v="0"/>
  </r>
  <r>
    <n v="16386"/>
    <n v="28"/>
    <n v="3"/>
    <n v="1102.5899999999972"/>
    <n v="4"/>
    <n v="3"/>
    <n v="3"/>
    <x v="2"/>
    <x v="1"/>
    <x v="0"/>
  </r>
  <r>
    <n v="16387"/>
    <n v="322"/>
    <n v="5"/>
    <n v="918.55000000000155"/>
    <n v="2"/>
    <n v="4"/>
    <n v="3"/>
    <x v="0"/>
    <x v="0"/>
    <x v="0"/>
  </r>
  <r>
    <n v="16388"/>
    <n v="653"/>
    <n v="1"/>
    <n v="186.05"/>
    <n v="1"/>
    <n v="1"/>
    <n v="1"/>
    <x v="3"/>
    <x v="0"/>
    <x v="0"/>
  </r>
  <r>
    <n v="16389"/>
    <n v="53"/>
    <n v="4"/>
    <n v="1382.07"/>
    <n v="4"/>
    <n v="3"/>
    <n v="4"/>
    <x v="2"/>
    <x v="1"/>
    <x v="0"/>
  </r>
  <r>
    <n v="16390"/>
    <n v="536"/>
    <n v="3"/>
    <n v="467.50000000000011"/>
    <n v="1"/>
    <n v="3"/>
    <n v="2"/>
    <x v="0"/>
    <x v="0"/>
    <x v="0"/>
  </r>
  <r>
    <n v="16391"/>
    <n v="400"/>
    <n v="4"/>
    <n v="1103.6100000000017"/>
    <n v="2"/>
    <n v="3"/>
    <n v="3"/>
    <x v="0"/>
    <x v="0"/>
    <x v="0"/>
  </r>
  <r>
    <n v="16392"/>
    <n v="269"/>
    <n v="3"/>
    <n v="763.05000000000189"/>
    <n v="2"/>
    <n v="3"/>
    <n v="3"/>
    <x v="0"/>
    <x v="0"/>
    <x v="0"/>
  </r>
  <r>
    <n v="16393"/>
    <n v="2"/>
    <n v="23"/>
    <n v="5561.660000000059"/>
    <n v="5"/>
    <n v="5"/>
    <n v="5"/>
    <x v="1"/>
    <x v="1"/>
    <x v="0"/>
  </r>
  <r>
    <n v="16394"/>
    <n v="56"/>
    <n v="5"/>
    <n v="1555.3399999999992"/>
    <n v="4"/>
    <n v="4"/>
    <n v="4"/>
    <x v="1"/>
    <x v="1"/>
    <x v="0"/>
  </r>
  <r>
    <n v="16395"/>
    <n v="60"/>
    <n v="14"/>
    <n v="3537.8500000000427"/>
    <n v="3"/>
    <n v="5"/>
    <n v="5"/>
    <x v="2"/>
    <x v="1"/>
    <x v="0"/>
  </r>
  <r>
    <n v="16396"/>
    <n v="476"/>
    <n v="1"/>
    <n v="137.79999999999998"/>
    <n v="1"/>
    <n v="1"/>
    <n v="1"/>
    <x v="3"/>
    <x v="0"/>
    <x v="0"/>
  </r>
  <r>
    <n v="16397"/>
    <n v="628"/>
    <n v="1"/>
    <n v="127.88000000000002"/>
    <n v="1"/>
    <n v="1"/>
    <n v="1"/>
    <x v="3"/>
    <x v="0"/>
    <x v="0"/>
  </r>
  <r>
    <n v="16398"/>
    <n v="154"/>
    <n v="2"/>
    <n v="1705.7999999999993"/>
    <n v="3"/>
    <n v="2"/>
    <n v="4"/>
    <x v="4"/>
    <x v="0"/>
    <x v="0"/>
  </r>
  <r>
    <n v="16399"/>
    <n v="19"/>
    <n v="3"/>
    <n v="641.82000000000039"/>
    <n v="5"/>
    <n v="3"/>
    <n v="3"/>
    <x v="2"/>
    <x v="1"/>
    <x v="0"/>
  </r>
  <r>
    <n v="16400"/>
    <n v="94"/>
    <n v="9"/>
    <n v="3159.4399999999778"/>
    <n v="3"/>
    <n v="5"/>
    <n v="5"/>
    <x v="2"/>
    <x v="0"/>
    <x v="0"/>
  </r>
  <r>
    <n v="16401"/>
    <n v="1"/>
    <n v="23"/>
    <n v="6849.1499999999533"/>
    <n v="5"/>
    <n v="5"/>
    <n v="5"/>
    <x v="1"/>
    <x v="1"/>
    <x v="0"/>
  </r>
  <r>
    <n v="16402"/>
    <n v="264"/>
    <n v="2"/>
    <n v="511.40000000000094"/>
    <n v="2"/>
    <n v="2"/>
    <n v="2"/>
    <x v="3"/>
    <x v="0"/>
    <x v="0"/>
  </r>
  <r>
    <n v="16403"/>
    <n v="312"/>
    <n v="1"/>
    <n v="177.5"/>
    <n v="2"/>
    <n v="1"/>
    <n v="1"/>
    <x v="3"/>
    <x v="0"/>
    <x v="0"/>
  </r>
  <r>
    <n v="16404"/>
    <n v="70"/>
    <n v="1"/>
    <n v="443.05"/>
    <n v="3"/>
    <n v="1"/>
    <n v="2"/>
    <x v="4"/>
    <x v="1"/>
    <x v="0"/>
  </r>
  <r>
    <n v="16405"/>
    <n v="302"/>
    <n v="2"/>
    <n v="167.25"/>
    <n v="2"/>
    <n v="2"/>
    <n v="1"/>
    <x v="3"/>
    <x v="0"/>
    <x v="0"/>
  </r>
  <r>
    <n v="16406"/>
    <n v="18"/>
    <n v="3"/>
    <n v="552.67999999999836"/>
    <n v="5"/>
    <n v="3"/>
    <n v="2"/>
    <x v="4"/>
    <x v="1"/>
    <x v="0"/>
  </r>
  <r>
    <n v="16407"/>
    <n v="12"/>
    <n v="14"/>
    <n v="2821.6500000000124"/>
    <n v="5"/>
    <n v="5"/>
    <n v="4"/>
    <x v="1"/>
    <x v="1"/>
    <x v="0"/>
  </r>
  <r>
    <n v="16408"/>
    <n v="591"/>
    <n v="1"/>
    <n v="231.93000000000012"/>
    <n v="1"/>
    <n v="1"/>
    <n v="1"/>
    <x v="3"/>
    <x v="0"/>
    <x v="0"/>
  </r>
  <r>
    <n v="16409"/>
    <n v="36"/>
    <n v="12"/>
    <n v="5709.0400000000345"/>
    <n v="4"/>
    <n v="5"/>
    <n v="5"/>
    <x v="1"/>
    <x v="1"/>
    <x v="0"/>
  </r>
  <r>
    <n v="16410"/>
    <n v="734"/>
    <n v="1"/>
    <n v="130.32"/>
    <n v="1"/>
    <n v="1"/>
    <n v="1"/>
    <x v="3"/>
    <x v="0"/>
    <x v="0"/>
  </r>
  <r>
    <n v="16411"/>
    <n v="19"/>
    <n v="4"/>
    <n v="910.19000000000176"/>
    <n v="5"/>
    <n v="3"/>
    <n v="3"/>
    <x v="2"/>
    <x v="1"/>
    <x v="0"/>
  </r>
  <r>
    <n v="16412"/>
    <n v="53"/>
    <n v="5"/>
    <n v="647.23"/>
    <n v="4"/>
    <n v="4"/>
    <n v="3"/>
    <x v="2"/>
    <x v="1"/>
    <x v="0"/>
  </r>
  <r>
    <n v="16413"/>
    <n v="56"/>
    <n v="2"/>
    <n v="528.98000000000013"/>
    <n v="4"/>
    <n v="2"/>
    <n v="2"/>
    <x v="5"/>
    <x v="1"/>
    <x v="0"/>
  </r>
  <r>
    <n v="16414"/>
    <n v="21"/>
    <n v="5"/>
    <n v="559.70999999999981"/>
    <n v="4"/>
    <n v="4"/>
    <n v="2"/>
    <x v="4"/>
    <x v="1"/>
    <x v="0"/>
  </r>
  <r>
    <n v="16415"/>
    <n v="44"/>
    <n v="3"/>
    <n v="719.44000000000153"/>
    <n v="4"/>
    <n v="3"/>
    <n v="3"/>
    <x v="2"/>
    <x v="1"/>
    <x v="0"/>
  </r>
  <r>
    <n v="16416"/>
    <n v="26"/>
    <n v="9"/>
    <n v="2972.8800000000033"/>
    <n v="4"/>
    <n v="5"/>
    <n v="5"/>
    <x v="1"/>
    <x v="1"/>
    <x v="0"/>
  </r>
  <r>
    <n v="16417"/>
    <n v="492"/>
    <n v="1"/>
    <n v="35.700000000000003"/>
    <n v="1"/>
    <n v="1"/>
    <n v="1"/>
    <x v="3"/>
    <x v="0"/>
    <x v="0"/>
  </r>
  <r>
    <n v="16418"/>
    <n v="44"/>
    <n v="5"/>
    <n v="1101.9400000000019"/>
    <n v="4"/>
    <n v="4"/>
    <n v="3"/>
    <x v="2"/>
    <x v="1"/>
    <x v="0"/>
  </r>
  <r>
    <n v="16419"/>
    <n v="112"/>
    <n v="8"/>
    <n v="1487.4199999999992"/>
    <n v="3"/>
    <n v="4"/>
    <n v="4"/>
    <x v="2"/>
    <x v="0"/>
    <x v="0"/>
  </r>
  <r>
    <n v="16420"/>
    <n v="396"/>
    <n v="1"/>
    <n v="75"/>
    <n v="2"/>
    <n v="1"/>
    <n v="1"/>
    <x v="3"/>
    <x v="0"/>
    <x v="0"/>
  </r>
  <r>
    <n v="16421"/>
    <n v="376"/>
    <n v="3"/>
    <n v="526.27000000000032"/>
    <n v="2"/>
    <n v="3"/>
    <n v="2"/>
    <x v="0"/>
    <x v="0"/>
    <x v="0"/>
  </r>
  <r>
    <n v="16422"/>
    <n v="17"/>
    <n v="109"/>
    <n v="63651.469999999339"/>
    <n v="5"/>
    <n v="5"/>
    <n v="5"/>
    <x v="1"/>
    <x v="1"/>
    <x v="0"/>
  </r>
  <r>
    <n v="16423"/>
    <n v="24"/>
    <n v="1"/>
    <n v="346.11999999999995"/>
    <n v="4"/>
    <n v="1"/>
    <n v="2"/>
    <x v="5"/>
    <x v="1"/>
    <x v="0"/>
  </r>
  <r>
    <n v="16424"/>
    <n v="191"/>
    <n v="2"/>
    <n v="443.06000000000012"/>
    <n v="2"/>
    <n v="2"/>
    <n v="2"/>
    <x v="3"/>
    <x v="0"/>
    <x v="0"/>
  </r>
  <r>
    <n v="16425"/>
    <n v="302"/>
    <n v="1"/>
    <n v="302.69999999999993"/>
    <n v="2"/>
    <n v="1"/>
    <n v="2"/>
    <x v="3"/>
    <x v="0"/>
    <x v="0"/>
  </r>
  <r>
    <n v="16426"/>
    <n v="2"/>
    <n v="10"/>
    <n v="1908.2499999999998"/>
    <n v="5"/>
    <n v="5"/>
    <n v="4"/>
    <x v="1"/>
    <x v="1"/>
    <x v="0"/>
  </r>
  <r>
    <n v="16427"/>
    <n v="263"/>
    <n v="2"/>
    <n v="241.06"/>
    <n v="2"/>
    <n v="2"/>
    <n v="1"/>
    <x v="3"/>
    <x v="0"/>
    <x v="0"/>
  </r>
  <r>
    <n v="16428"/>
    <n v="413"/>
    <n v="3"/>
    <n v="660.27999999999918"/>
    <n v="1"/>
    <n v="3"/>
    <n v="3"/>
    <x v="0"/>
    <x v="0"/>
    <x v="0"/>
  </r>
  <r>
    <n v="16429"/>
    <n v="106"/>
    <n v="1"/>
    <n v="284.55"/>
    <n v="3"/>
    <n v="1"/>
    <n v="1"/>
    <x v="4"/>
    <x v="0"/>
    <x v="0"/>
  </r>
  <r>
    <n v="16430"/>
    <n v="57"/>
    <n v="7"/>
    <n v="1117.9399999999996"/>
    <n v="4"/>
    <n v="4"/>
    <n v="3"/>
    <x v="2"/>
    <x v="1"/>
    <x v="0"/>
  </r>
  <r>
    <n v="16431"/>
    <n v="213"/>
    <n v="3"/>
    <n v="642.80999999999938"/>
    <n v="2"/>
    <n v="3"/>
    <n v="3"/>
    <x v="0"/>
    <x v="0"/>
    <x v="0"/>
  </r>
  <r>
    <n v="16432"/>
    <n v="64"/>
    <n v="1"/>
    <n v="287.40000000000003"/>
    <n v="3"/>
    <n v="1"/>
    <n v="1"/>
    <x v="4"/>
    <x v="1"/>
    <x v="0"/>
  </r>
  <r>
    <n v="16433"/>
    <n v="28"/>
    <n v="2"/>
    <n v="384.52000000000027"/>
    <n v="4"/>
    <n v="2"/>
    <n v="2"/>
    <x v="5"/>
    <x v="1"/>
    <x v="0"/>
  </r>
  <r>
    <n v="16434"/>
    <n v="29"/>
    <n v="12"/>
    <n v="2741.7399999999939"/>
    <n v="4"/>
    <n v="5"/>
    <n v="4"/>
    <x v="1"/>
    <x v="1"/>
    <x v="0"/>
  </r>
  <r>
    <n v="16435"/>
    <n v="512"/>
    <n v="3"/>
    <n v="1011.5700000000032"/>
    <n v="1"/>
    <n v="3"/>
    <n v="3"/>
    <x v="0"/>
    <x v="0"/>
    <x v="0"/>
  </r>
  <r>
    <n v="16436"/>
    <n v="668"/>
    <n v="3"/>
    <n v="329.34000000000009"/>
    <n v="1"/>
    <n v="3"/>
    <n v="2"/>
    <x v="0"/>
    <x v="0"/>
    <x v="0"/>
  </r>
  <r>
    <n v="16437"/>
    <n v="381"/>
    <n v="2"/>
    <n v="301.25"/>
    <n v="2"/>
    <n v="2"/>
    <n v="2"/>
    <x v="3"/>
    <x v="0"/>
    <x v="0"/>
  </r>
  <r>
    <n v="16438"/>
    <n v="5"/>
    <n v="5"/>
    <n v="798.3500000000015"/>
    <n v="5"/>
    <n v="4"/>
    <n v="3"/>
    <x v="2"/>
    <x v="1"/>
    <x v="0"/>
  </r>
  <r>
    <n v="16439"/>
    <n v="722"/>
    <n v="1"/>
    <n v="310.70000000000005"/>
    <n v="1"/>
    <n v="1"/>
    <n v="2"/>
    <x v="3"/>
    <x v="0"/>
    <x v="0"/>
  </r>
  <r>
    <n v="16440"/>
    <n v="7"/>
    <n v="6"/>
    <n v="3856.9699999999789"/>
    <n v="5"/>
    <n v="4"/>
    <n v="5"/>
    <x v="1"/>
    <x v="1"/>
    <x v="0"/>
  </r>
  <r>
    <n v="16441"/>
    <n v="67"/>
    <n v="5"/>
    <n v="1034.4299999999982"/>
    <n v="3"/>
    <n v="4"/>
    <n v="3"/>
    <x v="2"/>
    <x v="1"/>
    <x v="0"/>
  </r>
  <r>
    <n v="16442"/>
    <n v="1"/>
    <n v="5"/>
    <n v="899.47000000000071"/>
    <n v="5"/>
    <n v="4"/>
    <n v="3"/>
    <x v="2"/>
    <x v="1"/>
    <x v="0"/>
  </r>
  <r>
    <n v="16443"/>
    <n v="520"/>
    <n v="1"/>
    <n v="162.24"/>
    <n v="1"/>
    <n v="1"/>
    <n v="1"/>
    <x v="3"/>
    <x v="0"/>
    <x v="0"/>
  </r>
  <r>
    <n v="16444"/>
    <n v="46"/>
    <n v="17"/>
    <n v="3656.5800000000031"/>
    <n v="4"/>
    <n v="5"/>
    <n v="5"/>
    <x v="1"/>
    <x v="1"/>
    <x v="0"/>
  </r>
  <r>
    <n v="16445"/>
    <n v="33"/>
    <n v="4"/>
    <n v="602.72999999999695"/>
    <n v="4"/>
    <n v="3"/>
    <n v="2"/>
    <x v="4"/>
    <x v="1"/>
    <x v="0"/>
  </r>
  <r>
    <n v="16446"/>
    <n v="0"/>
    <n v="2"/>
    <n v="168472.5"/>
    <n v="5"/>
    <n v="2"/>
    <n v="5"/>
    <x v="5"/>
    <x v="1"/>
    <x v="0"/>
  </r>
  <r>
    <n v="16447"/>
    <n v="135"/>
    <n v="3"/>
    <n v="775.13999999999965"/>
    <n v="3"/>
    <n v="3"/>
    <n v="3"/>
    <x v="2"/>
    <x v="0"/>
    <x v="0"/>
  </r>
  <r>
    <n v="16448"/>
    <n v="198"/>
    <n v="2"/>
    <n v="367.87000000000023"/>
    <n v="2"/>
    <n v="2"/>
    <n v="2"/>
    <x v="3"/>
    <x v="0"/>
    <x v="0"/>
  </r>
  <r>
    <n v="16449"/>
    <n v="197"/>
    <n v="2"/>
    <n v="707.68999999999971"/>
    <n v="2"/>
    <n v="2"/>
    <n v="3"/>
    <x v="4"/>
    <x v="0"/>
    <x v="0"/>
  </r>
  <r>
    <n v="16450"/>
    <n v="149"/>
    <n v="3"/>
    <n v="1505.7300000000016"/>
    <n v="3"/>
    <n v="3"/>
    <n v="4"/>
    <x v="2"/>
    <x v="0"/>
    <x v="0"/>
  </r>
  <r>
    <n v="16451"/>
    <n v="87"/>
    <n v="3"/>
    <n v="1013.1500000000009"/>
    <n v="3"/>
    <n v="3"/>
    <n v="3"/>
    <x v="2"/>
    <x v="1"/>
    <x v="0"/>
  </r>
  <r>
    <n v="16452"/>
    <n v="630"/>
    <n v="2"/>
    <n v="332.17"/>
    <n v="1"/>
    <n v="2"/>
    <n v="2"/>
    <x v="3"/>
    <x v="0"/>
    <x v="0"/>
  </r>
  <r>
    <n v="16453"/>
    <n v="530"/>
    <n v="2"/>
    <n v="251.71"/>
    <n v="1"/>
    <n v="2"/>
    <n v="1"/>
    <x v="3"/>
    <x v="0"/>
    <x v="0"/>
  </r>
  <r>
    <n v="16454"/>
    <n v="44"/>
    <n v="4"/>
    <n v="30.95"/>
    <n v="4"/>
    <n v="3"/>
    <n v="1"/>
    <x v="4"/>
    <x v="1"/>
    <x v="0"/>
  </r>
  <r>
    <n v="16455"/>
    <n v="63"/>
    <n v="11"/>
    <n v="4384.3699999999963"/>
    <n v="3"/>
    <n v="5"/>
    <n v="5"/>
    <x v="2"/>
    <x v="1"/>
    <x v="0"/>
  </r>
  <r>
    <n v="16456"/>
    <n v="99"/>
    <n v="13"/>
    <n v="6862.9100000000117"/>
    <n v="3"/>
    <n v="5"/>
    <n v="5"/>
    <x v="2"/>
    <x v="0"/>
    <x v="0"/>
  </r>
  <r>
    <n v="16457"/>
    <n v="218"/>
    <n v="1"/>
    <n v="208.36000000000007"/>
    <n v="2"/>
    <n v="1"/>
    <n v="1"/>
    <x v="3"/>
    <x v="0"/>
    <x v="0"/>
  </r>
  <r>
    <n v="16458"/>
    <n v="2"/>
    <n v="30"/>
    <n v="5715.3400000000311"/>
    <n v="5"/>
    <n v="5"/>
    <n v="5"/>
    <x v="1"/>
    <x v="1"/>
    <x v="0"/>
  </r>
  <r>
    <n v="16459"/>
    <n v="729"/>
    <n v="1"/>
    <n v="71.790000000000006"/>
    <n v="1"/>
    <n v="1"/>
    <n v="1"/>
    <x v="3"/>
    <x v="0"/>
    <x v="0"/>
  </r>
  <r>
    <n v="16460"/>
    <n v="28"/>
    <n v="3"/>
    <n v="814.72000000000105"/>
    <n v="4"/>
    <n v="3"/>
    <n v="3"/>
    <x v="2"/>
    <x v="1"/>
    <x v="0"/>
  </r>
  <r>
    <n v="16461"/>
    <n v="177"/>
    <n v="3"/>
    <n v="1615.2199999999896"/>
    <n v="3"/>
    <n v="3"/>
    <n v="4"/>
    <x v="2"/>
    <x v="0"/>
    <x v="0"/>
  </r>
  <r>
    <n v="16462"/>
    <n v="73"/>
    <n v="3"/>
    <n v="136"/>
    <n v="3"/>
    <n v="3"/>
    <n v="1"/>
    <x v="4"/>
    <x v="1"/>
    <x v="0"/>
  </r>
  <r>
    <n v="16463"/>
    <n v="21"/>
    <n v="4"/>
    <n v="1422.3999999999983"/>
    <n v="4"/>
    <n v="3"/>
    <n v="4"/>
    <x v="2"/>
    <x v="1"/>
    <x v="0"/>
  </r>
  <r>
    <n v="16464"/>
    <n v="19"/>
    <n v="3"/>
    <n v="1314.6799999999946"/>
    <n v="5"/>
    <n v="3"/>
    <n v="4"/>
    <x v="2"/>
    <x v="1"/>
    <x v="0"/>
  </r>
  <r>
    <n v="16465"/>
    <n v="420"/>
    <n v="2"/>
    <n v="746.24000000000058"/>
    <n v="1"/>
    <n v="2"/>
    <n v="3"/>
    <x v="4"/>
    <x v="0"/>
    <x v="0"/>
  </r>
  <r>
    <n v="16466"/>
    <n v="33"/>
    <n v="15"/>
    <n v="3838.5900000000101"/>
    <n v="4"/>
    <n v="5"/>
    <n v="5"/>
    <x v="1"/>
    <x v="1"/>
    <x v="0"/>
  </r>
  <r>
    <n v="16467"/>
    <n v="508"/>
    <n v="7"/>
    <n v="2869.1600000000017"/>
    <n v="1"/>
    <n v="4"/>
    <n v="4"/>
    <x v="0"/>
    <x v="0"/>
    <x v="0"/>
  </r>
  <r>
    <n v="16468"/>
    <n v="74"/>
    <n v="3"/>
    <n v="787.52"/>
    <n v="3"/>
    <n v="3"/>
    <n v="3"/>
    <x v="2"/>
    <x v="1"/>
    <x v="0"/>
  </r>
  <r>
    <n v="16469"/>
    <n v="23"/>
    <n v="5"/>
    <n v="828.91000000000122"/>
    <n v="4"/>
    <n v="4"/>
    <n v="3"/>
    <x v="2"/>
    <x v="1"/>
    <x v="0"/>
  </r>
  <r>
    <n v="16470"/>
    <n v="51"/>
    <n v="11"/>
    <n v="2458.5999999999963"/>
    <n v="4"/>
    <n v="5"/>
    <n v="4"/>
    <x v="1"/>
    <x v="1"/>
    <x v="0"/>
  </r>
  <r>
    <n v="16471"/>
    <n v="274"/>
    <n v="4"/>
    <n v="1189.9800000000009"/>
    <n v="2"/>
    <n v="3"/>
    <n v="3"/>
    <x v="0"/>
    <x v="0"/>
    <x v="0"/>
  </r>
  <r>
    <n v="16472"/>
    <n v="434"/>
    <n v="2"/>
    <n v="789.59999999999945"/>
    <n v="1"/>
    <n v="2"/>
    <n v="3"/>
    <x v="4"/>
    <x v="0"/>
    <x v="0"/>
  </r>
  <r>
    <n v="16473"/>
    <n v="164"/>
    <n v="4"/>
    <n v="470.83"/>
    <n v="3"/>
    <n v="3"/>
    <n v="2"/>
    <x v="4"/>
    <x v="0"/>
    <x v="0"/>
  </r>
  <r>
    <n v="16474"/>
    <n v="7"/>
    <n v="7"/>
    <n v="1871.4999999999998"/>
    <n v="5"/>
    <n v="4"/>
    <n v="4"/>
    <x v="1"/>
    <x v="1"/>
    <x v="0"/>
  </r>
  <r>
    <n v="16475"/>
    <n v="88"/>
    <n v="4"/>
    <n v="544.29999999999973"/>
    <n v="3"/>
    <n v="3"/>
    <n v="2"/>
    <x v="4"/>
    <x v="1"/>
    <x v="0"/>
  </r>
  <r>
    <n v="16476"/>
    <n v="431"/>
    <n v="1"/>
    <n v="350.35000000000031"/>
    <n v="1"/>
    <n v="1"/>
    <n v="2"/>
    <x v="3"/>
    <x v="0"/>
    <x v="0"/>
  </r>
  <r>
    <n v="16477"/>
    <n v="63"/>
    <n v="11"/>
    <n v="4320.0200000000132"/>
    <n v="3"/>
    <n v="5"/>
    <n v="5"/>
    <x v="2"/>
    <x v="1"/>
    <x v="0"/>
  </r>
  <r>
    <n v="16478"/>
    <n v="25"/>
    <n v="3"/>
    <n v="331"/>
    <n v="4"/>
    <n v="3"/>
    <n v="2"/>
    <x v="4"/>
    <x v="1"/>
    <x v="0"/>
  </r>
  <r>
    <n v="16479"/>
    <n v="10"/>
    <n v="2"/>
    <n v="300.83"/>
    <n v="5"/>
    <n v="2"/>
    <n v="2"/>
    <x v="5"/>
    <x v="1"/>
    <x v="0"/>
  </r>
  <r>
    <n v="16480"/>
    <n v="75"/>
    <n v="1"/>
    <n v="769.29000000000065"/>
    <n v="3"/>
    <n v="1"/>
    <n v="3"/>
    <x v="4"/>
    <x v="1"/>
    <x v="0"/>
  </r>
  <r>
    <n v="16481"/>
    <n v="682"/>
    <n v="1"/>
    <n v="453.38000000000005"/>
    <n v="1"/>
    <n v="1"/>
    <n v="2"/>
    <x v="3"/>
    <x v="0"/>
    <x v="0"/>
  </r>
  <r>
    <n v="16482"/>
    <n v="15"/>
    <n v="1"/>
    <n v="220.61999999999992"/>
    <n v="5"/>
    <n v="1"/>
    <n v="1"/>
    <x v="5"/>
    <x v="1"/>
    <x v="0"/>
  </r>
  <r>
    <n v="16483"/>
    <n v="192"/>
    <n v="1"/>
    <n v="139.34999999999994"/>
    <n v="2"/>
    <n v="1"/>
    <n v="1"/>
    <x v="3"/>
    <x v="0"/>
    <x v="0"/>
  </r>
  <r>
    <n v="16484"/>
    <n v="173"/>
    <n v="2"/>
    <n v="404.3"/>
    <n v="3"/>
    <n v="2"/>
    <n v="2"/>
    <x v="4"/>
    <x v="0"/>
    <x v="0"/>
  </r>
  <r>
    <n v="16485"/>
    <n v="77"/>
    <n v="5"/>
    <n v="2294.6799999999948"/>
    <n v="3"/>
    <n v="4"/>
    <n v="4"/>
    <x v="2"/>
    <x v="1"/>
    <x v="0"/>
  </r>
  <r>
    <n v="16486"/>
    <n v="537"/>
    <n v="1"/>
    <n v="134.36000000000001"/>
    <n v="1"/>
    <n v="1"/>
    <n v="1"/>
    <x v="3"/>
    <x v="0"/>
    <x v="0"/>
  </r>
  <r>
    <n v="16487"/>
    <n v="577"/>
    <n v="2"/>
    <n v="209.39999999999986"/>
    <n v="1"/>
    <n v="2"/>
    <n v="1"/>
    <x v="3"/>
    <x v="0"/>
    <x v="0"/>
  </r>
  <r>
    <n v="16488"/>
    <n v="33"/>
    <n v="3"/>
    <n v="498.79999999999978"/>
    <n v="4"/>
    <n v="3"/>
    <n v="2"/>
    <x v="4"/>
    <x v="1"/>
    <x v="0"/>
  </r>
  <r>
    <n v="16489"/>
    <n v="380"/>
    <n v="2"/>
    <n v="303.7"/>
    <n v="2"/>
    <n v="2"/>
    <n v="2"/>
    <x v="3"/>
    <x v="0"/>
    <x v="0"/>
  </r>
  <r>
    <n v="16490"/>
    <n v="436"/>
    <n v="1"/>
    <n v="205.41"/>
    <n v="1"/>
    <n v="1"/>
    <n v="1"/>
    <x v="3"/>
    <x v="0"/>
    <x v="0"/>
  </r>
  <r>
    <n v="16491"/>
    <n v="46"/>
    <n v="2"/>
    <n v="1533.1600000000008"/>
    <n v="4"/>
    <n v="2"/>
    <n v="4"/>
    <x v="5"/>
    <x v="1"/>
    <x v="0"/>
  </r>
  <r>
    <n v="16492"/>
    <n v="540"/>
    <n v="1"/>
    <n v="385.55999999999972"/>
    <n v="1"/>
    <n v="1"/>
    <n v="2"/>
    <x v="3"/>
    <x v="0"/>
    <x v="0"/>
  </r>
  <r>
    <n v="16493"/>
    <n v="79"/>
    <n v="7"/>
    <n v="2132.089999999997"/>
    <n v="3"/>
    <n v="4"/>
    <n v="4"/>
    <x v="2"/>
    <x v="1"/>
    <x v="0"/>
  </r>
  <r>
    <n v="16494"/>
    <n v="296"/>
    <n v="1"/>
    <n v="826.5299999999994"/>
    <n v="2"/>
    <n v="1"/>
    <n v="3"/>
    <x v="4"/>
    <x v="0"/>
    <x v="0"/>
  </r>
  <r>
    <n v="16495"/>
    <n v="3"/>
    <n v="3"/>
    <n v="684.41000000000167"/>
    <n v="5"/>
    <n v="3"/>
    <n v="3"/>
    <x v="2"/>
    <x v="1"/>
    <x v="0"/>
  </r>
  <r>
    <n v="16496"/>
    <n v="8"/>
    <n v="6"/>
    <n v="2330.7699999999995"/>
    <n v="5"/>
    <n v="4"/>
    <n v="4"/>
    <x v="1"/>
    <x v="1"/>
    <x v="0"/>
  </r>
  <r>
    <n v="16497"/>
    <n v="49"/>
    <n v="23"/>
    <n v="6695.2800000000107"/>
    <n v="4"/>
    <n v="5"/>
    <n v="5"/>
    <x v="1"/>
    <x v="1"/>
    <x v="0"/>
  </r>
  <r>
    <n v="16498"/>
    <n v="161"/>
    <n v="2"/>
    <n v="100.97000000000001"/>
    <n v="3"/>
    <n v="2"/>
    <n v="1"/>
    <x v="4"/>
    <x v="0"/>
    <x v="0"/>
  </r>
  <r>
    <n v="16499"/>
    <n v="360"/>
    <n v="8"/>
    <n v="2578.3400000000056"/>
    <n v="2"/>
    <n v="4"/>
    <n v="4"/>
    <x v="0"/>
    <x v="0"/>
    <x v="0"/>
  </r>
  <r>
    <n v="16500"/>
    <n v="4"/>
    <n v="9"/>
    <n v="843.91"/>
    <n v="5"/>
    <n v="5"/>
    <n v="3"/>
    <x v="2"/>
    <x v="1"/>
    <x v="0"/>
  </r>
  <r>
    <n v="16501"/>
    <n v="383"/>
    <n v="1"/>
    <n v="1237.2300000000037"/>
    <n v="2"/>
    <n v="1"/>
    <n v="3"/>
    <x v="4"/>
    <x v="0"/>
    <x v="0"/>
  </r>
  <r>
    <n v="16502"/>
    <n v="620"/>
    <n v="2"/>
    <n v="266.50000000000006"/>
    <n v="1"/>
    <n v="2"/>
    <n v="1"/>
    <x v="3"/>
    <x v="0"/>
    <x v="0"/>
  </r>
  <r>
    <n v="16503"/>
    <n v="106"/>
    <n v="11"/>
    <n v="3614.3399999999979"/>
    <n v="3"/>
    <n v="5"/>
    <n v="5"/>
    <x v="2"/>
    <x v="0"/>
    <x v="0"/>
  </r>
  <r>
    <n v="16504"/>
    <n v="25"/>
    <n v="1"/>
    <n v="484.38000000000011"/>
    <n v="4"/>
    <n v="1"/>
    <n v="2"/>
    <x v="5"/>
    <x v="1"/>
    <x v="0"/>
  </r>
  <r>
    <n v="16505"/>
    <n v="31"/>
    <n v="1"/>
    <n v="777.6"/>
    <n v="4"/>
    <n v="1"/>
    <n v="3"/>
    <x v="5"/>
    <x v="1"/>
    <x v="0"/>
  </r>
  <r>
    <n v="16506"/>
    <n v="19"/>
    <n v="2"/>
    <n v="90.300000000000011"/>
    <n v="5"/>
    <n v="2"/>
    <n v="1"/>
    <x v="5"/>
    <x v="1"/>
    <x v="0"/>
  </r>
  <r>
    <n v="16507"/>
    <n v="572"/>
    <n v="1"/>
    <n v="152.76000000000016"/>
    <n v="1"/>
    <n v="1"/>
    <n v="1"/>
    <x v="3"/>
    <x v="0"/>
    <x v="0"/>
  </r>
  <r>
    <n v="16508"/>
    <n v="630"/>
    <n v="1"/>
    <n v="248.79999999999987"/>
    <n v="1"/>
    <n v="1"/>
    <n v="1"/>
    <x v="3"/>
    <x v="0"/>
    <x v="0"/>
  </r>
  <r>
    <n v="16509"/>
    <n v="296"/>
    <n v="1"/>
    <n v="363.69999999999993"/>
    <n v="2"/>
    <n v="1"/>
    <n v="2"/>
    <x v="3"/>
    <x v="0"/>
    <x v="0"/>
  </r>
  <r>
    <n v="16510"/>
    <n v="372"/>
    <n v="6"/>
    <n v="2099.9999999999995"/>
    <n v="2"/>
    <n v="4"/>
    <n v="4"/>
    <x v="0"/>
    <x v="0"/>
    <x v="0"/>
  </r>
  <r>
    <n v="16511"/>
    <n v="21"/>
    <n v="6"/>
    <n v="1819.0200000000082"/>
    <n v="4"/>
    <n v="4"/>
    <n v="4"/>
    <x v="1"/>
    <x v="1"/>
    <x v="0"/>
  </r>
  <r>
    <n v="16513"/>
    <n v="4"/>
    <n v="4"/>
    <n v="874.59000000000015"/>
    <n v="5"/>
    <n v="3"/>
    <n v="3"/>
    <x v="2"/>
    <x v="1"/>
    <x v="0"/>
  </r>
  <r>
    <n v="16515"/>
    <n v="52"/>
    <n v="10"/>
    <n v="3216.3000000000088"/>
    <n v="4"/>
    <n v="5"/>
    <n v="5"/>
    <x v="1"/>
    <x v="1"/>
    <x v="0"/>
  </r>
  <r>
    <n v="16516"/>
    <n v="30"/>
    <n v="1"/>
    <n v="101.69999999999999"/>
    <n v="4"/>
    <n v="1"/>
    <n v="1"/>
    <x v="5"/>
    <x v="1"/>
    <x v="0"/>
  </r>
  <r>
    <n v="16517"/>
    <n v="277"/>
    <n v="1"/>
    <n v="162.69999999999999"/>
    <n v="2"/>
    <n v="1"/>
    <n v="1"/>
    <x v="3"/>
    <x v="0"/>
    <x v="0"/>
  </r>
  <r>
    <n v="16518"/>
    <n v="61"/>
    <n v="4"/>
    <n v="959.37000000000114"/>
    <n v="3"/>
    <n v="3"/>
    <n v="3"/>
    <x v="2"/>
    <x v="1"/>
    <x v="0"/>
  </r>
  <r>
    <n v="16519"/>
    <n v="25"/>
    <n v="4"/>
    <n v="556.25999999999965"/>
    <n v="4"/>
    <n v="3"/>
    <n v="2"/>
    <x v="4"/>
    <x v="1"/>
    <x v="0"/>
  </r>
  <r>
    <n v="16520"/>
    <n v="186"/>
    <n v="6"/>
    <n v="2482.6199999999953"/>
    <n v="3"/>
    <n v="4"/>
    <n v="4"/>
    <x v="2"/>
    <x v="0"/>
    <x v="0"/>
  </r>
  <r>
    <n v="16521"/>
    <n v="415"/>
    <n v="3"/>
    <n v="1148.0100000000036"/>
    <n v="1"/>
    <n v="3"/>
    <n v="3"/>
    <x v="0"/>
    <x v="0"/>
    <x v="0"/>
  </r>
  <r>
    <n v="16522"/>
    <n v="435"/>
    <n v="2"/>
    <n v="433.3599999999999"/>
    <n v="1"/>
    <n v="2"/>
    <n v="2"/>
    <x v="3"/>
    <x v="0"/>
    <x v="0"/>
  </r>
  <r>
    <n v="16523"/>
    <n v="1"/>
    <n v="28"/>
    <n v="11916.330000000053"/>
    <n v="5"/>
    <n v="5"/>
    <n v="5"/>
    <x v="1"/>
    <x v="1"/>
    <x v="0"/>
  </r>
  <r>
    <n v="16524"/>
    <n v="446"/>
    <n v="2"/>
    <n v="308.13999999999982"/>
    <n v="1"/>
    <n v="2"/>
    <n v="2"/>
    <x v="3"/>
    <x v="0"/>
    <x v="0"/>
  </r>
  <r>
    <n v="16525"/>
    <n v="2"/>
    <n v="48"/>
    <n v="24582.639999999901"/>
    <n v="5"/>
    <n v="5"/>
    <n v="5"/>
    <x v="1"/>
    <x v="1"/>
    <x v="0"/>
  </r>
  <r>
    <n v="16526"/>
    <n v="171"/>
    <n v="2"/>
    <n v="717.20999999999947"/>
    <n v="3"/>
    <n v="2"/>
    <n v="3"/>
    <x v="4"/>
    <x v="0"/>
    <x v="0"/>
  </r>
  <r>
    <n v="16527"/>
    <n v="81"/>
    <n v="2"/>
    <n v="1272.4400000000012"/>
    <n v="3"/>
    <n v="2"/>
    <n v="4"/>
    <x v="4"/>
    <x v="1"/>
    <x v="0"/>
  </r>
  <r>
    <n v="16528"/>
    <n v="3"/>
    <n v="1"/>
    <n v="244.40999999999991"/>
    <n v="5"/>
    <n v="1"/>
    <n v="1"/>
    <x v="5"/>
    <x v="1"/>
    <x v="0"/>
  </r>
  <r>
    <n v="16529"/>
    <n v="190"/>
    <n v="4"/>
    <n v="2011.9999999999998"/>
    <n v="2"/>
    <n v="3"/>
    <n v="4"/>
    <x v="0"/>
    <x v="0"/>
    <x v="0"/>
  </r>
  <r>
    <n v="16530"/>
    <n v="668"/>
    <n v="1"/>
    <n v="48.349999999999994"/>
    <n v="1"/>
    <n v="1"/>
    <n v="1"/>
    <x v="3"/>
    <x v="0"/>
    <x v="0"/>
  </r>
  <r>
    <n v="16531"/>
    <n v="22"/>
    <n v="11"/>
    <n v="2298.3299999999981"/>
    <n v="4"/>
    <n v="5"/>
    <n v="4"/>
    <x v="1"/>
    <x v="1"/>
    <x v="0"/>
  </r>
  <r>
    <n v="16532"/>
    <n v="17"/>
    <n v="5"/>
    <n v="8756.64"/>
    <n v="5"/>
    <n v="4"/>
    <n v="5"/>
    <x v="1"/>
    <x v="1"/>
    <x v="0"/>
  </r>
  <r>
    <n v="16533"/>
    <n v="19"/>
    <n v="3"/>
    <n v="1095.5599999999979"/>
    <n v="5"/>
    <n v="3"/>
    <n v="3"/>
    <x v="2"/>
    <x v="1"/>
    <x v="0"/>
  </r>
  <r>
    <n v="16534"/>
    <n v="642"/>
    <n v="1"/>
    <n v="635.9000000000002"/>
    <n v="1"/>
    <n v="1"/>
    <n v="3"/>
    <x v="4"/>
    <x v="0"/>
    <x v="0"/>
  </r>
  <r>
    <n v="16535"/>
    <n v="5"/>
    <n v="3"/>
    <n v="1001.589999999998"/>
    <n v="5"/>
    <n v="3"/>
    <n v="3"/>
    <x v="2"/>
    <x v="1"/>
    <x v="0"/>
  </r>
  <r>
    <n v="16536"/>
    <n v="110"/>
    <n v="1"/>
    <n v="548.97000000000048"/>
    <n v="3"/>
    <n v="1"/>
    <n v="2"/>
    <x v="4"/>
    <x v="0"/>
    <x v="0"/>
  </r>
  <r>
    <n v="16537"/>
    <n v="641"/>
    <n v="1"/>
    <n v="23.35"/>
    <n v="1"/>
    <n v="1"/>
    <n v="1"/>
    <x v="3"/>
    <x v="0"/>
    <x v="0"/>
  </r>
  <r>
    <n v="16538"/>
    <n v="541"/>
    <n v="3"/>
    <n v="399.62000000000023"/>
    <n v="1"/>
    <n v="3"/>
    <n v="2"/>
    <x v="0"/>
    <x v="0"/>
    <x v="0"/>
  </r>
  <r>
    <n v="16539"/>
    <n v="2"/>
    <n v="10"/>
    <n v="3732.0100000000061"/>
    <n v="5"/>
    <n v="5"/>
    <n v="5"/>
    <x v="1"/>
    <x v="1"/>
    <x v="0"/>
  </r>
  <r>
    <n v="16540"/>
    <n v="414"/>
    <n v="1"/>
    <n v="226.6999999999999"/>
    <n v="1"/>
    <n v="1"/>
    <n v="1"/>
    <x v="3"/>
    <x v="0"/>
    <x v="0"/>
  </r>
  <r>
    <n v="16541"/>
    <n v="735"/>
    <n v="1"/>
    <n v="424.03000000000026"/>
    <n v="1"/>
    <n v="1"/>
    <n v="2"/>
    <x v="3"/>
    <x v="0"/>
    <x v="0"/>
  </r>
  <r>
    <n v="16542"/>
    <n v="53"/>
    <n v="2"/>
    <n v="257.32000000000005"/>
    <n v="4"/>
    <n v="2"/>
    <n v="1"/>
    <x v="5"/>
    <x v="1"/>
    <x v="0"/>
  </r>
  <r>
    <n v="16543"/>
    <n v="591"/>
    <n v="1"/>
    <n v="292.21000000000004"/>
    <n v="1"/>
    <n v="1"/>
    <n v="2"/>
    <x v="3"/>
    <x v="0"/>
    <x v="0"/>
  </r>
  <r>
    <n v="16544"/>
    <n v="519"/>
    <n v="4"/>
    <n v="376.7"/>
    <n v="1"/>
    <n v="3"/>
    <n v="2"/>
    <x v="0"/>
    <x v="0"/>
    <x v="0"/>
  </r>
  <r>
    <n v="16545"/>
    <n v="164"/>
    <n v="2"/>
    <n v="689.81999999999994"/>
    <n v="3"/>
    <n v="2"/>
    <n v="3"/>
    <x v="4"/>
    <x v="0"/>
    <x v="0"/>
  </r>
  <r>
    <n v="16546"/>
    <n v="290"/>
    <n v="5"/>
    <n v="5606.4699999999866"/>
    <n v="2"/>
    <n v="4"/>
    <n v="5"/>
    <x v="0"/>
    <x v="0"/>
    <x v="0"/>
  </r>
  <r>
    <n v="16547"/>
    <n v="546"/>
    <n v="1"/>
    <n v="111.71000000000002"/>
    <n v="1"/>
    <n v="1"/>
    <n v="1"/>
    <x v="3"/>
    <x v="0"/>
    <x v="0"/>
  </r>
  <r>
    <n v="16548"/>
    <n v="599"/>
    <n v="1"/>
    <n v="30.150000000000002"/>
    <n v="1"/>
    <n v="1"/>
    <n v="1"/>
    <x v="3"/>
    <x v="0"/>
    <x v="0"/>
  </r>
  <r>
    <n v="16549"/>
    <n v="10"/>
    <n v="34"/>
    <n v="13182.189999999808"/>
    <n v="5"/>
    <n v="5"/>
    <n v="5"/>
    <x v="1"/>
    <x v="1"/>
    <x v="0"/>
  </r>
  <r>
    <n v="16550"/>
    <n v="108"/>
    <n v="18"/>
    <n v="9435.1299999999374"/>
    <n v="3"/>
    <n v="5"/>
    <n v="5"/>
    <x v="2"/>
    <x v="0"/>
    <x v="0"/>
  </r>
  <r>
    <n v="16551"/>
    <n v="95"/>
    <n v="7"/>
    <n v="2237.1199999999976"/>
    <n v="3"/>
    <n v="4"/>
    <n v="4"/>
    <x v="2"/>
    <x v="0"/>
    <x v="0"/>
  </r>
  <r>
    <n v="16552"/>
    <n v="242"/>
    <n v="2"/>
    <n v="475.02000000000027"/>
    <n v="2"/>
    <n v="2"/>
    <n v="2"/>
    <x v="3"/>
    <x v="0"/>
    <x v="0"/>
  </r>
  <r>
    <n v="16553"/>
    <n v="163"/>
    <n v="33"/>
    <n v="16644.009999999878"/>
    <n v="3"/>
    <n v="5"/>
    <n v="5"/>
    <x v="2"/>
    <x v="0"/>
    <x v="0"/>
  </r>
  <r>
    <n v="16554"/>
    <n v="42"/>
    <n v="8"/>
    <n v="2841.7199999999875"/>
    <n v="4"/>
    <n v="4"/>
    <n v="4"/>
    <x v="1"/>
    <x v="1"/>
    <x v="0"/>
  </r>
  <r>
    <n v="16555"/>
    <n v="35"/>
    <n v="6"/>
    <n v="1915.6799999999967"/>
    <n v="4"/>
    <n v="4"/>
    <n v="4"/>
    <x v="1"/>
    <x v="1"/>
    <x v="0"/>
  </r>
  <r>
    <n v="16556"/>
    <n v="66"/>
    <n v="17"/>
    <n v="8012.5800000000499"/>
    <n v="3"/>
    <n v="5"/>
    <n v="5"/>
    <x v="2"/>
    <x v="1"/>
    <x v="0"/>
  </r>
  <r>
    <n v="16557"/>
    <n v="24"/>
    <n v="2"/>
    <n v="281.84999999999997"/>
    <n v="4"/>
    <n v="2"/>
    <n v="1"/>
    <x v="5"/>
    <x v="1"/>
    <x v="0"/>
  </r>
  <r>
    <n v="16558"/>
    <n v="0"/>
    <n v="38"/>
    <n v="13873.509999999913"/>
    <n v="5"/>
    <n v="5"/>
    <n v="5"/>
    <x v="1"/>
    <x v="1"/>
    <x v="0"/>
  </r>
  <r>
    <n v="16559"/>
    <n v="397"/>
    <n v="1"/>
    <n v="185.19999999999993"/>
    <n v="2"/>
    <n v="1"/>
    <n v="1"/>
    <x v="3"/>
    <x v="0"/>
    <x v="0"/>
  </r>
  <r>
    <n v="16560"/>
    <n v="26"/>
    <n v="8"/>
    <n v="3048.3800000000033"/>
    <n v="4"/>
    <n v="4"/>
    <n v="5"/>
    <x v="1"/>
    <x v="1"/>
    <x v="0"/>
  </r>
  <r>
    <n v="16561"/>
    <n v="5"/>
    <n v="2"/>
    <n v="511.12000000000035"/>
    <n v="5"/>
    <n v="2"/>
    <n v="2"/>
    <x v="5"/>
    <x v="1"/>
    <x v="0"/>
  </r>
  <r>
    <n v="16562"/>
    <n v="476"/>
    <n v="1"/>
    <n v="223.85999999999987"/>
    <n v="1"/>
    <n v="1"/>
    <n v="1"/>
    <x v="3"/>
    <x v="0"/>
    <x v="0"/>
  </r>
  <r>
    <n v="16563"/>
    <n v="53"/>
    <n v="6"/>
    <n v="4422.7600000000057"/>
    <n v="4"/>
    <n v="4"/>
    <n v="5"/>
    <x v="1"/>
    <x v="1"/>
    <x v="0"/>
  </r>
  <r>
    <n v="16564"/>
    <n v="569"/>
    <n v="1"/>
    <n v="87.8"/>
    <n v="1"/>
    <n v="1"/>
    <n v="1"/>
    <x v="3"/>
    <x v="0"/>
    <x v="0"/>
  </r>
  <r>
    <n v="16565"/>
    <n v="364"/>
    <n v="4"/>
    <n v="773.05000000000007"/>
    <n v="2"/>
    <n v="3"/>
    <n v="3"/>
    <x v="0"/>
    <x v="0"/>
    <x v="0"/>
  </r>
  <r>
    <n v="16566"/>
    <n v="15"/>
    <n v="5"/>
    <n v="614.66"/>
    <n v="5"/>
    <n v="4"/>
    <n v="2"/>
    <x v="4"/>
    <x v="1"/>
    <x v="0"/>
  </r>
  <r>
    <n v="16567"/>
    <n v="194"/>
    <n v="2"/>
    <n v="865.59999999999945"/>
    <n v="2"/>
    <n v="2"/>
    <n v="3"/>
    <x v="4"/>
    <x v="0"/>
    <x v="0"/>
  </r>
  <r>
    <n v="16568"/>
    <n v="427"/>
    <n v="2"/>
    <n v="1020.9"/>
    <n v="1"/>
    <n v="2"/>
    <n v="3"/>
    <x v="4"/>
    <x v="0"/>
    <x v="0"/>
  </r>
  <r>
    <n v="16569"/>
    <n v="3"/>
    <n v="5"/>
    <n v="1455.2300000000009"/>
    <n v="5"/>
    <n v="4"/>
    <n v="4"/>
    <x v="1"/>
    <x v="1"/>
    <x v="0"/>
  </r>
  <r>
    <n v="16570"/>
    <n v="15"/>
    <n v="20"/>
    <n v="7434.3100000000386"/>
    <n v="5"/>
    <n v="5"/>
    <n v="5"/>
    <x v="1"/>
    <x v="1"/>
    <x v="0"/>
  </r>
  <r>
    <n v="16571"/>
    <n v="26"/>
    <n v="10"/>
    <n v="4248.7399999999925"/>
    <n v="4"/>
    <n v="5"/>
    <n v="5"/>
    <x v="1"/>
    <x v="1"/>
    <x v="0"/>
  </r>
  <r>
    <n v="16572"/>
    <n v="127"/>
    <n v="3"/>
    <n v="1009.599999999999"/>
    <n v="3"/>
    <n v="3"/>
    <n v="3"/>
    <x v="2"/>
    <x v="0"/>
    <x v="0"/>
  </r>
  <r>
    <n v="16573"/>
    <n v="84"/>
    <n v="2"/>
    <n v="663.61000000000035"/>
    <n v="3"/>
    <n v="2"/>
    <n v="3"/>
    <x v="4"/>
    <x v="1"/>
    <x v="0"/>
  </r>
  <r>
    <n v="16574"/>
    <n v="71"/>
    <n v="3"/>
    <n v="1301.7799999999991"/>
    <n v="3"/>
    <n v="3"/>
    <n v="4"/>
    <x v="2"/>
    <x v="1"/>
    <x v="0"/>
  </r>
  <r>
    <n v="16576"/>
    <n v="420"/>
    <n v="2"/>
    <n v="540.87000000000035"/>
    <n v="1"/>
    <n v="2"/>
    <n v="2"/>
    <x v="3"/>
    <x v="0"/>
    <x v="0"/>
  </r>
  <r>
    <n v="16577"/>
    <n v="666"/>
    <n v="1"/>
    <n v="380.00000000000006"/>
    <n v="1"/>
    <n v="1"/>
    <n v="2"/>
    <x v="3"/>
    <x v="0"/>
    <x v="0"/>
  </r>
  <r>
    <n v="16578"/>
    <n v="626"/>
    <n v="1"/>
    <n v="156.6"/>
    <n v="1"/>
    <n v="1"/>
    <n v="1"/>
    <x v="3"/>
    <x v="0"/>
    <x v="0"/>
  </r>
  <r>
    <n v="16579"/>
    <n v="425"/>
    <n v="1"/>
    <n v="295.05000000000007"/>
    <n v="1"/>
    <n v="1"/>
    <n v="2"/>
    <x v="3"/>
    <x v="0"/>
    <x v="0"/>
  </r>
  <r>
    <n v="16581"/>
    <n v="182"/>
    <n v="1"/>
    <n v="105.84000000000002"/>
    <n v="3"/>
    <n v="1"/>
    <n v="1"/>
    <x v="4"/>
    <x v="0"/>
    <x v="0"/>
  </r>
  <r>
    <n v="16582"/>
    <n v="113"/>
    <n v="1"/>
    <n v="313.61999999999995"/>
    <n v="3"/>
    <n v="1"/>
    <n v="2"/>
    <x v="4"/>
    <x v="0"/>
    <x v="0"/>
  </r>
  <r>
    <n v="16583"/>
    <n v="373"/>
    <n v="2"/>
    <n v="531.39999999999986"/>
    <n v="2"/>
    <n v="2"/>
    <n v="2"/>
    <x v="3"/>
    <x v="0"/>
    <x v="0"/>
  </r>
  <r>
    <n v="16584"/>
    <n v="80"/>
    <n v="5"/>
    <n v="3163.6700000000055"/>
    <n v="3"/>
    <n v="4"/>
    <n v="5"/>
    <x v="2"/>
    <x v="1"/>
    <x v="0"/>
  </r>
  <r>
    <n v="16585"/>
    <n v="593"/>
    <n v="2"/>
    <n v="341.59000000000009"/>
    <n v="1"/>
    <n v="2"/>
    <n v="2"/>
    <x v="3"/>
    <x v="0"/>
    <x v="0"/>
  </r>
  <r>
    <n v="16586"/>
    <n v="248"/>
    <n v="3"/>
    <n v="1462.7799999999991"/>
    <n v="2"/>
    <n v="3"/>
    <n v="4"/>
    <x v="0"/>
    <x v="0"/>
    <x v="0"/>
  </r>
  <r>
    <n v="16587"/>
    <n v="232"/>
    <n v="1"/>
    <n v="225.15000000000006"/>
    <n v="2"/>
    <n v="1"/>
    <n v="1"/>
    <x v="3"/>
    <x v="0"/>
    <x v="0"/>
  </r>
  <r>
    <n v="16588"/>
    <n v="386"/>
    <n v="4"/>
    <n v="1361.2799999999993"/>
    <n v="2"/>
    <n v="3"/>
    <n v="4"/>
    <x v="0"/>
    <x v="0"/>
    <x v="0"/>
  </r>
  <r>
    <n v="16589"/>
    <n v="71"/>
    <n v="4"/>
    <n v="612.36000000000047"/>
    <n v="3"/>
    <n v="3"/>
    <n v="2"/>
    <x v="4"/>
    <x v="1"/>
    <x v="0"/>
  </r>
  <r>
    <n v="16590"/>
    <n v="400"/>
    <n v="2"/>
    <n v="605.89999999999986"/>
    <n v="2"/>
    <n v="2"/>
    <n v="2"/>
    <x v="3"/>
    <x v="0"/>
    <x v="0"/>
  </r>
  <r>
    <n v="16591"/>
    <n v="68"/>
    <n v="1"/>
    <n v="213.5"/>
    <n v="3"/>
    <n v="1"/>
    <n v="1"/>
    <x v="4"/>
    <x v="1"/>
    <x v="0"/>
  </r>
  <r>
    <n v="16592"/>
    <n v="4"/>
    <n v="28"/>
    <n v="7807.9100000000326"/>
    <n v="5"/>
    <n v="5"/>
    <n v="5"/>
    <x v="1"/>
    <x v="1"/>
    <x v="0"/>
  </r>
  <r>
    <n v="16593"/>
    <n v="50"/>
    <n v="8"/>
    <n v="1071.1399999999996"/>
    <n v="4"/>
    <n v="4"/>
    <n v="3"/>
    <x v="2"/>
    <x v="1"/>
    <x v="0"/>
  </r>
  <r>
    <n v="16594"/>
    <n v="75"/>
    <n v="1"/>
    <n v="181.09000000000012"/>
    <n v="3"/>
    <n v="1"/>
    <n v="1"/>
    <x v="4"/>
    <x v="1"/>
    <x v="0"/>
  </r>
  <r>
    <n v="16595"/>
    <n v="61"/>
    <n v="5"/>
    <n v="1810.1800000000164"/>
    <n v="3"/>
    <n v="4"/>
    <n v="4"/>
    <x v="2"/>
    <x v="1"/>
    <x v="0"/>
  </r>
  <r>
    <n v="16596"/>
    <n v="15"/>
    <n v="4"/>
    <n v="579.63000000000056"/>
    <n v="5"/>
    <n v="3"/>
    <n v="2"/>
    <x v="4"/>
    <x v="1"/>
    <x v="0"/>
  </r>
  <r>
    <n v="16597"/>
    <n v="4"/>
    <n v="1"/>
    <n v="90.039999999999992"/>
    <n v="5"/>
    <n v="1"/>
    <n v="1"/>
    <x v="5"/>
    <x v="1"/>
    <x v="0"/>
  </r>
  <r>
    <n v="16598"/>
    <n v="285"/>
    <n v="1"/>
    <n v="145.04999999999998"/>
    <n v="2"/>
    <n v="1"/>
    <n v="1"/>
    <x v="3"/>
    <x v="0"/>
    <x v="0"/>
  </r>
  <r>
    <n v="16599"/>
    <n v="385"/>
    <n v="1"/>
    <n v="172.79999999999998"/>
    <n v="2"/>
    <n v="1"/>
    <n v="1"/>
    <x v="3"/>
    <x v="0"/>
    <x v="0"/>
  </r>
  <r>
    <n v="16600"/>
    <n v="4"/>
    <n v="13"/>
    <n v="2153.409999999998"/>
    <n v="5"/>
    <n v="5"/>
    <n v="4"/>
    <x v="1"/>
    <x v="1"/>
    <x v="0"/>
  </r>
  <r>
    <n v="16601"/>
    <n v="40"/>
    <n v="3"/>
    <n v="684.24999999999989"/>
    <n v="4"/>
    <n v="3"/>
    <n v="3"/>
    <x v="2"/>
    <x v="1"/>
    <x v="0"/>
  </r>
  <r>
    <n v="16602"/>
    <n v="36"/>
    <n v="2"/>
    <n v="763.33000000000061"/>
    <n v="4"/>
    <n v="2"/>
    <n v="3"/>
    <x v="5"/>
    <x v="1"/>
    <x v="0"/>
  </r>
  <r>
    <n v="16603"/>
    <n v="74"/>
    <n v="2"/>
    <n v="482.4699999999998"/>
    <n v="3"/>
    <n v="2"/>
    <n v="2"/>
    <x v="4"/>
    <x v="1"/>
    <x v="0"/>
  </r>
  <r>
    <n v="16604"/>
    <n v="562"/>
    <n v="2"/>
    <n v="432.44999999999987"/>
    <n v="1"/>
    <n v="2"/>
    <n v="2"/>
    <x v="3"/>
    <x v="0"/>
    <x v="0"/>
  </r>
  <r>
    <n v="16605"/>
    <n v="724"/>
    <n v="1"/>
    <n v="60.48"/>
    <n v="1"/>
    <n v="1"/>
    <n v="1"/>
    <x v="3"/>
    <x v="0"/>
    <x v="0"/>
  </r>
  <r>
    <n v="16606"/>
    <n v="404"/>
    <n v="2"/>
    <n v="357.65999999999991"/>
    <n v="2"/>
    <n v="2"/>
    <n v="2"/>
    <x v="3"/>
    <x v="0"/>
    <x v="0"/>
  </r>
  <r>
    <n v="16607"/>
    <n v="17"/>
    <n v="25"/>
    <n v="5706.8700000000408"/>
    <n v="5"/>
    <n v="5"/>
    <n v="5"/>
    <x v="1"/>
    <x v="1"/>
    <x v="0"/>
  </r>
  <r>
    <n v="16608"/>
    <n v="453"/>
    <n v="2"/>
    <n v="1288.7200000000009"/>
    <n v="1"/>
    <n v="2"/>
    <n v="4"/>
    <x v="4"/>
    <x v="0"/>
    <x v="0"/>
  </r>
  <r>
    <n v="16609"/>
    <n v="15"/>
    <n v="7"/>
    <n v="5493.45999999998"/>
    <n v="5"/>
    <n v="4"/>
    <n v="5"/>
    <x v="1"/>
    <x v="1"/>
    <x v="0"/>
  </r>
  <r>
    <n v="16610"/>
    <n v="219"/>
    <n v="1"/>
    <n v="75.659999999999982"/>
    <n v="2"/>
    <n v="1"/>
    <n v="1"/>
    <x v="3"/>
    <x v="0"/>
    <x v="0"/>
  </r>
  <r>
    <n v="16611"/>
    <n v="186"/>
    <n v="6"/>
    <n v="1785.1300000000028"/>
    <n v="3"/>
    <n v="4"/>
    <n v="4"/>
    <x v="2"/>
    <x v="0"/>
    <x v="0"/>
  </r>
  <r>
    <n v="16612"/>
    <n v="32"/>
    <n v="9"/>
    <n v="3245.4299999999976"/>
    <n v="4"/>
    <n v="5"/>
    <n v="5"/>
    <x v="1"/>
    <x v="1"/>
    <x v="0"/>
  </r>
  <r>
    <n v="16613"/>
    <n v="70"/>
    <n v="1"/>
    <n v="618.59"/>
    <n v="3"/>
    <n v="1"/>
    <n v="3"/>
    <x v="4"/>
    <x v="1"/>
    <x v="0"/>
  </r>
  <r>
    <n v="16614"/>
    <n v="182"/>
    <n v="3"/>
    <n v="1179.7900000000006"/>
    <n v="3"/>
    <n v="3"/>
    <n v="3"/>
    <x v="2"/>
    <x v="0"/>
    <x v="0"/>
  </r>
  <r>
    <n v="16615"/>
    <n v="626"/>
    <n v="1"/>
    <n v="291.5"/>
    <n v="1"/>
    <n v="1"/>
    <n v="2"/>
    <x v="3"/>
    <x v="0"/>
    <x v="0"/>
  </r>
  <r>
    <n v="16616"/>
    <n v="15"/>
    <n v="2"/>
    <n v="500.42"/>
    <n v="5"/>
    <n v="2"/>
    <n v="2"/>
    <x v="5"/>
    <x v="1"/>
    <x v="0"/>
  </r>
  <r>
    <n v="16617"/>
    <n v="235"/>
    <n v="1"/>
    <n v="151.85"/>
    <n v="2"/>
    <n v="1"/>
    <n v="1"/>
    <x v="3"/>
    <x v="0"/>
    <x v="0"/>
  </r>
  <r>
    <n v="16618"/>
    <n v="31"/>
    <n v="5"/>
    <n v="2647.589999999997"/>
    <n v="4"/>
    <n v="4"/>
    <n v="4"/>
    <x v="1"/>
    <x v="1"/>
    <x v="0"/>
  </r>
  <r>
    <n v="16619"/>
    <n v="263"/>
    <n v="4"/>
    <n v="1938.3299999999952"/>
    <n v="2"/>
    <n v="3"/>
    <n v="4"/>
    <x v="0"/>
    <x v="0"/>
    <x v="0"/>
  </r>
  <r>
    <n v="16620"/>
    <n v="3"/>
    <n v="6"/>
    <n v="1758.9299999999957"/>
    <n v="5"/>
    <n v="4"/>
    <n v="4"/>
    <x v="1"/>
    <x v="1"/>
    <x v="0"/>
  </r>
  <r>
    <n v="16621"/>
    <n v="51"/>
    <n v="4"/>
    <n v="813.47999999999979"/>
    <n v="4"/>
    <n v="3"/>
    <n v="3"/>
    <x v="2"/>
    <x v="1"/>
    <x v="0"/>
  </r>
  <r>
    <n v="16622"/>
    <n v="543"/>
    <n v="1"/>
    <n v="225.39999999999995"/>
    <n v="1"/>
    <n v="1"/>
    <n v="1"/>
    <x v="3"/>
    <x v="0"/>
    <x v="0"/>
  </r>
  <r>
    <n v="16623"/>
    <n v="245"/>
    <n v="4"/>
    <n v="1015.2399999999997"/>
    <n v="2"/>
    <n v="3"/>
    <n v="3"/>
    <x v="0"/>
    <x v="0"/>
    <x v="0"/>
  </r>
  <r>
    <n v="16624"/>
    <n v="80"/>
    <n v="2"/>
    <n v="810.56999999999982"/>
    <n v="3"/>
    <n v="2"/>
    <n v="3"/>
    <x v="4"/>
    <x v="1"/>
    <x v="0"/>
  </r>
  <r>
    <n v="16625"/>
    <n v="274"/>
    <n v="5"/>
    <n v="1654.0299999999991"/>
    <n v="2"/>
    <n v="4"/>
    <n v="4"/>
    <x v="0"/>
    <x v="0"/>
    <x v="0"/>
  </r>
  <r>
    <n v="16626"/>
    <n v="0"/>
    <n v="17"/>
    <n v="4413.0999999999858"/>
    <n v="5"/>
    <n v="5"/>
    <n v="5"/>
    <x v="1"/>
    <x v="1"/>
    <x v="0"/>
  </r>
  <r>
    <n v="16627"/>
    <n v="79"/>
    <n v="1"/>
    <n v="322.80000000000013"/>
    <n v="3"/>
    <n v="1"/>
    <n v="2"/>
    <x v="4"/>
    <x v="1"/>
    <x v="0"/>
  </r>
  <r>
    <n v="16628"/>
    <n v="29"/>
    <n v="7"/>
    <n v="2318.1000000000013"/>
    <n v="4"/>
    <n v="4"/>
    <n v="4"/>
    <x v="1"/>
    <x v="1"/>
    <x v="0"/>
  </r>
  <r>
    <n v="16629"/>
    <n v="73"/>
    <n v="2"/>
    <n v="417.72999999999968"/>
    <n v="3"/>
    <n v="2"/>
    <n v="2"/>
    <x v="4"/>
    <x v="1"/>
    <x v="0"/>
  </r>
  <r>
    <n v="16630"/>
    <n v="407"/>
    <n v="1"/>
    <n v="106.80000000000001"/>
    <n v="2"/>
    <n v="1"/>
    <n v="1"/>
    <x v="3"/>
    <x v="0"/>
    <x v="0"/>
  </r>
  <r>
    <n v="16631"/>
    <n v="481"/>
    <n v="7"/>
    <n v="1892.5199999999998"/>
    <n v="1"/>
    <n v="4"/>
    <n v="4"/>
    <x v="0"/>
    <x v="0"/>
    <x v="0"/>
  </r>
  <r>
    <n v="16632"/>
    <n v="485"/>
    <n v="2"/>
    <n v="406.39999999999986"/>
    <n v="1"/>
    <n v="2"/>
    <n v="2"/>
    <x v="3"/>
    <x v="0"/>
    <x v="0"/>
  </r>
  <r>
    <n v="16633"/>
    <n v="17"/>
    <n v="6"/>
    <n v="2883.0999999999926"/>
    <n v="5"/>
    <n v="4"/>
    <n v="4"/>
    <x v="1"/>
    <x v="1"/>
    <x v="0"/>
  </r>
  <r>
    <n v="16634"/>
    <n v="222"/>
    <n v="6"/>
    <n v="1814.6099999999972"/>
    <n v="2"/>
    <n v="4"/>
    <n v="4"/>
    <x v="0"/>
    <x v="0"/>
    <x v="0"/>
  </r>
  <r>
    <n v="16635"/>
    <n v="406"/>
    <n v="1"/>
    <n v="473.00000000000006"/>
    <n v="2"/>
    <n v="1"/>
    <n v="2"/>
    <x v="3"/>
    <x v="0"/>
    <x v="0"/>
  </r>
  <r>
    <n v="16636"/>
    <n v="438"/>
    <n v="4"/>
    <n v="3802.0400000000013"/>
    <n v="1"/>
    <n v="3"/>
    <n v="5"/>
    <x v="0"/>
    <x v="0"/>
    <x v="0"/>
  </r>
  <r>
    <n v="16637"/>
    <n v="32"/>
    <n v="4"/>
    <n v="1154.4700000000009"/>
    <n v="4"/>
    <n v="3"/>
    <n v="3"/>
    <x v="2"/>
    <x v="1"/>
    <x v="0"/>
  </r>
  <r>
    <n v="16638"/>
    <n v="22"/>
    <n v="15"/>
    <n v="2430.5300000000057"/>
    <n v="4"/>
    <n v="5"/>
    <n v="4"/>
    <x v="1"/>
    <x v="1"/>
    <x v="0"/>
  </r>
  <r>
    <n v="16639"/>
    <n v="31"/>
    <n v="4"/>
    <n v="1747.9799999999998"/>
    <n v="4"/>
    <n v="3"/>
    <n v="4"/>
    <x v="2"/>
    <x v="1"/>
    <x v="0"/>
  </r>
  <r>
    <n v="16640"/>
    <n v="397"/>
    <n v="1"/>
    <n v="179.40000000000006"/>
    <n v="2"/>
    <n v="1"/>
    <n v="1"/>
    <x v="3"/>
    <x v="0"/>
    <x v="0"/>
  </r>
  <r>
    <n v="16641"/>
    <n v="105"/>
    <n v="2"/>
    <n v="554.5"/>
    <n v="3"/>
    <n v="2"/>
    <n v="2"/>
    <x v="4"/>
    <x v="0"/>
    <x v="0"/>
  </r>
  <r>
    <n v="16642"/>
    <n v="4"/>
    <n v="3"/>
    <n v="1077.4499999999989"/>
    <n v="5"/>
    <n v="3"/>
    <n v="3"/>
    <x v="2"/>
    <x v="1"/>
    <x v="0"/>
  </r>
  <r>
    <n v="16643"/>
    <n v="245"/>
    <n v="2"/>
    <n v="923.11000000000047"/>
    <n v="2"/>
    <n v="2"/>
    <n v="3"/>
    <x v="4"/>
    <x v="0"/>
    <x v="0"/>
  </r>
  <r>
    <n v="16644"/>
    <n v="177"/>
    <n v="2"/>
    <n v="833.77999999999929"/>
    <n v="3"/>
    <n v="2"/>
    <n v="3"/>
    <x v="4"/>
    <x v="0"/>
    <x v="0"/>
  </r>
  <r>
    <n v="16645"/>
    <n v="735"/>
    <n v="1"/>
    <n v="160.38999999999993"/>
    <n v="1"/>
    <n v="1"/>
    <n v="1"/>
    <x v="3"/>
    <x v="0"/>
    <x v="0"/>
  </r>
  <r>
    <n v="16646"/>
    <n v="449"/>
    <n v="1"/>
    <n v="678.79999999999961"/>
    <n v="1"/>
    <n v="1"/>
    <n v="3"/>
    <x v="4"/>
    <x v="0"/>
    <x v="0"/>
  </r>
  <r>
    <n v="16647"/>
    <n v="169"/>
    <n v="4"/>
    <n v="541.89999999999986"/>
    <n v="3"/>
    <n v="3"/>
    <n v="2"/>
    <x v="4"/>
    <x v="0"/>
    <x v="0"/>
  </r>
  <r>
    <n v="16648"/>
    <n v="42"/>
    <n v="3"/>
    <n v="672.79999999999961"/>
    <n v="4"/>
    <n v="3"/>
    <n v="3"/>
    <x v="2"/>
    <x v="1"/>
    <x v="0"/>
  </r>
  <r>
    <n v="16649"/>
    <n v="520"/>
    <n v="1"/>
    <n v="306.58"/>
    <n v="1"/>
    <n v="1"/>
    <n v="2"/>
    <x v="3"/>
    <x v="0"/>
    <x v="0"/>
  </r>
  <r>
    <n v="16650"/>
    <n v="71"/>
    <n v="7"/>
    <n v="1916.109999999996"/>
    <n v="3"/>
    <n v="4"/>
    <n v="4"/>
    <x v="2"/>
    <x v="1"/>
    <x v="0"/>
  </r>
  <r>
    <n v="16651"/>
    <n v="586"/>
    <n v="1"/>
    <n v="136.20000000000002"/>
    <n v="1"/>
    <n v="1"/>
    <n v="1"/>
    <x v="3"/>
    <x v="0"/>
    <x v="0"/>
  </r>
  <r>
    <n v="16652"/>
    <n v="58"/>
    <n v="16"/>
    <n v="17550.390000000043"/>
    <n v="4"/>
    <n v="5"/>
    <n v="5"/>
    <x v="1"/>
    <x v="1"/>
    <x v="0"/>
  </r>
  <r>
    <n v="16653"/>
    <n v="16"/>
    <n v="2"/>
    <n v="1212.6600000000021"/>
    <n v="5"/>
    <n v="2"/>
    <n v="3"/>
    <x v="5"/>
    <x v="1"/>
    <x v="0"/>
  </r>
  <r>
    <n v="16654"/>
    <n v="141"/>
    <n v="8"/>
    <n v="1711.4700000000005"/>
    <n v="3"/>
    <n v="4"/>
    <n v="4"/>
    <x v="2"/>
    <x v="0"/>
    <x v="0"/>
  </r>
  <r>
    <n v="16655"/>
    <n v="17"/>
    <n v="13"/>
    <n v="6548.3700000000808"/>
    <n v="5"/>
    <n v="5"/>
    <n v="5"/>
    <x v="1"/>
    <x v="1"/>
    <x v="0"/>
  </r>
  <r>
    <n v="16656"/>
    <n v="22"/>
    <n v="30"/>
    <n v="16833.169999999969"/>
    <n v="4"/>
    <n v="5"/>
    <n v="5"/>
    <x v="1"/>
    <x v="1"/>
    <x v="0"/>
  </r>
  <r>
    <n v="16657"/>
    <n v="9"/>
    <n v="4"/>
    <n v="933.61999999999728"/>
    <n v="5"/>
    <n v="3"/>
    <n v="3"/>
    <x v="2"/>
    <x v="1"/>
    <x v="0"/>
  </r>
  <r>
    <n v="16658"/>
    <n v="368"/>
    <n v="6"/>
    <n v="814.06999999999982"/>
    <n v="2"/>
    <n v="4"/>
    <n v="3"/>
    <x v="0"/>
    <x v="0"/>
    <x v="0"/>
  </r>
  <r>
    <n v="16659"/>
    <n v="189"/>
    <n v="1"/>
    <n v="39.119999999999997"/>
    <n v="3"/>
    <n v="1"/>
    <n v="1"/>
    <x v="4"/>
    <x v="0"/>
    <x v="0"/>
  </r>
  <r>
    <n v="16660"/>
    <n v="16"/>
    <n v="7"/>
    <n v="1879.5500000000004"/>
    <n v="5"/>
    <n v="4"/>
    <n v="4"/>
    <x v="1"/>
    <x v="1"/>
    <x v="0"/>
  </r>
  <r>
    <n v="16661"/>
    <n v="540"/>
    <n v="4"/>
    <n v="986.6299999999992"/>
    <n v="1"/>
    <n v="3"/>
    <n v="3"/>
    <x v="0"/>
    <x v="0"/>
    <x v="0"/>
  </r>
  <r>
    <n v="16662"/>
    <n v="394"/>
    <n v="1"/>
    <n v="163.8000000000001"/>
    <n v="2"/>
    <n v="1"/>
    <n v="1"/>
    <x v="3"/>
    <x v="0"/>
    <x v="0"/>
  </r>
  <r>
    <n v="16663"/>
    <n v="729"/>
    <n v="1"/>
    <n v="165"/>
    <n v="1"/>
    <n v="1"/>
    <n v="1"/>
    <x v="3"/>
    <x v="0"/>
    <x v="0"/>
  </r>
  <r>
    <n v="16664"/>
    <n v="569"/>
    <n v="1"/>
    <n v="109.20000000000002"/>
    <n v="1"/>
    <n v="1"/>
    <n v="1"/>
    <x v="3"/>
    <x v="0"/>
    <x v="0"/>
  </r>
  <r>
    <n v="16665"/>
    <n v="362"/>
    <n v="1"/>
    <n v="135.4"/>
    <n v="2"/>
    <n v="1"/>
    <n v="1"/>
    <x v="3"/>
    <x v="0"/>
    <x v="0"/>
  </r>
  <r>
    <n v="16666"/>
    <n v="19"/>
    <n v="2"/>
    <n v="225.94000000000034"/>
    <n v="5"/>
    <n v="2"/>
    <n v="1"/>
    <x v="5"/>
    <x v="1"/>
    <x v="0"/>
  </r>
  <r>
    <n v="16667"/>
    <n v="68"/>
    <n v="2"/>
    <n v="570.13000000000079"/>
    <n v="3"/>
    <n v="2"/>
    <n v="2"/>
    <x v="4"/>
    <x v="1"/>
    <x v="0"/>
  </r>
  <r>
    <n v="16668"/>
    <n v="15"/>
    <n v="13"/>
    <n v="862.41999999999894"/>
    <n v="5"/>
    <n v="5"/>
    <n v="3"/>
    <x v="2"/>
    <x v="1"/>
    <x v="0"/>
  </r>
  <r>
    <n v="16669"/>
    <n v="23"/>
    <n v="3"/>
    <n v="1374.8699999999972"/>
    <n v="4"/>
    <n v="3"/>
    <n v="4"/>
    <x v="2"/>
    <x v="1"/>
    <x v="0"/>
  </r>
  <r>
    <n v="16670"/>
    <n v="16"/>
    <n v="20"/>
    <n v="8030.1499999999387"/>
    <n v="5"/>
    <n v="5"/>
    <n v="5"/>
    <x v="1"/>
    <x v="1"/>
    <x v="0"/>
  </r>
  <r>
    <n v="16671"/>
    <n v="28"/>
    <n v="3"/>
    <n v="1692.2700000000002"/>
    <n v="4"/>
    <n v="3"/>
    <n v="4"/>
    <x v="2"/>
    <x v="1"/>
    <x v="0"/>
  </r>
  <r>
    <n v="16672"/>
    <n v="2"/>
    <n v="20"/>
    <n v="8134.9399999999769"/>
    <n v="5"/>
    <n v="5"/>
    <n v="5"/>
    <x v="1"/>
    <x v="1"/>
    <x v="0"/>
  </r>
  <r>
    <n v="16673"/>
    <n v="679"/>
    <n v="1"/>
    <n v="188.82999999999996"/>
    <n v="1"/>
    <n v="1"/>
    <n v="1"/>
    <x v="3"/>
    <x v="0"/>
    <x v="0"/>
  </r>
  <r>
    <n v="16674"/>
    <n v="54"/>
    <n v="2"/>
    <n v="319.61000000000053"/>
    <n v="4"/>
    <n v="2"/>
    <n v="2"/>
    <x v="5"/>
    <x v="1"/>
    <x v="0"/>
  </r>
  <r>
    <n v="16675"/>
    <n v="441"/>
    <n v="2"/>
    <n v="608.86000000000013"/>
    <n v="1"/>
    <n v="2"/>
    <n v="2"/>
    <x v="3"/>
    <x v="0"/>
    <x v="0"/>
  </r>
  <r>
    <n v="16676"/>
    <n v="33"/>
    <n v="6"/>
    <n v="2361.8999999999996"/>
    <n v="4"/>
    <n v="4"/>
    <n v="4"/>
    <x v="1"/>
    <x v="1"/>
    <x v="0"/>
  </r>
  <r>
    <n v="16677"/>
    <n v="411"/>
    <n v="2"/>
    <n v="880.62000000000035"/>
    <n v="1"/>
    <n v="2"/>
    <n v="3"/>
    <x v="4"/>
    <x v="0"/>
    <x v="0"/>
  </r>
  <r>
    <n v="16678"/>
    <n v="2"/>
    <n v="12"/>
    <n v="3109.9899999999916"/>
    <n v="5"/>
    <n v="5"/>
    <n v="5"/>
    <x v="1"/>
    <x v="1"/>
    <x v="0"/>
  </r>
  <r>
    <n v="16679"/>
    <n v="366"/>
    <n v="3"/>
    <n v="793.06"/>
    <n v="2"/>
    <n v="3"/>
    <n v="3"/>
    <x v="0"/>
    <x v="0"/>
    <x v="0"/>
  </r>
  <r>
    <n v="16680"/>
    <n v="43"/>
    <n v="3"/>
    <n v="821.4500000000005"/>
    <n v="4"/>
    <n v="3"/>
    <n v="3"/>
    <x v="2"/>
    <x v="1"/>
    <x v="0"/>
  </r>
  <r>
    <n v="16681"/>
    <n v="72"/>
    <n v="7"/>
    <n v="1921.8399999999981"/>
    <n v="3"/>
    <n v="4"/>
    <n v="4"/>
    <x v="2"/>
    <x v="1"/>
    <x v="0"/>
  </r>
  <r>
    <n v="16682"/>
    <n v="4"/>
    <n v="5"/>
    <n v="1027.9999999999998"/>
    <n v="5"/>
    <n v="4"/>
    <n v="3"/>
    <x v="2"/>
    <x v="1"/>
    <x v="0"/>
  </r>
  <r>
    <n v="16683"/>
    <n v="533"/>
    <n v="1"/>
    <n v="320.25000000000006"/>
    <n v="1"/>
    <n v="1"/>
    <n v="2"/>
    <x v="3"/>
    <x v="0"/>
    <x v="0"/>
  </r>
  <r>
    <n v="16684"/>
    <n v="4"/>
    <n v="55"/>
    <n v="147142.76999999944"/>
    <n v="5"/>
    <n v="5"/>
    <n v="5"/>
    <x v="1"/>
    <x v="1"/>
    <x v="0"/>
  </r>
  <r>
    <n v="16685"/>
    <n v="61"/>
    <n v="2"/>
    <n v="324.24000000000012"/>
    <n v="3"/>
    <n v="2"/>
    <n v="2"/>
    <x v="4"/>
    <x v="1"/>
    <x v="0"/>
  </r>
  <r>
    <n v="16686"/>
    <n v="47"/>
    <n v="16"/>
    <n v="5070.9199999999428"/>
    <n v="4"/>
    <n v="5"/>
    <n v="5"/>
    <x v="1"/>
    <x v="1"/>
    <x v="0"/>
  </r>
  <r>
    <n v="16687"/>
    <n v="390"/>
    <n v="1"/>
    <n v="157.63"/>
    <n v="2"/>
    <n v="1"/>
    <n v="1"/>
    <x v="3"/>
    <x v="0"/>
    <x v="0"/>
  </r>
  <r>
    <n v="16688"/>
    <n v="1"/>
    <n v="4"/>
    <n v="1260.8600000000004"/>
    <n v="5"/>
    <n v="3"/>
    <n v="4"/>
    <x v="2"/>
    <x v="1"/>
    <x v="0"/>
  </r>
  <r>
    <n v="16689"/>
    <n v="75"/>
    <n v="2"/>
    <n v="422.60000000000008"/>
    <n v="3"/>
    <n v="2"/>
    <n v="2"/>
    <x v="4"/>
    <x v="1"/>
    <x v="0"/>
  </r>
  <r>
    <n v="16690"/>
    <n v="72"/>
    <n v="4"/>
    <n v="353.03"/>
    <n v="3"/>
    <n v="3"/>
    <n v="2"/>
    <x v="4"/>
    <x v="1"/>
    <x v="0"/>
  </r>
  <r>
    <n v="16691"/>
    <n v="418"/>
    <n v="2"/>
    <n v="178.82999999999996"/>
    <n v="1"/>
    <n v="2"/>
    <n v="1"/>
    <x v="3"/>
    <x v="0"/>
    <x v="0"/>
  </r>
  <r>
    <n v="16692"/>
    <n v="256"/>
    <n v="4"/>
    <n v="1914.7"/>
    <n v="2"/>
    <n v="3"/>
    <n v="4"/>
    <x v="0"/>
    <x v="0"/>
    <x v="0"/>
  </r>
  <r>
    <n v="16693"/>
    <n v="68"/>
    <n v="5"/>
    <n v="1199.4599999999987"/>
    <n v="3"/>
    <n v="4"/>
    <n v="3"/>
    <x v="2"/>
    <x v="1"/>
    <x v="0"/>
  </r>
  <r>
    <n v="16694"/>
    <n v="723"/>
    <n v="1"/>
    <n v="98.300000000000011"/>
    <n v="1"/>
    <n v="1"/>
    <n v="1"/>
    <x v="3"/>
    <x v="0"/>
    <x v="0"/>
  </r>
  <r>
    <n v="16695"/>
    <n v="561"/>
    <n v="2"/>
    <n v="193.14999999999989"/>
    <n v="1"/>
    <n v="2"/>
    <n v="1"/>
    <x v="3"/>
    <x v="0"/>
    <x v="0"/>
  </r>
  <r>
    <n v="16696"/>
    <n v="135"/>
    <n v="4"/>
    <n v="657.9"/>
    <n v="3"/>
    <n v="3"/>
    <n v="3"/>
    <x v="2"/>
    <x v="0"/>
    <x v="0"/>
  </r>
  <r>
    <n v="16697"/>
    <n v="241"/>
    <n v="1"/>
    <n v="112.75000000000003"/>
    <n v="2"/>
    <n v="1"/>
    <n v="1"/>
    <x v="3"/>
    <x v="0"/>
    <x v="0"/>
  </r>
  <r>
    <n v="16698"/>
    <n v="226"/>
    <n v="2"/>
    <n v="1998"/>
    <n v="2"/>
    <n v="2"/>
    <n v="4"/>
    <x v="4"/>
    <x v="0"/>
    <x v="0"/>
  </r>
  <r>
    <n v="16699"/>
    <n v="380"/>
    <n v="7"/>
    <n v="994.599999999999"/>
    <n v="2"/>
    <n v="4"/>
    <n v="3"/>
    <x v="0"/>
    <x v="0"/>
    <x v="0"/>
  </r>
  <r>
    <n v="16700"/>
    <n v="8"/>
    <n v="25"/>
    <n v="9167.70999999997"/>
    <n v="5"/>
    <n v="5"/>
    <n v="5"/>
    <x v="1"/>
    <x v="1"/>
    <x v="0"/>
  </r>
  <r>
    <n v="16701"/>
    <n v="8"/>
    <n v="26"/>
    <n v="9916.729999999985"/>
    <n v="5"/>
    <n v="5"/>
    <n v="5"/>
    <x v="1"/>
    <x v="1"/>
    <x v="0"/>
  </r>
  <r>
    <n v="16702"/>
    <n v="415"/>
    <n v="4"/>
    <n v="1110.8300000000015"/>
    <n v="1"/>
    <n v="3"/>
    <n v="3"/>
    <x v="0"/>
    <x v="0"/>
    <x v="0"/>
  </r>
  <r>
    <n v="16704"/>
    <n v="618"/>
    <n v="2"/>
    <n v="695.66000000000065"/>
    <n v="1"/>
    <n v="2"/>
    <n v="3"/>
    <x v="4"/>
    <x v="0"/>
    <x v="0"/>
  </r>
  <r>
    <n v="16705"/>
    <n v="0"/>
    <n v="42"/>
    <n v="43515.050999999308"/>
    <n v="5"/>
    <n v="5"/>
    <n v="5"/>
    <x v="1"/>
    <x v="1"/>
    <x v="0"/>
  </r>
  <r>
    <n v="16706"/>
    <n v="37"/>
    <n v="3"/>
    <n v="531.34999999999889"/>
    <n v="4"/>
    <n v="3"/>
    <n v="2"/>
    <x v="4"/>
    <x v="1"/>
    <x v="0"/>
  </r>
  <r>
    <n v="16707"/>
    <n v="400"/>
    <n v="4"/>
    <n v="551.11000000000035"/>
    <n v="2"/>
    <n v="3"/>
    <n v="2"/>
    <x v="0"/>
    <x v="0"/>
    <x v="0"/>
  </r>
  <r>
    <n v="16708"/>
    <n v="45"/>
    <n v="1"/>
    <n v="656.63000000000056"/>
    <n v="4"/>
    <n v="1"/>
    <n v="3"/>
    <x v="5"/>
    <x v="1"/>
    <x v="0"/>
  </r>
  <r>
    <n v="16709"/>
    <n v="84"/>
    <n v="14"/>
    <n v="9087.4599999999718"/>
    <n v="3"/>
    <n v="5"/>
    <n v="5"/>
    <x v="2"/>
    <x v="1"/>
    <x v="0"/>
  </r>
  <r>
    <n v="16710"/>
    <n v="19"/>
    <n v="22"/>
    <n v="6349.0899999999147"/>
    <n v="5"/>
    <n v="5"/>
    <n v="5"/>
    <x v="1"/>
    <x v="1"/>
    <x v="0"/>
  </r>
  <r>
    <n v="16711"/>
    <n v="3"/>
    <n v="9"/>
    <n v="2868.48"/>
    <n v="5"/>
    <n v="5"/>
    <n v="4"/>
    <x v="1"/>
    <x v="1"/>
    <x v="0"/>
  </r>
  <r>
    <n v="16712"/>
    <n v="9"/>
    <n v="13"/>
    <n v="4266.990000000008"/>
    <n v="5"/>
    <n v="5"/>
    <n v="5"/>
    <x v="1"/>
    <x v="1"/>
    <x v="0"/>
  </r>
  <r>
    <n v="16713"/>
    <n v="18"/>
    <n v="32"/>
    <n v="14560.690000000037"/>
    <n v="5"/>
    <n v="5"/>
    <n v="5"/>
    <x v="1"/>
    <x v="1"/>
    <x v="0"/>
  </r>
  <r>
    <n v="16714"/>
    <n v="218"/>
    <n v="4"/>
    <n v="1529.7999999999972"/>
    <n v="2"/>
    <n v="3"/>
    <n v="4"/>
    <x v="0"/>
    <x v="0"/>
    <x v="0"/>
  </r>
  <r>
    <n v="16715"/>
    <n v="78"/>
    <n v="2"/>
    <n v="625.52000000000032"/>
    <n v="3"/>
    <n v="2"/>
    <n v="3"/>
    <x v="4"/>
    <x v="1"/>
    <x v="0"/>
  </r>
  <r>
    <n v="16716"/>
    <n v="266"/>
    <n v="3"/>
    <n v="2149.6799999999998"/>
    <n v="2"/>
    <n v="3"/>
    <n v="4"/>
    <x v="0"/>
    <x v="0"/>
    <x v="0"/>
  </r>
  <r>
    <n v="16717"/>
    <n v="23"/>
    <n v="14"/>
    <n v="6986.2299999999914"/>
    <n v="4"/>
    <n v="5"/>
    <n v="5"/>
    <x v="1"/>
    <x v="1"/>
    <x v="0"/>
  </r>
  <r>
    <n v="16718"/>
    <n v="369"/>
    <n v="5"/>
    <n v="3647.5299999999997"/>
    <n v="2"/>
    <n v="4"/>
    <n v="5"/>
    <x v="0"/>
    <x v="0"/>
    <x v="0"/>
  </r>
  <r>
    <n v="16719"/>
    <n v="14"/>
    <n v="14"/>
    <n v="3973.3000000000325"/>
    <n v="5"/>
    <n v="5"/>
    <n v="5"/>
    <x v="1"/>
    <x v="1"/>
    <x v="0"/>
  </r>
  <r>
    <n v="16720"/>
    <n v="26"/>
    <n v="3"/>
    <n v="795.47999999999695"/>
    <n v="4"/>
    <n v="3"/>
    <n v="3"/>
    <x v="2"/>
    <x v="1"/>
    <x v="0"/>
  </r>
  <r>
    <n v="16721"/>
    <n v="262"/>
    <n v="1"/>
    <n v="292.46999999999991"/>
    <n v="2"/>
    <n v="1"/>
    <n v="2"/>
    <x v="3"/>
    <x v="0"/>
    <x v="0"/>
  </r>
  <r>
    <n v="16722"/>
    <n v="17"/>
    <n v="22"/>
    <n v="8989.080000000049"/>
    <n v="5"/>
    <n v="5"/>
    <n v="5"/>
    <x v="1"/>
    <x v="1"/>
    <x v="0"/>
  </r>
  <r>
    <n v="16723"/>
    <n v="91"/>
    <n v="4"/>
    <n v="1301.6300000000024"/>
    <n v="3"/>
    <n v="3"/>
    <n v="4"/>
    <x v="2"/>
    <x v="0"/>
    <x v="0"/>
  </r>
  <r>
    <n v="16724"/>
    <n v="404"/>
    <n v="1"/>
    <n v="147.34999999999997"/>
    <n v="2"/>
    <n v="1"/>
    <n v="1"/>
    <x v="3"/>
    <x v="0"/>
    <x v="0"/>
  </r>
  <r>
    <n v="16725"/>
    <n v="302"/>
    <n v="14"/>
    <n v="1882.1099999999944"/>
    <n v="2"/>
    <n v="5"/>
    <n v="4"/>
    <x v="0"/>
    <x v="0"/>
    <x v="0"/>
  </r>
  <r>
    <n v="16726"/>
    <n v="26"/>
    <n v="7"/>
    <n v="2088.4099999999912"/>
    <n v="4"/>
    <n v="4"/>
    <n v="4"/>
    <x v="1"/>
    <x v="1"/>
    <x v="0"/>
  </r>
  <r>
    <n v="16727"/>
    <n v="364"/>
    <n v="4"/>
    <n v="1437.4200000000026"/>
    <n v="2"/>
    <n v="3"/>
    <n v="4"/>
    <x v="0"/>
    <x v="0"/>
    <x v="0"/>
  </r>
  <r>
    <n v="16728"/>
    <n v="46"/>
    <n v="4"/>
    <n v="1054.6700000000039"/>
    <n v="4"/>
    <n v="3"/>
    <n v="3"/>
    <x v="2"/>
    <x v="1"/>
    <x v="0"/>
  </r>
  <r>
    <n v="16729"/>
    <n v="38"/>
    <n v="21"/>
    <n v="7239.9199999999455"/>
    <n v="4"/>
    <n v="5"/>
    <n v="5"/>
    <x v="1"/>
    <x v="1"/>
    <x v="0"/>
  </r>
  <r>
    <n v="16730"/>
    <n v="52"/>
    <n v="3"/>
    <n v="743.11000000000035"/>
    <n v="4"/>
    <n v="3"/>
    <n v="3"/>
    <x v="2"/>
    <x v="1"/>
    <x v="0"/>
  </r>
  <r>
    <n v="16731"/>
    <n v="648"/>
    <n v="1"/>
    <n v="174.05000000000013"/>
    <n v="1"/>
    <n v="1"/>
    <n v="1"/>
    <x v="3"/>
    <x v="0"/>
    <x v="0"/>
  </r>
  <r>
    <n v="16732"/>
    <n v="31"/>
    <n v="4"/>
    <n v="4387.6400000000122"/>
    <n v="4"/>
    <n v="3"/>
    <n v="5"/>
    <x v="2"/>
    <x v="1"/>
    <x v="0"/>
  </r>
  <r>
    <n v="16733"/>
    <n v="529"/>
    <n v="1"/>
    <n v="259.67999999999995"/>
    <n v="1"/>
    <n v="1"/>
    <n v="1"/>
    <x v="3"/>
    <x v="0"/>
    <x v="0"/>
  </r>
  <r>
    <n v="16734"/>
    <n v="52"/>
    <n v="3"/>
    <n v="650.51000000000113"/>
    <n v="4"/>
    <n v="3"/>
    <n v="3"/>
    <x v="2"/>
    <x v="1"/>
    <x v="0"/>
  </r>
  <r>
    <n v="16735"/>
    <n v="78"/>
    <n v="14"/>
    <n v="6270.5600000000395"/>
    <n v="3"/>
    <n v="5"/>
    <n v="5"/>
    <x v="2"/>
    <x v="1"/>
    <x v="0"/>
  </r>
  <r>
    <n v="16736"/>
    <n v="505"/>
    <n v="5"/>
    <n v="2956.5599999999981"/>
    <n v="1"/>
    <n v="4"/>
    <n v="4"/>
    <x v="0"/>
    <x v="0"/>
    <x v="0"/>
  </r>
  <r>
    <n v="16737"/>
    <n v="53"/>
    <n v="2"/>
    <n v="835.19999999999993"/>
    <n v="4"/>
    <n v="2"/>
    <n v="3"/>
    <x v="5"/>
    <x v="1"/>
    <x v="0"/>
  </r>
  <r>
    <n v="16738"/>
    <n v="297"/>
    <n v="1"/>
    <n v="3.75"/>
    <n v="2"/>
    <n v="1"/>
    <n v="1"/>
    <x v="3"/>
    <x v="0"/>
    <x v="0"/>
  </r>
  <r>
    <n v="16739"/>
    <n v="176"/>
    <n v="2"/>
    <n v="786.43000000000018"/>
    <n v="3"/>
    <n v="2"/>
    <n v="3"/>
    <x v="4"/>
    <x v="0"/>
    <x v="0"/>
  </r>
  <r>
    <n v="16740"/>
    <n v="395"/>
    <n v="1"/>
    <n v="236.81000000000017"/>
    <n v="2"/>
    <n v="1"/>
    <n v="1"/>
    <x v="3"/>
    <x v="0"/>
    <x v="0"/>
  </r>
  <r>
    <n v="16741"/>
    <n v="625"/>
    <n v="1"/>
    <n v="173.05999999999997"/>
    <n v="1"/>
    <n v="1"/>
    <n v="1"/>
    <x v="3"/>
    <x v="0"/>
    <x v="0"/>
  </r>
  <r>
    <n v="16742"/>
    <n v="46"/>
    <n v="14"/>
    <n v="2852.6099999999919"/>
    <n v="4"/>
    <n v="5"/>
    <n v="4"/>
    <x v="1"/>
    <x v="1"/>
    <x v="0"/>
  </r>
  <r>
    <n v="16743"/>
    <n v="29"/>
    <n v="14"/>
    <n v="4253.2600000000084"/>
    <n v="4"/>
    <n v="5"/>
    <n v="5"/>
    <x v="1"/>
    <x v="1"/>
    <x v="0"/>
  </r>
  <r>
    <n v="16744"/>
    <n v="11"/>
    <n v="7"/>
    <n v="1304.7600000000043"/>
    <n v="5"/>
    <n v="4"/>
    <n v="4"/>
    <x v="1"/>
    <x v="1"/>
    <x v="0"/>
  </r>
  <r>
    <n v="16745"/>
    <n v="86"/>
    <n v="17"/>
    <n v="7194.299999999992"/>
    <n v="3"/>
    <n v="5"/>
    <n v="5"/>
    <x v="2"/>
    <x v="1"/>
    <x v="0"/>
  </r>
  <r>
    <n v="16746"/>
    <n v="4"/>
    <n v="42"/>
    <n v="18066.400000000154"/>
    <n v="5"/>
    <n v="5"/>
    <n v="5"/>
    <x v="1"/>
    <x v="1"/>
    <x v="0"/>
  </r>
  <r>
    <n v="16747"/>
    <n v="37"/>
    <n v="2"/>
    <n v="836.0600000000004"/>
    <n v="4"/>
    <n v="2"/>
    <n v="3"/>
    <x v="5"/>
    <x v="1"/>
    <x v="0"/>
  </r>
  <r>
    <n v="16748"/>
    <n v="17"/>
    <n v="14"/>
    <n v="3637.329999999999"/>
    <n v="5"/>
    <n v="5"/>
    <n v="5"/>
    <x v="1"/>
    <x v="1"/>
    <x v="0"/>
  </r>
  <r>
    <n v="16749"/>
    <n v="591"/>
    <n v="2"/>
    <n v="4387.079999999999"/>
    <n v="1"/>
    <n v="2"/>
    <n v="5"/>
    <x v="4"/>
    <x v="0"/>
    <x v="0"/>
  </r>
  <r>
    <n v="16750"/>
    <n v="44"/>
    <n v="5"/>
    <n v="623.93000000000018"/>
    <n v="4"/>
    <n v="4"/>
    <n v="3"/>
    <x v="2"/>
    <x v="1"/>
    <x v="0"/>
  </r>
  <r>
    <n v="16751"/>
    <n v="30"/>
    <n v="1"/>
    <n v="1764.7200000000005"/>
    <n v="4"/>
    <n v="1"/>
    <n v="4"/>
    <x v="5"/>
    <x v="1"/>
    <x v="0"/>
  </r>
  <r>
    <n v="16752"/>
    <n v="372"/>
    <n v="1"/>
    <n v="415"/>
    <n v="2"/>
    <n v="1"/>
    <n v="2"/>
    <x v="3"/>
    <x v="0"/>
    <x v="0"/>
  </r>
  <r>
    <n v="16753"/>
    <n v="58"/>
    <n v="1"/>
    <n v="223.92000000000004"/>
    <n v="4"/>
    <n v="1"/>
    <n v="1"/>
    <x v="5"/>
    <x v="1"/>
    <x v="0"/>
  </r>
  <r>
    <n v="16754"/>
    <n v="372"/>
    <n v="29"/>
    <n v="67502.470000000016"/>
    <n v="2"/>
    <n v="5"/>
    <n v="5"/>
    <x v="0"/>
    <x v="0"/>
    <x v="0"/>
  </r>
  <r>
    <n v="16755"/>
    <n v="114"/>
    <n v="7"/>
    <n v="2900.579999999984"/>
    <n v="3"/>
    <n v="4"/>
    <n v="4"/>
    <x v="2"/>
    <x v="0"/>
    <x v="0"/>
  </r>
  <r>
    <n v="16756"/>
    <n v="214"/>
    <n v="7"/>
    <n v="1312.3699999999988"/>
    <n v="2"/>
    <n v="4"/>
    <n v="4"/>
    <x v="0"/>
    <x v="0"/>
    <x v="0"/>
  </r>
  <r>
    <n v="16757"/>
    <n v="318"/>
    <n v="2"/>
    <n v="270.48"/>
    <n v="2"/>
    <n v="2"/>
    <n v="1"/>
    <x v="3"/>
    <x v="0"/>
    <x v="0"/>
  </r>
  <r>
    <n v="16758"/>
    <n v="65"/>
    <n v="1"/>
    <n v="369.34000000000009"/>
    <n v="3"/>
    <n v="1"/>
    <n v="2"/>
    <x v="4"/>
    <x v="1"/>
    <x v="0"/>
  </r>
  <r>
    <n v="16759"/>
    <n v="7"/>
    <n v="3"/>
    <n v="789.79000000000019"/>
    <n v="5"/>
    <n v="3"/>
    <n v="3"/>
    <x v="2"/>
    <x v="1"/>
    <x v="0"/>
  </r>
  <r>
    <n v="16760"/>
    <n v="430"/>
    <n v="1"/>
    <n v="228.00000000000003"/>
    <n v="1"/>
    <n v="1"/>
    <n v="1"/>
    <x v="3"/>
    <x v="0"/>
    <x v="0"/>
  </r>
  <r>
    <n v="16761"/>
    <n v="96"/>
    <n v="1"/>
    <n v="316.61999999999995"/>
    <n v="3"/>
    <n v="1"/>
    <n v="2"/>
    <x v="4"/>
    <x v="0"/>
    <x v="0"/>
  </r>
  <r>
    <n v="16762"/>
    <n v="19"/>
    <n v="3"/>
    <n v="1501.3800000000017"/>
    <n v="5"/>
    <n v="3"/>
    <n v="4"/>
    <x v="2"/>
    <x v="1"/>
    <x v="0"/>
  </r>
  <r>
    <n v="16763"/>
    <n v="198"/>
    <n v="2"/>
    <n v="964.6999999999997"/>
    <n v="2"/>
    <n v="2"/>
    <n v="3"/>
    <x v="4"/>
    <x v="0"/>
    <x v="0"/>
  </r>
  <r>
    <n v="16764"/>
    <n v="3"/>
    <n v="13"/>
    <n v="2799.2500000000005"/>
    <n v="5"/>
    <n v="5"/>
    <n v="4"/>
    <x v="1"/>
    <x v="1"/>
    <x v="0"/>
  </r>
  <r>
    <n v="16765"/>
    <n v="294"/>
    <n v="2"/>
    <n v="454.75000000000006"/>
    <n v="2"/>
    <n v="2"/>
    <n v="2"/>
    <x v="3"/>
    <x v="0"/>
    <x v="0"/>
  </r>
  <r>
    <n v="16766"/>
    <n v="273"/>
    <n v="2"/>
    <n v="1145.5999999999992"/>
    <n v="2"/>
    <n v="2"/>
    <n v="3"/>
    <x v="4"/>
    <x v="0"/>
    <x v="0"/>
  </r>
  <r>
    <n v="16767"/>
    <n v="30"/>
    <n v="15"/>
    <n v="8073.7999999999893"/>
    <n v="4"/>
    <n v="5"/>
    <n v="5"/>
    <x v="1"/>
    <x v="1"/>
    <x v="0"/>
  </r>
  <r>
    <n v="16768"/>
    <n v="47"/>
    <n v="9"/>
    <n v="1708.1199999999967"/>
    <n v="4"/>
    <n v="5"/>
    <n v="4"/>
    <x v="1"/>
    <x v="1"/>
    <x v="0"/>
  </r>
  <r>
    <n v="16769"/>
    <n v="260"/>
    <n v="4"/>
    <n v="1141.7499999999998"/>
    <n v="2"/>
    <n v="3"/>
    <n v="3"/>
    <x v="0"/>
    <x v="0"/>
    <x v="0"/>
  </r>
  <r>
    <n v="16770"/>
    <n v="57"/>
    <n v="9"/>
    <n v="1932.130000000004"/>
    <n v="4"/>
    <n v="5"/>
    <n v="4"/>
    <x v="1"/>
    <x v="1"/>
    <x v="0"/>
  </r>
  <r>
    <n v="16771"/>
    <n v="33"/>
    <n v="10"/>
    <n v="3967.6000000000231"/>
    <n v="4"/>
    <n v="5"/>
    <n v="5"/>
    <x v="1"/>
    <x v="1"/>
    <x v="0"/>
  </r>
  <r>
    <n v="16772"/>
    <n v="423"/>
    <n v="3"/>
    <n v="3723.5499999999943"/>
    <n v="1"/>
    <n v="3"/>
    <n v="5"/>
    <x v="0"/>
    <x v="0"/>
    <x v="0"/>
  </r>
  <r>
    <n v="16773"/>
    <n v="57"/>
    <n v="3"/>
    <n v="421.24000000000052"/>
    <n v="4"/>
    <n v="3"/>
    <n v="2"/>
    <x v="4"/>
    <x v="1"/>
    <x v="0"/>
  </r>
  <r>
    <n v="16774"/>
    <n v="67"/>
    <n v="8"/>
    <n v="1594.4500000000032"/>
    <n v="3"/>
    <n v="4"/>
    <n v="4"/>
    <x v="2"/>
    <x v="1"/>
    <x v="0"/>
  </r>
  <r>
    <n v="16775"/>
    <n v="10"/>
    <n v="16"/>
    <n v="3056.8900000000071"/>
    <n v="5"/>
    <n v="5"/>
    <n v="5"/>
    <x v="1"/>
    <x v="1"/>
    <x v="0"/>
  </r>
  <r>
    <n v="16776"/>
    <n v="60"/>
    <n v="2"/>
    <n v="619.85000000000059"/>
    <n v="3"/>
    <n v="2"/>
    <n v="3"/>
    <x v="4"/>
    <x v="1"/>
    <x v="0"/>
  </r>
  <r>
    <n v="16777"/>
    <n v="80"/>
    <n v="5"/>
    <n v="1307.7600000000011"/>
    <n v="3"/>
    <n v="4"/>
    <n v="4"/>
    <x v="2"/>
    <x v="1"/>
    <x v="0"/>
  </r>
  <r>
    <n v="16778"/>
    <n v="74"/>
    <n v="2"/>
    <n v="245.94000000000003"/>
    <n v="3"/>
    <n v="2"/>
    <n v="1"/>
    <x v="4"/>
    <x v="1"/>
    <x v="0"/>
  </r>
  <r>
    <n v="16779"/>
    <n v="2"/>
    <n v="53"/>
    <n v="33268.239999999372"/>
    <n v="5"/>
    <n v="5"/>
    <n v="5"/>
    <x v="1"/>
    <x v="1"/>
    <x v="0"/>
  </r>
  <r>
    <n v="16780"/>
    <n v="100"/>
    <n v="3"/>
    <n v="605.55000000000098"/>
    <n v="3"/>
    <n v="3"/>
    <n v="2"/>
    <x v="4"/>
    <x v="0"/>
    <x v="0"/>
  </r>
  <r>
    <n v="16781"/>
    <n v="372"/>
    <n v="2"/>
    <n v="934.25"/>
    <n v="2"/>
    <n v="2"/>
    <n v="3"/>
    <x v="4"/>
    <x v="0"/>
    <x v="0"/>
  </r>
  <r>
    <n v="16782"/>
    <n v="10"/>
    <n v="38"/>
    <n v="10438.410000000125"/>
    <n v="5"/>
    <n v="5"/>
    <n v="5"/>
    <x v="1"/>
    <x v="1"/>
    <x v="0"/>
  </r>
  <r>
    <n v="16783"/>
    <n v="436"/>
    <n v="1"/>
    <n v="391.95000000000016"/>
    <n v="1"/>
    <n v="1"/>
    <n v="2"/>
    <x v="3"/>
    <x v="0"/>
    <x v="0"/>
  </r>
  <r>
    <n v="16784"/>
    <n v="19"/>
    <n v="5"/>
    <n v="896.52999999999906"/>
    <n v="5"/>
    <n v="4"/>
    <n v="3"/>
    <x v="2"/>
    <x v="1"/>
    <x v="0"/>
  </r>
  <r>
    <n v="16785"/>
    <n v="409"/>
    <n v="1"/>
    <n v="533.78000000000009"/>
    <n v="2"/>
    <n v="1"/>
    <n v="2"/>
    <x v="3"/>
    <x v="0"/>
    <x v="0"/>
  </r>
  <r>
    <n v="16786"/>
    <n v="393"/>
    <n v="1"/>
    <n v="51.839999999999996"/>
    <n v="2"/>
    <n v="1"/>
    <n v="1"/>
    <x v="3"/>
    <x v="0"/>
    <x v="0"/>
  </r>
  <r>
    <n v="16787"/>
    <n v="397"/>
    <n v="4"/>
    <n v="1035.4299999999969"/>
    <n v="2"/>
    <n v="3"/>
    <n v="3"/>
    <x v="0"/>
    <x v="0"/>
    <x v="0"/>
  </r>
  <r>
    <n v="16788"/>
    <n v="123"/>
    <n v="5"/>
    <n v="1950.300000000017"/>
    <n v="3"/>
    <n v="4"/>
    <n v="4"/>
    <x v="2"/>
    <x v="0"/>
    <x v="0"/>
  </r>
  <r>
    <n v="16789"/>
    <n v="8"/>
    <n v="1"/>
    <n v="80.8"/>
    <n v="5"/>
    <n v="1"/>
    <n v="1"/>
    <x v="5"/>
    <x v="1"/>
    <x v="0"/>
  </r>
  <r>
    <n v="16790"/>
    <n v="3"/>
    <n v="6"/>
    <n v="1545.6199999999978"/>
    <n v="5"/>
    <n v="4"/>
    <n v="4"/>
    <x v="1"/>
    <x v="1"/>
    <x v="0"/>
  </r>
  <r>
    <n v="16791"/>
    <n v="29"/>
    <n v="15"/>
    <n v="4038.6899999999773"/>
    <n v="4"/>
    <n v="5"/>
    <n v="5"/>
    <x v="1"/>
    <x v="1"/>
    <x v="0"/>
  </r>
  <r>
    <n v="16792"/>
    <n v="282"/>
    <n v="5"/>
    <n v="623.45999999999947"/>
    <n v="2"/>
    <n v="4"/>
    <n v="3"/>
    <x v="0"/>
    <x v="0"/>
    <x v="0"/>
  </r>
  <r>
    <n v="16793"/>
    <n v="57"/>
    <n v="1"/>
    <n v="243.84000000000006"/>
    <n v="4"/>
    <n v="1"/>
    <n v="1"/>
    <x v="5"/>
    <x v="1"/>
    <x v="0"/>
  </r>
  <r>
    <n v="16794"/>
    <n v="1"/>
    <n v="15"/>
    <n v="2090.9100000000067"/>
    <n v="5"/>
    <n v="5"/>
    <n v="4"/>
    <x v="1"/>
    <x v="1"/>
    <x v="0"/>
  </r>
  <r>
    <n v="16795"/>
    <n v="365"/>
    <n v="3"/>
    <n v="2492.3900000000081"/>
    <n v="2"/>
    <n v="3"/>
    <n v="4"/>
    <x v="0"/>
    <x v="0"/>
    <x v="0"/>
  </r>
  <r>
    <n v="16796"/>
    <n v="89"/>
    <n v="1"/>
    <n v="305.61999999999995"/>
    <n v="3"/>
    <n v="1"/>
    <n v="2"/>
    <x v="4"/>
    <x v="1"/>
    <x v="0"/>
  </r>
  <r>
    <n v="16797"/>
    <n v="393"/>
    <n v="5"/>
    <n v="1827.7700000000104"/>
    <n v="2"/>
    <n v="4"/>
    <n v="4"/>
    <x v="0"/>
    <x v="0"/>
    <x v="0"/>
  </r>
  <r>
    <n v="16798"/>
    <n v="554"/>
    <n v="3"/>
    <n v="848.71000000000174"/>
    <n v="1"/>
    <n v="3"/>
    <n v="3"/>
    <x v="0"/>
    <x v="0"/>
    <x v="0"/>
  </r>
  <r>
    <n v="16799"/>
    <n v="432"/>
    <n v="2"/>
    <n v="495.98000000000093"/>
    <n v="1"/>
    <n v="2"/>
    <n v="2"/>
    <x v="3"/>
    <x v="0"/>
    <x v="0"/>
  </r>
  <r>
    <n v="16800"/>
    <n v="11"/>
    <n v="1"/>
    <n v="1201.4899999999984"/>
    <n v="5"/>
    <n v="1"/>
    <n v="3"/>
    <x v="5"/>
    <x v="1"/>
    <x v="0"/>
  </r>
  <r>
    <n v="16801"/>
    <n v="163"/>
    <n v="4"/>
    <n v="1619.7299999999968"/>
    <n v="3"/>
    <n v="3"/>
    <n v="4"/>
    <x v="2"/>
    <x v="0"/>
    <x v="0"/>
  </r>
  <r>
    <n v="16802"/>
    <n v="679"/>
    <n v="2"/>
    <n v="582.61000000000035"/>
    <n v="1"/>
    <n v="2"/>
    <n v="2"/>
    <x v="3"/>
    <x v="0"/>
    <x v="0"/>
  </r>
  <r>
    <n v="16803"/>
    <n v="65"/>
    <n v="1"/>
    <n v="332.30000000000013"/>
    <n v="3"/>
    <n v="1"/>
    <n v="2"/>
    <x v="4"/>
    <x v="1"/>
    <x v="0"/>
  </r>
  <r>
    <n v="16804"/>
    <n v="23"/>
    <n v="3"/>
    <n v="536.99000000000069"/>
    <n v="4"/>
    <n v="3"/>
    <n v="2"/>
    <x v="4"/>
    <x v="1"/>
    <x v="0"/>
  </r>
  <r>
    <n v="16805"/>
    <n v="173"/>
    <n v="5"/>
    <n v="1097.2399999999959"/>
    <n v="3"/>
    <n v="4"/>
    <n v="3"/>
    <x v="2"/>
    <x v="0"/>
    <x v="0"/>
  </r>
  <r>
    <n v="16806"/>
    <n v="103"/>
    <n v="4"/>
    <n v="801.4899999999999"/>
    <n v="3"/>
    <n v="3"/>
    <n v="3"/>
    <x v="2"/>
    <x v="0"/>
    <x v="0"/>
  </r>
  <r>
    <n v="16807"/>
    <n v="142"/>
    <n v="6"/>
    <n v="2123.8800000000033"/>
    <n v="3"/>
    <n v="4"/>
    <n v="4"/>
    <x v="2"/>
    <x v="0"/>
    <x v="0"/>
  </r>
  <r>
    <n v="16808"/>
    <n v="99"/>
    <n v="2"/>
    <n v="288.42"/>
    <n v="3"/>
    <n v="2"/>
    <n v="1"/>
    <x v="4"/>
    <x v="0"/>
    <x v="0"/>
  </r>
  <r>
    <n v="16809"/>
    <n v="23"/>
    <n v="9"/>
    <n v="1727.4299999999964"/>
    <n v="4"/>
    <n v="5"/>
    <n v="4"/>
    <x v="1"/>
    <x v="1"/>
    <x v="0"/>
  </r>
  <r>
    <n v="16810"/>
    <n v="192"/>
    <n v="2"/>
    <n v="842.04"/>
    <n v="2"/>
    <n v="2"/>
    <n v="3"/>
    <x v="4"/>
    <x v="0"/>
    <x v="0"/>
  </r>
  <r>
    <n v="16811"/>
    <n v="4"/>
    <n v="2"/>
    <n v="547.06999999999982"/>
    <n v="5"/>
    <n v="2"/>
    <n v="2"/>
    <x v="5"/>
    <x v="1"/>
    <x v="0"/>
  </r>
  <r>
    <n v="16812"/>
    <n v="360"/>
    <n v="4"/>
    <n v="2391.9999999999995"/>
    <n v="2"/>
    <n v="3"/>
    <n v="4"/>
    <x v="0"/>
    <x v="0"/>
    <x v="0"/>
  </r>
  <r>
    <n v="16813"/>
    <n v="8"/>
    <n v="10"/>
    <n v="1692.9799999999891"/>
    <n v="5"/>
    <n v="5"/>
    <n v="4"/>
    <x v="1"/>
    <x v="1"/>
    <x v="0"/>
  </r>
  <r>
    <n v="16814"/>
    <n v="14"/>
    <n v="36"/>
    <n v="12499.710000000126"/>
    <n v="5"/>
    <n v="5"/>
    <n v="5"/>
    <x v="1"/>
    <x v="1"/>
    <x v="0"/>
  </r>
  <r>
    <n v="16815"/>
    <n v="453"/>
    <n v="2"/>
    <n v="410.97000000000043"/>
    <n v="1"/>
    <n v="2"/>
    <n v="2"/>
    <x v="3"/>
    <x v="0"/>
    <x v="0"/>
  </r>
  <r>
    <n v="16816"/>
    <n v="103"/>
    <n v="4"/>
    <n v="417.06"/>
    <n v="3"/>
    <n v="3"/>
    <n v="2"/>
    <x v="4"/>
    <x v="0"/>
    <x v="0"/>
  </r>
  <r>
    <n v="16817"/>
    <n v="2"/>
    <n v="13"/>
    <n v="2804.9000000000065"/>
    <n v="5"/>
    <n v="5"/>
    <n v="4"/>
    <x v="1"/>
    <x v="1"/>
    <x v="0"/>
  </r>
  <r>
    <n v="16818"/>
    <n v="10"/>
    <n v="11"/>
    <n v="3349.5699999999965"/>
    <n v="5"/>
    <n v="5"/>
    <n v="5"/>
    <x v="1"/>
    <x v="1"/>
    <x v="0"/>
  </r>
  <r>
    <n v="16819"/>
    <n v="465"/>
    <n v="2"/>
    <n v="182.59"/>
    <n v="1"/>
    <n v="2"/>
    <n v="1"/>
    <x v="3"/>
    <x v="0"/>
    <x v="0"/>
  </r>
  <r>
    <n v="16820"/>
    <n v="95"/>
    <n v="1"/>
    <n v="497.61000000000018"/>
    <n v="3"/>
    <n v="1"/>
    <n v="2"/>
    <x v="4"/>
    <x v="0"/>
    <x v="0"/>
  </r>
  <r>
    <n v="16821"/>
    <n v="381"/>
    <n v="1"/>
    <n v="113.35000000000001"/>
    <n v="2"/>
    <n v="1"/>
    <n v="1"/>
    <x v="3"/>
    <x v="0"/>
    <x v="0"/>
  </r>
  <r>
    <n v="16822"/>
    <n v="686"/>
    <n v="1"/>
    <n v="181.39000000000007"/>
    <n v="1"/>
    <n v="1"/>
    <n v="1"/>
    <x v="3"/>
    <x v="0"/>
    <x v="0"/>
  </r>
  <r>
    <n v="16823"/>
    <n v="227"/>
    <n v="7"/>
    <n v="2260.0900000000065"/>
    <n v="2"/>
    <n v="4"/>
    <n v="4"/>
    <x v="0"/>
    <x v="0"/>
    <x v="0"/>
  </r>
  <r>
    <n v="16824"/>
    <n v="15"/>
    <n v="3"/>
    <n v="686.24000000000058"/>
    <n v="5"/>
    <n v="3"/>
    <n v="3"/>
    <x v="2"/>
    <x v="1"/>
    <x v="0"/>
  </r>
  <r>
    <n v="16825"/>
    <n v="38"/>
    <n v="5"/>
    <n v="1826.8899999999996"/>
    <n v="4"/>
    <n v="4"/>
    <n v="4"/>
    <x v="1"/>
    <x v="1"/>
    <x v="0"/>
  </r>
  <r>
    <n v="16826"/>
    <n v="51"/>
    <n v="1"/>
    <n v="341.70000000000005"/>
    <n v="4"/>
    <n v="1"/>
    <n v="2"/>
    <x v="5"/>
    <x v="1"/>
    <x v="0"/>
  </r>
  <r>
    <n v="16827"/>
    <n v="393"/>
    <n v="5"/>
    <n v="392.13000000000005"/>
    <n v="2"/>
    <n v="4"/>
    <n v="2"/>
    <x v="0"/>
    <x v="0"/>
    <x v="0"/>
  </r>
  <r>
    <n v="16828"/>
    <n v="93"/>
    <n v="2"/>
    <n v="128.5"/>
    <n v="3"/>
    <n v="2"/>
    <n v="1"/>
    <x v="4"/>
    <x v="0"/>
    <x v="0"/>
  </r>
  <r>
    <n v="16829"/>
    <n v="156"/>
    <n v="2"/>
    <n v="513.31999999999982"/>
    <n v="3"/>
    <n v="2"/>
    <n v="2"/>
    <x v="4"/>
    <x v="0"/>
    <x v="0"/>
  </r>
  <r>
    <n v="16830"/>
    <n v="38"/>
    <n v="4"/>
    <n v="1207.5000000000002"/>
    <n v="4"/>
    <n v="3"/>
    <n v="3"/>
    <x v="2"/>
    <x v="1"/>
    <x v="0"/>
  </r>
  <r>
    <n v="16831"/>
    <n v="564"/>
    <n v="1"/>
    <n v="91.799999999999969"/>
    <n v="1"/>
    <n v="1"/>
    <n v="1"/>
    <x v="3"/>
    <x v="0"/>
    <x v="0"/>
  </r>
  <r>
    <n v="16832"/>
    <n v="184"/>
    <n v="5"/>
    <n v="417.6099999999999"/>
    <n v="3"/>
    <n v="4"/>
    <n v="2"/>
    <x v="4"/>
    <x v="0"/>
    <x v="0"/>
  </r>
  <r>
    <n v="16833"/>
    <n v="1"/>
    <n v="6"/>
    <n v="2409.0400000000013"/>
    <n v="5"/>
    <n v="4"/>
    <n v="4"/>
    <x v="1"/>
    <x v="1"/>
    <x v="0"/>
  </r>
  <r>
    <n v="16834"/>
    <n v="227"/>
    <n v="2"/>
    <n v="898.9599999999997"/>
    <n v="2"/>
    <n v="2"/>
    <n v="3"/>
    <x v="4"/>
    <x v="0"/>
    <x v="0"/>
  </r>
  <r>
    <n v="16835"/>
    <n v="128"/>
    <n v="6"/>
    <n v="1538.4100000000008"/>
    <n v="3"/>
    <n v="4"/>
    <n v="4"/>
    <x v="2"/>
    <x v="0"/>
    <x v="0"/>
  </r>
  <r>
    <n v="16836"/>
    <n v="39"/>
    <n v="4"/>
    <n v="782.36999999999966"/>
    <n v="4"/>
    <n v="3"/>
    <n v="3"/>
    <x v="2"/>
    <x v="1"/>
    <x v="0"/>
  </r>
  <r>
    <n v="16837"/>
    <n v="31"/>
    <n v="11"/>
    <n v="3170.9799999999923"/>
    <n v="4"/>
    <n v="5"/>
    <n v="5"/>
    <x v="1"/>
    <x v="1"/>
    <x v="0"/>
  </r>
  <r>
    <n v="16838"/>
    <n v="197"/>
    <n v="4"/>
    <n v="1159.6100000000004"/>
    <n v="2"/>
    <n v="3"/>
    <n v="3"/>
    <x v="0"/>
    <x v="0"/>
    <x v="0"/>
  </r>
  <r>
    <n v="16839"/>
    <n v="8"/>
    <n v="44"/>
    <n v="22310.490000000162"/>
    <n v="5"/>
    <n v="5"/>
    <n v="5"/>
    <x v="1"/>
    <x v="1"/>
    <x v="0"/>
  </r>
  <r>
    <n v="16840"/>
    <n v="603"/>
    <n v="2"/>
    <n v="139.85000000000002"/>
    <n v="1"/>
    <n v="2"/>
    <n v="1"/>
    <x v="3"/>
    <x v="0"/>
    <x v="0"/>
  </r>
  <r>
    <n v="16841"/>
    <n v="36"/>
    <n v="12"/>
    <n v="4006.0600000000213"/>
    <n v="4"/>
    <n v="5"/>
    <n v="5"/>
    <x v="1"/>
    <x v="1"/>
    <x v="0"/>
  </r>
  <r>
    <n v="16842"/>
    <n v="100"/>
    <n v="3"/>
    <n v="1264.1900000000012"/>
    <n v="3"/>
    <n v="3"/>
    <n v="4"/>
    <x v="2"/>
    <x v="0"/>
    <x v="0"/>
  </r>
  <r>
    <n v="16843"/>
    <n v="42"/>
    <n v="35"/>
    <n v="19571.429999999837"/>
    <n v="4"/>
    <n v="5"/>
    <n v="5"/>
    <x v="1"/>
    <x v="1"/>
    <x v="0"/>
  </r>
  <r>
    <n v="16844"/>
    <n v="562"/>
    <n v="2"/>
    <n v="614.34"/>
    <n v="1"/>
    <n v="2"/>
    <n v="2"/>
    <x v="3"/>
    <x v="0"/>
    <x v="0"/>
  </r>
  <r>
    <n v="16845"/>
    <n v="618"/>
    <n v="1"/>
    <n v="253.88000000000005"/>
    <n v="1"/>
    <n v="1"/>
    <n v="1"/>
    <x v="3"/>
    <x v="0"/>
    <x v="0"/>
  </r>
  <r>
    <n v="16846"/>
    <n v="50"/>
    <n v="3"/>
    <n v="842.41000000000054"/>
    <n v="4"/>
    <n v="3"/>
    <n v="3"/>
    <x v="2"/>
    <x v="1"/>
    <x v="0"/>
  </r>
  <r>
    <n v="16847"/>
    <n v="43"/>
    <n v="2"/>
    <n v="614.88999999999976"/>
    <n v="4"/>
    <n v="2"/>
    <n v="2"/>
    <x v="5"/>
    <x v="1"/>
    <x v="0"/>
  </r>
  <r>
    <n v="16848"/>
    <n v="52"/>
    <n v="4"/>
    <n v="1411.6199999999985"/>
    <n v="4"/>
    <n v="3"/>
    <n v="4"/>
    <x v="2"/>
    <x v="1"/>
    <x v="0"/>
  </r>
  <r>
    <n v="16849"/>
    <n v="186"/>
    <n v="1"/>
    <n v="124.56999999999996"/>
    <n v="3"/>
    <n v="1"/>
    <n v="1"/>
    <x v="4"/>
    <x v="0"/>
    <x v="0"/>
  </r>
  <r>
    <n v="16850"/>
    <n v="333"/>
    <n v="1"/>
    <n v="332.40999999999997"/>
    <n v="2"/>
    <n v="1"/>
    <n v="2"/>
    <x v="3"/>
    <x v="0"/>
    <x v="0"/>
  </r>
  <r>
    <n v="16851"/>
    <n v="4"/>
    <n v="3"/>
    <n v="342.44999999999987"/>
    <n v="5"/>
    <n v="3"/>
    <n v="2"/>
    <x v="4"/>
    <x v="1"/>
    <x v="0"/>
  </r>
  <r>
    <n v="16852"/>
    <n v="10"/>
    <n v="2"/>
    <n v="144.91"/>
    <n v="5"/>
    <n v="2"/>
    <n v="1"/>
    <x v="5"/>
    <x v="1"/>
    <x v="0"/>
  </r>
  <r>
    <n v="16854"/>
    <n v="417"/>
    <n v="2"/>
    <n v="1408.9600000000021"/>
    <n v="1"/>
    <n v="2"/>
    <n v="4"/>
    <x v="4"/>
    <x v="0"/>
    <x v="0"/>
  </r>
  <r>
    <n v="16855"/>
    <n v="23"/>
    <n v="2"/>
    <n v="328.39999999999992"/>
    <n v="4"/>
    <n v="2"/>
    <n v="2"/>
    <x v="5"/>
    <x v="1"/>
    <x v="0"/>
  </r>
  <r>
    <n v="16856"/>
    <n v="14"/>
    <n v="3"/>
    <n v="358.4899999999999"/>
    <n v="5"/>
    <n v="3"/>
    <n v="2"/>
    <x v="4"/>
    <x v="1"/>
    <x v="0"/>
  </r>
  <r>
    <n v="16857"/>
    <n v="442"/>
    <n v="1"/>
    <n v="352.8"/>
    <n v="1"/>
    <n v="1"/>
    <n v="2"/>
    <x v="3"/>
    <x v="0"/>
    <x v="0"/>
  </r>
  <r>
    <n v="16858"/>
    <n v="368"/>
    <n v="10"/>
    <n v="4668.2799999999916"/>
    <n v="2"/>
    <n v="5"/>
    <n v="5"/>
    <x v="0"/>
    <x v="0"/>
    <x v="0"/>
  </r>
  <r>
    <n v="16859"/>
    <n v="144"/>
    <n v="7"/>
    <n v="1932.410000000003"/>
    <n v="3"/>
    <n v="4"/>
    <n v="4"/>
    <x v="2"/>
    <x v="0"/>
    <x v="0"/>
  </r>
  <r>
    <n v="16860"/>
    <n v="452"/>
    <n v="3"/>
    <n v="1610.6200000000008"/>
    <n v="1"/>
    <n v="3"/>
    <n v="4"/>
    <x v="0"/>
    <x v="0"/>
    <x v="0"/>
  </r>
  <r>
    <n v="16861"/>
    <n v="59"/>
    <n v="5"/>
    <n v="946.58999999999924"/>
    <n v="3"/>
    <n v="4"/>
    <n v="3"/>
    <x v="2"/>
    <x v="1"/>
    <x v="0"/>
  </r>
  <r>
    <n v="16862"/>
    <n v="547"/>
    <n v="4"/>
    <n v="662.3300000000005"/>
    <n v="1"/>
    <n v="3"/>
    <n v="3"/>
    <x v="0"/>
    <x v="0"/>
    <x v="0"/>
  </r>
  <r>
    <n v="16863"/>
    <n v="31"/>
    <n v="3"/>
    <n v="998.51999999999884"/>
    <n v="4"/>
    <n v="3"/>
    <n v="3"/>
    <x v="2"/>
    <x v="1"/>
    <x v="0"/>
  </r>
  <r>
    <n v="16864"/>
    <n v="434"/>
    <n v="2"/>
    <n v="409.24999999999994"/>
    <n v="1"/>
    <n v="2"/>
    <n v="2"/>
    <x v="3"/>
    <x v="0"/>
    <x v="0"/>
  </r>
  <r>
    <n v="16865"/>
    <n v="401"/>
    <n v="1"/>
    <n v="130.95000000000002"/>
    <n v="2"/>
    <n v="1"/>
    <n v="1"/>
    <x v="3"/>
    <x v="0"/>
    <x v="0"/>
  </r>
  <r>
    <n v="16866"/>
    <n v="140"/>
    <n v="3"/>
    <n v="207.74000000000004"/>
    <n v="3"/>
    <n v="3"/>
    <n v="1"/>
    <x v="4"/>
    <x v="0"/>
    <x v="0"/>
  </r>
  <r>
    <n v="16867"/>
    <n v="689"/>
    <n v="1"/>
    <n v="76.740000000000009"/>
    <n v="1"/>
    <n v="1"/>
    <n v="1"/>
    <x v="3"/>
    <x v="0"/>
    <x v="0"/>
  </r>
  <r>
    <n v="16868"/>
    <n v="394"/>
    <n v="3"/>
    <n v="393.38999999999953"/>
    <n v="2"/>
    <n v="3"/>
    <n v="2"/>
    <x v="0"/>
    <x v="0"/>
    <x v="0"/>
  </r>
  <r>
    <n v="16869"/>
    <n v="22"/>
    <n v="4"/>
    <n v="825.41999999999848"/>
    <n v="4"/>
    <n v="3"/>
    <n v="3"/>
    <x v="2"/>
    <x v="1"/>
    <x v="0"/>
  </r>
  <r>
    <n v="16870"/>
    <n v="469"/>
    <n v="1"/>
    <n v="450.15999999999997"/>
    <n v="1"/>
    <n v="1"/>
    <n v="2"/>
    <x v="3"/>
    <x v="0"/>
    <x v="0"/>
  </r>
  <r>
    <n v="16871"/>
    <n v="22"/>
    <n v="6"/>
    <n v="2812.3400000000061"/>
    <n v="4"/>
    <n v="4"/>
    <n v="4"/>
    <x v="1"/>
    <x v="1"/>
    <x v="0"/>
  </r>
  <r>
    <n v="16872"/>
    <n v="77"/>
    <n v="6"/>
    <n v="1213.1300000000006"/>
    <n v="3"/>
    <n v="4"/>
    <n v="3"/>
    <x v="2"/>
    <x v="1"/>
    <x v="0"/>
  </r>
  <r>
    <n v="16873"/>
    <n v="4"/>
    <n v="12"/>
    <n v="14617.389999999876"/>
    <n v="5"/>
    <n v="5"/>
    <n v="5"/>
    <x v="1"/>
    <x v="1"/>
    <x v="0"/>
  </r>
  <r>
    <n v="16874"/>
    <n v="379"/>
    <n v="1"/>
    <n v="217.73999999999987"/>
    <n v="2"/>
    <n v="1"/>
    <n v="1"/>
    <x v="3"/>
    <x v="0"/>
    <x v="0"/>
  </r>
  <r>
    <n v="16875"/>
    <n v="67"/>
    <n v="11"/>
    <n v="4234.5300000000207"/>
    <n v="3"/>
    <n v="5"/>
    <n v="5"/>
    <x v="2"/>
    <x v="1"/>
    <x v="0"/>
  </r>
  <r>
    <n v="16876"/>
    <n v="403"/>
    <n v="1"/>
    <n v="136.0100000000001"/>
    <n v="2"/>
    <n v="1"/>
    <n v="1"/>
    <x v="3"/>
    <x v="0"/>
    <x v="0"/>
  </r>
  <r>
    <n v="16877"/>
    <n v="12"/>
    <n v="6"/>
    <n v="853.72000000000082"/>
    <n v="5"/>
    <n v="4"/>
    <n v="3"/>
    <x v="2"/>
    <x v="1"/>
    <x v="0"/>
  </r>
  <r>
    <n v="16878"/>
    <n v="84"/>
    <n v="1"/>
    <n v="13.300000000000002"/>
    <n v="3"/>
    <n v="1"/>
    <n v="1"/>
    <x v="4"/>
    <x v="1"/>
    <x v="0"/>
  </r>
  <r>
    <n v="16880"/>
    <n v="30"/>
    <n v="8"/>
    <n v="1840.8599999999917"/>
    <n v="4"/>
    <n v="4"/>
    <n v="4"/>
    <x v="1"/>
    <x v="1"/>
    <x v="0"/>
  </r>
  <r>
    <n v="16881"/>
    <n v="66"/>
    <n v="1"/>
    <n v="432"/>
    <n v="3"/>
    <n v="1"/>
    <n v="2"/>
    <x v="4"/>
    <x v="1"/>
    <x v="0"/>
  </r>
  <r>
    <n v="16882"/>
    <n v="66"/>
    <n v="3"/>
    <n v="705.11999999999921"/>
    <n v="3"/>
    <n v="3"/>
    <n v="3"/>
    <x v="2"/>
    <x v="1"/>
    <x v="0"/>
  </r>
  <r>
    <n v="16883"/>
    <n v="187"/>
    <n v="19"/>
    <n v="2396.5900000000006"/>
    <n v="3"/>
    <n v="5"/>
    <n v="4"/>
    <x v="2"/>
    <x v="0"/>
    <x v="0"/>
  </r>
  <r>
    <n v="16884"/>
    <n v="37"/>
    <n v="4"/>
    <n v="1073.9199999999987"/>
    <n v="4"/>
    <n v="3"/>
    <n v="3"/>
    <x v="2"/>
    <x v="1"/>
    <x v="0"/>
  </r>
  <r>
    <n v="16885"/>
    <n v="15"/>
    <n v="4"/>
    <n v="710.7400000000008"/>
    <n v="5"/>
    <n v="3"/>
    <n v="3"/>
    <x v="2"/>
    <x v="1"/>
    <x v="0"/>
  </r>
  <r>
    <n v="16886"/>
    <n v="456"/>
    <n v="1"/>
    <n v="134"/>
    <n v="1"/>
    <n v="1"/>
    <n v="1"/>
    <x v="3"/>
    <x v="0"/>
    <x v="0"/>
  </r>
  <r>
    <n v="16887"/>
    <n v="35"/>
    <n v="3"/>
    <n v="660.72000000000071"/>
    <n v="4"/>
    <n v="3"/>
    <n v="3"/>
    <x v="2"/>
    <x v="1"/>
    <x v="0"/>
  </r>
  <r>
    <n v="16888"/>
    <n v="400"/>
    <n v="3"/>
    <n v="437.15000000000043"/>
    <n v="2"/>
    <n v="3"/>
    <n v="2"/>
    <x v="0"/>
    <x v="0"/>
    <x v="0"/>
  </r>
  <r>
    <n v="16889"/>
    <n v="194"/>
    <n v="6"/>
    <n v="2530.9000000000101"/>
    <n v="2"/>
    <n v="4"/>
    <n v="4"/>
    <x v="0"/>
    <x v="0"/>
    <x v="0"/>
  </r>
  <r>
    <n v="16890"/>
    <n v="476"/>
    <n v="3"/>
    <n v="285.40999999999991"/>
    <n v="1"/>
    <n v="3"/>
    <n v="1"/>
    <x v="0"/>
    <x v="0"/>
    <x v="0"/>
  </r>
  <r>
    <n v="16891"/>
    <n v="1"/>
    <n v="11"/>
    <n v="2056.8199999999788"/>
    <n v="5"/>
    <n v="5"/>
    <n v="4"/>
    <x v="1"/>
    <x v="1"/>
    <x v="0"/>
  </r>
  <r>
    <n v="16892"/>
    <n v="1"/>
    <n v="7"/>
    <n v="762.10000000000139"/>
    <n v="5"/>
    <n v="4"/>
    <n v="3"/>
    <x v="2"/>
    <x v="1"/>
    <x v="0"/>
  </r>
  <r>
    <n v="16893"/>
    <n v="366"/>
    <n v="2"/>
    <n v="401.76999999999884"/>
    <n v="2"/>
    <n v="2"/>
    <n v="2"/>
    <x v="3"/>
    <x v="0"/>
    <x v="0"/>
  </r>
  <r>
    <n v="16894"/>
    <n v="502"/>
    <n v="3"/>
    <n v="1324.0599999999981"/>
    <n v="1"/>
    <n v="3"/>
    <n v="4"/>
    <x v="0"/>
    <x v="0"/>
    <x v="0"/>
  </r>
  <r>
    <n v="16895"/>
    <n v="64"/>
    <n v="5"/>
    <n v="1121.420000000003"/>
    <n v="3"/>
    <n v="4"/>
    <n v="3"/>
    <x v="2"/>
    <x v="1"/>
    <x v="0"/>
  </r>
  <r>
    <n v="16896"/>
    <n v="555"/>
    <n v="1"/>
    <n v="103.95000000000003"/>
    <n v="1"/>
    <n v="1"/>
    <n v="1"/>
    <x v="3"/>
    <x v="0"/>
    <x v="0"/>
  </r>
  <r>
    <n v="16897"/>
    <n v="299"/>
    <n v="2"/>
    <n v="289.78000000000009"/>
    <n v="2"/>
    <n v="2"/>
    <n v="1"/>
    <x v="3"/>
    <x v="0"/>
    <x v="0"/>
  </r>
  <r>
    <n v="16898"/>
    <n v="26"/>
    <n v="5"/>
    <n v="1016.3699999999957"/>
    <n v="4"/>
    <n v="4"/>
    <n v="3"/>
    <x v="2"/>
    <x v="1"/>
    <x v="0"/>
  </r>
  <r>
    <n v="16899"/>
    <n v="7"/>
    <n v="8"/>
    <n v="1721.0199999999984"/>
    <n v="5"/>
    <n v="4"/>
    <n v="4"/>
    <x v="1"/>
    <x v="1"/>
    <x v="0"/>
  </r>
  <r>
    <n v="16900"/>
    <n v="16"/>
    <n v="3"/>
    <n v="887.11000000000035"/>
    <n v="5"/>
    <n v="3"/>
    <n v="3"/>
    <x v="2"/>
    <x v="1"/>
    <x v="0"/>
  </r>
  <r>
    <n v="16901"/>
    <n v="729"/>
    <n v="1"/>
    <n v="204.2600000000001"/>
    <n v="1"/>
    <n v="1"/>
    <n v="1"/>
    <x v="3"/>
    <x v="0"/>
    <x v="0"/>
  </r>
  <r>
    <n v="16902"/>
    <n v="116"/>
    <n v="1"/>
    <n v="1706.8799999999997"/>
    <n v="3"/>
    <n v="1"/>
    <n v="4"/>
    <x v="4"/>
    <x v="0"/>
    <x v="0"/>
  </r>
  <r>
    <n v="16903"/>
    <n v="29"/>
    <n v="3"/>
    <n v="1062.2799999999991"/>
    <n v="4"/>
    <n v="3"/>
    <n v="3"/>
    <x v="2"/>
    <x v="1"/>
    <x v="0"/>
  </r>
  <r>
    <n v="16904"/>
    <n v="4"/>
    <n v="21"/>
    <n v="5132.3700000000881"/>
    <n v="5"/>
    <n v="5"/>
    <n v="5"/>
    <x v="1"/>
    <x v="1"/>
    <x v="0"/>
  </r>
  <r>
    <n v="16905"/>
    <n v="5"/>
    <n v="17"/>
    <n v="5034.1499999999733"/>
    <n v="5"/>
    <n v="5"/>
    <n v="5"/>
    <x v="1"/>
    <x v="1"/>
    <x v="0"/>
  </r>
  <r>
    <n v="16906"/>
    <n v="81"/>
    <n v="7"/>
    <n v="1448.7999999999934"/>
    <n v="3"/>
    <n v="4"/>
    <n v="4"/>
    <x v="2"/>
    <x v="1"/>
    <x v="0"/>
  </r>
  <r>
    <n v="16907"/>
    <n v="29"/>
    <n v="9"/>
    <n v="1707.9000000000069"/>
    <n v="4"/>
    <n v="5"/>
    <n v="4"/>
    <x v="1"/>
    <x v="1"/>
    <x v="0"/>
  </r>
  <r>
    <n v="16908"/>
    <n v="722"/>
    <n v="1"/>
    <n v="252.59000000000006"/>
    <n v="1"/>
    <n v="1"/>
    <n v="1"/>
    <x v="3"/>
    <x v="0"/>
    <x v="0"/>
  </r>
  <r>
    <n v="16909"/>
    <n v="72"/>
    <n v="1"/>
    <n v="379.14000000000021"/>
    <n v="3"/>
    <n v="1"/>
    <n v="2"/>
    <x v="4"/>
    <x v="1"/>
    <x v="0"/>
  </r>
  <r>
    <n v="16910"/>
    <n v="4"/>
    <n v="8"/>
    <n v="1510.060000000019"/>
    <n v="5"/>
    <n v="4"/>
    <n v="4"/>
    <x v="1"/>
    <x v="1"/>
    <x v="0"/>
  </r>
  <r>
    <n v="16911"/>
    <n v="635"/>
    <n v="2"/>
    <n v="255.24999999999994"/>
    <n v="1"/>
    <n v="2"/>
    <n v="1"/>
    <x v="3"/>
    <x v="0"/>
    <x v="0"/>
  </r>
  <r>
    <n v="16912"/>
    <n v="28"/>
    <n v="15"/>
    <n v="4480.3100000000168"/>
    <n v="4"/>
    <n v="5"/>
    <n v="5"/>
    <x v="1"/>
    <x v="1"/>
    <x v="0"/>
  </r>
  <r>
    <n v="16913"/>
    <n v="290"/>
    <n v="3"/>
    <n v="423.90999999999991"/>
    <n v="2"/>
    <n v="3"/>
    <n v="2"/>
    <x v="0"/>
    <x v="0"/>
    <x v="0"/>
  </r>
  <r>
    <n v="16914"/>
    <n v="36"/>
    <n v="1"/>
    <n v="208.46000000000004"/>
    <n v="4"/>
    <n v="1"/>
    <n v="1"/>
    <x v="5"/>
    <x v="1"/>
    <x v="0"/>
  </r>
  <r>
    <n v="16915"/>
    <n v="9"/>
    <n v="11"/>
    <n v="1543.1799999999969"/>
    <n v="5"/>
    <n v="5"/>
    <n v="4"/>
    <x v="1"/>
    <x v="1"/>
    <x v="0"/>
  </r>
  <r>
    <n v="16916"/>
    <n v="23"/>
    <n v="4"/>
    <n v="1123.3999999999987"/>
    <n v="4"/>
    <n v="3"/>
    <n v="3"/>
    <x v="2"/>
    <x v="1"/>
    <x v="0"/>
  </r>
  <r>
    <n v="16917"/>
    <n v="276"/>
    <n v="2"/>
    <n v="1857.8300000000015"/>
    <n v="2"/>
    <n v="2"/>
    <n v="4"/>
    <x v="4"/>
    <x v="0"/>
    <x v="0"/>
  </r>
  <r>
    <n v="16918"/>
    <n v="49"/>
    <n v="16"/>
    <n v="3213.2900000000204"/>
    <n v="4"/>
    <n v="5"/>
    <n v="5"/>
    <x v="1"/>
    <x v="1"/>
    <x v="0"/>
  </r>
  <r>
    <n v="16919"/>
    <n v="156"/>
    <n v="24"/>
    <n v="5125.9100000000353"/>
    <n v="3"/>
    <n v="5"/>
    <n v="5"/>
    <x v="2"/>
    <x v="0"/>
    <x v="0"/>
  </r>
  <r>
    <n v="16920"/>
    <n v="411"/>
    <n v="1"/>
    <n v="355.45"/>
    <n v="1"/>
    <n v="1"/>
    <n v="2"/>
    <x v="3"/>
    <x v="0"/>
    <x v="0"/>
  </r>
  <r>
    <n v="16921"/>
    <n v="61"/>
    <n v="3"/>
    <n v="446.66999999999894"/>
    <n v="3"/>
    <n v="3"/>
    <n v="2"/>
    <x v="4"/>
    <x v="1"/>
    <x v="0"/>
  </r>
  <r>
    <n v="16922"/>
    <n v="572"/>
    <n v="1"/>
    <n v="611.08000000000129"/>
    <n v="1"/>
    <n v="1"/>
    <n v="2"/>
    <x v="3"/>
    <x v="0"/>
    <x v="0"/>
  </r>
  <r>
    <n v="16923"/>
    <n v="12"/>
    <n v="32"/>
    <n v="13378.359999999817"/>
    <n v="5"/>
    <n v="5"/>
    <n v="5"/>
    <x v="1"/>
    <x v="1"/>
    <x v="0"/>
  </r>
  <r>
    <n v="16924"/>
    <n v="21"/>
    <n v="3"/>
    <n v="846.75000000000023"/>
    <n v="4"/>
    <n v="3"/>
    <n v="3"/>
    <x v="2"/>
    <x v="1"/>
    <x v="0"/>
  </r>
  <r>
    <n v="16925"/>
    <n v="540"/>
    <n v="1"/>
    <n v="125.65000000000003"/>
    <n v="1"/>
    <n v="1"/>
    <n v="1"/>
    <x v="3"/>
    <x v="0"/>
    <x v="0"/>
  </r>
  <r>
    <n v="16926"/>
    <n v="371"/>
    <n v="5"/>
    <n v="1421.3500000000029"/>
    <n v="2"/>
    <n v="4"/>
    <n v="4"/>
    <x v="0"/>
    <x v="0"/>
    <x v="0"/>
  </r>
  <r>
    <n v="16927"/>
    <n v="115"/>
    <n v="3"/>
    <n v="543.05000000000007"/>
    <n v="3"/>
    <n v="3"/>
    <n v="2"/>
    <x v="4"/>
    <x v="0"/>
    <x v="0"/>
  </r>
  <r>
    <n v="16928"/>
    <n v="80"/>
    <n v="29"/>
    <n v="4113.2299999999859"/>
    <n v="3"/>
    <n v="5"/>
    <n v="5"/>
    <x v="2"/>
    <x v="1"/>
    <x v="0"/>
  </r>
  <r>
    <n v="16929"/>
    <n v="3"/>
    <n v="7"/>
    <n v="1295.3899999999992"/>
    <n v="5"/>
    <n v="4"/>
    <n v="4"/>
    <x v="1"/>
    <x v="1"/>
    <x v="0"/>
  </r>
  <r>
    <n v="16930"/>
    <n v="26"/>
    <n v="3"/>
    <n v="380.54999999999961"/>
    <n v="4"/>
    <n v="3"/>
    <n v="2"/>
    <x v="4"/>
    <x v="1"/>
    <x v="0"/>
  </r>
  <r>
    <n v="16931"/>
    <n v="5"/>
    <n v="23"/>
    <n v="5233.6200000000881"/>
    <n v="5"/>
    <n v="5"/>
    <n v="5"/>
    <x v="1"/>
    <x v="1"/>
    <x v="0"/>
  </r>
  <r>
    <n v="16932"/>
    <n v="53"/>
    <n v="3"/>
    <n v="440.7099999999993"/>
    <n v="4"/>
    <n v="3"/>
    <n v="2"/>
    <x v="4"/>
    <x v="1"/>
    <x v="0"/>
  </r>
  <r>
    <n v="16933"/>
    <n v="1"/>
    <n v="9"/>
    <n v="3181.2499999999995"/>
    <n v="5"/>
    <n v="5"/>
    <n v="5"/>
    <x v="1"/>
    <x v="1"/>
    <x v="0"/>
  </r>
  <r>
    <n v="16934"/>
    <n v="54"/>
    <n v="6"/>
    <n v="2110.9899999999957"/>
    <n v="4"/>
    <n v="4"/>
    <n v="4"/>
    <x v="1"/>
    <x v="1"/>
    <x v="0"/>
  </r>
  <r>
    <n v="16935"/>
    <n v="381"/>
    <n v="3"/>
    <n v="535.09999999999923"/>
    <n v="2"/>
    <n v="3"/>
    <n v="2"/>
    <x v="0"/>
    <x v="0"/>
    <x v="0"/>
  </r>
  <r>
    <n v="16936"/>
    <n v="25"/>
    <n v="2"/>
    <n v="551.1699999999995"/>
    <n v="4"/>
    <n v="2"/>
    <n v="2"/>
    <x v="5"/>
    <x v="1"/>
    <x v="0"/>
  </r>
  <r>
    <n v="16937"/>
    <n v="499"/>
    <n v="1"/>
    <n v="202.10000000000019"/>
    <n v="1"/>
    <n v="1"/>
    <n v="1"/>
    <x v="3"/>
    <x v="0"/>
    <x v="0"/>
  </r>
  <r>
    <n v="16938"/>
    <n v="8"/>
    <n v="9"/>
    <n v="7043.1799999999703"/>
    <n v="5"/>
    <n v="5"/>
    <n v="5"/>
    <x v="1"/>
    <x v="1"/>
    <x v="0"/>
  </r>
  <r>
    <n v="16939"/>
    <n v="488"/>
    <n v="3"/>
    <n v="449.00000000000006"/>
    <n v="1"/>
    <n v="3"/>
    <n v="2"/>
    <x v="0"/>
    <x v="0"/>
    <x v="0"/>
  </r>
  <r>
    <n v="16940"/>
    <n v="52"/>
    <n v="8"/>
    <n v="6427.6600000000562"/>
    <n v="4"/>
    <n v="4"/>
    <n v="5"/>
    <x v="1"/>
    <x v="1"/>
    <x v="0"/>
  </r>
  <r>
    <n v="16941"/>
    <n v="611"/>
    <n v="1"/>
    <n v="33"/>
    <n v="1"/>
    <n v="1"/>
    <n v="1"/>
    <x v="3"/>
    <x v="0"/>
    <x v="0"/>
  </r>
  <r>
    <n v="16942"/>
    <n v="12"/>
    <n v="9"/>
    <n v="1920.5900000000097"/>
    <n v="5"/>
    <n v="5"/>
    <n v="4"/>
    <x v="1"/>
    <x v="1"/>
    <x v="0"/>
  </r>
  <r>
    <n v="16943"/>
    <n v="211"/>
    <n v="5"/>
    <n v="1299.4899999999986"/>
    <n v="2"/>
    <n v="4"/>
    <n v="4"/>
    <x v="0"/>
    <x v="0"/>
    <x v="0"/>
  </r>
  <r>
    <n v="16944"/>
    <n v="609"/>
    <n v="1"/>
    <n v="101.36"/>
    <n v="1"/>
    <n v="1"/>
    <n v="1"/>
    <x v="3"/>
    <x v="0"/>
    <x v="0"/>
  </r>
  <r>
    <n v="16945"/>
    <n v="21"/>
    <n v="33"/>
    <n v="8548.1600000000562"/>
    <n v="4"/>
    <n v="5"/>
    <n v="5"/>
    <x v="1"/>
    <x v="1"/>
    <x v="0"/>
  </r>
  <r>
    <n v="16946"/>
    <n v="383"/>
    <n v="5"/>
    <n v="1222.0399999999986"/>
    <n v="2"/>
    <n v="4"/>
    <n v="3"/>
    <x v="0"/>
    <x v="0"/>
    <x v="0"/>
  </r>
  <r>
    <n v="16947"/>
    <n v="235"/>
    <n v="5"/>
    <n v="955.2099999999997"/>
    <n v="2"/>
    <n v="4"/>
    <n v="3"/>
    <x v="0"/>
    <x v="0"/>
    <x v="0"/>
  </r>
  <r>
    <n v="16948"/>
    <n v="138"/>
    <n v="7"/>
    <n v="868.76999999999987"/>
    <n v="3"/>
    <n v="4"/>
    <n v="3"/>
    <x v="2"/>
    <x v="0"/>
    <x v="0"/>
  </r>
  <r>
    <n v="16949"/>
    <n v="3"/>
    <n v="6"/>
    <n v="1286.2699999999995"/>
    <n v="5"/>
    <n v="4"/>
    <n v="4"/>
    <x v="1"/>
    <x v="1"/>
    <x v="0"/>
  </r>
  <r>
    <n v="16950"/>
    <n v="56"/>
    <n v="10"/>
    <n v="3784.3699999999963"/>
    <n v="4"/>
    <n v="5"/>
    <n v="5"/>
    <x v="1"/>
    <x v="1"/>
    <x v="0"/>
  </r>
  <r>
    <n v="16951"/>
    <n v="134"/>
    <n v="3"/>
    <n v="1277.7500000000002"/>
    <n v="3"/>
    <n v="3"/>
    <n v="4"/>
    <x v="2"/>
    <x v="0"/>
    <x v="0"/>
  </r>
  <r>
    <n v="16952"/>
    <n v="109"/>
    <n v="5"/>
    <n v="798.77999999999929"/>
    <n v="3"/>
    <n v="4"/>
    <n v="3"/>
    <x v="2"/>
    <x v="0"/>
    <x v="0"/>
  </r>
  <r>
    <n v="16953"/>
    <n v="30"/>
    <n v="1"/>
    <n v="20.8"/>
    <n v="4"/>
    <n v="1"/>
    <n v="1"/>
    <x v="5"/>
    <x v="1"/>
    <x v="0"/>
  </r>
  <r>
    <n v="16954"/>
    <n v="0"/>
    <n v="20"/>
    <n v="6081.8799999999846"/>
    <n v="5"/>
    <n v="5"/>
    <n v="5"/>
    <x v="1"/>
    <x v="1"/>
    <x v="0"/>
  </r>
  <r>
    <n v="16955"/>
    <n v="184"/>
    <n v="6"/>
    <n v="1309.4099999999987"/>
    <n v="3"/>
    <n v="4"/>
    <n v="4"/>
    <x v="2"/>
    <x v="0"/>
    <x v="0"/>
  </r>
  <r>
    <n v="16956"/>
    <n v="17"/>
    <n v="1"/>
    <n v="308.7399999999999"/>
    <n v="5"/>
    <n v="1"/>
    <n v="2"/>
    <x v="5"/>
    <x v="1"/>
    <x v="0"/>
  </r>
  <r>
    <n v="16957"/>
    <n v="239"/>
    <n v="2"/>
    <n v="416.6400000000001"/>
    <n v="2"/>
    <n v="2"/>
    <n v="2"/>
    <x v="3"/>
    <x v="0"/>
    <x v="0"/>
  </r>
  <r>
    <n v="16958"/>
    <n v="435"/>
    <n v="1"/>
    <n v="809.44000000000085"/>
    <n v="1"/>
    <n v="1"/>
    <n v="3"/>
    <x v="4"/>
    <x v="0"/>
    <x v="0"/>
  </r>
  <r>
    <n v="16959"/>
    <n v="87"/>
    <n v="1"/>
    <n v="117.35000000000001"/>
    <n v="3"/>
    <n v="1"/>
    <n v="1"/>
    <x v="4"/>
    <x v="1"/>
    <x v="0"/>
  </r>
  <r>
    <n v="16960"/>
    <n v="38"/>
    <n v="8"/>
    <n v="2043.4300000000196"/>
    <n v="4"/>
    <n v="4"/>
    <n v="4"/>
    <x v="1"/>
    <x v="1"/>
    <x v="0"/>
  </r>
  <r>
    <n v="16961"/>
    <n v="116"/>
    <n v="3"/>
    <n v="794.56"/>
    <n v="3"/>
    <n v="3"/>
    <n v="3"/>
    <x v="2"/>
    <x v="0"/>
    <x v="0"/>
  </r>
  <r>
    <n v="16962"/>
    <n v="409"/>
    <n v="1"/>
    <n v="251.04"/>
    <n v="2"/>
    <n v="1"/>
    <n v="1"/>
    <x v="3"/>
    <x v="0"/>
    <x v="0"/>
  </r>
  <r>
    <n v="16963"/>
    <n v="187"/>
    <n v="1"/>
    <n v="110.54999999999998"/>
    <n v="3"/>
    <n v="1"/>
    <n v="1"/>
    <x v="4"/>
    <x v="0"/>
    <x v="0"/>
  </r>
  <r>
    <n v="16964"/>
    <n v="733"/>
    <n v="2"/>
    <n v="207.85"/>
    <n v="1"/>
    <n v="2"/>
    <n v="1"/>
    <x v="3"/>
    <x v="0"/>
    <x v="0"/>
  </r>
  <r>
    <n v="16965"/>
    <n v="226"/>
    <n v="1"/>
    <n v="201.18999999999994"/>
    <n v="2"/>
    <n v="1"/>
    <n v="1"/>
    <x v="3"/>
    <x v="0"/>
    <x v="0"/>
  </r>
  <r>
    <n v="16966"/>
    <n v="8"/>
    <n v="7"/>
    <n v="2154.9700000000007"/>
    <n v="5"/>
    <n v="4"/>
    <n v="4"/>
    <x v="1"/>
    <x v="1"/>
    <x v="0"/>
  </r>
  <r>
    <n v="16967"/>
    <n v="189"/>
    <n v="1"/>
    <n v="319.02000000000015"/>
    <n v="3"/>
    <n v="1"/>
    <n v="2"/>
    <x v="4"/>
    <x v="0"/>
    <x v="0"/>
  </r>
  <r>
    <n v="16968"/>
    <n v="4"/>
    <n v="2"/>
    <n v="439.43000000000023"/>
    <n v="5"/>
    <n v="2"/>
    <n v="2"/>
    <x v="5"/>
    <x v="1"/>
    <x v="0"/>
  </r>
  <r>
    <n v="16969"/>
    <n v="39"/>
    <n v="3"/>
    <n v="650.41"/>
    <n v="4"/>
    <n v="3"/>
    <n v="3"/>
    <x v="2"/>
    <x v="1"/>
    <x v="0"/>
  </r>
  <r>
    <n v="16970"/>
    <n v="626"/>
    <n v="1"/>
    <n v="71.400000000000006"/>
    <n v="1"/>
    <n v="1"/>
    <n v="1"/>
    <x v="3"/>
    <x v="0"/>
    <x v="0"/>
  </r>
  <r>
    <n v="16971"/>
    <n v="38"/>
    <n v="1"/>
    <n v="357.20999999999964"/>
    <n v="4"/>
    <n v="1"/>
    <n v="2"/>
    <x v="5"/>
    <x v="1"/>
    <x v="0"/>
  </r>
  <r>
    <n v="16972"/>
    <n v="382"/>
    <n v="2"/>
    <n v="786.24999999999989"/>
    <n v="2"/>
    <n v="2"/>
    <n v="3"/>
    <x v="4"/>
    <x v="0"/>
    <x v="0"/>
  </r>
  <r>
    <n v="16973"/>
    <n v="386"/>
    <n v="1"/>
    <n v="127"/>
    <n v="2"/>
    <n v="1"/>
    <n v="1"/>
    <x v="3"/>
    <x v="0"/>
    <x v="0"/>
  </r>
  <r>
    <n v="16974"/>
    <n v="522"/>
    <n v="2"/>
    <n v="365.5"/>
    <n v="1"/>
    <n v="2"/>
    <n v="2"/>
    <x v="3"/>
    <x v="0"/>
    <x v="0"/>
  </r>
  <r>
    <n v="16975"/>
    <n v="423"/>
    <n v="3"/>
    <n v="926.12000000000035"/>
    <n v="1"/>
    <n v="3"/>
    <n v="3"/>
    <x v="0"/>
    <x v="0"/>
    <x v="0"/>
  </r>
  <r>
    <n v="16976"/>
    <n v="267"/>
    <n v="1"/>
    <n v="251.51999999999998"/>
    <n v="2"/>
    <n v="1"/>
    <n v="1"/>
    <x v="3"/>
    <x v="0"/>
    <x v="0"/>
  </r>
  <r>
    <n v="16977"/>
    <n v="395"/>
    <n v="4"/>
    <n v="496.00000000000006"/>
    <n v="2"/>
    <n v="3"/>
    <n v="2"/>
    <x v="0"/>
    <x v="0"/>
    <x v="0"/>
  </r>
  <r>
    <n v="16978"/>
    <n v="77"/>
    <n v="3"/>
    <n v="768.87999999999954"/>
    <n v="3"/>
    <n v="3"/>
    <n v="3"/>
    <x v="2"/>
    <x v="1"/>
    <x v="0"/>
  </r>
  <r>
    <n v="16979"/>
    <n v="3"/>
    <n v="9"/>
    <n v="2859.7399999999948"/>
    <n v="5"/>
    <n v="5"/>
    <n v="4"/>
    <x v="1"/>
    <x v="1"/>
    <x v="0"/>
  </r>
  <r>
    <n v="16980"/>
    <n v="255"/>
    <n v="3"/>
    <n v="1473.3299999999983"/>
    <n v="2"/>
    <n v="3"/>
    <n v="4"/>
    <x v="0"/>
    <x v="0"/>
    <x v="0"/>
  </r>
  <r>
    <n v="16982"/>
    <n v="60"/>
    <n v="1"/>
    <n v="384.06000000000017"/>
    <n v="3"/>
    <n v="1"/>
    <n v="2"/>
    <x v="4"/>
    <x v="1"/>
    <x v="0"/>
  </r>
  <r>
    <n v="16983"/>
    <n v="12"/>
    <n v="11"/>
    <n v="3710.2199999999807"/>
    <n v="5"/>
    <n v="5"/>
    <n v="5"/>
    <x v="1"/>
    <x v="1"/>
    <x v="0"/>
  </r>
  <r>
    <n v="16984"/>
    <n v="88"/>
    <n v="9"/>
    <n v="10754.800000000141"/>
    <n v="3"/>
    <n v="5"/>
    <n v="5"/>
    <x v="2"/>
    <x v="1"/>
    <x v="0"/>
  </r>
  <r>
    <n v="16985"/>
    <n v="17"/>
    <n v="23"/>
    <n v="10923.160000000009"/>
    <n v="5"/>
    <n v="5"/>
    <n v="5"/>
    <x v="1"/>
    <x v="1"/>
    <x v="0"/>
  </r>
  <r>
    <n v="16986"/>
    <n v="29"/>
    <n v="11"/>
    <n v="4888.75"/>
    <n v="4"/>
    <n v="5"/>
    <n v="5"/>
    <x v="1"/>
    <x v="1"/>
    <x v="0"/>
  </r>
  <r>
    <n v="16987"/>
    <n v="3"/>
    <n v="11"/>
    <n v="2535.9000000000128"/>
    <n v="5"/>
    <n v="5"/>
    <n v="4"/>
    <x v="1"/>
    <x v="1"/>
    <x v="0"/>
  </r>
  <r>
    <n v="16988"/>
    <n v="5"/>
    <n v="2"/>
    <n v="382.67"/>
    <n v="5"/>
    <n v="2"/>
    <n v="2"/>
    <x v="5"/>
    <x v="1"/>
    <x v="0"/>
  </r>
  <r>
    <n v="16989"/>
    <n v="7"/>
    <n v="6"/>
    <n v="1133.25"/>
    <n v="5"/>
    <n v="4"/>
    <n v="3"/>
    <x v="2"/>
    <x v="1"/>
    <x v="0"/>
  </r>
  <r>
    <n v="16990"/>
    <n v="218"/>
    <n v="2"/>
    <n v="344"/>
    <n v="2"/>
    <n v="2"/>
    <n v="2"/>
    <x v="3"/>
    <x v="0"/>
    <x v="0"/>
  </r>
  <r>
    <n v="16991"/>
    <n v="421"/>
    <n v="1"/>
    <n v="1041.2100000000003"/>
    <n v="1"/>
    <n v="1"/>
    <n v="3"/>
    <x v="4"/>
    <x v="0"/>
    <x v="0"/>
  </r>
  <r>
    <n v="16992"/>
    <n v="10"/>
    <n v="13"/>
    <n v="5476.5000000000036"/>
    <n v="5"/>
    <n v="5"/>
    <n v="5"/>
    <x v="1"/>
    <x v="1"/>
    <x v="0"/>
  </r>
  <r>
    <n v="16993"/>
    <n v="463"/>
    <n v="2"/>
    <n v="1950.9499999999991"/>
    <n v="1"/>
    <n v="2"/>
    <n v="4"/>
    <x v="4"/>
    <x v="0"/>
    <x v="0"/>
  </r>
  <r>
    <n v="16996"/>
    <n v="30"/>
    <n v="9"/>
    <n v="2123.6099999999979"/>
    <n v="4"/>
    <n v="5"/>
    <n v="4"/>
    <x v="1"/>
    <x v="1"/>
    <x v="0"/>
  </r>
  <r>
    <n v="16997"/>
    <n v="288"/>
    <n v="3"/>
    <n v="702"/>
    <n v="2"/>
    <n v="3"/>
    <n v="3"/>
    <x v="0"/>
    <x v="0"/>
    <x v="0"/>
  </r>
  <r>
    <n v="16998"/>
    <n v="149"/>
    <n v="5"/>
    <n v="402"/>
    <n v="3"/>
    <n v="4"/>
    <n v="2"/>
    <x v="4"/>
    <x v="0"/>
    <x v="0"/>
  </r>
  <r>
    <n v="16999"/>
    <n v="23"/>
    <n v="2"/>
    <n v="484.81999999999988"/>
    <n v="4"/>
    <n v="2"/>
    <n v="2"/>
    <x v="5"/>
    <x v="1"/>
    <x v="0"/>
  </r>
  <r>
    <n v="17000"/>
    <n v="396"/>
    <n v="2"/>
    <n v="406.2999999999999"/>
    <n v="2"/>
    <n v="2"/>
    <n v="2"/>
    <x v="3"/>
    <x v="0"/>
    <x v="0"/>
  </r>
  <r>
    <n v="17001"/>
    <n v="0"/>
    <n v="19"/>
    <n v="6640.8000000000329"/>
    <n v="5"/>
    <n v="5"/>
    <n v="5"/>
    <x v="1"/>
    <x v="1"/>
    <x v="0"/>
  </r>
  <r>
    <n v="17002"/>
    <n v="85"/>
    <n v="7"/>
    <n v="2571.5499999999965"/>
    <n v="3"/>
    <n v="4"/>
    <n v="4"/>
    <x v="2"/>
    <x v="1"/>
    <x v="0"/>
  </r>
  <r>
    <n v="17003"/>
    <n v="402"/>
    <n v="4"/>
    <n v="830.16000000000224"/>
    <n v="2"/>
    <n v="3"/>
    <n v="3"/>
    <x v="0"/>
    <x v="0"/>
    <x v="0"/>
  </r>
  <r>
    <n v="17004"/>
    <n v="46"/>
    <n v="4"/>
    <n v="2425.1600000000012"/>
    <n v="4"/>
    <n v="3"/>
    <n v="4"/>
    <x v="2"/>
    <x v="1"/>
    <x v="0"/>
  </r>
  <r>
    <n v="17005"/>
    <n v="470"/>
    <n v="2"/>
    <n v="742.36000000000013"/>
    <n v="1"/>
    <n v="2"/>
    <n v="3"/>
    <x v="4"/>
    <x v="0"/>
    <x v="0"/>
  </r>
  <r>
    <n v="17006"/>
    <n v="4"/>
    <n v="8"/>
    <n v="1636.3200000000047"/>
    <n v="5"/>
    <n v="4"/>
    <n v="4"/>
    <x v="1"/>
    <x v="1"/>
    <x v="0"/>
  </r>
  <r>
    <n v="17007"/>
    <n v="50"/>
    <n v="7"/>
    <n v="1120.0999999999999"/>
    <n v="4"/>
    <n v="4"/>
    <n v="3"/>
    <x v="2"/>
    <x v="1"/>
    <x v="0"/>
  </r>
  <r>
    <n v="17008"/>
    <n v="429"/>
    <n v="1"/>
    <n v="81.36"/>
    <n v="1"/>
    <n v="1"/>
    <n v="1"/>
    <x v="3"/>
    <x v="0"/>
    <x v="0"/>
  </r>
  <r>
    <n v="17009"/>
    <n v="551"/>
    <n v="1"/>
    <n v="242.05999999999997"/>
    <n v="1"/>
    <n v="1"/>
    <n v="1"/>
    <x v="3"/>
    <x v="0"/>
    <x v="0"/>
  </r>
  <r>
    <n v="17010"/>
    <n v="18"/>
    <n v="1"/>
    <n v="195.36000000000004"/>
    <n v="5"/>
    <n v="1"/>
    <n v="1"/>
    <x v="5"/>
    <x v="1"/>
    <x v="0"/>
  </r>
  <r>
    <n v="17011"/>
    <n v="30"/>
    <n v="3"/>
    <n v="671.70000000000039"/>
    <n v="4"/>
    <n v="3"/>
    <n v="3"/>
    <x v="2"/>
    <x v="1"/>
    <x v="0"/>
  </r>
  <r>
    <n v="17012"/>
    <n v="725"/>
    <n v="1"/>
    <n v="384.15999999999991"/>
    <n v="1"/>
    <n v="1"/>
    <n v="2"/>
    <x v="3"/>
    <x v="0"/>
    <x v="0"/>
  </r>
  <r>
    <n v="17014"/>
    <n v="8"/>
    <n v="3"/>
    <n v="586.33000000000106"/>
    <n v="5"/>
    <n v="3"/>
    <n v="2"/>
    <x v="4"/>
    <x v="1"/>
    <x v="0"/>
  </r>
  <r>
    <n v="17015"/>
    <n v="28"/>
    <n v="3"/>
    <n v="1842.5599999999979"/>
    <n v="4"/>
    <n v="3"/>
    <n v="4"/>
    <x v="2"/>
    <x v="1"/>
    <x v="0"/>
  </r>
  <r>
    <n v="17016"/>
    <n v="576"/>
    <n v="1"/>
    <n v="552.4000000000002"/>
    <n v="1"/>
    <n v="1"/>
    <n v="2"/>
    <x v="3"/>
    <x v="0"/>
    <x v="0"/>
  </r>
  <r>
    <n v="17017"/>
    <n v="2"/>
    <n v="29"/>
    <n v="14110.610000000072"/>
    <n v="5"/>
    <n v="5"/>
    <n v="5"/>
    <x v="1"/>
    <x v="1"/>
    <x v="0"/>
  </r>
  <r>
    <n v="17018"/>
    <n v="40"/>
    <n v="6"/>
    <n v="2287.6999999999985"/>
    <n v="4"/>
    <n v="4"/>
    <n v="4"/>
    <x v="1"/>
    <x v="1"/>
    <x v="0"/>
  </r>
  <r>
    <n v="17019"/>
    <n v="11"/>
    <n v="11"/>
    <n v="4012.2000000000257"/>
    <n v="5"/>
    <n v="5"/>
    <n v="5"/>
    <x v="1"/>
    <x v="1"/>
    <x v="0"/>
  </r>
  <r>
    <n v="17020"/>
    <n v="542"/>
    <n v="2"/>
    <n v="935.62000000000216"/>
    <n v="1"/>
    <n v="2"/>
    <n v="3"/>
    <x v="4"/>
    <x v="0"/>
    <x v="0"/>
  </r>
  <r>
    <n v="17021"/>
    <n v="442"/>
    <n v="6"/>
    <n v="1182.2200000000009"/>
    <n v="1"/>
    <n v="4"/>
    <n v="3"/>
    <x v="0"/>
    <x v="0"/>
    <x v="0"/>
  </r>
  <r>
    <n v="17022"/>
    <n v="31"/>
    <n v="2"/>
    <n v="260.00000000000006"/>
    <n v="4"/>
    <n v="2"/>
    <n v="1"/>
    <x v="5"/>
    <x v="1"/>
    <x v="0"/>
  </r>
  <r>
    <n v="17023"/>
    <n v="417"/>
    <n v="3"/>
    <n v="800.1800000000004"/>
    <n v="1"/>
    <n v="3"/>
    <n v="3"/>
    <x v="0"/>
    <x v="0"/>
    <x v="0"/>
  </r>
  <r>
    <n v="17024"/>
    <n v="45"/>
    <n v="3"/>
    <n v="95.84999999999998"/>
    <n v="4"/>
    <n v="3"/>
    <n v="1"/>
    <x v="4"/>
    <x v="1"/>
    <x v="0"/>
  </r>
  <r>
    <n v="17025"/>
    <n v="60"/>
    <n v="5"/>
    <n v="1510.6399999999996"/>
    <n v="3"/>
    <n v="4"/>
    <n v="4"/>
    <x v="2"/>
    <x v="1"/>
    <x v="0"/>
  </r>
  <r>
    <n v="17026"/>
    <n v="185"/>
    <n v="3"/>
    <n v="208.98"/>
    <n v="3"/>
    <n v="3"/>
    <n v="1"/>
    <x v="4"/>
    <x v="0"/>
    <x v="0"/>
  </r>
  <r>
    <n v="17027"/>
    <n v="78"/>
    <n v="9"/>
    <n v="1327.1099999999935"/>
    <n v="3"/>
    <n v="5"/>
    <n v="4"/>
    <x v="2"/>
    <x v="1"/>
    <x v="0"/>
  </r>
  <r>
    <n v="17028"/>
    <n v="581"/>
    <n v="3"/>
    <n v="1593.8299999999992"/>
    <n v="1"/>
    <n v="3"/>
    <n v="4"/>
    <x v="0"/>
    <x v="0"/>
    <x v="0"/>
  </r>
  <r>
    <n v="17029"/>
    <n v="110"/>
    <n v="7"/>
    <n v="2137.3000000000011"/>
    <n v="3"/>
    <n v="4"/>
    <n v="4"/>
    <x v="2"/>
    <x v="0"/>
    <x v="0"/>
  </r>
  <r>
    <n v="17030"/>
    <n v="63"/>
    <n v="1"/>
    <n v="146.86999999999998"/>
    <n v="3"/>
    <n v="1"/>
    <n v="1"/>
    <x v="4"/>
    <x v="1"/>
    <x v="0"/>
  </r>
  <r>
    <n v="17031"/>
    <n v="11"/>
    <n v="6"/>
    <n v="2773.8500000000022"/>
    <n v="5"/>
    <n v="4"/>
    <n v="4"/>
    <x v="1"/>
    <x v="1"/>
    <x v="0"/>
  </r>
  <r>
    <n v="17032"/>
    <n v="547"/>
    <n v="8"/>
    <n v="3004.5999999999867"/>
    <n v="1"/>
    <n v="4"/>
    <n v="5"/>
    <x v="0"/>
    <x v="0"/>
    <x v="0"/>
  </r>
  <r>
    <n v="17033"/>
    <n v="86"/>
    <n v="4"/>
    <n v="1332.7900000000006"/>
    <n v="3"/>
    <n v="3"/>
    <n v="4"/>
    <x v="2"/>
    <x v="1"/>
    <x v="0"/>
  </r>
  <r>
    <n v="17034"/>
    <n v="16"/>
    <n v="5"/>
    <n v="1283.9199999999987"/>
    <n v="5"/>
    <n v="4"/>
    <n v="4"/>
    <x v="1"/>
    <x v="1"/>
    <x v="0"/>
  </r>
  <r>
    <n v="17035"/>
    <n v="245"/>
    <n v="4"/>
    <n v="613.59"/>
    <n v="2"/>
    <n v="3"/>
    <n v="2"/>
    <x v="0"/>
    <x v="0"/>
    <x v="0"/>
  </r>
  <r>
    <n v="17036"/>
    <n v="383"/>
    <n v="1"/>
    <n v="176.90000000000006"/>
    <n v="2"/>
    <n v="1"/>
    <n v="1"/>
    <x v="3"/>
    <x v="0"/>
    <x v="0"/>
  </r>
  <r>
    <n v="17037"/>
    <n v="87"/>
    <n v="1"/>
    <n v="1267.3200000000022"/>
    <n v="3"/>
    <n v="1"/>
    <n v="4"/>
    <x v="4"/>
    <x v="1"/>
    <x v="0"/>
  </r>
  <r>
    <n v="17038"/>
    <n v="30"/>
    <n v="2"/>
    <n v="743.16999999999894"/>
    <n v="4"/>
    <n v="2"/>
    <n v="3"/>
    <x v="5"/>
    <x v="1"/>
    <x v="0"/>
  </r>
  <r>
    <n v="17039"/>
    <n v="604"/>
    <n v="1"/>
    <n v="1954.99"/>
    <n v="1"/>
    <n v="1"/>
    <n v="4"/>
    <x v="4"/>
    <x v="0"/>
    <x v="0"/>
  </r>
  <r>
    <n v="17040"/>
    <n v="137"/>
    <n v="2"/>
    <n v="463.25"/>
    <n v="3"/>
    <n v="2"/>
    <n v="2"/>
    <x v="4"/>
    <x v="0"/>
    <x v="0"/>
  </r>
  <r>
    <n v="17041"/>
    <n v="26"/>
    <n v="6"/>
    <n v="1686.2799999999991"/>
    <n v="4"/>
    <n v="4"/>
    <n v="4"/>
    <x v="1"/>
    <x v="1"/>
    <x v="0"/>
  </r>
  <r>
    <n v="17042"/>
    <n v="2"/>
    <n v="5"/>
    <n v="1044.380000000001"/>
    <n v="5"/>
    <n v="4"/>
    <n v="3"/>
    <x v="2"/>
    <x v="1"/>
    <x v="0"/>
  </r>
  <r>
    <n v="17043"/>
    <n v="32"/>
    <n v="8"/>
    <n v="2616.5499999999925"/>
    <n v="4"/>
    <n v="4"/>
    <n v="4"/>
    <x v="1"/>
    <x v="1"/>
    <x v="0"/>
  </r>
  <r>
    <n v="17044"/>
    <n v="25"/>
    <n v="12"/>
    <n v="11962.30000000003"/>
    <n v="4"/>
    <n v="5"/>
    <n v="5"/>
    <x v="1"/>
    <x v="1"/>
    <x v="0"/>
  </r>
  <r>
    <n v="17045"/>
    <n v="113"/>
    <n v="5"/>
    <n v="827.68000000000018"/>
    <n v="3"/>
    <n v="4"/>
    <n v="3"/>
    <x v="2"/>
    <x v="0"/>
    <x v="0"/>
  </r>
  <r>
    <n v="17046"/>
    <n v="157"/>
    <n v="5"/>
    <n v="1906.0700000000038"/>
    <n v="3"/>
    <n v="4"/>
    <n v="4"/>
    <x v="2"/>
    <x v="0"/>
    <x v="0"/>
  </r>
  <r>
    <n v="17047"/>
    <n v="85"/>
    <n v="6"/>
    <n v="2289.2299999999996"/>
    <n v="3"/>
    <n v="4"/>
    <n v="4"/>
    <x v="2"/>
    <x v="1"/>
    <x v="0"/>
  </r>
  <r>
    <n v="17048"/>
    <n v="117"/>
    <n v="7"/>
    <n v="2071.6799999999953"/>
    <n v="3"/>
    <n v="4"/>
    <n v="4"/>
    <x v="2"/>
    <x v="0"/>
    <x v="0"/>
  </r>
  <r>
    <n v="17049"/>
    <n v="2"/>
    <n v="19"/>
    <n v="9947.4800000000996"/>
    <n v="5"/>
    <n v="5"/>
    <n v="5"/>
    <x v="1"/>
    <x v="1"/>
    <x v="0"/>
  </r>
  <r>
    <n v="17050"/>
    <n v="96"/>
    <n v="11"/>
    <n v="4691.7900000000227"/>
    <n v="3"/>
    <n v="5"/>
    <n v="5"/>
    <x v="2"/>
    <x v="0"/>
    <x v="0"/>
  </r>
  <r>
    <n v="17051"/>
    <n v="194"/>
    <n v="4"/>
    <n v="714.38999999999953"/>
    <n v="2"/>
    <n v="3"/>
    <n v="3"/>
    <x v="0"/>
    <x v="0"/>
    <x v="0"/>
  </r>
  <r>
    <n v="17052"/>
    <n v="28"/>
    <n v="1"/>
    <n v="413.75000000000006"/>
    <n v="4"/>
    <n v="1"/>
    <n v="2"/>
    <x v="5"/>
    <x v="1"/>
    <x v="0"/>
  </r>
  <r>
    <n v="17053"/>
    <n v="130"/>
    <n v="1"/>
    <n v="498.47999999999985"/>
    <n v="3"/>
    <n v="1"/>
    <n v="2"/>
    <x v="4"/>
    <x v="0"/>
    <x v="0"/>
  </r>
  <r>
    <n v="17054"/>
    <n v="28"/>
    <n v="5"/>
    <n v="1356.3300000000006"/>
    <n v="4"/>
    <n v="4"/>
    <n v="4"/>
    <x v="1"/>
    <x v="1"/>
    <x v="0"/>
  </r>
  <r>
    <n v="17055"/>
    <n v="445"/>
    <n v="1"/>
    <n v="239.55000000000013"/>
    <n v="1"/>
    <n v="1"/>
    <n v="1"/>
    <x v="3"/>
    <x v="0"/>
    <x v="0"/>
  </r>
  <r>
    <n v="17056"/>
    <n v="738"/>
    <n v="1"/>
    <n v="128.60000000000002"/>
    <n v="1"/>
    <n v="1"/>
    <n v="1"/>
    <x v="3"/>
    <x v="0"/>
    <x v="0"/>
  </r>
  <r>
    <n v="17057"/>
    <n v="596"/>
    <n v="1"/>
    <n v="294.7399999999999"/>
    <n v="1"/>
    <n v="1"/>
    <n v="2"/>
    <x v="3"/>
    <x v="0"/>
    <x v="0"/>
  </r>
  <r>
    <n v="17058"/>
    <n v="81"/>
    <n v="3"/>
    <n v="1179.8899999999996"/>
    <n v="3"/>
    <n v="3"/>
    <n v="3"/>
    <x v="2"/>
    <x v="1"/>
    <x v="0"/>
  </r>
  <r>
    <n v="17059"/>
    <n v="29"/>
    <n v="9"/>
    <n v="5602.5299999999497"/>
    <n v="4"/>
    <n v="5"/>
    <n v="5"/>
    <x v="1"/>
    <x v="1"/>
    <x v="0"/>
  </r>
  <r>
    <n v="17060"/>
    <n v="266"/>
    <n v="1"/>
    <n v="234.24"/>
    <n v="2"/>
    <n v="1"/>
    <n v="1"/>
    <x v="3"/>
    <x v="0"/>
    <x v="0"/>
  </r>
  <r>
    <n v="17061"/>
    <n v="73"/>
    <n v="11"/>
    <n v="5232.2299999999923"/>
    <n v="3"/>
    <n v="5"/>
    <n v="5"/>
    <x v="2"/>
    <x v="1"/>
    <x v="0"/>
  </r>
  <r>
    <n v="17062"/>
    <n v="313"/>
    <n v="6"/>
    <n v="1208.2200000000009"/>
    <n v="2"/>
    <n v="4"/>
    <n v="3"/>
    <x v="0"/>
    <x v="0"/>
    <x v="0"/>
  </r>
  <r>
    <n v="17063"/>
    <n v="21"/>
    <n v="13"/>
    <n v="3638.5300000000179"/>
    <n v="4"/>
    <n v="5"/>
    <n v="5"/>
    <x v="1"/>
    <x v="1"/>
    <x v="0"/>
  </r>
  <r>
    <n v="17064"/>
    <n v="58"/>
    <n v="3"/>
    <n v="859.34999999999911"/>
    <n v="4"/>
    <n v="3"/>
    <n v="3"/>
    <x v="2"/>
    <x v="1"/>
    <x v="0"/>
  </r>
  <r>
    <n v="17065"/>
    <n v="637"/>
    <n v="2"/>
    <n v="194.70000000000002"/>
    <n v="1"/>
    <n v="2"/>
    <n v="1"/>
    <x v="3"/>
    <x v="0"/>
    <x v="0"/>
  </r>
  <r>
    <n v="17066"/>
    <n v="726"/>
    <n v="1"/>
    <n v="228.34000000000003"/>
    <n v="1"/>
    <n v="1"/>
    <n v="1"/>
    <x v="3"/>
    <x v="0"/>
    <x v="0"/>
  </r>
  <r>
    <n v="17067"/>
    <n v="724"/>
    <n v="3"/>
    <n v="454.54"/>
    <n v="1"/>
    <n v="3"/>
    <n v="2"/>
    <x v="0"/>
    <x v="0"/>
    <x v="0"/>
  </r>
  <r>
    <n v="17068"/>
    <n v="12"/>
    <n v="47"/>
    <n v="9161.0800000000636"/>
    <n v="5"/>
    <n v="5"/>
    <n v="5"/>
    <x v="1"/>
    <x v="1"/>
    <x v="0"/>
  </r>
  <r>
    <n v="17069"/>
    <n v="28"/>
    <n v="14"/>
    <n v="5794.2800000000243"/>
    <n v="4"/>
    <n v="5"/>
    <n v="5"/>
    <x v="1"/>
    <x v="1"/>
    <x v="0"/>
  </r>
  <r>
    <n v="17070"/>
    <n v="114"/>
    <n v="2"/>
    <n v="445.31999999999977"/>
    <n v="3"/>
    <n v="2"/>
    <n v="2"/>
    <x v="4"/>
    <x v="0"/>
    <x v="0"/>
  </r>
  <r>
    <n v="17071"/>
    <n v="28"/>
    <n v="13"/>
    <n v="3801.1999999999903"/>
    <n v="4"/>
    <n v="5"/>
    <n v="5"/>
    <x v="1"/>
    <x v="1"/>
    <x v="0"/>
  </r>
  <r>
    <n v="17072"/>
    <n v="625"/>
    <n v="1"/>
    <n v="282.05000000000013"/>
    <n v="1"/>
    <n v="1"/>
    <n v="1"/>
    <x v="3"/>
    <x v="0"/>
    <x v="0"/>
  </r>
  <r>
    <n v="17073"/>
    <n v="17"/>
    <n v="4"/>
    <n v="1446.089999999997"/>
    <n v="5"/>
    <n v="3"/>
    <n v="4"/>
    <x v="2"/>
    <x v="1"/>
    <x v="0"/>
  </r>
  <r>
    <n v="17074"/>
    <n v="562"/>
    <n v="1"/>
    <n v="203.05"/>
    <n v="1"/>
    <n v="1"/>
    <n v="1"/>
    <x v="3"/>
    <x v="0"/>
    <x v="0"/>
  </r>
  <r>
    <n v="17075"/>
    <n v="17"/>
    <n v="10"/>
    <n v="2241.7299999999941"/>
    <n v="5"/>
    <n v="5"/>
    <n v="4"/>
    <x v="1"/>
    <x v="1"/>
    <x v="0"/>
  </r>
  <r>
    <n v="17076"/>
    <n v="36"/>
    <n v="6"/>
    <n v="1242.7499999999998"/>
    <n v="4"/>
    <n v="4"/>
    <n v="3"/>
    <x v="2"/>
    <x v="1"/>
    <x v="0"/>
  </r>
  <r>
    <n v="17077"/>
    <n v="578"/>
    <n v="1"/>
    <n v="306"/>
    <n v="1"/>
    <n v="1"/>
    <n v="2"/>
    <x v="3"/>
    <x v="0"/>
    <x v="0"/>
  </r>
  <r>
    <n v="17078"/>
    <n v="36"/>
    <n v="2"/>
    <n v="378.2000000000001"/>
    <n v="4"/>
    <n v="2"/>
    <n v="2"/>
    <x v="5"/>
    <x v="1"/>
    <x v="0"/>
  </r>
  <r>
    <n v="17079"/>
    <n v="78"/>
    <n v="1"/>
    <n v="118.80000000000001"/>
    <n v="3"/>
    <n v="1"/>
    <n v="1"/>
    <x v="4"/>
    <x v="1"/>
    <x v="0"/>
  </r>
  <r>
    <n v="17080"/>
    <n v="22"/>
    <n v="7"/>
    <n v="957.52999999999963"/>
    <n v="4"/>
    <n v="4"/>
    <n v="3"/>
    <x v="2"/>
    <x v="1"/>
    <x v="0"/>
  </r>
  <r>
    <n v="17081"/>
    <n v="25"/>
    <n v="6"/>
    <n v="964.39000000000487"/>
    <n v="4"/>
    <n v="4"/>
    <n v="3"/>
    <x v="2"/>
    <x v="1"/>
    <x v="0"/>
  </r>
  <r>
    <n v="17082"/>
    <n v="33"/>
    <n v="6"/>
    <n v="4732.0299999999988"/>
    <n v="4"/>
    <n v="4"/>
    <n v="5"/>
    <x v="1"/>
    <x v="1"/>
    <x v="0"/>
  </r>
  <r>
    <n v="17083"/>
    <n v="109"/>
    <n v="9"/>
    <n v="4049.7899999999922"/>
    <n v="3"/>
    <n v="5"/>
    <n v="5"/>
    <x v="2"/>
    <x v="0"/>
    <x v="0"/>
  </r>
  <r>
    <n v="17084"/>
    <n v="35"/>
    <n v="3"/>
    <n v="5202.9699999999775"/>
    <n v="4"/>
    <n v="3"/>
    <n v="5"/>
    <x v="2"/>
    <x v="1"/>
    <x v="0"/>
  </r>
  <r>
    <n v="17085"/>
    <n v="123"/>
    <n v="28"/>
    <n v="7891.4100000001336"/>
    <n v="3"/>
    <n v="5"/>
    <n v="5"/>
    <x v="2"/>
    <x v="0"/>
    <x v="0"/>
  </r>
  <r>
    <n v="17086"/>
    <n v="7"/>
    <n v="6"/>
    <n v="2050.0799999999963"/>
    <n v="5"/>
    <n v="4"/>
    <n v="4"/>
    <x v="1"/>
    <x v="1"/>
    <x v="0"/>
  </r>
  <r>
    <n v="17087"/>
    <n v="737"/>
    <n v="1"/>
    <n v="221.53000000000006"/>
    <n v="1"/>
    <n v="1"/>
    <n v="1"/>
    <x v="3"/>
    <x v="0"/>
    <x v="0"/>
  </r>
  <r>
    <n v="17088"/>
    <n v="28"/>
    <n v="4"/>
    <n v="1991.0100000000014"/>
    <n v="4"/>
    <n v="3"/>
    <n v="4"/>
    <x v="2"/>
    <x v="1"/>
    <x v="0"/>
  </r>
  <r>
    <n v="17089"/>
    <n v="386"/>
    <n v="1"/>
    <n v="128.44999999999999"/>
    <n v="2"/>
    <n v="1"/>
    <n v="1"/>
    <x v="3"/>
    <x v="0"/>
    <x v="0"/>
  </r>
  <r>
    <n v="17090"/>
    <n v="4"/>
    <n v="13"/>
    <n v="3149.4800000000023"/>
    <n v="5"/>
    <n v="5"/>
    <n v="5"/>
    <x v="1"/>
    <x v="1"/>
    <x v="0"/>
  </r>
  <r>
    <n v="17091"/>
    <n v="2"/>
    <n v="19"/>
    <n v="7811.1000000000668"/>
    <n v="5"/>
    <n v="5"/>
    <n v="5"/>
    <x v="1"/>
    <x v="1"/>
    <x v="0"/>
  </r>
  <r>
    <n v="17092"/>
    <n v="50"/>
    <n v="11"/>
    <n v="5594.9599999999746"/>
    <n v="4"/>
    <n v="5"/>
    <n v="5"/>
    <x v="1"/>
    <x v="1"/>
    <x v="0"/>
  </r>
  <r>
    <n v="17093"/>
    <n v="592"/>
    <n v="1"/>
    <n v="235.88000000000008"/>
    <n v="1"/>
    <n v="1"/>
    <n v="1"/>
    <x v="3"/>
    <x v="0"/>
    <x v="0"/>
  </r>
  <r>
    <n v="17094"/>
    <n v="322"/>
    <n v="2"/>
    <n v="402.19999999999987"/>
    <n v="2"/>
    <n v="2"/>
    <n v="2"/>
    <x v="3"/>
    <x v="0"/>
    <x v="0"/>
  </r>
  <r>
    <n v="17095"/>
    <n v="22"/>
    <n v="7"/>
    <n v="2572.2499999999995"/>
    <n v="4"/>
    <n v="4"/>
    <n v="4"/>
    <x v="1"/>
    <x v="1"/>
    <x v="0"/>
  </r>
  <r>
    <n v="17096"/>
    <n v="15"/>
    <n v="11"/>
    <n v="3759.1800000000158"/>
    <n v="5"/>
    <n v="5"/>
    <n v="5"/>
    <x v="1"/>
    <x v="1"/>
    <x v="0"/>
  </r>
  <r>
    <n v="17097"/>
    <n v="2"/>
    <n v="9"/>
    <n v="1340.45"/>
    <n v="5"/>
    <n v="5"/>
    <n v="4"/>
    <x v="1"/>
    <x v="1"/>
    <x v="7"/>
  </r>
  <r>
    <n v="17098"/>
    <n v="381"/>
    <n v="3"/>
    <n v="591.06999999999982"/>
    <n v="2"/>
    <n v="3"/>
    <n v="2"/>
    <x v="0"/>
    <x v="0"/>
    <x v="0"/>
  </r>
  <r>
    <n v="17099"/>
    <n v="533"/>
    <n v="1"/>
    <n v="582.1699999999995"/>
    <n v="1"/>
    <n v="1"/>
    <n v="2"/>
    <x v="3"/>
    <x v="0"/>
    <x v="0"/>
  </r>
  <r>
    <n v="17100"/>
    <n v="18"/>
    <n v="2"/>
    <n v="971.73999999999944"/>
    <n v="5"/>
    <n v="2"/>
    <n v="3"/>
    <x v="5"/>
    <x v="1"/>
    <x v="0"/>
  </r>
  <r>
    <n v="17101"/>
    <n v="10"/>
    <n v="7"/>
    <n v="2507.0499999999965"/>
    <n v="5"/>
    <n v="4"/>
    <n v="4"/>
    <x v="1"/>
    <x v="1"/>
    <x v="0"/>
  </r>
  <r>
    <n v="17102"/>
    <n v="261"/>
    <n v="1"/>
    <n v="25.5"/>
    <n v="2"/>
    <n v="1"/>
    <n v="1"/>
    <x v="3"/>
    <x v="0"/>
    <x v="0"/>
  </r>
  <r>
    <n v="17103"/>
    <n v="722"/>
    <n v="1"/>
    <n v="424.29999999999973"/>
    <n v="1"/>
    <n v="1"/>
    <n v="2"/>
    <x v="3"/>
    <x v="0"/>
    <x v="0"/>
  </r>
  <r>
    <n v="17104"/>
    <n v="423"/>
    <n v="1"/>
    <n v="474.03"/>
    <n v="1"/>
    <n v="1"/>
    <n v="2"/>
    <x v="3"/>
    <x v="0"/>
    <x v="0"/>
  </r>
  <r>
    <n v="17105"/>
    <n v="159"/>
    <n v="2"/>
    <n v="665.77999999999929"/>
    <n v="3"/>
    <n v="2"/>
    <n v="3"/>
    <x v="4"/>
    <x v="0"/>
    <x v="0"/>
  </r>
  <r>
    <n v="17106"/>
    <n v="389"/>
    <n v="1"/>
    <n v="491.22999999999962"/>
    <n v="2"/>
    <n v="1"/>
    <n v="2"/>
    <x v="3"/>
    <x v="0"/>
    <x v="0"/>
  </r>
  <r>
    <n v="17107"/>
    <n v="33"/>
    <n v="10"/>
    <n v="16075.419999999936"/>
    <n v="4"/>
    <n v="5"/>
    <n v="5"/>
    <x v="1"/>
    <x v="1"/>
    <x v="0"/>
  </r>
  <r>
    <n v="17108"/>
    <n v="663"/>
    <n v="1"/>
    <n v="174.95000000000002"/>
    <n v="1"/>
    <n v="1"/>
    <n v="1"/>
    <x v="3"/>
    <x v="0"/>
    <x v="0"/>
  </r>
  <r>
    <n v="17109"/>
    <n v="29"/>
    <n v="8"/>
    <n v="1295.4599999999998"/>
    <n v="4"/>
    <n v="4"/>
    <n v="4"/>
    <x v="1"/>
    <x v="1"/>
    <x v="0"/>
  </r>
  <r>
    <n v="17110"/>
    <n v="165"/>
    <n v="3"/>
    <n v="510.70000000000044"/>
    <n v="3"/>
    <n v="3"/>
    <n v="2"/>
    <x v="4"/>
    <x v="0"/>
    <x v="0"/>
  </r>
  <r>
    <n v="17111"/>
    <n v="47"/>
    <n v="2"/>
    <n v="476.5800000000005"/>
    <n v="4"/>
    <n v="2"/>
    <n v="2"/>
    <x v="5"/>
    <x v="1"/>
    <x v="0"/>
  </r>
  <r>
    <n v="17112"/>
    <n v="502"/>
    <n v="1"/>
    <n v="205.17000000000007"/>
    <n v="1"/>
    <n v="1"/>
    <n v="1"/>
    <x v="3"/>
    <x v="0"/>
    <x v="0"/>
  </r>
  <r>
    <n v="17113"/>
    <n v="574"/>
    <n v="6"/>
    <n v="2322.5900000000056"/>
    <n v="1"/>
    <n v="4"/>
    <n v="4"/>
    <x v="0"/>
    <x v="0"/>
    <x v="0"/>
  </r>
  <r>
    <n v="17114"/>
    <n v="5"/>
    <n v="8"/>
    <n v="808.61999999999887"/>
    <n v="5"/>
    <n v="4"/>
    <n v="3"/>
    <x v="2"/>
    <x v="1"/>
    <x v="0"/>
  </r>
  <r>
    <n v="17115"/>
    <n v="8"/>
    <n v="7"/>
    <n v="2761.4899999999921"/>
    <n v="5"/>
    <n v="4"/>
    <n v="4"/>
    <x v="1"/>
    <x v="1"/>
    <x v="0"/>
  </r>
  <r>
    <n v="17116"/>
    <n v="648"/>
    <n v="1"/>
    <n v="389.78000000000014"/>
    <n v="1"/>
    <n v="1"/>
    <n v="2"/>
    <x v="3"/>
    <x v="0"/>
    <x v="0"/>
  </r>
  <r>
    <n v="17117"/>
    <n v="288"/>
    <n v="1"/>
    <n v="116.20000000000002"/>
    <n v="2"/>
    <n v="1"/>
    <n v="1"/>
    <x v="3"/>
    <x v="0"/>
    <x v="0"/>
  </r>
  <r>
    <n v="17118"/>
    <n v="317"/>
    <n v="1"/>
    <n v="157.01999999999998"/>
    <n v="2"/>
    <n v="1"/>
    <n v="1"/>
    <x v="3"/>
    <x v="0"/>
    <x v="0"/>
  </r>
  <r>
    <n v="17119"/>
    <n v="3"/>
    <n v="2"/>
    <n v="606.91"/>
    <n v="5"/>
    <n v="2"/>
    <n v="2"/>
    <x v="5"/>
    <x v="1"/>
    <x v="0"/>
  </r>
  <r>
    <n v="17120"/>
    <n v="233"/>
    <n v="1"/>
    <n v="307.46000000000004"/>
    <n v="2"/>
    <n v="1"/>
    <n v="2"/>
    <x v="3"/>
    <x v="0"/>
    <x v="0"/>
  </r>
  <r>
    <n v="17121"/>
    <n v="402"/>
    <n v="1"/>
    <n v="314.74000000000012"/>
    <n v="2"/>
    <n v="1"/>
    <n v="2"/>
    <x v="3"/>
    <x v="0"/>
    <x v="0"/>
  </r>
  <r>
    <n v="17122"/>
    <n v="119"/>
    <n v="4"/>
    <n v="570.5"/>
    <n v="3"/>
    <n v="3"/>
    <n v="2"/>
    <x v="4"/>
    <x v="0"/>
    <x v="0"/>
  </r>
  <r>
    <n v="17123"/>
    <n v="161"/>
    <n v="3"/>
    <n v="977.16999999999894"/>
    <n v="3"/>
    <n v="3"/>
    <n v="3"/>
    <x v="2"/>
    <x v="0"/>
    <x v="0"/>
  </r>
  <r>
    <n v="17124"/>
    <n v="185"/>
    <n v="1"/>
    <n v="298.89000000000004"/>
    <n v="3"/>
    <n v="1"/>
    <n v="2"/>
    <x v="4"/>
    <x v="0"/>
    <x v="0"/>
  </r>
  <r>
    <n v="17125"/>
    <n v="50"/>
    <n v="1"/>
    <n v="259.35000000000019"/>
    <n v="4"/>
    <n v="1"/>
    <n v="1"/>
    <x v="5"/>
    <x v="1"/>
    <x v="0"/>
  </r>
  <r>
    <n v="17126"/>
    <n v="152"/>
    <n v="9"/>
    <n v="2070.4399999999746"/>
    <n v="3"/>
    <n v="5"/>
    <n v="4"/>
    <x v="2"/>
    <x v="0"/>
    <x v="0"/>
  </r>
  <r>
    <n v="17127"/>
    <n v="428"/>
    <n v="5"/>
    <n v="1155.0299999999995"/>
    <n v="1"/>
    <n v="4"/>
    <n v="3"/>
    <x v="0"/>
    <x v="0"/>
    <x v="0"/>
  </r>
  <r>
    <n v="17128"/>
    <n v="334"/>
    <n v="1"/>
    <n v="157.08999999999995"/>
    <n v="2"/>
    <n v="1"/>
    <n v="1"/>
    <x v="3"/>
    <x v="0"/>
    <x v="0"/>
  </r>
  <r>
    <n v="17129"/>
    <n v="520"/>
    <n v="1"/>
    <n v="31.85"/>
    <n v="1"/>
    <n v="1"/>
    <n v="1"/>
    <x v="3"/>
    <x v="0"/>
    <x v="0"/>
  </r>
  <r>
    <n v="17131"/>
    <n v="5"/>
    <n v="5"/>
    <n v="2463.170000000001"/>
    <n v="5"/>
    <n v="4"/>
    <n v="4"/>
    <x v="1"/>
    <x v="1"/>
    <x v="0"/>
  </r>
  <r>
    <n v="17132"/>
    <n v="452"/>
    <n v="2"/>
    <n v="1272.8000000000018"/>
    <n v="1"/>
    <n v="2"/>
    <n v="4"/>
    <x v="4"/>
    <x v="0"/>
    <x v="0"/>
  </r>
  <r>
    <n v="17133"/>
    <n v="15"/>
    <n v="12"/>
    <n v="14622.329999999987"/>
    <n v="5"/>
    <n v="5"/>
    <n v="5"/>
    <x v="1"/>
    <x v="1"/>
    <x v="0"/>
  </r>
  <r>
    <n v="17134"/>
    <n v="106"/>
    <n v="3"/>
    <n v="637.09999999999968"/>
    <n v="3"/>
    <n v="3"/>
    <n v="3"/>
    <x v="2"/>
    <x v="0"/>
    <x v="0"/>
  </r>
  <r>
    <n v="17135"/>
    <n v="16"/>
    <n v="10"/>
    <n v="1954.1599999999976"/>
    <n v="5"/>
    <n v="5"/>
    <n v="4"/>
    <x v="1"/>
    <x v="1"/>
    <x v="0"/>
  </r>
  <r>
    <n v="17136"/>
    <n v="662"/>
    <n v="1"/>
    <n v="231.67999999999986"/>
    <n v="1"/>
    <n v="1"/>
    <n v="1"/>
    <x v="3"/>
    <x v="0"/>
    <x v="0"/>
  </r>
  <r>
    <n v="17137"/>
    <n v="416"/>
    <n v="6"/>
    <n v="1133.6300000000024"/>
    <n v="1"/>
    <n v="4"/>
    <n v="3"/>
    <x v="0"/>
    <x v="0"/>
    <x v="0"/>
  </r>
  <r>
    <n v="17138"/>
    <n v="275"/>
    <n v="7"/>
    <n v="4417.2700000000132"/>
    <n v="2"/>
    <n v="4"/>
    <n v="5"/>
    <x v="0"/>
    <x v="0"/>
    <x v="0"/>
  </r>
  <r>
    <n v="17139"/>
    <n v="15"/>
    <n v="25"/>
    <n v="19584.460000000403"/>
    <n v="5"/>
    <n v="5"/>
    <n v="5"/>
    <x v="1"/>
    <x v="1"/>
    <x v="0"/>
  </r>
  <r>
    <n v="17140"/>
    <n v="247"/>
    <n v="1"/>
    <n v="465.31999999999988"/>
    <n v="2"/>
    <n v="1"/>
    <n v="2"/>
    <x v="3"/>
    <x v="0"/>
    <x v="0"/>
  </r>
  <r>
    <n v="17141"/>
    <n v="418"/>
    <n v="4"/>
    <n v="754.33000000000095"/>
    <n v="1"/>
    <n v="3"/>
    <n v="3"/>
    <x v="0"/>
    <x v="0"/>
    <x v="0"/>
  </r>
  <r>
    <n v="17142"/>
    <n v="239"/>
    <n v="4"/>
    <n v="1283.7499999999998"/>
    <n v="2"/>
    <n v="3"/>
    <n v="4"/>
    <x v="0"/>
    <x v="0"/>
    <x v="0"/>
  </r>
  <r>
    <n v="17143"/>
    <n v="417"/>
    <n v="2"/>
    <n v="924.11000000000047"/>
    <n v="1"/>
    <n v="2"/>
    <n v="3"/>
    <x v="4"/>
    <x v="0"/>
    <x v="0"/>
  </r>
  <r>
    <n v="17144"/>
    <n v="1"/>
    <n v="2"/>
    <n v="984.56999999999982"/>
    <n v="5"/>
    <n v="2"/>
    <n v="3"/>
    <x v="5"/>
    <x v="1"/>
    <x v="0"/>
  </r>
  <r>
    <n v="17145"/>
    <n v="512"/>
    <n v="4"/>
    <n v="3120.9099999999894"/>
    <n v="1"/>
    <n v="3"/>
    <n v="5"/>
    <x v="0"/>
    <x v="0"/>
    <x v="0"/>
  </r>
  <r>
    <n v="17146"/>
    <n v="105"/>
    <n v="13"/>
    <n v="5860.2399999999943"/>
    <n v="3"/>
    <n v="5"/>
    <n v="5"/>
    <x v="2"/>
    <x v="0"/>
    <x v="0"/>
  </r>
  <r>
    <n v="17147"/>
    <n v="22"/>
    <n v="9"/>
    <n v="3199.9500000000075"/>
    <n v="4"/>
    <n v="5"/>
    <n v="5"/>
    <x v="1"/>
    <x v="1"/>
    <x v="0"/>
  </r>
  <r>
    <n v="17148"/>
    <n v="51"/>
    <n v="1"/>
    <n v="124.88000000000001"/>
    <n v="4"/>
    <n v="1"/>
    <n v="1"/>
    <x v="5"/>
    <x v="1"/>
    <x v="0"/>
  </r>
  <r>
    <n v="17149"/>
    <n v="451"/>
    <n v="1"/>
    <n v="143.1"/>
    <n v="1"/>
    <n v="1"/>
    <n v="1"/>
    <x v="3"/>
    <x v="0"/>
    <x v="0"/>
  </r>
  <r>
    <n v="17150"/>
    <n v="376"/>
    <n v="6"/>
    <n v="1375.6499999999971"/>
    <n v="2"/>
    <n v="4"/>
    <n v="4"/>
    <x v="0"/>
    <x v="0"/>
    <x v="0"/>
  </r>
  <r>
    <n v="17151"/>
    <n v="735"/>
    <n v="1"/>
    <n v="231.90000000000003"/>
    <n v="1"/>
    <n v="1"/>
    <n v="1"/>
    <x v="3"/>
    <x v="0"/>
    <x v="0"/>
  </r>
  <r>
    <n v="17152"/>
    <n v="194"/>
    <n v="4"/>
    <n v="2016.5"/>
    <n v="2"/>
    <n v="3"/>
    <n v="4"/>
    <x v="0"/>
    <x v="0"/>
    <x v="0"/>
  </r>
  <r>
    <n v="17153"/>
    <n v="24"/>
    <n v="1"/>
    <n v="213.78000000000006"/>
    <n v="4"/>
    <n v="1"/>
    <n v="1"/>
    <x v="5"/>
    <x v="1"/>
    <x v="0"/>
  </r>
  <r>
    <n v="17154"/>
    <n v="75"/>
    <n v="1"/>
    <n v="329.34000000000009"/>
    <n v="3"/>
    <n v="1"/>
    <n v="2"/>
    <x v="4"/>
    <x v="1"/>
    <x v="0"/>
  </r>
  <r>
    <n v="17155"/>
    <n v="17"/>
    <n v="7"/>
    <n v="892.45999999999924"/>
    <n v="5"/>
    <n v="4"/>
    <n v="3"/>
    <x v="2"/>
    <x v="1"/>
    <x v="0"/>
  </r>
  <r>
    <n v="17156"/>
    <n v="491"/>
    <n v="1"/>
    <n v="591.87"/>
    <n v="1"/>
    <n v="1"/>
    <n v="2"/>
    <x v="3"/>
    <x v="0"/>
    <x v="0"/>
  </r>
  <r>
    <n v="17157"/>
    <n v="7"/>
    <n v="19"/>
    <n v="5151.9000000000133"/>
    <n v="5"/>
    <n v="5"/>
    <n v="5"/>
    <x v="1"/>
    <x v="1"/>
    <x v="0"/>
  </r>
  <r>
    <n v="17158"/>
    <n v="32"/>
    <n v="5"/>
    <n v="1979.9999999999998"/>
    <n v="4"/>
    <n v="4"/>
    <n v="4"/>
    <x v="1"/>
    <x v="1"/>
    <x v="0"/>
  </r>
  <r>
    <n v="17159"/>
    <n v="21"/>
    <n v="5"/>
    <n v="2099.5899999999983"/>
    <n v="4"/>
    <n v="4"/>
    <n v="4"/>
    <x v="1"/>
    <x v="1"/>
    <x v="0"/>
  </r>
  <r>
    <n v="17160"/>
    <n v="31"/>
    <n v="17"/>
    <n v="10209.160000000091"/>
    <n v="4"/>
    <n v="5"/>
    <n v="5"/>
    <x v="1"/>
    <x v="1"/>
    <x v="0"/>
  </r>
  <r>
    <n v="17161"/>
    <n v="444"/>
    <n v="1"/>
    <n v="856.01"/>
    <n v="1"/>
    <n v="1"/>
    <n v="3"/>
    <x v="4"/>
    <x v="0"/>
    <x v="0"/>
  </r>
  <r>
    <n v="17162"/>
    <n v="28"/>
    <n v="10"/>
    <n v="1715.4599999999944"/>
    <n v="4"/>
    <n v="5"/>
    <n v="4"/>
    <x v="1"/>
    <x v="1"/>
    <x v="0"/>
  </r>
  <r>
    <n v="17163"/>
    <n v="21"/>
    <n v="4"/>
    <n v="699.78"/>
    <n v="4"/>
    <n v="3"/>
    <n v="3"/>
    <x v="2"/>
    <x v="1"/>
    <x v="0"/>
  </r>
  <r>
    <n v="17164"/>
    <n v="32"/>
    <n v="7"/>
    <n v="2467.349999999994"/>
    <n v="4"/>
    <n v="4"/>
    <n v="4"/>
    <x v="1"/>
    <x v="1"/>
    <x v="0"/>
  </r>
  <r>
    <n v="17165"/>
    <n v="284"/>
    <n v="6"/>
    <n v="1794.3199999999988"/>
    <n v="2"/>
    <n v="4"/>
    <n v="4"/>
    <x v="0"/>
    <x v="0"/>
    <x v="0"/>
  </r>
  <r>
    <n v="17166"/>
    <n v="38"/>
    <n v="2"/>
    <n v="206.34"/>
    <n v="4"/>
    <n v="2"/>
    <n v="1"/>
    <x v="5"/>
    <x v="1"/>
    <x v="0"/>
  </r>
  <r>
    <n v="17167"/>
    <n v="379"/>
    <n v="3"/>
    <n v="867.11000000000035"/>
    <n v="2"/>
    <n v="3"/>
    <n v="3"/>
    <x v="0"/>
    <x v="0"/>
    <x v="0"/>
  </r>
  <r>
    <n v="17168"/>
    <n v="498"/>
    <n v="1"/>
    <n v="400.19999999999993"/>
    <n v="1"/>
    <n v="1"/>
    <n v="2"/>
    <x v="3"/>
    <x v="0"/>
    <x v="0"/>
  </r>
  <r>
    <n v="17169"/>
    <n v="57"/>
    <n v="3"/>
    <n v="1156.73"/>
    <n v="4"/>
    <n v="3"/>
    <n v="3"/>
    <x v="2"/>
    <x v="1"/>
    <x v="0"/>
  </r>
  <r>
    <n v="17170"/>
    <n v="374"/>
    <n v="2"/>
    <n v="178.68000000000004"/>
    <n v="2"/>
    <n v="2"/>
    <n v="1"/>
    <x v="3"/>
    <x v="0"/>
    <x v="0"/>
  </r>
  <r>
    <n v="17171"/>
    <n v="289"/>
    <n v="2"/>
    <n v="384.59000000000009"/>
    <n v="2"/>
    <n v="2"/>
    <n v="2"/>
    <x v="3"/>
    <x v="0"/>
    <x v="0"/>
  </r>
  <r>
    <n v="17172"/>
    <n v="78"/>
    <n v="3"/>
    <n v="956.56999999999994"/>
    <n v="3"/>
    <n v="3"/>
    <n v="3"/>
    <x v="2"/>
    <x v="1"/>
    <x v="0"/>
  </r>
  <r>
    <n v="17173"/>
    <n v="5"/>
    <n v="8"/>
    <n v="3766.5999999999985"/>
    <n v="5"/>
    <n v="4"/>
    <n v="5"/>
    <x v="1"/>
    <x v="1"/>
    <x v="0"/>
  </r>
  <r>
    <n v="17174"/>
    <n v="217"/>
    <n v="1"/>
    <n v="59.9"/>
    <n v="2"/>
    <n v="1"/>
    <n v="1"/>
    <x v="3"/>
    <x v="0"/>
    <x v="0"/>
  </r>
  <r>
    <n v="17175"/>
    <n v="44"/>
    <n v="4"/>
    <n v="1443.6900000000012"/>
    <n v="4"/>
    <n v="3"/>
    <n v="4"/>
    <x v="2"/>
    <x v="1"/>
    <x v="0"/>
  </r>
  <r>
    <n v="17176"/>
    <n v="201"/>
    <n v="3"/>
    <n v="902.31999999999994"/>
    <n v="2"/>
    <n v="3"/>
    <n v="3"/>
    <x v="0"/>
    <x v="0"/>
    <x v="0"/>
  </r>
  <r>
    <n v="17177"/>
    <n v="505"/>
    <n v="1"/>
    <n v="119.50000000000001"/>
    <n v="1"/>
    <n v="1"/>
    <n v="1"/>
    <x v="3"/>
    <x v="0"/>
    <x v="0"/>
  </r>
  <r>
    <n v="17178"/>
    <n v="731"/>
    <n v="1"/>
    <n v="436.71000000000043"/>
    <n v="1"/>
    <n v="1"/>
    <n v="2"/>
    <x v="3"/>
    <x v="0"/>
    <x v="0"/>
  </r>
  <r>
    <n v="17179"/>
    <n v="178"/>
    <n v="6"/>
    <n v="1507.2600000000032"/>
    <n v="3"/>
    <n v="4"/>
    <n v="4"/>
    <x v="2"/>
    <x v="0"/>
    <x v="0"/>
  </r>
  <r>
    <n v="17180"/>
    <n v="56"/>
    <n v="11"/>
    <n v="2256.9799999999882"/>
    <n v="4"/>
    <n v="5"/>
    <n v="4"/>
    <x v="1"/>
    <x v="1"/>
    <x v="0"/>
  </r>
  <r>
    <n v="17181"/>
    <n v="57"/>
    <n v="3"/>
    <n v="465.37000000000029"/>
    <n v="4"/>
    <n v="3"/>
    <n v="2"/>
    <x v="4"/>
    <x v="1"/>
    <x v="0"/>
  </r>
  <r>
    <n v="17182"/>
    <n v="422"/>
    <n v="2"/>
    <n v="321.3"/>
    <n v="1"/>
    <n v="2"/>
    <n v="2"/>
    <x v="3"/>
    <x v="0"/>
    <x v="0"/>
  </r>
  <r>
    <n v="17183"/>
    <n v="7"/>
    <n v="6"/>
    <n v="3347.3099999999981"/>
    <n v="5"/>
    <n v="4"/>
    <n v="5"/>
    <x v="1"/>
    <x v="1"/>
    <x v="0"/>
  </r>
  <r>
    <n v="17184"/>
    <n v="569"/>
    <n v="2"/>
    <n v="198.40999999999991"/>
    <n v="1"/>
    <n v="2"/>
    <n v="1"/>
    <x v="3"/>
    <x v="0"/>
    <x v="0"/>
  </r>
  <r>
    <n v="17185"/>
    <n v="591"/>
    <n v="3"/>
    <n v="229.45999999999984"/>
    <n v="1"/>
    <n v="3"/>
    <n v="1"/>
    <x v="0"/>
    <x v="0"/>
    <x v="0"/>
  </r>
  <r>
    <n v="17186"/>
    <n v="46"/>
    <n v="2"/>
    <n v="144"/>
    <n v="4"/>
    <n v="2"/>
    <n v="1"/>
    <x v="5"/>
    <x v="1"/>
    <x v="0"/>
  </r>
  <r>
    <n v="17187"/>
    <n v="226"/>
    <n v="2"/>
    <n v="467.70999999999992"/>
    <n v="2"/>
    <n v="2"/>
    <n v="2"/>
    <x v="3"/>
    <x v="0"/>
    <x v="0"/>
  </r>
  <r>
    <n v="17188"/>
    <n v="11"/>
    <n v="13"/>
    <n v="4592.930000000013"/>
    <n v="5"/>
    <n v="5"/>
    <n v="5"/>
    <x v="1"/>
    <x v="1"/>
    <x v="0"/>
  </r>
  <r>
    <n v="17189"/>
    <n v="106"/>
    <n v="5"/>
    <n v="957.63000000000147"/>
    <n v="3"/>
    <n v="4"/>
    <n v="3"/>
    <x v="2"/>
    <x v="0"/>
    <x v="0"/>
  </r>
  <r>
    <n v="17190"/>
    <n v="58"/>
    <n v="7"/>
    <n v="1743.0399999999972"/>
    <n v="4"/>
    <n v="4"/>
    <n v="4"/>
    <x v="1"/>
    <x v="1"/>
    <x v="0"/>
  </r>
  <r>
    <n v="17191"/>
    <n v="28"/>
    <n v="15"/>
    <n v="4836.0499999999802"/>
    <n v="4"/>
    <n v="5"/>
    <n v="5"/>
    <x v="1"/>
    <x v="1"/>
    <x v="0"/>
  </r>
  <r>
    <n v="17192"/>
    <n v="536"/>
    <n v="1"/>
    <n v="77.83"/>
    <n v="1"/>
    <n v="1"/>
    <n v="1"/>
    <x v="3"/>
    <x v="0"/>
    <x v="0"/>
  </r>
  <r>
    <n v="17193"/>
    <n v="35"/>
    <n v="9"/>
    <n v="2310.0399999999981"/>
    <n v="4"/>
    <n v="5"/>
    <n v="4"/>
    <x v="1"/>
    <x v="1"/>
    <x v="0"/>
  </r>
  <r>
    <n v="17194"/>
    <n v="273"/>
    <n v="3"/>
    <n v="812.49999999999989"/>
    <n v="2"/>
    <n v="3"/>
    <n v="3"/>
    <x v="0"/>
    <x v="0"/>
    <x v="0"/>
  </r>
  <r>
    <n v="17195"/>
    <n v="655"/>
    <n v="1"/>
    <n v="562.97999999999968"/>
    <n v="1"/>
    <n v="1"/>
    <n v="2"/>
    <x v="3"/>
    <x v="0"/>
    <x v="0"/>
  </r>
  <r>
    <n v="17196"/>
    <n v="427"/>
    <n v="1"/>
    <n v="352.90000000000066"/>
    <n v="1"/>
    <n v="1"/>
    <n v="2"/>
    <x v="3"/>
    <x v="0"/>
    <x v="0"/>
  </r>
  <r>
    <n v="17197"/>
    <n v="29"/>
    <n v="1"/>
    <n v="1013.0099999999994"/>
    <n v="4"/>
    <n v="1"/>
    <n v="3"/>
    <x v="5"/>
    <x v="1"/>
    <x v="0"/>
  </r>
  <r>
    <n v="17198"/>
    <n v="23"/>
    <n v="3"/>
    <n v="1213.8800000000024"/>
    <n v="4"/>
    <n v="3"/>
    <n v="3"/>
    <x v="2"/>
    <x v="1"/>
    <x v="0"/>
  </r>
  <r>
    <n v="17199"/>
    <n v="582"/>
    <n v="1"/>
    <n v="145.12000000000003"/>
    <n v="1"/>
    <n v="1"/>
    <n v="1"/>
    <x v="3"/>
    <x v="0"/>
    <x v="0"/>
  </r>
  <r>
    <n v="17200"/>
    <n v="387"/>
    <n v="4"/>
    <n v="356.71"/>
    <n v="2"/>
    <n v="3"/>
    <n v="2"/>
    <x v="0"/>
    <x v="0"/>
    <x v="0"/>
  </r>
  <r>
    <n v="17201"/>
    <n v="53"/>
    <n v="4"/>
    <n v="1242.0400000000018"/>
    <n v="4"/>
    <n v="3"/>
    <n v="3"/>
    <x v="2"/>
    <x v="1"/>
    <x v="0"/>
  </r>
  <r>
    <n v="17202"/>
    <n v="420"/>
    <n v="1"/>
    <n v="160.65"/>
    <n v="1"/>
    <n v="1"/>
    <n v="1"/>
    <x v="3"/>
    <x v="0"/>
    <x v="0"/>
  </r>
  <r>
    <n v="17203"/>
    <n v="35"/>
    <n v="10"/>
    <n v="5575.8799999999692"/>
    <n v="4"/>
    <n v="5"/>
    <n v="5"/>
    <x v="1"/>
    <x v="1"/>
    <x v="0"/>
  </r>
  <r>
    <n v="17204"/>
    <n v="175"/>
    <n v="9"/>
    <n v="5504.689999999975"/>
    <n v="3"/>
    <n v="5"/>
    <n v="5"/>
    <x v="2"/>
    <x v="0"/>
    <x v="0"/>
  </r>
  <r>
    <n v="17205"/>
    <n v="53"/>
    <n v="3"/>
    <n v="999.34999999999934"/>
    <n v="4"/>
    <n v="3"/>
    <n v="3"/>
    <x v="2"/>
    <x v="1"/>
    <x v="0"/>
  </r>
  <r>
    <n v="17206"/>
    <n v="53"/>
    <n v="1"/>
    <n v="204.24000000000004"/>
    <n v="4"/>
    <n v="1"/>
    <n v="1"/>
    <x v="5"/>
    <x v="1"/>
    <x v="0"/>
  </r>
  <r>
    <n v="17207"/>
    <n v="652"/>
    <n v="1"/>
    <n v="303.22000000000003"/>
    <n v="1"/>
    <n v="1"/>
    <n v="2"/>
    <x v="3"/>
    <x v="0"/>
    <x v="0"/>
  </r>
  <r>
    <n v="17208"/>
    <n v="395"/>
    <n v="1"/>
    <n v="115.34999999999995"/>
    <n v="2"/>
    <n v="1"/>
    <n v="1"/>
    <x v="3"/>
    <x v="0"/>
    <x v="0"/>
  </r>
  <r>
    <n v="17209"/>
    <n v="649"/>
    <n v="3"/>
    <n v="611.59999999999968"/>
    <n v="1"/>
    <n v="3"/>
    <n v="2"/>
    <x v="0"/>
    <x v="0"/>
    <x v="0"/>
  </r>
  <r>
    <n v="17210"/>
    <n v="392"/>
    <n v="1"/>
    <n v="253.37000000000029"/>
    <n v="2"/>
    <n v="1"/>
    <n v="1"/>
    <x v="3"/>
    <x v="0"/>
    <x v="0"/>
  </r>
  <r>
    <n v="17211"/>
    <n v="26"/>
    <n v="13"/>
    <n v="4046.6499999999824"/>
    <n v="4"/>
    <n v="5"/>
    <n v="5"/>
    <x v="1"/>
    <x v="1"/>
    <x v="0"/>
  </r>
  <r>
    <n v="17212"/>
    <n v="253"/>
    <n v="3"/>
    <n v="794.40999999999985"/>
    <n v="2"/>
    <n v="3"/>
    <n v="3"/>
    <x v="0"/>
    <x v="0"/>
    <x v="0"/>
  </r>
  <r>
    <n v="17213"/>
    <n v="40"/>
    <n v="13"/>
    <n v="5182.3000000000293"/>
    <n v="4"/>
    <n v="5"/>
    <n v="5"/>
    <x v="1"/>
    <x v="1"/>
    <x v="0"/>
  </r>
  <r>
    <n v="17214"/>
    <n v="60"/>
    <n v="6"/>
    <n v="1069.1199999999988"/>
    <n v="3"/>
    <n v="4"/>
    <n v="3"/>
    <x v="2"/>
    <x v="1"/>
    <x v="0"/>
  </r>
  <r>
    <n v="17215"/>
    <n v="464"/>
    <n v="1"/>
    <n v="186.15000000000006"/>
    <n v="1"/>
    <n v="1"/>
    <n v="1"/>
    <x v="3"/>
    <x v="0"/>
    <x v="0"/>
  </r>
  <r>
    <n v="17216"/>
    <n v="554"/>
    <n v="1"/>
    <n v="65.049999999999983"/>
    <n v="1"/>
    <n v="1"/>
    <n v="1"/>
    <x v="3"/>
    <x v="0"/>
    <x v="0"/>
  </r>
  <r>
    <n v="17217"/>
    <n v="234"/>
    <n v="2"/>
    <n v="218.00000000000003"/>
    <n v="2"/>
    <n v="2"/>
    <n v="1"/>
    <x v="3"/>
    <x v="0"/>
    <x v="0"/>
  </r>
  <r>
    <n v="17218"/>
    <n v="4"/>
    <n v="18"/>
    <n v="4192.6799999999885"/>
    <n v="5"/>
    <n v="5"/>
    <n v="5"/>
    <x v="1"/>
    <x v="1"/>
    <x v="0"/>
  </r>
  <r>
    <n v="17219"/>
    <n v="31"/>
    <n v="2"/>
    <n v="259.12999999999977"/>
    <n v="4"/>
    <n v="2"/>
    <n v="1"/>
    <x v="5"/>
    <x v="1"/>
    <x v="0"/>
  </r>
  <r>
    <n v="17220"/>
    <n v="24"/>
    <n v="21"/>
    <n v="4481.7500000000009"/>
    <n v="4"/>
    <n v="5"/>
    <n v="5"/>
    <x v="1"/>
    <x v="1"/>
    <x v="0"/>
  </r>
  <r>
    <n v="17221"/>
    <n v="7"/>
    <n v="5"/>
    <n v="978.52000000000123"/>
    <n v="5"/>
    <n v="4"/>
    <n v="3"/>
    <x v="2"/>
    <x v="1"/>
    <x v="0"/>
  </r>
  <r>
    <n v="17222"/>
    <n v="65"/>
    <n v="6"/>
    <n v="1605.0100000000009"/>
    <n v="3"/>
    <n v="4"/>
    <n v="4"/>
    <x v="2"/>
    <x v="1"/>
    <x v="0"/>
  </r>
  <r>
    <n v="17223"/>
    <n v="310"/>
    <n v="3"/>
    <n v="873.52999999999895"/>
    <n v="2"/>
    <n v="3"/>
    <n v="3"/>
    <x v="0"/>
    <x v="0"/>
    <x v="0"/>
  </r>
  <r>
    <n v="17224"/>
    <n v="501"/>
    <n v="1"/>
    <n v="100.86"/>
    <n v="1"/>
    <n v="1"/>
    <n v="1"/>
    <x v="3"/>
    <x v="0"/>
    <x v="0"/>
  </r>
  <r>
    <n v="17225"/>
    <n v="581"/>
    <n v="1"/>
    <n v="131.15"/>
    <n v="1"/>
    <n v="1"/>
    <n v="1"/>
    <x v="3"/>
    <x v="0"/>
    <x v="0"/>
  </r>
  <r>
    <n v="17226"/>
    <n v="308"/>
    <n v="3"/>
    <n v="900.12000000000057"/>
    <n v="2"/>
    <n v="3"/>
    <n v="3"/>
    <x v="0"/>
    <x v="0"/>
    <x v="0"/>
  </r>
  <r>
    <n v="17227"/>
    <n v="18"/>
    <n v="12"/>
    <n v="2022.0299999999993"/>
    <n v="5"/>
    <n v="5"/>
    <n v="4"/>
    <x v="1"/>
    <x v="1"/>
    <x v="0"/>
  </r>
  <r>
    <n v="17228"/>
    <n v="15"/>
    <n v="13"/>
    <n v="3177.2399999999925"/>
    <n v="5"/>
    <n v="5"/>
    <n v="5"/>
    <x v="1"/>
    <x v="1"/>
    <x v="0"/>
  </r>
  <r>
    <n v="17229"/>
    <n v="96"/>
    <n v="2"/>
    <n v="318.76000000000016"/>
    <n v="3"/>
    <n v="2"/>
    <n v="2"/>
    <x v="4"/>
    <x v="0"/>
    <x v="0"/>
  </r>
  <r>
    <n v="17230"/>
    <n v="264"/>
    <n v="18"/>
    <n v="9924.9499999999789"/>
    <n v="2"/>
    <n v="5"/>
    <n v="5"/>
    <x v="0"/>
    <x v="0"/>
    <x v="0"/>
  </r>
  <r>
    <n v="17231"/>
    <n v="12"/>
    <n v="25"/>
    <n v="7197.0399999999827"/>
    <n v="5"/>
    <n v="5"/>
    <n v="5"/>
    <x v="1"/>
    <x v="1"/>
    <x v="0"/>
  </r>
  <r>
    <n v="17232"/>
    <n v="2"/>
    <n v="2"/>
    <n v="421.52000000000027"/>
    <n v="5"/>
    <n v="2"/>
    <n v="2"/>
    <x v="5"/>
    <x v="1"/>
    <x v="0"/>
  </r>
  <r>
    <n v="17233"/>
    <n v="35"/>
    <n v="3"/>
    <n v="560.86000000000047"/>
    <n v="4"/>
    <n v="3"/>
    <n v="2"/>
    <x v="4"/>
    <x v="1"/>
    <x v="0"/>
  </r>
  <r>
    <n v="17234"/>
    <n v="182"/>
    <n v="1"/>
    <n v="149.88999999999993"/>
    <n v="3"/>
    <n v="1"/>
    <n v="1"/>
    <x v="4"/>
    <x v="0"/>
    <x v="0"/>
  </r>
  <r>
    <n v="17235"/>
    <n v="25"/>
    <n v="8"/>
    <n v="1904.8800000000026"/>
    <n v="4"/>
    <n v="4"/>
    <n v="4"/>
    <x v="1"/>
    <x v="1"/>
    <x v="0"/>
  </r>
  <r>
    <n v="17236"/>
    <n v="12"/>
    <n v="12"/>
    <n v="1929.2600000000041"/>
    <n v="5"/>
    <n v="5"/>
    <n v="4"/>
    <x v="1"/>
    <x v="1"/>
    <x v="0"/>
  </r>
  <r>
    <n v="17237"/>
    <n v="11"/>
    <n v="4"/>
    <n v="1002.0800000000014"/>
    <n v="5"/>
    <n v="3"/>
    <n v="3"/>
    <x v="2"/>
    <x v="1"/>
    <x v="0"/>
  </r>
  <r>
    <n v="17238"/>
    <n v="2"/>
    <n v="32"/>
    <n v="7783.0999999998212"/>
    <n v="5"/>
    <n v="5"/>
    <n v="5"/>
    <x v="1"/>
    <x v="1"/>
    <x v="0"/>
  </r>
  <r>
    <n v="17239"/>
    <n v="312"/>
    <n v="4"/>
    <n v="1189.45"/>
    <n v="2"/>
    <n v="3"/>
    <n v="3"/>
    <x v="0"/>
    <x v="0"/>
    <x v="0"/>
  </r>
  <r>
    <n v="17240"/>
    <n v="596"/>
    <n v="1"/>
    <n v="130.6"/>
    <n v="1"/>
    <n v="1"/>
    <n v="1"/>
    <x v="3"/>
    <x v="0"/>
    <x v="0"/>
  </r>
  <r>
    <n v="17241"/>
    <n v="385"/>
    <n v="12"/>
    <n v="2744.1400000000017"/>
    <n v="2"/>
    <n v="5"/>
    <n v="4"/>
    <x v="0"/>
    <x v="0"/>
    <x v="0"/>
  </r>
  <r>
    <n v="17242"/>
    <n v="108"/>
    <n v="5"/>
    <n v="2889.2799999999993"/>
    <n v="3"/>
    <n v="4"/>
    <n v="4"/>
    <x v="2"/>
    <x v="0"/>
    <x v="0"/>
  </r>
  <r>
    <n v="17243"/>
    <n v="1"/>
    <n v="69"/>
    <n v="20889.859999999659"/>
    <n v="5"/>
    <n v="5"/>
    <n v="5"/>
    <x v="1"/>
    <x v="1"/>
    <x v="0"/>
  </r>
  <r>
    <n v="17244"/>
    <n v="53"/>
    <n v="5"/>
    <n v="1826.0400000000016"/>
    <n v="4"/>
    <n v="4"/>
    <n v="4"/>
    <x v="1"/>
    <x v="1"/>
    <x v="0"/>
  </r>
  <r>
    <n v="17245"/>
    <n v="204"/>
    <n v="2"/>
    <n v="371.63"/>
    <n v="2"/>
    <n v="2"/>
    <n v="2"/>
    <x v="3"/>
    <x v="0"/>
    <x v="0"/>
  </r>
  <r>
    <n v="17246"/>
    <n v="546"/>
    <n v="2"/>
    <n v="38.919999999999995"/>
    <n v="1"/>
    <n v="2"/>
    <n v="1"/>
    <x v="3"/>
    <x v="0"/>
    <x v="0"/>
  </r>
  <r>
    <n v="17247"/>
    <n v="15"/>
    <n v="1"/>
    <n v="282.19000000000017"/>
    <n v="5"/>
    <n v="1"/>
    <n v="1"/>
    <x v="5"/>
    <x v="1"/>
    <x v="0"/>
  </r>
  <r>
    <n v="17248"/>
    <n v="120"/>
    <n v="2"/>
    <n v="546.16000000000167"/>
    <n v="3"/>
    <n v="2"/>
    <n v="2"/>
    <x v="4"/>
    <x v="0"/>
    <x v="0"/>
  </r>
  <r>
    <n v="17249"/>
    <n v="428"/>
    <n v="1"/>
    <n v="68.029999999999987"/>
    <n v="1"/>
    <n v="1"/>
    <n v="1"/>
    <x v="3"/>
    <x v="0"/>
    <x v="0"/>
  </r>
  <r>
    <n v="17250"/>
    <n v="3"/>
    <n v="2"/>
    <n v="384.52000000000032"/>
    <n v="5"/>
    <n v="2"/>
    <n v="2"/>
    <x v="5"/>
    <x v="1"/>
    <x v="0"/>
  </r>
  <r>
    <n v="17251"/>
    <n v="362"/>
    <n v="3"/>
    <n v="812.43000000000018"/>
    <n v="2"/>
    <n v="3"/>
    <n v="3"/>
    <x v="0"/>
    <x v="0"/>
    <x v="0"/>
  </r>
  <r>
    <n v="17252"/>
    <n v="116"/>
    <n v="2"/>
    <n v="353.86000000000035"/>
    <n v="3"/>
    <n v="2"/>
    <n v="2"/>
    <x v="4"/>
    <x v="0"/>
    <x v="0"/>
  </r>
  <r>
    <n v="17253"/>
    <n v="18"/>
    <n v="1"/>
    <n v="178.2600000000001"/>
    <n v="5"/>
    <n v="1"/>
    <n v="1"/>
    <x v="5"/>
    <x v="1"/>
    <x v="0"/>
  </r>
  <r>
    <n v="17254"/>
    <n v="4"/>
    <n v="3"/>
    <n v="470.73000000000116"/>
    <n v="5"/>
    <n v="3"/>
    <n v="2"/>
    <x v="4"/>
    <x v="1"/>
    <x v="0"/>
  </r>
  <r>
    <n v="17255"/>
    <n v="40"/>
    <n v="4"/>
    <n v="799.13000000000204"/>
    <n v="4"/>
    <n v="3"/>
    <n v="3"/>
    <x v="2"/>
    <x v="1"/>
    <x v="0"/>
  </r>
  <r>
    <n v="17256"/>
    <n v="107"/>
    <n v="5"/>
    <n v="498.93000000000018"/>
    <n v="3"/>
    <n v="4"/>
    <n v="2"/>
    <x v="4"/>
    <x v="0"/>
    <x v="0"/>
  </r>
  <r>
    <n v="17257"/>
    <n v="436"/>
    <n v="2"/>
    <n v="192.73"/>
    <n v="1"/>
    <n v="2"/>
    <n v="1"/>
    <x v="3"/>
    <x v="0"/>
    <x v="0"/>
  </r>
  <r>
    <n v="17258"/>
    <n v="396"/>
    <n v="2"/>
    <n v="417.30000000000024"/>
    <n v="2"/>
    <n v="2"/>
    <n v="2"/>
    <x v="3"/>
    <x v="0"/>
    <x v="0"/>
  </r>
  <r>
    <n v="17259"/>
    <n v="148"/>
    <n v="6"/>
    <n v="1889.340000000004"/>
    <n v="3"/>
    <n v="4"/>
    <n v="4"/>
    <x v="2"/>
    <x v="0"/>
    <x v="0"/>
  </r>
  <r>
    <n v="17260"/>
    <n v="411"/>
    <n v="1"/>
    <n v="120.95"/>
    <n v="1"/>
    <n v="1"/>
    <n v="1"/>
    <x v="3"/>
    <x v="0"/>
    <x v="0"/>
  </r>
  <r>
    <n v="17261"/>
    <n v="509"/>
    <n v="1"/>
    <n v="230.43999999999997"/>
    <n v="1"/>
    <n v="1"/>
    <n v="1"/>
    <x v="3"/>
    <x v="0"/>
    <x v="0"/>
  </r>
  <r>
    <n v="17262"/>
    <n v="52"/>
    <n v="11"/>
    <n v="2757.6200000000008"/>
    <n v="4"/>
    <n v="5"/>
    <n v="4"/>
    <x v="1"/>
    <x v="1"/>
    <x v="0"/>
  </r>
  <r>
    <n v="17263"/>
    <n v="208"/>
    <n v="1"/>
    <n v="63.440000000000033"/>
    <n v="2"/>
    <n v="1"/>
    <n v="1"/>
    <x v="3"/>
    <x v="0"/>
    <x v="0"/>
  </r>
  <r>
    <n v="17264"/>
    <n v="424"/>
    <n v="1"/>
    <n v="279.59000000000009"/>
    <n v="1"/>
    <n v="1"/>
    <n v="1"/>
    <x v="3"/>
    <x v="0"/>
    <x v="0"/>
  </r>
  <r>
    <n v="17265"/>
    <n v="138"/>
    <n v="2"/>
    <n v="562.90000000000043"/>
    <n v="3"/>
    <n v="2"/>
    <n v="2"/>
    <x v="4"/>
    <x v="0"/>
    <x v="0"/>
  </r>
  <r>
    <n v="17266"/>
    <n v="2"/>
    <n v="5"/>
    <n v="517.72999999999774"/>
    <n v="5"/>
    <n v="4"/>
    <n v="2"/>
    <x v="4"/>
    <x v="1"/>
    <x v="0"/>
  </r>
  <r>
    <n v="17267"/>
    <n v="127"/>
    <n v="2"/>
    <n v="317.62000000000023"/>
    <n v="3"/>
    <n v="2"/>
    <n v="2"/>
    <x v="4"/>
    <x v="0"/>
    <x v="0"/>
  </r>
  <r>
    <n v="17268"/>
    <n v="107"/>
    <n v="11"/>
    <n v="1733.8899999999996"/>
    <n v="3"/>
    <n v="5"/>
    <n v="4"/>
    <x v="2"/>
    <x v="0"/>
    <x v="0"/>
  </r>
  <r>
    <n v="17269"/>
    <n v="385"/>
    <n v="1"/>
    <n v="537.46000000000038"/>
    <n v="2"/>
    <n v="1"/>
    <n v="2"/>
    <x v="3"/>
    <x v="0"/>
    <x v="0"/>
  </r>
  <r>
    <n v="17270"/>
    <n v="469"/>
    <n v="2"/>
    <n v="604.40000000000055"/>
    <n v="1"/>
    <n v="2"/>
    <n v="2"/>
    <x v="3"/>
    <x v="0"/>
    <x v="0"/>
  </r>
  <r>
    <n v="17271"/>
    <n v="736"/>
    <n v="1"/>
    <n v="210.38999999999993"/>
    <n v="1"/>
    <n v="1"/>
    <n v="1"/>
    <x v="3"/>
    <x v="0"/>
    <x v="0"/>
  </r>
  <r>
    <n v="17272"/>
    <n v="42"/>
    <n v="4"/>
    <n v="2148.6300000000028"/>
    <n v="4"/>
    <n v="3"/>
    <n v="4"/>
    <x v="2"/>
    <x v="1"/>
    <x v="0"/>
  </r>
  <r>
    <n v="17273"/>
    <n v="424"/>
    <n v="1"/>
    <n v="141.11999999999998"/>
    <n v="1"/>
    <n v="1"/>
    <n v="1"/>
    <x v="3"/>
    <x v="0"/>
    <x v="0"/>
  </r>
  <r>
    <n v="17274"/>
    <n v="35"/>
    <n v="2"/>
    <n v="577.37999999999977"/>
    <n v="4"/>
    <n v="2"/>
    <n v="2"/>
    <x v="5"/>
    <x v="1"/>
    <x v="0"/>
  </r>
  <r>
    <n v="17275"/>
    <n v="383"/>
    <n v="1"/>
    <n v="114.52"/>
    <n v="2"/>
    <n v="1"/>
    <n v="1"/>
    <x v="3"/>
    <x v="0"/>
    <x v="0"/>
  </r>
  <r>
    <n v="17276"/>
    <n v="402"/>
    <n v="1"/>
    <n v="508.3899999999997"/>
    <n v="2"/>
    <n v="1"/>
    <n v="2"/>
    <x v="3"/>
    <x v="0"/>
    <x v="0"/>
  </r>
  <r>
    <n v="17277"/>
    <n v="227"/>
    <n v="2"/>
    <n v="1065.3499999999997"/>
    <n v="2"/>
    <n v="2"/>
    <n v="3"/>
    <x v="4"/>
    <x v="0"/>
    <x v="0"/>
  </r>
  <r>
    <n v="17278"/>
    <n v="241"/>
    <n v="2"/>
    <n v="271.24000000000012"/>
    <n v="2"/>
    <n v="2"/>
    <n v="1"/>
    <x v="3"/>
    <x v="0"/>
    <x v="0"/>
  </r>
  <r>
    <n v="17279"/>
    <n v="57"/>
    <n v="1"/>
    <n v="187.82999999999996"/>
    <n v="4"/>
    <n v="1"/>
    <n v="1"/>
    <x v="5"/>
    <x v="1"/>
    <x v="0"/>
  </r>
  <r>
    <n v="17280"/>
    <n v="438"/>
    <n v="1"/>
    <n v="118.86"/>
    <n v="1"/>
    <n v="1"/>
    <n v="1"/>
    <x v="3"/>
    <x v="0"/>
    <x v="0"/>
  </r>
  <r>
    <n v="17281"/>
    <n v="374"/>
    <n v="6"/>
    <n v="797.85"/>
    <n v="2"/>
    <n v="4"/>
    <n v="3"/>
    <x v="0"/>
    <x v="0"/>
    <x v="0"/>
  </r>
  <r>
    <n v="17282"/>
    <n v="130"/>
    <n v="5"/>
    <n v="2339.6599999999889"/>
    <n v="3"/>
    <n v="4"/>
    <n v="4"/>
    <x v="2"/>
    <x v="0"/>
    <x v="0"/>
  </r>
  <r>
    <n v="17283"/>
    <n v="378"/>
    <n v="1"/>
    <n v="188.46"/>
    <n v="2"/>
    <n v="1"/>
    <n v="1"/>
    <x v="3"/>
    <x v="0"/>
    <x v="0"/>
  </r>
  <r>
    <n v="17284"/>
    <n v="60"/>
    <n v="8"/>
    <n v="2793.1600000000103"/>
    <n v="3"/>
    <n v="4"/>
    <n v="4"/>
    <x v="2"/>
    <x v="1"/>
    <x v="0"/>
  </r>
  <r>
    <n v="17285"/>
    <n v="628"/>
    <n v="2"/>
    <n v="428.34000000000009"/>
    <n v="1"/>
    <n v="2"/>
    <n v="2"/>
    <x v="3"/>
    <x v="0"/>
    <x v="0"/>
  </r>
  <r>
    <n v="17286"/>
    <n v="21"/>
    <n v="3"/>
    <n v="395.48000000000008"/>
    <n v="4"/>
    <n v="3"/>
    <n v="2"/>
    <x v="4"/>
    <x v="1"/>
    <x v="0"/>
  </r>
  <r>
    <n v="17287"/>
    <n v="26"/>
    <n v="21"/>
    <n v="4111.9599999999746"/>
    <n v="4"/>
    <n v="5"/>
    <n v="5"/>
    <x v="1"/>
    <x v="1"/>
    <x v="0"/>
  </r>
  <r>
    <n v="17288"/>
    <n v="9"/>
    <n v="11"/>
    <n v="2499.9799999999891"/>
    <n v="5"/>
    <n v="5"/>
    <n v="4"/>
    <x v="1"/>
    <x v="1"/>
    <x v="0"/>
  </r>
  <r>
    <n v="17289"/>
    <n v="31"/>
    <n v="9"/>
    <n v="2079.3900000000108"/>
    <n v="4"/>
    <n v="5"/>
    <n v="4"/>
    <x v="1"/>
    <x v="1"/>
    <x v="0"/>
  </r>
  <r>
    <n v="17290"/>
    <n v="3"/>
    <n v="8"/>
    <n v="1501.4400000000016"/>
    <n v="5"/>
    <n v="4"/>
    <n v="4"/>
    <x v="1"/>
    <x v="1"/>
    <x v="0"/>
  </r>
  <r>
    <n v="17291"/>
    <n v="308"/>
    <n v="1"/>
    <n v="550.80000000000007"/>
    <n v="2"/>
    <n v="1"/>
    <n v="2"/>
    <x v="3"/>
    <x v="0"/>
    <x v="0"/>
  </r>
  <r>
    <n v="17292"/>
    <n v="472"/>
    <n v="2"/>
    <n v="271.75"/>
    <n v="1"/>
    <n v="2"/>
    <n v="1"/>
    <x v="3"/>
    <x v="0"/>
    <x v="0"/>
  </r>
  <r>
    <n v="17293"/>
    <n v="8"/>
    <n v="17"/>
    <n v="3774.2299999999882"/>
    <n v="5"/>
    <n v="5"/>
    <n v="5"/>
    <x v="1"/>
    <x v="1"/>
    <x v="0"/>
  </r>
  <r>
    <n v="17294"/>
    <n v="669"/>
    <n v="2"/>
    <n v="467.79"/>
    <n v="1"/>
    <n v="2"/>
    <n v="2"/>
    <x v="3"/>
    <x v="0"/>
    <x v="0"/>
  </r>
  <r>
    <n v="17295"/>
    <n v="28"/>
    <n v="3"/>
    <n v="556.95000000000005"/>
    <n v="4"/>
    <n v="3"/>
    <n v="2"/>
    <x v="4"/>
    <x v="1"/>
    <x v="0"/>
  </r>
  <r>
    <n v="17296"/>
    <n v="730"/>
    <n v="1"/>
    <n v="338.12999999999982"/>
    <n v="1"/>
    <n v="1"/>
    <n v="2"/>
    <x v="3"/>
    <x v="0"/>
    <x v="0"/>
  </r>
  <r>
    <n v="17297"/>
    <n v="17"/>
    <n v="1"/>
    <n v="131.77999999999997"/>
    <n v="5"/>
    <n v="1"/>
    <n v="1"/>
    <x v="5"/>
    <x v="1"/>
    <x v="0"/>
  </r>
  <r>
    <n v="17298"/>
    <n v="101"/>
    <n v="5"/>
    <n v="957.55999999999915"/>
    <n v="3"/>
    <n v="4"/>
    <n v="3"/>
    <x v="2"/>
    <x v="0"/>
    <x v="0"/>
  </r>
  <r>
    <n v="17299"/>
    <n v="11"/>
    <n v="6"/>
    <n v="1016.0800000000015"/>
    <n v="5"/>
    <n v="4"/>
    <n v="3"/>
    <x v="2"/>
    <x v="1"/>
    <x v="0"/>
  </r>
  <r>
    <n v="17300"/>
    <n v="390"/>
    <n v="2"/>
    <n v="393.63999999999976"/>
    <n v="2"/>
    <n v="2"/>
    <n v="2"/>
    <x v="3"/>
    <x v="0"/>
    <x v="0"/>
  </r>
  <r>
    <n v="17301"/>
    <n v="21"/>
    <n v="2"/>
    <n v="330.43000000000023"/>
    <n v="4"/>
    <n v="2"/>
    <n v="2"/>
    <x v="5"/>
    <x v="1"/>
    <x v="0"/>
  </r>
  <r>
    <n v="17302"/>
    <n v="14"/>
    <n v="5"/>
    <n v="1135.6300000000006"/>
    <n v="5"/>
    <n v="4"/>
    <n v="3"/>
    <x v="2"/>
    <x v="1"/>
    <x v="0"/>
  </r>
  <r>
    <n v="17303"/>
    <n v="361"/>
    <n v="1"/>
    <n v="250.04000000000033"/>
    <n v="2"/>
    <n v="1"/>
    <n v="1"/>
    <x v="3"/>
    <x v="0"/>
    <x v="0"/>
  </r>
  <r>
    <n v="17304"/>
    <n v="534"/>
    <n v="1"/>
    <n v="111.5"/>
    <n v="1"/>
    <n v="1"/>
    <n v="1"/>
    <x v="3"/>
    <x v="0"/>
    <x v="0"/>
  </r>
  <r>
    <n v="17305"/>
    <n v="648"/>
    <n v="1"/>
    <n v="2135.4599999999996"/>
    <n v="1"/>
    <n v="1"/>
    <n v="4"/>
    <x v="4"/>
    <x v="0"/>
    <x v="0"/>
  </r>
  <r>
    <n v="17306"/>
    <n v="10"/>
    <n v="21"/>
    <n v="9782.3499999999858"/>
    <n v="5"/>
    <n v="5"/>
    <n v="5"/>
    <x v="1"/>
    <x v="1"/>
    <x v="0"/>
  </r>
  <r>
    <n v="17307"/>
    <n v="395"/>
    <n v="11"/>
    <n v="3999.8900000000044"/>
    <n v="2"/>
    <n v="5"/>
    <n v="5"/>
    <x v="0"/>
    <x v="0"/>
    <x v="0"/>
  </r>
  <r>
    <n v="17308"/>
    <n v="393"/>
    <n v="2"/>
    <n v="4511.7599999999993"/>
    <n v="2"/>
    <n v="2"/>
    <n v="5"/>
    <x v="4"/>
    <x v="0"/>
    <x v="0"/>
  </r>
  <r>
    <n v="17309"/>
    <n v="95"/>
    <n v="3"/>
    <n v="330.59000000000009"/>
    <n v="3"/>
    <n v="3"/>
    <n v="2"/>
    <x v="4"/>
    <x v="0"/>
    <x v="0"/>
  </r>
  <r>
    <n v="17310"/>
    <n v="387"/>
    <n v="2"/>
    <n v="1025.0999999999999"/>
    <n v="2"/>
    <n v="2"/>
    <n v="3"/>
    <x v="4"/>
    <x v="0"/>
    <x v="0"/>
  </r>
  <r>
    <n v="17311"/>
    <n v="78"/>
    <n v="6"/>
    <n v="3566.5599999999981"/>
    <n v="3"/>
    <n v="4"/>
    <n v="5"/>
    <x v="2"/>
    <x v="1"/>
    <x v="0"/>
  </r>
  <r>
    <n v="17312"/>
    <n v="138"/>
    <n v="3"/>
    <n v="644.30000000000007"/>
    <n v="3"/>
    <n v="3"/>
    <n v="3"/>
    <x v="2"/>
    <x v="0"/>
    <x v="0"/>
  </r>
  <r>
    <n v="17313"/>
    <n v="31"/>
    <n v="1"/>
    <n v="2328.8399999999988"/>
    <n v="4"/>
    <n v="1"/>
    <n v="4"/>
    <x v="5"/>
    <x v="1"/>
    <x v="0"/>
  </r>
  <r>
    <n v="17314"/>
    <n v="24"/>
    <n v="17"/>
    <n v="4904.4300000000085"/>
    <n v="4"/>
    <n v="5"/>
    <n v="5"/>
    <x v="1"/>
    <x v="1"/>
    <x v="0"/>
  </r>
  <r>
    <n v="17315"/>
    <n v="1"/>
    <n v="43"/>
    <n v="9650.5999999998803"/>
    <n v="5"/>
    <n v="5"/>
    <n v="5"/>
    <x v="1"/>
    <x v="1"/>
    <x v="0"/>
  </r>
  <r>
    <n v="17316"/>
    <n v="420"/>
    <n v="1"/>
    <n v="124.44999999999992"/>
    <n v="1"/>
    <n v="1"/>
    <n v="1"/>
    <x v="3"/>
    <x v="0"/>
    <x v="0"/>
  </r>
  <r>
    <n v="17317"/>
    <n v="46"/>
    <n v="3"/>
    <n v="2600.34"/>
    <n v="4"/>
    <n v="3"/>
    <n v="4"/>
    <x v="2"/>
    <x v="1"/>
    <x v="0"/>
  </r>
  <r>
    <n v="17318"/>
    <n v="725"/>
    <n v="1"/>
    <n v="164.28000000000006"/>
    <n v="1"/>
    <n v="1"/>
    <n v="1"/>
    <x v="3"/>
    <x v="0"/>
    <x v="0"/>
  </r>
  <r>
    <n v="17319"/>
    <n v="669"/>
    <n v="1"/>
    <n v="29.100000000000005"/>
    <n v="1"/>
    <n v="1"/>
    <n v="1"/>
    <x v="3"/>
    <x v="0"/>
    <x v="0"/>
  </r>
  <r>
    <n v="17320"/>
    <n v="100"/>
    <n v="6"/>
    <n v="2895.7700000000063"/>
    <n v="3"/>
    <n v="4"/>
    <n v="4"/>
    <x v="2"/>
    <x v="0"/>
    <x v="0"/>
  </r>
  <r>
    <n v="17321"/>
    <n v="8"/>
    <n v="6"/>
    <n v="1741.1799999999939"/>
    <n v="5"/>
    <n v="4"/>
    <n v="4"/>
    <x v="1"/>
    <x v="1"/>
    <x v="0"/>
  </r>
  <r>
    <n v="17322"/>
    <n v="376"/>
    <n v="5"/>
    <n v="922.5899999999973"/>
    <n v="2"/>
    <n v="4"/>
    <n v="3"/>
    <x v="0"/>
    <x v="0"/>
    <x v="0"/>
  </r>
  <r>
    <n v="17323"/>
    <n v="15"/>
    <n v="12"/>
    <n v="1565.5900000000115"/>
    <n v="5"/>
    <n v="5"/>
    <n v="4"/>
    <x v="1"/>
    <x v="1"/>
    <x v="0"/>
  </r>
  <r>
    <n v="17324"/>
    <n v="17"/>
    <n v="12"/>
    <n v="2301.8699999999958"/>
    <n v="5"/>
    <n v="5"/>
    <n v="4"/>
    <x v="1"/>
    <x v="1"/>
    <x v="0"/>
  </r>
  <r>
    <n v="17325"/>
    <n v="280"/>
    <n v="3"/>
    <n v="609.56999999999982"/>
    <n v="2"/>
    <n v="3"/>
    <n v="2"/>
    <x v="0"/>
    <x v="0"/>
    <x v="0"/>
  </r>
  <r>
    <n v="17326"/>
    <n v="408"/>
    <n v="2"/>
    <n v="321.9500000000005"/>
    <n v="2"/>
    <n v="2"/>
    <n v="2"/>
    <x v="3"/>
    <x v="0"/>
    <x v="0"/>
  </r>
  <r>
    <n v="17327"/>
    <n v="409"/>
    <n v="2"/>
    <n v="152.35000000000002"/>
    <n v="2"/>
    <n v="2"/>
    <n v="1"/>
    <x v="3"/>
    <x v="0"/>
    <x v="0"/>
  </r>
  <r>
    <n v="17328"/>
    <n v="673"/>
    <n v="1"/>
    <n v="104.7"/>
    <n v="1"/>
    <n v="1"/>
    <n v="1"/>
    <x v="3"/>
    <x v="0"/>
    <x v="0"/>
  </r>
  <r>
    <n v="17329"/>
    <n v="14"/>
    <n v="5"/>
    <n v="1004.4299999999974"/>
    <n v="5"/>
    <n v="4"/>
    <n v="3"/>
    <x v="2"/>
    <x v="1"/>
    <x v="0"/>
  </r>
  <r>
    <n v="17330"/>
    <n v="22"/>
    <n v="4"/>
    <n v="423.80000000000007"/>
    <n v="4"/>
    <n v="3"/>
    <n v="2"/>
    <x v="4"/>
    <x v="1"/>
    <x v="0"/>
  </r>
  <r>
    <n v="17331"/>
    <n v="123"/>
    <n v="1"/>
    <n v="175.2"/>
    <n v="3"/>
    <n v="1"/>
    <n v="1"/>
    <x v="4"/>
    <x v="0"/>
    <x v="0"/>
  </r>
  <r>
    <n v="17332"/>
    <n v="528"/>
    <n v="5"/>
    <n v="838.26999999999953"/>
    <n v="1"/>
    <n v="4"/>
    <n v="3"/>
    <x v="0"/>
    <x v="0"/>
    <x v="0"/>
  </r>
  <r>
    <n v="17333"/>
    <n v="85"/>
    <n v="1"/>
    <n v="494.24999999999994"/>
    <n v="3"/>
    <n v="1"/>
    <n v="2"/>
    <x v="4"/>
    <x v="1"/>
    <x v="0"/>
  </r>
  <r>
    <n v="17334"/>
    <n v="302"/>
    <n v="3"/>
    <n v="635.15000000000009"/>
    <n v="2"/>
    <n v="3"/>
    <n v="3"/>
    <x v="0"/>
    <x v="0"/>
    <x v="0"/>
  </r>
  <r>
    <n v="17335"/>
    <n v="383"/>
    <n v="2"/>
    <n v="507.99999999999989"/>
    <n v="2"/>
    <n v="2"/>
    <n v="2"/>
    <x v="3"/>
    <x v="0"/>
    <x v="0"/>
  </r>
  <r>
    <n v="17336"/>
    <n v="472"/>
    <n v="1"/>
    <n v="81.12"/>
    <n v="1"/>
    <n v="1"/>
    <n v="1"/>
    <x v="3"/>
    <x v="0"/>
    <x v="0"/>
  </r>
  <r>
    <n v="17337"/>
    <n v="151"/>
    <n v="4"/>
    <n v="2027.8700000000019"/>
    <n v="3"/>
    <n v="3"/>
    <n v="4"/>
    <x v="2"/>
    <x v="0"/>
    <x v="0"/>
  </r>
  <r>
    <n v="17338"/>
    <n v="17"/>
    <n v="17"/>
    <n v="12142.570000000207"/>
    <n v="5"/>
    <n v="5"/>
    <n v="5"/>
    <x v="1"/>
    <x v="1"/>
    <x v="0"/>
  </r>
  <r>
    <n v="17339"/>
    <n v="94"/>
    <n v="3"/>
    <n v="362.36"/>
    <n v="3"/>
    <n v="3"/>
    <n v="2"/>
    <x v="4"/>
    <x v="0"/>
    <x v="0"/>
  </r>
  <r>
    <n v="17340"/>
    <n v="29"/>
    <n v="18"/>
    <n v="22404.820000000207"/>
    <n v="4"/>
    <n v="5"/>
    <n v="5"/>
    <x v="1"/>
    <x v="1"/>
    <x v="0"/>
  </r>
  <r>
    <n v="17341"/>
    <n v="156"/>
    <n v="5"/>
    <n v="1889.8299999999904"/>
    <n v="3"/>
    <n v="4"/>
    <n v="4"/>
    <x v="2"/>
    <x v="0"/>
    <x v="0"/>
  </r>
  <r>
    <n v="17342"/>
    <n v="379"/>
    <n v="4"/>
    <n v="1227.5400000000006"/>
    <n v="2"/>
    <n v="3"/>
    <n v="3"/>
    <x v="0"/>
    <x v="0"/>
    <x v="0"/>
  </r>
  <r>
    <n v="17343"/>
    <n v="355"/>
    <n v="6"/>
    <n v="1259.9400000000012"/>
    <n v="2"/>
    <n v="4"/>
    <n v="4"/>
    <x v="0"/>
    <x v="0"/>
    <x v="0"/>
  </r>
  <r>
    <n v="17344"/>
    <n v="46"/>
    <n v="2"/>
    <n v="468.11000000000035"/>
    <n v="4"/>
    <n v="2"/>
    <n v="2"/>
    <x v="5"/>
    <x v="1"/>
    <x v="0"/>
  </r>
  <r>
    <n v="17345"/>
    <n v="15"/>
    <n v="10"/>
    <n v="1604.6799999999944"/>
    <n v="5"/>
    <n v="5"/>
    <n v="4"/>
    <x v="1"/>
    <x v="1"/>
    <x v="0"/>
  </r>
  <r>
    <n v="17346"/>
    <n v="3"/>
    <n v="26"/>
    <n v="5323.0000000000018"/>
    <n v="5"/>
    <n v="5"/>
    <n v="5"/>
    <x v="1"/>
    <x v="1"/>
    <x v="0"/>
  </r>
  <r>
    <n v="17347"/>
    <n v="86"/>
    <n v="1"/>
    <n v="228.96"/>
    <n v="3"/>
    <n v="1"/>
    <n v="1"/>
    <x v="4"/>
    <x v="1"/>
    <x v="0"/>
  </r>
  <r>
    <n v="17348"/>
    <n v="14"/>
    <n v="9"/>
    <n v="2476.4100000000026"/>
    <n v="5"/>
    <n v="5"/>
    <n v="4"/>
    <x v="1"/>
    <x v="1"/>
    <x v="0"/>
  </r>
  <r>
    <n v="17349"/>
    <n v="179"/>
    <n v="5"/>
    <n v="852.25000000000011"/>
    <n v="3"/>
    <n v="4"/>
    <n v="3"/>
    <x v="2"/>
    <x v="0"/>
    <x v="0"/>
  </r>
  <r>
    <n v="17350"/>
    <n v="8"/>
    <n v="7"/>
    <n v="1906.0409999999995"/>
    <n v="5"/>
    <n v="4"/>
    <n v="4"/>
    <x v="1"/>
    <x v="1"/>
    <x v="0"/>
  </r>
  <r>
    <n v="17351"/>
    <n v="36"/>
    <n v="12"/>
    <n v="1988.2299999999991"/>
    <n v="4"/>
    <n v="5"/>
    <n v="4"/>
    <x v="1"/>
    <x v="1"/>
    <x v="0"/>
  </r>
  <r>
    <n v="17352"/>
    <n v="696"/>
    <n v="1"/>
    <n v="36.25"/>
    <n v="1"/>
    <n v="1"/>
    <n v="1"/>
    <x v="3"/>
    <x v="0"/>
    <x v="0"/>
  </r>
  <r>
    <n v="17353"/>
    <n v="129"/>
    <n v="4"/>
    <n v="3242"/>
    <n v="3"/>
    <n v="3"/>
    <n v="5"/>
    <x v="2"/>
    <x v="0"/>
    <x v="0"/>
  </r>
  <r>
    <n v="17354"/>
    <n v="50"/>
    <n v="4"/>
    <n v="3143.4600000000019"/>
    <n v="4"/>
    <n v="3"/>
    <n v="5"/>
    <x v="2"/>
    <x v="1"/>
    <x v="0"/>
  </r>
  <r>
    <n v="17355"/>
    <n v="386"/>
    <n v="1"/>
    <n v="285.11"/>
    <n v="2"/>
    <n v="1"/>
    <n v="1"/>
    <x v="3"/>
    <x v="0"/>
    <x v="0"/>
  </r>
  <r>
    <n v="17356"/>
    <n v="311"/>
    <n v="5"/>
    <n v="946.47000000000082"/>
    <n v="2"/>
    <n v="4"/>
    <n v="3"/>
    <x v="0"/>
    <x v="0"/>
    <x v="0"/>
  </r>
  <r>
    <n v="17357"/>
    <n v="24"/>
    <n v="2"/>
    <n v="388.13999999999982"/>
    <n v="4"/>
    <n v="2"/>
    <n v="2"/>
    <x v="5"/>
    <x v="1"/>
    <x v="0"/>
  </r>
  <r>
    <n v="17358"/>
    <n v="303"/>
    <n v="5"/>
    <n v="866.050000000002"/>
    <n v="2"/>
    <n v="4"/>
    <n v="3"/>
    <x v="0"/>
    <x v="0"/>
    <x v="0"/>
  </r>
  <r>
    <n v="17359"/>
    <n v="11"/>
    <n v="2"/>
    <n v="284.45999999999981"/>
    <n v="5"/>
    <n v="2"/>
    <n v="1"/>
    <x v="5"/>
    <x v="1"/>
    <x v="0"/>
  </r>
  <r>
    <n v="17360"/>
    <n v="17"/>
    <n v="6"/>
    <n v="1231.3800000000031"/>
    <n v="5"/>
    <n v="4"/>
    <n v="3"/>
    <x v="2"/>
    <x v="1"/>
    <x v="0"/>
  </r>
  <r>
    <n v="17361"/>
    <n v="49"/>
    <n v="5"/>
    <n v="880.63999999999953"/>
    <n v="4"/>
    <n v="4"/>
    <n v="3"/>
    <x v="2"/>
    <x v="1"/>
    <x v="0"/>
  </r>
  <r>
    <n v="17362"/>
    <n v="239"/>
    <n v="7"/>
    <n v="1024.0399999999981"/>
    <n v="2"/>
    <n v="4"/>
    <n v="3"/>
    <x v="0"/>
    <x v="0"/>
    <x v="0"/>
  </r>
  <r>
    <n v="17363"/>
    <n v="395"/>
    <n v="3"/>
    <n v="940.86000000000035"/>
    <n v="2"/>
    <n v="3"/>
    <n v="3"/>
    <x v="0"/>
    <x v="0"/>
    <x v="0"/>
  </r>
  <r>
    <n v="17364"/>
    <n v="0"/>
    <n v="28"/>
    <n v="12070.419999999938"/>
    <n v="5"/>
    <n v="5"/>
    <n v="5"/>
    <x v="1"/>
    <x v="1"/>
    <x v="0"/>
  </r>
  <r>
    <n v="17365"/>
    <n v="12"/>
    <n v="15"/>
    <n v="8224.9800000001505"/>
    <n v="5"/>
    <n v="5"/>
    <n v="5"/>
    <x v="1"/>
    <x v="1"/>
    <x v="0"/>
  </r>
  <r>
    <n v="17366"/>
    <n v="432"/>
    <n v="2"/>
    <n v="1096.2400000000007"/>
    <n v="1"/>
    <n v="2"/>
    <n v="3"/>
    <x v="4"/>
    <x v="0"/>
    <x v="0"/>
  </r>
  <r>
    <n v="17367"/>
    <n v="238"/>
    <n v="1"/>
    <n v="168.39999999999995"/>
    <n v="2"/>
    <n v="1"/>
    <n v="1"/>
    <x v="3"/>
    <x v="0"/>
    <x v="0"/>
  </r>
  <r>
    <n v="17368"/>
    <n v="23"/>
    <n v="14"/>
    <n v="2826.1400000000053"/>
    <n v="4"/>
    <n v="5"/>
    <n v="4"/>
    <x v="1"/>
    <x v="1"/>
    <x v="0"/>
  </r>
  <r>
    <n v="17369"/>
    <n v="455"/>
    <n v="1"/>
    <n v="979.19999999999993"/>
    <n v="1"/>
    <n v="1"/>
    <n v="3"/>
    <x v="4"/>
    <x v="0"/>
    <x v="0"/>
  </r>
  <r>
    <n v="17370"/>
    <n v="72"/>
    <n v="4"/>
    <n v="446.18000000000018"/>
    <n v="3"/>
    <n v="3"/>
    <n v="2"/>
    <x v="4"/>
    <x v="1"/>
    <x v="0"/>
  </r>
  <r>
    <n v="17371"/>
    <n v="17"/>
    <n v="6"/>
    <n v="662.55000000000166"/>
    <n v="5"/>
    <n v="4"/>
    <n v="3"/>
    <x v="2"/>
    <x v="1"/>
    <x v="0"/>
  </r>
  <r>
    <n v="17372"/>
    <n v="40"/>
    <n v="28"/>
    <n v="4377.560000000045"/>
    <n v="4"/>
    <n v="5"/>
    <n v="5"/>
    <x v="1"/>
    <x v="1"/>
    <x v="0"/>
  </r>
  <r>
    <n v="17373"/>
    <n v="40"/>
    <n v="7"/>
    <n v="1167.5000000000002"/>
    <n v="4"/>
    <n v="4"/>
    <n v="3"/>
    <x v="2"/>
    <x v="1"/>
    <x v="0"/>
  </r>
  <r>
    <n v="17374"/>
    <n v="218"/>
    <n v="3"/>
    <n v="727.11000000000035"/>
    <n v="2"/>
    <n v="3"/>
    <n v="3"/>
    <x v="0"/>
    <x v="0"/>
    <x v="0"/>
  </r>
  <r>
    <n v="17375"/>
    <n v="199"/>
    <n v="4"/>
    <n v="660.55000000000098"/>
    <n v="2"/>
    <n v="3"/>
    <n v="3"/>
    <x v="0"/>
    <x v="0"/>
    <x v="0"/>
  </r>
  <r>
    <n v="17376"/>
    <n v="70"/>
    <n v="4"/>
    <n v="453.63999999999976"/>
    <n v="3"/>
    <n v="3"/>
    <n v="2"/>
    <x v="4"/>
    <x v="1"/>
    <x v="0"/>
  </r>
  <r>
    <n v="17377"/>
    <n v="23"/>
    <n v="78"/>
    <n v="18319.410000000131"/>
    <n v="4"/>
    <n v="5"/>
    <n v="5"/>
    <x v="1"/>
    <x v="1"/>
    <x v="0"/>
  </r>
  <r>
    <n v="17378"/>
    <n v="374"/>
    <n v="1"/>
    <n v="10.95"/>
    <n v="2"/>
    <n v="1"/>
    <n v="1"/>
    <x v="3"/>
    <x v="0"/>
    <x v="0"/>
  </r>
  <r>
    <n v="17379"/>
    <n v="11"/>
    <n v="1"/>
    <n v="404.65999999999997"/>
    <n v="5"/>
    <n v="1"/>
    <n v="2"/>
    <x v="5"/>
    <x v="1"/>
    <x v="0"/>
  </r>
  <r>
    <n v="17380"/>
    <n v="434"/>
    <n v="3"/>
    <n v="645"/>
    <n v="1"/>
    <n v="3"/>
    <n v="3"/>
    <x v="0"/>
    <x v="0"/>
    <x v="0"/>
  </r>
  <r>
    <n v="17381"/>
    <n v="8"/>
    <n v="38"/>
    <n v="40002.37000000009"/>
    <n v="5"/>
    <n v="5"/>
    <n v="5"/>
    <x v="1"/>
    <x v="1"/>
    <x v="0"/>
  </r>
  <r>
    <n v="17382"/>
    <n v="65"/>
    <n v="8"/>
    <n v="902.2800000000002"/>
    <n v="3"/>
    <n v="4"/>
    <n v="3"/>
    <x v="2"/>
    <x v="1"/>
    <x v="0"/>
  </r>
  <r>
    <n v="17383"/>
    <n v="4"/>
    <n v="2"/>
    <n v="309.98999999999984"/>
    <n v="5"/>
    <n v="2"/>
    <n v="2"/>
    <x v="5"/>
    <x v="1"/>
    <x v="0"/>
  </r>
  <r>
    <n v="17384"/>
    <n v="19"/>
    <n v="3"/>
    <n v="507.55"/>
    <n v="5"/>
    <n v="3"/>
    <n v="2"/>
    <x v="4"/>
    <x v="1"/>
    <x v="0"/>
  </r>
  <r>
    <n v="17385"/>
    <n v="14"/>
    <n v="1"/>
    <n v="261.11000000000013"/>
    <n v="5"/>
    <n v="1"/>
    <n v="1"/>
    <x v="5"/>
    <x v="1"/>
    <x v="0"/>
  </r>
  <r>
    <n v="17386"/>
    <n v="7"/>
    <n v="7"/>
    <n v="2812.7700000000004"/>
    <n v="5"/>
    <n v="4"/>
    <n v="4"/>
    <x v="1"/>
    <x v="1"/>
    <x v="0"/>
  </r>
  <r>
    <n v="17387"/>
    <n v="19"/>
    <n v="2"/>
    <n v="784.11000000000047"/>
    <n v="5"/>
    <n v="2"/>
    <n v="3"/>
    <x v="5"/>
    <x v="1"/>
    <x v="0"/>
  </r>
  <r>
    <n v="17388"/>
    <n v="77"/>
    <n v="11"/>
    <n v="2691.5700000000038"/>
    <n v="3"/>
    <n v="5"/>
    <n v="4"/>
    <x v="2"/>
    <x v="1"/>
    <x v="0"/>
  </r>
  <r>
    <n v="17389"/>
    <n v="0"/>
    <n v="61"/>
    <n v="57224.679999999775"/>
    <n v="5"/>
    <n v="5"/>
    <n v="5"/>
    <x v="1"/>
    <x v="1"/>
    <x v="0"/>
  </r>
  <r>
    <n v="17390"/>
    <n v="420"/>
    <n v="1"/>
    <n v="149.29999999999998"/>
    <n v="1"/>
    <n v="1"/>
    <n v="1"/>
    <x v="3"/>
    <x v="0"/>
    <x v="0"/>
  </r>
  <r>
    <n v="17391"/>
    <n v="163"/>
    <n v="2"/>
    <n v="508.8"/>
    <n v="3"/>
    <n v="2"/>
    <n v="2"/>
    <x v="4"/>
    <x v="0"/>
    <x v="0"/>
  </r>
  <r>
    <n v="17392"/>
    <n v="306"/>
    <n v="3"/>
    <n v="626.55999999999972"/>
    <n v="2"/>
    <n v="3"/>
    <n v="3"/>
    <x v="0"/>
    <x v="0"/>
    <x v="0"/>
  </r>
  <r>
    <n v="17393"/>
    <n v="410"/>
    <n v="2"/>
    <n v="381.14999999999992"/>
    <n v="2"/>
    <n v="2"/>
    <n v="2"/>
    <x v="3"/>
    <x v="0"/>
    <x v="0"/>
  </r>
  <r>
    <n v="17394"/>
    <n v="219"/>
    <n v="1"/>
    <n v="203.86999999999998"/>
    <n v="2"/>
    <n v="1"/>
    <n v="1"/>
    <x v="3"/>
    <x v="0"/>
    <x v="0"/>
  </r>
  <r>
    <n v="17395"/>
    <n v="508"/>
    <n v="1"/>
    <n v="97.5"/>
    <n v="1"/>
    <n v="1"/>
    <n v="1"/>
    <x v="3"/>
    <x v="0"/>
    <x v="0"/>
  </r>
  <r>
    <n v="17396"/>
    <n v="39"/>
    <n v="14"/>
    <n v="8807.0999999999931"/>
    <n v="4"/>
    <n v="5"/>
    <n v="5"/>
    <x v="1"/>
    <x v="1"/>
    <x v="0"/>
  </r>
  <r>
    <n v="17397"/>
    <n v="22"/>
    <n v="3"/>
    <n v="1233.1799999999957"/>
    <n v="4"/>
    <n v="3"/>
    <n v="3"/>
    <x v="2"/>
    <x v="1"/>
    <x v="0"/>
  </r>
  <r>
    <n v="17398"/>
    <n v="114"/>
    <n v="3"/>
    <n v="653.38000000000068"/>
    <n v="3"/>
    <n v="3"/>
    <n v="3"/>
    <x v="2"/>
    <x v="0"/>
    <x v="0"/>
  </r>
  <r>
    <n v="17400"/>
    <n v="126"/>
    <n v="8"/>
    <n v="4677.0500000000202"/>
    <n v="3"/>
    <n v="4"/>
    <n v="5"/>
    <x v="2"/>
    <x v="0"/>
    <x v="0"/>
  </r>
  <r>
    <n v="17401"/>
    <n v="541"/>
    <n v="1"/>
    <n v="114.84999999999998"/>
    <n v="1"/>
    <n v="1"/>
    <n v="1"/>
    <x v="3"/>
    <x v="0"/>
    <x v="0"/>
  </r>
  <r>
    <n v="17402"/>
    <n v="4"/>
    <n v="23"/>
    <n v="5096.1800000000221"/>
    <n v="5"/>
    <n v="5"/>
    <n v="5"/>
    <x v="1"/>
    <x v="1"/>
    <x v="0"/>
  </r>
  <r>
    <n v="17403"/>
    <n v="36"/>
    <n v="2"/>
    <n v="400.56999999999988"/>
    <n v="4"/>
    <n v="2"/>
    <n v="2"/>
    <x v="5"/>
    <x v="1"/>
    <x v="0"/>
  </r>
  <r>
    <n v="17404"/>
    <n v="4"/>
    <n v="23"/>
    <n v="47781.119999999712"/>
    <n v="5"/>
    <n v="5"/>
    <n v="5"/>
    <x v="1"/>
    <x v="1"/>
    <x v="21"/>
  </r>
  <r>
    <n v="17405"/>
    <n v="1"/>
    <n v="3"/>
    <n v="1031.4100000000021"/>
    <n v="5"/>
    <n v="3"/>
    <n v="3"/>
    <x v="2"/>
    <x v="1"/>
    <x v="0"/>
  </r>
  <r>
    <n v="17406"/>
    <n v="333"/>
    <n v="13"/>
    <n v="4905.0500000000238"/>
    <n v="2"/>
    <n v="5"/>
    <n v="5"/>
    <x v="0"/>
    <x v="0"/>
    <x v="0"/>
  </r>
  <r>
    <n v="17407"/>
    <n v="411"/>
    <n v="1"/>
    <n v="552.89999999999975"/>
    <n v="1"/>
    <n v="1"/>
    <n v="2"/>
    <x v="3"/>
    <x v="0"/>
    <x v="0"/>
  </r>
  <r>
    <n v="17408"/>
    <n v="163"/>
    <n v="3"/>
    <n v="316.09000000000009"/>
    <n v="3"/>
    <n v="3"/>
    <n v="2"/>
    <x v="4"/>
    <x v="0"/>
    <x v="0"/>
  </r>
  <r>
    <n v="17409"/>
    <n v="184"/>
    <n v="10"/>
    <n v="7793.5100000000084"/>
    <n v="3"/>
    <n v="5"/>
    <n v="5"/>
    <x v="2"/>
    <x v="0"/>
    <x v="0"/>
  </r>
  <r>
    <n v="17410"/>
    <n v="16"/>
    <n v="5"/>
    <n v="1214.7200000000007"/>
    <n v="5"/>
    <n v="4"/>
    <n v="3"/>
    <x v="2"/>
    <x v="1"/>
    <x v="0"/>
  </r>
  <r>
    <n v="17411"/>
    <n v="12"/>
    <n v="5"/>
    <n v="1425.3800000000012"/>
    <n v="5"/>
    <n v="4"/>
    <n v="4"/>
    <x v="1"/>
    <x v="1"/>
    <x v="0"/>
  </r>
  <r>
    <n v="17412"/>
    <n v="2"/>
    <n v="16"/>
    <n v="4417.5200000000168"/>
    <n v="5"/>
    <n v="5"/>
    <n v="5"/>
    <x v="1"/>
    <x v="1"/>
    <x v="0"/>
  </r>
  <r>
    <n v="17413"/>
    <n v="404"/>
    <n v="2"/>
    <n v="560.1400000000001"/>
    <n v="2"/>
    <n v="2"/>
    <n v="2"/>
    <x v="3"/>
    <x v="0"/>
    <x v="0"/>
  </r>
  <r>
    <n v="17414"/>
    <n v="43"/>
    <n v="6"/>
    <n v="2249.5199999999991"/>
    <n v="4"/>
    <n v="4"/>
    <n v="4"/>
    <x v="1"/>
    <x v="1"/>
    <x v="0"/>
  </r>
  <r>
    <n v="17415"/>
    <n v="79"/>
    <n v="1"/>
    <n v="507.84000000000009"/>
    <n v="3"/>
    <n v="1"/>
    <n v="2"/>
    <x v="4"/>
    <x v="1"/>
    <x v="0"/>
  </r>
  <r>
    <n v="17416"/>
    <n v="29"/>
    <n v="22"/>
    <n v="17298.449999999968"/>
    <n v="4"/>
    <n v="5"/>
    <n v="5"/>
    <x v="1"/>
    <x v="1"/>
    <x v="0"/>
  </r>
  <r>
    <n v="17417"/>
    <n v="548"/>
    <n v="1"/>
    <n v="164.18"/>
    <n v="1"/>
    <n v="1"/>
    <n v="1"/>
    <x v="3"/>
    <x v="0"/>
    <x v="0"/>
  </r>
  <r>
    <n v="17418"/>
    <n v="42"/>
    <n v="3"/>
    <n v="670.0600000000004"/>
    <n v="4"/>
    <n v="3"/>
    <n v="3"/>
    <x v="2"/>
    <x v="1"/>
    <x v="0"/>
  </r>
  <r>
    <n v="17419"/>
    <n v="11"/>
    <n v="18"/>
    <n v="6500.5200000000177"/>
    <n v="5"/>
    <n v="5"/>
    <n v="5"/>
    <x v="1"/>
    <x v="1"/>
    <x v="0"/>
  </r>
  <r>
    <n v="17420"/>
    <n v="50"/>
    <n v="6"/>
    <n v="1084.43"/>
    <n v="4"/>
    <n v="4"/>
    <n v="3"/>
    <x v="2"/>
    <x v="1"/>
    <x v="0"/>
  </r>
  <r>
    <n v="17421"/>
    <n v="386"/>
    <n v="3"/>
    <n v="1059.4100000000017"/>
    <n v="2"/>
    <n v="3"/>
    <n v="3"/>
    <x v="0"/>
    <x v="0"/>
    <x v="0"/>
  </r>
  <r>
    <n v="17422"/>
    <n v="16"/>
    <n v="11"/>
    <n v="3594.760000000007"/>
    <n v="5"/>
    <n v="5"/>
    <n v="5"/>
    <x v="1"/>
    <x v="1"/>
    <x v="0"/>
  </r>
  <r>
    <n v="17423"/>
    <n v="46"/>
    <n v="3"/>
    <n v="1118.9499999999994"/>
    <n v="4"/>
    <n v="3"/>
    <n v="3"/>
    <x v="2"/>
    <x v="1"/>
    <x v="0"/>
  </r>
  <r>
    <n v="17425"/>
    <n v="19"/>
    <n v="2"/>
    <n v="759.16999999999905"/>
    <n v="5"/>
    <n v="2"/>
    <n v="3"/>
    <x v="5"/>
    <x v="1"/>
    <x v="0"/>
  </r>
  <r>
    <n v="17426"/>
    <n v="8"/>
    <n v="13"/>
    <n v="8077.7700000000168"/>
    <n v="5"/>
    <n v="5"/>
    <n v="5"/>
    <x v="1"/>
    <x v="1"/>
    <x v="0"/>
  </r>
  <r>
    <n v="17427"/>
    <n v="71"/>
    <n v="1"/>
    <n v="100.8"/>
    <n v="3"/>
    <n v="1"/>
    <n v="1"/>
    <x v="4"/>
    <x v="1"/>
    <x v="0"/>
  </r>
  <r>
    <n v="17428"/>
    <n v="0"/>
    <n v="45"/>
    <n v="31819.760000000311"/>
    <n v="5"/>
    <n v="5"/>
    <n v="5"/>
    <x v="1"/>
    <x v="1"/>
    <x v="0"/>
  </r>
  <r>
    <n v="17429"/>
    <n v="128"/>
    <n v="5"/>
    <n v="1357.4600000000028"/>
    <n v="3"/>
    <n v="4"/>
    <n v="4"/>
    <x v="2"/>
    <x v="0"/>
    <x v="0"/>
  </r>
  <r>
    <n v="17430"/>
    <n v="32"/>
    <n v="4"/>
    <n v="735.16999999999916"/>
    <n v="4"/>
    <n v="3"/>
    <n v="3"/>
    <x v="2"/>
    <x v="1"/>
    <x v="0"/>
  </r>
  <r>
    <n v="17431"/>
    <n v="313"/>
    <n v="1"/>
    <n v="403.29999999999967"/>
    <n v="2"/>
    <n v="1"/>
    <n v="2"/>
    <x v="3"/>
    <x v="0"/>
    <x v="0"/>
  </r>
  <r>
    <n v="17432"/>
    <n v="18"/>
    <n v="9"/>
    <n v="1751.3900000000021"/>
    <n v="5"/>
    <n v="5"/>
    <n v="4"/>
    <x v="1"/>
    <x v="1"/>
    <x v="0"/>
  </r>
  <r>
    <n v="17433"/>
    <n v="88"/>
    <n v="2"/>
    <n v="569.9599999999997"/>
    <n v="3"/>
    <n v="2"/>
    <n v="2"/>
    <x v="4"/>
    <x v="1"/>
    <x v="0"/>
  </r>
  <r>
    <n v="17434"/>
    <n v="2"/>
    <n v="7"/>
    <n v="2373.820000000002"/>
    <n v="5"/>
    <n v="4"/>
    <n v="4"/>
    <x v="1"/>
    <x v="1"/>
    <x v="0"/>
  </r>
  <r>
    <n v="17435"/>
    <n v="411"/>
    <n v="1"/>
    <n v="331.35"/>
    <n v="1"/>
    <n v="1"/>
    <n v="2"/>
    <x v="3"/>
    <x v="0"/>
    <x v="0"/>
  </r>
  <r>
    <n v="17436"/>
    <n v="1"/>
    <n v="5"/>
    <n v="534.06000000000017"/>
    <n v="5"/>
    <n v="4"/>
    <n v="2"/>
    <x v="4"/>
    <x v="1"/>
    <x v="0"/>
  </r>
  <r>
    <n v="17437"/>
    <n v="529"/>
    <n v="1"/>
    <n v="373.16999999999967"/>
    <n v="1"/>
    <n v="1"/>
    <n v="2"/>
    <x v="3"/>
    <x v="0"/>
    <x v="0"/>
  </r>
  <r>
    <n v="17438"/>
    <n v="253"/>
    <n v="5"/>
    <n v="1422.7699999999995"/>
    <n v="2"/>
    <n v="4"/>
    <n v="4"/>
    <x v="0"/>
    <x v="0"/>
    <x v="0"/>
  </r>
  <r>
    <n v="17439"/>
    <n v="655"/>
    <n v="1"/>
    <n v="325.74"/>
    <n v="1"/>
    <n v="1"/>
    <n v="2"/>
    <x v="3"/>
    <x v="0"/>
    <x v="0"/>
  </r>
  <r>
    <n v="17440"/>
    <n v="156"/>
    <n v="4"/>
    <n v="323.58"/>
    <n v="3"/>
    <n v="3"/>
    <n v="2"/>
    <x v="4"/>
    <x v="0"/>
    <x v="0"/>
  </r>
  <r>
    <n v="17441"/>
    <n v="732"/>
    <n v="1"/>
    <n v="293.35000000000008"/>
    <n v="1"/>
    <n v="1"/>
    <n v="2"/>
    <x v="3"/>
    <x v="0"/>
    <x v="0"/>
  </r>
  <r>
    <n v="17442"/>
    <n v="36"/>
    <n v="15"/>
    <n v="4620.3000000000247"/>
    <n v="4"/>
    <n v="5"/>
    <n v="5"/>
    <x v="1"/>
    <x v="1"/>
    <x v="0"/>
  </r>
  <r>
    <n v="17443"/>
    <n v="219"/>
    <n v="1"/>
    <n v="534.24"/>
    <n v="2"/>
    <n v="1"/>
    <n v="2"/>
    <x v="3"/>
    <x v="0"/>
    <x v="37"/>
  </r>
  <r>
    <n v="17444"/>
    <n v="147"/>
    <n v="3"/>
    <n v="2940.0399999999945"/>
    <n v="3"/>
    <n v="3"/>
    <n v="4"/>
    <x v="2"/>
    <x v="0"/>
    <x v="37"/>
  </r>
  <r>
    <n v="17446"/>
    <n v="176"/>
    <n v="2"/>
    <n v="120.90000000000002"/>
    <n v="3"/>
    <n v="2"/>
    <n v="1"/>
    <x v="4"/>
    <x v="0"/>
    <x v="0"/>
  </r>
  <r>
    <n v="17447"/>
    <n v="40"/>
    <n v="2"/>
    <n v="541.53000000000009"/>
    <n v="4"/>
    <n v="2"/>
    <n v="2"/>
    <x v="5"/>
    <x v="1"/>
    <x v="0"/>
  </r>
  <r>
    <n v="17448"/>
    <n v="497"/>
    <n v="46"/>
    <n v="14556.970000000249"/>
    <n v="1"/>
    <n v="5"/>
    <n v="5"/>
    <x v="0"/>
    <x v="0"/>
    <x v="0"/>
  </r>
  <r>
    <n v="17449"/>
    <n v="2"/>
    <n v="13"/>
    <n v="4951.149999999946"/>
    <n v="5"/>
    <n v="5"/>
    <n v="5"/>
    <x v="1"/>
    <x v="1"/>
    <x v="0"/>
  </r>
  <r>
    <n v="17450"/>
    <n v="8"/>
    <n v="51"/>
    <n v="246973.09000000099"/>
    <n v="5"/>
    <n v="5"/>
    <n v="5"/>
    <x v="1"/>
    <x v="1"/>
    <x v="0"/>
  </r>
  <r>
    <n v="17451"/>
    <n v="1"/>
    <n v="7"/>
    <n v="1721.3999999999965"/>
    <n v="5"/>
    <n v="4"/>
    <n v="4"/>
    <x v="1"/>
    <x v="1"/>
    <x v="0"/>
  </r>
  <r>
    <n v="17453"/>
    <n v="17"/>
    <n v="2"/>
    <n v="486.72"/>
    <n v="5"/>
    <n v="2"/>
    <n v="2"/>
    <x v="5"/>
    <x v="1"/>
    <x v="0"/>
  </r>
  <r>
    <n v="17454"/>
    <n v="192"/>
    <n v="10"/>
    <n v="1547.9400000000016"/>
    <n v="2"/>
    <n v="5"/>
    <n v="4"/>
    <x v="0"/>
    <x v="0"/>
    <x v="0"/>
  </r>
  <r>
    <n v="17455"/>
    <n v="203"/>
    <n v="1"/>
    <n v="131.70000000000002"/>
    <n v="2"/>
    <n v="1"/>
    <n v="1"/>
    <x v="3"/>
    <x v="0"/>
    <x v="0"/>
  </r>
  <r>
    <n v="17456"/>
    <n v="365"/>
    <n v="2"/>
    <n v="1225.4199999999987"/>
    <n v="2"/>
    <n v="2"/>
    <n v="3"/>
    <x v="4"/>
    <x v="0"/>
    <x v="0"/>
  </r>
  <r>
    <n v="17457"/>
    <n v="126"/>
    <n v="14"/>
    <n v="5984.8099999999986"/>
    <n v="3"/>
    <n v="5"/>
    <n v="5"/>
    <x v="2"/>
    <x v="0"/>
    <x v="0"/>
  </r>
  <r>
    <n v="17458"/>
    <n v="15"/>
    <n v="2"/>
    <n v="529.58000000000106"/>
    <n v="5"/>
    <n v="2"/>
    <n v="2"/>
    <x v="5"/>
    <x v="1"/>
    <x v="0"/>
  </r>
  <r>
    <n v="17459"/>
    <n v="43"/>
    <n v="2"/>
    <n v="657.30000000000132"/>
    <n v="4"/>
    <n v="2"/>
    <n v="3"/>
    <x v="5"/>
    <x v="1"/>
    <x v="0"/>
  </r>
  <r>
    <n v="17460"/>
    <n v="94"/>
    <n v="16"/>
    <n v="2228.2699999999991"/>
    <n v="3"/>
    <n v="5"/>
    <n v="4"/>
    <x v="2"/>
    <x v="0"/>
    <x v="0"/>
  </r>
  <r>
    <n v="17461"/>
    <n v="22"/>
    <n v="3"/>
    <n v="757.46000000000095"/>
    <n v="4"/>
    <n v="3"/>
    <n v="3"/>
    <x v="2"/>
    <x v="1"/>
    <x v="0"/>
  </r>
  <r>
    <n v="17462"/>
    <n v="60"/>
    <n v="2"/>
    <n v="675.69000000000017"/>
    <n v="3"/>
    <n v="2"/>
    <n v="3"/>
    <x v="4"/>
    <x v="1"/>
    <x v="0"/>
  </r>
  <r>
    <n v="17463"/>
    <n v="16"/>
    <n v="7"/>
    <n v="2557.9100000000044"/>
    <n v="5"/>
    <n v="4"/>
    <n v="4"/>
    <x v="1"/>
    <x v="1"/>
    <x v="0"/>
  </r>
  <r>
    <n v="17464"/>
    <n v="158"/>
    <n v="3"/>
    <n v="1000.9400000000003"/>
    <n v="3"/>
    <n v="3"/>
    <n v="3"/>
    <x v="2"/>
    <x v="0"/>
    <x v="0"/>
  </r>
  <r>
    <n v="17465"/>
    <n v="425"/>
    <n v="7"/>
    <n v="2542.7899999999959"/>
    <n v="1"/>
    <n v="4"/>
    <n v="4"/>
    <x v="0"/>
    <x v="0"/>
    <x v="0"/>
  </r>
  <r>
    <n v="17466"/>
    <n v="10"/>
    <n v="2"/>
    <n v="763.27999999999952"/>
    <n v="5"/>
    <n v="2"/>
    <n v="3"/>
    <x v="5"/>
    <x v="1"/>
    <x v="0"/>
  </r>
  <r>
    <n v="17467"/>
    <n v="395"/>
    <n v="1"/>
    <n v="102.60000000000001"/>
    <n v="2"/>
    <n v="1"/>
    <n v="1"/>
    <x v="3"/>
    <x v="0"/>
    <x v="0"/>
  </r>
  <r>
    <n v="17468"/>
    <n v="10"/>
    <n v="3"/>
    <n v="194.79999999999998"/>
    <n v="5"/>
    <n v="3"/>
    <n v="1"/>
    <x v="4"/>
    <x v="1"/>
    <x v="0"/>
  </r>
  <r>
    <n v="17469"/>
    <n v="16"/>
    <n v="17"/>
    <n v="5051.2500000000009"/>
    <n v="5"/>
    <n v="5"/>
    <n v="5"/>
    <x v="1"/>
    <x v="1"/>
    <x v="0"/>
  </r>
  <r>
    <n v="17470"/>
    <n v="44"/>
    <n v="11"/>
    <n v="2804.8699999999958"/>
    <n v="4"/>
    <n v="5"/>
    <n v="4"/>
    <x v="1"/>
    <x v="1"/>
    <x v="0"/>
  </r>
  <r>
    <n v="17471"/>
    <n v="474"/>
    <n v="1"/>
    <n v="321.64999999999992"/>
    <n v="1"/>
    <n v="1"/>
    <n v="2"/>
    <x v="3"/>
    <x v="0"/>
    <x v="0"/>
  </r>
  <r>
    <n v="17472"/>
    <n v="191"/>
    <n v="4"/>
    <n v="935.10000000000366"/>
    <n v="2"/>
    <n v="3"/>
    <n v="3"/>
    <x v="0"/>
    <x v="0"/>
    <x v="0"/>
  </r>
  <r>
    <n v="17473"/>
    <n v="408"/>
    <n v="2"/>
    <n v="607.00000000000011"/>
    <n v="2"/>
    <n v="2"/>
    <n v="2"/>
    <x v="3"/>
    <x v="0"/>
    <x v="0"/>
  </r>
  <r>
    <n v="17474"/>
    <n v="599"/>
    <n v="1"/>
    <n v="1047"/>
    <n v="1"/>
    <n v="1"/>
    <n v="3"/>
    <x v="4"/>
    <x v="0"/>
    <x v="0"/>
  </r>
  <r>
    <n v="17475"/>
    <n v="79"/>
    <n v="1"/>
    <n v="194.36999999999992"/>
    <n v="3"/>
    <n v="1"/>
    <n v="1"/>
    <x v="4"/>
    <x v="1"/>
    <x v="0"/>
  </r>
  <r>
    <n v="17476"/>
    <n v="395"/>
    <n v="2"/>
    <n v="489.86000000000047"/>
    <n v="2"/>
    <n v="2"/>
    <n v="2"/>
    <x v="3"/>
    <x v="0"/>
    <x v="0"/>
  </r>
  <r>
    <n v="17477"/>
    <n v="612"/>
    <n v="2"/>
    <n v="1144.3000000000009"/>
    <n v="1"/>
    <n v="2"/>
    <n v="3"/>
    <x v="4"/>
    <x v="0"/>
    <x v="0"/>
  </r>
  <r>
    <n v="17478"/>
    <n v="408"/>
    <n v="2"/>
    <n v="1272.8000000000006"/>
    <n v="2"/>
    <n v="2"/>
    <n v="4"/>
    <x v="4"/>
    <x v="0"/>
    <x v="0"/>
  </r>
  <r>
    <n v="17479"/>
    <n v="632"/>
    <n v="1"/>
    <n v="389.26000000000016"/>
    <n v="1"/>
    <n v="1"/>
    <n v="2"/>
    <x v="3"/>
    <x v="0"/>
    <x v="0"/>
  </r>
  <r>
    <n v="17480"/>
    <n v="77"/>
    <n v="2"/>
    <n v="902.0299999999994"/>
    <n v="3"/>
    <n v="2"/>
    <n v="3"/>
    <x v="4"/>
    <x v="1"/>
    <x v="0"/>
  </r>
  <r>
    <n v="17481"/>
    <n v="3"/>
    <n v="4"/>
    <n v="1255.5899999999976"/>
    <n v="5"/>
    <n v="3"/>
    <n v="4"/>
    <x v="2"/>
    <x v="1"/>
    <x v="0"/>
  </r>
  <r>
    <n v="17482"/>
    <n v="487"/>
    <n v="2"/>
    <n v="778.19000000000017"/>
    <n v="1"/>
    <n v="2"/>
    <n v="3"/>
    <x v="4"/>
    <x v="0"/>
    <x v="0"/>
  </r>
  <r>
    <n v="17483"/>
    <n v="65"/>
    <n v="4"/>
    <n v="591.72999999999968"/>
    <n v="3"/>
    <n v="3"/>
    <n v="2"/>
    <x v="4"/>
    <x v="1"/>
    <x v="0"/>
  </r>
  <r>
    <n v="17484"/>
    <n v="576"/>
    <n v="2"/>
    <n v="209.57000000000002"/>
    <n v="1"/>
    <n v="2"/>
    <n v="1"/>
    <x v="3"/>
    <x v="0"/>
    <x v="0"/>
  </r>
  <r>
    <n v="17486"/>
    <n v="261"/>
    <n v="1"/>
    <n v="396.87000000000006"/>
    <n v="2"/>
    <n v="1"/>
    <n v="2"/>
    <x v="3"/>
    <x v="0"/>
    <x v="0"/>
  </r>
  <r>
    <n v="17487"/>
    <n v="728"/>
    <n v="1"/>
    <n v="160.54999999999998"/>
    <n v="1"/>
    <n v="1"/>
    <n v="1"/>
    <x v="3"/>
    <x v="0"/>
    <x v="0"/>
  </r>
  <r>
    <n v="17488"/>
    <n v="641"/>
    <n v="1"/>
    <n v="336.50000000000006"/>
    <n v="1"/>
    <n v="1"/>
    <n v="2"/>
    <x v="3"/>
    <x v="0"/>
    <x v="0"/>
  </r>
  <r>
    <n v="17489"/>
    <n v="58"/>
    <n v="2"/>
    <n v="376.63999999999959"/>
    <n v="4"/>
    <n v="2"/>
    <n v="2"/>
    <x v="5"/>
    <x v="1"/>
    <x v="0"/>
  </r>
  <r>
    <n v="17490"/>
    <n v="0"/>
    <n v="9"/>
    <n v="2750.5"/>
    <n v="5"/>
    <n v="5"/>
    <n v="4"/>
    <x v="1"/>
    <x v="1"/>
    <x v="0"/>
  </r>
  <r>
    <n v="17491"/>
    <n v="1"/>
    <n v="17"/>
    <n v="5981.0699999999806"/>
    <n v="5"/>
    <n v="5"/>
    <n v="5"/>
    <x v="1"/>
    <x v="1"/>
    <x v="0"/>
  </r>
  <r>
    <n v="17492"/>
    <n v="248"/>
    <n v="3"/>
    <n v="1122.4199999999989"/>
    <n v="2"/>
    <n v="3"/>
    <n v="3"/>
    <x v="0"/>
    <x v="0"/>
    <x v="0"/>
  </r>
  <r>
    <n v="17493"/>
    <n v="385"/>
    <n v="1"/>
    <n v="100.91"/>
    <n v="2"/>
    <n v="1"/>
    <n v="1"/>
    <x v="3"/>
    <x v="0"/>
    <x v="0"/>
  </r>
  <r>
    <n v="17494"/>
    <n v="501"/>
    <n v="1"/>
    <n v="54.699999999999996"/>
    <n v="1"/>
    <n v="1"/>
    <n v="1"/>
    <x v="3"/>
    <x v="0"/>
    <x v="0"/>
  </r>
  <r>
    <n v="17495"/>
    <n v="7"/>
    <n v="3"/>
    <n v="806.7200000000006"/>
    <n v="5"/>
    <n v="3"/>
    <n v="3"/>
    <x v="2"/>
    <x v="1"/>
    <x v="0"/>
  </r>
  <r>
    <n v="17496"/>
    <n v="358"/>
    <n v="4"/>
    <n v="1412.8899999999994"/>
    <n v="2"/>
    <n v="3"/>
    <n v="4"/>
    <x v="0"/>
    <x v="0"/>
    <x v="0"/>
  </r>
  <r>
    <n v="17497"/>
    <n v="390"/>
    <n v="2"/>
    <n v="287.25"/>
    <n v="2"/>
    <n v="2"/>
    <n v="1"/>
    <x v="3"/>
    <x v="0"/>
    <x v="0"/>
  </r>
  <r>
    <n v="17498"/>
    <n v="75"/>
    <n v="1"/>
    <n v="272.22000000000014"/>
    <n v="3"/>
    <n v="1"/>
    <n v="1"/>
    <x v="4"/>
    <x v="1"/>
    <x v="0"/>
  </r>
  <r>
    <n v="17499"/>
    <n v="289"/>
    <n v="2"/>
    <n v="1341.3899999999996"/>
    <n v="2"/>
    <n v="2"/>
    <n v="4"/>
    <x v="4"/>
    <x v="0"/>
    <x v="0"/>
  </r>
  <r>
    <n v="17500"/>
    <n v="17"/>
    <n v="3"/>
    <n v="1138"/>
    <n v="5"/>
    <n v="3"/>
    <n v="3"/>
    <x v="2"/>
    <x v="1"/>
    <x v="0"/>
  </r>
  <r>
    <n v="17501"/>
    <n v="220"/>
    <n v="2"/>
    <n v="288.60000000000002"/>
    <n v="2"/>
    <n v="2"/>
    <n v="1"/>
    <x v="3"/>
    <x v="0"/>
    <x v="0"/>
  </r>
  <r>
    <n v="17502"/>
    <n v="9"/>
    <n v="4"/>
    <n v="689.1"/>
    <n v="5"/>
    <n v="3"/>
    <n v="3"/>
    <x v="2"/>
    <x v="1"/>
    <x v="0"/>
  </r>
  <r>
    <n v="17503"/>
    <n v="2"/>
    <n v="2"/>
    <n v="558.95999999999947"/>
    <n v="5"/>
    <n v="2"/>
    <n v="2"/>
    <x v="5"/>
    <x v="1"/>
    <x v="0"/>
  </r>
  <r>
    <n v="17504"/>
    <n v="206"/>
    <n v="18"/>
    <n v="9565.1200000000754"/>
    <n v="2"/>
    <n v="5"/>
    <n v="5"/>
    <x v="0"/>
    <x v="0"/>
    <x v="0"/>
  </r>
  <r>
    <n v="17505"/>
    <n v="161"/>
    <n v="5"/>
    <n v="2435.4800000000041"/>
    <n v="3"/>
    <n v="4"/>
    <n v="4"/>
    <x v="2"/>
    <x v="0"/>
    <x v="0"/>
  </r>
  <r>
    <n v="17506"/>
    <n v="75"/>
    <n v="1"/>
    <n v="302.19999999999993"/>
    <n v="3"/>
    <n v="1"/>
    <n v="2"/>
    <x v="4"/>
    <x v="1"/>
    <x v="0"/>
  </r>
  <r>
    <n v="17507"/>
    <n v="261"/>
    <n v="2"/>
    <n v="605.58000000000118"/>
    <n v="2"/>
    <n v="2"/>
    <n v="2"/>
    <x v="3"/>
    <x v="0"/>
    <x v="0"/>
  </r>
  <r>
    <n v="17508"/>
    <n v="280"/>
    <n v="8"/>
    <n v="4579.2299999999877"/>
    <n v="2"/>
    <n v="4"/>
    <n v="5"/>
    <x v="0"/>
    <x v="0"/>
    <x v="20"/>
  </r>
  <r>
    <n v="17509"/>
    <n v="57"/>
    <n v="8"/>
    <n v="6115.1399999999649"/>
    <n v="4"/>
    <n v="4"/>
    <n v="5"/>
    <x v="1"/>
    <x v="1"/>
    <x v="0"/>
  </r>
  <r>
    <n v="17510"/>
    <n v="24"/>
    <n v="2"/>
    <n v="514.55999999999995"/>
    <n v="4"/>
    <n v="2"/>
    <n v="2"/>
    <x v="5"/>
    <x v="1"/>
    <x v="0"/>
  </r>
  <r>
    <n v="17511"/>
    <n v="2"/>
    <n v="60"/>
    <n v="175603.55000000563"/>
    <n v="5"/>
    <n v="5"/>
    <n v="5"/>
    <x v="1"/>
    <x v="1"/>
    <x v="0"/>
  </r>
  <r>
    <n v="17512"/>
    <n v="28"/>
    <n v="18"/>
    <n v="5467.8199999999788"/>
    <n v="4"/>
    <n v="5"/>
    <n v="5"/>
    <x v="1"/>
    <x v="1"/>
    <x v="0"/>
  </r>
  <r>
    <n v="17513"/>
    <n v="72"/>
    <n v="3"/>
    <n v="1158.7999999999997"/>
    <n v="3"/>
    <n v="3"/>
    <n v="3"/>
    <x v="2"/>
    <x v="1"/>
    <x v="0"/>
  </r>
  <r>
    <n v="17514"/>
    <n v="128"/>
    <n v="2"/>
    <n v="542.83000000000106"/>
    <n v="3"/>
    <n v="2"/>
    <n v="2"/>
    <x v="4"/>
    <x v="0"/>
    <x v="0"/>
  </r>
  <r>
    <n v="17515"/>
    <n v="31"/>
    <n v="9"/>
    <n v="1617.4599999999996"/>
    <n v="4"/>
    <n v="5"/>
    <n v="4"/>
    <x v="1"/>
    <x v="1"/>
    <x v="0"/>
  </r>
  <r>
    <n v="17516"/>
    <n v="15"/>
    <n v="6"/>
    <n v="957.54999999999791"/>
    <n v="5"/>
    <n v="4"/>
    <n v="3"/>
    <x v="2"/>
    <x v="1"/>
    <x v="0"/>
  </r>
  <r>
    <n v="17517"/>
    <n v="308"/>
    <n v="1"/>
    <n v="153.94000000000003"/>
    <n v="2"/>
    <n v="1"/>
    <n v="1"/>
    <x v="3"/>
    <x v="0"/>
    <x v="0"/>
  </r>
  <r>
    <n v="17518"/>
    <n v="425"/>
    <n v="2"/>
    <n v="329.4199999999995"/>
    <n v="1"/>
    <n v="2"/>
    <n v="2"/>
    <x v="3"/>
    <x v="0"/>
    <x v="0"/>
  </r>
  <r>
    <n v="17519"/>
    <n v="17"/>
    <n v="15"/>
    <n v="5109.4699999999793"/>
    <n v="5"/>
    <n v="5"/>
    <n v="5"/>
    <x v="1"/>
    <x v="1"/>
    <x v="0"/>
  </r>
  <r>
    <n v="17520"/>
    <n v="53"/>
    <n v="1"/>
    <n v="546.8099999999996"/>
    <n v="4"/>
    <n v="1"/>
    <n v="2"/>
    <x v="5"/>
    <x v="1"/>
    <x v="0"/>
  </r>
  <r>
    <n v="17521"/>
    <n v="29"/>
    <n v="5"/>
    <n v="1278.0599999999986"/>
    <n v="4"/>
    <n v="4"/>
    <n v="4"/>
    <x v="1"/>
    <x v="1"/>
    <x v="0"/>
  </r>
  <r>
    <n v="17522"/>
    <n v="1"/>
    <n v="5"/>
    <n v="1070.7100000000005"/>
    <n v="5"/>
    <n v="4"/>
    <n v="3"/>
    <x v="2"/>
    <x v="1"/>
    <x v="0"/>
  </r>
  <r>
    <n v="17523"/>
    <n v="11"/>
    <n v="4"/>
    <n v="652.74000000000024"/>
    <n v="5"/>
    <n v="3"/>
    <n v="3"/>
    <x v="2"/>
    <x v="1"/>
    <x v="0"/>
  </r>
  <r>
    <n v="17524"/>
    <n v="361"/>
    <n v="3"/>
    <n v="539.13999999999965"/>
    <n v="2"/>
    <n v="3"/>
    <n v="2"/>
    <x v="0"/>
    <x v="0"/>
    <x v="0"/>
  </r>
  <r>
    <n v="17525"/>
    <n v="359"/>
    <n v="3"/>
    <n v="1161.9000000000003"/>
    <n v="2"/>
    <n v="3"/>
    <n v="3"/>
    <x v="0"/>
    <x v="0"/>
    <x v="0"/>
  </r>
  <r>
    <n v="17526"/>
    <n v="4"/>
    <n v="12"/>
    <n v="4166.0399999999963"/>
    <n v="5"/>
    <n v="5"/>
    <n v="5"/>
    <x v="1"/>
    <x v="1"/>
    <x v="0"/>
  </r>
  <r>
    <n v="17527"/>
    <n v="53"/>
    <n v="4"/>
    <n v="939.37000000000012"/>
    <n v="4"/>
    <n v="3"/>
    <n v="3"/>
    <x v="2"/>
    <x v="1"/>
    <x v="0"/>
  </r>
  <r>
    <n v="17528"/>
    <n v="1"/>
    <n v="8"/>
    <n v="3628.4999999999995"/>
    <n v="5"/>
    <n v="4"/>
    <n v="5"/>
    <x v="1"/>
    <x v="1"/>
    <x v="0"/>
  </r>
  <r>
    <n v="17529"/>
    <n v="610"/>
    <n v="2"/>
    <n v="1240.2500000000002"/>
    <n v="1"/>
    <n v="2"/>
    <n v="3"/>
    <x v="4"/>
    <x v="0"/>
    <x v="0"/>
  </r>
  <r>
    <n v="17530"/>
    <n v="1"/>
    <n v="12"/>
    <n v="3141.5100000000079"/>
    <n v="5"/>
    <n v="5"/>
    <n v="5"/>
    <x v="1"/>
    <x v="1"/>
    <x v="0"/>
  </r>
  <r>
    <n v="17531"/>
    <n v="190"/>
    <n v="3"/>
    <n v="1266.8199999999988"/>
    <n v="2"/>
    <n v="3"/>
    <n v="4"/>
    <x v="0"/>
    <x v="0"/>
    <x v="0"/>
  </r>
  <r>
    <n v="17532"/>
    <n v="385"/>
    <n v="1"/>
    <n v="65.34"/>
    <n v="2"/>
    <n v="1"/>
    <n v="1"/>
    <x v="3"/>
    <x v="0"/>
    <x v="0"/>
  </r>
  <r>
    <n v="17533"/>
    <n v="434"/>
    <n v="1"/>
    <n v="34.799999999999997"/>
    <n v="1"/>
    <n v="1"/>
    <n v="1"/>
    <x v="3"/>
    <x v="0"/>
    <x v="0"/>
  </r>
  <r>
    <n v="17534"/>
    <n v="53"/>
    <n v="5"/>
    <n v="1668.8299999999988"/>
    <n v="4"/>
    <n v="4"/>
    <n v="4"/>
    <x v="1"/>
    <x v="1"/>
    <x v="0"/>
  </r>
  <r>
    <n v="17535"/>
    <n v="280"/>
    <n v="1"/>
    <n v="164.40000000000003"/>
    <n v="2"/>
    <n v="1"/>
    <n v="1"/>
    <x v="3"/>
    <x v="0"/>
    <x v="0"/>
  </r>
  <r>
    <n v="17536"/>
    <n v="177"/>
    <n v="3"/>
    <n v="364.83"/>
    <n v="3"/>
    <n v="3"/>
    <n v="2"/>
    <x v="4"/>
    <x v="0"/>
    <x v="0"/>
  </r>
  <r>
    <n v="17537"/>
    <n v="29"/>
    <n v="2"/>
    <n v="897.62000000000091"/>
    <n v="4"/>
    <n v="2"/>
    <n v="3"/>
    <x v="5"/>
    <x v="1"/>
    <x v="0"/>
  </r>
  <r>
    <n v="17538"/>
    <n v="25"/>
    <n v="1"/>
    <n v="98.419999999999987"/>
    <n v="4"/>
    <n v="1"/>
    <n v="1"/>
    <x v="5"/>
    <x v="1"/>
    <x v="0"/>
  </r>
  <r>
    <n v="17539"/>
    <n v="617"/>
    <n v="4"/>
    <n v="1226.5700000000043"/>
    <n v="1"/>
    <n v="3"/>
    <n v="3"/>
    <x v="0"/>
    <x v="0"/>
    <x v="0"/>
  </r>
  <r>
    <n v="17540"/>
    <n v="24"/>
    <n v="6"/>
    <n v="1590.6000000000013"/>
    <n v="4"/>
    <n v="4"/>
    <n v="4"/>
    <x v="1"/>
    <x v="1"/>
    <x v="0"/>
  </r>
  <r>
    <n v="17541"/>
    <n v="509"/>
    <n v="1"/>
    <n v="124.46000000000001"/>
    <n v="1"/>
    <n v="1"/>
    <n v="1"/>
    <x v="3"/>
    <x v="0"/>
    <x v="0"/>
  </r>
  <r>
    <n v="17542"/>
    <n v="269"/>
    <n v="3"/>
    <n v="341.70000000000039"/>
    <n v="2"/>
    <n v="3"/>
    <n v="2"/>
    <x v="0"/>
    <x v="0"/>
    <x v="0"/>
  </r>
  <r>
    <n v="17543"/>
    <n v="549"/>
    <n v="1"/>
    <n v="120.04999999999997"/>
    <n v="1"/>
    <n v="1"/>
    <n v="1"/>
    <x v="3"/>
    <x v="0"/>
    <x v="0"/>
  </r>
  <r>
    <n v="17544"/>
    <n v="390"/>
    <n v="3"/>
    <n v="960.69000000000119"/>
    <n v="2"/>
    <n v="3"/>
    <n v="3"/>
    <x v="0"/>
    <x v="0"/>
    <x v="0"/>
  </r>
  <r>
    <n v="17545"/>
    <n v="43"/>
    <n v="6"/>
    <n v="1448.5399999999941"/>
    <n v="4"/>
    <n v="4"/>
    <n v="4"/>
    <x v="1"/>
    <x v="1"/>
    <x v="0"/>
  </r>
  <r>
    <n v="17547"/>
    <n v="375"/>
    <n v="2"/>
    <n v="727.8499999999998"/>
    <n v="2"/>
    <n v="2"/>
    <n v="3"/>
    <x v="4"/>
    <x v="0"/>
    <x v="0"/>
  </r>
  <r>
    <n v="17548"/>
    <n v="233"/>
    <n v="4"/>
    <n v="731.25999999999954"/>
    <n v="2"/>
    <n v="3"/>
    <n v="3"/>
    <x v="0"/>
    <x v="0"/>
    <x v="0"/>
  </r>
  <r>
    <n v="17549"/>
    <n v="23"/>
    <n v="2"/>
    <n v="148.86000000000001"/>
    <n v="4"/>
    <n v="2"/>
    <n v="1"/>
    <x v="5"/>
    <x v="1"/>
    <x v="0"/>
  </r>
  <r>
    <n v="17550"/>
    <n v="197"/>
    <n v="9"/>
    <n v="2547.6400000000117"/>
    <n v="2"/>
    <n v="5"/>
    <n v="4"/>
    <x v="0"/>
    <x v="0"/>
    <x v="0"/>
  </r>
  <r>
    <n v="17551"/>
    <n v="359"/>
    <n v="1"/>
    <n v="306.84000000000009"/>
    <n v="2"/>
    <n v="1"/>
    <n v="2"/>
    <x v="3"/>
    <x v="0"/>
    <x v="0"/>
  </r>
  <r>
    <n v="17552"/>
    <n v="60"/>
    <n v="12"/>
    <n v="3085.2899999999918"/>
    <n v="3"/>
    <n v="5"/>
    <n v="5"/>
    <x v="2"/>
    <x v="1"/>
    <x v="0"/>
  </r>
  <r>
    <n v="17553"/>
    <n v="129"/>
    <n v="4"/>
    <n v="3757.6"/>
    <n v="3"/>
    <n v="3"/>
    <n v="5"/>
    <x v="2"/>
    <x v="0"/>
    <x v="0"/>
  </r>
  <r>
    <n v="17554"/>
    <n v="1"/>
    <n v="5"/>
    <n v="1952.450000000001"/>
    <n v="5"/>
    <n v="4"/>
    <n v="4"/>
    <x v="1"/>
    <x v="1"/>
    <x v="0"/>
  </r>
  <r>
    <n v="17555"/>
    <n v="19"/>
    <n v="5"/>
    <n v="1057.7399999999925"/>
    <n v="5"/>
    <n v="4"/>
    <n v="3"/>
    <x v="2"/>
    <x v="1"/>
    <x v="0"/>
  </r>
  <r>
    <n v="17556"/>
    <n v="205"/>
    <n v="2"/>
    <n v="300.67000000000007"/>
    <n v="2"/>
    <n v="2"/>
    <n v="2"/>
    <x v="3"/>
    <x v="0"/>
    <x v="0"/>
  </r>
  <r>
    <n v="17557"/>
    <n v="14"/>
    <n v="4"/>
    <n v="575.46000000000026"/>
    <n v="5"/>
    <n v="3"/>
    <n v="2"/>
    <x v="4"/>
    <x v="1"/>
    <x v="0"/>
  </r>
  <r>
    <n v="17558"/>
    <n v="393"/>
    <n v="1"/>
    <n v="259.17000000000007"/>
    <n v="2"/>
    <n v="1"/>
    <n v="1"/>
    <x v="3"/>
    <x v="0"/>
    <x v="0"/>
  </r>
  <r>
    <n v="17559"/>
    <n v="512"/>
    <n v="1"/>
    <n v="167.61999999999995"/>
    <n v="1"/>
    <n v="1"/>
    <n v="1"/>
    <x v="3"/>
    <x v="0"/>
    <x v="0"/>
  </r>
  <r>
    <n v="17560"/>
    <n v="94"/>
    <n v="8"/>
    <n v="1895.8000000000018"/>
    <n v="3"/>
    <n v="4"/>
    <n v="4"/>
    <x v="2"/>
    <x v="0"/>
    <x v="0"/>
  </r>
  <r>
    <n v="17561"/>
    <n v="19"/>
    <n v="4"/>
    <n v="722.33999999999742"/>
    <n v="5"/>
    <n v="3"/>
    <n v="3"/>
    <x v="2"/>
    <x v="1"/>
    <x v="0"/>
  </r>
  <r>
    <n v="17562"/>
    <n v="14"/>
    <n v="7"/>
    <n v="1122.3799999999992"/>
    <n v="5"/>
    <n v="4"/>
    <n v="3"/>
    <x v="2"/>
    <x v="1"/>
    <x v="0"/>
  </r>
  <r>
    <n v="17563"/>
    <n v="578"/>
    <n v="2"/>
    <n v="392.37999999999982"/>
    <n v="1"/>
    <n v="2"/>
    <n v="2"/>
    <x v="3"/>
    <x v="0"/>
    <x v="0"/>
  </r>
  <r>
    <n v="17564"/>
    <n v="24"/>
    <n v="3"/>
    <n v="454.00999999999976"/>
    <n v="4"/>
    <n v="3"/>
    <n v="2"/>
    <x v="4"/>
    <x v="1"/>
    <x v="0"/>
  </r>
  <r>
    <n v="17565"/>
    <n v="586"/>
    <n v="1"/>
    <n v="131.82999999999996"/>
    <n v="1"/>
    <n v="1"/>
    <n v="1"/>
    <x v="3"/>
    <x v="0"/>
    <x v="0"/>
  </r>
  <r>
    <n v="17566"/>
    <n v="8"/>
    <n v="2"/>
    <n v="901.21000000000242"/>
    <n v="5"/>
    <n v="2"/>
    <n v="3"/>
    <x v="5"/>
    <x v="1"/>
    <x v="0"/>
  </r>
  <r>
    <n v="17567"/>
    <n v="7"/>
    <n v="9"/>
    <n v="5356.0300000000079"/>
    <n v="5"/>
    <n v="5"/>
    <n v="5"/>
    <x v="1"/>
    <x v="1"/>
    <x v="0"/>
  </r>
  <r>
    <n v="17568"/>
    <n v="633"/>
    <n v="1"/>
    <n v="382.78999999999996"/>
    <n v="1"/>
    <n v="1"/>
    <n v="2"/>
    <x v="3"/>
    <x v="0"/>
    <x v="0"/>
  </r>
  <r>
    <n v="17569"/>
    <n v="332"/>
    <n v="1"/>
    <n v="344.14"/>
    <n v="2"/>
    <n v="1"/>
    <n v="2"/>
    <x v="3"/>
    <x v="0"/>
    <x v="0"/>
  </r>
  <r>
    <n v="17570"/>
    <n v="381"/>
    <n v="1"/>
    <n v="100"/>
    <n v="2"/>
    <n v="1"/>
    <n v="1"/>
    <x v="3"/>
    <x v="0"/>
    <x v="0"/>
  </r>
  <r>
    <n v="17571"/>
    <n v="50"/>
    <n v="5"/>
    <n v="1703.7499999999998"/>
    <n v="4"/>
    <n v="4"/>
    <n v="4"/>
    <x v="1"/>
    <x v="1"/>
    <x v="0"/>
  </r>
  <r>
    <n v="17572"/>
    <n v="71"/>
    <n v="10"/>
    <n v="723.00999999999954"/>
    <n v="3"/>
    <n v="5"/>
    <n v="3"/>
    <x v="2"/>
    <x v="1"/>
    <x v="0"/>
  </r>
  <r>
    <n v="17573"/>
    <n v="29"/>
    <n v="3"/>
    <n v="380.60000000000014"/>
    <n v="4"/>
    <n v="3"/>
    <n v="2"/>
    <x v="4"/>
    <x v="1"/>
    <x v="0"/>
  </r>
  <r>
    <n v="17574"/>
    <n v="242"/>
    <n v="1"/>
    <n v="185.65000000000006"/>
    <n v="2"/>
    <n v="1"/>
    <n v="1"/>
    <x v="3"/>
    <x v="0"/>
    <x v="0"/>
  </r>
  <r>
    <n v="17575"/>
    <n v="667"/>
    <n v="1"/>
    <n v="171.7"/>
    <n v="1"/>
    <n v="1"/>
    <n v="1"/>
    <x v="3"/>
    <x v="0"/>
    <x v="0"/>
  </r>
  <r>
    <n v="17576"/>
    <n v="8"/>
    <n v="41"/>
    <n v="9056.809999999823"/>
    <n v="5"/>
    <n v="5"/>
    <n v="5"/>
    <x v="1"/>
    <x v="1"/>
    <x v="0"/>
  </r>
  <r>
    <n v="17577"/>
    <n v="645"/>
    <n v="2"/>
    <n v="348.75"/>
    <n v="1"/>
    <n v="2"/>
    <n v="2"/>
    <x v="3"/>
    <x v="0"/>
    <x v="0"/>
  </r>
  <r>
    <n v="17578"/>
    <n v="218"/>
    <n v="7"/>
    <n v="1047.3300000000013"/>
    <n v="2"/>
    <n v="4"/>
    <n v="3"/>
    <x v="0"/>
    <x v="0"/>
    <x v="0"/>
  </r>
  <r>
    <n v="17579"/>
    <n v="4"/>
    <n v="4"/>
    <n v="753.27999999999918"/>
    <n v="5"/>
    <n v="3"/>
    <n v="3"/>
    <x v="2"/>
    <x v="1"/>
    <x v="0"/>
  </r>
  <r>
    <n v="17580"/>
    <n v="252"/>
    <n v="5"/>
    <n v="545.26999999999907"/>
    <n v="2"/>
    <n v="4"/>
    <n v="2"/>
    <x v="0"/>
    <x v="0"/>
    <x v="0"/>
  </r>
  <r>
    <n v="17581"/>
    <n v="0"/>
    <n v="43"/>
    <n v="18757.75"/>
    <n v="5"/>
    <n v="5"/>
    <n v="5"/>
    <x v="1"/>
    <x v="1"/>
    <x v="0"/>
  </r>
  <r>
    <n v="17582"/>
    <n v="236"/>
    <n v="5"/>
    <n v="1450.7000000000016"/>
    <n v="2"/>
    <n v="4"/>
    <n v="4"/>
    <x v="0"/>
    <x v="0"/>
    <x v="0"/>
  </r>
  <r>
    <n v="17583"/>
    <n v="560"/>
    <n v="1"/>
    <n v="135.95000000000002"/>
    <n v="1"/>
    <n v="1"/>
    <n v="1"/>
    <x v="3"/>
    <x v="0"/>
    <x v="0"/>
  </r>
  <r>
    <n v="17584"/>
    <n v="7"/>
    <n v="6"/>
    <n v="5309.4200000000046"/>
    <n v="5"/>
    <n v="4"/>
    <n v="5"/>
    <x v="1"/>
    <x v="1"/>
    <x v="0"/>
  </r>
  <r>
    <n v="17585"/>
    <n v="109"/>
    <n v="7"/>
    <n v="2093.3000000000116"/>
    <n v="3"/>
    <n v="4"/>
    <n v="4"/>
    <x v="2"/>
    <x v="0"/>
    <x v="0"/>
  </r>
  <r>
    <n v="17586"/>
    <n v="619"/>
    <n v="1"/>
    <n v="167.4"/>
    <n v="1"/>
    <n v="1"/>
    <n v="1"/>
    <x v="3"/>
    <x v="0"/>
    <x v="0"/>
  </r>
  <r>
    <n v="17587"/>
    <n v="628"/>
    <n v="1"/>
    <n v="181.65999999999991"/>
    <n v="1"/>
    <n v="1"/>
    <n v="1"/>
    <x v="3"/>
    <x v="0"/>
    <x v="0"/>
  </r>
  <r>
    <n v="17588"/>
    <n v="100"/>
    <n v="7"/>
    <n v="2939.5499999999956"/>
    <n v="3"/>
    <n v="4"/>
    <n v="4"/>
    <x v="2"/>
    <x v="0"/>
    <x v="0"/>
  </r>
  <r>
    <n v="17589"/>
    <n v="60"/>
    <n v="18"/>
    <n v="14049.869999999795"/>
    <n v="3"/>
    <n v="5"/>
    <n v="5"/>
    <x v="2"/>
    <x v="1"/>
    <x v="0"/>
  </r>
  <r>
    <n v="17590"/>
    <n v="2"/>
    <n v="3"/>
    <n v="1479.2199999999975"/>
    <n v="5"/>
    <n v="3"/>
    <n v="4"/>
    <x v="2"/>
    <x v="1"/>
    <x v="0"/>
  </r>
  <r>
    <n v="17591"/>
    <n v="73"/>
    <n v="8"/>
    <n v="2776.6700000000037"/>
    <n v="3"/>
    <n v="4"/>
    <n v="4"/>
    <x v="2"/>
    <x v="1"/>
    <x v="0"/>
  </r>
  <r>
    <n v="17592"/>
    <n v="738"/>
    <n v="1"/>
    <n v="148.29999999999998"/>
    <n v="1"/>
    <n v="1"/>
    <n v="1"/>
    <x v="3"/>
    <x v="0"/>
    <x v="0"/>
  </r>
  <r>
    <n v="17593"/>
    <n v="3"/>
    <n v="11"/>
    <n v="8095.7999999999538"/>
    <n v="5"/>
    <n v="5"/>
    <n v="5"/>
    <x v="1"/>
    <x v="1"/>
    <x v="0"/>
  </r>
  <r>
    <n v="17594"/>
    <n v="85"/>
    <n v="4"/>
    <n v="2497.8800000000028"/>
    <n v="3"/>
    <n v="3"/>
    <n v="4"/>
    <x v="2"/>
    <x v="1"/>
    <x v="0"/>
  </r>
  <r>
    <n v="17595"/>
    <n v="12"/>
    <n v="2"/>
    <n v="388.79000000000065"/>
    <n v="5"/>
    <n v="2"/>
    <n v="2"/>
    <x v="5"/>
    <x v="1"/>
    <x v="0"/>
  </r>
  <r>
    <n v="17596"/>
    <n v="23"/>
    <n v="13"/>
    <n v="4920.6699999999601"/>
    <n v="4"/>
    <n v="5"/>
    <n v="5"/>
    <x v="1"/>
    <x v="1"/>
    <x v="0"/>
  </r>
  <r>
    <n v="17597"/>
    <n v="213"/>
    <n v="5"/>
    <n v="3484.0900000000088"/>
    <n v="2"/>
    <n v="4"/>
    <n v="5"/>
    <x v="0"/>
    <x v="0"/>
    <x v="0"/>
  </r>
  <r>
    <n v="17598"/>
    <n v="381"/>
    <n v="1"/>
    <n v="409.98"/>
    <n v="2"/>
    <n v="1"/>
    <n v="2"/>
    <x v="3"/>
    <x v="0"/>
    <x v="0"/>
  </r>
  <r>
    <n v="17599"/>
    <n v="477"/>
    <n v="1"/>
    <n v="52.04999999999999"/>
    <n v="1"/>
    <n v="1"/>
    <n v="1"/>
    <x v="3"/>
    <x v="0"/>
    <x v="0"/>
  </r>
  <r>
    <n v="17600"/>
    <n v="17"/>
    <n v="1"/>
    <n v="161.67000000000002"/>
    <n v="5"/>
    <n v="1"/>
    <n v="1"/>
    <x v="5"/>
    <x v="1"/>
    <x v="0"/>
  </r>
  <r>
    <n v="17601"/>
    <n v="239"/>
    <n v="2"/>
    <n v="421.47999999999962"/>
    <n v="2"/>
    <n v="2"/>
    <n v="2"/>
    <x v="3"/>
    <x v="0"/>
    <x v="0"/>
  </r>
  <r>
    <n v="17602"/>
    <n v="2"/>
    <n v="14"/>
    <n v="7451.1299999999055"/>
    <n v="5"/>
    <n v="5"/>
    <n v="5"/>
    <x v="1"/>
    <x v="1"/>
    <x v="0"/>
  </r>
  <r>
    <n v="17603"/>
    <n v="78"/>
    <n v="4"/>
    <n v="1793.4800000000012"/>
    <n v="3"/>
    <n v="3"/>
    <n v="4"/>
    <x v="2"/>
    <x v="1"/>
    <x v="0"/>
  </r>
  <r>
    <n v="17604"/>
    <n v="217"/>
    <n v="6"/>
    <n v="945.9299999999954"/>
    <n v="2"/>
    <n v="4"/>
    <n v="3"/>
    <x v="0"/>
    <x v="0"/>
    <x v="0"/>
  </r>
  <r>
    <n v="17605"/>
    <n v="590"/>
    <n v="1"/>
    <n v="160.75"/>
    <n v="1"/>
    <n v="1"/>
    <n v="1"/>
    <x v="3"/>
    <x v="0"/>
    <x v="0"/>
  </r>
  <r>
    <n v="17606"/>
    <n v="737"/>
    <n v="1"/>
    <n v="87.300000000000011"/>
    <n v="1"/>
    <n v="1"/>
    <n v="1"/>
    <x v="3"/>
    <x v="0"/>
    <x v="0"/>
  </r>
  <r>
    <n v="17607"/>
    <n v="376"/>
    <n v="1"/>
    <n v="333.81000000000017"/>
    <n v="2"/>
    <n v="1"/>
    <n v="2"/>
    <x v="3"/>
    <x v="0"/>
    <x v="0"/>
  </r>
  <r>
    <n v="17608"/>
    <n v="33"/>
    <n v="4"/>
    <n v="498.52999999999918"/>
    <n v="4"/>
    <n v="3"/>
    <n v="2"/>
    <x v="4"/>
    <x v="1"/>
    <x v="0"/>
  </r>
  <r>
    <n v="17609"/>
    <n v="40"/>
    <n v="11"/>
    <n v="1894.3399999999986"/>
    <n v="4"/>
    <n v="5"/>
    <n v="4"/>
    <x v="1"/>
    <x v="1"/>
    <x v="0"/>
  </r>
  <r>
    <n v="17610"/>
    <n v="540"/>
    <n v="5"/>
    <n v="1529.4899999999968"/>
    <n v="1"/>
    <n v="4"/>
    <n v="4"/>
    <x v="0"/>
    <x v="0"/>
    <x v="0"/>
  </r>
  <r>
    <n v="17611"/>
    <n v="7"/>
    <n v="28"/>
    <n v="8371.9800000002415"/>
    <n v="5"/>
    <n v="5"/>
    <n v="5"/>
    <x v="1"/>
    <x v="1"/>
    <x v="0"/>
  </r>
  <r>
    <n v="17612"/>
    <n v="53"/>
    <n v="18"/>
    <n v="5394.8600000000388"/>
    <n v="4"/>
    <n v="5"/>
    <n v="5"/>
    <x v="1"/>
    <x v="1"/>
    <x v="0"/>
  </r>
  <r>
    <n v="17613"/>
    <n v="22"/>
    <n v="14"/>
    <n v="4559.1499999999878"/>
    <n v="4"/>
    <n v="5"/>
    <n v="5"/>
    <x v="1"/>
    <x v="1"/>
    <x v="0"/>
  </r>
  <r>
    <n v="17614"/>
    <n v="57"/>
    <n v="1"/>
    <n v="390.06999999999977"/>
    <n v="4"/>
    <n v="1"/>
    <n v="2"/>
    <x v="5"/>
    <x v="1"/>
    <x v="0"/>
  </r>
  <r>
    <n v="17615"/>
    <n v="130"/>
    <n v="6"/>
    <n v="733.1999999999997"/>
    <n v="3"/>
    <n v="4"/>
    <n v="3"/>
    <x v="2"/>
    <x v="0"/>
    <x v="0"/>
  </r>
  <r>
    <n v="17616"/>
    <n v="173"/>
    <n v="4"/>
    <n v="1060.8"/>
    <n v="3"/>
    <n v="3"/>
    <n v="3"/>
    <x v="2"/>
    <x v="0"/>
    <x v="0"/>
  </r>
  <r>
    <n v="17617"/>
    <n v="558"/>
    <n v="1"/>
    <n v="395.33"/>
    <n v="1"/>
    <n v="1"/>
    <n v="2"/>
    <x v="3"/>
    <x v="0"/>
    <x v="0"/>
  </r>
  <r>
    <n v="17618"/>
    <n v="5"/>
    <n v="11"/>
    <n v="4073.2399999999921"/>
    <n v="5"/>
    <n v="5"/>
    <n v="5"/>
    <x v="1"/>
    <x v="1"/>
    <x v="0"/>
  </r>
  <r>
    <n v="17619"/>
    <n v="312"/>
    <n v="1"/>
    <n v="218.52000000000035"/>
    <n v="2"/>
    <n v="1"/>
    <n v="1"/>
    <x v="3"/>
    <x v="0"/>
    <x v="0"/>
  </r>
  <r>
    <n v="17620"/>
    <n v="59"/>
    <n v="1"/>
    <n v="81.44"/>
    <n v="3"/>
    <n v="1"/>
    <n v="1"/>
    <x v="4"/>
    <x v="1"/>
    <x v="0"/>
  </r>
  <r>
    <n v="17621"/>
    <n v="21"/>
    <n v="6"/>
    <n v="3175.1199999999972"/>
    <n v="4"/>
    <n v="4"/>
    <n v="5"/>
    <x v="1"/>
    <x v="1"/>
    <x v="0"/>
  </r>
  <r>
    <n v="17622"/>
    <n v="597"/>
    <n v="2"/>
    <n v="1130.2099999999994"/>
    <n v="1"/>
    <n v="2"/>
    <n v="3"/>
    <x v="4"/>
    <x v="0"/>
    <x v="0"/>
  </r>
  <r>
    <n v="17623"/>
    <n v="32"/>
    <n v="7"/>
    <n v="2383.669999999996"/>
    <n v="4"/>
    <n v="4"/>
    <n v="4"/>
    <x v="1"/>
    <x v="1"/>
    <x v="0"/>
  </r>
  <r>
    <n v="17624"/>
    <n v="14"/>
    <n v="4"/>
    <n v="1568.6300000000019"/>
    <n v="5"/>
    <n v="3"/>
    <n v="4"/>
    <x v="2"/>
    <x v="1"/>
    <x v="0"/>
  </r>
  <r>
    <n v="17625"/>
    <n v="18"/>
    <n v="8"/>
    <n v="6067.799999999922"/>
    <n v="5"/>
    <n v="4"/>
    <n v="5"/>
    <x v="1"/>
    <x v="1"/>
    <x v="0"/>
  </r>
  <r>
    <n v="17626"/>
    <n v="602"/>
    <n v="1"/>
    <n v="254"/>
    <n v="1"/>
    <n v="1"/>
    <n v="1"/>
    <x v="3"/>
    <x v="0"/>
    <x v="0"/>
  </r>
  <r>
    <n v="17627"/>
    <n v="478"/>
    <n v="1"/>
    <n v="296.36000000000007"/>
    <n v="1"/>
    <n v="1"/>
    <n v="2"/>
    <x v="3"/>
    <x v="0"/>
    <x v="0"/>
  </r>
  <r>
    <n v="17628"/>
    <n v="81"/>
    <n v="1"/>
    <n v="75.750000000000014"/>
    <n v="3"/>
    <n v="1"/>
    <n v="1"/>
    <x v="4"/>
    <x v="1"/>
    <x v="0"/>
  </r>
  <r>
    <n v="17629"/>
    <n v="5"/>
    <n v="10"/>
    <n v="2455.5200000000027"/>
    <n v="5"/>
    <n v="5"/>
    <n v="4"/>
    <x v="1"/>
    <x v="1"/>
    <x v="0"/>
  </r>
  <r>
    <n v="17630"/>
    <n v="169"/>
    <n v="2"/>
    <n v="503.60000000000025"/>
    <n v="3"/>
    <n v="2"/>
    <n v="2"/>
    <x v="4"/>
    <x v="0"/>
    <x v="0"/>
  </r>
  <r>
    <n v="17631"/>
    <n v="1"/>
    <n v="7"/>
    <n v="998.48999999999955"/>
    <n v="5"/>
    <n v="4"/>
    <n v="3"/>
    <x v="2"/>
    <x v="1"/>
    <x v="0"/>
  </r>
  <r>
    <n v="17633"/>
    <n v="31"/>
    <n v="7"/>
    <n v="2057.3900000000049"/>
    <n v="4"/>
    <n v="4"/>
    <n v="4"/>
    <x v="1"/>
    <x v="1"/>
    <x v="0"/>
  </r>
  <r>
    <n v="17634"/>
    <n v="36"/>
    <n v="9"/>
    <n v="2361.9699999999825"/>
    <n v="4"/>
    <n v="5"/>
    <n v="4"/>
    <x v="1"/>
    <x v="1"/>
    <x v="0"/>
  </r>
  <r>
    <n v="17635"/>
    <n v="424"/>
    <n v="3"/>
    <n v="1265.5800000000008"/>
    <n v="1"/>
    <n v="3"/>
    <n v="4"/>
    <x v="0"/>
    <x v="0"/>
    <x v="0"/>
  </r>
  <r>
    <n v="17636"/>
    <n v="19"/>
    <n v="1"/>
    <n v="285.56000000000006"/>
    <n v="5"/>
    <n v="1"/>
    <n v="1"/>
    <x v="5"/>
    <x v="1"/>
    <x v="0"/>
  </r>
  <r>
    <n v="17637"/>
    <n v="31"/>
    <n v="2"/>
    <n v="547.06000000000006"/>
    <n v="4"/>
    <n v="2"/>
    <n v="2"/>
    <x v="5"/>
    <x v="1"/>
    <x v="0"/>
  </r>
  <r>
    <n v="17638"/>
    <n v="647"/>
    <n v="2"/>
    <n v="842.4"/>
    <n v="1"/>
    <n v="2"/>
    <n v="3"/>
    <x v="4"/>
    <x v="0"/>
    <x v="0"/>
  </r>
  <r>
    <n v="17639"/>
    <n v="276"/>
    <n v="6"/>
    <n v="615.16999999999894"/>
    <n v="2"/>
    <n v="4"/>
    <n v="2"/>
    <x v="0"/>
    <x v="0"/>
    <x v="0"/>
  </r>
  <r>
    <n v="17640"/>
    <n v="86"/>
    <n v="6"/>
    <n v="3168.9400000000014"/>
    <n v="3"/>
    <n v="4"/>
    <n v="5"/>
    <x v="2"/>
    <x v="1"/>
    <x v="0"/>
  </r>
  <r>
    <n v="17642"/>
    <n v="119"/>
    <n v="5"/>
    <n v="1824.4899999999984"/>
    <n v="3"/>
    <n v="4"/>
    <n v="4"/>
    <x v="2"/>
    <x v="0"/>
    <x v="0"/>
  </r>
  <r>
    <n v="17643"/>
    <n v="373"/>
    <n v="2"/>
    <n v="541.25000000000011"/>
    <n v="2"/>
    <n v="2"/>
    <n v="2"/>
    <x v="3"/>
    <x v="0"/>
    <x v="0"/>
  </r>
  <r>
    <n v="17644"/>
    <n v="1"/>
    <n v="20"/>
    <n v="6028.6000000000358"/>
    <n v="5"/>
    <n v="5"/>
    <n v="5"/>
    <x v="1"/>
    <x v="1"/>
    <x v="0"/>
  </r>
  <r>
    <n v="17646"/>
    <n v="219"/>
    <n v="12"/>
    <n v="4149.79000000001"/>
    <n v="2"/>
    <n v="5"/>
    <n v="5"/>
    <x v="0"/>
    <x v="0"/>
    <x v="0"/>
  </r>
  <r>
    <n v="17647"/>
    <n v="65"/>
    <n v="3"/>
    <n v="331.65999999999997"/>
    <n v="3"/>
    <n v="3"/>
    <n v="2"/>
    <x v="4"/>
    <x v="1"/>
    <x v="0"/>
  </r>
  <r>
    <n v="17648"/>
    <n v="60"/>
    <n v="5"/>
    <n v="2216.3699999999958"/>
    <n v="3"/>
    <n v="4"/>
    <n v="4"/>
    <x v="2"/>
    <x v="1"/>
    <x v="0"/>
  </r>
  <r>
    <n v="17649"/>
    <n v="138"/>
    <n v="3"/>
    <n v="1578.8899999999971"/>
    <n v="3"/>
    <n v="3"/>
    <n v="4"/>
    <x v="2"/>
    <x v="0"/>
    <x v="0"/>
  </r>
  <r>
    <n v="17650"/>
    <n v="21"/>
    <n v="1"/>
    <n v="166.08"/>
    <n v="4"/>
    <n v="1"/>
    <n v="1"/>
    <x v="5"/>
    <x v="1"/>
    <x v="0"/>
  </r>
  <r>
    <n v="17651"/>
    <n v="11"/>
    <n v="16"/>
    <n v="5703.520000000015"/>
    <n v="5"/>
    <n v="5"/>
    <n v="5"/>
    <x v="1"/>
    <x v="1"/>
    <x v="0"/>
  </r>
  <r>
    <n v="17652"/>
    <n v="25"/>
    <n v="12"/>
    <n v="4867.7199999999912"/>
    <n v="4"/>
    <n v="5"/>
    <n v="5"/>
    <x v="1"/>
    <x v="1"/>
    <x v="0"/>
  </r>
  <r>
    <n v="17653"/>
    <n v="36"/>
    <n v="4"/>
    <n v="1207.5599999999995"/>
    <n v="4"/>
    <n v="3"/>
    <n v="3"/>
    <x v="2"/>
    <x v="1"/>
    <x v="0"/>
  </r>
  <r>
    <n v="17654"/>
    <n v="277"/>
    <n v="1"/>
    <n v="117.55000000000004"/>
    <n v="2"/>
    <n v="1"/>
    <n v="1"/>
    <x v="3"/>
    <x v="0"/>
    <x v="0"/>
  </r>
  <r>
    <n v="17655"/>
    <n v="10"/>
    <n v="9"/>
    <n v="3652.4799999999946"/>
    <n v="5"/>
    <n v="5"/>
    <n v="5"/>
    <x v="1"/>
    <x v="1"/>
    <x v="0"/>
  </r>
  <r>
    <n v="17656"/>
    <n v="73"/>
    <n v="5"/>
    <n v="1674.6900000000012"/>
    <n v="3"/>
    <n v="4"/>
    <n v="4"/>
    <x v="2"/>
    <x v="1"/>
    <x v="0"/>
  </r>
  <r>
    <n v="17657"/>
    <n v="430"/>
    <n v="1"/>
    <n v="126"/>
    <n v="1"/>
    <n v="1"/>
    <n v="1"/>
    <x v="3"/>
    <x v="0"/>
    <x v="0"/>
  </r>
  <r>
    <n v="17658"/>
    <n v="25"/>
    <n v="2"/>
    <n v="595.41999999999996"/>
    <n v="4"/>
    <n v="2"/>
    <n v="2"/>
    <x v="5"/>
    <x v="1"/>
    <x v="0"/>
  </r>
  <r>
    <n v="17659"/>
    <n v="17"/>
    <n v="14"/>
    <n v="3834.7900000000063"/>
    <n v="5"/>
    <n v="5"/>
    <n v="5"/>
    <x v="1"/>
    <x v="1"/>
    <x v="0"/>
  </r>
  <r>
    <n v="17660"/>
    <n v="141"/>
    <n v="2"/>
    <n v="359.47000000000043"/>
    <n v="3"/>
    <n v="2"/>
    <n v="2"/>
    <x v="4"/>
    <x v="0"/>
    <x v="0"/>
  </r>
  <r>
    <n v="17662"/>
    <n v="661"/>
    <n v="2"/>
    <n v="412.92"/>
    <n v="1"/>
    <n v="2"/>
    <n v="2"/>
    <x v="3"/>
    <x v="0"/>
    <x v="0"/>
  </r>
  <r>
    <n v="17663"/>
    <n v="25"/>
    <n v="17"/>
    <n v="5175.8299999999954"/>
    <n v="4"/>
    <n v="5"/>
    <n v="5"/>
    <x v="1"/>
    <x v="1"/>
    <x v="0"/>
  </r>
  <r>
    <n v="17664"/>
    <n v="18"/>
    <n v="4"/>
    <n v="1166.23"/>
    <n v="5"/>
    <n v="3"/>
    <n v="3"/>
    <x v="2"/>
    <x v="1"/>
    <x v="0"/>
  </r>
  <r>
    <n v="17665"/>
    <n v="493"/>
    <n v="1"/>
    <n v="563.10000000000014"/>
    <n v="1"/>
    <n v="1"/>
    <n v="2"/>
    <x v="3"/>
    <x v="0"/>
    <x v="0"/>
  </r>
  <r>
    <n v="17666"/>
    <n v="3"/>
    <n v="5"/>
    <n v="2047.8000000000015"/>
    <n v="5"/>
    <n v="4"/>
    <n v="4"/>
    <x v="1"/>
    <x v="1"/>
    <x v="0"/>
  </r>
  <r>
    <n v="17667"/>
    <n v="66"/>
    <n v="9"/>
    <n v="3950.6999999999848"/>
    <n v="3"/>
    <n v="5"/>
    <n v="5"/>
    <x v="2"/>
    <x v="1"/>
    <x v="0"/>
  </r>
  <r>
    <n v="17668"/>
    <n v="1"/>
    <n v="2"/>
    <n v="347.75"/>
    <n v="5"/>
    <n v="2"/>
    <n v="2"/>
    <x v="5"/>
    <x v="1"/>
    <x v="0"/>
  </r>
  <r>
    <n v="17669"/>
    <n v="42"/>
    <n v="10"/>
    <n v="6142.3499999999849"/>
    <n v="4"/>
    <n v="5"/>
    <n v="5"/>
    <x v="1"/>
    <x v="1"/>
    <x v="0"/>
  </r>
  <r>
    <n v="17670"/>
    <n v="227"/>
    <n v="1"/>
    <n v="205.7"/>
    <n v="2"/>
    <n v="1"/>
    <n v="1"/>
    <x v="3"/>
    <x v="0"/>
    <x v="0"/>
  </r>
  <r>
    <n v="17671"/>
    <n v="15"/>
    <n v="5"/>
    <n v="2403.339999999997"/>
    <n v="5"/>
    <n v="4"/>
    <n v="4"/>
    <x v="1"/>
    <x v="1"/>
    <x v="0"/>
  </r>
  <r>
    <n v="17672"/>
    <n v="50"/>
    <n v="7"/>
    <n v="5778.6299999999901"/>
    <n v="4"/>
    <n v="4"/>
    <n v="5"/>
    <x v="1"/>
    <x v="1"/>
    <x v="0"/>
  </r>
  <r>
    <n v="17673"/>
    <n v="1"/>
    <n v="13"/>
    <n v="4233.5800000000299"/>
    <n v="5"/>
    <n v="5"/>
    <n v="5"/>
    <x v="1"/>
    <x v="1"/>
    <x v="0"/>
  </r>
  <r>
    <n v="17674"/>
    <n v="74"/>
    <n v="2"/>
    <n v="851.7000000000005"/>
    <n v="3"/>
    <n v="2"/>
    <n v="3"/>
    <x v="4"/>
    <x v="1"/>
    <x v="0"/>
  </r>
  <r>
    <n v="17675"/>
    <n v="1"/>
    <n v="70"/>
    <n v="38259.600000000777"/>
    <n v="5"/>
    <n v="5"/>
    <n v="5"/>
    <x v="1"/>
    <x v="1"/>
    <x v="0"/>
  </r>
  <r>
    <n v="17676"/>
    <n v="4"/>
    <n v="10"/>
    <n v="2765.8400000000088"/>
    <n v="5"/>
    <n v="5"/>
    <n v="4"/>
    <x v="1"/>
    <x v="1"/>
    <x v="0"/>
  </r>
  <r>
    <n v="17677"/>
    <n v="1"/>
    <n v="54"/>
    <n v="36692.910000000134"/>
    <n v="5"/>
    <n v="5"/>
    <n v="5"/>
    <x v="1"/>
    <x v="1"/>
    <x v="0"/>
  </r>
  <r>
    <n v="17678"/>
    <n v="263"/>
    <n v="2"/>
    <n v="599.7600000000001"/>
    <n v="2"/>
    <n v="2"/>
    <n v="2"/>
    <x v="3"/>
    <x v="0"/>
    <x v="0"/>
  </r>
  <r>
    <n v="17679"/>
    <n v="52"/>
    <n v="7"/>
    <n v="3577.6099999999924"/>
    <n v="4"/>
    <n v="4"/>
    <n v="5"/>
    <x v="1"/>
    <x v="1"/>
    <x v="0"/>
  </r>
  <r>
    <n v="17680"/>
    <n v="23"/>
    <n v="3"/>
    <n v="497.45"/>
    <n v="4"/>
    <n v="3"/>
    <n v="2"/>
    <x v="4"/>
    <x v="1"/>
    <x v="0"/>
  </r>
  <r>
    <n v="17681"/>
    <n v="597"/>
    <n v="5"/>
    <n v="731.2"/>
    <n v="1"/>
    <n v="4"/>
    <n v="3"/>
    <x v="0"/>
    <x v="0"/>
    <x v="0"/>
  </r>
  <r>
    <n v="17682"/>
    <n v="10"/>
    <n v="11"/>
    <n v="4456.7800000000198"/>
    <n v="5"/>
    <n v="5"/>
    <n v="5"/>
    <x v="1"/>
    <x v="1"/>
    <x v="0"/>
  </r>
  <r>
    <n v="17683"/>
    <n v="385"/>
    <n v="3"/>
    <n v="819.00999999999965"/>
    <n v="2"/>
    <n v="3"/>
    <n v="3"/>
    <x v="0"/>
    <x v="0"/>
    <x v="0"/>
  </r>
  <r>
    <n v="17684"/>
    <n v="43"/>
    <n v="1"/>
    <n v="239.40999999999994"/>
    <n v="4"/>
    <n v="1"/>
    <n v="1"/>
    <x v="5"/>
    <x v="1"/>
    <x v="0"/>
  </r>
  <r>
    <n v="17685"/>
    <n v="16"/>
    <n v="12"/>
    <n v="5943.1700000000019"/>
    <n v="5"/>
    <n v="5"/>
    <n v="5"/>
    <x v="1"/>
    <x v="1"/>
    <x v="0"/>
  </r>
  <r>
    <n v="17686"/>
    <n v="7"/>
    <n v="9"/>
    <n v="8296.8100000000486"/>
    <n v="5"/>
    <n v="5"/>
    <n v="5"/>
    <x v="1"/>
    <x v="1"/>
    <x v="0"/>
  </r>
  <r>
    <n v="17687"/>
    <n v="420"/>
    <n v="1"/>
    <n v="432.68000000000018"/>
    <n v="1"/>
    <n v="1"/>
    <n v="2"/>
    <x v="3"/>
    <x v="0"/>
    <x v="0"/>
  </r>
  <r>
    <n v="17688"/>
    <n v="393"/>
    <n v="1"/>
    <n v="304.20000000000005"/>
    <n v="2"/>
    <n v="1"/>
    <n v="2"/>
    <x v="3"/>
    <x v="0"/>
    <x v="0"/>
  </r>
  <r>
    <n v="17689"/>
    <n v="388"/>
    <n v="2"/>
    <n v="317.08"/>
    <n v="2"/>
    <n v="2"/>
    <n v="2"/>
    <x v="3"/>
    <x v="0"/>
    <x v="0"/>
  </r>
  <r>
    <n v="17690"/>
    <n v="30"/>
    <n v="20"/>
    <n v="7448.1000000000577"/>
    <n v="4"/>
    <n v="5"/>
    <n v="5"/>
    <x v="1"/>
    <x v="1"/>
    <x v="0"/>
  </r>
  <r>
    <n v="17691"/>
    <n v="358"/>
    <n v="4"/>
    <n v="780.05000000000007"/>
    <n v="2"/>
    <n v="3"/>
    <n v="3"/>
    <x v="0"/>
    <x v="0"/>
    <x v="0"/>
  </r>
  <r>
    <n v="17692"/>
    <n v="127"/>
    <n v="12"/>
    <n v="2975.7999999999925"/>
    <n v="3"/>
    <n v="5"/>
    <n v="5"/>
    <x v="2"/>
    <x v="0"/>
    <x v="0"/>
  </r>
  <r>
    <n v="17693"/>
    <n v="137"/>
    <n v="1"/>
    <n v="200.46999999999994"/>
    <n v="3"/>
    <n v="1"/>
    <n v="1"/>
    <x v="4"/>
    <x v="0"/>
    <x v="0"/>
  </r>
  <r>
    <n v="17694"/>
    <n v="141"/>
    <n v="3"/>
    <n v="1695.9700000000007"/>
    <n v="3"/>
    <n v="3"/>
    <n v="4"/>
    <x v="2"/>
    <x v="0"/>
    <x v="0"/>
  </r>
  <r>
    <n v="17695"/>
    <n v="131"/>
    <n v="5"/>
    <n v="1746.0400000000034"/>
    <n v="3"/>
    <n v="4"/>
    <n v="4"/>
    <x v="2"/>
    <x v="0"/>
    <x v="0"/>
  </r>
  <r>
    <n v="17696"/>
    <n v="38"/>
    <n v="27"/>
    <n v="7679.5899999999901"/>
    <n v="4"/>
    <n v="5"/>
    <n v="5"/>
    <x v="1"/>
    <x v="1"/>
    <x v="0"/>
  </r>
  <r>
    <n v="17697"/>
    <n v="236"/>
    <n v="1"/>
    <n v="338.95000000000005"/>
    <n v="2"/>
    <n v="1"/>
    <n v="2"/>
    <x v="3"/>
    <x v="0"/>
    <x v="0"/>
  </r>
  <r>
    <n v="17698"/>
    <n v="260"/>
    <n v="1"/>
    <n v="154.95000000000002"/>
    <n v="2"/>
    <n v="1"/>
    <n v="1"/>
    <x v="3"/>
    <x v="0"/>
    <x v="0"/>
  </r>
  <r>
    <n v="17699"/>
    <n v="476"/>
    <n v="2"/>
    <n v="442"/>
    <n v="1"/>
    <n v="2"/>
    <n v="2"/>
    <x v="3"/>
    <x v="0"/>
    <x v="0"/>
  </r>
  <r>
    <n v="17700"/>
    <n v="16"/>
    <n v="14"/>
    <n v="6679.9700000000121"/>
    <n v="5"/>
    <n v="5"/>
    <n v="5"/>
    <x v="1"/>
    <x v="1"/>
    <x v="0"/>
  </r>
  <r>
    <n v="17701"/>
    <n v="252"/>
    <n v="1"/>
    <n v="417.95000000000005"/>
    <n v="2"/>
    <n v="1"/>
    <n v="2"/>
    <x v="3"/>
    <x v="0"/>
    <x v="0"/>
  </r>
  <r>
    <n v="17702"/>
    <n v="30"/>
    <n v="6"/>
    <n v="3144.0399999999918"/>
    <n v="4"/>
    <n v="4"/>
    <n v="5"/>
    <x v="1"/>
    <x v="1"/>
    <x v="0"/>
  </r>
  <r>
    <n v="17703"/>
    <n v="35"/>
    <n v="4"/>
    <n v="1094.8400000000008"/>
    <n v="4"/>
    <n v="3"/>
    <n v="3"/>
    <x v="2"/>
    <x v="1"/>
    <x v="0"/>
  </r>
  <r>
    <n v="17704"/>
    <n v="168"/>
    <n v="2"/>
    <n v="885.18999999999971"/>
    <n v="3"/>
    <n v="2"/>
    <n v="3"/>
    <x v="4"/>
    <x v="0"/>
    <x v="0"/>
  </r>
  <r>
    <n v="17705"/>
    <n v="3"/>
    <n v="11"/>
    <n v="2083.899999999996"/>
    <n v="5"/>
    <n v="5"/>
    <n v="4"/>
    <x v="1"/>
    <x v="1"/>
    <x v="0"/>
  </r>
  <r>
    <n v="17706"/>
    <n v="4"/>
    <n v="31"/>
    <n v="20749.980000000076"/>
    <n v="5"/>
    <n v="5"/>
    <n v="5"/>
    <x v="1"/>
    <x v="1"/>
    <x v="0"/>
  </r>
  <r>
    <n v="17707"/>
    <n v="185"/>
    <n v="8"/>
    <n v="609.29999999999973"/>
    <n v="3"/>
    <n v="4"/>
    <n v="2"/>
    <x v="4"/>
    <x v="0"/>
    <x v="0"/>
  </r>
  <r>
    <n v="17708"/>
    <n v="187"/>
    <n v="4"/>
    <n v="887.93000000000029"/>
    <n v="3"/>
    <n v="3"/>
    <n v="3"/>
    <x v="2"/>
    <x v="0"/>
    <x v="0"/>
  </r>
  <r>
    <n v="17709"/>
    <n v="169"/>
    <n v="5"/>
    <n v="671.0100000000009"/>
    <n v="3"/>
    <n v="4"/>
    <n v="3"/>
    <x v="2"/>
    <x v="0"/>
    <x v="0"/>
  </r>
  <r>
    <n v="17710"/>
    <n v="423"/>
    <n v="1"/>
    <n v="293.50000000000006"/>
    <n v="1"/>
    <n v="1"/>
    <n v="2"/>
    <x v="3"/>
    <x v="0"/>
    <x v="0"/>
  </r>
  <r>
    <n v="17711"/>
    <n v="10"/>
    <n v="2"/>
    <n v="385.10000000000014"/>
    <n v="5"/>
    <n v="2"/>
    <n v="2"/>
    <x v="5"/>
    <x v="1"/>
    <x v="0"/>
  </r>
  <r>
    <n v="17712"/>
    <n v="44"/>
    <n v="1"/>
    <n v="522.91"/>
    <n v="4"/>
    <n v="1"/>
    <n v="2"/>
    <x v="5"/>
    <x v="1"/>
    <x v="0"/>
  </r>
  <r>
    <n v="17713"/>
    <n v="382"/>
    <n v="4"/>
    <n v="1198.0899999999979"/>
    <n v="2"/>
    <n v="3"/>
    <n v="3"/>
    <x v="0"/>
    <x v="0"/>
    <x v="0"/>
  </r>
  <r>
    <n v="17714"/>
    <n v="320"/>
    <n v="5"/>
    <n v="1410.1799999999969"/>
    <n v="2"/>
    <n v="4"/>
    <n v="4"/>
    <x v="0"/>
    <x v="0"/>
    <x v="0"/>
  </r>
  <r>
    <n v="17715"/>
    <n v="200"/>
    <n v="2"/>
    <n v="489.59999999999997"/>
    <n v="2"/>
    <n v="2"/>
    <n v="2"/>
    <x v="3"/>
    <x v="0"/>
    <x v="0"/>
  </r>
  <r>
    <n v="17716"/>
    <n v="22"/>
    <n v="24"/>
    <n v="15956.97000000001"/>
    <n v="4"/>
    <n v="5"/>
    <n v="5"/>
    <x v="1"/>
    <x v="1"/>
    <x v="0"/>
  </r>
  <r>
    <n v="17717"/>
    <n v="421"/>
    <n v="1"/>
    <n v="376.92"/>
    <n v="1"/>
    <n v="1"/>
    <n v="2"/>
    <x v="3"/>
    <x v="0"/>
    <x v="0"/>
  </r>
  <r>
    <n v="17718"/>
    <n v="232"/>
    <n v="2"/>
    <n v="439.18000000000012"/>
    <n v="2"/>
    <n v="2"/>
    <n v="2"/>
    <x v="3"/>
    <x v="0"/>
    <x v="0"/>
  </r>
  <r>
    <n v="17719"/>
    <n v="37"/>
    <n v="15"/>
    <n v="5396.0400000000209"/>
    <n v="4"/>
    <n v="5"/>
    <n v="5"/>
    <x v="1"/>
    <x v="1"/>
    <x v="0"/>
  </r>
  <r>
    <n v="17720"/>
    <n v="26"/>
    <n v="10"/>
    <n v="2768.9099999999935"/>
    <n v="4"/>
    <n v="5"/>
    <n v="4"/>
    <x v="1"/>
    <x v="1"/>
    <x v="0"/>
  </r>
  <r>
    <n v="17721"/>
    <n v="659"/>
    <n v="1"/>
    <n v="307.21000000000004"/>
    <n v="1"/>
    <n v="1"/>
    <n v="2"/>
    <x v="3"/>
    <x v="0"/>
    <x v="0"/>
  </r>
  <r>
    <n v="17722"/>
    <n v="96"/>
    <n v="5"/>
    <n v="4430.3599999999878"/>
    <n v="3"/>
    <n v="4"/>
    <n v="5"/>
    <x v="2"/>
    <x v="0"/>
    <x v="0"/>
  </r>
  <r>
    <n v="17723"/>
    <n v="127"/>
    <n v="7"/>
    <n v="3378.400000000001"/>
    <n v="3"/>
    <n v="4"/>
    <n v="5"/>
    <x v="2"/>
    <x v="0"/>
    <x v="0"/>
  </r>
  <r>
    <n v="17724"/>
    <n v="71"/>
    <n v="3"/>
    <n v="1032.9999999999998"/>
    <n v="3"/>
    <n v="3"/>
    <n v="3"/>
    <x v="2"/>
    <x v="1"/>
    <x v="0"/>
  </r>
  <r>
    <n v="17725"/>
    <n v="16"/>
    <n v="11"/>
    <n v="3439.0799999999958"/>
    <n v="5"/>
    <n v="5"/>
    <n v="5"/>
    <x v="1"/>
    <x v="1"/>
    <x v="0"/>
  </r>
  <r>
    <n v="17726"/>
    <n v="395"/>
    <n v="7"/>
    <n v="1092.059999999999"/>
    <n v="2"/>
    <n v="4"/>
    <n v="3"/>
    <x v="0"/>
    <x v="0"/>
    <x v="0"/>
  </r>
  <r>
    <n v="17727"/>
    <n v="15"/>
    <n v="1"/>
    <n v="1060.25"/>
    <n v="5"/>
    <n v="1"/>
    <n v="3"/>
    <x v="5"/>
    <x v="1"/>
    <x v="0"/>
  </r>
  <r>
    <n v="17728"/>
    <n v="3"/>
    <n v="5"/>
    <n v="4238.7600000000084"/>
    <n v="5"/>
    <n v="4"/>
    <n v="5"/>
    <x v="1"/>
    <x v="1"/>
    <x v="0"/>
  </r>
  <r>
    <n v="17729"/>
    <n v="596"/>
    <n v="1"/>
    <n v="438.64999999999981"/>
    <n v="1"/>
    <n v="1"/>
    <n v="2"/>
    <x v="3"/>
    <x v="0"/>
    <x v="0"/>
  </r>
  <r>
    <n v="17730"/>
    <n v="3"/>
    <n v="20"/>
    <n v="7773.800000000002"/>
    <n v="5"/>
    <n v="5"/>
    <n v="5"/>
    <x v="1"/>
    <x v="1"/>
    <x v="0"/>
  </r>
  <r>
    <n v="17731"/>
    <n v="79"/>
    <n v="6"/>
    <n v="1708.9899999999991"/>
    <n v="3"/>
    <n v="4"/>
    <n v="4"/>
    <x v="2"/>
    <x v="1"/>
    <x v="0"/>
  </r>
  <r>
    <n v="17732"/>
    <n v="372"/>
    <n v="8"/>
    <n v="2470.3899999999971"/>
    <n v="2"/>
    <n v="4"/>
    <n v="4"/>
    <x v="0"/>
    <x v="0"/>
    <x v="0"/>
  </r>
  <r>
    <n v="17733"/>
    <n v="38"/>
    <n v="2"/>
    <n v="692.18999999999983"/>
    <n v="4"/>
    <n v="2"/>
    <n v="3"/>
    <x v="5"/>
    <x v="1"/>
    <x v="0"/>
  </r>
  <r>
    <n v="17734"/>
    <n v="53"/>
    <n v="6"/>
    <n v="1442.3200000000033"/>
    <n v="4"/>
    <n v="4"/>
    <n v="4"/>
    <x v="1"/>
    <x v="1"/>
    <x v="0"/>
  </r>
  <r>
    <n v="17735"/>
    <n v="2"/>
    <n v="26"/>
    <n v="17244.9299999998"/>
    <n v="5"/>
    <n v="5"/>
    <n v="5"/>
    <x v="1"/>
    <x v="1"/>
    <x v="0"/>
  </r>
  <r>
    <n v="17736"/>
    <n v="9"/>
    <n v="3"/>
    <n v="377.43999999999994"/>
    <n v="5"/>
    <n v="3"/>
    <n v="2"/>
    <x v="4"/>
    <x v="1"/>
    <x v="0"/>
  </r>
  <r>
    <n v="17737"/>
    <n v="9"/>
    <n v="2"/>
    <n v="168.24"/>
    <n v="5"/>
    <n v="2"/>
    <n v="1"/>
    <x v="5"/>
    <x v="1"/>
    <x v="0"/>
  </r>
  <r>
    <n v="17738"/>
    <n v="19"/>
    <n v="13"/>
    <n v="4183.5600000000231"/>
    <n v="5"/>
    <n v="5"/>
    <n v="5"/>
    <x v="1"/>
    <x v="1"/>
    <x v="0"/>
  </r>
  <r>
    <n v="17739"/>
    <n v="11"/>
    <n v="18"/>
    <n v="7730.5899999999983"/>
    <n v="5"/>
    <n v="5"/>
    <n v="5"/>
    <x v="1"/>
    <x v="1"/>
    <x v="0"/>
  </r>
  <r>
    <n v="17740"/>
    <n v="389"/>
    <n v="6"/>
    <n v="426.90000000000003"/>
    <n v="2"/>
    <n v="4"/>
    <n v="2"/>
    <x v="0"/>
    <x v="0"/>
    <x v="0"/>
  </r>
  <r>
    <n v="17741"/>
    <n v="406"/>
    <n v="2"/>
    <n v="101.10000000000001"/>
    <n v="2"/>
    <n v="2"/>
    <n v="1"/>
    <x v="3"/>
    <x v="0"/>
    <x v="0"/>
  </r>
  <r>
    <n v="17742"/>
    <n v="113"/>
    <n v="11"/>
    <n v="2098.4800000000005"/>
    <n v="3"/>
    <n v="5"/>
    <n v="4"/>
    <x v="2"/>
    <x v="0"/>
    <x v="0"/>
  </r>
  <r>
    <n v="17743"/>
    <n v="448"/>
    <n v="1"/>
    <n v="229.19999999999996"/>
    <n v="1"/>
    <n v="1"/>
    <n v="1"/>
    <x v="3"/>
    <x v="0"/>
    <x v="0"/>
  </r>
  <r>
    <n v="17744"/>
    <n v="3"/>
    <n v="7"/>
    <n v="2649.1399999999994"/>
    <n v="5"/>
    <n v="4"/>
    <n v="4"/>
    <x v="1"/>
    <x v="1"/>
    <x v="0"/>
  </r>
  <r>
    <n v="17745"/>
    <n v="477"/>
    <n v="2"/>
    <n v="600.34"/>
    <n v="1"/>
    <n v="2"/>
    <n v="2"/>
    <x v="3"/>
    <x v="0"/>
    <x v="0"/>
  </r>
  <r>
    <n v="17746"/>
    <n v="240"/>
    <n v="4"/>
    <n v="904.18000000000018"/>
    <n v="2"/>
    <n v="3"/>
    <n v="3"/>
    <x v="0"/>
    <x v="0"/>
    <x v="0"/>
  </r>
  <r>
    <n v="17747"/>
    <n v="112"/>
    <n v="1"/>
    <n v="71.400000000000006"/>
    <n v="3"/>
    <n v="1"/>
    <n v="1"/>
    <x v="4"/>
    <x v="0"/>
    <x v="0"/>
  </r>
  <r>
    <n v="17748"/>
    <n v="527"/>
    <n v="1"/>
    <n v="358.14999999999992"/>
    <n v="1"/>
    <n v="1"/>
    <n v="2"/>
    <x v="3"/>
    <x v="0"/>
    <x v="0"/>
  </r>
  <r>
    <n v="17749"/>
    <n v="178"/>
    <n v="3"/>
    <n v="1026.18"/>
    <n v="3"/>
    <n v="3"/>
    <n v="3"/>
    <x v="2"/>
    <x v="0"/>
    <x v="0"/>
  </r>
  <r>
    <n v="17750"/>
    <n v="5"/>
    <n v="9"/>
    <n v="1797.5700000000058"/>
    <n v="5"/>
    <n v="5"/>
    <n v="4"/>
    <x v="1"/>
    <x v="1"/>
    <x v="0"/>
  </r>
  <r>
    <n v="17751"/>
    <n v="421"/>
    <n v="1"/>
    <n v="157.86000000000001"/>
    <n v="1"/>
    <n v="1"/>
    <n v="1"/>
    <x v="3"/>
    <x v="0"/>
    <x v="0"/>
  </r>
  <r>
    <n v="17752"/>
    <n v="359"/>
    <n v="1"/>
    <n v="80.64"/>
    <n v="2"/>
    <n v="1"/>
    <n v="1"/>
    <x v="3"/>
    <x v="0"/>
    <x v="0"/>
  </r>
  <r>
    <n v="17753"/>
    <n v="464"/>
    <n v="4"/>
    <n v="390.56000000000034"/>
    <n v="1"/>
    <n v="3"/>
    <n v="2"/>
    <x v="0"/>
    <x v="0"/>
    <x v="0"/>
  </r>
  <r>
    <n v="17754"/>
    <n v="0"/>
    <n v="13"/>
    <n v="4577.5300000000207"/>
    <n v="5"/>
    <n v="5"/>
    <n v="5"/>
    <x v="1"/>
    <x v="1"/>
    <x v="0"/>
  </r>
  <r>
    <n v="17756"/>
    <n v="375"/>
    <n v="3"/>
    <n v="733.69999999999902"/>
    <n v="2"/>
    <n v="3"/>
    <n v="3"/>
    <x v="0"/>
    <x v="0"/>
    <x v="0"/>
  </r>
  <r>
    <n v="17757"/>
    <n v="1"/>
    <n v="56"/>
    <n v="9422.4499999998498"/>
    <n v="5"/>
    <n v="5"/>
    <n v="5"/>
    <x v="1"/>
    <x v="1"/>
    <x v="0"/>
  </r>
  <r>
    <n v="17758"/>
    <n v="19"/>
    <n v="12"/>
    <n v="5012.5299999999679"/>
    <n v="5"/>
    <n v="5"/>
    <n v="5"/>
    <x v="1"/>
    <x v="1"/>
    <x v="0"/>
  </r>
  <r>
    <n v="17759"/>
    <n v="17"/>
    <n v="5"/>
    <n v="1276.9100000000026"/>
    <n v="5"/>
    <n v="4"/>
    <n v="4"/>
    <x v="1"/>
    <x v="1"/>
    <x v="0"/>
  </r>
  <r>
    <n v="17760"/>
    <n v="21"/>
    <n v="6"/>
    <n v="918.92999999999972"/>
    <n v="4"/>
    <n v="4"/>
    <n v="3"/>
    <x v="2"/>
    <x v="1"/>
    <x v="0"/>
  </r>
  <r>
    <n v="17761"/>
    <n v="32"/>
    <n v="1"/>
    <n v="712.7800000000002"/>
    <n v="4"/>
    <n v="1"/>
    <n v="3"/>
    <x v="5"/>
    <x v="1"/>
    <x v="0"/>
  </r>
  <r>
    <n v="17762"/>
    <n v="456"/>
    <n v="1"/>
    <n v="129.75"/>
    <n v="1"/>
    <n v="1"/>
    <n v="1"/>
    <x v="3"/>
    <x v="0"/>
    <x v="0"/>
  </r>
  <r>
    <n v="17763"/>
    <n v="263"/>
    <n v="4"/>
    <n v="86.15"/>
    <n v="2"/>
    <n v="3"/>
    <n v="1"/>
    <x v="0"/>
    <x v="0"/>
    <x v="0"/>
  </r>
  <r>
    <n v="17764"/>
    <n v="50"/>
    <n v="5"/>
    <n v="1623.6400000000067"/>
    <n v="4"/>
    <n v="4"/>
    <n v="4"/>
    <x v="1"/>
    <x v="1"/>
    <x v="0"/>
  </r>
  <r>
    <n v="17765"/>
    <n v="158"/>
    <n v="4"/>
    <n v="530.80000000000041"/>
    <n v="3"/>
    <n v="3"/>
    <n v="2"/>
    <x v="4"/>
    <x v="0"/>
    <x v="0"/>
  </r>
  <r>
    <n v="17766"/>
    <n v="381"/>
    <n v="2"/>
    <n v="299.6099999999999"/>
    <n v="2"/>
    <n v="2"/>
    <n v="2"/>
    <x v="3"/>
    <x v="0"/>
    <x v="0"/>
  </r>
  <r>
    <n v="17767"/>
    <n v="15"/>
    <n v="2"/>
    <n v="413.04999999999967"/>
    <n v="5"/>
    <n v="2"/>
    <n v="2"/>
    <x v="5"/>
    <x v="1"/>
    <x v="0"/>
  </r>
  <r>
    <n v="17768"/>
    <n v="8"/>
    <n v="7"/>
    <n v="3509.5100000000061"/>
    <n v="5"/>
    <n v="4"/>
    <n v="5"/>
    <x v="1"/>
    <x v="1"/>
    <x v="0"/>
  </r>
  <r>
    <n v="17769"/>
    <n v="12"/>
    <n v="17"/>
    <n v="7103.0800000000663"/>
    <n v="5"/>
    <n v="5"/>
    <n v="5"/>
    <x v="1"/>
    <x v="1"/>
    <x v="0"/>
  </r>
  <r>
    <n v="17770"/>
    <n v="198"/>
    <n v="5"/>
    <n v="1143.2699999999995"/>
    <n v="2"/>
    <n v="4"/>
    <n v="3"/>
    <x v="0"/>
    <x v="0"/>
    <x v="0"/>
  </r>
  <r>
    <n v="17771"/>
    <n v="56"/>
    <n v="4"/>
    <n v="387.40999999999991"/>
    <n v="4"/>
    <n v="3"/>
    <n v="2"/>
    <x v="4"/>
    <x v="1"/>
    <x v="0"/>
  </r>
  <r>
    <n v="17772"/>
    <n v="10"/>
    <n v="3"/>
    <n v="384.76999999999958"/>
    <n v="5"/>
    <n v="3"/>
    <n v="2"/>
    <x v="4"/>
    <x v="1"/>
    <x v="0"/>
  </r>
  <r>
    <n v="17773"/>
    <n v="514"/>
    <n v="2"/>
    <n v="585.27000000000032"/>
    <n v="1"/>
    <n v="2"/>
    <n v="2"/>
    <x v="3"/>
    <x v="0"/>
    <x v="0"/>
  </r>
  <r>
    <n v="17774"/>
    <n v="96"/>
    <n v="9"/>
    <n v="3328.0500000000252"/>
    <n v="3"/>
    <n v="5"/>
    <n v="5"/>
    <x v="2"/>
    <x v="0"/>
    <x v="0"/>
  </r>
  <r>
    <n v="17775"/>
    <n v="254"/>
    <n v="1"/>
    <n v="56.4"/>
    <n v="2"/>
    <n v="1"/>
    <n v="1"/>
    <x v="3"/>
    <x v="0"/>
    <x v="0"/>
  </r>
  <r>
    <n v="17776"/>
    <n v="386"/>
    <n v="2"/>
    <n v="338.56000000000029"/>
    <n v="2"/>
    <n v="2"/>
    <n v="2"/>
    <x v="3"/>
    <x v="0"/>
    <x v="0"/>
  </r>
  <r>
    <n v="17777"/>
    <n v="24"/>
    <n v="3"/>
    <n v="665.86000000000047"/>
    <n v="4"/>
    <n v="3"/>
    <n v="3"/>
    <x v="2"/>
    <x v="1"/>
    <x v="0"/>
  </r>
  <r>
    <n v="17778"/>
    <n v="661"/>
    <n v="1"/>
    <n v="197.70000000000002"/>
    <n v="1"/>
    <n v="1"/>
    <n v="1"/>
    <x v="3"/>
    <x v="0"/>
    <x v="0"/>
  </r>
  <r>
    <n v="17779"/>
    <n v="21"/>
    <n v="3"/>
    <n v="658.56999999999982"/>
    <n v="4"/>
    <n v="3"/>
    <n v="3"/>
    <x v="2"/>
    <x v="1"/>
    <x v="0"/>
  </r>
  <r>
    <n v="17780"/>
    <n v="667"/>
    <n v="3"/>
    <n v="352.90999999999985"/>
    <n v="1"/>
    <n v="3"/>
    <n v="2"/>
    <x v="0"/>
    <x v="0"/>
    <x v="0"/>
  </r>
  <r>
    <n v="17781"/>
    <n v="159"/>
    <n v="2"/>
    <n v="188.02"/>
    <n v="3"/>
    <n v="2"/>
    <n v="1"/>
    <x v="4"/>
    <x v="0"/>
    <x v="0"/>
  </r>
  <r>
    <n v="17782"/>
    <n v="382"/>
    <n v="2"/>
    <n v="679.02000000000032"/>
    <n v="2"/>
    <n v="2"/>
    <n v="3"/>
    <x v="4"/>
    <x v="0"/>
    <x v="0"/>
  </r>
  <r>
    <n v="17783"/>
    <n v="72"/>
    <n v="3"/>
    <n v="379.91000000000008"/>
    <n v="3"/>
    <n v="3"/>
    <n v="2"/>
    <x v="4"/>
    <x v="1"/>
    <x v="0"/>
  </r>
  <r>
    <n v="17784"/>
    <n v="550"/>
    <n v="1"/>
    <n v="112.86000000000007"/>
    <n v="1"/>
    <n v="1"/>
    <n v="1"/>
    <x v="3"/>
    <x v="0"/>
    <x v="0"/>
  </r>
  <r>
    <n v="17785"/>
    <n v="53"/>
    <n v="3"/>
    <n v="403.37999999999994"/>
    <n v="4"/>
    <n v="3"/>
    <n v="2"/>
    <x v="4"/>
    <x v="1"/>
    <x v="0"/>
  </r>
  <r>
    <n v="17786"/>
    <n v="85"/>
    <n v="2"/>
    <n v="278.74000000000018"/>
    <n v="3"/>
    <n v="2"/>
    <n v="1"/>
    <x v="4"/>
    <x v="1"/>
    <x v="0"/>
  </r>
  <r>
    <n v="17787"/>
    <n v="152"/>
    <n v="4"/>
    <n v="2601.4699999999898"/>
    <n v="3"/>
    <n v="3"/>
    <n v="4"/>
    <x v="2"/>
    <x v="0"/>
    <x v="0"/>
  </r>
  <r>
    <n v="17788"/>
    <n v="73"/>
    <n v="2"/>
    <n v="1117.9000000000001"/>
    <n v="3"/>
    <n v="2"/>
    <n v="3"/>
    <x v="4"/>
    <x v="1"/>
    <x v="0"/>
  </r>
  <r>
    <n v="17789"/>
    <n v="281"/>
    <n v="2"/>
    <n v="397.14999999999969"/>
    <n v="2"/>
    <n v="2"/>
    <n v="2"/>
    <x v="3"/>
    <x v="0"/>
    <x v="0"/>
  </r>
  <r>
    <n v="17790"/>
    <n v="26"/>
    <n v="20"/>
    <n v="2783.6099999999883"/>
    <n v="4"/>
    <n v="5"/>
    <n v="4"/>
    <x v="1"/>
    <x v="1"/>
    <x v="0"/>
  </r>
  <r>
    <n v="17791"/>
    <n v="29"/>
    <n v="1"/>
    <n v="106.1"/>
    <n v="4"/>
    <n v="1"/>
    <n v="1"/>
    <x v="5"/>
    <x v="1"/>
    <x v="0"/>
  </r>
  <r>
    <n v="17792"/>
    <n v="467"/>
    <n v="2"/>
    <n v="370.04999999999967"/>
    <n v="1"/>
    <n v="2"/>
    <n v="2"/>
    <x v="3"/>
    <x v="0"/>
    <x v="0"/>
  </r>
  <r>
    <n v="17793"/>
    <n v="25"/>
    <n v="1"/>
    <n v="323.04000000000042"/>
    <n v="4"/>
    <n v="1"/>
    <n v="2"/>
    <x v="5"/>
    <x v="1"/>
    <x v="0"/>
  </r>
  <r>
    <n v="17794"/>
    <n v="686"/>
    <n v="2"/>
    <n v="147.29999999999998"/>
    <n v="1"/>
    <n v="2"/>
    <n v="1"/>
    <x v="3"/>
    <x v="0"/>
    <x v="0"/>
  </r>
  <r>
    <n v="17795"/>
    <n v="179"/>
    <n v="2"/>
    <n v="350.38999999999976"/>
    <n v="3"/>
    <n v="2"/>
    <n v="2"/>
    <x v="4"/>
    <x v="0"/>
    <x v="0"/>
  </r>
  <r>
    <n v="17796"/>
    <n v="40"/>
    <n v="7"/>
    <n v="1361.9899999999952"/>
    <n v="4"/>
    <n v="4"/>
    <n v="4"/>
    <x v="1"/>
    <x v="1"/>
    <x v="0"/>
  </r>
  <r>
    <n v="17797"/>
    <n v="22"/>
    <n v="8"/>
    <n v="1985.8699999999958"/>
    <n v="4"/>
    <n v="4"/>
    <n v="4"/>
    <x v="1"/>
    <x v="1"/>
    <x v="0"/>
  </r>
  <r>
    <n v="17798"/>
    <n v="581"/>
    <n v="1"/>
    <n v="183.09000000000012"/>
    <n v="1"/>
    <n v="1"/>
    <n v="1"/>
    <x v="3"/>
    <x v="0"/>
    <x v="0"/>
  </r>
  <r>
    <n v="17799"/>
    <n v="22"/>
    <n v="20"/>
    <n v="6341.8899999999767"/>
    <n v="4"/>
    <n v="5"/>
    <n v="5"/>
    <x v="1"/>
    <x v="1"/>
    <x v="0"/>
  </r>
  <r>
    <n v="17800"/>
    <n v="37"/>
    <n v="9"/>
    <n v="1199.0099999999984"/>
    <n v="4"/>
    <n v="5"/>
    <n v="3"/>
    <x v="2"/>
    <x v="1"/>
    <x v="0"/>
  </r>
  <r>
    <n v="17801"/>
    <n v="451"/>
    <n v="3"/>
    <n v="798.33000000000141"/>
    <n v="1"/>
    <n v="3"/>
    <n v="3"/>
    <x v="0"/>
    <x v="0"/>
    <x v="0"/>
  </r>
  <r>
    <n v="17802"/>
    <n v="82"/>
    <n v="10"/>
    <n v="5053.1199999999772"/>
    <n v="3"/>
    <n v="5"/>
    <n v="5"/>
    <x v="2"/>
    <x v="1"/>
    <x v="0"/>
  </r>
  <r>
    <n v="17803"/>
    <n v="392"/>
    <n v="1"/>
    <n v="184.65999999999997"/>
    <n v="2"/>
    <n v="1"/>
    <n v="1"/>
    <x v="3"/>
    <x v="0"/>
    <x v="0"/>
  </r>
  <r>
    <n v="17804"/>
    <n v="376"/>
    <n v="3"/>
    <n v="385.2299999999999"/>
    <n v="2"/>
    <n v="3"/>
    <n v="2"/>
    <x v="0"/>
    <x v="0"/>
    <x v="0"/>
  </r>
  <r>
    <n v="17805"/>
    <n v="73"/>
    <n v="2"/>
    <n v="927.03"/>
    <n v="3"/>
    <n v="2"/>
    <n v="3"/>
    <x v="4"/>
    <x v="1"/>
    <x v="0"/>
  </r>
  <r>
    <n v="17806"/>
    <n v="11"/>
    <n v="1"/>
    <n v="546.04000000000053"/>
    <n v="5"/>
    <n v="1"/>
    <n v="2"/>
    <x v="5"/>
    <x v="1"/>
    <x v="0"/>
  </r>
  <r>
    <n v="17807"/>
    <n v="395"/>
    <n v="3"/>
    <n v="437.87000000000018"/>
    <n v="2"/>
    <n v="3"/>
    <n v="2"/>
    <x v="0"/>
    <x v="0"/>
    <x v="0"/>
  </r>
  <r>
    <n v="17808"/>
    <n v="548"/>
    <n v="4"/>
    <n v="262.64000000000027"/>
    <n v="1"/>
    <n v="3"/>
    <n v="1"/>
    <x v="0"/>
    <x v="0"/>
    <x v="0"/>
  </r>
  <r>
    <n v="17809"/>
    <n v="16"/>
    <n v="20"/>
    <n v="11337.38999999999"/>
    <n v="5"/>
    <n v="5"/>
    <n v="5"/>
    <x v="1"/>
    <x v="1"/>
    <x v="0"/>
  </r>
  <r>
    <n v="17810"/>
    <n v="668"/>
    <n v="2"/>
    <n v="374.81"/>
    <n v="1"/>
    <n v="2"/>
    <n v="2"/>
    <x v="3"/>
    <x v="0"/>
    <x v="0"/>
  </r>
  <r>
    <n v="17811"/>
    <n v="4"/>
    <n v="47"/>
    <n v="9609.8000000000993"/>
    <n v="5"/>
    <n v="5"/>
    <n v="5"/>
    <x v="1"/>
    <x v="1"/>
    <x v="0"/>
  </r>
  <r>
    <n v="17812"/>
    <n v="12"/>
    <n v="7"/>
    <n v="1165.8899999999931"/>
    <n v="5"/>
    <n v="4"/>
    <n v="3"/>
    <x v="2"/>
    <x v="1"/>
    <x v="0"/>
  </r>
  <r>
    <n v="17813"/>
    <n v="14"/>
    <n v="5"/>
    <n v="1770.8800000000044"/>
    <n v="5"/>
    <n v="4"/>
    <n v="4"/>
    <x v="1"/>
    <x v="1"/>
    <x v="0"/>
  </r>
  <r>
    <n v="17814"/>
    <n v="375"/>
    <n v="2"/>
    <n v="1617.3200000000049"/>
    <n v="2"/>
    <n v="2"/>
    <n v="4"/>
    <x v="4"/>
    <x v="0"/>
    <x v="0"/>
  </r>
  <r>
    <n v="17815"/>
    <n v="393"/>
    <n v="1"/>
    <n v="591.96"/>
    <n v="2"/>
    <n v="1"/>
    <n v="2"/>
    <x v="3"/>
    <x v="0"/>
    <x v="0"/>
  </r>
  <r>
    <n v="17816"/>
    <n v="36"/>
    <n v="6"/>
    <n v="112.31999999999995"/>
    <n v="4"/>
    <n v="4"/>
    <n v="1"/>
    <x v="4"/>
    <x v="1"/>
    <x v="0"/>
  </r>
  <r>
    <n v="17817"/>
    <n v="4"/>
    <n v="6"/>
    <n v="807.85000000000184"/>
    <n v="5"/>
    <n v="4"/>
    <n v="3"/>
    <x v="2"/>
    <x v="1"/>
    <x v="0"/>
  </r>
  <r>
    <n v="17818"/>
    <n v="737"/>
    <n v="1"/>
    <n v="130.18000000000006"/>
    <n v="1"/>
    <n v="1"/>
    <n v="1"/>
    <x v="3"/>
    <x v="0"/>
    <x v="0"/>
  </r>
  <r>
    <n v="17819"/>
    <n v="71"/>
    <n v="12"/>
    <n v="6612.5200000000095"/>
    <n v="3"/>
    <n v="5"/>
    <n v="5"/>
    <x v="2"/>
    <x v="1"/>
    <x v="0"/>
  </r>
  <r>
    <n v="17820"/>
    <n v="374"/>
    <n v="1"/>
    <n v="183.56000000000017"/>
    <n v="2"/>
    <n v="1"/>
    <n v="1"/>
    <x v="3"/>
    <x v="0"/>
    <x v="0"/>
  </r>
  <r>
    <n v="17821"/>
    <n v="406"/>
    <n v="1"/>
    <n v="334.62000000000006"/>
    <n v="2"/>
    <n v="1"/>
    <n v="2"/>
    <x v="3"/>
    <x v="0"/>
    <x v="0"/>
  </r>
  <r>
    <n v="17822"/>
    <n v="420"/>
    <n v="5"/>
    <n v="2188.5"/>
    <n v="1"/>
    <n v="4"/>
    <n v="4"/>
    <x v="0"/>
    <x v="0"/>
    <x v="0"/>
  </r>
  <r>
    <n v="17823"/>
    <n v="421"/>
    <n v="2"/>
    <n v="494.24999999999994"/>
    <n v="1"/>
    <n v="2"/>
    <n v="2"/>
    <x v="3"/>
    <x v="0"/>
    <x v="0"/>
  </r>
  <r>
    <n v="17824"/>
    <n v="51"/>
    <n v="1"/>
    <n v="298.40000000000003"/>
    <n v="4"/>
    <n v="1"/>
    <n v="2"/>
    <x v="5"/>
    <x v="1"/>
    <x v="0"/>
  </r>
  <r>
    <n v="17825"/>
    <n v="598"/>
    <n v="4"/>
    <n v="731.95999999999947"/>
    <n v="1"/>
    <n v="3"/>
    <n v="3"/>
    <x v="0"/>
    <x v="0"/>
    <x v="0"/>
  </r>
  <r>
    <n v="17826"/>
    <n v="374"/>
    <n v="1"/>
    <n v="134.59000000000012"/>
    <n v="2"/>
    <n v="1"/>
    <n v="1"/>
    <x v="3"/>
    <x v="0"/>
    <x v="0"/>
  </r>
  <r>
    <n v="17827"/>
    <n v="5"/>
    <n v="6"/>
    <n v="2388.0500000000047"/>
    <n v="5"/>
    <n v="4"/>
    <n v="4"/>
    <x v="1"/>
    <x v="1"/>
    <x v="0"/>
  </r>
  <r>
    <n v="17828"/>
    <n v="22"/>
    <n v="4"/>
    <n v="1820.0899999999997"/>
    <n v="4"/>
    <n v="3"/>
    <n v="4"/>
    <x v="2"/>
    <x v="1"/>
    <x v="38"/>
  </r>
  <r>
    <n v="17829"/>
    <n v="298"/>
    <n v="5"/>
    <n v="4756.7399999999916"/>
    <n v="2"/>
    <n v="4"/>
    <n v="5"/>
    <x v="0"/>
    <x v="0"/>
    <x v="25"/>
  </r>
  <r>
    <n v="17830"/>
    <n v="1"/>
    <n v="3"/>
    <n v="398.7"/>
    <n v="5"/>
    <n v="3"/>
    <n v="2"/>
    <x v="4"/>
    <x v="1"/>
    <x v="0"/>
  </r>
  <r>
    <n v="17831"/>
    <n v="33"/>
    <n v="1"/>
    <n v="35.400000000000006"/>
    <n v="4"/>
    <n v="1"/>
    <n v="1"/>
    <x v="5"/>
    <x v="1"/>
    <x v="0"/>
  </r>
  <r>
    <n v="17832"/>
    <n v="49"/>
    <n v="1"/>
    <n v="155.37000000000006"/>
    <n v="4"/>
    <n v="1"/>
    <n v="1"/>
    <x v="5"/>
    <x v="1"/>
    <x v="0"/>
  </r>
  <r>
    <n v="17833"/>
    <n v="723"/>
    <n v="1"/>
    <n v="342.36000000000007"/>
    <n v="1"/>
    <n v="1"/>
    <n v="2"/>
    <x v="3"/>
    <x v="0"/>
    <x v="0"/>
  </r>
  <r>
    <n v="17834"/>
    <n v="414"/>
    <n v="2"/>
    <n v="730.4700000000006"/>
    <n v="1"/>
    <n v="2"/>
    <n v="3"/>
    <x v="4"/>
    <x v="0"/>
    <x v="0"/>
  </r>
  <r>
    <n v="17835"/>
    <n v="2"/>
    <n v="3"/>
    <n v="350.6399999999997"/>
    <n v="5"/>
    <n v="3"/>
    <n v="2"/>
    <x v="4"/>
    <x v="1"/>
    <x v="0"/>
  </r>
  <r>
    <n v="17836"/>
    <n v="47"/>
    <n v="1"/>
    <n v="110.21000000000002"/>
    <n v="4"/>
    <n v="1"/>
    <n v="1"/>
    <x v="5"/>
    <x v="1"/>
    <x v="0"/>
  </r>
  <r>
    <n v="17837"/>
    <n v="42"/>
    <n v="8"/>
    <n v="1593.3800000000028"/>
    <n v="4"/>
    <n v="4"/>
    <n v="4"/>
    <x v="1"/>
    <x v="1"/>
    <x v="0"/>
  </r>
  <r>
    <n v="17838"/>
    <n v="26"/>
    <n v="13"/>
    <n v="6722.8999999999623"/>
    <n v="4"/>
    <n v="5"/>
    <n v="5"/>
    <x v="1"/>
    <x v="1"/>
    <x v="0"/>
  </r>
  <r>
    <n v="17839"/>
    <n v="42"/>
    <n v="1"/>
    <n v="338.79999999999967"/>
    <n v="4"/>
    <n v="1"/>
    <n v="2"/>
    <x v="5"/>
    <x v="1"/>
    <x v="0"/>
  </r>
  <r>
    <n v="17840"/>
    <n v="443"/>
    <n v="1"/>
    <n v="185.72000000000003"/>
    <n v="1"/>
    <n v="1"/>
    <n v="1"/>
    <x v="3"/>
    <x v="0"/>
    <x v="0"/>
  </r>
  <r>
    <n v="17841"/>
    <n v="1"/>
    <n v="211"/>
    <n v="70884.070000013948"/>
    <n v="5"/>
    <n v="5"/>
    <n v="5"/>
    <x v="1"/>
    <x v="1"/>
    <x v="0"/>
  </r>
  <r>
    <n v="17842"/>
    <n v="602"/>
    <n v="1"/>
    <n v="430.69000000000028"/>
    <n v="1"/>
    <n v="1"/>
    <n v="2"/>
    <x v="3"/>
    <x v="0"/>
    <x v="0"/>
  </r>
  <r>
    <n v="17843"/>
    <n v="303"/>
    <n v="2"/>
    <n v="326.22999999999968"/>
    <n v="2"/>
    <n v="2"/>
    <n v="2"/>
    <x v="3"/>
    <x v="0"/>
    <x v="0"/>
  </r>
  <r>
    <n v="17844"/>
    <n v="106"/>
    <n v="1"/>
    <n v="51.56"/>
    <n v="3"/>
    <n v="1"/>
    <n v="1"/>
    <x v="4"/>
    <x v="0"/>
    <x v="37"/>
  </r>
  <r>
    <n v="17845"/>
    <n v="555"/>
    <n v="4"/>
    <n v="598.18999999999971"/>
    <n v="1"/>
    <n v="3"/>
    <n v="2"/>
    <x v="0"/>
    <x v="0"/>
    <x v="0"/>
  </r>
  <r>
    <n v="17846"/>
    <n v="85"/>
    <n v="1"/>
    <n v="2033.1"/>
    <n v="3"/>
    <n v="1"/>
    <n v="4"/>
    <x v="4"/>
    <x v="1"/>
    <x v="0"/>
  </r>
  <r>
    <n v="17847"/>
    <n v="515"/>
    <n v="2"/>
    <n v="129.69000000000003"/>
    <n v="1"/>
    <n v="2"/>
    <n v="1"/>
    <x v="3"/>
    <x v="0"/>
    <x v="0"/>
  </r>
  <r>
    <n v="17848"/>
    <n v="81"/>
    <n v="30"/>
    <n v="3650.900000000011"/>
    <n v="3"/>
    <n v="5"/>
    <n v="5"/>
    <x v="2"/>
    <x v="1"/>
    <x v="0"/>
  </r>
  <r>
    <n v="17849"/>
    <n v="218"/>
    <n v="8"/>
    <n v="1063.7600000000002"/>
    <n v="2"/>
    <n v="4"/>
    <n v="3"/>
    <x v="0"/>
    <x v="0"/>
    <x v="0"/>
  </r>
  <r>
    <n v="17850"/>
    <n v="372"/>
    <n v="155"/>
    <n v="56600.080000002061"/>
    <n v="2"/>
    <n v="5"/>
    <n v="5"/>
    <x v="0"/>
    <x v="0"/>
    <x v="0"/>
  </r>
  <r>
    <n v="17851"/>
    <n v="422"/>
    <n v="6"/>
    <n v="1563.3400000000051"/>
    <n v="1"/>
    <n v="4"/>
    <n v="4"/>
    <x v="0"/>
    <x v="0"/>
    <x v="0"/>
  </r>
  <r>
    <n v="17852"/>
    <n v="11"/>
    <n v="5"/>
    <n v="663.21000000000015"/>
    <n v="5"/>
    <n v="4"/>
    <n v="3"/>
    <x v="2"/>
    <x v="1"/>
    <x v="0"/>
  </r>
  <r>
    <n v="17853"/>
    <n v="407"/>
    <n v="3"/>
    <n v="1608.1900000000014"/>
    <n v="2"/>
    <n v="3"/>
    <n v="4"/>
    <x v="0"/>
    <x v="0"/>
    <x v="0"/>
  </r>
  <r>
    <n v="17854"/>
    <n v="185"/>
    <n v="6"/>
    <n v="1071.449999999998"/>
    <n v="3"/>
    <n v="4"/>
    <n v="3"/>
    <x v="2"/>
    <x v="0"/>
    <x v="0"/>
  </r>
  <r>
    <n v="17855"/>
    <n v="372"/>
    <n v="1"/>
    <n v="417.94000000000005"/>
    <n v="2"/>
    <n v="1"/>
    <n v="2"/>
    <x v="3"/>
    <x v="0"/>
    <x v="0"/>
  </r>
  <r>
    <n v="17856"/>
    <n v="1"/>
    <n v="4"/>
    <n v="1418.03"/>
    <n v="5"/>
    <n v="3"/>
    <n v="4"/>
    <x v="2"/>
    <x v="1"/>
    <x v="0"/>
  </r>
  <r>
    <n v="17857"/>
    <n v="4"/>
    <n v="24"/>
    <n v="28682.239999999994"/>
    <n v="5"/>
    <n v="5"/>
    <n v="5"/>
    <x v="1"/>
    <x v="1"/>
    <x v="0"/>
  </r>
  <r>
    <n v="17858"/>
    <n v="5"/>
    <n v="30"/>
    <n v="12797.650000000012"/>
    <n v="5"/>
    <n v="5"/>
    <n v="5"/>
    <x v="1"/>
    <x v="1"/>
    <x v="0"/>
  </r>
  <r>
    <n v="17859"/>
    <n v="304"/>
    <n v="1"/>
    <n v="148.21"/>
    <n v="2"/>
    <n v="1"/>
    <n v="1"/>
    <x v="3"/>
    <x v="0"/>
    <x v="0"/>
  </r>
  <r>
    <n v="17860"/>
    <n v="368"/>
    <n v="4"/>
    <n v="1015.540000000002"/>
    <n v="2"/>
    <n v="3"/>
    <n v="3"/>
    <x v="0"/>
    <x v="0"/>
    <x v="0"/>
  </r>
  <r>
    <n v="17861"/>
    <n v="3"/>
    <n v="18"/>
    <n v="5127.689999999955"/>
    <n v="5"/>
    <n v="5"/>
    <n v="5"/>
    <x v="1"/>
    <x v="1"/>
    <x v="0"/>
  </r>
  <r>
    <n v="17862"/>
    <n v="323"/>
    <n v="4"/>
    <n v="1279.0899999999974"/>
    <n v="2"/>
    <n v="3"/>
    <n v="4"/>
    <x v="0"/>
    <x v="0"/>
    <x v="0"/>
  </r>
  <r>
    <n v="17863"/>
    <n v="59"/>
    <n v="12"/>
    <n v="5745.1999999999716"/>
    <n v="3"/>
    <n v="5"/>
    <n v="5"/>
    <x v="2"/>
    <x v="1"/>
    <x v="0"/>
  </r>
  <r>
    <n v="17864"/>
    <n v="12"/>
    <n v="5"/>
    <n v="924.32000000000335"/>
    <n v="5"/>
    <n v="4"/>
    <n v="3"/>
    <x v="2"/>
    <x v="1"/>
    <x v="0"/>
  </r>
  <r>
    <n v="17865"/>
    <n v="30"/>
    <n v="46"/>
    <n v="26374.39000000036"/>
    <n v="4"/>
    <n v="5"/>
    <n v="5"/>
    <x v="1"/>
    <x v="1"/>
    <x v="0"/>
  </r>
  <r>
    <n v="17866"/>
    <n v="142"/>
    <n v="3"/>
    <n v="1134.9500000000005"/>
    <n v="3"/>
    <n v="3"/>
    <n v="3"/>
    <x v="2"/>
    <x v="0"/>
    <x v="0"/>
  </r>
  <r>
    <n v="17867"/>
    <n v="30"/>
    <n v="15"/>
    <n v="1621.2799999999991"/>
    <n v="4"/>
    <n v="5"/>
    <n v="4"/>
    <x v="1"/>
    <x v="1"/>
    <x v="0"/>
  </r>
  <r>
    <n v="17868"/>
    <n v="386"/>
    <n v="1"/>
    <n v="234.65"/>
    <n v="2"/>
    <n v="1"/>
    <n v="1"/>
    <x v="3"/>
    <x v="0"/>
    <x v="0"/>
  </r>
  <r>
    <n v="17869"/>
    <n v="107"/>
    <n v="7"/>
    <n v="1036.1600000000024"/>
    <n v="3"/>
    <n v="4"/>
    <n v="3"/>
    <x v="2"/>
    <x v="0"/>
    <x v="0"/>
  </r>
  <r>
    <n v="17870"/>
    <n v="2"/>
    <n v="13"/>
    <n v="3108.1500000000151"/>
    <n v="5"/>
    <n v="5"/>
    <n v="5"/>
    <x v="1"/>
    <x v="1"/>
    <x v="0"/>
  </r>
  <r>
    <n v="17871"/>
    <n v="204"/>
    <n v="5"/>
    <n v="1118.9900000000007"/>
    <n v="2"/>
    <n v="4"/>
    <n v="3"/>
    <x v="0"/>
    <x v="0"/>
    <x v="0"/>
  </r>
  <r>
    <n v="17872"/>
    <n v="381"/>
    <n v="1"/>
    <n v="235.86999999999992"/>
    <n v="2"/>
    <n v="1"/>
    <n v="1"/>
    <x v="3"/>
    <x v="0"/>
    <x v="0"/>
  </r>
  <r>
    <n v="17873"/>
    <n v="80"/>
    <n v="18"/>
    <n v="6515.8799999999919"/>
    <n v="3"/>
    <n v="5"/>
    <n v="5"/>
    <x v="2"/>
    <x v="1"/>
    <x v="0"/>
  </r>
  <r>
    <n v="17874"/>
    <n v="185"/>
    <n v="6"/>
    <n v="683.45999999999981"/>
    <n v="3"/>
    <n v="4"/>
    <n v="3"/>
    <x v="2"/>
    <x v="0"/>
    <x v="0"/>
  </r>
  <r>
    <n v="17875"/>
    <n v="688"/>
    <n v="1"/>
    <n v="167.09999999999997"/>
    <n v="1"/>
    <n v="1"/>
    <n v="1"/>
    <x v="3"/>
    <x v="0"/>
    <x v="0"/>
  </r>
  <r>
    <n v="17876"/>
    <n v="399"/>
    <n v="3"/>
    <n v="3424.02"/>
    <n v="2"/>
    <n v="3"/>
    <n v="5"/>
    <x v="0"/>
    <x v="0"/>
    <x v="0"/>
  </r>
  <r>
    <n v="17877"/>
    <n v="170"/>
    <n v="1"/>
    <n v="237.6100000000001"/>
    <n v="3"/>
    <n v="1"/>
    <n v="1"/>
    <x v="4"/>
    <x v="0"/>
    <x v="0"/>
  </r>
  <r>
    <n v="17878"/>
    <n v="43"/>
    <n v="3"/>
    <n v="1412.3300000000013"/>
    <n v="4"/>
    <n v="3"/>
    <n v="4"/>
    <x v="2"/>
    <x v="1"/>
    <x v="0"/>
  </r>
  <r>
    <n v="17879"/>
    <n v="173"/>
    <n v="1"/>
    <n v="178.51999999999998"/>
    <n v="3"/>
    <n v="1"/>
    <n v="1"/>
    <x v="4"/>
    <x v="0"/>
    <x v="0"/>
  </r>
  <r>
    <n v="17880"/>
    <n v="364"/>
    <n v="3"/>
    <n v="824.92000000000064"/>
    <n v="2"/>
    <n v="3"/>
    <n v="3"/>
    <x v="0"/>
    <x v="0"/>
    <x v="0"/>
  </r>
  <r>
    <n v="17881"/>
    <n v="304"/>
    <n v="1"/>
    <n v="133.35000000000002"/>
    <n v="2"/>
    <n v="1"/>
    <n v="1"/>
    <x v="3"/>
    <x v="0"/>
    <x v="0"/>
  </r>
  <r>
    <n v="17882"/>
    <n v="379"/>
    <n v="2"/>
    <n v="313.45999999999958"/>
    <n v="2"/>
    <n v="2"/>
    <n v="2"/>
    <x v="3"/>
    <x v="0"/>
    <x v="0"/>
  </r>
  <r>
    <n v="17883"/>
    <n v="3"/>
    <n v="7"/>
    <n v="995.85000000000321"/>
    <n v="5"/>
    <n v="4"/>
    <n v="3"/>
    <x v="2"/>
    <x v="1"/>
    <x v="0"/>
  </r>
  <r>
    <n v="17884"/>
    <n v="3"/>
    <n v="20"/>
    <n v="3072.8899999999762"/>
    <n v="5"/>
    <n v="5"/>
    <n v="5"/>
    <x v="1"/>
    <x v="1"/>
    <x v="0"/>
  </r>
  <r>
    <n v="17885"/>
    <n v="12"/>
    <n v="1"/>
    <n v="190.19000000000003"/>
    <n v="5"/>
    <n v="1"/>
    <n v="1"/>
    <x v="5"/>
    <x v="1"/>
    <x v="0"/>
  </r>
  <r>
    <n v="17886"/>
    <n v="31"/>
    <n v="6"/>
    <n v="1608.3800000000031"/>
    <n v="4"/>
    <n v="4"/>
    <n v="4"/>
    <x v="1"/>
    <x v="1"/>
    <x v="0"/>
  </r>
  <r>
    <n v="17887"/>
    <n v="129"/>
    <n v="1"/>
    <n v="111.35"/>
    <n v="3"/>
    <n v="1"/>
    <n v="1"/>
    <x v="4"/>
    <x v="0"/>
    <x v="0"/>
  </r>
  <r>
    <n v="17888"/>
    <n v="21"/>
    <n v="25"/>
    <n v="1820.4400000000019"/>
    <n v="4"/>
    <n v="5"/>
    <n v="4"/>
    <x v="1"/>
    <x v="1"/>
    <x v="0"/>
  </r>
  <r>
    <n v="17889"/>
    <n v="212"/>
    <n v="7"/>
    <n v="774.86999999999944"/>
    <n v="2"/>
    <n v="4"/>
    <n v="3"/>
    <x v="0"/>
    <x v="0"/>
    <x v="0"/>
  </r>
  <r>
    <n v="17890"/>
    <n v="322"/>
    <n v="2"/>
    <n v="602.08999999999855"/>
    <n v="2"/>
    <n v="2"/>
    <n v="2"/>
    <x v="3"/>
    <x v="0"/>
    <x v="0"/>
  </r>
  <r>
    <n v="17891"/>
    <n v="162"/>
    <n v="1"/>
    <n v="203.85999999999993"/>
    <n v="3"/>
    <n v="1"/>
    <n v="1"/>
    <x v="4"/>
    <x v="0"/>
    <x v="0"/>
  </r>
  <r>
    <n v="17892"/>
    <n v="56"/>
    <n v="3"/>
    <n v="244.10000000000011"/>
    <n v="4"/>
    <n v="3"/>
    <n v="1"/>
    <x v="4"/>
    <x v="1"/>
    <x v="0"/>
  </r>
  <r>
    <n v="17893"/>
    <n v="225"/>
    <n v="1"/>
    <n v="112.24999999999999"/>
    <n v="2"/>
    <n v="1"/>
    <n v="1"/>
    <x v="3"/>
    <x v="0"/>
    <x v="0"/>
  </r>
  <r>
    <n v="17894"/>
    <n v="71"/>
    <n v="18"/>
    <n v="2453.3800000000042"/>
    <n v="3"/>
    <n v="5"/>
    <n v="4"/>
    <x v="2"/>
    <x v="1"/>
    <x v="0"/>
  </r>
  <r>
    <n v="17895"/>
    <n v="44"/>
    <n v="1"/>
    <n v="98.000000000000014"/>
    <n v="4"/>
    <n v="1"/>
    <n v="1"/>
    <x v="5"/>
    <x v="1"/>
    <x v="0"/>
  </r>
  <r>
    <n v="17896"/>
    <n v="23"/>
    <n v="1"/>
    <n v="256.32"/>
    <n v="4"/>
    <n v="1"/>
    <n v="1"/>
    <x v="5"/>
    <x v="1"/>
    <x v="0"/>
  </r>
  <r>
    <n v="17897"/>
    <n v="172"/>
    <n v="9"/>
    <n v="2585.0000000000005"/>
    <n v="3"/>
    <n v="5"/>
    <n v="4"/>
    <x v="2"/>
    <x v="0"/>
    <x v="0"/>
  </r>
  <r>
    <n v="17898"/>
    <n v="85"/>
    <n v="4"/>
    <n v="299.18000000000023"/>
    <n v="3"/>
    <n v="3"/>
    <n v="2"/>
    <x v="4"/>
    <x v="1"/>
    <x v="0"/>
  </r>
  <r>
    <n v="17899"/>
    <n v="159"/>
    <n v="1"/>
    <n v="155.8000000000001"/>
    <n v="3"/>
    <n v="1"/>
    <n v="1"/>
    <x v="4"/>
    <x v="0"/>
    <x v="0"/>
  </r>
  <r>
    <n v="17900"/>
    <n v="190"/>
    <n v="2"/>
    <n v="112.2"/>
    <n v="2"/>
    <n v="2"/>
    <n v="1"/>
    <x v="3"/>
    <x v="0"/>
    <x v="0"/>
  </r>
  <r>
    <n v="17901"/>
    <n v="29"/>
    <n v="3"/>
    <n v="260.08"/>
    <n v="4"/>
    <n v="3"/>
    <n v="1"/>
    <x v="4"/>
    <x v="1"/>
    <x v="0"/>
  </r>
  <r>
    <n v="17902"/>
    <n v="546"/>
    <n v="1"/>
    <n v="216.39999999999998"/>
    <n v="1"/>
    <n v="1"/>
    <n v="1"/>
    <x v="3"/>
    <x v="0"/>
    <x v="0"/>
  </r>
  <r>
    <n v="17903"/>
    <n v="394"/>
    <n v="1"/>
    <n v="381.09000000000009"/>
    <n v="2"/>
    <n v="1"/>
    <n v="2"/>
    <x v="3"/>
    <x v="0"/>
    <x v="0"/>
  </r>
  <r>
    <n v="17904"/>
    <n v="21"/>
    <n v="1"/>
    <n v="191.67000000000004"/>
    <n v="4"/>
    <n v="1"/>
    <n v="1"/>
    <x v="5"/>
    <x v="1"/>
    <x v="0"/>
  </r>
  <r>
    <n v="17905"/>
    <n v="71"/>
    <n v="13"/>
    <n v="2383.5200000000036"/>
    <n v="3"/>
    <n v="5"/>
    <n v="4"/>
    <x v="2"/>
    <x v="1"/>
    <x v="0"/>
  </r>
  <r>
    <n v="17906"/>
    <n v="247"/>
    <n v="1"/>
    <n v="72.899999999999991"/>
    <n v="2"/>
    <n v="1"/>
    <n v="1"/>
    <x v="3"/>
    <x v="0"/>
    <x v="0"/>
  </r>
  <r>
    <n v="17907"/>
    <n v="640"/>
    <n v="1"/>
    <n v="291.7600000000001"/>
    <n v="1"/>
    <n v="1"/>
    <n v="2"/>
    <x v="3"/>
    <x v="0"/>
    <x v="0"/>
  </r>
  <r>
    <n v="17908"/>
    <n v="373"/>
    <n v="5"/>
    <n v="1411.5399999999945"/>
    <n v="2"/>
    <n v="4"/>
    <n v="4"/>
    <x v="0"/>
    <x v="0"/>
    <x v="0"/>
  </r>
  <r>
    <n v="17909"/>
    <n v="737"/>
    <n v="1"/>
    <n v="132.54999999999998"/>
    <n v="1"/>
    <n v="1"/>
    <n v="1"/>
    <x v="3"/>
    <x v="0"/>
    <x v="0"/>
  </r>
  <r>
    <n v="17910"/>
    <n v="726"/>
    <n v="1"/>
    <n v="261.69999999999987"/>
    <n v="1"/>
    <n v="1"/>
    <n v="1"/>
    <x v="3"/>
    <x v="0"/>
    <x v="0"/>
  </r>
  <r>
    <n v="17911"/>
    <n v="9"/>
    <n v="1"/>
    <n v="366.22999999999996"/>
    <n v="5"/>
    <n v="1"/>
    <n v="2"/>
    <x v="5"/>
    <x v="1"/>
    <x v="0"/>
  </r>
  <r>
    <n v="17912"/>
    <n v="310"/>
    <n v="6"/>
    <n v="375.5"/>
    <n v="2"/>
    <n v="4"/>
    <n v="2"/>
    <x v="0"/>
    <x v="0"/>
    <x v="0"/>
  </r>
  <r>
    <n v="17913"/>
    <n v="58"/>
    <n v="14"/>
    <n v="3479.6399999999699"/>
    <n v="4"/>
    <n v="5"/>
    <n v="5"/>
    <x v="1"/>
    <x v="1"/>
    <x v="0"/>
  </r>
  <r>
    <n v="17914"/>
    <n v="3"/>
    <n v="1"/>
    <n v="336.43000000000018"/>
    <n v="5"/>
    <n v="1"/>
    <n v="2"/>
    <x v="5"/>
    <x v="1"/>
    <x v="0"/>
  </r>
  <r>
    <n v="17915"/>
    <n v="551"/>
    <n v="1"/>
    <n v="242.13000000000002"/>
    <n v="1"/>
    <n v="1"/>
    <n v="1"/>
    <x v="3"/>
    <x v="0"/>
    <x v="0"/>
  </r>
  <r>
    <n v="17916"/>
    <n v="628"/>
    <n v="2"/>
    <n v="43.870000000000005"/>
    <n v="1"/>
    <n v="2"/>
    <n v="1"/>
    <x v="3"/>
    <x v="0"/>
    <x v="0"/>
  </r>
  <r>
    <n v="17917"/>
    <n v="45"/>
    <n v="3"/>
    <n v="341.27999999999963"/>
    <n v="4"/>
    <n v="3"/>
    <n v="2"/>
    <x v="4"/>
    <x v="1"/>
    <x v="0"/>
  </r>
  <r>
    <n v="17918"/>
    <n v="500"/>
    <n v="3"/>
    <n v="396.38999999999976"/>
    <n v="1"/>
    <n v="3"/>
    <n v="2"/>
    <x v="0"/>
    <x v="0"/>
    <x v="0"/>
  </r>
  <r>
    <n v="17919"/>
    <n v="88"/>
    <n v="2"/>
    <n v="1840.3200000000008"/>
    <n v="3"/>
    <n v="2"/>
    <n v="4"/>
    <x v="4"/>
    <x v="1"/>
    <x v="0"/>
  </r>
  <r>
    <n v="17920"/>
    <n v="4"/>
    <n v="54"/>
    <n v="24516.460000000716"/>
    <n v="5"/>
    <n v="5"/>
    <n v="5"/>
    <x v="1"/>
    <x v="1"/>
    <x v="0"/>
  </r>
  <r>
    <n v="17921"/>
    <n v="64"/>
    <n v="10"/>
    <n v="2423.4999999999995"/>
    <n v="3"/>
    <n v="5"/>
    <n v="4"/>
    <x v="2"/>
    <x v="1"/>
    <x v="0"/>
  </r>
  <r>
    <n v="17922"/>
    <n v="543"/>
    <n v="1"/>
    <n v="170.4"/>
    <n v="1"/>
    <n v="1"/>
    <n v="1"/>
    <x v="3"/>
    <x v="0"/>
    <x v="0"/>
  </r>
  <r>
    <n v="17923"/>
    <n v="282"/>
    <n v="3"/>
    <n v="497"/>
    <n v="2"/>
    <n v="3"/>
    <n v="2"/>
    <x v="0"/>
    <x v="0"/>
    <x v="0"/>
  </r>
  <r>
    <n v="17924"/>
    <n v="11"/>
    <n v="8"/>
    <n v="3536.6999999999985"/>
    <n v="5"/>
    <n v="4"/>
    <n v="5"/>
    <x v="1"/>
    <x v="1"/>
    <x v="0"/>
  </r>
  <r>
    <n v="17925"/>
    <n v="372"/>
    <n v="1"/>
    <n v="488.16"/>
    <n v="2"/>
    <n v="1"/>
    <n v="2"/>
    <x v="3"/>
    <x v="0"/>
    <x v="0"/>
  </r>
  <r>
    <n v="17926"/>
    <n v="133"/>
    <n v="5"/>
    <n v="1035.4899999999986"/>
    <n v="3"/>
    <n v="4"/>
    <n v="3"/>
    <x v="2"/>
    <x v="0"/>
    <x v="0"/>
  </r>
  <r>
    <n v="17927"/>
    <n v="721"/>
    <n v="1"/>
    <n v="294"/>
    <n v="1"/>
    <n v="1"/>
    <n v="2"/>
    <x v="3"/>
    <x v="0"/>
    <x v="0"/>
  </r>
  <r>
    <n v="17928"/>
    <n v="45"/>
    <n v="3"/>
    <n v="341.24"/>
    <n v="4"/>
    <n v="3"/>
    <n v="2"/>
    <x v="4"/>
    <x v="1"/>
    <x v="0"/>
  </r>
  <r>
    <n v="17929"/>
    <n v="11"/>
    <n v="12"/>
    <n v="3082.099999999999"/>
    <n v="5"/>
    <n v="5"/>
    <n v="5"/>
    <x v="1"/>
    <x v="1"/>
    <x v="0"/>
  </r>
  <r>
    <n v="17930"/>
    <n v="35"/>
    <n v="13"/>
    <n v="4275.2199999999921"/>
    <n v="4"/>
    <n v="5"/>
    <n v="5"/>
    <x v="1"/>
    <x v="1"/>
    <x v="0"/>
  </r>
  <r>
    <n v="17931"/>
    <n v="134"/>
    <n v="14"/>
    <n v="3437.2900000000172"/>
    <n v="3"/>
    <n v="5"/>
    <n v="5"/>
    <x v="2"/>
    <x v="0"/>
    <x v="0"/>
  </r>
  <r>
    <n v="17932"/>
    <n v="29"/>
    <n v="3"/>
    <n v="1331.5700000000029"/>
    <n v="4"/>
    <n v="3"/>
    <n v="4"/>
    <x v="2"/>
    <x v="1"/>
    <x v="0"/>
  </r>
  <r>
    <n v="17933"/>
    <n v="632"/>
    <n v="1"/>
    <n v="114.69000000000004"/>
    <n v="1"/>
    <n v="1"/>
    <n v="1"/>
    <x v="3"/>
    <x v="0"/>
    <x v="0"/>
  </r>
  <r>
    <n v="17934"/>
    <n v="51"/>
    <n v="3"/>
    <n v="1049.1500000000008"/>
    <n v="4"/>
    <n v="3"/>
    <n v="3"/>
    <x v="2"/>
    <x v="1"/>
    <x v="0"/>
  </r>
  <r>
    <n v="17935"/>
    <n v="138"/>
    <n v="7"/>
    <n v="686.13999999999965"/>
    <n v="3"/>
    <n v="4"/>
    <n v="3"/>
    <x v="2"/>
    <x v="0"/>
    <x v="0"/>
  </r>
  <r>
    <n v="17936"/>
    <n v="5"/>
    <n v="1"/>
    <n v="389.84000000000009"/>
    <n v="5"/>
    <n v="1"/>
    <n v="2"/>
    <x v="5"/>
    <x v="1"/>
    <x v="0"/>
  </r>
  <r>
    <n v="17937"/>
    <n v="8"/>
    <n v="7"/>
    <n v="4301.22"/>
    <n v="5"/>
    <n v="4"/>
    <n v="5"/>
    <x v="1"/>
    <x v="1"/>
    <x v="0"/>
  </r>
  <r>
    <n v="17938"/>
    <n v="420"/>
    <n v="1"/>
    <n v="144.29"/>
    <n v="1"/>
    <n v="1"/>
    <n v="1"/>
    <x v="3"/>
    <x v="0"/>
    <x v="0"/>
  </r>
  <r>
    <n v="17939"/>
    <n v="159"/>
    <n v="1"/>
    <n v="99.14"/>
    <n v="3"/>
    <n v="1"/>
    <n v="1"/>
    <x v="4"/>
    <x v="0"/>
    <x v="0"/>
  </r>
  <r>
    <n v="17940"/>
    <n v="49"/>
    <n v="16"/>
    <n v="30393.189999999977"/>
    <n v="4"/>
    <n v="5"/>
    <n v="5"/>
    <x v="1"/>
    <x v="1"/>
    <x v="0"/>
  </r>
  <r>
    <n v="17941"/>
    <n v="130"/>
    <n v="4"/>
    <n v="1433.2800000000002"/>
    <n v="3"/>
    <n v="3"/>
    <n v="4"/>
    <x v="2"/>
    <x v="0"/>
    <x v="0"/>
  </r>
  <r>
    <n v="17942"/>
    <n v="7"/>
    <n v="1"/>
    <n v="77.500000000000014"/>
    <n v="5"/>
    <n v="1"/>
    <n v="1"/>
    <x v="5"/>
    <x v="1"/>
    <x v="0"/>
  </r>
  <r>
    <n v="17944"/>
    <n v="423"/>
    <n v="1"/>
    <n v="75.410000000000025"/>
    <n v="1"/>
    <n v="1"/>
    <n v="1"/>
    <x v="3"/>
    <x v="0"/>
    <x v="0"/>
  </r>
  <r>
    <n v="17945"/>
    <n v="696"/>
    <n v="3"/>
    <n v="360.34999999999962"/>
    <n v="1"/>
    <n v="3"/>
    <n v="2"/>
    <x v="0"/>
    <x v="0"/>
    <x v="0"/>
  </r>
  <r>
    <n v="17946"/>
    <n v="233"/>
    <n v="2"/>
    <n v="149.57999999999996"/>
    <n v="2"/>
    <n v="2"/>
    <n v="1"/>
    <x v="3"/>
    <x v="0"/>
    <x v="0"/>
  </r>
  <r>
    <n v="17947"/>
    <n v="37"/>
    <n v="1"/>
    <n v="176.68000000000004"/>
    <n v="4"/>
    <n v="1"/>
    <n v="1"/>
    <x v="5"/>
    <x v="1"/>
    <x v="0"/>
  </r>
  <r>
    <n v="17948"/>
    <n v="147"/>
    <n v="1"/>
    <n v="358.56000000000006"/>
    <n v="3"/>
    <n v="1"/>
    <n v="2"/>
    <x v="4"/>
    <x v="0"/>
    <x v="0"/>
  </r>
  <r>
    <n v="17949"/>
    <n v="1"/>
    <n v="118"/>
    <n v="118628.07999999987"/>
    <n v="5"/>
    <n v="5"/>
    <n v="5"/>
    <x v="1"/>
    <x v="1"/>
    <x v="0"/>
  </r>
  <r>
    <n v="17950"/>
    <n v="72"/>
    <n v="7"/>
    <n v="1432.8099999999979"/>
    <n v="3"/>
    <n v="4"/>
    <n v="4"/>
    <x v="2"/>
    <x v="1"/>
    <x v="0"/>
  </r>
  <r>
    <n v="17951"/>
    <n v="39"/>
    <n v="4"/>
    <n v="1636.08"/>
    <n v="4"/>
    <n v="3"/>
    <n v="4"/>
    <x v="2"/>
    <x v="1"/>
    <x v="0"/>
  </r>
  <r>
    <n v="17952"/>
    <n v="378"/>
    <n v="4"/>
    <n v="819.61000000000047"/>
    <n v="2"/>
    <n v="3"/>
    <n v="3"/>
    <x v="0"/>
    <x v="0"/>
    <x v="0"/>
  </r>
  <r>
    <n v="17953"/>
    <n v="540"/>
    <n v="1"/>
    <n v="160.82000000000002"/>
    <n v="1"/>
    <n v="1"/>
    <n v="1"/>
    <x v="3"/>
    <x v="0"/>
    <x v="0"/>
  </r>
  <r>
    <n v="17954"/>
    <n v="5"/>
    <n v="19"/>
    <n v="3966.0499999999643"/>
    <n v="5"/>
    <n v="5"/>
    <n v="5"/>
    <x v="1"/>
    <x v="1"/>
    <x v="0"/>
  </r>
  <r>
    <n v="17955"/>
    <n v="198"/>
    <n v="6"/>
    <n v="949.90000000000009"/>
    <n v="2"/>
    <n v="4"/>
    <n v="3"/>
    <x v="0"/>
    <x v="0"/>
    <x v="0"/>
  </r>
  <r>
    <n v="17956"/>
    <n v="249"/>
    <n v="1"/>
    <n v="12.75"/>
    <n v="2"/>
    <n v="1"/>
    <n v="1"/>
    <x v="3"/>
    <x v="0"/>
    <x v="0"/>
  </r>
  <r>
    <n v="17957"/>
    <n v="66"/>
    <n v="1"/>
    <n v="111.67999999999994"/>
    <n v="3"/>
    <n v="1"/>
    <n v="1"/>
    <x v="4"/>
    <x v="1"/>
    <x v="0"/>
  </r>
  <r>
    <n v="17958"/>
    <n v="116"/>
    <n v="2"/>
    <n v="973.88000000000022"/>
    <n v="3"/>
    <n v="2"/>
    <n v="3"/>
    <x v="4"/>
    <x v="0"/>
    <x v="0"/>
  </r>
  <r>
    <n v="17959"/>
    <n v="592"/>
    <n v="1"/>
    <n v="140.75"/>
    <n v="1"/>
    <n v="1"/>
    <n v="1"/>
    <x v="3"/>
    <x v="0"/>
    <x v="0"/>
  </r>
  <r>
    <n v="17960"/>
    <n v="171"/>
    <n v="3"/>
    <n v="135.07999999999996"/>
    <n v="3"/>
    <n v="3"/>
    <n v="1"/>
    <x v="4"/>
    <x v="0"/>
    <x v="0"/>
  </r>
  <r>
    <n v="17961"/>
    <n v="21"/>
    <n v="100"/>
    <n v="2995.5400000000254"/>
    <n v="4"/>
    <n v="5"/>
    <n v="5"/>
    <x v="1"/>
    <x v="1"/>
    <x v="0"/>
  </r>
  <r>
    <n v="17962"/>
    <n v="142"/>
    <n v="4"/>
    <n v="687.41999999999916"/>
    <n v="3"/>
    <n v="3"/>
    <n v="3"/>
    <x v="2"/>
    <x v="0"/>
    <x v="0"/>
  </r>
  <r>
    <n v="17963"/>
    <n v="471"/>
    <n v="4"/>
    <n v="651.5100000000001"/>
    <n v="1"/>
    <n v="3"/>
    <n v="3"/>
    <x v="0"/>
    <x v="0"/>
    <x v="0"/>
  </r>
  <r>
    <n v="17964"/>
    <n v="31"/>
    <n v="2"/>
    <n v="733.46000000000174"/>
    <n v="4"/>
    <n v="2"/>
    <n v="3"/>
    <x v="5"/>
    <x v="1"/>
    <x v="0"/>
  </r>
  <r>
    <n v="17965"/>
    <n v="37"/>
    <n v="29"/>
    <n v="7240.9800000001351"/>
    <n v="4"/>
    <n v="5"/>
    <n v="5"/>
    <x v="1"/>
    <x v="1"/>
    <x v="0"/>
  </r>
  <r>
    <n v="17966"/>
    <n v="37"/>
    <n v="10"/>
    <n v="1974.4200000000044"/>
    <n v="4"/>
    <n v="5"/>
    <n v="4"/>
    <x v="1"/>
    <x v="1"/>
    <x v="0"/>
  </r>
  <r>
    <n v="17967"/>
    <n v="371"/>
    <n v="2"/>
    <n v="357.2900000000007"/>
    <n v="2"/>
    <n v="2"/>
    <n v="2"/>
    <x v="3"/>
    <x v="0"/>
    <x v="0"/>
  </r>
  <r>
    <n v="17968"/>
    <n v="373"/>
    <n v="4"/>
    <n v="888.04000000000076"/>
    <n v="2"/>
    <n v="3"/>
    <n v="3"/>
    <x v="0"/>
    <x v="0"/>
    <x v="0"/>
  </r>
  <r>
    <n v="17969"/>
    <n v="166"/>
    <n v="20"/>
    <n v="2369.9400000000019"/>
    <n v="3"/>
    <n v="5"/>
    <n v="4"/>
    <x v="2"/>
    <x v="0"/>
    <x v="0"/>
  </r>
  <r>
    <n v="17970"/>
    <n v="211"/>
    <n v="1"/>
    <n v="582.59"/>
    <n v="2"/>
    <n v="1"/>
    <n v="2"/>
    <x v="3"/>
    <x v="0"/>
    <x v="0"/>
  </r>
  <r>
    <n v="17971"/>
    <n v="548"/>
    <n v="1"/>
    <n v="161.94000000000003"/>
    <n v="1"/>
    <n v="1"/>
    <n v="1"/>
    <x v="3"/>
    <x v="0"/>
    <x v="0"/>
  </r>
  <r>
    <n v="17972"/>
    <n v="241"/>
    <n v="1"/>
    <n v="136.04"/>
    <n v="2"/>
    <n v="1"/>
    <n v="1"/>
    <x v="3"/>
    <x v="0"/>
    <x v="0"/>
  </r>
  <r>
    <n v="17973"/>
    <n v="51"/>
    <n v="1"/>
    <n v="337.04"/>
    <n v="4"/>
    <n v="1"/>
    <n v="2"/>
    <x v="5"/>
    <x v="1"/>
    <x v="0"/>
  </r>
  <r>
    <n v="17974"/>
    <n v="24"/>
    <n v="6"/>
    <n v="1858.0600000000152"/>
    <n v="4"/>
    <n v="4"/>
    <n v="4"/>
    <x v="1"/>
    <x v="1"/>
    <x v="0"/>
  </r>
  <r>
    <n v="17975"/>
    <n v="15"/>
    <n v="24"/>
    <n v="7028.8300000000472"/>
    <n v="5"/>
    <n v="5"/>
    <n v="5"/>
    <x v="1"/>
    <x v="1"/>
    <x v="0"/>
  </r>
  <r>
    <n v="17976"/>
    <n v="372"/>
    <n v="1"/>
    <n v="706.38000000000056"/>
    <n v="2"/>
    <n v="1"/>
    <n v="3"/>
    <x v="4"/>
    <x v="0"/>
    <x v="0"/>
  </r>
  <r>
    <n v="17977"/>
    <n v="29"/>
    <n v="2"/>
    <n v="1565.6300000000022"/>
    <n v="4"/>
    <n v="2"/>
    <n v="4"/>
    <x v="5"/>
    <x v="1"/>
    <x v="0"/>
  </r>
  <r>
    <n v="17978"/>
    <n v="365"/>
    <n v="4"/>
    <n v="1461.7599999999979"/>
    <n v="2"/>
    <n v="3"/>
    <n v="4"/>
    <x v="0"/>
    <x v="0"/>
    <x v="0"/>
  </r>
  <r>
    <n v="17979"/>
    <n v="35"/>
    <n v="4"/>
    <n v="757.7100000000022"/>
    <n v="4"/>
    <n v="3"/>
    <n v="3"/>
    <x v="2"/>
    <x v="1"/>
    <x v="0"/>
  </r>
  <r>
    <n v="17980"/>
    <n v="165"/>
    <n v="4"/>
    <n v="1033.4199999999987"/>
    <n v="3"/>
    <n v="3"/>
    <n v="3"/>
    <x v="2"/>
    <x v="0"/>
    <x v="0"/>
  </r>
  <r>
    <n v="17981"/>
    <n v="410"/>
    <n v="1"/>
    <n v="239.11999999999992"/>
    <n v="2"/>
    <n v="1"/>
    <n v="1"/>
    <x v="3"/>
    <x v="0"/>
    <x v="0"/>
  </r>
  <r>
    <n v="17982"/>
    <n v="680"/>
    <n v="1"/>
    <n v="138.18000000000004"/>
    <n v="1"/>
    <n v="1"/>
    <n v="1"/>
    <x v="3"/>
    <x v="0"/>
    <x v="0"/>
  </r>
  <r>
    <n v="17983"/>
    <n v="395"/>
    <n v="1"/>
    <n v="171.71"/>
    <n v="2"/>
    <n v="1"/>
    <n v="1"/>
    <x v="3"/>
    <x v="0"/>
    <x v="0"/>
  </r>
  <r>
    <n v="17984"/>
    <n v="145"/>
    <n v="5"/>
    <n v="1191.2699999999979"/>
    <n v="3"/>
    <n v="4"/>
    <n v="3"/>
    <x v="2"/>
    <x v="0"/>
    <x v="0"/>
  </r>
  <r>
    <n v="17985"/>
    <n v="22"/>
    <n v="1"/>
    <n v="634.95000000000027"/>
    <n v="4"/>
    <n v="1"/>
    <n v="3"/>
    <x v="5"/>
    <x v="1"/>
    <x v="0"/>
  </r>
  <r>
    <n v="17986"/>
    <n v="56"/>
    <n v="1"/>
    <n v="20.8"/>
    <n v="4"/>
    <n v="1"/>
    <n v="1"/>
    <x v="5"/>
    <x v="1"/>
    <x v="0"/>
  </r>
  <r>
    <n v="17987"/>
    <n v="185"/>
    <n v="5"/>
    <n v="1003.6400000000034"/>
    <n v="3"/>
    <n v="4"/>
    <n v="3"/>
    <x v="2"/>
    <x v="0"/>
    <x v="0"/>
  </r>
  <r>
    <n v="17988"/>
    <n v="11"/>
    <n v="14"/>
    <n v="489.54000000000048"/>
    <n v="5"/>
    <n v="5"/>
    <n v="2"/>
    <x v="4"/>
    <x v="1"/>
    <x v="0"/>
  </r>
  <r>
    <n v="17989"/>
    <n v="379"/>
    <n v="1"/>
    <n v="228.82999999999996"/>
    <n v="2"/>
    <n v="1"/>
    <n v="1"/>
    <x v="3"/>
    <x v="0"/>
    <x v="0"/>
  </r>
  <r>
    <n v="17990"/>
    <n v="236"/>
    <n v="6"/>
    <n v="1527.6100000000004"/>
    <n v="2"/>
    <n v="4"/>
    <n v="4"/>
    <x v="0"/>
    <x v="0"/>
    <x v="0"/>
  </r>
  <r>
    <n v="17991"/>
    <n v="225"/>
    <n v="3"/>
    <n v="320.54999999999984"/>
    <n v="2"/>
    <n v="3"/>
    <n v="2"/>
    <x v="0"/>
    <x v="0"/>
    <x v="0"/>
  </r>
  <r>
    <n v="17992"/>
    <n v="389"/>
    <n v="1"/>
    <n v="254.12999999999974"/>
    <n v="2"/>
    <n v="1"/>
    <n v="1"/>
    <x v="3"/>
    <x v="0"/>
    <x v="0"/>
  </r>
  <r>
    <n v="17993"/>
    <n v="617"/>
    <n v="1"/>
    <n v="235.19000000000014"/>
    <n v="1"/>
    <n v="1"/>
    <n v="1"/>
    <x v="3"/>
    <x v="0"/>
    <x v="0"/>
  </r>
  <r>
    <n v="17994"/>
    <n v="121"/>
    <n v="11"/>
    <n v="2313.3199999999888"/>
    <n v="3"/>
    <n v="5"/>
    <n v="4"/>
    <x v="2"/>
    <x v="0"/>
    <x v="0"/>
  </r>
  <r>
    <n v="17995"/>
    <n v="281"/>
    <n v="3"/>
    <n v="495.47999999999968"/>
    <n v="2"/>
    <n v="3"/>
    <n v="2"/>
    <x v="0"/>
    <x v="0"/>
    <x v="0"/>
  </r>
  <r>
    <n v="17996"/>
    <n v="379"/>
    <n v="3"/>
    <n v="482.33000000000089"/>
    <n v="2"/>
    <n v="3"/>
    <n v="2"/>
    <x v="0"/>
    <x v="0"/>
    <x v="0"/>
  </r>
  <r>
    <n v="17997"/>
    <n v="74"/>
    <n v="8"/>
    <n v="1970.6700000000017"/>
    <n v="3"/>
    <n v="4"/>
    <n v="4"/>
    <x v="2"/>
    <x v="1"/>
    <x v="0"/>
  </r>
  <r>
    <n v="17998"/>
    <n v="380"/>
    <n v="3"/>
    <n v="639.24000000000046"/>
    <n v="2"/>
    <n v="3"/>
    <n v="3"/>
    <x v="0"/>
    <x v="0"/>
    <x v="0"/>
  </r>
  <r>
    <n v="17999"/>
    <n v="37"/>
    <n v="3"/>
    <n v="730.89999999999714"/>
    <n v="4"/>
    <n v="3"/>
    <n v="3"/>
    <x v="2"/>
    <x v="1"/>
    <x v="0"/>
  </r>
  <r>
    <n v="18000"/>
    <n v="564"/>
    <n v="1"/>
    <n v="124.25"/>
    <n v="1"/>
    <n v="1"/>
    <n v="1"/>
    <x v="3"/>
    <x v="0"/>
    <x v="0"/>
  </r>
  <r>
    <n v="18001"/>
    <n v="12"/>
    <n v="6"/>
    <n v="953.83999999999753"/>
    <n v="5"/>
    <n v="4"/>
    <n v="3"/>
    <x v="2"/>
    <x v="1"/>
    <x v="0"/>
  </r>
  <r>
    <n v="18002"/>
    <n v="375"/>
    <n v="4"/>
    <n v="249.92000000000007"/>
    <n v="2"/>
    <n v="3"/>
    <n v="1"/>
    <x v="0"/>
    <x v="0"/>
    <x v="0"/>
  </r>
  <r>
    <n v="18003"/>
    <n v="376"/>
    <n v="1"/>
    <n v="358.6099999999999"/>
    <n v="2"/>
    <n v="1"/>
    <n v="2"/>
    <x v="3"/>
    <x v="0"/>
    <x v="0"/>
  </r>
  <r>
    <n v="18004"/>
    <n v="362"/>
    <n v="1"/>
    <n v="169.47000000000006"/>
    <n v="2"/>
    <n v="1"/>
    <n v="1"/>
    <x v="3"/>
    <x v="0"/>
    <x v="0"/>
  </r>
  <r>
    <n v="18005"/>
    <n v="3"/>
    <n v="2"/>
    <n v="249.71999999999974"/>
    <n v="5"/>
    <n v="2"/>
    <n v="1"/>
    <x v="5"/>
    <x v="1"/>
    <x v="0"/>
  </r>
  <r>
    <n v="18006"/>
    <n v="23"/>
    <n v="4"/>
    <n v="997.86000000000047"/>
    <n v="4"/>
    <n v="3"/>
    <n v="3"/>
    <x v="2"/>
    <x v="1"/>
    <x v="0"/>
  </r>
  <r>
    <n v="18007"/>
    <n v="392"/>
    <n v="1"/>
    <n v="220.31999999999985"/>
    <n v="2"/>
    <n v="1"/>
    <n v="1"/>
    <x v="3"/>
    <x v="0"/>
    <x v="0"/>
  </r>
  <r>
    <n v="18008"/>
    <n v="70"/>
    <n v="23"/>
    <n v="19787.129999999946"/>
    <n v="3"/>
    <n v="5"/>
    <n v="5"/>
    <x v="2"/>
    <x v="1"/>
    <x v="0"/>
  </r>
  <r>
    <n v="18009"/>
    <n v="235"/>
    <n v="8"/>
    <n v="2155.8300000000004"/>
    <n v="2"/>
    <n v="4"/>
    <n v="4"/>
    <x v="0"/>
    <x v="0"/>
    <x v="0"/>
  </r>
  <r>
    <n v="18010"/>
    <n v="256"/>
    <n v="1"/>
    <n v="174.8"/>
    <n v="2"/>
    <n v="1"/>
    <n v="1"/>
    <x v="3"/>
    <x v="0"/>
    <x v="0"/>
  </r>
  <r>
    <n v="18011"/>
    <n v="373"/>
    <n v="2"/>
    <n v="527.02999999999929"/>
    <n v="2"/>
    <n v="2"/>
    <n v="2"/>
    <x v="3"/>
    <x v="0"/>
    <x v="0"/>
  </r>
  <r>
    <n v="18012"/>
    <n v="723"/>
    <n v="1"/>
    <n v="115.29999999999997"/>
    <n v="1"/>
    <n v="1"/>
    <n v="1"/>
    <x v="3"/>
    <x v="0"/>
    <x v="0"/>
  </r>
  <r>
    <n v="18013"/>
    <n v="155"/>
    <n v="2"/>
    <n v="187.29"/>
    <n v="3"/>
    <n v="2"/>
    <n v="1"/>
    <x v="4"/>
    <x v="0"/>
    <x v="0"/>
  </r>
  <r>
    <n v="18014"/>
    <n v="28"/>
    <n v="1"/>
    <n v="166.42000000000004"/>
    <n v="4"/>
    <n v="1"/>
    <n v="1"/>
    <x v="5"/>
    <x v="1"/>
    <x v="0"/>
  </r>
  <r>
    <n v="18015"/>
    <n v="4"/>
    <n v="1"/>
    <n v="120.03"/>
    <n v="5"/>
    <n v="1"/>
    <n v="1"/>
    <x v="5"/>
    <x v="1"/>
    <x v="0"/>
  </r>
  <r>
    <n v="18016"/>
    <n v="32"/>
    <n v="7"/>
    <n v="1960.4599999999994"/>
    <n v="4"/>
    <n v="4"/>
    <n v="4"/>
    <x v="1"/>
    <x v="1"/>
    <x v="0"/>
  </r>
  <r>
    <n v="18017"/>
    <n v="81"/>
    <n v="4"/>
    <n v="688"/>
    <n v="3"/>
    <n v="3"/>
    <n v="3"/>
    <x v="2"/>
    <x v="1"/>
    <x v="0"/>
  </r>
  <r>
    <n v="18018"/>
    <n v="108"/>
    <n v="4"/>
    <n v="297.98999999999984"/>
    <n v="3"/>
    <n v="3"/>
    <n v="2"/>
    <x v="4"/>
    <x v="0"/>
    <x v="0"/>
  </r>
  <r>
    <n v="18019"/>
    <n v="51"/>
    <n v="1"/>
    <n v="38.449999999999996"/>
    <n v="4"/>
    <n v="1"/>
    <n v="1"/>
    <x v="5"/>
    <x v="1"/>
    <x v="0"/>
  </r>
  <r>
    <n v="18020"/>
    <n v="543"/>
    <n v="1"/>
    <n v="190.48"/>
    <n v="1"/>
    <n v="1"/>
    <n v="1"/>
    <x v="3"/>
    <x v="0"/>
    <x v="0"/>
  </r>
  <r>
    <n v="18021"/>
    <n v="509"/>
    <n v="2"/>
    <n v="227.06000000000014"/>
    <n v="1"/>
    <n v="2"/>
    <n v="1"/>
    <x v="3"/>
    <x v="0"/>
    <x v="0"/>
  </r>
  <r>
    <n v="18022"/>
    <n v="35"/>
    <n v="5"/>
    <n v="1651.7900000000075"/>
    <n v="4"/>
    <n v="4"/>
    <n v="4"/>
    <x v="1"/>
    <x v="1"/>
    <x v="0"/>
  </r>
  <r>
    <n v="18024"/>
    <n v="152"/>
    <n v="2"/>
    <n v="389.77999999999986"/>
    <n v="3"/>
    <n v="2"/>
    <n v="2"/>
    <x v="4"/>
    <x v="0"/>
    <x v="0"/>
  </r>
  <r>
    <n v="18025"/>
    <n v="379"/>
    <n v="6"/>
    <n v="1177.7200000000009"/>
    <n v="2"/>
    <n v="4"/>
    <n v="3"/>
    <x v="0"/>
    <x v="0"/>
    <x v="0"/>
  </r>
  <r>
    <n v="18026"/>
    <n v="500"/>
    <n v="2"/>
    <n v="2074.0699999999997"/>
    <n v="1"/>
    <n v="2"/>
    <n v="4"/>
    <x v="4"/>
    <x v="0"/>
    <x v="0"/>
  </r>
  <r>
    <n v="18027"/>
    <n v="98"/>
    <n v="1"/>
    <n v="115.30999999999997"/>
    <n v="3"/>
    <n v="1"/>
    <n v="1"/>
    <x v="4"/>
    <x v="0"/>
    <x v="0"/>
  </r>
  <r>
    <n v="18028"/>
    <n v="583"/>
    <n v="1"/>
    <n v="192.05"/>
    <n v="1"/>
    <n v="1"/>
    <n v="1"/>
    <x v="3"/>
    <x v="0"/>
    <x v="0"/>
  </r>
  <r>
    <n v="18029"/>
    <n v="642"/>
    <n v="1"/>
    <n v="433.77000000000015"/>
    <n v="1"/>
    <n v="1"/>
    <n v="2"/>
    <x v="3"/>
    <x v="0"/>
    <x v="0"/>
  </r>
  <r>
    <n v="18030"/>
    <n v="4"/>
    <n v="2"/>
    <n v="230.65000000000003"/>
    <n v="5"/>
    <n v="2"/>
    <n v="1"/>
    <x v="5"/>
    <x v="1"/>
    <x v="0"/>
  </r>
  <r>
    <n v="18031"/>
    <n v="378"/>
    <n v="1"/>
    <n v="462.09999999999951"/>
    <n v="2"/>
    <n v="1"/>
    <n v="2"/>
    <x v="3"/>
    <x v="0"/>
    <x v="0"/>
  </r>
  <r>
    <n v="18032"/>
    <n v="334"/>
    <n v="1"/>
    <n v="73.5"/>
    <n v="2"/>
    <n v="1"/>
    <n v="1"/>
    <x v="3"/>
    <x v="0"/>
    <x v="0"/>
  </r>
  <r>
    <n v="18033"/>
    <n v="65"/>
    <n v="1"/>
    <n v="97.969999999999928"/>
    <n v="3"/>
    <n v="1"/>
    <n v="1"/>
    <x v="4"/>
    <x v="1"/>
    <x v="0"/>
  </r>
  <r>
    <n v="18034"/>
    <n v="21"/>
    <n v="3"/>
    <n v="793.70000000000152"/>
    <n v="4"/>
    <n v="3"/>
    <n v="3"/>
    <x v="2"/>
    <x v="1"/>
    <x v="0"/>
  </r>
  <r>
    <n v="18035"/>
    <n v="35"/>
    <n v="5"/>
    <n v="1276.7400000000002"/>
    <n v="4"/>
    <n v="4"/>
    <n v="4"/>
    <x v="1"/>
    <x v="1"/>
    <x v="0"/>
  </r>
  <r>
    <n v="18036"/>
    <n v="32"/>
    <n v="11"/>
    <n v="1563.6400000000028"/>
    <n v="4"/>
    <n v="5"/>
    <n v="4"/>
    <x v="1"/>
    <x v="1"/>
    <x v="0"/>
  </r>
  <r>
    <n v="18037"/>
    <n v="154"/>
    <n v="15"/>
    <n v="167.42000000000004"/>
    <n v="3"/>
    <n v="5"/>
    <n v="1"/>
    <x v="4"/>
    <x v="0"/>
    <x v="0"/>
  </r>
  <r>
    <n v="18038"/>
    <n v="556"/>
    <n v="1"/>
    <n v="149.40999999999994"/>
    <n v="1"/>
    <n v="1"/>
    <n v="1"/>
    <x v="3"/>
    <x v="0"/>
    <x v="0"/>
  </r>
  <r>
    <n v="18039"/>
    <n v="374"/>
    <n v="4"/>
    <n v="579.16999999999859"/>
    <n v="2"/>
    <n v="3"/>
    <n v="2"/>
    <x v="0"/>
    <x v="0"/>
    <x v="0"/>
  </r>
  <r>
    <n v="18040"/>
    <n v="19"/>
    <n v="2"/>
    <n v="357.19999999999993"/>
    <n v="5"/>
    <n v="2"/>
    <n v="2"/>
    <x v="5"/>
    <x v="1"/>
    <x v="0"/>
  </r>
  <r>
    <n v="18041"/>
    <n v="11"/>
    <n v="38"/>
    <n v="8752.3799999999046"/>
    <n v="5"/>
    <n v="5"/>
    <n v="5"/>
    <x v="1"/>
    <x v="1"/>
    <x v="0"/>
  </r>
  <r>
    <n v="18042"/>
    <n v="53"/>
    <n v="2"/>
    <n v="281.15000000000003"/>
    <n v="4"/>
    <n v="2"/>
    <n v="1"/>
    <x v="5"/>
    <x v="1"/>
    <x v="0"/>
  </r>
  <r>
    <n v="18043"/>
    <n v="24"/>
    <n v="3"/>
    <n v="875.97000000000082"/>
    <n v="4"/>
    <n v="3"/>
    <n v="3"/>
    <x v="2"/>
    <x v="1"/>
    <x v="0"/>
  </r>
  <r>
    <n v="18044"/>
    <n v="4"/>
    <n v="18"/>
    <n v="3505.6099999999888"/>
    <n v="5"/>
    <n v="5"/>
    <n v="5"/>
    <x v="1"/>
    <x v="1"/>
    <x v="0"/>
  </r>
  <r>
    <n v="18045"/>
    <n v="45"/>
    <n v="1"/>
    <n v="189.39999999999984"/>
    <n v="4"/>
    <n v="1"/>
    <n v="1"/>
    <x v="5"/>
    <x v="1"/>
    <x v="0"/>
  </r>
  <r>
    <n v="18046"/>
    <n v="649"/>
    <n v="1"/>
    <n v="189.63000000000008"/>
    <n v="1"/>
    <n v="1"/>
    <n v="1"/>
    <x v="3"/>
    <x v="0"/>
    <x v="0"/>
  </r>
  <r>
    <n v="18047"/>
    <n v="381"/>
    <n v="2"/>
    <n v="342.6899999999996"/>
    <n v="2"/>
    <n v="2"/>
    <n v="2"/>
    <x v="3"/>
    <x v="0"/>
    <x v="0"/>
  </r>
  <r>
    <n v="18048"/>
    <n v="203"/>
    <n v="3"/>
    <n v="401.72999999999979"/>
    <n v="2"/>
    <n v="3"/>
    <n v="2"/>
    <x v="0"/>
    <x v="0"/>
    <x v="0"/>
  </r>
  <r>
    <n v="18049"/>
    <n v="437"/>
    <n v="2"/>
    <n v="556.51999999999907"/>
    <n v="1"/>
    <n v="2"/>
    <n v="2"/>
    <x v="3"/>
    <x v="0"/>
    <x v="0"/>
  </r>
  <r>
    <n v="18050"/>
    <n v="359"/>
    <n v="2"/>
    <n v="412.06000000000012"/>
    <n v="2"/>
    <n v="2"/>
    <n v="2"/>
    <x v="3"/>
    <x v="0"/>
    <x v="0"/>
  </r>
  <r>
    <n v="18051"/>
    <n v="634"/>
    <n v="7"/>
    <n v="2282.2799999999993"/>
    <n v="1"/>
    <n v="4"/>
    <n v="4"/>
    <x v="0"/>
    <x v="0"/>
    <x v="0"/>
  </r>
  <r>
    <n v="18052"/>
    <n v="564"/>
    <n v="1"/>
    <n v="10877.179999999997"/>
    <n v="1"/>
    <n v="1"/>
    <n v="5"/>
    <x v="4"/>
    <x v="0"/>
    <x v="0"/>
  </r>
  <r>
    <n v="18053"/>
    <n v="70"/>
    <n v="3"/>
    <n v="571.06999999999982"/>
    <n v="3"/>
    <n v="3"/>
    <n v="2"/>
    <x v="4"/>
    <x v="1"/>
    <x v="0"/>
  </r>
  <r>
    <n v="18054"/>
    <n v="392"/>
    <n v="1"/>
    <n v="176.5"/>
    <n v="2"/>
    <n v="1"/>
    <n v="1"/>
    <x v="3"/>
    <x v="0"/>
    <x v="0"/>
  </r>
  <r>
    <n v="18055"/>
    <n v="7"/>
    <n v="14"/>
    <n v="11195.570000000071"/>
    <n v="5"/>
    <n v="5"/>
    <n v="5"/>
    <x v="1"/>
    <x v="1"/>
    <x v="0"/>
  </r>
  <r>
    <n v="18056"/>
    <n v="288"/>
    <n v="2"/>
    <n v="554.60000000000025"/>
    <n v="2"/>
    <n v="2"/>
    <n v="2"/>
    <x v="3"/>
    <x v="0"/>
    <x v="0"/>
  </r>
  <r>
    <n v="18057"/>
    <n v="393"/>
    <n v="3"/>
    <n v="1203.5599999999984"/>
    <n v="2"/>
    <n v="3"/>
    <n v="3"/>
    <x v="0"/>
    <x v="0"/>
    <x v="0"/>
  </r>
  <r>
    <n v="18058"/>
    <n v="9"/>
    <n v="3"/>
    <n v="774.06"/>
    <n v="5"/>
    <n v="3"/>
    <n v="3"/>
    <x v="2"/>
    <x v="1"/>
    <x v="0"/>
  </r>
  <r>
    <n v="18059"/>
    <n v="23"/>
    <n v="3"/>
    <n v="306.46000000000009"/>
    <n v="4"/>
    <n v="3"/>
    <n v="2"/>
    <x v="4"/>
    <x v="1"/>
    <x v="0"/>
  </r>
  <r>
    <n v="18060"/>
    <n v="408"/>
    <n v="2"/>
    <n v="1185.4600000000012"/>
    <n v="2"/>
    <n v="2"/>
    <n v="3"/>
    <x v="4"/>
    <x v="0"/>
    <x v="0"/>
  </r>
  <r>
    <n v="18061"/>
    <n v="21"/>
    <n v="28"/>
    <n v="6488.9699999999812"/>
    <n v="4"/>
    <n v="5"/>
    <n v="5"/>
    <x v="1"/>
    <x v="1"/>
    <x v="0"/>
  </r>
  <r>
    <n v="18062"/>
    <n v="173"/>
    <n v="6"/>
    <n v="1632.6699999999987"/>
    <n v="3"/>
    <n v="4"/>
    <n v="4"/>
    <x v="2"/>
    <x v="0"/>
    <x v="0"/>
  </r>
  <r>
    <n v="18063"/>
    <n v="390"/>
    <n v="2"/>
    <n v="186.60000000000002"/>
    <n v="2"/>
    <n v="2"/>
    <n v="1"/>
    <x v="3"/>
    <x v="0"/>
    <x v="0"/>
  </r>
  <r>
    <n v="18064"/>
    <n v="133"/>
    <n v="11"/>
    <n v="4495.0300000000016"/>
    <n v="3"/>
    <n v="5"/>
    <n v="5"/>
    <x v="2"/>
    <x v="0"/>
    <x v="0"/>
  </r>
  <r>
    <n v="18065"/>
    <n v="5"/>
    <n v="29"/>
    <n v="5866.6300000000574"/>
    <n v="5"/>
    <n v="5"/>
    <n v="5"/>
    <x v="1"/>
    <x v="1"/>
    <x v="0"/>
  </r>
  <r>
    <n v="18066"/>
    <n v="75"/>
    <n v="3"/>
    <n v="1440.3999999999999"/>
    <n v="3"/>
    <n v="3"/>
    <n v="4"/>
    <x v="2"/>
    <x v="1"/>
    <x v="0"/>
  </r>
  <r>
    <n v="18067"/>
    <n v="40"/>
    <n v="1"/>
    <n v="396.33"/>
    <n v="4"/>
    <n v="1"/>
    <n v="2"/>
    <x v="5"/>
    <x v="1"/>
    <x v="0"/>
  </r>
  <r>
    <n v="18068"/>
    <n v="289"/>
    <n v="1"/>
    <n v="101.69999999999999"/>
    <n v="2"/>
    <n v="1"/>
    <n v="1"/>
    <x v="3"/>
    <x v="0"/>
    <x v="0"/>
  </r>
  <r>
    <n v="18069"/>
    <n v="26"/>
    <n v="11"/>
    <n v="4540.5600000000159"/>
    <n v="4"/>
    <n v="5"/>
    <n v="5"/>
    <x v="1"/>
    <x v="1"/>
    <x v="0"/>
  </r>
  <r>
    <n v="18070"/>
    <n v="669"/>
    <n v="1"/>
    <n v="314.09999999999997"/>
    <n v="1"/>
    <n v="1"/>
    <n v="2"/>
    <x v="3"/>
    <x v="0"/>
    <x v="0"/>
  </r>
  <r>
    <n v="18071"/>
    <n v="257"/>
    <n v="6"/>
    <n v="1428.630000000001"/>
    <n v="2"/>
    <n v="4"/>
    <n v="4"/>
    <x v="0"/>
    <x v="0"/>
    <x v="0"/>
  </r>
  <r>
    <n v="18072"/>
    <n v="185"/>
    <n v="1"/>
    <n v="247.44"/>
    <n v="3"/>
    <n v="1"/>
    <n v="1"/>
    <x v="4"/>
    <x v="0"/>
    <x v="0"/>
  </r>
  <r>
    <n v="18073"/>
    <n v="114"/>
    <n v="12"/>
    <n v="3877.5199999999977"/>
    <n v="3"/>
    <n v="5"/>
    <n v="5"/>
    <x v="2"/>
    <x v="0"/>
    <x v="0"/>
  </r>
  <r>
    <n v="18074"/>
    <n v="373"/>
    <n v="2"/>
    <n v="1509.0399999999991"/>
    <n v="2"/>
    <n v="2"/>
    <n v="4"/>
    <x v="4"/>
    <x v="0"/>
    <x v="0"/>
  </r>
  <r>
    <n v="18075"/>
    <n v="23"/>
    <n v="20"/>
    <n v="5783.2900000000327"/>
    <n v="4"/>
    <n v="5"/>
    <n v="5"/>
    <x v="1"/>
    <x v="1"/>
    <x v="0"/>
  </r>
  <r>
    <n v="18076"/>
    <n v="380"/>
    <n v="1"/>
    <n v="151.49"/>
    <n v="2"/>
    <n v="1"/>
    <n v="1"/>
    <x v="3"/>
    <x v="0"/>
    <x v="0"/>
  </r>
  <r>
    <n v="18077"/>
    <n v="8"/>
    <n v="18"/>
    <n v="4338.5599999999995"/>
    <n v="5"/>
    <n v="5"/>
    <n v="5"/>
    <x v="1"/>
    <x v="1"/>
    <x v="0"/>
  </r>
  <r>
    <n v="18078"/>
    <n v="217"/>
    <n v="4"/>
    <n v="844.599999999999"/>
    <n v="2"/>
    <n v="3"/>
    <n v="3"/>
    <x v="0"/>
    <x v="0"/>
    <x v="0"/>
  </r>
  <r>
    <n v="18079"/>
    <n v="45"/>
    <n v="5"/>
    <n v="4242.7499999999991"/>
    <n v="4"/>
    <n v="4"/>
    <n v="5"/>
    <x v="1"/>
    <x v="1"/>
    <x v="0"/>
  </r>
  <r>
    <n v="18080"/>
    <n v="18"/>
    <n v="2"/>
    <n v="1231.5"/>
    <n v="5"/>
    <n v="2"/>
    <n v="3"/>
    <x v="5"/>
    <x v="1"/>
    <x v="0"/>
  </r>
  <r>
    <n v="18081"/>
    <n v="36"/>
    <n v="3"/>
    <n v="343.44999999999993"/>
    <n v="4"/>
    <n v="3"/>
    <n v="2"/>
    <x v="4"/>
    <x v="1"/>
    <x v="0"/>
  </r>
  <r>
    <n v="18082"/>
    <n v="25"/>
    <n v="1"/>
    <n v="703.37000000000069"/>
    <n v="4"/>
    <n v="1"/>
    <n v="3"/>
    <x v="5"/>
    <x v="1"/>
    <x v="0"/>
  </r>
  <r>
    <n v="18083"/>
    <n v="397"/>
    <n v="1"/>
    <n v="470.72999999999968"/>
    <n v="2"/>
    <n v="1"/>
    <n v="2"/>
    <x v="3"/>
    <x v="0"/>
    <x v="0"/>
  </r>
  <r>
    <n v="18084"/>
    <n v="16"/>
    <n v="3"/>
    <n v="812.93000000000006"/>
    <n v="5"/>
    <n v="3"/>
    <n v="3"/>
    <x v="2"/>
    <x v="1"/>
    <x v="0"/>
  </r>
  <r>
    <n v="18085"/>
    <n v="330"/>
    <n v="4"/>
    <n v="1645.7499999999998"/>
    <n v="2"/>
    <n v="3"/>
    <n v="4"/>
    <x v="0"/>
    <x v="0"/>
    <x v="0"/>
  </r>
  <r>
    <n v="18086"/>
    <n v="274"/>
    <n v="1"/>
    <n v="101.34"/>
    <n v="2"/>
    <n v="1"/>
    <n v="1"/>
    <x v="3"/>
    <x v="0"/>
    <x v="0"/>
  </r>
  <r>
    <n v="18087"/>
    <n v="98"/>
    <n v="17"/>
    <n v="14761.520000000013"/>
    <n v="3"/>
    <n v="5"/>
    <n v="5"/>
    <x v="2"/>
    <x v="0"/>
    <x v="0"/>
  </r>
  <r>
    <n v="18088"/>
    <n v="61"/>
    <n v="1"/>
    <n v="167.67000000000004"/>
    <n v="3"/>
    <n v="1"/>
    <n v="1"/>
    <x v="4"/>
    <x v="1"/>
    <x v="0"/>
  </r>
  <r>
    <n v="18089"/>
    <n v="446"/>
    <n v="1"/>
    <n v="428.44999999999993"/>
    <n v="1"/>
    <n v="1"/>
    <n v="2"/>
    <x v="3"/>
    <x v="0"/>
    <x v="0"/>
  </r>
  <r>
    <n v="18090"/>
    <n v="421"/>
    <n v="1"/>
    <n v="349.40000000000015"/>
    <n v="1"/>
    <n v="1"/>
    <n v="2"/>
    <x v="3"/>
    <x v="0"/>
    <x v="0"/>
  </r>
  <r>
    <n v="18091"/>
    <n v="593"/>
    <n v="1"/>
    <n v="360.85000000000014"/>
    <n v="1"/>
    <n v="1"/>
    <n v="2"/>
    <x v="3"/>
    <x v="0"/>
    <x v="0"/>
  </r>
  <r>
    <n v="18092"/>
    <n v="2"/>
    <n v="18"/>
    <n v="16179.439999999984"/>
    <n v="5"/>
    <n v="5"/>
    <n v="5"/>
    <x v="1"/>
    <x v="1"/>
    <x v="0"/>
  </r>
  <r>
    <n v="18093"/>
    <n v="93"/>
    <n v="8"/>
    <n v="4452.7099999999955"/>
    <n v="3"/>
    <n v="4"/>
    <n v="5"/>
    <x v="2"/>
    <x v="0"/>
    <x v="0"/>
  </r>
  <r>
    <n v="18094"/>
    <n v="81"/>
    <n v="13"/>
    <n v="6391.5200000000114"/>
    <n v="3"/>
    <n v="5"/>
    <n v="5"/>
    <x v="2"/>
    <x v="1"/>
    <x v="0"/>
  </r>
  <r>
    <n v="18095"/>
    <n v="312"/>
    <n v="5"/>
    <n v="2303.0899999999979"/>
    <n v="2"/>
    <n v="4"/>
    <n v="4"/>
    <x v="0"/>
    <x v="0"/>
    <x v="0"/>
  </r>
  <r>
    <n v="18096"/>
    <n v="11"/>
    <n v="6"/>
    <n v="1805.2800000000184"/>
    <n v="5"/>
    <n v="4"/>
    <n v="4"/>
    <x v="1"/>
    <x v="1"/>
    <x v="0"/>
  </r>
  <r>
    <n v="18097"/>
    <n v="7"/>
    <n v="11"/>
    <n v="4663.3199999999897"/>
    <n v="5"/>
    <n v="5"/>
    <n v="5"/>
    <x v="1"/>
    <x v="1"/>
    <x v="0"/>
  </r>
  <r>
    <n v="18098"/>
    <n v="396"/>
    <n v="1"/>
    <n v="550.83999999999889"/>
    <n v="2"/>
    <n v="1"/>
    <n v="2"/>
    <x v="3"/>
    <x v="0"/>
    <x v="0"/>
  </r>
  <r>
    <n v="18099"/>
    <n v="127"/>
    <n v="1"/>
    <n v="168.31"/>
    <n v="3"/>
    <n v="1"/>
    <n v="1"/>
    <x v="4"/>
    <x v="0"/>
    <x v="0"/>
  </r>
  <r>
    <n v="18100"/>
    <n v="550"/>
    <n v="1"/>
    <n v="451.55999999999989"/>
    <n v="1"/>
    <n v="1"/>
    <n v="2"/>
    <x v="3"/>
    <x v="0"/>
    <x v="0"/>
  </r>
  <r>
    <n v="18101"/>
    <n v="11"/>
    <n v="5"/>
    <n v="629.16000000000179"/>
    <n v="5"/>
    <n v="4"/>
    <n v="3"/>
    <x v="2"/>
    <x v="1"/>
    <x v="0"/>
  </r>
  <r>
    <n v="18102"/>
    <n v="0"/>
    <n v="145"/>
    <n v="608821.65000000026"/>
    <n v="5"/>
    <n v="5"/>
    <n v="5"/>
    <x v="1"/>
    <x v="1"/>
    <x v="0"/>
  </r>
  <r>
    <n v="18103"/>
    <n v="549"/>
    <n v="1"/>
    <n v="105.79999999999998"/>
    <n v="1"/>
    <n v="1"/>
    <n v="1"/>
    <x v="3"/>
    <x v="0"/>
    <x v="0"/>
  </r>
  <r>
    <n v="18104"/>
    <n v="37"/>
    <n v="1"/>
    <n v="754.63999999999976"/>
    <n v="4"/>
    <n v="1"/>
    <n v="3"/>
    <x v="5"/>
    <x v="1"/>
    <x v="0"/>
  </r>
  <r>
    <n v="18105"/>
    <n v="37"/>
    <n v="1"/>
    <n v="113.48"/>
    <n v="4"/>
    <n v="1"/>
    <n v="1"/>
    <x v="5"/>
    <x v="1"/>
    <x v="0"/>
  </r>
  <r>
    <n v="18106"/>
    <n v="329"/>
    <n v="6"/>
    <n v="1461.4599999999994"/>
    <n v="2"/>
    <n v="4"/>
    <n v="4"/>
    <x v="0"/>
    <x v="0"/>
    <x v="0"/>
  </r>
  <r>
    <n v="18107"/>
    <n v="442"/>
    <n v="1"/>
    <n v="167.13000000000008"/>
    <n v="1"/>
    <n v="1"/>
    <n v="1"/>
    <x v="3"/>
    <x v="0"/>
    <x v="0"/>
  </r>
  <r>
    <n v="18108"/>
    <n v="254"/>
    <n v="3"/>
    <n v="848.81"/>
    <n v="2"/>
    <n v="3"/>
    <n v="3"/>
    <x v="0"/>
    <x v="0"/>
    <x v="0"/>
  </r>
  <r>
    <n v="18109"/>
    <n v="1"/>
    <n v="38"/>
    <n v="9893.9599999999682"/>
    <n v="5"/>
    <n v="5"/>
    <n v="5"/>
    <x v="1"/>
    <x v="1"/>
    <x v="0"/>
  </r>
  <r>
    <n v="18110"/>
    <n v="19"/>
    <n v="2"/>
    <n v="435.43000000000018"/>
    <n v="5"/>
    <n v="2"/>
    <n v="2"/>
    <x v="5"/>
    <x v="1"/>
    <x v="0"/>
  </r>
  <r>
    <n v="18111"/>
    <n v="589"/>
    <n v="1"/>
    <n v="405.85000000000025"/>
    <n v="1"/>
    <n v="1"/>
    <n v="2"/>
    <x v="3"/>
    <x v="0"/>
    <x v="0"/>
  </r>
  <r>
    <n v="18112"/>
    <n v="12"/>
    <n v="4"/>
    <n v="775.95999999999935"/>
    <n v="5"/>
    <n v="3"/>
    <n v="3"/>
    <x v="2"/>
    <x v="1"/>
    <x v="0"/>
  </r>
  <r>
    <n v="18113"/>
    <n v="368"/>
    <n v="1"/>
    <n v="152.64000000000001"/>
    <n v="2"/>
    <n v="1"/>
    <n v="1"/>
    <x v="3"/>
    <x v="0"/>
    <x v="0"/>
  </r>
  <r>
    <n v="18114"/>
    <n v="290"/>
    <n v="1"/>
    <n v="220.10000000000008"/>
    <n v="2"/>
    <n v="1"/>
    <n v="1"/>
    <x v="3"/>
    <x v="0"/>
    <x v="0"/>
  </r>
  <r>
    <n v="18115"/>
    <n v="697"/>
    <n v="1"/>
    <n v="9.6999999999999993"/>
    <n v="1"/>
    <n v="1"/>
    <n v="1"/>
    <x v="3"/>
    <x v="0"/>
    <x v="0"/>
  </r>
  <r>
    <n v="18116"/>
    <n v="67"/>
    <n v="13"/>
    <n v="2154.3000000000261"/>
    <n v="3"/>
    <n v="5"/>
    <n v="4"/>
    <x v="2"/>
    <x v="1"/>
    <x v="0"/>
  </r>
  <r>
    <n v="18117"/>
    <n v="25"/>
    <n v="1"/>
    <n v="320.7200000000002"/>
    <n v="4"/>
    <n v="1"/>
    <n v="2"/>
    <x v="5"/>
    <x v="1"/>
    <x v="0"/>
  </r>
  <r>
    <n v="18118"/>
    <n v="10"/>
    <n v="29"/>
    <n v="6733.2200000000721"/>
    <n v="5"/>
    <n v="5"/>
    <n v="5"/>
    <x v="1"/>
    <x v="1"/>
    <x v="0"/>
  </r>
  <r>
    <n v="18119"/>
    <n v="367"/>
    <n v="1"/>
    <n v="362.24000000000035"/>
    <n v="2"/>
    <n v="1"/>
    <n v="2"/>
    <x v="3"/>
    <x v="0"/>
    <x v="0"/>
  </r>
  <r>
    <n v="18120"/>
    <n v="214"/>
    <n v="1"/>
    <n v="111.15000000000003"/>
    <n v="2"/>
    <n v="1"/>
    <n v="1"/>
    <x v="3"/>
    <x v="0"/>
    <x v="0"/>
  </r>
  <r>
    <n v="18121"/>
    <n v="149"/>
    <n v="2"/>
    <n v="673.0999999999998"/>
    <n v="3"/>
    <n v="2"/>
    <n v="3"/>
    <x v="4"/>
    <x v="0"/>
    <x v="0"/>
  </r>
  <r>
    <n v="18122"/>
    <n v="8"/>
    <n v="6"/>
    <n v="1826.209999999998"/>
    <n v="5"/>
    <n v="4"/>
    <n v="4"/>
    <x v="1"/>
    <x v="1"/>
    <x v="0"/>
  </r>
  <r>
    <n v="18123"/>
    <n v="24"/>
    <n v="3"/>
    <n v="684.58999999999946"/>
    <n v="4"/>
    <n v="3"/>
    <n v="3"/>
    <x v="2"/>
    <x v="1"/>
    <x v="0"/>
  </r>
  <r>
    <n v="18124"/>
    <n v="472"/>
    <n v="1"/>
    <n v="111.53000000000003"/>
    <n v="1"/>
    <n v="1"/>
    <n v="1"/>
    <x v="3"/>
    <x v="0"/>
    <x v="0"/>
  </r>
  <r>
    <n v="18125"/>
    <n v="29"/>
    <n v="4"/>
    <n v="1142.9899999999971"/>
    <n v="4"/>
    <n v="3"/>
    <n v="3"/>
    <x v="2"/>
    <x v="1"/>
    <x v="0"/>
  </r>
  <r>
    <n v="18126"/>
    <n v="60"/>
    <n v="1"/>
    <n v="206.82999999999996"/>
    <n v="3"/>
    <n v="1"/>
    <n v="1"/>
    <x v="4"/>
    <x v="1"/>
    <x v="0"/>
  </r>
  <r>
    <n v="18127"/>
    <n v="19"/>
    <n v="4"/>
    <n v="561.52999999999952"/>
    <n v="5"/>
    <n v="3"/>
    <n v="2"/>
    <x v="4"/>
    <x v="1"/>
    <x v="0"/>
  </r>
  <r>
    <n v="18128"/>
    <n v="537"/>
    <n v="1"/>
    <n v="420.04000000000048"/>
    <n v="1"/>
    <n v="1"/>
    <n v="2"/>
    <x v="3"/>
    <x v="0"/>
    <x v="0"/>
  </r>
  <r>
    <n v="18129"/>
    <n v="243"/>
    <n v="1"/>
    <n v="112.54999999999997"/>
    <n v="2"/>
    <n v="1"/>
    <n v="1"/>
    <x v="3"/>
    <x v="0"/>
    <x v="0"/>
  </r>
  <r>
    <n v="18130"/>
    <n v="15"/>
    <n v="3"/>
    <n v="1059.3899999999996"/>
    <n v="5"/>
    <n v="3"/>
    <n v="3"/>
    <x v="2"/>
    <x v="1"/>
    <x v="0"/>
  </r>
  <r>
    <n v="18131"/>
    <n v="631"/>
    <n v="1"/>
    <n v="222.95999999999998"/>
    <n v="1"/>
    <n v="1"/>
    <n v="1"/>
    <x v="3"/>
    <x v="0"/>
    <x v="0"/>
  </r>
  <r>
    <n v="18132"/>
    <n v="504"/>
    <n v="1"/>
    <n v="226.89999999999978"/>
    <n v="1"/>
    <n v="1"/>
    <n v="1"/>
    <x v="3"/>
    <x v="0"/>
    <x v="0"/>
  </r>
  <r>
    <n v="18133"/>
    <n v="212"/>
    <n v="1"/>
    <n v="931.49999999999989"/>
    <n v="2"/>
    <n v="1"/>
    <n v="3"/>
    <x v="4"/>
    <x v="0"/>
    <x v="0"/>
  </r>
  <r>
    <n v="18134"/>
    <n v="598"/>
    <n v="2"/>
    <n v="445"/>
    <n v="1"/>
    <n v="2"/>
    <n v="2"/>
    <x v="3"/>
    <x v="0"/>
    <x v="0"/>
  </r>
  <r>
    <n v="18135"/>
    <n v="29"/>
    <n v="10"/>
    <n v="1249.6200000000003"/>
    <n v="4"/>
    <n v="5"/>
    <n v="4"/>
    <x v="1"/>
    <x v="1"/>
    <x v="0"/>
  </r>
  <r>
    <n v="18136"/>
    <n v="63"/>
    <n v="5"/>
    <n v="1631.3599999999992"/>
    <n v="3"/>
    <n v="4"/>
    <n v="4"/>
    <x v="2"/>
    <x v="1"/>
    <x v="0"/>
  </r>
  <r>
    <n v="18137"/>
    <n v="551"/>
    <n v="2"/>
    <n v="145.99000000000012"/>
    <n v="1"/>
    <n v="2"/>
    <n v="1"/>
    <x v="3"/>
    <x v="0"/>
    <x v="0"/>
  </r>
  <r>
    <n v="18138"/>
    <n v="295"/>
    <n v="1"/>
    <n v="152.65"/>
    <n v="2"/>
    <n v="1"/>
    <n v="1"/>
    <x v="3"/>
    <x v="0"/>
    <x v="0"/>
  </r>
  <r>
    <n v="18139"/>
    <n v="17"/>
    <n v="6"/>
    <n v="8438.3400000000111"/>
    <n v="5"/>
    <n v="4"/>
    <n v="5"/>
    <x v="1"/>
    <x v="1"/>
    <x v="0"/>
  </r>
  <r>
    <n v="18140"/>
    <n v="473"/>
    <n v="1"/>
    <n v="536.40999999999985"/>
    <n v="1"/>
    <n v="1"/>
    <n v="2"/>
    <x v="3"/>
    <x v="0"/>
    <x v="40"/>
  </r>
  <r>
    <n v="18141"/>
    <n v="401"/>
    <n v="2"/>
    <n v="882.47000000000025"/>
    <n v="2"/>
    <n v="2"/>
    <n v="3"/>
    <x v="4"/>
    <x v="0"/>
    <x v="0"/>
  </r>
  <r>
    <n v="18142"/>
    <n v="157"/>
    <n v="2"/>
    <n v="1019.5200000000003"/>
    <n v="3"/>
    <n v="2"/>
    <n v="3"/>
    <x v="4"/>
    <x v="0"/>
    <x v="0"/>
  </r>
  <r>
    <n v="18143"/>
    <n v="116"/>
    <n v="2"/>
    <n v="1000.1600000000016"/>
    <n v="3"/>
    <n v="2"/>
    <n v="3"/>
    <x v="4"/>
    <x v="0"/>
    <x v="0"/>
  </r>
  <r>
    <n v="18144"/>
    <n v="7"/>
    <n v="19"/>
    <n v="5057.9999999999991"/>
    <n v="5"/>
    <n v="5"/>
    <n v="5"/>
    <x v="1"/>
    <x v="1"/>
    <x v="0"/>
  </r>
  <r>
    <n v="18145"/>
    <n v="12"/>
    <n v="11"/>
    <n v="5617.7900000000272"/>
    <n v="5"/>
    <n v="5"/>
    <n v="5"/>
    <x v="1"/>
    <x v="1"/>
    <x v="0"/>
  </r>
  <r>
    <n v="18146"/>
    <n v="140"/>
    <n v="2"/>
    <n v="160.34999999999994"/>
    <n v="3"/>
    <n v="2"/>
    <n v="1"/>
    <x v="4"/>
    <x v="0"/>
    <x v="0"/>
  </r>
  <r>
    <n v="18147"/>
    <n v="45"/>
    <n v="2"/>
    <n v="179.33999999999997"/>
    <n v="4"/>
    <n v="2"/>
    <n v="1"/>
    <x v="5"/>
    <x v="1"/>
    <x v="0"/>
  </r>
  <r>
    <n v="18148"/>
    <n v="646"/>
    <n v="1"/>
    <n v="114.1"/>
    <n v="1"/>
    <n v="1"/>
    <n v="1"/>
    <x v="3"/>
    <x v="0"/>
    <x v="0"/>
  </r>
  <r>
    <n v="18149"/>
    <n v="50"/>
    <n v="7"/>
    <n v="1624.7100000000012"/>
    <n v="4"/>
    <n v="4"/>
    <n v="4"/>
    <x v="1"/>
    <x v="1"/>
    <x v="0"/>
  </r>
  <r>
    <n v="18150"/>
    <n v="32"/>
    <n v="3"/>
    <n v="566.58000000000038"/>
    <n v="4"/>
    <n v="3"/>
    <n v="2"/>
    <x v="4"/>
    <x v="1"/>
    <x v="0"/>
  </r>
  <r>
    <n v="18151"/>
    <n v="134"/>
    <n v="6"/>
    <n v="1879.4400000000014"/>
    <n v="3"/>
    <n v="4"/>
    <n v="4"/>
    <x v="2"/>
    <x v="0"/>
    <x v="0"/>
  </r>
  <r>
    <n v="18152"/>
    <n v="646"/>
    <n v="1"/>
    <n v="426.69000000000005"/>
    <n v="1"/>
    <n v="1"/>
    <n v="2"/>
    <x v="3"/>
    <x v="0"/>
    <x v="0"/>
  </r>
  <r>
    <n v="18153"/>
    <n v="659"/>
    <n v="1"/>
    <n v="246.21999999999994"/>
    <n v="1"/>
    <n v="1"/>
    <n v="1"/>
    <x v="3"/>
    <x v="0"/>
    <x v="0"/>
  </r>
  <r>
    <n v="18154"/>
    <n v="3"/>
    <n v="5"/>
    <n v="932.59999999999911"/>
    <n v="5"/>
    <n v="4"/>
    <n v="3"/>
    <x v="2"/>
    <x v="1"/>
    <x v="0"/>
  </r>
  <r>
    <n v="18155"/>
    <n v="75"/>
    <n v="3"/>
    <n v="371.62000000000006"/>
    <n v="3"/>
    <n v="3"/>
    <n v="2"/>
    <x v="4"/>
    <x v="1"/>
    <x v="0"/>
  </r>
  <r>
    <n v="18156"/>
    <n v="12"/>
    <n v="2"/>
    <n v="941.17000000000246"/>
    <n v="5"/>
    <n v="2"/>
    <n v="3"/>
    <x v="5"/>
    <x v="1"/>
    <x v="0"/>
  </r>
  <r>
    <n v="18157"/>
    <n v="571"/>
    <n v="1"/>
    <n v="215.35000000000008"/>
    <n v="1"/>
    <n v="1"/>
    <n v="1"/>
    <x v="3"/>
    <x v="0"/>
    <x v="0"/>
  </r>
  <r>
    <n v="18158"/>
    <n v="9"/>
    <n v="2"/>
    <n v="453.39999999999981"/>
    <n v="5"/>
    <n v="2"/>
    <n v="2"/>
    <x v="5"/>
    <x v="1"/>
    <x v="0"/>
  </r>
  <r>
    <n v="18159"/>
    <n v="301"/>
    <n v="1"/>
    <n v="530.14999999999975"/>
    <n v="2"/>
    <n v="1"/>
    <n v="2"/>
    <x v="3"/>
    <x v="0"/>
    <x v="0"/>
  </r>
  <r>
    <n v="18160"/>
    <n v="57"/>
    <n v="3"/>
    <n v="1003.8799999999989"/>
    <n v="4"/>
    <n v="3"/>
    <n v="3"/>
    <x v="2"/>
    <x v="1"/>
    <x v="0"/>
  </r>
  <r>
    <n v="18161"/>
    <n v="15"/>
    <n v="6"/>
    <n v="1803.1000000000031"/>
    <n v="5"/>
    <n v="4"/>
    <n v="4"/>
    <x v="1"/>
    <x v="1"/>
    <x v="0"/>
  </r>
  <r>
    <n v="18162"/>
    <n v="732"/>
    <n v="1"/>
    <n v="379.15999999999991"/>
    <n v="1"/>
    <n v="1"/>
    <n v="2"/>
    <x v="3"/>
    <x v="0"/>
    <x v="0"/>
  </r>
  <r>
    <n v="18163"/>
    <n v="584"/>
    <n v="1"/>
    <n v="728.84"/>
    <n v="1"/>
    <n v="1"/>
    <n v="3"/>
    <x v="4"/>
    <x v="0"/>
    <x v="0"/>
  </r>
  <r>
    <n v="18164"/>
    <n v="37"/>
    <n v="1"/>
    <n v="399.64999999999986"/>
    <n v="4"/>
    <n v="1"/>
    <n v="2"/>
    <x v="5"/>
    <x v="1"/>
    <x v="0"/>
  </r>
  <r>
    <n v="18165"/>
    <n v="177"/>
    <n v="1"/>
    <n v="302.46000000000004"/>
    <n v="3"/>
    <n v="1"/>
    <n v="2"/>
    <x v="4"/>
    <x v="0"/>
    <x v="0"/>
  </r>
  <r>
    <n v="18166"/>
    <n v="623"/>
    <n v="1"/>
    <n v="175.5"/>
    <n v="1"/>
    <n v="1"/>
    <n v="1"/>
    <x v="3"/>
    <x v="0"/>
    <x v="0"/>
  </r>
  <r>
    <n v="18167"/>
    <n v="23"/>
    <n v="3"/>
    <n v="1384.8600000000004"/>
    <n v="4"/>
    <n v="3"/>
    <n v="4"/>
    <x v="2"/>
    <x v="1"/>
    <x v="0"/>
  </r>
  <r>
    <n v="18168"/>
    <n v="176"/>
    <n v="16"/>
    <n v="3770.2700000000145"/>
    <n v="3"/>
    <n v="5"/>
    <n v="5"/>
    <x v="2"/>
    <x v="0"/>
    <x v="0"/>
  </r>
  <r>
    <n v="18169"/>
    <n v="60"/>
    <n v="1"/>
    <n v="202.65000000000006"/>
    <n v="3"/>
    <n v="1"/>
    <n v="1"/>
    <x v="4"/>
    <x v="1"/>
    <x v="0"/>
  </r>
  <r>
    <n v="18170"/>
    <n v="33"/>
    <n v="9"/>
    <n v="2877.9999999999995"/>
    <n v="4"/>
    <n v="5"/>
    <n v="4"/>
    <x v="1"/>
    <x v="1"/>
    <x v="0"/>
  </r>
  <r>
    <n v="18171"/>
    <n v="58"/>
    <n v="9"/>
    <n v="2437.3099999999972"/>
    <n v="4"/>
    <n v="5"/>
    <n v="4"/>
    <x v="1"/>
    <x v="1"/>
    <x v="0"/>
  </r>
  <r>
    <n v="18172"/>
    <n v="14"/>
    <n v="52"/>
    <n v="17479.839999999898"/>
    <n v="5"/>
    <n v="5"/>
    <n v="5"/>
    <x v="1"/>
    <x v="1"/>
    <x v="0"/>
  </r>
  <r>
    <n v="18173"/>
    <n v="86"/>
    <n v="5"/>
    <n v="2696.36"/>
    <n v="3"/>
    <n v="4"/>
    <n v="4"/>
    <x v="2"/>
    <x v="1"/>
    <x v="0"/>
  </r>
  <r>
    <n v="18174"/>
    <n v="7"/>
    <n v="2"/>
    <n v="162.5"/>
    <n v="5"/>
    <n v="2"/>
    <n v="1"/>
    <x v="5"/>
    <x v="1"/>
    <x v="0"/>
  </r>
  <r>
    <n v="18175"/>
    <n v="675"/>
    <n v="1"/>
    <n v="176.10000000000005"/>
    <n v="1"/>
    <n v="1"/>
    <n v="1"/>
    <x v="3"/>
    <x v="0"/>
    <x v="0"/>
  </r>
  <r>
    <n v="18176"/>
    <n v="358"/>
    <n v="1"/>
    <n v="476.35000000000031"/>
    <n v="2"/>
    <n v="1"/>
    <n v="2"/>
    <x v="3"/>
    <x v="0"/>
    <x v="0"/>
  </r>
  <r>
    <n v="18177"/>
    <n v="31"/>
    <n v="9"/>
    <n v="2216.8699999999958"/>
    <n v="4"/>
    <n v="5"/>
    <n v="4"/>
    <x v="1"/>
    <x v="1"/>
    <x v="0"/>
  </r>
  <r>
    <n v="18178"/>
    <n v="128"/>
    <n v="11"/>
    <n v="6103.7399999999961"/>
    <n v="3"/>
    <n v="5"/>
    <n v="5"/>
    <x v="2"/>
    <x v="0"/>
    <x v="0"/>
  </r>
  <r>
    <n v="18179"/>
    <n v="9"/>
    <n v="8"/>
    <n v="2547.5499999999947"/>
    <n v="5"/>
    <n v="4"/>
    <n v="4"/>
    <x v="1"/>
    <x v="1"/>
    <x v="0"/>
  </r>
  <r>
    <n v="18180"/>
    <n v="4"/>
    <n v="6"/>
    <n v="1843.7499999999998"/>
    <n v="5"/>
    <n v="4"/>
    <n v="4"/>
    <x v="1"/>
    <x v="1"/>
    <x v="0"/>
  </r>
  <r>
    <n v="18181"/>
    <n v="24"/>
    <n v="5"/>
    <n v="1205.9400000000016"/>
    <n v="4"/>
    <n v="4"/>
    <n v="3"/>
    <x v="2"/>
    <x v="1"/>
    <x v="0"/>
  </r>
  <r>
    <n v="18182"/>
    <n v="463"/>
    <n v="1"/>
    <n v="291.13000000000005"/>
    <n v="1"/>
    <n v="1"/>
    <n v="1"/>
    <x v="3"/>
    <x v="0"/>
    <x v="0"/>
  </r>
  <r>
    <n v="18183"/>
    <n v="227"/>
    <n v="2"/>
    <n v="632.06999999999982"/>
    <n v="2"/>
    <n v="2"/>
    <n v="3"/>
    <x v="4"/>
    <x v="0"/>
    <x v="0"/>
  </r>
  <r>
    <n v="18184"/>
    <n v="15"/>
    <n v="1"/>
    <n v="49.8"/>
    <n v="5"/>
    <n v="1"/>
    <n v="1"/>
    <x v="5"/>
    <x v="1"/>
    <x v="0"/>
  </r>
  <r>
    <n v="18185"/>
    <n v="249"/>
    <n v="1"/>
    <n v="304.24999999999994"/>
    <n v="2"/>
    <n v="1"/>
    <n v="2"/>
    <x v="3"/>
    <x v="0"/>
    <x v="0"/>
  </r>
  <r>
    <n v="18186"/>
    <n v="722"/>
    <n v="1"/>
    <n v="329.58000000000004"/>
    <n v="1"/>
    <n v="1"/>
    <n v="2"/>
    <x v="3"/>
    <x v="0"/>
    <x v="0"/>
  </r>
  <r>
    <n v="18187"/>
    <n v="631"/>
    <n v="1"/>
    <n v="724.88999999999976"/>
    <n v="1"/>
    <n v="1"/>
    <n v="3"/>
    <x v="4"/>
    <x v="0"/>
    <x v="0"/>
  </r>
  <r>
    <n v="18188"/>
    <n v="15"/>
    <n v="6"/>
    <n v="3280.5900000000083"/>
    <n v="5"/>
    <n v="4"/>
    <n v="5"/>
    <x v="1"/>
    <x v="1"/>
    <x v="0"/>
  </r>
  <r>
    <n v="18189"/>
    <n v="77"/>
    <n v="3"/>
    <n v="1403.7299999999968"/>
    <n v="3"/>
    <n v="3"/>
    <n v="4"/>
    <x v="2"/>
    <x v="1"/>
    <x v="0"/>
  </r>
  <r>
    <n v="18190"/>
    <n v="192"/>
    <n v="5"/>
    <n v="745.61999999999966"/>
    <n v="2"/>
    <n v="4"/>
    <n v="3"/>
    <x v="0"/>
    <x v="0"/>
    <x v="0"/>
  </r>
  <r>
    <n v="18191"/>
    <n v="261"/>
    <n v="2"/>
    <n v="529.39999999999986"/>
    <n v="2"/>
    <n v="2"/>
    <n v="2"/>
    <x v="3"/>
    <x v="0"/>
    <x v="0"/>
  </r>
  <r>
    <n v="18192"/>
    <n v="71"/>
    <n v="1"/>
    <n v="957.97000000000048"/>
    <n v="3"/>
    <n v="1"/>
    <n v="3"/>
    <x v="4"/>
    <x v="1"/>
    <x v="0"/>
  </r>
  <r>
    <n v="18193"/>
    <n v="165"/>
    <n v="3"/>
    <n v="1207.3500000000004"/>
    <n v="3"/>
    <n v="3"/>
    <n v="3"/>
    <x v="2"/>
    <x v="0"/>
    <x v="0"/>
  </r>
  <r>
    <n v="18194"/>
    <n v="82"/>
    <n v="6"/>
    <n v="4162.0399999999972"/>
    <n v="3"/>
    <n v="4"/>
    <n v="5"/>
    <x v="2"/>
    <x v="1"/>
    <x v="0"/>
  </r>
  <r>
    <n v="18195"/>
    <n v="387"/>
    <n v="1"/>
    <n v="101.16"/>
    <n v="2"/>
    <n v="1"/>
    <n v="1"/>
    <x v="3"/>
    <x v="0"/>
    <x v="0"/>
  </r>
  <r>
    <n v="18196"/>
    <n v="95"/>
    <n v="4"/>
    <n v="1464.3099999999979"/>
    <n v="3"/>
    <n v="3"/>
    <n v="4"/>
    <x v="2"/>
    <x v="0"/>
    <x v="0"/>
  </r>
  <r>
    <n v="18197"/>
    <n v="575"/>
    <n v="1"/>
    <n v="230.09999999999997"/>
    <n v="1"/>
    <n v="1"/>
    <n v="1"/>
    <x v="3"/>
    <x v="0"/>
    <x v="0"/>
  </r>
  <r>
    <n v="18198"/>
    <n v="4"/>
    <n v="17"/>
    <n v="5425.5600000000204"/>
    <n v="5"/>
    <n v="5"/>
    <n v="5"/>
    <x v="1"/>
    <x v="1"/>
    <x v="0"/>
  </r>
  <r>
    <n v="18199"/>
    <n v="683"/>
    <n v="1"/>
    <n v="344.75000000000006"/>
    <n v="1"/>
    <n v="1"/>
    <n v="2"/>
    <x v="3"/>
    <x v="0"/>
    <x v="0"/>
  </r>
  <r>
    <n v="18200"/>
    <n v="106"/>
    <n v="1"/>
    <n v="163.8000000000001"/>
    <n v="3"/>
    <n v="1"/>
    <n v="1"/>
    <x v="4"/>
    <x v="0"/>
    <x v="0"/>
  </r>
  <r>
    <n v="18201"/>
    <n v="722"/>
    <n v="1"/>
    <n v="447.5300000000002"/>
    <n v="1"/>
    <n v="1"/>
    <n v="2"/>
    <x v="3"/>
    <x v="0"/>
    <x v="0"/>
  </r>
  <r>
    <n v="18202"/>
    <n v="199"/>
    <n v="3"/>
    <n v="1396.9900000000011"/>
    <n v="2"/>
    <n v="3"/>
    <n v="4"/>
    <x v="0"/>
    <x v="0"/>
    <x v="0"/>
  </r>
  <r>
    <n v="18203"/>
    <n v="157"/>
    <n v="4"/>
    <n v="504.41999999999922"/>
    <n v="3"/>
    <n v="3"/>
    <n v="2"/>
    <x v="4"/>
    <x v="0"/>
    <x v="0"/>
  </r>
  <r>
    <n v="18204"/>
    <n v="71"/>
    <n v="3"/>
    <n v="1993.7000000000071"/>
    <n v="3"/>
    <n v="3"/>
    <n v="4"/>
    <x v="2"/>
    <x v="1"/>
    <x v="0"/>
  </r>
  <r>
    <n v="18205"/>
    <n v="36"/>
    <n v="2"/>
    <n v="517.36000000000024"/>
    <n v="4"/>
    <n v="2"/>
    <n v="2"/>
    <x v="5"/>
    <x v="1"/>
    <x v="0"/>
  </r>
  <r>
    <n v="18206"/>
    <n v="553"/>
    <n v="1"/>
    <n v="314.65999999999991"/>
    <n v="1"/>
    <n v="1"/>
    <n v="2"/>
    <x v="3"/>
    <x v="0"/>
    <x v="0"/>
  </r>
  <r>
    <n v="18207"/>
    <n v="499"/>
    <n v="1"/>
    <n v="544.4699999999998"/>
    <n v="1"/>
    <n v="1"/>
    <n v="2"/>
    <x v="3"/>
    <x v="0"/>
    <x v="0"/>
  </r>
  <r>
    <n v="18208"/>
    <n v="565"/>
    <n v="1"/>
    <n v="360.08"/>
    <n v="1"/>
    <n v="1"/>
    <n v="2"/>
    <x v="3"/>
    <x v="0"/>
    <x v="0"/>
  </r>
  <r>
    <n v="18209"/>
    <n v="28"/>
    <n v="1"/>
    <n v="139.1"/>
    <n v="4"/>
    <n v="1"/>
    <n v="1"/>
    <x v="5"/>
    <x v="1"/>
    <x v="0"/>
  </r>
  <r>
    <n v="18210"/>
    <n v="1"/>
    <n v="7"/>
    <n v="2768.8300000000017"/>
    <n v="5"/>
    <n v="4"/>
    <n v="4"/>
    <x v="1"/>
    <x v="1"/>
    <x v="0"/>
  </r>
  <r>
    <n v="18211"/>
    <n v="25"/>
    <n v="5"/>
    <n v="600.06999999999982"/>
    <n v="4"/>
    <n v="4"/>
    <n v="2"/>
    <x v="4"/>
    <x v="1"/>
    <x v="0"/>
  </r>
  <r>
    <n v="18212"/>
    <n v="326"/>
    <n v="2"/>
    <n v="546.72000000000048"/>
    <n v="2"/>
    <n v="2"/>
    <n v="2"/>
    <x v="3"/>
    <x v="0"/>
    <x v="0"/>
  </r>
  <r>
    <n v="18213"/>
    <n v="236"/>
    <n v="1"/>
    <n v="232.48"/>
    <n v="2"/>
    <n v="1"/>
    <n v="1"/>
    <x v="3"/>
    <x v="0"/>
    <x v="0"/>
  </r>
  <r>
    <n v="18214"/>
    <n v="530"/>
    <n v="4"/>
    <n v="1780.3399999999979"/>
    <n v="1"/>
    <n v="3"/>
    <n v="4"/>
    <x v="0"/>
    <x v="0"/>
    <x v="0"/>
  </r>
  <r>
    <n v="18215"/>
    <n v="89"/>
    <n v="5"/>
    <n v="2247.489999999998"/>
    <n v="3"/>
    <n v="4"/>
    <n v="4"/>
    <x v="2"/>
    <x v="1"/>
    <x v="0"/>
  </r>
  <r>
    <n v="18216"/>
    <n v="31"/>
    <n v="1"/>
    <n v="481.75000000000006"/>
    <n v="4"/>
    <n v="1"/>
    <n v="2"/>
    <x v="5"/>
    <x v="1"/>
    <x v="0"/>
  </r>
  <r>
    <n v="18217"/>
    <n v="29"/>
    <n v="4"/>
    <n v="945.04000000000065"/>
    <n v="4"/>
    <n v="3"/>
    <n v="3"/>
    <x v="2"/>
    <x v="1"/>
    <x v="0"/>
  </r>
  <r>
    <n v="18218"/>
    <n v="211"/>
    <n v="4"/>
    <n v="1142.0000000000002"/>
    <n v="2"/>
    <n v="3"/>
    <n v="3"/>
    <x v="0"/>
    <x v="0"/>
    <x v="0"/>
  </r>
  <r>
    <n v="18219"/>
    <n v="2"/>
    <n v="17"/>
    <n v="3562.8900000000112"/>
    <n v="5"/>
    <n v="5"/>
    <n v="5"/>
    <x v="1"/>
    <x v="1"/>
    <x v="0"/>
  </r>
  <r>
    <n v="18220"/>
    <n v="226"/>
    <n v="6"/>
    <n v="1921.7600000000014"/>
    <n v="2"/>
    <n v="4"/>
    <n v="4"/>
    <x v="0"/>
    <x v="0"/>
    <x v="0"/>
  </r>
  <r>
    <n v="18221"/>
    <n v="22"/>
    <n v="6"/>
    <n v="1424.9400000000012"/>
    <n v="4"/>
    <n v="4"/>
    <n v="4"/>
    <x v="1"/>
    <x v="1"/>
    <x v="0"/>
  </r>
  <r>
    <n v="18222"/>
    <n v="92"/>
    <n v="1"/>
    <n v="443"/>
    <n v="3"/>
    <n v="1"/>
    <n v="2"/>
    <x v="4"/>
    <x v="0"/>
    <x v="0"/>
  </r>
  <r>
    <n v="18223"/>
    <n v="4"/>
    <n v="26"/>
    <n v="14000.849999999855"/>
    <n v="5"/>
    <n v="5"/>
    <n v="5"/>
    <x v="1"/>
    <x v="1"/>
    <x v="0"/>
  </r>
  <r>
    <n v="18224"/>
    <n v="263"/>
    <n v="1"/>
    <n v="158.95000000000002"/>
    <n v="2"/>
    <n v="1"/>
    <n v="1"/>
    <x v="3"/>
    <x v="0"/>
    <x v="0"/>
  </r>
  <r>
    <n v="18225"/>
    <n v="3"/>
    <n v="26"/>
    <n v="13054.25999999984"/>
    <n v="5"/>
    <n v="5"/>
    <n v="5"/>
    <x v="1"/>
    <x v="1"/>
    <x v="0"/>
  </r>
  <r>
    <n v="18226"/>
    <n v="44"/>
    <n v="26"/>
    <n v="11878.879999999948"/>
    <n v="4"/>
    <n v="5"/>
    <n v="5"/>
    <x v="1"/>
    <x v="1"/>
    <x v="0"/>
  </r>
  <r>
    <n v="18227"/>
    <n v="217"/>
    <n v="2"/>
    <n v="388.75"/>
    <n v="2"/>
    <n v="2"/>
    <n v="2"/>
    <x v="3"/>
    <x v="0"/>
    <x v="0"/>
  </r>
  <r>
    <n v="18228"/>
    <n v="56"/>
    <n v="2"/>
    <n v="779.9000000000002"/>
    <n v="4"/>
    <n v="2"/>
    <n v="3"/>
    <x v="5"/>
    <x v="1"/>
    <x v="0"/>
  </r>
  <r>
    <n v="18229"/>
    <n v="11"/>
    <n v="28"/>
    <n v="10803.709999999974"/>
    <n v="5"/>
    <n v="5"/>
    <n v="5"/>
    <x v="1"/>
    <x v="1"/>
    <x v="0"/>
  </r>
  <r>
    <n v="18230"/>
    <n v="9"/>
    <n v="9"/>
    <n v="4291.0600000000049"/>
    <n v="5"/>
    <n v="5"/>
    <n v="5"/>
    <x v="1"/>
    <x v="1"/>
    <x v="0"/>
  </r>
  <r>
    <n v="18231"/>
    <n v="192"/>
    <n v="28"/>
    <n v="6880.9700000000321"/>
    <n v="2"/>
    <n v="5"/>
    <n v="5"/>
    <x v="0"/>
    <x v="0"/>
    <x v="0"/>
  </r>
  <r>
    <n v="18232"/>
    <n v="81"/>
    <n v="4"/>
    <n v="592.97000000000082"/>
    <n v="3"/>
    <n v="3"/>
    <n v="2"/>
    <x v="4"/>
    <x v="1"/>
    <x v="0"/>
  </r>
  <r>
    <n v="18233"/>
    <n v="325"/>
    <n v="1"/>
    <n v="440"/>
    <n v="2"/>
    <n v="1"/>
    <n v="2"/>
    <x v="3"/>
    <x v="0"/>
    <x v="0"/>
  </r>
  <r>
    <n v="18234"/>
    <n v="551"/>
    <n v="1"/>
    <n v="179.60000000000005"/>
    <n v="1"/>
    <n v="1"/>
    <n v="1"/>
    <x v="3"/>
    <x v="0"/>
    <x v="0"/>
  </r>
  <r>
    <n v="18235"/>
    <n v="71"/>
    <n v="3"/>
    <n v="1796.4800000000009"/>
    <n v="3"/>
    <n v="3"/>
    <n v="4"/>
    <x v="2"/>
    <x v="1"/>
    <x v="0"/>
  </r>
  <r>
    <n v="18236"/>
    <n v="29"/>
    <n v="12"/>
    <n v="1795.3500000000031"/>
    <n v="4"/>
    <n v="5"/>
    <n v="4"/>
    <x v="1"/>
    <x v="1"/>
    <x v="0"/>
  </r>
  <r>
    <n v="18237"/>
    <n v="2"/>
    <n v="5"/>
    <n v="987.099999999999"/>
    <n v="5"/>
    <n v="4"/>
    <n v="3"/>
    <x v="2"/>
    <x v="1"/>
    <x v="0"/>
  </r>
  <r>
    <n v="18238"/>
    <n v="515"/>
    <n v="1"/>
    <n v="270.92"/>
    <n v="1"/>
    <n v="1"/>
    <n v="1"/>
    <x v="3"/>
    <x v="0"/>
    <x v="0"/>
  </r>
  <r>
    <n v="18239"/>
    <n v="218"/>
    <n v="6"/>
    <n v="2150.3599999999929"/>
    <n v="2"/>
    <n v="4"/>
    <n v="4"/>
    <x v="0"/>
    <x v="0"/>
    <x v="0"/>
  </r>
  <r>
    <n v="18240"/>
    <n v="46"/>
    <n v="1"/>
    <n v="422.58"/>
    <n v="4"/>
    <n v="1"/>
    <n v="2"/>
    <x v="5"/>
    <x v="1"/>
    <x v="0"/>
  </r>
  <r>
    <n v="18241"/>
    <n v="9"/>
    <n v="21"/>
    <n v="2986.9899999999916"/>
    <n v="5"/>
    <n v="5"/>
    <n v="5"/>
    <x v="1"/>
    <x v="1"/>
    <x v="0"/>
  </r>
  <r>
    <n v="18242"/>
    <n v="72"/>
    <n v="8"/>
    <n v="3605.2100000000069"/>
    <n v="3"/>
    <n v="4"/>
    <n v="5"/>
    <x v="2"/>
    <x v="1"/>
    <x v="0"/>
  </r>
  <r>
    <n v="18243"/>
    <n v="414"/>
    <n v="1"/>
    <n v="515.7800000000002"/>
    <n v="1"/>
    <n v="1"/>
    <n v="2"/>
    <x v="3"/>
    <x v="0"/>
    <x v="0"/>
  </r>
  <r>
    <n v="18244"/>
    <n v="430"/>
    <n v="2"/>
    <n v="568.64"/>
    <n v="1"/>
    <n v="2"/>
    <n v="2"/>
    <x v="3"/>
    <x v="0"/>
    <x v="0"/>
  </r>
  <r>
    <n v="18245"/>
    <n v="7"/>
    <n v="20"/>
    <n v="6324.9799999999841"/>
    <n v="5"/>
    <n v="5"/>
    <n v="5"/>
    <x v="1"/>
    <x v="1"/>
    <x v="0"/>
  </r>
  <r>
    <n v="18246"/>
    <n v="23"/>
    <n v="3"/>
    <n v="758.81999999999994"/>
    <n v="4"/>
    <n v="3"/>
    <n v="3"/>
    <x v="2"/>
    <x v="1"/>
    <x v="0"/>
  </r>
  <r>
    <n v="18247"/>
    <n v="414"/>
    <n v="3"/>
    <n v="839.72999999999979"/>
    <n v="1"/>
    <n v="3"/>
    <n v="3"/>
    <x v="0"/>
    <x v="0"/>
    <x v="0"/>
  </r>
  <r>
    <n v="18248"/>
    <n v="122"/>
    <n v="2"/>
    <n v="804.01999999999987"/>
    <n v="3"/>
    <n v="2"/>
    <n v="3"/>
    <x v="4"/>
    <x v="0"/>
    <x v="0"/>
  </r>
  <r>
    <n v="18249"/>
    <n v="17"/>
    <n v="1"/>
    <n v="95.340000000000018"/>
    <n v="5"/>
    <n v="1"/>
    <n v="1"/>
    <x v="5"/>
    <x v="1"/>
    <x v="0"/>
  </r>
  <r>
    <n v="18250"/>
    <n v="310"/>
    <n v="1"/>
    <n v="349.27000000000021"/>
    <n v="2"/>
    <n v="1"/>
    <n v="2"/>
    <x v="3"/>
    <x v="0"/>
    <x v="0"/>
  </r>
  <r>
    <n v="18251"/>
    <n v="87"/>
    <n v="9"/>
    <n v="26278.86"/>
    <n v="3"/>
    <n v="5"/>
    <n v="5"/>
    <x v="2"/>
    <x v="1"/>
    <x v="0"/>
  </r>
  <r>
    <n v="18252"/>
    <n v="50"/>
    <n v="7"/>
    <n v="1542.0899999999972"/>
    <n v="4"/>
    <n v="4"/>
    <n v="4"/>
    <x v="1"/>
    <x v="1"/>
    <x v="0"/>
  </r>
  <r>
    <n v="18253"/>
    <n v="642"/>
    <n v="1"/>
    <n v="317.88000000000005"/>
    <n v="1"/>
    <n v="1"/>
    <n v="2"/>
    <x v="3"/>
    <x v="0"/>
    <x v="0"/>
  </r>
  <r>
    <n v="18254"/>
    <n v="581"/>
    <n v="1"/>
    <n v="267.90000000000003"/>
    <n v="1"/>
    <n v="1"/>
    <n v="1"/>
    <x v="3"/>
    <x v="0"/>
    <x v="0"/>
  </r>
  <r>
    <n v="18255"/>
    <n v="89"/>
    <n v="2"/>
    <n v="303.14999999999992"/>
    <n v="3"/>
    <n v="2"/>
    <n v="2"/>
    <x v="4"/>
    <x v="1"/>
    <x v="0"/>
  </r>
  <r>
    <n v="18256"/>
    <n v="387"/>
    <n v="1"/>
    <n v="110.70000000000002"/>
    <n v="2"/>
    <n v="1"/>
    <n v="1"/>
    <x v="3"/>
    <x v="0"/>
    <x v="0"/>
  </r>
  <r>
    <n v="18257"/>
    <n v="39"/>
    <n v="12"/>
    <n v="4600.1499999999969"/>
    <n v="4"/>
    <n v="5"/>
    <n v="5"/>
    <x v="1"/>
    <x v="1"/>
    <x v="0"/>
  </r>
  <r>
    <n v="18258"/>
    <n v="464"/>
    <n v="6"/>
    <n v="2059.6699999999987"/>
    <n v="1"/>
    <n v="4"/>
    <n v="4"/>
    <x v="0"/>
    <x v="0"/>
    <x v="0"/>
  </r>
  <r>
    <n v="18259"/>
    <n v="24"/>
    <n v="7"/>
    <n v="4318.2000000000062"/>
    <n v="4"/>
    <n v="4"/>
    <n v="5"/>
    <x v="1"/>
    <x v="1"/>
    <x v="0"/>
  </r>
  <r>
    <n v="18260"/>
    <n v="172"/>
    <n v="23"/>
    <n v="9962.1099999999606"/>
    <n v="3"/>
    <n v="5"/>
    <n v="5"/>
    <x v="2"/>
    <x v="0"/>
    <x v="0"/>
  </r>
  <r>
    <n v="18261"/>
    <n v="43"/>
    <n v="2"/>
    <n v="324.2399999999999"/>
    <n v="4"/>
    <n v="2"/>
    <n v="2"/>
    <x v="5"/>
    <x v="1"/>
    <x v="0"/>
  </r>
  <r>
    <n v="18262"/>
    <n v="140"/>
    <n v="3"/>
    <n v="577.54"/>
    <n v="3"/>
    <n v="3"/>
    <n v="2"/>
    <x v="4"/>
    <x v="0"/>
    <x v="0"/>
  </r>
  <r>
    <n v="18263"/>
    <n v="25"/>
    <n v="3"/>
    <n v="1213.1600000000019"/>
    <n v="4"/>
    <n v="3"/>
    <n v="3"/>
    <x v="2"/>
    <x v="1"/>
    <x v="0"/>
  </r>
  <r>
    <n v="18264"/>
    <n v="498"/>
    <n v="1"/>
    <n v="603.25000000000011"/>
    <n v="1"/>
    <n v="1"/>
    <n v="2"/>
    <x v="3"/>
    <x v="0"/>
    <x v="0"/>
  </r>
  <r>
    <n v="18265"/>
    <n v="72"/>
    <n v="2"/>
    <n v="801.50999999999965"/>
    <n v="3"/>
    <n v="2"/>
    <n v="3"/>
    <x v="4"/>
    <x v="1"/>
    <x v="0"/>
  </r>
  <r>
    <n v="18266"/>
    <n v="434"/>
    <n v="1"/>
    <n v="251.09999999999994"/>
    <n v="1"/>
    <n v="1"/>
    <n v="1"/>
    <x v="3"/>
    <x v="0"/>
    <x v="0"/>
  </r>
  <r>
    <n v="18267"/>
    <n v="672"/>
    <n v="1"/>
    <n v="269.36999999999995"/>
    <n v="1"/>
    <n v="1"/>
    <n v="1"/>
    <x v="3"/>
    <x v="0"/>
    <x v="0"/>
  </r>
  <r>
    <n v="18268"/>
    <n v="134"/>
    <n v="6"/>
    <n v="1490.2299999999971"/>
    <n v="3"/>
    <n v="4"/>
    <n v="4"/>
    <x v="2"/>
    <x v="0"/>
    <x v="0"/>
  </r>
  <r>
    <n v="18269"/>
    <n v="366"/>
    <n v="1"/>
    <n v="337.19999999999993"/>
    <n v="2"/>
    <n v="1"/>
    <n v="2"/>
    <x v="3"/>
    <x v="0"/>
    <x v="0"/>
  </r>
  <r>
    <n v="18270"/>
    <n v="38"/>
    <n v="3"/>
    <n v="444.55000000000013"/>
    <n v="4"/>
    <n v="3"/>
    <n v="2"/>
    <x v="4"/>
    <x v="1"/>
    <x v="0"/>
  </r>
  <r>
    <n v="18271"/>
    <n v="609"/>
    <n v="2"/>
    <n v="680.85000000000014"/>
    <n v="1"/>
    <n v="2"/>
    <n v="3"/>
    <x v="4"/>
    <x v="0"/>
    <x v="0"/>
  </r>
  <r>
    <n v="18272"/>
    <n v="2"/>
    <n v="9"/>
    <n v="4385.9799999999877"/>
    <n v="5"/>
    <n v="5"/>
    <n v="5"/>
    <x v="1"/>
    <x v="1"/>
    <x v="0"/>
  </r>
  <r>
    <n v="18273"/>
    <n v="2"/>
    <n v="4"/>
    <n v="357"/>
    <n v="5"/>
    <n v="3"/>
    <n v="2"/>
    <x v="4"/>
    <x v="1"/>
    <x v="0"/>
  </r>
  <r>
    <n v="18274"/>
    <n v="30"/>
    <n v="1"/>
    <n v="175.92000000000004"/>
    <n v="4"/>
    <n v="1"/>
    <n v="1"/>
    <x v="5"/>
    <x v="1"/>
    <x v="0"/>
  </r>
  <r>
    <n v="18275"/>
    <n v="578"/>
    <n v="2"/>
    <n v="741.85000000000025"/>
    <n v="1"/>
    <n v="2"/>
    <n v="3"/>
    <x v="4"/>
    <x v="0"/>
    <x v="0"/>
  </r>
  <r>
    <n v="18276"/>
    <n v="43"/>
    <n v="6"/>
    <n v="1656.5199999999995"/>
    <n v="4"/>
    <n v="4"/>
    <n v="4"/>
    <x v="1"/>
    <x v="1"/>
    <x v="0"/>
  </r>
  <r>
    <n v="18277"/>
    <n v="58"/>
    <n v="5"/>
    <n v="1180.0500000000015"/>
    <n v="4"/>
    <n v="4"/>
    <n v="3"/>
    <x v="2"/>
    <x v="1"/>
    <x v="0"/>
  </r>
  <r>
    <n v="18278"/>
    <n v="73"/>
    <n v="2"/>
    <n v="414.2000000000001"/>
    <n v="3"/>
    <n v="2"/>
    <n v="2"/>
    <x v="4"/>
    <x v="1"/>
    <x v="0"/>
  </r>
  <r>
    <n v="18279"/>
    <n v="519"/>
    <n v="1"/>
    <n v="231.34"/>
    <n v="1"/>
    <n v="1"/>
    <n v="1"/>
    <x v="3"/>
    <x v="0"/>
    <x v="0"/>
  </r>
  <r>
    <n v="18280"/>
    <n v="277"/>
    <n v="2"/>
    <n v="488.15"/>
    <n v="2"/>
    <n v="2"/>
    <n v="2"/>
    <x v="3"/>
    <x v="0"/>
    <x v="0"/>
  </r>
  <r>
    <n v="18281"/>
    <n v="180"/>
    <n v="2"/>
    <n v="201.14000000000001"/>
    <n v="3"/>
    <n v="2"/>
    <n v="1"/>
    <x v="4"/>
    <x v="0"/>
    <x v="0"/>
  </r>
  <r>
    <n v="18282"/>
    <n v="7"/>
    <n v="2"/>
    <n v="178.04999999999998"/>
    <n v="5"/>
    <n v="2"/>
    <n v="1"/>
    <x v="5"/>
    <x v="1"/>
    <x v="0"/>
  </r>
  <r>
    <n v="18283"/>
    <n v="3"/>
    <n v="22"/>
    <n v="2736.6499999999501"/>
    <n v="5"/>
    <n v="5"/>
    <n v="4"/>
    <x v="1"/>
    <x v="1"/>
    <x v="0"/>
  </r>
  <r>
    <n v="18284"/>
    <n v="431"/>
    <n v="1"/>
    <n v="461.68000000000018"/>
    <n v="1"/>
    <n v="1"/>
    <n v="2"/>
    <x v="3"/>
    <x v="0"/>
    <x v="0"/>
  </r>
  <r>
    <n v="18285"/>
    <n v="660"/>
    <n v="1"/>
    <n v="427"/>
    <n v="1"/>
    <n v="1"/>
    <n v="2"/>
    <x v="3"/>
    <x v="0"/>
    <x v="0"/>
  </r>
  <r>
    <n v="18286"/>
    <n v="476"/>
    <n v="2"/>
    <n v="1296.4299999999985"/>
    <n v="1"/>
    <n v="2"/>
    <n v="4"/>
    <x v="4"/>
    <x v="0"/>
    <x v="0"/>
  </r>
  <r>
    <n v="18287"/>
    <n v="42"/>
    <n v="7"/>
    <n v="4182.9899999999916"/>
    <n v="4"/>
    <n v="4"/>
    <n v="5"/>
    <x v="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31CFE9-D324-45BF-9B49-DA5728570D47}" name="PivotTable3" cacheId="349" applyNumberFormats="0" applyBorderFormats="0" applyFontFormats="0" applyPatternFormats="0" applyAlignmentFormats="0" applyWidthHeightFormats="1" dataCaption="Values" tag="de5ec7e6-4688-456e-82db-c7cf2687a44a" updatedVersion="8" minRefreshableVersion="3" useAutoFormatting="1" subtotalHiddenItems="1" itemPrintTitles="1" createdVersion="5" indent="0" outline="1" outlineData="1" multipleFieldFilters="0">
  <location ref="B3:AB42" firstHeaderRow="1" firstDataRow="2" firstDataCol="1"/>
  <pivotFields count="5">
    <pivotField dataField="1" subtotalTop="0" showAll="0" defaultSubtotal="0"/>
    <pivotField axis="axisCol"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3"/>
    <field x="2"/>
  </rowFields>
  <rowItems count="38">
    <i>
      <x/>
    </i>
    <i r="1">
      <x/>
    </i>
    <i r="1">
      <x v="1"/>
    </i>
    <i>
      <x v="1"/>
    </i>
    <i r="1">
      <x v="2"/>
    </i>
    <i r="1">
      <x v="3"/>
    </i>
    <i>
      <x v="2"/>
    </i>
    <i r="1">
      <x v="4"/>
    </i>
    <i r="1">
      <x v="5"/>
    </i>
    <i>
      <x v="3"/>
    </i>
    <i r="1">
      <x v="6"/>
    </i>
    <i r="1">
      <x v="7"/>
    </i>
    <i>
      <x v="4"/>
    </i>
    <i r="1">
      <x v="8"/>
    </i>
    <i r="1">
      <x v="9"/>
    </i>
    <i>
      <x v="5"/>
    </i>
    <i r="1">
      <x v="10"/>
    </i>
    <i r="1">
      <x v="11"/>
    </i>
    <i>
      <x v="6"/>
    </i>
    <i r="1">
      <x v="12"/>
    </i>
    <i r="1">
      <x v="13"/>
    </i>
    <i>
      <x v="7"/>
    </i>
    <i r="1">
      <x v="14"/>
    </i>
    <i r="1">
      <x v="15"/>
    </i>
    <i>
      <x v="8"/>
    </i>
    <i r="1">
      <x v="16"/>
    </i>
    <i r="1">
      <x v="17"/>
    </i>
    <i>
      <x v="9"/>
    </i>
    <i r="1">
      <x v="18"/>
    </i>
    <i r="1">
      <x v="19"/>
    </i>
    <i>
      <x v="10"/>
    </i>
    <i r="1">
      <x v="20"/>
    </i>
    <i r="1">
      <x v="21"/>
    </i>
    <i>
      <x v="11"/>
    </i>
    <i r="1">
      <x v="22"/>
    </i>
    <i r="1">
      <x v="23"/>
    </i>
    <i r="1">
      <x v="24"/>
    </i>
    <i t="grand">
      <x/>
    </i>
  </rowItems>
  <colFields count="1">
    <field x="1"/>
  </colFields>
  <colItems count="26">
    <i>
      <x/>
    </i>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fld="0" subtotal="count" baseField="0" baseItem="0" numFmtId="9"/>
  </dataFields>
  <formats count="2">
    <format dxfId="10">
      <pivotArea outline="0" collapsedLevelsAreSubtotals="1" fieldPosition="0"/>
    </format>
    <format dxfId="4">
      <pivotArea dataOnly="0" labelOnly="1" fieldPosition="0">
        <references count="1">
          <reference field="1" count="1">
            <x v="1"/>
          </reference>
        </references>
      </pivotArea>
    </format>
  </formats>
  <conditionalFormats count="1">
    <conditionalFormat priority="1">
      <pivotAreas count="12">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0"/>
              <x v="1"/>
            </reference>
            <reference field="3" count="1" selected="0">
              <x v="0"/>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2"/>
              <x v="3"/>
            </reference>
            <reference field="3" count="1" selected="0">
              <x v="1"/>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4"/>
              <x v="5"/>
            </reference>
            <reference field="3" count="1" selected="0">
              <x v="2"/>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6"/>
              <x v="7"/>
            </reference>
            <reference field="3" count="1" selected="0">
              <x v="3"/>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8"/>
              <x v="9"/>
            </reference>
            <reference field="3" count="1" selected="0">
              <x v="4"/>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10"/>
              <x v="11"/>
            </reference>
            <reference field="3" count="1" selected="0">
              <x v="5"/>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12"/>
              <x v="13"/>
            </reference>
            <reference field="3" count="1" selected="0">
              <x v="6"/>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14"/>
              <x v="15"/>
            </reference>
            <reference field="3" count="1" selected="0">
              <x v="7"/>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16"/>
              <x v="17"/>
            </reference>
            <reference field="3" count="1" selected="0">
              <x v="8"/>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18"/>
              <x v="19"/>
            </reference>
            <reference field="3" count="1" selected="0">
              <x v="9"/>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2">
              <x v="20"/>
              <x v="21"/>
            </reference>
            <reference field="3" count="1" selected="0">
              <x v="10"/>
            </reference>
          </references>
        </pivotArea>
        <pivotArea type="data" collapsedLevelsAreSubtotals="1" fieldPosition="0">
          <references count="4">
            <reference field="4294967294" count="1" selected="0">
              <x v="0"/>
            </reference>
            <reference field="1" count="25" selected="0">
              <x v="0"/>
              <x v="1"/>
              <x v="2"/>
              <x v="3"/>
              <x v="4"/>
              <x v="5"/>
              <x v="6"/>
              <x v="7"/>
              <x v="8"/>
              <x v="9"/>
              <x v="10"/>
              <x v="11"/>
              <x v="12"/>
              <x v="13"/>
              <x v="14"/>
              <x v="15"/>
              <x v="16"/>
              <x v="17"/>
              <x v="18"/>
              <x v="19"/>
              <x v="20"/>
              <x v="21"/>
              <x v="22"/>
              <x v="23"/>
              <x v="24"/>
            </reference>
            <reference field="2" count="3">
              <x v="22"/>
              <x v="23"/>
              <x v="24"/>
            </reference>
            <reference field="3" count="1" selected="0">
              <x v="11"/>
            </reference>
          </references>
        </pivotArea>
      </pivotAreas>
    </conditionalFormat>
  </conditional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9441B4-A068-49C1-8A52-D5E4A64EA3A9}" name="PivotTable9" cacheId="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0">
    <pivotField dataField="1" showAll="0"/>
    <pivotField showAll="0"/>
    <pivotField showAll="0"/>
    <pivotField dataField="1" showAll="0"/>
    <pivotField showAll="0"/>
    <pivotField showAll="0"/>
    <pivotField showAll="0"/>
    <pivotField axis="axisRow" showAll="0">
      <items count="7">
        <item x="0"/>
        <item x="1"/>
        <item x="3"/>
        <item x="2"/>
        <item x="4"/>
        <item x="5"/>
        <item t="default"/>
      </items>
    </pivotField>
    <pivotField showAll="0"/>
    <pivotField showAll="0">
      <items count="42">
        <item x="14"/>
        <item x="10"/>
        <item x="6"/>
        <item x="12"/>
        <item x="28"/>
        <item x="37"/>
        <item x="34"/>
        <item x="11"/>
        <item x="33"/>
        <item x="13"/>
        <item x="27"/>
        <item x="35"/>
        <item x="2"/>
        <item x="16"/>
        <item x="17"/>
        <item x="20"/>
        <item x="1"/>
        <item x="22"/>
        <item x="3"/>
        <item x="29"/>
        <item x="32"/>
        <item x="31"/>
        <item x="36"/>
        <item x="38"/>
        <item x="30"/>
        <item x="39"/>
        <item x="4"/>
        <item x="24"/>
        <item x="8"/>
        <item x="15"/>
        <item x="23"/>
        <item x="26"/>
        <item x="7"/>
        <item x="21"/>
        <item x="9"/>
        <item x="19"/>
        <item x="25"/>
        <item x="0"/>
        <item x="5"/>
        <item x="18"/>
        <item x="40"/>
        <item t="default"/>
      </items>
    </pivotField>
  </pivotFields>
  <rowFields count="1">
    <field x="7"/>
  </rowFields>
  <rowItems count="7">
    <i>
      <x/>
    </i>
    <i>
      <x v="1"/>
    </i>
    <i>
      <x v="2"/>
    </i>
    <i>
      <x v="3"/>
    </i>
    <i>
      <x v="4"/>
    </i>
    <i>
      <x v="5"/>
    </i>
    <i t="grand">
      <x/>
    </i>
  </rowItems>
  <colFields count="1">
    <field x="-2"/>
  </colFields>
  <colItems count="2">
    <i>
      <x/>
    </i>
    <i i="1">
      <x v="1"/>
    </i>
  </colItems>
  <dataFields count="2">
    <dataField name="Customer %" fld="0" showDataAs="percentOfTotal" baseField="7" baseItem="0" numFmtId="10"/>
    <dataField name="Revenue %" fld="3" showDataAs="percentOfTotal" baseField="7" baseItem="0" numFmtId="1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587D89-52DF-4A67-AB32-CB5F5F79F5C5}" name="PivotTable10" cacheId="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1" firstHeaderRow="1" firstDataRow="2" firstDataCol="1"/>
  <pivotFields count="10">
    <pivotField dataField="1" showAll="0"/>
    <pivotField showAll="0"/>
    <pivotField showAll="0"/>
    <pivotField showAll="0"/>
    <pivotField showAll="0"/>
    <pivotField showAll="0"/>
    <pivotField showAll="0"/>
    <pivotField axis="axisRow" showAll="0">
      <items count="7">
        <item x="0"/>
        <item x="1"/>
        <item x="3"/>
        <item x="2"/>
        <item x="4"/>
        <item x="5"/>
        <item t="default"/>
      </items>
    </pivotField>
    <pivotField axis="axisCol" showAll="0">
      <items count="3">
        <item x="1"/>
        <item x="0"/>
        <item t="default"/>
      </items>
    </pivotField>
    <pivotField showAll="0">
      <items count="42">
        <item x="14"/>
        <item x="10"/>
        <item x="6"/>
        <item x="12"/>
        <item x="28"/>
        <item x="37"/>
        <item x="34"/>
        <item x="11"/>
        <item x="33"/>
        <item x="13"/>
        <item x="27"/>
        <item x="35"/>
        <item x="2"/>
        <item x="16"/>
        <item x="17"/>
        <item x="20"/>
        <item x="1"/>
        <item x="22"/>
        <item x="3"/>
        <item x="29"/>
        <item x="32"/>
        <item x="31"/>
        <item x="36"/>
        <item x="38"/>
        <item x="30"/>
        <item x="39"/>
        <item x="4"/>
        <item x="24"/>
        <item x="8"/>
        <item x="15"/>
        <item x="23"/>
        <item x="26"/>
        <item x="7"/>
        <item x="21"/>
        <item x="9"/>
        <item x="19"/>
        <item x="25"/>
        <item x="0"/>
        <item x="5"/>
        <item x="18"/>
        <item x="40"/>
        <item t="default"/>
      </items>
    </pivotField>
  </pivotFields>
  <rowFields count="1">
    <field x="7"/>
  </rowFields>
  <rowItems count="7">
    <i>
      <x/>
    </i>
    <i>
      <x v="1"/>
    </i>
    <i>
      <x v="2"/>
    </i>
    <i>
      <x v="3"/>
    </i>
    <i>
      <x v="4"/>
    </i>
    <i>
      <x v="5"/>
    </i>
    <i t="grand">
      <x/>
    </i>
  </rowItems>
  <colFields count="1">
    <field x="8"/>
  </colFields>
  <colItems count="3">
    <i>
      <x/>
    </i>
    <i>
      <x v="1"/>
    </i>
    <i t="grand">
      <x/>
    </i>
  </colItems>
  <dataFields count="1">
    <dataField name="Count of Customer ID" fld="0" subtotal="count" baseField="7" baseItem="0"/>
  </dataFields>
  <chartFormats count="2">
    <chartFormat chart="3" format="4" series="1">
      <pivotArea type="data" outline="0" fieldPosition="0">
        <references count="2">
          <reference field="4294967294" count="1" selected="0">
            <x v="0"/>
          </reference>
          <reference field="8" count="1" selected="0">
            <x v="0"/>
          </reference>
        </references>
      </pivotArea>
    </chartFormat>
    <chartFormat chart="3"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50CBE3-A6D2-4992-ABB3-5AAF1915896F}" name="PivotTable11" cacheId="352" applyNumberFormats="0" applyBorderFormats="0" applyFontFormats="0" applyPatternFormats="0" applyAlignmentFormats="0" applyWidthHeightFormats="1" dataCaption="Values" tag="4d338a49-0449-4367-99ef-43885fbb83e4" updatedVersion="8" minRefreshableVersion="3" useAutoFormatting="1" subtotalHiddenItems="1" rowGrandTotals="0" colGrandTotals="0" itemPrintTitles="1" createdVersion="8" indent="0" compact="0" compactData="0" multipleFieldFilters="0">
  <location ref="A3:B5881" firstHeaderRow="1" firstDataRow="1" firstDataCol="2"/>
  <pivotFields count="2">
    <pivotField axis="axisRow" compact="0" allDrilled="1" outline="0" subtotalTop="0" showAll="0" dataSourceSort="1" defaultSubtotal="0" defaultAttributeDrillState="1">
      <items count="58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s>
    </pivotField>
    <pivotField axis="axisRow" compact="0" allDrilled="1" outline="0" subtotalTop="0" showAll="0" dataSourceSort="1"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s>
  <rowFields count="2">
    <field x="0"/>
    <field x="1"/>
  </rowFields>
  <rowItems count="5878">
    <i>
      <x/>
      <x/>
    </i>
    <i>
      <x v="1"/>
      <x v="1"/>
    </i>
    <i>
      <x v="2"/>
      <x v="2"/>
    </i>
    <i>
      <x v="3"/>
      <x v="3"/>
    </i>
    <i>
      <x v="4"/>
      <x v="4"/>
    </i>
    <i>
      <x v="5"/>
      <x v="5"/>
    </i>
    <i>
      <x v="6"/>
      <x v="4"/>
    </i>
    <i>
      <x v="7"/>
      <x v="6"/>
    </i>
    <i>
      <x v="8"/>
      <x v="7"/>
    </i>
    <i>
      <x v="9"/>
      <x v="6"/>
    </i>
    <i>
      <x v="10"/>
      <x v="8"/>
    </i>
    <i>
      <x v="11"/>
      <x v="9"/>
    </i>
    <i>
      <x v="12"/>
      <x v="10"/>
    </i>
    <i>
      <x v="13"/>
      <x v="11"/>
    </i>
    <i>
      <x v="14"/>
      <x v="10"/>
    </i>
    <i>
      <x v="15"/>
      <x v="12"/>
    </i>
    <i>
      <x v="16"/>
      <x v="12"/>
    </i>
    <i>
      <x v="17"/>
      <x v="5"/>
    </i>
    <i>
      <x v="18"/>
      <x v="12"/>
    </i>
    <i>
      <x v="19"/>
      <x v="11"/>
    </i>
    <i>
      <x v="20"/>
      <x v="11"/>
    </i>
    <i>
      <x v="21"/>
      <x v="13"/>
    </i>
    <i>
      <x v="22"/>
      <x v="11"/>
    </i>
    <i>
      <x v="23"/>
      <x v="10"/>
    </i>
    <i>
      <x v="24"/>
      <x v="10"/>
    </i>
    <i>
      <x v="25"/>
      <x v="9"/>
    </i>
    <i>
      <x v="26"/>
      <x v="13"/>
    </i>
    <i>
      <x v="27"/>
      <x v="10"/>
    </i>
    <i>
      <x v="28"/>
      <x v="10"/>
    </i>
    <i>
      <x v="29"/>
      <x v="2"/>
    </i>
    <i>
      <x v="30"/>
      <x v="9"/>
    </i>
    <i>
      <x v="31"/>
      <x v="9"/>
    </i>
    <i>
      <x v="32"/>
      <x v="9"/>
    </i>
    <i>
      <x v="33"/>
      <x v="12"/>
    </i>
    <i>
      <x v="34"/>
      <x v="12"/>
    </i>
    <i>
      <x v="35"/>
      <x v="4"/>
    </i>
    <i>
      <x v="36"/>
      <x v="12"/>
    </i>
    <i>
      <x v="37"/>
      <x v="9"/>
    </i>
    <i>
      <x v="38"/>
      <x v="12"/>
    </i>
    <i>
      <x v="39"/>
      <x v="14"/>
    </i>
    <i>
      <x v="40"/>
      <x v="14"/>
    </i>
    <i>
      <x v="41"/>
      <x v="14"/>
    </i>
    <i>
      <x v="42"/>
      <x v="14"/>
    </i>
    <i>
      <x v="43"/>
      <x v="12"/>
    </i>
    <i>
      <x v="44"/>
      <x v="11"/>
    </i>
    <i>
      <x v="45"/>
      <x v="14"/>
    </i>
    <i>
      <x v="46"/>
      <x v="14"/>
    </i>
    <i>
      <x v="47"/>
      <x v="12"/>
    </i>
    <i>
      <x v="48"/>
      <x v="12"/>
    </i>
    <i>
      <x v="49"/>
      <x v="15"/>
    </i>
    <i>
      <x v="50"/>
      <x v="12"/>
    </i>
    <i>
      <x v="51"/>
      <x v="9"/>
    </i>
    <i>
      <x v="52"/>
      <x v="12"/>
    </i>
    <i>
      <x v="53"/>
      <x v="14"/>
    </i>
    <i>
      <x v="54"/>
      <x v="12"/>
    </i>
    <i>
      <x v="55"/>
      <x v="12"/>
    </i>
    <i>
      <x v="56"/>
      <x v="13"/>
    </i>
    <i>
      <x v="57"/>
      <x v="2"/>
    </i>
    <i>
      <x v="58"/>
      <x v="2"/>
    </i>
    <i>
      <x v="59"/>
      <x v="13"/>
    </i>
    <i>
      <x v="60"/>
      <x v="12"/>
    </i>
    <i>
      <x v="61"/>
      <x v="12"/>
    </i>
    <i>
      <x v="62"/>
      <x v="9"/>
    </i>
    <i>
      <x v="63"/>
      <x v="9"/>
    </i>
    <i>
      <x v="64"/>
      <x v="14"/>
    </i>
    <i>
      <x v="65"/>
      <x v="13"/>
    </i>
    <i>
      <x v="66"/>
      <x v="16"/>
    </i>
    <i>
      <x v="67"/>
      <x v="10"/>
    </i>
    <i>
      <x v="68"/>
      <x v="14"/>
    </i>
    <i>
      <x v="69"/>
      <x v="14"/>
    </i>
    <i>
      <x v="70"/>
      <x v="12"/>
    </i>
    <i>
      <x v="71"/>
      <x v="9"/>
    </i>
    <i>
      <x v="72"/>
      <x v="7"/>
    </i>
    <i>
      <x v="73"/>
      <x v="11"/>
    </i>
    <i>
      <x v="74"/>
      <x v="7"/>
    </i>
    <i>
      <x v="75"/>
      <x v="14"/>
    </i>
    <i>
      <x v="76"/>
      <x v="12"/>
    </i>
    <i>
      <x v="77"/>
      <x v="14"/>
    </i>
    <i>
      <x v="78"/>
      <x v="8"/>
    </i>
    <i>
      <x v="79"/>
      <x v="17"/>
    </i>
    <i>
      <x v="80"/>
      <x v="17"/>
    </i>
    <i>
      <x v="81"/>
      <x v="2"/>
    </i>
    <i>
      <x v="82"/>
      <x v="10"/>
    </i>
    <i>
      <x v="83"/>
      <x v="4"/>
    </i>
    <i>
      <x v="84"/>
      <x v="14"/>
    </i>
    <i>
      <x v="85"/>
      <x v="4"/>
    </i>
    <i>
      <x v="86"/>
      <x v="4"/>
    </i>
    <i>
      <x v="87"/>
      <x v="14"/>
    </i>
    <i>
      <x v="88"/>
      <x v="13"/>
    </i>
    <i>
      <x v="89"/>
      <x v="4"/>
    </i>
    <i>
      <x v="90"/>
      <x v="16"/>
    </i>
    <i>
      <x v="91"/>
      <x v="4"/>
    </i>
    <i>
      <x v="92"/>
      <x v="11"/>
    </i>
    <i>
      <x v="93"/>
      <x v="10"/>
    </i>
    <i>
      <x v="94"/>
      <x v="16"/>
    </i>
    <i>
      <x v="95"/>
      <x v="7"/>
    </i>
    <i>
      <x v="96"/>
      <x v="4"/>
    </i>
    <i>
      <x v="97"/>
      <x v="4"/>
    </i>
    <i>
      <x v="98"/>
      <x v="7"/>
    </i>
    <i>
      <x v="99"/>
      <x v="15"/>
    </i>
    <i>
      <x v="100"/>
      <x v="12"/>
    </i>
    <i>
      <x v="101"/>
      <x v="7"/>
    </i>
    <i>
      <x v="102"/>
      <x v="12"/>
    </i>
    <i>
      <x v="103"/>
      <x v="7"/>
    </i>
    <i>
      <x v="104"/>
      <x v="9"/>
    </i>
    <i>
      <x v="105"/>
      <x v="9"/>
    </i>
    <i>
      <x v="106"/>
      <x v="10"/>
    </i>
    <i>
      <x v="107"/>
      <x v="7"/>
    </i>
    <i>
      <x v="108"/>
      <x v="11"/>
    </i>
    <i>
      <x v="109"/>
      <x v="9"/>
    </i>
    <i>
      <x v="110"/>
      <x v="11"/>
    </i>
    <i>
      <x v="111"/>
      <x v="9"/>
    </i>
    <i>
      <x v="112"/>
      <x v="7"/>
    </i>
    <i>
      <x v="113"/>
      <x v="12"/>
    </i>
    <i>
      <x v="114"/>
      <x v="9"/>
    </i>
    <i>
      <x v="115"/>
      <x v="7"/>
    </i>
    <i>
      <x v="116"/>
      <x v="12"/>
    </i>
    <i>
      <x v="117"/>
      <x v="12"/>
    </i>
    <i>
      <x v="118"/>
      <x v="12"/>
    </i>
    <i>
      <x v="119"/>
      <x v="16"/>
    </i>
    <i>
      <x v="120"/>
      <x v="18"/>
    </i>
    <i>
      <x v="121"/>
      <x v="17"/>
    </i>
    <i>
      <x v="122"/>
      <x v="19"/>
    </i>
    <i>
      <x v="123"/>
      <x v="5"/>
    </i>
    <i>
      <x v="124"/>
      <x v="17"/>
    </i>
    <i>
      <x v="125"/>
      <x v="17"/>
    </i>
    <i>
      <x v="126"/>
      <x v="17"/>
    </i>
    <i>
      <x v="127"/>
      <x v="17"/>
    </i>
    <i>
      <x v="128"/>
      <x v="17"/>
    </i>
    <i>
      <x v="129"/>
      <x v="17"/>
    </i>
    <i>
      <x v="130"/>
      <x v="17"/>
    </i>
    <i>
      <x v="131"/>
      <x v="20"/>
    </i>
    <i>
      <x v="132"/>
      <x v="17"/>
    </i>
    <i>
      <x v="133"/>
      <x v="17"/>
    </i>
    <i>
      <x v="134"/>
      <x v="17"/>
    </i>
    <i>
      <x v="135"/>
      <x v="21"/>
    </i>
    <i>
      <x v="136"/>
      <x v="21"/>
    </i>
    <i>
      <x v="137"/>
      <x v="7"/>
    </i>
    <i>
      <x v="138"/>
      <x v="21"/>
    </i>
    <i>
      <x v="139"/>
      <x v="21"/>
    </i>
    <i>
      <x v="140"/>
      <x v="21"/>
    </i>
    <i>
      <x v="141"/>
      <x v="16"/>
    </i>
    <i>
      <x v="142"/>
      <x v="16"/>
    </i>
    <i>
      <x v="143"/>
      <x v="16"/>
    </i>
    <i>
      <x v="144"/>
      <x v="16"/>
    </i>
    <i>
      <x v="145"/>
      <x v="17"/>
    </i>
    <i>
      <x v="146"/>
      <x v="16"/>
    </i>
    <i>
      <x v="147"/>
      <x v="16"/>
    </i>
    <i>
      <x v="148"/>
      <x v="21"/>
    </i>
    <i>
      <x v="149"/>
      <x v="7"/>
    </i>
    <i>
      <x v="150"/>
      <x v="17"/>
    </i>
    <i>
      <x v="151"/>
      <x v="17"/>
    </i>
    <i>
      <x v="152"/>
      <x v="17"/>
    </i>
    <i>
      <x v="153"/>
      <x v="17"/>
    </i>
    <i>
      <x v="154"/>
      <x v="17"/>
    </i>
    <i>
      <x v="155"/>
      <x v="7"/>
    </i>
    <i>
      <x v="156"/>
      <x v="7"/>
    </i>
    <i>
      <x v="157"/>
      <x v="17"/>
    </i>
    <i>
      <x v="158"/>
      <x v="3"/>
    </i>
    <i>
      <x v="159"/>
      <x v="16"/>
    </i>
    <i>
      <x v="160"/>
      <x v="7"/>
    </i>
    <i>
      <x v="161"/>
      <x v="16"/>
    </i>
    <i>
      <x v="162"/>
      <x v="16"/>
    </i>
    <i>
      <x v="163"/>
      <x v="7"/>
    </i>
    <i>
      <x v="164"/>
      <x v="20"/>
    </i>
    <i>
      <x v="165"/>
      <x v="22"/>
    </i>
    <i>
      <x v="166"/>
      <x v="16"/>
    </i>
    <i>
      <x v="167"/>
      <x v="3"/>
    </i>
    <i>
      <x v="168"/>
      <x v="3"/>
    </i>
    <i>
      <x v="169"/>
      <x v="17"/>
    </i>
    <i>
      <x v="170"/>
      <x v="17"/>
    </i>
    <i>
      <x v="171"/>
      <x v="17"/>
    </i>
    <i>
      <x v="172"/>
      <x v="17"/>
    </i>
    <i>
      <x v="173"/>
      <x v="17"/>
    </i>
    <i>
      <x v="174"/>
      <x v="17"/>
    </i>
    <i>
      <x v="175"/>
      <x v="17"/>
    </i>
    <i>
      <x v="176"/>
      <x v="16"/>
    </i>
    <i>
      <x v="177"/>
      <x v="17"/>
    </i>
    <i>
      <x v="178"/>
      <x v="16"/>
    </i>
    <i>
      <x v="179"/>
      <x v="17"/>
    </i>
    <i>
      <x v="180"/>
      <x v="17"/>
    </i>
    <i>
      <x v="181"/>
      <x v="17"/>
    </i>
    <i>
      <x v="182"/>
      <x v="16"/>
    </i>
    <i>
      <x v="183"/>
      <x v="17"/>
    </i>
    <i>
      <x v="184"/>
      <x v="17"/>
    </i>
    <i>
      <x v="185"/>
      <x v="16"/>
    </i>
    <i>
      <x v="186"/>
      <x v="17"/>
    </i>
    <i>
      <x v="187"/>
      <x v="17"/>
    </i>
    <i>
      <x v="188"/>
      <x v="16"/>
    </i>
    <i>
      <x v="189"/>
      <x v="16"/>
    </i>
    <i>
      <x v="190"/>
      <x v="21"/>
    </i>
    <i>
      <x v="191"/>
      <x v="7"/>
    </i>
    <i>
      <x v="192"/>
      <x v="7"/>
    </i>
    <i>
      <x v="193"/>
      <x v="7"/>
    </i>
    <i>
      <x v="194"/>
      <x v="7"/>
    </i>
    <i>
      <x v="195"/>
      <x v="7"/>
    </i>
    <i>
      <x v="196"/>
      <x v="7"/>
    </i>
    <i>
      <x v="197"/>
      <x v="7"/>
    </i>
    <i>
      <x v="198"/>
      <x v="7"/>
    </i>
    <i>
      <x v="199"/>
      <x v="7"/>
    </i>
    <i>
      <x v="200"/>
      <x v="7"/>
    </i>
    <i>
      <x v="201"/>
      <x v="7"/>
    </i>
    <i>
      <x v="202"/>
      <x v="18"/>
    </i>
    <i>
      <x v="203"/>
      <x v="7"/>
    </i>
    <i>
      <x v="204"/>
      <x v="7"/>
    </i>
    <i>
      <x v="205"/>
      <x v="3"/>
    </i>
    <i>
      <x v="206"/>
      <x v="16"/>
    </i>
    <i>
      <x v="207"/>
      <x v="7"/>
    </i>
    <i>
      <x v="208"/>
      <x v="7"/>
    </i>
    <i>
      <x v="209"/>
      <x v="7"/>
    </i>
    <i>
      <x v="210"/>
      <x v="7"/>
    </i>
    <i>
      <x v="211"/>
      <x v="18"/>
    </i>
    <i>
      <x v="212"/>
      <x v="17"/>
    </i>
    <i>
      <x v="213"/>
      <x v="17"/>
    </i>
    <i>
      <x v="214"/>
      <x v="17"/>
    </i>
    <i>
      <x v="215"/>
      <x v="16"/>
    </i>
    <i>
      <x v="216"/>
      <x v="3"/>
    </i>
    <i>
      <x v="217"/>
      <x v="16"/>
    </i>
    <i>
      <x v="218"/>
      <x v="23"/>
    </i>
    <i>
      <x v="219"/>
      <x v="17"/>
    </i>
    <i>
      <x v="220"/>
      <x v="16"/>
    </i>
    <i>
      <x v="221"/>
      <x v="17"/>
    </i>
    <i>
      <x v="222"/>
      <x v="17"/>
    </i>
    <i>
      <x v="223"/>
      <x v="7"/>
    </i>
    <i>
      <x v="224"/>
      <x v="16"/>
    </i>
    <i>
      <x v="225"/>
      <x v="17"/>
    </i>
    <i>
      <x v="226"/>
      <x v="16"/>
    </i>
    <i>
      <x v="227"/>
      <x v="16"/>
    </i>
    <i>
      <x v="228"/>
      <x v="16"/>
    </i>
    <i>
      <x v="229"/>
      <x v="24"/>
    </i>
    <i>
      <x v="230"/>
      <x v="16"/>
    </i>
    <i>
      <x v="231"/>
      <x v="3"/>
    </i>
    <i>
      <x v="232"/>
      <x v="16"/>
    </i>
    <i>
      <x v="233"/>
      <x v="17"/>
    </i>
    <i>
      <x v="234"/>
      <x v="17"/>
    </i>
    <i>
      <x v="235"/>
      <x v="2"/>
    </i>
    <i>
      <x v="236"/>
      <x v="16"/>
    </i>
    <i>
      <x v="237"/>
      <x v="3"/>
    </i>
    <i>
      <x v="238"/>
      <x v="17"/>
    </i>
    <i>
      <x v="239"/>
      <x v="3"/>
    </i>
    <i>
      <x v="240"/>
      <x v="2"/>
    </i>
    <i>
      <x v="241"/>
      <x v="2"/>
    </i>
    <i>
      <x v="242"/>
      <x v="16"/>
    </i>
    <i>
      <x v="243"/>
      <x v="17"/>
    </i>
    <i>
      <x v="244"/>
      <x v="3"/>
    </i>
    <i>
      <x v="245"/>
      <x v="17"/>
    </i>
    <i>
      <x v="246"/>
      <x v="16"/>
    </i>
    <i>
      <x v="247"/>
      <x v="3"/>
    </i>
    <i>
      <x v="248"/>
      <x v="17"/>
    </i>
    <i>
      <x v="249"/>
      <x v="7"/>
    </i>
    <i>
      <x v="250"/>
      <x v="7"/>
    </i>
    <i>
      <x v="251"/>
      <x v="16"/>
    </i>
    <i>
      <x v="252"/>
      <x v="16"/>
    </i>
    <i>
      <x v="253"/>
      <x v="17"/>
    </i>
    <i>
      <x v="254"/>
      <x v="17"/>
    </i>
    <i>
      <x v="255"/>
      <x v="16"/>
    </i>
    <i>
      <x v="256"/>
      <x v="17"/>
    </i>
    <i>
      <x v="257"/>
      <x v="16"/>
    </i>
    <i>
      <x v="258"/>
      <x v="17"/>
    </i>
    <i>
      <x v="259"/>
      <x v="7"/>
    </i>
    <i>
      <x v="260"/>
      <x v="18"/>
    </i>
    <i>
      <x v="261"/>
      <x/>
    </i>
    <i>
      <x v="262"/>
      <x v="17"/>
    </i>
    <i>
      <x v="263"/>
      <x v="3"/>
    </i>
    <i>
      <x v="264"/>
      <x v="3"/>
    </i>
    <i>
      <x v="265"/>
      <x v="17"/>
    </i>
    <i>
      <x v="266"/>
      <x v="17"/>
    </i>
    <i>
      <x v="267"/>
      <x v="17"/>
    </i>
    <i>
      <x v="268"/>
      <x v="16"/>
    </i>
    <i>
      <x v="269"/>
      <x v="16"/>
    </i>
    <i>
      <x v="270"/>
      <x v="16"/>
    </i>
    <i>
      <x v="271"/>
      <x v="3"/>
    </i>
    <i>
      <x v="272"/>
      <x v="17"/>
    </i>
    <i>
      <x v="273"/>
      <x v="16"/>
    </i>
    <i>
      <x v="274"/>
      <x v="17"/>
    </i>
    <i>
      <x v="275"/>
      <x v="17"/>
    </i>
    <i>
      <x v="276"/>
      <x v="17"/>
    </i>
    <i>
      <x v="277"/>
      <x v="16"/>
    </i>
    <i>
      <x v="278"/>
      <x v="17"/>
    </i>
    <i>
      <x v="279"/>
      <x v="17"/>
    </i>
    <i>
      <x v="280"/>
      <x v="17"/>
    </i>
    <i>
      <x v="281"/>
      <x v="17"/>
    </i>
    <i>
      <x v="282"/>
      <x v="21"/>
    </i>
    <i>
      <x v="283"/>
      <x v="2"/>
    </i>
    <i>
      <x v="284"/>
      <x v="2"/>
    </i>
    <i>
      <x v="285"/>
      <x v="17"/>
    </i>
    <i>
      <x v="286"/>
      <x v="17"/>
    </i>
    <i>
      <x v="287"/>
      <x v="18"/>
    </i>
    <i>
      <x v="288"/>
      <x v="17"/>
    </i>
    <i>
      <x v="289"/>
      <x v="18"/>
    </i>
    <i>
      <x v="290"/>
      <x v="16"/>
    </i>
    <i>
      <x v="291"/>
      <x v="21"/>
    </i>
    <i>
      <x v="292"/>
      <x v="21"/>
    </i>
    <i>
      <x v="293"/>
      <x v="16"/>
    </i>
    <i>
      <x v="294"/>
      <x v="21"/>
    </i>
    <i>
      <x v="295"/>
      <x v="17"/>
    </i>
    <i>
      <x v="296"/>
      <x v="16"/>
    </i>
    <i>
      <x v="297"/>
      <x v="17"/>
    </i>
    <i>
      <x v="298"/>
      <x v="17"/>
    </i>
    <i>
      <x v="299"/>
      <x v="18"/>
    </i>
    <i>
      <x v="300"/>
      <x v="17"/>
    </i>
    <i>
      <x v="301"/>
      <x v="17"/>
    </i>
    <i>
      <x v="302"/>
      <x v="17"/>
    </i>
    <i>
      <x v="303"/>
      <x v="16"/>
    </i>
    <i>
      <x v="304"/>
      <x v="16"/>
    </i>
    <i>
      <x v="305"/>
      <x v="16"/>
    </i>
    <i>
      <x v="306"/>
      <x v="22"/>
    </i>
    <i>
      <x v="307"/>
      <x v="17"/>
    </i>
    <i>
      <x v="308"/>
      <x v="16"/>
    </i>
    <i>
      <x v="309"/>
      <x v="16"/>
    </i>
    <i>
      <x v="310"/>
      <x v="16"/>
    </i>
    <i>
      <x v="311"/>
      <x v="17"/>
    </i>
    <i>
      <x v="312"/>
      <x v="16"/>
    </i>
    <i>
      <x v="313"/>
      <x v="16"/>
    </i>
    <i>
      <x v="314"/>
      <x v="21"/>
    </i>
    <i>
      <x v="315"/>
      <x v="17"/>
    </i>
    <i>
      <x v="316"/>
      <x v="17"/>
    </i>
    <i>
      <x v="317"/>
      <x v="2"/>
    </i>
    <i>
      <x v="318"/>
      <x v="17"/>
    </i>
    <i>
      <x v="319"/>
      <x v="22"/>
    </i>
    <i>
      <x v="320"/>
      <x v="2"/>
    </i>
    <i>
      <x v="321"/>
      <x v="17"/>
    </i>
    <i>
      <x v="322"/>
      <x v="16"/>
    </i>
    <i>
      <x v="323"/>
      <x v="16"/>
    </i>
    <i>
      <x v="324"/>
      <x v="17"/>
    </i>
    <i>
      <x v="325"/>
      <x v="16"/>
    </i>
    <i>
      <x v="326"/>
      <x v="17"/>
    </i>
    <i>
      <x v="327"/>
      <x v="16"/>
    </i>
    <i>
      <x v="328"/>
      <x v="3"/>
    </i>
    <i>
      <x v="329"/>
      <x v="21"/>
    </i>
    <i>
      <x v="330"/>
      <x v="16"/>
    </i>
    <i>
      <x v="331"/>
      <x v="16"/>
    </i>
    <i>
      <x v="332"/>
      <x v="16"/>
    </i>
    <i>
      <x v="333"/>
      <x v="16"/>
    </i>
    <i>
      <x v="334"/>
      <x v="16"/>
    </i>
    <i>
      <x v="335"/>
      <x v="16"/>
    </i>
    <i>
      <x v="336"/>
      <x v="16"/>
    </i>
    <i>
      <x v="337"/>
      <x v="16"/>
    </i>
    <i>
      <x v="338"/>
      <x v="16"/>
    </i>
    <i>
      <x v="339"/>
      <x v="16"/>
    </i>
    <i>
      <x v="340"/>
      <x v="21"/>
    </i>
    <i>
      <x v="341"/>
      <x v="22"/>
    </i>
    <i>
      <x v="342"/>
      <x v="16"/>
    </i>
    <i>
      <x v="343"/>
      <x v="16"/>
    </i>
    <i>
      <x v="344"/>
      <x v="16"/>
    </i>
    <i>
      <x v="345"/>
      <x v="16"/>
    </i>
    <i>
      <x v="346"/>
      <x v="17"/>
    </i>
    <i>
      <x v="347"/>
      <x v="16"/>
    </i>
    <i>
      <x v="348"/>
      <x v="16"/>
    </i>
    <i>
      <x v="349"/>
      <x v="2"/>
    </i>
    <i>
      <x v="350"/>
      <x v="21"/>
    </i>
    <i>
      <x v="351"/>
      <x v="17"/>
    </i>
    <i>
      <x v="352"/>
      <x v="17"/>
    </i>
    <i>
      <x v="353"/>
      <x v="16"/>
    </i>
    <i>
      <x v="354"/>
      <x v="17"/>
    </i>
    <i>
      <x v="355"/>
      <x v="17"/>
    </i>
    <i>
      <x v="356"/>
      <x v="17"/>
    </i>
    <i>
      <x v="357"/>
      <x v="2"/>
    </i>
    <i>
      <x v="358"/>
      <x v="17"/>
    </i>
    <i>
      <x v="359"/>
      <x v="16"/>
    </i>
    <i>
      <x v="360"/>
      <x v="17"/>
    </i>
    <i>
      <x v="361"/>
      <x v="17"/>
    </i>
    <i>
      <x v="362"/>
      <x v="17"/>
    </i>
    <i>
      <x v="363"/>
      <x v="17"/>
    </i>
    <i>
      <x v="364"/>
      <x v="17"/>
    </i>
    <i>
      <x v="365"/>
      <x v="17"/>
    </i>
    <i>
      <x v="366"/>
      <x v="16"/>
    </i>
    <i>
      <x v="367"/>
      <x v="21"/>
    </i>
    <i>
      <x v="368"/>
      <x v="16"/>
    </i>
    <i>
      <x v="369"/>
      <x v="20"/>
    </i>
    <i>
      <x v="370"/>
      <x v="16"/>
    </i>
    <i>
      <x v="371"/>
      <x v="16"/>
    </i>
    <i>
      <x v="372"/>
      <x v="17"/>
    </i>
    <i>
      <x v="373"/>
      <x v="16"/>
    </i>
    <i>
      <x v="374"/>
      <x v="16"/>
    </i>
    <i>
      <x v="375"/>
      <x v="16"/>
    </i>
    <i>
      <x v="376"/>
      <x v="16"/>
    </i>
    <i>
      <x v="377"/>
      <x v="3"/>
    </i>
    <i>
      <x v="378"/>
      <x v="16"/>
    </i>
    <i>
      <x v="379"/>
      <x v="16"/>
    </i>
    <i>
      <x v="380"/>
      <x v="16"/>
    </i>
    <i>
      <x v="381"/>
      <x v="16"/>
    </i>
    <i>
      <x v="382"/>
      <x v="17"/>
    </i>
    <i>
      <x v="383"/>
      <x v="16"/>
    </i>
    <i>
      <x v="384"/>
      <x v="16"/>
    </i>
    <i>
      <x v="385"/>
      <x v="18"/>
    </i>
    <i>
      <x v="386"/>
      <x v="16"/>
    </i>
    <i>
      <x v="387"/>
      <x v="16"/>
    </i>
    <i>
      <x v="388"/>
      <x v="16"/>
    </i>
    <i>
      <x v="389"/>
      <x v="16"/>
    </i>
    <i>
      <x v="390"/>
      <x v="17"/>
    </i>
    <i>
      <x v="391"/>
      <x v="25"/>
    </i>
    <i>
      <x v="392"/>
      <x v="16"/>
    </i>
    <i>
      <x v="393"/>
      <x v="18"/>
    </i>
    <i>
      <x v="394"/>
      <x v="25"/>
    </i>
    <i>
      <x v="395"/>
      <x v="5"/>
    </i>
    <i>
      <x v="396"/>
      <x v="26"/>
    </i>
    <i>
      <x v="397"/>
      <x v="27"/>
    </i>
    <i>
      <x v="398"/>
      <x/>
    </i>
    <i>
      <x v="399"/>
      <x/>
    </i>
    <i>
      <x v="400"/>
      <x/>
    </i>
    <i>
      <x v="401"/>
      <x/>
    </i>
    <i>
      <x v="402"/>
      <x v="24"/>
    </i>
    <i>
      <x v="403"/>
      <x v="28"/>
    </i>
    <i>
      <x v="404"/>
      <x v="4"/>
    </i>
    <i>
      <x v="405"/>
      <x v="29"/>
    </i>
    <i>
      <x v="406"/>
      <x v="29"/>
    </i>
    <i>
      <x v="407"/>
      <x v="29"/>
    </i>
    <i>
      <x v="408"/>
      <x v="29"/>
    </i>
    <i>
      <x v="409"/>
      <x v="8"/>
    </i>
    <i>
      <x v="410"/>
      <x v="8"/>
    </i>
    <i>
      <x v="411"/>
      <x v="30"/>
    </i>
    <i>
      <x v="412"/>
      <x v="30"/>
    </i>
    <i>
      <x v="413"/>
      <x v="30"/>
    </i>
    <i>
      <x v="414"/>
      <x v="8"/>
    </i>
    <i>
      <x v="415"/>
      <x v="29"/>
    </i>
    <i>
      <x v="416"/>
      <x v="31"/>
    </i>
    <i>
      <x v="417"/>
      <x v="30"/>
    </i>
    <i>
      <x v="418"/>
      <x v="8"/>
    </i>
    <i>
      <x v="419"/>
      <x v="32"/>
    </i>
    <i>
      <x v="420"/>
      <x v="32"/>
    </i>
    <i>
      <x v="421"/>
      <x v="28"/>
    </i>
    <i>
      <x v="422"/>
      <x v="29"/>
    </i>
    <i>
      <x v="423"/>
      <x v="8"/>
    </i>
    <i>
      <x v="424"/>
      <x v="8"/>
    </i>
    <i>
      <x v="425"/>
      <x v="8"/>
    </i>
    <i>
      <x v="426"/>
      <x v="30"/>
    </i>
    <i>
      <x v="427"/>
      <x v="30"/>
    </i>
    <i>
      <x v="428"/>
      <x v="8"/>
    </i>
    <i>
      <x v="429"/>
      <x/>
    </i>
    <i>
      <x v="430"/>
      <x v="30"/>
    </i>
    <i>
      <x v="431"/>
      <x v="24"/>
    </i>
    <i>
      <x v="432"/>
      <x v="30"/>
    </i>
    <i>
      <x v="433"/>
      <x v="33"/>
    </i>
    <i>
      <x v="434"/>
      <x v="8"/>
    </i>
    <i>
      <x v="435"/>
      <x v="8"/>
    </i>
    <i>
      <x v="436"/>
      <x v="8"/>
    </i>
    <i>
      <x v="437"/>
      <x v="8"/>
    </i>
    <i>
      <x v="438"/>
      <x v="30"/>
    </i>
    <i>
      <x v="439"/>
      <x v="30"/>
    </i>
    <i>
      <x v="440"/>
      <x v="30"/>
    </i>
    <i>
      <x v="441"/>
      <x v="30"/>
    </i>
    <i>
      <x v="442"/>
      <x v="30"/>
    </i>
    <i>
      <x v="443"/>
      <x v="30"/>
    </i>
    <i>
      <x v="444"/>
      <x v="8"/>
    </i>
    <i>
      <x v="445"/>
      <x v="8"/>
    </i>
    <i>
      <x v="446"/>
      <x v="8"/>
    </i>
    <i>
      <x v="447"/>
      <x v="8"/>
    </i>
    <i>
      <x v="448"/>
      <x v="30"/>
    </i>
    <i>
      <x v="449"/>
      <x v="8"/>
    </i>
    <i>
      <x v="450"/>
      <x v="29"/>
    </i>
    <i>
      <x v="451"/>
      <x v="29"/>
    </i>
    <i>
      <x v="452"/>
      <x v="8"/>
    </i>
    <i>
      <x v="453"/>
      <x v="21"/>
    </i>
    <i>
      <x v="454"/>
      <x v="30"/>
    </i>
    <i>
      <x v="455"/>
      <x v="30"/>
    </i>
    <i>
      <x v="456"/>
      <x v="30"/>
    </i>
    <i>
      <x v="457"/>
      <x v="30"/>
    </i>
    <i>
      <x v="458"/>
      <x v="30"/>
    </i>
    <i>
      <x v="459"/>
      <x v="21"/>
    </i>
    <i>
      <x v="460"/>
      <x v="8"/>
    </i>
    <i>
      <x v="461"/>
      <x v="8"/>
    </i>
    <i>
      <x v="462"/>
      <x v="29"/>
    </i>
    <i>
      <x v="463"/>
      <x v="8"/>
    </i>
    <i>
      <x v="464"/>
      <x v="29"/>
    </i>
    <i>
      <x v="465"/>
      <x v="30"/>
    </i>
    <i>
      <x v="466"/>
      <x v="24"/>
    </i>
    <i>
      <x v="467"/>
      <x v="24"/>
    </i>
    <i>
      <x v="468"/>
      <x v="24"/>
    </i>
    <i>
      <x v="469"/>
      <x v="10"/>
    </i>
    <i>
      <x v="470"/>
      <x v="10"/>
    </i>
    <i>
      <x v="471"/>
      <x/>
    </i>
    <i>
      <x v="472"/>
      <x/>
    </i>
    <i>
      <x v="473"/>
      <x/>
    </i>
    <i>
      <x v="474"/>
      <x/>
    </i>
    <i>
      <x v="475"/>
      <x/>
    </i>
    <i>
      <x v="476"/>
      <x/>
    </i>
    <i>
      <x v="477"/>
      <x/>
    </i>
    <i>
      <x v="478"/>
      <x/>
    </i>
    <i>
      <x v="479"/>
      <x/>
    </i>
    <i>
      <x v="480"/>
      <x/>
    </i>
    <i>
      <x v="481"/>
      <x/>
    </i>
    <i>
      <x v="482"/>
      <x/>
    </i>
    <i>
      <x v="483"/>
      <x/>
    </i>
    <i>
      <x v="484"/>
      <x/>
    </i>
    <i>
      <x v="485"/>
      <x/>
    </i>
    <i>
      <x v="486"/>
      <x/>
    </i>
    <i>
      <x v="487"/>
      <x/>
    </i>
    <i>
      <x v="488"/>
      <x/>
    </i>
    <i>
      <x v="489"/>
      <x/>
    </i>
    <i>
      <x v="490"/>
      <x/>
    </i>
    <i>
      <x v="491"/>
      <x/>
    </i>
    <i>
      <x v="492"/>
      <x/>
    </i>
    <i>
      <x v="493"/>
      <x/>
    </i>
    <i>
      <x v="494"/>
      <x/>
    </i>
    <i>
      <x v="495"/>
      <x/>
    </i>
    <i>
      <x v="496"/>
      <x/>
    </i>
    <i>
      <x v="497"/>
      <x/>
    </i>
    <i>
      <x v="498"/>
      <x/>
    </i>
    <i>
      <x v="499"/>
      <x/>
    </i>
    <i>
      <x v="500"/>
      <x/>
    </i>
    <i>
      <x v="501"/>
      <x/>
    </i>
    <i>
      <x v="502"/>
      <x/>
    </i>
    <i>
      <x v="503"/>
      <x/>
    </i>
    <i>
      <x v="504"/>
      <x/>
    </i>
    <i>
      <x v="505"/>
      <x/>
    </i>
    <i>
      <x v="506"/>
      <x/>
    </i>
    <i>
      <x v="507"/>
      <x/>
    </i>
    <i>
      <x v="508"/>
      <x/>
    </i>
    <i>
      <x v="509"/>
      <x/>
    </i>
    <i>
      <x v="510"/>
      <x/>
    </i>
    <i>
      <x v="511"/>
      <x/>
    </i>
    <i>
      <x v="512"/>
      <x/>
    </i>
    <i>
      <x v="513"/>
      <x/>
    </i>
    <i>
      <x v="514"/>
      <x/>
    </i>
    <i>
      <x v="515"/>
      <x/>
    </i>
    <i>
      <x v="516"/>
      <x/>
    </i>
    <i>
      <x v="517"/>
      <x v="10"/>
    </i>
    <i>
      <x v="518"/>
      <x v="12"/>
    </i>
    <i>
      <x v="519"/>
      <x/>
    </i>
    <i>
      <x v="520"/>
      <x/>
    </i>
    <i>
      <x v="521"/>
      <x/>
    </i>
    <i>
      <x v="522"/>
      <x/>
    </i>
    <i>
      <x v="523"/>
      <x/>
    </i>
    <i>
      <x v="524"/>
      <x/>
    </i>
    <i>
      <x v="525"/>
      <x/>
    </i>
    <i>
      <x v="526"/>
      <x v="12"/>
    </i>
    <i>
      <x v="527"/>
      <x/>
    </i>
    <i>
      <x v="528"/>
      <x v="12"/>
    </i>
    <i>
      <x v="529"/>
      <x/>
    </i>
    <i>
      <x v="530"/>
      <x/>
    </i>
    <i>
      <x v="531"/>
      <x/>
    </i>
    <i>
      <x v="532"/>
      <x/>
    </i>
    <i>
      <x v="533"/>
      <x/>
    </i>
    <i>
      <x v="534"/>
      <x/>
    </i>
    <i>
      <x v="535"/>
      <x/>
    </i>
    <i>
      <x v="536"/>
      <x/>
    </i>
    <i>
      <x v="537"/>
      <x/>
    </i>
    <i>
      <x v="538"/>
      <x/>
    </i>
    <i>
      <x v="539"/>
      <x/>
    </i>
    <i>
      <x v="540"/>
      <x/>
    </i>
    <i>
      <x v="541"/>
      <x/>
    </i>
    <i>
      <x v="542"/>
      <x/>
    </i>
    <i>
      <x v="543"/>
      <x/>
    </i>
    <i>
      <x v="544"/>
      <x/>
    </i>
    <i>
      <x v="545"/>
      <x/>
    </i>
    <i>
      <x v="546"/>
      <x/>
    </i>
    <i>
      <x v="547"/>
      <x/>
    </i>
    <i>
      <x v="548"/>
      <x/>
    </i>
    <i>
      <x v="549"/>
      <x/>
    </i>
    <i>
      <x v="550"/>
      <x/>
    </i>
    <i>
      <x v="551"/>
      <x/>
    </i>
    <i>
      <x v="552"/>
      <x/>
    </i>
    <i>
      <x v="553"/>
      <x/>
    </i>
    <i>
      <x v="554"/>
      <x/>
    </i>
    <i>
      <x v="555"/>
      <x/>
    </i>
    <i>
      <x v="556"/>
      <x/>
    </i>
    <i>
      <x v="557"/>
      <x/>
    </i>
    <i>
      <x v="558"/>
      <x/>
    </i>
    <i>
      <x v="559"/>
      <x/>
    </i>
    <i>
      <x v="560"/>
      <x/>
    </i>
    <i>
      <x v="561"/>
      <x/>
    </i>
    <i>
      <x v="562"/>
      <x/>
    </i>
    <i>
      <x v="563"/>
      <x/>
    </i>
    <i>
      <x v="564"/>
      <x/>
    </i>
    <i>
      <x v="565"/>
      <x/>
    </i>
    <i>
      <x v="566"/>
      <x/>
    </i>
    <i>
      <x v="567"/>
      <x/>
    </i>
    <i>
      <x v="568"/>
      <x/>
    </i>
    <i>
      <x v="569"/>
      <x/>
    </i>
    <i>
      <x v="570"/>
      <x/>
    </i>
    <i>
      <x v="571"/>
      <x/>
    </i>
    <i>
      <x v="572"/>
      <x/>
    </i>
    <i>
      <x v="573"/>
      <x/>
    </i>
    <i>
      <x v="574"/>
      <x/>
    </i>
    <i>
      <x v="575"/>
      <x/>
    </i>
    <i>
      <x v="576"/>
      <x/>
    </i>
    <i>
      <x v="577"/>
      <x/>
    </i>
    <i>
      <x v="578"/>
      <x/>
    </i>
    <i>
      <x v="579"/>
      <x/>
    </i>
    <i>
      <x v="580"/>
      <x/>
    </i>
    <i>
      <x v="581"/>
      <x/>
    </i>
    <i>
      <x v="582"/>
      <x/>
    </i>
    <i>
      <x v="583"/>
      <x/>
    </i>
    <i>
      <x v="584"/>
      <x/>
    </i>
    <i>
      <x v="585"/>
      <x/>
    </i>
    <i>
      <x v="586"/>
      <x/>
    </i>
    <i>
      <x v="587"/>
      <x/>
    </i>
    <i>
      <x v="588"/>
      <x/>
    </i>
    <i>
      <x v="589"/>
      <x/>
    </i>
    <i>
      <x v="590"/>
      <x/>
    </i>
    <i>
      <x v="591"/>
      <x/>
    </i>
    <i>
      <x v="592"/>
      <x/>
    </i>
    <i>
      <x v="593"/>
      <x/>
    </i>
    <i>
      <x v="594"/>
      <x/>
    </i>
    <i>
      <x v="595"/>
      <x/>
    </i>
    <i>
      <x v="596"/>
      <x/>
    </i>
    <i>
      <x v="597"/>
      <x/>
    </i>
    <i>
      <x v="598"/>
      <x/>
    </i>
    <i>
      <x v="599"/>
      <x/>
    </i>
    <i>
      <x v="600"/>
      <x/>
    </i>
    <i>
      <x v="601"/>
      <x/>
    </i>
    <i>
      <x v="602"/>
      <x/>
    </i>
    <i>
      <x v="603"/>
      <x/>
    </i>
    <i>
      <x v="604"/>
      <x/>
    </i>
    <i>
      <x v="605"/>
      <x/>
    </i>
    <i>
      <x v="606"/>
      <x/>
    </i>
    <i>
      <x v="607"/>
      <x/>
    </i>
    <i>
      <x v="608"/>
      <x/>
    </i>
    <i>
      <x v="609"/>
      <x/>
    </i>
    <i>
      <x v="610"/>
      <x/>
    </i>
    <i>
      <x v="611"/>
      <x/>
    </i>
    <i>
      <x v="612"/>
      <x/>
    </i>
    <i>
      <x v="613"/>
      <x/>
    </i>
    <i>
      <x v="614"/>
      <x/>
    </i>
    <i>
      <x v="615"/>
      <x/>
    </i>
    <i>
      <x v="616"/>
      <x/>
    </i>
    <i>
      <x v="617"/>
      <x/>
    </i>
    <i>
      <x v="618"/>
      <x/>
    </i>
    <i>
      <x v="619"/>
      <x/>
    </i>
    <i>
      <x v="620"/>
      <x/>
    </i>
    <i>
      <x v="621"/>
      <x/>
    </i>
    <i>
      <x v="622"/>
      <x/>
    </i>
    <i>
      <x v="623"/>
      <x/>
    </i>
    <i>
      <x v="624"/>
      <x/>
    </i>
    <i>
      <x v="625"/>
      <x/>
    </i>
    <i>
      <x v="626"/>
      <x/>
    </i>
    <i>
      <x v="627"/>
      <x/>
    </i>
    <i>
      <x v="628"/>
      <x/>
    </i>
    <i>
      <x v="629"/>
      <x/>
    </i>
    <i>
      <x v="630"/>
      <x v="25"/>
    </i>
    <i>
      <x v="631"/>
      <x/>
    </i>
    <i>
      <x v="632"/>
      <x/>
    </i>
    <i>
      <x v="633"/>
      <x/>
    </i>
    <i>
      <x v="634"/>
      <x/>
    </i>
    <i>
      <x v="635"/>
      <x/>
    </i>
    <i>
      <x v="636"/>
      <x/>
    </i>
    <i>
      <x v="637"/>
      <x/>
    </i>
    <i>
      <x v="638"/>
      <x/>
    </i>
    <i>
      <x v="639"/>
      <x/>
    </i>
    <i>
      <x v="640"/>
      <x/>
    </i>
    <i>
      <x v="641"/>
      <x/>
    </i>
    <i>
      <x v="642"/>
      <x/>
    </i>
    <i>
      <x v="643"/>
      <x/>
    </i>
    <i>
      <x v="644"/>
      <x/>
    </i>
    <i>
      <x v="645"/>
      <x/>
    </i>
    <i>
      <x v="646"/>
      <x/>
    </i>
    <i>
      <x v="647"/>
      <x/>
    </i>
    <i>
      <x v="648"/>
      <x/>
    </i>
    <i>
      <x v="649"/>
      <x/>
    </i>
    <i>
      <x v="650"/>
      <x/>
    </i>
    <i>
      <x v="651"/>
      <x/>
    </i>
    <i>
      <x v="652"/>
      <x/>
    </i>
    <i>
      <x v="653"/>
      <x/>
    </i>
    <i>
      <x v="654"/>
      <x/>
    </i>
    <i>
      <x v="655"/>
      <x/>
    </i>
    <i>
      <x v="656"/>
      <x/>
    </i>
    <i>
      <x v="657"/>
      <x/>
    </i>
    <i>
      <x v="658"/>
      <x/>
    </i>
    <i>
      <x v="659"/>
      <x/>
    </i>
    <i>
      <x v="660"/>
      <x/>
    </i>
    <i>
      <x v="661"/>
      <x/>
    </i>
    <i>
      <x v="662"/>
      <x/>
    </i>
    <i>
      <x v="663"/>
      <x/>
    </i>
    <i>
      <x v="664"/>
      <x/>
    </i>
    <i>
      <x v="665"/>
      <x/>
    </i>
    <i>
      <x v="666"/>
      <x/>
    </i>
    <i>
      <x v="667"/>
      <x/>
    </i>
    <i>
      <x v="668"/>
      <x/>
    </i>
    <i>
      <x v="669"/>
      <x/>
    </i>
    <i>
      <x v="670"/>
      <x/>
    </i>
    <i>
      <x v="671"/>
      <x/>
    </i>
    <i>
      <x v="672"/>
      <x/>
    </i>
    <i>
      <x v="673"/>
      <x v="12"/>
    </i>
    <i>
      <x v="674"/>
      <x/>
    </i>
    <i>
      <x v="675"/>
      <x/>
    </i>
    <i>
      <x v="676"/>
      <x/>
    </i>
    <i>
      <x v="677"/>
      <x/>
    </i>
    <i>
      <x v="678"/>
      <x/>
    </i>
    <i>
      <x v="679"/>
      <x/>
    </i>
    <i>
      <x v="680"/>
      <x/>
    </i>
    <i>
      <x v="681"/>
      <x/>
    </i>
    <i>
      <x v="682"/>
      <x/>
    </i>
    <i>
      <x v="683"/>
      <x/>
    </i>
    <i>
      <x v="684"/>
      <x/>
    </i>
    <i>
      <x v="685"/>
      <x/>
    </i>
    <i>
      <x v="686"/>
      <x/>
    </i>
    <i>
      <x v="687"/>
      <x/>
    </i>
    <i>
      <x v="688"/>
      <x/>
    </i>
    <i>
      <x v="689"/>
      <x/>
    </i>
    <i>
      <x v="690"/>
      <x/>
    </i>
    <i>
      <x v="691"/>
      <x/>
    </i>
    <i>
      <x v="692"/>
      <x/>
    </i>
    <i>
      <x v="693"/>
      <x/>
    </i>
    <i>
      <x v="694"/>
      <x/>
    </i>
    <i>
      <x v="695"/>
      <x/>
    </i>
    <i>
      <x v="696"/>
      <x/>
    </i>
    <i>
      <x v="697"/>
      <x/>
    </i>
    <i>
      <x v="698"/>
      <x/>
    </i>
    <i>
      <x v="699"/>
      <x/>
    </i>
    <i>
      <x v="700"/>
      <x/>
    </i>
    <i>
      <x v="701"/>
      <x/>
    </i>
    <i>
      <x v="702"/>
      <x/>
    </i>
    <i>
      <x v="703"/>
      <x/>
    </i>
    <i>
      <x v="704"/>
      <x/>
    </i>
    <i>
      <x v="705"/>
      <x/>
    </i>
    <i>
      <x v="706"/>
      <x/>
    </i>
    <i>
      <x v="707"/>
      <x/>
    </i>
    <i>
      <x v="708"/>
      <x/>
    </i>
    <i>
      <x v="709"/>
      <x/>
    </i>
    <i>
      <x v="710"/>
      <x/>
    </i>
    <i>
      <x v="711"/>
      <x/>
    </i>
    <i>
      <x v="712"/>
      <x/>
    </i>
    <i>
      <x v="713"/>
      <x/>
    </i>
    <i>
      <x v="714"/>
      <x/>
    </i>
    <i>
      <x v="715"/>
      <x/>
    </i>
    <i>
      <x v="716"/>
      <x/>
    </i>
    <i>
      <x v="717"/>
      <x/>
    </i>
    <i>
      <x v="718"/>
      <x/>
    </i>
    <i>
      <x v="719"/>
      <x/>
    </i>
    <i>
      <x v="720"/>
      <x/>
    </i>
    <i>
      <x v="721"/>
      <x/>
    </i>
    <i>
      <x v="722"/>
      <x/>
    </i>
    <i>
      <x v="723"/>
      <x/>
    </i>
    <i>
      <x v="724"/>
      <x/>
    </i>
    <i>
      <x v="725"/>
      <x/>
    </i>
    <i>
      <x v="726"/>
      <x/>
    </i>
    <i>
      <x v="727"/>
      <x/>
    </i>
    <i>
      <x v="728"/>
      <x/>
    </i>
    <i>
      <x v="729"/>
      <x/>
    </i>
    <i>
      <x v="730"/>
      <x/>
    </i>
    <i>
      <x v="731"/>
      <x/>
    </i>
    <i>
      <x v="732"/>
      <x/>
    </i>
    <i>
      <x v="733"/>
      <x/>
    </i>
    <i>
      <x v="734"/>
      <x/>
    </i>
    <i>
      <x v="735"/>
      <x/>
    </i>
    <i>
      <x v="736"/>
      <x/>
    </i>
    <i>
      <x v="737"/>
      <x/>
    </i>
    <i>
      <x v="738"/>
      <x/>
    </i>
    <i>
      <x v="739"/>
      <x/>
    </i>
    <i>
      <x v="740"/>
      <x/>
    </i>
    <i>
      <x v="741"/>
      <x/>
    </i>
    <i>
      <x v="742"/>
      <x/>
    </i>
    <i>
      <x v="743"/>
      <x/>
    </i>
    <i>
      <x v="744"/>
      <x/>
    </i>
    <i>
      <x v="745"/>
      <x/>
    </i>
    <i>
      <x v="746"/>
      <x/>
    </i>
    <i>
      <x v="747"/>
      <x/>
    </i>
    <i>
      <x v="748"/>
      <x/>
    </i>
    <i>
      <x v="749"/>
      <x/>
    </i>
    <i>
      <x v="750"/>
      <x/>
    </i>
    <i>
      <x v="751"/>
      <x/>
    </i>
    <i>
      <x v="752"/>
      <x/>
    </i>
    <i>
      <x v="753"/>
      <x/>
    </i>
    <i>
      <x v="754"/>
      <x/>
    </i>
    <i>
      <x v="755"/>
      <x/>
    </i>
    <i>
      <x v="756"/>
      <x/>
    </i>
    <i>
      <x v="757"/>
      <x/>
    </i>
    <i>
      <x v="758"/>
      <x/>
    </i>
    <i>
      <x v="759"/>
      <x/>
    </i>
    <i>
      <x v="760"/>
      <x/>
    </i>
    <i>
      <x v="761"/>
      <x/>
    </i>
    <i>
      <x v="762"/>
      <x/>
    </i>
    <i>
      <x v="763"/>
      <x/>
    </i>
    <i>
      <x v="764"/>
      <x/>
    </i>
    <i>
      <x v="765"/>
      <x/>
    </i>
    <i>
      <x v="766"/>
      <x/>
    </i>
    <i>
      <x v="767"/>
      <x/>
    </i>
    <i>
      <x v="768"/>
      <x/>
    </i>
    <i>
      <x v="769"/>
      <x/>
    </i>
    <i>
      <x v="770"/>
      <x/>
    </i>
    <i>
      <x v="771"/>
      <x/>
    </i>
    <i>
      <x v="772"/>
      <x/>
    </i>
    <i>
      <x v="773"/>
      <x/>
    </i>
    <i>
      <x v="774"/>
      <x/>
    </i>
    <i>
      <x v="775"/>
      <x/>
    </i>
    <i>
      <x v="776"/>
      <x/>
    </i>
    <i>
      <x v="777"/>
      <x/>
    </i>
    <i>
      <x v="778"/>
      <x/>
    </i>
    <i>
      <x v="779"/>
      <x/>
    </i>
    <i>
      <x v="780"/>
      <x/>
    </i>
    <i>
      <x v="781"/>
      <x/>
    </i>
    <i>
      <x v="782"/>
      <x/>
    </i>
    <i>
      <x v="783"/>
      <x/>
    </i>
    <i>
      <x v="784"/>
      <x/>
    </i>
    <i>
      <x v="785"/>
      <x/>
    </i>
    <i>
      <x v="786"/>
      <x/>
    </i>
    <i>
      <x v="787"/>
      <x/>
    </i>
    <i>
      <x v="788"/>
      <x/>
    </i>
    <i>
      <x v="789"/>
      <x/>
    </i>
    <i>
      <x v="790"/>
      <x/>
    </i>
    <i>
      <x v="791"/>
      <x/>
    </i>
    <i>
      <x v="792"/>
      <x/>
    </i>
    <i>
      <x v="793"/>
      <x/>
    </i>
    <i>
      <x v="794"/>
      <x/>
    </i>
    <i>
      <x v="795"/>
      <x/>
    </i>
    <i>
      <x v="796"/>
      <x/>
    </i>
    <i>
      <x v="797"/>
      <x/>
    </i>
    <i>
      <x v="798"/>
      <x/>
    </i>
    <i>
      <x v="799"/>
      <x/>
    </i>
    <i>
      <x v="800"/>
      <x/>
    </i>
    <i>
      <x v="801"/>
      <x/>
    </i>
    <i>
      <x v="802"/>
      <x/>
    </i>
    <i>
      <x v="803"/>
      <x/>
    </i>
    <i>
      <x v="804"/>
      <x/>
    </i>
    <i>
      <x v="805"/>
      <x/>
    </i>
    <i>
      <x v="806"/>
      <x/>
    </i>
    <i>
      <x v="807"/>
      <x/>
    </i>
    <i>
      <x v="808"/>
      <x/>
    </i>
    <i>
      <x v="809"/>
      <x/>
    </i>
    <i>
      <x v="810"/>
      <x/>
    </i>
    <i>
      <x v="811"/>
      <x/>
    </i>
    <i>
      <x v="812"/>
      <x/>
    </i>
    <i>
      <x v="813"/>
      <x/>
    </i>
    <i>
      <x v="814"/>
      <x/>
    </i>
    <i>
      <x v="815"/>
      <x/>
    </i>
    <i>
      <x v="816"/>
      <x/>
    </i>
    <i>
      <x v="817"/>
      <x/>
    </i>
    <i>
      <x v="818"/>
      <x/>
    </i>
    <i>
      <x v="819"/>
      <x/>
    </i>
    <i>
      <x v="820"/>
      <x/>
    </i>
    <i>
      <x v="821"/>
      <x/>
    </i>
    <i>
      <x v="822"/>
      <x/>
    </i>
    <i>
      <x v="823"/>
      <x/>
    </i>
    <i>
      <x v="824"/>
      <x/>
    </i>
    <i>
      <x v="825"/>
      <x/>
    </i>
    <i>
      <x v="826"/>
      <x/>
    </i>
    <i>
      <x v="827"/>
      <x/>
    </i>
    <i>
      <x v="828"/>
      <x/>
    </i>
    <i>
      <x v="829"/>
      <x/>
    </i>
    <i>
      <x v="830"/>
      <x/>
    </i>
    <i>
      <x v="831"/>
      <x/>
    </i>
    <i>
      <x v="832"/>
      <x/>
    </i>
    <i>
      <x v="833"/>
      <x/>
    </i>
    <i>
      <x v="834"/>
      <x/>
    </i>
    <i>
      <x v="835"/>
      <x/>
    </i>
    <i>
      <x v="836"/>
      <x/>
    </i>
    <i>
      <x v="837"/>
      <x/>
    </i>
    <i>
      <x v="838"/>
      <x/>
    </i>
    <i>
      <x v="839"/>
      <x/>
    </i>
    <i>
      <x v="840"/>
      <x/>
    </i>
    <i>
      <x v="841"/>
      <x/>
    </i>
    <i>
      <x v="842"/>
      <x/>
    </i>
    <i>
      <x v="843"/>
      <x/>
    </i>
    <i>
      <x v="844"/>
      <x/>
    </i>
    <i>
      <x v="845"/>
      <x/>
    </i>
    <i>
      <x v="846"/>
      <x/>
    </i>
    <i>
      <x v="847"/>
      <x/>
    </i>
    <i>
      <x v="848"/>
      <x/>
    </i>
    <i>
      <x v="849"/>
      <x/>
    </i>
    <i>
      <x v="850"/>
      <x/>
    </i>
    <i>
      <x v="851"/>
      <x/>
    </i>
    <i>
      <x v="852"/>
      <x/>
    </i>
    <i>
      <x v="853"/>
      <x/>
    </i>
    <i>
      <x v="854"/>
      <x/>
    </i>
    <i>
      <x v="855"/>
      <x/>
    </i>
    <i>
      <x v="856"/>
      <x/>
    </i>
    <i>
      <x v="857"/>
      <x/>
    </i>
    <i>
      <x v="858"/>
      <x/>
    </i>
    <i>
      <x v="859"/>
      <x/>
    </i>
    <i>
      <x v="860"/>
      <x/>
    </i>
    <i>
      <x v="861"/>
      <x/>
    </i>
    <i>
      <x v="862"/>
      <x/>
    </i>
    <i>
      <x v="863"/>
      <x/>
    </i>
    <i>
      <x v="864"/>
      <x/>
    </i>
    <i>
      <x v="865"/>
      <x/>
    </i>
    <i>
      <x v="866"/>
      <x/>
    </i>
    <i>
      <x v="867"/>
      <x/>
    </i>
    <i>
      <x v="868"/>
      <x/>
    </i>
    <i>
      <x v="869"/>
      <x/>
    </i>
    <i>
      <x v="870"/>
      <x/>
    </i>
    <i>
      <x v="871"/>
      <x/>
    </i>
    <i>
      <x v="872"/>
      <x/>
    </i>
    <i>
      <x v="873"/>
      <x/>
    </i>
    <i>
      <x v="874"/>
      <x/>
    </i>
    <i>
      <x v="875"/>
      <x/>
    </i>
    <i>
      <x v="876"/>
      <x/>
    </i>
    <i>
      <x v="877"/>
      <x/>
    </i>
    <i>
      <x v="878"/>
      <x/>
    </i>
    <i>
      <x v="879"/>
      <x/>
    </i>
    <i>
      <x v="880"/>
      <x/>
    </i>
    <i>
      <x v="881"/>
      <x/>
    </i>
    <i>
      <x v="882"/>
      <x/>
    </i>
    <i>
      <x v="883"/>
      <x/>
    </i>
    <i>
      <x v="884"/>
      <x/>
    </i>
    <i>
      <x v="885"/>
      <x/>
    </i>
    <i>
      <x v="886"/>
      <x/>
    </i>
    <i>
      <x v="887"/>
      <x/>
    </i>
    <i>
      <x v="888"/>
      <x/>
    </i>
    <i>
      <x v="889"/>
      <x/>
    </i>
    <i>
      <x v="890"/>
      <x/>
    </i>
    <i>
      <x v="891"/>
      <x/>
    </i>
    <i>
      <x v="892"/>
      <x/>
    </i>
    <i>
      <x v="893"/>
      <x/>
    </i>
    <i>
      <x v="894"/>
      <x/>
    </i>
    <i>
      <x v="895"/>
      <x/>
    </i>
    <i>
      <x v="896"/>
      <x/>
    </i>
    <i>
      <x v="897"/>
      <x/>
    </i>
    <i>
      <x v="898"/>
      <x/>
    </i>
    <i>
      <x v="899"/>
      <x/>
    </i>
    <i>
      <x v="900"/>
      <x/>
    </i>
    <i>
      <x v="901"/>
      <x/>
    </i>
    <i>
      <x v="902"/>
      <x/>
    </i>
    <i>
      <x v="903"/>
      <x/>
    </i>
    <i>
      <x v="904"/>
      <x/>
    </i>
    <i>
      <x v="905"/>
      <x/>
    </i>
    <i>
      <x v="906"/>
      <x/>
    </i>
    <i>
      <x v="907"/>
      <x/>
    </i>
    <i>
      <x v="908"/>
      <x/>
    </i>
    <i>
      <x v="909"/>
      <x/>
    </i>
    <i>
      <x v="910"/>
      <x/>
    </i>
    <i>
      <x v="911"/>
      <x/>
    </i>
    <i>
      <x v="912"/>
      <x/>
    </i>
    <i>
      <x v="913"/>
      <x/>
    </i>
    <i>
      <x v="914"/>
      <x/>
    </i>
    <i>
      <x v="915"/>
      <x/>
    </i>
    <i>
      <x v="916"/>
      <x/>
    </i>
    <i>
      <x v="917"/>
      <x/>
    </i>
    <i>
      <x v="918"/>
      <x/>
    </i>
    <i>
      <x v="919"/>
      <x/>
    </i>
    <i>
      <x v="920"/>
      <x/>
    </i>
    <i>
      <x v="921"/>
      <x/>
    </i>
    <i>
      <x v="922"/>
      <x/>
    </i>
    <i>
      <x v="923"/>
      <x/>
    </i>
    <i>
      <x v="924"/>
      <x/>
    </i>
    <i>
      <x v="925"/>
      <x/>
    </i>
    <i>
      <x v="926"/>
      <x/>
    </i>
    <i>
      <x v="927"/>
      <x/>
    </i>
    <i>
      <x v="928"/>
      <x/>
    </i>
    <i>
      <x v="929"/>
      <x/>
    </i>
    <i>
      <x v="930"/>
      <x/>
    </i>
    <i>
      <x v="931"/>
      <x/>
    </i>
    <i>
      <x v="932"/>
      <x/>
    </i>
    <i>
      <x v="933"/>
      <x/>
    </i>
    <i>
      <x v="934"/>
      <x/>
    </i>
    <i>
      <x v="935"/>
      <x/>
    </i>
    <i>
      <x v="936"/>
      <x/>
    </i>
    <i>
      <x v="937"/>
      <x/>
    </i>
    <i>
      <x v="938"/>
      <x/>
    </i>
    <i>
      <x v="939"/>
      <x/>
    </i>
    <i>
      <x v="940"/>
      <x/>
    </i>
    <i>
      <x v="941"/>
      <x/>
    </i>
    <i>
      <x v="942"/>
      <x/>
    </i>
    <i>
      <x v="943"/>
      <x/>
    </i>
    <i>
      <x v="944"/>
      <x/>
    </i>
    <i>
      <x v="945"/>
      <x/>
    </i>
    <i>
      <x v="946"/>
      <x/>
    </i>
    <i>
      <x v="947"/>
      <x/>
    </i>
    <i>
      <x v="948"/>
      <x/>
    </i>
    <i>
      <x v="949"/>
      <x/>
    </i>
    <i>
      <x v="950"/>
      <x/>
    </i>
    <i>
      <x v="951"/>
      <x/>
    </i>
    <i>
      <x v="952"/>
      <x/>
    </i>
    <i>
      <x v="953"/>
      <x/>
    </i>
    <i>
      <x v="954"/>
      <x/>
    </i>
    <i>
      <x v="955"/>
      <x/>
    </i>
    <i>
      <x v="956"/>
      <x/>
    </i>
    <i>
      <x v="957"/>
      <x/>
    </i>
    <i>
      <x v="958"/>
      <x/>
    </i>
    <i>
      <x v="959"/>
      <x/>
    </i>
    <i>
      <x v="960"/>
      <x/>
    </i>
    <i>
      <x v="961"/>
      <x/>
    </i>
    <i>
      <x v="962"/>
      <x/>
    </i>
    <i>
      <x v="963"/>
      <x/>
    </i>
    <i>
      <x v="964"/>
      <x/>
    </i>
    <i>
      <x v="965"/>
      <x/>
    </i>
    <i>
      <x v="966"/>
      <x/>
    </i>
    <i>
      <x v="967"/>
      <x/>
    </i>
    <i>
      <x v="968"/>
      <x/>
    </i>
    <i>
      <x v="969"/>
      <x/>
    </i>
    <i>
      <x v="970"/>
      <x/>
    </i>
    <i>
      <x v="971"/>
      <x/>
    </i>
    <i>
      <x v="972"/>
      <x/>
    </i>
    <i>
      <x v="973"/>
      <x/>
    </i>
    <i>
      <x v="974"/>
      <x/>
    </i>
    <i>
      <x v="975"/>
      <x/>
    </i>
    <i>
      <x v="976"/>
      <x/>
    </i>
    <i>
      <x v="977"/>
      <x/>
    </i>
    <i>
      <x v="978"/>
      <x/>
    </i>
    <i>
      <x v="979"/>
      <x/>
    </i>
    <i>
      <x v="980"/>
      <x/>
    </i>
    <i>
      <x v="981"/>
      <x/>
    </i>
    <i>
      <x v="982"/>
      <x/>
    </i>
    <i>
      <x v="983"/>
      <x/>
    </i>
    <i>
      <x v="984"/>
      <x/>
    </i>
    <i>
      <x v="985"/>
      <x/>
    </i>
    <i>
      <x v="986"/>
      <x/>
    </i>
    <i>
      <x v="987"/>
      <x/>
    </i>
    <i>
      <x v="988"/>
      <x/>
    </i>
    <i>
      <x v="989"/>
      <x/>
    </i>
    <i>
      <x v="990"/>
      <x/>
    </i>
    <i>
      <x v="991"/>
      <x/>
    </i>
    <i>
      <x v="992"/>
      <x/>
    </i>
    <i>
      <x v="993"/>
      <x/>
    </i>
    <i>
      <x v="994"/>
      <x/>
    </i>
    <i>
      <x v="995"/>
      <x/>
    </i>
    <i>
      <x v="996"/>
      <x/>
    </i>
    <i>
      <x v="997"/>
      <x/>
    </i>
    <i>
      <x v="998"/>
      <x/>
    </i>
    <i>
      <x v="999"/>
      <x/>
    </i>
    <i>
      <x v="1000"/>
      <x/>
    </i>
    <i>
      <x v="1001"/>
      <x/>
    </i>
    <i>
      <x v="1002"/>
      <x/>
    </i>
    <i>
      <x v="1003"/>
      <x/>
    </i>
    <i>
      <x v="1004"/>
      <x/>
    </i>
    <i>
      <x v="1005"/>
      <x/>
    </i>
    <i>
      <x v="1006"/>
      <x/>
    </i>
    <i>
      <x v="1007"/>
      <x/>
    </i>
    <i>
      <x v="1008"/>
      <x/>
    </i>
    <i>
      <x v="1009"/>
      <x/>
    </i>
    <i>
      <x v="1010"/>
      <x/>
    </i>
    <i>
      <x v="1011"/>
      <x/>
    </i>
    <i>
      <x v="1012"/>
      <x/>
    </i>
    <i>
      <x v="1013"/>
      <x/>
    </i>
    <i>
      <x v="1014"/>
      <x/>
    </i>
    <i>
      <x v="1015"/>
      <x/>
    </i>
    <i>
      <x v="1016"/>
      <x/>
    </i>
    <i>
      <x v="1017"/>
      <x/>
    </i>
    <i>
      <x v="1018"/>
      <x/>
    </i>
    <i>
      <x v="1019"/>
      <x/>
    </i>
    <i>
      <x v="1020"/>
      <x/>
    </i>
    <i>
      <x v="1021"/>
      <x/>
    </i>
    <i>
      <x v="1022"/>
      <x/>
    </i>
    <i>
      <x v="1023"/>
      <x/>
    </i>
    <i>
      <x v="1024"/>
      <x/>
    </i>
    <i>
      <x v="1025"/>
      <x/>
    </i>
    <i>
      <x v="1026"/>
      <x/>
    </i>
    <i>
      <x v="1027"/>
      <x/>
    </i>
    <i>
      <x v="1028"/>
      <x/>
    </i>
    <i>
      <x v="1029"/>
      <x/>
    </i>
    <i>
      <x v="1030"/>
      <x/>
    </i>
    <i>
      <x v="1031"/>
      <x/>
    </i>
    <i>
      <x v="1032"/>
      <x/>
    </i>
    <i>
      <x v="1033"/>
      <x/>
    </i>
    <i>
      <x v="1034"/>
      <x/>
    </i>
    <i>
      <x v="1035"/>
      <x/>
    </i>
    <i>
      <x v="1036"/>
      <x/>
    </i>
    <i>
      <x v="1037"/>
      <x/>
    </i>
    <i>
      <x v="1038"/>
      <x/>
    </i>
    <i>
      <x v="1039"/>
      <x/>
    </i>
    <i>
      <x v="1040"/>
      <x/>
    </i>
    <i>
      <x v="1041"/>
      <x/>
    </i>
    <i>
      <x v="1042"/>
      <x/>
    </i>
    <i>
      <x v="1043"/>
      <x/>
    </i>
    <i>
      <x v="1044"/>
      <x/>
    </i>
    <i>
      <x v="1045"/>
      <x/>
    </i>
    <i>
      <x v="1046"/>
      <x/>
    </i>
    <i>
      <x v="1047"/>
      <x/>
    </i>
    <i>
      <x v="1048"/>
      <x/>
    </i>
    <i>
      <x v="1049"/>
      <x/>
    </i>
    <i>
      <x v="1050"/>
      <x/>
    </i>
    <i>
      <x v="1051"/>
      <x/>
    </i>
    <i>
      <x v="1052"/>
      <x/>
    </i>
    <i>
      <x v="1053"/>
      <x/>
    </i>
    <i>
      <x v="1054"/>
      <x/>
    </i>
    <i>
      <x v="1055"/>
      <x/>
    </i>
    <i>
      <x v="1056"/>
      <x/>
    </i>
    <i>
      <x v="1057"/>
      <x/>
    </i>
    <i>
      <x v="1058"/>
      <x/>
    </i>
    <i>
      <x v="1059"/>
      <x/>
    </i>
    <i>
      <x v="1060"/>
      <x/>
    </i>
    <i>
      <x v="1061"/>
      <x/>
    </i>
    <i>
      <x v="1062"/>
      <x/>
    </i>
    <i>
      <x v="1063"/>
      <x/>
    </i>
    <i>
      <x v="1064"/>
      <x/>
    </i>
    <i>
      <x v="1065"/>
      <x/>
    </i>
    <i>
      <x v="1066"/>
      <x/>
    </i>
    <i>
      <x v="1067"/>
      <x/>
    </i>
    <i>
      <x v="1068"/>
      <x/>
    </i>
    <i>
      <x v="1069"/>
      <x/>
    </i>
    <i>
      <x v="1070"/>
      <x/>
    </i>
    <i>
      <x v="1071"/>
      <x/>
    </i>
    <i>
      <x v="1072"/>
      <x/>
    </i>
    <i>
      <x v="1073"/>
      <x/>
    </i>
    <i>
      <x v="1074"/>
      <x/>
    </i>
    <i>
      <x v="1075"/>
      <x/>
    </i>
    <i>
      <x v="1076"/>
      <x/>
    </i>
    <i>
      <x v="1077"/>
      <x/>
    </i>
    <i>
      <x v="1078"/>
      <x/>
    </i>
    <i>
      <x v="1079"/>
      <x/>
    </i>
    <i>
      <x v="1080"/>
      <x/>
    </i>
    <i>
      <x v="1081"/>
      <x/>
    </i>
    <i>
      <x v="1082"/>
      <x/>
    </i>
    <i>
      <x v="1083"/>
      <x/>
    </i>
    <i>
      <x v="1084"/>
      <x/>
    </i>
    <i>
      <x v="1085"/>
      <x/>
    </i>
    <i>
      <x v="1086"/>
      <x/>
    </i>
    <i>
      <x v="1087"/>
      <x/>
    </i>
    <i>
      <x v="1088"/>
      <x/>
    </i>
    <i>
      <x v="1089"/>
      <x/>
    </i>
    <i>
      <x v="1090"/>
      <x/>
    </i>
    <i>
      <x v="1091"/>
      <x/>
    </i>
    <i>
      <x v="1092"/>
      <x/>
    </i>
    <i>
      <x v="1093"/>
      <x/>
    </i>
    <i>
      <x v="1094"/>
      <x/>
    </i>
    <i>
      <x v="1095"/>
      <x/>
    </i>
    <i>
      <x v="1096"/>
      <x/>
    </i>
    <i>
      <x v="1097"/>
      <x/>
    </i>
    <i>
      <x v="1098"/>
      <x/>
    </i>
    <i>
      <x v="1099"/>
      <x/>
    </i>
    <i>
      <x v="1100"/>
      <x/>
    </i>
    <i>
      <x v="1101"/>
      <x/>
    </i>
    <i>
      <x v="1102"/>
      <x/>
    </i>
    <i>
      <x v="1103"/>
      <x/>
    </i>
    <i>
      <x v="1104"/>
      <x/>
    </i>
    <i>
      <x v="1105"/>
      <x/>
    </i>
    <i>
      <x v="1106"/>
      <x/>
    </i>
    <i>
      <x v="1107"/>
      <x/>
    </i>
    <i>
      <x v="1108"/>
      <x/>
    </i>
    <i>
      <x v="1109"/>
      <x/>
    </i>
    <i>
      <x v="1110"/>
      <x/>
    </i>
    <i>
      <x v="1111"/>
      <x/>
    </i>
    <i>
      <x v="1112"/>
      <x/>
    </i>
    <i>
      <x v="1113"/>
      <x/>
    </i>
    <i>
      <x v="1114"/>
      <x/>
    </i>
    <i>
      <x v="1115"/>
      <x/>
    </i>
    <i>
      <x v="1116"/>
      <x/>
    </i>
    <i>
      <x v="1117"/>
      <x/>
    </i>
    <i>
      <x v="1118"/>
      <x/>
    </i>
    <i>
      <x v="1119"/>
      <x/>
    </i>
    <i>
      <x v="1120"/>
      <x/>
    </i>
    <i>
      <x v="1121"/>
      <x/>
    </i>
    <i>
      <x v="1122"/>
      <x/>
    </i>
    <i>
      <x v="1123"/>
      <x/>
    </i>
    <i>
      <x v="1124"/>
      <x/>
    </i>
    <i>
      <x v="1125"/>
      <x/>
    </i>
    <i>
      <x v="1126"/>
      <x/>
    </i>
    <i>
      <x v="1127"/>
      <x/>
    </i>
    <i>
      <x v="1128"/>
      <x/>
    </i>
    <i>
      <x v="1129"/>
      <x/>
    </i>
    <i>
      <x v="1130"/>
      <x/>
    </i>
    <i>
      <x v="1131"/>
      <x/>
    </i>
    <i>
      <x v="1132"/>
      <x v="9"/>
    </i>
    <i>
      <x v="1133"/>
      <x v="9"/>
    </i>
    <i>
      <x v="1134"/>
      <x/>
    </i>
    <i>
      <x v="1135"/>
      <x/>
    </i>
    <i>
      <x v="1136"/>
      <x/>
    </i>
    <i>
      <x v="1137"/>
      <x/>
    </i>
    <i>
      <x v="1138"/>
      <x/>
    </i>
    <i>
      <x v="1139"/>
      <x/>
    </i>
    <i>
      <x v="1140"/>
      <x/>
    </i>
    <i>
      <x v="1141"/>
      <x v="9"/>
    </i>
    <i>
      <x v="1142"/>
      <x/>
    </i>
    <i>
      <x v="1143"/>
      <x/>
    </i>
    <i>
      <x v="1144"/>
      <x/>
    </i>
    <i>
      <x v="1145"/>
      <x v="9"/>
    </i>
    <i>
      <x v="1146"/>
      <x/>
    </i>
    <i>
      <x v="1147"/>
      <x/>
    </i>
    <i>
      <x v="1148"/>
      <x/>
    </i>
    <i>
      <x v="1149"/>
      <x/>
    </i>
    <i>
      <x v="1150"/>
      <x/>
    </i>
    <i>
      <x v="1151"/>
      <x/>
    </i>
    <i>
      <x v="1152"/>
      <x/>
    </i>
    <i>
      <x v="1153"/>
      <x/>
    </i>
    <i>
      <x v="1154"/>
      <x/>
    </i>
    <i>
      <x v="1155"/>
      <x/>
    </i>
    <i>
      <x v="1156"/>
      <x/>
    </i>
    <i>
      <x v="1157"/>
      <x/>
    </i>
    <i>
      <x v="1158"/>
      <x/>
    </i>
    <i>
      <x v="1159"/>
      <x/>
    </i>
    <i>
      <x v="1160"/>
      <x v="9"/>
    </i>
    <i>
      <x v="1161"/>
      <x/>
    </i>
    <i>
      <x v="1162"/>
      <x/>
    </i>
    <i>
      <x v="1163"/>
      <x/>
    </i>
    <i>
      <x v="1164"/>
      <x/>
    </i>
    <i>
      <x v="1165"/>
      <x/>
    </i>
    <i>
      <x v="1166"/>
      <x/>
    </i>
    <i>
      <x v="1167"/>
      <x/>
    </i>
    <i>
      <x v="1168"/>
      <x/>
    </i>
    <i>
      <x v="1169"/>
      <x/>
    </i>
    <i>
      <x v="1170"/>
      <x/>
    </i>
    <i>
      <x v="1171"/>
      <x/>
    </i>
    <i>
      <x v="1172"/>
      <x/>
    </i>
    <i>
      <x v="1173"/>
      <x/>
    </i>
    <i>
      <x v="1174"/>
      <x/>
    </i>
    <i>
      <x v="1175"/>
      <x/>
    </i>
    <i>
      <x v="1176"/>
      <x/>
    </i>
    <i>
      <x v="1177"/>
      <x/>
    </i>
    <i>
      <x v="1178"/>
      <x/>
    </i>
    <i>
      <x v="1179"/>
      <x/>
    </i>
    <i>
      <x v="1180"/>
      <x/>
    </i>
    <i>
      <x v="1181"/>
      <x/>
    </i>
    <i>
      <x v="1182"/>
      <x/>
    </i>
    <i>
      <x v="1183"/>
      <x/>
    </i>
    <i>
      <x v="1184"/>
      <x/>
    </i>
    <i>
      <x v="1185"/>
      <x/>
    </i>
    <i>
      <x v="1186"/>
      <x/>
    </i>
    <i>
      <x v="1187"/>
      <x/>
    </i>
    <i>
      <x v="1188"/>
      <x/>
    </i>
    <i>
      <x v="1189"/>
      <x/>
    </i>
    <i>
      <x v="1190"/>
      <x/>
    </i>
    <i>
      <x v="1191"/>
      <x/>
    </i>
    <i>
      <x v="1192"/>
      <x/>
    </i>
    <i>
      <x v="1193"/>
      <x/>
    </i>
    <i>
      <x v="1194"/>
      <x/>
    </i>
    <i>
      <x v="1195"/>
      <x/>
    </i>
    <i>
      <x v="1196"/>
      <x/>
    </i>
    <i>
      <x v="1197"/>
      <x/>
    </i>
    <i>
      <x v="1198"/>
      <x/>
    </i>
    <i>
      <x v="1199"/>
      <x/>
    </i>
    <i>
      <x v="1200"/>
      <x/>
    </i>
    <i>
      <x v="1201"/>
      <x/>
    </i>
    <i>
      <x v="1202"/>
      <x/>
    </i>
    <i>
      <x v="1203"/>
      <x/>
    </i>
    <i>
      <x v="1204"/>
      <x/>
    </i>
    <i>
      <x v="1205"/>
      <x/>
    </i>
    <i>
      <x v="1206"/>
      <x/>
    </i>
    <i>
      <x v="1207"/>
      <x/>
    </i>
    <i>
      <x v="1208"/>
      <x/>
    </i>
    <i>
      <x v="1209"/>
      <x/>
    </i>
    <i>
      <x v="1210"/>
      <x/>
    </i>
    <i>
      <x v="1211"/>
      <x/>
    </i>
    <i>
      <x v="1212"/>
      <x/>
    </i>
    <i>
      <x v="1213"/>
      <x/>
    </i>
    <i>
      <x v="1214"/>
      <x/>
    </i>
    <i>
      <x v="1215"/>
      <x/>
    </i>
    <i>
      <x v="1216"/>
      <x/>
    </i>
    <i>
      <x v="1217"/>
      <x/>
    </i>
    <i>
      <x v="1218"/>
      <x/>
    </i>
    <i>
      <x v="1219"/>
      <x/>
    </i>
    <i>
      <x v="1220"/>
      <x/>
    </i>
    <i>
      <x v="1221"/>
      <x/>
    </i>
    <i>
      <x v="1222"/>
      <x/>
    </i>
    <i>
      <x v="1223"/>
      <x/>
    </i>
    <i>
      <x v="1224"/>
      <x/>
    </i>
    <i>
      <x v="1225"/>
      <x/>
    </i>
    <i>
      <x v="1226"/>
      <x/>
    </i>
    <i>
      <x v="1227"/>
      <x/>
    </i>
    <i>
      <x v="1228"/>
      <x/>
    </i>
    <i>
      <x v="1229"/>
      <x/>
    </i>
    <i>
      <x v="1230"/>
      <x/>
    </i>
    <i>
      <x v="1231"/>
      <x/>
    </i>
    <i>
      <x v="1232"/>
      <x/>
    </i>
    <i>
      <x v="1233"/>
      <x/>
    </i>
    <i>
      <x v="1234"/>
      <x/>
    </i>
    <i>
      <x v="1235"/>
      <x/>
    </i>
    <i>
      <x v="1236"/>
      <x/>
    </i>
    <i>
      <x v="1237"/>
      <x/>
    </i>
    <i>
      <x v="1238"/>
      <x/>
    </i>
    <i>
      <x v="1239"/>
      <x/>
    </i>
    <i>
      <x v="1240"/>
      <x/>
    </i>
    <i>
      <x v="1241"/>
      <x/>
    </i>
    <i>
      <x v="1242"/>
      <x/>
    </i>
    <i>
      <x v="1243"/>
      <x/>
    </i>
    <i>
      <x v="1244"/>
      <x/>
    </i>
    <i>
      <x v="1245"/>
      <x/>
    </i>
    <i>
      <x v="1246"/>
      <x/>
    </i>
    <i>
      <x v="1247"/>
      <x/>
    </i>
    <i>
      <x v="1248"/>
      <x/>
    </i>
    <i>
      <x v="1249"/>
      <x/>
    </i>
    <i>
      <x v="1250"/>
      <x/>
    </i>
    <i>
      <x v="1251"/>
      <x/>
    </i>
    <i>
      <x v="1252"/>
      <x/>
    </i>
    <i>
      <x v="1253"/>
      <x/>
    </i>
    <i>
      <x v="1254"/>
      <x/>
    </i>
    <i>
      <x v="1255"/>
      <x/>
    </i>
    <i>
      <x v="1256"/>
      <x/>
    </i>
    <i>
      <x v="1257"/>
      <x/>
    </i>
    <i>
      <x v="1258"/>
      <x/>
    </i>
    <i>
      <x v="1259"/>
      <x/>
    </i>
    <i>
      <x v="1260"/>
      <x/>
    </i>
    <i>
      <x v="1261"/>
      <x/>
    </i>
    <i>
      <x v="1262"/>
      <x/>
    </i>
    <i>
      <x v="1263"/>
      <x/>
    </i>
    <i>
      <x v="1264"/>
      <x/>
    </i>
    <i>
      <x v="1265"/>
      <x/>
    </i>
    <i>
      <x v="1266"/>
      <x/>
    </i>
    <i>
      <x v="1267"/>
      <x/>
    </i>
    <i>
      <x v="1268"/>
      <x/>
    </i>
    <i>
      <x v="1269"/>
      <x/>
    </i>
    <i>
      <x v="1270"/>
      <x/>
    </i>
    <i>
      <x v="1271"/>
      <x/>
    </i>
    <i>
      <x v="1272"/>
      <x/>
    </i>
    <i>
      <x v="1273"/>
      <x/>
    </i>
    <i>
      <x v="1274"/>
      <x/>
    </i>
    <i>
      <x v="1275"/>
      <x/>
    </i>
    <i>
      <x v="1276"/>
      <x/>
    </i>
    <i>
      <x v="1277"/>
      <x/>
    </i>
    <i>
      <x v="1278"/>
      <x/>
    </i>
    <i>
      <x v="1279"/>
      <x/>
    </i>
    <i>
      <x v="1280"/>
      <x/>
    </i>
    <i>
      <x v="1281"/>
      <x/>
    </i>
    <i>
      <x v="1282"/>
      <x/>
    </i>
    <i>
      <x v="1283"/>
      <x/>
    </i>
    <i>
      <x v="1284"/>
      <x/>
    </i>
    <i>
      <x v="1285"/>
      <x/>
    </i>
    <i>
      <x v="1286"/>
      <x/>
    </i>
    <i>
      <x v="1287"/>
      <x/>
    </i>
    <i>
      <x v="1288"/>
      <x/>
    </i>
    <i>
      <x v="1289"/>
      <x/>
    </i>
    <i>
      <x v="1290"/>
      <x/>
    </i>
    <i>
      <x v="1291"/>
      <x/>
    </i>
    <i>
      <x v="1292"/>
      <x/>
    </i>
    <i>
      <x v="1293"/>
      <x/>
    </i>
    <i>
      <x v="1294"/>
      <x/>
    </i>
    <i>
      <x v="1295"/>
      <x/>
    </i>
    <i>
      <x v="1296"/>
      <x/>
    </i>
    <i>
      <x v="1297"/>
      <x/>
    </i>
    <i>
      <x v="1298"/>
      <x/>
    </i>
    <i>
      <x v="1299"/>
      <x/>
    </i>
    <i>
      <x v="1300"/>
      <x/>
    </i>
    <i>
      <x v="1301"/>
      <x/>
    </i>
    <i>
      <x v="1302"/>
      <x/>
    </i>
    <i>
      <x v="1303"/>
      <x/>
    </i>
    <i>
      <x v="1304"/>
      <x/>
    </i>
    <i>
      <x v="1305"/>
      <x/>
    </i>
    <i>
      <x v="1306"/>
      <x/>
    </i>
    <i>
      <x v="1307"/>
      <x/>
    </i>
    <i>
      <x v="1308"/>
      <x/>
    </i>
    <i>
      <x v="1309"/>
      <x/>
    </i>
    <i>
      <x v="1310"/>
      <x/>
    </i>
    <i>
      <x v="1311"/>
      <x/>
    </i>
    <i>
      <x v="1312"/>
      <x/>
    </i>
    <i>
      <x v="1313"/>
      <x/>
    </i>
    <i>
      <x v="1314"/>
      <x/>
    </i>
    <i>
      <x v="1315"/>
      <x/>
    </i>
    <i>
      <x v="1316"/>
      <x/>
    </i>
    <i>
      <x v="1317"/>
      <x/>
    </i>
    <i>
      <x v="1318"/>
      <x/>
    </i>
    <i>
      <x v="1319"/>
      <x/>
    </i>
    <i>
      <x v="1320"/>
      <x/>
    </i>
    <i>
      <x v="1321"/>
      <x/>
    </i>
    <i>
      <x v="1322"/>
      <x/>
    </i>
    <i>
      <x v="1323"/>
      <x/>
    </i>
    <i>
      <x v="1324"/>
      <x/>
    </i>
    <i>
      <x v="1325"/>
      <x/>
    </i>
    <i>
      <x v="1326"/>
      <x/>
    </i>
    <i>
      <x v="1327"/>
      <x/>
    </i>
    <i>
      <x v="1328"/>
      <x/>
    </i>
    <i>
      <x v="1329"/>
      <x/>
    </i>
    <i>
      <x v="1330"/>
      <x/>
    </i>
    <i>
      <x v="1331"/>
      <x/>
    </i>
    <i>
      <x v="1332"/>
      <x/>
    </i>
    <i>
      <x v="1333"/>
      <x/>
    </i>
    <i>
      <x v="1334"/>
      <x/>
    </i>
    <i>
      <x v="1335"/>
      <x/>
    </i>
    <i>
      <x v="1336"/>
      <x/>
    </i>
    <i>
      <x v="1337"/>
      <x/>
    </i>
    <i>
      <x v="1338"/>
      <x/>
    </i>
    <i>
      <x v="1339"/>
      <x/>
    </i>
    <i>
      <x v="1340"/>
      <x/>
    </i>
    <i>
      <x v="1341"/>
      <x/>
    </i>
    <i>
      <x v="1342"/>
      <x/>
    </i>
    <i>
      <x v="1343"/>
      <x/>
    </i>
    <i>
      <x v="1344"/>
      <x/>
    </i>
    <i>
      <x v="1345"/>
      <x/>
    </i>
    <i>
      <x v="1346"/>
      <x/>
    </i>
    <i>
      <x v="1347"/>
      <x/>
    </i>
    <i>
      <x v="1348"/>
      <x/>
    </i>
    <i>
      <x v="1349"/>
      <x/>
    </i>
    <i>
      <x v="1350"/>
      <x/>
    </i>
    <i>
      <x v="1351"/>
      <x/>
    </i>
    <i>
      <x v="1352"/>
      <x/>
    </i>
    <i>
      <x v="1353"/>
      <x/>
    </i>
    <i>
      <x v="1354"/>
      <x/>
    </i>
    <i>
      <x v="1355"/>
      <x/>
    </i>
    <i>
      <x v="1356"/>
      <x/>
    </i>
    <i>
      <x v="1357"/>
      <x/>
    </i>
    <i>
      <x v="1358"/>
      <x/>
    </i>
    <i>
      <x v="1359"/>
      <x/>
    </i>
    <i>
      <x v="1360"/>
      <x/>
    </i>
    <i>
      <x v="1361"/>
      <x/>
    </i>
    <i>
      <x v="1362"/>
      <x/>
    </i>
    <i>
      <x v="1363"/>
      <x/>
    </i>
    <i>
      <x v="1364"/>
      <x/>
    </i>
    <i>
      <x v="1365"/>
      <x/>
    </i>
    <i>
      <x v="1366"/>
      <x/>
    </i>
    <i>
      <x v="1367"/>
      <x/>
    </i>
    <i>
      <x v="1368"/>
      <x/>
    </i>
    <i>
      <x v="1369"/>
      <x/>
    </i>
    <i>
      <x v="1370"/>
      <x/>
    </i>
    <i>
      <x v="1371"/>
      <x/>
    </i>
    <i>
      <x v="1372"/>
      <x/>
    </i>
    <i>
      <x v="1373"/>
      <x/>
    </i>
    <i>
      <x v="1374"/>
      <x/>
    </i>
    <i>
      <x v="1375"/>
      <x/>
    </i>
    <i>
      <x v="1376"/>
      <x/>
    </i>
    <i>
      <x v="1377"/>
      <x/>
    </i>
    <i>
      <x v="1378"/>
      <x/>
    </i>
    <i>
      <x v="1379"/>
      <x/>
    </i>
    <i>
      <x v="1380"/>
      <x/>
    </i>
    <i>
      <x v="1381"/>
      <x/>
    </i>
    <i>
      <x v="1382"/>
      <x/>
    </i>
    <i>
      <x v="1383"/>
      <x/>
    </i>
    <i>
      <x v="1384"/>
      <x/>
    </i>
    <i>
      <x v="1385"/>
      <x/>
    </i>
    <i>
      <x v="1386"/>
      <x/>
    </i>
    <i>
      <x v="1387"/>
      <x/>
    </i>
    <i>
      <x v="1388"/>
      <x/>
    </i>
    <i>
      <x v="1389"/>
      <x/>
    </i>
    <i>
      <x v="1390"/>
      <x/>
    </i>
    <i>
      <x v="1391"/>
      <x/>
    </i>
    <i>
      <x v="1392"/>
      <x/>
    </i>
    <i>
      <x v="1393"/>
      <x/>
    </i>
    <i>
      <x v="1394"/>
      <x/>
    </i>
    <i>
      <x v="1395"/>
      <x/>
    </i>
    <i>
      <x v="1396"/>
      <x/>
    </i>
    <i>
      <x v="1397"/>
      <x/>
    </i>
    <i>
      <x v="1398"/>
      <x/>
    </i>
    <i>
      <x v="1399"/>
      <x/>
    </i>
    <i>
      <x v="1400"/>
      <x/>
    </i>
    <i>
      <x v="1401"/>
      <x/>
    </i>
    <i>
      <x v="1402"/>
      <x/>
    </i>
    <i>
      <x v="1403"/>
      <x/>
    </i>
    <i>
      <x v="1404"/>
      <x/>
    </i>
    <i>
      <x v="1405"/>
      <x/>
    </i>
    <i>
      <x v="1406"/>
      <x/>
    </i>
    <i>
      <x v="1407"/>
      <x/>
    </i>
    <i>
      <x v="1408"/>
      <x/>
    </i>
    <i>
      <x v="1409"/>
      <x/>
    </i>
    <i>
      <x v="1410"/>
      <x/>
    </i>
    <i>
      <x v="1411"/>
      <x/>
    </i>
    <i>
      <x v="1412"/>
      <x/>
    </i>
    <i>
      <x v="1413"/>
      <x/>
    </i>
    <i>
      <x v="1414"/>
      <x/>
    </i>
    <i>
      <x v="1415"/>
      <x/>
    </i>
    <i>
      <x v="1416"/>
      <x/>
    </i>
    <i>
      <x v="1417"/>
      <x/>
    </i>
    <i>
      <x v="1418"/>
      <x/>
    </i>
    <i>
      <x v="1419"/>
      <x/>
    </i>
    <i>
      <x v="1420"/>
      <x/>
    </i>
    <i>
      <x v="1421"/>
      <x/>
    </i>
    <i>
      <x v="1422"/>
      <x/>
    </i>
    <i>
      <x v="1423"/>
      <x/>
    </i>
    <i>
      <x v="1424"/>
      <x/>
    </i>
    <i>
      <x v="1425"/>
      <x/>
    </i>
    <i>
      <x v="1426"/>
      <x/>
    </i>
    <i>
      <x v="1427"/>
      <x/>
    </i>
    <i>
      <x v="1428"/>
      <x/>
    </i>
    <i>
      <x v="1429"/>
      <x/>
    </i>
    <i>
      <x v="1430"/>
      <x/>
    </i>
    <i>
      <x v="1431"/>
      <x/>
    </i>
    <i>
      <x v="1432"/>
      <x/>
    </i>
    <i>
      <x v="1433"/>
      <x/>
    </i>
    <i>
      <x v="1434"/>
      <x/>
    </i>
    <i>
      <x v="1435"/>
      <x/>
    </i>
    <i>
      <x v="1436"/>
      <x/>
    </i>
    <i>
      <x v="1437"/>
      <x/>
    </i>
    <i>
      <x v="1438"/>
      <x/>
    </i>
    <i>
      <x v="1439"/>
      <x/>
    </i>
    <i>
      <x v="1440"/>
      <x/>
    </i>
    <i>
      <x v="1441"/>
      <x/>
    </i>
    <i>
      <x v="1442"/>
      <x/>
    </i>
    <i>
      <x v="1443"/>
      <x/>
    </i>
    <i>
      <x v="1444"/>
      <x/>
    </i>
    <i>
      <x v="1445"/>
      <x v="11"/>
    </i>
    <i>
      <x v="1446"/>
      <x v="17"/>
    </i>
    <i>
      <x v="1447"/>
      <x v="17"/>
    </i>
    <i>
      <x v="1448"/>
      <x v="17"/>
    </i>
    <i>
      <x v="1449"/>
      <x v="17"/>
    </i>
    <i>
      <x v="1450"/>
      <x v="17"/>
    </i>
    <i>
      <x v="1451"/>
      <x v="17"/>
    </i>
    <i>
      <x v="1452"/>
      <x v="17"/>
    </i>
    <i>
      <x v="1453"/>
      <x v="17"/>
    </i>
    <i>
      <x v="1454"/>
      <x/>
    </i>
    <i>
      <x v="1455"/>
      <x/>
    </i>
    <i>
      <x v="1456"/>
      <x/>
    </i>
    <i>
      <x v="1457"/>
      <x/>
    </i>
    <i>
      <x v="1458"/>
      <x/>
    </i>
    <i>
      <x v="1459"/>
      <x/>
    </i>
    <i>
      <x v="1460"/>
      <x/>
    </i>
    <i>
      <x v="1461"/>
      <x/>
    </i>
    <i>
      <x v="1462"/>
      <x/>
    </i>
    <i>
      <x v="1463"/>
      <x/>
    </i>
    <i>
      <x v="1464"/>
      <x/>
    </i>
    <i>
      <x v="1465"/>
      <x/>
    </i>
    <i>
      <x v="1466"/>
      <x/>
    </i>
    <i>
      <x v="1467"/>
      <x/>
    </i>
    <i>
      <x v="1468"/>
      <x/>
    </i>
    <i>
      <x v="1469"/>
      <x/>
    </i>
    <i>
      <x v="1470"/>
      <x/>
    </i>
    <i>
      <x v="1471"/>
      <x/>
    </i>
    <i>
      <x v="1472"/>
      <x/>
    </i>
    <i>
      <x v="1473"/>
      <x/>
    </i>
    <i>
      <x v="1474"/>
      <x/>
    </i>
    <i>
      <x v="1475"/>
      <x/>
    </i>
    <i>
      <x v="1476"/>
      <x/>
    </i>
    <i>
      <x v="1477"/>
      <x/>
    </i>
    <i>
      <x v="1478"/>
      <x/>
    </i>
    <i>
      <x v="1479"/>
      <x/>
    </i>
    <i>
      <x v="1480"/>
      <x/>
    </i>
    <i>
      <x v="1481"/>
      <x/>
    </i>
    <i>
      <x v="1482"/>
      <x/>
    </i>
    <i>
      <x v="1483"/>
      <x/>
    </i>
    <i>
      <x v="1484"/>
      <x/>
    </i>
    <i>
      <x v="1485"/>
      <x/>
    </i>
    <i>
      <x v="1486"/>
      <x/>
    </i>
    <i>
      <x v="1487"/>
      <x/>
    </i>
    <i>
      <x v="1488"/>
      <x/>
    </i>
    <i>
      <x v="1489"/>
      <x/>
    </i>
    <i>
      <x v="1490"/>
      <x/>
    </i>
    <i>
      <x v="1491"/>
      <x/>
    </i>
    <i>
      <x v="1492"/>
      <x/>
    </i>
    <i>
      <x v="1493"/>
      <x/>
    </i>
    <i>
      <x v="1494"/>
      <x/>
    </i>
    <i>
      <x v="1495"/>
      <x/>
    </i>
    <i>
      <x v="1496"/>
      <x/>
    </i>
    <i>
      <x v="1497"/>
      <x/>
    </i>
    <i>
      <x v="1498"/>
      <x/>
    </i>
    <i>
      <x v="1499"/>
      <x/>
    </i>
    <i>
      <x v="1500"/>
      <x/>
    </i>
    <i>
      <x v="1501"/>
      <x/>
    </i>
    <i>
      <x v="1502"/>
      <x/>
    </i>
    <i>
      <x v="1503"/>
      <x/>
    </i>
    <i>
      <x v="1504"/>
      <x/>
    </i>
    <i>
      <x v="1505"/>
      <x/>
    </i>
    <i>
      <x v="1506"/>
      <x/>
    </i>
    <i>
      <x v="1507"/>
      <x/>
    </i>
    <i>
      <x v="1508"/>
      <x/>
    </i>
    <i>
      <x v="1509"/>
      <x/>
    </i>
    <i>
      <x v="1510"/>
      <x/>
    </i>
    <i>
      <x v="1511"/>
      <x/>
    </i>
    <i>
      <x v="1512"/>
      <x/>
    </i>
    <i>
      <x v="1513"/>
      <x/>
    </i>
    <i>
      <x v="1514"/>
      <x/>
    </i>
    <i>
      <x v="1515"/>
      <x/>
    </i>
    <i>
      <x v="1516"/>
      <x/>
    </i>
    <i>
      <x v="1517"/>
      <x/>
    </i>
    <i>
      <x v="1518"/>
      <x/>
    </i>
    <i>
      <x v="1519"/>
      <x/>
    </i>
    <i>
      <x v="1520"/>
      <x/>
    </i>
    <i>
      <x v="1521"/>
      <x/>
    </i>
    <i>
      <x v="1522"/>
      <x/>
    </i>
    <i>
      <x v="1523"/>
      <x/>
    </i>
    <i>
      <x v="1524"/>
      <x/>
    </i>
    <i>
      <x v="1525"/>
      <x/>
    </i>
    <i>
      <x v="1526"/>
      <x/>
    </i>
    <i>
      <x v="1527"/>
      <x/>
    </i>
    <i>
      <x v="1528"/>
      <x/>
    </i>
    <i>
      <x v="1529"/>
      <x/>
    </i>
    <i>
      <x v="1530"/>
      <x/>
    </i>
    <i>
      <x v="1531"/>
      <x/>
    </i>
    <i>
      <x v="1532"/>
      <x/>
    </i>
    <i>
      <x v="1533"/>
      <x/>
    </i>
    <i>
      <x v="1534"/>
      <x/>
    </i>
    <i>
      <x v="1535"/>
      <x/>
    </i>
    <i>
      <x v="1536"/>
      <x/>
    </i>
    <i>
      <x v="1537"/>
      <x/>
    </i>
    <i>
      <x v="1538"/>
      <x v="13"/>
    </i>
    <i>
      <x v="1539"/>
      <x/>
    </i>
    <i>
      <x v="1540"/>
      <x/>
    </i>
    <i>
      <x v="1541"/>
      <x/>
    </i>
    <i>
      <x v="1542"/>
      <x/>
    </i>
    <i>
      <x v="1543"/>
      <x/>
    </i>
    <i>
      <x v="1544"/>
      <x/>
    </i>
    <i>
      <x v="1545"/>
      <x/>
    </i>
    <i>
      <x v="1546"/>
      <x/>
    </i>
    <i>
      <x v="1547"/>
      <x/>
    </i>
    <i>
      <x v="1548"/>
      <x/>
    </i>
    <i>
      <x v="1549"/>
      <x/>
    </i>
    <i>
      <x v="1550"/>
      <x/>
    </i>
    <i>
      <x v="1551"/>
      <x/>
    </i>
    <i>
      <x v="1552"/>
      <x/>
    </i>
    <i>
      <x v="1553"/>
      <x/>
    </i>
    <i>
      <x v="1554"/>
      <x v="13"/>
    </i>
    <i>
      <x v="1555"/>
      <x/>
    </i>
    <i>
      <x v="1556"/>
      <x/>
    </i>
    <i>
      <x v="1557"/>
      <x/>
    </i>
    <i>
      <x v="1558"/>
      <x/>
    </i>
    <i>
      <x v="1559"/>
      <x/>
    </i>
    <i>
      <x v="1560"/>
      <x/>
    </i>
    <i>
      <x v="1561"/>
      <x/>
    </i>
    <i>
      <x v="1562"/>
      <x/>
    </i>
    <i>
      <x v="1563"/>
      <x/>
    </i>
    <i>
      <x v="1564"/>
      <x/>
    </i>
    <i>
      <x v="1565"/>
      <x/>
    </i>
    <i>
      <x v="1566"/>
      <x/>
    </i>
    <i>
      <x v="1567"/>
      <x/>
    </i>
    <i>
      <x v="1568"/>
      <x/>
    </i>
    <i>
      <x v="1569"/>
      <x/>
    </i>
    <i>
      <x v="1570"/>
      <x/>
    </i>
    <i>
      <x v="1571"/>
      <x/>
    </i>
    <i>
      <x v="1572"/>
      <x/>
    </i>
    <i>
      <x v="1573"/>
      <x/>
    </i>
    <i>
      <x v="1574"/>
      <x/>
    </i>
    <i>
      <x v="1575"/>
      <x/>
    </i>
    <i>
      <x v="1576"/>
      <x/>
    </i>
    <i>
      <x v="1577"/>
      <x/>
    </i>
    <i>
      <x v="1578"/>
      <x/>
    </i>
    <i>
      <x v="1579"/>
      <x/>
    </i>
    <i>
      <x v="1580"/>
      <x/>
    </i>
    <i>
      <x v="1581"/>
      <x/>
    </i>
    <i>
      <x v="1582"/>
      <x/>
    </i>
    <i>
      <x v="1583"/>
      <x/>
    </i>
    <i>
      <x v="1584"/>
      <x/>
    </i>
    <i>
      <x v="1585"/>
      <x/>
    </i>
    <i>
      <x v="1586"/>
      <x/>
    </i>
    <i>
      <x v="1587"/>
      <x/>
    </i>
    <i>
      <x v="1588"/>
      <x/>
    </i>
    <i>
      <x v="1589"/>
      <x/>
    </i>
    <i>
      <x v="1590"/>
      <x/>
    </i>
    <i>
      <x v="1591"/>
      <x/>
    </i>
    <i>
      <x v="1592"/>
      <x/>
    </i>
    <i>
      <x v="1593"/>
      <x/>
    </i>
    <i>
      <x v="1594"/>
      <x/>
    </i>
    <i>
      <x v="1595"/>
      <x/>
    </i>
    <i>
      <x v="1596"/>
      <x/>
    </i>
    <i>
      <x v="1597"/>
      <x/>
    </i>
    <i>
      <x v="1598"/>
      <x/>
    </i>
    <i>
      <x v="1599"/>
      <x/>
    </i>
    <i>
      <x v="1600"/>
      <x/>
    </i>
    <i>
      <x v="1601"/>
      <x/>
    </i>
    <i>
      <x v="1602"/>
      <x/>
    </i>
    <i>
      <x v="1603"/>
      <x/>
    </i>
    <i>
      <x v="1604"/>
      <x/>
    </i>
    <i>
      <x v="1605"/>
      <x/>
    </i>
    <i>
      <x v="1606"/>
      <x/>
    </i>
    <i>
      <x v="1607"/>
      <x/>
    </i>
    <i>
      <x v="1608"/>
      <x/>
    </i>
    <i>
      <x v="1609"/>
      <x/>
    </i>
    <i>
      <x v="1610"/>
      <x/>
    </i>
    <i>
      <x v="1611"/>
      <x/>
    </i>
    <i>
      <x v="1612"/>
      <x/>
    </i>
    <i>
      <x v="1613"/>
      <x/>
    </i>
    <i>
      <x v="1614"/>
      <x/>
    </i>
    <i>
      <x v="1615"/>
      <x/>
    </i>
    <i>
      <x v="1616"/>
      <x/>
    </i>
    <i>
      <x v="1617"/>
      <x/>
    </i>
    <i>
      <x v="1618"/>
      <x/>
    </i>
    <i>
      <x v="1619"/>
      <x/>
    </i>
    <i>
      <x v="1620"/>
      <x/>
    </i>
    <i>
      <x v="1621"/>
      <x/>
    </i>
    <i>
      <x v="1622"/>
      <x/>
    </i>
    <i>
      <x v="1623"/>
      <x/>
    </i>
    <i>
      <x v="1624"/>
      <x/>
    </i>
    <i>
      <x v="1625"/>
      <x/>
    </i>
    <i>
      <x v="1626"/>
      <x/>
    </i>
    <i>
      <x v="1627"/>
      <x/>
    </i>
    <i>
      <x v="1628"/>
      <x/>
    </i>
    <i>
      <x v="1629"/>
      <x/>
    </i>
    <i>
      <x v="1630"/>
      <x/>
    </i>
    <i>
      <x v="1631"/>
      <x/>
    </i>
    <i>
      <x v="1632"/>
      <x/>
    </i>
    <i>
      <x v="1633"/>
      <x/>
    </i>
    <i>
      <x v="1634"/>
      <x/>
    </i>
    <i>
      <x v="1635"/>
      <x/>
    </i>
    <i>
      <x v="1636"/>
      <x/>
    </i>
    <i>
      <x v="1637"/>
      <x/>
    </i>
    <i>
      <x v="1638"/>
      <x/>
    </i>
    <i>
      <x v="1639"/>
      <x/>
    </i>
    <i>
      <x v="1640"/>
      <x/>
    </i>
    <i>
      <x v="1641"/>
      <x/>
    </i>
    <i>
      <x v="1642"/>
      <x/>
    </i>
    <i>
      <x v="1643"/>
      <x/>
    </i>
    <i>
      <x v="1644"/>
      <x/>
    </i>
    <i>
      <x v="1645"/>
      <x/>
    </i>
    <i>
      <x v="1646"/>
      <x/>
    </i>
    <i>
      <x v="1647"/>
      <x/>
    </i>
    <i>
      <x v="1648"/>
      <x/>
    </i>
    <i>
      <x v="1649"/>
      <x/>
    </i>
    <i>
      <x v="1650"/>
      <x/>
    </i>
    <i>
      <x v="1651"/>
      <x v="27"/>
    </i>
    <i>
      <x v="1652"/>
      <x/>
    </i>
    <i>
      <x v="1653"/>
      <x/>
    </i>
    <i>
      <x v="1654"/>
      <x/>
    </i>
    <i>
      <x v="1655"/>
      <x/>
    </i>
    <i>
      <x v="1656"/>
      <x/>
    </i>
    <i>
      <x v="1657"/>
      <x/>
    </i>
    <i>
      <x v="1658"/>
      <x/>
    </i>
    <i>
      <x v="1659"/>
      <x/>
    </i>
    <i>
      <x v="1660"/>
      <x/>
    </i>
    <i>
      <x v="1661"/>
      <x/>
    </i>
    <i>
      <x v="1662"/>
      <x/>
    </i>
    <i>
      <x v="1663"/>
      <x/>
    </i>
    <i>
      <x v="1664"/>
      <x/>
    </i>
    <i>
      <x v="1665"/>
      <x/>
    </i>
    <i>
      <x v="1666"/>
      <x/>
    </i>
    <i>
      <x v="1667"/>
      <x/>
    </i>
    <i>
      <x v="1668"/>
      <x/>
    </i>
    <i>
      <x v="1669"/>
      <x/>
    </i>
    <i>
      <x v="1670"/>
      <x/>
    </i>
    <i>
      <x v="1671"/>
      <x/>
    </i>
    <i>
      <x v="1672"/>
      <x/>
    </i>
    <i>
      <x v="1673"/>
      <x/>
    </i>
    <i>
      <x v="1674"/>
      <x/>
    </i>
    <i>
      <x v="1675"/>
      <x/>
    </i>
    <i>
      <x v="1676"/>
      <x/>
    </i>
    <i>
      <x v="1677"/>
      <x/>
    </i>
    <i>
      <x v="1678"/>
      <x/>
    </i>
    <i>
      <x v="1679"/>
      <x/>
    </i>
    <i>
      <x v="1680"/>
      <x/>
    </i>
    <i>
      <x v="1681"/>
      <x/>
    </i>
    <i>
      <x v="1682"/>
      <x/>
    </i>
    <i>
      <x v="1683"/>
      <x/>
    </i>
    <i>
      <x v="1684"/>
      <x/>
    </i>
    <i>
      <x v="1685"/>
      <x/>
    </i>
    <i>
      <x v="1686"/>
      <x/>
    </i>
    <i>
      <x v="1687"/>
      <x/>
    </i>
    <i>
      <x v="1688"/>
      <x/>
    </i>
    <i>
      <x v="1689"/>
      <x/>
    </i>
    <i>
      <x v="1690"/>
      <x/>
    </i>
    <i>
      <x v="1691"/>
      <x/>
    </i>
    <i>
      <x v="1692"/>
      <x/>
    </i>
    <i>
      <x v="1693"/>
      <x/>
    </i>
    <i>
      <x v="1694"/>
      <x/>
    </i>
    <i>
      <x v="1695"/>
      <x/>
    </i>
    <i>
      <x v="1696"/>
      <x/>
    </i>
    <i>
      <x v="1697"/>
      <x/>
    </i>
    <i>
      <x v="1698"/>
      <x/>
    </i>
    <i>
      <x v="1699"/>
      <x/>
    </i>
    <i>
      <x v="1700"/>
      <x/>
    </i>
    <i>
      <x v="1701"/>
      <x/>
    </i>
    <i>
      <x v="1702"/>
      <x/>
    </i>
    <i>
      <x v="1703"/>
      <x/>
    </i>
    <i>
      <x v="1704"/>
      <x/>
    </i>
    <i>
      <x v="1705"/>
      <x/>
    </i>
    <i>
      <x v="1706"/>
      <x/>
    </i>
    <i>
      <x v="1707"/>
      <x/>
    </i>
    <i>
      <x v="1708"/>
      <x/>
    </i>
    <i>
      <x v="1709"/>
      <x/>
    </i>
    <i>
      <x v="1710"/>
      <x/>
    </i>
    <i>
      <x v="1711"/>
      <x/>
    </i>
    <i>
      <x v="1712"/>
      <x/>
    </i>
    <i>
      <x v="1713"/>
      <x/>
    </i>
    <i>
      <x v="1714"/>
      <x/>
    </i>
    <i>
      <x v="1715"/>
      <x/>
    </i>
    <i>
      <x v="1716"/>
      <x/>
    </i>
    <i>
      <x v="1717"/>
      <x/>
    </i>
    <i>
      <x v="1718"/>
      <x/>
    </i>
    <i>
      <x v="1719"/>
      <x/>
    </i>
    <i>
      <x v="1720"/>
      <x/>
    </i>
    <i>
      <x v="1721"/>
      <x/>
    </i>
    <i>
      <x v="1722"/>
      <x/>
    </i>
    <i>
      <x v="1723"/>
      <x/>
    </i>
    <i>
      <x v="1724"/>
      <x/>
    </i>
    <i>
      <x v="1725"/>
      <x/>
    </i>
    <i>
      <x v="1726"/>
      <x/>
    </i>
    <i>
      <x v="1727"/>
      <x/>
    </i>
    <i>
      <x v="1728"/>
      <x/>
    </i>
    <i>
      <x v="1729"/>
      <x/>
    </i>
    <i>
      <x v="1730"/>
      <x/>
    </i>
    <i>
      <x v="1731"/>
      <x/>
    </i>
    <i>
      <x v="1732"/>
      <x/>
    </i>
    <i>
      <x v="1733"/>
      <x/>
    </i>
    <i>
      <x v="1734"/>
      <x/>
    </i>
    <i>
      <x v="1735"/>
      <x/>
    </i>
    <i>
      <x v="1736"/>
      <x/>
    </i>
    <i>
      <x v="1737"/>
      <x/>
    </i>
    <i>
      <x v="1738"/>
      <x/>
    </i>
    <i>
      <x v="1739"/>
      <x/>
    </i>
    <i>
      <x v="1740"/>
      <x/>
    </i>
    <i>
      <x v="1741"/>
      <x/>
    </i>
    <i>
      <x v="1742"/>
      <x/>
    </i>
    <i>
      <x v="1743"/>
      <x/>
    </i>
    <i>
      <x v="1744"/>
      <x/>
    </i>
    <i>
      <x v="1745"/>
      <x/>
    </i>
    <i>
      <x v="1746"/>
      <x/>
    </i>
    <i>
      <x v="1747"/>
      <x/>
    </i>
    <i>
      <x v="1748"/>
      <x/>
    </i>
    <i>
      <x v="1749"/>
      <x/>
    </i>
    <i>
      <x v="1750"/>
      <x/>
    </i>
    <i>
      <x v="1751"/>
      <x/>
    </i>
    <i>
      <x v="1752"/>
      <x/>
    </i>
    <i>
      <x v="1753"/>
      <x/>
    </i>
    <i>
      <x v="1754"/>
      <x/>
    </i>
    <i>
      <x v="1755"/>
      <x/>
    </i>
    <i>
      <x v="1756"/>
      <x/>
    </i>
    <i>
      <x v="1757"/>
      <x/>
    </i>
    <i>
      <x v="1758"/>
      <x/>
    </i>
    <i>
      <x v="1759"/>
      <x/>
    </i>
    <i>
      <x v="1760"/>
      <x/>
    </i>
    <i>
      <x v="1761"/>
      <x/>
    </i>
    <i>
      <x v="1762"/>
      <x/>
    </i>
    <i>
      <x v="1763"/>
      <x/>
    </i>
    <i>
      <x v="1764"/>
      <x/>
    </i>
    <i>
      <x v="1765"/>
      <x/>
    </i>
    <i>
      <x v="1766"/>
      <x/>
    </i>
    <i>
      <x v="1767"/>
      <x/>
    </i>
    <i>
      <x v="1768"/>
      <x/>
    </i>
    <i>
      <x v="1769"/>
      <x/>
    </i>
    <i>
      <x v="1770"/>
      <x/>
    </i>
    <i>
      <x v="1771"/>
      <x/>
    </i>
    <i>
      <x v="1772"/>
      <x/>
    </i>
    <i>
      <x v="1773"/>
      <x/>
    </i>
    <i>
      <x v="1774"/>
      <x/>
    </i>
    <i>
      <x v="1775"/>
      <x/>
    </i>
    <i>
      <x v="1776"/>
      <x/>
    </i>
    <i>
      <x v="1777"/>
      <x/>
    </i>
    <i>
      <x v="1778"/>
      <x/>
    </i>
    <i>
      <x v="1779"/>
      <x/>
    </i>
    <i>
      <x v="1780"/>
      <x/>
    </i>
    <i>
      <x v="1781"/>
      <x/>
    </i>
    <i>
      <x v="1782"/>
      <x/>
    </i>
    <i>
      <x v="1783"/>
      <x/>
    </i>
    <i>
      <x v="1784"/>
      <x/>
    </i>
    <i>
      <x v="1785"/>
      <x/>
    </i>
    <i>
      <x v="1786"/>
      <x/>
    </i>
    <i>
      <x v="1787"/>
      <x/>
    </i>
    <i>
      <x v="1788"/>
      <x/>
    </i>
    <i>
      <x v="1789"/>
      <x v="27"/>
    </i>
    <i>
      <x v="1790"/>
      <x/>
    </i>
    <i>
      <x v="1791"/>
      <x/>
    </i>
    <i>
      <x v="1792"/>
      <x/>
    </i>
    <i>
      <x v="1793"/>
      <x/>
    </i>
    <i>
      <x v="1794"/>
      <x/>
    </i>
    <i>
      <x v="1795"/>
      <x/>
    </i>
    <i>
      <x v="1796"/>
      <x/>
    </i>
    <i>
      <x v="1797"/>
      <x/>
    </i>
    <i>
      <x v="1798"/>
      <x/>
    </i>
    <i>
      <x v="1799"/>
      <x/>
    </i>
    <i>
      <x v="1800"/>
      <x/>
    </i>
    <i>
      <x v="1801"/>
      <x/>
    </i>
    <i>
      <x v="1802"/>
      <x/>
    </i>
    <i>
      <x v="1803"/>
      <x/>
    </i>
    <i>
      <x v="1804"/>
      <x/>
    </i>
    <i>
      <x v="1805"/>
      <x/>
    </i>
    <i>
      <x v="1806"/>
      <x/>
    </i>
    <i>
      <x v="1807"/>
      <x/>
    </i>
    <i>
      <x v="1808"/>
      <x/>
    </i>
    <i>
      <x v="1809"/>
      <x/>
    </i>
    <i>
      <x v="1810"/>
      <x/>
    </i>
    <i>
      <x v="1811"/>
      <x/>
    </i>
    <i>
      <x v="1812"/>
      <x/>
    </i>
    <i>
      <x v="1813"/>
      <x/>
    </i>
    <i>
      <x v="1814"/>
      <x/>
    </i>
    <i>
      <x v="1815"/>
      <x/>
    </i>
    <i>
      <x v="1816"/>
      <x/>
    </i>
    <i>
      <x v="1817"/>
      <x/>
    </i>
    <i>
      <x v="1818"/>
      <x/>
    </i>
    <i>
      <x v="1819"/>
      <x/>
    </i>
    <i>
      <x v="1820"/>
      <x/>
    </i>
    <i>
      <x v="1821"/>
      <x/>
    </i>
    <i>
      <x v="1822"/>
      <x/>
    </i>
    <i>
      <x v="1823"/>
      <x/>
    </i>
    <i>
      <x v="1824"/>
      <x/>
    </i>
    <i>
      <x v="1825"/>
      <x/>
    </i>
    <i>
      <x v="1826"/>
      <x/>
    </i>
    <i>
      <x v="1827"/>
      <x/>
    </i>
    <i>
      <x v="1828"/>
      <x/>
    </i>
    <i>
      <x v="1829"/>
      <x/>
    </i>
    <i>
      <x v="1830"/>
      <x/>
    </i>
    <i>
      <x v="1831"/>
      <x/>
    </i>
    <i>
      <x v="1832"/>
      <x/>
    </i>
    <i>
      <x v="1833"/>
      <x/>
    </i>
    <i>
      <x v="1834"/>
      <x/>
    </i>
    <i>
      <x v="1835"/>
      <x/>
    </i>
    <i>
      <x v="1836"/>
      <x/>
    </i>
    <i>
      <x v="1837"/>
      <x/>
    </i>
    <i>
      <x v="1838"/>
      <x/>
    </i>
    <i>
      <x v="1839"/>
      <x/>
    </i>
    <i>
      <x v="1840"/>
      <x/>
    </i>
    <i>
      <x v="1841"/>
      <x/>
    </i>
    <i>
      <x v="1842"/>
      <x/>
    </i>
    <i>
      <x v="1843"/>
      <x/>
    </i>
    <i>
      <x v="1844"/>
      <x/>
    </i>
    <i>
      <x v="1845"/>
      <x/>
    </i>
    <i>
      <x v="1846"/>
      <x/>
    </i>
    <i>
      <x v="1847"/>
      <x/>
    </i>
    <i>
      <x v="1848"/>
      <x/>
    </i>
    <i>
      <x v="1849"/>
      <x/>
    </i>
    <i>
      <x v="1850"/>
      <x/>
    </i>
    <i>
      <x v="1851"/>
      <x/>
    </i>
    <i>
      <x v="1852"/>
      <x/>
    </i>
    <i>
      <x v="1853"/>
      <x/>
    </i>
    <i>
      <x v="1854"/>
      <x/>
    </i>
    <i>
      <x v="1855"/>
      <x/>
    </i>
    <i>
      <x v="1856"/>
      <x/>
    </i>
    <i>
      <x v="1857"/>
      <x/>
    </i>
    <i>
      <x v="1858"/>
      <x/>
    </i>
    <i>
      <x v="1859"/>
      <x/>
    </i>
    <i>
      <x v="1860"/>
      <x/>
    </i>
    <i>
      <x v="1861"/>
      <x/>
    </i>
    <i>
      <x v="1862"/>
      <x/>
    </i>
    <i>
      <x v="1863"/>
      <x/>
    </i>
    <i>
      <x v="1864"/>
      <x/>
    </i>
    <i>
      <x v="1865"/>
      <x/>
    </i>
    <i>
      <x v="1866"/>
      <x/>
    </i>
    <i>
      <x v="1867"/>
      <x/>
    </i>
    <i>
      <x v="1868"/>
      <x/>
    </i>
    <i>
      <x v="1869"/>
      <x/>
    </i>
    <i>
      <x v="1870"/>
      <x/>
    </i>
    <i>
      <x v="1871"/>
      <x/>
    </i>
    <i>
      <x v="1872"/>
      <x/>
    </i>
    <i>
      <x v="1873"/>
      <x/>
    </i>
    <i>
      <x v="1874"/>
      <x/>
    </i>
    <i>
      <x v="1875"/>
      <x/>
    </i>
    <i>
      <x v="1876"/>
      <x/>
    </i>
    <i>
      <x v="1877"/>
      <x/>
    </i>
    <i>
      <x v="1878"/>
      <x/>
    </i>
    <i>
      <x v="1879"/>
      <x/>
    </i>
    <i>
      <x v="1880"/>
      <x/>
    </i>
    <i>
      <x v="1881"/>
      <x/>
    </i>
    <i>
      <x v="1882"/>
      <x/>
    </i>
    <i>
      <x v="1883"/>
      <x/>
    </i>
    <i>
      <x v="1884"/>
      <x/>
    </i>
    <i>
      <x v="1885"/>
      <x/>
    </i>
    <i>
      <x v="1886"/>
      <x/>
    </i>
    <i>
      <x v="1887"/>
      <x/>
    </i>
    <i>
      <x v="1888"/>
      <x/>
    </i>
    <i>
      <x v="1889"/>
      <x/>
    </i>
    <i>
      <x v="1890"/>
      <x/>
    </i>
    <i>
      <x v="1891"/>
      <x/>
    </i>
    <i>
      <x v="1892"/>
      <x/>
    </i>
    <i>
      <x v="1893"/>
      <x/>
    </i>
    <i>
      <x v="1894"/>
      <x/>
    </i>
    <i>
      <x v="1895"/>
      <x/>
    </i>
    <i>
      <x v="1896"/>
      <x/>
    </i>
    <i>
      <x v="1897"/>
      <x/>
    </i>
    <i>
      <x v="1898"/>
      <x v="5"/>
    </i>
    <i>
      <x v="1899"/>
      <x/>
    </i>
    <i>
      <x v="1900"/>
      <x/>
    </i>
    <i>
      <x v="1901"/>
      <x/>
    </i>
    <i>
      <x v="1902"/>
      <x/>
    </i>
    <i>
      <x v="1903"/>
      <x/>
    </i>
    <i>
      <x v="1904"/>
      <x/>
    </i>
    <i>
      <x v="1905"/>
      <x/>
    </i>
    <i>
      <x v="1906"/>
      <x/>
    </i>
    <i>
      <x v="1907"/>
      <x/>
    </i>
    <i>
      <x v="1908"/>
      <x/>
    </i>
    <i>
      <x v="1909"/>
      <x/>
    </i>
    <i>
      <x v="1910"/>
      <x v="16"/>
    </i>
    <i>
      <x v="1911"/>
      <x/>
    </i>
    <i>
      <x v="1912"/>
      <x/>
    </i>
    <i>
      <x v="1913"/>
      <x/>
    </i>
    <i>
      <x v="1914"/>
      <x/>
    </i>
    <i>
      <x v="1915"/>
      <x/>
    </i>
    <i>
      <x v="1916"/>
      <x/>
    </i>
    <i>
      <x v="1917"/>
      <x/>
    </i>
    <i>
      <x v="1918"/>
      <x/>
    </i>
    <i>
      <x v="1919"/>
      <x/>
    </i>
    <i>
      <x v="1920"/>
      <x/>
    </i>
    <i>
      <x v="1921"/>
      <x/>
    </i>
    <i>
      <x v="1922"/>
      <x/>
    </i>
    <i>
      <x v="1923"/>
      <x/>
    </i>
    <i>
      <x v="1924"/>
      <x/>
    </i>
    <i>
      <x v="1925"/>
      <x/>
    </i>
    <i>
      <x v="1926"/>
      <x/>
    </i>
    <i>
      <x v="1927"/>
      <x/>
    </i>
    <i>
      <x v="1928"/>
      <x/>
    </i>
    <i>
      <x v="1929"/>
      <x/>
    </i>
    <i>
      <x v="1930"/>
      <x/>
    </i>
    <i>
      <x v="1931"/>
      <x/>
    </i>
    <i>
      <x v="1932"/>
      <x/>
    </i>
    <i>
      <x v="1933"/>
      <x/>
    </i>
    <i>
      <x v="1934"/>
      <x/>
    </i>
    <i>
      <x v="1935"/>
      <x/>
    </i>
    <i>
      <x v="1936"/>
      <x/>
    </i>
    <i>
      <x v="1937"/>
      <x/>
    </i>
    <i>
      <x v="1938"/>
      <x/>
    </i>
    <i>
      <x v="1939"/>
      <x/>
    </i>
    <i>
      <x v="1940"/>
      <x/>
    </i>
    <i>
      <x v="1941"/>
      <x/>
    </i>
    <i>
      <x v="1942"/>
      <x/>
    </i>
    <i>
      <x v="1943"/>
      <x/>
    </i>
    <i>
      <x v="1944"/>
      <x/>
    </i>
    <i>
      <x v="1945"/>
      <x/>
    </i>
    <i>
      <x v="1946"/>
      <x/>
    </i>
    <i>
      <x v="1947"/>
      <x/>
    </i>
    <i>
      <x v="1948"/>
      <x/>
    </i>
    <i>
      <x v="1949"/>
      <x/>
    </i>
    <i>
      <x v="1950"/>
      <x/>
    </i>
    <i>
      <x v="1951"/>
      <x/>
    </i>
    <i>
      <x v="1952"/>
      <x/>
    </i>
    <i>
      <x v="1953"/>
      <x/>
    </i>
    <i>
      <x v="1954"/>
      <x/>
    </i>
    <i>
      <x v="1955"/>
      <x/>
    </i>
    <i>
      <x v="1956"/>
      <x/>
    </i>
    <i>
      <x v="1957"/>
      <x/>
    </i>
    <i>
      <x v="1958"/>
      <x/>
    </i>
    <i>
      <x v="1959"/>
      <x/>
    </i>
    <i>
      <x v="1960"/>
      <x/>
    </i>
    <i>
      <x v="1961"/>
      <x/>
    </i>
    <i>
      <x v="1962"/>
      <x/>
    </i>
    <i>
      <x v="1963"/>
      <x/>
    </i>
    <i>
      <x v="1964"/>
      <x/>
    </i>
    <i>
      <x v="1965"/>
      <x/>
    </i>
    <i>
      <x v="1966"/>
      <x/>
    </i>
    <i>
      <x v="1967"/>
      <x v="17"/>
    </i>
    <i>
      <x v="1968"/>
      <x/>
    </i>
    <i>
      <x v="1969"/>
      <x/>
    </i>
    <i>
      <x v="1970"/>
      <x/>
    </i>
    <i>
      <x v="1971"/>
      <x/>
    </i>
    <i>
      <x v="1972"/>
      <x/>
    </i>
    <i>
      <x v="1973"/>
      <x/>
    </i>
    <i>
      <x v="1974"/>
      <x/>
    </i>
    <i>
      <x v="1975"/>
      <x/>
    </i>
    <i>
      <x v="1976"/>
      <x/>
    </i>
    <i>
      <x v="1977"/>
      <x/>
    </i>
    <i>
      <x v="1978"/>
      <x/>
    </i>
    <i>
      <x v="1979"/>
      <x/>
    </i>
    <i>
      <x v="1980"/>
      <x/>
    </i>
    <i>
      <x v="1981"/>
      <x/>
    </i>
    <i>
      <x v="1982"/>
      <x/>
    </i>
    <i>
      <x v="1983"/>
      <x/>
    </i>
    <i>
      <x v="1984"/>
      <x/>
    </i>
    <i>
      <x v="1985"/>
      <x/>
    </i>
    <i>
      <x v="1986"/>
      <x/>
    </i>
    <i>
      <x v="1987"/>
      <x/>
    </i>
    <i>
      <x v="1988"/>
      <x/>
    </i>
    <i>
      <x v="1989"/>
      <x/>
    </i>
    <i>
      <x v="1990"/>
      <x/>
    </i>
    <i>
      <x v="1991"/>
      <x/>
    </i>
    <i>
      <x v="1992"/>
      <x/>
    </i>
    <i>
      <x v="1993"/>
      <x/>
    </i>
    <i>
      <x v="1994"/>
      <x/>
    </i>
    <i>
      <x v="1995"/>
      <x/>
    </i>
    <i>
      <x v="1996"/>
      <x/>
    </i>
    <i>
      <x v="1997"/>
      <x/>
    </i>
    <i>
      <x v="1998"/>
      <x/>
    </i>
    <i>
      <x v="1999"/>
      <x/>
    </i>
    <i>
      <x v="2000"/>
      <x/>
    </i>
    <i>
      <x v="2001"/>
      <x/>
    </i>
    <i>
      <x v="2002"/>
      <x/>
    </i>
    <i>
      <x v="2003"/>
      <x/>
    </i>
    <i>
      <x v="2004"/>
      <x/>
    </i>
    <i>
      <x v="2005"/>
      <x/>
    </i>
    <i>
      <x v="2006"/>
      <x/>
    </i>
    <i>
      <x v="2007"/>
      <x/>
    </i>
    <i>
      <x v="2008"/>
      <x/>
    </i>
    <i>
      <x v="2009"/>
      <x/>
    </i>
    <i>
      <x v="2010"/>
      <x/>
    </i>
    <i>
      <x v="2011"/>
      <x/>
    </i>
    <i>
      <x v="2012"/>
      <x/>
    </i>
    <i>
      <x v="2013"/>
      <x/>
    </i>
    <i>
      <x v="2014"/>
      <x/>
    </i>
    <i>
      <x v="2015"/>
      <x/>
    </i>
    <i>
      <x v="2016"/>
      <x/>
    </i>
    <i>
      <x v="2017"/>
      <x/>
    </i>
    <i>
      <x v="2018"/>
      <x/>
    </i>
    <i>
      <x v="2019"/>
      <x/>
    </i>
    <i>
      <x v="2020"/>
      <x/>
    </i>
    <i>
      <x v="2021"/>
      <x/>
    </i>
    <i>
      <x v="2022"/>
      <x/>
    </i>
    <i>
      <x v="2023"/>
      <x/>
    </i>
    <i>
      <x v="2024"/>
      <x/>
    </i>
    <i>
      <x v="2025"/>
      <x/>
    </i>
    <i>
      <x v="2026"/>
      <x/>
    </i>
    <i>
      <x v="2027"/>
      <x/>
    </i>
    <i>
      <x v="2028"/>
      <x/>
    </i>
    <i>
      <x v="2029"/>
      <x/>
    </i>
    <i>
      <x v="2030"/>
      <x/>
    </i>
    <i>
      <x v="2031"/>
      <x/>
    </i>
    <i>
      <x v="2032"/>
      <x/>
    </i>
    <i>
      <x v="2033"/>
      <x/>
    </i>
    <i>
      <x v="2034"/>
      <x/>
    </i>
    <i>
      <x v="2035"/>
      <x/>
    </i>
    <i>
      <x v="2036"/>
      <x/>
    </i>
    <i>
      <x v="2037"/>
      <x/>
    </i>
    <i>
      <x v="2038"/>
      <x/>
    </i>
    <i>
      <x v="2039"/>
      <x/>
    </i>
    <i>
      <x v="2040"/>
      <x/>
    </i>
    <i>
      <x v="2041"/>
      <x/>
    </i>
    <i>
      <x v="2042"/>
      <x/>
    </i>
    <i>
      <x v="2043"/>
      <x/>
    </i>
    <i>
      <x v="2044"/>
      <x/>
    </i>
    <i>
      <x v="2045"/>
      <x/>
    </i>
    <i>
      <x v="2046"/>
      <x/>
    </i>
    <i>
      <x v="2047"/>
      <x/>
    </i>
    <i>
      <x v="2048"/>
      <x/>
    </i>
    <i>
      <x v="2049"/>
      <x/>
    </i>
    <i>
      <x v="2050"/>
      <x/>
    </i>
    <i>
      <x v="2051"/>
      <x/>
    </i>
    <i>
      <x v="2052"/>
      <x/>
    </i>
    <i>
      <x v="2053"/>
      <x/>
    </i>
    <i>
      <x v="2054"/>
      <x/>
    </i>
    <i>
      <x v="2055"/>
      <x/>
    </i>
    <i>
      <x v="2056"/>
      <x/>
    </i>
    <i>
      <x v="2057"/>
      <x/>
    </i>
    <i>
      <x v="2058"/>
      <x/>
    </i>
    <i>
      <x v="2059"/>
      <x/>
    </i>
    <i>
      <x v="2060"/>
      <x/>
    </i>
    <i>
      <x v="2061"/>
      <x/>
    </i>
    <i>
      <x v="2062"/>
      <x/>
    </i>
    <i>
      <x v="2063"/>
      <x/>
    </i>
    <i>
      <x v="2064"/>
      <x/>
    </i>
    <i>
      <x v="2065"/>
      <x/>
    </i>
    <i>
      <x v="2066"/>
      <x/>
    </i>
    <i>
      <x v="2067"/>
      <x/>
    </i>
    <i>
      <x v="2068"/>
      <x/>
    </i>
    <i>
      <x v="2069"/>
      <x/>
    </i>
    <i>
      <x v="2070"/>
      <x v="20"/>
    </i>
    <i>
      <x v="2071"/>
      <x/>
    </i>
    <i>
      <x v="2072"/>
      <x/>
    </i>
    <i>
      <x v="2073"/>
      <x v="34"/>
    </i>
    <i>
      <x v="2074"/>
      <x/>
    </i>
    <i>
      <x v="2075"/>
      <x/>
    </i>
    <i>
      <x v="2076"/>
      <x/>
    </i>
    <i>
      <x v="2077"/>
      <x/>
    </i>
    <i>
      <x v="2078"/>
      <x/>
    </i>
    <i>
      <x v="2079"/>
      <x/>
    </i>
    <i>
      <x v="2080"/>
      <x/>
    </i>
    <i>
      <x v="2081"/>
      <x/>
    </i>
    <i>
      <x v="2082"/>
      <x/>
    </i>
    <i>
      <x v="2083"/>
      <x/>
    </i>
    <i>
      <x v="2084"/>
      <x/>
    </i>
    <i>
      <x v="2085"/>
      <x/>
    </i>
    <i>
      <x v="2086"/>
      <x/>
    </i>
    <i>
      <x v="2087"/>
      <x/>
    </i>
    <i>
      <x v="2088"/>
      <x/>
    </i>
    <i>
      <x v="2089"/>
      <x/>
    </i>
    <i>
      <x v="2090"/>
      <x/>
    </i>
    <i>
      <x v="2091"/>
      <x/>
    </i>
    <i>
      <x v="2092"/>
      <x/>
    </i>
    <i>
      <x v="2093"/>
      <x/>
    </i>
    <i>
      <x v="2094"/>
      <x/>
    </i>
    <i>
      <x v="2095"/>
      <x/>
    </i>
    <i>
      <x v="2096"/>
      <x/>
    </i>
    <i>
      <x v="2097"/>
      <x/>
    </i>
    <i>
      <x v="2098"/>
      <x/>
    </i>
    <i>
      <x v="2099"/>
      <x/>
    </i>
    <i>
      <x v="2100"/>
      <x/>
    </i>
    <i>
      <x v="2101"/>
      <x/>
    </i>
    <i>
      <x v="2102"/>
      <x/>
    </i>
    <i>
      <x v="2103"/>
      <x/>
    </i>
    <i>
      <x v="2104"/>
      <x/>
    </i>
    <i>
      <x v="2105"/>
      <x/>
    </i>
    <i>
      <x v="2106"/>
      <x/>
    </i>
    <i>
      <x v="2107"/>
      <x/>
    </i>
    <i>
      <x v="2108"/>
      <x/>
    </i>
    <i>
      <x v="2109"/>
      <x/>
    </i>
    <i>
      <x v="2110"/>
      <x/>
    </i>
    <i>
      <x v="2111"/>
      <x/>
    </i>
    <i>
      <x v="2112"/>
      <x/>
    </i>
    <i>
      <x v="2113"/>
      <x/>
    </i>
    <i>
      <x v="2114"/>
      <x/>
    </i>
    <i>
      <x v="2115"/>
      <x/>
    </i>
    <i>
      <x v="2116"/>
      <x/>
    </i>
    <i>
      <x v="2117"/>
      <x/>
    </i>
    <i>
      <x v="2118"/>
      <x/>
    </i>
    <i>
      <x v="2119"/>
      <x/>
    </i>
    <i>
      <x v="2120"/>
      <x/>
    </i>
    <i>
      <x v="2121"/>
      <x/>
    </i>
    <i>
      <x v="2122"/>
      <x/>
    </i>
    <i>
      <x v="2123"/>
      <x/>
    </i>
    <i>
      <x v="2124"/>
      <x/>
    </i>
    <i>
      <x v="2125"/>
      <x/>
    </i>
    <i>
      <x v="2126"/>
      <x/>
    </i>
    <i>
      <x v="2127"/>
      <x/>
    </i>
    <i>
      <x v="2128"/>
      <x/>
    </i>
    <i>
      <x v="2129"/>
      <x/>
    </i>
    <i>
      <x v="2130"/>
      <x/>
    </i>
    <i>
      <x v="2131"/>
      <x/>
    </i>
    <i>
      <x v="2132"/>
      <x/>
    </i>
    <i>
      <x v="2133"/>
      <x/>
    </i>
    <i>
      <x v="2134"/>
      <x/>
    </i>
    <i>
      <x v="2135"/>
      <x/>
    </i>
    <i>
      <x v="2136"/>
      <x/>
    </i>
    <i>
      <x v="2137"/>
      <x/>
    </i>
    <i>
      <x v="2138"/>
      <x/>
    </i>
    <i>
      <x v="2139"/>
      <x/>
    </i>
    <i>
      <x v="2140"/>
      <x/>
    </i>
    <i>
      <x v="2141"/>
      <x/>
    </i>
    <i>
      <x v="2142"/>
      <x/>
    </i>
    <i>
      <x v="2143"/>
      <x/>
    </i>
    <i>
      <x v="2144"/>
      <x/>
    </i>
    <i>
      <x v="2145"/>
      <x/>
    </i>
    <i>
      <x v="2146"/>
      <x/>
    </i>
    <i>
      <x v="2147"/>
      <x/>
    </i>
    <i>
      <x v="2148"/>
      <x/>
    </i>
    <i>
      <x v="2149"/>
      <x/>
    </i>
    <i>
      <x v="2150"/>
      <x/>
    </i>
    <i>
      <x v="2151"/>
      <x/>
    </i>
    <i>
      <x v="2152"/>
      <x/>
    </i>
    <i>
      <x v="2153"/>
      <x/>
    </i>
    <i>
      <x v="2154"/>
      <x/>
    </i>
    <i>
      <x v="2155"/>
      <x/>
    </i>
    <i>
      <x v="2156"/>
      <x/>
    </i>
    <i>
      <x v="2157"/>
      <x/>
    </i>
    <i>
      <x v="2158"/>
      <x/>
    </i>
    <i>
      <x v="2159"/>
      <x/>
    </i>
    <i>
      <x v="2160"/>
      <x/>
    </i>
    <i>
      <x v="2161"/>
      <x/>
    </i>
    <i>
      <x v="2162"/>
      <x/>
    </i>
    <i>
      <x v="2163"/>
      <x/>
    </i>
    <i>
      <x v="2164"/>
      <x/>
    </i>
    <i>
      <x v="2165"/>
      <x/>
    </i>
    <i>
      <x v="2166"/>
      <x/>
    </i>
    <i>
      <x v="2167"/>
      <x/>
    </i>
    <i>
      <x v="2168"/>
      <x/>
    </i>
    <i>
      <x v="2169"/>
      <x/>
    </i>
    <i>
      <x v="2170"/>
      <x/>
    </i>
    <i>
      <x v="2171"/>
      <x/>
    </i>
    <i>
      <x v="2172"/>
      <x/>
    </i>
    <i>
      <x v="2173"/>
      <x/>
    </i>
    <i>
      <x v="2174"/>
      <x/>
    </i>
    <i>
      <x v="2175"/>
      <x/>
    </i>
    <i>
      <x v="2176"/>
      <x/>
    </i>
    <i>
      <x v="2177"/>
      <x/>
    </i>
    <i>
      <x v="2178"/>
      <x/>
    </i>
    <i>
      <x v="2179"/>
      <x/>
    </i>
    <i>
      <x v="2180"/>
      <x/>
    </i>
    <i>
      <x v="2181"/>
      <x/>
    </i>
    <i>
      <x v="2182"/>
      <x/>
    </i>
    <i>
      <x v="2183"/>
      <x/>
    </i>
    <i>
      <x v="2184"/>
      <x/>
    </i>
    <i>
      <x v="2185"/>
      <x/>
    </i>
    <i>
      <x v="2186"/>
      <x/>
    </i>
    <i>
      <x v="2187"/>
      <x/>
    </i>
    <i>
      <x v="2188"/>
      <x/>
    </i>
    <i>
      <x v="2189"/>
      <x/>
    </i>
    <i>
      <x v="2190"/>
      <x/>
    </i>
    <i>
      <x v="2191"/>
      <x/>
    </i>
    <i>
      <x v="2192"/>
      <x/>
    </i>
    <i>
      <x v="2193"/>
      <x/>
    </i>
    <i>
      <x v="2194"/>
      <x/>
    </i>
    <i>
      <x v="2195"/>
      <x v="34"/>
    </i>
    <i>
      <x v="2196"/>
      <x/>
    </i>
    <i>
      <x v="2197"/>
      <x v="34"/>
    </i>
    <i>
      <x v="2198"/>
      <x/>
    </i>
    <i>
      <x v="2199"/>
      <x v="34"/>
    </i>
    <i>
      <x v="2200"/>
      <x/>
    </i>
    <i>
      <x v="2201"/>
      <x/>
    </i>
    <i>
      <x v="2202"/>
      <x/>
    </i>
    <i>
      <x v="2203"/>
      <x/>
    </i>
    <i>
      <x v="2204"/>
      <x/>
    </i>
    <i>
      <x v="2205"/>
      <x/>
    </i>
    <i>
      <x v="2206"/>
      <x/>
    </i>
    <i>
      <x v="2207"/>
      <x/>
    </i>
    <i>
      <x v="2208"/>
      <x/>
    </i>
    <i>
      <x v="2209"/>
      <x/>
    </i>
    <i>
      <x v="2210"/>
      <x/>
    </i>
    <i>
      <x v="2211"/>
      <x/>
    </i>
    <i>
      <x v="2212"/>
      <x/>
    </i>
    <i>
      <x v="2213"/>
      <x/>
    </i>
    <i>
      <x v="2214"/>
      <x/>
    </i>
    <i>
      <x v="2215"/>
      <x/>
    </i>
    <i>
      <x v="2216"/>
      <x/>
    </i>
    <i>
      <x v="2217"/>
      <x/>
    </i>
    <i>
      <x v="2218"/>
      <x/>
    </i>
    <i>
      <x v="2219"/>
      <x/>
    </i>
    <i>
      <x v="2220"/>
      <x/>
    </i>
    <i>
      <x v="2221"/>
      <x/>
    </i>
    <i>
      <x v="2222"/>
      <x/>
    </i>
    <i>
      <x v="2223"/>
      <x/>
    </i>
    <i>
      <x v="2224"/>
      <x/>
    </i>
    <i>
      <x v="2225"/>
      <x/>
    </i>
    <i>
      <x v="2226"/>
      <x/>
    </i>
    <i>
      <x v="2227"/>
      <x/>
    </i>
    <i>
      <x v="2228"/>
      <x/>
    </i>
    <i>
      <x v="2229"/>
      <x/>
    </i>
    <i>
      <x v="2230"/>
      <x/>
    </i>
    <i>
      <x v="2231"/>
      <x/>
    </i>
    <i>
      <x v="2232"/>
      <x/>
    </i>
    <i>
      <x v="2233"/>
      <x/>
    </i>
    <i>
      <x v="2234"/>
      <x/>
    </i>
    <i>
      <x v="2235"/>
      <x/>
    </i>
    <i>
      <x v="2236"/>
      <x/>
    </i>
    <i>
      <x v="2237"/>
      <x/>
    </i>
    <i>
      <x v="2238"/>
      <x/>
    </i>
    <i>
      <x v="2239"/>
      <x/>
    </i>
    <i>
      <x v="2240"/>
      <x/>
    </i>
    <i>
      <x v="2241"/>
      <x/>
    </i>
    <i>
      <x v="2242"/>
      <x/>
    </i>
    <i>
      <x v="2243"/>
      <x/>
    </i>
    <i>
      <x v="2244"/>
      <x/>
    </i>
    <i>
      <x v="2245"/>
      <x/>
    </i>
    <i>
      <x v="2246"/>
      <x/>
    </i>
    <i>
      <x v="2247"/>
      <x/>
    </i>
    <i>
      <x v="2248"/>
      <x/>
    </i>
    <i>
      <x v="2249"/>
      <x/>
    </i>
    <i>
      <x v="2250"/>
      <x/>
    </i>
    <i>
      <x v="2251"/>
      <x/>
    </i>
    <i>
      <x v="2252"/>
      <x/>
    </i>
    <i>
      <x v="2253"/>
      <x/>
    </i>
    <i>
      <x v="2254"/>
      <x/>
    </i>
    <i>
      <x v="2255"/>
      <x/>
    </i>
    <i>
      <x v="2256"/>
      <x/>
    </i>
    <i>
      <x v="2257"/>
      <x/>
    </i>
    <i>
      <x v="2258"/>
      <x/>
    </i>
    <i>
      <x v="2259"/>
      <x/>
    </i>
    <i>
      <x v="2260"/>
      <x/>
    </i>
    <i>
      <x v="2261"/>
      <x/>
    </i>
    <i>
      <x v="2262"/>
      <x/>
    </i>
    <i>
      <x v="2263"/>
      <x/>
    </i>
    <i>
      <x v="2264"/>
      <x/>
    </i>
    <i>
      <x v="2265"/>
      <x/>
    </i>
    <i>
      <x v="2266"/>
      <x/>
    </i>
    <i>
      <x v="2267"/>
      <x/>
    </i>
    <i>
      <x v="2268"/>
      <x/>
    </i>
    <i>
      <x v="2269"/>
      <x/>
    </i>
    <i>
      <x v="2270"/>
      <x/>
    </i>
    <i>
      <x v="2271"/>
      <x/>
    </i>
    <i>
      <x v="2272"/>
      <x/>
    </i>
    <i>
      <x v="2273"/>
      <x/>
    </i>
    <i>
      <x v="2274"/>
      <x/>
    </i>
    <i>
      <x v="2275"/>
      <x/>
    </i>
    <i>
      <x v="2276"/>
      <x/>
    </i>
    <i>
      <x v="2277"/>
      <x v="30"/>
    </i>
    <i>
      <x v="2278"/>
      <x/>
    </i>
    <i>
      <x v="2279"/>
      <x/>
    </i>
    <i>
      <x v="2280"/>
      <x/>
    </i>
    <i>
      <x v="2281"/>
      <x/>
    </i>
    <i>
      <x v="2282"/>
      <x/>
    </i>
    <i>
      <x v="2283"/>
      <x/>
    </i>
    <i>
      <x v="2284"/>
      <x/>
    </i>
    <i>
      <x v="2285"/>
      <x/>
    </i>
    <i>
      <x v="2286"/>
      <x/>
    </i>
    <i>
      <x v="2287"/>
      <x/>
    </i>
    <i>
      <x v="2288"/>
      <x/>
    </i>
    <i>
      <x v="2289"/>
      <x/>
    </i>
    <i>
      <x v="2290"/>
      <x/>
    </i>
    <i>
      <x v="2291"/>
      <x/>
    </i>
    <i>
      <x v="2292"/>
      <x/>
    </i>
    <i>
      <x v="2293"/>
      <x/>
    </i>
    <i>
      <x v="2294"/>
      <x/>
    </i>
    <i>
      <x v="2295"/>
      <x/>
    </i>
    <i>
      <x v="2296"/>
      <x/>
    </i>
    <i>
      <x v="2297"/>
      <x/>
    </i>
    <i>
      <x v="2298"/>
      <x/>
    </i>
    <i>
      <x v="2299"/>
      <x/>
    </i>
    <i>
      <x v="2300"/>
      <x/>
    </i>
    <i>
      <x v="2301"/>
      <x/>
    </i>
    <i>
      <x v="2302"/>
      <x/>
    </i>
    <i>
      <x v="2303"/>
      <x/>
    </i>
    <i>
      <x v="2304"/>
      <x/>
    </i>
    <i>
      <x v="2305"/>
      <x/>
    </i>
    <i>
      <x v="2306"/>
      <x/>
    </i>
    <i>
      <x v="2307"/>
      <x/>
    </i>
    <i>
      <x v="2308"/>
      <x/>
    </i>
    <i>
      <x v="2309"/>
      <x/>
    </i>
    <i>
      <x v="2310"/>
      <x/>
    </i>
    <i>
      <x v="2311"/>
      <x/>
    </i>
    <i>
      <x v="2312"/>
      <x/>
    </i>
    <i>
      <x v="2313"/>
      <x/>
    </i>
    <i>
      <x v="2314"/>
      <x/>
    </i>
    <i>
      <x v="2315"/>
      <x/>
    </i>
    <i>
      <x v="2316"/>
      <x/>
    </i>
    <i>
      <x v="2317"/>
      <x/>
    </i>
    <i>
      <x v="2318"/>
      <x/>
    </i>
    <i>
      <x v="2319"/>
      <x/>
    </i>
    <i>
      <x v="2320"/>
      <x/>
    </i>
    <i>
      <x v="2321"/>
      <x/>
    </i>
    <i>
      <x v="2322"/>
      <x/>
    </i>
    <i>
      <x v="2323"/>
      <x/>
    </i>
    <i>
      <x v="2324"/>
      <x/>
    </i>
    <i>
      <x v="2325"/>
      <x/>
    </i>
    <i>
      <x v="2326"/>
      <x/>
    </i>
    <i>
      <x v="2327"/>
      <x/>
    </i>
    <i>
      <x v="2328"/>
      <x/>
    </i>
    <i>
      <x v="2329"/>
      <x/>
    </i>
    <i>
      <x v="2330"/>
      <x/>
    </i>
    <i>
      <x v="2331"/>
      <x/>
    </i>
    <i>
      <x v="2332"/>
      <x/>
    </i>
    <i>
      <x v="2333"/>
      <x/>
    </i>
    <i>
      <x v="2334"/>
      <x/>
    </i>
    <i>
      <x v="2335"/>
      <x/>
    </i>
    <i>
      <x v="2336"/>
      <x/>
    </i>
    <i>
      <x v="2337"/>
      <x/>
    </i>
    <i>
      <x v="2338"/>
      <x/>
    </i>
    <i>
      <x v="2339"/>
      <x/>
    </i>
    <i>
      <x v="2340"/>
      <x/>
    </i>
    <i>
      <x v="2341"/>
      <x/>
    </i>
    <i>
      <x v="2342"/>
      <x/>
    </i>
    <i>
      <x v="2343"/>
      <x/>
    </i>
    <i>
      <x v="2344"/>
      <x/>
    </i>
    <i>
      <x v="2345"/>
      <x/>
    </i>
    <i>
      <x v="2346"/>
      <x/>
    </i>
    <i>
      <x v="2347"/>
      <x/>
    </i>
    <i>
      <x v="2348"/>
      <x/>
    </i>
    <i>
      <x v="2349"/>
      <x/>
    </i>
    <i>
      <x v="2350"/>
      <x/>
    </i>
    <i>
      <x v="2351"/>
      <x/>
    </i>
    <i>
      <x v="2352"/>
      <x/>
    </i>
    <i>
      <x v="2353"/>
      <x/>
    </i>
    <i>
      <x v="2354"/>
      <x/>
    </i>
    <i>
      <x v="2355"/>
      <x/>
    </i>
    <i>
      <x v="2356"/>
      <x/>
    </i>
    <i>
      <x v="2357"/>
      <x/>
    </i>
    <i>
      <x v="2358"/>
      <x/>
    </i>
    <i>
      <x v="2359"/>
      <x/>
    </i>
    <i>
      <x v="2360"/>
      <x/>
    </i>
    <i>
      <x v="2361"/>
      <x/>
    </i>
    <i>
      <x v="2362"/>
      <x/>
    </i>
    <i>
      <x v="2363"/>
      <x/>
    </i>
    <i>
      <x v="2364"/>
      <x/>
    </i>
    <i>
      <x v="2365"/>
      <x/>
    </i>
    <i>
      <x v="2366"/>
      <x/>
    </i>
    <i>
      <x v="2367"/>
      <x/>
    </i>
    <i>
      <x v="2368"/>
      <x/>
    </i>
    <i>
      <x v="2369"/>
      <x/>
    </i>
    <i>
      <x v="2370"/>
      <x/>
    </i>
    <i>
      <x v="2371"/>
      <x/>
    </i>
    <i>
      <x v="2372"/>
      <x/>
    </i>
    <i>
      <x v="2373"/>
      <x/>
    </i>
    <i>
      <x v="2374"/>
      <x/>
    </i>
    <i>
      <x v="2375"/>
      <x/>
    </i>
    <i>
      <x v="2376"/>
      <x/>
    </i>
    <i>
      <x v="2377"/>
      <x/>
    </i>
    <i>
      <x v="2378"/>
      <x/>
    </i>
    <i>
      <x v="2379"/>
      <x/>
    </i>
    <i>
      <x v="2380"/>
      <x/>
    </i>
    <i>
      <x v="2381"/>
      <x/>
    </i>
    <i>
      <x v="2382"/>
      <x/>
    </i>
    <i>
      <x v="2383"/>
      <x/>
    </i>
    <i>
      <x v="2384"/>
      <x/>
    </i>
    <i>
      <x v="2385"/>
      <x/>
    </i>
    <i>
      <x v="2386"/>
      <x/>
    </i>
    <i>
      <x v="2387"/>
      <x/>
    </i>
    <i>
      <x v="2388"/>
      <x/>
    </i>
    <i>
      <x v="2389"/>
      <x/>
    </i>
    <i>
      <x v="2390"/>
      <x/>
    </i>
    <i>
      <x v="2391"/>
      <x/>
    </i>
    <i>
      <x v="2392"/>
      <x/>
    </i>
    <i>
      <x v="2393"/>
      <x/>
    </i>
    <i>
      <x v="2394"/>
      <x/>
    </i>
    <i>
      <x v="2395"/>
      <x/>
    </i>
    <i>
      <x v="2396"/>
      <x/>
    </i>
    <i>
      <x v="2397"/>
      <x/>
    </i>
    <i>
      <x v="2398"/>
      <x/>
    </i>
    <i>
      <x v="2399"/>
      <x/>
    </i>
    <i>
      <x v="2400"/>
      <x/>
    </i>
    <i>
      <x v="2401"/>
      <x/>
    </i>
    <i>
      <x v="2402"/>
      <x/>
    </i>
    <i>
      <x v="2403"/>
      <x/>
    </i>
    <i>
      <x v="2404"/>
      <x/>
    </i>
    <i>
      <x v="2405"/>
      <x/>
    </i>
    <i>
      <x v="2406"/>
      <x/>
    </i>
    <i>
      <x v="2407"/>
      <x/>
    </i>
    <i>
      <x v="2408"/>
      <x/>
    </i>
    <i>
      <x v="2409"/>
      <x/>
    </i>
    <i>
      <x v="2410"/>
      <x/>
    </i>
    <i>
      <x v="2411"/>
      <x/>
    </i>
    <i>
      <x v="2412"/>
      <x/>
    </i>
    <i>
      <x v="2413"/>
      <x/>
    </i>
    <i>
      <x v="2414"/>
      <x/>
    </i>
    <i>
      <x v="2415"/>
      <x/>
    </i>
    <i>
      <x v="2416"/>
      <x/>
    </i>
    <i>
      <x v="2417"/>
      <x/>
    </i>
    <i>
      <x v="2418"/>
      <x/>
    </i>
    <i>
      <x v="2419"/>
      <x/>
    </i>
    <i>
      <x v="2420"/>
      <x/>
    </i>
    <i>
      <x v="2421"/>
      <x/>
    </i>
    <i>
      <x v="2422"/>
      <x/>
    </i>
    <i>
      <x v="2423"/>
      <x/>
    </i>
    <i>
      <x v="2424"/>
      <x/>
    </i>
    <i>
      <x v="2425"/>
      <x/>
    </i>
    <i>
      <x v="2426"/>
      <x/>
    </i>
    <i>
      <x v="2427"/>
      <x/>
    </i>
    <i>
      <x v="2428"/>
      <x/>
    </i>
    <i>
      <x v="2429"/>
      <x/>
    </i>
    <i>
      <x v="2430"/>
      <x/>
    </i>
    <i>
      <x v="2431"/>
      <x/>
    </i>
    <i>
      <x v="2432"/>
      <x/>
    </i>
    <i>
      <x v="2433"/>
      <x/>
    </i>
    <i>
      <x v="2434"/>
      <x/>
    </i>
    <i>
      <x v="2435"/>
      <x/>
    </i>
    <i>
      <x v="2436"/>
      <x/>
    </i>
    <i>
      <x v="2437"/>
      <x/>
    </i>
    <i>
      <x v="2438"/>
      <x/>
    </i>
    <i>
      <x v="2439"/>
      <x/>
    </i>
    <i>
      <x v="2440"/>
      <x/>
    </i>
    <i>
      <x v="2441"/>
      <x/>
    </i>
    <i>
      <x v="2442"/>
      <x/>
    </i>
    <i>
      <x v="2443"/>
      <x/>
    </i>
    <i>
      <x v="2444"/>
      <x/>
    </i>
    <i>
      <x v="2445"/>
      <x/>
    </i>
    <i>
      <x v="2446"/>
      <x/>
    </i>
    <i>
      <x v="2447"/>
      <x/>
    </i>
    <i>
      <x v="2448"/>
      <x/>
    </i>
    <i>
      <x v="2449"/>
      <x/>
    </i>
    <i>
      <x v="2450"/>
      <x/>
    </i>
    <i>
      <x v="2451"/>
      <x/>
    </i>
    <i>
      <x v="2452"/>
      <x/>
    </i>
    <i>
      <x v="2453"/>
      <x/>
    </i>
    <i>
      <x v="2454"/>
      <x/>
    </i>
    <i>
      <x v="2455"/>
      <x/>
    </i>
    <i>
      <x v="2456"/>
      <x/>
    </i>
    <i>
      <x v="2457"/>
      <x/>
    </i>
    <i>
      <x v="2458"/>
      <x/>
    </i>
    <i>
      <x v="2459"/>
      <x/>
    </i>
    <i>
      <x v="2460"/>
      <x/>
    </i>
    <i>
      <x v="2461"/>
      <x/>
    </i>
    <i>
      <x v="2462"/>
      <x/>
    </i>
    <i>
      <x v="2463"/>
      <x/>
    </i>
    <i>
      <x v="2464"/>
      <x/>
    </i>
    <i>
      <x v="2465"/>
      <x/>
    </i>
    <i>
      <x v="2466"/>
      <x/>
    </i>
    <i>
      <x v="2467"/>
      <x/>
    </i>
    <i>
      <x v="2468"/>
      <x/>
    </i>
    <i>
      <x v="2469"/>
      <x/>
    </i>
    <i>
      <x v="2470"/>
      <x/>
    </i>
    <i>
      <x v="2471"/>
      <x/>
    </i>
    <i>
      <x v="2472"/>
      <x/>
    </i>
    <i>
      <x v="2473"/>
      <x/>
    </i>
    <i>
      <x v="2474"/>
      <x/>
    </i>
    <i>
      <x v="2475"/>
      <x/>
    </i>
    <i>
      <x v="2476"/>
      <x/>
    </i>
    <i>
      <x v="2477"/>
      <x/>
    </i>
    <i>
      <x v="2478"/>
      <x/>
    </i>
    <i>
      <x v="2479"/>
      <x/>
    </i>
    <i>
      <x v="2480"/>
      <x/>
    </i>
    <i>
      <x v="2481"/>
      <x/>
    </i>
    <i>
      <x v="2482"/>
      <x/>
    </i>
    <i>
      <x v="2483"/>
      <x/>
    </i>
    <i>
      <x v="2484"/>
      <x/>
    </i>
    <i>
      <x v="2485"/>
      <x/>
    </i>
    <i>
      <x v="2486"/>
      <x/>
    </i>
    <i>
      <x v="2487"/>
      <x/>
    </i>
    <i>
      <x v="2488"/>
      <x/>
    </i>
    <i>
      <x v="2489"/>
      <x/>
    </i>
    <i>
      <x v="2490"/>
      <x/>
    </i>
    <i>
      <x v="2491"/>
      <x/>
    </i>
    <i>
      <x v="2492"/>
      <x/>
    </i>
    <i>
      <x v="2493"/>
      <x/>
    </i>
    <i>
      <x v="2494"/>
      <x/>
    </i>
    <i>
      <x v="2495"/>
      <x/>
    </i>
    <i>
      <x v="2496"/>
      <x/>
    </i>
    <i>
      <x v="2497"/>
      <x/>
    </i>
    <i>
      <x v="2498"/>
      <x/>
    </i>
    <i>
      <x v="2499"/>
      <x/>
    </i>
    <i>
      <x v="2500"/>
      <x/>
    </i>
    <i>
      <x v="2501"/>
      <x/>
    </i>
    <i>
      <x v="2502"/>
      <x/>
    </i>
    <i>
      <x v="2503"/>
      <x/>
    </i>
    <i>
      <x v="2504"/>
      <x/>
    </i>
    <i>
      <x v="2505"/>
      <x/>
    </i>
    <i>
      <x v="2506"/>
      <x/>
    </i>
    <i>
      <x v="2507"/>
      <x/>
    </i>
    <i>
      <x v="2508"/>
      <x/>
    </i>
    <i>
      <x v="2509"/>
      <x/>
    </i>
    <i>
      <x v="2510"/>
      <x/>
    </i>
    <i>
      <x v="2511"/>
      <x/>
    </i>
    <i>
      <x v="2512"/>
      <x/>
    </i>
    <i>
      <x v="2513"/>
      <x/>
    </i>
    <i>
      <x v="2514"/>
      <x/>
    </i>
    <i>
      <x v="2515"/>
      <x/>
    </i>
    <i>
      <x v="2516"/>
      <x/>
    </i>
    <i>
      <x v="2517"/>
      <x/>
    </i>
    <i>
      <x v="2518"/>
      <x/>
    </i>
    <i>
      <x v="2519"/>
      <x/>
    </i>
    <i>
      <x v="2520"/>
      <x/>
    </i>
    <i>
      <x v="2521"/>
      <x/>
    </i>
    <i>
      <x v="2522"/>
      <x/>
    </i>
    <i>
      <x v="2523"/>
      <x/>
    </i>
    <i>
      <x v="2524"/>
      <x/>
    </i>
    <i>
      <x v="2525"/>
      <x/>
    </i>
    <i>
      <x v="2526"/>
      <x/>
    </i>
    <i>
      <x v="2527"/>
      <x/>
    </i>
    <i>
      <x v="2528"/>
      <x/>
    </i>
    <i>
      <x v="2529"/>
      <x/>
    </i>
    <i>
      <x v="2530"/>
      <x/>
    </i>
    <i>
      <x v="2531"/>
      <x/>
    </i>
    <i>
      <x v="2532"/>
      <x/>
    </i>
    <i>
      <x v="2533"/>
      <x/>
    </i>
    <i>
      <x v="2534"/>
      <x/>
    </i>
    <i>
      <x v="2535"/>
      <x/>
    </i>
    <i>
      <x v="2536"/>
      <x/>
    </i>
    <i>
      <x v="2537"/>
      <x/>
    </i>
    <i>
      <x v="2538"/>
      <x v="27"/>
    </i>
    <i>
      <x v="2539"/>
      <x v="3"/>
    </i>
    <i>
      <x v="2540"/>
      <x/>
    </i>
    <i>
      <x v="2541"/>
      <x/>
    </i>
    <i>
      <x v="2542"/>
      <x/>
    </i>
    <i>
      <x v="2543"/>
      <x/>
    </i>
    <i>
      <x v="2544"/>
      <x/>
    </i>
    <i>
      <x v="2545"/>
      <x/>
    </i>
    <i>
      <x v="2546"/>
      <x/>
    </i>
    <i>
      <x v="2547"/>
      <x/>
    </i>
    <i>
      <x v="2548"/>
      <x/>
    </i>
    <i>
      <x v="2549"/>
      <x/>
    </i>
    <i>
      <x v="2550"/>
      <x/>
    </i>
    <i>
      <x v="2551"/>
      <x/>
    </i>
    <i>
      <x v="2552"/>
      <x/>
    </i>
    <i>
      <x v="2553"/>
      <x/>
    </i>
    <i>
      <x v="2554"/>
      <x/>
    </i>
    <i>
      <x v="2555"/>
      <x v="34"/>
    </i>
    <i>
      <x v="2556"/>
      <x v="34"/>
    </i>
    <i>
      <x v="2557"/>
      <x v="34"/>
    </i>
    <i>
      <x v="2558"/>
      <x v="34"/>
    </i>
    <i>
      <x v="2559"/>
      <x v="34"/>
    </i>
    <i>
      <x v="2560"/>
      <x v="34"/>
    </i>
    <i>
      <x v="2561"/>
      <x v="34"/>
    </i>
    <i>
      <x v="2562"/>
      <x v="34"/>
    </i>
    <i>
      <x v="2563"/>
      <x v="34"/>
    </i>
    <i>
      <x v="2564"/>
      <x/>
    </i>
    <i>
      <x v="2565"/>
      <x/>
    </i>
    <i>
      <x v="2566"/>
      <x/>
    </i>
    <i>
      <x v="2567"/>
      <x/>
    </i>
    <i>
      <x v="2568"/>
      <x/>
    </i>
    <i>
      <x v="2569"/>
      <x/>
    </i>
    <i>
      <x v="2570"/>
      <x/>
    </i>
    <i>
      <x v="2571"/>
      <x/>
    </i>
    <i>
      <x v="2572"/>
      <x/>
    </i>
    <i>
      <x v="2573"/>
      <x/>
    </i>
    <i>
      <x v="2574"/>
      <x/>
    </i>
    <i>
      <x v="2575"/>
      <x/>
    </i>
    <i>
      <x v="2576"/>
      <x/>
    </i>
    <i>
      <x v="2577"/>
      <x/>
    </i>
    <i>
      <x v="2578"/>
      <x/>
    </i>
    <i>
      <x v="2579"/>
      <x/>
    </i>
    <i>
      <x v="2580"/>
      <x/>
    </i>
    <i>
      <x v="2581"/>
      <x/>
    </i>
    <i>
      <x v="2582"/>
      <x/>
    </i>
    <i>
      <x v="2583"/>
      <x/>
    </i>
    <i>
      <x v="2584"/>
      <x/>
    </i>
    <i>
      <x v="2585"/>
      <x/>
    </i>
    <i>
      <x v="2586"/>
      <x/>
    </i>
    <i>
      <x v="2587"/>
      <x/>
    </i>
    <i>
      <x v="2588"/>
      <x/>
    </i>
    <i>
      <x v="2589"/>
      <x/>
    </i>
    <i>
      <x v="2590"/>
      <x/>
    </i>
    <i>
      <x v="2591"/>
      <x/>
    </i>
    <i>
      <x v="2592"/>
      <x/>
    </i>
    <i>
      <x v="2593"/>
      <x/>
    </i>
    <i>
      <x v="2594"/>
      <x/>
    </i>
    <i>
      <x v="2595"/>
      <x/>
    </i>
    <i>
      <x v="2596"/>
      <x/>
    </i>
    <i>
      <x v="2597"/>
      <x/>
    </i>
    <i>
      <x v="2598"/>
      <x/>
    </i>
    <i>
      <x v="2599"/>
      <x/>
    </i>
    <i>
      <x v="2600"/>
      <x/>
    </i>
    <i>
      <x v="2601"/>
      <x/>
    </i>
    <i>
      <x v="2602"/>
      <x/>
    </i>
    <i>
      <x v="2603"/>
      <x/>
    </i>
    <i>
      <x v="2604"/>
      <x/>
    </i>
    <i>
      <x v="2605"/>
      <x/>
    </i>
    <i>
      <x v="2606"/>
      <x/>
    </i>
    <i>
      <x v="2607"/>
      <x/>
    </i>
    <i>
      <x v="2608"/>
      <x/>
    </i>
    <i>
      <x v="2609"/>
      <x/>
    </i>
    <i>
      <x v="2610"/>
      <x/>
    </i>
    <i>
      <x v="2611"/>
      <x/>
    </i>
    <i>
      <x v="2612"/>
      <x/>
    </i>
    <i>
      <x v="2613"/>
      <x/>
    </i>
    <i>
      <x v="2614"/>
      <x/>
    </i>
    <i>
      <x v="2615"/>
      <x/>
    </i>
    <i>
      <x v="2616"/>
      <x/>
    </i>
    <i>
      <x v="2617"/>
      <x/>
    </i>
    <i>
      <x v="2618"/>
      <x/>
    </i>
    <i>
      <x v="2619"/>
      <x/>
    </i>
    <i>
      <x v="2620"/>
      <x/>
    </i>
    <i>
      <x v="2621"/>
      <x/>
    </i>
    <i>
      <x v="2622"/>
      <x/>
    </i>
    <i>
      <x v="2623"/>
      <x/>
    </i>
    <i>
      <x v="2624"/>
      <x/>
    </i>
    <i>
      <x v="2625"/>
      <x/>
    </i>
    <i>
      <x v="2626"/>
      <x/>
    </i>
    <i>
      <x v="2627"/>
      <x/>
    </i>
    <i>
      <x v="2628"/>
      <x/>
    </i>
    <i>
      <x v="2629"/>
      <x/>
    </i>
    <i>
      <x v="2630"/>
      <x/>
    </i>
    <i>
      <x v="2631"/>
      <x/>
    </i>
    <i>
      <x v="2632"/>
      <x/>
    </i>
    <i>
      <x v="2633"/>
      <x/>
    </i>
    <i>
      <x v="2634"/>
      <x/>
    </i>
    <i>
      <x v="2635"/>
      <x/>
    </i>
    <i>
      <x v="2636"/>
      <x/>
    </i>
    <i>
      <x v="2637"/>
      <x/>
    </i>
    <i>
      <x v="2638"/>
      <x/>
    </i>
    <i>
      <x v="2639"/>
      <x/>
    </i>
    <i>
      <x v="2640"/>
      <x/>
    </i>
    <i>
      <x v="2641"/>
      <x/>
    </i>
    <i>
      <x v="2642"/>
      <x/>
    </i>
    <i>
      <x v="2643"/>
      <x/>
    </i>
    <i>
      <x v="2644"/>
      <x/>
    </i>
    <i>
      <x v="2645"/>
      <x/>
    </i>
    <i>
      <x v="2646"/>
      <x/>
    </i>
    <i>
      <x v="2647"/>
      <x/>
    </i>
    <i>
      <x v="2648"/>
      <x/>
    </i>
    <i>
      <x v="2649"/>
      <x/>
    </i>
    <i>
      <x v="2650"/>
      <x/>
    </i>
    <i>
      <x v="2651"/>
      <x/>
    </i>
    <i>
      <x v="2652"/>
      <x/>
    </i>
    <i>
      <x v="2653"/>
      <x/>
    </i>
    <i>
      <x v="2654"/>
      <x/>
    </i>
    <i>
      <x v="2655"/>
      <x/>
    </i>
    <i>
      <x v="2656"/>
      <x/>
    </i>
    <i>
      <x v="2657"/>
      <x/>
    </i>
    <i>
      <x v="2658"/>
      <x/>
    </i>
    <i>
      <x v="2659"/>
      <x/>
    </i>
    <i>
      <x v="2660"/>
      <x/>
    </i>
    <i>
      <x v="2661"/>
      <x/>
    </i>
    <i>
      <x v="2662"/>
      <x/>
    </i>
    <i>
      <x v="2663"/>
      <x/>
    </i>
    <i>
      <x v="2664"/>
      <x/>
    </i>
    <i>
      <x v="2665"/>
      <x/>
    </i>
    <i>
      <x v="2666"/>
      <x/>
    </i>
    <i>
      <x v="2667"/>
      <x/>
    </i>
    <i>
      <x v="2668"/>
      <x/>
    </i>
    <i>
      <x v="2669"/>
      <x/>
    </i>
    <i>
      <x v="2670"/>
      <x/>
    </i>
    <i>
      <x v="2671"/>
      <x/>
    </i>
    <i>
      <x v="2672"/>
      <x/>
    </i>
    <i>
      <x v="2673"/>
      <x/>
    </i>
    <i>
      <x v="2674"/>
      <x/>
    </i>
    <i>
      <x v="2675"/>
      <x/>
    </i>
    <i>
      <x v="2676"/>
      <x/>
    </i>
    <i>
      <x v="2677"/>
      <x/>
    </i>
    <i>
      <x v="2678"/>
      <x/>
    </i>
    <i>
      <x v="2679"/>
      <x/>
    </i>
    <i>
      <x v="2680"/>
      <x/>
    </i>
    <i>
      <x v="2681"/>
      <x/>
    </i>
    <i>
      <x v="2682"/>
      <x/>
    </i>
    <i>
      <x v="2683"/>
      <x/>
    </i>
    <i>
      <x v="2684"/>
      <x/>
    </i>
    <i>
      <x v="2685"/>
      <x/>
    </i>
    <i>
      <x v="2686"/>
      <x/>
    </i>
    <i>
      <x v="2687"/>
      <x/>
    </i>
    <i>
      <x v="2688"/>
      <x/>
    </i>
    <i>
      <x v="2689"/>
      <x/>
    </i>
    <i>
      <x v="2690"/>
      <x/>
    </i>
    <i>
      <x v="2691"/>
      <x/>
    </i>
    <i>
      <x v="2692"/>
      <x/>
    </i>
    <i>
      <x v="2693"/>
      <x/>
    </i>
    <i>
      <x v="2694"/>
      <x/>
    </i>
    <i>
      <x v="2695"/>
      <x/>
    </i>
    <i>
      <x v="2696"/>
      <x/>
    </i>
    <i>
      <x v="2697"/>
      <x/>
    </i>
    <i>
      <x v="2698"/>
      <x/>
    </i>
    <i>
      <x v="2699"/>
      <x/>
    </i>
    <i>
      <x v="2700"/>
      <x/>
    </i>
    <i>
      <x v="2701"/>
      <x/>
    </i>
    <i>
      <x v="2702"/>
      <x/>
    </i>
    <i>
      <x v="2703"/>
      <x/>
    </i>
    <i>
      <x v="2704"/>
      <x/>
    </i>
    <i>
      <x v="2705"/>
      <x/>
    </i>
    <i>
      <x v="2706"/>
      <x/>
    </i>
    <i>
      <x v="2707"/>
      <x/>
    </i>
    <i>
      <x v="2708"/>
      <x/>
    </i>
    <i>
      <x v="2709"/>
      <x/>
    </i>
    <i>
      <x v="2710"/>
      <x/>
    </i>
    <i>
      <x v="2711"/>
      <x/>
    </i>
    <i>
      <x v="2712"/>
      <x/>
    </i>
    <i>
      <x v="2713"/>
      <x/>
    </i>
    <i>
      <x v="2714"/>
      <x/>
    </i>
    <i>
      <x v="2715"/>
      <x/>
    </i>
    <i>
      <x v="2716"/>
      <x/>
    </i>
    <i>
      <x v="2717"/>
      <x/>
    </i>
    <i>
      <x v="2718"/>
      <x/>
    </i>
    <i>
      <x v="2719"/>
      <x/>
    </i>
    <i>
      <x v="2720"/>
      <x/>
    </i>
    <i>
      <x v="2721"/>
      <x/>
    </i>
    <i>
      <x v="2722"/>
      <x/>
    </i>
    <i>
      <x v="2723"/>
      <x/>
    </i>
    <i>
      <x v="2724"/>
      <x/>
    </i>
    <i>
      <x v="2725"/>
      <x/>
    </i>
    <i>
      <x v="2726"/>
      <x/>
    </i>
    <i>
      <x v="2727"/>
      <x/>
    </i>
    <i>
      <x v="2728"/>
      <x/>
    </i>
    <i>
      <x v="2729"/>
      <x/>
    </i>
    <i>
      <x v="2730"/>
      <x/>
    </i>
    <i>
      <x v="2731"/>
      <x/>
    </i>
    <i>
      <x v="2732"/>
      <x v="35"/>
    </i>
    <i>
      <x v="2733"/>
      <x/>
    </i>
    <i>
      <x v="2734"/>
      <x/>
    </i>
    <i>
      <x v="2735"/>
      <x/>
    </i>
    <i>
      <x v="2736"/>
      <x/>
    </i>
    <i>
      <x v="2737"/>
      <x/>
    </i>
    <i>
      <x v="2738"/>
      <x/>
    </i>
    <i>
      <x v="2739"/>
      <x/>
    </i>
    <i>
      <x v="2740"/>
      <x/>
    </i>
    <i>
      <x v="2741"/>
      <x/>
    </i>
    <i>
      <x v="2742"/>
      <x/>
    </i>
    <i>
      <x v="2743"/>
      <x/>
    </i>
    <i>
      <x v="2744"/>
      <x/>
    </i>
    <i>
      <x v="2745"/>
      <x/>
    </i>
    <i>
      <x v="2746"/>
      <x/>
    </i>
    <i>
      <x v="2747"/>
      <x/>
    </i>
    <i>
      <x v="2748"/>
      <x/>
    </i>
    <i>
      <x v="2749"/>
      <x/>
    </i>
    <i>
      <x v="2750"/>
      <x/>
    </i>
    <i>
      <x v="2751"/>
      <x/>
    </i>
    <i>
      <x v="2752"/>
      <x/>
    </i>
    <i>
      <x v="2753"/>
      <x/>
    </i>
    <i>
      <x v="2754"/>
      <x/>
    </i>
    <i>
      <x v="2755"/>
      <x/>
    </i>
    <i>
      <x v="2756"/>
      <x/>
    </i>
    <i>
      <x v="2757"/>
      <x/>
    </i>
    <i>
      <x v="2758"/>
      <x/>
    </i>
    <i>
      <x v="2759"/>
      <x/>
    </i>
    <i>
      <x v="2760"/>
      <x/>
    </i>
    <i>
      <x v="2761"/>
      <x/>
    </i>
    <i>
      <x v="2762"/>
      <x/>
    </i>
    <i>
      <x v="2763"/>
      <x/>
    </i>
    <i>
      <x v="2764"/>
      <x/>
    </i>
    <i>
      <x v="2765"/>
      <x/>
    </i>
    <i>
      <x v="2766"/>
      <x/>
    </i>
    <i>
      <x v="2767"/>
      <x/>
    </i>
    <i>
      <x v="2768"/>
      <x/>
    </i>
    <i>
      <x v="2769"/>
      <x/>
    </i>
    <i>
      <x v="2770"/>
      <x/>
    </i>
    <i>
      <x v="2771"/>
      <x/>
    </i>
    <i>
      <x v="2772"/>
      <x/>
    </i>
    <i>
      <x v="2773"/>
      <x/>
    </i>
    <i>
      <x v="2774"/>
      <x/>
    </i>
    <i>
      <x v="2775"/>
      <x/>
    </i>
    <i>
      <x v="2776"/>
      <x/>
    </i>
    <i>
      <x v="2777"/>
      <x/>
    </i>
    <i>
      <x v="2778"/>
      <x/>
    </i>
    <i>
      <x v="2779"/>
      <x/>
    </i>
    <i>
      <x v="2780"/>
      <x/>
    </i>
    <i>
      <x v="2781"/>
      <x/>
    </i>
    <i>
      <x v="2782"/>
      <x/>
    </i>
    <i>
      <x v="2783"/>
      <x/>
    </i>
    <i>
      <x v="2784"/>
      <x/>
    </i>
    <i>
      <x v="2785"/>
      <x/>
    </i>
    <i>
      <x v="2786"/>
      <x/>
    </i>
    <i>
      <x v="2787"/>
      <x/>
    </i>
    <i>
      <x v="2788"/>
      <x/>
    </i>
    <i>
      <x v="2789"/>
      <x/>
    </i>
    <i>
      <x v="2790"/>
      <x/>
    </i>
    <i>
      <x v="2791"/>
      <x/>
    </i>
    <i>
      <x v="2792"/>
      <x/>
    </i>
    <i>
      <x v="2793"/>
      <x/>
    </i>
    <i>
      <x v="2794"/>
      <x/>
    </i>
    <i>
      <x v="2795"/>
      <x/>
    </i>
    <i>
      <x v="2796"/>
      <x/>
    </i>
    <i>
      <x v="2797"/>
      <x/>
    </i>
    <i>
      <x v="2798"/>
      <x/>
    </i>
    <i>
      <x v="2799"/>
      <x/>
    </i>
    <i>
      <x v="2800"/>
      <x/>
    </i>
    <i>
      <x v="2801"/>
      <x/>
    </i>
    <i>
      <x v="2802"/>
      <x/>
    </i>
    <i>
      <x v="2803"/>
      <x/>
    </i>
    <i>
      <x v="2804"/>
      <x/>
    </i>
    <i>
      <x v="2805"/>
      <x/>
    </i>
    <i>
      <x v="2806"/>
      <x/>
    </i>
    <i>
      <x v="2807"/>
      <x/>
    </i>
    <i>
      <x v="2808"/>
      <x/>
    </i>
    <i>
      <x v="2809"/>
      <x/>
    </i>
    <i>
      <x v="2810"/>
      <x/>
    </i>
    <i>
      <x v="2811"/>
      <x/>
    </i>
    <i>
      <x v="2812"/>
      <x/>
    </i>
    <i>
      <x v="2813"/>
      <x/>
    </i>
    <i>
      <x v="2814"/>
      <x/>
    </i>
    <i>
      <x v="2815"/>
      <x/>
    </i>
    <i>
      <x v="2816"/>
      <x/>
    </i>
    <i>
      <x v="2817"/>
      <x/>
    </i>
    <i>
      <x v="2818"/>
      <x/>
    </i>
    <i>
      <x v="2819"/>
      <x/>
    </i>
    <i>
      <x v="2820"/>
      <x/>
    </i>
    <i>
      <x v="2821"/>
      <x/>
    </i>
    <i>
      <x v="2822"/>
      <x/>
    </i>
    <i>
      <x v="2823"/>
      <x/>
    </i>
    <i>
      <x v="2824"/>
      <x/>
    </i>
    <i>
      <x v="2825"/>
      <x/>
    </i>
    <i>
      <x v="2826"/>
      <x/>
    </i>
    <i>
      <x v="2827"/>
      <x/>
    </i>
    <i>
      <x v="2828"/>
      <x/>
    </i>
    <i>
      <x v="2829"/>
      <x/>
    </i>
    <i>
      <x v="2830"/>
      <x/>
    </i>
    <i>
      <x v="2831"/>
      <x/>
    </i>
    <i>
      <x v="2832"/>
      <x/>
    </i>
    <i>
      <x v="2833"/>
      <x/>
    </i>
    <i>
      <x v="2834"/>
      <x/>
    </i>
    <i>
      <x v="2835"/>
      <x/>
    </i>
    <i>
      <x v="2836"/>
      <x/>
    </i>
    <i>
      <x v="2837"/>
      <x/>
    </i>
    <i>
      <x v="2838"/>
      <x/>
    </i>
    <i>
      <x v="2839"/>
      <x/>
    </i>
    <i>
      <x v="2840"/>
      <x/>
    </i>
    <i>
      <x v="2841"/>
      <x/>
    </i>
    <i>
      <x v="2842"/>
      <x/>
    </i>
    <i>
      <x v="2843"/>
      <x/>
    </i>
    <i>
      <x v="2844"/>
      <x/>
    </i>
    <i>
      <x v="2845"/>
      <x/>
    </i>
    <i>
      <x v="2846"/>
      <x/>
    </i>
    <i>
      <x v="2847"/>
      <x/>
    </i>
    <i>
      <x v="2848"/>
      <x/>
    </i>
    <i>
      <x v="2849"/>
      <x/>
    </i>
    <i>
      <x v="2850"/>
      <x/>
    </i>
    <i>
      <x v="2851"/>
      <x/>
    </i>
    <i>
      <x v="2852"/>
      <x/>
    </i>
    <i>
      <x v="2853"/>
      <x/>
    </i>
    <i>
      <x v="2854"/>
      <x/>
    </i>
    <i>
      <x v="2855"/>
      <x/>
    </i>
    <i>
      <x v="2856"/>
      <x/>
    </i>
    <i>
      <x v="2857"/>
      <x/>
    </i>
    <i>
      <x v="2858"/>
      <x/>
    </i>
    <i>
      <x v="2859"/>
      <x/>
    </i>
    <i>
      <x v="2860"/>
      <x/>
    </i>
    <i>
      <x v="2861"/>
      <x/>
    </i>
    <i>
      <x v="2862"/>
      <x/>
    </i>
    <i>
      <x v="2863"/>
      <x/>
    </i>
    <i>
      <x v="2864"/>
      <x/>
    </i>
    <i>
      <x v="2865"/>
      <x/>
    </i>
    <i>
      <x v="2866"/>
      <x/>
    </i>
    <i>
      <x v="2867"/>
      <x/>
    </i>
    <i>
      <x v="2868"/>
      <x/>
    </i>
    <i>
      <x v="2869"/>
      <x/>
    </i>
    <i>
      <x v="2870"/>
      <x/>
    </i>
    <i>
      <x v="2871"/>
      <x/>
    </i>
    <i>
      <x v="2872"/>
      <x/>
    </i>
    <i>
      <x v="2873"/>
      <x/>
    </i>
    <i>
      <x v="2874"/>
      <x/>
    </i>
    <i>
      <x v="2875"/>
      <x/>
    </i>
    <i>
      <x v="2876"/>
      <x/>
    </i>
    <i>
      <x v="2877"/>
      <x/>
    </i>
    <i>
      <x v="2878"/>
      <x/>
    </i>
    <i>
      <x v="2879"/>
      <x/>
    </i>
    <i>
      <x v="2880"/>
      <x/>
    </i>
    <i>
      <x v="2881"/>
      <x/>
    </i>
    <i>
      <x v="2882"/>
      <x/>
    </i>
    <i>
      <x v="2883"/>
      <x/>
    </i>
    <i>
      <x v="2884"/>
      <x/>
    </i>
    <i>
      <x v="2885"/>
      <x/>
    </i>
    <i>
      <x v="2886"/>
      <x/>
    </i>
    <i>
      <x v="2887"/>
      <x/>
    </i>
    <i>
      <x v="2888"/>
      <x/>
    </i>
    <i>
      <x v="2889"/>
      <x/>
    </i>
    <i>
      <x v="2890"/>
      <x/>
    </i>
    <i>
      <x v="2891"/>
      <x/>
    </i>
    <i>
      <x v="2892"/>
      <x/>
    </i>
    <i>
      <x v="2893"/>
      <x/>
    </i>
    <i>
      <x v="2894"/>
      <x/>
    </i>
    <i>
      <x v="2895"/>
      <x/>
    </i>
    <i>
      <x v="2896"/>
      <x/>
    </i>
    <i>
      <x v="2897"/>
      <x/>
    </i>
    <i>
      <x v="2898"/>
      <x/>
    </i>
    <i>
      <x v="2899"/>
      <x/>
    </i>
    <i>
      <x v="2900"/>
      <x/>
    </i>
    <i>
      <x v="2901"/>
      <x/>
    </i>
    <i>
      <x v="2902"/>
      <x/>
    </i>
    <i>
      <x v="2903"/>
      <x/>
    </i>
    <i>
      <x v="2904"/>
      <x/>
    </i>
    <i>
      <x v="2905"/>
      <x/>
    </i>
    <i>
      <x v="2906"/>
      <x/>
    </i>
    <i>
      <x v="2907"/>
      <x/>
    </i>
    <i>
      <x v="2908"/>
      <x/>
    </i>
    <i>
      <x v="2909"/>
      <x/>
    </i>
    <i>
      <x v="2910"/>
      <x/>
    </i>
    <i>
      <x v="2911"/>
      <x/>
    </i>
    <i>
      <x v="2912"/>
      <x/>
    </i>
    <i>
      <x v="2913"/>
      <x/>
    </i>
    <i>
      <x v="2914"/>
      <x/>
    </i>
    <i>
      <x v="2915"/>
      <x/>
    </i>
    <i>
      <x v="2916"/>
      <x/>
    </i>
    <i>
      <x v="2917"/>
      <x/>
    </i>
    <i>
      <x v="2918"/>
      <x/>
    </i>
    <i>
      <x v="2919"/>
      <x/>
    </i>
    <i>
      <x v="2920"/>
      <x/>
    </i>
    <i>
      <x v="2921"/>
      <x/>
    </i>
    <i>
      <x v="2922"/>
      <x/>
    </i>
    <i>
      <x v="2923"/>
      <x/>
    </i>
    <i>
      <x v="2924"/>
      <x/>
    </i>
    <i>
      <x v="2925"/>
      <x/>
    </i>
    <i>
      <x v="2926"/>
      <x/>
    </i>
    <i>
      <x v="2927"/>
      <x/>
    </i>
    <i>
      <x v="2928"/>
      <x/>
    </i>
    <i>
      <x v="2929"/>
      <x/>
    </i>
    <i>
      <x v="2930"/>
      <x/>
    </i>
    <i>
      <x v="2931"/>
      <x/>
    </i>
    <i>
      <x v="2932"/>
      <x/>
    </i>
    <i>
      <x v="2933"/>
      <x/>
    </i>
    <i>
      <x v="2934"/>
      <x/>
    </i>
    <i>
      <x v="2935"/>
      <x/>
    </i>
    <i>
      <x v="2936"/>
      <x/>
    </i>
    <i>
      <x v="2937"/>
      <x/>
    </i>
    <i>
      <x v="2938"/>
      <x/>
    </i>
    <i>
      <x v="2939"/>
      <x/>
    </i>
    <i>
      <x v="2940"/>
      <x/>
    </i>
    <i>
      <x v="2941"/>
      <x/>
    </i>
    <i>
      <x v="2942"/>
      <x/>
    </i>
    <i>
      <x v="2943"/>
      <x/>
    </i>
    <i>
      <x v="2944"/>
      <x/>
    </i>
    <i>
      <x v="2945"/>
      <x/>
    </i>
    <i>
      <x v="2946"/>
      <x/>
    </i>
    <i>
      <x v="2947"/>
      <x/>
    </i>
    <i>
      <x v="2948"/>
      <x/>
    </i>
    <i>
      <x v="2949"/>
      <x/>
    </i>
    <i>
      <x v="2950"/>
      <x/>
    </i>
    <i>
      <x v="2951"/>
      <x/>
    </i>
    <i>
      <x v="2952"/>
      <x/>
    </i>
    <i>
      <x v="2953"/>
      <x/>
    </i>
    <i>
      <x v="2954"/>
      <x/>
    </i>
    <i>
      <x v="2955"/>
      <x/>
    </i>
    <i>
      <x v="2956"/>
      <x v="36"/>
    </i>
    <i>
      <x v="2957"/>
      <x/>
    </i>
    <i>
      <x v="2958"/>
      <x/>
    </i>
    <i>
      <x v="2959"/>
      <x/>
    </i>
    <i>
      <x v="2960"/>
      <x/>
    </i>
    <i>
      <x v="2961"/>
      <x/>
    </i>
    <i>
      <x v="2962"/>
      <x/>
    </i>
    <i>
      <x v="2963"/>
      <x/>
    </i>
    <i>
      <x v="2964"/>
      <x/>
    </i>
    <i>
      <x v="2965"/>
      <x/>
    </i>
    <i>
      <x v="2966"/>
      <x/>
    </i>
    <i>
      <x v="2967"/>
      <x/>
    </i>
    <i>
      <x v="2968"/>
      <x/>
    </i>
    <i>
      <x v="2969"/>
      <x/>
    </i>
    <i>
      <x v="2970"/>
      <x/>
    </i>
    <i>
      <x v="2971"/>
      <x/>
    </i>
    <i>
      <x v="2972"/>
      <x/>
    </i>
    <i>
      <x v="2973"/>
      <x/>
    </i>
    <i>
      <x v="2974"/>
      <x/>
    </i>
    <i>
      <x v="2975"/>
      <x/>
    </i>
    <i>
      <x v="2976"/>
      <x/>
    </i>
    <i>
      <x v="2977"/>
      <x/>
    </i>
    <i>
      <x v="2978"/>
      <x/>
    </i>
    <i>
      <x v="2979"/>
      <x/>
    </i>
    <i>
      <x v="2980"/>
      <x/>
    </i>
    <i>
      <x v="2981"/>
      <x/>
    </i>
    <i>
      <x v="2982"/>
      <x/>
    </i>
    <i>
      <x v="2983"/>
      <x/>
    </i>
    <i>
      <x v="2984"/>
      <x/>
    </i>
    <i>
      <x v="2985"/>
      <x/>
    </i>
    <i>
      <x v="2986"/>
      <x/>
    </i>
    <i>
      <x v="2987"/>
      <x/>
    </i>
    <i>
      <x v="2988"/>
      <x/>
    </i>
    <i>
      <x v="2989"/>
      <x/>
    </i>
    <i>
      <x v="2990"/>
      <x/>
    </i>
    <i>
      <x v="2991"/>
      <x/>
    </i>
    <i>
      <x v="2992"/>
      <x/>
    </i>
    <i>
      <x v="2993"/>
      <x/>
    </i>
    <i>
      <x v="2994"/>
      <x/>
    </i>
    <i>
      <x v="2995"/>
      <x/>
    </i>
    <i>
      <x v="2996"/>
      <x/>
    </i>
    <i>
      <x v="2997"/>
      <x/>
    </i>
    <i>
      <x v="2998"/>
      <x/>
    </i>
    <i>
      <x v="2999"/>
      <x/>
    </i>
    <i>
      <x v="3000"/>
      <x/>
    </i>
    <i>
      <x v="3001"/>
      <x/>
    </i>
    <i>
      <x v="3002"/>
      <x/>
    </i>
    <i>
      <x v="3003"/>
      <x/>
    </i>
    <i>
      <x v="3004"/>
      <x/>
    </i>
    <i>
      <x v="3005"/>
      <x/>
    </i>
    <i>
      <x v="3006"/>
      <x/>
    </i>
    <i>
      <x v="3007"/>
      <x/>
    </i>
    <i>
      <x v="3008"/>
      <x/>
    </i>
    <i>
      <x v="3009"/>
      <x/>
    </i>
    <i>
      <x v="3010"/>
      <x v="37"/>
    </i>
    <i>
      <x v="3011"/>
      <x/>
    </i>
    <i>
      <x v="3012"/>
      <x v="37"/>
    </i>
    <i>
      <x v="3013"/>
      <x/>
    </i>
    <i>
      <x v="3014"/>
      <x/>
    </i>
    <i>
      <x v="3015"/>
      <x/>
    </i>
    <i>
      <x v="3016"/>
      <x/>
    </i>
    <i>
      <x v="3017"/>
      <x/>
    </i>
    <i>
      <x v="3018"/>
      <x/>
    </i>
    <i>
      <x v="3019"/>
      <x/>
    </i>
    <i>
      <x v="3020"/>
      <x/>
    </i>
    <i>
      <x v="3021"/>
      <x/>
    </i>
    <i>
      <x v="3022"/>
      <x/>
    </i>
    <i>
      <x v="3023"/>
      <x/>
    </i>
    <i>
      <x v="3024"/>
      <x/>
    </i>
    <i>
      <x v="3025"/>
      <x/>
    </i>
    <i>
      <x v="3026"/>
      <x/>
    </i>
    <i>
      <x v="3027"/>
      <x/>
    </i>
    <i>
      <x v="3028"/>
      <x/>
    </i>
    <i>
      <x v="3029"/>
      <x/>
    </i>
    <i>
      <x v="3030"/>
      <x/>
    </i>
    <i>
      <x v="3031"/>
      <x/>
    </i>
    <i>
      <x v="3032"/>
      <x/>
    </i>
    <i>
      <x v="3033"/>
      <x/>
    </i>
    <i>
      <x v="3034"/>
      <x/>
    </i>
    <i>
      <x v="3035"/>
      <x/>
    </i>
    <i>
      <x v="3036"/>
      <x/>
    </i>
    <i>
      <x v="3037"/>
      <x/>
    </i>
    <i>
      <x v="3038"/>
      <x/>
    </i>
    <i>
      <x v="3039"/>
      <x/>
    </i>
    <i>
      <x v="3040"/>
      <x/>
    </i>
    <i>
      <x v="3041"/>
      <x/>
    </i>
    <i>
      <x v="3042"/>
      <x/>
    </i>
    <i>
      <x v="3043"/>
      <x/>
    </i>
    <i>
      <x v="3044"/>
      <x/>
    </i>
    <i>
      <x v="3045"/>
      <x/>
    </i>
    <i>
      <x v="3046"/>
      <x/>
    </i>
    <i>
      <x v="3047"/>
      <x/>
    </i>
    <i>
      <x v="3048"/>
      <x/>
    </i>
    <i>
      <x v="3049"/>
      <x/>
    </i>
    <i>
      <x v="3050"/>
      <x/>
    </i>
    <i>
      <x v="3051"/>
      <x/>
    </i>
    <i>
      <x v="3052"/>
      <x/>
    </i>
    <i>
      <x v="3053"/>
      <x/>
    </i>
    <i>
      <x v="3054"/>
      <x/>
    </i>
    <i>
      <x v="3055"/>
      <x/>
    </i>
    <i>
      <x v="3056"/>
      <x/>
    </i>
    <i>
      <x v="3057"/>
      <x/>
    </i>
    <i>
      <x v="3058"/>
      <x/>
    </i>
    <i>
      <x v="3059"/>
      <x/>
    </i>
    <i>
      <x v="3060"/>
      <x/>
    </i>
    <i>
      <x v="3061"/>
      <x/>
    </i>
    <i>
      <x v="3062"/>
      <x/>
    </i>
    <i>
      <x v="3063"/>
      <x/>
    </i>
    <i>
      <x v="3064"/>
      <x/>
    </i>
    <i>
      <x v="3065"/>
      <x/>
    </i>
    <i>
      <x v="3066"/>
      <x/>
    </i>
    <i>
      <x v="3067"/>
      <x/>
    </i>
    <i>
      <x v="3068"/>
      <x/>
    </i>
    <i>
      <x v="3069"/>
      <x/>
    </i>
    <i>
      <x v="3070"/>
      <x/>
    </i>
    <i>
      <x v="3071"/>
      <x/>
    </i>
    <i>
      <x v="3072"/>
      <x/>
    </i>
    <i>
      <x v="3073"/>
      <x/>
    </i>
    <i>
      <x v="3074"/>
      <x/>
    </i>
    <i>
      <x v="3075"/>
      <x/>
    </i>
    <i>
      <x v="3076"/>
      <x/>
    </i>
    <i>
      <x v="3077"/>
      <x/>
    </i>
    <i>
      <x v="3078"/>
      <x/>
    </i>
    <i>
      <x v="3079"/>
      <x/>
    </i>
    <i>
      <x v="3080"/>
      <x/>
    </i>
    <i>
      <x v="3081"/>
      <x/>
    </i>
    <i>
      <x v="3082"/>
      <x/>
    </i>
    <i>
      <x v="3083"/>
      <x/>
    </i>
    <i>
      <x v="3084"/>
      <x/>
    </i>
    <i>
      <x v="3085"/>
      <x/>
    </i>
    <i>
      <x v="3086"/>
      <x/>
    </i>
    <i>
      <x v="3087"/>
      <x/>
    </i>
    <i>
      <x v="3088"/>
      <x/>
    </i>
    <i>
      <x v="3089"/>
      <x/>
    </i>
    <i>
      <x v="3090"/>
      <x/>
    </i>
    <i>
      <x v="3091"/>
      <x/>
    </i>
    <i>
      <x v="3092"/>
      <x/>
    </i>
    <i>
      <x v="3093"/>
      <x/>
    </i>
    <i>
      <x v="3094"/>
      <x/>
    </i>
    <i>
      <x v="3095"/>
      <x/>
    </i>
    <i>
      <x v="3096"/>
      <x/>
    </i>
    <i>
      <x v="3097"/>
      <x/>
    </i>
    <i>
      <x v="3098"/>
      <x/>
    </i>
    <i>
      <x v="3099"/>
      <x/>
    </i>
    <i>
      <x v="3100"/>
      <x/>
    </i>
    <i>
      <x v="3101"/>
      <x/>
    </i>
    <i>
      <x v="3102"/>
      <x v="38"/>
    </i>
    <i>
      <x v="3103"/>
      <x v="4"/>
    </i>
    <i>
      <x v="3104"/>
      <x/>
    </i>
    <i>
      <x v="3105"/>
      <x/>
    </i>
    <i>
      <x v="3106"/>
      <x/>
    </i>
    <i>
      <x v="3107"/>
      <x/>
    </i>
    <i>
      <x v="3108"/>
      <x/>
    </i>
    <i>
      <x v="3109"/>
      <x/>
    </i>
    <i>
      <x v="3110"/>
      <x/>
    </i>
    <i>
      <x v="3111"/>
      <x/>
    </i>
    <i>
      <x v="3112"/>
      <x/>
    </i>
    <i>
      <x v="3113"/>
      <x/>
    </i>
    <i>
      <x v="3114"/>
      <x/>
    </i>
    <i>
      <x v="3115"/>
      <x/>
    </i>
    <i>
      <x v="3116"/>
      <x/>
    </i>
    <i>
      <x v="3117"/>
      <x/>
    </i>
    <i>
      <x v="3118"/>
      <x/>
    </i>
    <i>
      <x v="3119"/>
      <x/>
    </i>
    <i>
      <x v="3120"/>
      <x/>
    </i>
    <i>
      <x v="3121"/>
      <x/>
    </i>
    <i>
      <x v="3122"/>
      <x/>
    </i>
    <i>
      <x v="3123"/>
      <x/>
    </i>
    <i>
      <x v="3124"/>
      <x/>
    </i>
    <i>
      <x v="3125"/>
      <x/>
    </i>
    <i>
      <x v="3126"/>
      <x/>
    </i>
    <i>
      <x v="3127"/>
      <x/>
    </i>
    <i>
      <x v="3128"/>
      <x/>
    </i>
    <i>
      <x v="3129"/>
      <x/>
    </i>
    <i>
      <x v="3130"/>
      <x/>
    </i>
    <i>
      <x v="3131"/>
      <x/>
    </i>
    <i>
      <x v="3132"/>
      <x/>
    </i>
    <i>
      <x v="3133"/>
      <x/>
    </i>
    <i>
      <x v="3134"/>
      <x/>
    </i>
    <i>
      <x v="3135"/>
      <x/>
    </i>
    <i>
      <x v="3136"/>
      <x/>
    </i>
    <i>
      <x v="3137"/>
      <x/>
    </i>
    <i>
      <x v="3138"/>
      <x/>
    </i>
    <i>
      <x v="3139"/>
      <x/>
    </i>
    <i>
      <x v="3140"/>
      <x/>
    </i>
    <i>
      <x v="3141"/>
      <x/>
    </i>
    <i>
      <x v="3142"/>
      <x/>
    </i>
    <i>
      <x v="3143"/>
      <x/>
    </i>
    <i>
      <x v="3144"/>
      <x/>
    </i>
    <i>
      <x v="3145"/>
      <x/>
    </i>
    <i>
      <x v="3146"/>
      <x/>
    </i>
    <i>
      <x v="3147"/>
      <x/>
    </i>
    <i>
      <x v="3148"/>
      <x/>
    </i>
    <i>
      <x v="3149"/>
      <x/>
    </i>
    <i>
      <x v="3150"/>
      <x/>
    </i>
    <i>
      <x v="3151"/>
      <x/>
    </i>
    <i>
      <x v="3152"/>
      <x/>
    </i>
    <i>
      <x v="3153"/>
      <x/>
    </i>
    <i>
      <x v="3154"/>
      <x/>
    </i>
    <i>
      <x v="3155"/>
      <x/>
    </i>
    <i>
      <x v="3156"/>
      <x/>
    </i>
    <i>
      <x v="3157"/>
      <x/>
    </i>
    <i>
      <x v="3158"/>
      <x/>
    </i>
    <i>
      <x v="3159"/>
      <x/>
    </i>
    <i>
      <x v="3160"/>
      <x/>
    </i>
    <i>
      <x v="3161"/>
      <x/>
    </i>
    <i>
      <x v="3162"/>
      <x/>
    </i>
    <i>
      <x v="3163"/>
      <x/>
    </i>
    <i>
      <x v="3164"/>
      <x/>
    </i>
    <i>
      <x v="3165"/>
      <x/>
    </i>
    <i>
      <x v="3166"/>
      <x/>
    </i>
    <i>
      <x v="3167"/>
      <x/>
    </i>
    <i>
      <x v="3168"/>
      <x/>
    </i>
    <i>
      <x v="3169"/>
      <x/>
    </i>
    <i>
      <x v="3170"/>
      <x/>
    </i>
    <i>
      <x v="3171"/>
      <x/>
    </i>
    <i>
      <x v="3172"/>
      <x/>
    </i>
    <i>
      <x v="3173"/>
      <x/>
    </i>
    <i>
      <x v="3174"/>
      <x/>
    </i>
    <i>
      <x v="3175"/>
      <x/>
    </i>
    <i>
      <x v="3176"/>
      <x/>
    </i>
    <i>
      <x v="3177"/>
      <x/>
    </i>
    <i>
      <x v="3178"/>
      <x/>
    </i>
    <i>
      <x v="3179"/>
      <x/>
    </i>
    <i>
      <x v="3180"/>
      <x/>
    </i>
    <i>
      <x v="3181"/>
      <x/>
    </i>
    <i>
      <x v="3182"/>
      <x/>
    </i>
    <i>
      <x v="3183"/>
      <x/>
    </i>
    <i>
      <x v="3184"/>
      <x/>
    </i>
    <i>
      <x v="3185"/>
      <x/>
    </i>
    <i>
      <x v="3186"/>
      <x/>
    </i>
    <i>
      <x v="3187"/>
      <x/>
    </i>
    <i>
      <x v="3188"/>
      <x/>
    </i>
    <i>
      <x v="3189"/>
      <x/>
    </i>
    <i>
      <x v="3190"/>
      <x/>
    </i>
    <i>
      <x v="3191"/>
      <x/>
    </i>
    <i>
      <x v="3192"/>
      <x/>
    </i>
    <i>
      <x v="3193"/>
      <x/>
    </i>
    <i>
      <x v="3194"/>
      <x/>
    </i>
    <i>
      <x v="3195"/>
      <x/>
    </i>
    <i>
      <x v="3196"/>
      <x/>
    </i>
    <i>
      <x v="3197"/>
      <x/>
    </i>
    <i>
      <x v="3198"/>
      <x/>
    </i>
    <i>
      <x v="3199"/>
      <x/>
    </i>
    <i>
      <x v="3200"/>
      <x/>
    </i>
    <i>
      <x v="3201"/>
      <x/>
    </i>
    <i>
      <x v="3202"/>
      <x/>
    </i>
    <i>
      <x v="3203"/>
      <x/>
    </i>
    <i>
      <x v="3204"/>
      <x/>
    </i>
    <i>
      <x v="3205"/>
      <x/>
    </i>
    <i>
      <x v="3206"/>
      <x/>
    </i>
    <i>
      <x v="3207"/>
      <x/>
    </i>
    <i>
      <x v="3208"/>
      <x/>
    </i>
    <i>
      <x v="3209"/>
      <x/>
    </i>
    <i>
      <x v="3210"/>
      <x/>
    </i>
    <i>
      <x v="3211"/>
      <x/>
    </i>
    <i>
      <x v="3212"/>
      <x/>
    </i>
    <i>
      <x v="3213"/>
      <x/>
    </i>
    <i>
      <x v="3214"/>
      <x/>
    </i>
    <i>
      <x v="3215"/>
      <x/>
    </i>
    <i>
      <x v="3216"/>
      <x/>
    </i>
    <i>
      <x v="3217"/>
      <x/>
    </i>
    <i>
      <x v="3218"/>
      <x/>
    </i>
    <i>
      <x v="3219"/>
      <x/>
    </i>
    <i>
      <x v="3220"/>
      <x/>
    </i>
    <i>
      <x v="3221"/>
      <x/>
    </i>
    <i>
      <x v="3222"/>
      <x/>
    </i>
    <i>
      <x v="3223"/>
      <x/>
    </i>
    <i>
      <x v="3224"/>
      <x/>
    </i>
    <i>
      <x v="3225"/>
      <x/>
    </i>
    <i>
      <x v="3226"/>
      <x/>
    </i>
    <i>
      <x v="3227"/>
      <x/>
    </i>
    <i>
      <x v="3228"/>
      <x/>
    </i>
    <i>
      <x v="3229"/>
      <x/>
    </i>
    <i>
      <x v="3230"/>
      <x/>
    </i>
    <i>
      <x v="3231"/>
      <x/>
    </i>
    <i>
      <x v="3232"/>
      <x/>
    </i>
    <i>
      <x v="3233"/>
      <x/>
    </i>
    <i>
      <x v="3234"/>
      <x/>
    </i>
    <i>
      <x v="3235"/>
      <x/>
    </i>
    <i>
      <x v="3236"/>
      <x/>
    </i>
    <i>
      <x v="3237"/>
      <x/>
    </i>
    <i>
      <x v="3238"/>
      <x/>
    </i>
    <i>
      <x v="3239"/>
      <x/>
    </i>
    <i>
      <x v="3240"/>
      <x/>
    </i>
    <i>
      <x v="3241"/>
      <x/>
    </i>
    <i>
      <x v="3242"/>
      <x/>
    </i>
    <i>
      <x v="3243"/>
      <x/>
    </i>
    <i>
      <x v="3244"/>
      <x/>
    </i>
    <i>
      <x v="3245"/>
      <x/>
    </i>
    <i>
      <x v="3246"/>
      <x/>
    </i>
    <i>
      <x v="3247"/>
      <x/>
    </i>
    <i>
      <x v="3248"/>
      <x/>
    </i>
    <i>
      <x v="3249"/>
      <x/>
    </i>
    <i>
      <x v="3250"/>
      <x/>
    </i>
    <i>
      <x v="3251"/>
      <x/>
    </i>
    <i>
      <x v="3252"/>
      <x/>
    </i>
    <i>
      <x v="3253"/>
      <x/>
    </i>
    <i>
      <x v="3254"/>
      <x/>
    </i>
    <i>
      <x v="3255"/>
      <x/>
    </i>
    <i>
      <x v="3256"/>
      <x/>
    </i>
    <i>
      <x v="3257"/>
      <x/>
    </i>
    <i>
      <x v="3258"/>
      <x/>
    </i>
    <i>
      <x v="3259"/>
      <x/>
    </i>
    <i>
      <x v="3260"/>
      <x/>
    </i>
    <i>
      <x v="3261"/>
      <x/>
    </i>
    <i>
      <x v="3262"/>
      <x/>
    </i>
    <i>
      <x v="3263"/>
      <x/>
    </i>
    <i>
      <x v="3264"/>
      <x/>
    </i>
    <i>
      <x v="3265"/>
      <x/>
    </i>
    <i>
      <x v="3266"/>
      <x/>
    </i>
    <i>
      <x v="3267"/>
      <x/>
    </i>
    <i>
      <x v="3268"/>
      <x/>
    </i>
    <i>
      <x v="3269"/>
      <x/>
    </i>
    <i>
      <x v="3270"/>
      <x/>
    </i>
    <i>
      <x v="3271"/>
      <x/>
    </i>
    <i>
      <x v="3272"/>
      <x/>
    </i>
    <i>
      <x v="3273"/>
      <x/>
    </i>
    <i>
      <x v="3274"/>
      <x/>
    </i>
    <i>
      <x v="3275"/>
      <x/>
    </i>
    <i>
      <x v="3276"/>
      <x/>
    </i>
    <i>
      <x v="3277"/>
      <x/>
    </i>
    <i>
      <x v="3278"/>
      <x/>
    </i>
    <i>
      <x v="3279"/>
      <x/>
    </i>
    <i>
      <x v="3280"/>
      <x/>
    </i>
    <i>
      <x v="3281"/>
      <x/>
    </i>
    <i>
      <x v="3282"/>
      <x/>
    </i>
    <i>
      <x v="3283"/>
      <x/>
    </i>
    <i>
      <x v="3284"/>
      <x/>
    </i>
    <i>
      <x v="3285"/>
      <x/>
    </i>
    <i>
      <x v="3286"/>
      <x/>
    </i>
    <i>
      <x v="3287"/>
      <x/>
    </i>
    <i>
      <x v="3288"/>
      <x/>
    </i>
    <i>
      <x v="3289"/>
      <x/>
    </i>
    <i>
      <x v="3290"/>
      <x/>
    </i>
    <i>
      <x v="3291"/>
      <x/>
    </i>
    <i>
      <x v="3292"/>
      <x/>
    </i>
    <i>
      <x v="3293"/>
      <x/>
    </i>
    <i>
      <x v="3294"/>
      <x/>
    </i>
    <i>
      <x v="3295"/>
      <x/>
    </i>
    <i>
      <x v="3296"/>
      <x/>
    </i>
    <i>
      <x v="3297"/>
      <x/>
    </i>
    <i>
      <x v="3298"/>
      <x/>
    </i>
    <i>
      <x v="3299"/>
      <x/>
    </i>
    <i>
      <x v="3300"/>
      <x/>
    </i>
    <i>
      <x v="3301"/>
      <x/>
    </i>
    <i>
      <x v="3302"/>
      <x/>
    </i>
    <i>
      <x v="3303"/>
      <x/>
    </i>
    <i>
      <x v="3304"/>
      <x/>
    </i>
    <i>
      <x v="3305"/>
      <x/>
    </i>
    <i>
      <x v="3306"/>
      <x/>
    </i>
    <i>
      <x v="3307"/>
      <x/>
    </i>
    <i>
      <x v="3308"/>
      <x/>
    </i>
    <i>
      <x v="3309"/>
      <x/>
    </i>
    <i>
      <x v="3310"/>
      <x/>
    </i>
    <i>
      <x v="3311"/>
      <x/>
    </i>
    <i>
      <x v="3312"/>
      <x/>
    </i>
    <i>
      <x v="3313"/>
      <x/>
    </i>
    <i>
      <x v="3314"/>
      <x/>
    </i>
    <i>
      <x v="3315"/>
      <x/>
    </i>
    <i>
      <x v="3316"/>
      <x/>
    </i>
    <i>
      <x v="3317"/>
      <x/>
    </i>
    <i>
      <x v="3318"/>
      <x/>
    </i>
    <i>
      <x v="3319"/>
      <x/>
    </i>
    <i>
      <x v="3320"/>
      <x/>
    </i>
    <i>
      <x v="3321"/>
      <x/>
    </i>
    <i>
      <x v="3322"/>
      <x/>
    </i>
    <i>
      <x v="3323"/>
      <x/>
    </i>
    <i>
      <x v="3324"/>
      <x v="39"/>
    </i>
    <i>
      <x v="3325"/>
      <x/>
    </i>
    <i>
      <x v="3326"/>
      <x/>
    </i>
    <i>
      <x v="3327"/>
      <x/>
    </i>
    <i>
      <x v="3328"/>
      <x/>
    </i>
    <i>
      <x v="3329"/>
      <x/>
    </i>
    <i>
      <x v="3330"/>
      <x/>
    </i>
    <i>
      <x v="3331"/>
      <x/>
    </i>
    <i>
      <x v="3332"/>
      <x/>
    </i>
    <i>
      <x v="3333"/>
      <x/>
    </i>
    <i>
      <x v="3334"/>
      <x/>
    </i>
    <i>
      <x v="3335"/>
      <x/>
    </i>
    <i>
      <x v="3336"/>
      <x/>
    </i>
    <i>
      <x v="3337"/>
      <x/>
    </i>
    <i>
      <x v="3338"/>
      <x/>
    </i>
    <i>
      <x v="3339"/>
      <x/>
    </i>
    <i>
      <x v="3340"/>
      <x/>
    </i>
    <i>
      <x v="3341"/>
      <x/>
    </i>
    <i>
      <x v="3342"/>
      <x/>
    </i>
    <i>
      <x v="3343"/>
      <x/>
    </i>
    <i>
      <x v="3344"/>
      <x/>
    </i>
    <i>
      <x v="3345"/>
      <x/>
    </i>
    <i>
      <x v="3346"/>
      <x/>
    </i>
    <i>
      <x v="3347"/>
      <x/>
    </i>
    <i>
      <x v="3348"/>
      <x/>
    </i>
    <i>
      <x v="3349"/>
      <x/>
    </i>
    <i>
      <x v="3350"/>
      <x/>
    </i>
    <i>
      <x v="3351"/>
      <x/>
    </i>
    <i>
      <x v="3352"/>
      <x/>
    </i>
    <i>
      <x v="3353"/>
      <x/>
    </i>
    <i>
      <x v="3354"/>
      <x/>
    </i>
    <i>
      <x v="3355"/>
      <x/>
    </i>
    <i>
      <x v="3356"/>
      <x/>
    </i>
    <i>
      <x v="3357"/>
      <x/>
    </i>
    <i>
      <x v="3358"/>
      <x/>
    </i>
    <i>
      <x v="3359"/>
      <x/>
    </i>
    <i>
      <x v="3360"/>
      <x/>
    </i>
    <i>
      <x v="3361"/>
      <x/>
    </i>
    <i>
      <x v="3362"/>
      <x/>
    </i>
    <i>
      <x v="3363"/>
      <x/>
    </i>
    <i>
      <x v="3364"/>
      <x/>
    </i>
    <i>
      <x v="3365"/>
      <x/>
    </i>
    <i>
      <x v="3366"/>
      <x/>
    </i>
    <i>
      <x v="3367"/>
      <x/>
    </i>
    <i>
      <x v="3368"/>
      <x/>
    </i>
    <i>
      <x v="3369"/>
      <x/>
    </i>
    <i>
      <x v="3370"/>
      <x/>
    </i>
    <i>
      <x v="3371"/>
      <x/>
    </i>
    <i>
      <x v="3372"/>
      <x/>
    </i>
    <i>
      <x v="3373"/>
      <x/>
    </i>
    <i>
      <x v="3374"/>
      <x/>
    </i>
    <i>
      <x v="3375"/>
      <x/>
    </i>
    <i>
      <x v="3376"/>
      <x/>
    </i>
    <i>
      <x v="3377"/>
      <x/>
    </i>
    <i>
      <x v="3378"/>
      <x/>
    </i>
    <i>
      <x v="3379"/>
      <x/>
    </i>
    <i>
      <x v="3380"/>
      <x/>
    </i>
    <i>
      <x v="3381"/>
      <x/>
    </i>
    <i>
      <x v="3382"/>
      <x v="4"/>
    </i>
    <i>
      <x v="3383"/>
      <x/>
    </i>
    <i>
      <x v="3384"/>
      <x/>
    </i>
    <i>
      <x v="3385"/>
      <x/>
    </i>
    <i>
      <x v="3386"/>
      <x/>
    </i>
    <i>
      <x v="3387"/>
      <x/>
    </i>
    <i>
      <x v="3388"/>
      <x/>
    </i>
    <i>
      <x v="3389"/>
      <x/>
    </i>
    <i>
      <x v="3390"/>
      <x/>
    </i>
    <i>
      <x v="3391"/>
      <x/>
    </i>
    <i>
      <x v="3392"/>
      <x/>
    </i>
    <i>
      <x v="3393"/>
      <x/>
    </i>
    <i>
      <x v="3394"/>
      <x/>
    </i>
    <i>
      <x v="3395"/>
      <x/>
    </i>
    <i>
      <x v="3396"/>
      <x/>
    </i>
    <i>
      <x v="3397"/>
      <x/>
    </i>
    <i>
      <x v="3398"/>
      <x/>
    </i>
    <i>
      <x v="3399"/>
      <x/>
    </i>
    <i>
      <x v="3400"/>
      <x/>
    </i>
    <i>
      <x v="3401"/>
      <x/>
    </i>
    <i>
      <x v="3402"/>
      <x/>
    </i>
    <i>
      <x v="3403"/>
      <x/>
    </i>
    <i>
      <x v="3404"/>
      <x/>
    </i>
    <i>
      <x v="3405"/>
      <x/>
    </i>
    <i>
      <x v="3406"/>
      <x/>
    </i>
    <i>
      <x v="3407"/>
      <x/>
    </i>
    <i>
      <x v="3408"/>
      <x/>
    </i>
    <i>
      <x v="3409"/>
      <x/>
    </i>
    <i>
      <x v="3410"/>
      <x/>
    </i>
    <i>
      <x v="3411"/>
      <x/>
    </i>
    <i>
      <x v="3412"/>
      <x/>
    </i>
    <i>
      <x v="3413"/>
      <x/>
    </i>
    <i>
      <x v="3414"/>
      <x/>
    </i>
    <i>
      <x v="3415"/>
      <x/>
    </i>
    <i>
      <x v="3416"/>
      <x/>
    </i>
    <i>
      <x v="3417"/>
      <x/>
    </i>
    <i>
      <x v="3418"/>
      <x/>
    </i>
    <i>
      <x v="3419"/>
      <x/>
    </i>
    <i>
      <x v="3420"/>
      <x/>
    </i>
    <i>
      <x v="3421"/>
      <x/>
    </i>
    <i>
      <x v="3422"/>
      <x/>
    </i>
    <i>
      <x v="3423"/>
      <x/>
    </i>
    <i>
      <x v="3424"/>
      <x/>
    </i>
    <i>
      <x v="3425"/>
      <x/>
    </i>
    <i>
      <x v="3426"/>
      <x/>
    </i>
    <i>
      <x v="3427"/>
      <x/>
    </i>
    <i>
      <x v="3428"/>
      <x/>
    </i>
    <i>
      <x v="3429"/>
      <x/>
    </i>
    <i>
      <x v="3430"/>
      <x/>
    </i>
    <i>
      <x v="3431"/>
      <x/>
    </i>
    <i>
      <x v="3432"/>
      <x/>
    </i>
    <i>
      <x v="3433"/>
      <x/>
    </i>
    <i>
      <x v="3434"/>
      <x/>
    </i>
    <i>
      <x v="3435"/>
      <x/>
    </i>
    <i>
      <x v="3436"/>
      <x/>
    </i>
    <i>
      <x v="3437"/>
      <x/>
    </i>
    <i>
      <x v="3438"/>
      <x/>
    </i>
    <i>
      <x v="3439"/>
      <x/>
    </i>
    <i>
      <x v="3440"/>
      <x/>
    </i>
    <i>
      <x v="3441"/>
      <x/>
    </i>
    <i>
      <x v="3442"/>
      <x/>
    </i>
    <i>
      <x v="3443"/>
      <x/>
    </i>
    <i>
      <x v="3444"/>
      <x/>
    </i>
    <i>
      <x v="3445"/>
      <x/>
    </i>
    <i>
      <x v="3446"/>
      <x/>
    </i>
    <i>
      <x v="3447"/>
      <x/>
    </i>
    <i>
      <x v="3448"/>
      <x/>
    </i>
    <i>
      <x v="3449"/>
      <x/>
    </i>
    <i>
      <x v="3450"/>
      <x/>
    </i>
    <i>
      <x v="3451"/>
      <x/>
    </i>
    <i>
      <x v="3452"/>
      <x/>
    </i>
    <i>
      <x v="3453"/>
      <x/>
    </i>
    <i>
      <x v="3454"/>
      <x/>
    </i>
    <i>
      <x v="3455"/>
      <x/>
    </i>
    <i>
      <x v="3456"/>
      <x/>
    </i>
    <i>
      <x v="3457"/>
      <x/>
    </i>
    <i>
      <x v="3458"/>
      <x/>
    </i>
    <i>
      <x v="3459"/>
      <x/>
    </i>
    <i>
      <x v="3460"/>
      <x/>
    </i>
    <i>
      <x v="3461"/>
      <x/>
    </i>
    <i>
      <x v="3462"/>
      <x/>
    </i>
    <i>
      <x v="3463"/>
      <x/>
    </i>
    <i>
      <x v="3464"/>
      <x/>
    </i>
    <i>
      <x v="3465"/>
      <x/>
    </i>
    <i>
      <x v="3466"/>
      <x/>
    </i>
    <i>
      <x v="3467"/>
      <x/>
    </i>
    <i>
      <x v="3468"/>
      <x/>
    </i>
    <i>
      <x v="3469"/>
      <x/>
    </i>
    <i>
      <x v="3470"/>
      <x/>
    </i>
    <i>
      <x v="3471"/>
      <x/>
    </i>
    <i>
      <x v="3472"/>
      <x/>
    </i>
    <i>
      <x v="3473"/>
      <x/>
    </i>
    <i>
      <x v="3474"/>
      <x/>
    </i>
    <i>
      <x v="3475"/>
      <x/>
    </i>
    <i>
      <x v="3476"/>
      <x/>
    </i>
    <i>
      <x v="3477"/>
      <x/>
    </i>
    <i>
      <x v="3478"/>
      <x/>
    </i>
    <i>
      <x v="3479"/>
      <x/>
    </i>
    <i>
      <x v="3480"/>
      <x/>
    </i>
    <i>
      <x v="3481"/>
      <x/>
    </i>
    <i>
      <x v="3482"/>
      <x/>
    </i>
    <i>
      <x v="3483"/>
      <x/>
    </i>
    <i>
      <x v="3484"/>
      <x/>
    </i>
    <i>
      <x v="3485"/>
      <x/>
    </i>
    <i>
      <x v="3486"/>
      <x/>
    </i>
    <i>
      <x v="3487"/>
      <x/>
    </i>
    <i>
      <x v="3488"/>
      <x/>
    </i>
    <i>
      <x v="3489"/>
      <x/>
    </i>
    <i>
      <x v="3490"/>
      <x/>
    </i>
    <i>
      <x v="3491"/>
      <x/>
    </i>
    <i>
      <x v="3492"/>
      <x/>
    </i>
    <i>
      <x v="3493"/>
      <x/>
    </i>
    <i>
      <x v="3494"/>
      <x/>
    </i>
    <i>
      <x v="3495"/>
      <x/>
    </i>
    <i>
      <x v="3496"/>
      <x/>
    </i>
    <i>
      <x v="3497"/>
      <x/>
    </i>
    <i>
      <x v="3498"/>
      <x/>
    </i>
    <i>
      <x v="3499"/>
      <x/>
    </i>
    <i>
      <x v="3500"/>
      <x/>
    </i>
    <i>
      <x v="3501"/>
      <x/>
    </i>
    <i>
      <x v="3502"/>
      <x/>
    </i>
    <i>
      <x v="3503"/>
      <x/>
    </i>
    <i>
      <x v="3504"/>
      <x/>
    </i>
    <i>
      <x v="3505"/>
      <x/>
    </i>
    <i>
      <x v="3506"/>
      <x/>
    </i>
    <i>
      <x v="3507"/>
      <x/>
    </i>
    <i>
      <x v="3508"/>
      <x/>
    </i>
    <i>
      <x v="3509"/>
      <x/>
    </i>
    <i>
      <x v="3510"/>
      <x/>
    </i>
    <i>
      <x v="3511"/>
      <x/>
    </i>
    <i>
      <x v="3512"/>
      <x/>
    </i>
    <i>
      <x v="3513"/>
      <x/>
    </i>
    <i>
      <x v="3514"/>
      <x/>
    </i>
    <i>
      <x v="3515"/>
      <x/>
    </i>
    <i>
      <x v="3516"/>
      <x/>
    </i>
    <i>
      <x v="3517"/>
      <x/>
    </i>
    <i>
      <x v="3518"/>
      <x/>
    </i>
    <i>
      <x v="3519"/>
      <x/>
    </i>
    <i>
      <x v="3520"/>
      <x/>
    </i>
    <i>
      <x v="3521"/>
      <x/>
    </i>
    <i>
      <x v="3522"/>
      <x/>
    </i>
    <i>
      <x v="3523"/>
      <x/>
    </i>
    <i>
      <x v="3524"/>
      <x/>
    </i>
    <i>
      <x v="3525"/>
      <x/>
    </i>
    <i>
      <x v="3526"/>
      <x/>
    </i>
    <i>
      <x v="3527"/>
      <x/>
    </i>
    <i>
      <x v="3528"/>
      <x/>
    </i>
    <i>
      <x v="3529"/>
      <x/>
    </i>
    <i>
      <x v="3530"/>
      <x/>
    </i>
    <i>
      <x v="3531"/>
      <x/>
    </i>
    <i>
      <x v="3532"/>
      <x/>
    </i>
    <i>
      <x v="3533"/>
      <x/>
    </i>
    <i>
      <x v="3534"/>
      <x/>
    </i>
    <i>
      <x v="3535"/>
      <x/>
    </i>
    <i>
      <x v="3536"/>
      <x/>
    </i>
    <i>
      <x v="3537"/>
      <x/>
    </i>
    <i>
      <x v="3538"/>
      <x/>
    </i>
    <i>
      <x v="3539"/>
      <x/>
    </i>
    <i>
      <x v="3540"/>
      <x/>
    </i>
    <i>
      <x v="3541"/>
      <x/>
    </i>
    <i>
      <x v="3542"/>
      <x/>
    </i>
    <i>
      <x v="3543"/>
      <x/>
    </i>
    <i>
      <x v="3544"/>
      <x/>
    </i>
    <i>
      <x v="3545"/>
      <x/>
    </i>
    <i>
      <x v="3546"/>
      <x/>
    </i>
    <i>
      <x v="3547"/>
      <x/>
    </i>
    <i>
      <x v="3548"/>
      <x/>
    </i>
    <i>
      <x v="3549"/>
      <x/>
    </i>
    <i>
      <x v="3550"/>
      <x/>
    </i>
    <i>
      <x v="3551"/>
      <x/>
    </i>
    <i>
      <x v="3552"/>
      <x/>
    </i>
    <i>
      <x v="3553"/>
      <x/>
    </i>
    <i>
      <x v="3554"/>
      <x/>
    </i>
    <i>
      <x v="3555"/>
      <x/>
    </i>
    <i>
      <x v="3556"/>
      <x/>
    </i>
    <i>
      <x v="3557"/>
      <x/>
    </i>
    <i>
      <x v="3558"/>
      <x/>
    </i>
    <i>
      <x v="3559"/>
      <x/>
    </i>
    <i>
      <x v="3560"/>
      <x/>
    </i>
    <i>
      <x v="3561"/>
      <x/>
    </i>
    <i>
      <x v="3562"/>
      <x/>
    </i>
    <i>
      <x v="3563"/>
      <x/>
    </i>
    <i>
      <x v="3564"/>
      <x/>
    </i>
    <i>
      <x v="3565"/>
      <x/>
    </i>
    <i>
      <x v="3566"/>
      <x/>
    </i>
    <i>
      <x v="3567"/>
      <x/>
    </i>
    <i>
      <x v="3568"/>
      <x/>
    </i>
    <i>
      <x v="3569"/>
      <x/>
    </i>
    <i>
      <x v="3570"/>
      <x/>
    </i>
    <i>
      <x v="3571"/>
      <x/>
    </i>
    <i>
      <x v="3572"/>
      <x/>
    </i>
    <i>
      <x v="3573"/>
      <x/>
    </i>
    <i>
      <x v="3574"/>
      <x/>
    </i>
    <i>
      <x v="3575"/>
      <x/>
    </i>
    <i>
      <x v="3576"/>
      <x/>
    </i>
    <i>
      <x v="3577"/>
      <x/>
    </i>
    <i>
      <x v="3578"/>
      <x/>
    </i>
    <i>
      <x v="3579"/>
      <x/>
    </i>
    <i>
      <x v="3580"/>
      <x/>
    </i>
    <i>
      <x v="3581"/>
      <x/>
    </i>
    <i>
      <x v="3582"/>
      <x/>
    </i>
    <i>
      <x v="3583"/>
      <x/>
    </i>
    <i>
      <x v="3584"/>
      <x/>
    </i>
    <i>
      <x v="3585"/>
      <x/>
    </i>
    <i>
      <x v="3586"/>
      <x/>
    </i>
    <i>
      <x v="3587"/>
      <x/>
    </i>
    <i>
      <x v="3588"/>
      <x/>
    </i>
    <i>
      <x v="3589"/>
      <x/>
    </i>
    <i>
      <x v="3590"/>
      <x/>
    </i>
    <i>
      <x v="3591"/>
      <x/>
    </i>
    <i>
      <x v="3592"/>
      <x/>
    </i>
    <i>
      <x v="3593"/>
      <x/>
    </i>
    <i>
      <x v="3594"/>
      <x/>
    </i>
    <i>
      <x v="3595"/>
      <x/>
    </i>
    <i>
      <x v="3596"/>
      <x/>
    </i>
    <i>
      <x v="3597"/>
      <x/>
    </i>
    <i>
      <x v="3598"/>
      <x/>
    </i>
    <i>
      <x v="3599"/>
      <x/>
    </i>
    <i>
      <x v="3600"/>
      <x/>
    </i>
    <i>
      <x v="3601"/>
      <x/>
    </i>
    <i>
      <x v="3602"/>
      <x/>
    </i>
    <i>
      <x v="3603"/>
      <x/>
    </i>
    <i>
      <x v="3604"/>
      <x/>
    </i>
    <i>
      <x v="3605"/>
      <x/>
    </i>
    <i>
      <x v="3606"/>
      <x/>
    </i>
    <i>
      <x v="3607"/>
      <x/>
    </i>
    <i>
      <x v="3608"/>
      <x/>
    </i>
    <i>
      <x v="3609"/>
      <x/>
    </i>
    <i>
      <x v="3610"/>
      <x/>
    </i>
    <i>
      <x v="3611"/>
      <x/>
    </i>
    <i>
      <x v="3612"/>
      <x/>
    </i>
    <i>
      <x v="3613"/>
      <x/>
    </i>
    <i>
      <x v="3614"/>
      <x/>
    </i>
    <i>
      <x v="3615"/>
      <x/>
    </i>
    <i>
      <x v="3616"/>
      <x/>
    </i>
    <i>
      <x v="3617"/>
      <x/>
    </i>
    <i>
      <x v="3618"/>
      <x/>
    </i>
    <i>
      <x v="3619"/>
      <x/>
    </i>
    <i>
      <x v="3620"/>
      <x/>
    </i>
    <i>
      <x v="3621"/>
      <x/>
    </i>
    <i>
      <x v="3622"/>
      <x/>
    </i>
    <i>
      <x v="3623"/>
      <x/>
    </i>
    <i>
      <x v="3624"/>
      <x/>
    </i>
    <i>
      <x v="3625"/>
      <x/>
    </i>
    <i>
      <x v="3626"/>
      <x/>
    </i>
    <i>
      <x v="3627"/>
      <x/>
    </i>
    <i>
      <x v="3628"/>
      <x/>
    </i>
    <i>
      <x v="3629"/>
      <x/>
    </i>
    <i>
      <x v="3630"/>
      <x/>
    </i>
    <i>
      <x v="3631"/>
      <x/>
    </i>
    <i>
      <x v="3632"/>
      <x/>
    </i>
    <i>
      <x v="3633"/>
      <x/>
    </i>
    <i>
      <x v="3634"/>
      <x/>
    </i>
    <i>
      <x v="3635"/>
      <x/>
    </i>
    <i>
      <x v="3636"/>
      <x/>
    </i>
    <i>
      <x v="3637"/>
      <x/>
    </i>
    <i>
      <x v="3638"/>
      <x/>
    </i>
    <i>
      <x v="3639"/>
      <x/>
    </i>
    <i>
      <x v="3640"/>
      <x/>
    </i>
    <i>
      <x v="3641"/>
      <x/>
    </i>
    <i>
      <x v="3642"/>
      <x/>
    </i>
    <i>
      <x v="3643"/>
      <x/>
    </i>
    <i>
      <x v="3644"/>
      <x/>
    </i>
    <i>
      <x v="3645"/>
      <x/>
    </i>
    <i>
      <x v="3646"/>
      <x/>
    </i>
    <i>
      <x v="3647"/>
      <x/>
    </i>
    <i>
      <x v="3648"/>
      <x/>
    </i>
    <i>
      <x v="3649"/>
      <x/>
    </i>
    <i>
      <x v="3650"/>
      <x/>
    </i>
    <i>
      <x v="3651"/>
      <x/>
    </i>
    <i>
      <x v="3652"/>
      <x/>
    </i>
    <i>
      <x v="3653"/>
      <x/>
    </i>
    <i>
      <x v="3654"/>
      <x/>
    </i>
    <i>
      <x v="3655"/>
      <x/>
    </i>
    <i>
      <x v="3656"/>
      <x/>
    </i>
    <i>
      <x v="3657"/>
      <x/>
    </i>
    <i>
      <x v="3658"/>
      <x/>
    </i>
    <i>
      <x v="3659"/>
      <x/>
    </i>
    <i>
      <x v="3660"/>
      <x/>
    </i>
    <i>
      <x v="3661"/>
      <x/>
    </i>
    <i>
      <x v="3662"/>
      <x/>
    </i>
    <i>
      <x v="3663"/>
      <x/>
    </i>
    <i>
      <x v="3664"/>
      <x/>
    </i>
    <i>
      <x v="3665"/>
      <x v="27"/>
    </i>
    <i>
      <x v="3666"/>
      <x/>
    </i>
    <i>
      <x v="3667"/>
      <x/>
    </i>
    <i>
      <x v="3668"/>
      <x/>
    </i>
    <i>
      <x v="3669"/>
      <x/>
    </i>
    <i>
      <x v="3670"/>
      <x/>
    </i>
    <i>
      <x v="3671"/>
      <x/>
    </i>
    <i>
      <x v="3672"/>
      <x/>
    </i>
    <i>
      <x v="3673"/>
      <x/>
    </i>
    <i>
      <x v="3674"/>
      <x/>
    </i>
    <i>
      <x v="3675"/>
      <x/>
    </i>
    <i>
      <x v="3676"/>
      <x/>
    </i>
    <i>
      <x v="3677"/>
      <x/>
    </i>
    <i>
      <x v="3678"/>
      <x/>
    </i>
    <i>
      <x v="3679"/>
      <x/>
    </i>
    <i>
      <x v="3680"/>
      <x/>
    </i>
    <i>
      <x v="3681"/>
      <x/>
    </i>
    <i>
      <x v="3682"/>
      <x/>
    </i>
    <i>
      <x v="3683"/>
      <x/>
    </i>
    <i>
      <x v="3684"/>
      <x/>
    </i>
    <i>
      <x v="3685"/>
      <x/>
    </i>
    <i>
      <x v="3686"/>
      <x/>
    </i>
    <i>
      <x v="3687"/>
      <x/>
    </i>
    <i>
      <x v="3688"/>
      <x/>
    </i>
    <i>
      <x v="3689"/>
      <x/>
    </i>
    <i>
      <x v="3690"/>
      <x/>
    </i>
    <i>
      <x v="3691"/>
      <x/>
    </i>
    <i>
      <x v="3692"/>
      <x/>
    </i>
    <i>
      <x v="3693"/>
      <x/>
    </i>
    <i>
      <x v="3694"/>
      <x/>
    </i>
    <i>
      <x v="3695"/>
      <x/>
    </i>
    <i>
      <x v="3696"/>
      <x/>
    </i>
    <i>
      <x v="3697"/>
      <x/>
    </i>
    <i>
      <x v="3698"/>
      <x/>
    </i>
    <i>
      <x v="3699"/>
      <x/>
    </i>
    <i>
      <x v="3700"/>
      <x/>
    </i>
    <i>
      <x v="3701"/>
      <x/>
    </i>
    <i>
      <x v="3702"/>
      <x/>
    </i>
    <i>
      <x v="3703"/>
      <x/>
    </i>
    <i>
      <x v="3704"/>
      <x/>
    </i>
    <i>
      <x v="3705"/>
      <x/>
    </i>
    <i>
      <x v="3706"/>
      <x/>
    </i>
    <i>
      <x v="3707"/>
      <x/>
    </i>
    <i>
      <x v="3708"/>
      <x/>
    </i>
    <i>
      <x v="3709"/>
      <x/>
    </i>
    <i>
      <x v="3710"/>
      <x/>
    </i>
    <i>
      <x v="3711"/>
      <x/>
    </i>
    <i>
      <x v="3712"/>
      <x/>
    </i>
    <i>
      <x v="3713"/>
      <x/>
    </i>
    <i>
      <x v="3714"/>
      <x/>
    </i>
    <i>
      <x v="3715"/>
      <x/>
    </i>
    <i>
      <x v="3716"/>
      <x/>
    </i>
    <i>
      <x v="3717"/>
      <x/>
    </i>
    <i>
      <x v="3718"/>
      <x/>
    </i>
    <i>
      <x v="3719"/>
      <x/>
    </i>
    <i>
      <x v="3720"/>
      <x/>
    </i>
    <i>
      <x v="3721"/>
      <x/>
    </i>
    <i>
      <x v="3722"/>
      <x/>
    </i>
    <i>
      <x v="3723"/>
      <x/>
    </i>
    <i>
      <x v="3724"/>
      <x/>
    </i>
    <i>
      <x v="3725"/>
      <x/>
    </i>
    <i>
      <x v="3726"/>
      <x/>
    </i>
    <i>
      <x v="3727"/>
      <x/>
    </i>
    <i>
      <x v="3728"/>
      <x/>
    </i>
    <i>
      <x v="3729"/>
      <x/>
    </i>
    <i>
      <x v="3730"/>
      <x/>
    </i>
    <i>
      <x v="3731"/>
      <x/>
    </i>
    <i>
      <x v="3732"/>
      <x/>
    </i>
    <i>
      <x v="3733"/>
      <x/>
    </i>
    <i>
      <x v="3734"/>
      <x/>
    </i>
    <i>
      <x v="3735"/>
      <x/>
    </i>
    <i>
      <x v="3736"/>
      <x/>
    </i>
    <i>
      <x v="3737"/>
      <x/>
    </i>
    <i>
      <x v="3738"/>
      <x/>
    </i>
    <i>
      <x v="3739"/>
      <x/>
    </i>
    <i>
      <x v="3740"/>
      <x/>
    </i>
    <i>
      <x v="3741"/>
      <x/>
    </i>
    <i>
      <x v="3742"/>
      <x/>
    </i>
    <i>
      <x v="3743"/>
      <x/>
    </i>
    <i>
      <x v="3744"/>
      <x/>
    </i>
    <i>
      <x v="3745"/>
      <x/>
    </i>
    <i>
      <x v="3746"/>
      <x/>
    </i>
    <i>
      <x v="3747"/>
      <x/>
    </i>
    <i>
      <x v="3748"/>
      <x/>
    </i>
    <i>
      <x v="3749"/>
      <x/>
    </i>
    <i>
      <x v="3750"/>
      <x/>
    </i>
    <i>
      <x v="3751"/>
      <x/>
    </i>
    <i>
      <x v="3752"/>
      <x/>
    </i>
    <i>
      <x v="3753"/>
      <x/>
    </i>
    <i>
      <x v="3754"/>
      <x/>
    </i>
    <i>
      <x v="3755"/>
      <x/>
    </i>
    <i>
      <x v="3756"/>
      <x/>
    </i>
    <i>
      <x v="3757"/>
      <x/>
    </i>
    <i>
      <x v="3758"/>
      <x/>
    </i>
    <i>
      <x v="3759"/>
      <x/>
    </i>
    <i>
      <x v="3760"/>
      <x/>
    </i>
    <i>
      <x v="3761"/>
      <x/>
    </i>
    <i>
      <x v="3762"/>
      <x/>
    </i>
    <i>
      <x v="3763"/>
      <x/>
    </i>
    <i>
      <x v="3764"/>
      <x/>
    </i>
    <i>
      <x v="3765"/>
      <x/>
    </i>
    <i>
      <x v="3766"/>
      <x/>
    </i>
    <i>
      <x v="3767"/>
      <x/>
    </i>
    <i>
      <x v="3768"/>
      <x/>
    </i>
    <i>
      <x v="3769"/>
      <x/>
    </i>
    <i>
      <x v="3770"/>
      <x/>
    </i>
    <i>
      <x v="3771"/>
      <x/>
    </i>
    <i>
      <x v="3772"/>
      <x/>
    </i>
    <i>
      <x v="3773"/>
      <x/>
    </i>
    <i>
      <x v="3774"/>
      <x/>
    </i>
    <i>
      <x v="3775"/>
      <x/>
    </i>
    <i>
      <x v="3776"/>
      <x/>
    </i>
    <i>
      <x v="3777"/>
      <x/>
    </i>
    <i>
      <x v="3778"/>
      <x/>
    </i>
    <i>
      <x v="3779"/>
      <x/>
    </i>
    <i>
      <x v="3780"/>
      <x/>
    </i>
    <i>
      <x v="3781"/>
      <x/>
    </i>
    <i>
      <x v="3782"/>
      <x/>
    </i>
    <i>
      <x v="3783"/>
      <x/>
    </i>
    <i>
      <x v="3784"/>
      <x/>
    </i>
    <i>
      <x v="3785"/>
      <x/>
    </i>
    <i>
      <x v="3786"/>
      <x/>
    </i>
    <i>
      <x v="3787"/>
      <x/>
    </i>
    <i>
      <x v="3788"/>
      <x/>
    </i>
    <i>
      <x v="3789"/>
      <x/>
    </i>
    <i>
      <x v="3790"/>
      <x/>
    </i>
    <i>
      <x v="3791"/>
      <x/>
    </i>
    <i>
      <x v="3792"/>
      <x/>
    </i>
    <i>
      <x v="3793"/>
      <x/>
    </i>
    <i>
      <x v="3794"/>
      <x/>
    </i>
    <i>
      <x v="3795"/>
      <x/>
    </i>
    <i>
      <x v="3796"/>
      <x/>
    </i>
    <i>
      <x v="3797"/>
      <x/>
    </i>
    <i>
      <x v="3798"/>
      <x/>
    </i>
    <i>
      <x v="3799"/>
      <x/>
    </i>
    <i>
      <x v="3800"/>
      <x/>
    </i>
    <i>
      <x v="3801"/>
      <x/>
    </i>
    <i>
      <x v="3802"/>
      <x/>
    </i>
    <i>
      <x v="3803"/>
      <x/>
    </i>
    <i>
      <x v="3804"/>
      <x/>
    </i>
    <i>
      <x v="3805"/>
      <x/>
    </i>
    <i>
      <x v="3806"/>
      <x/>
    </i>
    <i>
      <x v="3807"/>
      <x/>
    </i>
    <i>
      <x v="3808"/>
      <x/>
    </i>
    <i>
      <x v="3809"/>
      <x/>
    </i>
    <i>
      <x v="3810"/>
      <x/>
    </i>
    <i>
      <x v="3811"/>
      <x/>
    </i>
    <i>
      <x v="3812"/>
      <x/>
    </i>
    <i>
      <x v="3813"/>
      <x/>
    </i>
    <i>
      <x v="3814"/>
      <x/>
    </i>
    <i>
      <x v="3815"/>
      <x/>
    </i>
    <i>
      <x v="3816"/>
      <x/>
    </i>
    <i>
      <x v="3817"/>
      <x/>
    </i>
    <i>
      <x v="3818"/>
      <x/>
    </i>
    <i>
      <x v="3819"/>
      <x/>
    </i>
    <i>
      <x v="3820"/>
      <x/>
    </i>
    <i>
      <x v="3821"/>
      <x/>
    </i>
    <i>
      <x v="3822"/>
      <x/>
    </i>
    <i>
      <x v="3823"/>
      <x/>
    </i>
    <i>
      <x v="3824"/>
      <x/>
    </i>
    <i>
      <x v="3825"/>
      <x/>
    </i>
    <i>
      <x v="3826"/>
      <x/>
    </i>
    <i>
      <x v="3827"/>
      <x/>
    </i>
    <i>
      <x v="3828"/>
      <x/>
    </i>
    <i>
      <x v="3829"/>
      <x/>
    </i>
    <i>
      <x v="3830"/>
      <x/>
    </i>
    <i>
      <x v="3831"/>
      <x/>
    </i>
    <i>
      <x v="3832"/>
      <x/>
    </i>
    <i>
      <x v="3833"/>
      <x/>
    </i>
    <i>
      <x v="3834"/>
      <x/>
    </i>
    <i>
      <x v="3835"/>
      <x/>
    </i>
    <i>
      <x v="3836"/>
      <x/>
    </i>
    <i>
      <x v="3837"/>
      <x/>
    </i>
    <i>
      <x v="3838"/>
      <x/>
    </i>
    <i>
      <x v="3839"/>
      <x/>
    </i>
    <i>
      <x v="3840"/>
      <x/>
    </i>
    <i>
      <x v="3841"/>
      <x/>
    </i>
    <i>
      <x v="3842"/>
      <x/>
    </i>
    <i>
      <x v="3843"/>
      <x/>
    </i>
    <i>
      <x v="3844"/>
      <x/>
    </i>
    <i>
      <x v="3845"/>
      <x/>
    </i>
    <i>
      <x v="3846"/>
      <x/>
    </i>
    <i>
      <x v="3847"/>
      <x/>
    </i>
    <i>
      <x v="3848"/>
      <x/>
    </i>
    <i>
      <x v="3849"/>
      <x/>
    </i>
    <i>
      <x v="3850"/>
      <x/>
    </i>
    <i>
      <x v="3851"/>
      <x/>
    </i>
    <i>
      <x v="3852"/>
      <x/>
    </i>
    <i>
      <x v="3853"/>
      <x/>
    </i>
    <i>
      <x v="3854"/>
      <x/>
    </i>
    <i>
      <x v="3855"/>
      <x/>
    </i>
    <i>
      <x v="3856"/>
      <x/>
    </i>
    <i>
      <x v="3857"/>
      <x/>
    </i>
    <i>
      <x v="3858"/>
      <x/>
    </i>
    <i>
      <x v="3859"/>
      <x/>
    </i>
    <i>
      <x v="3860"/>
      <x/>
    </i>
    <i>
      <x v="3861"/>
      <x/>
    </i>
    <i>
      <x v="3862"/>
      <x/>
    </i>
    <i>
      <x v="3863"/>
      <x/>
    </i>
    <i>
      <x v="3864"/>
      <x/>
    </i>
    <i>
      <x v="3865"/>
      <x/>
    </i>
    <i>
      <x v="3866"/>
      <x/>
    </i>
    <i>
      <x v="3867"/>
      <x/>
    </i>
    <i>
      <x v="3868"/>
      <x/>
    </i>
    <i>
      <x v="3869"/>
      <x/>
    </i>
    <i>
      <x v="3870"/>
      <x/>
    </i>
    <i>
      <x v="3871"/>
      <x/>
    </i>
    <i>
      <x v="3872"/>
      <x/>
    </i>
    <i>
      <x v="3873"/>
      <x/>
    </i>
    <i>
      <x v="3874"/>
      <x/>
    </i>
    <i>
      <x v="3875"/>
      <x/>
    </i>
    <i>
      <x v="3876"/>
      <x/>
    </i>
    <i>
      <x v="3877"/>
      <x/>
    </i>
    <i>
      <x v="3878"/>
      <x/>
    </i>
    <i>
      <x v="3879"/>
      <x/>
    </i>
    <i>
      <x v="3880"/>
      <x/>
    </i>
    <i>
      <x v="3881"/>
      <x/>
    </i>
    <i>
      <x v="3882"/>
      <x/>
    </i>
    <i>
      <x v="3883"/>
      <x/>
    </i>
    <i>
      <x v="3884"/>
      <x/>
    </i>
    <i>
      <x v="3885"/>
      <x/>
    </i>
    <i>
      <x v="3886"/>
      <x/>
    </i>
    <i>
      <x v="3887"/>
      <x/>
    </i>
    <i>
      <x v="3888"/>
      <x/>
    </i>
    <i>
      <x v="3889"/>
      <x/>
    </i>
    <i>
      <x v="3890"/>
      <x/>
    </i>
    <i>
      <x v="3891"/>
      <x/>
    </i>
    <i>
      <x v="3892"/>
      <x/>
    </i>
    <i>
      <x v="3893"/>
      <x/>
    </i>
    <i>
      <x v="3894"/>
      <x/>
    </i>
    <i>
      <x v="3895"/>
      <x/>
    </i>
    <i>
      <x v="3896"/>
      <x/>
    </i>
    <i>
      <x v="3897"/>
      <x/>
    </i>
    <i>
      <x v="3898"/>
      <x/>
    </i>
    <i>
      <x v="3899"/>
      <x/>
    </i>
    <i>
      <x v="3900"/>
      <x/>
    </i>
    <i>
      <x v="3901"/>
      <x/>
    </i>
    <i>
      <x v="3902"/>
      <x/>
    </i>
    <i>
      <x v="3903"/>
      <x/>
    </i>
    <i>
      <x v="3904"/>
      <x/>
    </i>
    <i>
      <x v="3905"/>
      <x/>
    </i>
    <i>
      <x v="3906"/>
      <x v="8"/>
    </i>
    <i>
      <x v="3907"/>
      <x/>
    </i>
    <i>
      <x v="3908"/>
      <x/>
    </i>
    <i>
      <x v="3909"/>
      <x/>
    </i>
    <i>
      <x v="3910"/>
      <x/>
    </i>
    <i>
      <x v="3911"/>
      <x/>
    </i>
    <i>
      <x v="3912"/>
      <x/>
    </i>
    <i>
      <x v="3913"/>
      <x/>
    </i>
    <i>
      <x v="3914"/>
      <x/>
    </i>
    <i>
      <x v="3915"/>
      <x/>
    </i>
    <i>
      <x v="3916"/>
      <x/>
    </i>
    <i>
      <x v="3917"/>
      <x/>
    </i>
    <i>
      <x v="3918"/>
      <x/>
    </i>
    <i>
      <x v="3919"/>
      <x/>
    </i>
    <i>
      <x v="3920"/>
      <x/>
    </i>
    <i>
      <x v="3921"/>
      <x/>
    </i>
    <i>
      <x v="3922"/>
      <x/>
    </i>
    <i>
      <x v="3923"/>
      <x/>
    </i>
    <i>
      <x v="3924"/>
      <x/>
    </i>
    <i>
      <x v="3925"/>
      <x/>
    </i>
    <i>
      <x v="3926"/>
      <x/>
    </i>
    <i>
      <x v="3927"/>
      <x/>
    </i>
    <i>
      <x v="3928"/>
      <x/>
    </i>
    <i>
      <x v="3929"/>
      <x/>
    </i>
    <i>
      <x v="3930"/>
      <x/>
    </i>
    <i>
      <x v="3931"/>
      <x/>
    </i>
    <i>
      <x v="3932"/>
      <x/>
    </i>
    <i>
      <x v="3933"/>
      <x/>
    </i>
    <i>
      <x v="3934"/>
      <x/>
    </i>
    <i>
      <x v="3935"/>
      <x v="5"/>
    </i>
    <i>
      <x v="3936"/>
      <x v="14"/>
    </i>
    <i>
      <x v="3937"/>
      <x/>
    </i>
    <i>
      <x v="3938"/>
      <x/>
    </i>
    <i>
      <x v="3939"/>
      <x/>
    </i>
    <i>
      <x v="3940"/>
      <x/>
    </i>
    <i>
      <x v="3941"/>
      <x/>
    </i>
    <i>
      <x v="3942"/>
      <x/>
    </i>
    <i>
      <x v="3943"/>
      <x/>
    </i>
    <i>
      <x v="3944"/>
      <x/>
    </i>
    <i>
      <x v="3945"/>
      <x/>
    </i>
    <i>
      <x v="3946"/>
      <x/>
    </i>
    <i>
      <x v="3947"/>
      <x/>
    </i>
    <i>
      <x v="3948"/>
      <x/>
    </i>
    <i>
      <x v="3949"/>
      <x/>
    </i>
    <i>
      <x v="3950"/>
      <x/>
    </i>
    <i>
      <x v="3951"/>
      <x/>
    </i>
    <i>
      <x v="3952"/>
      <x/>
    </i>
    <i>
      <x v="3953"/>
      <x/>
    </i>
    <i>
      <x v="3954"/>
      <x/>
    </i>
    <i>
      <x v="3955"/>
      <x/>
    </i>
    <i>
      <x v="3956"/>
      <x/>
    </i>
    <i>
      <x v="3957"/>
      <x/>
    </i>
    <i>
      <x v="3958"/>
      <x/>
    </i>
    <i>
      <x v="3959"/>
      <x/>
    </i>
    <i>
      <x v="3960"/>
      <x/>
    </i>
    <i>
      <x v="3961"/>
      <x/>
    </i>
    <i>
      <x v="3962"/>
      <x/>
    </i>
    <i>
      <x v="3963"/>
      <x/>
    </i>
    <i>
      <x v="3964"/>
      <x/>
    </i>
    <i>
      <x v="3965"/>
      <x/>
    </i>
    <i>
      <x v="3966"/>
      <x/>
    </i>
    <i>
      <x v="3967"/>
      <x/>
    </i>
    <i>
      <x v="3968"/>
      <x/>
    </i>
    <i>
      <x v="3969"/>
      <x/>
    </i>
    <i>
      <x v="3970"/>
      <x/>
    </i>
    <i>
      <x v="3971"/>
      <x/>
    </i>
    <i>
      <x v="3972"/>
      <x/>
    </i>
    <i>
      <x v="3973"/>
      <x/>
    </i>
    <i>
      <x v="3974"/>
      <x/>
    </i>
    <i>
      <x v="3975"/>
      <x/>
    </i>
    <i>
      <x v="3976"/>
      <x/>
    </i>
    <i>
      <x v="3977"/>
      <x/>
    </i>
    <i>
      <x v="3978"/>
      <x/>
    </i>
    <i>
      <x v="3979"/>
      <x/>
    </i>
    <i>
      <x v="3980"/>
      <x/>
    </i>
    <i>
      <x v="3981"/>
      <x/>
    </i>
    <i>
      <x v="3982"/>
      <x/>
    </i>
    <i>
      <x v="3983"/>
      <x/>
    </i>
    <i>
      <x v="3984"/>
      <x/>
    </i>
    <i>
      <x v="3985"/>
      <x/>
    </i>
    <i>
      <x v="3986"/>
      <x/>
    </i>
    <i>
      <x v="3987"/>
      <x/>
    </i>
    <i>
      <x v="3988"/>
      <x/>
    </i>
    <i>
      <x v="3989"/>
      <x/>
    </i>
    <i>
      <x v="3990"/>
      <x/>
    </i>
    <i>
      <x v="3991"/>
      <x/>
    </i>
    <i>
      <x v="3992"/>
      <x/>
    </i>
    <i>
      <x v="3993"/>
      <x/>
    </i>
    <i>
      <x v="3994"/>
      <x/>
    </i>
    <i>
      <x v="3995"/>
      <x/>
    </i>
    <i>
      <x v="3996"/>
      <x/>
    </i>
    <i>
      <x v="3997"/>
      <x/>
    </i>
    <i>
      <x v="3998"/>
      <x/>
    </i>
    <i>
      <x v="3999"/>
      <x/>
    </i>
    <i>
      <x v="4000"/>
      <x/>
    </i>
    <i>
      <x v="4001"/>
      <x/>
    </i>
    <i>
      <x v="4002"/>
      <x/>
    </i>
    <i>
      <x v="4003"/>
      <x/>
    </i>
    <i>
      <x v="4004"/>
      <x/>
    </i>
    <i>
      <x v="4005"/>
      <x/>
    </i>
    <i>
      <x v="4006"/>
      <x/>
    </i>
    <i>
      <x v="4007"/>
      <x/>
    </i>
    <i>
      <x v="4008"/>
      <x/>
    </i>
    <i>
      <x v="4009"/>
      <x/>
    </i>
    <i>
      <x v="4010"/>
      <x/>
    </i>
    <i>
      <x v="4011"/>
      <x/>
    </i>
    <i>
      <x v="4012"/>
      <x/>
    </i>
    <i>
      <x v="4013"/>
      <x/>
    </i>
    <i>
      <x v="4014"/>
      <x/>
    </i>
    <i>
      <x v="4015"/>
      <x/>
    </i>
    <i>
      <x v="4016"/>
      <x/>
    </i>
    <i>
      <x v="4017"/>
      <x/>
    </i>
    <i>
      <x v="4018"/>
      <x/>
    </i>
    <i>
      <x v="4019"/>
      <x/>
    </i>
    <i>
      <x v="4020"/>
      <x/>
    </i>
    <i>
      <x v="4021"/>
      <x/>
    </i>
    <i>
      <x v="4022"/>
      <x/>
    </i>
    <i>
      <x v="4023"/>
      <x/>
    </i>
    <i>
      <x v="4024"/>
      <x/>
    </i>
    <i>
      <x v="4025"/>
      <x/>
    </i>
    <i>
      <x v="4026"/>
      <x/>
    </i>
    <i>
      <x v="4027"/>
      <x/>
    </i>
    <i>
      <x v="4028"/>
      <x/>
    </i>
    <i>
      <x v="4029"/>
      <x/>
    </i>
    <i>
      <x v="4030"/>
      <x/>
    </i>
    <i>
      <x v="4031"/>
      <x/>
    </i>
    <i>
      <x v="4032"/>
      <x/>
    </i>
    <i>
      <x v="4033"/>
      <x/>
    </i>
    <i>
      <x v="4034"/>
      <x/>
    </i>
    <i>
      <x v="4035"/>
      <x/>
    </i>
    <i>
      <x v="4036"/>
      <x/>
    </i>
    <i>
      <x v="4037"/>
      <x/>
    </i>
    <i>
      <x v="4038"/>
      <x/>
    </i>
    <i>
      <x v="4039"/>
      <x/>
    </i>
    <i>
      <x v="4040"/>
      <x/>
    </i>
    <i>
      <x v="4041"/>
      <x/>
    </i>
    <i>
      <x v="4042"/>
      <x/>
    </i>
    <i>
      <x v="4043"/>
      <x/>
    </i>
    <i>
      <x v="4044"/>
      <x/>
    </i>
    <i>
      <x v="4045"/>
      <x/>
    </i>
    <i>
      <x v="4046"/>
      <x/>
    </i>
    <i>
      <x v="4047"/>
      <x/>
    </i>
    <i>
      <x v="4048"/>
      <x/>
    </i>
    <i>
      <x v="4049"/>
      <x/>
    </i>
    <i>
      <x v="4050"/>
      <x/>
    </i>
    <i>
      <x v="4051"/>
      <x/>
    </i>
    <i>
      <x v="4052"/>
      <x/>
    </i>
    <i>
      <x v="4053"/>
      <x/>
    </i>
    <i>
      <x v="4054"/>
      <x/>
    </i>
    <i>
      <x v="4055"/>
      <x/>
    </i>
    <i>
      <x v="4056"/>
      <x/>
    </i>
    <i>
      <x v="4057"/>
      <x/>
    </i>
    <i>
      <x v="4058"/>
      <x/>
    </i>
    <i>
      <x v="4059"/>
      <x/>
    </i>
    <i>
      <x v="4060"/>
      <x/>
    </i>
    <i>
      <x v="4061"/>
      <x/>
    </i>
    <i>
      <x v="4062"/>
      <x/>
    </i>
    <i>
      <x v="4063"/>
      <x/>
    </i>
    <i>
      <x v="4064"/>
      <x/>
    </i>
    <i>
      <x v="4065"/>
      <x/>
    </i>
    <i>
      <x v="4066"/>
      <x/>
    </i>
    <i>
      <x v="4067"/>
      <x/>
    </i>
    <i>
      <x v="4068"/>
      <x/>
    </i>
    <i>
      <x v="4069"/>
      <x/>
    </i>
    <i>
      <x v="4070"/>
      <x/>
    </i>
    <i>
      <x v="4071"/>
      <x/>
    </i>
    <i>
      <x v="4072"/>
      <x/>
    </i>
    <i>
      <x v="4073"/>
      <x/>
    </i>
    <i>
      <x v="4074"/>
      <x/>
    </i>
    <i>
      <x v="4075"/>
      <x/>
    </i>
    <i>
      <x v="4076"/>
      <x/>
    </i>
    <i>
      <x v="4077"/>
      <x/>
    </i>
    <i>
      <x v="4078"/>
      <x/>
    </i>
    <i>
      <x v="4079"/>
      <x/>
    </i>
    <i>
      <x v="4080"/>
      <x/>
    </i>
    <i>
      <x v="4081"/>
      <x/>
    </i>
    <i>
      <x v="4082"/>
      <x/>
    </i>
    <i>
      <x v="4083"/>
      <x/>
    </i>
    <i>
      <x v="4084"/>
      <x/>
    </i>
    <i>
      <x v="4085"/>
      <x/>
    </i>
    <i>
      <x v="4086"/>
      <x/>
    </i>
    <i>
      <x v="4087"/>
      <x/>
    </i>
    <i>
      <x v="4088"/>
      <x/>
    </i>
    <i>
      <x v="4089"/>
      <x/>
    </i>
    <i>
      <x v="4090"/>
      <x/>
    </i>
    <i>
      <x v="4091"/>
      <x/>
    </i>
    <i>
      <x v="4092"/>
      <x/>
    </i>
    <i>
      <x v="4093"/>
      <x/>
    </i>
    <i>
      <x v="4094"/>
      <x/>
    </i>
    <i>
      <x v="4095"/>
      <x/>
    </i>
    <i>
      <x v="4096"/>
      <x/>
    </i>
    <i>
      <x v="4097"/>
      <x/>
    </i>
    <i>
      <x v="4098"/>
      <x/>
    </i>
    <i>
      <x v="4099"/>
      <x/>
    </i>
    <i>
      <x v="4100"/>
      <x/>
    </i>
    <i>
      <x v="4101"/>
      <x/>
    </i>
    <i>
      <x v="4102"/>
      <x/>
    </i>
    <i>
      <x v="4103"/>
      <x/>
    </i>
    <i>
      <x v="4104"/>
      <x/>
    </i>
    <i>
      <x v="4105"/>
      <x/>
    </i>
    <i>
      <x v="4106"/>
      <x/>
    </i>
    <i>
      <x v="4107"/>
      <x/>
    </i>
    <i>
      <x v="4108"/>
      <x/>
    </i>
    <i>
      <x v="4109"/>
      <x/>
    </i>
    <i>
      <x v="4110"/>
      <x/>
    </i>
    <i>
      <x v="4111"/>
      <x/>
    </i>
    <i>
      <x v="4112"/>
      <x/>
    </i>
    <i>
      <x v="4113"/>
      <x/>
    </i>
    <i>
      <x v="4114"/>
      <x/>
    </i>
    <i>
      <x v="4115"/>
      <x/>
    </i>
    <i>
      <x v="4116"/>
      <x/>
    </i>
    <i>
      <x v="4117"/>
      <x/>
    </i>
    <i>
      <x v="4118"/>
      <x/>
    </i>
    <i>
      <x v="4119"/>
      <x/>
    </i>
    <i>
      <x v="4120"/>
      <x/>
    </i>
    <i>
      <x v="4121"/>
      <x/>
    </i>
    <i>
      <x v="4122"/>
      <x/>
    </i>
    <i>
      <x v="4123"/>
      <x/>
    </i>
    <i>
      <x v="4124"/>
      <x/>
    </i>
    <i>
      <x v="4125"/>
      <x/>
    </i>
    <i>
      <x v="4126"/>
      <x/>
    </i>
    <i>
      <x v="4127"/>
      <x/>
    </i>
    <i>
      <x v="4128"/>
      <x/>
    </i>
    <i>
      <x v="4129"/>
      <x/>
    </i>
    <i>
      <x v="4130"/>
      <x/>
    </i>
    <i>
      <x v="4131"/>
      <x/>
    </i>
    <i>
      <x v="4132"/>
      <x/>
    </i>
    <i>
      <x v="4133"/>
      <x/>
    </i>
    <i>
      <x v="4134"/>
      <x/>
    </i>
    <i>
      <x v="4135"/>
      <x/>
    </i>
    <i>
      <x v="4136"/>
      <x/>
    </i>
    <i>
      <x v="4137"/>
      <x/>
    </i>
    <i>
      <x v="4138"/>
      <x/>
    </i>
    <i>
      <x v="4139"/>
      <x/>
    </i>
    <i>
      <x v="4140"/>
      <x/>
    </i>
    <i>
      <x v="4141"/>
      <x/>
    </i>
    <i>
      <x v="4142"/>
      <x/>
    </i>
    <i>
      <x v="4143"/>
      <x/>
    </i>
    <i>
      <x v="4144"/>
      <x/>
    </i>
    <i>
      <x v="4145"/>
      <x/>
    </i>
    <i>
      <x v="4146"/>
      <x/>
    </i>
    <i>
      <x v="4147"/>
      <x/>
    </i>
    <i>
      <x v="4148"/>
      <x/>
    </i>
    <i>
      <x v="4149"/>
      <x/>
    </i>
    <i>
      <x v="4150"/>
      <x/>
    </i>
    <i>
      <x v="4151"/>
      <x/>
    </i>
    <i>
      <x v="4152"/>
      <x/>
    </i>
    <i>
      <x v="4153"/>
      <x/>
    </i>
    <i>
      <x v="4154"/>
      <x/>
    </i>
    <i>
      <x v="4155"/>
      <x/>
    </i>
    <i>
      <x v="4156"/>
      <x/>
    </i>
    <i>
      <x v="4157"/>
      <x/>
    </i>
    <i>
      <x v="4158"/>
      <x/>
    </i>
    <i>
      <x v="4159"/>
      <x/>
    </i>
    <i>
      <x v="4160"/>
      <x/>
    </i>
    <i>
      <x v="4161"/>
      <x/>
    </i>
    <i>
      <x v="4162"/>
      <x/>
    </i>
    <i>
      <x v="4163"/>
      <x/>
    </i>
    <i>
      <x v="4164"/>
      <x/>
    </i>
    <i>
      <x v="4165"/>
      <x/>
    </i>
    <i>
      <x v="4166"/>
      <x/>
    </i>
    <i>
      <x v="4167"/>
      <x/>
    </i>
    <i>
      <x v="4168"/>
      <x/>
    </i>
    <i>
      <x v="4169"/>
      <x/>
    </i>
    <i>
      <x v="4170"/>
      <x/>
    </i>
    <i>
      <x v="4171"/>
      <x/>
    </i>
    <i>
      <x v="4172"/>
      <x/>
    </i>
    <i>
      <x v="4173"/>
      <x/>
    </i>
    <i>
      <x v="4174"/>
      <x/>
    </i>
    <i>
      <x v="4175"/>
      <x/>
    </i>
    <i>
      <x v="4176"/>
      <x/>
    </i>
    <i>
      <x v="4177"/>
      <x/>
    </i>
    <i>
      <x v="4178"/>
      <x/>
    </i>
    <i>
      <x v="4179"/>
      <x/>
    </i>
    <i>
      <x v="4180"/>
      <x/>
    </i>
    <i>
      <x v="4181"/>
      <x/>
    </i>
    <i>
      <x v="4182"/>
      <x/>
    </i>
    <i>
      <x v="4183"/>
      <x/>
    </i>
    <i>
      <x v="4184"/>
      <x/>
    </i>
    <i>
      <x v="4185"/>
      <x/>
    </i>
    <i>
      <x v="4186"/>
      <x/>
    </i>
    <i>
      <x v="4187"/>
      <x/>
    </i>
    <i>
      <x v="4188"/>
      <x/>
    </i>
    <i>
      <x v="4189"/>
      <x/>
    </i>
    <i>
      <x v="4190"/>
      <x/>
    </i>
    <i>
      <x v="4191"/>
      <x/>
    </i>
    <i>
      <x v="4192"/>
      <x/>
    </i>
    <i>
      <x v="4193"/>
      <x/>
    </i>
    <i>
      <x v="4194"/>
      <x/>
    </i>
    <i>
      <x v="4195"/>
      <x/>
    </i>
    <i>
      <x v="4196"/>
      <x/>
    </i>
    <i>
      <x v="4197"/>
      <x/>
    </i>
    <i>
      <x v="4198"/>
      <x/>
    </i>
    <i>
      <x v="4199"/>
      <x/>
    </i>
    <i>
      <x v="4200"/>
      <x/>
    </i>
    <i>
      <x v="4201"/>
      <x/>
    </i>
    <i>
      <x v="4202"/>
      <x/>
    </i>
    <i>
      <x v="4203"/>
      <x/>
    </i>
    <i>
      <x v="4204"/>
      <x/>
    </i>
    <i>
      <x v="4205"/>
      <x/>
    </i>
    <i>
      <x v="4206"/>
      <x/>
    </i>
    <i>
      <x v="4207"/>
      <x/>
    </i>
    <i>
      <x v="4208"/>
      <x/>
    </i>
    <i>
      <x v="4209"/>
      <x/>
    </i>
    <i>
      <x v="4210"/>
      <x/>
    </i>
    <i>
      <x v="4211"/>
      <x/>
    </i>
    <i>
      <x v="4212"/>
      <x/>
    </i>
    <i>
      <x v="4213"/>
      <x/>
    </i>
    <i>
      <x v="4214"/>
      <x/>
    </i>
    <i>
      <x v="4215"/>
      <x/>
    </i>
    <i>
      <x v="4216"/>
      <x/>
    </i>
    <i>
      <x v="4217"/>
      <x/>
    </i>
    <i>
      <x v="4218"/>
      <x/>
    </i>
    <i>
      <x v="4219"/>
      <x/>
    </i>
    <i>
      <x v="4220"/>
      <x/>
    </i>
    <i>
      <x v="4221"/>
      <x/>
    </i>
    <i>
      <x v="4222"/>
      <x/>
    </i>
    <i>
      <x v="4223"/>
      <x/>
    </i>
    <i>
      <x v="4224"/>
      <x/>
    </i>
    <i>
      <x v="4225"/>
      <x/>
    </i>
    <i>
      <x v="4226"/>
      <x/>
    </i>
    <i>
      <x v="4227"/>
      <x/>
    </i>
    <i>
      <x v="4228"/>
      <x/>
    </i>
    <i>
      <x v="4229"/>
      <x/>
    </i>
    <i>
      <x v="4230"/>
      <x/>
    </i>
    <i>
      <x v="4231"/>
      <x/>
    </i>
    <i>
      <x v="4232"/>
      <x/>
    </i>
    <i>
      <x v="4233"/>
      <x/>
    </i>
    <i>
      <x v="4234"/>
      <x/>
    </i>
    <i>
      <x v="4235"/>
      <x/>
    </i>
    <i>
      <x v="4236"/>
      <x/>
    </i>
    <i>
      <x v="4237"/>
      <x/>
    </i>
    <i>
      <x v="4238"/>
      <x/>
    </i>
    <i>
      <x v="4239"/>
      <x/>
    </i>
    <i>
      <x v="4240"/>
      <x/>
    </i>
    <i>
      <x v="4241"/>
      <x/>
    </i>
    <i>
      <x v="4242"/>
      <x/>
    </i>
    <i>
      <x v="4243"/>
      <x/>
    </i>
    <i>
      <x v="4244"/>
      <x/>
    </i>
    <i>
      <x v="4245"/>
      <x/>
    </i>
    <i>
      <x v="4246"/>
      <x/>
    </i>
    <i>
      <x v="4247"/>
      <x/>
    </i>
    <i>
      <x v="4248"/>
      <x/>
    </i>
    <i>
      <x v="4249"/>
      <x/>
    </i>
    <i>
      <x v="4250"/>
      <x/>
    </i>
    <i>
      <x v="4251"/>
      <x/>
    </i>
    <i>
      <x v="4252"/>
      <x/>
    </i>
    <i>
      <x v="4253"/>
      <x/>
    </i>
    <i>
      <x v="4254"/>
      <x/>
    </i>
    <i>
      <x v="4255"/>
      <x/>
    </i>
    <i>
      <x v="4256"/>
      <x/>
    </i>
    <i>
      <x v="4257"/>
      <x/>
    </i>
    <i>
      <x v="4258"/>
      <x/>
    </i>
    <i>
      <x v="4259"/>
      <x/>
    </i>
    <i>
      <x v="4260"/>
      <x/>
    </i>
    <i>
      <x v="4261"/>
      <x/>
    </i>
    <i>
      <x v="4262"/>
      <x/>
    </i>
    <i>
      <x v="4263"/>
      <x/>
    </i>
    <i>
      <x v="4264"/>
      <x/>
    </i>
    <i>
      <x v="4265"/>
      <x/>
    </i>
    <i>
      <x v="4266"/>
      <x/>
    </i>
    <i>
      <x v="4267"/>
      <x/>
    </i>
    <i>
      <x v="4268"/>
      <x/>
    </i>
    <i>
      <x v="4269"/>
      <x/>
    </i>
    <i>
      <x v="4270"/>
      <x/>
    </i>
    <i>
      <x v="4271"/>
      <x/>
    </i>
    <i>
      <x v="4272"/>
      <x/>
    </i>
    <i>
      <x v="4273"/>
      <x/>
    </i>
    <i>
      <x v="4274"/>
      <x/>
    </i>
    <i>
      <x v="4275"/>
      <x/>
    </i>
    <i>
      <x v="4276"/>
      <x/>
    </i>
    <i>
      <x v="4277"/>
      <x/>
    </i>
    <i>
      <x v="4278"/>
      <x/>
    </i>
    <i>
      <x v="4279"/>
      <x/>
    </i>
    <i>
      <x v="4280"/>
      <x/>
    </i>
    <i>
      <x v="4281"/>
      <x/>
    </i>
    <i>
      <x v="4282"/>
      <x/>
    </i>
    <i>
      <x v="4283"/>
      <x/>
    </i>
    <i>
      <x v="4284"/>
      <x/>
    </i>
    <i>
      <x v="4285"/>
      <x/>
    </i>
    <i>
      <x v="4286"/>
      <x/>
    </i>
    <i>
      <x v="4287"/>
      <x/>
    </i>
    <i>
      <x v="4288"/>
      <x/>
    </i>
    <i>
      <x v="4289"/>
      <x/>
    </i>
    <i>
      <x v="4290"/>
      <x/>
    </i>
    <i>
      <x v="4291"/>
      <x/>
    </i>
    <i>
      <x v="4292"/>
      <x/>
    </i>
    <i>
      <x v="4293"/>
      <x/>
    </i>
    <i>
      <x v="4294"/>
      <x/>
    </i>
    <i>
      <x v="4295"/>
      <x/>
    </i>
    <i>
      <x v="4296"/>
      <x/>
    </i>
    <i>
      <x v="4297"/>
      <x/>
    </i>
    <i>
      <x v="4298"/>
      <x/>
    </i>
    <i>
      <x v="4299"/>
      <x/>
    </i>
    <i>
      <x v="4300"/>
      <x/>
    </i>
    <i>
      <x v="4301"/>
      <x/>
    </i>
    <i>
      <x v="4302"/>
      <x/>
    </i>
    <i>
      <x v="4303"/>
      <x/>
    </i>
    <i>
      <x v="4304"/>
      <x/>
    </i>
    <i>
      <x v="4305"/>
      <x/>
    </i>
    <i>
      <x v="4306"/>
      <x/>
    </i>
    <i>
      <x v="4307"/>
      <x/>
    </i>
    <i>
      <x v="4308"/>
      <x/>
    </i>
    <i>
      <x v="4309"/>
      <x/>
    </i>
    <i>
      <x v="4310"/>
      <x/>
    </i>
    <i>
      <x v="4311"/>
      <x/>
    </i>
    <i>
      <x v="4312"/>
      <x/>
    </i>
    <i>
      <x v="4313"/>
      <x/>
    </i>
    <i>
      <x v="4314"/>
      <x/>
    </i>
    <i>
      <x v="4315"/>
      <x/>
    </i>
    <i>
      <x v="4316"/>
      <x/>
    </i>
    <i>
      <x v="4317"/>
      <x/>
    </i>
    <i>
      <x v="4318"/>
      <x/>
    </i>
    <i>
      <x v="4319"/>
      <x/>
    </i>
    <i>
      <x v="4320"/>
      <x/>
    </i>
    <i>
      <x v="4321"/>
      <x/>
    </i>
    <i>
      <x v="4322"/>
      <x/>
    </i>
    <i>
      <x v="4323"/>
      <x/>
    </i>
    <i>
      <x v="4324"/>
      <x/>
    </i>
    <i>
      <x v="4325"/>
      <x/>
    </i>
    <i>
      <x v="4326"/>
      <x/>
    </i>
    <i>
      <x v="4327"/>
      <x/>
    </i>
    <i>
      <x v="4328"/>
      <x/>
    </i>
    <i>
      <x v="4329"/>
      <x/>
    </i>
    <i>
      <x v="4330"/>
      <x/>
    </i>
    <i>
      <x v="4331"/>
      <x/>
    </i>
    <i>
      <x v="4332"/>
      <x/>
    </i>
    <i>
      <x v="4333"/>
      <x/>
    </i>
    <i>
      <x v="4334"/>
      <x/>
    </i>
    <i>
      <x v="4335"/>
      <x/>
    </i>
    <i>
      <x v="4336"/>
      <x/>
    </i>
    <i>
      <x v="4337"/>
      <x/>
    </i>
    <i>
      <x v="4338"/>
      <x/>
    </i>
    <i>
      <x v="4339"/>
      <x/>
    </i>
    <i>
      <x v="4340"/>
      <x/>
    </i>
    <i>
      <x v="4341"/>
      <x/>
    </i>
    <i>
      <x v="4342"/>
      <x/>
    </i>
    <i>
      <x v="4343"/>
      <x/>
    </i>
    <i>
      <x v="4344"/>
      <x/>
    </i>
    <i>
      <x v="4345"/>
      <x/>
    </i>
    <i>
      <x v="4346"/>
      <x/>
    </i>
    <i>
      <x v="4347"/>
      <x/>
    </i>
    <i>
      <x v="4348"/>
      <x/>
    </i>
    <i>
      <x v="4349"/>
      <x/>
    </i>
    <i>
      <x v="4350"/>
      <x/>
    </i>
    <i>
      <x v="4351"/>
      <x/>
    </i>
    <i>
      <x v="4352"/>
      <x/>
    </i>
    <i>
      <x v="4353"/>
      <x/>
    </i>
    <i>
      <x v="4354"/>
      <x/>
    </i>
    <i>
      <x v="4355"/>
      <x/>
    </i>
    <i>
      <x v="4356"/>
      <x/>
    </i>
    <i>
      <x v="4357"/>
      <x/>
    </i>
    <i>
      <x v="4358"/>
      <x/>
    </i>
    <i>
      <x v="4359"/>
      <x/>
    </i>
    <i>
      <x v="4360"/>
      <x/>
    </i>
    <i>
      <x v="4361"/>
      <x/>
    </i>
    <i>
      <x v="4362"/>
      <x/>
    </i>
    <i>
      <x v="4363"/>
      <x/>
    </i>
    <i>
      <x v="4364"/>
      <x/>
    </i>
    <i>
      <x v="4365"/>
      <x/>
    </i>
    <i>
      <x v="4366"/>
      <x/>
    </i>
    <i>
      <x v="4367"/>
      <x/>
    </i>
    <i>
      <x v="4368"/>
      <x/>
    </i>
    <i>
      <x v="4369"/>
      <x/>
    </i>
    <i>
      <x v="4370"/>
      <x/>
    </i>
    <i>
      <x v="4371"/>
      <x/>
    </i>
    <i>
      <x v="4372"/>
      <x/>
    </i>
    <i>
      <x v="4373"/>
      <x/>
    </i>
    <i>
      <x v="4374"/>
      <x/>
    </i>
    <i>
      <x v="4375"/>
      <x/>
    </i>
    <i>
      <x v="4376"/>
      <x/>
    </i>
    <i>
      <x v="4377"/>
      <x/>
    </i>
    <i>
      <x v="4378"/>
      <x/>
    </i>
    <i>
      <x v="4379"/>
      <x/>
    </i>
    <i>
      <x v="4380"/>
      <x/>
    </i>
    <i>
      <x v="4381"/>
      <x/>
    </i>
    <i>
      <x v="4382"/>
      <x/>
    </i>
    <i>
      <x v="4383"/>
      <x/>
    </i>
    <i>
      <x v="4384"/>
      <x/>
    </i>
    <i>
      <x v="4385"/>
      <x/>
    </i>
    <i>
      <x v="4386"/>
      <x/>
    </i>
    <i>
      <x v="4387"/>
      <x/>
    </i>
    <i>
      <x v="4388"/>
      <x/>
    </i>
    <i>
      <x v="4389"/>
      <x/>
    </i>
    <i>
      <x v="4390"/>
      <x/>
    </i>
    <i>
      <x v="4391"/>
      <x/>
    </i>
    <i>
      <x v="4392"/>
      <x/>
    </i>
    <i>
      <x v="4393"/>
      <x/>
    </i>
    <i>
      <x v="4394"/>
      <x/>
    </i>
    <i>
      <x v="4395"/>
      <x/>
    </i>
    <i>
      <x v="4396"/>
      <x/>
    </i>
    <i>
      <x v="4397"/>
      <x/>
    </i>
    <i>
      <x v="4398"/>
      <x/>
    </i>
    <i>
      <x v="4399"/>
      <x/>
    </i>
    <i>
      <x v="4400"/>
      <x/>
    </i>
    <i>
      <x v="4401"/>
      <x/>
    </i>
    <i>
      <x v="4402"/>
      <x/>
    </i>
    <i>
      <x v="4403"/>
      <x/>
    </i>
    <i>
      <x v="4404"/>
      <x/>
    </i>
    <i>
      <x v="4405"/>
      <x/>
    </i>
    <i>
      <x v="4406"/>
      <x/>
    </i>
    <i>
      <x v="4407"/>
      <x/>
    </i>
    <i>
      <x v="4408"/>
      <x/>
    </i>
    <i>
      <x v="4409"/>
      <x/>
    </i>
    <i>
      <x v="4410"/>
      <x/>
    </i>
    <i>
      <x v="4411"/>
      <x/>
    </i>
    <i>
      <x v="4412"/>
      <x/>
    </i>
    <i>
      <x v="4413"/>
      <x/>
    </i>
    <i>
      <x v="4414"/>
      <x/>
    </i>
    <i>
      <x v="4415"/>
      <x/>
    </i>
    <i>
      <x v="4416"/>
      <x/>
    </i>
    <i>
      <x v="4417"/>
      <x/>
    </i>
    <i>
      <x v="4418"/>
      <x/>
    </i>
    <i>
      <x v="4419"/>
      <x/>
    </i>
    <i>
      <x v="4420"/>
      <x/>
    </i>
    <i>
      <x v="4421"/>
      <x/>
    </i>
    <i>
      <x v="4422"/>
      <x/>
    </i>
    <i>
      <x v="4423"/>
      <x/>
    </i>
    <i>
      <x v="4424"/>
      <x/>
    </i>
    <i>
      <x v="4425"/>
      <x/>
    </i>
    <i>
      <x v="4426"/>
      <x/>
    </i>
    <i>
      <x v="4427"/>
      <x/>
    </i>
    <i>
      <x v="4428"/>
      <x/>
    </i>
    <i>
      <x v="4429"/>
      <x/>
    </i>
    <i>
      <x v="4430"/>
      <x/>
    </i>
    <i>
      <x v="4431"/>
      <x/>
    </i>
    <i>
      <x v="4432"/>
      <x/>
    </i>
    <i>
      <x v="4433"/>
      <x/>
    </i>
    <i>
      <x v="4434"/>
      <x/>
    </i>
    <i>
      <x v="4435"/>
      <x/>
    </i>
    <i>
      <x v="4436"/>
      <x/>
    </i>
    <i>
      <x v="4437"/>
      <x/>
    </i>
    <i>
      <x v="4438"/>
      <x/>
    </i>
    <i>
      <x v="4439"/>
      <x/>
    </i>
    <i>
      <x v="4440"/>
      <x/>
    </i>
    <i>
      <x v="4441"/>
      <x/>
    </i>
    <i>
      <x v="4442"/>
      <x/>
    </i>
    <i>
      <x v="4443"/>
      <x/>
    </i>
    <i>
      <x v="4444"/>
      <x/>
    </i>
    <i>
      <x v="4445"/>
      <x/>
    </i>
    <i>
      <x v="4446"/>
      <x/>
    </i>
    <i>
      <x v="4447"/>
      <x/>
    </i>
    <i>
      <x v="4448"/>
      <x/>
    </i>
    <i>
      <x v="4449"/>
      <x/>
    </i>
    <i>
      <x v="4450"/>
      <x/>
    </i>
    <i>
      <x v="4451"/>
      <x/>
    </i>
    <i>
      <x v="4452"/>
      <x/>
    </i>
    <i>
      <x v="4453"/>
      <x/>
    </i>
    <i>
      <x v="4454"/>
      <x/>
    </i>
    <i>
      <x v="4455"/>
      <x/>
    </i>
    <i>
      <x v="4456"/>
      <x/>
    </i>
    <i>
      <x v="4457"/>
      <x/>
    </i>
    <i>
      <x v="4458"/>
      <x/>
    </i>
    <i>
      <x v="4459"/>
      <x/>
    </i>
    <i>
      <x v="4460"/>
      <x/>
    </i>
    <i>
      <x v="4461"/>
      <x/>
    </i>
    <i>
      <x v="4462"/>
      <x/>
    </i>
    <i>
      <x v="4463"/>
      <x/>
    </i>
    <i>
      <x v="4464"/>
      <x/>
    </i>
    <i>
      <x v="4465"/>
      <x/>
    </i>
    <i>
      <x v="4466"/>
      <x/>
    </i>
    <i>
      <x v="4467"/>
      <x/>
    </i>
    <i>
      <x v="4468"/>
      <x/>
    </i>
    <i>
      <x v="4469"/>
      <x/>
    </i>
    <i>
      <x v="4470"/>
      <x/>
    </i>
    <i>
      <x v="4471"/>
      <x/>
    </i>
    <i>
      <x v="4472"/>
      <x/>
    </i>
    <i>
      <x v="4473"/>
      <x/>
    </i>
    <i>
      <x v="4474"/>
      <x/>
    </i>
    <i>
      <x v="4475"/>
      <x/>
    </i>
    <i>
      <x v="4476"/>
      <x/>
    </i>
    <i>
      <x v="4477"/>
      <x/>
    </i>
    <i>
      <x v="4478"/>
      <x/>
    </i>
    <i>
      <x v="4479"/>
      <x/>
    </i>
    <i>
      <x v="4480"/>
      <x/>
    </i>
    <i>
      <x v="4481"/>
      <x/>
    </i>
    <i>
      <x v="4482"/>
      <x/>
    </i>
    <i>
      <x v="4483"/>
      <x/>
    </i>
    <i>
      <x v="4484"/>
      <x/>
    </i>
    <i>
      <x v="4485"/>
      <x/>
    </i>
    <i>
      <x v="4486"/>
      <x/>
    </i>
    <i>
      <x v="4487"/>
      <x/>
    </i>
    <i>
      <x v="4488"/>
      <x/>
    </i>
    <i>
      <x v="4489"/>
      <x/>
    </i>
    <i>
      <x v="4490"/>
      <x/>
    </i>
    <i>
      <x v="4491"/>
      <x/>
    </i>
    <i>
      <x v="4492"/>
      <x/>
    </i>
    <i>
      <x v="4493"/>
      <x/>
    </i>
    <i>
      <x v="4494"/>
      <x/>
    </i>
    <i>
      <x v="4495"/>
      <x/>
    </i>
    <i>
      <x v="4496"/>
      <x/>
    </i>
    <i>
      <x v="4497"/>
      <x/>
    </i>
    <i>
      <x v="4498"/>
      <x/>
    </i>
    <i>
      <x v="4499"/>
      <x/>
    </i>
    <i>
      <x v="4500"/>
      <x/>
    </i>
    <i>
      <x v="4501"/>
      <x/>
    </i>
    <i>
      <x v="4502"/>
      <x/>
    </i>
    <i>
      <x v="4503"/>
      <x/>
    </i>
    <i>
      <x v="4504"/>
      <x/>
    </i>
    <i>
      <x v="4505"/>
      <x/>
    </i>
    <i>
      <x v="4506"/>
      <x/>
    </i>
    <i>
      <x v="4507"/>
      <x/>
    </i>
    <i>
      <x v="4508"/>
      <x/>
    </i>
    <i>
      <x v="4509"/>
      <x/>
    </i>
    <i>
      <x v="4510"/>
      <x/>
    </i>
    <i>
      <x v="4511"/>
      <x/>
    </i>
    <i>
      <x v="4512"/>
      <x/>
    </i>
    <i>
      <x v="4513"/>
      <x/>
    </i>
    <i>
      <x v="4514"/>
      <x/>
    </i>
    <i>
      <x v="4515"/>
      <x/>
    </i>
    <i>
      <x v="4516"/>
      <x/>
    </i>
    <i>
      <x v="4517"/>
      <x/>
    </i>
    <i>
      <x v="4518"/>
      <x/>
    </i>
    <i>
      <x v="4519"/>
      <x/>
    </i>
    <i>
      <x v="4520"/>
      <x/>
    </i>
    <i>
      <x v="4521"/>
      <x/>
    </i>
    <i>
      <x v="4522"/>
      <x/>
    </i>
    <i>
      <x v="4523"/>
      <x/>
    </i>
    <i>
      <x v="4524"/>
      <x/>
    </i>
    <i>
      <x v="4525"/>
      <x/>
    </i>
    <i>
      <x v="4526"/>
      <x/>
    </i>
    <i>
      <x v="4527"/>
      <x/>
    </i>
    <i>
      <x v="4528"/>
      <x/>
    </i>
    <i>
      <x v="4529"/>
      <x/>
    </i>
    <i>
      <x v="4530"/>
      <x/>
    </i>
    <i>
      <x v="4531"/>
      <x/>
    </i>
    <i>
      <x v="4532"/>
      <x/>
    </i>
    <i>
      <x v="4533"/>
      <x/>
    </i>
    <i>
      <x v="4534"/>
      <x/>
    </i>
    <i>
      <x v="4535"/>
      <x/>
    </i>
    <i>
      <x v="4536"/>
      <x/>
    </i>
    <i>
      <x v="4537"/>
      <x/>
    </i>
    <i>
      <x v="4538"/>
      <x/>
    </i>
    <i>
      <x v="4539"/>
      <x/>
    </i>
    <i>
      <x v="4540"/>
      <x/>
    </i>
    <i>
      <x v="4541"/>
      <x/>
    </i>
    <i>
      <x v="4542"/>
      <x/>
    </i>
    <i>
      <x v="4543"/>
      <x/>
    </i>
    <i>
      <x v="4544"/>
      <x/>
    </i>
    <i>
      <x v="4545"/>
      <x/>
    </i>
    <i>
      <x v="4546"/>
      <x/>
    </i>
    <i>
      <x v="4547"/>
      <x/>
    </i>
    <i>
      <x v="4548"/>
      <x/>
    </i>
    <i>
      <x v="4549"/>
      <x/>
    </i>
    <i>
      <x v="4550"/>
      <x/>
    </i>
    <i>
      <x v="4551"/>
      <x/>
    </i>
    <i>
      <x v="4552"/>
      <x/>
    </i>
    <i>
      <x v="4553"/>
      <x/>
    </i>
    <i>
      <x v="4554"/>
      <x/>
    </i>
    <i>
      <x v="4555"/>
      <x/>
    </i>
    <i>
      <x v="4556"/>
      <x/>
    </i>
    <i>
      <x v="4557"/>
      <x/>
    </i>
    <i>
      <x v="4558"/>
      <x/>
    </i>
    <i>
      <x v="4559"/>
      <x/>
    </i>
    <i>
      <x v="4560"/>
      <x/>
    </i>
    <i>
      <x v="4561"/>
      <x/>
    </i>
    <i>
      <x v="4562"/>
      <x/>
    </i>
    <i>
      <x v="4563"/>
      <x/>
    </i>
    <i>
      <x v="4564"/>
      <x/>
    </i>
    <i>
      <x v="4565"/>
      <x/>
    </i>
    <i>
      <x v="4566"/>
      <x/>
    </i>
    <i>
      <x v="4567"/>
      <x/>
    </i>
    <i>
      <x v="4568"/>
      <x/>
    </i>
    <i>
      <x v="4569"/>
      <x/>
    </i>
    <i>
      <x v="4570"/>
      <x/>
    </i>
    <i>
      <x v="4571"/>
      <x/>
    </i>
    <i>
      <x v="4572"/>
      <x/>
    </i>
    <i>
      <x v="4573"/>
      <x/>
    </i>
    <i>
      <x v="4574"/>
      <x/>
    </i>
    <i>
      <x v="4575"/>
      <x/>
    </i>
    <i>
      <x v="4576"/>
      <x/>
    </i>
    <i>
      <x v="4577"/>
      <x/>
    </i>
    <i>
      <x v="4578"/>
      <x/>
    </i>
    <i>
      <x v="4579"/>
      <x/>
    </i>
    <i>
      <x v="4580"/>
      <x/>
    </i>
    <i>
      <x v="4581"/>
      <x/>
    </i>
    <i>
      <x v="4582"/>
      <x/>
    </i>
    <i>
      <x v="4583"/>
      <x/>
    </i>
    <i>
      <x v="4584"/>
      <x/>
    </i>
    <i>
      <x v="4585"/>
      <x/>
    </i>
    <i>
      <x v="4586"/>
      <x/>
    </i>
    <i>
      <x v="4587"/>
      <x/>
    </i>
    <i>
      <x v="4588"/>
      <x/>
    </i>
    <i>
      <x v="4589"/>
      <x/>
    </i>
    <i>
      <x v="4590"/>
      <x/>
    </i>
    <i>
      <x v="4591"/>
      <x/>
    </i>
    <i>
      <x v="4592"/>
      <x/>
    </i>
    <i>
      <x v="4593"/>
      <x/>
    </i>
    <i>
      <x v="4594"/>
      <x/>
    </i>
    <i>
      <x v="4595"/>
      <x/>
    </i>
    <i>
      <x v="4596"/>
      <x/>
    </i>
    <i>
      <x v="4597"/>
      <x/>
    </i>
    <i>
      <x v="4598"/>
      <x/>
    </i>
    <i>
      <x v="4599"/>
      <x/>
    </i>
    <i>
      <x v="4600"/>
      <x/>
    </i>
    <i>
      <x v="4601"/>
      <x/>
    </i>
    <i>
      <x v="4602"/>
      <x/>
    </i>
    <i>
      <x v="4603"/>
      <x/>
    </i>
    <i>
      <x v="4604"/>
      <x/>
    </i>
    <i>
      <x v="4605"/>
      <x/>
    </i>
    <i>
      <x v="4606"/>
      <x/>
    </i>
    <i>
      <x v="4607"/>
      <x/>
    </i>
    <i>
      <x v="4608"/>
      <x/>
    </i>
    <i>
      <x v="4609"/>
      <x/>
    </i>
    <i>
      <x v="4610"/>
      <x/>
    </i>
    <i>
      <x v="4611"/>
      <x/>
    </i>
    <i>
      <x v="4612"/>
      <x/>
    </i>
    <i>
      <x v="4613"/>
      <x/>
    </i>
    <i>
      <x v="4614"/>
      <x/>
    </i>
    <i>
      <x v="4615"/>
      <x/>
    </i>
    <i>
      <x v="4616"/>
      <x/>
    </i>
    <i>
      <x v="4617"/>
      <x/>
    </i>
    <i>
      <x v="4618"/>
      <x/>
    </i>
    <i>
      <x v="4619"/>
      <x/>
    </i>
    <i>
      <x v="4620"/>
      <x/>
    </i>
    <i>
      <x v="4621"/>
      <x/>
    </i>
    <i>
      <x v="4622"/>
      <x/>
    </i>
    <i>
      <x v="4623"/>
      <x/>
    </i>
    <i>
      <x v="4624"/>
      <x/>
    </i>
    <i>
      <x v="4625"/>
      <x/>
    </i>
    <i>
      <x v="4626"/>
      <x/>
    </i>
    <i>
      <x v="4627"/>
      <x/>
    </i>
    <i>
      <x v="4628"/>
      <x/>
    </i>
    <i>
      <x v="4629"/>
      <x/>
    </i>
    <i>
      <x v="4630"/>
      <x/>
    </i>
    <i>
      <x v="4631"/>
      <x/>
    </i>
    <i>
      <x v="4632"/>
      <x/>
    </i>
    <i>
      <x v="4633"/>
      <x/>
    </i>
    <i>
      <x v="4634"/>
      <x/>
    </i>
    <i>
      <x v="4635"/>
      <x/>
    </i>
    <i>
      <x v="4636"/>
      <x/>
    </i>
    <i>
      <x v="4637"/>
      <x/>
    </i>
    <i>
      <x v="4638"/>
      <x/>
    </i>
    <i>
      <x v="4639"/>
      <x/>
    </i>
    <i>
      <x v="4640"/>
      <x/>
    </i>
    <i>
      <x v="4641"/>
      <x/>
    </i>
    <i>
      <x v="4642"/>
      <x/>
    </i>
    <i>
      <x v="4643"/>
      <x/>
    </i>
    <i>
      <x v="4644"/>
      <x/>
    </i>
    <i>
      <x v="4645"/>
      <x/>
    </i>
    <i>
      <x v="4646"/>
      <x/>
    </i>
    <i>
      <x v="4647"/>
      <x/>
    </i>
    <i>
      <x v="4648"/>
      <x/>
    </i>
    <i>
      <x v="4649"/>
      <x/>
    </i>
    <i>
      <x v="4650"/>
      <x/>
    </i>
    <i>
      <x v="4651"/>
      <x/>
    </i>
    <i>
      <x v="4652"/>
      <x/>
    </i>
    <i>
      <x v="4653"/>
      <x/>
    </i>
    <i>
      <x v="4654"/>
      <x/>
    </i>
    <i>
      <x v="4655"/>
      <x/>
    </i>
    <i>
      <x v="4656"/>
      <x/>
    </i>
    <i>
      <x v="4657"/>
      <x/>
    </i>
    <i>
      <x v="4658"/>
      <x/>
    </i>
    <i>
      <x v="4659"/>
      <x/>
    </i>
    <i>
      <x v="4660"/>
      <x/>
    </i>
    <i>
      <x v="4661"/>
      <x/>
    </i>
    <i>
      <x v="4662"/>
      <x/>
    </i>
    <i>
      <x v="4663"/>
      <x/>
    </i>
    <i>
      <x v="4664"/>
      <x/>
    </i>
    <i>
      <x v="4665"/>
      <x/>
    </i>
    <i>
      <x v="4666"/>
      <x/>
    </i>
    <i>
      <x v="4667"/>
      <x/>
    </i>
    <i>
      <x v="4668"/>
      <x/>
    </i>
    <i>
      <x v="4669"/>
      <x/>
    </i>
    <i>
      <x v="4670"/>
      <x/>
    </i>
    <i>
      <x v="4671"/>
      <x/>
    </i>
    <i>
      <x v="4672"/>
      <x/>
    </i>
    <i>
      <x v="4673"/>
      <x/>
    </i>
    <i>
      <x v="4674"/>
      <x/>
    </i>
    <i>
      <x v="4675"/>
      <x/>
    </i>
    <i>
      <x v="4676"/>
      <x/>
    </i>
    <i>
      <x v="4677"/>
      <x/>
    </i>
    <i>
      <x v="4678"/>
      <x/>
    </i>
    <i>
      <x v="4679"/>
      <x/>
    </i>
    <i>
      <x v="4680"/>
      <x/>
    </i>
    <i>
      <x v="4681"/>
      <x/>
    </i>
    <i>
      <x v="4682"/>
      <x/>
    </i>
    <i>
      <x v="4683"/>
      <x/>
    </i>
    <i>
      <x v="4684"/>
      <x/>
    </i>
    <i>
      <x v="4685"/>
      <x/>
    </i>
    <i>
      <x v="4686"/>
      <x/>
    </i>
    <i>
      <x v="4687"/>
      <x/>
    </i>
    <i>
      <x v="4688"/>
      <x/>
    </i>
    <i>
      <x v="4689"/>
      <x/>
    </i>
    <i>
      <x v="4690"/>
      <x/>
    </i>
    <i>
      <x v="4691"/>
      <x/>
    </i>
    <i>
      <x v="4692"/>
      <x/>
    </i>
    <i>
      <x v="4693"/>
      <x/>
    </i>
    <i>
      <x v="4694"/>
      <x/>
    </i>
    <i>
      <x v="4695"/>
      <x/>
    </i>
    <i>
      <x v="4696"/>
      <x/>
    </i>
    <i>
      <x v="4697"/>
      <x/>
    </i>
    <i>
      <x v="4698"/>
      <x/>
    </i>
    <i>
      <x v="4699"/>
      <x/>
    </i>
    <i>
      <x v="4700"/>
      <x/>
    </i>
    <i>
      <x v="4701"/>
      <x v="7"/>
    </i>
    <i>
      <x v="4702"/>
      <x/>
    </i>
    <i>
      <x v="4703"/>
      <x/>
    </i>
    <i>
      <x v="4704"/>
      <x/>
    </i>
    <i>
      <x v="4705"/>
      <x/>
    </i>
    <i>
      <x v="4706"/>
      <x/>
    </i>
    <i>
      <x v="4707"/>
      <x/>
    </i>
    <i>
      <x v="4708"/>
      <x/>
    </i>
    <i>
      <x v="4709"/>
      <x/>
    </i>
    <i>
      <x v="4710"/>
      <x/>
    </i>
    <i>
      <x v="4711"/>
      <x/>
    </i>
    <i>
      <x v="4712"/>
      <x/>
    </i>
    <i>
      <x v="4713"/>
      <x/>
    </i>
    <i>
      <x v="4714"/>
      <x/>
    </i>
    <i>
      <x v="4715"/>
      <x/>
    </i>
    <i>
      <x v="4716"/>
      <x/>
    </i>
    <i>
      <x v="4717"/>
      <x/>
    </i>
    <i>
      <x v="4718"/>
      <x/>
    </i>
    <i>
      <x v="4719"/>
      <x/>
    </i>
    <i>
      <x v="4720"/>
      <x/>
    </i>
    <i>
      <x v="4721"/>
      <x/>
    </i>
    <i>
      <x v="4722"/>
      <x/>
    </i>
    <i>
      <x v="4723"/>
      <x/>
    </i>
    <i>
      <x v="4724"/>
      <x/>
    </i>
    <i>
      <x v="4725"/>
      <x/>
    </i>
    <i>
      <x v="4726"/>
      <x/>
    </i>
    <i>
      <x v="4727"/>
      <x/>
    </i>
    <i>
      <x v="4728"/>
      <x/>
    </i>
    <i>
      <x v="4729"/>
      <x/>
    </i>
    <i>
      <x v="4730"/>
      <x/>
    </i>
    <i>
      <x v="4731"/>
      <x/>
    </i>
    <i>
      <x v="4732"/>
      <x/>
    </i>
    <i>
      <x v="4733"/>
      <x/>
    </i>
    <i>
      <x v="4734"/>
      <x/>
    </i>
    <i>
      <x v="4735"/>
      <x/>
    </i>
    <i>
      <x v="4736"/>
      <x/>
    </i>
    <i>
      <x v="4737"/>
      <x/>
    </i>
    <i>
      <x v="4738"/>
      <x/>
    </i>
    <i>
      <x v="4739"/>
      <x/>
    </i>
    <i>
      <x v="4740"/>
      <x/>
    </i>
    <i>
      <x v="4741"/>
      <x/>
    </i>
    <i>
      <x v="4742"/>
      <x/>
    </i>
    <i>
      <x v="4743"/>
      <x/>
    </i>
    <i>
      <x v="4744"/>
      <x/>
    </i>
    <i>
      <x v="4745"/>
      <x/>
    </i>
    <i>
      <x v="4746"/>
      <x/>
    </i>
    <i>
      <x v="4747"/>
      <x/>
    </i>
    <i>
      <x v="4748"/>
      <x/>
    </i>
    <i>
      <x v="4749"/>
      <x/>
    </i>
    <i>
      <x v="4750"/>
      <x/>
    </i>
    <i>
      <x v="4751"/>
      <x/>
    </i>
    <i>
      <x v="4752"/>
      <x/>
    </i>
    <i>
      <x v="4753"/>
      <x/>
    </i>
    <i>
      <x v="4754"/>
      <x/>
    </i>
    <i>
      <x v="4755"/>
      <x/>
    </i>
    <i>
      <x v="4756"/>
      <x/>
    </i>
    <i>
      <x v="4757"/>
      <x/>
    </i>
    <i>
      <x v="4758"/>
      <x/>
    </i>
    <i>
      <x v="4759"/>
      <x/>
    </i>
    <i>
      <x v="4760"/>
      <x/>
    </i>
    <i>
      <x v="4761"/>
      <x/>
    </i>
    <i>
      <x v="4762"/>
      <x/>
    </i>
    <i>
      <x v="4763"/>
      <x/>
    </i>
    <i>
      <x v="4764"/>
      <x/>
    </i>
    <i>
      <x v="4765"/>
      <x/>
    </i>
    <i>
      <x v="4766"/>
      <x/>
    </i>
    <i>
      <x v="4767"/>
      <x/>
    </i>
    <i>
      <x v="4768"/>
      <x/>
    </i>
    <i>
      <x v="4769"/>
      <x/>
    </i>
    <i>
      <x v="4770"/>
      <x/>
    </i>
    <i>
      <x v="4771"/>
      <x/>
    </i>
    <i>
      <x v="4772"/>
      <x/>
    </i>
    <i>
      <x v="4773"/>
      <x/>
    </i>
    <i>
      <x v="4774"/>
      <x/>
    </i>
    <i>
      <x v="4775"/>
      <x/>
    </i>
    <i>
      <x v="4776"/>
      <x/>
    </i>
    <i>
      <x v="4777"/>
      <x/>
    </i>
    <i>
      <x v="4778"/>
      <x/>
    </i>
    <i>
      <x v="4779"/>
      <x/>
    </i>
    <i>
      <x v="4780"/>
      <x/>
    </i>
    <i>
      <x v="4781"/>
      <x/>
    </i>
    <i>
      <x v="4782"/>
      <x/>
    </i>
    <i>
      <x v="4783"/>
      <x/>
    </i>
    <i>
      <x v="4784"/>
      <x/>
    </i>
    <i>
      <x v="4785"/>
      <x/>
    </i>
    <i>
      <x v="4786"/>
      <x/>
    </i>
    <i>
      <x v="4787"/>
      <x/>
    </i>
    <i>
      <x v="4788"/>
      <x/>
    </i>
    <i>
      <x v="4789"/>
      <x/>
    </i>
    <i>
      <x v="4790"/>
      <x/>
    </i>
    <i>
      <x v="4791"/>
      <x/>
    </i>
    <i>
      <x v="4792"/>
      <x/>
    </i>
    <i>
      <x v="4793"/>
      <x/>
    </i>
    <i>
      <x v="4794"/>
      <x/>
    </i>
    <i>
      <x v="4795"/>
      <x/>
    </i>
    <i>
      <x v="4796"/>
      <x/>
    </i>
    <i>
      <x v="4797"/>
      <x/>
    </i>
    <i>
      <x v="4798"/>
      <x/>
    </i>
    <i>
      <x v="4799"/>
      <x/>
    </i>
    <i>
      <x v="4800"/>
      <x/>
    </i>
    <i>
      <x v="4801"/>
      <x/>
    </i>
    <i>
      <x v="4802"/>
      <x/>
    </i>
    <i>
      <x v="4803"/>
      <x/>
    </i>
    <i>
      <x v="4804"/>
      <x/>
    </i>
    <i>
      <x v="4805"/>
      <x/>
    </i>
    <i>
      <x v="4806"/>
      <x/>
    </i>
    <i>
      <x v="4807"/>
      <x/>
    </i>
    <i>
      <x v="4808"/>
      <x/>
    </i>
    <i>
      <x v="4809"/>
      <x/>
    </i>
    <i>
      <x v="4810"/>
      <x/>
    </i>
    <i>
      <x v="4811"/>
      <x/>
    </i>
    <i>
      <x v="4812"/>
      <x/>
    </i>
    <i>
      <x v="4813"/>
      <x/>
    </i>
    <i>
      <x v="4814"/>
      <x/>
    </i>
    <i>
      <x v="4815"/>
      <x/>
    </i>
    <i>
      <x v="4816"/>
      <x/>
    </i>
    <i>
      <x v="4817"/>
      <x/>
    </i>
    <i>
      <x v="4818"/>
      <x/>
    </i>
    <i>
      <x v="4819"/>
      <x/>
    </i>
    <i>
      <x v="4820"/>
      <x/>
    </i>
    <i>
      <x v="4821"/>
      <x/>
    </i>
    <i>
      <x v="4822"/>
      <x/>
    </i>
    <i>
      <x v="4823"/>
      <x/>
    </i>
    <i>
      <x v="4824"/>
      <x/>
    </i>
    <i>
      <x v="4825"/>
      <x/>
    </i>
    <i>
      <x v="4826"/>
      <x/>
    </i>
    <i>
      <x v="4827"/>
      <x/>
    </i>
    <i>
      <x v="4828"/>
      <x/>
    </i>
    <i>
      <x v="4829"/>
      <x/>
    </i>
    <i>
      <x v="4830"/>
      <x/>
    </i>
    <i>
      <x v="4831"/>
      <x/>
    </i>
    <i>
      <x v="4832"/>
      <x/>
    </i>
    <i>
      <x v="4833"/>
      <x/>
    </i>
    <i>
      <x v="4834"/>
      <x/>
    </i>
    <i>
      <x v="4835"/>
      <x/>
    </i>
    <i>
      <x v="4836"/>
      <x/>
    </i>
    <i>
      <x v="4837"/>
      <x/>
    </i>
    <i>
      <x v="4838"/>
      <x/>
    </i>
    <i>
      <x v="4839"/>
      <x/>
    </i>
    <i>
      <x v="4840"/>
      <x/>
    </i>
    <i>
      <x v="4841"/>
      <x/>
    </i>
    <i>
      <x v="4842"/>
      <x/>
    </i>
    <i>
      <x v="4843"/>
      <x/>
    </i>
    <i>
      <x v="4844"/>
      <x/>
    </i>
    <i>
      <x v="4845"/>
      <x/>
    </i>
    <i>
      <x v="4846"/>
      <x/>
    </i>
    <i>
      <x v="4847"/>
      <x/>
    </i>
    <i>
      <x v="4848"/>
      <x/>
    </i>
    <i>
      <x v="4849"/>
      <x/>
    </i>
    <i>
      <x v="4850"/>
      <x/>
    </i>
    <i>
      <x v="4851"/>
      <x/>
    </i>
    <i>
      <x v="4852"/>
      <x/>
    </i>
    <i>
      <x v="4853"/>
      <x/>
    </i>
    <i>
      <x v="4854"/>
      <x/>
    </i>
    <i>
      <x v="4855"/>
      <x/>
    </i>
    <i>
      <x v="4856"/>
      <x/>
    </i>
    <i>
      <x v="4857"/>
      <x/>
    </i>
    <i>
      <x v="4858"/>
      <x/>
    </i>
    <i>
      <x v="4859"/>
      <x/>
    </i>
    <i>
      <x v="4860"/>
      <x/>
    </i>
    <i>
      <x v="4861"/>
      <x/>
    </i>
    <i>
      <x v="4862"/>
      <x/>
    </i>
    <i>
      <x v="4863"/>
      <x/>
    </i>
    <i>
      <x v="4864"/>
      <x/>
    </i>
    <i>
      <x v="4865"/>
      <x/>
    </i>
    <i>
      <x v="4866"/>
      <x/>
    </i>
    <i>
      <x v="4867"/>
      <x/>
    </i>
    <i>
      <x v="4868"/>
      <x/>
    </i>
    <i>
      <x v="4869"/>
      <x/>
    </i>
    <i>
      <x v="4870"/>
      <x/>
    </i>
    <i>
      <x v="4871"/>
      <x/>
    </i>
    <i>
      <x v="4872"/>
      <x/>
    </i>
    <i>
      <x v="4873"/>
      <x/>
    </i>
    <i>
      <x v="4874"/>
      <x/>
    </i>
    <i>
      <x v="4875"/>
      <x/>
    </i>
    <i>
      <x v="4876"/>
      <x/>
    </i>
    <i>
      <x v="4877"/>
      <x/>
    </i>
    <i>
      <x v="4878"/>
      <x/>
    </i>
    <i>
      <x v="4879"/>
      <x/>
    </i>
    <i>
      <x v="4880"/>
      <x/>
    </i>
    <i>
      <x v="4881"/>
      <x/>
    </i>
    <i>
      <x v="4882"/>
      <x/>
    </i>
    <i>
      <x v="4883"/>
      <x/>
    </i>
    <i>
      <x v="4884"/>
      <x/>
    </i>
    <i>
      <x v="4885"/>
      <x/>
    </i>
    <i>
      <x v="4886"/>
      <x/>
    </i>
    <i>
      <x v="4887"/>
      <x/>
    </i>
    <i>
      <x v="4888"/>
      <x/>
    </i>
    <i>
      <x v="4889"/>
      <x/>
    </i>
    <i>
      <x v="4890"/>
      <x/>
    </i>
    <i>
      <x v="4891"/>
      <x/>
    </i>
    <i>
      <x v="4892"/>
      <x/>
    </i>
    <i>
      <x v="4893"/>
      <x/>
    </i>
    <i>
      <x v="4894"/>
      <x/>
    </i>
    <i>
      <x v="4895"/>
      <x/>
    </i>
    <i>
      <x v="4896"/>
      <x/>
    </i>
    <i>
      <x v="4897"/>
      <x/>
    </i>
    <i>
      <x v="4898"/>
      <x/>
    </i>
    <i>
      <x v="4899"/>
      <x/>
    </i>
    <i>
      <x v="4900"/>
      <x/>
    </i>
    <i>
      <x v="4901"/>
      <x/>
    </i>
    <i>
      <x v="4902"/>
      <x/>
    </i>
    <i>
      <x v="4903"/>
      <x/>
    </i>
    <i>
      <x v="4904"/>
      <x/>
    </i>
    <i>
      <x v="4905"/>
      <x/>
    </i>
    <i>
      <x v="4906"/>
      <x/>
    </i>
    <i>
      <x v="4907"/>
      <x/>
    </i>
    <i>
      <x v="4908"/>
      <x/>
    </i>
    <i>
      <x v="4909"/>
      <x/>
    </i>
    <i>
      <x v="4910"/>
      <x/>
    </i>
    <i>
      <x v="4911"/>
      <x/>
    </i>
    <i>
      <x v="4912"/>
      <x/>
    </i>
    <i>
      <x v="4913"/>
      <x/>
    </i>
    <i>
      <x v="4914"/>
      <x/>
    </i>
    <i>
      <x v="4915"/>
      <x/>
    </i>
    <i>
      <x v="4916"/>
      <x/>
    </i>
    <i>
      <x v="4917"/>
      <x/>
    </i>
    <i>
      <x v="4918"/>
      <x/>
    </i>
    <i>
      <x v="4919"/>
      <x/>
    </i>
    <i>
      <x v="4920"/>
      <x/>
    </i>
    <i>
      <x v="4921"/>
      <x/>
    </i>
    <i>
      <x v="4922"/>
      <x/>
    </i>
    <i>
      <x v="4923"/>
      <x/>
    </i>
    <i>
      <x v="4924"/>
      <x/>
    </i>
    <i>
      <x v="4925"/>
      <x/>
    </i>
    <i>
      <x v="4926"/>
      <x/>
    </i>
    <i>
      <x v="4927"/>
      <x/>
    </i>
    <i>
      <x v="4928"/>
      <x/>
    </i>
    <i>
      <x v="4929"/>
      <x/>
    </i>
    <i>
      <x v="4930"/>
      <x/>
    </i>
    <i>
      <x v="4931"/>
      <x/>
    </i>
    <i>
      <x v="4932"/>
      <x/>
    </i>
    <i>
      <x v="4933"/>
      <x/>
    </i>
    <i>
      <x v="4934"/>
      <x/>
    </i>
    <i>
      <x v="4935"/>
      <x/>
    </i>
    <i>
      <x v="4936"/>
      <x/>
    </i>
    <i>
      <x v="4937"/>
      <x/>
    </i>
    <i>
      <x v="4938"/>
      <x/>
    </i>
    <i>
      <x v="4939"/>
      <x/>
    </i>
    <i>
      <x v="4940"/>
      <x/>
    </i>
    <i>
      <x v="4941"/>
      <x/>
    </i>
    <i>
      <x v="4942"/>
      <x/>
    </i>
    <i>
      <x v="4943"/>
      <x/>
    </i>
    <i>
      <x v="4944"/>
      <x/>
    </i>
    <i>
      <x v="4945"/>
      <x/>
    </i>
    <i>
      <x v="4946"/>
      <x/>
    </i>
    <i>
      <x v="4947"/>
      <x/>
    </i>
    <i>
      <x v="4948"/>
      <x/>
    </i>
    <i>
      <x v="4949"/>
      <x/>
    </i>
    <i>
      <x v="4950"/>
      <x/>
    </i>
    <i>
      <x v="4951"/>
      <x/>
    </i>
    <i>
      <x v="4952"/>
      <x/>
    </i>
    <i>
      <x v="4953"/>
      <x/>
    </i>
    <i>
      <x v="4954"/>
      <x/>
    </i>
    <i>
      <x v="4955"/>
      <x/>
    </i>
    <i>
      <x v="4956"/>
      <x/>
    </i>
    <i>
      <x v="4957"/>
      <x/>
    </i>
    <i>
      <x v="4958"/>
      <x/>
    </i>
    <i>
      <x v="4959"/>
      <x/>
    </i>
    <i>
      <x v="4960"/>
      <x/>
    </i>
    <i>
      <x v="4961"/>
      <x/>
    </i>
    <i>
      <x v="4962"/>
      <x/>
    </i>
    <i>
      <x v="4963"/>
      <x/>
    </i>
    <i>
      <x v="4964"/>
      <x/>
    </i>
    <i>
      <x v="4965"/>
      <x/>
    </i>
    <i>
      <x v="4966"/>
      <x/>
    </i>
    <i>
      <x v="4967"/>
      <x/>
    </i>
    <i>
      <x v="4968"/>
      <x/>
    </i>
    <i>
      <x v="4969"/>
      <x/>
    </i>
    <i>
      <x v="4970"/>
      <x/>
    </i>
    <i>
      <x v="4971"/>
      <x/>
    </i>
    <i>
      <x v="4972"/>
      <x/>
    </i>
    <i>
      <x v="4973"/>
      <x/>
    </i>
    <i>
      <x v="4974"/>
      <x/>
    </i>
    <i>
      <x v="4975"/>
      <x/>
    </i>
    <i>
      <x v="4976"/>
      <x/>
    </i>
    <i>
      <x v="4977"/>
      <x/>
    </i>
    <i>
      <x v="4978"/>
      <x/>
    </i>
    <i>
      <x v="4979"/>
      <x/>
    </i>
    <i>
      <x v="4980"/>
      <x/>
    </i>
    <i>
      <x v="4981"/>
      <x/>
    </i>
    <i>
      <x v="4982"/>
      <x/>
    </i>
    <i>
      <x v="4983"/>
      <x/>
    </i>
    <i>
      <x v="4984"/>
      <x/>
    </i>
    <i>
      <x v="4985"/>
      <x/>
    </i>
    <i>
      <x v="4986"/>
      <x/>
    </i>
    <i>
      <x v="4987"/>
      <x/>
    </i>
    <i>
      <x v="4988"/>
      <x/>
    </i>
    <i>
      <x v="4989"/>
      <x/>
    </i>
    <i>
      <x v="4990"/>
      <x/>
    </i>
    <i>
      <x v="4991"/>
      <x/>
    </i>
    <i>
      <x v="4992"/>
      <x/>
    </i>
    <i>
      <x v="4993"/>
      <x/>
    </i>
    <i>
      <x v="4994"/>
      <x/>
    </i>
    <i>
      <x v="4995"/>
      <x/>
    </i>
    <i>
      <x v="4996"/>
      <x/>
    </i>
    <i>
      <x v="4997"/>
      <x/>
    </i>
    <i>
      <x v="4998"/>
      <x/>
    </i>
    <i>
      <x v="4999"/>
      <x/>
    </i>
    <i>
      <x v="5000"/>
      <x/>
    </i>
    <i>
      <x v="5001"/>
      <x/>
    </i>
    <i>
      <x v="5002"/>
      <x/>
    </i>
    <i>
      <x v="5003"/>
      <x/>
    </i>
    <i>
      <x v="5004"/>
      <x/>
    </i>
    <i>
      <x v="5005"/>
      <x/>
    </i>
    <i>
      <x v="5006"/>
      <x v="21"/>
    </i>
    <i>
      <x v="5007"/>
      <x/>
    </i>
    <i>
      <x v="5008"/>
      <x/>
    </i>
    <i>
      <x v="5009"/>
      <x/>
    </i>
    <i>
      <x v="5010"/>
      <x/>
    </i>
    <i>
      <x v="5011"/>
      <x/>
    </i>
    <i>
      <x v="5012"/>
      <x/>
    </i>
    <i>
      <x v="5013"/>
      <x/>
    </i>
    <i>
      <x v="5014"/>
      <x/>
    </i>
    <i>
      <x v="5015"/>
      <x/>
    </i>
    <i>
      <x v="5016"/>
      <x/>
    </i>
    <i>
      <x v="5017"/>
      <x/>
    </i>
    <i>
      <x v="5018"/>
      <x/>
    </i>
    <i>
      <x v="5019"/>
      <x/>
    </i>
    <i>
      <x v="5020"/>
      <x/>
    </i>
    <i>
      <x v="5021"/>
      <x/>
    </i>
    <i>
      <x v="5022"/>
      <x/>
    </i>
    <i>
      <x v="5023"/>
      <x/>
    </i>
    <i>
      <x v="5024"/>
      <x/>
    </i>
    <i>
      <x v="5025"/>
      <x/>
    </i>
    <i>
      <x v="5026"/>
      <x/>
    </i>
    <i>
      <x v="5027"/>
      <x/>
    </i>
    <i>
      <x v="5028"/>
      <x/>
    </i>
    <i>
      <x v="5029"/>
      <x/>
    </i>
    <i>
      <x v="5030"/>
      <x/>
    </i>
    <i>
      <x v="5031"/>
      <x/>
    </i>
    <i>
      <x v="5032"/>
      <x/>
    </i>
    <i>
      <x v="5033"/>
      <x/>
    </i>
    <i>
      <x v="5034"/>
      <x/>
    </i>
    <i>
      <x v="5035"/>
      <x/>
    </i>
    <i>
      <x v="5036"/>
      <x/>
    </i>
    <i>
      <x v="5037"/>
      <x/>
    </i>
    <i>
      <x v="5038"/>
      <x/>
    </i>
    <i>
      <x v="5039"/>
      <x/>
    </i>
    <i>
      <x v="5040"/>
      <x/>
    </i>
    <i>
      <x v="5041"/>
      <x/>
    </i>
    <i>
      <x v="5042"/>
      <x/>
    </i>
    <i>
      <x v="5043"/>
      <x/>
    </i>
    <i>
      <x v="5044"/>
      <x v="37"/>
    </i>
    <i>
      <x v="5045"/>
      <x v="37"/>
    </i>
    <i>
      <x v="5046"/>
      <x/>
    </i>
    <i>
      <x v="5047"/>
      <x/>
    </i>
    <i>
      <x v="5048"/>
      <x/>
    </i>
    <i>
      <x v="5049"/>
      <x/>
    </i>
    <i>
      <x v="5050"/>
      <x/>
    </i>
    <i>
      <x v="5051"/>
      <x/>
    </i>
    <i>
      <x v="5052"/>
      <x/>
    </i>
    <i>
      <x v="5053"/>
      <x/>
    </i>
    <i>
      <x v="5054"/>
      <x/>
    </i>
    <i>
      <x v="5055"/>
      <x/>
    </i>
    <i>
      <x v="5056"/>
      <x/>
    </i>
    <i>
      <x v="5057"/>
      <x/>
    </i>
    <i>
      <x v="5058"/>
      <x/>
    </i>
    <i>
      <x v="5059"/>
      <x/>
    </i>
    <i>
      <x v="5060"/>
      <x/>
    </i>
    <i>
      <x v="5061"/>
      <x/>
    </i>
    <i>
      <x v="5062"/>
      <x/>
    </i>
    <i>
      <x v="5063"/>
      <x/>
    </i>
    <i>
      <x v="5064"/>
      <x/>
    </i>
    <i>
      <x v="5065"/>
      <x/>
    </i>
    <i>
      <x v="5066"/>
      <x/>
    </i>
    <i>
      <x v="5067"/>
      <x/>
    </i>
    <i>
      <x v="5068"/>
      <x/>
    </i>
    <i>
      <x v="5069"/>
      <x/>
    </i>
    <i>
      <x v="5070"/>
      <x/>
    </i>
    <i>
      <x v="5071"/>
      <x/>
    </i>
    <i>
      <x v="5072"/>
      <x/>
    </i>
    <i>
      <x v="5073"/>
      <x/>
    </i>
    <i>
      <x v="5074"/>
      <x/>
    </i>
    <i>
      <x v="5075"/>
      <x/>
    </i>
    <i>
      <x v="5076"/>
      <x/>
    </i>
    <i>
      <x v="5077"/>
      <x/>
    </i>
    <i>
      <x v="5078"/>
      <x/>
    </i>
    <i>
      <x v="5079"/>
      <x/>
    </i>
    <i>
      <x v="5080"/>
      <x/>
    </i>
    <i>
      <x v="5081"/>
      <x/>
    </i>
    <i>
      <x v="5082"/>
      <x/>
    </i>
    <i>
      <x v="5083"/>
      <x/>
    </i>
    <i>
      <x v="5084"/>
      <x/>
    </i>
    <i>
      <x v="5085"/>
      <x/>
    </i>
    <i>
      <x v="5086"/>
      <x/>
    </i>
    <i>
      <x v="5087"/>
      <x/>
    </i>
    <i>
      <x v="5088"/>
      <x/>
    </i>
    <i>
      <x v="5089"/>
      <x/>
    </i>
    <i>
      <x v="5090"/>
      <x/>
    </i>
    <i>
      <x v="5091"/>
      <x/>
    </i>
    <i>
      <x v="5092"/>
      <x/>
    </i>
    <i>
      <x v="5093"/>
      <x/>
    </i>
    <i>
      <x v="5094"/>
      <x/>
    </i>
    <i>
      <x v="5095"/>
      <x/>
    </i>
    <i>
      <x v="5096"/>
      <x/>
    </i>
    <i>
      <x v="5097"/>
      <x/>
    </i>
    <i>
      <x v="5098"/>
      <x/>
    </i>
    <i>
      <x v="5099"/>
      <x/>
    </i>
    <i>
      <x v="5100"/>
      <x/>
    </i>
    <i>
      <x v="5101"/>
      <x/>
    </i>
    <i>
      <x v="5102"/>
      <x/>
    </i>
    <i>
      <x v="5103"/>
      <x/>
    </i>
    <i>
      <x v="5104"/>
      <x/>
    </i>
    <i>
      <x v="5105"/>
      <x/>
    </i>
    <i>
      <x v="5106"/>
      <x v="20"/>
    </i>
    <i>
      <x v="5107"/>
      <x/>
    </i>
    <i>
      <x v="5108"/>
      <x/>
    </i>
    <i>
      <x v="5109"/>
      <x/>
    </i>
    <i>
      <x v="5110"/>
      <x/>
    </i>
    <i>
      <x v="5111"/>
      <x/>
    </i>
    <i>
      <x v="5112"/>
      <x/>
    </i>
    <i>
      <x v="5113"/>
      <x/>
    </i>
    <i>
      <x v="5114"/>
      <x/>
    </i>
    <i>
      <x v="5115"/>
      <x/>
    </i>
    <i>
      <x v="5116"/>
      <x/>
    </i>
    <i>
      <x v="5117"/>
      <x/>
    </i>
    <i>
      <x v="5118"/>
      <x/>
    </i>
    <i>
      <x v="5119"/>
      <x/>
    </i>
    <i>
      <x v="5120"/>
      <x/>
    </i>
    <i>
      <x v="5121"/>
      <x/>
    </i>
    <i>
      <x v="5122"/>
      <x/>
    </i>
    <i>
      <x v="5123"/>
      <x/>
    </i>
    <i>
      <x v="5124"/>
      <x/>
    </i>
    <i>
      <x v="5125"/>
      <x/>
    </i>
    <i>
      <x v="5126"/>
      <x/>
    </i>
    <i>
      <x v="5127"/>
      <x/>
    </i>
    <i>
      <x v="5128"/>
      <x/>
    </i>
    <i>
      <x v="5129"/>
      <x/>
    </i>
    <i>
      <x v="5130"/>
      <x/>
    </i>
    <i>
      <x v="5131"/>
      <x/>
    </i>
    <i>
      <x v="5132"/>
      <x/>
    </i>
    <i>
      <x v="5133"/>
      <x/>
    </i>
    <i>
      <x v="5134"/>
      <x/>
    </i>
    <i>
      <x v="5135"/>
      <x/>
    </i>
    <i>
      <x v="5136"/>
      <x/>
    </i>
    <i>
      <x v="5137"/>
      <x/>
    </i>
    <i>
      <x v="5138"/>
      <x/>
    </i>
    <i>
      <x v="5139"/>
      <x/>
    </i>
    <i>
      <x v="5140"/>
      <x/>
    </i>
    <i>
      <x v="5141"/>
      <x/>
    </i>
    <i>
      <x v="5142"/>
      <x/>
    </i>
    <i>
      <x v="5143"/>
      <x/>
    </i>
    <i>
      <x v="5144"/>
      <x/>
    </i>
    <i>
      <x v="5145"/>
      <x/>
    </i>
    <i>
      <x v="5146"/>
      <x/>
    </i>
    <i>
      <x v="5147"/>
      <x/>
    </i>
    <i>
      <x v="5148"/>
      <x/>
    </i>
    <i>
      <x v="5149"/>
      <x/>
    </i>
    <i>
      <x v="5150"/>
      <x/>
    </i>
    <i>
      <x v="5151"/>
      <x/>
    </i>
    <i>
      <x v="5152"/>
      <x/>
    </i>
    <i>
      <x v="5153"/>
      <x/>
    </i>
    <i>
      <x v="5154"/>
      <x/>
    </i>
    <i>
      <x v="5155"/>
      <x/>
    </i>
    <i>
      <x v="5156"/>
      <x/>
    </i>
    <i>
      <x v="5157"/>
      <x/>
    </i>
    <i>
      <x v="5158"/>
      <x/>
    </i>
    <i>
      <x v="5159"/>
      <x/>
    </i>
    <i>
      <x v="5160"/>
      <x/>
    </i>
    <i>
      <x v="5161"/>
      <x/>
    </i>
    <i>
      <x v="5162"/>
      <x/>
    </i>
    <i>
      <x v="5163"/>
      <x/>
    </i>
    <i>
      <x v="5164"/>
      <x/>
    </i>
    <i>
      <x v="5165"/>
      <x/>
    </i>
    <i>
      <x v="5166"/>
      <x/>
    </i>
    <i>
      <x v="5167"/>
      <x/>
    </i>
    <i>
      <x v="5168"/>
      <x/>
    </i>
    <i>
      <x v="5169"/>
      <x/>
    </i>
    <i>
      <x v="5170"/>
      <x/>
    </i>
    <i>
      <x v="5171"/>
      <x/>
    </i>
    <i>
      <x v="5172"/>
      <x/>
    </i>
    <i>
      <x v="5173"/>
      <x/>
    </i>
    <i>
      <x v="5174"/>
      <x/>
    </i>
    <i>
      <x v="5175"/>
      <x/>
    </i>
    <i>
      <x v="5176"/>
      <x/>
    </i>
    <i>
      <x v="5177"/>
      <x/>
    </i>
    <i>
      <x v="5178"/>
      <x/>
    </i>
    <i>
      <x v="5179"/>
      <x/>
    </i>
    <i>
      <x v="5180"/>
      <x/>
    </i>
    <i>
      <x v="5181"/>
      <x/>
    </i>
    <i>
      <x v="5182"/>
      <x/>
    </i>
    <i>
      <x v="5183"/>
      <x/>
    </i>
    <i>
      <x v="5184"/>
      <x/>
    </i>
    <i>
      <x v="5185"/>
      <x/>
    </i>
    <i>
      <x v="5186"/>
      <x/>
    </i>
    <i>
      <x v="5187"/>
      <x/>
    </i>
    <i>
      <x v="5188"/>
      <x/>
    </i>
    <i>
      <x v="5189"/>
      <x/>
    </i>
    <i>
      <x v="5190"/>
      <x/>
    </i>
    <i>
      <x v="5191"/>
      <x/>
    </i>
    <i>
      <x v="5192"/>
      <x/>
    </i>
    <i>
      <x v="5193"/>
      <x/>
    </i>
    <i>
      <x v="5194"/>
      <x/>
    </i>
    <i>
      <x v="5195"/>
      <x/>
    </i>
    <i>
      <x v="5196"/>
      <x/>
    </i>
    <i>
      <x v="5197"/>
      <x/>
    </i>
    <i>
      <x v="5198"/>
      <x/>
    </i>
    <i>
      <x v="5199"/>
      <x/>
    </i>
    <i>
      <x v="5200"/>
      <x/>
    </i>
    <i>
      <x v="5201"/>
      <x/>
    </i>
    <i>
      <x v="5202"/>
      <x/>
    </i>
    <i>
      <x v="5203"/>
      <x/>
    </i>
    <i>
      <x v="5204"/>
      <x/>
    </i>
    <i>
      <x v="5205"/>
      <x/>
    </i>
    <i>
      <x v="5206"/>
      <x/>
    </i>
    <i>
      <x v="5207"/>
      <x/>
    </i>
    <i>
      <x v="5208"/>
      <x/>
    </i>
    <i>
      <x v="5209"/>
      <x/>
    </i>
    <i>
      <x v="5210"/>
      <x/>
    </i>
    <i>
      <x v="5211"/>
      <x/>
    </i>
    <i>
      <x v="5212"/>
      <x/>
    </i>
    <i>
      <x v="5213"/>
      <x/>
    </i>
    <i>
      <x v="5214"/>
      <x/>
    </i>
    <i>
      <x v="5215"/>
      <x/>
    </i>
    <i>
      <x v="5216"/>
      <x/>
    </i>
    <i>
      <x v="5217"/>
      <x/>
    </i>
    <i>
      <x v="5218"/>
      <x/>
    </i>
    <i>
      <x v="5219"/>
      <x/>
    </i>
    <i>
      <x v="5220"/>
      <x/>
    </i>
    <i>
      <x v="5221"/>
      <x/>
    </i>
    <i>
      <x v="5222"/>
      <x/>
    </i>
    <i>
      <x v="5223"/>
      <x/>
    </i>
    <i>
      <x v="5224"/>
      <x/>
    </i>
    <i>
      <x v="5225"/>
      <x/>
    </i>
    <i>
      <x v="5226"/>
      <x/>
    </i>
    <i>
      <x v="5227"/>
      <x/>
    </i>
    <i>
      <x v="5228"/>
      <x/>
    </i>
    <i>
      <x v="5229"/>
      <x/>
    </i>
    <i>
      <x v="5230"/>
      <x/>
    </i>
    <i>
      <x v="5231"/>
      <x/>
    </i>
    <i>
      <x v="5232"/>
      <x/>
    </i>
    <i>
      <x v="5233"/>
      <x/>
    </i>
    <i>
      <x v="5234"/>
      <x/>
    </i>
    <i>
      <x v="5235"/>
      <x/>
    </i>
    <i>
      <x v="5236"/>
      <x/>
    </i>
    <i>
      <x v="5237"/>
      <x/>
    </i>
    <i>
      <x v="5238"/>
      <x/>
    </i>
    <i>
      <x v="5239"/>
      <x/>
    </i>
    <i>
      <x v="5240"/>
      <x/>
    </i>
    <i>
      <x v="5241"/>
      <x/>
    </i>
    <i>
      <x v="5242"/>
      <x/>
    </i>
    <i>
      <x v="5243"/>
      <x/>
    </i>
    <i>
      <x v="5244"/>
      <x/>
    </i>
    <i>
      <x v="5245"/>
      <x/>
    </i>
    <i>
      <x v="5246"/>
      <x/>
    </i>
    <i>
      <x v="5247"/>
      <x/>
    </i>
    <i>
      <x v="5248"/>
      <x/>
    </i>
    <i>
      <x v="5249"/>
      <x/>
    </i>
    <i>
      <x v="5250"/>
      <x/>
    </i>
    <i>
      <x v="5251"/>
      <x/>
    </i>
    <i>
      <x v="5252"/>
      <x/>
    </i>
    <i>
      <x v="5253"/>
      <x/>
    </i>
    <i>
      <x v="5254"/>
      <x/>
    </i>
    <i>
      <x v="5255"/>
      <x/>
    </i>
    <i>
      <x v="5256"/>
      <x/>
    </i>
    <i>
      <x v="5257"/>
      <x/>
    </i>
    <i>
      <x v="5258"/>
      <x/>
    </i>
    <i>
      <x v="5259"/>
      <x/>
    </i>
    <i>
      <x v="5260"/>
      <x/>
    </i>
    <i>
      <x v="5261"/>
      <x/>
    </i>
    <i>
      <x v="5262"/>
      <x/>
    </i>
    <i>
      <x v="5263"/>
      <x/>
    </i>
    <i>
      <x v="5264"/>
      <x/>
    </i>
    <i>
      <x v="5265"/>
      <x/>
    </i>
    <i>
      <x v="5266"/>
      <x/>
    </i>
    <i>
      <x v="5267"/>
      <x/>
    </i>
    <i>
      <x v="5268"/>
      <x/>
    </i>
    <i>
      <x v="5269"/>
      <x/>
    </i>
    <i>
      <x v="5270"/>
      <x/>
    </i>
    <i>
      <x v="5271"/>
      <x/>
    </i>
    <i>
      <x v="5272"/>
      <x/>
    </i>
    <i>
      <x v="5273"/>
      <x/>
    </i>
    <i>
      <x v="5274"/>
      <x/>
    </i>
    <i>
      <x v="5275"/>
      <x/>
    </i>
    <i>
      <x v="5276"/>
      <x/>
    </i>
    <i>
      <x v="5277"/>
      <x/>
    </i>
    <i>
      <x v="5278"/>
      <x/>
    </i>
    <i>
      <x v="5279"/>
      <x/>
    </i>
    <i>
      <x v="5280"/>
      <x/>
    </i>
    <i>
      <x v="5281"/>
      <x/>
    </i>
    <i>
      <x v="5282"/>
      <x/>
    </i>
    <i>
      <x v="5283"/>
      <x/>
    </i>
    <i>
      <x v="5284"/>
      <x/>
    </i>
    <i>
      <x v="5285"/>
      <x/>
    </i>
    <i>
      <x v="5286"/>
      <x/>
    </i>
    <i>
      <x v="5287"/>
      <x/>
    </i>
    <i>
      <x v="5288"/>
      <x/>
    </i>
    <i>
      <x v="5289"/>
      <x/>
    </i>
    <i>
      <x v="5290"/>
      <x/>
    </i>
    <i>
      <x v="5291"/>
      <x/>
    </i>
    <i>
      <x v="5292"/>
      <x/>
    </i>
    <i>
      <x v="5293"/>
      <x/>
    </i>
    <i>
      <x v="5294"/>
      <x/>
    </i>
    <i>
      <x v="5295"/>
      <x/>
    </i>
    <i>
      <x v="5296"/>
      <x/>
    </i>
    <i>
      <x v="5297"/>
      <x/>
    </i>
    <i>
      <x v="5298"/>
      <x/>
    </i>
    <i>
      <x v="5299"/>
      <x/>
    </i>
    <i>
      <x v="5300"/>
      <x/>
    </i>
    <i>
      <x v="5301"/>
      <x/>
    </i>
    <i>
      <x v="5302"/>
      <x/>
    </i>
    <i>
      <x v="5303"/>
      <x/>
    </i>
    <i>
      <x v="5304"/>
      <x/>
    </i>
    <i>
      <x v="5305"/>
      <x/>
    </i>
    <i>
      <x v="5306"/>
      <x/>
    </i>
    <i>
      <x v="5307"/>
      <x/>
    </i>
    <i>
      <x v="5308"/>
      <x/>
    </i>
    <i>
      <x v="5309"/>
      <x/>
    </i>
    <i>
      <x v="5310"/>
      <x/>
    </i>
    <i>
      <x v="5311"/>
      <x/>
    </i>
    <i>
      <x v="5312"/>
      <x/>
    </i>
    <i>
      <x v="5313"/>
      <x/>
    </i>
    <i>
      <x v="5314"/>
      <x/>
    </i>
    <i>
      <x v="5315"/>
      <x/>
    </i>
    <i>
      <x v="5316"/>
      <x/>
    </i>
    <i>
      <x v="5317"/>
      <x/>
    </i>
    <i>
      <x v="5318"/>
      <x/>
    </i>
    <i>
      <x v="5319"/>
      <x/>
    </i>
    <i>
      <x v="5320"/>
      <x/>
    </i>
    <i>
      <x v="5321"/>
      <x/>
    </i>
    <i>
      <x v="5322"/>
      <x/>
    </i>
    <i>
      <x v="5323"/>
      <x/>
    </i>
    <i>
      <x v="5324"/>
      <x/>
    </i>
    <i>
      <x v="5325"/>
      <x/>
    </i>
    <i>
      <x v="5326"/>
      <x/>
    </i>
    <i>
      <x v="5327"/>
      <x/>
    </i>
    <i>
      <x v="5328"/>
      <x/>
    </i>
    <i>
      <x v="5329"/>
      <x/>
    </i>
    <i>
      <x v="5330"/>
      <x/>
    </i>
    <i>
      <x v="5331"/>
      <x/>
    </i>
    <i>
      <x v="5332"/>
      <x/>
    </i>
    <i>
      <x v="5333"/>
      <x/>
    </i>
    <i>
      <x v="5334"/>
      <x/>
    </i>
    <i>
      <x v="5335"/>
      <x/>
    </i>
    <i>
      <x v="5336"/>
      <x/>
    </i>
    <i>
      <x v="5337"/>
      <x/>
    </i>
    <i>
      <x v="5338"/>
      <x/>
    </i>
    <i>
      <x v="5339"/>
      <x/>
    </i>
    <i>
      <x v="5340"/>
      <x/>
    </i>
    <i>
      <x v="5341"/>
      <x/>
    </i>
    <i>
      <x v="5342"/>
      <x/>
    </i>
    <i>
      <x v="5343"/>
      <x/>
    </i>
    <i>
      <x v="5344"/>
      <x/>
    </i>
    <i>
      <x v="5345"/>
      <x/>
    </i>
    <i>
      <x v="5346"/>
      <x/>
    </i>
    <i>
      <x v="5347"/>
      <x/>
    </i>
    <i>
      <x v="5348"/>
      <x/>
    </i>
    <i>
      <x v="5349"/>
      <x/>
    </i>
    <i>
      <x v="5350"/>
      <x/>
    </i>
    <i>
      <x v="5351"/>
      <x/>
    </i>
    <i>
      <x v="5352"/>
      <x/>
    </i>
    <i>
      <x v="5353"/>
      <x/>
    </i>
    <i>
      <x v="5354"/>
      <x/>
    </i>
    <i>
      <x v="5355"/>
      <x/>
    </i>
    <i>
      <x v="5356"/>
      <x/>
    </i>
    <i>
      <x v="5357"/>
      <x/>
    </i>
    <i>
      <x v="5358"/>
      <x/>
    </i>
    <i>
      <x v="5359"/>
      <x/>
    </i>
    <i>
      <x v="5360"/>
      <x/>
    </i>
    <i>
      <x v="5361"/>
      <x/>
    </i>
    <i>
      <x v="5362"/>
      <x/>
    </i>
    <i>
      <x v="5363"/>
      <x/>
    </i>
    <i>
      <x v="5364"/>
      <x/>
    </i>
    <i>
      <x v="5365"/>
      <x/>
    </i>
    <i>
      <x v="5366"/>
      <x/>
    </i>
    <i>
      <x v="5367"/>
      <x/>
    </i>
    <i>
      <x v="5368"/>
      <x/>
    </i>
    <i>
      <x v="5369"/>
      <x/>
    </i>
    <i>
      <x v="5370"/>
      <x/>
    </i>
    <i>
      <x v="5371"/>
      <x/>
    </i>
    <i>
      <x v="5372"/>
      <x/>
    </i>
    <i>
      <x v="5373"/>
      <x/>
    </i>
    <i>
      <x v="5374"/>
      <x/>
    </i>
    <i>
      <x v="5375"/>
      <x/>
    </i>
    <i>
      <x v="5376"/>
      <x/>
    </i>
    <i>
      <x v="5377"/>
      <x/>
    </i>
    <i>
      <x v="5378"/>
      <x/>
    </i>
    <i>
      <x v="5379"/>
      <x/>
    </i>
    <i>
      <x v="5380"/>
      <x/>
    </i>
    <i>
      <x v="5381"/>
      <x/>
    </i>
    <i>
      <x v="5382"/>
      <x/>
    </i>
    <i>
      <x v="5383"/>
      <x/>
    </i>
    <i>
      <x v="5384"/>
      <x/>
    </i>
    <i>
      <x v="5385"/>
      <x/>
    </i>
    <i>
      <x v="5386"/>
      <x/>
    </i>
    <i>
      <x v="5387"/>
      <x/>
    </i>
    <i>
      <x v="5388"/>
      <x/>
    </i>
    <i>
      <x v="5389"/>
      <x/>
    </i>
    <i>
      <x v="5390"/>
      <x/>
    </i>
    <i>
      <x v="5391"/>
      <x/>
    </i>
    <i>
      <x v="5392"/>
      <x/>
    </i>
    <i>
      <x v="5393"/>
      <x/>
    </i>
    <i>
      <x v="5394"/>
      <x/>
    </i>
    <i>
      <x v="5395"/>
      <x/>
    </i>
    <i>
      <x v="5396"/>
      <x/>
    </i>
    <i>
      <x v="5397"/>
      <x/>
    </i>
    <i>
      <x v="5398"/>
      <x/>
    </i>
    <i>
      <x v="5399"/>
      <x/>
    </i>
    <i>
      <x v="5400"/>
      <x/>
    </i>
    <i>
      <x v="5401"/>
      <x/>
    </i>
    <i>
      <x v="5402"/>
      <x/>
    </i>
    <i>
      <x v="5403"/>
      <x/>
    </i>
    <i>
      <x v="5404"/>
      <x/>
    </i>
    <i>
      <x v="5405"/>
      <x/>
    </i>
    <i>
      <x v="5406"/>
      <x/>
    </i>
    <i>
      <x v="5407"/>
      <x/>
    </i>
    <i>
      <x v="5408"/>
      <x/>
    </i>
    <i>
      <x v="5409"/>
      <x/>
    </i>
    <i>
      <x v="5410"/>
      <x/>
    </i>
    <i>
      <x v="5411"/>
      <x/>
    </i>
    <i>
      <x v="5412"/>
      <x/>
    </i>
    <i>
      <x v="5413"/>
      <x/>
    </i>
    <i>
      <x v="5414"/>
      <x/>
    </i>
    <i>
      <x v="5415"/>
      <x/>
    </i>
    <i>
      <x v="5416"/>
      <x/>
    </i>
    <i>
      <x v="5417"/>
      <x/>
    </i>
    <i>
      <x v="5418"/>
      <x/>
    </i>
    <i>
      <x v="5419"/>
      <x/>
    </i>
    <i>
      <x v="5420"/>
      <x v="38"/>
    </i>
    <i>
      <x v="5421"/>
      <x v="25"/>
    </i>
    <i>
      <x v="5422"/>
      <x/>
    </i>
    <i>
      <x v="5423"/>
      <x/>
    </i>
    <i>
      <x v="5424"/>
      <x/>
    </i>
    <i>
      <x v="5425"/>
      <x/>
    </i>
    <i>
      <x v="5426"/>
      <x/>
    </i>
    <i>
      <x v="5427"/>
      <x/>
    </i>
    <i>
      <x v="5428"/>
      <x/>
    </i>
    <i>
      <x v="5429"/>
      <x/>
    </i>
    <i>
      <x v="5430"/>
      <x/>
    </i>
    <i>
      <x v="5431"/>
      <x/>
    </i>
    <i>
      <x v="5432"/>
      <x/>
    </i>
    <i>
      <x v="5433"/>
      <x/>
    </i>
    <i>
      <x v="5434"/>
      <x/>
    </i>
    <i>
      <x v="5435"/>
      <x/>
    </i>
    <i>
      <x v="5436"/>
      <x v="37"/>
    </i>
    <i>
      <x v="5437"/>
      <x/>
    </i>
    <i>
      <x v="5438"/>
      <x/>
    </i>
    <i>
      <x v="5439"/>
      <x/>
    </i>
    <i>
      <x v="5440"/>
      <x/>
    </i>
    <i>
      <x v="5441"/>
      <x/>
    </i>
    <i>
      <x v="5442"/>
      <x/>
    </i>
    <i>
      <x v="5443"/>
      <x/>
    </i>
    <i>
      <x v="5444"/>
      <x/>
    </i>
    <i>
      <x v="5445"/>
      <x/>
    </i>
    <i>
      <x v="5446"/>
      <x/>
    </i>
    <i>
      <x v="5447"/>
      <x/>
    </i>
    <i>
      <x v="5448"/>
      <x/>
    </i>
    <i>
      <x v="5449"/>
      <x/>
    </i>
    <i>
      <x v="5450"/>
      <x/>
    </i>
    <i>
      <x v="5451"/>
      <x/>
    </i>
    <i>
      <x v="5452"/>
      <x/>
    </i>
    <i>
      <x v="5453"/>
      <x/>
    </i>
    <i>
      <x v="5454"/>
      <x/>
    </i>
    <i>
      <x v="5455"/>
      <x/>
    </i>
    <i>
      <x v="5456"/>
      <x/>
    </i>
    <i>
      <x v="5457"/>
      <x/>
    </i>
    <i>
      <x v="5458"/>
      <x/>
    </i>
    <i>
      <x v="5459"/>
      <x/>
    </i>
    <i>
      <x v="5460"/>
      <x/>
    </i>
    <i>
      <x v="5461"/>
      <x/>
    </i>
    <i>
      <x v="5462"/>
      <x/>
    </i>
    <i>
      <x v="5463"/>
      <x/>
    </i>
    <i>
      <x v="5464"/>
      <x/>
    </i>
    <i>
      <x v="5465"/>
      <x/>
    </i>
    <i>
      <x v="5466"/>
      <x/>
    </i>
    <i>
      <x v="5467"/>
      <x/>
    </i>
    <i>
      <x v="5468"/>
      <x/>
    </i>
    <i>
      <x v="5469"/>
      <x/>
    </i>
    <i>
      <x v="5470"/>
      <x/>
    </i>
    <i>
      <x v="5471"/>
      <x/>
    </i>
    <i>
      <x v="5472"/>
      <x/>
    </i>
    <i>
      <x v="5473"/>
      <x/>
    </i>
    <i>
      <x v="5474"/>
      <x/>
    </i>
    <i>
      <x v="5475"/>
      <x/>
    </i>
    <i>
      <x v="5476"/>
      <x/>
    </i>
    <i>
      <x v="5477"/>
      <x/>
    </i>
    <i>
      <x v="5478"/>
      <x/>
    </i>
    <i>
      <x v="5479"/>
      <x/>
    </i>
    <i>
      <x v="5480"/>
      <x/>
    </i>
    <i>
      <x v="5481"/>
      <x/>
    </i>
    <i>
      <x v="5482"/>
      <x/>
    </i>
    <i>
      <x v="5483"/>
      <x/>
    </i>
    <i>
      <x v="5484"/>
      <x/>
    </i>
    <i>
      <x v="5485"/>
      <x/>
    </i>
    <i>
      <x v="5486"/>
      <x/>
    </i>
    <i>
      <x v="5487"/>
      <x/>
    </i>
    <i>
      <x v="5488"/>
      <x/>
    </i>
    <i>
      <x v="5489"/>
      <x/>
    </i>
    <i>
      <x v="5490"/>
      <x/>
    </i>
    <i>
      <x v="5491"/>
      <x/>
    </i>
    <i>
      <x v="5492"/>
      <x/>
    </i>
    <i>
      <x v="5493"/>
      <x/>
    </i>
    <i>
      <x v="5494"/>
      <x/>
    </i>
    <i>
      <x v="5495"/>
      <x/>
    </i>
    <i>
      <x v="5496"/>
      <x/>
    </i>
    <i>
      <x v="5497"/>
      <x/>
    </i>
    <i>
      <x v="5498"/>
      <x/>
    </i>
    <i>
      <x v="5499"/>
      <x/>
    </i>
    <i>
      <x v="5500"/>
      <x/>
    </i>
    <i>
      <x v="5501"/>
      <x/>
    </i>
    <i>
      <x v="5502"/>
      <x/>
    </i>
    <i>
      <x v="5503"/>
      <x/>
    </i>
    <i>
      <x v="5504"/>
      <x/>
    </i>
    <i>
      <x v="5505"/>
      <x/>
    </i>
    <i>
      <x v="5506"/>
      <x/>
    </i>
    <i>
      <x v="5507"/>
      <x/>
    </i>
    <i>
      <x v="5508"/>
      <x/>
    </i>
    <i>
      <x v="5509"/>
      <x/>
    </i>
    <i>
      <x v="5510"/>
      <x/>
    </i>
    <i>
      <x v="5511"/>
      <x/>
    </i>
    <i>
      <x v="5512"/>
      <x/>
    </i>
    <i>
      <x v="5513"/>
      <x/>
    </i>
    <i>
      <x v="5514"/>
      <x/>
    </i>
    <i>
      <x v="5515"/>
      <x/>
    </i>
    <i>
      <x v="5516"/>
      <x/>
    </i>
    <i>
      <x v="5517"/>
      <x/>
    </i>
    <i>
      <x v="5518"/>
      <x/>
    </i>
    <i>
      <x v="5519"/>
      <x/>
    </i>
    <i>
      <x v="5520"/>
      <x/>
    </i>
    <i>
      <x v="5521"/>
      <x/>
    </i>
    <i>
      <x v="5522"/>
      <x/>
    </i>
    <i>
      <x v="5523"/>
      <x/>
    </i>
    <i>
      <x v="5524"/>
      <x/>
    </i>
    <i>
      <x v="5525"/>
      <x/>
    </i>
    <i>
      <x v="5526"/>
      <x/>
    </i>
    <i>
      <x v="5527"/>
      <x/>
    </i>
    <i>
      <x v="5528"/>
      <x/>
    </i>
    <i>
      <x v="5529"/>
      <x/>
    </i>
    <i>
      <x v="5530"/>
      <x/>
    </i>
    <i>
      <x v="5531"/>
      <x/>
    </i>
    <i>
      <x v="5532"/>
      <x/>
    </i>
    <i>
      <x v="5533"/>
      <x/>
    </i>
    <i>
      <x v="5534"/>
      <x/>
    </i>
    <i>
      <x v="5535"/>
      <x/>
    </i>
    <i>
      <x v="5536"/>
      <x/>
    </i>
    <i>
      <x v="5537"/>
      <x/>
    </i>
    <i>
      <x v="5538"/>
      <x/>
    </i>
    <i>
      <x v="5539"/>
      <x/>
    </i>
    <i>
      <x v="5540"/>
      <x/>
    </i>
    <i>
      <x v="5541"/>
      <x/>
    </i>
    <i>
      <x v="5542"/>
      <x/>
    </i>
    <i>
      <x v="5543"/>
      <x/>
    </i>
    <i>
      <x v="5544"/>
      <x/>
    </i>
    <i>
      <x v="5545"/>
      <x/>
    </i>
    <i>
      <x v="5546"/>
      <x/>
    </i>
    <i>
      <x v="5547"/>
      <x/>
    </i>
    <i>
      <x v="5548"/>
      <x/>
    </i>
    <i>
      <x v="5549"/>
      <x/>
    </i>
    <i>
      <x v="5550"/>
      <x/>
    </i>
    <i>
      <x v="5551"/>
      <x/>
    </i>
    <i>
      <x v="5552"/>
      <x/>
    </i>
    <i>
      <x v="5553"/>
      <x/>
    </i>
    <i>
      <x v="5554"/>
      <x/>
    </i>
    <i>
      <x v="5555"/>
      <x/>
    </i>
    <i>
      <x v="5556"/>
      <x/>
    </i>
    <i>
      <x v="5557"/>
      <x/>
    </i>
    <i>
      <x v="5558"/>
      <x/>
    </i>
    <i>
      <x v="5559"/>
      <x/>
    </i>
    <i>
      <x v="5560"/>
      <x/>
    </i>
    <i>
      <x v="5561"/>
      <x/>
    </i>
    <i>
      <x v="5562"/>
      <x/>
    </i>
    <i>
      <x v="5563"/>
      <x/>
    </i>
    <i>
      <x v="5564"/>
      <x/>
    </i>
    <i>
      <x v="5565"/>
      <x/>
    </i>
    <i>
      <x v="5566"/>
      <x/>
    </i>
    <i>
      <x v="5567"/>
      <x/>
    </i>
    <i>
      <x v="5568"/>
      <x/>
    </i>
    <i>
      <x v="5569"/>
      <x/>
    </i>
    <i>
      <x v="5570"/>
      <x/>
    </i>
    <i>
      <x v="5571"/>
      <x/>
    </i>
    <i>
      <x v="5572"/>
      <x/>
    </i>
    <i>
      <x v="5573"/>
      <x/>
    </i>
    <i>
      <x v="5574"/>
      <x/>
    </i>
    <i>
      <x v="5575"/>
      <x/>
    </i>
    <i>
      <x v="5576"/>
      <x/>
    </i>
    <i>
      <x v="5577"/>
      <x/>
    </i>
    <i>
      <x v="5578"/>
      <x/>
    </i>
    <i>
      <x v="5579"/>
      <x/>
    </i>
    <i>
      <x v="5580"/>
      <x/>
    </i>
    <i>
      <x v="5581"/>
      <x/>
    </i>
    <i>
      <x v="5582"/>
      <x/>
    </i>
    <i>
      <x v="5583"/>
      <x/>
    </i>
    <i>
      <x v="5584"/>
      <x/>
    </i>
    <i>
      <x v="5585"/>
      <x/>
    </i>
    <i>
      <x v="5586"/>
      <x/>
    </i>
    <i>
      <x v="5587"/>
      <x/>
    </i>
    <i>
      <x v="5588"/>
      <x/>
    </i>
    <i>
      <x v="5589"/>
      <x/>
    </i>
    <i>
      <x v="5590"/>
      <x/>
    </i>
    <i>
      <x v="5591"/>
      <x/>
    </i>
    <i>
      <x v="5592"/>
      <x/>
    </i>
    <i>
      <x v="5593"/>
      <x/>
    </i>
    <i>
      <x v="5594"/>
      <x/>
    </i>
    <i>
      <x v="5595"/>
      <x/>
    </i>
    <i>
      <x v="5596"/>
      <x/>
    </i>
    <i>
      <x v="5597"/>
      <x/>
    </i>
    <i>
      <x v="5598"/>
      <x/>
    </i>
    <i>
      <x v="5599"/>
      <x/>
    </i>
    <i>
      <x v="5600"/>
      <x/>
    </i>
    <i>
      <x v="5601"/>
      <x/>
    </i>
    <i>
      <x v="5602"/>
      <x/>
    </i>
    <i>
      <x v="5603"/>
      <x/>
    </i>
    <i>
      <x v="5604"/>
      <x/>
    </i>
    <i>
      <x v="5605"/>
      <x/>
    </i>
    <i>
      <x v="5606"/>
      <x/>
    </i>
    <i>
      <x v="5607"/>
      <x/>
    </i>
    <i>
      <x v="5608"/>
      <x/>
    </i>
    <i>
      <x v="5609"/>
      <x/>
    </i>
    <i>
      <x v="5610"/>
      <x/>
    </i>
    <i>
      <x v="5611"/>
      <x/>
    </i>
    <i>
      <x v="5612"/>
      <x/>
    </i>
    <i>
      <x v="5613"/>
      <x/>
    </i>
    <i>
      <x v="5614"/>
      <x/>
    </i>
    <i>
      <x v="5615"/>
      <x/>
    </i>
    <i>
      <x v="5616"/>
      <x/>
    </i>
    <i>
      <x v="5617"/>
      <x/>
    </i>
    <i>
      <x v="5618"/>
      <x/>
    </i>
    <i>
      <x v="5619"/>
      <x/>
    </i>
    <i>
      <x v="5620"/>
      <x/>
    </i>
    <i>
      <x v="5621"/>
      <x/>
    </i>
    <i>
      <x v="5622"/>
      <x/>
    </i>
    <i>
      <x v="5623"/>
      <x/>
    </i>
    <i>
      <x v="5624"/>
      <x/>
    </i>
    <i>
      <x v="5625"/>
      <x/>
    </i>
    <i>
      <x v="5626"/>
      <x/>
    </i>
    <i>
      <x v="5627"/>
      <x/>
    </i>
    <i>
      <x v="5628"/>
      <x/>
    </i>
    <i>
      <x v="5629"/>
      <x/>
    </i>
    <i>
      <x v="5630"/>
      <x/>
    </i>
    <i>
      <x v="5631"/>
      <x/>
    </i>
    <i>
      <x v="5632"/>
      <x/>
    </i>
    <i>
      <x v="5633"/>
      <x/>
    </i>
    <i>
      <x v="5634"/>
      <x/>
    </i>
    <i>
      <x v="5635"/>
      <x/>
    </i>
    <i>
      <x v="5636"/>
      <x/>
    </i>
    <i>
      <x v="5637"/>
      <x/>
    </i>
    <i>
      <x v="5638"/>
      <x/>
    </i>
    <i>
      <x v="5639"/>
      <x/>
    </i>
    <i>
      <x v="5640"/>
      <x/>
    </i>
    <i>
      <x v="5641"/>
      <x/>
    </i>
    <i>
      <x v="5642"/>
      <x/>
    </i>
    <i>
      <x v="5643"/>
      <x/>
    </i>
    <i>
      <x v="5644"/>
      <x/>
    </i>
    <i>
      <x v="5645"/>
      <x/>
    </i>
    <i>
      <x v="5646"/>
      <x/>
    </i>
    <i>
      <x v="5647"/>
      <x/>
    </i>
    <i>
      <x v="5648"/>
      <x/>
    </i>
    <i>
      <x v="5649"/>
      <x/>
    </i>
    <i>
      <x v="5650"/>
      <x/>
    </i>
    <i>
      <x v="5651"/>
      <x/>
    </i>
    <i>
      <x v="5652"/>
      <x/>
    </i>
    <i>
      <x v="5653"/>
      <x/>
    </i>
    <i>
      <x v="5654"/>
      <x/>
    </i>
    <i>
      <x v="5655"/>
      <x/>
    </i>
    <i>
      <x v="5656"/>
      <x/>
    </i>
    <i>
      <x v="5657"/>
      <x/>
    </i>
    <i>
      <x v="5658"/>
      <x/>
    </i>
    <i>
      <x v="5659"/>
      <x/>
    </i>
    <i>
      <x v="5660"/>
      <x/>
    </i>
    <i>
      <x v="5661"/>
      <x/>
    </i>
    <i>
      <x v="5662"/>
      <x/>
    </i>
    <i>
      <x v="5663"/>
      <x/>
    </i>
    <i>
      <x v="5664"/>
      <x/>
    </i>
    <i>
      <x v="5665"/>
      <x/>
    </i>
    <i>
      <x v="5666"/>
      <x/>
    </i>
    <i>
      <x v="5667"/>
      <x/>
    </i>
    <i>
      <x v="5668"/>
      <x/>
    </i>
    <i>
      <x v="5669"/>
      <x/>
    </i>
    <i>
      <x v="5670"/>
      <x/>
    </i>
    <i>
      <x v="5671"/>
      <x/>
    </i>
    <i>
      <x v="5672"/>
      <x/>
    </i>
    <i>
      <x v="5673"/>
      <x/>
    </i>
    <i>
      <x v="5674"/>
      <x/>
    </i>
    <i>
      <x v="5675"/>
      <x/>
    </i>
    <i>
      <x v="5676"/>
      <x/>
    </i>
    <i>
      <x v="5677"/>
      <x/>
    </i>
    <i>
      <x v="5678"/>
      <x/>
    </i>
    <i>
      <x v="5679"/>
      <x/>
    </i>
    <i>
      <x v="5680"/>
      <x/>
    </i>
    <i>
      <x v="5681"/>
      <x/>
    </i>
    <i>
      <x v="5682"/>
      <x/>
    </i>
    <i>
      <x v="5683"/>
      <x/>
    </i>
    <i>
      <x v="5684"/>
      <x/>
    </i>
    <i>
      <x v="5685"/>
      <x/>
    </i>
    <i>
      <x v="5686"/>
      <x/>
    </i>
    <i>
      <x v="5687"/>
      <x/>
    </i>
    <i>
      <x v="5688"/>
      <x/>
    </i>
    <i>
      <x v="5689"/>
      <x/>
    </i>
    <i>
      <x v="5690"/>
      <x/>
    </i>
    <i>
      <x v="5691"/>
      <x/>
    </i>
    <i>
      <x v="5692"/>
      <x/>
    </i>
    <i>
      <x v="5693"/>
      <x/>
    </i>
    <i>
      <x v="5694"/>
      <x/>
    </i>
    <i>
      <x v="5695"/>
      <x/>
    </i>
    <i>
      <x v="5696"/>
      <x/>
    </i>
    <i>
      <x v="5697"/>
      <x/>
    </i>
    <i>
      <x v="5698"/>
      <x/>
    </i>
    <i>
      <x v="5699"/>
      <x/>
    </i>
    <i>
      <x v="5700"/>
      <x/>
    </i>
    <i>
      <x v="5701"/>
      <x/>
    </i>
    <i>
      <x v="5702"/>
      <x/>
    </i>
    <i>
      <x v="5703"/>
      <x/>
    </i>
    <i>
      <x v="5704"/>
      <x/>
    </i>
    <i>
      <x v="5705"/>
      <x/>
    </i>
    <i>
      <x v="5706"/>
      <x/>
    </i>
    <i>
      <x v="5707"/>
      <x/>
    </i>
    <i>
      <x v="5708"/>
      <x/>
    </i>
    <i>
      <x v="5709"/>
      <x/>
    </i>
    <i>
      <x v="5710"/>
      <x/>
    </i>
    <i>
      <x v="5711"/>
      <x/>
    </i>
    <i>
      <x v="5712"/>
      <x/>
    </i>
    <i>
      <x v="5713"/>
      <x/>
    </i>
    <i>
      <x v="5714"/>
      <x/>
    </i>
    <i>
      <x v="5715"/>
      <x/>
    </i>
    <i>
      <x v="5716"/>
      <x/>
    </i>
    <i>
      <x v="5717"/>
      <x/>
    </i>
    <i>
      <x v="5718"/>
      <x/>
    </i>
    <i>
      <x v="5719"/>
      <x/>
    </i>
    <i>
      <x v="5720"/>
      <x/>
    </i>
    <i>
      <x v="5721"/>
      <x/>
    </i>
    <i>
      <x v="5722"/>
      <x/>
    </i>
    <i>
      <x v="5723"/>
      <x/>
    </i>
    <i>
      <x v="5724"/>
      <x/>
    </i>
    <i>
      <x v="5725"/>
      <x/>
    </i>
    <i>
      <x v="5726"/>
      <x/>
    </i>
    <i>
      <x v="5727"/>
      <x/>
    </i>
    <i>
      <x v="5728"/>
      <x/>
    </i>
    <i>
      <x v="5729"/>
      <x/>
    </i>
    <i>
      <x v="5730"/>
      <x v="40"/>
    </i>
    <i>
      <x v="5731"/>
      <x/>
    </i>
    <i>
      <x v="5732"/>
      <x/>
    </i>
    <i>
      <x v="5733"/>
      <x/>
    </i>
    <i>
      <x v="5734"/>
      <x/>
    </i>
    <i>
      <x v="5735"/>
      <x/>
    </i>
    <i>
      <x v="5736"/>
      <x/>
    </i>
    <i>
      <x v="5737"/>
      <x/>
    </i>
    <i>
      <x v="5738"/>
      <x/>
    </i>
    <i>
      <x v="5739"/>
      <x/>
    </i>
    <i>
      <x v="5740"/>
      <x/>
    </i>
    <i>
      <x v="5741"/>
      <x/>
    </i>
    <i>
      <x v="5742"/>
      <x/>
    </i>
    <i>
      <x v="5743"/>
      <x/>
    </i>
    <i>
      <x v="5744"/>
      <x/>
    </i>
    <i>
      <x v="5745"/>
      <x/>
    </i>
    <i>
      <x v="5746"/>
      <x/>
    </i>
    <i>
      <x v="5747"/>
      <x/>
    </i>
    <i>
      <x v="5748"/>
      <x/>
    </i>
    <i>
      <x v="5749"/>
      <x/>
    </i>
    <i>
      <x v="5750"/>
      <x/>
    </i>
    <i>
      <x v="5751"/>
      <x/>
    </i>
    <i>
      <x v="5752"/>
      <x/>
    </i>
    <i>
      <x v="5753"/>
      <x/>
    </i>
    <i>
      <x v="5754"/>
      <x/>
    </i>
    <i>
      <x v="5755"/>
      <x/>
    </i>
    <i>
      <x v="5756"/>
      <x/>
    </i>
    <i>
      <x v="5757"/>
      <x/>
    </i>
    <i>
      <x v="5758"/>
      <x/>
    </i>
    <i>
      <x v="5759"/>
      <x/>
    </i>
    <i>
      <x v="5760"/>
      <x/>
    </i>
    <i>
      <x v="5761"/>
      <x/>
    </i>
    <i>
      <x v="5762"/>
      <x/>
    </i>
    <i>
      <x v="5763"/>
      <x/>
    </i>
    <i>
      <x v="5764"/>
      <x/>
    </i>
    <i>
      <x v="5765"/>
      <x/>
    </i>
    <i>
      <x v="5766"/>
      <x/>
    </i>
    <i>
      <x v="5767"/>
      <x/>
    </i>
    <i>
      <x v="5768"/>
      <x/>
    </i>
    <i>
      <x v="5769"/>
      <x/>
    </i>
    <i>
      <x v="5770"/>
      <x/>
    </i>
    <i>
      <x v="5771"/>
      <x/>
    </i>
    <i>
      <x v="5772"/>
      <x/>
    </i>
    <i>
      <x v="5773"/>
      <x/>
    </i>
    <i>
      <x v="5774"/>
      <x/>
    </i>
    <i>
      <x v="5775"/>
      <x/>
    </i>
    <i>
      <x v="5776"/>
      <x/>
    </i>
    <i>
      <x v="5777"/>
      <x/>
    </i>
    <i>
      <x v="5778"/>
      <x/>
    </i>
    <i>
      <x v="5779"/>
      <x/>
    </i>
    <i>
      <x v="5780"/>
      <x/>
    </i>
    <i>
      <x v="5781"/>
      <x/>
    </i>
    <i>
      <x v="5782"/>
      <x/>
    </i>
    <i>
      <x v="5783"/>
      <x/>
    </i>
    <i>
      <x v="5784"/>
      <x/>
    </i>
    <i>
      <x v="5785"/>
      <x/>
    </i>
    <i>
      <x v="5786"/>
      <x/>
    </i>
    <i>
      <x v="5787"/>
      <x/>
    </i>
    <i>
      <x v="5788"/>
      <x/>
    </i>
    <i>
      <x v="5789"/>
      <x/>
    </i>
    <i>
      <x v="5790"/>
      <x/>
    </i>
    <i>
      <x v="5791"/>
      <x/>
    </i>
    <i>
      <x v="5792"/>
      <x/>
    </i>
    <i>
      <x v="5793"/>
      <x/>
    </i>
    <i>
      <x v="5794"/>
      <x/>
    </i>
    <i>
      <x v="5795"/>
      <x/>
    </i>
    <i>
      <x v="5796"/>
      <x/>
    </i>
    <i>
      <x v="5797"/>
      <x/>
    </i>
    <i>
      <x v="5798"/>
      <x/>
    </i>
    <i>
      <x v="5799"/>
      <x/>
    </i>
    <i>
      <x v="5800"/>
      <x/>
    </i>
    <i>
      <x v="5801"/>
      <x/>
    </i>
    <i>
      <x v="5802"/>
      <x/>
    </i>
    <i>
      <x v="5803"/>
      <x/>
    </i>
    <i>
      <x v="5804"/>
      <x/>
    </i>
    <i>
      <x v="5805"/>
      <x/>
    </i>
    <i>
      <x v="5806"/>
      <x/>
    </i>
    <i>
      <x v="5807"/>
      <x/>
    </i>
    <i>
      <x v="5808"/>
      <x/>
    </i>
    <i>
      <x v="5809"/>
      <x/>
    </i>
    <i>
      <x v="5810"/>
      <x/>
    </i>
    <i>
      <x v="5811"/>
      <x/>
    </i>
    <i>
      <x v="5812"/>
      <x/>
    </i>
    <i>
      <x v="5813"/>
      <x/>
    </i>
    <i>
      <x v="5814"/>
      <x/>
    </i>
    <i>
      <x v="5815"/>
      <x/>
    </i>
    <i>
      <x v="5816"/>
      <x/>
    </i>
    <i>
      <x v="5817"/>
      <x/>
    </i>
    <i>
      <x v="5818"/>
      <x/>
    </i>
    <i>
      <x v="5819"/>
      <x/>
    </i>
    <i>
      <x v="5820"/>
      <x/>
    </i>
    <i>
      <x v="5821"/>
      <x/>
    </i>
    <i>
      <x v="5822"/>
      <x/>
    </i>
    <i>
      <x v="5823"/>
      <x/>
    </i>
    <i>
      <x v="5824"/>
      <x/>
    </i>
    <i>
      <x v="5825"/>
      <x/>
    </i>
    <i>
      <x v="5826"/>
      <x/>
    </i>
    <i>
      <x v="5827"/>
      <x/>
    </i>
    <i>
      <x v="5828"/>
      <x/>
    </i>
    <i>
      <x v="5829"/>
      <x/>
    </i>
    <i>
      <x v="5830"/>
      <x/>
    </i>
    <i>
      <x v="5831"/>
      <x/>
    </i>
    <i>
      <x v="5832"/>
      <x/>
    </i>
    <i>
      <x v="5833"/>
      <x/>
    </i>
    <i>
      <x v="5834"/>
      <x/>
    </i>
    <i>
      <x v="5835"/>
      <x/>
    </i>
    <i>
      <x v="5836"/>
      <x/>
    </i>
    <i>
      <x v="5837"/>
      <x/>
    </i>
    <i>
      <x v="5838"/>
      <x/>
    </i>
    <i>
      <x v="5839"/>
      <x/>
    </i>
    <i>
      <x v="5840"/>
      <x/>
    </i>
    <i>
      <x v="5841"/>
      <x/>
    </i>
    <i>
      <x v="5842"/>
      <x/>
    </i>
    <i>
      <x v="5843"/>
      <x/>
    </i>
    <i>
      <x v="5844"/>
      <x/>
    </i>
    <i>
      <x v="5845"/>
      <x/>
    </i>
    <i>
      <x v="5846"/>
      <x/>
    </i>
    <i>
      <x v="5847"/>
      <x/>
    </i>
    <i>
      <x v="5848"/>
      <x/>
    </i>
    <i>
      <x v="5849"/>
      <x/>
    </i>
    <i>
      <x v="5850"/>
      <x/>
    </i>
    <i>
      <x v="5851"/>
      <x/>
    </i>
    <i>
      <x v="5852"/>
      <x/>
    </i>
    <i>
      <x v="5853"/>
      <x/>
    </i>
    <i>
      <x v="5854"/>
      <x/>
    </i>
    <i>
      <x v="5855"/>
      <x/>
    </i>
    <i>
      <x v="5856"/>
      <x/>
    </i>
    <i>
      <x v="5857"/>
      <x/>
    </i>
    <i>
      <x v="5858"/>
      <x/>
    </i>
    <i>
      <x v="5859"/>
      <x/>
    </i>
    <i>
      <x v="5860"/>
      <x/>
    </i>
    <i>
      <x v="5861"/>
      <x/>
    </i>
    <i>
      <x v="5862"/>
      <x/>
    </i>
    <i>
      <x v="5863"/>
      <x/>
    </i>
    <i>
      <x v="5864"/>
      <x/>
    </i>
    <i>
      <x v="5865"/>
      <x/>
    </i>
    <i>
      <x v="5866"/>
      <x/>
    </i>
    <i>
      <x v="5867"/>
      <x/>
    </i>
    <i>
      <x v="5868"/>
      <x/>
    </i>
    <i>
      <x v="5869"/>
      <x/>
    </i>
    <i>
      <x v="5870"/>
      <x/>
    </i>
    <i>
      <x v="5871"/>
      <x/>
    </i>
    <i>
      <x v="5872"/>
      <x/>
    </i>
    <i>
      <x v="5873"/>
      <x/>
    </i>
    <i>
      <x v="5874"/>
      <x/>
    </i>
    <i>
      <x v="5875"/>
      <x/>
    </i>
    <i>
      <x v="5876"/>
      <x/>
    </i>
    <i>
      <x v="5877"/>
      <x/>
    </i>
  </rowItem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FM_Data_Model_Copy]"/>
        <x15:activeTabTopLevelEntity name="[Clea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9FEB13B-8872-485C-82D3-64FC79072321}" sourceName="Country">
  <pivotTables>
    <pivotTable tabId="10" name="PivotTable9"/>
    <pivotTable tabId="11" name="PivotTable10"/>
  </pivotTables>
  <data>
    <tabular pivotCacheId="1974144569">
      <items count="41">
        <i x="14" s="1"/>
        <i x="10" s="1"/>
        <i x="6" s="1"/>
        <i x="12" s="1"/>
        <i x="28" s="1"/>
        <i x="37" s="1"/>
        <i x="34" s="1"/>
        <i x="11" s="1"/>
        <i x="33" s="1"/>
        <i x="13" s="1"/>
        <i x="27" s="1"/>
        <i x="35" s="1"/>
        <i x="2" s="1"/>
        <i x="16" s="1"/>
        <i x="17" s="1"/>
        <i x="20" s="1"/>
        <i x="1" s="1"/>
        <i x="22" s="1"/>
        <i x="3" s="1"/>
        <i x="29" s="1"/>
        <i x="32" s="1"/>
        <i x="31" s="1"/>
        <i x="36" s="1"/>
        <i x="38" s="1"/>
        <i x="30" s="1"/>
        <i x="39" s="1"/>
        <i x="4" s="1"/>
        <i x="24" s="1"/>
        <i x="8" s="1"/>
        <i x="15" s="1"/>
        <i x="23" s="1"/>
        <i x="26" s="1"/>
        <i x="7" s="1"/>
        <i x="21" s="1"/>
        <i x="9" s="1"/>
        <i x="19" s="1"/>
        <i x="25" s="1"/>
        <i x="0" s="1"/>
        <i x="5" s="1"/>
        <i x="18" s="1"/>
        <i x="4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4653BFA2-60AB-49FA-886C-36CA453F37DB}" sourceName="[Clean_Data].[Country]">
  <pivotTables>
    <pivotTable tabId="4" name="PivotTable3"/>
  </pivotTables>
  <data>
    <olap pivotCacheId="784457480">
      <levels count="2">
        <level uniqueName="[Clean_Data].[Country].[(All)]" sourceCaption="(All)" count="0"/>
        <level uniqueName="[Clean_Data].[Country].[Country]" sourceCaption="Country" count="41">
          <ranges>
            <range startItem="0">
              <i n="[Clean_Data].[Country].&amp;[Australia]" c="Australia"/>
              <i n="[Clean_Data].[Country].&amp;[Austria]" c="Austria"/>
              <i n="[Clean_Data].[Country].&amp;[Bahrain]" c="Bahrain"/>
              <i n="[Clean_Data].[Country].&amp;[Belgium]" c="Belgium"/>
              <i n="[Clean_Data].[Country].&amp;[Brazil]" c="Brazil"/>
              <i n="[Clean_Data].[Country].&amp;[Canada]" c="Canada"/>
              <i n="[Clean_Data].[Country].&amp;[Channel Islands]" c="Channel Islands"/>
              <i n="[Clean_Data].[Country].&amp;[Cyprus]" c="Cyprus"/>
              <i n="[Clean_Data].[Country].&amp;[Czech Republic]" c="Czech Republic"/>
              <i n="[Clean_Data].[Country].&amp;[Denmark]" c="Denmark"/>
              <i n="[Clean_Data].[Country].&amp;[EIRE]" c="EIRE"/>
              <i n="[Clean_Data].[Country].&amp;[European Community]" c="European Community"/>
              <i n="[Clean_Data].[Country].&amp;[Finland]" c="Finland"/>
              <i n="[Clean_Data].[Country].&amp;[France]" c="France"/>
              <i n="[Clean_Data].[Country].&amp;[Germany]" c="Germany"/>
              <i n="[Clean_Data].[Country].&amp;[Greece]" c="Greece"/>
              <i n="[Clean_Data].[Country].&amp;[Iceland]" c="Iceland"/>
              <i n="[Clean_Data].[Country].&amp;[Israel]" c="Israel"/>
              <i n="[Clean_Data].[Country].&amp;[Italy]" c="Italy"/>
              <i n="[Clean_Data].[Country].&amp;[Japan]" c="Japan"/>
              <i n="[Clean_Data].[Country].&amp;[Korea]" c="Korea"/>
              <i n="[Clean_Data].[Country].&amp;[Lebanon]" c="Lebanon"/>
              <i n="[Clean_Data].[Country].&amp;[Lithuania]" c="Lithuania"/>
              <i n="[Clean_Data].[Country].&amp;[Malta]" c="Malta"/>
              <i n="[Clean_Data].[Country].&amp;[Netherlands]" c="Netherlands"/>
              <i n="[Clean_Data].[Country].&amp;[Nigeria]" c="Nigeria"/>
              <i n="[Clean_Data].[Country].&amp;[Norway]" c="Norway"/>
              <i n="[Clean_Data].[Country].&amp;[Poland]" c="Poland"/>
              <i n="[Clean_Data].[Country].&amp;[Portugal]" c="Portugal"/>
              <i n="[Clean_Data].[Country].&amp;[RSA]" c="RSA"/>
              <i n="[Clean_Data].[Country].&amp;[Saudi Arabia]" c="Saudi Arabia"/>
              <i n="[Clean_Data].[Country].&amp;[Singapore]" c="Singapore"/>
              <i n="[Clean_Data].[Country].&amp;[Spain]" c="Spain"/>
              <i n="[Clean_Data].[Country].&amp;[Sweden]" c="Sweden"/>
              <i n="[Clean_Data].[Country].&amp;[Switzerland]" c="Switzerland"/>
              <i n="[Clean_Data].[Country].&amp;[Thailand]" c="Thailand"/>
              <i n="[Clean_Data].[Country].&amp;[United Arab Emirates]" c="United Arab Emirates"/>
              <i n="[Clean_Data].[Country].&amp;[United Kingdom]" c="United Kingdom"/>
              <i n="[Clean_Data].[Country].&amp;[Unspecified]" c="Unspecified"/>
              <i n="[Clean_Data].[Country].&amp;[USA]" c="USA"/>
              <i n="[Clean_Data].[Country].&amp;[West Indies]" c="West Indies"/>
            </range>
          </ranges>
        </level>
      </levels>
      <selections count="1">
        <selection n="[Clean_Data].[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13FA731-1C95-4806-82EC-9B44925C18F5}" cache="Slicer_Country" caption="Country" rowHeight="247650"/>
  <slicer name="Country 1" xr10:uid="{642C632F-2750-4ED6-A76B-1F1D713CE269}" cache="Slicer_Country1" caption="Country"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10CB41-A340-48FE-AD4C-4962EA605FBF}" name="Table1" displayName="Table1" ref="A2:J5880" totalsRowShown="0">
  <autoFilter ref="A2:J5880" xr:uid="{7E10CB41-A340-48FE-AD4C-4962EA605FBF}"/>
  <tableColumns count="10">
    <tableColumn id="1" xr3:uid="{77881A53-C61C-4DBB-96F5-59D36746A00B}" name="Customer ID"/>
    <tableColumn id="2" xr3:uid="{B9F68D5F-7A7F-4641-98B5-B5CEAEAB691F}" name="Recency_Days"/>
    <tableColumn id="3" xr3:uid="{8FD4CB8F-A78C-42AD-A771-33B35E9D8627}" name="Frequency"/>
    <tableColumn id="4" xr3:uid="{797F5F92-BF39-40E1-BC8B-C245E8E8FCC5}" name="Monetary"/>
    <tableColumn id="5" xr3:uid="{080EEF85-D0C1-40DC-948C-DF635552D0AA}" name="R_Score" dataDxfId="9">
      <calculatedColumnFormula array="1">_xlfn.IFS(B3&lt;=PERCENTILE($B$3:$B$5882,0.2),5,B3&lt;=PERCENTILE($B$3:$B$5882,0.4),4,B3&lt;=PERCENTILE($B$3:$B$5882,0.6),3,B3&lt;=PERCENTILE($B$3:$B$5882,0.8),2,TRUE,1)</calculatedColumnFormula>
    </tableColumn>
    <tableColumn id="6" xr3:uid="{DBFC3B95-18B6-4426-9B3E-D283810E312E}" name="F_Score" dataDxfId="8">
      <calculatedColumnFormula array="1">_xlfn.IFS(C3&lt;=PERCENTILE($C$3:$C$5882,0.2),1,C3&lt;=PERCENTILE($C$3:$C$5882,0.4),2,C3&lt;=PERCENTILE($C$3:$C$5882,0.6),3,C3&lt;=PERCENTILE($C$3:$C$5882,0.8),4,TRUE,5)</calculatedColumnFormula>
    </tableColumn>
    <tableColumn id="7" xr3:uid="{2B29AA08-60BA-486E-B113-EA5D0DF44E96}" name="M_Score" dataDxfId="7">
      <calculatedColumnFormula array="1">_xlfn.IFS(D3&lt;=PERCENTILE($D$3:$D$5882,0.2),1,D3&lt;=PERCENTILE($D$3:$D$5882,0.4),2,D3&lt;=PERCENTILE($D$3:$D$5882,0.6),3,D3&lt;=PERCENTILE($D$3:$D$5882,0.8),4,TRUE,5)</calculatedColumnFormula>
    </tableColumn>
    <tableColumn id="8" xr3:uid="{58A4BA79-3453-4869-8BEE-E2C0D055CE97}" name="RFM_Segment" dataDxfId="6">
      <calculatedColumnFormula array="1">_xlfn.IFS(AND(E3&gt;=4,F3&gt;=4,G3&gt;=4),"Champions",AND(E3&gt;=3,F3&gt;=3,G3&gt;=3),"Loyal Customers",AND(E3&lt;=2,F3&gt;=3),"At Risk",AND(E3&lt;=2,F3&lt;=2,G3&lt;=2),"Lost",AND(E3&gt;=4,F3&lt;=2),"New/Promising",TRUE,"Needs Attention")</calculatedColumnFormula>
    </tableColumn>
    <tableColumn id="9" xr3:uid="{785228E0-D492-419E-A93B-B4B055E2ABBF}" name="Churn_Flag" dataDxfId="5">
      <calculatedColumnFormula>IF(B3&gt;90,"Churned","Active")</calculatedColumnFormula>
    </tableColumn>
    <tableColumn id="10" xr3:uid="{E99F1C9D-ACA7-48F9-9A16-B766DEF11041}" name="Country" dataDxfId="3">
      <calculatedColumnFormula>_xlfn.XLOOKUP(A3,'Country_Lookup'!$D:$D,'Country_Lookup'!$E:$E)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CA79D4-66ED-46D8-90ED-EF01069715D9}" name="Table4" displayName="Table4" ref="L2:O16" totalsRowShown="0" headerRowDxfId="0" headerRowBorderDxfId="1" tableBorderDxfId="2">
  <autoFilter ref="L2:O16" xr:uid="{57CA79D4-66ED-46D8-90ED-EF01069715D9}"/>
  <tableColumns count="4">
    <tableColumn id="1" xr3:uid="{1EC71C70-B26D-420B-9C41-BAE40C9E708F}" name="Rank">
      <calculatedColumnFormula>ROW()-2</calculatedColumnFormula>
    </tableColumn>
    <tableColumn id="2" xr3:uid="{0BC1E0D5-8FD8-49EF-B308-F5856F37C106}" name="Customer ID">
      <calculatedColumnFormula>INDEX($A$3:$A$5882,MATCH(LARGE($D$3:$D$5882,ROW()-2),$D$3:$D$5882,0))</calculatedColumnFormula>
    </tableColumn>
    <tableColumn id="3" xr3:uid="{38FE7A05-A70E-4102-8C18-C04E7AE4587D}" name="Monetary">
      <calculatedColumnFormula>LARGE($D$3:$D$5882,ROW()-2)</calculatedColumnFormula>
    </tableColumn>
    <tableColumn id="4" xr3:uid="{89867811-6383-47CB-BC31-32BD5F30D643}" name=" RFM_Segment">
      <calculatedColumnFormula>_xlfn.XLOOKUP(M3,$A$3:$A$5882,$H$3:$H$5882)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836C4-9E24-4CCF-BBE7-DA2AF223C693}" name="RFM_Base_Table" displayName="RFM_Base_Table" ref="B3:E5882" totalsRowShown="0">
  <autoFilter ref="B3:E5882" xr:uid="{884836C4-9E24-4CCF-BBE7-DA2AF223C693}"/>
  <tableColumns count="4">
    <tableColumn id="1" xr3:uid="{451B5250-6FBD-46F2-93C4-D4401A2F6286}" name="Row Labels"/>
    <tableColumn id="2" xr3:uid="{D3AAB283-E333-49FC-9443-9103926D015D}" name="Average of Recency_Days"/>
    <tableColumn id="3" xr3:uid="{0D4598B9-4E53-477A-81D6-E596DA4F549B}" name="Average of Frequency"/>
    <tableColumn id="4" xr3:uid="{235EA674-70D7-4940-8DCF-AAA2A9F5C82F}" name="Average of Moneta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FE8941-6FC6-4D11-B1C1-424280A0357C}" name="Country_Lookup" displayName="Country_Lookup" ref="D3:E5881" totalsRowShown="0">
  <autoFilter ref="D3:E5881" xr:uid="{F2FE8941-6FC6-4D11-B1C1-424280A0357C}"/>
  <tableColumns count="2">
    <tableColumn id="1" xr3:uid="{CEBDA0A2-C9D9-48AF-A0D3-7FFA43C4E051}" name="Customer ID"/>
    <tableColumn id="2" xr3:uid="{C9EA3143-61D6-4ACD-925F-CB521FFF0F43}"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C8B9-666B-4FD9-9899-CA63D950A3C4}">
  <dimension ref="B55:B58"/>
  <sheetViews>
    <sheetView showGridLines="0" showRowColHeaders="0" tabSelected="1" zoomScale="63" zoomScaleNormal="63" workbookViewId="0">
      <selection activeCell="P13" sqref="P13"/>
    </sheetView>
  </sheetViews>
  <sheetFormatPr defaultRowHeight="14.4" x14ac:dyDescent="0.3"/>
  <cols>
    <col min="2" max="2" width="11.77734375" bestFit="1" customWidth="1"/>
  </cols>
  <sheetData>
    <row r="55" spans="2:2" x14ac:dyDescent="0.3">
      <c r="B55" s="10">
        <f>SUM(RFM_Scores!D3:D5882)</f>
        <v>17743429.178000037</v>
      </c>
    </row>
    <row r="56" spans="2:2" x14ac:dyDescent="0.3">
      <c r="B56">
        <f>COUNTA(RFM_Scores!A3:A5882)</f>
        <v>5878</v>
      </c>
    </row>
    <row r="57" spans="2:2" x14ac:dyDescent="0.3">
      <c r="B57" s="4">
        <f>COUNTIF(RFM_Scores!I3:I5882,"Churned")/COUNTA(RFM_Scores!I3:I5882)</f>
        <v>0.50850629465804698</v>
      </c>
    </row>
    <row r="58" spans="2:2" x14ac:dyDescent="0.3">
      <c r="B58" s="9">
        <f>SUM(RFM_Scores!D3:D5882)/SUM(RFM_Scores!C3:C5882)</f>
        <v>479.95426378858059</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778F-EF70-4C49-9ED1-1ABDC0146D7E}">
  <dimension ref="B3:AB42"/>
  <sheetViews>
    <sheetView showGridLines="0" zoomScale="70" zoomScaleNormal="70" workbookViewId="0">
      <pane xSplit="1" ySplit="2" topLeftCell="B9" activePane="bottomRight" state="frozen"/>
      <selection pane="topRight" activeCell="B1" sqref="B1"/>
      <selection pane="bottomLeft" activeCell="A3" sqref="A3"/>
      <selection pane="bottomRight" activeCell="B3" sqref="B3"/>
    </sheetView>
  </sheetViews>
  <sheetFormatPr defaultRowHeight="14.4" x14ac:dyDescent="0.3"/>
  <cols>
    <col min="2" max="2" width="13.88671875" bestFit="1" customWidth="1"/>
    <col min="3" max="3" width="17.109375" bestFit="1" customWidth="1"/>
    <col min="4" max="27" width="4.88671875" bestFit="1" customWidth="1"/>
    <col min="28" max="28" width="10.77734375" bestFit="1" customWidth="1"/>
    <col min="29" max="36" width="4.6640625" bestFit="1" customWidth="1"/>
    <col min="37" max="37" width="4.33203125" bestFit="1" customWidth="1"/>
    <col min="38" max="47" width="4.6640625" bestFit="1" customWidth="1"/>
    <col min="48" max="48" width="4.109375" bestFit="1" customWidth="1"/>
    <col min="49" max="49" width="4.33203125" bestFit="1" customWidth="1"/>
    <col min="50" max="58" width="4.6640625" bestFit="1" customWidth="1"/>
    <col min="59" max="59" width="4.33203125" bestFit="1" customWidth="1"/>
    <col min="60" max="60" width="4.109375" bestFit="1" customWidth="1"/>
    <col min="61" max="61" width="4.33203125" bestFit="1" customWidth="1"/>
    <col min="62" max="69" width="4.6640625" bestFit="1" customWidth="1"/>
    <col min="70" max="70" width="4.109375" bestFit="1" customWidth="1"/>
    <col min="71" max="71" width="4.33203125" bestFit="1" customWidth="1"/>
    <col min="72" max="72" width="4.109375" bestFit="1" customWidth="1"/>
    <col min="73" max="73" width="4.33203125" bestFit="1" customWidth="1"/>
    <col min="74" max="80" width="4.6640625" bestFit="1" customWidth="1"/>
    <col min="81" max="81" width="3.6640625" bestFit="1" customWidth="1"/>
    <col min="82" max="82" width="4.109375" bestFit="1" customWidth="1"/>
    <col min="83" max="83" width="4.33203125" bestFit="1" customWidth="1"/>
    <col min="84" max="84" width="4.109375" bestFit="1" customWidth="1"/>
    <col min="85" max="85" width="4.33203125" bestFit="1" customWidth="1"/>
    <col min="86" max="91" width="4.6640625" bestFit="1" customWidth="1"/>
    <col min="92" max="92" width="3.77734375" bestFit="1" customWidth="1"/>
    <col min="93" max="93" width="3.6640625" bestFit="1" customWidth="1"/>
    <col min="94" max="94" width="4.109375" bestFit="1" customWidth="1"/>
    <col min="95" max="95" width="4.33203125" bestFit="1" customWidth="1"/>
    <col min="96" max="96" width="4.109375" bestFit="1" customWidth="1"/>
    <col min="97" max="97" width="4.33203125" bestFit="1" customWidth="1"/>
    <col min="98" max="102" width="4.6640625" bestFit="1" customWidth="1"/>
    <col min="103" max="103" width="4.44140625" bestFit="1" customWidth="1"/>
    <col min="104" max="104" width="3.77734375" bestFit="1" customWidth="1"/>
    <col min="105" max="105" width="3.6640625" bestFit="1" customWidth="1"/>
    <col min="106" max="106" width="4.109375" bestFit="1" customWidth="1"/>
    <col min="107" max="107" width="4.33203125" bestFit="1" customWidth="1"/>
    <col min="108" max="108" width="4.109375" bestFit="1" customWidth="1"/>
    <col min="109" max="109" width="4.33203125" bestFit="1" customWidth="1"/>
    <col min="110" max="113" width="4.6640625" bestFit="1" customWidth="1"/>
    <col min="114" max="114" width="4" bestFit="1" customWidth="1"/>
    <col min="115" max="115" width="4.44140625" bestFit="1" customWidth="1"/>
    <col min="116" max="116" width="3.77734375" bestFit="1" customWidth="1"/>
    <col min="117" max="117" width="3.6640625" bestFit="1" customWidth="1"/>
    <col min="118" max="118" width="4.109375" bestFit="1" customWidth="1"/>
    <col min="119" max="119" width="4.33203125" bestFit="1" customWidth="1"/>
    <col min="120" max="120" width="4.109375" bestFit="1" customWidth="1"/>
    <col min="121" max="121" width="4.33203125" bestFit="1" customWidth="1"/>
    <col min="122" max="122" width="4.6640625" bestFit="1" customWidth="1"/>
    <col min="123" max="123" width="4.77734375" bestFit="1" customWidth="1"/>
    <col min="124" max="124" width="4.6640625" bestFit="1" customWidth="1"/>
    <col min="125" max="125" width="4.21875" bestFit="1" customWidth="1"/>
    <col min="126" max="126" width="4" bestFit="1" customWidth="1"/>
    <col min="127" max="127" width="4.44140625" bestFit="1" customWidth="1"/>
    <col min="128" max="128" width="3.77734375" bestFit="1" customWidth="1"/>
    <col min="129" max="129" width="3.6640625" bestFit="1" customWidth="1"/>
    <col min="130" max="130" width="4.109375" bestFit="1" customWidth="1"/>
    <col min="131" max="131" width="4.33203125" bestFit="1" customWidth="1"/>
    <col min="132" max="132" width="4.109375" bestFit="1" customWidth="1"/>
    <col min="133" max="133" width="4.33203125" bestFit="1" customWidth="1"/>
    <col min="134" max="134" width="4.6640625" bestFit="1" customWidth="1"/>
    <col min="135" max="135" width="4.77734375" bestFit="1" customWidth="1"/>
    <col min="136" max="136" width="4.21875" bestFit="1" customWidth="1"/>
    <col min="137" max="138" width="4.6640625" bestFit="1" customWidth="1"/>
    <col min="139" max="139" width="4.44140625" bestFit="1" customWidth="1"/>
    <col min="140" max="140" width="4.6640625" bestFit="1" customWidth="1"/>
    <col min="141" max="141" width="3.6640625" bestFit="1" customWidth="1"/>
    <col min="142" max="142" width="4.109375" bestFit="1" customWidth="1"/>
    <col min="143" max="143" width="4.33203125" bestFit="1" customWidth="1"/>
    <col min="144" max="144" width="4.109375" bestFit="1" customWidth="1"/>
    <col min="145" max="145" width="4.33203125" bestFit="1" customWidth="1"/>
    <col min="146" max="146" width="4.6640625" bestFit="1" customWidth="1"/>
    <col min="147" max="147" width="4.77734375" bestFit="1" customWidth="1"/>
    <col min="148" max="152" width="4.6640625" bestFit="1" customWidth="1"/>
    <col min="153" max="153" width="3.6640625" bestFit="1" customWidth="1"/>
    <col min="154" max="154" width="4.109375" bestFit="1" customWidth="1"/>
    <col min="155" max="158" width="4.6640625" bestFit="1" customWidth="1"/>
    <col min="159" max="159" width="4.77734375" bestFit="1" customWidth="1"/>
    <col min="160" max="163" width="4.6640625" bestFit="1" customWidth="1"/>
    <col min="164" max="164" width="3.77734375" bestFit="1" customWidth="1"/>
    <col min="165" max="165" width="3.6640625" bestFit="1" customWidth="1"/>
    <col min="166" max="166" width="4.6640625" bestFit="1" customWidth="1"/>
    <col min="167" max="167" width="4.33203125" bestFit="1" customWidth="1"/>
    <col min="168" max="168" width="4.6640625" bestFit="1" customWidth="1"/>
    <col min="169" max="169" width="4.33203125" bestFit="1" customWidth="1"/>
    <col min="170" max="170" width="4.6640625" bestFit="1" customWidth="1"/>
    <col min="171" max="171" width="4.77734375" bestFit="1" customWidth="1"/>
    <col min="172" max="172" width="4.21875" bestFit="1" customWidth="1"/>
    <col min="173" max="174" width="4.6640625" bestFit="1" customWidth="1"/>
    <col min="175" max="175" width="4.44140625" bestFit="1" customWidth="1"/>
    <col min="176" max="176" width="3.77734375" bestFit="1" customWidth="1"/>
    <col min="177" max="178" width="4.6640625" bestFit="1" customWidth="1"/>
    <col min="179" max="179" width="4.33203125" bestFit="1" customWidth="1"/>
    <col min="180" max="180" width="4.109375" bestFit="1" customWidth="1"/>
    <col min="181" max="181" width="4.6640625" bestFit="1" customWidth="1"/>
    <col min="182" max="182" width="4.77734375" bestFit="1" customWidth="1"/>
    <col min="183" max="185" width="4.6640625" bestFit="1" customWidth="1"/>
    <col min="186" max="186" width="4.44140625" bestFit="1" customWidth="1"/>
    <col min="187" max="187" width="3.77734375" bestFit="1" customWidth="1"/>
    <col min="188" max="189" width="4.6640625" bestFit="1" customWidth="1"/>
    <col min="190" max="190" width="4.33203125" bestFit="1" customWidth="1"/>
    <col min="191" max="191" width="4.6640625" bestFit="1" customWidth="1"/>
    <col min="192" max="192" width="4.77734375" bestFit="1" customWidth="1"/>
    <col min="193" max="198" width="4.6640625" bestFit="1" customWidth="1"/>
    <col min="199" max="199" width="4.109375" bestFit="1" customWidth="1"/>
    <col min="200" max="200" width="4.6640625" bestFit="1" customWidth="1"/>
    <col min="201" max="201" width="4.77734375" bestFit="1" customWidth="1"/>
    <col min="202" max="206" width="4.6640625" bestFit="1" customWidth="1"/>
    <col min="207" max="207" width="3.6640625" bestFit="1" customWidth="1"/>
    <col min="208" max="208" width="4.6640625" bestFit="1" customWidth="1"/>
    <col min="209" max="209" width="4.77734375" bestFit="1" customWidth="1"/>
    <col min="210" max="213" width="4.6640625" bestFit="1" customWidth="1"/>
    <col min="214" max="214" width="3.77734375" bestFit="1" customWidth="1"/>
    <col min="215" max="215" width="4.6640625" bestFit="1" customWidth="1"/>
    <col min="216" max="216" width="4.77734375" bestFit="1" customWidth="1"/>
    <col min="217" max="219" width="4.6640625" bestFit="1" customWidth="1"/>
    <col min="220" max="220" width="4.44140625" bestFit="1" customWidth="1"/>
    <col min="221" max="221" width="4.6640625" bestFit="1" customWidth="1"/>
    <col min="222" max="222" width="4.77734375" bestFit="1" customWidth="1"/>
    <col min="223" max="224" width="4.6640625" bestFit="1" customWidth="1"/>
    <col min="225" max="225" width="4" bestFit="1" customWidth="1"/>
    <col min="226" max="226" width="4.6640625" bestFit="1" customWidth="1"/>
    <col min="227" max="227" width="4.77734375" bestFit="1" customWidth="1"/>
    <col min="228" max="228" width="4.6640625" bestFit="1" customWidth="1"/>
    <col min="229" max="229" width="4.21875" bestFit="1" customWidth="1"/>
    <col min="230" max="230" width="4.6640625" bestFit="1" customWidth="1"/>
    <col min="231" max="231" width="4.77734375" bestFit="1" customWidth="1"/>
    <col min="232" max="232" width="4.21875" bestFit="1" customWidth="1"/>
    <col min="233" max="233" width="4.6640625" bestFit="1" customWidth="1"/>
    <col min="234" max="234" width="4.77734375" bestFit="1" customWidth="1"/>
    <col min="235" max="235" width="4.6640625" bestFit="1" customWidth="1"/>
    <col min="236" max="236" width="4.77734375" bestFit="1" customWidth="1"/>
    <col min="237" max="237" width="10.77734375" bestFit="1" customWidth="1"/>
    <col min="238" max="238" width="6.77734375" bestFit="1" customWidth="1"/>
    <col min="239" max="240" width="5.88671875" bestFit="1" customWidth="1"/>
    <col min="241" max="241" width="6.44140625" bestFit="1" customWidth="1"/>
    <col min="242" max="242" width="6.109375" bestFit="1" customWidth="1"/>
    <col min="243" max="243" width="5.44140625" bestFit="1" customWidth="1"/>
    <col min="244" max="244" width="6.44140625" bestFit="1" customWidth="1"/>
    <col min="245" max="245" width="5.77734375" bestFit="1" customWidth="1"/>
    <col min="246" max="246" width="6" bestFit="1" customWidth="1"/>
    <col min="247" max="247" width="6.44140625" bestFit="1" customWidth="1"/>
    <col min="248" max="249" width="6" bestFit="1" customWidth="1"/>
    <col min="250" max="251" width="6.77734375" bestFit="1" customWidth="1"/>
    <col min="252" max="253" width="5.88671875" bestFit="1" customWidth="1"/>
    <col min="254" max="254" width="6.44140625" bestFit="1" customWidth="1"/>
    <col min="255" max="255" width="6.109375" bestFit="1" customWidth="1"/>
    <col min="256" max="256" width="5.44140625" bestFit="1" customWidth="1"/>
    <col min="257" max="257" width="6.44140625" bestFit="1" customWidth="1"/>
    <col min="258" max="258" width="5.77734375" bestFit="1" customWidth="1"/>
    <col min="259" max="259" width="6" bestFit="1" customWidth="1"/>
    <col min="260" max="260" width="6.44140625" bestFit="1" customWidth="1"/>
    <col min="261" max="261" width="6" bestFit="1" customWidth="1"/>
    <col min="262" max="263" width="6.77734375" bestFit="1" customWidth="1"/>
    <col min="264" max="265" width="5.88671875" bestFit="1" customWidth="1"/>
    <col min="266" max="266" width="6.44140625" bestFit="1" customWidth="1"/>
    <col min="267" max="267" width="6.109375" bestFit="1" customWidth="1"/>
    <col min="268" max="268" width="5.44140625" bestFit="1" customWidth="1"/>
    <col min="269" max="269" width="6.44140625" bestFit="1" customWidth="1"/>
    <col min="270" max="270" width="5.77734375" bestFit="1" customWidth="1"/>
    <col min="271" max="271" width="6" bestFit="1" customWidth="1"/>
    <col min="272" max="272" width="6.44140625" bestFit="1" customWidth="1"/>
    <col min="273" max="274" width="6.77734375" bestFit="1" customWidth="1"/>
    <col min="275" max="276" width="5.88671875" bestFit="1" customWidth="1"/>
    <col min="277" max="277" width="6.44140625" bestFit="1" customWidth="1"/>
    <col min="278" max="278" width="6.109375" bestFit="1" customWidth="1"/>
    <col min="279" max="279" width="5.44140625" bestFit="1" customWidth="1"/>
    <col min="280" max="280" width="6.44140625" bestFit="1" customWidth="1"/>
    <col min="281" max="281" width="5.77734375" bestFit="1" customWidth="1"/>
    <col min="282" max="282" width="6" bestFit="1" customWidth="1"/>
    <col min="283" max="284" width="6.77734375" bestFit="1" customWidth="1"/>
    <col min="285" max="286" width="5.88671875" bestFit="1" customWidth="1"/>
    <col min="287" max="287" width="6.44140625" bestFit="1" customWidth="1"/>
    <col min="288" max="288" width="6.109375" bestFit="1" customWidth="1"/>
    <col min="289" max="289" width="5.44140625" bestFit="1" customWidth="1"/>
    <col min="290" max="290" width="6.44140625" bestFit="1" customWidth="1"/>
    <col min="291" max="291" width="5.77734375" bestFit="1" customWidth="1"/>
    <col min="292" max="293" width="6.77734375" bestFit="1" customWidth="1"/>
    <col min="294" max="295" width="5.88671875" bestFit="1" customWidth="1"/>
    <col min="296" max="296" width="6.44140625" bestFit="1" customWidth="1"/>
    <col min="297" max="297" width="6.109375" bestFit="1" customWidth="1"/>
    <col min="298" max="298" width="5.44140625" bestFit="1" customWidth="1"/>
    <col min="299" max="299" width="6.44140625" bestFit="1" customWidth="1"/>
    <col min="300" max="301" width="6.77734375" bestFit="1" customWidth="1"/>
    <col min="302" max="303" width="5.88671875" bestFit="1" customWidth="1"/>
    <col min="304" max="304" width="6.44140625" bestFit="1" customWidth="1"/>
    <col min="305" max="305" width="6.109375" bestFit="1" customWidth="1"/>
    <col min="306" max="306" width="5.44140625" bestFit="1" customWidth="1"/>
    <col min="307" max="308" width="6.77734375" bestFit="1" customWidth="1"/>
    <col min="309" max="310" width="5.88671875" bestFit="1" customWidth="1"/>
    <col min="311" max="311" width="6.44140625" bestFit="1" customWidth="1"/>
    <col min="312" max="312" width="6.109375" bestFit="1" customWidth="1"/>
    <col min="313" max="314" width="6.77734375" bestFit="1" customWidth="1"/>
    <col min="315" max="316" width="5.88671875" bestFit="1" customWidth="1"/>
    <col min="317" max="317" width="6.44140625" bestFit="1" customWidth="1"/>
    <col min="318" max="319" width="6.77734375" bestFit="1" customWidth="1"/>
    <col min="320" max="321" width="5.88671875" bestFit="1" customWidth="1"/>
    <col min="322" max="323" width="6.77734375" bestFit="1" customWidth="1"/>
    <col min="324" max="324" width="5.88671875" bestFit="1" customWidth="1"/>
    <col min="325" max="327" width="6.77734375" bestFit="1" customWidth="1"/>
    <col min="328" max="328" width="10.77734375" bestFit="1" customWidth="1"/>
  </cols>
  <sheetData>
    <row r="3" spans="2:28" x14ac:dyDescent="0.3">
      <c r="B3" s="1" t="s">
        <v>15</v>
      </c>
      <c r="C3" s="1" t="s">
        <v>14</v>
      </c>
    </row>
    <row r="4" spans="2:28" x14ac:dyDescent="0.3">
      <c r="B4" s="1" t="s">
        <v>0</v>
      </c>
      <c r="C4">
        <v>0</v>
      </c>
      <c r="D4" s="3">
        <v>1</v>
      </c>
      <c r="E4">
        <v>2</v>
      </c>
      <c r="F4">
        <v>3</v>
      </c>
      <c r="G4">
        <v>4</v>
      </c>
      <c r="H4">
        <v>5</v>
      </c>
      <c r="I4">
        <v>6</v>
      </c>
      <c r="J4">
        <v>7</v>
      </c>
      <c r="K4">
        <v>8</v>
      </c>
      <c r="L4">
        <v>9</v>
      </c>
      <c r="M4">
        <v>10</v>
      </c>
      <c r="N4">
        <v>11</v>
      </c>
      <c r="O4">
        <v>12</v>
      </c>
      <c r="P4">
        <v>13</v>
      </c>
      <c r="Q4">
        <v>14</v>
      </c>
      <c r="R4">
        <v>15</v>
      </c>
      <c r="S4">
        <v>16</v>
      </c>
      <c r="T4">
        <v>17</v>
      </c>
      <c r="U4">
        <v>18</v>
      </c>
      <c r="V4">
        <v>19</v>
      </c>
      <c r="W4">
        <v>20</v>
      </c>
      <c r="X4">
        <v>21</v>
      </c>
      <c r="Y4">
        <v>22</v>
      </c>
      <c r="Z4">
        <v>23</v>
      </c>
      <c r="AA4">
        <v>24</v>
      </c>
      <c r="AB4" t="s">
        <v>1</v>
      </c>
    </row>
    <row r="5" spans="2:28" x14ac:dyDescent="0.3">
      <c r="B5" s="2" t="s">
        <v>3</v>
      </c>
      <c r="C5" s="5"/>
      <c r="D5" s="5"/>
      <c r="E5" s="5"/>
      <c r="F5" s="5"/>
      <c r="G5" s="5"/>
      <c r="H5" s="5"/>
      <c r="I5" s="5"/>
      <c r="J5" s="5"/>
      <c r="K5" s="5"/>
      <c r="L5" s="5"/>
      <c r="M5" s="5"/>
      <c r="N5" s="5"/>
      <c r="O5" s="5"/>
      <c r="P5" s="5"/>
      <c r="Q5" s="5"/>
      <c r="R5" s="5"/>
      <c r="S5" s="5"/>
      <c r="T5" s="5"/>
      <c r="U5" s="5"/>
      <c r="V5" s="5"/>
      <c r="W5" s="5"/>
      <c r="X5" s="5"/>
      <c r="Y5" s="5"/>
      <c r="Z5" s="5"/>
      <c r="AA5" s="5"/>
      <c r="AB5" s="5"/>
    </row>
    <row r="6" spans="2:28" x14ac:dyDescent="0.3">
      <c r="B6" s="6">
        <v>40179</v>
      </c>
      <c r="C6" s="5">
        <v>1</v>
      </c>
      <c r="D6" s="5">
        <v>0.20626631853785901</v>
      </c>
      <c r="E6" s="5">
        <v>0.31070496083550914</v>
      </c>
      <c r="F6" s="5">
        <v>0.30548302872062666</v>
      </c>
      <c r="G6" s="5">
        <v>0.26370757180156656</v>
      </c>
      <c r="H6" s="5">
        <v>0.30026109660574413</v>
      </c>
      <c r="I6" s="5">
        <v>0.25848563968668409</v>
      </c>
      <c r="J6" s="5">
        <v>0.2297650130548303</v>
      </c>
      <c r="K6" s="5">
        <v>0.27937336814621411</v>
      </c>
      <c r="L6" s="5">
        <v>0.31853785900783288</v>
      </c>
      <c r="M6" s="5">
        <v>0.30287206266318539</v>
      </c>
      <c r="N6" s="5">
        <v>0.17232375979112272</v>
      </c>
      <c r="O6" s="5">
        <v>0.22193211488250653</v>
      </c>
      <c r="P6" s="5">
        <v>0.17754569190600522</v>
      </c>
      <c r="Q6" s="5">
        <v>0.18798955613577023</v>
      </c>
      <c r="R6" s="5">
        <v>0.1514360313315927</v>
      </c>
      <c r="S6" s="5">
        <v>0.2349869451697128</v>
      </c>
      <c r="T6" s="5">
        <v>0.19843342036553524</v>
      </c>
      <c r="U6" s="5">
        <v>0.18537859007832899</v>
      </c>
      <c r="V6" s="5">
        <v>0.195822454308094</v>
      </c>
      <c r="W6" s="5">
        <v>0.24281984334203655</v>
      </c>
      <c r="X6" s="5">
        <v>0.19321148825065274</v>
      </c>
      <c r="Y6" s="5">
        <v>0.24543080939947781</v>
      </c>
      <c r="Z6" s="5">
        <v>5.7441253263707574E-2</v>
      </c>
      <c r="AA6" s="5"/>
      <c r="AB6" s="5">
        <v>1</v>
      </c>
    </row>
    <row r="7" spans="2:28" x14ac:dyDescent="0.3">
      <c r="B7" s="6">
        <v>40544</v>
      </c>
      <c r="C7" s="5">
        <v>1</v>
      </c>
      <c r="D7" s="5">
        <v>0.16901408450704225</v>
      </c>
      <c r="E7" s="5">
        <v>0.21126760563380281</v>
      </c>
      <c r="F7" s="5">
        <v>0.19718309859154928</v>
      </c>
      <c r="G7" s="5">
        <v>0.21126760563380281</v>
      </c>
      <c r="H7" s="5">
        <v>0.15492957746478872</v>
      </c>
      <c r="I7" s="5">
        <v>0.15492957746478872</v>
      </c>
      <c r="J7" s="5">
        <v>0.12676056338028169</v>
      </c>
      <c r="K7" s="5">
        <v>0.11267605633802817</v>
      </c>
      <c r="L7" s="5">
        <v>0.21126760563380281</v>
      </c>
      <c r="M7" s="5">
        <v>0.25352112676056338</v>
      </c>
      <c r="N7" s="5">
        <v>0.11267605633802817</v>
      </c>
      <c r="O7" s="5"/>
      <c r="P7" s="5"/>
      <c r="Q7" s="5"/>
      <c r="R7" s="5"/>
      <c r="S7" s="5"/>
      <c r="T7" s="5"/>
      <c r="U7" s="5"/>
      <c r="V7" s="5"/>
      <c r="W7" s="5"/>
      <c r="X7" s="5"/>
      <c r="Y7" s="5"/>
      <c r="Z7" s="5"/>
      <c r="AA7" s="5"/>
      <c r="AB7" s="5">
        <v>1</v>
      </c>
    </row>
    <row r="8" spans="2:28" x14ac:dyDescent="0.3">
      <c r="B8" s="2" t="s">
        <v>4</v>
      </c>
      <c r="C8" s="5"/>
      <c r="D8" s="5"/>
      <c r="E8" s="5"/>
      <c r="F8" s="5"/>
      <c r="G8" s="5"/>
      <c r="H8" s="5"/>
      <c r="I8" s="5"/>
      <c r="J8" s="5"/>
      <c r="K8" s="5"/>
      <c r="L8" s="5"/>
      <c r="M8" s="5"/>
      <c r="N8" s="5"/>
      <c r="O8" s="5"/>
      <c r="P8" s="5"/>
      <c r="Q8" s="5"/>
      <c r="R8" s="5"/>
      <c r="S8" s="5"/>
      <c r="T8" s="5"/>
      <c r="U8" s="5"/>
      <c r="V8" s="5"/>
      <c r="W8" s="5"/>
      <c r="X8" s="5"/>
      <c r="Y8" s="5"/>
      <c r="Z8" s="5"/>
      <c r="AA8" s="5"/>
      <c r="AB8" s="5"/>
    </row>
    <row r="9" spans="2:28" x14ac:dyDescent="0.3">
      <c r="B9" s="6">
        <v>40210</v>
      </c>
      <c r="C9" s="5">
        <v>1</v>
      </c>
      <c r="D9" s="5">
        <v>0.23796791443850268</v>
      </c>
      <c r="E9" s="5">
        <v>0.22459893048128343</v>
      </c>
      <c r="F9" s="5">
        <v>0.29144385026737968</v>
      </c>
      <c r="G9" s="5">
        <v>0.24598930481283424</v>
      </c>
      <c r="H9" s="5">
        <v>0.20053475935828877</v>
      </c>
      <c r="I9" s="5">
        <v>0.19251336898395721</v>
      </c>
      <c r="J9" s="5">
        <v>0.28609625668449196</v>
      </c>
      <c r="K9" s="5">
        <v>0.25401069518716579</v>
      </c>
      <c r="L9" s="5">
        <v>0.27540106951871657</v>
      </c>
      <c r="M9" s="5">
        <v>0.11497326203208556</v>
      </c>
      <c r="N9" s="5">
        <v>0.12566844919786097</v>
      </c>
      <c r="O9" s="5">
        <v>0.15240641711229946</v>
      </c>
      <c r="P9" s="5">
        <v>0.17379679144385027</v>
      </c>
      <c r="Q9" s="5">
        <v>0.12299465240641712</v>
      </c>
      <c r="R9" s="5">
        <v>0.20053475935828877</v>
      </c>
      <c r="S9" s="5">
        <v>0.16042780748663102</v>
      </c>
      <c r="T9" s="5">
        <v>0.16310160427807488</v>
      </c>
      <c r="U9" s="5">
        <v>0.14438502673796791</v>
      </c>
      <c r="V9" s="5">
        <v>0.22994652406417113</v>
      </c>
      <c r="W9" s="5">
        <v>0.22994652406417113</v>
      </c>
      <c r="X9" s="5">
        <v>0.16310160427807488</v>
      </c>
      <c r="Y9" s="5">
        <v>5.8823529411764705E-2</v>
      </c>
      <c r="Z9" s="5"/>
      <c r="AA9" s="5"/>
      <c r="AB9" s="5">
        <v>1</v>
      </c>
    </row>
    <row r="10" spans="2:28" x14ac:dyDescent="0.3">
      <c r="B10" s="6">
        <v>40575</v>
      </c>
      <c r="C10" s="5">
        <v>1</v>
      </c>
      <c r="D10" s="5">
        <v>0.16129032258064516</v>
      </c>
      <c r="E10" s="5">
        <v>0.15322580645161291</v>
      </c>
      <c r="F10" s="5">
        <v>0.18548387096774194</v>
      </c>
      <c r="G10" s="5">
        <v>0.21774193548387097</v>
      </c>
      <c r="H10" s="5">
        <v>0.15322580645161291</v>
      </c>
      <c r="I10" s="5">
        <v>0.15322580645161291</v>
      </c>
      <c r="J10" s="5">
        <v>0.14516129032258066</v>
      </c>
      <c r="K10" s="5">
        <v>0.14516129032258066</v>
      </c>
      <c r="L10" s="5">
        <v>0.17741935483870969</v>
      </c>
      <c r="M10" s="5">
        <v>5.6451612903225805E-2</v>
      </c>
      <c r="N10" s="5"/>
      <c r="O10" s="5"/>
      <c r="P10" s="5"/>
      <c r="Q10" s="5"/>
      <c r="R10" s="5"/>
      <c r="S10" s="5"/>
      <c r="T10" s="5"/>
      <c r="U10" s="5"/>
      <c r="V10" s="5"/>
      <c r="W10" s="5"/>
      <c r="X10" s="5"/>
      <c r="Y10" s="5"/>
      <c r="Z10" s="5"/>
      <c r="AA10" s="5"/>
      <c r="AB10" s="5">
        <v>1</v>
      </c>
    </row>
    <row r="11" spans="2:28" x14ac:dyDescent="0.3">
      <c r="B11" s="2" t="s">
        <v>5</v>
      </c>
      <c r="C11" s="5"/>
      <c r="D11" s="5"/>
      <c r="E11" s="5"/>
      <c r="F11" s="5"/>
      <c r="G11" s="5"/>
      <c r="H11" s="5"/>
      <c r="I11" s="5"/>
      <c r="J11" s="5"/>
      <c r="K11" s="5"/>
      <c r="L11" s="5"/>
      <c r="M11" s="5"/>
      <c r="N11" s="5"/>
      <c r="O11" s="5"/>
      <c r="P11" s="5"/>
      <c r="Q11" s="5"/>
      <c r="R11" s="5"/>
      <c r="S11" s="5"/>
      <c r="T11" s="5"/>
      <c r="U11" s="5"/>
      <c r="V11" s="5"/>
      <c r="W11" s="5"/>
      <c r="X11" s="5"/>
      <c r="Y11" s="5"/>
      <c r="Z11" s="5"/>
      <c r="AA11" s="5"/>
      <c r="AB11" s="5"/>
    </row>
    <row r="12" spans="2:28" x14ac:dyDescent="0.3">
      <c r="B12" s="6">
        <v>40238</v>
      </c>
      <c r="C12" s="5">
        <v>1</v>
      </c>
      <c r="D12" s="5">
        <v>0.18961625282167044</v>
      </c>
      <c r="E12" s="5">
        <v>0.23024830699774265</v>
      </c>
      <c r="F12" s="5">
        <v>0.24153498871331827</v>
      </c>
      <c r="G12" s="5">
        <v>0.2325056433408578</v>
      </c>
      <c r="H12" s="5">
        <v>0.20316027088036118</v>
      </c>
      <c r="I12" s="5">
        <v>0.24604966139954854</v>
      </c>
      <c r="J12" s="5">
        <v>0.30248306997742663</v>
      </c>
      <c r="K12" s="5">
        <v>0.27539503386004516</v>
      </c>
      <c r="L12" s="5">
        <v>0.10835214446952596</v>
      </c>
      <c r="M12" s="5">
        <v>0.11512415349887133</v>
      </c>
      <c r="N12" s="5">
        <v>0.14221218961625282</v>
      </c>
      <c r="O12" s="5">
        <v>0.20090293453724606</v>
      </c>
      <c r="P12" s="5">
        <v>0.16252821670428894</v>
      </c>
      <c r="Q12" s="5">
        <v>0.20090293453724606</v>
      </c>
      <c r="R12" s="5">
        <v>0.16930022573363432</v>
      </c>
      <c r="S12" s="5">
        <v>0.17381489841986456</v>
      </c>
      <c r="T12" s="5">
        <v>0.15575620767494355</v>
      </c>
      <c r="U12" s="5">
        <v>0.17607223476297967</v>
      </c>
      <c r="V12" s="5">
        <v>0.20090293453724606</v>
      </c>
      <c r="W12" s="5">
        <v>0.21218961625282168</v>
      </c>
      <c r="X12" s="5">
        <v>7.900677200902935E-2</v>
      </c>
      <c r="Y12" s="5"/>
      <c r="Z12" s="5"/>
      <c r="AA12" s="5"/>
      <c r="AB12" s="5">
        <v>1</v>
      </c>
    </row>
    <row r="13" spans="2:28" x14ac:dyDescent="0.3">
      <c r="B13" s="6">
        <v>40603</v>
      </c>
      <c r="C13" s="5">
        <v>1</v>
      </c>
      <c r="D13" s="5">
        <v>0.18435754189944134</v>
      </c>
      <c r="E13" s="5">
        <v>0.21787709497206703</v>
      </c>
      <c r="F13" s="5">
        <v>0.2011173184357542</v>
      </c>
      <c r="G13" s="5">
        <v>0.22346368715083798</v>
      </c>
      <c r="H13" s="5">
        <v>0.15083798882681565</v>
      </c>
      <c r="I13" s="5">
        <v>0.20670391061452514</v>
      </c>
      <c r="J13" s="5">
        <v>0.2011173184357542</v>
      </c>
      <c r="K13" s="5">
        <v>0.24022346368715083</v>
      </c>
      <c r="L13" s="5">
        <v>9.4972067039106142E-2</v>
      </c>
      <c r="M13" s="5"/>
      <c r="N13" s="5"/>
      <c r="O13" s="5"/>
      <c r="P13" s="5"/>
      <c r="Q13" s="5"/>
      <c r="R13" s="5"/>
      <c r="S13" s="5"/>
      <c r="T13" s="5"/>
      <c r="U13" s="5"/>
      <c r="V13" s="5"/>
      <c r="W13" s="5"/>
      <c r="X13" s="5"/>
      <c r="Y13" s="5"/>
      <c r="Z13" s="5"/>
      <c r="AA13" s="5"/>
      <c r="AB13" s="5">
        <v>1</v>
      </c>
    </row>
    <row r="14" spans="2:28" x14ac:dyDescent="0.3">
      <c r="B14" s="2" t="s">
        <v>6</v>
      </c>
      <c r="C14" s="5"/>
      <c r="D14" s="5"/>
      <c r="E14" s="5"/>
      <c r="F14" s="5"/>
      <c r="G14" s="5"/>
      <c r="H14" s="5"/>
      <c r="I14" s="5"/>
      <c r="J14" s="5"/>
      <c r="K14" s="5"/>
      <c r="L14" s="5"/>
      <c r="M14" s="5"/>
      <c r="N14" s="5"/>
      <c r="O14" s="5"/>
      <c r="P14" s="5"/>
      <c r="Q14" s="5"/>
      <c r="R14" s="5"/>
      <c r="S14" s="5"/>
      <c r="T14" s="5"/>
      <c r="U14" s="5"/>
      <c r="V14" s="5"/>
      <c r="W14" s="5"/>
      <c r="X14" s="5"/>
      <c r="Y14" s="5"/>
      <c r="Z14" s="5"/>
      <c r="AA14" s="5"/>
      <c r="AB14" s="5"/>
    </row>
    <row r="15" spans="2:28" x14ac:dyDescent="0.3">
      <c r="B15" s="6">
        <v>40269</v>
      </c>
      <c r="C15" s="5">
        <v>1</v>
      </c>
      <c r="D15" s="5">
        <v>0.19387755102040816</v>
      </c>
      <c r="E15" s="5">
        <v>0.19387755102040816</v>
      </c>
      <c r="F15" s="5">
        <v>0.16326530612244897</v>
      </c>
      <c r="G15" s="5">
        <v>0.18367346938775511</v>
      </c>
      <c r="H15" s="5">
        <v>0.22448979591836735</v>
      </c>
      <c r="I15" s="5">
        <v>0.27551020408163263</v>
      </c>
      <c r="J15" s="5">
        <v>0.26190476190476192</v>
      </c>
      <c r="K15" s="5">
        <v>0.10544217687074831</v>
      </c>
      <c r="L15" s="5">
        <v>0.10884353741496598</v>
      </c>
      <c r="M15" s="5">
        <v>7.4829931972789115E-2</v>
      </c>
      <c r="N15" s="5">
        <v>0.13945578231292516</v>
      </c>
      <c r="O15" s="5">
        <v>0.13945578231292516</v>
      </c>
      <c r="P15" s="5">
        <v>0.15646258503401361</v>
      </c>
      <c r="Q15" s="5">
        <v>0.15646258503401361</v>
      </c>
      <c r="R15" s="5">
        <v>0.15646258503401361</v>
      </c>
      <c r="S15" s="5">
        <v>0.13945578231292516</v>
      </c>
      <c r="T15" s="5">
        <v>0.14965986394557823</v>
      </c>
      <c r="U15" s="5">
        <v>0.18027210884353742</v>
      </c>
      <c r="V15" s="5">
        <v>0.22448979591836735</v>
      </c>
      <c r="W15" s="5">
        <v>5.7823129251700682E-2</v>
      </c>
      <c r="X15" s="5"/>
      <c r="Y15" s="5"/>
      <c r="Z15" s="5"/>
      <c r="AA15" s="5"/>
      <c r="AB15" s="5">
        <v>1</v>
      </c>
    </row>
    <row r="16" spans="2:28" x14ac:dyDescent="0.3">
      <c r="B16" s="6">
        <v>40634</v>
      </c>
      <c r="C16" s="5">
        <v>1</v>
      </c>
      <c r="D16" s="5">
        <v>0.25471698113207547</v>
      </c>
      <c r="E16" s="5">
        <v>0.19811320754716982</v>
      </c>
      <c r="F16" s="5">
        <v>0.19811320754716982</v>
      </c>
      <c r="G16" s="5">
        <v>0.17924528301886791</v>
      </c>
      <c r="H16" s="5">
        <v>0.23584905660377359</v>
      </c>
      <c r="I16" s="5">
        <v>0.17924528301886791</v>
      </c>
      <c r="J16" s="5">
        <v>0.25471698113207547</v>
      </c>
      <c r="K16" s="5">
        <v>0.11320754716981132</v>
      </c>
      <c r="L16" s="5"/>
      <c r="M16" s="5"/>
      <c r="N16" s="5"/>
      <c r="O16" s="5"/>
      <c r="P16" s="5"/>
      <c r="Q16" s="5"/>
      <c r="R16" s="5"/>
      <c r="S16" s="5"/>
      <c r="T16" s="5"/>
      <c r="U16" s="5"/>
      <c r="V16" s="5"/>
      <c r="W16" s="5"/>
      <c r="X16" s="5"/>
      <c r="Y16" s="5"/>
      <c r="Z16" s="5"/>
      <c r="AA16" s="5"/>
      <c r="AB16" s="5">
        <v>1</v>
      </c>
    </row>
    <row r="17" spans="2:28" x14ac:dyDescent="0.3">
      <c r="B17" s="2" t="s">
        <v>7</v>
      </c>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2:28" x14ac:dyDescent="0.3">
      <c r="B18" s="6">
        <v>40299</v>
      </c>
      <c r="C18" s="5">
        <v>1</v>
      </c>
      <c r="D18" s="5">
        <v>0.15748031496062992</v>
      </c>
      <c r="E18" s="5">
        <v>0.16929133858267717</v>
      </c>
      <c r="F18" s="5">
        <v>0.17322834645669291</v>
      </c>
      <c r="G18" s="5">
        <v>0.17716535433070865</v>
      </c>
      <c r="H18" s="5">
        <v>0.25590551181102361</v>
      </c>
      <c r="I18" s="5">
        <v>0.2125984251968504</v>
      </c>
      <c r="J18" s="5">
        <v>0.12598425196850394</v>
      </c>
      <c r="K18" s="5">
        <v>5.905511811023622E-2</v>
      </c>
      <c r="L18" s="5">
        <v>8.2677165354330714E-2</v>
      </c>
      <c r="M18" s="5">
        <v>0.1141732283464567</v>
      </c>
      <c r="N18" s="5">
        <v>0.13385826771653545</v>
      </c>
      <c r="O18" s="5">
        <v>0.15354330708661418</v>
      </c>
      <c r="P18" s="5">
        <v>0.15354330708661418</v>
      </c>
      <c r="Q18" s="5">
        <v>9.8425196850393706E-2</v>
      </c>
      <c r="R18" s="5">
        <v>0.12598425196850394</v>
      </c>
      <c r="S18" s="5">
        <v>0.13779527559055119</v>
      </c>
      <c r="T18" s="5">
        <v>0.16535433070866143</v>
      </c>
      <c r="U18" s="5">
        <v>0.15354330708661418</v>
      </c>
      <c r="V18" s="5">
        <v>4.7244094488188976E-2</v>
      </c>
      <c r="W18" s="5"/>
      <c r="X18" s="5"/>
      <c r="Y18" s="5"/>
      <c r="Z18" s="5"/>
      <c r="AA18" s="5"/>
      <c r="AB18" s="5">
        <v>1</v>
      </c>
    </row>
    <row r="19" spans="2:28" x14ac:dyDescent="0.3">
      <c r="B19" s="6">
        <v>40664</v>
      </c>
      <c r="C19" s="5">
        <v>1</v>
      </c>
      <c r="D19" s="5">
        <v>0.23423423423423423</v>
      </c>
      <c r="E19" s="5">
        <v>0.24324324324324326</v>
      </c>
      <c r="F19" s="5">
        <v>0.16216216216216217</v>
      </c>
      <c r="G19" s="5">
        <v>0.21621621621621623</v>
      </c>
      <c r="H19" s="5">
        <v>0.2072072072072072</v>
      </c>
      <c r="I19" s="5">
        <v>0.26126126126126126</v>
      </c>
      <c r="J19" s="5">
        <v>0.11711711711711711</v>
      </c>
      <c r="K19" s="5"/>
      <c r="L19" s="5"/>
      <c r="M19" s="5"/>
      <c r="N19" s="5"/>
      <c r="O19" s="5"/>
      <c r="P19" s="5"/>
      <c r="Q19" s="5"/>
      <c r="R19" s="5"/>
      <c r="S19" s="5"/>
      <c r="T19" s="5"/>
      <c r="U19" s="5"/>
      <c r="V19" s="5"/>
      <c r="W19" s="5"/>
      <c r="X19" s="5"/>
      <c r="Y19" s="5"/>
      <c r="Z19" s="5"/>
      <c r="AA19" s="5"/>
      <c r="AB19" s="5">
        <v>1</v>
      </c>
    </row>
    <row r="20" spans="2:28" x14ac:dyDescent="0.3">
      <c r="B20" s="2" t="s">
        <v>8</v>
      </c>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2:28" x14ac:dyDescent="0.3">
      <c r="B21" s="6">
        <v>40330</v>
      </c>
      <c r="C21" s="5">
        <v>1</v>
      </c>
      <c r="D21" s="5">
        <v>0.17407407407407408</v>
      </c>
      <c r="E21" s="5">
        <v>0.18888888888888888</v>
      </c>
      <c r="F21" s="5">
        <v>0.20370370370370369</v>
      </c>
      <c r="G21" s="5">
        <v>0.22962962962962963</v>
      </c>
      <c r="H21" s="5">
        <v>0.28518518518518521</v>
      </c>
      <c r="I21" s="5">
        <v>0.12592592592592591</v>
      </c>
      <c r="J21" s="5">
        <v>8.8888888888888892E-2</v>
      </c>
      <c r="K21" s="5">
        <v>8.1481481481481488E-2</v>
      </c>
      <c r="L21" s="5">
        <v>0.11851851851851852</v>
      </c>
      <c r="M21" s="5">
        <v>0.10740740740740741</v>
      </c>
      <c r="N21" s="5">
        <v>0.13703703703703704</v>
      </c>
      <c r="O21" s="5">
        <v>0.14814814814814814</v>
      </c>
      <c r="P21" s="5">
        <v>0.12222222222222222</v>
      </c>
      <c r="Q21" s="5">
        <v>0.1111111111111111</v>
      </c>
      <c r="R21" s="5">
        <v>0.12222222222222222</v>
      </c>
      <c r="S21" s="5">
        <v>0.13333333333333333</v>
      </c>
      <c r="T21" s="5">
        <v>0.20370370370370369</v>
      </c>
      <c r="U21" s="5">
        <v>5.185185185185185E-2</v>
      </c>
      <c r="V21" s="5"/>
      <c r="W21" s="5"/>
      <c r="X21" s="5"/>
      <c r="Y21" s="5"/>
      <c r="Z21" s="5"/>
      <c r="AA21" s="5"/>
      <c r="AB21" s="5">
        <v>1</v>
      </c>
    </row>
    <row r="22" spans="2:28" x14ac:dyDescent="0.3">
      <c r="B22" s="6">
        <v>40695</v>
      </c>
      <c r="C22" s="5">
        <v>1</v>
      </c>
      <c r="D22" s="5">
        <v>0.23148148148148148</v>
      </c>
      <c r="E22" s="5">
        <v>0.21296296296296297</v>
      </c>
      <c r="F22" s="5">
        <v>0.26851851851851855</v>
      </c>
      <c r="G22" s="5">
        <v>0.20370370370370369</v>
      </c>
      <c r="H22" s="5">
        <v>0.28703703703703703</v>
      </c>
      <c r="I22" s="5">
        <v>8.3333333333333329E-2</v>
      </c>
      <c r="J22" s="5"/>
      <c r="K22" s="5"/>
      <c r="L22" s="5"/>
      <c r="M22" s="5"/>
      <c r="N22" s="5"/>
      <c r="O22" s="5"/>
      <c r="P22" s="5"/>
      <c r="Q22" s="5"/>
      <c r="R22" s="5"/>
      <c r="S22" s="5"/>
      <c r="T22" s="5"/>
      <c r="U22" s="5"/>
      <c r="V22" s="5"/>
      <c r="W22" s="5"/>
      <c r="X22" s="5"/>
      <c r="Y22" s="5"/>
      <c r="Z22" s="5"/>
      <c r="AA22" s="5"/>
      <c r="AB22" s="5">
        <v>1</v>
      </c>
    </row>
    <row r="23" spans="2:28" x14ac:dyDescent="0.3">
      <c r="B23" s="2" t="s">
        <v>9</v>
      </c>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x14ac:dyDescent="0.3">
      <c r="B24" s="6">
        <v>40360</v>
      </c>
      <c r="C24" s="5">
        <v>1</v>
      </c>
      <c r="D24" s="5">
        <v>0.15591397849462366</v>
      </c>
      <c r="E24" s="5">
        <v>0.18279569892473119</v>
      </c>
      <c r="F24" s="5">
        <v>0.29569892473118281</v>
      </c>
      <c r="G24" s="5">
        <v>0.29032258064516131</v>
      </c>
      <c r="H24" s="5">
        <v>0.13978494623655913</v>
      </c>
      <c r="I24" s="5">
        <v>0.11290322580645161</v>
      </c>
      <c r="J24" s="5">
        <v>0.14516129032258066</v>
      </c>
      <c r="K24" s="5">
        <v>0.14516129032258066</v>
      </c>
      <c r="L24" s="5">
        <v>0.11290322580645161</v>
      </c>
      <c r="M24" s="5">
        <v>0.13440860215053763</v>
      </c>
      <c r="N24" s="5">
        <v>0.14516129032258066</v>
      </c>
      <c r="O24" s="5">
        <v>0.13440860215053763</v>
      </c>
      <c r="P24" s="5">
        <v>0.13440860215053763</v>
      </c>
      <c r="Q24" s="5">
        <v>0.19354838709677419</v>
      </c>
      <c r="R24" s="5">
        <v>0.17204301075268819</v>
      </c>
      <c r="S24" s="5">
        <v>0.23655913978494625</v>
      </c>
      <c r="T24" s="5">
        <v>8.0645161290322578E-2</v>
      </c>
      <c r="U24" s="5"/>
      <c r="V24" s="5"/>
      <c r="W24" s="5"/>
      <c r="X24" s="5"/>
      <c r="Y24" s="5"/>
      <c r="Z24" s="5"/>
      <c r="AA24" s="5"/>
      <c r="AB24" s="5">
        <v>1</v>
      </c>
    </row>
    <row r="25" spans="2:28" x14ac:dyDescent="0.3">
      <c r="B25" s="6">
        <v>40725</v>
      </c>
      <c r="C25" s="5">
        <v>1</v>
      </c>
      <c r="D25" s="5">
        <v>0.21568627450980393</v>
      </c>
      <c r="E25" s="5">
        <v>0.30392156862745096</v>
      </c>
      <c r="F25" s="5">
        <v>0.27450980392156865</v>
      </c>
      <c r="G25" s="5">
        <v>0.34313725490196079</v>
      </c>
      <c r="H25" s="5">
        <v>0.15686274509803921</v>
      </c>
      <c r="I25" s="5"/>
      <c r="J25" s="5"/>
      <c r="K25" s="5"/>
      <c r="L25" s="5"/>
      <c r="M25" s="5"/>
      <c r="N25" s="5"/>
      <c r="O25" s="5"/>
      <c r="P25" s="5"/>
      <c r="Q25" s="5"/>
      <c r="R25" s="5"/>
      <c r="S25" s="5"/>
      <c r="T25" s="5"/>
      <c r="U25" s="5"/>
      <c r="V25" s="5"/>
      <c r="W25" s="5"/>
      <c r="X25" s="5"/>
      <c r="Y25" s="5"/>
      <c r="Z25" s="5"/>
      <c r="AA25" s="5"/>
      <c r="AB25" s="5">
        <v>1</v>
      </c>
    </row>
    <row r="26" spans="2:28" x14ac:dyDescent="0.3">
      <c r="B26" s="2" t="s">
        <v>10</v>
      </c>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x14ac:dyDescent="0.3">
      <c r="B27" s="6">
        <v>40391</v>
      </c>
      <c r="C27" s="5">
        <v>1</v>
      </c>
      <c r="D27" s="5">
        <v>0.20370370370370369</v>
      </c>
      <c r="E27" s="5">
        <v>0.29629629629629628</v>
      </c>
      <c r="F27" s="5">
        <v>0.32098765432098764</v>
      </c>
      <c r="G27" s="5">
        <v>0.1728395061728395</v>
      </c>
      <c r="H27" s="5">
        <v>0.11728395061728394</v>
      </c>
      <c r="I27" s="5">
        <v>9.8765432098765427E-2</v>
      </c>
      <c r="J27" s="5">
        <v>0.12345679012345678</v>
      </c>
      <c r="K27" s="5">
        <v>0.13580246913580246</v>
      </c>
      <c r="L27" s="5">
        <v>0.12962962962962962</v>
      </c>
      <c r="M27" s="5">
        <v>0.12962962962962962</v>
      </c>
      <c r="N27" s="5">
        <v>0.12345679012345678</v>
      </c>
      <c r="O27" s="5">
        <v>0.15432098765432098</v>
      </c>
      <c r="P27" s="5">
        <v>0.18518518518518517</v>
      </c>
      <c r="Q27" s="5">
        <v>0.17901234567901234</v>
      </c>
      <c r="R27" s="5">
        <v>0.19753086419753085</v>
      </c>
      <c r="S27" s="5">
        <v>6.7901234567901231E-2</v>
      </c>
      <c r="T27" s="5"/>
      <c r="U27" s="5"/>
      <c r="V27" s="5"/>
      <c r="W27" s="5"/>
      <c r="X27" s="5"/>
      <c r="Y27" s="5"/>
      <c r="Z27" s="5"/>
      <c r="AA27" s="5"/>
      <c r="AB27" s="5">
        <v>1</v>
      </c>
    </row>
    <row r="28" spans="2:28" x14ac:dyDescent="0.3">
      <c r="B28" s="6">
        <v>40756</v>
      </c>
      <c r="C28" s="5">
        <v>1</v>
      </c>
      <c r="D28" s="5">
        <v>0.27358490566037735</v>
      </c>
      <c r="E28" s="5">
        <v>0.31132075471698112</v>
      </c>
      <c r="F28" s="5">
        <v>0.26415094339622641</v>
      </c>
      <c r="G28" s="5">
        <v>0.16981132075471697</v>
      </c>
      <c r="H28" s="5"/>
      <c r="I28" s="5"/>
      <c r="J28" s="5"/>
      <c r="K28" s="5"/>
      <c r="L28" s="5"/>
      <c r="M28" s="5"/>
      <c r="N28" s="5"/>
      <c r="O28" s="5"/>
      <c r="P28" s="5"/>
      <c r="Q28" s="5"/>
      <c r="R28" s="5"/>
      <c r="S28" s="5"/>
      <c r="T28" s="5"/>
      <c r="U28" s="5"/>
      <c r="V28" s="5"/>
      <c r="W28" s="5"/>
      <c r="X28" s="5"/>
      <c r="Y28" s="5"/>
      <c r="Z28" s="5"/>
      <c r="AA28" s="5"/>
      <c r="AB28" s="5">
        <v>1</v>
      </c>
    </row>
    <row r="29" spans="2:28" x14ac:dyDescent="0.3">
      <c r="B29" s="2" t="s">
        <v>11</v>
      </c>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x14ac:dyDescent="0.3">
      <c r="B30" s="6">
        <v>40422</v>
      </c>
      <c r="C30" s="5">
        <v>1</v>
      </c>
      <c r="D30" s="5">
        <v>0.22633744855967078</v>
      </c>
      <c r="E30" s="5">
        <v>0.23456790123456789</v>
      </c>
      <c r="F30" s="5">
        <v>0.12345679012345678</v>
      </c>
      <c r="G30" s="5">
        <v>9.0534979423868317E-2</v>
      </c>
      <c r="H30" s="5">
        <v>0.102880658436214</v>
      </c>
      <c r="I30" s="5">
        <v>0.13580246913580246</v>
      </c>
      <c r="J30" s="5">
        <v>9.8765432098765427E-2</v>
      </c>
      <c r="K30" s="5">
        <v>0.12757201646090535</v>
      </c>
      <c r="L30" s="5">
        <v>0.13168724279835392</v>
      </c>
      <c r="M30" s="5">
        <v>0.11522633744855967</v>
      </c>
      <c r="N30" s="5">
        <v>9.8765432098765427E-2</v>
      </c>
      <c r="O30" s="5">
        <v>0.21810699588477367</v>
      </c>
      <c r="P30" s="5">
        <v>0.16460905349794239</v>
      </c>
      <c r="Q30" s="5">
        <v>0.16049382716049382</v>
      </c>
      <c r="R30" s="5">
        <v>5.3497942386831275E-2</v>
      </c>
      <c r="S30" s="5"/>
      <c r="T30" s="5"/>
      <c r="U30" s="5"/>
      <c r="V30" s="5"/>
      <c r="W30" s="5"/>
      <c r="X30" s="5"/>
      <c r="Y30" s="5"/>
      <c r="Z30" s="5"/>
      <c r="AA30" s="5"/>
      <c r="AB30" s="5">
        <v>1</v>
      </c>
    </row>
    <row r="31" spans="2:28" x14ac:dyDescent="0.3">
      <c r="B31" s="6">
        <v>40787</v>
      </c>
      <c r="C31" s="5">
        <v>1</v>
      </c>
      <c r="D31" s="5">
        <v>0.26984126984126983</v>
      </c>
      <c r="E31" s="5">
        <v>0.37566137566137564</v>
      </c>
      <c r="F31" s="5">
        <v>0.14814814814814814</v>
      </c>
      <c r="G31" s="5"/>
      <c r="H31" s="5"/>
      <c r="I31" s="5"/>
      <c r="J31" s="5"/>
      <c r="K31" s="5"/>
      <c r="L31" s="5"/>
      <c r="M31" s="5"/>
      <c r="N31" s="5"/>
      <c r="O31" s="5"/>
      <c r="P31" s="5"/>
      <c r="Q31" s="5"/>
      <c r="R31" s="5"/>
      <c r="S31" s="5"/>
      <c r="T31" s="5"/>
      <c r="U31" s="5"/>
      <c r="V31" s="5"/>
      <c r="W31" s="5"/>
      <c r="X31" s="5"/>
      <c r="Y31" s="5"/>
      <c r="Z31" s="5"/>
      <c r="AA31" s="5"/>
      <c r="AB31" s="5">
        <v>1</v>
      </c>
    </row>
    <row r="32" spans="2:28" x14ac:dyDescent="0.3">
      <c r="B32" s="2" t="s">
        <v>12</v>
      </c>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x14ac:dyDescent="0.3">
      <c r="B33" s="6">
        <v>40452</v>
      </c>
      <c r="C33" s="5">
        <v>1</v>
      </c>
      <c r="D33" s="5">
        <v>0.2572944297082228</v>
      </c>
      <c r="E33" s="5">
        <v>0.14588859416445624</v>
      </c>
      <c r="F33" s="5">
        <v>0.12466843501326259</v>
      </c>
      <c r="G33" s="5">
        <v>8.7533156498673742E-2</v>
      </c>
      <c r="H33" s="5">
        <v>8.2228116710875335E-2</v>
      </c>
      <c r="I33" s="5">
        <v>0.129973474801061</v>
      </c>
      <c r="J33" s="5">
        <v>0.13793103448275862</v>
      </c>
      <c r="K33" s="5">
        <v>0.10610079575596817</v>
      </c>
      <c r="L33" s="5">
        <v>9.2838196286472149E-2</v>
      </c>
      <c r="M33" s="5">
        <v>0.10610079575596817</v>
      </c>
      <c r="N33" s="5">
        <v>0.129973474801061</v>
      </c>
      <c r="O33" s="5">
        <v>0.19098143236074269</v>
      </c>
      <c r="P33" s="5">
        <v>0.23076923076923078</v>
      </c>
      <c r="Q33" s="5">
        <v>6.8965517241379309E-2</v>
      </c>
      <c r="R33" s="5"/>
      <c r="S33" s="5"/>
      <c r="T33" s="5"/>
      <c r="U33" s="5"/>
      <c r="V33" s="5"/>
      <c r="W33" s="5"/>
      <c r="X33" s="5"/>
      <c r="Y33" s="5"/>
      <c r="Z33" s="5"/>
      <c r="AA33" s="5"/>
      <c r="AB33" s="5">
        <v>1</v>
      </c>
    </row>
    <row r="34" spans="2:28" x14ac:dyDescent="0.3">
      <c r="B34" s="6">
        <v>40817</v>
      </c>
      <c r="C34" s="5">
        <v>1</v>
      </c>
      <c r="D34" s="5">
        <v>0.32126696832579188</v>
      </c>
      <c r="E34" s="5">
        <v>0.15837104072398189</v>
      </c>
      <c r="F34" s="5"/>
      <c r="G34" s="5"/>
      <c r="H34" s="5"/>
      <c r="I34" s="5"/>
      <c r="J34" s="5"/>
      <c r="K34" s="5"/>
      <c r="L34" s="5"/>
      <c r="M34" s="5"/>
      <c r="N34" s="5"/>
      <c r="O34" s="5"/>
      <c r="P34" s="5"/>
      <c r="Q34" s="5"/>
      <c r="R34" s="5"/>
      <c r="S34" s="5"/>
      <c r="T34" s="5"/>
      <c r="U34" s="5"/>
      <c r="V34" s="5"/>
      <c r="W34" s="5"/>
      <c r="X34" s="5"/>
      <c r="Y34" s="5"/>
      <c r="Z34" s="5"/>
      <c r="AA34" s="5"/>
      <c r="AB34" s="5">
        <v>1</v>
      </c>
    </row>
    <row r="35" spans="2:28" x14ac:dyDescent="0.3">
      <c r="B35" s="2" t="s">
        <v>13</v>
      </c>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2:28" x14ac:dyDescent="0.3">
      <c r="B36" s="6">
        <v>40483</v>
      </c>
      <c r="C36" s="5">
        <v>1</v>
      </c>
      <c r="D36" s="5">
        <v>0.17538461538461539</v>
      </c>
      <c r="E36" s="5">
        <v>9.2307692307692313E-2</v>
      </c>
      <c r="F36" s="5">
        <v>9.5384615384615387E-2</v>
      </c>
      <c r="G36" s="5">
        <v>7.6923076923076927E-2</v>
      </c>
      <c r="H36" s="5">
        <v>8.615384615384615E-2</v>
      </c>
      <c r="I36" s="5">
        <v>0.12923076923076923</v>
      </c>
      <c r="J36" s="5">
        <v>9.8461538461538461E-2</v>
      </c>
      <c r="K36" s="5">
        <v>8.615384615384615E-2</v>
      </c>
      <c r="L36" s="5">
        <v>8.9230769230769225E-2</v>
      </c>
      <c r="M36" s="5">
        <v>0.11076923076923077</v>
      </c>
      <c r="N36" s="5">
        <v>0.14461538461538462</v>
      </c>
      <c r="O36" s="5">
        <v>0.25538461538461538</v>
      </c>
      <c r="P36" s="5">
        <v>6.1538461538461542E-2</v>
      </c>
      <c r="Q36" s="5"/>
      <c r="R36" s="5"/>
      <c r="S36" s="5"/>
      <c r="T36" s="5"/>
      <c r="U36" s="5"/>
      <c r="V36" s="5"/>
      <c r="W36" s="5"/>
      <c r="X36" s="5"/>
      <c r="Y36" s="5"/>
      <c r="Z36" s="5"/>
      <c r="AA36" s="5"/>
      <c r="AB36" s="5">
        <v>1</v>
      </c>
    </row>
    <row r="37" spans="2:28" x14ac:dyDescent="0.3">
      <c r="B37" s="6">
        <v>40848</v>
      </c>
      <c r="C37" s="5">
        <v>1</v>
      </c>
      <c r="D37" s="5">
        <v>0.14136125654450263</v>
      </c>
      <c r="E37" s="5"/>
      <c r="F37" s="5"/>
      <c r="G37" s="5"/>
      <c r="H37" s="5"/>
      <c r="I37" s="5"/>
      <c r="J37" s="5"/>
      <c r="K37" s="5"/>
      <c r="L37" s="5"/>
      <c r="M37" s="5"/>
      <c r="N37" s="5"/>
      <c r="O37" s="5"/>
      <c r="P37" s="5"/>
      <c r="Q37" s="5"/>
      <c r="R37" s="5"/>
      <c r="S37" s="5"/>
      <c r="T37" s="5"/>
      <c r="U37" s="5"/>
      <c r="V37" s="5"/>
      <c r="W37" s="5"/>
      <c r="X37" s="5"/>
      <c r="Y37" s="5"/>
      <c r="Z37" s="5"/>
      <c r="AA37" s="5"/>
      <c r="AB37" s="5">
        <v>1</v>
      </c>
    </row>
    <row r="38" spans="2:28" x14ac:dyDescent="0.3">
      <c r="B38" s="2" t="s">
        <v>2</v>
      </c>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2:28" x14ac:dyDescent="0.3">
      <c r="B39" s="6">
        <v>40148</v>
      </c>
      <c r="C39" s="5">
        <v>1</v>
      </c>
      <c r="D39" s="5">
        <v>0.35287958115183243</v>
      </c>
      <c r="E39" s="5">
        <v>0.33403141361256544</v>
      </c>
      <c r="F39" s="5">
        <v>0.42513089005235605</v>
      </c>
      <c r="G39" s="5">
        <v>0.38010471204188484</v>
      </c>
      <c r="H39" s="5">
        <v>0.35916230366492147</v>
      </c>
      <c r="I39" s="5">
        <v>0.37696335078534032</v>
      </c>
      <c r="J39" s="5">
        <v>0.3424083769633508</v>
      </c>
      <c r="K39" s="5">
        <v>0.33612565445026177</v>
      </c>
      <c r="L39" s="5">
        <v>0.36230366492146598</v>
      </c>
      <c r="M39" s="5">
        <v>0.42198952879581153</v>
      </c>
      <c r="N39" s="5">
        <v>0.49528795811518322</v>
      </c>
      <c r="O39" s="5">
        <v>0.37591623036649213</v>
      </c>
      <c r="P39" s="5">
        <v>0.28272251308900526</v>
      </c>
      <c r="Q39" s="5">
        <v>0.24397905759162303</v>
      </c>
      <c r="R39" s="5">
        <v>0.30261780104712044</v>
      </c>
      <c r="S39" s="5">
        <v>0.26282722513089007</v>
      </c>
      <c r="T39" s="5">
        <v>0.30261780104712044</v>
      </c>
      <c r="U39" s="5">
        <v>0.28272251308900526</v>
      </c>
      <c r="V39" s="5">
        <v>0.25968586387434556</v>
      </c>
      <c r="W39" s="5">
        <v>0.2554973821989529</v>
      </c>
      <c r="X39" s="5">
        <v>0.31518324607329845</v>
      </c>
      <c r="Y39" s="5">
        <v>0.30471204188481676</v>
      </c>
      <c r="Z39" s="5">
        <v>0.40732984293193719</v>
      </c>
      <c r="AA39" s="5">
        <v>0.19685863874345549</v>
      </c>
      <c r="AB39" s="5">
        <v>1</v>
      </c>
    </row>
    <row r="40" spans="2:28" x14ac:dyDescent="0.3">
      <c r="B40" s="6">
        <v>40513</v>
      </c>
      <c r="C40" s="5">
        <v>1</v>
      </c>
      <c r="D40" s="5">
        <v>9.2105263157894732E-2</v>
      </c>
      <c r="E40" s="5">
        <v>5.2631578947368418E-2</v>
      </c>
      <c r="F40" s="5">
        <v>9.2105263157894732E-2</v>
      </c>
      <c r="G40" s="5">
        <v>0.11842105263157894</v>
      </c>
      <c r="H40" s="5">
        <v>6.5789473684210523E-2</v>
      </c>
      <c r="I40" s="5">
        <v>5.2631578947368418E-2</v>
      </c>
      <c r="J40" s="5">
        <v>9.2105263157894732E-2</v>
      </c>
      <c r="K40" s="5">
        <v>5.2631578947368418E-2</v>
      </c>
      <c r="L40" s="5">
        <v>2.6315789473684209E-2</v>
      </c>
      <c r="M40" s="5">
        <v>9.2105263157894732E-2</v>
      </c>
      <c r="N40" s="5">
        <v>0.19736842105263158</v>
      </c>
      <c r="O40" s="5">
        <v>2.6315789473684209E-2</v>
      </c>
      <c r="P40" s="5"/>
      <c r="Q40" s="5"/>
      <c r="R40" s="5"/>
      <c r="S40" s="5"/>
      <c r="T40" s="5"/>
      <c r="U40" s="5"/>
      <c r="V40" s="5"/>
      <c r="W40" s="5"/>
      <c r="X40" s="5"/>
      <c r="Y40" s="5"/>
      <c r="Z40" s="5"/>
      <c r="AA40" s="5"/>
      <c r="AB40" s="5">
        <v>1</v>
      </c>
    </row>
    <row r="41" spans="2:28" x14ac:dyDescent="0.3">
      <c r="B41" s="6">
        <v>40878</v>
      </c>
      <c r="C41" s="5">
        <v>1</v>
      </c>
      <c r="D41" s="5"/>
      <c r="E41" s="5"/>
      <c r="F41" s="5"/>
      <c r="G41" s="5"/>
      <c r="H41" s="5"/>
      <c r="I41" s="5"/>
      <c r="J41" s="5"/>
      <c r="K41" s="5"/>
      <c r="L41" s="5"/>
      <c r="M41" s="5"/>
      <c r="N41" s="5"/>
      <c r="O41" s="5"/>
      <c r="P41" s="5"/>
      <c r="Q41" s="5"/>
      <c r="R41" s="5"/>
      <c r="S41" s="5"/>
      <c r="T41" s="5"/>
      <c r="U41" s="5"/>
      <c r="V41" s="5"/>
      <c r="W41" s="5"/>
      <c r="X41" s="5"/>
      <c r="Y41" s="5"/>
      <c r="Z41" s="5"/>
      <c r="AA41" s="5"/>
      <c r="AB41" s="5">
        <v>1</v>
      </c>
    </row>
    <row r="42" spans="2:28" x14ac:dyDescent="0.3">
      <c r="B42" s="2" t="s">
        <v>1</v>
      </c>
      <c r="C42" s="5">
        <v>1</v>
      </c>
      <c r="D42" s="5">
        <v>0.23035045933991152</v>
      </c>
      <c r="E42" s="5">
        <v>0.2240558012929568</v>
      </c>
      <c r="F42" s="5">
        <v>0.2267778155835318</v>
      </c>
      <c r="G42" s="5">
        <v>0.20261993875467846</v>
      </c>
      <c r="H42" s="5">
        <v>0.19003062266076898</v>
      </c>
      <c r="I42" s="5">
        <v>0.18679823069071114</v>
      </c>
      <c r="J42" s="5">
        <v>0.17931269139162981</v>
      </c>
      <c r="K42" s="5">
        <v>0.16093909493024838</v>
      </c>
      <c r="L42" s="5">
        <v>0.15277305205852332</v>
      </c>
      <c r="M42" s="5">
        <v>0.14886015651582171</v>
      </c>
      <c r="N42" s="5">
        <v>0.16178972439605308</v>
      </c>
      <c r="O42" s="5">
        <v>0.16502211636611092</v>
      </c>
      <c r="P42" s="5">
        <v>0.13525008506294658</v>
      </c>
      <c r="Q42" s="5">
        <v>0.11415447431099013</v>
      </c>
      <c r="R42" s="5">
        <v>0.11653623681524328</v>
      </c>
      <c r="S42" s="5">
        <v>0.10973120108880571</v>
      </c>
      <c r="T42" s="5">
        <v>0.11075195644777135</v>
      </c>
      <c r="U42" s="5">
        <v>9.8502892140183734E-2</v>
      </c>
      <c r="V42" s="5">
        <v>9.7992514460700925E-2</v>
      </c>
      <c r="W42" s="5">
        <v>9.0847226947941478E-2</v>
      </c>
      <c r="X42" s="5">
        <v>8.0129295678802309E-2</v>
      </c>
      <c r="Y42" s="5">
        <v>6.9241238516502213E-2</v>
      </c>
      <c r="Z42" s="5">
        <v>6.9921742089145963E-2</v>
      </c>
      <c r="AA42" s="5">
        <v>3.1983667914256553E-2</v>
      </c>
      <c r="AB42" s="5">
        <v>1</v>
      </c>
    </row>
  </sheetData>
  <conditionalFormatting pivot="1" sqref="C6:AA7 C9:AA10 C12:AA13 C15:AA16 C18:AA19 C21:AA22 C24:AA25 C27:AA28 C30:AA31 C33:AA34 C36:AA37 C39:AA41">
    <cfRule type="colorScale" priority="1">
      <colorScale>
        <cfvo type="min"/>
        <cfvo type="percentile" val="50"/>
        <cfvo type="max"/>
        <color rgb="FFFF4B21"/>
        <color rgb="FFFFEB84"/>
        <color theme="9" tint="0.39997558519241921"/>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464A7-8DF0-41DC-BA01-868EDC04DD86}">
  <dimension ref="A2:O5898"/>
  <sheetViews>
    <sheetView showGridLines="0" zoomScale="90" zoomScaleNormal="90" workbookViewId="0">
      <pane ySplit="1" topLeftCell="A2" activePane="bottomLeft" state="frozen"/>
      <selection activeCell="F1" sqref="F1"/>
      <selection pane="bottomLeft" activeCell="L2" sqref="L2:O16"/>
    </sheetView>
  </sheetViews>
  <sheetFormatPr defaultRowHeight="14.4" x14ac:dyDescent="0.3"/>
  <cols>
    <col min="1" max="1" width="14.6640625" bestFit="1" customWidth="1"/>
    <col min="2" max="2" width="16.33203125" bestFit="1" customWidth="1"/>
    <col min="3" max="3" width="12.77734375" bestFit="1" customWidth="1"/>
    <col min="4" max="4" width="11.6640625" bestFit="1" customWidth="1"/>
    <col min="5" max="5" width="10.77734375" bestFit="1" customWidth="1"/>
    <col min="6" max="6" width="10.44140625" bestFit="1" customWidth="1"/>
    <col min="7" max="7" width="11" bestFit="1" customWidth="1"/>
    <col min="8" max="8" width="15.88671875" bestFit="1" customWidth="1"/>
    <col min="9" max="9" width="13.44140625" bestFit="1" customWidth="1"/>
    <col min="10" max="10" width="19.77734375" bestFit="1" customWidth="1"/>
    <col min="12" max="12" width="7.33203125" customWidth="1"/>
    <col min="13" max="13" width="14.109375" customWidth="1"/>
    <col min="14" max="14" width="11.109375" customWidth="1"/>
    <col min="15" max="15" width="15.6640625" customWidth="1"/>
  </cols>
  <sheetData>
    <row r="2" spans="1:15" x14ac:dyDescent="0.3">
      <c r="A2" t="s">
        <v>19</v>
      </c>
      <c r="B2" t="s">
        <v>20</v>
      </c>
      <c r="C2" t="s">
        <v>21</v>
      </c>
      <c r="D2" t="s">
        <v>22</v>
      </c>
      <c r="E2" t="s">
        <v>23</v>
      </c>
      <c r="F2" t="s">
        <v>40</v>
      </c>
      <c r="G2" t="s">
        <v>24</v>
      </c>
      <c r="H2" t="s">
        <v>25</v>
      </c>
      <c r="I2" t="s">
        <v>35</v>
      </c>
      <c r="J2" t="s">
        <v>83</v>
      </c>
      <c r="L2" s="11" t="s">
        <v>84</v>
      </c>
      <c r="M2" s="11" t="s">
        <v>19</v>
      </c>
      <c r="N2" s="11" t="s">
        <v>22</v>
      </c>
      <c r="O2" s="11" t="s">
        <v>85</v>
      </c>
    </row>
    <row r="3" spans="1:15" x14ac:dyDescent="0.3">
      <c r="A3">
        <v>12346</v>
      </c>
      <c r="B3">
        <v>325</v>
      </c>
      <c r="C3">
        <v>12</v>
      </c>
      <c r="D3">
        <v>77556.459999999977</v>
      </c>
      <c r="E3" cm="1">
        <f t="array" ref="E3">_xlfn.IFS(B3&lt;=PERCENTILE($B$3:$B$5882,0.2),5,B3&lt;=PERCENTILE($B$3:$B$5882,0.4),4,B3&lt;=PERCENTILE($B$3:$B$5882,0.6),3,B3&lt;=PERCENTILE($B$3:$B$5882,0.8),2,TRUE,1)</f>
        <v>2</v>
      </c>
      <c r="F3" cm="1">
        <f t="array" ref="F3">_xlfn.IFS(C3&lt;=PERCENTILE($C$3:$C$5882,0.2),1,C3&lt;=PERCENTILE($C$3:$C$5882,0.4),2,C3&lt;=PERCENTILE($C$3:$C$5882,0.6),3,C3&lt;=PERCENTILE($C$3:$C$5882,0.8),4,TRUE,5)</f>
        <v>5</v>
      </c>
      <c r="G3" cm="1">
        <f t="array" ref="G3">_xlfn.IFS(D3&lt;=PERCENTILE($D$3:$D$5882,0.2),1,D3&lt;=PERCENTILE($D$3:$D$5882,0.4),2,D3&lt;=PERCENTILE($D$3:$D$5882,0.6),3,D3&lt;=PERCENTILE($D$3:$D$5882,0.8),4,TRUE,5)</f>
        <v>5</v>
      </c>
      <c r="H3" s="3" t="str" cm="1">
        <f t="array" ref="H3">_xlfn.IFS(AND(E3&gt;=4,F3&gt;=4,G3&gt;=4),"Champions",AND(E3&gt;=3,F3&gt;=3,G3&gt;=3),"Loyal Customers",AND(E3&lt;=2,F3&gt;=3),"At Risk",AND(E3&lt;=2,F3&lt;=2,G3&lt;=2),"Lost",AND(E3&gt;=4,F3&lt;=2),"New/Promising",TRUE,"Needs Attention")</f>
        <v>At Risk</v>
      </c>
      <c r="I3" s="3" t="str">
        <f t="shared" ref="I3:I66" si="0">IF(B3&gt;90,"Churned","Active")</f>
        <v>Churned</v>
      </c>
      <c r="J3" s="3" t="str">
        <f>_xlfn.XLOOKUP(A3,'Country_Lookup'!$D:$D,'Country_Lookup'!$E:$E)</f>
        <v>United Kingdom</v>
      </c>
      <c r="L3">
        <f>ROW()-2</f>
        <v>1</v>
      </c>
      <c r="M3">
        <f>INDEX($A$3:$A$5882,MATCH(LARGE($D$3:$D$5882,ROW()-2),$D$3:$D$5882,0))</f>
        <v>18102</v>
      </c>
      <c r="N3">
        <f>LARGE($D$3:$D$5882,ROW()-2)</f>
        <v>608821.65000000026</v>
      </c>
      <c r="O3" t="str">
        <f>_xlfn.XLOOKUP(M3,$A$3:$A$5882,$H$3:$H$5882)</f>
        <v>Champions</v>
      </c>
    </row>
    <row r="4" spans="1:15" x14ac:dyDescent="0.3">
      <c r="A4">
        <v>12347</v>
      </c>
      <c r="B4">
        <v>2</v>
      </c>
      <c r="C4">
        <v>8</v>
      </c>
      <c r="D4">
        <v>5633.319999999997</v>
      </c>
      <c r="E4" cm="1">
        <f t="array" ref="E4">_xlfn.IFS(B4&lt;=PERCENTILE($B$3:$B$5882,0.2),5,B4&lt;=PERCENTILE($B$3:$B$5882,0.4),4,B4&lt;=PERCENTILE($B$3:$B$5882,0.6),3,B4&lt;=PERCENTILE($B$3:$B$5882,0.8),2,TRUE,1)</f>
        <v>5</v>
      </c>
      <c r="F4" cm="1">
        <f t="array" ref="F4">_xlfn.IFS(C4&lt;=PERCENTILE($C$3:$C$5882,0.2),1,C4&lt;=PERCENTILE($C$3:$C$5882,0.4),2,C4&lt;=PERCENTILE($C$3:$C$5882,0.6),3,C4&lt;=PERCENTILE($C$3:$C$5882,0.8),4,TRUE,5)</f>
        <v>4</v>
      </c>
      <c r="G4" cm="1">
        <f t="array" ref="G4">_xlfn.IFS(D4&lt;=PERCENTILE($D$3:$D$5882,0.2),1,D4&lt;=PERCENTILE($D$3:$D$5882,0.4),2,D4&lt;=PERCENTILE($D$3:$D$5882,0.6),3,D4&lt;=PERCENTILE($D$3:$D$5882,0.8),4,TRUE,5)</f>
        <v>5</v>
      </c>
      <c r="H4" s="3" t="str" cm="1">
        <f t="array" ref="H4">_xlfn.IFS(AND(E4&gt;=4,F4&gt;=4,G4&gt;=4),"Champions",AND(E4&gt;=3,F4&gt;=3,G4&gt;=3),"Loyal Customers",AND(E4&lt;=2,F4&gt;=3),"At Risk",AND(E4&lt;=2,F4&lt;=2,G4&lt;=2),"Lost",AND(E4&gt;=4,F4&lt;=2),"New/Promising",TRUE,"Needs Attention")</f>
        <v>Champions</v>
      </c>
      <c r="I4" s="3" t="str">
        <f t="shared" si="0"/>
        <v>Active</v>
      </c>
      <c r="J4" s="3" t="str">
        <f>_xlfn.XLOOKUP(A4,'Country_Lookup'!$D:$D,'Country_Lookup'!$E:$E)</f>
        <v>Iceland</v>
      </c>
      <c r="L4">
        <f t="shared" ref="L4:L16" si="1">ROW()-2</f>
        <v>2</v>
      </c>
      <c r="M4">
        <f t="shared" ref="M4:M16" si="2">INDEX($A$3:$A$5882,MATCH(LARGE($D$3:$D$5882,ROW()-2),$D$3:$D$5882,0))</f>
        <v>14646</v>
      </c>
      <c r="N4">
        <f t="shared" ref="N4:N16" si="3">LARGE($D$3:$D$5882,ROW()-2)</f>
        <v>528602.5199999999</v>
      </c>
      <c r="O4" t="str">
        <f t="shared" ref="O4:O16" si="4">_xlfn.XLOOKUP(M4,$A$3:$A$5882,$H$3:$H$5882)</f>
        <v>Champions</v>
      </c>
    </row>
    <row r="5" spans="1:15" x14ac:dyDescent="0.3">
      <c r="A5">
        <v>12348</v>
      </c>
      <c r="B5">
        <v>75</v>
      </c>
      <c r="C5">
        <v>5</v>
      </c>
      <c r="D5">
        <v>2019.3999999999987</v>
      </c>
      <c r="E5" cm="1">
        <f t="array" ref="E5">_xlfn.IFS(B5&lt;=PERCENTILE($B$3:$B$5882,0.2),5,B5&lt;=PERCENTILE($B$3:$B$5882,0.4),4,B5&lt;=PERCENTILE($B$3:$B$5882,0.6),3,B5&lt;=PERCENTILE($B$3:$B$5882,0.8),2,TRUE,1)</f>
        <v>3</v>
      </c>
      <c r="F5" cm="1">
        <f t="array" ref="F5">_xlfn.IFS(C5&lt;=PERCENTILE($C$3:$C$5882,0.2),1,C5&lt;=PERCENTILE($C$3:$C$5882,0.4),2,C5&lt;=PERCENTILE($C$3:$C$5882,0.6),3,C5&lt;=PERCENTILE($C$3:$C$5882,0.8),4,TRUE,5)</f>
        <v>4</v>
      </c>
      <c r="G5" cm="1">
        <f t="array" ref="G5">_xlfn.IFS(D5&lt;=PERCENTILE($D$3:$D$5882,0.2),1,D5&lt;=PERCENTILE($D$3:$D$5882,0.4),2,D5&lt;=PERCENTILE($D$3:$D$5882,0.6),3,D5&lt;=PERCENTILE($D$3:$D$5882,0.8),4,TRUE,5)</f>
        <v>4</v>
      </c>
      <c r="H5" s="3" t="str" cm="1">
        <f t="array" ref="H5">_xlfn.IFS(AND(E5&gt;=4,F5&gt;=4,G5&gt;=4),"Champions",AND(E5&gt;=3,F5&gt;=3,G5&gt;=3),"Loyal Customers",AND(E5&lt;=2,F5&gt;=3),"At Risk",AND(E5&lt;=2,F5&lt;=2,G5&lt;=2),"Lost",AND(E5&gt;=4,F5&lt;=2),"New/Promising",TRUE,"Needs Attention")</f>
        <v>Loyal Customers</v>
      </c>
      <c r="I5" s="3" t="str">
        <f t="shared" si="0"/>
        <v>Active</v>
      </c>
      <c r="J5" s="3" t="str">
        <f>_xlfn.XLOOKUP(A5,'Country_Lookup'!$D:$D,'Country_Lookup'!$E:$E)</f>
        <v>Finland</v>
      </c>
      <c r="L5">
        <f t="shared" si="1"/>
        <v>3</v>
      </c>
      <c r="M5">
        <f t="shared" si="2"/>
        <v>14156</v>
      </c>
      <c r="N5">
        <f t="shared" si="3"/>
        <v>313946.36999999784</v>
      </c>
      <c r="O5" t="str">
        <f t="shared" si="4"/>
        <v>Champions</v>
      </c>
    </row>
    <row r="6" spans="1:15" x14ac:dyDescent="0.3">
      <c r="A6">
        <v>12349</v>
      </c>
      <c r="B6">
        <v>18</v>
      </c>
      <c r="C6">
        <v>4</v>
      </c>
      <c r="D6">
        <v>4428.6900000000214</v>
      </c>
      <c r="E6" cm="1">
        <f t="array" ref="E6">_xlfn.IFS(B6&lt;=PERCENTILE($B$3:$B$5882,0.2),5,B6&lt;=PERCENTILE($B$3:$B$5882,0.4),4,B6&lt;=PERCENTILE($B$3:$B$5882,0.6),3,B6&lt;=PERCENTILE($B$3:$B$5882,0.8),2,TRUE,1)</f>
        <v>5</v>
      </c>
      <c r="F6" cm="1">
        <f t="array" ref="F6">_xlfn.IFS(C6&lt;=PERCENTILE($C$3:$C$5882,0.2),1,C6&lt;=PERCENTILE($C$3:$C$5882,0.4),2,C6&lt;=PERCENTILE($C$3:$C$5882,0.6),3,C6&lt;=PERCENTILE($C$3:$C$5882,0.8),4,TRUE,5)</f>
        <v>3</v>
      </c>
      <c r="G6" cm="1">
        <f t="array" ref="G6">_xlfn.IFS(D6&lt;=PERCENTILE($D$3:$D$5882,0.2),1,D6&lt;=PERCENTILE($D$3:$D$5882,0.4),2,D6&lt;=PERCENTILE($D$3:$D$5882,0.6),3,D6&lt;=PERCENTILE($D$3:$D$5882,0.8),4,TRUE,5)</f>
        <v>5</v>
      </c>
      <c r="H6" s="3" t="str" cm="1">
        <f t="array" ref="H6">_xlfn.IFS(AND(E6&gt;=4,F6&gt;=4,G6&gt;=4),"Champions",AND(E6&gt;=3,F6&gt;=3,G6&gt;=3),"Loyal Customers",AND(E6&lt;=2,F6&gt;=3),"At Risk",AND(E6&lt;=2,F6&lt;=2,G6&lt;=2),"Lost",AND(E6&gt;=4,F6&lt;=2),"New/Promising",TRUE,"Needs Attention")</f>
        <v>Loyal Customers</v>
      </c>
      <c r="I6" s="3" t="str">
        <f t="shared" si="0"/>
        <v>Active</v>
      </c>
      <c r="J6" s="3" t="str">
        <f>_xlfn.XLOOKUP(A6,'Country_Lookup'!$D:$D,'Country_Lookup'!$E:$E)</f>
        <v>Italy</v>
      </c>
      <c r="L6">
        <f t="shared" si="1"/>
        <v>4</v>
      </c>
      <c r="M6">
        <f t="shared" si="2"/>
        <v>14911</v>
      </c>
      <c r="N6">
        <f t="shared" si="3"/>
        <v>295972.62999999989</v>
      </c>
      <c r="O6" t="str">
        <f t="shared" si="4"/>
        <v>Champions</v>
      </c>
    </row>
    <row r="7" spans="1:15" x14ac:dyDescent="0.3">
      <c r="A7">
        <v>12350</v>
      </c>
      <c r="B7">
        <v>310</v>
      </c>
      <c r="C7">
        <v>1</v>
      </c>
      <c r="D7">
        <v>334.4</v>
      </c>
      <c r="E7" cm="1">
        <f t="array" ref="E7">_xlfn.IFS(B7&lt;=PERCENTILE($B$3:$B$5882,0.2),5,B7&lt;=PERCENTILE($B$3:$B$5882,0.4),4,B7&lt;=PERCENTILE($B$3:$B$5882,0.6),3,B7&lt;=PERCENTILE($B$3:$B$5882,0.8),2,TRUE,1)</f>
        <v>2</v>
      </c>
      <c r="F7" cm="1">
        <f t="array" ref="F7">_xlfn.IFS(C7&lt;=PERCENTILE($C$3:$C$5882,0.2),1,C7&lt;=PERCENTILE($C$3:$C$5882,0.4),2,C7&lt;=PERCENTILE($C$3:$C$5882,0.6),3,C7&lt;=PERCENTILE($C$3:$C$5882,0.8),4,TRUE,5)</f>
        <v>1</v>
      </c>
      <c r="G7" cm="1">
        <f t="array" ref="G7">_xlfn.IFS(D7&lt;=PERCENTILE($D$3:$D$5882,0.2),1,D7&lt;=PERCENTILE($D$3:$D$5882,0.4),2,D7&lt;=PERCENTILE($D$3:$D$5882,0.6),3,D7&lt;=PERCENTILE($D$3:$D$5882,0.8),4,TRUE,5)</f>
        <v>2</v>
      </c>
      <c r="H7" s="3" t="str" cm="1">
        <f t="array" ref="H7">_xlfn.IFS(AND(E7&gt;=4,F7&gt;=4,G7&gt;=4),"Champions",AND(E7&gt;=3,F7&gt;=3,G7&gt;=3),"Loyal Customers",AND(E7&lt;=2,F7&gt;=3),"At Risk",AND(E7&lt;=2,F7&lt;=2,G7&lt;=2),"Lost",AND(E7&gt;=4,F7&lt;=2),"New/Promising",TRUE,"Needs Attention")</f>
        <v>Lost</v>
      </c>
      <c r="I7" s="3" t="str">
        <f t="shared" si="0"/>
        <v>Churned</v>
      </c>
      <c r="J7" s="3" t="str">
        <f>_xlfn.XLOOKUP(A7,'Country_Lookup'!$D:$D,'Country_Lookup'!$E:$E)</f>
        <v>Norway</v>
      </c>
      <c r="L7">
        <f t="shared" si="1"/>
        <v>5</v>
      </c>
      <c r="M7">
        <f t="shared" si="2"/>
        <v>17450</v>
      </c>
      <c r="N7">
        <f t="shared" si="3"/>
        <v>246973.09000000099</v>
      </c>
      <c r="O7" t="str">
        <f t="shared" si="4"/>
        <v>Champions</v>
      </c>
    </row>
    <row r="8" spans="1:15" x14ac:dyDescent="0.3">
      <c r="A8">
        <v>12351</v>
      </c>
      <c r="B8">
        <v>375</v>
      </c>
      <c r="C8">
        <v>1</v>
      </c>
      <c r="D8">
        <v>300.93</v>
      </c>
      <c r="E8" cm="1">
        <f t="array" ref="E8">_xlfn.IFS(B8&lt;=PERCENTILE($B$3:$B$5882,0.2),5,B8&lt;=PERCENTILE($B$3:$B$5882,0.4),4,B8&lt;=PERCENTILE($B$3:$B$5882,0.6),3,B8&lt;=PERCENTILE($B$3:$B$5882,0.8),2,TRUE,1)</f>
        <v>2</v>
      </c>
      <c r="F8" cm="1">
        <f t="array" ref="F8">_xlfn.IFS(C8&lt;=PERCENTILE($C$3:$C$5882,0.2),1,C8&lt;=PERCENTILE($C$3:$C$5882,0.4),2,C8&lt;=PERCENTILE($C$3:$C$5882,0.6),3,C8&lt;=PERCENTILE($C$3:$C$5882,0.8),4,TRUE,5)</f>
        <v>1</v>
      </c>
      <c r="G8" cm="1">
        <f t="array" ref="G8">_xlfn.IFS(D8&lt;=PERCENTILE($D$3:$D$5882,0.2),1,D8&lt;=PERCENTILE($D$3:$D$5882,0.4),2,D8&lt;=PERCENTILE($D$3:$D$5882,0.6),3,D8&lt;=PERCENTILE($D$3:$D$5882,0.8),4,TRUE,5)</f>
        <v>2</v>
      </c>
      <c r="H8" s="3" t="str" cm="1">
        <f t="array" ref="H8">_xlfn.IFS(AND(E8&gt;=4,F8&gt;=4,G8&gt;=4),"Champions",AND(E8&gt;=3,F8&gt;=3,G8&gt;=3),"Loyal Customers",AND(E8&lt;=2,F8&gt;=3),"At Risk",AND(E8&lt;=2,F8&lt;=2,G8&lt;=2),"Lost",AND(E8&gt;=4,F8&lt;=2),"New/Promising",TRUE,"Needs Attention")</f>
        <v>Lost</v>
      </c>
      <c r="I8" s="3" t="str">
        <f t="shared" si="0"/>
        <v>Churned</v>
      </c>
      <c r="J8" s="3" t="str">
        <f>_xlfn.XLOOKUP(A8,'Country_Lookup'!$D:$D,'Country_Lookup'!$E:$E)</f>
        <v>Unspecified</v>
      </c>
      <c r="L8">
        <f t="shared" si="1"/>
        <v>6</v>
      </c>
      <c r="M8">
        <f t="shared" si="2"/>
        <v>13694</v>
      </c>
      <c r="N8">
        <f t="shared" si="3"/>
        <v>196482.81000000139</v>
      </c>
      <c r="O8" t="str">
        <f t="shared" si="4"/>
        <v>Champions</v>
      </c>
    </row>
    <row r="9" spans="1:15" x14ac:dyDescent="0.3">
      <c r="A9">
        <v>12352</v>
      </c>
      <c r="B9">
        <v>36</v>
      </c>
      <c r="C9">
        <v>10</v>
      </c>
      <c r="D9">
        <v>2849.8400000000015</v>
      </c>
      <c r="E9" cm="1">
        <f t="array" ref="E9">_xlfn.IFS(B9&lt;=PERCENTILE($B$3:$B$5882,0.2),5,B9&lt;=PERCENTILE($B$3:$B$5882,0.4),4,B9&lt;=PERCENTILE($B$3:$B$5882,0.6),3,B9&lt;=PERCENTILE($B$3:$B$5882,0.8),2,TRUE,1)</f>
        <v>4</v>
      </c>
      <c r="F9" cm="1">
        <f t="array" ref="F9">_xlfn.IFS(C9&lt;=PERCENTILE($C$3:$C$5882,0.2),1,C9&lt;=PERCENTILE($C$3:$C$5882,0.4),2,C9&lt;=PERCENTILE($C$3:$C$5882,0.6),3,C9&lt;=PERCENTILE($C$3:$C$5882,0.8),4,TRUE,5)</f>
        <v>5</v>
      </c>
      <c r="G9" cm="1">
        <f t="array" ref="G9">_xlfn.IFS(D9&lt;=PERCENTILE($D$3:$D$5882,0.2),1,D9&lt;=PERCENTILE($D$3:$D$5882,0.4),2,D9&lt;=PERCENTILE($D$3:$D$5882,0.6),3,D9&lt;=PERCENTILE($D$3:$D$5882,0.8),4,TRUE,5)</f>
        <v>4</v>
      </c>
      <c r="H9" s="3" t="str" cm="1">
        <f t="array" ref="H9">_xlfn.IFS(AND(E9&gt;=4,F9&gt;=4,G9&gt;=4),"Champions",AND(E9&gt;=3,F9&gt;=3,G9&gt;=3),"Loyal Customers",AND(E9&lt;=2,F9&gt;=3),"At Risk",AND(E9&lt;=2,F9&lt;=2,G9&lt;=2),"Lost",AND(E9&gt;=4,F9&lt;=2),"New/Promising",TRUE,"Needs Attention")</f>
        <v>Champions</v>
      </c>
      <c r="I9" s="3" t="str">
        <f t="shared" si="0"/>
        <v>Active</v>
      </c>
      <c r="J9" s="3" t="str">
        <f>_xlfn.XLOOKUP(A9,'Country_Lookup'!$D:$D,'Country_Lookup'!$E:$E)</f>
        <v>Norway</v>
      </c>
      <c r="L9">
        <f t="shared" si="1"/>
        <v>7</v>
      </c>
      <c r="M9">
        <f t="shared" si="2"/>
        <v>17511</v>
      </c>
      <c r="N9">
        <f t="shared" si="3"/>
        <v>175603.55000000563</v>
      </c>
      <c r="O9" t="str">
        <f t="shared" si="4"/>
        <v>Champions</v>
      </c>
    </row>
    <row r="10" spans="1:15" x14ac:dyDescent="0.3">
      <c r="A10">
        <v>12353</v>
      </c>
      <c r="B10">
        <v>204</v>
      </c>
      <c r="C10">
        <v>2</v>
      </c>
      <c r="D10">
        <v>406.76000000000016</v>
      </c>
      <c r="E10" cm="1">
        <f t="array" ref="E10">_xlfn.IFS(B10&lt;=PERCENTILE($B$3:$B$5882,0.2),5,B10&lt;=PERCENTILE($B$3:$B$5882,0.4),4,B10&lt;=PERCENTILE($B$3:$B$5882,0.6),3,B10&lt;=PERCENTILE($B$3:$B$5882,0.8),2,TRUE,1)</f>
        <v>2</v>
      </c>
      <c r="F10" cm="1">
        <f t="array" ref="F10">_xlfn.IFS(C10&lt;=PERCENTILE($C$3:$C$5882,0.2),1,C10&lt;=PERCENTILE($C$3:$C$5882,0.4),2,C10&lt;=PERCENTILE($C$3:$C$5882,0.6),3,C10&lt;=PERCENTILE($C$3:$C$5882,0.8),4,TRUE,5)</f>
        <v>2</v>
      </c>
      <c r="G10" cm="1">
        <f t="array" ref="G10">_xlfn.IFS(D10&lt;=PERCENTILE($D$3:$D$5882,0.2),1,D10&lt;=PERCENTILE($D$3:$D$5882,0.4),2,D10&lt;=PERCENTILE($D$3:$D$5882,0.6),3,D10&lt;=PERCENTILE($D$3:$D$5882,0.8),4,TRUE,5)</f>
        <v>2</v>
      </c>
      <c r="H10" s="3" t="str" cm="1">
        <f t="array" ref="H10">_xlfn.IFS(AND(E10&gt;=4,F10&gt;=4,G10&gt;=4),"Champions",AND(E10&gt;=3,F10&gt;=3,G10&gt;=3),"Loyal Customers",AND(E10&lt;=2,F10&gt;=3),"At Risk",AND(E10&lt;=2,F10&lt;=2,G10&lt;=2),"Lost",AND(E10&gt;=4,F10&lt;=2),"New/Promising",TRUE,"Needs Attention")</f>
        <v>Lost</v>
      </c>
      <c r="I10" s="3" t="str">
        <f t="shared" si="0"/>
        <v>Churned</v>
      </c>
      <c r="J10" s="3" t="str">
        <f>_xlfn.XLOOKUP(A10,'Country_Lookup'!$D:$D,'Country_Lookup'!$E:$E)</f>
        <v>Bahrain</v>
      </c>
      <c r="L10">
        <f t="shared" si="1"/>
        <v>8</v>
      </c>
      <c r="M10">
        <f t="shared" si="2"/>
        <v>16446</v>
      </c>
      <c r="N10">
        <f t="shared" si="3"/>
        <v>168472.5</v>
      </c>
      <c r="O10" t="str">
        <f t="shared" si="4"/>
        <v>New/Promising</v>
      </c>
    </row>
    <row r="11" spans="1:15" x14ac:dyDescent="0.3">
      <c r="A11">
        <v>12354</v>
      </c>
      <c r="B11">
        <v>232</v>
      </c>
      <c r="C11">
        <v>1</v>
      </c>
      <c r="D11">
        <v>1079.400000000001</v>
      </c>
      <c r="E11" cm="1">
        <f t="array" ref="E11">_xlfn.IFS(B11&lt;=PERCENTILE($B$3:$B$5882,0.2),5,B11&lt;=PERCENTILE($B$3:$B$5882,0.4),4,B11&lt;=PERCENTILE($B$3:$B$5882,0.6),3,B11&lt;=PERCENTILE($B$3:$B$5882,0.8),2,TRUE,1)</f>
        <v>2</v>
      </c>
      <c r="F11" cm="1">
        <f t="array" ref="F11">_xlfn.IFS(C11&lt;=PERCENTILE($C$3:$C$5882,0.2),1,C11&lt;=PERCENTILE($C$3:$C$5882,0.4),2,C11&lt;=PERCENTILE($C$3:$C$5882,0.6),3,C11&lt;=PERCENTILE($C$3:$C$5882,0.8),4,TRUE,5)</f>
        <v>1</v>
      </c>
      <c r="G11" cm="1">
        <f t="array" ref="G11">_xlfn.IFS(D11&lt;=PERCENTILE($D$3:$D$5882,0.2),1,D11&lt;=PERCENTILE($D$3:$D$5882,0.4),2,D11&lt;=PERCENTILE($D$3:$D$5882,0.6),3,D11&lt;=PERCENTILE($D$3:$D$5882,0.8),4,TRUE,5)</f>
        <v>3</v>
      </c>
      <c r="H11" s="3" t="str" cm="1">
        <f t="array" ref="H11">_xlfn.IFS(AND(E11&gt;=4,F11&gt;=4,G11&gt;=4),"Champions",AND(E11&gt;=3,F11&gt;=3,G11&gt;=3),"Loyal Customers",AND(E11&lt;=2,F11&gt;=3),"At Risk",AND(E11&lt;=2,F11&lt;=2,G11&lt;=2),"Lost",AND(E11&gt;=4,F11&lt;=2),"New/Promising",TRUE,"Needs Attention")</f>
        <v>Needs Attention</v>
      </c>
      <c r="I11" s="3" t="str">
        <f t="shared" si="0"/>
        <v>Churned</v>
      </c>
      <c r="J11" s="3" t="str">
        <f>_xlfn.XLOOKUP(A11,'Country_Lookup'!$D:$D,'Country_Lookup'!$E:$E)</f>
        <v>Spain</v>
      </c>
      <c r="L11">
        <f t="shared" si="1"/>
        <v>9</v>
      </c>
      <c r="M11">
        <f t="shared" si="2"/>
        <v>16684</v>
      </c>
      <c r="N11">
        <f t="shared" si="3"/>
        <v>147142.76999999944</v>
      </c>
      <c r="O11" t="str">
        <f t="shared" si="4"/>
        <v>Champions</v>
      </c>
    </row>
    <row r="12" spans="1:15" x14ac:dyDescent="0.3">
      <c r="A12">
        <v>12355</v>
      </c>
      <c r="B12">
        <v>214</v>
      </c>
      <c r="C12">
        <v>2</v>
      </c>
      <c r="D12">
        <v>947.61000000000035</v>
      </c>
      <c r="E12" cm="1">
        <f t="array" ref="E12">_xlfn.IFS(B12&lt;=PERCENTILE($B$3:$B$5882,0.2),5,B12&lt;=PERCENTILE($B$3:$B$5882,0.4),4,B12&lt;=PERCENTILE($B$3:$B$5882,0.6),3,B12&lt;=PERCENTILE($B$3:$B$5882,0.8),2,TRUE,1)</f>
        <v>2</v>
      </c>
      <c r="F12" cm="1">
        <f t="array" ref="F12">_xlfn.IFS(C12&lt;=PERCENTILE($C$3:$C$5882,0.2),1,C12&lt;=PERCENTILE($C$3:$C$5882,0.4),2,C12&lt;=PERCENTILE($C$3:$C$5882,0.6),3,C12&lt;=PERCENTILE($C$3:$C$5882,0.8),4,TRUE,5)</f>
        <v>2</v>
      </c>
      <c r="G12" cm="1">
        <f t="array" ref="G12">_xlfn.IFS(D12&lt;=PERCENTILE($D$3:$D$5882,0.2),1,D12&lt;=PERCENTILE($D$3:$D$5882,0.4),2,D12&lt;=PERCENTILE($D$3:$D$5882,0.6),3,D12&lt;=PERCENTILE($D$3:$D$5882,0.8),4,TRUE,5)</f>
        <v>3</v>
      </c>
      <c r="H12" s="3" t="str" cm="1">
        <f t="array" ref="H12">_xlfn.IFS(AND(E12&gt;=4,F12&gt;=4,G12&gt;=4),"Champions",AND(E12&gt;=3,F12&gt;=3,G12&gt;=3),"Loyal Customers",AND(E12&lt;=2,F12&gt;=3),"At Risk",AND(E12&lt;=2,F12&lt;=2,G12&lt;=2),"Lost",AND(E12&gt;=4,F12&lt;=2),"New/Promising",TRUE,"Needs Attention")</f>
        <v>Needs Attention</v>
      </c>
      <c r="I12" s="3" t="str">
        <f t="shared" si="0"/>
        <v>Churned</v>
      </c>
      <c r="J12" s="3" t="str">
        <f>_xlfn.XLOOKUP(A12,'Country_Lookup'!$D:$D,'Country_Lookup'!$E:$E)</f>
        <v>Bahrain</v>
      </c>
      <c r="L12">
        <f t="shared" si="1"/>
        <v>10</v>
      </c>
      <c r="M12">
        <f t="shared" si="2"/>
        <v>12415</v>
      </c>
      <c r="N12">
        <f t="shared" si="3"/>
        <v>144458.3700000011</v>
      </c>
      <c r="O12" t="str">
        <f t="shared" si="4"/>
        <v>Champions</v>
      </c>
    </row>
    <row r="13" spans="1:15" x14ac:dyDescent="0.3">
      <c r="A13">
        <v>12356</v>
      </c>
      <c r="B13">
        <v>22</v>
      </c>
      <c r="C13">
        <v>6</v>
      </c>
      <c r="D13">
        <v>6373.6800000000176</v>
      </c>
      <c r="E13" cm="1">
        <f t="array" ref="E13">_xlfn.IFS(B13&lt;=PERCENTILE($B$3:$B$5882,0.2),5,B13&lt;=PERCENTILE($B$3:$B$5882,0.4),4,B13&lt;=PERCENTILE($B$3:$B$5882,0.6),3,B13&lt;=PERCENTILE($B$3:$B$5882,0.8),2,TRUE,1)</f>
        <v>4</v>
      </c>
      <c r="F13" cm="1">
        <f t="array" ref="F13">_xlfn.IFS(C13&lt;=PERCENTILE($C$3:$C$5882,0.2),1,C13&lt;=PERCENTILE($C$3:$C$5882,0.4),2,C13&lt;=PERCENTILE($C$3:$C$5882,0.6),3,C13&lt;=PERCENTILE($C$3:$C$5882,0.8),4,TRUE,5)</f>
        <v>4</v>
      </c>
      <c r="G13" cm="1">
        <f t="array" ref="G13">_xlfn.IFS(D13&lt;=PERCENTILE($D$3:$D$5882,0.2),1,D13&lt;=PERCENTILE($D$3:$D$5882,0.4),2,D13&lt;=PERCENTILE($D$3:$D$5882,0.6),3,D13&lt;=PERCENTILE($D$3:$D$5882,0.8),4,TRUE,5)</f>
        <v>5</v>
      </c>
      <c r="H13" s="3" t="str" cm="1">
        <f t="array" ref="H13">_xlfn.IFS(AND(E13&gt;=4,F13&gt;=4,G13&gt;=4),"Champions",AND(E13&gt;=3,F13&gt;=3,G13&gt;=3),"Loyal Customers",AND(E13&lt;=2,F13&gt;=3),"At Risk",AND(E13&lt;=2,F13&lt;=2,G13&lt;=2),"Lost",AND(E13&gt;=4,F13&lt;=2),"New/Promising",TRUE,"Needs Attention")</f>
        <v>Champions</v>
      </c>
      <c r="I13" s="3" t="str">
        <f t="shared" si="0"/>
        <v>Active</v>
      </c>
      <c r="J13" s="3" t="str">
        <f>_xlfn.XLOOKUP(A13,'Country_Lookup'!$D:$D,'Country_Lookup'!$E:$E)</f>
        <v>Portugal</v>
      </c>
      <c r="L13">
        <f t="shared" si="1"/>
        <v>11</v>
      </c>
      <c r="M13">
        <f t="shared" si="2"/>
        <v>15061</v>
      </c>
      <c r="N13">
        <f t="shared" si="3"/>
        <v>137818.51999999915</v>
      </c>
      <c r="O13" t="str">
        <f t="shared" si="4"/>
        <v>Champions</v>
      </c>
    </row>
    <row r="14" spans="1:15" x14ac:dyDescent="0.3">
      <c r="A14">
        <v>12357</v>
      </c>
      <c r="B14">
        <v>33</v>
      </c>
      <c r="C14">
        <v>3</v>
      </c>
      <c r="D14">
        <v>18287.660000000124</v>
      </c>
      <c r="E14" cm="1">
        <f t="array" ref="E14">_xlfn.IFS(B14&lt;=PERCENTILE($B$3:$B$5882,0.2),5,B14&lt;=PERCENTILE($B$3:$B$5882,0.4),4,B14&lt;=PERCENTILE($B$3:$B$5882,0.6),3,B14&lt;=PERCENTILE($B$3:$B$5882,0.8),2,TRUE,1)</f>
        <v>4</v>
      </c>
      <c r="F14" cm="1">
        <f t="array" ref="F14">_xlfn.IFS(C14&lt;=PERCENTILE($C$3:$C$5882,0.2),1,C14&lt;=PERCENTILE($C$3:$C$5882,0.4),2,C14&lt;=PERCENTILE($C$3:$C$5882,0.6),3,C14&lt;=PERCENTILE($C$3:$C$5882,0.8),4,TRUE,5)</f>
        <v>3</v>
      </c>
      <c r="G14" cm="1">
        <f t="array" ref="G14">_xlfn.IFS(D14&lt;=PERCENTILE($D$3:$D$5882,0.2),1,D14&lt;=PERCENTILE($D$3:$D$5882,0.4),2,D14&lt;=PERCENTILE($D$3:$D$5882,0.6),3,D14&lt;=PERCENTILE($D$3:$D$5882,0.8),4,TRUE,5)</f>
        <v>5</v>
      </c>
      <c r="H14" s="3" t="str" cm="1">
        <f t="array" ref="H14">_xlfn.IFS(AND(E14&gt;=4,F14&gt;=4,G14&gt;=4),"Champions",AND(E14&gt;=3,F14&gt;=3,G14&gt;=3),"Loyal Customers",AND(E14&lt;=2,F14&gt;=3),"At Risk",AND(E14&lt;=2,F14&lt;=2,G14&lt;=2),"Lost",AND(E14&gt;=4,F14&lt;=2),"New/Promising",TRUE,"Needs Attention")</f>
        <v>Loyal Customers</v>
      </c>
      <c r="I14" s="3" t="str">
        <f t="shared" si="0"/>
        <v>Active</v>
      </c>
      <c r="J14" s="3" t="str">
        <f>_xlfn.XLOOKUP(A14,'Country_Lookup'!$D:$D,'Country_Lookup'!$E:$E)</f>
        <v>Switzerland</v>
      </c>
      <c r="L14">
        <f t="shared" si="1"/>
        <v>12</v>
      </c>
      <c r="M14">
        <f t="shared" si="2"/>
        <v>16029</v>
      </c>
      <c r="N14">
        <f t="shared" si="3"/>
        <v>122209.14000000047</v>
      </c>
      <c r="O14" t="str">
        <f t="shared" si="4"/>
        <v>Champions</v>
      </c>
    </row>
    <row r="15" spans="1:15" x14ac:dyDescent="0.3">
      <c r="A15">
        <v>12358</v>
      </c>
      <c r="B15">
        <v>1</v>
      </c>
      <c r="C15">
        <v>5</v>
      </c>
      <c r="D15">
        <v>3887.0700000000056</v>
      </c>
      <c r="E15" cm="1">
        <f t="array" ref="E15">_xlfn.IFS(B15&lt;=PERCENTILE($B$3:$B$5882,0.2),5,B15&lt;=PERCENTILE($B$3:$B$5882,0.4),4,B15&lt;=PERCENTILE($B$3:$B$5882,0.6),3,B15&lt;=PERCENTILE($B$3:$B$5882,0.8),2,TRUE,1)</f>
        <v>5</v>
      </c>
      <c r="F15" cm="1">
        <f t="array" ref="F15">_xlfn.IFS(C15&lt;=PERCENTILE($C$3:$C$5882,0.2),1,C15&lt;=PERCENTILE($C$3:$C$5882,0.4),2,C15&lt;=PERCENTILE($C$3:$C$5882,0.6),3,C15&lt;=PERCENTILE($C$3:$C$5882,0.8),4,TRUE,5)</f>
        <v>4</v>
      </c>
      <c r="G15" cm="1">
        <f t="array" ref="G15">_xlfn.IFS(D15&lt;=PERCENTILE($D$3:$D$5882,0.2),1,D15&lt;=PERCENTILE($D$3:$D$5882,0.4),2,D15&lt;=PERCENTILE($D$3:$D$5882,0.6),3,D15&lt;=PERCENTILE($D$3:$D$5882,0.8),4,TRUE,5)</f>
        <v>5</v>
      </c>
      <c r="H15" s="3" t="str" cm="1">
        <f t="array" ref="H15">_xlfn.IFS(AND(E15&gt;=4,F15&gt;=4,G15&gt;=4),"Champions",AND(E15&gt;=3,F15&gt;=3,G15&gt;=3),"Loyal Customers",AND(E15&lt;=2,F15&gt;=3),"At Risk",AND(E15&lt;=2,F15&lt;=2,G15&lt;=2),"Lost",AND(E15&gt;=4,F15&lt;=2),"New/Promising",TRUE,"Needs Attention")</f>
        <v>Champions</v>
      </c>
      <c r="I15" s="3" t="str">
        <f t="shared" si="0"/>
        <v>Active</v>
      </c>
      <c r="J15" s="3" t="str">
        <f>_xlfn.XLOOKUP(A15,'Country_Lookup'!$D:$D,'Country_Lookup'!$E:$E)</f>
        <v>Austria</v>
      </c>
      <c r="L15">
        <f t="shared" si="1"/>
        <v>13</v>
      </c>
      <c r="M15">
        <f t="shared" si="2"/>
        <v>17949</v>
      </c>
      <c r="N15">
        <f t="shared" si="3"/>
        <v>118628.07999999987</v>
      </c>
      <c r="O15" t="str">
        <f t="shared" si="4"/>
        <v>Champions</v>
      </c>
    </row>
    <row r="16" spans="1:15" x14ac:dyDescent="0.3">
      <c r="A16">
        <v>12359</v>
      </c>
      <c r="B16">
        <v>57</v>
      </c>
      <c r="C16">
        <v>10</v>
      </c>
      <c r="D16">
        <v>8935.9399999999532</v>
      </c>
      <c r="E16" cm="1">
        <f t="array" ref="E16">_xlfn.IFS(B16&lt;=PERCENTILE($B$3:$B$5882,0.2),5,B16&lt;=PERCENTILE($B$3:$B$5882,0.4),4,B16&lt;=PERCENTILE($B$3:$B$5882,0.6),3,B16&lt;=PERCENTILE($B$3:$B$5882,0.8),2,TRUE,1)</f>
        <v>4</v>
      </c>
      <c r="F16" cm="1">
        <f t="array" ref="F16">_xlfn.IFS(C16&lt;=PERCENTILE($C$3:$C$5882,0.2),1,C16&lt;=PERCENTILE($C$3:$C$5882,0.4),2,C16&lt;=PERCENTILE($C$3:$C$5882,0.6),3,C16&lt;=PERCENTILE($C$3:$C$5882,0.8),4,TRUE,5)</f>
        <v>5</v>
      </c>
      <c r="G16" cm="1">
        <f t="array" ref="G16">_xlfn.IFS(D16&lt;=PERCENTILE($D$3:$D$5882,0.2),1,D16&lt;=PERCENTILE($D$3:$D$5882,0.4),2,D16&lt;=PERCENTILE($D$3:$D$5882,0.6),3,D16&lt;=PERCENTILE($D$3:$D$5882,0.8),4,TRUE,5)</f>
        <v>5</v>
      </c>
      <c r="H16" s="3" t="str" cm="1">
        <f t="array" ref="H16">_xlfn.IFS(AND(E16&gt;=4,F16&gt;=4,G16&gt;=4),"Champions",AND(E16&gt;=3,F16&gt;=3,G16&gt;=3),"Loyal Customers",AND(E16&lt;=2,F16&gt;=3),"At Risk",AND(E16&lt;=2,F16&lt;=2,G16&lt;=2),"Lost",AND(E16&gt;=4,F16&lt;=2),"New/Promising",TRUE,"Needs Attention")</f>
        <v>Champions</v>
      </c>
      <c r="I16" s="3" t="str">
        <f t="shared" si="0"/>
        <v>Active</v>
      </c>
      <c r="J16" s="3" t="str">
        <f>_xlfn.XLOOKUP(A16,'Country_Lookup'!$D:$D,'Country_Lookup'!$E:$E)</f>
        <v>Cyprus</v>
      </c>
      <c r="L16">
        <f t="shared" si="1"/>
        <v>14</v>
      </c>
      <c r="M16">
        <f t="shared" si="2"/>
        <v>15311</v>
      </c>
      <c r="N16">
        <f t="shared" si="3"/>
        <v>116771.16000001089</v>
      </c>
      <c r="O16" t="str">
        <f t="shared" si="4"/>
        <v>Champions</v>
      </c>
    </row>
    <row r="17" spans="1:10" x14ac:dyDescent="0.3">
      <c r="A17">
        <v>12360</v>
      </c>
      <c r="B17">
        <v>52</v>
      </c>
      <c r="C17">
        <v>8</v>
      </c>
      <c r="D17">
        <v>4252.8900000000076</v>
      </c>
      <c r="E17" cm="1">
        <f t="array" ref="E17">_xlfn.IFS(B17&lt;=PERCENTILE($B$3:$B$5882,0.2),5,B17&lt;=PERCENTILE($B$3:$B$5882,0.4),4,B17&lt;=PERCENTILE($B$3:$B$5882,0.6),3,B17&lt;=PERCENTILE($B$3:$B$5882,0.8),2,TRUE,1)</f>
        <v>4</v>
      </c>
      <c r="F17" cm="1">
        <f t="array" ref="F17">_xlfn.IFS(C17&lt;=PERCENTILE($C$3:$C$5882,0.2),1,C17&lt;=PERCENTILE($C$3:$C$5882,0.4),2,C17&lt;=PERCENTILE($C$3:$C$5882,0.6),3,C17&lt;=PERCENTILE($C$3:$C$5882,0.8),4,TRUE,5)</f>
        <v>4</v>
      </c>
      <c r="G17" cm="1">
        <f t="array" ref="G17">_xlfn.IFS(D17&lt;=PERCENTILE($D$3:$D$5882,0.2),1,D17&lt;=PERCENTILE($D$3:$D$5882,0.4),2,D17&lt;=PERCENTILE($D$3:$D$5882,0.6),3,D17&lt;=PERCENTILE($D$3:$D$5882,0.8),4,TRUE,5)</f>
        <v>5</v>
      </c>
      <c r="H17" s="3" t="str" cm="1">
        <f t="array" ref="H17">_xlfn.IFS(AND(E17&gt;=4,F17&gt;=4,G17&gt;=4),"Champions",AND(E17&gt;=3,F17&gt;=3,G17&gt;=3),"Loyal Customers",AND(E17&lt;=2,F17&gt;=3),"At Risk",AND(E17&lt;=2,F17&lt;=2,G17&lt;=2),"Lost",AND(E17&gt;=4,F17&lt;=2),"New/Promising",TRUE,"Needs Attention")</f>
        <v>Champions</v>
      </c>
      <c r="I17" s="3" t="str">
        <f t="shared" si="0"/>
        <v>Active</v>
      </c>
      <c r="J17" s="3" t="str">
        <f>_xlfn.XLOOKUP(A17,'Country_Lookup'!$D:$D,'Country_Lookup'!$E:$E)</f>
        <v>Austria</v>
      </c>
    </row>
    <row r="18" spans="1:10" x14ac:dyDescent="0.3">
      <c r="A18">
        <v>12361</v>
      </c>
      <c r="B18">
        <v>287</v>
      </c>
      <c r="C18">
        <v>4</v>
      </c>
      <c r="D18">
        <v>511.24999999999994</v>
      </c>
      <c r="E18" cm="1">
        <f t="array" ref="E18">_xlfn.IFS(B18&lt;=PERCENTILE($B$3:$B$5882,0.2),5,B18&lt;=PERCENTILE($B$3:$B$5882,0.4),4,B18&lt;=PERCENTILE($B$3:$B$5882,0.6),3,B18&lt;=PERCENTILE($B$3:$B$5882,0.8),2,TRUE,1)</f>
        <v>2</v>
      </c>
      <c r="F18" cm="1">
        <f t="array" ref="F18">_xlfn.IFS(C18&lt;=PERCENTILE($C$3:$C$5882,0.2),1,C18&lt;=PERCENTILE($C$3:$C$5882,0.4),2,C18&lt;=PERCENTILE($C$3:$C$5882,0.6),3,C18&lt;=PERCENTILE($C$3:$C$5882,0.8),4,TRUE,5)</f>
        <v>3</v>
      </c>
      <c r="G18" cm="1">
        <f t="array" ref="G18">_xlfn.IFS(D18&lt;=PERCENTILE($D$3:$D$5882,0.2),1,D18&lt;=PERCENTILE($D$3:$D$5882,0.4),2,D18&lt;=PERCENTILE($D$3:$D$5882,0.6),3,D18&lt;=PERCENTILE($D$3:$D$5882,0.8),4,TRUE,5)</f>
        <v>2</v>
      </c>
      <c r="H18" s="3" t="str" cm="1">
        <f t="array" ref="H18">_xlfn.IFS(AND(E18&gt;=4,F18&gt;=4,G18&gt;=4),"Champions",AND(E18&gt;=3,F18&gt;=3,G18&gt;=3),"Loyal Customers",AND(E18&lt;=2,F18&gt;=3),"At Risk",AND(E18&lt;=2,F18&lt;=2,G18&lt;=2),"Lost",AND(E18&gt;=4,F18&lt;=2),"New/Promising",TRUE,"Needs Attention")</f>
        <v>At Risk</v>
      </c>
      <c r="I18" s="3" t="str">
        <f t="shared" si="0"/>
        <v>Churned</v>
      </c>
      <c r="J18" s="3" t="str">
        <f>_xlfn.XLOOKUP(A18,'Country_Lookup'!$D:$D,'Country_Lookup'!$E:$E)</f>
        <v>Belgium</v>
      </c>
    </row>
    <row r="19" spans="1:10" x14ac:dyDescent="0.3">
      <c r="A19">
        <v>12362</v>
      </c>
      <c r="B19">
        <v>3</v>
      </c>
      <c r="C19">
        <v>11</v>
      </c>
      <c r="D19">
        <v>5356.2299999999832</v>
      </c>
      <c r="E19" cm="1">
        <f t="array" ref="E19">_xlfn.IFS(B19&lt;=PERCENTILE($B$3:$B$5882,0.2),5,B19&lt;=PERCENTILE($B$3:$B$5882,0.4),4,B19&lt;=PERCENTILE($B$3:$B$5882,0.6),3,B19&lt;=PERCENTILE($B$3:$B$5882,0.8),2,TRUE,1)</f>
        <v>5</v>
      </c>
      <c r="F19" cm="1">
        <f t="array" ref="F19">_xlfn.IFS(C19&lt;=PERCENTILE($C$3:$C$5882,0.2),1,C19&lt;=PERCENTILE($C$3:$C$5882,0.4),2,C19&lt;=PERCENTILE($C$3:$C$5882,0.6),3,C19&lt;=PERCENTILE($C$3:$C$5882,0.8),4,TRUE,5)</f>
        <v>5</v>
      </c>
      <c r="G19" cm="1">
        <f t="array" ref="G19">_xlfn.IFS(D19&lt;=PERCENTILE($D$3:$D$5882,0.2),1,D19&lt;=PERCENTILE($D$3:$D$5882,0.4),2,D19&lt;=PERCENTILE($D$3:$D$5882,0.6),3,D19&lt;=PERCENTILE($D$3:$D$5882,0.8),4,TRUE,5)</f>
        <v>5</v>
      </c>
      <c r="H19" s="3" t="str" cm="1">
        <f t="array" ref="H19">_xlfn.IFS(AND(E19&gt;=4,F19&gt;=4,G19&gt;=4),"Champions",AND(E19&gt;=3,F19&gt;=3,G19&gt;=3),"Loyal Customers",AND(E19&lt;=2,F19&gt;=3),"At Risk",AND(E19&lt;=2,F19&lt;=2,G19&lt;=2),"Lost",AND(E19&gt;=4,F19&lt;=2),"New/Promising",TRUE,"Needs Attention")</f>
        <v>Champions</v>
      </c>
      <c r="I19" s="3" t="str">
        <f t="shared" si="0"/>
        <v>Active</v>
      </c>
      <c r="J19" s="3" t="str">
        <f>_xlfn.XLOOKUP(A19,'Country_Lookup'!$D:$D,'Country_Lookup'!$E:$E)</f>
        <v>Belgium</v>
      </c>
    </row>
    <row r="20" spans="1:10" x14ac:dyDescent="0.3">
      <c r="A20">
        <v>12363</v>
      </c>
      <c r="B20">
        <v>109</v>
      </c>
      <c r="C20">
        <v>2</v>
      </c>
      <c r="D20">
        <v>551.99999999999989</v>
      </c>
      <c r="E20" cm="1">
        <f t="array" ref="E20">_xlfn.IFS(B20&lt;=PERCENTILE($B$3:$B$5882,0.2),5,B20&lt;=PERCENTILE($B$3:$B$5882,0.4),4,B20&lt;=PERCENTILE($B$3:$B$5882,0.6),3,B20&lt;=PERCENTILE($B$3:$B$5882,0.8),2,TRUE,1)</f>
        <v>3</v>
      </c>
      <c r="F20" cm="1">
        <f t="array" ref="F20">_xlfn.IFS(C20&lt;=PERCENTILE($C$3:$C$5882,0.2),1,C20&lt;=PERCENTILE($C$3:$C$5882,0.4),2,C20&lt;=PERCENTILE($C$3:$C$5882,0.6),3,C20&lt;=PERCENTILE($C$3:$C$5882,0.8),4,TRUE,5)</f>
        <v>2</v>
      </c>
      <c r="G20" cm="1">
        <f t="array" ref="G20">_xlfn.IFS(D20&lt;=PERCENTILE($D$3:$D$5882,0.2),1,D20&lt;=PERCENTILE($D$3:$D$5882,0.4),2,D20&lt;=PERCENTILE($D$3:$D$5882,0.6),3,D20&lt;=PERCENTILE($D$3:$D$5882,0.8),4,TRUE,5)</f>
        <v>2</v>
      </c>
      <c r="H20" s="3" t="str" cm="1">
        <f t="array" ref="H20">_xlfn.IFS(AND(E20&gt;=4,F20&gt;=4,G20&gt;=4),"Champions",AND(E20&gt;=3,F20&gt;=3,G20&gt;=3),"Loyal Customers",AND(E20&lt;=2,F20&gt;=3),"At Risk",AND(E20&lt;=2,F20&lt;=2,G20&lt;=2),"Lost",AND(E20&gt;=4,F20&lt;=2),"New/Promising",TRUE,"Needs Attention")</f>
        <v>Needs Attention</v>
      </c>
      <c r="I20" s="3" t="str">
        <f t="shared" si="0"/>
        <v>Churned</v>
      </c>
      <c r="J20" s="3" t="str">
        <f>_xlfn.XLOOKUP(A20,'Country_Lookup'!$D:$D,'Country_Lookup'!$E:$E)</f>
        <v>Unspecified</v>
      </c>
    </row>
    <row r="21" spans="1:10" x14ac:dyDescent="0.3">
      <c r="A21">
        <v>12364</v>
      </c>
      <c r="B21">
        <v>7</v>
      </c>
      <c r="C21">
        <v>4</v>
      </c>
      <c r="D21">
        <v>1313.1000000000024</v>
      </c>
      <c r="E21" cm="1">
        <f t="array" ref="E21">_xlfn.IFS(B21&lt;=PERCENTILE($B$3:$B$5882,0.2),5,B21&lt;=PERCENTILE($B$3:$B$5882,0.4),4,B21&lt;=PERCENTILE($B$3:$B$5882,0.6),3,B21&lt;=PERCENTILE($B$3:$B$5882,0.8),2,TRUE,1)</f>
        <v>5</v>
      </c>
      <c r="F21" cm="1">
        <f t="array" ref="F21">_xlfn.IFS(C21&lt;=PERCENTILE($C$3:$C$5882,0.2),1,C21&lt;=PERCENTILE($C$3:$C$5882,0.4),2,C21&lt;=PERCENTILE($C$3:$C$5882,0.6),3,C21&lt;=PERCENTILE($C$3:$C$5882,0.8),4,TRUE,5)</f>
        <v>3</v>
      </c>
      <c r="G21" cm="1">
        <f t="array" ref="G21">_xlfn.IFS(D21&lt;=PERCENTILE($D$3:$D$5882,0.2),1,D21&lt;=PERCENTILE($D$3:$D$5882,0.4),2,D21&lt;=PERCENTILE($D$3:$D$5882,0.6),3,D21&lt;=PERCENTILE($D$3:$D$5882,0.8),4,TRUE,5)</f>
        <v>4</v>
      </c>
      <c r="H21" s="3" t="str" cm="1">
        <f t="array" ref="H21">_xlfn.IFS(AND(E21&gt;=4,F21&gt;=4,G21&gt;=4),"Champions",AND(E21&gt;=3,F21&gt;=3,G21&gt;=3),"Loyal Customers",AND(E21&lt;=2,F21&gt;=3),"At Risk",AND(E21&lt;=2,F21&lt;=2,G21&lt;=2),"Lost",AND(E21&gt;=4,F21&lt;=2),"New/Promising",TRUE,"Needs Attention")</f>
        <v>Loyal Customers</v>
      </c>
      <c r="I21" s="3" t="str">
        <f t="shared" si="0"/>
        <v>Active</v>
      </c>
      <c r="J21" s="3" t="str">
        <f>_xlfn.XLOOKUP(A21,'Country_Lookup'!$D:$D,'Country_Lookup'!$E:$E)</f>
        <v>Belgium</v>
      </c>
    </row>
    <row r="22" spans="1:10" x14ac:dyDescent="0.3">
      <c r="A22">
        <v>12365</v>
      </c>
      <c r="B22">
        <v>291</v>
      </c>
      <c r="C22">
        <v>2</v>
      </c>
      <c r="D22">
        <v>641.37999999999965</v>
      </c>
      <c r="E22" cm="1">
        <f t="array" ref="E22">_xlfn.IFS(B22&lt;=PERCENTILE($B$3:$B$5882,0.2),5,B22&lt;=PERCENTILE($B$3:$B$5882,0.4),4,B22&lt;=PERCENTILE($B$3:$B$5882,0.6),3,B22&lt;=PERCENTILE($B$3:$B$5882,0.8),2,TRUE,1)</f>
        <v>2</v>
      </c>
      <c r="F22" cm="1">
        <f t="array" ref="F22">_xlfn.IFS(C22&lt;=PERCENTILE($C$3:$C$5882,0.2),1,C22&lt;=PERCENTILE($C$3:$C$5882,0.4),2,C22&lt;=PERCENTILE($C$3:$C$5882,0.6),3,C22&lt;=PERCENTILE($C$3:$C$5882,0.8),4,TRUE,5)</f>
        <v>2</v>
      </c>
      <c r="G22" cm="1">
        <f t="array" ref="G22">_xlfn.IFS(D22&lt;=PERCENTILE($D$3:$D$5882,0.2),1,D22&lt;=PERCENTILE($D$3:$D$5882,0.4),2,D22&lt;=PERCENTILE($D$3:$D$5882,0.6),3,D22&lt;=PERCENTILE($D$3:$D$5882,0.8),4,TRUE,5)</f>
        <v>3</v>
      </c>
      <c r="H22" s="3" t="str" cm="1">
        <f t="array" ref="H22">_xlfn.IFS(AND(E22&gt;=4,F22&gt;=4,G22&gt;=4),"Champions",AND(E22&gt;=3,F22&gt;=3,G22&gt;=3),"Loyal Customers",AND(E22&lt;=2,F22&gt;=3),"At Risk",AND(E22&lt;=2,F22&lt;=2,G22&lt;=2),"Lost",AND(E22&gt;=4,F22&lt;=2),"New/Promising",TRUE,"Needs Attention")</f>
        <v>Needs Attention</v>
      </c>
      <c r="I22" s="3" t="str">
        <f t="shared" si="0"/>
        <v>Churned</v>
      </c>
      <c r="J22" s="3" t="str">
        <f>_xlfn.XLOOKUP(A22,'Country_Lookup'!$D:$D,'Country_Lookup'!$E:$E)</f>
        <v>Cyprus</v>
      </c>
    </row>
    <row r="23" spans="1:10" x14ac:dyDescent="0.3">
      <c r="A23">
        <v>12366</v>
      </c>
      <c r="B23">
        <v>633</v>
      </c>
      <c r="C23">
        <v>1</v>
      </c>
      <c r="D23">
        <v>500.24</v>
      </c>
      <c r="E23" cm="1">
        <f t="array" ref="E23">_xlfn.IFS(B23&lt;=PERCENTILE($B$3:$B$5882,0.2),5,B23&lt;=PERCENTILE($B$3:$B$5882,0.4),4,B23&lt;=PERCENTILE($B$3:$B$5882,0.6),3,B23&lt;=PERCENTILE($B$3:$B$5882,0.8),2,TRUE,1)</f>
        <v>1</v>
      </c>
      <c r="F23" cm="1">
        <f t="array" ref="F23">_xlfn.IFS(C23&lt;=PERCENTILE($C$3:$C$5882,0.2),1,C23&lt;=PERCENTILE($C$3:$C$5882,0.4),2,C23&lt;=PERCENTILE($C$3:$C$5882,0.6),3,C23&lt;=PERCENTILE($C$3:$C$5882,0.8),4,TRUE,5)</f>
        <v>1</v>
      </c>
      <c r="G23" cm="1">
        <f t="array" ref="G23">_xlfn.IFS(D23&lt;=PERCENTILE($D$3:$D$5882,0.2),1,D23&lt;=PERCENTILE($D$3:$D$5882,0.4),2,D23&lt;=PERCENTILE($D$3:$D$5882,0.6),3,D23&lt;=PERCENTILE($D$3:$D$5882,0.8),4,TRUE,5)</f>
        <v>2</v>
      </c>
      <c r="H23" s="3" t="str" cm="1">
        <f t="array" ref="H23">_xlfn.IFS(AND(E23&gt;=4,F23&gt;=4,G23&gt;=4),"Champions",AND(E23&gt;=3,F23&gt;=3,G23&gt;=3),"Loyal Customers",AND(E23&lt;=2,F23&gt;=3),"At Risk",AND(E23&lt;=2,F23&lt;=2,G23&lt;=2),"Lost",AND(E23&gt;=4,F23&lt;=2),"New/Promising",TRUE,"Needs Attention")</f>
        <v>Lost</v>
      </c>
      <c r="I23" s="3" t="str">
        <f t="shared" si="0"/>
        <v>Churned</v>
      </c>
      <c r="J23" s="3" t="str">
        <f>_xlfn.XLOOKUP(A23,'Country_Lookup'!$D:$D,'Country_Lookup'!$E:$E)</f>
        <v>Cyprus</v>
      </c>
    </row>
    <row r="24" spans="1:10" x14ac:dyDescent="0.3">
      <c r="A24">
        <v>12367</v>
      </c>
      <c r="B24">
        <v>4</v>
      </c>
      <c r="C24">
        <v>1</v>
      </c>
      <c r="D24">
        <v>168.90000000000003</v>
      </c>
      <c r="E24" cm="1">
        <f t="array" ref="E24">_xlfn.IFS(B24&lt;=PERCENTILE($B$3:$B$5882,0.2),5,B24&lt;=PERCENTILE($B$3:$B$5882,0.4),4,B24&lt;=PERCENTILE($B$3:$B$5882,0.6),3,B24&lt;=PERCENTILE($B$3:$B$5882,0.8),2,TRUE,1)</f>
        <v>5</v>
      </c>
      <c r="F24" cm="1">
        <f t="array" ref="F24">_xlfn.IFS(C24&lt;=PERCENTILE($C$3:$C$5882,0.2),1,C24&lt;=PERCENTILE($C$3:$C$5882,0.4),2,C24&lt;=PERCENTILE($C$3:$C$5882,0.6),3,C24&lt;=PERCENTILE($C$3:$C$5882,0.8),4,TRUE,5)</f>
        <v>1</v>
      </c>
      <c r="G24" cm="1">
        <f t="array" ref="G24">_xlfn.IFS(D24&lt;=PERCENTILE($D$3:$D$5882,0.2),1,D24&lt;=PERCENTILE($D$3:$D$5882,0.4),2,D24&lt;=PERCENTILE($D$3:$D$5882,0.6),3,D24&lt;=PERCENTILE($D$3:$D$5882,0.8),4,TRUE,5)</f>
        <v>1</v>
      </c>
      <c r="H24" s="3" t="str" cm="1">
        <f t="array" ref="H24">_xlfn.IFS(AND(E24&gt;=4,F24&gt;=4,G24&gt;=4),"Champions",AND(E24&gt;=3,F24&gt;=3,G24&gt;=3),"Loyal Customers",AND(E24&lt;=2,F24&gt;=3),"At Risk",AND(E24&lt;=2,F24&lt;=2,G24&lt;=2),"Lost",AND(E24&gt;=4,F24&lt;=2),"New/Promising",TRUE,"Needs Attention")</f>
        <v>New/Promising</v>
      </c>
      <c r="I24" s="3" t="str">
        <f t="shared" si="0"/>
        <v>Active</v>
      </c>
      <c r="J24" s="3" t="str">
        <f>_xlfn.XLOOKUP(A24,'Country_Lookup'!$D:$D,'Country_Lookup'!$E:$E)</f>
        <v>Denmark</v>
      </c>
    </row>
    <row r="25" spans="1:10" x14ac:dyDescent="0.3">
      <c r="A25">
        <v>12368</v>
      </c>
      <c r="B25">
        <v>628</v>
      </c>
      <c r="C25">
        <v>1</v>
      </c>
      <c r="D25">
        <v>917.70000000000027</v>
      </c>
      <c r="E25" cm="1">
        <f t="array" ref="E25">_xlfn.IFS(B25&lt;=PERCENTILE($B$3:$B$5882,0.2),5,B25&lt;=PERCENTILE($B$3:$B$5882,0.4),4,B25&lt;=PERCENTILE($B$3:$B$5882,0.6),3,B25&lt;=PERCENTILE($B$3:$B$5882,0.8),2,TRUE,1)</f>
        <v>1</v>
      </c>
      <c r="F25" cm="1">
        <f t="array" ref="F25">_xlfn.IFS(C25&lt;=PERCENTILE($C$3:$C$5882,0.2),1,C25&lt;=PERCENTILE($C$3:$C$5882,0.4),2,C25&lt;=PERCENTILE($C$3:$C$5882,0.6),3,C25&lt;=PERCENTILE($C$3:$C$5882,0.8),4,TRUE,5)</f>
        <v>1</v>
      </c>
      <c r="G25" cm="1">
        <f t="array" ref="G25">_xlfn.IFS(D25&lt;=PERCENTILE($D$3:$D$5882,0.2),1,D25&lt;=PERCENTILE($D$3:$D$5882,0.4),2,D25&lt;=PERCENTILE($D$3:$D$5882,0.6),3,D25&lt;=PERCENTILE($D$3:$D$5882,0.8),4,TRUE,5)</f>
        <v>3</v>
      </c>
      <c r="H25" s="3" t="str" cm="1">
        <f t="array" ref="H25">_xlfn.IFS(AND(E25&gt;=4,F25&gt;=4,G25&gt;=4),"Champions",AND(E25&gt;=3,F25&gt;=3,G25&gt;=3),"Loyal Customers",AND(E25&lt;=2,F25&gt;=3),"At Risk",AND(E25&lt;=2,F25&lt;=2,G25&lt;=2),"Lost",AND(E25&gt;=4,F25&lt;=2),"New/Promising",TRUE,"Needs Attention")</f>
        <v>Needs Attention</v>
      </c>
      <c r="I25" s="3" t="str">
        <f t="shared" si="0"/>
        <v>Churned</v>
      </c>
      <c r="J25" s="3" t="str">
        <f>_xlfn.XLOOKUP(A25,'Country_Lookup'!$D:$D,'Country_Lookup'!$E:$E)</f>
        <v>Cyprus</v>
      </c>
    </row>
    <row r="26" spans="1:10" x14ac:dyDescent="0.3">
      <c r="A26">
        <v>12369</v>
      </c>
      <c r="B26">
        <v>413</v>
      </c>
      <c r="C26">
        <v>3</v>
      </c>
      <c r="D26">
        <v>1791.1499999999969</v>
      </c>
      <c r="E26" cm="1">
        <f t="array" ref="E26">_xlfn.IFS(B26&lt;=PERCENTILE($B$3:$B$5882,0.2),5,B26&lt;=PERCENTILE($B$3:$B$5882,0.4),4,B26&lt;=PERCENTILE($B$3:$B$5882,0.6),3,B26&lt;=PERCENTILE($B$3:$B$5882,0.8),2,TRUE,1)</f>
        <v>1</v>
      </c>
      <c r="F26" cm="1">
        <f t="array" ref="F26">_xlfn.IFS(C26&lt;=PERCENTILE($C$3:$C$5882,0.2),1,C26&lt;=PERCENTILE($C$3:$C$5882,0.4),2,C26&lt;=PERCENTILE($C$3:$C$5882,0.6),3,C26&lt;=PERCENTILE($C$3:$C$5882,0.8),4,TRUE,5)</f>
        <v>3</v>
      </c>
      <c r="G26" cm="1">
        <f t="array" ref="G26">_xlfn.IFS(D26&lt;=PERCENTILE($D$3:$D$5882,0.2),1,D26&lt;=PERCENTILE($D$3:$D$5882,0.4),2,D26&lt;=PERCENTILE($D$3:$D$5882,0.6),3,D26&lt;=PERCENTILE($D$3:$D$5882,0.8),4,TRUE,5)</f>
        <v>4</v>
      </c>
      <c r="H26" s="3" t="str" cm="1">
        <f t="array" ref="H26">_xlfn.IFS(AND(E26&gt;=4,F26&gt;=4,G26&gt;=4),"Champions",AND(E26&gt;=3,F26&gt;=3,G26&gt;=3),"Loyal Customers",AND(E26&lt;=2,F26&gt;=3),"At Risk",AND(E26&lt;=2,F26&lt;=2,G26&lt;=2),"Lost",AND(E26&gt;=4,F26&lt;=2),"New/Promising",TRUE,"Needs Attention")</f>
        <v>At Risk</v>
      </c>
      <c r="I26" s="3" t="str">
        <f t="shared" si="0"/>
        <v>Churned</v>
      </c>
      <c r="J26" s="3" t="str">
        <f>_xlfn.XLOOKUP(A26,'Country_Lookup'!$D:$D,'Country_Lookup'!$E:$E)</f>
        <v>Austria</v>
      </c>
    </row>
    <row r="27" spans="1:10" x14ac:dyDescent="0.3">
      <c r="A27">
        <v>12370</v>
      </c>
      <c r="B27">
        <v>51</v>
      </c>
      <c r="C27">
        <v>7</v>
      </c>
      <c r="D27">
        <v>4320.3100000000204</v>
      </c>
      <c r="E27" cm="1">
        <f t="array" ref="E27">_xlfn.IFS(B27&lt;=PERCENTILE($B$3:$B$5882,0.2),5,B27&lt;=PERCENTILE($B$3:$B$5882,0.4),4,B27&lt;=PERCENTILE($B$3:$B$5882,0.6),3,B27&lt;=PERCENTILE($B$3:$B$5882,0.8),2,TRUE,1)</f>
        <v>4</v>
      </c>
      <c r="F27" cm="1">
        <f t="array" ref="F27">_xlfn.IFS(C27&lt;=PERCENTILE($C$3:$C$5882,0.2),1,C27&lt;=PERCENTILE($C$3:$C$5882,0.4),2,C27&lt;=PERCENTILE($C$3:$C$5882,0.6),3,C27&lt;=PERCENTILE($C$3:$C$5882,0.8),4,TRUE,5)</f>
        <v>4</v>
      </c>
      <c r="G27" cm="1">
        <f t="array" ref="G27">_xlfn.IFS(D27&lt;=PERCENTILE($D$3:$D$5882,0.2),1,D27&lt;=PERCENTILE($D$3:$D$5882,0.4),2,D27&lt;=PERCENTILE($D$3:$D$5882,0.6),3,D27&lt;=PERCENTILE($D$3:$D$5882,0.8),4,TRUE,5)</f>
        <v>5</v>
      </c>
      <c r="H27" s="3" t="str" cm="1">
        <f t="array" ref="H27">_xlfn.IFS(AND(E27&gt;=4,F27&gt;=4,G27&gt;=4),"Champions",AND(E27&gt;=3,F27&gt;=3,G27&gt;=3),"Loyal Customers",AND(E27&lt;=2,F27&gt;=3),"At Risk",AND(E27&lt;=2,F27&lt;=2,G27&lt;=2),"Lost",AND(E27&gt;=4,F27&lt;=2),"New/Promising",TRUE,"Needs Attention")</f>
        <v>Champions</v>
      </c>
      <c r="I27" s="3" t="str">
        <f t="shared" si="0"/>
        <v>Active</v>
      </c>
      <c r="J27" s="3" t="str">
        <f>_xlfn.XLOOKUP(A27,'Country_Lookup'!$D:$D,'Country_Lookup'!$E:$E)</f>
        <v>Austria</v>
      </c>
    </row>
    <row r="28" spans="1:10" x14ac:dyDescent="0.3">
      <c r="A28">
        <v>12371</v>
      </c>
      <c r="B28">
        <v>44</v>
      </c>
      <c r="C28">
        <v>5</v>
      </c>
      <c r="D28">
        <v>4067.3800000000024</v>
      </c>
      <c r="E28" cm="1">
        <f t="array" ref="E28">_xlfn.IFS(B28&lt;=PERCENTILE($B$3:$B$5882,0.2),5,B28&lt;=PERCENTILE($B$3:$B$5882,0.4),4,B28&lt;=PERCENTILE($B$3:$B$5882,0.6),3,B28&lt;=PERCENTILE($B$3:$B$5882,0.8),2,TRUE,1)</f>
        <v>4</v>
      </c>
      <c r="F28" cm="1">
        <f t="array" ref="F28">_xlfn.IFS(C28&lt;=PERCENTILE($C$3:$C$5882,0.2),1,C28&lt;=PERCENTILE($C$3:$C$5882,0.4),2,C28&lt;=PERCENTILE($C$3:$C$5882,0.6),3,C28&lt;=PERCENTILE($C$3:$C$5882,0.8),4,TRUE,5)</f>
        <v>4</v>
      </c>
      <c r="G28" cm="1">
        <f t="array" ref="G28">_xlfn.IFS(D28&lt;=PERCENTILE($D$3:$D$5882,0.2),1,D28&lt;=PERCENTILE($D$3:$D$5882,0.4),2,D28&lt;=PERCENTILE($D$3:$D$5882,0.6),3,D28&lt;=PERCENTILE($D$3:$D$5882,0.8),4,TRUE,5)</f>
        <v>5</v>
      </c>
      <c r="H28" s="3" t="str" cm="1">
        <f t="array" ref="H28">_xlfn.IFS(AND(E28&gt;=4,F28&gt;=4,G28&gt;=4),"Champions",AND(E28&gt;=3,F28&gt;=3,G28&gt;=3),"Loyal Customers",AND(E28&lt;=2,F28&gt;=3),"At Risk",AND(E28&lt;=2,F28&lt;=2,G28&lt;=2),"Lost",AND(E28&gt;=4,F28&lt;=2),"New/Promising",TRUE,"Needs Attention")</f>
        <v>Champions</v>
      </c>
      <c r="I28" s="3" t="str">
        <f t="shared" si="0"/>
        <v>Active</v>
      </c>
      <c r="J28" s="3" t="str">
        <f>_xlfn.XLOOKUP(A28,'Country_Lookup'!$D:$D,'Country_Lookup'!$E:$E)</f>
        <v>Switzerland</v>
      </c>
    </row>
    <row r="29" spans="1:10" x14ac:dyDescent="0.3">
      <c r="A29">
        <v>12372</v>
      </c>
      <c r="B29">
        <v>71</v>
      </c>
      <c r="C29">
        <v>3</v>
      </c>
      <c r="D29">
        <v>1298.0400000000006</v>
      </c>
      <c r="E29" cm="1">
        <f t="array" ref="E29">_xlfn.IFS(B29&lt;=PERCENTILE($B$3:$B$5882,0.2),5,B29&lt;=PERCENTILE($B$3:$B$5882,0.4),4,B29&lt;=PERCENTILE($B$3:$B$5882,0.6),3,B29&lt;=PERCENTILE($B$3:$B$5882,0.8),2,TRUE,1)</f>
        <v>3</v>
      </c>
      <c r="F29" cm="1">
        <f t="array" ref="F29">_xlfn.IFS(C29&lt;=PERCENTILE($C$3:$C$5882,0.2),1,C29&lt;=PERCENTILE($C$3:$C$5882,0.4),2,C29&lt;=PERCENTILE($C$3:$C$5882,0.6),3,C29&lt;=PERCENTILE($C$3:$C$5882,0.8),4,TRUE,5)</f>
        <v>3</v>
      </c>
      <c r="G29" cm="1">
        <f t="array" ref="G29">_xlfn.IFS(D29&lt;=PERCENTILE($D$3:$D$5882,0.2),1,D29&lt;=PERCENTILE($D$3:$D$5882,0.4),2,D29&lt;=PERCENTILE($D$3:$D$5882,0.6),3,D29&lt;=PERCENTILE($D$3:$D$5882,0.8),4,TRUE,5)</f>
        <v>4</v>
      </c>
      <c r="H29" s="3" t="str" cm="1">
        <f t="array" ref="H29">_xlfn.IFS(AND(E29&gt;=4,F29&gt;=4,G29&gt;=4),"Champions",AND(E29&gt;=3,F29&gt;=3,G29&gt;=3),"Loyal Customers",AND(E29&lt;=2,F29&gt;=3),"At Risk",AND(E29&lt;=2,F29&lt;=2,G29&lt;=2),"Lost",AND(E29&gt;=4,F29&lt;=2),"New/Promising",TRUE,"Needs Attention")</f>
        <v>Loyal Customers</v>
      </c>
      <c r="I29" s="3" t="str">
        <f t="shared" si="0"/>
        <v>Active</v>
      </c>
      <c r="J29" s="3" t="str">
        <f>_xlfn.XLOOKUP(A29,'Country_Lookup'!$D:$D,'Country_Lookup'!$E:$E)</f>
        <v>Denmark</v>
      </c>
    </row>
    <row r="30" spans="1:10" x14ac:dyDescent="0.3">
      <c r="A30">
        <v>12373</v>
      </c>
      <c r="B30">
        <v>311</v>
      </c>
      <c r="C30">
        <v>3</v>
      </c>
      <c r="D30">
        <v>1127.6500000000012</v>
      </c>
      <c r="E30" cm="1">
        <f t="array" ref="E30">_xlfn.IFS(B30&lt;=PERCENTILE($B$3:$B$5882,0.2),5,B30&lt;=PERCENTILE($B$3:$B$5882,0.4),4,B30&lt;=PERCENTILE($B$3:$B$5882,0.6),3,B30&lt;=PERCENTILE($B$3:$B$5882,0.8),2,TRUE,1)</f>
        <v>2</v>
      </c>
      <c r="F30" cm="1">
        <f t="array" ref="F30">_xlfn.IFS(C30&lt;=PERCENTILE($C$3:$C$5882,0.2),1,C30&lt;=PERCENTILE($C$3:$C$5882,0.4),2,C30&lt;=PERCENTILE($C$3:$C$5882,0.6),3,C30&lt;=PERCENTILE($C$3:$C$5882,0.8),4,TRUE,5)</f>
        <v>3</v>
      </c>
      <c r="G30" cm="1">
        <f t="array" ref="G30">_xlfn.IFS(D30&lt;=PERCENTILE($D$3:$D$5882,0.2),1,D30&lt;=PERCENTILE($D$3:$D$5882,0.4),2,D30&lt;=PERCENTILE($D$3:$D$5882,0.6),3,D30&lt;=PERCENTILE($D$3:$D$5882,0.8),4,TRUE,5)</f>
        <v>3</v>
      </c>
      <c r="H30" s="3" t="str" cm="1">
        <f t="array" ref="H30">_xlfn.IFS(AND(E30&gt;=4,F30&gt;=4,G30&gt;=4),"Champions",AND(E30&gt;=3,F30&gt;=3,G30&gt;=3),"Loyal Customers",AND(E30&lt;=2,F30&gt;=3),"At Risk",AND(E30&lt;=2,F30&lt;=2,G30&lt;=2),"Lost",AND(E30&gt;=4,F30&lt;=2),"New/Promising",TRUE,"Needs Attention")</f>
        <v>At Risk</v>
      </c>
      <c r="I30" s="3" t="str">
        <f t="shared" si="0"/>
        <v>Churned</v>
      </c>
      <c r="J30" s="3" t="str">
        <f>_xlfn.XLOOKUP(A30,'Country_Lookup'!$D:$D,'Country_Lookup'!$E:$E)</f>
        <v>Austria</v>
      </c>
    </row>
    <row r="31" spans="1:10" x14ac:dyDescent="0.3">
      <c r="A31">
        <v>12374</v>
      </c>
      <c r="B31">
        <v>25</v>
      </c>
      <c r="C31">
        <v>4</v>
      </c>
      <c r="D31">
        <v>2989.2200000000007</v>
      </c>
      <c r="E31" cm="1">
        <f t="array" ref="E31">_xlfn.IFS(B31&lt;=PERCENTILE($B$3:$B$5882,0.2),5,B31&lt;=PERCENTILE($B$3:$B$5882,0.4),4,B31&lt;=PERCENTILE($B$3:$B$5882,0.6),3,B31&lt;=PERCENTILE($B$3:$B$5882,0.8),2,TRUE,1)</f>
        <v>4</v>
      </c>
      <c r="F31" cm="1">
        <f t="array" ref="F31">_xlfn.IFS(C31&lt;=PERCENTILE($C$3:$C$5882,0.2),1,C31&lt;=PERCENTILE($C$3:$C$5882,0.4),2,C31&lt;=PERCENTILE($C$3:$C$5882,0.6),3,C31&lt;=PERCENTILE($C$3:$C$5882,0.8),4,TRUE,5)</f>
        <v>3</v>
      </c>
      <c r="G31" cm="1">
        <f t="array" ref="G31">_xlfn.IFS(D31&lt;=PERCENTILE($D$3:$D$5882,0.2),1,D31&lt;=PERCENTILE($D$3:$D$5882,0.4),2,D31&lt;=PERCENTILE($D$3:$D$5882,0.6),3,D31&lt;=PERCENTILE($D$3:$D$5882,0.8),4,TRUE,5)</f>
        <v>5</v>
      </c>
      <c r="H31" s="3" t="str" cm="1">
        <f t="array" ref="H31">_xlfn.IFS(AND(E31&gt;=4,F31&gt;=4,G31&gt;=4),"Champions",AND(E31&gt;=3,F31&gt;=3,G31&gt;=3),"Loyal Customers",AND(E31&lt;=2,F31&gt;=3),"At Risk",AND(E31&lt;=2,F31&lt;=2,G31&lt;=2),"Lost",AND(E31&gt;=4,F31&lt;=2),"New/Promising",TRUE,"Needs Attention")</f>
        <v>Loyal Customers</v>
      </c>
      <c r="I31" s="3" t="str">
        <f t="shared" si="0"/>
        <v>Active</v>
      </c>
      <c r="J31" s="3" t="str">
        <f>_xlfn.XLOOKUP(A31,'Country_Lookup'!$D:$D,'Country_Lookup'!$E:$E)</f>
        <v>Austria</v>
      </c>
    </row>
    <row r="32" spans="1:10" x14ac:dyDescent="0.3">
      <c r="A32">
        <v>12375</v>
      </c>
      <c r="B32">
        <v>10</v>
      </c>
      <c r="C32">
        <v>2</v>
      </c>
      <c r="D32">
        <v>457.50000000000006</v>
      </c>
      <c r="E32" cm="1">
        <f t="array" ref="E32">_xlfn.IFS(B32&lt;=PERCENTILE($B$3:$B$5882,0.2),5,B32&lt;=PERCENTILE($B$3:$B$5882,0.4),4,B32&lt;=PERCENTILE($B$3:$B$5882,0.6),3,B32&lt;=PERCENTILE($B$3:$B$5882,0.8),2,TRUE,1)</f>
        <v>5</v>
      </c>
      <c r="F32" cm="1">
        <f t="array" ref="F32">_xlfn.IFS(C32&lt;=PERCENTILE($C$3:$C$5882,0.2),1,C32&lt;=PERCENTILE($C$3:$C$5882,0.4),2,C32&lt;=PERCENTILE($C$3:$C$5882,0.6),3,C32&lt;=PERCENTILE($C$3:$C$5882,0.8),4,TRUE,5)</f>
        <v>2</v>
      </c>
      <c r="G32" cm="1">
        <f t="array" ref="G32">_xlfn.IFS(D32&lt;=PERCENTILE($D$3:$D$5882,0.2),1,D32&lt;=PERCENTILE($D$3:$D$5882,0.4),2,D32&lt;=PERCENTILE($D$3:$D$5882,0.6),3,D32&lt;=PERCENTILE($D$3:$D$5882,0.8),4,TRUE,5)</f>
        <v>2</v>
      </c>
      <c r="H32" s="3" t="str" cm="1">
        <f t="array" ref="H32">_xlfn.IFS(AND(E32&gt;=4,F32&gt;=4,G32&gt;=4),"Champions",AND(E32&gt;=3,F32&gt;=3,G32&gt;=3),"Loyal Customers",AND(E32&lt;=2,F32&gt;=3),"At Risk",AND(E32&lt;=2,F32&lt;=2,G32&lt;=2),"Lost",AND(E32&gt;=4,F32&lt;=2),"New/Promising",TRUE,"Needs Attention")</f>
        <v>New/Promising</v>
      </c>
      <c r="I32" s="3" t="str">
        <f t="shared" si="0"/>
        <v>Active</v>
      </c>
      <c r="J32" s="3" t="str">
        <f>_xlfn.XLOOKUP(A32,'Country_Lookup'!$D:$D,'Country_Lookup'!$E:$E)</f>
        <v>Finland</v>
      </c>
    </row>
    <row r="33" spans="1:10" x14ac:dyDescent="0.3">
      <c r="A33">
        <v>12376</v>
      </c>
      <c r="B33">
        <v>389</v>
      </c>
      <c r="C33">
        <v>2</v>
      </c>
      <c r="D33">
        <v>503.14999999999992</v>
      </c>
      <c r="E33" cm="1">
        <f t="array" ref="E33">_xlfn.IFS(B33&lt;=PERCENTILE($B$3:$B$5882,0.2),5,B33&lt;=PERCENTILE($B$3:$B$5882,0.4),4,B33&lt;=PERCENTILE($B$3:$B$5882,0.6),3,B33&lt;=PERCENTILE($B$3:$B$5882,0.8),2,TRUE,1)</f>
        <v>2</v>
      </c>
      <c r="F33" cm="1">
        <f t="array" ref="F33">_xlfn.IFS(C33&lt;=PERCENTILE($C$3:$C$5882,0.2),1,C33&lt;=PERCENTILE($C$3:$C$5882,0.4),2,C33&lt;=PERCENTILE($C$3:$C$5882,0.6),3,C33&lt;=PERCENTILE($C$3:$C$5882,0.8),4,TRUE,5)</f>
        <v>2</v>
      </c>
      <c r="G33" cm="1">
        <f t="array" ref="G33">_xlfn.IFS(D33&lt;=PERCENTILE($D$3:$D$5882,0.2),1,D33&lt;=PERCENTILE($D$3:$D$5882,0.4),2,D33&lt;=PERCENTILE($D$3:$D$5882,0.6),3,D33&lt;=PERCENTILE($D$3:$D$5882,0.8),4,TRUE,5)</f>
        <v>2</v>
      </c>
      <c r="H33" s="3" t="str" cm="1">
        <f t="array" ref="H33">_xlfn.IFS(AND(E33&gt;=4,F33&gt;=4,G33&gt;=4),"Champions",AND(E33&gt;=3,F33&gt;=3,G33&gt;=3),"Loyal Customers",AND(E33&lt;=2,F33&gt;=3),"At Risk",AND(E33&lt;=2,F33&lt;=2,G33&lt;=2),"Lost",AND(E33&gt;=4,F33&lt;=2),"New/Promising",TRUE,"Needs Attention")</f>
        <v>Lost</v>
      </c>
      <c r="I33" s="3" t="str">
        <f t="shared" si="0"/>
        <v>Churned</v>
      </c>
      <c r="J33" s="3" t="str">
        <f>_xlfn.XLOOKUP(A33,'Country_Lookup'!$D:$D,'Country_Lookup'!$E:$E)</f>
        <v>Switzerland</v>
      </c>
    </row>
    <row r="34" spans="1:10" x14ac:dyDescent="0.3">
      <c r="A34">
        <v>12377</v>
      </c>
      <c r="B34">
        <v>315</v>
      </c>
      <c r="C34">
        <v>4</v>
      </c>
      <c r="D34">
        <v>3426.3200000000038</v>
      </c>
      <c r="E34" cm="1">
        <f t="array" ref="E34">_xlfn.IFS(B34&lt;=PERCENTILE($B$3:$B$5882,0.2),5,B34&lt;=PERCENTILE($B$3:$B$5882,0.4),4,B34&lt;=PERCENTILE($B$3:$B$5882,0.6),3,B34&lt;=PERCENTILE($B$3:$B$5882,0.8),2,TRUE,1)</f>
        <v>2</v>
      </c>
      <c r="F34" cm="1">
        <f t="array" ref="F34">_xlfn.IFS(C34&lt;=PERCENTILE($C$3:$C$5882,0.2),1,C34&lt;=PERCENTILE($C$3:$C$5882,0.4),2,C34&lt;=PERCENTILE($C$3:$C$5882,0.6),3,C34&lt;=PERCENTILE($C$3:$C$5882,0.8),4,TRUE,5)</f>
        <v>3</v>
      </c>
      <c r="G34" cm="1">
        <f t="array" ref="G34">_xlfn.IFS(D34&lt;=PERCENTILE($D$3:$D$5882,0.2),1,D34&lt;=PERCENTILE($D$3:$D$5882,0.4),2,D34&lt;=PERCENTILE($D$3:$D$5882,0.6),3,D34&lt;=PERCENTILE($D$3:$D$5882,0.8),4,TRUE,5)</f>
        <v>5</v>
      </c>
      <c r="H34" s="3" t="str" cm="1">
        <f t="array" ref="H34">_xlfn.IFS(AND(E34&gt;=4,F34&gt;=4,G34&gt;=4),"Champions",AND(E34&gt;=3,F34&gt;=3,G34&gt;=3),"Loyal Customers",AND(E34&lt;=2,F34&gt;=3),"At Risk",AND(E34&lt;=2,F34&lt;=2,G34&lt;=2),"Lost",AND(E34&gt;=4,F34&lt;=2),"New/Promising",TRUE,"Needs Attention")</f>
        <v>At Risk</v>
      </c>
      <c r="I34" s="3" t="str">
        <f t="shared" si="0"/>
        <v>Churned</v>
      </c>
      <c r="J34" s="3" t="str">
        <f>_xlfn.XLOOKUP(A34,'Country_Lookup'!$D:$D,'Country_Lookup'!$E:$E)</f>
        <v>Switzerland</v>
      </c>
    </row>
    <row r="35" spans="1:10" x14ac:dyDescent="0.3">
      <c r="A35">
        <v>12378</v>
      </c>
      <c r="B35">
        <v>129</v>
      </c>
      <c r="C35">
        <v>2</v>
      </c>
      <c r="D35">
        <v>5416.3200000000079</v>
      </c>
      <c r="E35" cm="1">
        <f t="array" ref="E35">_xlfn.IFS(B35&lt;=PERCENTILE($B$3:$B$5882,0.2),5,B35&lt;=PERCENTILE($B$3:$B$5882,0.4),4,B35&lt;=PERCENTILE($B$3:$B$5882,0.6),3,B35&lt;=PERCENTILE($B$3:$B$5882,0.8),2,TRUE,1)</f>
        <v>3</v>
      </c>
      <c r="F35" cm="1">
        <f t="array" ref="F35">_xlfn.IFS(C35&lt;=PERCENTILE($C$3:$C$5882,0.2),1,C35&lt;=PERCENTILE($C$3:$C$5882,0.4),2,C35&lt;=PERCENTILE($C$3:$C$5882,0.6),3,C35&lt;=PERCENTILE($C$3:$C$5882,0.8),4,TRUE,5)</f>
        <v>2</v>
      </c>
      <c r="G35" cm="1">
        <f t="array" ref="G35">_xlfn.IFS(D35&lt;=PERCENTILE($D$3:$D$5882,0.2),1,D35&lt;=PERCENTILE($D$3:$D$5882,0.4),2,D35&lt;=PERCENTILE($D$3:$D$5882,0.6),3,D35&lt;=PERCENTILE($D$3:$D$5882,0.8),4,TRUE,5)</f>
        <v>5</v>
      </c>
      <c r="H35" s="3" t="str" cm="1">
        <f t="array" ref="H35">_xlfn.IFS(AND(E35&gt;=4,F35&gt;=4,G35&gt;=4),"Champions",AND(E35&gt;=3,F35&gt;=3,G35&gt;=3),"Loyal Customers",AND(E35&lt;=2,F35&gt;=3),"At Risk",AND(E35&lt;=2,F35&lt;=2,G35&lt;=2),"Lost",AND(E35&gt;=4,F35&lt;=2),"New/Promising",TRUE,"Needs Attention")</f>
        <v>Needs Attention</v>
      </c>
      <c r="I35" s="3" t="str">
        <f t="shared" si="0"/>
        <v>Churned</v>
      </c>
      <c r="J35" s="3" t="str">
        <f>_xlfn.XLOOKUP(A35,'Country_Lookup'!$D:$D,'Country_Lookup'!$E:$E)</f>
        <v>Switzerland</v>
      </c>
    </row>
    <row r="36" spans="1:10" x14ac:dyDescent="0.3">
      <c r="A36">
        <v>12379</v>
      </c>
      <c r="B36">
        <v>81</v>
      </c>
      <c r="C36">
        <v>4</v>
      </c>
      <c r="D36">
        <v>1620.2200000000007</v>
      </c>
      <c r="E36" cm="1">
        <f t="array" ref="E36">_xlfn.IFS(B36&lt;=PERCENTILE($B$3:$B$5882,0.2),5,B36&lt;=PERCENTILE($B$3:$B$5882,0.4),4,B36&lt;=PERCENTILE($B$3:$B$5882,0.6),3,B36&lt;=PERCENTILE($B$3:$B$5882,0.8),2,TRUE,1)</f>
        <v>3</v>
      </c>
      <c r="F36" cm="1">
        <f t="array" ref="F36">_xlfn.IFS(C36&lt;=PERCENTILE($C$3:$C$5882,0.2),1,C36&lt;=PERCENTILE($C$3:$C$5882,0.4),2,C36&lt;=PERCENTILE($C$3:$C$5882,0.6),3,C36&lt;=PERCENTILE($C$3:$C$5882,0.8),4,TRUE,5)</f>
        <v>3</v>
      </c>
      <c r="G36" cm="1">
        <f t="array" ref="G36">_xlfn.IFS(D36&lt;=PERCENTILE($D$3:$D$5882,0.2),1,D36&lt;=PERCENTILE($D$3:$D$5882,0.4),2,D36&lt;=PERCENTILE($D$3:$D$5882,0.6),3,D36&lt;=PERCENTILE($D$3:$D$5882,0.8),4,TRUE,5)</f>
        <v>4</v>
      </c>
      <c r="H36" s="3" t="str" cm="1">
        <f t="array" ref="H36">_xlfn.IFS(AND(E36&gt;=4,F36&gt;=4,G36&gt;=4),"Champions",AND(E36&gt;=3,F36&gt;=3,G36&gt;=3),"Loyal Customers",AND(E36&lt;=2,F36&gt;=3),"At Risk",AND(E36&lt;=2,F36&lt;=2,G36&lt;=2),"Lost",AND(E36&gt;=4,F36&lt;=2),"New/Promising",TRUE,"Needs Attention")</f>
        <v>Loyal Customers</v>
      </c>
      <c r="I36" s="3" t="str">
        <f t="shared" si="0"/>
        <v>Active</v>
      </c>
      <c r="J36" s="3" t="str">
        <f>_xlfn.XLOOKUP(A36,'Country_Lookup'!$D:$D,'Country_Lookup'!$E:$E)</f>
        <v>Belgium</v>
      </c>
    </row>
    <row r="37" spans="1:10" x14ac:dyDescent="0.3">
      <c r="A37">
        <v>12380</v>
      </c>
      <c r="B37">
        <v>21</v>
      </c>
      <c r="C37">
        <v>11</v>
      </c>
      <c r="D37">
        <v>9676.2999999999829</v>
      </c>
      <c r="E37" cm="1">
        <f t="array" ref="E37">_xlfn.IFS(B37&lt;=PERCENTILE($B$3:$B$5882,0.2),5,B37&lt;=PERCENTILE($B$3:$B$5882,0.4),4,B37&lt;=PERCENTILE($B$3:$B$5882,0.6),3,B37&lt;=PERCENTILE($B$3:$B$5882,0.8),2,TRUE,1)</f>
        <v>4</v>
      </c>
      <c r="F37" cm="1">
        <f t="array" ref="F37">_xlfn.IFS(C37&lt;=PERCENTILE($C$3:$C$5882,0.2),1,C37&lt;=PERCENTILE($C$3:$C$5882,0.4),2,C37&lt;=PERCENTILE($C$3:$C$5882,0.6),3,C37&lt;=PERCENTILE($C$3:$C$5882,0.8),4,TRUE,5)</f>
        <v>5</v>
      </c>
      <c r="G37" cm="1">
        <f t="array" ref="G37">_xlfn.IFS(D37&lt;=PERCENTILE($D$3:$D$5882,0.2),1,D37&lt;=PERCENTILE($D$3:$D$5882,0.4),2,D37&lt;=PERCENTILE($D$3:$D$5882,0.6),3,D37&lt;=PERCENTILE($D$3:$D$5882,0.8),4,TRUE,5)</f>
        <v>5</v>
      </c>
      <c r="H37" s="3" t="str" cm="1">
        <f t="array" ref="H37">_xlfn.IFS(AND(E37&gt;=4,F37&gt;=4,G37&gt;=4),"Champions",AND(E37&gt;=3,F37&gt;=3,G37&gt;=3),"Loyal Customers",AND(E37&lt;=2,F37&gt;=3),"At Risk",AND(E37&lt;=2,F37&lt;=2,G37&lt;=2),"Lost",AND(E37&gt;=4,F37&lt;=2),"New/Promising",TRUE,"Needs Attention")</f>
        <v>Champions</v>
      </c>
      <c r="I37" s="3" t="str">
        <f t="shared" si="0"/>
        <v>Active</v>
      </c>
      <c r="J37" s="3" t="str">
        <f>_xlfn.XLOOKUP(A37,'Country_Lookup'!$D:$D,'Country_Lookup'!$E:$E)</f>
        <v>Belgium</v>
      </c>
    </row>
    <row r="38" spans="1:10" x14ac:dyDescent="0.3">
      <c r="A38">
        <v>12381</v>
      </c>
      <c r="B38">
        <v>4</v>
      </c>
      <c r="C38">
        <v>5</v>
      </c>
      <c r="D38">
        <v>1845.31</v>
      </c>
      <c r="E38" cm="1">
        <f t="array" ref="E38">_xlfn.IFS(B38&lt;=PERCENTILE($B$3:$B$5882,0.2),5,B38&lt;=PERCENTILE($B$3:$B$5882,0.4),4,B38&lt;=PERCENTILE($B$3:$B$5882,0.6),3,B38&lt;=PERCENTILE($B$3:$B$5882,0.8),2,TRUE,1)</f>
        <v>5</v>
      </c>
      <c r="F38" cm="1">
        <f t="array" ref="F38">_xlfn.IFS(C38&lt;=PERCENTILE($C$3:$C$5882,0.2),1,C38&lt;=PERCENTILE($C$3:$C$5882,0.4),2,C38&lt;=PERCENTILE($C$3:$C$5882,0.6),3,C38&lt;=PERCENTILE($C$3:$C$5882,0.8),4,TRUE,5)</f>
        <v>4</v>
      </c>
      <c r="G38" cm="1">
        <f t="array" ref="G38">_xlfn.IFS(D38&lt;=PERCENTILE($D$3:$D$5882,0.2),1,D38&lt;=PERCENTILE($D$3:$D$5882,0.4),2,D38&lt;=PERCENTILE($D$3:$D$5882,0.6),3,D38&lt;=PERCENTILE($D$3:$D$5882,0.8),4,TRUE,5)</f>
        <v>4</v>
      </c>
      <c r="H38" s="3" t="str" cm="1">
        <f t="array" ref="H38">_xlfn.IFS(AND(E38&gt;=4,F38&gt;=4,G38&gt;=4),"Champions",AND(E38&gt;=3,F38&gt;=3,G38&gt;=3),"Loyal Customers",AND(E38&lt;=2,F38&gt;=3),"At Risk",AND(E38&lt;=2,F38&lt;=2,G38&lt;=2),"Lost",AND(E38&gt;=4,F38&lt;=2),"New/Promising",TRUE,"Needs Attention")</f>
        <v>Champions</v>
      </c>
      <c r="I38" s="3" t="str">
        <f t="shared" si="0"/>
        <v>Active</v>
      </c>
      <c r="J38" s="3" t="str">
        <f>_xlfn.XLOOKUP(A38,'Country_Lookup'!$D:$D,'Country_Lookup'!$E:$E)</f>
        <v>Norway</v>
      </c>
    </row>
    <row r="39" spans="1:10" x14ac:dyDescent="0.3">
      <c r="A39">
        <v>12383</v>
      </c>
      <c r="B39">
        <v>184</v>
      </c>
      <c r="C39">
        <v>5</v>
      </c>
      <c r="D39">
        <v>1850.5599999999984</v>
      </c>
      <c r="E39" cm="1">
        <f t="array" ref="E39">_xlfn.IFS(B39&lt;=PERCENTILE($B$3:$B$5882,0.2),5,B39&lt;=PERCENTILE($B$3:$B$5882,0.4),4,B39&lt;=PERCENTILE($B$3:$B$5882,0.6),3,B39&lt;=PERCENTILE($B$3:$B$5882,0.8),2,TRUE,1)</f>
        <v>3</v>
      </c>
      <c r="F39" cm="1">
        <f t="array" ref="F39">_xlfn.IFS(C39&lt;=PERCENTILE($C$3:$C$5882,0.2),1,C39&lt;=PERCENTILE($C$3:$C$5882,0.4),2,C39&lt;=PERCENTILE($C$3:$C$5882,0.6),3,C39&lt;=PERCENTILE($C$3:$C$5882,0.8),4,TRUE,5)</f>
        <v>4</v>
      </c>
      <c r="G39" cm="1">
        <f t="array" ref="G39">_xlfn.IFS(D39&lt;=PERCENTILE($D$3:$D$5882,0.2),1,D39&lt;=PERCENTILE($D$3:$D$5882,0.4),2,D39&lt;=PERCENTILE($D$3:$D$5882,0.6),3,D39&lt;=PERCENTILE($D$3:$D$5882,0.8),4,TRUE,5)</f>
        <v>4</v>
      </c>
      <c r="H39" s="3" t="str" cm="1">
        <f t="array" ref="H39">_xlfn.IFS(AND(E39&gt;=4,F39&gt;=4,G39&gt;=4),"Champions",AND(E39&gt;=3,F39&gt;=3,G39&gt;=3),"Loyal Customers",AND(E39&lt;=2,F39&gt;=3),"At Risk",AND(E39&lt;=2,F39&lt;=2,G39&lt;=2),"Lost",AND(E39&gt;=4,F39&lt;=2),"New/Promising",TRUE,"Needs Attention")</f>
        <v>Loyal Customers</v>
      </c>
      <c r="I39" s="3" t="str">
        <f t="shared" si="0"/>
        <v>Churned</v>
      </c>
      <c r="J39" s="3" t="str">
        <f>_xlfn.XLOOKUP(A39,'Country_Lookup'!$D:$D,'Country_Lookup'!$E:$E)</f>
        <v>Belgium</v>
      </c>
    </row>
    <row r="40" spans="1:10" x14ac:dyDescent="0.3">
      <c r="A40">
        <v>12384</v>
      </c>
      <c r="B40">
        <v>28</v>
      </c>
      <c r="C40">
        <v>2</v>
      </c>
      <c r="D40">
        <v>585.27000000000032</v>
      </c>
      <c r="E40" cm="1">
        <f t="array" ref="E40">_xlfn.IFS(B40&lt;=PERCENTILE($B$3:$B$5882,0.2),5,B40&lt;=PERCENTILE($B$3:$B$5882,0.4),4,B40&lt;=PERCENTILE($B$3:$B$5882,0.6),3,B40&lt;=PERCENTILE($B$3:$B$5882,0.8),2,TRUE,1)</f>
        <v>4</v>
      </c>
      <c r="F40" cm="1">
        <f t="array" ref="F40">_xlfn.IFS(C40&lt;=PERCENTILE($C$3:$C$5882,0.2),1,C40&lt;=PERCENTILE($C$3:$C$5882,0.4),2,C40&lt;=PERCENTILE($C$3:$C$5882,0.6),3,C40&lt;=PERCENTILE($C$3:$C$5882,0.8),4,TRUE,5)</f>
        <v>2</v>
      </c>
      <c r="G40" cm="1">
        <f t="array" ref="G40">_xlfn.IFS(D40&lt;=PERCENTILE($D$3:$D$5882,0.2),1,D40&lt;=PERCENTILE($D$3:$D$5882,0.4),2,D40&lt;=PERCENTILE($D$3:$D$5882,0.6),3,D40&lt;=PERCENTILE($D$3:$D$5882,0.8),4,TRUE,5)</f>
        <v>2</v>
      </c>
      <c r="H40" s="3" t="str" cm="1">
        <f t="array" ref="H40">_xlfn.IFS(AND(E40&gt;=4,F40&gt;=4,G40&gt;=4),"Champions",AND(E40&gt;=3,F40&gt;=3,G40&gt;=3),"Loyal Customers",AND(E40&lt;=2,F40&gt;=3),"At Risk",AND(E40&lt;=2,F40&lt;=2,G40&lt;=2),"Lost",AND(E40&gt;=4,F40&lt;=2),"New/Promising",TRUE,"Needs Attention")</f>
        <v>New/Promising</v>
      </c>
      <c r="I40" s="3" t="str">
        <f t="shared" si="0"/>
        <v>Active</v>
      </c>
      <c r="J40" s="3" t="str">
        <f>_xlfn.XLOOKUP(A40,'Country_Lookup'!$D:$D,'Country_Lookup'!$E:$E)</f>
        <v>Switzerland</v>
      </c>
    </row>
    <row r="41" spans="1:10" x14ac:dyDescent="0.3">
      <c r="A41">
        <v>12385</v>
      </c>
      <c r="B41">
        <v>379</v>
      </c>
      <c r="C41">
        <v>1</v>
      </c>
      <c r="D41">
        <v>1938.3999999999978</v>
      </c>
      <c r="E41" cm="1">
        <f t="array" ref="E41">_xlfn.IFS(B41&lt;=PERCENTILE($B$3:$B$5882,0.2),5,B41&lt;=PERCENTILE($B$3:$B$5882,0.4),4,B41&lt;=PERCENTILE($B$3:$B$5882,0.6),3,B41&lt;=PERCENTILE($B$3:$B$5882,0.8),2,TRUE,1)</f>
        <v>2</v>
      </c>
      <c r="F41" cm="1">
        <f t="array" ref="F41">_xlfn.IFS(C41&lt;=PERCENTILE($C$3:$C$5882,0.2),1,C41&lt;=PERCENTILE($C$3:$C$5882,0.4),2,C41&lt;=PERCENTILE($C$3:$C$5882,0.6),3,C41&lt;=PERCENTILE($C$3:$C$5882,0.8),4,TRUE,5)</f>
        <v>1</v>
      </c>
      <c r="G41" cm="1">
        <f t="array" ref="G41">_xlfn.IFS(D41&lt;=PERCENTILE($D$3:$D$5882,0.2),1,D41&lt;=PERCENTILE($D$3:$D$5882,0.4),2,D41&lt;=PERCENTILE($D$3:$D$5882,0.6),3,D41&lt;=PERCENTILE($D$3:$D$5882,0.8),4,TRUE,5)</f>
        <v>4</v>
      </c>
      <c r="H41" s="3" t="str" cm="1">
        <f t="array" ref="H41">_xlfn.IFS(AND(E41&gt;=4,F41&gt;=4,G41&gt;=4),"Champions",AND(E41&gt;=3,F41&gt;=3,G41&gt;=3),"Loyal Customers",AND(E41&lt;=2,F41&gt;=3),"At Risk",AND(E41&lt;=2,F41&lt;=2,G41&lt;=2),"Lost",AND(E41&gt;=4,F41&lt;=2),"New/Promising",TRUE,"Needs Attention")</f>
        <v>Needs Attention</v>
      </c>
      <c r="I41" s="3" t="str">
        <f t="shared" si="0"/>
        <v>Churned</v>
      </c>
      <c r="J41" s="3" t="str">
        <f>_xlfn.XLOOKUP(A41,'Country_Lookup'!$D:$D,'Country_Lookup'!$E:$E)</f>
        <v>Belgium</v>
      </c>
    </row>
    <row r="42" spans="1:10" x14ac:dyDescent="0.3">
      <c r="A42">
        <v>12386</v>
      </c>
      <c r="B42">
        <v>337</v>
      </c>
      <c r="C42">
        <v>2</v>
      </c>
      <c r="D42">
        <v>660.7999999999995</v>
      </c>
      <c r="E42" cm="1">
        <f t="array" ref="E42">_xlfn.IFS(B42&lt;=PERCENTILE($B$3:$B$5882,0.2),5,B42&lt;=PERCENTILE($B$3:$B$5882,0.4),4,B42&lt;=PERCENTILE($B$3:$B$5882,0.6),3,B42&lt;=PERCENTILE($B$3:$B$5882,0.8),2,TRUE,1)</f>
        <v>2</v>
      </c>
      <c r="F42" cm="1">
        <f t="array" ref="F42">_xlfn.IFS(C42&lt;=PERCENTILE($C$3:$C$5882,0.2),1,C42&lt;=PERCENTILE($C$3:$C$5882,0.4),2,C42&lt;=PERCENTILE($C$3:$C$5882,0.6),3,C42&lt;=PERCENTILE($C$3:$C$5882,0.8),4,TRUE,5)</f>
        <v>2</v>
      </c>
      <c r="G42" cm="1">
        <f t="array" ref="G42">_xlfn.IFS(D42&lt;=PERCENTILE($D$3:$D$5882,0.2),1,D42&lt;=PERCENTILE($D$3:$D$5882,0.4),2,D42&lt;=PERCENTILE($D$3:$D$5882,0.6),3,D42&lt;=PERCENTILE($D$3:$D$5882,0.8),4,TRUE,5)</f>
        <v>3</v>
      </c>
      <c r="H42" s="3" t="str" cm="1">
        <f t="array" ref="H42">_xlfn.IFS(AND(E42&gt;=4,F42&gt;=4,G42&gt;=4),"Champions",AND(E42&gt;=3,F42&gt;=3,G42&gt;=3),"Loyal Customers",AND(E42&lt;=2,F42&gt;=3),"At Risk",AND(E42&lt;=2,F42&lt;=2,G42&lt;=2),"Lost",AND(E42&gt;=4,F42&lt;=2),"New/Promising",TRUE,"Needs Attention")</f>
        <v>Needs Attention</v>
      </c>
      <c r="I42" s="3" t="str">
        <f t="shared" si="0"/>
        <v>Churned</v>
      </c>
      <c r="J42" s="3" t="str">
        <f>_xlfn.XLOOKUP(A42,'Country_Lookup'!$D:$D,'Country_Lookup'!$E:$E)</f>
        <v>Australia</v>
      </c>
    </row>
    <row r="43" spans="1:10" x14ac:dyDescent="0.3">
      <c r="A43">
        <v>12387</v>
      </c>
      <c r="B43">
        <v>415</v>
      </c>
      <c r="C43">
        <v>1</v>
      </c>
      <c r="D43">
        <v>143.94000000000003</v>
      </c>
      <c r="E43" cm="1">
        <f t="array" ref="E43">_xlfn.IFS(B43&lt;=PERCENTILE($B$3:$B$5882,0.2),5,B43&lt;=PERCENTILE($B$3:$B$5882,0.4),4,B43&lt;=PERCENTILE($B$3:$B$5882,0.6),3,B43&lt;=PERCENTILE($B$3:$B$5882,0.8),2,TRUE,1)</f>
        <v>1</v>
      </c>
      <c r="F43" cm="1">
        <f t="array" ref="F43">_xlfn.IFS(C43&lt;=PERCENTILE($C$3:$C$5882,0.2),1,C43&lt;=PERCENTILE($C$3:$C$5882,0.4),2,C43&lt;=PERCENTILE($C$3:$C$5882,0.6),3,C43&lt;=PERCENTILE($C$3:$C$5882,0.8),4,TRUE,5)</f>
        <v>1</v>
      </c>
      <c r="G43" cm="1">
        <f t="array" ref="G43">_xlfn.IFS(D43&lt;=PERCENTILE($D$3:$D$5882,0.2),1,D43&lt;=PERCENTILE($D$3:$D$5882,0.4),2,D43&lt;=PERCENTILE($D$3:$D$5882,0.6),3,D43&lt;=PERCENTILE($D$3:$D$5882,0.8),4,TRUE,5)</f>
        <v>1</v>
      </c>
      <c r="H43" s="3" t="str" cm="1">
        <f t="array" ref="H43">_xlfn.IFS(AND(E43&gt;=4,F43&gt;=4,G43&gt;=4),"Champions",AND(E43&gt;=3,F43&gt;=3,G43&gt;=3),"Loyal Customers",AND(E43&lt;=2,F43&gt;=3),"At Risk",AND(E43&lt;=2,F43&lt;=2,G43&lt;=2),"Lost",AND(E43&gt;=4,F43&lt;=2),"New/Promising",TRUE,"Needs Attention")</f>
        <v>Lost</v>
      </c>
      <c r="I43" s="3" t="str">
        <f t="shared" si="0"/>
        <v>Churned</v>
      </c>
      <c r="J43" s="3" t="str">
        <f>_xlfn.XLOOKUP(A43,'Country_Lookup'!$D:$D,'Country_Lookup'!$E:$E)</f>
        <v>Australia</v>
      </c>
    </row>
    <row r="44" spans="1:10" x14ac:dyDescent="0.3">
      <c r="A44">
        <v>12388</v>
      </c>
      <c r="B44">
        <v>15</v>
      </c>
      <c r="C44">
        <v>8</v>
      </c>
      <c r="D44">
        <v>3901.1099999999892</v>
      </c>
      <c r="E44" cm="1">
        <f t="array" ref="E44">_xlfn.IFS(B44&lt;=PERCENTILE($B$3:$B$5882,0.2),5,B44&lt;=PERCENTILE($B$3:$B$5882,0.4),4,B44&lt;=PERCENTILE($B$3:$B$5882,0.6),3,B44&lt;=PERCENTILE($B$3:$B$5882,0.8),2,TRUE,1)</f>
        <v>5</v>
      </c>
      <c r="F44" cm="1">
        <f t="array" ref="F44">_xlfn.IFS(C44&lt;=PERCENTILE($C$3:$C$5882,0.2),1,C44&lt;=PERCENTILE($C$3:$C$5882,0.4),2,C44&lt;=PERCENTILE($C$3:$C$5882,0.6),3,C44&lt;=PERCENTILE($C$3:$C$5882,0.8),4,TRUE,5)</f>
        <v>4</v>
      </c>
      <c r="G44" cm="1">
        <f t="array" ref="G44">_xlfn.IFS(D44&lt;=PERCENTILE($D$3:$D$5882,0.2),1,D44&lt;=PERCENTILE($D$3:$D$5882,0.4),2,D44&lt;=PERCENTILE($D$3:$D$5882,0.6),3,D44&lt;=PERCENTILE($D$3:$D$5882,0.8),4,TRUE,5)</f>
        <v>5</v>
      </c>
      <c r="H44" s="3" t="str" cm="1">
        <f t="array" ref="H44">_xlfn.IFS(AND(E44&gt;=4,F44&gt;=4,G44&gt;=4),"Champions",AND(E44&gt;=3,F44&gt;=3,G44&gt;=3),"Loyal Customers",AND(E44&lt;=2,F44&gt;=3),"At Risk",AND(E44&lt;=2,F44&lt;=2,G44&lt;=2),"Lost",AND(E44&gt;=4,F44&lt;=2),"New/Promising",TRUE,"Needs Attention")</f>
        <v>Champions</v>
      </c>
      <c r="I44" s="3" t="str">
        <f t="shared" si="0"/>
        <v>Active</v>
      </c>
      <c r="J44" s="3" t="str">
        <f>_xlfn.XLOOKUP(A44,'Country_Lookup'!$D:$D,'Country_Lookup'!$E:$E)</f>
        <v>Australia</v>
      </c>
    </row>
    <row r="45" spans="1:10" x14ac:dyDescent="0.3">
      <c r="A45">
        <v>12389</v>
      </c>
      <c r="B45">
        <v>402</v>
      </c>
      <c r="C45">
        <v>3</v>
      </c>
      <c r="D45">
        <v>1433.3300000000015</v>
      </c>
      <c r="E45" cm="1">
        <f t="array" ref="E45">_xlfn.IFS(B45&lt;=PERCENTILE($B$3:$B$5882,0.2),5,B45&lt;=PERCENTILE($B$3:$B$5882,0.4),4,B45&lt;=PERCENTILE($B$3:$B$5882,0.6),3,B45&lt;=PERCENTILE($B$3:$B$5882,0.8),2,TRUE,1)</f>
        <v>2</v>
      </c>
      <c r="F45" cm="1">
        <f t="array" ref="F45">_xlfn.IFS(C45&lt;=PERCENTILE($C$3:$C$5882,0.2),1,C45&lt;=PERCENTILE($C$3:$C$5882,0.4),2,C45&lt;=PERCENTILE($C$3:$C$5882,0.6),3,C45&lt;=PERCENTILE($C$3:$C$5882,0.8),4,TRUE,5)</f>
        <v>3</v>
      </c>
      <c r="G45" cm="1">
        <f t="array" ref="G45">_xlfn.IFS(D45&lt;=PERCENTILE($D$3:$D$5882,0.2),1,D45&lt;=PERCENTILE($D$3:$D$5882,0.4),2,D45&lt;=PERCENTILE($D$3:$D$5882,0.6),3,D45&lt;=PERCENTILE($D$3:$D$5882,0.8),4,TRUE,5)</f>
        <v>4</v>
      </c>
      <c r="H45" s="3" t="str" cm="1">
        <f t="array" ref="H45">_xlfn.IFS(AND(E45&gt;=4,F45&gt;=4,G45&gt;=4),"Champions",AND(E45&gt;=3,F45&gt;=3,G45&gt;=3),"Loyal Customers",AND(E45&lt;=2,F45&gt;=3),"At Risk",AND(E45&lt;=2,F45&lt;=2,G45&lt;=2),"Lost",AND(E45&gt;=4,F45&lt;=2),"New/Promising",TRUE,"Needs Attention")</f>
        <v>At Risk</v>
      </c>
      <c r="I45" s="3" t="str">
        <f t="shared" si="0"/>
        <v>Churned</v>
      </c>
      <c r="J45" s="3" t="str">
        <f>_xlfn.XLOOKUP(A45,'Country_Lookup'!$D:$D,'Country_Lookup'!$E:$E)</f>
        <v>Australia</v>
      </c>
    </row>
    <row r="46" spans="1:10" x14ac:dyDescent="0.3">
      <c r="A46">
        <v>12390</v>
      </c>
      <c r="B46">
        <v>79</v>
      </c>
      <c r="C46">
        <v>1</v>
      </c>
      <c r="D46">
        <v>549.84</v>
      </c>
      <c r="E46" cm="1">
        <f t="array" ref="E46">_xlfn.IFS(B46&lt;=PERCENTILE($B$3:$B$5882,0.2),5,B46&lt;=PERCENTILE($B$3:$B$5882,0.4),4,B46&lt;=PERCENTILE($B$3:$B$5882,0.6),3,B46&lt;=PERCENTILE($B$3:$B$5882,0.8),2,TRUE,1)</f>
        <v>3</v>
      </c>
      <c r="F46" cm="1">
        <f t="array" ref="F46">_xlfn.IFS(C46&lt;=PERCENTILE($C$3:$C$5882,0.2),1,C46&lt;=PERCENTILE($C$3:$C$5882,0.4),2,C46&lt;=PERCENTILE($C$3:$C$5882,0.6),3,C46&lt;=PERCENTILE($C$3:$C$5882,0.8),4,TRUE,5)</f>
        <v>1</v>
      </c>
      <c r="G46" cm="1">
        <f t="array" ref="G46">_xlfn.IFS(D46&lt;=PERCENTILE($D$3:$D$5882,0.2),1,D46&lt;=PERCENTILE($D$3:$D$5882,0.4),2,D46&lt;=PERCENTILE($D$3:$D$5882,0.6),3,D46&lt;=PERCENTILE($D$3:$D$5882,0.8),4,TRUE,5)</f>
        <v>2</v>
      </c>
      <c r="H46" s="3" t="str" cm="1">
        <f t="array" ref="H46">_xlfn.IFS(AND(E46&gt;=4,F46&gt;=4,G46&gt;=4),"Champions",AND(E46&gt;=3,F46&gt;=3,G46&gt;=3),"Loyal Customers",AND(E46&lt;=2,F46&gt;=3),"At Risk",AND(E46&lt;=2,F46&lt;=2,G46&lt;=2),"Lost",AND(E46&gt;=4,F46&lt;=2),"New/Promising",TRUE,"Needs Attention")</f>
        <v>Needs Attention</v>
      </c>
      <c r="I46" s="3" t="str">
        <f t="shared" si="0"/>
        <v>Active</v>
      </c>
      <c r="J46" s="3" t="str">
        <f>_xlfn.XLOOKUP(A46,'Country_Lookup'!$D:$D,'Country_Lookup'!$E:$E)</f>
        <v>Belgium</v>
      </c>
    </row>
    <row r="47" spans="1:10" x14ac:dyDescent="0.3">
      <c r="A47">
        <v>12391</v>
      </c>
      <c r="B47">
        <v>21</v>
      </c>
      <c r="C47">
        <v>6</v>
      </c>
      <c r="D47">
        <v>2773.4200000000114</v>
      </c>
      <c r="E47" cm="1">
        <f t="array" ref="E47">_xlfn.IFS(B47&lt;=PERCENTILE($B$3:$B$5882,0.2),5,B47&lt;=PERCENTILE($B$3:$B$5882,0.4),4,B47&lt;=PERCENTILE($B$3:$B$5882,0.6),3,B47&lt;=PERCENTILE($B$3:$B$5882,0.8),2,TRUE,1)</f>
        <v>4</v>
      </c>
      <c r="F47" cm="1">
        <f t="array" ref="F47">_xlfn.IFS(C47&lt;=PERCENTILE($C$3:$C$5882,0.2),1,C47&lt;=PERCENTILE($C$3:$C$5882,0.4),2,C47&lt;=PERCENTILE($C$3:$C$5882,0.6),3,C47&lt;=PERCENTILE($C$3:$C$5882,0.8),4,TRUE,5)</f>
        <v>4</v>
      </c>
      <c r="G47" cm="1">
        <f t="array" ref="G47">_xlfn.IFS(D47&lt;=PERCENTILE($D$3:$D$5882,0.2),1,D47&lt;=PERCENTILE($D$3:$D$5882,0.4),2,D47&lt;=PERCENTILE($D$3:$D$5882,0.6),3,D47&lt;=PERCENTILE($D$3:$D$5882,0.8),4,TRUE,5)</f>
        <v>4</v>
      </c>
      <c r="H47" s="3" t="str" cm="1">
        <f t="array" ref="H47">_xlfn.IFS(AND(E47&gt;=4,F47&gt;=4,G47&gt;=4),"Champions",AND(E47&gt;=3,F47&gt;=3,G47&gt;=3),"Loyal Customers",AND(E47&lt;=2,F47&gt;=3),"At Risk",AND(E47&lt;=2,F47&lt;=2,G47&lt;=2),"Lost",AND(E47&gt;=4,F47&lt;=2),"New/Promising",TRUE,"Needs Attention")</f>
        <v>Champions</v>
      </c>
      <c r="I47" s="3" t="str">
        <f t="shared" si="0"/>
        <v>Active</v>
      </c>
      <c r="J47" s="3" t="str">
        <f>_xlfn.XLOOKUP(A47,'Country_Lookup'!$D:$D,'Country_Lookup'!$E:$E)</f>
        <v>Cyprus</v>
      </c>
    </row>
    <row r="48" spans="1:10" x14ac:dyDescent="0.3">
      <c r="A48">
        <v>12392</v>
      </c>
      <c r="B48">
        <v>591</v>
      </c>
      <c r="C48">
        <v>1</v>
      </c>
      <c r="D48">
        <v>234.75000000000003</v>
      </c>
      <c r="E48" cm="1">
        <f t="array" ref="E48">_xlfn.IFS(B48&lt;=PERCENTILE($B$3:$B$5882,0.2),5,B48&lt;=PERCENTILE($B$3:$B$5882,0.4),4,B48&lt;=PERCENTILE($B$3:$B$5882,0.6),3,B48&lt;=PERCENTILE($B$3:$B$5882,0.8),2,TRUE,1)</f>
        <v>1</v>
      </c>
      <c r="F48" cm="1">
        <f t="array" ref="F48">_xlfn.IFS(C48&lt;=PERCENTILE($C$3:$C$5882,0.2),1,C48&lt;=PERCENTILE($C$3:$C$5882,0.4),2,C48&lt;=PERCENTILE($C$3:$C$5882,0.6),3,C48&lt;=PERCENTILE($C$3:$C$5882,0.8),4,TRUE,5)</f>
        <v>1</v>
      </c>
      <c r="G48" cm="1">
        <f t="array" ref="G48">_xlfn.IFS(D48&lt;=PERCENTILE($D$3:$D$5882,0.2),1,D48&lt;=PERCENTILE($D$3:$D$5882,0.4),2,D48&lt;=PERCENTILE($D$3:$D$5882,0.6),3,D48&lt;=PERCENTILE($D$3:$D$5882,0.8),4,TRUE,5)</f>
        <v>1</v>
      </c>
      <c r="H48" s="3" t="str" cm="1">
        <f t="array" ref="H48">_xlfn.IFS(AND(E48&gt;=4,F48&gt;=4,G48&gt;=4),"Champions",AND(E48&gt;=3,F48&gt;=3,G48&gt;=3),"Loyal Customers",AND(E48&lt;=2,F48&gt;=3),"At Risk",AND(E48&lt;=2,F48&lt;=2,G48&lt;=2),"Lost",AND(E48&gt;=4,F48&lt;=2),"New/Promising",TRUE,"Needs Attention")</f>
        <v>Lost</v>
      </c>
      <c r="I48" s="3" t="str">
        <f t="shared" si="0"/>
        <v>Churned</v>
      </c>
      <c r="J48" s="3" t="str">
        <f>_xlfn.XLOOKUP(A48,'Country_Lookup'!$D:$D,'Country_Lookup'!$E:$E)</f>
        <v>Australia</v>
      </c>
    </row>
    <row r="49" spans="1:10" x14ac:dyDescent="0.3">
      <c r="A49">
        <v>12393</v>
      </c>
      <c r="B49">
        <v>72</v>
      </c>
      <c r="C49">
        <v>6</v>
      </c>
      <c r="D49">
        <v>2399.4500000000044</v>
      </c>
      <c r="E49" cm="1">
        <f t="array" ref="E49">_xlfn.IFS(B49&lt;=PERCENTILE($B$3:$B$5882,0.2),5,B49&lt;=PERCENTILE($B$3:$B$5882,0.4),4,B49&lt;=PERCENTILE($B$3:$B$5882,0.6),3,B49&lt;=PERCENTILE($B$3:$B$5882,0.8),2,TRUE,1)</f>
        <v>3</v>
      </c>
      <c r="F49" cm="1">
        <f t="array" ref="F49">_xlfn.IFS(C49&lt;=PERCENTILE($C$3:$C$5882,0.2),1,C49&lt;=PERCENTILE($C$3:$C$5882,0.4),2,C49&lt;=PERCENTILE($C$3:$C$5882,0.6),3,C49&lt;=PERCENTILE($C$3:$C$5882,0.8),4,TRUE,5)</f>
        <v>4</v>
      </c>
      <c r="G49" cm="1">
        <f t="array" ref="G49">_xlfn.IFS(D49&lt;=PERCENTILE($D$3:$D$5882,0.2),1,D49&lt;=PERCENTILE($D$3:$D$5882,0.4),2,D49&lt;=PERCENTILE($D$3:$D$5882,0.6),3,D49&lt;=PERCENTILE($D$3:$D$5882,0.8),4,TRUE,5)</f>
        <v>4</v>
      </c>
      <c r="H49" s="3" t="str" cm="1">
        <f t="array" ref="H49">_xlfn.IFS(AND(E49&gt;=4,F49&gt;=4,G49&gt;=4),"Champions",AND(E49&gt;=3,F49&gt;=3,G49&gt;=3),"Loyal Customers",AND(E49&lt;=2,F49&gt;=3),"At Risk",AND(E49&lt;=2,F49&lt;=2,G49&lt;=2),"Lost",AND(E49&gt;=4,F49&lt;=2),"New/Promising",TRUE,"Needs Attention")</f>
        <v>Loyal Customers</v>
      </c>
      <c r="I49" s="3" t="str">
        <f t="shared" si="0"/>
        <v>Active</v>
      </c>
      <c r="J49" s="3" t="str">
        <f>_xlfn.XLOOKUP(A49,'Country_Lookup'!$D:$D,'Country_Lookup'!$E:$E)</f>
        <v>Australia</v>
      </c>
    </row>
    <row r="50" spans="1:10" x14ac:dyDescent="0.3">
      <c r="A50">
        <v>12394</v>
      </c>
      <c r="B50">
        <v>63</v>
      </c>
      <c r="C50">
        <v>2</v>
      </c>
      <c r="D50">
        <v>1272.48</v>
      </c>
      <c r="E50" cm="1">
        <f t="array" ref="E50">_xlfn.IFS(B50&lt;=PERCENTILE($B$3:$B$5882,0.2),5,B50&lt;=PERCENTILE($B$3:$B$5882,0.4),4,B50&lt;=PERCENTILE($B$3:$B$5882,0.6),3,B50&lt;=PERCENTILE($B$3:$B$5882,0.8),2,TRUE,1)</f>
        <v>3</v>
      </c>
      <c r="F50" cm="1">
        <f t="array" ref="F50">_xlfn.IFS(C50&lt;=PERCENTILE($C$3:$C$5882,0.2),1,C50&lt;=PERCENTILE($C$3:$C$5882,0.4),2,C50&lt;=PERCENTILE($C$3:$C$5882,0.6),3,C50&lt;=PERCENTILE($C$3:$C$5882,0.8),4,TRUE,5)</f>
        <v>2</v>
      </c>
      <c r="G50" cm="1">
        <f t="array" ref="G50">_xlfn.IFS(D50&lt;=PERCENTILE($D$3:$D$5882,0.2),1,D50&lt;=PERCENTILE($D$3:$D$5882,0.4),2,D50&lt;=PERCENTILE($D$3:$D$5882,0.6),3,D50&lt;=PERCENTILE($D$3:$D$5882,0.8),4,TRUE,5)</f>
        <v>4</v>
      </c>
      <c r="H50" s="3" t="str" cm="1">
        <f t="array" ref="H50">_xlfn.IFS(AND(E50&gt;=4,F50&gt;=4,G50&gt;=4),"Champions",AND(E50&gt;=3,F50&gt;=3,G50&gt;=3),"Loyal Customers",AND(E50&lt;=2,F50&gt;=3),"At Risk",AND(E50&lt;=2,F50&lt;=2,G50&lt;=2),"Lost",AND(E50&gt;=4,F50&lt;=2),"New/Promising",TRUE,"Needs Attention")</f>
        <v>Needs Attention</v>
      </c>
      <c r="I50" s="3" t="str">
        <f t="shared" si="0"/>
        <v>Active</v>
      </c>
      <c r="J50" s="3" t="str">
        <f>_xlfn.XLOOKUP(A50,'Country_Lookup'!$D:$D,'Country_Lookup'!$E:$E)</f>
        <v>Belgium</v>
      </c>
    </row>
    <row r="51" spans="1:10" x14ac:dyDescent="0.3">
      <c r="A51">
        <v>12395</v>
      </c>
      <c r="B51">
        <v>19</v>
      </c>
      <c r="C51">
        <v>15</v>
      </c>
      <c r="D51">
        <v>5067.2700000000123</v>
      </c>
      <c r="E51" cm="1">
        <f t="array" ref="E51">_xlfn.IFS(B51&lt;=PERCENTILE($B$3:$B$5882,0.2),5,B51&lt;=PERCENTILE($B$3:$B$5882,0.4),4,B51&lt;=PERCENTILE($B$3:$B$5882,0.6),3,B51&lt;=PERCENTILE($B$3:$B$5882,0.8),2,TRUE,1)</f>
        <v>5</v>
      </c>
      <c r="F51" cm="1">
        <f t="array" ref="F51">_xlfn.IFS(C51&lt;=PERCENTILE($C$3:$C$5882,0.2),1,C51&lt;=PERCENTILE($C$3:$C$5882,0.4),2,C51&lt;=PERCENTILE($C$3:$C$5882,0.6),3,C51&lt;=PERCENTILE($C$3:$C$5882,0.8),4,TRUE,5)</f>
        <v>5</v>
      </c>
      <c r="G51" cm="1">
        <f t="array" ref="G51">_xlfn.IFS(D51&lt;=PERCENTILE($D$3:$D$5882,0.2),1,D51&lt;=PERCENTILE($D$3:$D$5882,0.4),2,D51&lt;=PERCENTILE($D$3:$D$5882,0.6),3,D51&lt;=PERCENTILE($D$3:$D$5882,0.8),4,TRUE,5)</f>
        <v>5</v>
      </c>
      <c r="H51" s="3" t="str" cm="1">
        <f t="array" ref="H51">_xlfn.IFS(AND(E51&gt;=4,F51&gt;=4,G51&gt;=4),"Champions",AND(E51&gt;=3,F51&gt;=3,G51&gt;=3),"Loyal Customers",AND(E51&lt;=2,F51&gt;=3),"At Risk",AND(E51&lt;=2,F51&lt;=2,G51&lt;=2),"Lost",AND(E51&gt;=4,F51&lt;=2),"New/Promising",TRUE,"Needs Attention")</f>
        <v>Champions</v>
      </c>
      <c r="I51" s="3" t="str">
        <f t="shared" si="0"/>
        <v>Active</v>
      </c>
      <c r="J51" s="3" t="str">
        <f>_xlfn.XLOOKUP(A51,'Country_Lookup'!$D:$D,'Country_Lookup'!$E:$E)</f>
        <v>Belgium</v>
      </c>
    </row>
    <row r="52" spans="1:10" x14ac:dyDescent="0.3">
      <c r="A52">
        <v>12396</v>
      </c>
      <c r="B52">
        <v>674</v>
      </c>
      <c r="C52">
        <v>1</v>
      </c>
      <c r="D52">
        <v>931.43000000000018</v>
      </c>
      <c r="E52" cm="1">
        <f t="array" ref="E52">_xlfn.IFS(B52&lt;=PERCENTILE($B$3:$B$5882,0.2),5,B52&lt;=PERCENTILE($B$3:$B$5882,0.4),4,B52&lt;=PERCENTILE($B$3:$B$5882,0.6),3,B52&lt;=PERCENTILE($B$3:$B$5882,0.8),2,TRUE,1)</f>
        <v>1</v>
      </c>
      <c r="F52" cm="1">
        <f t="array" ref="F52">_xlfn.IFS(C52&lt;=PERCENTILE($C$3:$C$5882,0.2),1,C52&lt;=PERCENTILE($C$3:$C$5882,0.4),2,C52&lt;=PERCENTILE($C$3:$C$5882,0.6),3,C52&lt;=PERCENTILE($C$3:$C$5882,0.8),4,TRUE,5)</f>
        <v>1</v>
      </c>
      <c r="G52" cm="1">
        <f t="array" ref="G52">_xlfn.IFS(D52&lt;=PERCENTILE($D$3:$D$5882,0.2),1,D52&lt;=PERCENTILE($D$3:$D$5882,0.4),2,D52&lt;=PERCENTILE($D$3:$D$5882,0.6),3,D52&lt;=PERCENTILE($D$3:$D$5882,0.8),4,TRUE,5)</f>
        <v>3</v>
      </c>
      <c r="H52" s="3" t="str" cm="1">
        <f t="array" ref="H52">_xlfn.IFS(AND(E52&gt;=4,F52&gt;=4,G52&gt;=4),"Champions",AND(E52&gt;=3,F52&gt;=3,G52&gt;=3),"Loyal Customers",AND(E52&lt;=2,F52&gt;=3),"At Risk",AND(E52&lt;=2,F52&lt;=2,G52&lt;=2),"Lost",AND(E52&gt;=4,F52&lt;=2),"New/Promising",TRUE,"Needs Attention")</f>
        <v>Needs Attention</v>
      </c>
      <c r="I52" s="3" t="str">
        <f t="shared" si="0"/>
        <v>Churned</v>
      </c>
      <c r="J52" s="3" t="str">
        <f>_xlfn.XLOOKUP(A52,'Country_Lookup'!$D:$D,'Country_Lookup'!$E:$E)</f>
        <v>RSA</v>
      </c>
    </row>
    <row r="53" spans="1:10" x14ac:dyDescent="0.3">
      <c r="A53">
        <v>12397</v>
      </c>
      <c r="B53">
        <v>35</v>
      </c>
      <c r="C53">
        <v>2</v>
      </c>
      <c r="D53">
        <v>2409.8999999999996</v>
      </c>
      <c r="E53" cm="1">
        <f t="array" ref="E53">_xlfn.IFS(B53&lt;=PERCENTILE($B$3:$B$5882,0.2),5,B53&lt;=PERCENTILE($B$3:$B$5882,0.4),4,B53&lt;=PERCENTILE($B$3:$B$5882,0.6),3,B53&lt;=PERCENTILE($B$3:$B$5882,0.8),2,TRUE,1)</f>
        <v>4</v>
      </c>
      <c r="F53" cm="1">
        <f t="array" ref="F53">_xlfn.IFS(C53&lt;=PERCENTILE($C$3:$C$5882,0.2),1,C53&lt;=PERCENTILE($C$3:$C$5882,0.4),2,C53&lt;=PERCENTILE($C$3:$C$5882,0.6),3,C53&lt;=PERCENTILE($C$3:$C$5882,0.8),4,TRUE,5)</f>
        <v>2</v>
      </c>
      <c r="G53" cm="1">
        <f t="array" ref="G53">_xlfn.IFS(D53&lt;=PERCENTILE($D$3:$D$5882,0.2),1,D53&lt;=PERCENTILE($D$3:$D$5882,0.4),2,D53&lt;=PERCENTILE($D$3:$D$5882,0.6),3,D53&lt;=PERCENTILE($D$3:$D$5882,0.8),4,TRUE,5)</f>
        <v>4</v>
      </c>
      <c r="H53" s="3" t="str" cm="1">
        <f t="array" ref="H53">_xlfn.IFS(AND(E53&gt;=4,F53&gt;=4,G53&gt;=4),"Champions",AND(E53&gt;=3,F53&gt;=3,G53&gt;=3),"Loyal Customers",AND(E53&lt;=2,F53&gt;=3),"At Risk",AND(E53&lt;=2,F53&lt;=2,G53&lt;=2),"Lost",AND(E53&gt;=4,F53&lt;=2),"New/Promising",TRUE,"Needs Attention")</f>
        <v>New/Promising</v>
      </c>
      <c r="I53" s="3" t="str">
        <f t="shared" si="0"/>
        <v>Active</v>
      </c>
      <c r="J53" s="3" t="str">
        <f>_xlfn.XLOOKUP(A53,'Country_Lookup'!$D:$D,'Country_Lookup'!$E:$E)</f>
        <v>Belgium</v>
      </c>
    </row>
    <row r="54" spans="1:10" x14ac:dyDescent="0.3">
      <c r="A54">
        <v>12398</v>
      </c>
      <c r="B54">
        <v>45</v>
      </c>
      <c r="C54">
        <v>1</v>
      </c>
      <c r="D54">
        <v>1635.6600000000024</v>
      </c>
      <c r="E54" cm="1">
        <f t="array" ref="E54">_xlfn.IFS(B54&lt;=PERCENTILE($B$3:$B$5882,0.2),5,B54&lt;=PERCENTILE($B$3:$B$5882,0.4),4,B54&lt;=PERCENTILE($B$3:$B$5882,0.6),3,B54&lt;=PERCENTILE($B$3:$B$5882,0.8),2,TRUE,1)</f>
        <v>4</v>
      </c>
      <c r="F54" cm="1">
        <f t="array" ref="F54">_xlfn.IFS(C54&lt;=PERCENTILE($C$3:$C$5882,0.2),1,C54&lt;=PERCENTILE($C$3:$C$5882,0.4),2,C54&lt;=PERCENTILE($C$3:$C$5882,0.6),3,C54&lt;=PERCENTILE($C$3:$C$5882,0.8),4,TRUE,5)</f>
        <v>1</v>
      </c>
      <c r="G54" cm="1">
        <f t="array" ref="G54">_xlfn.IFS(D54&lt;=PERCENTILE($D$3:$D$5882,0.2),1,D54&lt;=PERCENTILE($D$3:$D$5882,0.4),2,D54&lt;=PERCENTILE($D$3:$D$5882,0.6),3,D54&lt;=PERCENTILE($D$3:$D$5882,0.8),4,TRUE,5)</f>
        <v>4</v>
      </c>
      <c r="H54" s="3" t="str" cm="1">
        <f t="array" ref="H54">_xlfn.IFS(AND(E54&gt;=4,F54&gt;=4,G54&gt;=4),"Champions",AND(E54&gt;=3,F54&gt;=3,G54&gt;=3),"Loyal Customers",AND(E54&lt;=2,F54&gt;=3),"At Risk",AND(E54&lt;=2,F54&lt;=2,G54&lt;=2),"Lost",AND(E54&gt;=4,F54&lt;=2),"New/Promising",TRUE,"Needs Attention")</f>
        <v>New/Promising</v>
      </c>
      <c r="I54" s="3" t="str">
        <f t="shared" si="0"/>
        <v>Active</v>
      </c>
      <c r="J54" s="3" t="str">
        <f>_xlfn.XLOOKUP(A54,'Country_Lookup'!$D:$D,'Country_Lookup'!$E:$E)</f>
        <v>Switzerland</v>
      </c>
    </row>
    <row r="55" spans="1:10" x14ac:dyDescent="0.3">
      <c r="A55">
        <v>12399</v>
      </c>
      <c r="B55">
        <v>119</v>
      </c>
      <c r="C55">
        <v>7</v>
      </c>
      <c r="D55">
        <v>1962.2999999999965</v>
      </c>
      <c r="E55" cm="1">
        <f t="array" ref="E55">_xlfn.IFS(B55&lt;=PERCENTILE($B$3:$B$5882,0.2),5,B55&lt;=PERCENTILE($B$3:$B$5882,0.4),4,B55&lt;=PERCENTILE($B$3:$B$5882,0.6),3,B55&lt;=PERCENTILE($B$3:$B$5882,0.8),2,TRUE,1)</f>
        <v>3</v>
      </c>
      <c r="F55" cm="1">
        <f t="array" ref="F55">_xlfn.IFS(C55&lt;=PERCENTILE($C$3:$C$5882,0.2),1,C55&lt;=PERCENTILE($C$3:$C$5882,0.4),2,C55&lt;=PERCENTILE($C$3:$C$5882,0.6),3,C55&lt;=PERCENTILE($C$3:$C$5882,0.8),4,TRUE,5)</f>
        <v>4</v>
      </c>
      <c r="G55" cm="1">
        <f t="array" ref="G55">_xlfn.IFS(D55&lt;=PERCENTILE($D$3:$D$5882,0.2),1,D55&lt;=PERCENTILE($D$3:$D$5882,0.4),2,D55&lt;=PERCENTILE($D$3:$D$5882,0.6),3,D55&lt;=PERCENTILE($D$3:$D$5882,0.8),4,TRUE,5)</f>
        <v>4</v>
      </c>
      <c r="H55" s="3" t="str" cm="1">
        <f t="array" ref="H55">_xlfn.IFS(AND(E55&gt;=4,F55&gt;=4,G55&gt;=4),"Champions",AND(E55&gt;=3,F55&gt;=3,G55&gt;=3),"Loyal Customers",AND(E55&lt;=2,F55&gt;=3),"At Risk",AND(E55&lt;=2,F55&lt;=2,G55&lt;=2),"Lost",AND(E55&gt;=4,F55&lt;=2),"New/Promising",TRUE,"Needs Attention")</f>
        <v>Loyal Customers</v>
      </c>
      <c r="I55" s="3" t="str">
        <f t="shared" si="0"/>
        <v>Churned</v>
      </c>
      <c r="J55" s="3" t="str">
        <f>_xlfn.XLOOKUP(A55,'Country_Lookup'!$D:$D,'Country_Lookup'!$E:$E)</f>
        <v>Belgium</v>
      </c>
    </row>
    <row r="56" spans="1:10" x14ac:dyDescent="0.3">
      <c r="A56">
        <v>12400</v>
      </c>
      <c r="B56">
        <v>414</v>
      </c>
      <c r="C56">
        <v>1</v>
      </c>
      <c r="D56">
        <v>205.25000000000003</v>
      </c>
      <c r="E56" cm="1">
        <f t="array" ref="E56">_xlfn.IFS(B56&lt;=PERCENTILE($B$3:$B$5882,0.2),5,B56&lt;=PERCENTILE($B$3:$B$5882,0.4),4,B56&lt;=PERCENTILE($B$3:$B$5882,0.6),3,B56&lt;=PERCENTILE($B$3:$B$5882,0.8),2,TRUE,1)</f>
        <v>1</v>
      </c>
      <c r="F56" cm="1">
        <f t="array" ref="F56">_xlfn.IFS(C56&lt;=PERCENTILE($C$3:$C$5882,0.2),1,C56&lt;=PERCENTILE($C$3:$C$5882,0.4),2,C56&lt;=PERCENTILE($C$3:$C$5882,0.6),3,C56&lt;=PERCENTILE($C$3:$C$5882,0.8),4,TRUE,5)</f>
        <v>1</v>
      </c>
      <c r="G56" cm="1">
        <f t="array" ref="G56">_xlfn.IFS(D56&lt;=PERCENTILE($D$3:$D$5882,0.2),1,D56&lt;=PERCENTILE($D$3:$D$5882,0.4),2,D56&lt;=PERCENTILE($D$3:$D$5882,0.6),3,D56&lt;=PERCENTILE($D$3:$D$5882,0.8),4,TRUE,5)</f>
        <v>1</v>
      </c>
      <c r="H56" s="3" t="str" cm="1">
        <f t="array" ref="H56">_xlfn.IFS(AND(E56&gt;=4,F56&gt;=4,G56&gt;=4),"Champions",AND(E56&gt;=3,F56&gt;=3,G56&gt;=3),"Loyal Customers",AND(E56&lt;=2,F56&gt;=3),"At Risk",AND(E56&lt;=2,F56&lt;=2,G56&lt;=2),"Lost",AND(E56&gt;=4,F56&lt;=2),"New/Promising",TRUE,"Needs Attention")</f>
        <v>Lost</v>
      </c>
      <c r="I56" s="3" t="str">
        <f t="shared" si="0"/>
        <v>Churned</v>
      </c>
      <c r="J56" s="3" t="str">
        <f>_xlfn.XLOOKUP(A56,'Country_Lookup'!$D:$D,'Country_Lookup'!$E:$E)</f>
        <v>Australia</v>
      </c>
    </row>
    <row r="57" spans="1:10" x14ac:dyDescent="0.3">
      <c r="A57">
        <v>12401</v>
      </c>
      <c r="B57">
        <v>303</v>
      </c>
      <c r="C57">
        <v>1</v>
      </c>
      <c r="D57">
        <v>84.3</v>
      </c>
      <c r="E57" cm="1">
        <f t="array" ref="E57">_xlfn.IFS(B57&lt;=PERCENTILE($B$3:$B$5882,0.2),5,B57&lt;=PERCENTILE($B$3:$B$5882,0.4),4,B57&lt;=PERCENTILE($B$3:$B$5882,0.6),3,B57&lt;=PERCENTILE($B$3:$B$5882,0.8),2,TRUE,1)</f>
        <v>2</v>
      </c>
      <c r="F57" cm="1">
        <f t="array" ref="F57">_xlfn.IFS(C57&lt;=PERCENTILE($C$3:$C$5882,0.2),1,C57&lt;=PERCENTILE($C$3:$C$5882,0.4),2,C57&lt;=PERCENTILE($C$3:$C$5882,0.6),3,C57&lt;=PERCENTILE($C$3:$C$5882,0.8),4,TRUE,5)</f>
        <v>1</v>
      </c>
      <c r="G57" cm="1">
        <f t="array" ref="G57">_xlfn.IFS(D57&lt;=PERCENTILE($D$3:$D$5882,0.2),1,D57&lt;=PERCENTILE($D$3:$D$5882,0.4),2,D57&lt;=PERCENTILE($D$3:$D$5882,0.6),3,D57&lt;=PERCENTILE($D$3:$D$5882,0.8),4,TRUE,5)</f>
        <v>1</v>
      </c>
      <c r="H57" s="3" t="str" cm="1">
        <f t="array" ref="H57">_xlfn.IFS(AND(E57&gt;=4,F57&gt;=4,G57&gt;=4),"Champions",AND(E57&gt;=3,F57&gt;=3,G57&gt;=3),"Loyal Customers",AND(E57&lt;=2,F57&gt;=3),"At Risk",AND(E57&lt;=2,F57&lt;=2,G57&lt;=2),"Lost",AND(E57&gt;=4,F57&lt;=2),"New/Promising",TRUE,"Needs Attention")</f>
        <v>Lost</v>
      </c>
      <c r="I57" s="3" t="str">
        <f t="shared" si="0"/>
        <v>Churned</v>
      </c>
      <c r="J57" s="3" t="str">
        <f>_xlfn.XLOOKUP(A57,'Country_Lookup'!$D:$D,'Country_Lookup'!$E:$E)</f>
        <v>Belgium</v>
      </c>
    </row>
    <row r="58" spans="1:10" x14ac:dyDescent="0.3">
      <c r="A58">
        <v>12402</v>
      </c>
      <c r="B58">
        <v>323</v>
      </c>
      <c r="C58">
        <v>6</v>
      </c>
      <c r="D58">
        <v>1256.8999999999994</v>
      </c>
      <c r="E58" cm="1">
        <f t="array" ref="E58">_xlfn.IFS(B58&lt;=PERCENTILE($B$3:$B$5882,0.2),5,B58&lt;=PERCENTILE($B$3:$B$5882,0.4),4,B58&lt;=PERCENTILE($B$3:$B$5882,0.6),3,B58&lt;=PERCENTILE($B$3:$B$5882,0.8),2,TRUE,1)</f>
        <v>2</v>
      </c>
      <c r="F58" cm="1">
        <f t="array" ref="F58">_xlfn.IFS(C58&lt;=PERCENTILE($C$3:$C$5882,0.2),1,C58&lt;=PERCENTILE($C$3:$C$5882,0.4),2,C58&lt;=PERCENTILE($C$3:$C$5882,0.6),3,C58&lt;=PERCENTILE($C$3:$C$5882,0.8),4,TRUE,5)</f>
        <v>4</v>
      </c>
      <c r="G58" cm="1">
        <f t="array" ref="G58">_xlfn.IFS(D58&lt;=PERCENTILE($D$3:$D$5882,0.2),1,D58&lt;=PERCENTILE($D$3:$D$5882,0.4),2,D58&lt;=PERCENTILE($D$3:$D$5882,0.6),3,D58&lt;=PERCENTILE($D$3:$D$5882,0.8),4,TRUE,5)</f>
        <v>4</v>
      </c>
      <c r="H58" s="3" t="str" cm="1">
        <f t="array" ref="H58">_xlfn.IFS(AND(E58&gt;=4,F58&gt;=4,G58&gt;=4),"Champions",AND(E58&gt;=3,F58&gt;=3,G58&gt;=3),"Loyal Customers",AND(E58&lt;=2,F58&gt;=3),"At Risk",AND(E58&lt;=2,F58&lt;=2,G58&lt;=2),"Lost",AND(E58&gt;=4,F58&lt;=2),"New/Promising",TRUE,"Needs Attention")</f>
        <v>At Risk</v>
      </c>
      <c r="I58" s="3" t="str">
        <f t="shared" si="0"/>
        <v>Churned</v>
      </c>
      <c r="J58" s="3" t="str">
        <f>_xlfn.XLOOKUP(A58,'Country_Lookup'!$D:$D,'Country_Lookup'!$E:$E)</f>
        <v>Belgium</v>
      </c>
    </row>
    <row r="59" spans="1:10" x14ac:dyDescent="0.3">
      <c r="A59">
        <v>12403</v>
      </c>
      <c r="B59">
        <v>49</v>
      </c>
      <c r="C59">
        <v>2</v>
      </c>
      <c r="D59">
        <v>1019.36</v>
      </c>
      <c r="E59" cm="1">
        <f t="array" ref="E59">_xlfn.IFS(B59&lt;=PERCENTILE($B$3:$B$5882,0.2),5,B59&lt;=PERCENTILE($B$3:$B$5882,0.4),4,B59&lt;=PERCENTILE($B$3:$B$5882,0.6),3,B59&lt;=PERCENTILE($B$3:$B$5882,0.8),2,TRUE,1)</f>
        <v>4</v>
      </c>
      <c r="F59" cm="1">
        <f t="array" ref="F59">_xlfn.IFS(C59&lt;=PERCENTILE($C$3:$C$5882,0.2),1,C59&lt;=PERCENTILE($C$3:$C$5882,0.4),2,C59&lt;=PERCENTILE($C$3:$C$5882,0.6),3,C59&lt;=PERCENTILE($C$3:$C$5882,0.8),4,TRUE,5)</f>
        <v>2</v>
      </c>
      <c r="G59" cm="1">
        <f t="array" ref="G59">_xlfn.IFS(D59&lt;=PERCENTILE($D$3:$D$5882,0.2),1,D59&lt;=PERCENTILE($D$3:$D$5882,0.4),2,D59&lt;=PERCENTILE($D$3:$D$5882,0.6),3,D59&lt;=PERCENTILE($D$3:$D$5882,0.8),4,TRUE,5)</f>
        <v>3</v>
      </c>
      <c r="H59" s="3" t="str" cm="1">
        <f t="array" ref="H59">_xlfn.IFS(AND(E59&gt;=4,F59&gt;=4,G59&gt;=4),"Champions",AND(E59&gt;=3,F59&gt;=3,G59&gt;=3),"Loyal Customers",AND(E59&lt;=2,F59&gt;=3),"At Risk",AND(E59&lt;=2,F59&lt;=2,G59&lt;=2),"Lost",AND(E59&gt;=4,F59&lt;=2),"New/Promising",TRUE,"Needs Attention")</f>
        <v>New/Promising</v>
      </c>
      <c r="I59" s="3" t="str">
        <f t="shared" si="0"/>
        <v>Active</v>
      </c>
      <c r="J59" s="3" t="str">
        <f>_xlfn.XLOOKUP(A59,'Country_Lookup'!$D:$D,'Country_Lookup'!$E:$E)</f>
        <v>Denmark</v>
      </c>
    </row>
    <row r="60" spans="1:10" x14ac:dyDescent="0.3">
      <c r="A60">
        <v>12404</v>
      </c>
      <c r="B60">
        <v>682</v>
      </c>
      <c r="C60">
        <v>1</v>
      </c>
      <c r="D60">
        <v>63.24</v>
      </c>
      <c r="E60" cm="1">
        <f t="array" ref="E60">_xlfn.IFS(B60&lt;=PERCENTILE($B$3:$B$5882,0.2),5,B60&lt;=PERCENTILE($B$3:$B$5882,0.4),4,B60&lt;=PERCENTILE($B$3:$B$5882,0.6),3,B60&lt;=PERCENTILE($B$3:$B$5882,0.8),2,TRUE,1)</f>
        <v>1</v>
      </c>
      <c r="F60" cm="1">
        <f t="array" ref="F60">_xlfn.IFS(C60&lt;=PERCENTILE($C$3:$C$5882,0.2),1,C60&lt;=PERCENTILE($C$3:$C$5882,0.4),2,C60&lt;=PERCENTILE($C$3:$C$5882,0.6),3,C60&lt;=PERCENTILE($C$3:$C$5882,0.8),4,TRUE,5)</f>
        <v>1</v>
      </c>
      <c r="G60" cm="1">
        <f t="array" ref="G60">_xlfn.IFS(D60&lt;=PERCENTILE($D$3:$D$5882,0.2),1,D60&lt;=PERCENTILE($D$3:$D$5882,0.4),2,D60&lt;=PERCENTILE($D$3:$D$5882,0.6),3,D60&lt;=PERCENTILE($D$3:$D$5882,0.8),4,TRUE,5)</f>
        <v>1</v>
      </c>
      <c r="H60" s="3" t="str" cm="1">
        <f t="array" ref="H60">_xlfn.IFS(AND(E60&gt;=4,F60&gt;=4,G60&gt;=4),"Champions",AND(E60&gt;=3,F60&gt;=3,G60&gt;=3),"Loyal Customers",AND(E60&lt;=2,F60&gt;=3),"At Risk",AND(E60&lt;=2,F60&lt;=2,G60&lt;=2),"Lost",AND(E60&gt;=4,F60&lt;=2),"New/Promising",TRUE,"Needs Attention")</f>
        <v>Lost</v>
      </c>
      <c r="I60" s="3" t="str">
        <f t="shared" si="0"/>
        <v>Churned</v>
      </c>
      <c r="J60" s="3" t="str">
        <f>_xlfn.XLOOKUP(A60,'Country_Lookup'!$D:$D,'Country_Lookup'!$E:$E)</f>
        <v>Finland</v>
      </c>
    </row>
    <row r="61" spans="1:10" x14ac:dyDescent="0.3">
      <c r="A61">
        <v>12405</v>
      </c>
      <c r="B61">
        <v>148</v>
      </c>
      <c r="C61">
        <v>1</v>
      </c>
      <c r="D61">
        <v>1710.3900000000006</v>
      </c>
      <c r="E61" cm="1">
        <f t="array" ref="E61">_xlfn.IFS(B61&lt;=PERCENTILE($B$3:$B$5882,0.2),5,B61&lt;=PERCENTILE($B$3:$B$5882,0.4),4,B61&lt;=PERCENTILE($B$3:$B$5882,0.6),3,B61&lt;=PERCENTILE($B$3:$B$5882,0.8),2,TRUE,1)</f>
        <v>3</v>
      </c>
      <c r="F61" cm="1">
        <f t="array" ref="F61">_xlfn.IFS(C61&lt;=PERCENTILE($C$3:$C$5882,0.2),1,C61&lt;=PERCENTILE($C$3:$C$5882,0.4),2,C61&lt;=PERCENTILE($C$3:$C$5882,0.6),3,C61&lt;=PERCENTILE($C$3:$C$5882,0.8),4,TRUE,5)</f>
        <v>1</v>
      </c>
      <c r="G61" cm="1">
        <f t="array" ref="G61">_xlfn.IFS(D61&lt;=PERCENTILE($D$3:$D$5882,0.2),1,D61&lt;=PERCENTILE($D$3:$D$5882,0.4),2,D61&lt;=PERCENTILE($D$3:$D$5882,0.6),3,D61&lt;=PERCENTILE($D$3:$D$5882,0.8),4,TRUE,5)</f>
        <v>4</v>
      </c>
      <c r="H61" s="3" t="str" cm="1">
        <f t="array" ref="H61">_xlfn.IFS(AND(E61&gt;=4,F61&gt;=4,G61&gt;=4),"Champions",AND(E61&gt;=3,F61&gt;=3,G61&gt;=3),"Loyal Customers",AND(E61&lt;=2,F61&gt;=3),"At Risk",AND(E61&lt;=2,F61&lt;=2,G61&lt;=2),"Lost",AND(E61&gt;=4,F61&lt;=2),"New/Promising",TRUE,"Needs Attention")</f>
        <v>Needs Attention</v>
      </c>
      <c r="I61" s="3" t="str">
        <f t="shared" si="0"/>
        <v>Churned</v>
      </c>
      <c r="J61" s="3" t="str">
        <f>_xlfn.XLOOKUP(A61,'Country_Lookup'!$D:$D,'Country_Lookup'!$E:$E)</f>
        <v>Finland</v>
      </c>
    </row>
    <row r="62" spans="1:10" x14ac:dyDescent="0.3">
      <c r="A62">
        <v>12406</v>
      </c>
      <c r="B62">
        <v>22</v>
      </c>
      <c r="C62">
        <v>5</v>
      </c>
      <c r="D62">
        <v>6390.3599999999878</v>
      </c>
      <c r="E62" cm="1">
        <f t="array" ref="E62">_xlfn.IFS(B62&lt;=PERCENTILE($B$3:$B$5882,0.2),5,B62&lt;=PERCENTILE($B$3:$B$5882,0.4),4,B62&lt;=PERCENTILE($B$3:$B$5882,0.6),3,B62&lt;=PERCENTILE($B$3:$B$5882,0.8),2,TRUE,1)</f>
        <v>4</v>
      </c>
      <c r="F62" cm="1">
        <f t="array" ref="F62">_xlfn.IFS(C62&lt;=PERCENTILE($C$3:$C$5882,0.2),1,C62&lt;=PERCENTILE($C$3:$C$5882,0.4),2,C62&lt;=PERCENTILE($C$3:$C$5882,0.6),3,C62&lt;=PERCENTILE($C$3:$C$5882,0.8),4,TRUE,5)</f>
        <v>4</v>
      </c>
      <c r="G62" cm="1">
        <f t="array" ref="G62">_xlfn.IFS(D62&lt;=PERCENTILE($D$3:$D$5882,0.2),1,D62&lt;=PERCENTILE($D$3:$D$5882,0.4),2,D62&lt;=PERCENTILE($D$3:$D$5882,0.6),3,D62&lt;=PERCENTILE($D$3:$D$5882,0.8),4,TRUE,5)</f>
        <v>5</v>
      </c>
      <c r="H62" s="3" t="str" cm="1">
        <f t="array" ref="H62">_xlfn.IFS(AND(E62&gt;=4,F62&gt;=4,G62&gt;=4),"Champions",AND(E62&gt;=3,F62&gt;=3,G62&gt;=3),"Loyal Customers",AND(E62&lt;=2,F62&gt;=3),"At Risk",AND(E62&lt;=2,F62&lt;=2,G62&lt;=2),"Lost",AND(E62&gt;=4,F62&lt;=2),"New/Promising",TRUE,"Needs Attention")</f>
        <v>Champions</v>
      </c>
      <c r="I62" s="3" t="str">
        <f t="shared" si="0"/>
        <v>Active</v>
      </c>
      <c r="J62" s="3" t="str">
        <f>_xlfn.XLOOKUP(A62,'Country_Lookup'!$D:$D,'Country_Lookup'!$E:$E)</f>
        <v>Denmark</v>
      </c>
    </row>
    <row r="63" spans="1:10" x14ac:dyDescent="0.3">
      <c r="A63">
        <v>12407</v>
      </c>
      <c r="B63">
        <v>49</v>
      </c>
      <c r="C63">
        <v>5</v>
      </c>
      <c r="D63">
        <v>1708.1199999999988</v>
      </c>
      <c r="E63" cm="1">
        <f t="array" ref="E63">_xlfn.IFS(B63&lt;=PERCENTILE($B$3:$B$5882,0.2),5,B63&lt;=PERCENTILE($B$3:$B$5882,0.4),4,B63&lt;=PERCENTILE($B$3:$B$5882,0.6),3,B63&lt;=PERCENTILE($B$3:$B$5882,0.8),2,TRUE,1)</f>
        <v>4</v>
      </c>
      <c r="F63" cm="1">
        <f t="array" ref="F63">_xlfn.IFS(C63&lt;=PERCENTILE($C$3:$C$5882,0.2),1,C63&lt;=PERCENTILE($C$3:$C$5882,0.4),2,C63&lt;=PERCENTILE($C$3:$C$5882,0.6),3,C63&lt;=PERCENTILE($C$3:$C$5882,0.8),4,TRUE,5)</f>
        <v>4</v>
      </c>
      <c r="G63" cm="1">
        <f t="array" ref="G63">_xlfn.IFS(D63&lt;=PERCENTILE($D$3:$D$5882,0.2),1,D63&lt;=PERCENTILE($D$3:$D$5882,0.4),2,D63&lt;=PERCENTILE($D$3:$D$5882,0.6),3,D63&lt;=PERCENTILE($D$3:$D$5882,0.8),4,TRUE,5)</f>
        <v>4</v>
      </c>
      <c r="H63" s="3" t="str" cm="1">
        <f t="array" ref="H63">_xlfn.IFS(AND(E63&gt;=4,F63&gt;=4,G63&gt;=4),"Champions",AND(E63&gt;=3,F63&gt;=3,G63&gt;=3),"Loyal Customers",AND(E63&lt;=2,F63&gt;=3),"At Risk",AND(E63&lt;=2,F63&lt;=2,G63&lt;=2),"Lost",AND(E63&gt;=4,F63&lt;=2),"New/Promising",TRUE,"Needs Attention")</f>
        <v>Champions</v>
      </c>
      <c r="I63" s="3" t="str">
        <f t="shared" si="0"/>
        <v>Active</v>
      </c>
      <c r="J63" s="3" t="str">
        <f>_xlfn.XLOOKUP(A63,'Country_Lookup'!$D:$D,'Country_Lookup'!$E:$E)</f>
        <v>Belgium</v>
      </c>
    </row>
    <row r="64" spans="1:10" x14ac:dyDescent="0.3">
      <c r="A64">
        <v>12408</v>
      </c>
      <c r="B64">
        <v>32</v>
      </c>
      <c r="C64">
        <v>8</v>
      </c>
      <c r="D64">
        <v>4340.7700000000095</v>
      </c>
      <c r="E64" cm="1">
        <f t="array" ref="E64">_xlfn.IFS(B64&lt;=PERCENTILE($B$3:$B$5882,0.2),5,B64&lt;=PERCENTILE($B$3:$B$5882,0.4),4,B64&lt;=PERCENTILE($B$3:$B$5882,0.6),3,B64&lt;=PERCENTILE($B$3:$B$5882,0.8),2,TRUE,1)</f>
        <v>4</v>
      </c>
      <c r="F64" cm="1">
        <f t="array" ref="F64">_xlfn.IFS(C64&lt;=PERCENTILE($C$3:$C$5882,0.2),1,C64&lt;=PERCENTILE($C$3:$C$5882,0.4),2,C64&lt;=PERCENTILE($C$3:$C$5882,0.6),3,C64&lt;=PERCENTILE($C$3:$C$5882,0.8),4,TRUE,5)</f>
        <v>4</v>
      </c>
      <c r="G64" cm="1">
        <f t="array" ref="G64">_xlfn.IFS(D64&lt;=PERCENTILE($D$3:$D$5882,0.2),1,D64&lt;=PERCENTILE($D$3:$D$5882,0.4),2,D64&lt;=PERCENTILE($D$3:$D$5882,0.6),3,D64&lt;=PERCENTILE($D$3:$D$5882,0.8),4,TRUE,5)</f>
        <v>5</v>
      </c>
      <c r="H64" s="3" t="str" cm="1">
        <f t="array" ref="H64">_xlfn.IFS(AND(E64&gt;=4,F64&gt;=4,G64&gt;=4),"Champions",AND(E64&gt;=3,F64&gt;=3,G64&gt;=3),"Loyal Customers",AND(E64&lt;=2,F64&gt;=3),"At Risk",AND(E64&lt;=2,F64&lt;=2,G64&lt;=2),"Lost",AND(E64&gt;=4,F64&lt;=2),"New/Promising",TRUE,"Needs Attention")</f>
        <v>Champions</v>
      </c>
      <c r="I64" s="3" t="str">
        <f t="shared" si="0"/>
        <v>Active</v>
      </c>
      <c r="J64" s="3" t="str">
        <f>_xlfn.XLOOKUP(A64,'Country_Lookup'!$D:$D,'Country_Lookup'!$E:$E)</f>
        <v>Belgium</v>
      </c>
    </row>
    <row r="65" spans="1:10" x14ac:dyDescent="0.3">
      <c r="A65">
        <v>12409</v>
      </c>
      <c r="B65">
        <v>78</v>
      </c>
      <c r="C65">
        <v>7</v>
      </c>
      <c r="D65">
        <v>23419.29000000003</v>
      </c>
      <c r="E65" cm="1">
        <f t="array" ref="E65">_xlfn.IFS(B65&lt;=PERCENTILE($B$3:$B$5882,0.2),5,B65&lt;=PERCENTILE($B$3:$B$5882,0.4),4,B65&lt;=PERCENTILE($B$3:$B$5882,0.6),3,B65&lt;=PERCENTILE($B$3:$B$5882,0.8),2,TRUE,1)</f>
        <v>3</v>
      </c>
      <c r="F65" cm="1">
        <f t="array" ref="F65">_xlfn.IFS(C65&lt;=PERCENTILE($C$3:$C$5882,0.2),1,C65&lt;=PERCENTILE($C$3:$C$5882,0.4),2,C65&lt;=PERCENTILE($C$3:$C$5882,0.6),3,C65&lt;=PERCENTILE($C$3:$C$5882,0.8),4,TRUE,5)</f>
        <v>4</v>
      </c>
      <c r="G65" cm="1">
        <f t="array" ref="G65">_xlfn.IFS(D65&lt;=PERCENTILE($D$3:$D$5882,0.2),1,D65&lt;=PERCENTILE($D$3:$D$5882,0.4),2,D65&lt;=PERCENTILE($D$3:$D$5882,0.6),3,D65&lt;=PERCENTILE($D$3:$D$5882,0.8),4,TRUE,5)</f>
        <v>5</v>
      </c>
      <c r="H65" s="3" t="str" cm="1">
        <f t="array" ref="H65">_xlfn.IFS(AND(E65&gt;=4,F65&gt;=4,G65&gt;=4),"Champions",AND(E65&gt;=3,F65&gt;=3,G65&gt;=3),"Loyal Customers",AND(E65&lt;=2,F65&gt;=3),"At Risk",AND(E65&lt;=2,F65&lt;=2,G65&lt;=2),"Lost",AND(E65&gt;=4,F65&lt;=2),"New/Promising",TRUE,"Needs Attention")</f>
        <v>Loyal Customers</v>
      </c>
      <c r="I65" s="3" t="str">
        <f t="shared" si="0"/>
        <v>Active</v>
      </c>
      <c r="J65" s="3" t="str">
        <f>_xlfn.XLOOKUP(A65,'Country_Lookup'!$D:$D,'Country_Lookup'!$E:$E)</f>
        <v>Switzerland</v>
      </c>
    </row>
    <row r="66" spans="1:10" x14ac:dyDescent="0.3">
      <c r="A66">
        <v>12410</v>
      </c>
      <c r="B66">
        <v>308</v>
      </c>
      <c r="C66">
        <v>3</v>
      </c>
      <c r="D66">
        <v>1013.7099999999994</v>
      </c>
      <c r="E66" cm="1">
        <f t="array" ref="E66">_xlfn.IFS(B66&lt;=PERCENTILE($B$3:$B$5882,0.2),5,B66&lt;=PERCENTILE($B$3:$B$5882,0.4),4,B66&lt;=PERCENTILE($B$3:$B$5882,0.6),3,B66&lt;=PERCENTILE($B$3:$B$5882,0.8),2,TRUE,1)</f>
        <v>2</v>
      </c>
      <c r="F66" cm="1">
        <f t="array" ref="F66">_xlfn.IFS(C66&lt;=PERCENTILE($C$3:$C$5882,0.2),1,C66&lt;=PERCENTILE($C$3:$C$5882,0.4),2,C66&lt;=PERCENTILE($C$3:$C$5882,0.6),3,C66&lt;=PERCENTILE($C$3:$C$5882,0.8),4,TRUE,5)</f>
        <v>3</v>
      </c>
      <c r="G66" cm="1">
        <f t="array" ref="G66">_xlfn.IFS(D66&lt;=PERCENTILE($D$3:$D$5882,0.2),1,D66&lt;=PERCENTILE($D$3:$D$5882,0.4),2,D66&lt;=PERCENTILE($D$3:$D$5882,0.6),3,D66&lt;=PERCENTILE($D$3:$D$5882,0.8),4,TRUE,5)</f>
        <v>3</v>
      </c>
      <c r="H66" s="3" t="str" cm="1">
        <f t="array" ref="H66">_xlfn.IFS(AND(E66&gt;=4,F66&gt;=4,G66&gt;=4),"Champions",AND(E66&gt;=3,F66&gt;=3,G66&gt;=3),"Loyal Customers",AND(E66&lt;=2,F66&gt;=3),"At Risk",AND(E66&lt;=2,F66&lt;=2,G66&lt;=2),"Lost",AND(E66&gt;=4,F66&lt;=2),"New/Promising",TRUE,"Needs Attention")</f>
        <v>At Risk</v>
      </c>
      <c r="I66" s="3" t="str">
        <f t="shared" si="0"/>
        <v>Churned</v>
      </c>
      <c r="J66" s="3" t="str">
        <f>_xlfn.XLOOKUP(A66,'Country_Lookup'!$D:$D,'Country_Lookup'!$E:$E)</f>
        <v>Switzerland</v>
      </c>
    </row>
    <row r="67" spans="1:10" x14ac:dyDescent="0.3">
      <c r="A67">
        <v>12411</v>
      </c>
      <c r="B67">
        <v>409</v>
      </c>
      <c r="C67">
        <v>1</v>
      </c>
      <c r="D67">
        <v>346.89999999999986</v>
      </c>
      <c r="E67" cm="1">
        <f t="array" ref="E67">_xlfn.IFS(B67&lt;=PERCENTILE($B$3:$B$5882,0.2),5,B67&lt;=PERCENTILE($B$3:$B$5882,0.4),4,B67&lt;=PERCENTILE($B$3:$B$5882,0.6),3,B67&lt;=PERCENTILE($B$3:$B$5882,0.8),2,TRUE,1)</f>
        <v>2</v>
      </c>
      <c r="F67" cm="1">
        <f t="array" ref="F67">_xlfn.IFS(C67&lt;=PERCENTILE($C$3:$C$5882,0.2),1,C67&lt;=PERCENTILE($C$3:$C$5882,0.4),2,C67&lt;=PERCENTILE($C$3:$C$5882,0.6),3,C67&lt;=PERCENTILE($C$3:$C$5882,0.8),4,TRUE,5)</f>
        <v>1</v>
      </c>
      <c r="G67" cm="1">
        <f t="array" ref="G67">_xlfn.IFS(D67&lt;=PERCENTILE($D$3:$D$5882,0.2),1,D67&lt;=PERCENTILE($D$3:$D$5882,0.4),2,D67&lt;=PERCENTILE($D$3:$D$5882,0.6),3,D67&lt;=PERCENTILE($D$3:$D$5882,0.8),4,TRUE,5)</f>
        <v>2</v>
      </c>
      <c r="H67" s="3" t="str" cm="1">
        <f t="array" ref="H67">_xlfn.IFS(AND(E67&gt;=4,F67&gt;=4,G67&gt;=4),"Champions",AND(E67&gt;=3,F67&gt;=3,G67&gt;=3),"Loyal Customers",AND(E67&lt;=2,F67&gt;=3),"At Risk",AND(E67&lt;=2,F67&lt;=2,G67&lt;=2),"Lost",AND(E67&gt;=4,F67&lt;=2),"New/Promising",TRUE,"Needs Attention")</f>
        <v>Lost</v>
      </c>
      <c r="I67" s="3" t="str">
        <f t="shared" ref="I67:I130" si="5">IF(B67&gt;90,"Churned","Active")</f>
        <v>Churned</v>
      </c>
      <c r="J67" s="3" t="str">
        <f>_xlfn.XLOOKUP(A67,'Country_Lookup'!$D:$D,'Country_Lookup'!$E:$E)</f>
        <v>Australia</v>
      </c>
    </row>
    <row r="68" spans="1:10" x14ac:dyDescent="0.3">
      <c r="A68">
        <v>12412</v>
      </c>
      <c r="B68">
        <v>74</v>
      </c>
      <c r="C68">
        <v>6</v>
      </c>
      <c r="D68">
        <v>2596.9299999999976</v>
      </c>
      <c r="E68" cm="1">
        <f t="array" ref="E68">_xlfn.IFS(B68&lt;=PERCENTILE($B$3:$B$5882,0.2),5,B68&lt;=PERCENTILE($B$3:$B$5882,0.4),4,B68&lt;=PERCENTILE($B$3:$B$5882,0.6),3,B68&lt;=PERCENTILE($B$3:$B$5882,0.8),2,TRUE,1)</f>
        <v>3</v>
      </c>
      <c r="F68" cm="1">
        <f t="array" ref="F68">_xlfn.IFS(C68&lt;=PERCENTILE($C$3:$C$5882,0.2),1,C68&lt;=PERCENTILE($C$3:$C$5882,0.4),2,C68&lt;=PERCENTILE($C$3:$C$5882,0.6),3,C68&lt;=PERCENTILE($C$3:$C$5882,0.8),4,TRUE,5)</f>
        <v>4</v>
      </c>
      <c r="G68" cm="1">
        <f t="array" ref="G68">_xlfn.IFS(D68&lt;=PERCENTILE($D$3:$D$5882,0.2),1,D68&lt;=PERCENTILE($D$3:$D$5882,0.4),2,D68&lt;=PERCENTILE($D$3:$D$5882,0.6),3,D68&lt;=PERCENTILE($D$3:$D$5882,0.8),4,TRUE,5)</f>
        <v>4</v>
      </c>
      <c r="H68" s="3" t="str" cm="1">
        <f t="array" ref="H68">_xlfn.IFS(AND(E68&gt;=4,F68&gt;=4,G68&gt;=4),"Champions",AND(E68&gt;=3,F68&gt;=3,G68&gt;=3),"Loyal Customers",AND(E68&lt;=2,F68&gt;=3),"At Risk",AND(E68&lt;=2,F68&lt;=2,G68&lt;=2),"Lost",AND(E68&gt;=4,F68&lt;=2),"New/Promising",TRUE,"Needs Attention")</f>
        <v>Loyal Customers</v>
      </c>
      <c r="I68" s="3" t="str">
        <f t="shared" si="5"/>
        <v>Active</v>
      </c>
      <c r="J68" s="3" t="str">
        <f>_xlfn.XLOOKUP(A68,'Country_Lookup'!$D:$D,'Country_Lookup'!$E:$E)</f>
        <v>Denmark</v>
      </c>
    </row>
    <row r="69" spans="1:10" x14ac:dyDescent="0.3">
      <c r="A69">
        <v>12413</v>
      </c>
      <c r="B69">
        <v>66</v>
      </c>
      <c r="C69">
        <v>4</v>
      </c>
      <c r="D69">
        <v>999.44999999999925</v>
      </c>
      <c r="E69" cm="1">
        <f t="array" ref="E69">_xlfn.IFS(B69&lt;=PERCENTILE($B$3:$B$5882,0.2),5,B69&lt;=PERCENTILE($B$3:$B$5882,0.4),4,B69&lt;=PERCENTILE($B$3:$B$5882,0.6),3,B69&lt;=PERCENTILE($B$3:$B$5882,0.8),2,TRUE,1)</f>
        <v>3</v>
      </c>
      <c r="F69" cm="1">
        <f t="array" ref="F69">_xlfn.IFS(C69&lt;=PERCENTILE($C$3:$C$5882,0.2),1,C69&lt;=PERCENTILE($C$3:$C$5882,0.4),2,C69&lt;=PERCENTILE($C$3:$C$5882,0.6),3,C69&lt;=PERCENTILE($C$3:$C$5882,0.8),4,TRUE,5)</f>
        <v>3</v>
      </c>
      <c r="G69" cm="1">
        <f t="array" ref="G69">_xlfn.IFS(D69&lt;=PERCENTILE($D$3:$D$5882,0.2),1,D69&lt;=PERCENTILE($D$3:$D$5882,0.4),2,D69&lt;=PERCENTILE($D$3:$D$5882,0.6),3,D69&lt;=PERCENTILE($D$3:$D$5882,0.8),4,TRUE,5)</f>
        <v>3</v>
      </c>
      <c r="H69" s="3" t="str" cm="1">
        <f t="array" ref="H69">_xlfn.IFS(AND(E69&gt;=4,F69&gt;=4,G69&gt;=4),"Champions",AND(E69&gt;=3,F69&gt;=3,G69&gt;=3),"Loyal Customers",AND(E69&lt;=2,F69&gt;=3),"At Risk",AND(E69&lt;=2,F69&lt;=2,G69&lt;=2),"Lost",AND(E69&gt;=4,F69&lt;=2),"New/Promising",TRUE,"Needs Attention")</f>
        <v>Loyal Customers</v>
      </c>
      <c r="I69" s="3" t="str">
        <f t="shared" si="5"/>
        <v>Active</v>
      </c>
      <c r="J69" s="3" t="str">
        <f>_xlfn.XLOOKUP(A69,'Country_Lookup'!$D:$D,'Country_Lookup'!$E:$E)</f>
        <v>France</v>
      </c>
    </row>
    <row r="70" spans="1:10" x14ac:dyDescent="0.3">
      <c r="A70">
        <v>12414</v>
      </c>
      <c r="B70">
        <v>217</v>
      </c>
      <c r="C70">
        <v>6</v>
      </c>
      <c r="D70">
        <v>952.41</v>
      </c>
      <c r="E70" cm="1">
        <f t="array" ref="E70">_xlfn.IFS(B70&lt;=PERCENTILE($B$3:$B$5882,0.2),5,B70&lt;=PERCENTILE($B$3:$B$5882,0.4),4,B70&lt;=PERCENTILE($B$3:$B$5882,0.6),3,B70&lt;=PERCENTILE($B$3:$B$5882,0.8),2,TRUE,1)</f>
        <v>2</v>
      </c>
      <c r="F70" cm="1">
        <f t="array" ref="F70">_xlfn.IFS(C70&lt;=PERCENTILE($C$3:$C$5882,0.2),1,C70&lt;=PERCENTILE($C$3:$C$5882,0.4),2,C70&lt;=PERCENTILE($C$3:$C$5882,0.6),3,C70&lt;=PERCENTILE($C$3:$C$5882,0.8),4,TRUE,5)</f>
        <v>4</v>
      </c>
      <c r="G70" cm="1">
        <f t="array" ref="G70">_xlfn.IFS(D70&lt;=PERCENTILE($D$3:$D$5882,0.2),1,D70&lt;=PERCENTILE($D$3:$D$5882,0.4),2,D70&lt;=PERCENTILE($D$3:$D$5882,0.6),3,D70&lt;=PERCENTILE($D$3:$D$5882,0.8),4,TRUE,5)</f>
        <v>3</v>
      </c>
      <c r="H70" s="3" t="str" cm="1">
        <f t="array" ref="H70">_xlfn.IFS(AND(E70&gt;=4,F70&gt;=4,G70&gt;=4),"Champions",AND(E70&gt;=3,F70&gt;=3,G70&gt;=3),"Loyal Customers",AND(E70&lt;=2,F70&gt;=3),"At Risk",AND(E70&lt;=2,F70&lt;=2,G70&lt;=2),"Lost",AND(E70&gt;=4,F70&lt;=2),"New/Promising",TRUE,"Needs Attention")</f>
        <v>At Risk</v>
      </c>
      <c r="I70" s="3" t="str">
        <f t="shared" si="5"/>
        <v>Churned</v>
      </c>
      <c r="J70" s="3" t="str">
        <f>_xlfn.XLOOKUP(A70,'Country_Lookup'!$D:$D,'Country_Lookup'!$E:$E)</f>
        <v>Austria</v>
      </c>
    </row>
    <row r="71" spans="1:10" x14ac:dyDescent="0.3">
      <c r="A71">
        <v>12415</v>
      </c>
      <c r="B71">
        <v>24</v>
      </c>
      <c r="C71">
        <v>28</v>
      </c>
      <c r="D71">
        <v>144458.3700000011</v>
      </c>
      <c r="E71" cm="1">
        <f t="array" ref="E71">_xlfn.IFS(B71&lt;=PERCENTILE($B$3:$B$5882,0.2),5,B71&lt;=PERCENTILE($B$3:$B$5882,0.4),4,B71&lt;=PERCENTILE($B$3:$B$5882,0.6),3,B71&lt;=PERCENTILE($B$3:$B$5882,0.8),2,TRUE,1)</f>
        <v>4</v>
      </c>
      <c r="F71" cm="1">
        <f t="array" ref="F71">_xlfn.IFS(C71&lt;=PERCENTILE($C$3:$C$5882,0.2),1,C71&lt;=PERCENTILE($C$3:$C$5882,0.4),2,C71&lt;=PERCENTILE($C$3:$C$5882,0.6),3,C71&lt;=PERCENTILE($C$3:$C$5882,0.8),4,TRUE,5)</f>
        <v>5</v>
      </c>
      <c r="G71" cm="1">
        <f t="array" ref="G71">_xlfn.IFS(D71&lt;=PERCENTILE($D$3:$D$5882,0.2),1,D71&lt;=PERCENTILE($D$3:$D$5882,0.4),2,D71&lt;=PERCENTILE($D$3:$D$5882,0.6),3,D71&lt;=PERCENTILE($D$3:$D$5882,0.8),4,TRUE,5)</f>
        <v>5</v>
      </c>
      <c r="H71" s="3" t="str" cm="1">
        <f t="array" ref="H71">_xlfn.IFS(AND(E71&gt;=4,F71&gt;=4,G71&gt;=4),"Champions",AND(E71&gt;=3,F71&gt;=3,G71&gt;=3),"Loyal Customers",AND(E71&lt;=2,F71&gt;=3),"At Risk",AND(E71&lt;=2,F71&lt;=2,G71&lt;=2),"Lost",AND(E71&gt;=4,F71&lt;=2),"New/Promising",TRUE,"Needs Attention")</f>
        <v>Champions</v>
      </c>
      <c r="I71" s="3" t="str">
        <f t="shared" si="5"/>
        <v>Active</v>
      </c>
      <c r="J71" s="3" t="str">
        <f>_xlfn.XLOOKUP(A71,'Country_Lookup'!$D:$D,'Country_Lookup'!$E:$E)</f>
        <v>Australia</v>
      </c>
    </row>
    <row r="72" spans="1:10" x14ac:dyDescent="0.3">
      <c r="A72">
        <v>12416</v>
      </c>
      <c r="B72">
        <v>656</v>
      </c>
      <c r="C72">
        <v>1</v>
      </c>
      <c r="D72">
        <v>202.55999999999997</v>
      </c>
      <c r="E72" cm="1">
        <f t="array" ref="E72">_xlfn.IFS(B72&lt;=PERCENTILE($B$3:$B$5882,0.2),5,B72&lt;=PERCENTILE($B$3:$B$5882,0.4),4,B72&lt;=PERCENTILE($B$3:$B$5882,0.6),3,B72&lt;=PERCENTILE($B$3:$B$5882,0.8),2,TRUE,1)</f>
        <v>1</v>
      </c>
      <c r="F72" cm="1">
        <f t="array" ref="F72">_xlfn.IFS(C72&lt;=PERCENTILE($C$3:$C$5882,0.2),1,C72&lt;=PERCENTILE($C$3:$C$5882,0.4),2,C72&lt;=PERCENTILE($C$3:$C$5882,0.6),3,C72&lt;=PERCENTILE($C$3:$C$5882,0.8),4,TRUE,5)</f>
        <v>1</v>
      </c>
      <c r="G72" cm="1">
        <f t="array" ref="G72">_xlfn.IFS(D72&lt;=PERCENTILE($D$3:$D$5882,0.2),1,D72&lt;=PERCENTILE($D$3:$D$5882,0.4),2,D72&lt;=PERCENTILE($D$3:$D$5882,0.6),3,D72&lt;=PERCENTILE($D$3:$D$5882,0.8),4,TRUE,5)</f>
        <v>1</v>
      </c>
      <c r="H72" s="3" t="str" cm="1">
        <f t="array" ref="H72">_xlfn.IFS(AND(E72&gt;=4,F72&gt;=4,G72&gt;=4),"Champions",AND(E72&gt;=3,F72&gt;=3,G72&gt;=3),"Loyal Customers",AND(E72&lt;=2,F72&gt;=3),"At Risk",AND(E72&lt;=2,F72&lt;=2,G72&lt;=2),"Lost",AND(E72&gt;=4,F72&lt;=2),"New/Promising",TRUE,"Needs Attention")</f>
        <v>Lost</v>
      </c>
      <c r="I72" s="3" t="str">
        <f t="shared" si="5"/>
        <v>Churned</v>
      </c>
      <c r="J72" s="3" t="str">
        <f>_xlfn.XLOOKUP(A72,'Country_Lookup'!$D:$D,'Country_Lookup'!$E:$E)</f>
        <v>Australia</v>
      </c>
    </row>
    <row r="73" spans="1:10" x14ac:dyDescent="0.3">
      <c r="A73">
        <v>12417</v>
      </c>
      <c r="B73">
        <v>3</v>
      </c>
      <c r="C73">
        <v>20</v>
      </c>
      <c r="D73">
        <v>6816.9099999999944</v>
      </c>
      <c r="E73" cm="1">
        <f t="array" ref="E73">_xlfn.IFS(B73&lt;=PERCENTILE($B$3:$B$5882,0.2),5,B73&lt;=PERCENTILE($B$3:$B$5882,0.4),4,B73&lt;=PERCENTILE($B$3:$B$5882,0.6),3,B73&lt;=PERCENTILE($B$3:$B$5882,0.8),2,TRUE,1)</f>
        <v>5</v>
      </c>
      <c r="F73" cm="1">
        <f t="array" ref="F73">_xlfn.IFS(C73&lt;=PERCENTILE($C$3:$C$5882,0.2),1,C73&lt;=PERCENTILE($C$3:$C$5882,0.4),2,C73&lt;=PERCENTILE($C$3:$C$5882,0.6),3,C73&lt;=PERCENTILE($C$3:$C$5882,0.8),4,TRUE,5)</f>
        <v>5</v>
      </c>
      <c r="G73" cm="1">
        <f t="array" ref="G73">_xlfn.IFS(D73&lt;=PERCENTILE($D$3:$D$5882,0.2),1,D73&lt;=PERCENTILE($D$3:$D$5882,0.4),2,D73&lt;=PERCENTILE($D$3:$D$5882,0.6),3,D73&lt;=PERCENTILE($D$3:$D$5882,0.8),4,TRUE,5)</f>
        <v>5</v>
      </c>
      <c r="H73" s="3" t="str" cm="1">
        <f t="array" ref="H73">_xlfn.IFS(AND(E73&gt;=4,F73&gt;=4,G73&gt;=4),"Champions",AND(E73&gt;=3,F73&gt;=3,G73&gt;=3),"Loyal Customers",AND(E73&lt;=2,F73&gt;=3),"At Risk",AND(E73&lt;=2,F73&lt;=2,G73&lt;=2),"Lost",AND(E73&gt;=4,F73&lt;=2),"New/Promising",TRUE,"Needs Attention")</f>
        <v>Champions</v>
      </c>
      <c r="I73" s="3" t="str">
        <f t="shared" si="5"/>
        <v>Active</v>
      </c>
      <c r="J73" s="3" t="str">
        <f>_xlfn.XLOOKUP(A73,'Country_Lookup'!$D:$D,'Country_Lookup'!$E:$E)</f>
        <v>Belgium</v>
      </c>
    </row>
    <row r="74" spans="1:10" x14ac:dyDescent="0.3">
      <c r="A74">
        <v>12418</v>
      </c>
      <c r="B74">
        <v>112</v>
      </c>
      <c r="C74">
        <v>4</v>
      </c>
      <c r="D74">
        <v>2021.200000000003</v>
      </c>
      <c r="E74" cm="1">
        <f t="array" ref="E74">_xlfn.IFS(B74&lt;=PERCENTILE($B$3:$B$5882,0.2),5,B74&lt;=PERCENTILE($B$3:$B$5882,0.4),4,B74&lt;=PERCENTILE($B$3:$B$5882,0.6),3,B74&lt;=PERCENTILE($B$3:$B$5882,0.8),2,TRUE,1)</f>
        <v>3</v>
      </c>
      <c r="F74" cm="1">
        <f t="array" ref="F74">_xlfn.IFS(C74&lt;=PERCENTILE($C$3:$C$5882,0.2),1,C74&lt;=PERCENTILE($C$3:$C$5882,0.4),2,C74&lt;=PERCENTILE($C$3:$C$5882,0.6),3,C74&lt;=PERCENTILE($C$3:$C$5882,0.8),4,TRUE,5)</f>
        <v>3</v>
      </c>
      <c r="G74" cm="1">
        <f t="array" ref="G74">_xlfn.IFS(D74&lt;=PERCENTILE($D$3:$D$5882,0.2),1,D74&lt;=PERCENTILE($D$3:$D$5882,0.4),2,D74&lt;=PERCENTILE($D$3:$D$5882,0.6),3,D74&lt;=PERCENTILE($D$3:$D$5882,0.8),4,TRUE,5)</f>
        <v>4</v>
      </c>
      <c r="H74" s="3" t="str" cm="1">
        <f t="array" ref="H74">_xlfn.IFS(AND(E74&gt;=4,F74&gt;=4,G74&gt;=4),"Champions",AND(E74&gt;=3,F74&gt;=3,G74&gt;=3),"Loyal Customers",AND(E74&lt;=2,F74&gt;=3),"At Risk",AND(E74&lt;=2,F74&lt;=2,G74&lt;=2),"Lost",AND(E74&gt;=4,F74&lt;=2),"New/Promising",TRUE,"Needs Attention")</f>
        <v>Loyal Customers</v>
      </c>
      <c r="I74" s="3" t="str">
        <f t="shared" si="5"/>
        <v>Churned</v>
      </c>
      <c r="J74" s="3" t="str">
        <f>_xlfn.XLOOKUP(A74,'Country_Lookup'!$D:$D,'Country_Lookup'!$E:$E)</f>
        <v>Switzerland</v>
      </c>
    </row>
    <row r="75" spans="1:10" x14ac:dyDescent="0.3">
      <c r="A75">
        <v>12419</v>
      </c>
      <c r="B75">
        <v>385</v>
      </c>
      <c r="C75">
        <v>2</v>
      </c>
      <c r="D75">
        <v>503.01000000000016</v>
      </c>
      <c r="E75" cm="1">
        <f t="array" ref="E75">_xlfn.IFS(B75&lt;=PERCENTILE($B$3:$B$5882,0.2),5,B75&lt;=PERCENTILE($B$3:$B$5882,0.4),4,B75&lt;=PERCENTILE($B$3:$B$5882,0.6),3,B75&lt;=PERCENTILE($B$3:$B$5882,0.8),2,TRUE,1)</f>
        <v>2</v>
      </c>
      <c r="F75" cm="1">
        <f t="array" ref="F75">_xlfn.IFS(C75&lt;=PERCENTILE($C$3:$C$5882,0.2),1,C75&lt;=PERCENTILE($C$3:$C$5882,0.4),2,C75&lt;=PERCENTILE($C$3:$C$5882,0.6),3,C75&lt;=PERCENTILE($C$3:$C$5882,0.8),4,TRUE,5)</f>
        <v>2</v>
      </c>
      <c r="G75" cm="1">
        <f t="array" ref="G75">_xlfn.IFS(D75&lt;=PERCENTILE($D$3:$D$5882,0.2),1,D75&lt;=PERCENTILE($D$3:$D$5882,0.4),2,D75&lt;=PERCENTILE($D$3:$D$5882,0.6),3,D75&lt;=PERCENTILE($D$3:$D$5882,0.8),4,TRUE,5)</f>
        <v>2</v>
      </c>
      <c r="H75" s="3" t="str" cm="1">
        <f t="array" ref="H75">_xlfn.IFS(AND(E75&gt;=4,F75&gt;=4,G75&gt;=4),"Champions",AND(E75&gt;=3,F75&gt;=3,G75&gt;=3),"Loyal Customers",AND(E75&lt;=2,F75&gt;=3),"At Risk",AND(E75&lt;=2,F75&lt;=2,G75&lt;=2),"Lost",AND(E75&gt;=4,F75&lt;=2),"New/Promising",TRUE,"Needs Attention")</f>
        <v>Lost</v>
      </c>
      <c r="I75" s="3" t="str">
        <f t="shared" si="5"/>
        <v>Churned</v>
      </c>
      <c r="J75" s="3" t="str">
        <f>_xlfn.XLOOKUP(A75,'Country_Lookup'!$D:$D,'Country_Lookup'!$E:$E)</f>
        <v>Spain</v>
      </c>
    </row>
    <row r="76" spans="1:10" x14ac:dyDescent="0.3">
      <c r="A76">
        <v>12420</v>
      </c>
      <c r="B76">
        <v>63</v>
      </c>
      <c r="C76">
        <v>1</v>
      </c>
      <c r="D76">
        <v>600.38999999999976</v>
      </c>
      <c r="E76" cm="1">
        <f t="array" ref="E76">_xlfn.IFS(B76&lt;=PERCENTILE($B$3:$B$5882,0.2),5,B76&lt;=PERCENTILE($B$3:$B$5882,0.4),4,B76&lt;=PERCENTILE($B$3:$B$5882,0.6),3,B76&lt;=PERCENTILE($B$3:$B$5882,0.8),2,TRUE,1)</f>
        <v>3</v>
      </c>
      <c r="F76" cm="1">
        <f t="array" ref="F76">_xlfn.IFS(C76&lt;=PERCENTILE($C$3:$C$5882,0.2),1,C76&lt;=PERCENTILE($C$3:$C$5882,0.4),2,C76&lt;=PERCENTILE($C$3:$C$5882,0.6),3,C76&lt;=PERCENTILE($C$3:$C$5882,0.8),4,TRUE,5)</f>
        <v>1</v>
      </c>
      <c r="G76" cm="1">
        <f t="array" ref="G76">_xlfn.IFS(D76&lt;=PERCENTILE($D$3:$D$5882,0.2),1,D76&lt;=PERCENTILE($D$3:$D$5882,0.4),2,D76&lt;=PERCENTILE($D$3:$D$5882,0.6),3,D76&lt;=PERCENTILE($D$3:$D$5882,0.8),4,TRUE,5)</f>
        <v>2</v>
      </c>
      <c r="H76" s="3" t="str" cm="1">
        <f t="array" ref="H76">_xlfn.IFS(AND(E76&gt;=4,F76&gt;=4,G76&gt;=4),"Champions",AND(E76&gt;=3,F76&gt;=3,G76&gt;=3),"Loyal Customers",AND(E76&lt;=2,F76&gt;=3),"At Risk",AND(E76&lt;=2,F76&lt;=2,G76&lt;=2),"Lost",AND(E76&gt;=4,F76&lt;=2),"New/Promising",TRUE,"Needs Attention")</f>
        <v>Needs Attention</v>
      </c>
      <c r="I76" s="3" t="str">
        <f t="shared" si="5"/>
        <v>Active</v>
      </c>
      <c r="J76" s="3" t="str">
        <f>_xlfn.XLOOKUP(A76,'Country_Lookup'!$D:$D,'Country_Lookup'!$E:$E)</f>
        <v>Cyprus</v>
      </c>
    </row>
    <row r="77" spans="1:10" x14ac:dyDescent="0.3">
      <c r="A77">
        <v>12421</v>
      </c>
      <c r="B77">
        <v>15</v>
      </c>
      <c r="C77">
        <v>6</v>
      </c>
      <c r="D77">
        <v>1098.5999999999995</v>
      </c>
      <c r="E77" cm="1">
        <f t="array" ref="E77">_xlfn.IFS(B77&lt;=PERCENTILE($B$3:$B$5882,0.2),5,B77&lt;=PERCENTILE($B$3:$B$5882,0.4),4,B77&lt;=PERCENTILE($B$3:$B$5882,0.6),3,B77&lt;=PERCENTILE($B$3:$B$5882,0.8),2,TRUE,1)</f>
        <v>5</v>
      </c>
      <c r="F77" cm="1">
        <f t="array" ref="F77">_xlfn.IFS(C77&lt;=PERCENTILE($C$3:$C$5882,0.2),1,C77&lt;=PERCENTILE($C$3:$C$5882,0.4),2,C77&lt;=PERCENTILE($C$3:$C$5882,0.6),3,C77&lt;=PERCENTILE($C$3:$C$5882,0.8),4,TRUE,5)</f>
        <v>4</v>
      </c>
      <c r="G77" cm="1">
        <f t="array" ref="G77">_xlfn.IFS(D77&lt;=PERCENTILE($D$3:$D$5882,0.2),1,D77&lt;=PERCENTILE($D$3:$D$5882,0.4),2,D77&lt;=PERCENTILE($D$3:$D$5882,0.6),3,D77&lt;=PERCENTILE($D$3:$D$5882,0.8),4,TRUE,5)</f>
        <v>3</v>
      </c>
      <c r="H77" s="3" t="str" cm="1">
        <f t="array" ref="H77">_xlfn.IFS(AND(E77&gt;=4,F77&gt;=4,G77&gt;=4),"Champions",AND(E77&gt;=3,F77&gt;=3,G77&gt;=3),"Loyal Customers",AND(E77&lt;=2,F77&gt;=3),"At Risk",AND(E77&lt;=2,F77&lt;=2,G77&lt;=2),"Lost",AND(E77&gt;=4,F77&lt;=2),"New/Promising",TRUE,"Needs Attention")</f>
        <v>Loyal Customers</v>
      </c>
      <c r="I77" s="3" t="str">
        <f t="shared" si="5"/>
        <v>Active</v>
      </c>
      <c r="J77" s="3" t="str">
        <f>_xlfn.XLOOKUP(A77,'Country_Lookup'!$D:$D,'Country_Lookup'!$E:$E)</f>
        <v>Spain</v>
      </c>
    </row>
    <row r="78" spans="1:10" x14ac:dyDescent="0.3">
      <c r="A78">
        <v>12422</v>
      </c>
      <c r="B78">
        <v>95</v>
      </c>
      <c r="C78">
        <v>17</v>
      </c>
      <c r="D78">
        <v>5231.8000000000138</v>
      </c>
      <c r="E78" cm="1">
        <f t="array" ref="E78">_xlfn.IFS(B78&lt;=PERCENTILE($B$3:$B$5882,0.2),5,B78&lt;=PERCENTILE($B$3:$B$5882,0.4),4,B78&lt;=PERCENTILE($B$3:$B$5882,0.6),3,B78&lt;=PERCENTILE($B$3:$B$5882,0.8),2,TRUE,1)</f>
        <v>3</v>
      </c>
      <c r="F78" cm="1">
        <f t="array" ref="F78">_xlfn.IFS(C78&lt;=PERCENTILE($C$3:$C$5882,0.2),1,C78&lt;=PERCENTILE($C$3:$C$5882,0.4),2,C78&lt;=PERCENTILE($C$3:$C$5882,0.6),3,C78&lt;=PERCENTILE($C$3:$C$5882,0.8),4,TRUE,5)</f>
        <v>5</v>
      </c>
      <c r="G78" cm="1">
        <f t="array" ref="G78">_xlfn.IFS(D78&lt;=PERCENTILE($D$3:$D$5882,0.2),1,D78&lt;=PERCENTILE($D$3:$D$5882,0.4),2,D78&lt;=PERCENTILE($D$3:$D$5882,0.6),3,D78&lt;=PERCENTILE($D$3:$D$5882,0.8),4,TRUE,5)</f>
        <v>5</v>
      </c>
      <c r="H78" s="3" t="str" cm="1">
        <f t="array" ref="H78">_xlfn.IFS(AND(E78&gt;=4,F78&gt;=4,G78&gt;=4),"Champions",AND(E78&gt;=3,F78&gt;=3,G78&gt;=3),"Loyal Customers",AND(E78&lt;=2,F78&gt;=3),"At Risk",AND(E78&lt;=2,F78&lt;=2,G78&lt;=2),"Lost",AND(E78&gt;=4,F78&lt;=2),"New/Promising",TRUE,"Needs Attention")</f>
        <v>Loyal Customers</v>
      </c>
      <c r="I78" s="3" t="str">
        <f t="shared" si="5"/>
        <v>Churned</v>
      </c>
      <c r="J78" s="3" t="str">
        <f>_xlfn.XLOOKUP(A78,'Country_Lookup'!$D:$D,'Country_Lookup'!$E:$E)</f>
        <v>Australia</v>
      </c>
    </row>
    <row r="79" spans="1:10" x14ac:dyDescent="0.3">
      <c r="A79">
        <v>12423</v>
      </c>
      <c r="B79">
        <v>0</v>
      </c>
      <c r="C79">
        <v>10</v>
      </c>
      <c r="D79">
        <v>2622.3900000000099</v>
      </c>
      <c r="E79" cm="1">
        <f t="array" ref="E79">_xlfn.IFS(B79&lt;=PERCENTILE($B$3:$B$5882,0.2),5,B79&lt;=PERCENTILE($B$3:$B$5882,0.4),4,B79&lt;=PERCENTILE($B$3:$B$5882,0.6),3,B79&lt;=PERCENTILE($B$3:$B$5882,0.8),2,TRUE,1)</f>
        <v>5</v>
      </c>
      <c r="F79" cm="1">
        <f t="array" ref="F79">_xlfn.IFS(C79&lt;=PERCENTILE($C$3:$C$5882,0.2),1,C79&lt;=PERCENTILE($C$3:$C$5882,0.4),2,C79&lt;=PERCENTILE($C$3:$C$5882,0.6),3,C79&lt;=PERCENTILE($C$3:$C$5882,0.8),4,TRUE,5)</f>
        <v>5</v>
      </c>
      <c r="G79" cm="1">
        <f t="array" ref="G79">_xlfn.IFS(D79&lt;=PERCENTILE($D$3:$D$5882,0.2),1,D79&lt;=PERCENTILE($D$3:$D$5882,0.4),2,D79&lt;=PERCENTILE($D$3:$D$5882,0.6),3,D79&lt;=PERCENTILE($D$3:$D$5882,0.8),4,TRUE,5)</f>
        <v>4</v>
      </c>
      <c r="H79" s="3" t="str" cm="1">
        <f t="array" ref="H79">_xlfn.IFS(AND(E79&gt;=4,F79&gt;=4,G79&gt;=4),"Champions",AND(E79&gt;=3,F79&gt;=3,G79&gt;=3),"Loyal Customers",AND(E79&lt;=2,F79&gt;=3),"At Risk",AND(E79&lt;=2,F79&lt;=2,G79&lt;=2),"Lost",AND(E79&gt;=4,F79&lt;=2),"New/Promising",TRUE,"Needs Attention")</f>
        <v>Champions</v>
      </c>
      <c r="I79" s="3" t="str">
        <f t="shared" si="5"/>
        <v>Active</v>
      </c>
      <c r="J79" s="3" t="str">
        <f>_xlfn.XLOOKUP(A79,'Country_Lookup'!$D:$D,'Country_Lookup'!$E:$E)</f>
        <v>Belgium</v>
      </c>
    </row>
    <row r="80" spans="1:10" x14ac:dyDescent="0.3">
      <c r="A80">
        <v>12424</v>
      </c>
      <c r="B80">
        <v>162</v>
      </c>
      <c r="C80">
        <v>4</v>
      </c>
      <c r="D80">
        <v>3340.0300000000034</v>
      </c>
      <c r="E80" cm="1">
        <f t="array" ref="E80">_xlfn.IFS(B80&lt;=PERCENTILE($B$3:$B$5882,0.2),5,B80&lt;=PERCENTILE($B$3:$B$5882,0.4),4,B80&lt;=PERCENTILE($B$3:$B$5882,0.6),3,B80&lt;=PERCENTILE($B$3:$B$5882,0.8),2,TRUE,1)</f>
        <v>3</v>
      </c>
      <c r="F80" cm="1">
        <f t="array" ref="F80">_xlfn.IFS(C80&lt;=PERCENTILE($C$3:$C$5882,0.2),1,C80&lt;=PERCENTILE($C$3:$C$5882,0.4),2,C80&lt;=PERCENTILE($C$3:$C$5882,0.6),3,C80&lt;=PERCENTILE($C$3:$C$5882,0.8),4,TRUE,5)</f>
        <v>3</v>
      </c>
      <c r="G80" cm="1">
        <f t="array" ref="G80">_xlfn.IFS(D80&lt;=PERCENTILE($D$3:$D$5882,0.2),1,D80&lt;=PERCENTILE($D$3:$D$5882,0.4),2,D80&lt;=PERCENTILE($D$3:$D$5882,0.6),3,D80&lt;=PERCENTILE($D$3:$D$5882,0.8),4,TRUE,5)</f>
        <v>5</v>
      </c>
      <c r="H80" s="3" t="str" cm="1">
        <f t="array" ref="H80">_xlfn.IFS(AND(E80&gt;=4,F80&gt;=4,G80&gt;=4),"Champions",AND(E80&gt;=3,F80&gt;=3,G80&gt;=3),"Loyal Customers",AND(E80&lt;=2,F80&gt;=3),"At Risk",AND(E80&lt;=2,F80&lt;=2,G80&lt;=2),"Lost",AND(E80&gt;=4,F80&lt;=2),"New/Promising",TRUE,"Needs Attention")</f>
        <v>Loyal Customers</v>
      </c>
      <c r="I80" s="3" t="str">
        <f t="shared" si="5"/>
        <v>Churned</v>
      </c>
      <c r="J80" s="3" t="str">
        <f>_xlfn.XLOOKUP(A80,'Country_Lookup'!$D:$D,'Country_Lookup'!$E:$E)</f>
        <v>Australia</v>
      </c>
    </row>
    <row r="81" spans="1:10" x14ac:dyDescent="0.3">
      <c r="A81">
        <v>12425</v>
      </c>
      <c r="B81">
        <v>78</v>
      </c>
      <c r="C81">
        <v>2</v>
      </c>
      <c r="D81">
        <v>1741.4100000000026</v>
      </c>
      <c r="E81" cm="1">
        <f t="array" ref="E81">_xlfn.IFS(B81&lt;=PERCENTILE($B$3:$B$5882,0.2),5,B81&lt;=PERCENTILE($B$3:$B$5882,0.4),4,B81&lt;=PERCENTILE($B$3:$B$5882,0.6),3,B81&lt;=PERCENTILE($B$3:$B$5882,0.8),2,TRUE,1)</f>
        <v>3</v>
      </c>
      <c r="F81" cm="1">
        <f t="array" ref="F81">_xlfn.IFS(C81&lt;=PERCENTILE($C$3:$C$5882,0.2),1,C81&lt;=PERCENTILE($C$3:$C$5882,0.4),2,C81&lt;=PERCENTILE($C$3:$C$5882,0.6),3,C81&lt;=PERCENTILE($C$3:$C$5882,0.8),4,TRUE,5)</f>
        <v>2</v>
      </c>
      <c r="G81" cm="1">
        <f t="array" ref="G81">_xlfn.IFS(D81&lt;=PERCENTILE($D$3:$D$5882,0.2),1,D81&lt;=PERCENTILE($D$3:$D$5882,0.4),2,D81&lt;=PERCENTILE($D$3:$D$5882,0.6),3,D81&lt;=PERCENTILE($D$3:$D$5882,0.8),4,TRUE,5)</f>
        <v>4</v>
      </c>
      <c r="H81" s="3" t="str" cm="1">
        <f t="array" ref="H81">_xlfn.IFS(AND(E81&gt;=4,F81&gt;=4,G81&gt;=4),"Champions",AND(E81&gt;=3,F81&gt;=3,G81&gt;=3),"Loyal Customers",AND(E81&lt;=2,F81&gt;=3),"At Risk",AND(E81&lt;=2,F81&lt;=2,G81&lt;=2),"Lost",AND(E81&gt;=4,F81&lt;=2),"New/Promising",TRUE,"Needs Attention")</f>
        <v>Needs Attention</v>
      </c>
      <c r="I81" s="3" t="str">
        <f t="shared" si="5"/>
        <v>Active</v>
      </c>
      <c r="J81" s="3" t="str">
        <f>_xlfn.XLOOKUP(A81,'Country_Lookup'!$D:$D,'Country_Lookup'!$E:$E)</f>
        <v>Portugal</v>
      </c>
    </row>
    <row r="82" spans="1:10" x14ac:dyDescent="0.3">
      <c r="A82">
        <v>12426</v>
      </c>
      <c r="B82">
        <v>194</v>
      </c>
      <c r="C82">
        <v>2</v>
      </c>
      <c r="D82">
        <v>1345.2100000000021</v>
      </c>
      <c r="E82" cm="1">
        <f t="array" ref="E82">_xlfn.IFS(B82&lt;=PERCENTILE($B$3:$B$5882,0.2),5,B82&lt;=PERCENTILE($B$3:$B$5882,0.4),4,B82&lt;=PERCENTILE($B$3:$B$5882,0.6),3,B82&lt;=PERCENTILE($B$3:$B$5882,0.8),2,TRUE,1)</f>
        <v>2</v>
      </c>
      <c r="F82" cm="1">
        <f t="array" ref="F82">_xlfn.IFS(C82&lt;=PERCENTILE($C$3:$C$5882,0.2),1,C82&lt;=PERCENTILE($C$3:$C$5882,0.4),2,C82&lt;=PERCENTILE($C$3:$C$5882,0.6),3,C82&lt;=PERCENTILE($C$3:$C$5882,0.8),4,TRUE,5)</f>
        <v>2</v>
      </c>
      <c r="G82" cm="1">
        <f t="array" ref="G82">_xlfn.IFS(D82&lt;=PERCENTILE($D$3:$D$5882,0.2),1,D82&lt;=PERCENTILE($D$3:$D$5882,0.4),2,D82&lt;=PERCENTILE($D$3:$D$5882,0.6),3,D82&lt;=PERCENTILE($D$3:$D$5882,0.8),4,TRUE,5)</f>
        <v>4</v>
      </c>
      <c r="H82" s="3" t="str" cm="1">
        <f t="array" ref="H82">_xlfn.IFS(AND(E82&gt;=4,F82&gt;=4,G82&gt;=4),"Champions",AND(E82&gt;=3,F82&gt;=3,G82&gt;=3),"Loyal Customers",AND(E82&lt;=2,F82&gt;=3),"At Risk",AND(E82&lt;=2,F82&lt;=2,G82&lt;=2),"Lost",AND(E82&gt;=4,F82&lt;=2),"New/Promising",TRUE,"Needs Attention")</f>
        <v>Needs Attention</v>
      </c>
      <c r="I82" s="3" t="str">
        <f t="shared" si="5"/>
        <v>Churned</v>
      </c>
      <c r="J82" s="3" t="str">
        <f>_xlfn.XLOOKUP(A82,'Country_Lookup'!$D:$D,'Country_Lookup'!$E:$E)</f>
        <v>Germany</v>
      </c>
    </row>
    <row r="83" spans="1:10" x14ac:dyDescent="0.3">
      <c r="A83">
        <v>12427</v>
      </c>
      <c r="B83">
        <v>21</v>
      </c>
      <c r="C83">
        <v>3</v>
      </c>
      <c r="D83">
        <v>1129.3000000000004</v>
      </c>
      <c r="E83" cm="1">
        <f t="array" ref="E83">_xlfn.IFS(B83&lt;=PERCENTILE($B$3:$B$5882,0.2),5,B83&lt;=PERCENTILE($B$3:$B$5882,0.4),4,B83&lt;=PERCENTILE($B$3:$B$5882,0.6),3,B83&lt;=PERCENTILE($B$3:$B$5882,0.8),2,TRUE,1)</f>
        <v>4</v>
      </c>
      <c r="F83" cm="1">
        <f t="array" ref="F83">_xlfn.IFS(C83&lt;=PERCENTILE($C$3:$C$5882,0.2),1,C83&lt;=PERCENTILE($C$3:$C$5882,0.4),2,C83&lt;=PERCENTILE($C$3:$C$5882,0.6),3,C83&lt;=PERCENTILE($C$3:$C$5882,0.8),4,TRUE,5)</f>
        <v>3</v>
      </c>
      <c r="G83" cm="1">
        <f t="array" ref="G83">_xlfn.IFS(D83&lt;=PERCENTILE($D$3:$D$5882,0.2),1,D83&lt;=PERCENTILE($D$3:$D$5882,0.4),2,D83&lt;=PERCENTILE($D$3:$D$5882,0.6),3,D83&lt;=PERCENTILE($D$3:$D$5882,0.8),4,TRUE,5)</f>
        <v>3</v>
      </c>
      <c r="H83" s="3" t="str" cm="1">
        <f t="array" ref="H83">_xlfn.IFS(AND(E83&gt;=4,F83&gt;=4,G83&gt;=4),"Champions",AND(E83&gt;=3,F83&gt;=3,G83&gt;=3),"Loyal Customers",AND(E83&lt;=2,F83&gt;=3),"At Risk",AND(E83&lt;=2,F83&lt;=2,G83&lt;=2),"Lost",AND(E83&gt;=4,F83&lt;=2),"New/Promising",TRUE,"Needs Attention")</f>
        <v>Loyal Customers</v>
      </c>
      <c r="I83" s="3" t="str">
        <f t="shared" si="5"/>
        <v>Active</v>
      </c>
      <c r="J83" s="3" t="str">
        <f>_xlfn.XLOOKUP(A83,'Country_Lookup'!$D:$D,'Country_Lookup'!$E:$E)</f>
        <v>Germany</v>
      </c>
    </row>
    <row r="84" spans="1:10" x14ac:dyDescent="0.3">
      <c r="A84">
        <v>12428</v>
      </c>
      <c r="B84">
        <v>25</v>
      </c>
      <c r="C84">
        <v>9</v>
      </c>
      <c r="D84">
        <v>7956.4599999999737</v>
      </c>
      <c r="E84" cm="1">
        <f t="array" ref="E84">_xlfn.IFS(B84&lt;=PERCENTILE($B$3:$B$5882,0.2),5,B84&lt;=PERCENTILE($B$3:$B$5882,0.4),4,B84&lt;=PERCENTILE($B$3:$B$5882,0.6),3,B84&lt;=PERCENTILE($B$3:$B$5882,0.8),2,TRUE,1)</f>
        <v>4</v>
      </c>
      <c r="F84" cm="1">
        <f t="array" ref="F84">_xlfn.IFS(C84&lt;=PERCENTILE($C$3:$C$5882,0.2),1,C84&lt;=PERCENTILE($C$3:$C$5882,0.4),2,C84&lt;=PERCENTILE($C$3:$C$5882,0.6),3,C84&lt;=PERCENTILE($C$3:$C$5882,0.8),4,TRUE,5)</f>
        <v>5</v>
      </c>
      <c r="G84" cm="1">
        <f t="array" ref="G84">_xlfn.IFS(D84&lt;=PERCENTILE($D$3:$D$5882,0.2),1,D84&lt;=PERCENTILE($D$3:$D$5882,0.4),2,D84&lt;=PERCENTILE($D$3:$D$5882,0.6),3,D84&lt;=PERCENTILE($D$3:$D$5882,0.8),4,TRUE,5)</f>
        <v>5</v>
      </c>
      <c r="H84" s="3" t="str" cm="1">
        <f t="array" ref="H84">_xlfn.IFS(AND(E84&gt;=4,F84&gt;=4,G84&gt;=4),"Champions",AND(E84&gt;=3,F84&gt;=3,G84&gt;=3),"Loyal Customers",AND(E84&lt;=2,F84&gt;=3),"At Risk",AND(E84&lt;=2,F84&lt;=2,G84&lt;=2),"Lost",AND(E84&gt;=4,F84&lt;=2),"New/Promising",TRUE,"Needs Attention")</f>
        <v>Champions</v>
      </c>
      <c r="I84" s="3" t="str">
        <f t="shared" si="5"/>
        <v>Active</v>
      </c>
      <c r="J84" s="3" t="str">
        <f>_xlfn.XLOOKUP(A84,'Country_Lookup'!$D:$D,'Country_Lookup'!$E:$E)</f>
        <v>Finland</v>
      </c>
    </row>
    <row r="85" spans="1:10" x14ac:dyDescent="0.3">
      <c r="A85">
        <v>12429</v>
      </c>
      <c r="B85">
        <v>9</v>
      </c>
      <c r="C85">
        <v>8</v>
      </c>
      <c r="D85">
        <v>7485.9099999999926</v>
      </c>
      <c r="E85" cm="1">
        <f t="array" ref="E85">_xlfn.IFS(B85&lt;=PERCENTILE($B$3:$B$5882,0.2),5,B85&lt;=PERCENTILE($B$3:$B$5882,0.4),4,B85&lt;=PERCENTILE($B$3:$B$5882,0.6),3,B85&lt;=PERCENTILE($B$3:$B$5882,0.8),2,TRUE,1)</f>
        <v>5</v>
      </c>
      <c r="F85" cm="1">
        <f t="array" ref="F85">_xlfn.IFS(C85&lt;=PERCENTILE($C$3:$C$5882,0.2),1,C85&lt;=PERCENTILE($C$3:$C$5882,0.4),2,C85&lt;=PERCENTILE($C$3:$C$5882,0.6),3,C85&lt;=PERCENTILE($C$3:$C$5882,0.8),4,TRUE,5)</f>
        <v>4</v>
      </c>
      <c r="G85" cm="1">
        <f t="array" ref="G85">_xlfn.IFS(D85&lt;=PERCENTILE($D$3:$D$5882,0.2),1,D85&lt;=PERCENTILE($D$3:$D$5882,0.4),2,D85&lt;=PERCENTILE($D$3:$D$5882,0.6),3,D85&lt;=PERCENTILE($D$3:$D$5882,0.8),4,TRUE,5)</f>
        <v>5</v>
      </c>
      <c r="H85" s="3" t="str" cm="1">
        <f t="array" ref="H85">_xlfn.IFS(AND(E85&gt;=4,F85&gt;=4,G85&gt;=4),"Champions",AND(E85&gt;=3,F85&gt;=3,G85&gt;=3),"Loyal Customers",AND(E85&lt;=2,F85&gt;=3),"At Risk",AND(E85&lt;=2,F85&lt;=2,G85&lt;=2),"Lost",AND(E85&gt;=4,F85&lt;=2),"New/Promising",TRUE,"Needs Attention")</f>
        <v>Champions</v>
      </c>
      <c r="I85" s="3" t="str">
        <f t="shared" si="5"/>
        <v>Active</v>
      </c>
      <c r="J85" s="3" t="str">
        <f>_xlfn.XLOOKUP(A85,'Country_Lookup'!$D:$D,'Country_Lookup'!$E:$E)</f>
        <v>Austria</v>
      </c>
    </row>
    <row r="86" spans="1:10" x14ac:dyDescent="0.3">
      <c r="A86">
        <v>12430</v>
      </c>
      <c r="B86">
        <v>43</v>
      </c>
      <c r="C86">
        <v>1</v>
      </c>
      <c r="D86">
        <v>256.40000000000003</v>
      </c>
      <c r="E86" cm="1">
        <f t="array" ref="E86">_xlfn.IFS(B86&lt;=PERCENTILE($B$3:$B$5882,0.2),5,B86&lt;=PERCENTILE($B$3:$B$5882,0.4),4,B86&lt;=PERCENTILE($B$3:$B$5882,0.6),3,B86&lt;=PERCENTILE($B$3:$B$5882,0.8),2,TRUE,1)</f>
        <v>4</v>
      </c>
      <c r="F86" cm="1">
        <f t="array" ref="F86">_xlfn.IFS(C86&lt;=PERCENTILE($C$3:$C$5882,0.2),1,C86&lt;=PERCENTILE($C$3:$C$5882,0.4),2,C86&lt;=PERCENTILE($C$3:$C$5882,0.6),3,C86&lt;=PERCENTILE($C$3:$C$5882,0.8),4,TRUE,5)</f>
        <v>1</v>
      </c>
      <c r="G86" cm="1">
        <f t="array" ref="G86">_xlfn.IFS(D86&lt;=PERCENTILE($D$3:$D$5882,0.2),1,D86&lt;=PERCENTILE($D$3:$D$5882,0.4),2,D86&lt;=PERCENTILE($D$3:$D$5882,0.6),3,D86&lt;=PERCENTILE($D$3:$D$5882,0.8),4,TRUE,5)</f>
        <v>1</v>
      </c>
      <c r="H86" s="3" t="str" cm="1">
        <f t="array" ref="H86">_xlfn.IFS(AND(E86&gt;=4,F86&gt;=4,G86&gt;=4),"Champions",AND(E86&gt;=3,F86&gt;=3,G86&gt;=3),"Loyal Customers",AND(E86&lt;=2,F86&gt;=3),"At Risk",AND(E86&lt;=2,F86&lt;=2,G86&lt;=2),"Lost",AND(E86&gt;=4,F86&lt;=2),"New/Promising",TRUE,"Needs Attention")</f>
        <v>New/Promising</v>
      </c>
      <c r="I86" s="3" t="str">
        <f t="shared" si="5"/>
        <v>Active</v>
      </c>
      <c r="J86" s="3" t="str">
        <f>_xlfn.XLOOKUP(A86,'Country_Lookup'!$D:$D,'Country_Lookup'!$E:$E)</f>
        <v>Norway</v>
      </c>
    </row>
    <row r="87" spans="1:10" x14ac:dyDescent="0.3">
      <c r="A87">
        <v>12431</v>
      </c>
      <c r="B87">
        <v>35</v>
      </c>
      <c r="C87">
        <v>27</v>
      </c>
      <c r="D87">
        <v>10857.970000000078</v>
      </c>
      <c r="E87" cm="1">
        <f t="array" ref="E87">_xlfn.IFS(B87&lt;=PERCENTILE($B$3:$B$5882,0.2),5,B87&lt;=PERCENTILE($B$3:$B$5882,0.4),4,B87&lt;=PERCENTILE($B$3:$B$5882,0.6),3,B87&lt;=PERCENTILE($B$3:$B$5882,0.8),2,TRUE,1)</f>
        <v>4</v>
      </c>
      <c r="F87" cm="1">
        <f t="array" ref="F87">_xlfn.IFS(C87&lt;=PERCENTILE($C$3:$C$5882,0.2),1,C87&lt;=PERCENTILE($C$3:$C$5882,0.4),2,C87&lt;=PERCENTILE($C$3:$C$5882,0.6),3,C87&lt;=PERCENTILE($C$3:$C$5882,0.8),4,TRUE,5)</f>
        <v>5</v>
      </c>
      <c r="G87" cm="1">
        <f t="array" ref="G87">_xlfn.IFS(D87&lt;=PERCENTILE($D$3:$D$5882,0.2),1,D87&lt;=PERCENTILE($D$3:$D$5882,0.4),2,D87&lt;=PERCENTILE($D$3:$D$5882,0.6),3,D87&lt;=PERCENTILE($D$3:$D$5882,0.8),4,TRUE,5)</f>
        <v>5</v>
      </c>
      <c r="H87" s="3" t="str" cm="1">
        <f t="array" ref="H87">_xlfn.IFS(AND(E87&gt;=4,F87&gt;=4,G87&gt;=4),"Champions",AND(E87&gt;=3,F87&gt;=3,G87&gt;=3),"Loyal Customers",AND(E87&lt;=2,F87&gt;=3),"At Risk",AND(E87&lt;=2,F87&lt;=2,G87&lt;=2),"Lost",AND(E87&gt;=4,F87&lt;=2),"New/Promising",TRUE,"Needs Attention")</f>
        <v>Champions</v>
      </c>
      <c r="I87" s="3" t="str">
        <f t="shared" si="5"/>
        <v>Active</v>
      </c>
      <c r="J87" s="3" t="str">
        <f>_xlfn.XLOOKUP(A87,'Country_Lookup'!$D:$D,'Country_Lookup'!$E:$E)</f>
        <v>Australia</v>
      </c>
    </row>
    <row r="88" spans="1:10" x14ac:dyDescent="0.3">
      <c r="A88">
        <v>12432</v>
      </c>
      <c r="B88">
        <v>42</v>
      </c>
      <c r="C88">
        <v>5</v>
      </c>
      <c r="D88">
        <v>5059.3200000000033</v>
      </c>
      <c r="E88" cm="1">
        <f t="array" ref="E88">_xlfn.IFS(B88&lt;=PERCENTILE($B$3:$B$5882,0.2),5,B88&lt;=PERCENTILE($B$3:$B$5882,0.4),4,B88&lt;=PERCENTILE($B$3:$B$5882,0.6),3,B88&lt;=PERCENTILE($B$3:$B$5882,0.8),2,TRUE,1)</f>
        <v>4</v>
      </c>
      <c r="F88" cm="1">
        <f t="array" ref="F88">_xlfn.IFS(C88&lt;=PERCENTILE($C$3:$C$5882,0.2),1,C88&lt;=PERCENTILE($C$3:$C$5882,0.4),2,C88&lt;=PERCENTILE($C$3:$C$5882,0.6),3,C88&lt;=PERCENTILE($C$3:$C$5882,0.8),4,TRUE,5)</f>
        <v>4</v>
      </c>
      <c r="G88" cm="1">
        <f t="array" ref="G88">_xlfn.IFS(D88&lt;=PERCENTILE($D$3:$D$5882,0.2),1,D88&lt;=PERCENTILE($D$3:$D$5882,0.4),2,D88&lt;=PERCENTILE($D$3:$D$5882,0.6),3,D88&lt;=PERCENTILE($D$3:$D$5882,0.8),4,TRUE,5)</f>
        <v>5</v>
      </c>
      <c r="H88" s="3" t="str" cm="1">
        <f t="array" ref="H88">_xlfn.IFS(AND(E88&gt;=4,F88&gt;=4,G88&gt;=4),"Champions",AND(E88&gt;=3,F88&gt;=3,G88&gt;=3),"Loyal Customers",AND(E88&lt;=2,F88&gt;=3),"At Risk",AND(E88&lt;=2,F88&lt;=2,G88&lt;=2),"Lost",AND(E88&gt;=4,F88&lt;=2),"New/Promising",TRUE,"Needs Attention")</f>
        <v>Champions</v>
      </c>
      <c r="I88" s="3" t="str">
        <f t="shared" si="5"/>
        <v>Active</v>
      </c>
      <c r="J88" s="3" t="str">
        <f>_xlfn.XLOOKUP(A88,'Country_Lookup'!$D:$D,'Country_Lookup'!$E:$E)</f>
        <v>Norway</v>
      </c>
    </row>
    <row r="89" spans="1:10" x14ac:dyDescent="0.3">
      <c r="A89">
        <v>12433</v>
      </c>
      <c r="B89">
        <v>0</v>
      </c>
      <c r="C89">
        <v>10</v>
      </c>
      <c r="D89">
        <v>20581.259999999886</v>
      </c>
      <c r="E89" cm="1">
        <f t="array" ref="E89">_xlfn.IFS(B89&lt;=PERCENTILE($B$3:$B$5882,0.2),5,B89&lt;=PERCENTILE($B$3:$B$5882,0.4),4,B89&lt;=PERCENTILE($B$3:$B$5882,0.6),3,B89&lt;=PERCENTILE($B$3:$B$5882,0.8),2,TRUE,1)</f>
        <v>5</v>
      </c>
      <c r="F89" cm="1">
        <f t="array" ref="F89">_xlfn.IFS(C89&lt;=PERCENTILE($C$3:$C$5882,0.2),1,C89&lt;=PERCENTILE($C$3:$C$5882,0.4),2,C89&lt;=PERCENTILE($C$3:$C$5882,0.6),3,C89&lt;=PERCENTILE($C$3:$C$5882,0.8),4,TRUE,5)</f>
        <v>5</v>
      </c>
      <c r="G89" cm="1">
        <f t="array" ref="G89">_xlfn.IFS(D89&lt;=PERCENTILE($D$3:$D$5882,0.2),1,D89&lt;=PERCENTILE($D$3:$D$5882,0.4),2,D89&lt;=PERCENTILE($D$3:$D$5882,0.6),3,D89&lt;=PERCENTILE($D$3:$D$5882,0.8),4,TRUE,5)</f>
        <v>5</v>
      </c>
      <c r="H89" s="3" t="str" cm="1">
        <f t="array" ref="H89">_xlfn.IFS(AND(E89&gt;=4,F89&gt;=4,G89&gt;=4),"Champions",AND(E89&gt;=3,F89&gt;=3,G89&gt;=3),"Loyal Customers",AND(E89&lt;=2,F89&gt;=3),"At Risk",AND(E89&lt;=2,F89&lt;=2,G89&lt;=2),"Lost",AND(E89&gt;=4,F89&lt;=2),"New/Promising",TRUE,"Needs Attention")</f>
        <v>Champions</v>
      </c>
      <c r="I89" s="3" t="str">
        <f t="shared" si="5"/>
        <v>Active</v>
      </c>
      <c r="J89" s="3" t="str">
        <f>_xlfn.XLOOKUP(A89,'Country_Lookup'!$D:$D,'Country_Lookup'!$E:$E)</f>
        <v>Norway</v>
      </c>
    </row>
    <row r="90" spans="1:10" x14ac:dyDescent="0.3">
      <c r="A90">
        <v>12434</v>
      </c>
      <c r="B90">
        <v>84</v>
      </c>
      <c r="C90">
        <v>3</v>
      </c>
      <c r="D90">
        <v>1103.4299999999992</v>
      </c>
      <c r="E90" cm="1">
        <f t="array" ref="E90">_xlfn.IFS(B90&lt;=PERCENTILE($B$3:$B$5882,0.2),5,B90&lt;=PERCENTILE($B$3:$B$5882,0.4),4,B90&lt;=PERCENTILE($B$3:$B$5882,0.6),3,B90&lt;=PERCENTILE($B$3:$B$5882,0.8),2,TRUE,1)</f>
        <v>3</v>
      </c>
      <c r="F90" cm="1">
        <f t="array" ref="F90">_xlfn.IFS(C90&lt;=PERCENTILE($C$3:$C$5882,0.2),1,C90&lt;=PERCENTILE($C$3:$C$5882,0.4),2,C90&lt;=PERCENTILE($C$3:$C$5882,0.6),3,C90&lt;=PERCENTILE($C$3:$C$5882,0.8),4,TRUE,5)</f>
        <v>3</v>
      </c>
      <c r="G90" cm="1">
        <f t="array" ref="G90">_xlfn.IFS(D90&lt;=PERCENTILE($D$3:$D$5882,0.2),1,D90&lt;=PERCENTILE($D$3:$D$5882,0.4),2,D90&lt;=PERCENTILE($D$3:$D$5882,0.6),3,D90&lt;=PERCENTILE($D$3:$D$5882,0.8),4,TRUE,5)</f>
        <v>3</v>
      </c>
      <c r="H90" s="3" t="str" cm="1">
        <f t="array" ref="H90">_xlfn.IFS(AND(E90&gt;=4,F90&gt;=4,G90&gt;=4),"Champions",AND(E90&gt;=3,F90&gt;=3,G90&gt;=3),"Loyal Customers",AND(E90&lt;=2,F90&gt;=3),"At Risk",AND(E90&lt;=2,F90&lt;=2,G90&lt;=2),"Lost",AND(E90&gt;=4,F90&lt;=2),"New/Promising",TRUE,"Needs Attention")</f>
        <v>Loyal Customers</v>
      </c>
      <c r="I90" s="3" t="str">
        <f t="shared" si="5"/>
        <v>Active</v>
      </c>
      <c r="J90" s="3" t="str">
        <f>_xlfn.XLOOKUP(A90,'Country_Lookup'!$D:$D,'Country_Lookup'!$E:$E)</f>
        <v>Australia</v>
      </c>
    </row>
    <row r="91" spans="1:10" x14ac:dyDescent="0.3">
      <c r="A91">
        <v>12435</v>
      </c>
      <c r="B91">
        <v>79</v>
      </c>
      <c r="C91">
        <v>6</v>
      </c>
      <c r="D91">
        <v>13925.929999999995</v>
      </c>
      <c r="E91" cm="1">
        <f t="array" ref="E91">_xlfn.IFS(B91&lt;=PERCENTILE($B$3:$B$5882,0.2),5,B91&lt;=PERCENTILE($B$3:$B$5882,0.4),4,B91&lt;=PERCENTILE($B$3:$B$5882,0.6),3,B91&lt;=PERCENTILE($B$3:$B$5882,0.8),2,TRUE,1)</f>
        <v>3</v>
      </c>
      <c r="F91" cm="1">
        <f t="array" ref="F91">_xlfn.IFS(C91&lt;=PERCENTILE($C$3:$C$5882,0.2),1,C91&lt;=PERCENTILE($C$3:$C$5882,0.4),2,C91&lt;=PERCENTILE($C$3:$C$5882,0.6),3,C91&lt;=PERCENTILE($C$3:$C$5882,0.8),4,TRUE,5)</f>
        <v>4</v>
      </c>
      <c r="G91" cm="1">
        <f t="array" ref="G91">_xlfn.IFS(D91&lt;=PERCENTILE($D$3:$D$5882,0.2),1,D91&lt;=PERCENTILE($D$3:$D$5882,0.4),2,D91&lt;=PERCENTILE($D$3:$D$5882,0.6),3,D91&lt;=PERCENTILE($D$3:$D$5882,0.8),4,TRUE,5)</f>
        <v>5</v>
      </c>
      <c r="H91" s="3" t="str" cm="1">
        <f t="array" ref="H91">_xlfn.IFS(AND(E91&gt;=4,F91&gt;=4,G91&gt;=4),"Champions",AND(E91&gt;=3,F91&gt;=3,G91&gt;=3),"Loyal Customers",AND(E91&lt;=2,F91&gt;=3),"At Risk",AND(E91&lt;=2,F91&lt;=2,G91&lt;=2),"Lost",AND(E91&gt;=4,F91&lt;=2),"New/Promising",TRUE,"Needs Attention")</f>
        <v>Loyal Customers</v>
      </c>
      <c r="I91" s="3" t="str">
        <f t="shared" si="5"/>
        <v>Active</v>
      </c>
      <c r="J91" s="3" t="str">
        <f>_xlfn.XLOOKUP(A91,'Country_Lookup'!$D:$D,'Country_Lookup'!$E:$E)</f>
        <v>Denmark</v>
      </c>
    </row>
    <row r="92" spans="1:10" x14ac:dyDescent="0.3">
      <c r="A92">
        <v>12436</v>
      </c>
      <c r="B92">
        <v>99</v>
      </c>
      <c r="C92">
        <v>1</v>
      </c>
      <c r="D92">
        <v>509.01000000000016</v>
      </c>
      <c r="E92" cm="1">
        <f t="array" ref="E92">_xlfn.IFS(B92&lt;=PERCENTILE($B$3:$B$5882,0.2),5,B92&lt;=PERCENTILE($B$3:$B$5882,0.4),4,B92&lt;=PERCENTILE($B$3:$B$5882,0.6),3,B92&lt;=PERCENTILE($B$3:$B$5882,0.8),2,TRUE,1)</f>
        <v>3</v>
      </c>
      <c r="F92" cm="1">
        <f t="array" ref="F92">_xlfn.IFS(C92&lt;=PERCENTILE($C$3:$C$5882,0.2),1,C92&lt;=PERCENTILE($C$3:$C$5882,0.4),2,C92&lt;=PERCENTILE($C$3:$C$5882,0.6),3,C92&lt;=PERCENTILE($C$3:$C$5882,0.8),4,TRUE,5)</f>
        <v>1</v>
      </c>
      <c r="G92" cm="1">
        <f t="array" ref="G92">_xlfn.IFS(D92&lt;=PERCENTILE($D$3:$D$5882,0.2),1,D92&lt;=PERCENTILE($D$3:$D$5882,0.4),2,D92&lt;=PERCENTILE($D$3:$D$5882,0.6),3,D92&lt;=PERCENTILE($D$3:$D$5882,0.8),4,TRUE,5)</f>
        <v>2</v>
      </c>
      <c r="H92" s="3" t="str" cm="1">
        <f t="array" ref="H92">_xlfn.IFS(AND(E92&gt;=4,F92&gt;=4,G92&gt;=4),"Champions",AND(E92&gt;=3,F92&gt;=3,G92&gt;=3),"Loyal Customers",AND(E92&lt;=2,F92&gt;=3),"At Risk",AND(E92&lt;=2,F92&lt;=2,G92&lt;=2),"Lost",AND(E92&gt;=4,F92&lt;=2),"New/Promising",TRUE,"Needs Attention")</f>
        <v>Needs Attention</v>
      </c>
      <c r="I92" s="3" t="str">
        <f t="shared" si="5"/>
        <v>Churned</v>
      </c>
      <c r="J92" s="3" t="str">
        <f>_xlfn.XLOOKUP(A92,'Country_Lookup'!$D:$D,'Country_Lookup'!$E:$E)</f>
        <v>Norway</v>
      </c>
    </row>
    <row r="93" spans="1:10" x14ac:dyDescent="0.3">
      <c r="A93">
        <v>12437</v>
      </c>
      <c r="B93">
        <v>1</v>
      </c>
      <c r="C93">
        <v>39</v>
      </c>
      <c r="D93">
        <v>12683.400000000116</v>
      </c>
      <c r="E93" cm="1">
        <f t="array" ref="E93">_xlfn.IFS(B93&lt;=PERCENTILE($B$3:$B$5882,0.2),5,B93&lt;=PERCENTILE($B$3:$B$5882,0.4),4,B93&lt;=PERCENTILE($B$3:$B$5882,0.6),3,B93&lt;=PERCENTILE($B$3:$B$5882,0.8),2,TRUE,1)</f>
        <v>5</v>
      </c>
      <c r="F93" cm="1">
        <f t="array" ref="F93">_xlfn.IFS(C93&lt;=PERCENTILE($C$3:$C$5882,0.2),1,C93&lt;=PERCENTILE($C$3:$C$5882,0.4),2,C93&lt;=PERCENTILE($C$3:$C$5882,0.6),3,C93&lt;=PERCENTILE($C$3:$C$5882,0.8),4,TRUE,5)</f>
        <v>5</v>
      </c>
      <c r="G93" cm="1">
        <f t="array" ref="G93">_xlfn.IFS(D93&lt;=PERCENTILE($D$3:$D$5882,0.2),1,D93&lt;=PERCENTILE($D$3:$D$5882,0.4),2,D93&lt;=PERCENTILE($D$3:$D$5882,0.6),3,D93&lt;=PERCENTILE($D$3:$D$5882,0.8),4,TRUE,5)</f>
        <v>5</v>
      </c>
      <c r="H93" s="3" t="str" cm="1">
        <f t="array" ref="H93">_xlfn.IFS(AND(E93&gt;=4,F93&gt;=4,G93&gt;=4),"Champions",AND(E93&gt;=3,F93&gt;=3,G93&gt;=3),"Loyal Customers",AND(E93&lt;=2,F93&gt;=3),"At Risk",AND(E93&lt;=2,F93&lt;=2,G93&lt;=2),"Lost",AND(E93&gt;=4,F93&lt;=2),"New/Promising",TRUE,"Needs Attention")</f>
        <v>Champions</v>
      </c>
      <c r="I93" s="3" t="str">
        <f t="shared" si="5"/>
        <v>Active</v>
      </c>
      <c r="J93" s="3" t="str">
        <f>_xlfn.XLOOKUP(A93,'Country_Lookup'!$D:$D,'Country_Lookup'!$E:$E)</f>
        <v>France</v>
      </c>
    </row>
    <row r="94" spans="1:10" x14ac:dyDescent="0.3">
      <c r="A94">
        <v>12438</v>
      </c>
      <c r="B94">
        <v>14</v>
      </c>
      <c r="C94">
        <v>2</v>
      </c>
      <c r="D94">
        <v>2906.8500000000022</v>
      </c>
      <c r="E94" cm="1">
        <f t="array" ref="E94">_xlfn.IFS(B94&lt;=PERCENTILE($B$3:$B$5882,0.2),5,B94&lt;=PERCENTILE($B$3:$B$5882,0.4),4,B94&lt;=PERCENTILE($B$3:$B$5882,0.6),3,B94&lt;=PERCENTILE($B$3:$B$5882,0.8),2,TRUE,1)</f>
        <v>5</v>
      </c>
      <c r="F94" cm="1">
        <f t="array" ref="F94">_xlfn.IFS(C94&lt;=PERCENTILE($C$3:$C$5882,0.2),1,C94&lt;=PERCENTILE($C$3:$C$5882,0.4),2,C94&lt;=PERCENTILE($C$3:$C$5882,0.6),3,C94&lt;=PERCENTILE($C$3:$C$5882,0.8),4,TRUE,5)</f>
        <v>2</v>
      </c>
      <c r="G94" cm="1">
        <f t="array" ref="G94">_xlfn.IFS(D94&lt;=PERCENTILE($D$3:$D$5882,0.2),1,D94&lt;=PERCENTILE($D$3:$D$5882,0.4),2,D94&lt;=PERCENTILE($D$3:$D$5882,0.6),3,D94&lt;=PERCENTILE($D$3:$D$5882,0.8),4,TRUE,5)</f>
        <v>4</v>
      </c>
      <c r="H94" s="3" t="str" cm="1">
        <f t="array" ref="H94">_xlfn.IFS(AND(E94&gt;=4,F94&gt;=4,G94&gt;=4),"Champions",AND(E94&gt;=3,F94&gt;=3,G94&gt;=3),"Loyal Customers",AND(E94&lt;=2,F94&gt;=3),"At Risk",AND(E94&lt;=2,F94&lt;=2,G94&lt;=2),"Lost",AND(E94&gt;=4,F94&lt;=2),"New/Promising",TRUE,"Needs Attention")</f>
        <v>New/Promising</v>
      </c>
      <c r="I94" s="3" t="str">
        <f t="shared" si="5"/>
        <v>Active</v>
      </c>
      <c r="J94" s="3" t="str">
        <f>_xlfn.XLOOKUP(A94,'Country_Lookup'!$D:$D,'Country_Lookup'!$E:$E)</f>
        <v>Norway</v>
      </c>
    </row>
    <row r="95" spans="1:10" x14ac:dyDescent="0.3">
      <c r="A95">
        <v>12439</v>
      </c>
      <c r="B95">
        <v>682</v>
      </c>
      <c r="C95">
        <v>2</v>
      </c>
      <c r="D95">
        <v>1158.1799999999987</v>
      </c>
      <c r="E95" cm="1">
        <f t="array" ref="E95">_xlfn.IFS(B95&lt;=PERCENTILE($B$3:$B$5882,0.2),5,B95&lt;=PERCENTILE($B$3:$B$5882,0.4),4,B95&lt;=PERCENTILE($B$3:$B$5882,0.6),3,B95&lt;=PERCENTILE($B$3:$B$5882,0.8),2,TRUE,1)</f>
        <v>1</v>
      </c>
      <c r="F95" cm="1">
        <f t="array" ref="F95">_xlfn.IFS(C95&lt;=PERCENTILE($C$3:$C$5882,0.2),1,C95&lt;=PERCENTILE($C$3:$C$5882,0.4),2,C95&lt;=PERCENTILE($C$3:$C$5882,0.6),3,C95&lt;=PERCENTILE($C$3:$C$5882,0.8),4,TRUE,5)</f>
        <v>2</v>
      </c>
      <c r="G95" cm="1">
        <f t="array" ref="G95">_xlfn.IFS(D95&lt;=PERCENTILE($D$3:$D$5882,0.2),1,D95&lt;=PERCENTILE($D$3:$D$5882,0.4),2,D95&lt;=PERCENTILE($D$3:$D$5882,0.6),3,D95&lt;=PERCENTILE($D$3:$D$5882,0.8),4,TRUE,5)</f>
        <v>3</v>
      </c>
      <c r="H95" s="3" t="str" cm="1">
        <f t="array" ref="H95">_xlfn.IFS(AND(E95&gt;=4,F95&gt;=4,G95&gt;=4),"Champions",AND(E95&gt;=3,F95&gt;=3,G95&gt;=3),"Loyal Customers",AND(E95&lt;=2,F95&gt;=3),"At Risk",AND(E95&lt;=2,F95&lt;=2,G95&lt;=2),"Lost",AND(E95&gt;=4,F95&lt;=2),"New/Promising",TRUE,"Needs Attention")</f>
        <v>Needs Attention</v>
      </c>
      <c r="I95" s="3" t="str">
        <f t="shared" si="5"/>
        <v>Churned</v>
      </c>
      <c r="J95" s="3" t="str">
        <f>_xlfn.XLOOKUP(A95,'Country_Lookup'!$D:$D,'Country_Lookup'!$E:$E)</f>
        <v>Cyprus</v>
      </c>
    </row>
    <row r="96" spans="1:10" x14ac:dyDescent="0.3">
      <c r="A96">
        <v>12440</v>
      </c>
      <c r="B96">
        <v>462</v>
      </c>
      <c r="C96">
        <v>2</v>
      </c>
      <c r="D96">
        <v>859.20000000000039</v>
      </c>
      <c r="E96" cm="1">
        <f t="array" ref="E96">_xlfn.IFS(B96&lt;=PERCENTILE($B$3:$B$5882,0.2),5,B96&lt;=PERCENTILE($B$3:$B$5882,0.4),4,B96&lt;=PERCENTILE($B$3:$B$5882,0.6),3,B96&lt;=PERCENTILE($B$3:$B$5882,0.8),2,TRUE,1)</f>
        <v>1</v>
      </c>
      <c r="F96" cm="1">
        <f t="array" ref="F96">_xlfn.IFS(C96&lt;=PERCENTILE($C$3:$C$5882,0.2),1,C96&lt;=PERCENTILE($C$3:$C$5882,0.4),2,C96&lt;=PERCENTILE($C$3:$C$5882,0.6),3,C96&lt;=PERCENTILE($C$3:$C$5882,0.8),4,TRUE,5)</f>
        <v>2</v>
      </c>
      <c r="G96" cm="1">
        <f t="array" ref="G96">_xlfn.IFS(D96&lt;=PERCENTILE($D$3:$D$5882,0.2),1,D96&lt;=PERCENTILE($D$3:$D$5882,0.4),2,D96&lt;=PERCENTILE($D$3:$D$5882,0.6),3,D96&lt;=PERCENTILE($D$3:$D$5882,0.8),4,TRUE,5)</f>
        <v>3</v>
      </c>
      <c r="H96" s="3" t="str" cm="1">
        <f t="array" ref="H96">_xlfn.IFS(AND(E96&gt;=4,F96&gt;=4,G96&gt;=4),"Champions",AND(E96&gt;=3,F96&gt;=3,G96&gt;=3),"Loyal Customers",AND(E96&lt;=2,F96&gt;=3),"At Risk",AND(E96&lt;=2,F96&lt;=2,G96&lt;=2),"Lost",AND(E96&gt;=4,F96&lt;=2),"New/Promising",TRUE,"Needs Attention")</f>
        <v>Needs Attention</v>
      </c>
      <c r="I96" s="3" t="str">
        <f t="shared" si="5"/>
        <v>Churned</v>
      </c>
      <c r="J96" s="3" t="str">
        <f>_xlfn.XLOOKUP(A96,'Country_Lookup'!$D:$D,'Country_Lookup'!$E:$E)</f>
        <v>Austria</v>
      </c>
    </row>
    <row r="97" spans="1:10" x14ac:dyDescent="0.3">
      <c r="A97">
        <v>12441</v>
      </c>
      <c r="B97">
        <v>366</v>
      </c>
      <c r="C97">
        <v>1</v>
      </c>
      <c r="D97">
        <v>347.10000000000014</v>
      </c>
      <c r="E97" cm="1">
        <f t="array" ref="E97">_xlfn.IFS(B97&lt;=PERCENTILE($B$3:$B$5882,0.2),5,B97&lt;=PERCENTILE($B$3:$B$5882,0.4),4,B97&lt;=PERCENTILE($B$3:$B$5882,0.6),3,B97&lt;=PERCENTILE($B$3:$B$5882,0.8),2,TRUE,1)</f>
        <v>2</v>
      </c>
      <c r="F97" cm="1">
        <f t="array" ref="F97">_xlfn.IFS(C97&lt;=PERCENTILE($C$3:$C$5882,0.2),1,C97&lt;=PERCENTILE($C$3:$C$5882,0.4),2,C97&lt;=PERCENTILE($C$3:$C$5882,0.6),3,C97&lt;=PERCENTILE($C$3:$C$5882,0.8),4,TRUE,5)</f>
        <v>1</v>
      </c>
      <c r="G97" cm="1">
        <f t="array" ref="G97">_xlfn.IFS(D97&lt;=PERCENTILE($D$3:$D$5882,0.2),1,D97&lt;=PERCENTILE($D$3:$D$5882,0.4),2,D97&lt;=PERCENTILE($D$3:$D$5882,0.6),3,D97&lt;=PERCENTILE($D$3:$D$5882,0.8),4,TRUE,5)</f>
        <v>2</v>
      </c>
      <c r="H97" s="3" t="str" cm="1">
        <f t="array" ref="H97">_xlfn.IFS(AND(E97&gt;=4,F97&gt;=4,G97&gt;=4),"Champions",AND(E97&gt;=3,F97&gt;=3,G97&gt;=3),"Loyal Customers",AND(E97&lt;=2,F97&gt;=3),"At Risk",AND(E97&lt;=2,F97&lt;=2,G97&lt;=2),"Lost",AND(E97&gt;=4,F97&lt;=2),"New/Promising",TRUE,"Needs Attention")</f>
        <v>Lost</v>
      </c>
      <c r="I97" s="3" t="str">
        <f t="shared" si="5"/>
        <v>Churned</v>
      </c>
      <c r="J97" s="3" t="str">
        <f>_xlfn.XLOOKUP(A97,'Country_Lookup'!$D:$D,'Country_Lookup'!$E:$E)</f>
        <v>France</v>
      </c>
    </row>
    <row r="98" spans="1:10" x14ac:dyDescent="0.3">
      <c r="A98">
        <v>12442</v>
      </c>
      <c r="B98">
        <v>3</v>
      </c>
      <c r="C98">
        <v>1</v>
      </c>
      <c r="D98">
        <v>172.05999999999997</v>
      </c>
      <c r="E98" cm="1">
        <f t="array" ref="E98">_xlfn.IFS(B98&lt;=PERCENTILE($B$3:$B$5882,0.2),5,B98&lt;=PERCENTILE($B$3:$B$5882,0.4),4,B98&lt;=PERCENTILE($B$3:$B$5882,0.6),3,B98&lt;=PERCENTILE($B$3:$B$5882,0.8),2,TRUE,1)</f>
        <v>5</v>
      </c>
      <c r="F98" cm="1">
        <f t="array" ref="F98">_xlfn.IFS(C98&lt;=PERCENTILE($C$3:$C$5882,0.2),1,C98&lt;=PERCENTILE($C$3:$C$5882,0.4),2,C98&lt;=PERCENTILE($C$3:$C$5882,0.6),3,C98&lt;=PERCENTILE($C$3:$C$5882,0.8),4,TRUE,5)</f>
        <v>1</v>
      </c>
      <c r="G98" cm="1">
        <f t="array" ref="G98">_xlfn.IFS(D98&lt;=PERCENTILE($D$3:$D$5882,0.2),1,D98&lt;=PERCENTILE($D$3:$D$5882,0.4),2,D98&lt;=PERCENTILE($D$3:$D$5882,0.6),3,D98&lt;=PERCENTILE($D$3:$D$5882,0.8),4,TRUE,5)</f>
        <v>1</v>
      </c>
      <c r="H98" s="3" t="str" cm="1">
        <f t="array" ref="H98">_xlfn.IFS(AND(E98&gt;=4,F98&gt;=4,G98&gt;=4),"Champions",AND(E98&gt;=3,F98&gt;=3,G98&gt;=3),"Loyal Customers",AND(E98&lt;=2,F98&gt;=3),"At Risk",AND(E98&lt;=2,F98&lt;=2,G98&lt;=2),"Lost",AND(E98&gt;=4,F98&lt;=2),"New/Promising",TRUE,"Needs Attention")</f>
        <v>New/Promising</v>
      </c>
      <c r="I98" s="3" t="str">
        <f t="shared" si="5"/>
        <v>Active</v>
      </c>
      <c r="J98" s="3" t="str">
        <f>_xlfn.XLOOKUP(A98,'Country_Lookup'!$D:$D,'Country_Lookup'!$E:$E)</f>
        <v>Spain</v>
      </c>
    </row>
    <row r="99" spans="1:10" x14ac:dyDescent="0.3">
      <c r="A99">
        <v>12443</v>
      </c>
      <c r="B99">
        <v>732</v>
      </c>
      <c r="C99">
        <v>1</v>
      </c>
      <c r="D99">
        <v>485.31</v>
      </c>
      <c r="E99" cm="1">
        <f t="array" ref="E99">_xlfn.IFS(B99&lt;=PERCENTILE($B$3:$B$5882,0.2),5,B99&lt;=PERCENTILE($B$3:$B$5882,0.4),4,B99&lt;=PERCENTILE($B$3:$B$5882,0.6),3,B99&lt;=PERCENTILE($B$3:$B$5882,0.8),2,TRUE,1)</f>
        <v>1</v>
      </c>
      <c r="F99" cm="1">
        <f t="array" ref="F99">_xlfn.IFS(C99&lt;=PERCENTILE($C$3:$C$5882,0.2),1,C99&lt;=PERCENTILE($C$3:$C$5882,0.4),2,C99&lt;=PERCENTILE($C$3:$C$5882,0.6),3,C99&lt;=PERCENTILE($C$3:$C$5882,0.8),4,TRUE,5)</f>
        <v>1</v>
      </c>
      <c r="G99" cm="1">
        <f t="array" ref="G99">_xlfn.IFS(D99&lt;=PERCENTILE($D$3:$D$5882,0.2),1,D99&lt;=PERCENTILE($D$3:$D$5882,0.4),2,D99&lt;=PERCENTILE($D$3:$D$5882,0.6),3,D99&lt;=PERCENTILE($D$3:$D$5882,0.8),4,TRUE,5)</f>
        <v>2</v>
      </c>
      <c r="H99" s="3" t="str" cm="1">
        <f t="array" ref="H99">_xlfn.IFS(AND(E99&gt;=4,F99&gt;=4,G99&gt;=4),"Champions",AND(E99&gt;=3,F99&gt;=3,G99&gt;=3),"Loyal Customers",AND(E99&lt;=2,F99&gt;=3),"At Risk",AND(E99&lt;=2,F99&lt;=2,G99&lt;=2),"Lost",AND(E99&gt;=4,F99&lt;=2),"New/Promising",TRUE,"Needs Attention")</f>
        <v>Lost</v>
      </c>
      <c r="I99" s="3" t="str">
        <f t="shared" si="5"/>
        <v>Churned</v>
      </c>
      <c r="J99" s="3" t="str">
        <f>_xlfn.XLOOKUP(A99,'Country_Lookup'!$D:$D,'Country_Lookup'!$E:$E)</f>
        <v>Norway</v>
      </c>
    </row>
    <row r="100" spans="1:10" x14ac:dyDescent="0.3">
      <c r="A100">
        <v>12444</v>
      </c>
      <c r="B100">
        <v>21</v>
      </c>
      <c r="C100">
        <v>5</v>
      </c>
      <c r="D100">
        <v>5005.4599999999891</v>
      </c>
      <c r="E100" cm="1">
        <f t="array" ref="E100">_xlfn.IFS(B100&lt;=PERCENTILE($B$3:$B$5882,0.2),5,B100&lt;=PERCENTILE($B$3:$B$5882,0.4),4,B100&lt;=PERCENTILE($B$3:$B$5882,0.6),3,B100&lt;=PERCENTILE($B$3:$B$5882,0.8),2,TRUE,1)</f>
        <v>4</v>
      </c>
      <c r="F100" cm="1">
        <f t="array" ref="F100">_xlfn.IFS(C100&lt;=PERCENTILE($C$3:$C$5882,0.2),1,C100&lt;=PERCENTILE($C$3:$C$5882,0.4),2,C100&lt;=PERCENTILE($C$3:$C$5882,0.6),3,C100&lt;=PERCENTILE($C$3:$C$5882,0.8),4,TRUE,5)</f>
        <v>4</v>
      </c>
      <c r="G100" cm="1">
        <f t="array" ref="G100">_xlfn.IFS(D100&lt;=PERCENTILE($D$3:$D$5882,0.2),1,D100&lt;=PERCENTILE($D$3:$D$5882,0.4),2,D100&lt;=PERCENTILE($D$3:$D$5882,0.6),3,D100&lt;=PERCENTILE($D$3:$D$5882,0.8),4,TRUE,5)</f>
        <v>5</v>
      </c>
      <c r="H100" s="3" t="str" cm="1">
        <f t="array" ref="H100">_xlfn.IFS(AND(E100&gt;=4,F100&gt;=4,G100&gt;=4),"Champions",AND(E100&gt;=3,F100&gt;=3,G100&gt;=3),"Loyal Customers",AND(E100&lt;=2,F100&gt;=3),"At Risk",AND(E100&lt;=2,F100&lt;=2,G100&lt;=2),"Lost",AND(E100&gt;=4,F100&lt;=2),"New/Promising",TRUE,"Needs Attention")</f>
        <v>Champions</v>
      </c>
      <c r="I100" s="3" t="str">
        <f t="shared" si="5"/>
        <v>Active</v>
      </c>
      <c r="J100" s="3" t="str">
        <f>_xlfn.XLOOKUP(A100,'Country_Lookup'!$D:$D,'Country_Lookup'!$E:$E)</f>
        <v>Norway</v>
      </c>
    </row>
    <row r="101" spans="1:10" x14ac:dyDescent="0.3">
      <c r="A101">
        <v>12445</v>
      </c>
      <c r="B101">
        <v>22</v>
      </c>
      <c r="C101">
        <v>2</v>
      </c>
      <c r="D101">
        <v>434.97999999999973</v>
      </c>
      <c r="E101" cm="1">
        <f t="array" ref="E101">_xlfn.IFS(B101&lt;=PERCENTILE($B$3:$B$5882,0.2),5,B101&lt;=PERCENTILE($B$3:$B$5882,0.4),4,B101&lt;=PERCENTILE($B$3:$B$5882,0.6),3,B101&lt;=PERCENTILE($B$3:$B$5882,0.8),2,TRUE,1)</f>
        <v>4</v>
      </c>
      <c r="F101" cm="1">
        <f t="array" ref="F101">_xlfn.IFS(C101&lt;=PERCENTILE($C$3:$C$5882,0.2),1,C101&lt;=PERCENTILE($C$3:$C$5882,0.4),2,C101&lt;=PERCENTILE($C$3:$C$5882,0.6),3,C101&lt;=PERCENTILE($C$3:$C$5882,0.8),4,TRUE,5)</f>
        <v>2</v>
      </c>
      <c r="G101" cm="1">
        <f t="array" ref="G101">_xlfn.IFS(D101&lt;=PERCENTILE($D$3:$D$5882,0.2),1,D101&lt;=PERCENTILE($D$3:$D$5882,0.4),2,D101&lt;=PERCENTILE($D$3:$D$5882,0.6),3,D101&lt;=PERCENTILE($D$3:$D$5882,0.8),4,TRUE,5)</f>
        <v>2</v>
      </c>
      <c r="H101" s="3" t="str" cm="1">
        <f t="array" ref="H101">_xlfn.IFS(AND(E101&gt;=4,F101&gt;=4,G101&gt;=4),"Champions",AND(E101&gt;=3,F101&gt;=3,G101&gt;=3),"Loyal Customers",AND(E101&lt;=2,F101&gt;=3),"At Risk",AND(E101&lt;=2,F101&lt;=2,G101&lt;=2),"Lost",AND(E101&gt;=4,F101&lt;=2),"New/Promising",TRUE,"Needs Attention")</f>
        <v>New/Promising</v>
      </c>
      <c r="I101" s="3" t="str">
        <f t="shared" si="5"/>
        <v>Active</v>
      </c>
      <c r="J101" s="3" t="str">
        <f>_xlfn.XLOOKUP(A101,'Country_Lookup'!$D:$D,'Country_Lookup'!$E:$E)</f>
        <v>Spain</v>
      </c>
    </row>
    <row r="102" spans="1:10" x14ac:dyDescent="0.3">
      <c r="A102">
        <v>12446</v>
      </c>
      <c r="B102">
        <v>57</v>
      </c>
      <c r="C102">
        <v>1</v>
      </c>
      <c r="D102">
        <v>1002.3099999999994</v>
      </c>
      <c r="E102" cm="1">
        <f t="array" ref="E102">_xlfn.IFS(B102&lt;=PERCENTILE($B$3:$B$5882,0.2),5,B102&lt;=PERCENTILE($B$3:$B$5882,0.4),4,B102&lt;=PERCENTILE($B$3:$B$5882,0.6),3,B102&lt;=PERCENTILE($B$3:$B$5882,0.8),2,TRUE,1)</f>
        <v>4</v>
      </c>
      <c r="F102" cm="1">
        <f t="array" ref="F102">_xlfn.IFS(C102&lt;=PERCENTILE($C$3:$C$5882,0.2),1,C102&lt;=PERCENTILE($C$3:$C$5882,0.4),2,C102&lt;=PERCENTILE($C$3:$C$5882,0.6),3,C102&lt;=PERCENTILE($C$3:$C$5882,0.8),4,TRUE,5)</f>
        <v>1</v>
      </c>
      <c r="G102" cm="1">
        <f t="array" ref="G102">_xlfn.IFS(D102&lt;=PERCENTILE($D$3:$D$5882,0.2),1,D102&lt;=PERCENTILE($D$3:$D$5882,0.4),2,D102&lt;=PERCENTILE($D$3:$D$5882,0.6),3,D102&lt;=PERCENTILE($D$3:$D$5882,0.8),4,TRUE,5)</f>
        <v>3</v>
      </c>
      <c r="H102" s="3" t="str" cm="1">
        <f t="array" ref="H102">_xlfn.IFS(AND(E102&gt;=4,F102&gt;=4,G102&gt;=4),"Champions",AND(E102&gt;=3,F102&gt;=3,G102&gt;=3),"Loyal Customers",AND(E102&lt;=2,F102&gt;=3),"At Risk",AND(E102&lt;=2,F102&lt;=2,G102&lt;=2),"Lost",AND(E102&gt;=4,F102&lt;=2),"New/Promising",TRUE,"Needs Attention")</f>
        <v>New/Promising</v>
      </c>
      <c r="I102" s="3" t="str">
        <f t="shared" si="5"/>
        <v>Active</v>
      </c>
      <c r="J102" s="3" t="str">
        <f>_xlfn.XLOOKUP(A102,'Country_Lookup'!$D:$D,'Country_Lookup'!$E:$E)</f>
        <v>RSA</v>
      </c>
    </row>
    <row r="103" spans="1:10" x14ac:dyDescent="0.3">
      <c r="A103">
        <v>12447</v>
      </c>
      <c r="B103">
        <v>243</v>
      </c>
      <c r="C103">
        <v>1</v>
      </c>
      <c r="D103">
        <v>476.48999999999984</v>
      </c>
      <c r="E103" cm="1">
        <f t="array" ref="E103">_xlfn.IFS(B103&lt;=PERCENTILE($B$3:$B$5882,0.2),5,B103&lt;=PERCENTILE($B$3:$B$5882,0.4),4,B103&lt;=PERCENTILE($B$3:$B$5882,0.6),3,B103&lt;=PERCENTILE($B$3:$B$5882,0.8),2,TRUE,1)</f>
        <v>2</v>
      </c>
      <c r="F103" cm="1">
        <f t="array" ref="F103">_xlfn.IFS(C103&lt;=PERCENTILE($C$3:$C$5882,0.2),1,C103&lt;=PERCENTILE($C$3:$C$5882,0.4),2,C103&lt;=PERCENTILE($C$3:$C$5882,0.6),3,C103&lt;=PERCENTILE($C$3:$C$5882,0.8),4,TRUE,5)</f>
        <v>1</v>
      </c>
      <c r="G103" cm="1">
        <f t="array" ref="G103">_xlfn.IFS(D103&lt;=PERCENTILE($D$3:$D$5882,0.2),1,D103&lt;=PERCENTILE($D$3:$D$5882,0.4),2,D103&lt;=PERCENTILE($D$3:$D$5882,0.6),3,D103&lt;=PERCENTILE($D$3:$D$5882,0.8),4,TRUE,5)</f>
        <v>2</v>
      </c>
      <c r="H103" s="3" t="str" cm="1">
        <f t="array" ref="H103">_xlfn.IFS(AND(E103&gt;=4,F103&gt;=4,G103&gt;=4),"Champions",AND(E103&gt;=3,F103&gt;=3,G103&gt;=3),"Loyal Customers",AND(E103&lt;=2,F103&gt;=3),"At Risk",AND(E103&lt;=2,F103&lt;=2,G103&lt;=2),"Lost",AND(E103&gt;=4,F103&lt;=2),"New/Promising",TRUE,"Needs Attention")</f>
        <v>Lost</v>
      </c>
      <c r="I103" s="3" t="str">
        <f t="shared" si="5"/>
        <v>Churned</v>
      </c>
      <c r="J103" s="3" t="str">
        <f>_xlfn.XLOOKUP(A103,'Country_Lookup'!$D:$D,'Country_Lookup'!$E:$E)</f>
        <v>Belgium</v>
      </c>
    </row>
    <row r="104" spans="1:10" x14ac:dyDescent="0.3">
      <c r="A104">
        <v>12448</v>
      </c>
      <c r="B104">
        <v>44</v>
      </c>
      <c r="C104">
        <v>1</v>
      </c>
      <c r="D104">
        <v>449.45</v>
      </c>
      <c r="E104" cm="1">
        <f t="array" ref="E104">_xlfn.IFS(B104&lt;=PERCENTILE($B$3:$B$5882,0.2),5,B104&lt;=PERCENTILE($B$3:$B$5882,0.4),4,B104&lt;=PERCENTILE($B$3:$B$5882,0.6),3,B104&lt;=PERCENTILE($B$3:$B$5882,0.8),2,TRUE,1)</f>
        <v>4</v>
      </c>
      <c r="F104" cm="1">
        <f t="array" ref="F104">_xlfn.IFS(C104&lt;=PERCENTILE($C$3:$C$5882,0.2),1,C104&lt;=PERCENTILE($C$3:$C$5882,0.4),2,C104&lt;=PERCENTILE($C$3:$C$5882,0.6),3,C104&lt;=PERCENTILE($C$3:$C$5882,0.8),4,TRUE,5)</f>
        <v>1</v>
      </c>
      <c r="G104" cm="1">
        <f t="array" ref="G104">_xlfn.IFS(D104&lt;=PERCENTILE($D$3:$D$5882,0.2),1,D104&lt;=PERCENTILE($D$3:$D$5882,0.4),2,D104&lt;=PERCENTILE($D$3:$D$5882,0.6),3,D104&lt;=PERCENTILE($D$3:$D$5882,0.8),4,TRUE,5)</f>
        <v>2</v>
      </c>
      <c r="H104" s="3" t="str" cm="1">
        <f t="array" ref="H104">_xlfn.IFS(AND(E104&gt;=4,F104&gt;=4,G104&gt;=4),"Champions",AND(E104&gt;=3,F104&gt;=3,G104&gt;=3),"Loyal Customers",AND(E104&lt;=2,F104&gt;=3),"At Risk",AND(E104&lt;=2,F104&lt;=2,G104&lt;=2),"Lost",AND(E104&gt;=4,F104&lt;=2),"New/Promising",TRUE,"Needs Attention")</f>
        <v>New/Promising</v>
      </c>
      <c r="I104" s="3" t="str">
        <f t="shared" si="5"/>
        <v>Active</v>
      </c>
      <c r="J104" s="3" t="str">
        <f>_xlfn.XLOOKUP(A104,'Country_Lookup'!$D:$D,'Country_Lookup'!$E:$E)</f>
        <v>Spain</v>
      </c>
    </row>
    <row r="105" spans="1:10" x14ac:dyDescent="0.3">
      <c r="A105">
        <v>12449</v>
      </c>
      <c r="B105">
        <v>22</v>
      </c>
      <c r="C105">
        <v>6</v>
      </c>
      <c r="D105">
        <v>4835.8900000000076</v>
      </c>
      <c r="E105" cm="1">
        <f t="array" ref="E105">_xlfn.IFS(B105&lt;=PERCENTILE($B$3:$B$5882,0.2),5,B105&lt;=PERCENTILE($B$3:$B$5882,0.4),4,B105&lt;=PERCENTILE($B$3:$B$5882,0.6),3,B105&lt;=PERCENTILE($B$3:$B$5882,0.8),2,TRUE,1)</f>
        <v>4</v>
      </c>
      <c r="F105" cm="1">
        <f t="array" ref="F105">_xlfn.IFS(C105&lt;=PERCENTILE($C$3:$C$5882,0.2),1,C105&lt;=PERCENTILE($C$3:$C$5882,0.4),2,C105&lt;=PERCENTILE($C$3:$C$5882,0.6),3,C105&lt;=PERCENTILE($C$3:$C$5882,0.8),4,TRUE,5)</f>
        <v>4</v>
      </c>
      <c r="G105" cm="1">
        <f t="array" ref="G105">_xlfn.IFS(D105&lt;=PERCENTILE($D$3:$D$5882,0.2),1,D105&lt;=PERCENTILE($D$3:$D$5882,0.4),2,D105&lt;=PERCENTILE($D$3:$D$5882,0.6),3,D105&lt;=PERCENTILE($D$3:$D$5882,0.8),4,TRUE,5)</f>
        <v>5</v>
      </c>
      <c r="H105" s="3" t="str" cm="1">
        <f t="array" ref="H105">_xlfn.IFS(AND(E105&gt;=4,F105&gt;=4,G105&gt;=4),"Champions",AND(E105&gt;=3,F105&gt;=3,G105&gt;=3),"Loyal Customers",AND(E105&lt;=2,F105&gt;=3),"At Risk",AND(E105&lt;=2,F105&lt;=2,G105&lt;=2),"Lost",AND(E105&gt;=4,F105&lt;=2),"New/Promising",TRUE,"Needs Attention")</f>
        <v>Champions</v>
      </c>
      <c r="I105" s="3" t="str">
        <f t="shared" si="5"/>
        <v>Active</v>
      </c>
      <c r="J105" s="3" t="str">
        <f>_xlfn.XLOOKUP(A105,'Country_Lookup'!$D:$D,'Country_Lookup'!$E:$E)</f>
        <v>Belgium</v>
      </c>
    </row>
    <row r="106" spans="1:10" x14ac:dyDescent="0.3">
      <c r="A106">
        <v>12450</v>
      </c>
      <c r="B106">
        <v>156</v>
      </c>
      <c r="C106">
        <v>5</v>
      </c>
      <c r="D106">
        <v>688.20000000000039</v>
      </c>
      <c r="E106" cm="1">
        <f t="array" ref="E106">_xlfn.IFS(B106&lt;=PERCENTILE($B$3:$B$5882,0.2),5,B106&lt;=PERCENTILE($B$3:$B$5882,0.4),4,B106&lt;=PERCENTILE($B$3:$B$5882,0.6),3,B106&lt;=PERCENTILE($B$3:$B$5882,0.8),2,TRUE,1)</f>
        <v>3</v>
      </c>
      <c r="F106" cm="1">
        <f t="array" ref="F106">_xlfn.IFS(C106&lt;=PERCENTILE($C$3:$C$5882,0.2),1,C106&lt;=PERCENTILE($C$3:$C$5882,0.4),2,C106&lt;=PERCENTILE($C$3:$C$5882,0.6),3,C106&lt;=PERCENTILE($C$3:$C$5882,0.8),4,TRUE,5)</f>
        <v>4</v>
      </c>
      <c r="G106" cm="1">
        <f t="array" ref="G106">_xlfn.IFS(D106&lt;=PERCENTILE($D$3:$D$5882,0.2),1,D106&lt;=PERCENTILE($D$3:$D$5882,0.4),2,D106&lt;=PERCENTILE($D$3:$D$5882,0.6),3,D106&lt;=PERCENTILE($D$3:$D$5882,0.8),4,TRUE,5)</f>
        <v>3</v>
      </c>
      <c r="H106" s="3" t="str" cm="1">
        <f t="array" ref="H106">_xlfn.IFS(AND(E106&gt;=4,F106&gt;=4,G106&gt;=4),"Champions",AND(E106&gt;=3,F106&gt;=3,G106&gt;=3),"Loyal Customers",AND(E106&lt;=2,F106&gt;=3),"At Risk",AND(E106&lt;=2,F106&lt;=2,G106&lt;=2),"Lost",AND(E106&gt;=4,F106&lt;=2),"New/Promising",TRUE,"Needs Attention")</f>
        <v>Loyal Customers</v>
      </c>
      <c r="I106" s="3" t="str">
        <f t="shared" si="5"/>
        <v>Churned</v>
      </c>
      <c r="J106" s="3" t="str">
        <f>_xlfn.XLOOKUP(A106,'Country_Lookup'!$D:$D,'Country_Lookup'!$E:$E)</f>
        <v>Spain</v>
      </c>
    </row>
    <row r="107" spans="1:10" x14ac:dyDescent="0.3">
      <c r="A107">
        <v>12451</v>
      </c>
      <c r="B107">
        <v>10</v>
      </c>
      <c r="C107">
        <v>8</v>
      </c>
      <c r="D107">
        <v>12669.879999999945</v>
      </c>
      <c r="E107" cm="1">
        <f t="array" ref="E107">_xlfn.IFS(B107&lt;=PERCENTILE($B$3:$B$5882,0.2),5,B107&lt;=PERCENTILE($B$3:$B$5882,0.4),4,B107&lt;=PERCENTILE($B$3:$B$5882,0.6),3,B107&lt;=PERCENTILE($B$3:$B$5882,0.8),2,TRUE,1)</f>
        <v>5</v>
      </c>
      <c r="F107" cm="1">
        <f t="array" ref="F107">_xlfn.IFS(C107&lt;=PERCENTILE($C$3:$C$5882,0.2),1,C107&lt;=PERCENTILE($C$3:$C$5882,0.4),2,C107&lt;=PERCENTILE($C$3:$C$5882,0.6),3,C107&lt;=PERCENTILE($C$3:$C$5882,0.8),4,TRUE,5)</f>
        <v>4</v>
      </c>
      <c r="G107" cm="1">
        <f t="array" ref="G107">_xlfn.IFS(D107&lt;=PERCENTILE($D$3:$D$5882,0.2),1,D107&lt;=PERCENTILE($D$3:$D$5882,0.4),2,D107&lt;=PERCENTILE($D$3:$D$5882,0.6),3,D107&lt;=PERCENTILE($D$3:$D$5882,0.8),4,TRUE,5)</f>
        <v>5</v>
      </c>
      <c r="H107" s="3" t="str" cm="1">
        <f t="array" ref="H107">_xlfn.IFS(AND(E107&gt;=4,F107&gt;=4,G107&gt;=4),"Champions",AND(E107&gt;=3,F107&gt;=3,G107&gt;=3),"Loyal Customers",AND(E107&lt;=2,F107&gt;=3),"At Risk",AND(E107&lt;=2,F107&lt;=2,G107&lt;=2),"Lost",AND(E107&gt;=4,F107&lt;=2),"New/Promising",TRUE,"Needs Attention")</f>
        <v>Champions</v>
      </c>
      <c r="I107" s="3" t="str">
        <f t="shared" si="5"/>
        <v>Active</v>
      </c>
      <c r="J107" s="3" t="str">
        <f>_xlfn.XLOOKUP(A107,'Country_Lookup'!$D:$D,'Country_Lookup'!$E:$E)</f>
        <v>Switzerland</v>
      </c>
    </row>
    <row r="108" spans="1:10" x14ac:dyDescent="0.3">
      <c r="A108">
        <v>12452</v>
      </c>
      <c r="B108">
        <v>16</v>
      </c>
      <c r="C108">
        <v>2</v>
      </c>
      <c r="D108">
        <v>430.56999999999988</v>
      </c>
      <c r="E108" cm="1">
        <f t="array" ref="E108">_xlfn.IFS(B108&lt;=PERCENTILE($B$3:$B$5882,0.2),5,B108&lt;=PERCENTILE($B$3:$B$5882,0.4),4,B108&lt;=PERCENTILE($B$3:$B$5882,0.6),3,B108&lt;=PERCENTILE($B$3:$B$5882,0.8),2,TRUE,1)</f>
        <v>5</v>
      </c>
      <c r="F108" cm="1">
        <f t="array" ref="F108">_xlfn.IFS(C108&lt;=PERCENTILE($C$3:$C$5882,0.2),1,C108&lt;=PERCENTILE($C$3:$C$5882,0.4),2,C108&lt;=PERCENTILE($C$3:$C$5882,0.6),3,C108&lt;=PERCENTILE($C$3:$C$5882,0.8),4,TRUE,5)</f>
        <v>2</v>
      </c>
      <c r="G108" cm="1">
        <f t="array" ref="G108">_xlfn.IFS(D108&lt;=PERCENTILE($D$3:$D$5882,0.2),1,D108&lt;=PERCENTILE($D$3:$D$5882,0.4),2,D108&lt;=PERCENTILE($D$3:$D$5882,0.6),3,D108&lt;=PERCENTILE($D$3:$D$5882,0.8),4,TRUE,5)</f>
        <v>2</v>
      </c>
      <c r="H108" s="3" t="str" cm="1">
        <f t="array" ref="H108">_xlfn.IFS(AND(E108&gt;=4,F108&gt;=4,G108&gt;=4),"Champions",AND(E108&gt;=3,F108&gt;=3,G108&gt;=3),"Loyal Customers",AND(E108&lt;=2,F108&gt;=3),"At Risk",AND(E108&lt;=2,F108&lt;=2,G108&lt;=2),"Lost",AND(E108&gt;=4,F108&lt;=2),"New/Promising",TRUE,"Needs Attention")</f>
        <v>New/Promising</v>
      </c>
      <c r="I108" s="3" t="str">
        <f t="shared" si="5"/>
        <v>Active</v>
      </c>
      <c r="J108" s="3" t="str">
        <f>_xlfn.XLOOKUP(A108,'Country_Lookup'!$D:$D,'Country_Lookup'!$E:$E)</f>
        <v>Switzerland</v>
      </c>
    </row>
    <row r="109" spans="1:10" x14ac:dyDescent="0.3">
      <c r="A109">
        <v>12453</v>
      </c>
      <c r="B109">
        <v>134</v>
      </c>
      <c r="C109">
        <v>1</v>
      </c>
      <c r="D109">
        <v>707.09</v>
      </c>
      <c r="E109" cm="1">
        <f t="array" ref="E109">_xlfn.IFS(B109&lt;=PERCENTILE($B$3:$B$5882,0.2),5,B109&lt;=PERCENTILE($B$3:$B$5882,0.4),4,B109&lt;=PERCENTILE($B$3:$B$5882,0.6),3,B109&lt;=PERCENTILE($B$3:$B$5882,0.8),2,TRUE,1)</f>
        <v>3</v>
      </c>
      <c r="F109" cm="1">
        <f t="array" ref="F109">_xlfn.IFS(C109&lt;=PERCENTILE($C$3:$C$5882,0.2),1,C109&lt;=PERCENTILE($C$3:$C$5882,0.4),2,C109&lt;=PERCENTILE($C$3:$C$5882,0.6),3,C109&lt;=PERCENTILE($C$3:$C$5882,0.8),4,TRUE,5)</f>
        <v>1</v>
      </c>
      <c r="G109" cm="1">
        <f t="array" ref="G109">_xlfn.IFS(D109&lt;=PERCENTILE($D$3:$D$5882,0.2),1,D109&lt;=PERCENTILE($D$3:$D$5882,0.4),2,D109&lt;=PERCENTILE($D$3:$D$5882,0.6),3,D109&lt;=PERCENTILE($D$3:$D$5882,0.8),4,TRUE,5)</f>
        <v>3</v>
      </c>
      <c r="H109" s="3" t="str" cm="1">
        <f t="array" ref="H109">_xlfn.IFS(AND(E109&gt;=4,F109&gt;=4,G109&gt;=4),"Champions",AND(E109&gt;=3,F109&gt;=3,G109&gt;=3),"Loyal Customers",AND(E109&lt;=2,F109&gt;=3),"At Risk",AND(E109&lt;=2,F109&lt;=2,G109&lt;=2),"Lost",AND(E109&gt;=4,F109&lt;=2),"New/Promising",TRUE,"Needs Attention")</f>
        <v>Needs Attention</v>
      </c>
      <c r="I109" s="3" t="str">
        <f t="shared" si="5"/>
        <v>Churned</v>
      </c>
      <c r="J109" s="3" t="str">
        <f>_xlfn.XLOOKUP(A109,'Country_Lookup'!$D:$D,'Country_Lookup'!$E:$E)</f>
        <v>Austria</v>
      </c>
    </row>
    <row r="110" spans="1:10" x14ac:dyDescent="0.3">
      <c r="A110">
        <v>12454</v>
      </c>
      <c r="B110">
        <v>56</v>
      </c>
      <c r="C110">
        <v>5</v>
      </c>
      <c r="D110">
        <v>16679.780000000017</v>
      </c>
      <c r="E110" cm="1">
        <f t="array" ref="E110">_xlfn.IFS(B110&lt;=PERCENTILE($B$3:$B$5882,0.2),5,B110&lt;=PERCENTILE($B$3:$B$5882,0.4),4,B110&lt;=PERCENTILE($B$3:$B$5882,0.6),3,B110&lt;=PERCENTILE($B$3:$B$5882,0.8),2,TRUE,1)</f>
        <v>4</v>
      </c>
      <c r="F110" cm="1">
        <f t="array" ref="F110">_xlfn.IFS(C110&lt;=PERCENTILE($C$3:$C$5882,0.2),1,C110&lt;=PERCENTILE($C$3:$C$5882,0.4),2,C110&lt;=PERCENTILE($C$3:$C$5882,0.6),3,C110&lt;=PERCENTILE($C$3:$C$5882,0.8),4,TRUE,5)</f>
        <v>4</v>
      </c>
      <c r="G110" cm="1">
        <f t="array" ref="G110">_xlfn.IFS(D110&lt;=PERCENTILE($D$3:$D$5882,0.2),1,D110&lt;=PERCENTILE($D$3:$D$5882,0.4),2,D110&lt;=PERCENTILE($D$3:$D$5882,0.6),3,D110&lt;=PERCENTILE($D$3:$D$5882,0.8),4,TRUE,5)</f>
        <v>5</v>
      </c>
      <c r="H110" s="3" t="str" cm="1">
        <f t="array" ref="H110">_xlfn.IFS(AND(E110&gt;=4,F110&gt;=4,G110&gt;=4),"Champions",AND(E110&gt;=3,F110&gt;=3,G110&gt;=3),"Loyal Customers",AND(E110&lt;=2,F110&gt;=3),"At Risk",AND(E110&lt;=2,F110&lt;=2,G110&lt;=2),"Lost",AND(E110&gt;=4,F110&lt;=2),"New/Promising",TRUE,"Needs Attention")</f>
        <v>Champions</v>
      </c>
      <c r="I110" s="3" t="str">
        <f t="shared" si="5"/>
        <v>Active</v>
      </c>
      <c r="J110" s="3" t="str">
        <f>_xlfn.XLOOKUP(A110,'Country_Lookup'!$D:$D,'Country_Lookup'!$E:$E)</f>
        <v>Spain</v>
      </c>
    </row>
    <row r="111" spans="1:10" x14ac:dyDescent="0.3">
      <c r="A111">
        <v>12455</v>
      </c>
      <c r="B111">
        <v>73</v>
      </c>
      <c r="C111">
        <v>10</v>
      </c>
      <c r="D111">
        <v>5879.9499999999716</v>
      </c>
      <c r="E111" cm="1">
        <f t="array" ref="E111">_xlfn.IFS(B111&lt;=PERCENTILE($B$3:$B$5882,0.2),5,B111&lt;=PERCENTILE($B$3:$B$5882,0.4),4,B111&lt;=PERCENTILE($B$3:$B$5882,0.6),3,B111&lt;=PERCENTILE($B$3:$B$5882,0.8),2,TRUE,1)</f>
        <v>3</v>
      </c>
      <c r="F111" cm="1">
        <f t="array" ref="F111">_xlfn.IFS(C111&lt;=PERCENTILE($C$3:$C$5882,0.2),1,C111&lt;=PERCENTILE($C$3:$C$5882,0.4),2,C111&lt;=PERCENTILE($C$3:$C$5882,0.6),3,C111&lt;=PERCENTILE($C$3:$C$5882,0.8),4,TRUE,5)</f>
        <v>5</v>
      </c>
      <c r="G111" cm="1">
        <f t="array" ref="G111">_xlfn.IFS(D111&lt;=PERCENTILE($D$3:$D$5882,0.2),1,D111&lt;=PERCENTILE($D$3:$D$5882,0.4),2,D111&lt;=PERCENTILE($D$3:$D$5882,0.6),3,D111&lt;=PERCENTILE($D$3:$D$5882,0.8),4,TRUE,5)</f>
        <v>5</v>
      </c>
      <c r="H111" s="3" t="str" cm="1">
        <f t="array" ref="H111">_xlfn.IFS(AND(E111&gt;=4,F111&gt;=4,G111&gt;=4),"Champions",AND(E111&gt;=3,F111&gt;=3,G111&gt;=3),"Loyal Customers",AND(E111&lt;=2,F111&gt;=3),"At Risk",AND(E111&lt;=2,F111&lt;=2,G111&lt;=2),"Lost",AND(E111&gt;=4,F111&lt;=2),"New/Promising",TRUE,"Needs Attention")</f>
        <v>Loyal Customers</v>
      </c>
      <c r="I111" s="3" t="str">
        <f t="shared" si="5"/>
        <v>Active</v>
      </c>
      <c r="J111" s="3" t="str">
        <f>_xlfn.XLOOKUP(A111,'Country_Lookup'!$D:$D,'Country_Lookup'!$E:$E)</f>
        <v>Cyprus</v>
      </c>
    </row>
    <row r="112" spans="1:10" x14ac:dyDescent="0.3">
      <c r="A112">
        <v>12456</v>
      </c>
      <c r="B112">
        <v>44</v>
      </c>
      <c r="C112">
        <v>3</v>
      </c>
      <c r="D112">
        <v>3181.0399999999945</v>
      </c>
      <c r="E112" cm="1">
        <f t="array" ref="E112">_xlfn.IFS(B112&lt;=PERCENTILE($B$3:$B$5882,0.2),5,B112&lt;=PERCENTILE($B$3:$B$5882,0.4),4,B112&lt;=PERCENTILE($B$3:$B$5882,0.6),3,B112&lt;=PERCENTILE($B$3:$B$5882,0.8),2,TRUE,1)</f>
        <v>4</v>
      </c>
      <c r="F112" cm="1">
        <f t="array" ref="F112">_xlfn.IFS(C112&lt;=PERCENTILE($C$3:$C$5882,0.2),1,C112&lt;=PERCENTILE($C$3:$C$5882,0.4),2,C112&lt;=PERCENTILE($C$3:$C$5882,0.6),3,C112&lt;=PERCENTILE($C$3:$C$5882,0.8),4,TRUE,5)</f>
        <v>3</v>
      </c>
      <c r="G112" cm="1">
        <f t="array" ref="G112">_xlfn.IFS(D112&lt;=PERCENTILE($D$3:$D$5882,0.2),1,D112&lt;=PERCENTILE($D$3:$D$5882,0.4),2,D112&lt;=PERCENTILE($D$3:$D$5882,0.6),3,D112&lt;=PERCENTILE($D$3:$D$5882,0.8),4,TRUE,5)</f>
        <v>5</v>
      </c>
      <c r="H112" s="3" t="str" cm="1">
        <f t="array" ref="H112">_xlfn.IFS(AND(E112&gt;=4,F112&gt;=4,G112&gt;=4),"Champions",AND(E112&gt;=3,F112&gt;=3,G112&gt;=3),"Loyal Customers",AND(E112&lt;=2,F112&gt;=3),"At Risk",AND(E112&lt;=2,F112&lt;=2,G112&lt;=2),"Lost",AND(E112&gt;=4,F112&lt;=2),"New/Promising",TRUE,"Needs Attention")</f>
        <v>Loyal Customers</v>
      </c>
      <c r="I112" s="3" t="str">
        <f t="shared" si="5"/>
        <v>Active</v>
      </c>
      <c r="J112" s="3" t="str">
        <f>_xlfn.XLOOKUP(A112,'Country_Lookup'!$D:$D,'Country_Lookup'!$E:$E)</f>
        <v>Switzerland</v>
      </c>
    </row>
    <row r="113" spans="1:10" x14ac:dyDescent="0.3">
      <c r="A113">
        <v>12457</v>
      </c>
      <c r="B113">
        <v>66</v>
      </c>
      <c r="C113">
        <v>8</v>
      </c>
      <c r="D113">
        <v>2995.910000000003</v>
      </c>
      <c r="E113" cm="1">
        <f t="array" ref="E113">_xlfn.IFS(B113&lt;=PERCENTILE($B$3:$B$5882,0.2),5,B113&lt;=PERCENTILE($B$3:$B$5882,0.4),4,B113&lt;=PERCENTILE($B$3:$B$5882,0.6),3,B113&lt;=PERCENTILE($B$3:$B$5882,0.8),2,TRUE,1)</f>
        <v>3</v>
      </c>
      <c r="F113" cm="1">
        <f t="array" ref="F113">_xlfn.IFS(C113&lt;=PERCENTILE($C$3:$C$5882,0.2),1,C113&lt;=PERCENTILE($C$3:$C$5882,0.4),2,C113&lt;=PERCENTILE($C$3:$C$5882,0.6),3,C113&lt;=PERCENTILE($C$3:$C$5882,0.8),4,TRUE,5)</f>
        <v>4</v>
      </c>
      <c r="G113" cm="1">
        <f t="array" ref="G113">_xlfn.IFS(D113&lt;=PERCENTILE($D$3:$D$5882,0.2),1,D113&lt;=PERCENTILE($D$3:$D$5882,0.4),2,D113&lt;=PERCENTILE($D$3:$D$5882,0.6),3,D113&lt;=PERCENTILE($D$3:$D$5882,0.8),4,TRUE,5)</f>
        <v>5</v>
      </c>
      <c r="H113" s="3" t="str" cm="1">
        <f t="array" ref="H113">_xlfn.IFS(AND(E113&gt;=4,F113&gt;=4,G113&gt;=4),"Champions",AND(E113&gt;=3,F113&gt;=3,G113&gt;=3),"Loyal Customers",AND(E113&lt;=2,F113&gt;=3),"At Risk",AND(E113&lt;=2,F113&lt;=2,G113&lt;=2),"Lost",AND(E113&gt;=4,F113&lt;=2),"New/Promising",TRUE,"Needs Attention")</f>
        <v>Loyal Customers</v>
      </c>
      <c r="I113" s="3" t="str">
        <f t="shared" si="5"/>
        <v>Active</v>
      </c>
      <c r="J113" s="3" t="str">
        <f>_xlfn.XLOOKUP(A113,'Country_Lookup'!$D:$D,'Country_Lookup'!$E:$E)</f>
        <v>Cyprus</v>
      </c>
    </row>
    <row r="114" spans="1:10" x14ac:dyDescent="0.3">
      <c r="A114">
        <v>12458</v>
      </c>
      <c r="B114">
        <v>71</v>
      </c>
      <c r="C114">
        <v>4</v>
      </c>
      <c r="D114">
        <v>1777.4900000000007</v>
      </c>
      <c r="E114" cm="1">
        <f t="array" ref="E114">_xlfn.IFS(B114&lt;=PERCENTILE($B$3:$B$5882,0.2),5,B114&lt;=PERCENTILE($B$3:$B$5882,0.4),4,B114&lt;=PERCENTILE($B$3:$B$5882,0.6),3,B114&lt;=PERCENTILE($B$3:$B$5882,0.8),2,TRUE,1)</f>
        <v>3</v>
      </c>
      <c r="F114" cm="1">
        <f t="array" ref="F114">_xlfn.IFS(C114&lt;=PERCENTILE($C$3:$C$5882,0.2),1,C114&lt;=PERCENTILE($C$3:$C$5882,0.4),2,C114&lt;=PERCENTILE($C$3:$C$5882,0.6),3,C114&lt;=PERCENTILE($C$3:$C$5882,0.8),4,TRUE,5)</f>
        <v>3</v>
      </c>
      <c r="G114" cm="1">
        <f t="array" ref="G114">_xlfn.IFS(D114&lt;=PERCENTILE($D$3:$D$5882,0.2),1,D114&lt;=PERCENTILE($D$3:$D$5882,0.4),2,D114&lt;=PERCENTILE($D$3:$D$5882,0.6),3,D114&lt;=PERCENTILE($D$3:$D$5882,0.8),4,TRUE,5)</f>
        <v>4</v>
      </c>
      <c r="H114" s="3" t="str" cm="1">
        <f t="array" ref="H114">_xlfn.IFS(AND(E114&gt;=4,F114&gt;=4,G114&gt;=4),"Champions",AND(E114&gt;=3,F114&gt;=3,G114&gt;=3),"Loyal Customers",AND(E114&lt;=2,F114&gt;=3),"At Risk",AND(E114&lt;=2,F114&lt;=2,G114&lt;=2),"Lost",AND(E114&gt;=4,F114&lt;=2),"New/Promising",TRUE,"Needs Attention")</f>
        <v>Loyal Customers</v>
      </c>
      <c r="I114" s="3" t="str">
        <f t="shared" si="5"/>
        <v>Active</v>
      </c>
      <c r="J114" s="3" t="str">
        <f>_xlfn.XLOOKUP(A114,'Country_Lookup'!$D:$D,'Country_Lookup'!$E:$E)</f>
        <v>Switzerland</v>
      </c>
    </row>
    <row r="115" spans="1:10" x14ac:dyDescent="0.3">
      <c r="A115">
        <v>12459</v>
      </c>
      <c r="B115">
        <v>605</v>
      </c>
      <c r="C115">
        <v>1</v>
      </c>
      <c r="D115">
        <v>454.35999999999984</v>
      </c>
      <c r="E115" cm="1">
        <f t="array" ref="E115">_xlfn.IFS(B115&lt;=PERCENTILE($B$3:$B$5882,0.2),5,B115&lt;=PERCENTILE($B$3:$B$5882,0.4),4,B115&lt;=PERCENTILE($B$3:$B$5882,0.6),3,B115&lt;=PERCENTILE($B$3:$B$5882,0.8),2,TRUE,1)</f>
        <v>1</v>
      </c>
      <c r="F115" cm="1">
        <f t="array" ref="F115">_xlfn.IFS(C115&lt;=PERCENTILE($C$3:$C$5882,0.2),1,C115&lt;=PERCENTILE($C$3:$C$5882,0.4),2,C115&lt;=PERCENTILE($C$3:$C$5882,0.6),3,C115&lt;=PERCENTILE($C$3:$C$5882,0.8),4,TRUE,5)</f>
        <v>1</v>
      </c>
      <c r="G115" cm="1">
        <f t="array" ref="G115">_xlfn.IFS(D115&lt;=PERCENTILE($D$3:$D$5882,0.2),1,D115&lt;=PERCENTILE($D$3:$D$5882,0.4),2,D115&lt;=PERCENTILE($D$3:$D$5882,0.6),3,D115&lt;=PERCENTILE($D$3:$D$5882,0.8),4,TRUE,5)</f>
        <v>2</v>
      </c>
      <c r="H115" s="3" t="str" cm="1">
        <f t="array" ref="H115">_xlfn.IFS(AND(E115&gt;=4,F115&gt;=4,G115&gt;=4),"Champions",AND(E115&gt;=3,F115&gt;=3,G115&gt;=3),"Loyal Customers",AND(E115&lt;=2,F115&gt;=3),"At Risk",AND(E115&lt;=2,F115&lt;=2,G115&lt;=2),"Lost",AND(E115&gt;=4,F115&lt;=2),"New/Promising",TRUE,"Needs Attention")</f>
        <v>Lost</v>
      </c>
      <c r="I115" s="3" t="str">
        <f t="shared" si="5"/>
        <v>Churned</v>
      </c>
      <c r="J115" s="3" t="str">
        <f>_xlfn.XLOOKUP(A115,'Country_Lookup'!$D:$D,'Country_Lookup'!$E:$E)</f>
        <v>Spain</v>
      </c>
    </row>
    <row r="116" spans="1:10" x14ac:dyDescent="0.3">
      <c r="A116">
        <v>12460</v>
      </c>
      <c r="B116">
        <v>456</v>
      </c>
      <c r="C116">
        <v>1</v>
      </c>
      <c r="D116">
        <v>326.64999999999992</v>
      </c>
      <c r="E116" cm="1">
        <f t="array" ref="E116">_xlfn.IFS(B116&lt;=PERCENTILE($B$3:$B$5882,0.2),5,B116&lt;=PERCENTILE($B$3:$B$5882,0.4),4,B116&lt;=PERCENTILE($B$3:$B$5882,0.6),3,B116&lt;=PERCENTILE($B$3:$B$5882,0.8),2,TRUE,1)</f>
        <v>1</v>
      </c>
      <c r="F116" cm="1">
        <f t="array" ref="F116">_xlfn.IFS(C116&lt;=PERCENTILE($C$3:$C$5882,0.2),1,C116&lt;=PERCENTILE($C$3:$C$5882,0.4),2,C116&lt;=PERCENTILE($C$3:$C$5882,0.6),3,C116&lt;=PERCENTILE($C$3:$C$5882,0.8),4,TRUE,5)</f>
        <v>1</v>
      </c>
      <c r="G116" cm="1">
        <f t="array" ref="G116">_xlfn.IFS(D116&lt;=PERCENTILE($D$3:$D$5882,0.2),1,D116&lt;=PERCENTILE($D$3:$D$5882,0.4),2,D116&lt;=PERCENTILE($D$3:$D$5882,0.6),3,D116&lt;=PERCENTILE($D$3:$D$5882,0.8),4,TRUE,5)</f>
        <v>2</v>
      </c>
      <c r="H116" s="3" t="str" cm="1">
        <f t="array" ref="H116">_xlfn.IFS(AND(E116&gt;=4,F116&gt;=4,G116&gt;=4),"Champions",AND(E116&gt;=3,F116&gt;=3,G116&gt;=3),"Loyal Customers",AND(E116&lt;=2,F116&gt;=3),"At Risk",AND(E116&lt;=2,F116&lt;=2,G116&lt;=2),"Lost",AND(E116&gt;=4,F116&lt;=2),"New/Promising",TRUE,"Needs Attention")</f>
        <v>Lost</v>
      </c>
      <c r="I116" s="3" t="str">
        <f t="shared" si="5"/>
        <v>Churned</v>
      </c>
      <c r="J116" s="3" t="str">
        <f>_xlfn.XLOOKUP(A116,'Country_Lookup'!$D:$D,'Country_Lookup'!$E:$E)</f>
        <v>Belgium</v>
      </c>
    </row>
    <row r="117" spans="1:10" x14ac:dyDescent="0.3">
      <c r="A117">
        <v>12461</v>
      </c>
      <c r="B117">
        <v>94</v>
      </c>
      <c r="C117">
        <v>2</v>
      </c>
      <c r="D117">
        <v>826.88000000000068</v>
      </c>
      <c r="E117" cm="1">
        <f t="array" ref="E117">_xlfn.IFS(B117&lt;=PERCENTILE($B$3:$B$5882,0.2),5,B117&lt;=PERCENTILE($B$3:$B$5882,0.4),4,B117&lt;=PERCENTILE($B$3:$B$5882,0.6),3,B117&lt;=PERCENTILE($B$3:$B$5882,0.8),2,TRUE,1)</f>
        <v>3</v>
      </c>
      <c r="F117" cm="1">
        <f t="array" ref="F117">_xlfn.IFS(C117&lt;=PERCENTILE($C$3:$C$5882,0.2),1,C117&lt;=PERCENTILE($C$3:$C$5882,0.4),2,C117&lt;=PERCENTILE($C$3:$C$5882,0.6),3,C117&lt;=PERCENTILE($C$3:$C$5882,0.8),4,TRUE,5)</f>
        <v>2</v>
      </c>
      <c r="G117" cm="1">
        <f t="array" ref="G117">_xlfn.IFS(D117&lt;=PERCENTILE($D$3:$D$5882,0.2),1,D117&lt;=PERCENTILE($D$3:$D$5882,0.4),2,D117&lt;=PERCENTILE($D$3:$D$5882,0.6),3,D117&lt;=PERCENTILE($D$3:$D$5882,0.8),4,TRUE,5)</f>
        <v>3</v>
      </c>
      <c r="H117" s="3" t="str" cm="1">
        <f t="array" ref="H117">_xlfn.IFS(AND(E117&gt;=4,F117&gt;=4,G117&gt;=4),"Champions",AND(E117&gt;=3,F117&gt;=3,G117&gt;=3),"Loyal Customers",AND(E117&lt;=2,F117&gt;=3),"At Risk",AND(E117&lt;=2,F117&lt;=2,G117&lt;=2),"Lost",AND(E117&gt;=4,F117&lt;=2),"New/Promising",TRUE,"Needs Attention")</f>
        <v>Needs Attention</v>
      </c>
      <c r="I117" s="3" t="str">
        <f t="shared" si="5"/>
        <v>Churned</v>
      </c>
      <c r="J117" s="3" t="str">
        <f>_xlfn.XLOOKUP(A117,'Country_Lookup'!$D:$D,'Country_Lookup'!$E:$E)</f>
        <v>Switzerland</v>
      </c>
    </row>
    <row r="118" spans="1:10" x14ac:dyDescent="0.3">
      <c r="A118">
        <v>12462</v>
      </c>
      <c r="B118">
        <v>18</v>
      </c>
      <c r="C118">
        <v>2</v>
      </c>
      <c r="D118">
        <v>1189.5899999999981</v>
      </c>
      <c r="E118" cm="1">
        <f t="array" ref="E118">_xlfn.IFS(B118&lt;=PERCENTILE($B$3:$B$5882,0.2),5,B118&lt;=PERCENTILE($B$3:$B$5882,0.4),4,B118&lt;=PERCENTILE($B$3:$B$5882,0.6),3,B118&lt;=PERCENTILE($B$3:$B$5882,0.8),2,TRUE,1)</f>
        <v>5</v>
      </c>
      <c r="F118" cm="1">
        <f t="array" ref="F118">_xlfn.IFS(C118&lt;=PERCENTILE($C$3:$C$5882,0.2),1,C118&lt;=PERCENTILE($C$3:$C$5882,0.4),2,C118&lt;=PERCENTILE($C$3:$C$5882,0.6),3,C118&lt;=PERCENTILE($C$3:$C$5882,0.8),4,TRUE,5)</f>
        <v>2</v>
      </c>
      <c r="G118" cm="1">
        <f t="array" ref="G118">_xlfn.IFS(D118&lt;=PERCENTILE($D$3:$D$5882,0.2),1,D118&lt;=PERCENTILE($D$3:$D$5882,0.4),2,D118&lt;=PERCENTILE($D$3:$D$5882,0.6),3,D118&lt;=PERCENTILE($D$3:$D$5882,0.8),4,TRUE,5)</f>
        <v>3</v>
      </c>
      <c r="H118" s="3" t="str" cm="1">
        <f t="array" ref="H118">_xlfn.IFS(AND(E118&gt;=4,F118&gt;=4,G118&gt;=4),"Champions",AND(E118&gt;=3,F118&gt;=3,G118&gt;=3),"Loyal Customers",AND(E118&lt;=2,F118&gt;=3),"At Risk",AND(E118&lt;=2,F118&lt;=2,G118&lt;=2),"Lost",AND(E118&gt;=4,F118&lt;=2),"New/Promising",TRUE,"Needs Attention")</f>
        <v>New/Promising</v>
      </c>
      <c r="I118" s="3" t="str">
        <f t="shared" si="5"/>
        <v>Active</v>
      </c>
      <c r="J118" s="3" t="str">
        <f>_xlfn.XLOOKUP(A118,'Country_Lookup'!$D:$D,'Country_Lookup'!$E:$E)</f>
        <v>Spain</v>
      </c>
    </row>
    <row r="119" spans="1:10" x14ac:dyDescent="0.3">
      <c r="A119">
        <v>12463</v>
      </c>
      <c r="B119">
        <v>53</v>
      </c>
      <c r="C119">
        <v>4</v>
      </c>
      <c r="D119">
        <v>1344.7799999999993</v>
      </c>
      <c r="E119" cm="1">
        <f t="array" ref="E119">_xlfn.IFS(B119&lt;=PERCENTILE($B$3:$B$5882,0.2),5,B119&lt;=PERCENTILE($B$3:$B$5882,0.4),4,B119&lt;=PERCENTILE($B$3:$B$5882,0.6),3,B119&lt;=PERCENTILE($B$3:$B$5882,0.8),2,TRUE,1)</f>
        <v>4</v>
      </c>
      <c r="F119" cm="1">
        <f t="array" ref="F119">_xlfn.IFS(C119&lt;=PERCENTILE($C$3:$C$5882,0.2),1,C119&lt;=PERCENTILE($C$3:$C$5882,0.4),2,C119&lt;=PERCENTILE($C$3:$C$5882,0.6),3,C119&lt;=PERCENTILE($C$3:$C$5882,0.8),4,TRUE,5)</f>
        <v>3</v>
      </c>
      <c r="G119" cm="1">
        <f t="array" ref="G119">_xlfn.IFS(D119&lt;=PERCENTILE($D$3:$D$5882,0.2),1,D119&lt;=PERCENTILE($D$3:$D$5882,0.4),2,D119&lt;=PERCENTILE($D$3:$D$5882,0.6),3,D119&lt;=PERCENTILE($D$3:$D$5882,0.8),4,TRUE,5)</f>
        <v>4</v>
      </c>
      <c r="H119" s="3" t="str" cm="1">
        <f t="array" ref="H119">_xlfn.IFS(AND(E119&gt;=4,F119&gt;=4,G119&gt;=4),"Champions",AND(E119&gt;=3,F119&gt;=3,G119&gt;=3),"Loyal Customers",AND(E119&lt;=2,F119&gt;=3),"At Risk",AND(E119&lt;=2,F119&lt;=2,G119&lt;=2),"Lost",AND(E119&gt;=4,F119&lt;=2),"New/Promising",TRUE,"Needs Attention")</f>
        <v>Loyal Customers</v>
      </c>
      <c r="I119" s="3" t="str">
        <f t="shared" si="5"/>
        <v>Active</v>
      </c>
      <c r="J119" s="3" t="str">
        <f>_xlfn.XLOOKUP(A119,'Country_Lookup'!$D:$D,'Country_Lookup'!$E:$E)</f>
        <v>Belgium</v>
      </c>
    </row>
    <row r="120" spans="1:10" x14ac:dyDescent="0.3">
      <c r="A120">
        <v>12464</v>
      </c>
      <c r="B120">
        <v>10</v>
      </c>
      <c r="C120">
        <v>8</v>
      </c>
      <c r="D120">
        <v>1212.0499999999997</v>
      </c>
      <c r="E120" cm="1">
        <f t="array" ref="E120">_xlfn.IFS(B120&lt;=PERCENTILE($B$3:$B$5882,0.2),5,B120&lt;=PERCENTILE($B$3:$B$5882,0.4),4,B120&lt;=PERCENTILE($B$3:$B$5882,0.6),3,B120&lt;=PERCENTILE($B$3:$B$5882,0.8),2,TRUE,1)</f>
        <v>5</v>
      </c>
      <c r="F120" cm="1">
        <f t="array" ref="F120">_xlfn.IFS(C120&lt;=PERCENTILE($C$3:$C$5882,0.2),1,C120&lt;=PERCENTILE($C$3:$C$5882,0.4),2,C120&lt;=PERCENTILE($C$3:$C$5882,0.6),3,C120&lt;=PERCENTILE($C$3:$C$5882,0.8),4,TRUE,5)</f>
        <v>4</v>
      </c>
      <c r="G120" cm="1">
        <f t="array" ref="G120">_xlfn.IFS(D120&lt;=PERCENTILE($D$3:$D$5882,0.2),1,D120&lt;=PERCENTILE($D$3:$D$5882,0.4),2,D120&lt;=PERCENTILE($D$3:$D$5882,0.6),3,D120&lt;=PERCENTILE($D$3:$D$5882,0.8),4,TRUE,5)</f>
        <v>3</v>
      </c>
      <c r="H120" s="3" t="str" cm="1">
        <f t="array" ref="H120">_xlfn.IFS(AND(E120&gt;=4,F120&gt;=4,G120&gt;=4),"Champions",AND(E120&gt;=3,F120&gt;=3,G120&gt;=3),"Loyal Customers",AND(E120&lt;=2,F120&gt;=3),"At Risk",AND(E120&lt;=2,F120&lt;=2,G120&lt;=2),"Lost",AND(E120&gt;=4,F120&lt;=2),"New/Promising",TRUE,"Needs Attention")</f>
        <v>Loyal Customers</v>
      </c>
      <c r="I120" s="3" t="str">
        <f t="shared" si="5"/>
        <v>Active</v>
      </c>
      <c r="J120" s="3" t="str">
        <f>_xlfn.XLOOKUP(A120,'Country_Lookup'!$D:$D,'Country_Lookup'!$E:$E)</f>
        <v>Belgium</v>
      </c>
    </row>
    <row r="121" spans="1:10" x14ac:dyDescent="0.3">
      <c r="A121">
        <v>12465</v>
      </c>
      <c r="B121">
        <v>17</v>
      </c>
      <c r="C121">
        <v>2</v>
      </c>
      <c r="D121">
        <v>742.18999999999971</v>
      </c>
      <c r="E121" cm="1">
        <f t="array" ref="E121">_xlfn.IFS(B121&lt;=PERCENTILE($B$3:$B$5882,0.2),5,B121&lt;=PERCENTILE($B$3:$B$5882,0.4),4,B121&lt;=PERCENTILE($B$3:$B$5882,0.6),3,B121&lt;=PERCENTILE($B$3:$B$5882,0.8),2,TRUE,1)</f>
        <v>5</v>
      </c>
      <c r="F121" cm="1">
        <f t="array" ref="F121">_xlfn.IFS(C121&lt;=PERCENTILE($C$3:$C$5882,0.2),1,C121&lt;=PERCENTILE($C$3:$C$5882,0.4),2,C121&lt;=PERCENTILE($C$3:$C$5882,0.6),3,C121&lt;=PERCENTILE($C$3:$C$5882,0.8),4,TRUE,5)</f>
        <v>2</v>
      </c>
      <c r="G121" cm="1">
        <f t="array" ref="G121">_xlfn.IFS(D121&lt;=PERCENTILE($D$3:$D$5882,0.2),1,D121&lt;=PERCENTILE($D$3:$D$5882,0.4),2,D121&lt;=PERCENTILE($D$3:$D$5882,0.6),3,D121&lt;=PERCENTILE($D$3:$D$5882,0.8),4,TRUE,5)</f>
        <v>3</v>
      </c>
      <c r="H121" s="3" t="str" cm="1">
        <f t="array" ref="H121">_xlfn.IFS(AND(E121&gt;=4,F121&gt;=4,G121&gt;=4),"Champions",AND(E121&gt;=3,F121&gt;=3,G121&gt;=3),"Loyal Customers",AND(E121&lt;=2,F121&gt;=3),"At Risk",AND(E121&lt;=2,F121&lt;=2,G121&lt;=2),"Lost",AND(E121&gt;=4,F121&lt;=2),"New/Promising",TRUE,"Needs Attention")</f>
        <v>New/Promising</v>
      </c>
      <c r="I121" s="3" t="str">
        <f t="shared" si="5"/>
        <v>Active</v>
      </c>
      <c r="J121" s="3" t="str">
        <f>_xlfn.XLOOKUP(A121,'Country_Lookup'!$D:$D,'Country_Lookup'!$E:$E)</f>
        <v>Belgium</v>
      </c>
    </row>
    <row r="122" spans="1:10" x14ac:dyDescent="0.3">
      <c r="A122">
        <v>12466</v>
      </c>
      <c r="B122">
        <v>682</v>
      </c>
      <c r="C122">
        <v>1</v>
      </c>
      <c r="D122">
        <v>56.73</v>
      </c>
      <c r="E122" cm="1">
        <f t="array" ref="E122">_xlfn.IFS(B122&lt;=PERCENTILE($B$3:$B$5882,0.2),5,B122&lt;=PERCENTILE($B$3:$B$5882,0.4),4,B122&lt;=PERCENTILE($B$3:$B$5882,0.6),3,B122&lt;=PERCENTILE($B$3:$B$5882,0.8),2,TRUE,1)</f>
        <v>1</v>
      </c>
      <c r="F122" cm="1">
        <f t="array" ref="F122">_xlfn.IFS(C122&lt;=PERCENTILE($C$3:$C$5882,0.2),1,C122&lt;=PERCENTILE($C$3:$C$5882,0.4),2,C122&lt;=PERCENTILE($C$3:$C$5882,0.6),3,C122&lt;=PERCENTILE($C$3:$C$5882,0.8),4,TRUE,5)</f>
        <v>1</v>
      </c>
      <c r="G122" cm="1">
        <f t="array" ref="G122">_xlfn.IFS(D122&lt;=PERCENTILE($D$3:$D$5882,0.2),1,D122&lt;=PERCENTILE($D$3:$D$5882,0.4),2,D122&lt;=PERCENTILE($D$3:$D$5882,0.6),3,D122&lt;=PERCENTILE($D$3:$D$5882,0.8),4,TRUE,5)</f>
        <v>1</v>
      </c>
      <c r="H122" s="3" t="str" cm="1">
        <f t="array" ref="H122">_xlfn.IFS(AND(E122&gt;=4,F122&gt;=4,G122&gt;=4),"Champions",AND(E122&gt;=3,F122&gt;=3,G122&gt;=3),"Loyal Customers",AND(E122&lt;=2,F122&gt;=3),"At Risk",AND(E122&lt;=2,F122&lt;=2,G122&lt;=2),"Lost",AND(E122&gt;=4,F122&lt;=2),"New/Promising",TRUE,"Needs Attention")</f>
        <v>Lost</v>
      </c>
      <c r="I122" s="3" t="str">
        <f t="shared" si="5"/>
        <v>Churned</v>
      </c>
      <c r="J122" s="3" t="str">
        <f>_xlfn.XLOOKUP(A122,'Country_Lookup'!$D:$D,'Country_Lookup'!$E:$E)</f>
        <v>France</v>
      </c>
    </row>
    <row r="123" spans="1:10" x14ac:dyDescent="0.3">
      <c r="A123">
        <v>12467</v>
      </c>
      <c r="B123">
        <v>423</v>
      </c>
      <c r="C123">
        <v>1</v>
      </c>
      <c r="D123">
        <v>132.79999999999998</v>
      </c>
      <c r="E123" cm="1">
        <f t="array" ref="E123">_xlfn.IFS(B123&lt;=PERCENTILE($B$3:$B$5882,0.2),5,B123&lt;=PERCENTILE($B$3:$B$5882,0.4),4,B123&lt;=PERCENTILE($B$3:$B$5882,0.6),3,B123&lt;=PERCENTILE($B$3:$B$5882,0.8),2,TRUE,1)</f>
        <v>1</v>
      </c>
      <c r="F123" cm="1">
        <f t="array" ref="F123">_xlfn.IFS(C123&lt;=PERCENTILE($C$3:$C$5882,0.2),1,C123&lt;=PERCENTILE($C$3:$C$5882,0.4),2,C123&lt;=PERCENTILE($C$3:$C$5882,0.6),3,C123&lt;=PERCENTILE($C$3:$C$5882,0.8),4,TRUE,5)</f>
        <v>1</v>
      </c>
      <c r="G123" cm="1">
        <f t="array" ref="G123">_xlfn.IFS(D123&lt;=PERCENTILE($D$3:$D$5882,0.2),1,D123&lt;=PERCENTILE($D$3:$D$5882,0.4),2,D123&lt;=PERCENTILE($D$3:$D$5882,0.6),3,D123&lt;=PERCENTILE($D$3:$D$5882,0.8),4,TRUE,5)</f>
        <v>1</v>
      </c>
      <c r="H123" s="3" t="str" cm="1">
        <f t="array" ref="H123">_xlfn.IFS(AND(E123&gt;=4,F123&gt;=4,G123&gt;=4),"Champions",AND(E123&gt;=3,F123&gt;=3,G123&gt;=3),"Loyal Customers",AND(E123&lt;=2,F123&gt;=3),"At Risk",AND(E123&lt;=2,F123&lt;=2,G123&lt;=2),"Lost",AND(E123&gt;=4,F123&lt;=2),"New/Promising",TRUE,"Needs Attention")</f>
        <v>Lost</v>
      </c>
      <c r="I123" s="3" t="str">
        <f t="shared" si="5"/>
        <v>Churned</v>
      </c>
      <c r="J123" s="3" t="str">
        <f>_xlfn.XLOOKUP(A123,'Country_Lookup'!$D:$D,'Country_Lookup'!$E:$E)</f>
        <v>USA</v>
      </c>
    </row>
    <row r="124" spans="1:10" x14ac:dyDescent="0.3">
      <c r="A124">
        <v>12468</v>
      </c>
      <c r="B124">
        <v>187</v>
      </c>
      <c r="C124">
        <v>5</v>
      </c>
      <c r="D124">
        <v>3670.7399999999939</v>
      </c>
      <c r="E124" cm="1">
        <f t="array" ref="E124">_xlfn.IFS(B124&lt;=PERCENTILE($B$3:$B$5882,0.2),5,B124&lt;=PERCENTILE($B$3:$B$5882,0.4),4,B124&lt;=PERCENTILE($B$3:$B$5882,0.6),3,B124&lt;=PERCENTILE($B$3:$B$5882,0.8),2,TRUE,1)</f>
        <v>3</v>
      </c>
      <c r="F124" cm="1">
        <f t="array" ref="F124">_xlfn.IFS(C124&lt;=PERCENTILE($C$3:$C$5882,0.2),1,C124&lt;=PERCENTILE($C$3:$C$5882,0.4),2,C124&lt;=PERCENTILE($C$3:$C$5882,0.6),3,C124&lt;=PERCENTILE($C$3:$C$5882,0.8),4,TRUE,5)</f>
        <v>4</v>
      </c>
      <c r="G124" cm="1">
        <f t="array" ref="G124">_xlfn.IFS(D124&lt;=PERCENTILE($D$3:$D$5882,0.2),1,D124&lt;=PERCENTILE($D$3:$D$5882,0.4),2,D124&lt;=PERCENTILE($D$3:$D$5882,0.6),3,D124&lt;=PERCENTILE($D$3:$D$5882,0.8),4,TRUE,5)</f>
        <v>5</v>
      </c>
      <c r="H124" s="3" t="str" cm="1">
        <f t="array" ref="H124">_xlfn.IFS(AND(E124&gt;=4,F124&gt;=4,G124&gt;=4),"Champions",AND(E124&gt;=3,F124&gt;=3,G124&gt;=3),"Loyal Customers",AND(E124&lt;=2,F124&gt;=3),"At Risk",AND(E124&lt;=2,F124&lt;=2,G124&lt;=2),"Lost",AND(E124&gt;=4,F124&lt;=2),"New/Promising",TRUE,"Needs Attention")</f>
        <v>Loyal Customers</v>
      </c>
      <c r="I124" s="3" t="str">
        <f t="shared" si="5"/>
        <v>Churned</v>
      </c>
      <c r="J124" s="3" t="str">
        <f>_xlfn.XLOOKUP(A124,'Country_Lookup'!$D:$D,'Country_Lookup'!$E:$E)</f>
        <v>Germany</v>
      </c>
    </row>
    <row r="125" spans="1:10" x14ac:dyDescent="0.3">
      <c r="A125">
        <v>12469</v>
      </c>
      <c r="B125">
        <v>522</v>
      </c>
      <c r="C125">
        <v>2</v>
      </c>
      <c r="D125">
        <v>3070.5400000000018</v>
      </c>
      <c r="E125" cm="1">
        <f t="array" ref="E125">_xlfn.IFS(B125&lt;=PERCENTILE($B$3:$B$5882,0.2),5,B125&lt;=PERCENTILE($B$3:$B$5882,0.4),4,B125&lt;=PERCENTILE($B$3:$B$5882,0.6),3,B125&lt;=PERCENTILE($B$3:$B$5882,0.8),2,TRUE,1)</f>
        <v>1</v>
      </c>
      <c r="F125" cm="1">
        <f t="array" ref="F125">_xlfn.IFS(C125&lt;=PERCENTILE($C$3:$C$5882,0.2),1,C125&lt;=PERCENTILE($C$3:$C$5882,0.4),2,C125&lt;=PERCENTILE($C$3:$C$5882,0.6),3,C125&lt;=PERCENTILE($C$3:$C$5882,0.8),4,TRUE,5)</f>
        <v>2</v>
      </c>
      <c r="G125" cm="1">
        <f t="array" ref="G125">_xlfn.IFS(D125&lt;=PERCENTILE($D$3:$D$5882,0.2),1,D125&lt;=PERCENTILE($D$3:$D$5882,0.4),2,D125&lt;=PERCENTILE($D$3:$D$5882,0.6),3,D125&lt;=PERCENTILE($D$3:$D$5882,0.8),4,TRUE,5)</f>
        <v>5</v>
      </c>
      <c r="H125" s="3" t="str" cm="1">
        <f t="array" ref="H125">_xlfn.IFS(AND(E125&gt;=4,F125&gt;=4,G125&gt;=4),"Champions",AND(E125&gt;=3,F125&gt;=3,G125&gt;=3),"Loyal Customers",AND(E125&lt;=2,F125&gt;=3),"At Risk",AND(E125&lt;=2,F125&lt;=2,G125&lt;=2),"Lost",AND(E125&gt;=4,F125&lt;=2),"New/Promising",TRUE,"Needs Attention")</f>
        <v>Needs Attention</v>
      </c>
      <c r="I125" s="3" t="str">
        <f t="shared" si="5"/>
        <v>Churned</v>
      </c>
      <c r="J125" s="3" t="str">
        <f>_xlfn.XLOOKUP(A125,'Country_Lookup'!$D:$D,'Country_Lookup'!$E:$E)</f>
        <v>Thailand</v>
      </c>
    </row>
    <row r="126" spans="1:10" x14ac:dyDescent="0.3">
      <c r="A126">
        <v>12470</v>
      </c>
      <c r="B126">
        <v>689</v>
      </c>
      <c r="C126">
        <v>1</v>
      </c>
      <c r="D126">
        <v>211.9499999999999</v>
      </c>
      <c r="E126" cm="1">
        <f t="array" ref="E126">_xlfn.IFS(B126&lt;=PERCENTILE($B$3:$B$5882,0.2),5,B126&lt;=PERCENTILE($B$3:$B$5882,0.4),4,B126&lt;=PERCENTILE($B$3:$B$5882,0.6),3,B126&lt;=PERCENTILE($B$3:$B$5882,0.8),2,TRUE,1)</f>
        <v>1</v>
      </c>
      <c r="F126" cm="1">
        <f t="array" ref="F126">_xlfn.IFS(C126&lt;=PERCENTILE($C$3:$C$5882,0.2),1,C126&lt;=PERCENTILE($C$3:$C$5882,0.4),2,C126&lt;=PERCENTILE($C$3:$C$5882,0.6),3,C126&lt;=PERCENTILE($C$3:$C$5882,0.8),4,TRUE,5)</f>
        <v>1</v>
      </c>
      <c r="G126" cm="1">
        <f t="array" ref="G126">_xlfn.IFS(D126&lt;=PERCENTILE($D$3:$D$5882,0.2),1,D126&lt;=PERCENTILE($D$3:$D$5882,0.4),2,D126&lt;=PERCENTILE($D$3:$D$5882,0.6),3,D126&lt;=PERCENTILE($D$3:$D$5882,0.8),4,TRUE,5)</f>
        <v>1</v>
      </c>
      <c r="H126" s="3" t="str" cm="1">
        <f t="array" ref="H126">_xlfn.IFS(AND(E126&gt;=4,F126&gt;=4,G126&gt;=4),"Champions",AND(E126&gt;=3,F126&gt;=3,G126&gt;=3),"Loyal Customers",AND(E126&lt;=2,F126&gt;=3),"At Risk",AND(E126&lt;=2,F126&lt;=2,G126&lt;=2),"Lost",AND(E126&gt;=4,F126&lt;=2),"New/Promising",TRUE,"Needs Attention")</f>
        <v>Lost</v>
      </c>
      <c r="I126" s="3" t="str">
        <f t="shared" si="5"/>
        <v>Churned</v>
      </c>
      <c r="J126" s="3" t="str">
        <f>_xlfn.XLOOKUP(A126,'Country_Lookup'!$D:$D,'Country_Lookup'!$E:$E)</f>
        <v>Unspecified</v>
      </c>
    </row>
    <row r="127" spans="1:10" x14ac:dyDescent="0.3">
      <c r="A127">
        <v>12471</v>
      </c>
      <c r="B127">
        <v>2</v>
      </c>
      <c r="C127">
        <v>79</v>
      </c>
      <c r="D127">
        <v>39963.789999999695</v>
      </c>
      <c r="E127" cm="1">
        <f t="array" ref="E127">_xlfn.IFS(B127&lt;=PERCENTILE($B$3:$B$5882,0.2),5,B127&lt;=PERCENTILE($B$3:$B$5882,0.4),4,B127&lt;=PERCENTILE($B$3:$B$5882,0.6),3,B127&lt;=PERCENTILE($B$3:$B$5882,0.8),2,TRUE,1)</f>
        <v>5</v>
      </c>
      <c r="F127" cm="1">
        <f t="array" ref="F127">_xlfn.IFS(C127&lt;=PERCENTILE($C$3:$C$5882,0.2),1,C127&lt;=PERCENTILE($C$3:$C$5882,0.4),2,C127&lt;=PERCENTILE($C$3:$C$5882,0.6),3,C127&lt;=PERCENTILE($C$3:$C$5882,0.8),4,TRUE,5)</f>
        <v>5</v>
      </c>
      <c r="G127" cm="1">
        <f t="array" ref="G127">_xlfn.IFS(D127&lt;=PERCENTILE($D$3:$D$5882,0.2),1,D127&lt;=PERCENTILE($D$3:$D$5882,0.4),2,D127&lt;=PERCENTILE($D$3:$D$5882,0.6),3,D127&lt;=PERCENTILE($D$3:$D$5882,0.8),4,TRUE,5)</f>
        <v>5</v>
      </c>
      <c r="H127" s="3" t="str" cm="1">
        <f t="array" ref="H127">_xlfn.IFS(AND(E127&gt;=4,F127&gt;=4,G127&gt;=4),"Champions",AND(E127&gt;=3,F127&gt;=3,G127&gt;=3),"Loyal Customers",AND(E127&lt;=2,F127&gt;=3),"At Risk",AND(E127&lt;=2,F127&lt;=2,G127&lt;=2),"Lost",AND(E127&gt;=4,F127&lt;=2),"New/Promising",TRUE,"Needs Attention")</f>
        <v>Champions</v>
      </c>
      <c r="I127" s="3" t="str">
        <f t="shared" si="5"/>
        <v>Active</v>
      </c>
      <c r="J127" s="3" t="str">
        <f>_xlfn.XLOOKUP(A127,'Country_Lookup'!$D:$D,'Country_Lookup'!$E:$E)</f>
        <v>Germany</v>
      </c>
    </row>
    <row r="128" spans="1:10" x14ac:dyDescent="0.3">
      <c r="A128">
        <v>12472</v>
      </c>
      <c r="B128">
        <v>32</v>
      </c>
      <c r="C128">
        <v>19</v>
      </c>
      <c r="D128">
        <v>17880.589999999902</v>
      </c>
      <c r="E128" cm="1">
        <f t="array" ref="E128">_xlfn.IFS(B128&lt;=PERCENTILE($B$3:$B$5882,0.2),5,B128&lt;=PERCENTILE($B$3:$B$5882,0.4),4,B128&lt;=PERCENTILE($B$3:$B$5882,0.6),3,B128&lt;=PERCENTILE($B$3:$B$5882,0.8),2,TRUE,1)</f>
        <v>4</v>
      </c>
      <c r="F128" cm="1">
        <f t="array" ref="F128">_xlfn.IFS(C128&lt;=PERCENTILE($C$3:$C$5882,0.2),1,C128&lt;=PERCENTILE($C$3:$C$5882,0.4),2,C128&lt;=PERCENTILE($C$3:$C$5882,0.6),3,C128&lt;=PERCENTILE($C$3:$C$5882,0.8),4,TRUE,5)</f>
        <v>5</v>
      </c>
      <c r="G128" cm="1">
        <f t="array" ref="G128">_xlfn.IFS(D128&lt;=PERCENTILE($D$3:$D$5882,0.2),1,D128&lt;=PERCENTILE($D$3:$D$5882,0.4),2,D128&lt;=PERCENTILE($D$3:$D$5882,0.6),3,D128&lt;=PERCENTILE($D$3:$D$5882,0.8),4,TRUE,5)</f>
        <v>5</v>
      </c>
      <c r="H128" s="3" t="str" cm="1">
        <f t="array" ref="H128">_xlfn.IFS(AND(E128&gt;=4,F128&gt;=4,G128&gt;=4),"Champions",AND(E128&gt;=3,F128&gt;=3,G128&gt;=3),"Loyal Customers",AND(E128&lt;=2,F128&gt;=3),"At Risk",AND(E128&lt;=2,F128&lt;=2,G128&lt;=2),"Lost",AND(E128&gt;=4,F128&lt;=2),"New/Promising",TRUE,"Needs Attention")</f>
        <v>Champions</v>
      </c>
      <c r="I128" s="3" t="str">
        <f t="shared" si="5"/>
        <v>Active</v>
      </c>
      <c r="J128" s="3" t="str">
        <f>_xlfn.XLOOKUP(A128,'Country_Lookup'!$D:$D,'Country_Lookup'!$E:$E)</f>
        <v>Germany</v>
      </c>
    </row>
    <row r="129" spans="1:10" x14ac:dyDescent="0.3">
      <c r="A129">
        <v>12473</v>
      </c>
      <c r="B129">
        <v>29</v>
      </c>
      <c r="C129">
        <v>5</v>
      </c>
      <c r="D129">
        <v>3938.5500000000029</v>
      </c>
      <c r="E129" cm="1">
        <f t="array" ref="E129">_xlfn.IFS(B129&lt;=PERCENTILE($B$3:$B$5882,0.2),5,B129&lt;=PERCENTILE($B$3:$B$5882,0.4),4,B129&lt;=PERCENTILE($B$3:$B$5882,0.6),3,B129&lt;=PERCENTILE($B$3:$B$5882,0.8),2,TRUE,1)</f>
        <v>4</v>
      </c>
      <c r="F129" cm="1">
        <f t="array" ref="F129">_xlfn.IFS(C129&lt;=PERCENTILE($C$3:$C$5882,0.2),1,C129&lt;=PERCENTILE($C$3:$C$5882,0.4),2,C129&lt;=PERCENTILE($C$3:$C$5882,0.6),3,C129&lt;=PERCENTILE($C$3:$C$5882,0.8),4,TRUE,5)</f>
        <v>4</v>
      </c>
      <c r="G129" cm="1">
        <f t="array" ref="G129">_xlfn.IFS(D129&lt;=PERCENTILE($D$3:$D$5882,0.2),1,D129&lt;=PERCENTILE($D$3:$D$5882,0.4),2,D129&lt;=PERCENTILE($D$3:$D$5882,0.6),3,D129&lt;=PERCENTILE($D$3:$D$5882,0.8),4,TRUE,5)</f>
        <v>5</v>
      </c>
      <c r="H129" s="3" t="str" cm="1">
        <f t="array" ref="H129">_xlfn.IFS(AND(E129&gt;=4,F129&gt;=4,G129&gt;=4),"Champions",AND(E129&gt;=3,F129&gt;=3,G129&gt;=3),"Loyal Customers",AND(E129&lt;=2,F129&gt;=3),"At Risk",AND(E129&lt;=2,F129&lt;=2,G129&lt;=2),"Lost",AND(E129&gt;=4,F129&lt;=2),"New/Promising",TRUE,"Needs Attention")</f>
        <v>Champions</v>
      </c>
      <c r="I129" s="3" t="str">
        <f t="shared" si="5"/>
        <v>Active</v>
      </c>
      <c r="J129" s="3" t="str">
        <f>_xlfn.XLOOKUP(A129,'Country_Lookup'!$D:$D,'Country_Lookup'!$E:$E)</f>
        <v>Germany</v>
      </c>
    </row>
    <row r="130" spans="1:10" x14ac:dyDescent="0.3">
      <c r="A130">
        <v>12474</v>
      </c>
      <c r="B130">
        <v>17</v>
      </c>
      <c r="C130">
        <v>31</v>
      </c>
      <c r="D130">
        <v>12424.450000000086</v>
      </c>
      <c r="E130" cm="1">
        <f t="array" ref="E130">_xlfn.IFS(B130&lt;=PERCENTILE($B$3:$B$5882,0.2),5,B130&lt;=PERCENTILE($B$3:$B$5882,0.4),4,B130&lt;=PERCENTILE($B$3:$B$5882,0.6),3,B130&lt;=PERCENTILE($B$3:$B$5882,0.8),2,TRUE,1)</f>
        <v>5</v>
      </c>
      <c r="F130" cm="1">
        <f t="array" ref="F130">_xlfn.IFS(C130&lt;=PERCENTILE($C$3:$C$5882,0.2),1,C130&lt;=PERCENTILE($C$3:$C$5882,0.4),2,C130&lt;=PERCENTILE($C$3:$C$5882,0.6),3,C130&lt;=PERCENTILE($C$3:$C$5882,0.8),4,TRUE,5)</f>
        <v>5</v>
      </c>
      <c r="G130" cm="1">
        <f t="array" ref="G130">_xlfn.IFS(D130&lt;=PERCENTILE($D$3:$D$5882,0.2),1,D130&lt;=PERCENTILE($D$3:$D$5882,0.4),2,D130&lt;=PERCENTILE($D$3:$D$5882,0.6),3,D130&lt;=PERCENTILE($D$3:$D$5882,0.8),4,TRUE,5)</f>
        <v>5</v>
      </c>
      <c r="H130" s="3" t="str" cm="1">
        <f t="array" ref="H130">_xlfn.IFS(AND(E130&gt;=4,F130&gt;=4,G130&gt;=4),"Champions",AND(E130&gt;=3,F130&gt;=3,G130&gt;=3),"Loyal Customers",AND(E130&lt;=2,F130&gt;=3),"At Risk",AND(E130&lt;=2,F130&lt;=2,G130&lt;=2),"Lost",AND(E130&gt;=4,F130&lt;=2),"New/Promising",TRUE,"Needs Attention")</f>
        <v>Champions</v>
      </c>
      <c r="I130" s="3" t="str">
        <f t="shared" si="5"/>
        <v>Active</v>
      </c>
      <c r="J130" s="3" t="str">
        <f>_xlfn.XLOOKUP(A130,'Country_Lookup'!$D:$D,'Country_Lookup'!$E:$E)</f>
        <v>Germany</v>
      </c>
    </row>
    <row r="131" spans="1:10" x14ac:dyDescent="0.3">
      <c r="A131">
        <v>12475</v>
      </c>
      <c r="B131">
        <v>53</v>
      </c>
      <c r="C131">
        <v>2</v>
      </c>
      <c r="D131">
        <v>1149.6399999999996</v>
      </c>
      <c r="E131" cm="1">
        <f t="array" ref="E131">_xlfn.IFS(B131&lt;=PERCENTILE($B$3:$B$5882,0.2),5,B131&lt;=PERCENTILE($B$3:$B$5882,0.4),4,B131&lt;=PERCENTILE($B$3:$B$5882,0.6),3,B131&lt;=PERCENTILE($B$3:$B$5882,0.8),2,TRUE,1)</f>
        <v>4</v>
      </c>
      <c r="F131" cm="1">
        <f t="array" ref="F131">_xlfn.IFS(C131&lt;=PERCENTILE($C$3:$C$5882,0.2),1,C131&lt;=PERCENTILE($C$3:$C$5882,0.4),2,C131&lt;=PERCENTILE($C$3:$C$5882,0.6),3,C131&lt;=PERCENTILE($C$3:$C$5882,0.8),4,TRUE,5)</f>
        <v>2</v>
      </c>
      <c r="G131" cm="1">
        <f t="array" ref="G131">_xlfn.IFS(D131&lt;=PERCENTILE($D$3:$D$5882,0.2),1,D131&lt;=PERCENTILE($D$3:$D$5882,0.4),2,D131&lt;=PERCENTILE($D$3:$D$5882,0.6),3,D131&lt;=PERCENTILE($D$3:$D$5882,0.8),4,TRUE,5)</f>
        <v>3</v>
      </c>
      <c r="H131" s="3" t="str" cm="1">
        <f t="array" ref="H131">_xlfn.IFS(AND(E131&gt;=4,F131&gt;=4,G131&gt;=4),"Champions",AND(E131&gt;=3,F131&gt;=3,G131&gt;=3),"Loyal Customers",AND(E131&lt;=2,F131&gt;=3),"At Risk",AND(E131&lt;=2,F131&lt;=2,G131&lt;=2),"Lost",AND(E131&gt;=4,F131&lt;=2),"New/Promising",TRUE,"Needs Attention")</f>
        <v>New/Promising</v>
      </c>
      <c r="I131" s="3" t="str">
        <f t="shared" ref="I131:I194" si="6">IF(B131&gt;90,"Churned","Active")</f>
        <v>Active</v>
      </c>
      <c r="J131" s="3" t="str">
        <f>_xlfn.XLOOKUP(A131,'Country_Lookup'!$D:$D,'Country_Lookup'!$E:$E)</f>
        <v>Germany</v>
      </c>
    </row>
    <row r="132" spans="1:10" x14ac:dyDescent="0.3">
      <c r="A132">
        <v>12476</v>
      </c>
      <c r="B132">
        <v>15</v>
      </c>
      <c r="C132">
        <v>23</v>
      </c>
      <c r="D132">
        <v>14115.410000000098</v>
      </c>
      <c r="E132" cm="1">
        <f t="array" ref="E132">_xlfn.IFS(B132&lt;=PERCENTILE($B$3:$B$5882,0.2),5,B132&lt;=PERCENTILE($B$3:$B$5882,0.4),4,B132&lt;=PERCENTILE($B$3:$B$5882,0.6),3,B132&lt;=PERCENTILE($B$3:$B$5882,0.8),2,TRUE,1)</f>
        <v>5</v>
      </c>
      <c r="F132" cm="1">
        <f t="array" ref="F132">_xlfn.IFS(C132&lt;=PERCENTILE($C$3:$C$5882,0.2),1,C132&lt;=PERCENTILE($C$3:$C$5882,0.4),2,C132&lt;=PERCENTILE($C$3:$C$5882,0.6),3,C132&lt;=PERCENTILE($C$3:$C$5882,0.8),4,TRUE,5)</f>
        <v>5</v>
      </c>
      <c r="G132" cm="1">
        <f t="array" ref="G132">_xlfn.IFS(D132&lt;=PERCENTILE($D$3:$D$5882,0.2),1,D132&lt;=PERCENTILE($D$3:$D$5882,0.4),2,D132&lt;=PERCENTILE($D$3:$D$5882,0.6),3,D132&lt;=PERCENTILE($D$3:$D$5882,0.8),4,TRUE,5)</f>
        <v>5</v>
      </c>
      <c r="H132" s="3" t="str" cm="1">
        <f t="array" ref="H132">_xlfn.IFS(AND(E132&gt;=4,F132&gt;=4,G132&gt;=4),"Champions",AND(E132&gt;=3,F132&gt;=3,G132&gt;=3),"Loyal Customers",AND(E132&lt;=2,F132&gt;=3),"At Risk",AND(E132&lt;=2,F132&lt;=2,G132&lt;=2),"Lost",AND(E132&gt;=4,F132&lt;=2),"New/Promising",TRUE,"Needs Attention")</f>
        <v>Champions</v>
      </c>
      <c r="I132" s="3" t="str">
        <f t="shared" si="6"/>
        <v>Active</v>
      </c>
      <c r="J132" s="3" t="str">
        <f>_xlfn.XLOOKUP(A132,'Country_Lookup'!$D:$D,'Country_Lookup'!$E:$E)</f>
        <v>Germany</v>
      </c>
    </row>
    <row r="133" spans="1:10" x14ac:dyDescent="0.3">
      <c r="A133">
        <v>12477</v>
      </c>
      <c r="B133">
        <v>22</v>
      </c>
      <c r="C133">
        <v>9</v>
      </c>
      <c r="D133">
        <v>20276.369999999853</v>
      </c>
      <c r="E133" cm="1">
        <f t="array" ref="E133">_xlfn.IFS(B133&lt;=PERCENTILE($B$3:$B$5882,0.2),5,B133&lt;=PERCENTILE($B$3:$B$5882,0.4),4,B133&lt;=PERCENTILE($B$3:$B$5882,0.6),3,B133&lt;=PERCENTILE($B$3:$B$5882,0.8),2,TRUE,1)</f>
        <v>4</v>
      </c>
      <c r="F133" cm="1">
        <f t="array" ref="F133">_xlfn.IFS(C133&lt;=PERCENTILE($C$3:$C$5882,0.2),1,C133&lt;=PERCENTILE($C$3:$C$5882,0.4),2,C133&lt;=PERCENTILE($C$3:$C$5882,0.6),3,C133&lt;=PERCENTILE($C$3:$C$5882,0.8),4,TRUE,5)</f>
        <v>5</v>
      </c>
      <c r="G133" cm="1">
        <f t="array" ref="G133">_xlfn.IFS(D133&lt;=PERCENTILE($D$3:$D$5882,0.2),1,D133&lt;=PERCENTILE($D$3:$D$5882,0.4),2,D133&lt;=PERCENTILE($D$3:$D$5882,0.6),3,D133&lt;=PERCENTILE($D$3:$D$5882,0.8),4,TRUE,5)</f>
        <v>5</v>
      </c>
      <c r="H133" s="3" t="str" cm="1">
        <f t="array" ref="H133">_xlfn.IFS(AND(E133&gt;=4,F133&gt;=4,G133&gt;=4),"Champions",AND(E133&gt;=3,F133&gt;=3,G133&gt;=3),"Loyal Customers",AND(E133&lt;=2,F133&gt;=3),"At Risk",AND(E133&lt;=2,F133&lt;=2,G133&lt;=2),"Lost",AND(E133&gt;=4,F133&lt;=2),"New/Promising",TRUE,"Needs Attention")</f>
        <v>Champions</v>
      </c>
      <c r="I133" s="3" t="str">
        <f t="shared" si="6"/>
        <v>Active</v>
      </c>
      <c r="J133" s="3" t="str">
        <f>_xlfn.XLOOKUP(A133,'Country_Lookup'!$D:$D,'Country_Lookup'!$E:$E)</f>
        <v>Germany</v>
      </c>
    </row>
    <row r="134" spans="1:10" x14ac:dyDescent="0.3">
      <c r="A134">
        <v>12478</v>
      </c>
      <c r="B134">
        <v>3</v>
      </c>
      <c r="C134">
        <v>1</v>
      </c>
      <c r="D134">
        <v>680.99000000000046</v>
      </c>
      <c r="E134" cm="1">
        <f t="array" ref="E134">_xlfn.IFS(B134&lt;=PERCENTILE($B$3:$B$5882,0.2),5,B134&lt;=PERCENTILE($B$3:$B$5882,0.4),4,B134&lt;=PERCENTILE($B$3:$B$5882,0.6),3,B134&lt;=PERCENTILE($B$3:$B$5882,0.8),2,TRUE,1)</f>
        <v>5</v>
      </c>
      <c r="F134" cm="1">
        <f t="array" ref="F134">_xlfn.IFS(C134&lt;=PERCENTILE($C$3:$C$5882,0.2),1,C134&lt;=PERCENTILE($C$3:$C$5882,0.4),2,C134&lt;=PERCENTILE($C$3:$C$5882,0.6),3,C134&lt;=PERCENTILE($C$3:$C$5882,0.8),4,TRUE,5)</f>
        <v>1</v>
      </c>
      <c r="G134" cm="1">
        <f t="array" ref="G134">_xlfn.IFS(D134&lt;=PERCENTILE($D$3:$D$5882,0.2),1,D134&lt;=PERCENTILE($D$3:$D$5882,0.4),2,D134&lt;=PERCENTILE($D$3:$D$5882,0.6),3,D134&lt;=PERCENTILE($D$3:$D$5882,0.8),4,TRUE,5)</f>
        <v>3</v>
      </c>
      <c r="H134" s="3" t="str" cm="1">
        <f t="array" ref="H134">_xlfn.IFS(AND(E134&gt;=4,F134&gt;=4,G134&gt;=4),"Champions",AND(E134&gt;=3,F134&gt;=3,G134&gt;=3),"Loyal Customers",AND(E134&lt;=2,F134&gt;=3),"At Risk",AND(E134&lt;=2,F134&lt;=2,G134&lt;=2),"Lost",AND(E134&gt;=4,F134&lt;=2),"New/Promising",TRUE,"Needs Attention")</f>
        <v>New/Promising</v>
      </c>
      <c r="I134" s="3" t="str">
        <f t="shared" si="6"/>
        <v>Active</v>
      </c>
      <c r="J134" s="3" t="str">
        <f>_xlfn.XLOOKUP(A134,'Country_Lookup'!$D:$D,'Country_Lookup'!$E:$E)</f>
        <v>Greece</v>
      </c>
    </row>
    <row r="135" spans="1:10" x14ac:dyDescent="0.3">
      <c r="A135">
        <v>12479</v>
      </c>
      <c r="B135">
        <v>11</v>
      </c>
      <c r="C135">
        <v>1</v>
      </c>
      <c r="D135">
        <v>527.20000000000027</v>
      </c>
      <c r="E135" cm="1">
        <f t="array" ref="E135">_xlfn.IFS(B135&lt;=PERCENTILE($B$3:$B$5882,0.2),5,B135&lt;=PERCENTILE($B$3:$B$5882,0.4),4,B135&lt;=PERCENTILE($B$3:$B$5882,0.6),3,B135&lt;=PERCENTILE($B$3:$B$5882,0.8),2,TRUE,1)</f>
        <v>5</v>
      </c>
      <c r="F135" cm="1">
        <f t="array" ref="F135">_xlfn.IFS(C135&lt;=PERCENTILE($C$3:$C$5882,0.2),1,C135&lt;=PERCENTILE($C$3:$C$5882,0.4),2,C135&lt;=PERCENTILE($C$3:$C$5882,0.6),3,C135&lt;=PERCENTILE($C$3:$C$5882,0.8),4,TRUE,5)</f>
        <v>1</v>
      </c>
      <c r="G135" cm="1">
        <f t="array" ref="G135">_xlfn.IFS(D135&lt;=PERCENTILE($D$3:$D$5882,0.2),1,D135&lt;=PERCENTILE($D$3:$D$5882,0.4),2,D135&lt;=PERCENTILE($D$3:$D$5882,0.6),3,D135&lt;=PERCENTILE($D$3:$D$5882,0.8),4,TRUE,5)</f>
        <v>2</v>
      </c>
      <c r="H135" s="3" t="str" cm="1">
        <f t="array" ref="H135">_xlfn.IFS(AND(E135&gt;=4,F135&gt;=4,G135&gt;=4),"Champions",AND(E135&gt;=3,F135&gt;=3,G135&gt;=3),"Loyal Customers",AND(E135&lt;=2,F135&gt;=3),"At Risk",AND(E135&lt;=2,F135&lt;=2,G135&lt;=2),"Lost",AND(E135&gt;=4,F135&lt;=2),"New/Promising",TRUE,"Needs Attention")</f>
        <v>New/Promising</v>
      </c>
      <c r="I135" s="3" t="str">
        <f t="shared" si="6"/>
        <v>Active</v>
      </c>
      <c r="J135" s="3" t="str">
        <f>_xlfn.XLOOKUP(A135,'Country_Lookup'!$D:$D,'Country_Lookup'!$E:$E)</f>
        <v>Germany</v>
      </c>
    </row>
    <row r="136" spans="1:10" x14ac:dyDescent="0.3">
      <c r="A136">
        <v>12480</v>
      </c>
      <c r="B136">
        <v>28</v>
      </c>
      <c r="C136">
        <v>7</v>
      </c>
      <c r="D136">
        <v>5464.8500000000058</v>
      </c>
      <c r="E136" cm="1">
        <f t="array" ref="E136">_xlfn.IFS(B136&lt;=PERCENTILE($B$3:$B$5882,0.2),5,B136&lt;=PERCENTILE($B$3:$B$5882,0.4),4,B136&lt;=PERCENTILE($B$3:$B$5882,0.6),3,B136&lt;=PERCENTILE($B$3:$B$5882,0.8),2,TRUE,1)</f>
        <v>4</v>
      </c>
      <c r="F136" cm="1">
        <f t="array" ref="F136">_xlfn.IFS(C136&lt;=PERCENTILE($C$3:$C$5882,0.2),1,C136&lt;=PERCENTILE($C$3:$C$5882,0.4),2,C136&lt;=PERCENTILE($C$3:$C$5882,0.6),3,C136&lt;=PERCENTILE($C$3:$C$5882,0.8),4,TRUE,5)</f>
        <v>4</v>
      </c>
      <c r="G136" cm="1">
        <f t="array" ref="G136">_xlfn.IFS(D136&lt;=PERCENTILE($D$3:$D$5882,0.2),1,D136&lt;=PERCENTILE($D$3:$D$5882,0.4),2,D136&lt;=PERCENTILE($D$3:$D$5882,0.6),3,D136&lt;=PERCENTILE($D$3:$D$5882,0.8),4,TRUE,5)</f>
        <v>5</v>
      </c>
      <c r="H136" s="3" t="str" cm="1">
        <f t="array" ref="H136">_xlfn.IFS(AND(E136&gt;=4,F136&gt;=4,G136&gt;=4),"Champions",AND(E136&gt;=3,F136&gt;=3,G136&gt;=3),"Loyal Customers",AND(E136&lt;=2,F136&gt;=3),"At Risk",AND(E136&lt;=2,F136&lt;=2,G136&lt;=2),"Lost",AND(E136&gt;=4,F136&lt;=2),"New/Promising",TRUE,"Needs Attention")</f>
        <v>Champions</v>
      </c>
      <c r="I136" s="3" t="str">
        <f t="shared" si="6"/>
        <v>Active</v>
      </c>
      <c r="J136" s="3" t="str">
        <f>_xlfn.XLOOKUP(A136,'Country_Lookup'!$D:$D,'Country_Lookup'!$E:$E)</f>
        <v>Germany</v>
      </c>
    </row>
    <row r="137" spans="1:10" x14ac:dyDescent="0.3">
      <c r="A137">
        <v>12481</v>
      </c>
      <c r="B137">
        <v>22</v>
      </c>
      <c r="C137">
        <v>15</v>
      </c>
      <c r="D137">
        <v>12361.38999999999</v>
      </c>
      <c r="E137" cm="1">
        <f t="array" ref="E137">_xlfn.IFS(B137&lt;=PERCENTILE($B$3:$B$5882,0.2),5,B137&lt;=PERCENTILE($B$3:$B$5882,0.4),4,B137&lt;=PERCENTILE($B$3:$B$5882,0.6),3,B137&lt;=PERCENTILE($B$3:$B$5882,0.8),2,TRUE,1)</f>
        <v>4</v>
      </c>
      <c r="F137" cm="1">
        <f t="array" ref="F137">_xlfn.IFS(C137&lt;=PERCENTILE($C$3:$C$5882,0.2),1,C137&lt;=PERCENTILE($C$3:$C$5882,0.4),2,C137&lt;=PERCENTILE($C$3:$C$5882,0.6),3,C137&lt;=PERCENTILE($C$3:$C$5882,0.8),4,TRUE,5)</f>
        <v>5</v>
      </c>
      <c r="G137" cm="1">
        <f t="array" ref="G137">_xlfn.IFS(D137&lt;=PERCENTILE($D$3:$D$5882,0.2),1,D137&lt;=PERCENTILE($D$3:$D$5882,0.4),2,D137&lt;=PERCENTILE($D$3:$D$5882,0.6),3,D137&lt;=PERCENTILE($D$3:$D$5882,0.8),4,TRUE,5)</f>
        <v>5</v>
      </c>
      <c r="H137" s="3" t="str" cm="1">
        <f t="array" ref="H137">_xlfn.IFS(AND(E137&gt;=4,F137&gt;=4,G137&gt;=4),"Champions",AND(E137&gt;=3,F137&gt;=3,G137&gt;=3),"Loyal Customers",AND(E137&lt;=2,F137&gt;=3),"At Risk",AND(E137&lt;=2,F137&lt;=2,G137&lt;=2),"Lost",AND(E137&gt;=4,F137&lt;=2),"New/Promising",TRUE,"Needs Attention")</f>
        <v>Champions</v>
      </c>
      <c r="I137" s="3" t="str">
        <f t="shared" si="6"/>
        <v>Active</v>
      </c>
      <c r="J137" s="3" t="str">
        <f>_xlfn.XLOOKUP(A137,'Country_Lookup'!$D:$D,'Country_Lookup'!$E:$E)</f>
        <v>Germany</v>
      </c>
    </row>
    <row r="138" spans="1:10" x14ac:dyDescent="0.3">
      <c r="A138">
        <v>12482</v>
      </c>
      <c r="B138">
        <v>576</v>
      </c>
      <c r="C138">
        <v>29</v>
      </c>
      <c r="D138">
        <v>23691.400000000038</v>
      </c>
      <c r="E138" cm="1">
        <f t="array" ref="E138">_xlfn.IFS(B138&lt;=PERCENTILE($B$3:$B$5882,0.2),5,B138&lt;=PERCENTILE($B$3:$B$5882,0.4),4,B138&lt;=PERCENTILE($B$3:$B$5882,0.6),3,B138&lt;=PERCENTILE($B$3:$B$5882,0.8),2,TRUE,1)</f>
        <v>1</v>
      </c>
      <c r="F138" cm="1">
        <f t="array" ref="F138">_xlfn.IFS(C138&lt;=PERCENTILE($C$3:$C$5882,0.2),1,C138&lt;=PERCENTILE($C$3:$C$5882,0.4),2,C138&lt;=PERCENTILE($C$3:$C$5882,0.6),3,C138&lt;=PERCENTILE($C$3:$C$5882,0.8),4,TRUE,5)</f>
        <v>5</v>
      </c>
      <c r="G138" cm="1">
        <f t="array" ref="G138">_xlfn.IFS(D138&lt;=PERCENTILE($D$3:$D$5882,0.2),1,D138&lt;=PERCENTILE($D$3:$D$5882,0.4),2,D138&lt;=PERCENTILE($D$3:$D$5882,0.6),3,D138&lt;=PERCENTILE($D$3:$D$5882,0.8),4,TRUE,5)</f>
        <v>5</v>
      </c>
      <c r="H138" s="3" t="str" cm="1">
        <f t="array" ref="H138">_xlfn.IFS(AND(E138&gt;=4,F138&gt;=4,G138&gt;=4),"Champions",AND(E138&gt;=3,F138&gt;=3,G138&gt;=3),"Loyal Customers",AND(E138&lt;=2,F138&gt;=3),"At Risk",AND(E138&lt;=2,F138&lt;=2,G138&lt;=2),"Lost",AND(E138&gt;=4,F138&lt;=2),"New/Promising",TRUE,"Needs Attention")</f>
        <v>At Risk</v>
      </c>
      <c r="I138" s="3" t="str">
        <f t="shared" si="6"/>
        <v>Churned</v>
      </c>
      <c r="J138" s="3" t="str">
        <f>_xlfn.XLOOKUP(A138,'Country_Lookup'!$D:$D,'Country_Lookup'!$E:$E)</f>
        <v>Sweden</v>
      </c>
    </row>
    <row r="139" spans="1:10" x14ac:dyDescent="0.3">
      <c r="A139">
        <v>12483</v>
      </c>
      <c r="B139">
        <v>17</v>
      </c>
      <c r="C139">
        <v>19</v>
      </c>
      <c r="D139">
        <v>5120.5799999999908</v>
      </c>
      <c r="E139" cm="1">
        <f t="array" ref="E139">_xlfn.IFS(B139&lt;=PERCENTILE($B$3:$B$5882,0.2),5,B139&lt;=PERCENTILE($B$3:$B$5882,0.4),4,B139&lt;=PERCENTILE($B$3:$B$5882,0.6),3,B139&lt;=PERCENTILE($B$3:$B$5882,0.8),2,TRUE,1)</f>
        <v>5</v>
      </c>
      <c r="F139" cm="1">
        <f t="array" ref="F139">_xlfn.IFS(C139&lt;=PERCENTILE($C$3:$C$5882,0.2),1,C139&lt;=PERCENTILE($C$3:$C$5882,0.4),2,C139&lt;=PERCENTILE($C$3:$C$5882,0.6),3,C139&lt;=PERCENTILE($C$3:$C$5882,0.8),4,TRUE,5)</f>
        <v>5</v>
      </c>
      <c r="G139" cm="1">
        <f t="array" ref="G139">_xlfn.IFS(D139&lt;=PERCENTILE($D$3:$D$5882,0.2),1,D139&lt;=PERCENTILE($D$3:$D$5882,0.4),2,D139&lt;=PERCENTILE($D$3:$D$5882,0.6),3,D139&lt;=PERCENTILE($D$3:$D$5882,0.8),4,TRUE,5)</f>
        <v>5</v>
      </c>
      <c r="H139" s="3" t="str" cm="1">
        <f t="array" ref="H139">_xlfn.IFS(AND(E139&gt;=4,F139&gt;=4,G139&gt;=4),"Champions",AND(E139&gt;=3,F139&gt;=3,G139&gt;=3),"Loyal Customers",AND(E139&lt;=2,F139&gt;=3),"At Risk",AND(E139&lt;=2,F139&lt;=2,G139&lt;=2),"Lost",AND(E139&gt;=4,F139&lt;=2),"New/Promising",TRUE,"Needs Attention")</f>
        <v>Champions</v>
      </c>
      <c r="I139" s="3" t="str">
        <f t="shared" si="6"/>
        <v>Active</v>
      </c>
      <c r="J139" s="3" t="str">
        <f>_xlfn.XLOOKUP(A139,'Country_Lookup'!$D:$D,'Country_Lookup'!$E:$E)</f>
        <v>Sweden</v>
      </c>
    </row>
    <row r="140" spans="1:10" x14ac:dyDescent="0.3">
      <c r="A140">
        <v>12484</v>
      </c>
      <c r="B140">
        <v>32</v>
      </c>
      <c r="C140">
        <v>12</v>
      </c>
      <c r="D140">
        <v>6370.1499999999396</v>
      </c>
      <c r="E140" cm="1">
        <f t="array" ref="E140">_xlfn.IFS(B140&lt;=PERCENTILE($B$3:$B$5882,0.2),5,B140&lt;=PERCENTILE($B$3:$B$5882,0.4),4,B140&lt;=PERCENTILE($B$3:$B$5882,0.6),3,B140&lt;=PERCENTILE($B$3:$B$5882,0.8),2,TRUE,1)</f>
        <v>4</v>
      </c>
      <c r="F140" cm="1">
        <f t="array" ref="F140">_xlfn.IFS(C140&lt;=PERCENTILE($C$3:$C$5882,0.2),1,C140&lt;=PERCENTILE($C$3:$C$5882,0.4),2,C140&lt;=PERCENTILE($C$3:$C$5882,0.6),3,C140&lt;=PERCENTILE($C$3:$C$5882,0.8),4,TRUE,5)</f>
        <v>5</v>
      </c>
      <c r="G140" cm="1">
        <f t="array" ref="G140">_xlfn.IFS(D140&lt;=PERCENTILE($D$3:$D$5882,0.2),1,D140&lt;=PERCENTILE($D$3:$D$5882,0.4),2,D140&lt;=PERCENTILE($D$3:$D$5882,0.6),3,D140&lt;=PERCENTILE($D$3:$D$5882,0.8),4,TRUE,5)</f>
        <v>5</v>
      </c>
      <c r="H140" s="3" t="str" cm="1">
        <f t="array" ref="H140">_xlfn.IFS(AND(E140&gt;=4,F140&gt;=4,G140&gt;=4),"Champions",AND(E140&gt;=3,F140&gt;=3,G140&gt;=3),"Loyal Customers",AND(E140&lt;=2,F140&gt;=3),"At Risk",AND(E140&lt;=2,F140&lt;=2,G140&lt;=2),"Lost",AND(E140&gt;=4,F140&lt;=2),"New/Promising",TRUE,"Needs Attention")</f>
        <v>Champions</v>
      </c>
      <c r="I140" s="3" t="str">
        <f t="shared" si="6"/>
        <v>Active</v>
      </c>
      <c r="J140" s="3" t="str">
        <f>_xlfn.XLOOKUP(A140,'Country_Lookup'!$D:$D,'Country_Lookup'!$E:$E)</f>
        <v>Spain</v>
      </c>
    </row>
    <row r="141" spans="1:10" x14ac:dyDescent="0.3">
      <c r="A141">
        <v>12485</v>
      </c>
      <c r="B141">
        <v>529</v>
      </c>
      <c r="C141">
        <v>1</v>
      </c>
      <c r="D141">
        <v>708.09999999999968</v>
      </c>
      <c r="E141" cm="1">
        <f t="array" ref="E141">_xlfn.IFS(B141&lt;=PERCENTILE($B$3:$B$5882,0.2),5,B141&lt;=PERCENTILE($B$3:$B$5882,0.4),4,B141&lt;=PERCENTILE($B$3:$B$5882,0.6),3,B141&lt;=PERCENTILE($B$3:$B$5882,0.8),2,TRUE,1)</f>
        <v>1</v>
      </c>
      <c r="F141" cm="1">
        <f t="array" ref="F141">_xlfn.IFS(C141&lt;=PERCENTILE($C$3:$C$5882,0.2),1,C141&lt;=PERCENTILE($C$3:$C$5882,0.4),2,C141&lt;=PERCENTILE($C$3:$C$5882,0.6),3,C141&lt;=PERCENTILE($C$3:$C$5882,0.8),4,TRUE,5)</f>
        <v>1</v>
      </c>
      <c r="G141" cm="1">
        <f t="array" ref="G141">_xlfn.IFS(D141&lt;=PERCENTILE($D$3:$D$5882,0.2),1,D141&lt;=PERCENTILE($D$3:$D$5882,0.4),2,D141&lt;=PERCENTILE($D$3:$D$5882,0.6),3,D141&lt;=PERCENTILE($D$3:$D$5882,0.8),4,TRUE,5)</f>
        <v>3</v>
      </c>
      <c r="H141" s="3" t="str" cm="1">
        <f t="array" ref="H141">_xlfn.IFS(AND(E141&gt;=4,F141&gt;=4,G141&gt;=4),"Champions",AND(E141&gt;=3,F141&gt;=3,G141&gt;=3),"Loyal Customers",AND(E141&lt;=2,F141&gt;=3),"At Risk",AND(E141&lt;=2,F141&lt;=2,G141&lt;=2),"Lost",AND(E141&gt;=4,F141&lt;=2),"New/Promising",TRUE,"Needs Attention")</f>
        <v>Needs Attention</v>
      </c>
      <c r="I141" s="3" t="str">
        <f t="shared" si="6"/>
        <v>Churned</v>
      </c>
      <c r="J141" s="3" t="str">
        <f>_xlfn.XLOOKUP(A141,'Country_Lookup'!$D:$D,'Country_Lookup'!$E:$E)</f>
        <v>Sweden</v>
      </c>
    </row>
    <row r="142" spans="1:10" x14ac:dyDescent="0.3">
      <c r="A142">
        <v>12486</v>
      </c>
      <c r="B142">
        <v>431</v>
      </c>
      <c r="C142">
        <v>1</v>
      </c>
      <c r="D142">
        <v>1037.2799999999993</v>
      </c>
      <c r="E142" cm="1">
        <f t="array" ref="E142">_xlfn.IFS(B142&lt;=PERCENTILE($B$3:$B$5882,0.2),5,B142&lt;=PERCENTILE($B$3:$B$5882,0.4),4,B142&lt;=PERCENTILE($B$3:$B$5882,0.6),3,B142&lt;=PERCENTILE($B$3:$B$5882,0.8),2,TRUE,1)</f>
        <v>1</v>
      </c>
      <c r="F142" cm="1">
        <f t="array" ref="F142">_xlfn.IFS(C142&lt;=PERCENTILE($C$3:$C$5882,0.2),1,C142&lt;=PERCENTILE($C$3:$C$5882,0.4),2,C142&lt;=PERCENTILE($C$3:$C$5882,0.6),3,C142&lt;=PERCENTILE($C$3:$C$5882,0.8),4,TRUE,5)</f>
        <v>1</v>
      </c>
      <c r="G142" cm="1">
        <f t="array" ref="G142">_xlfn.IFS(D142&lt;=PERCENTILE($D$3:$D$5882,0.2),1,D142&lt;=PERCENTILE($D$3:$D$5882,0.4),2,D142&lt;=PERCENTILE($D$3:$D$5882,0.6),3,D142&lt;=PERCENTILE($D$3:$D$5882,0.8),4,TRUE,5)</f>
        <v>3</v>
      </c>
      <c r="H142" s="3" t="str" cm="1">
        <f t="array" ref="H142">_xlfn.IFS(AND(E142&gt;=4,F142&gt;=4,G142&gt;=4),"Champions",AND(E142&gt;=3,F142&gt;=3,G142&gt;=3),"Loyal Customers",AND(E142&lt;=2,F142&gt;=3),"At Risk",AND(E142&lt;=2,F142&lt;=2,G142&lt;=2),"Lost",AND(E142&gt;=4,F142&lt;=2),"New/Promising",TRUE,"Needs Attention")</f>
        <v>Needs Attention</v>
      </c>
      <c r="I142" s="3" t="str">
        <f t="shared" si="6"/>
        <v>Churned</v>
      </c>
      <c r="J142" s="3" t="str">
        <f>_xlfn.XLOOKUP(A142,'Country_Lookup'!$D:$D,'Country_Lookup'!$E:$E)</f>
        <v>Sweden</v>
      </c>
    </row>
    <row r="143" spans="1:10" x14ac:dyDescent="0.3">
      <c r="A143">
        <v>12487</v>
      </c>
      <c r="B143">
        <v>730</v>
      </c>
      <c r="C143">
        <v>1</v>
      </c>
      <c r="D143">
        <v>285.29999999999995</v>
      </c>
      <c r="E143" cm="1">
        <f t="array" ref="E143">_xlfn.IFS(B143&lt;=PERCENTILE($B$3:$B$5882,0.2),5,B143&lt;=PERCENTILE($B$3:$B$5882,0.4),4,B143&lt;=PERCENTILE($B$3:$B$5882,0.6),3,B143&lt;=PERCENTILE($B$3:$B$5882,0.8),2,TRUE,1)</f>
        <v>1</v>
      </c>
      <c r="F143" cm="1">
        <f t="array" ref="F143">_xlfn.IFS(C143&lt;=PERCENTILE($C$3:$C$5882,0.2),1,C143&lt;=PERCENTILE($C$3:$C$5882,0.4),2,C143&lt;=PERCENTILE($C$3:$C$5882,0.6),3,C143&lt;=PERCENTILE($C$3:$C$5882,0.8),4,TRUE,5)</f>
        <v>1</v>
      </c>
      <c r="G143" cm="1">
        <f t="array" ref="G143">_xlfn.IFS(D143&lt;=PERCENTILE($D$3:$D$5882,0.2),1,D143&lt;=PERCENTILE($D$3:$D$5882,0.4),2,D143&lt;=PERCENTILE($D$3:$D$5882,0.6),3,D143&lt;=PERCENTILE($D$3:$D$5882,0.8),4,TRUE,5)</f>
        <v>1</v>
      </c>
      <c r="H143" s="3" t="str" cm="1">
        <f t="array" ref="H143">_xlfn.IFS(AND(E143&gt;=4,F143&gt;=4,G143&gt;=4),"Champions",AND(E143&gt;=3,F143&gt;=3,G143&gt;=3),"Loyal Customers",AND(E143&lt;=2,F143&gt;=3),"At Risk",AND(E143&lt;=2,F143&lt;=2,G143&lt;=2),"Lost",AND(E143&gt;=4,F143&lt;=2),"New/Promising",TRUE,"Needs Attention")</f>
        <v>Lost</v>
      </c>
      <c r="I143" s="3" t="str">
        <f t="shared" si="6"/>
        <v>Churned</v>
      </c>
      <c r="J143" s="3" t="str">
        <f>_xlfn.XLOOKUP(A143,'Country_Lookup'!$D:$D,'Country_Lookup'!$E:$E)</f>
        <v>Sweden</v>
      </c>
    </row>
    <row r="144" spans="1:10" x14ac:dyDescent="0.3">
      <c r="A144">
        <v>12488</v>
      </c>
      <c r="B144">
        <v>9</v>
      </c>
      <c r="C144">
        <v>3</v>
      </c>
      <c r="D144">
        <v>1298.6600000000021</v>
      </c>
      <c r="E144" cm="1">
        <f t="array" ref="E144">_xlfn.IFS(B144&lt;=PERCENTILE($B$3:$B$5882,0.2),5,B144&lt;=PERCENTILE($B$3:$B$5882,0.4),4,B144&lt;=PERCENTILE($B$3:$B$5882,0.6),3,B144&lt;=PERCENTILE($B$3:$B$5882,0.8),2,TRUE,1)</f>
        <v>5</v>
      </c>
      <c r="F144" cm="1">
        <f t="array" ref="F144">_xlfn.IFS(C144&lt;=PERCENTILE($C$3:$C$5882,0.2),1,C144&lt;=PERCENTILE($C$3:$C$5882,0.4),2,C144&lt;=PERCENTILE($C$3:$C$5882,0.6),3,C144&lt;=PERCENTILE($C$3:$C$5882,0.8),4,TRUE,5)</f>
        <v>3</v>
      </c>
      <c r="G144" cm="1">
        <f t="array" ref="G144">_xlfn.IFS(D144&lt;=PERCENTILE($D$3:$D$5882,0.2),1,D144&lt;=PERCENTILE($D$3:$D$5882,0.4),2,D144&lt;=PERCENTILE($D$3:$D$5882,0.6),3,D144&lt;=PERCENTILE($D$3:$D$5882,0.8),4,TRUE,5)</f>
        <v>4</v>
      </c>
      <c r="H144" s="3" t="str" cm="1">
        <f t="array" ref="H144">_xlfn.IFS(AND(E144&gt;=4,F144&gt;=4,G144&gt;=4),"Champions",AND(E144&gt;=3,F144&gt;=3,G144&gt;=3),"Loyal Customers",AND(E144&lt;=2,F144&gt;=3),"At Risk",AND(E144&lt;=2,F144&lt;=2,G144&lt;=2),"Lost",AND(E144&gt;=4,F144&lt;=2),"New/Promising",TRUE,"Needs Attention")</f>
        <v>Loyal Customers</v>
      </c>
      <c r="I144" s="3" t="str">
        <f t="shared" si="6"/>
        <v>Active</v>
      </c>
      <c r="J144" s="3" t="str">
        <f>_xlfn.XLOOKUP(A144,'Country_Lookup'!$D:$D,'Country_Lookup'!$E:$E)</f>
        <v>France</v>
      </c>
    </row>
    <row r="145" spans="1:10" x14ac:dyDescent="0.3">
      <c r="A145">
        <v>12489</v>
      </c>
      <c r="B145">
        <v>336</v>
      </c>
      <c r="C145">
        <v>1</v>
      </c>
      <c r="D145">
        <v>334.93</v>
      </c>
      <c r="E145" cm="1">
        <f t="array" ref="E145">_xlfn.IFS(B145&lt;=PERCENTILE($B$3:$B$5882,0.2),5,B145&lt;=PERCENTILE($B$3:$B$5882,0.4),4,B145&lt;=PERCENTILE($B$3:$B$5882,0.6),3,B145&lt;=PERCENTILE($B$3:$B$5882,0.8),2,TRUE,1)</f>
        <v>2</v>
      </c>
      <c r="F145" cm="1">
        <f t="array" ref="F145">_xlfn.IFS(C145&lt;=PERCENTILE($C$3:$C$5882,0.2),1,C145&lt;=PERCENTILE($C$3:$C$5882,0.4),2,C145&lt;=PERCENTILE($C$3:$C$5882,0.6),3,C145&lt;=PERCENTILE($C$3:$C$5882,0.8),4,TRUE,5)</f>
        <v>1</v>
      </c>
      <c r="G145" cm="1">
        <f t="array" ref="G145">_xlfn.IFS(D145&lt;=PERCENTILE($D$3:$D$5882,0.2),1,D145&lt;=PERCENTILE($D$3:$D$5882,0.4),2,D145&lt;=PERCENTILE($D$3:$D$5882,0.6),3,D145&lt;=PERCENTILE($D$3:$D$5882,0.8),4,TRUE,5)</f>
        <v>2</v>
      </c>
      <c r="H145" s="3" t="str" cm="1">
        <f t="array" ref="H145">_xlfn.IFS(AND(E145&gt;=4,F145&gt;=4,G145&gt;=4),"Champions",AND(E145&gt;=3,F145&gt;=3,G145&gt;=3),"Loyal Customers",AND(E145&lt;=2,F145&gt;=3),"At Risk",AND(E145&lt;=2,F145&lt;=2,G145&lt;=2),"Lost",AND(E145&gt;=4,F145&lt;=2),"New/Promising",TRUE,"Needs Attention")</f>
        <v>Lost</v>
      </c>
      <c r="I145" s="3" t="str">
        <f t="shared" si="6"/>
        <v>Churned</v>
      </c>
      <c r="J145" s="3" t="str">
        <f>_xlfn.XLOOKUP(A145,'Country_Lookup'!$D:$D,'Country_Lookup'!$E:$E)</f>
        <v>France</v>
      </c>
    </row>
    <row r="146" spans="1:10" x14ac:dyDescent="0.3">
      <c r="A146">
        <v>12490</v>
      </c>
      <c r="B146">
        <v>5</v>
      </c>
      <c r="C146">
        <v>21</v>
      </c>
      <c r="D146">
        <v>9823.6400000000122</v>
      </c>
      <c r="E146" cm="1">
        <f t="array" ref="E146">_xlfn.IFS(B146&lt;=PERCENTILE($B$3:$B$5882,0.2),5,B146&lt;=PERCENTILE($B$3:$B$5882,0.4),4,B146&lt;=PERCENTILE($B$3:$B$5882,0.6),3,B146&lt;=PERCENTILE($B$3:$B$5882,0.8),2,TRUE,1)</f>
        <v>5</v>
      </c>
      <c r="F146" cm="1">
        <f t="array" ref="F146">_xlfn.IFS(C146&lt;=PERCENTILE($C$3:$C$5882,0.2),1,C146&lt;=PERCENTILE($C$3:$C$5882,0.4),2,C146&lt;=PERCENTILE($C$3:$C$5882,0.6),3,C146&lt;=PERCENTILE($C$3:$C$5882,0.8),4,TRUE,5)</f>
        <v>5</v>
      </c>
      <c r="G146" cm="1">
        <f t="array" ref="G146">_xlfn.IFS(D146&lt;=PERCENTILE($D$3:$D$5882,0.2),1,D146&lt;=PERCENTILE($D$3:$D$5882,0.4),2,D146&lt;=PERCENTILE($D$3:$D$5882,0.6),3,D146&lt;=PERCENTILE($D$3:$D$5882,0.8),4,TRUE,5)</f>
        <v>5</v>
      </c>
      <c r="H146" s="3" t="str" cm="1">
        <f t="array" ref="H146">_xlfn.IFS(AND(E146&gt;=4,F146&gt;=4,G146&gt;=4),"Champions",AND(E146&gt;=3,F146&gt;=3,G146&gt;=3),"Loyal Customers",AND(E146&lt;=2,F146&gt;=3),"At Risk",AND(E146&lt;=2,F146&lt;=2,G146&lt;=2),"Lost",AND(E146&gt;=4,F146&lt;=2),"New/Promising",TRUE,"Needs Attention")</f>
        <v>Champions</v>
      </c>
      <c r="I146" s="3" t="str">
        <f t="shared" si="6"/>
        <v>Active</v>
      </c>
      <c r="J146" s="3" t="str">
        <f>_xlfn.XLOOKUP(A146,'Country_Lookup'!$D:$D,'Country_Lookup'!$E:$E)</f>
        <v>France</v>
      </c>
    </row>
    <row r="147" spans="1:10" x14ac:dyDescent="0.3">
      <c r="A147">
        <v>12491</v>
      </c>
      <c r="B147">
        <v>38</v>
      </c>
      <c r="C147">
        <v>1</v>
      </c>
      <c r="D147">
        <v>460.39999999999975</v>
      </c>
      <c r="E147" cm="1">
        <f t="array" ref="E147">_xlfn.IFS(B147&lt;=PERCENTILE($B$3:$B$5882,0.2),5,B147&lt;=PERCENTILE($B$3:$B$5882,0.4),4,B147&lt;=PERCENTILE($B$3:$B$5882,0.6),3,B147&lt;=PERCENTILE($B$3:$B$5882,0.8),2,TRUE,1)</f>
        <v>4</v>
      </c>
      <c r="F147" cm="1">
        <f t="array" ref="F147">_xlfn.IFS(C147&lt;=PERCENTILE($C$3:$C$5882,0.2),1,C147&lt;=PERCENTILE($C$3:$C$5882,0.4),2,C147&lt;=PERCENTILE($C$3:$C$5882,0.6),3,C147&lt;=PERCENTILE($C$3:$C$5882,0.8),4,TRUE,5)</f>
        <v>1</v>
      </c>
      <c r="G147" cm="1">
        <f t="array" ref="G147">_xlfn.IFS(D147&lt;=PERCENTILE($D$3:$D$5882,0.2),1,D147&lt;=PERCENTILE($D$3:$D$5882,0.4),2,D147&lt;=PERCENTILE($D$3:$D$5882,0.6),3,D147&lt;=PERCENTILE($D$3:$D$5882,0.8),4,TRUE,5)</f>
        <v>2</v>
      </c>
      <c r="H147" s="3" t="str" cm="1">
        <f t="array" ref="H147">_xlfn.IFS(AND(E147&gt;=4,F147&gt;=4,G147&gt;=4),"Champions",AND(E147&gt;=3,F147&gt;=3,G147&gt;=3),"Loyal Customers",AND(E147&lt;=2,F147&gt;=3),"At Risk",AND(E147&lt;=2,F147&lt;=2,G147&lt;=2),"Lost",AND(E147&gt;=4,F147&lt;=2),"New/Promising",TRUE,"Needs Attention")</f>
        <v>New/Promising</v>
      </c>
      <c r="I147" s="3" t="str">
        <f t="shared" si="6"/>
        <v>Active</v>
      </c>
      <c r="J147" s="3" t="str">
        <f>_xlfn.XLOOKUP(A147,'Country_Lookup'!$D:$D,'Country_Lookup'!$E:$E)</f>
        <v>France</v>
      </c>
    </row>
    <row r="148" spans="1:10" x14ac:dyDescent="0.3">
      <c r="A148">
        <v>12492</v>
      </c>
      <c r="B148">
        <v>63</v>
      </c>
      <c r="C148">
        <v>3</v>
      </c>
      <c r="D148">
        <v>715.20999999999935</v>
      </c>
      <c r="E148" cm="1">
        <f t="array" ref="E148">_xlfn.IFS(B148&lt;=PERCENTILE($B$3:$B$5882,0.2),5,B148&lt;=PERCENTILE($B$3:$B$5882,0.4),4,B148&lt;=PERCENTILE($B$3:$B$5882,0.6),3,B148&lt;=PERCENTILE($B$3:$B$5882,0.8),2,TRUE,1)</f>
        <v>3</v>
      </c>
      <c r="F148" cm="1">
        <f t="array" ref="F148">_xlfn.IFS(C148&lt;=PERCENTILE($C$3:$C$5882,0.2),1,C148&lt;=PERCENTILE($C$3:$C$5882,0.4),2,C148&lt;=PERCENTILE($C$3:$C$5882,0.6),3,C148&lt;=PERCENTILE($C$3:$C$5882,0.8),4,TRUE,5)</f>
        <v>3</v>
      </c>
      <c r="G148" cm="1">
        <f t="array" ref="G148">_xlfn.IFS(D148&lt;=PERCENTILE($D$3:$D$5882,0.2),1,D148&lt;=PERCENTILE($D$3:$D$5882,0.4),2,D148&lt;=PERCENTILE($D$3:$D$5882,0.6),3,D148&lt;=PERCENTILE($D$3:$D$5882,0.8),4,TRUE,5)</f>
        <v>3</v>
      </c>
      <c r="H148" s="3" t="str" cm="1">
        <f t="array" ref="H148">_xlfn.IFS(AND(E148&gt;=4,F148&gt;=4,G148&gt;=4),"Champions",AND(E148&gt;=3,F148&gt;=3,G148&gt;=3),"Loyal Customers",AND(E148&lt;=2,F148&gt;=3),"At Risk",AND(E148&lt;=2,F148&lt;=2,G148&lt;=2),"Lost",AND(E148&gt;=4,F148&lt;=2),"New/Promising",TRUE,"Needs Attention")</f>
        <v>Loyal Customers</v>
      </c>
      <c r="I148" s="3" t="str">
        <f t="shared" si="6"/>
        <v>Active</v>
      </c>
      <c r="J148" s="3" t="str">
        <f>_xlfn.XLOOKUP(A148,'Country_Lookup'!$D:$D,'Country_Lookup'!$E:$E)</f>
        <v>Germany</v>
      </c>
    </row>
    <row r="149" spans="1:10" x14ac:dyDescent="0.3">
      <c r="A149">
        <v>12493</v>
      </c>
      <c r="B149">
        <v>165</v>
      </c>
      <c r="C149">
        <v>2</v>
      </c>
      <c r="D149">
        <v>433.73999999999984</v>
      </c>
      <c r="E149" cm="1">
        <f t="array" ref="E149">_xlfn.IFS(B149&lt;=PERCENTILE($B$3:$B$5882,0.2),5,B149&lt;=PERCENTILE($B$3:$B$5882,0.4),4,B149&lt;=PERCENTILE($B$3:$B$5882,0.6),3,B149&lt;=PERCENTILE($B$3:$B$5882,0.8),2,TRUE,1)</f>
        <v>3</v>
      </c>
      <c r="F149" cm="1">
        <f t="array" ref="F149">_xlfn.IFS(C149&lt;=PERCENTILE($C$3:$C$5882,0.2),1,C149&lt;=PERCENTILE($C$3:$C$5882,0.4),2,C149&lt;=PERCENTILE($C$3:$C$5882,0.6),3,C149&lt;=PERCENTILE($C$3:$C$5882,0.8),4,TRUE,5)</f>
        <v>2</v>
      </c>
      <c r="G149" cm="1">
        <f t="array" ref="G149">_xlfn.IFS(D149&lt;=PERCENTILE($D$3:$D$5882,0.2),1,D149&lt;=PERCENTILE($D$3:$D$5882,0.4),2,D149&lt;=PERCENTILE($D$3:$D$5882,0.6),3,D149&lt;=PERCENTILE($D$3:$D$5882,0.8),4,TRUE,5)</f>
        <v>2</v>
      </c>
      <c r="H149" s="3" t="str" cm="1">
        <f t="array" ref="H149">_xlfn.IFS(AND(E149&gt;=4,F149&gt;=4,G149&gt;=4),"Champions",AND(E149&gt;=3,F149&gt;=3,G149&gt;=3),"Loyal Customers",AND(E149&lt;=2,F149&gt;=3),"At Risk",AND(E149&lt;=2,F149&lt;=2,G149&lt;=2),"Lost",AND(E149&gt;=4,F149&lt;=2),"New/Promising",TRUE,"Needs Attention")</f>
        <v>Needs Attention</v>
      </c>
      <c r="I149" s="3" t="str">
        <f t="shared" si="6"/>
        <v>Churned</v>
      </c>
      <c r="J149" s="3" t="str">
        <f>_xlfn.XLOOKUP(A149,'Country_Lookup'!$D:$D,'Country_Lookup'!$E:$E)</f>
        <v>France</v>
      </c>
    </row>
    <row r="150" spans="1:10" x14ac:dyDescent="0.3">
      <c r="A150">
        <v>12494</v>
      </c>
      <c r="B150">
        <v>15</v>
      </c>
      <c r="C150">
        <v>9</v>
      </c>
      <c r="D150">
        <v>1872.8699999999974</v>
      </c>
      <c r="E150" cm="1">
        <f t="array" ref="E150">_xlfn.IFS(B150&lt;=PERCENTILE($B$3:$B$5882,0.2),5,B150&lt;=PERCENTILE($B$3:$B$5882,0.4),4,B150&lt;=PERCENTILE($B$3:$B$5882,0.6),3,B150&lt;=PERCENTILE($B$3:$B$5882,0.8),2,TRUE,1)</f>
        <v>5</v>
      </c>
      <c r="F150" cm="1">
        <f t="array" ref="F150">_xlfn.IFS(C150&lt;=PERCENTILE($C$3:$C$5882,0.2),1,C150&lt;=PERCENTILE($C$3:$C$5882,0.4),2,C150&lt;=PERCENTILE($C$3:$C$5882,0.6),3,C150&lt;=PERCENTILE($C$3:$C$5882,0.8),4,TRUE,5)</f>
        <v>5</v>
      </c>
      <c r="G150" cm="1">
        <f t="array" ref="G150">_xlfn.IFS(D150&lt;=PERCENTILE($D$3:$D$5882,0.2),1,D150&lt;=PERCENTILE($D$3:$D$5882,0.4),2,D150&lt;=PERCENTILE($D$3:$D$5882,0.6),3,D150&lt;=PERCENTILE($D$3:$D$5882,0.8),4,TRUE,5)</f>
        <v>4</v>
      </c>
      <c r="H150" s="3" t="str" cm="1">
        <f t="array" ref="H150">_xlfn.IFS(AND(E150&gt;=4,F150&gt;=4,G150&gt;=4),"Champions",AND(E150&gt;=3,F150&gt;=3,G150&gt;=3),"Loyal Customers",AND(E150&lt;=2,F150&gt;=3),"At Risk",AND(E150&lt;=2,F150&lt;=2,G150&lt;=2),"Lost",AND(E150&gt;=4,F150&lt;=2),"New/Promising",TRUE,"Needs Attention")</f>
        <v>Champions</v>
      </c>
      <c r="I150" s="3" t="str">
        <f t="shared" si="6"/>
        <v>Active</v>
      </c>
      <c r="J150" s="3" t="str">
        <f>_xlfn.XLOOKUP(A150,'Country_Lookup'!$D:$D,'Country_Lookup'!$E:$E)</f>
        <v>France</v>
      </c>
    </row>
    <row r="151" spans="1:10" x14ac:dyDescent="0.3">
      <c r="A151">
        <v>12495</v>
      </c>
      <c r="B151">
        <v>640</v>
      </c>
      <c r="C151">
        <v>1</v>
      </c>
      <c r="D151">
        <v>357.39999999999975</v>
      </c>
      <c r="E151" cm="1">
        <f t="array" ref="E151">_xlfn.IFS(B151&lt;=PERCENTILE($B$3:$B$5882,0.2),5,B151&lt;=PERCENTILE($B$3:$B$5882,0.4),4,B151&lt;=PERCENTILE($B$3:$B$5882,0.6),3,B151&lt;=PERCENTILE($B$3:$B$5882,0.8),2,TRUE,1)</f>
        <v>1</v>
      </c>
      <c r="F151" cm="1">
        <f t="array" ref="F151">_xlfn.IFS(C151&lt;=PERCENTILE($C$3:$C$5882,0.2),1,C151&lt;=PERCENTILE($C$3:$C$5882,0.4),2,C151&lt;=PERCENTILE($C$3:$C$5882,0.6),3,C151&lt;=PERCENTILE($C$3:$C$5882,0.8),4,TRUE,5)</f>
        <v>1</v>
      </c>
      <c r="G151" cm="1">
        <f t="array" ref="G151">_xlfn.IFS(D151&lt;=PERCENTILE($D$3:$D$5882,0.2),1,D151&lt;=PERCENTILE($D$3:$D$5882,0.4),2,D151&lt;=PERCENTILE($D$3:$D$5882,0.6),3,D151&lt;=PERCENTILE($D$3:$D$5882,0.8),4,TRUE,5)</f>
        <v>2</v>
      </c>
      <c r="H151" s="3" t="str" cm="1">
        <f t="array" ref="H151">_xlfn.IFS(AND(E151&gt;=4,F151&gt;=4,G151&gt;=4),"Champions",AND(E151&gt;=3,F151&gt;=3,G151&gt;=3),"Loyal Customers",AND(E151&lt;=2,F151&gt;=3),"At Risk",AND(E151&lt;=2,F151&lt;=2,G151&lt;=2),"Lost",AND(E151&gt;=4,F151&lt;=2),"New/Promising",TRUE,"Needs Attention")</f>
        <v>Lost</v>
      </c>
      <c r="I151" s="3" t="str">
        <f t="shared" si="6"/>
        <v>Churned</v>
      </c>
      <c r="J151" s="3" t="str">
        <f>_xlfn.XLOOKUP(A151,'Country_Lookup'!$D:$D,'Country_Lookup'!$E:$E)</f>
        <v>Sweden</v>
      </c>
    </row>
    <row r="152" spans="1:10" x14ac:dyDescent="0.3">
      <c r="A152">
        <v>12496</v>
      </c>
      <c r="B152">
        <v>620</v>
      </c>
      <c r="C152">
        <v>2</v>
      </c>
      <c r="D152">
        <v>54.090000000000025</v>
      </c>
      <c r="E152" cm="1">
        <f t="array" ref="E152">_xlfn.IFS(B152&lt;=PERCENTILE($B$3:$B$5882,0.2),5,B152&lt;=PERCENTILE($B$3:$B$5882,0.4),4,B152&lt;=PERCENTILE($B$3:$B$5882,0.6),3,B152&lt;=PERCENTILE($B$3:$B$5882,0.8),2,TRUE,1)</f>
        <v>1</v>
      </c>
      <c r="F152" cm="1">
        <f t="array" ref="F152">_xlfn.IFS(C152&lt;=PERCENTILE($C$3:$C$5882,0.2),1,C152&lt;=PERCENTILE($C$3:$C$5882,0.4),2,C152&lt;=PERCENTILE($C$3:$C$5882,0.6),3,C152&lt;=PERCENTILE($C$3:$C$5882,0.8),4,TRUE,5)</f>
        <v>2</v>
      </c>
      <c r="G152" cm="1">
        <f t="array" ref="G152">_xlfn.IFS(D152&lt;=PERCENTILE($D$3:$D$5882,0.2),1,D152&lt;=PERCENTILE($D$3:$D$5882,0.4),2,D152&lt;=PERCENTILE($D$3:$D$5882,0.6),3,D152&lt;=PERCENTILE($D$3:$D$5882,0.8),4,TRUE,5)</f>
        <v>1</v>
      </c>
      <c r="H152" s="3" t="str" cm="1">
        <f t="array" ref="H152">_xlfn.IFS(AND(E152&gt;=4,F152&gt;=4,G152&gt;=4),"Champions",AND(E152&gt;=3,F152&gt;=3,G152&gt;=3),"Loyal Customers",AND(E152&lt;=2,F152&gt;=3),"At Risk",AND(E152&lt;=2,F152&lt;=2,G152&lt;=2),"Lost",AND(E152&gt;=4,F152&lt;=2),"New/Promising",TRUE,"Needs Attention")</f>
        <v>Lost</v>
      </c>
      <c r="I152" s="3" t="str">
        <f t="shared" si="6"/>
        <v>Churned</v>
      </c>
      <c r="J152" s="3" t="str">
        <f>_xlfn.XLOOKUP(A152,'Country_Lookup'!$D:$D,'Country_Lookup'!$E:$E)</f>
        <v>Spain</v>
      </c>
    </row>
    <row r="153" spans="1:10" x14ac:dyDescent="0.3">
      <c r="A153">
        <v>12497</v>
      </c>
      <c r="B153">
        <v>81</v>
      </c>
      <c r="C153">
        <v>3</v>
      </c>
      <c r="D153">
        <v>6248.5</v>
      </c>
      <c r="E153" cm="1">
        <f t="array" ref="E153">_xlfn.IFS(B153&lt;=PERCENTILE($B$3:$B$5882,0.2),5,B153&lt;=PERCENTILE($B$3:$B$5882,0.4),4,B153&lt;=PERCENTILE($B$3:$B$5882,0.6),3,B153&lt;=PERCENTILE($B$3:$B$5882,0.8),2,TRUE,1)</f>
        <v>3</v>
      </c>
      <c r="F153" cm="1">
        <f t="array" ref="F153">_xlfn.IFS(C153&lt;=PERCENTILE($C$3:$C$5882,0.2),1,C153&lt;=PERCENTILE($C$3:$C$5882,0.4),2,C153&lt;=PERCENTILE($C$3:$C$5882,0.6),3,C153&lt;=PERCENTILE($C$3:$C$5882,0.8),4,TRUE,5)</f>
        <v>3</v>
      </c>
      <c r="G153" cm="1">
        <f t="array" ref="G153">_xlfn.IFS(D153&lt;=PERCENTILE($D$3:$D$5882,0.2),1,D153&lt;=PERCENTILE($D$3:$D$5882,0.4),2,D153&lt;=PERCENTILE($D$3:$D$5882,0.6),3,D153&lt;=PERCENTILE($D$3:$D$5882,0.8),4,TRUE,5)</f>
        <v>5</v>
      </c>
      <c r="H153" s="3" t="str" cm="1">
        <f t="array" ref="H153">_xlfn.IFS(AND(E153&gt;=4,F153&gt;=4,G153&gt;=4),"Champions",AND(E153&gt;=3,F153&gt;=3,G153&gt;=3),"Loyal Customers",AND(E153&lt;=2,F153&gt;=3),"At Risk",AND(E153&lt;=2,F153&lt;=2,G153&lt;=2),"Lost",AND(E153&gt;=4,F153&lt;=2),"New/Promising",TRUE,"Needs Attention")</f>
        <v>Loyal Customers</v>
      </c>
      <c r="I153" s="3" t="str">
        <f t="shared" si="6"/>
        <v>Active</v>
      </c>
      <c r="J153" s="3" t="str">
        <f>_xlfn.XLOOKUP(A153,'Country_Lookup'!$D:$D,'Country_Lookup'!$E:$E)</f>
        <v>Germany</v>
      </c>
    </row>
    <row r="154" spans="1:10" x14ac:dyDescent="0.3">
      <c r="A154">
        <v>12498</v>
      </c>
      <c r="B154">
        <v>21</v>
      </c>
      <c r="C154">
        <v>3</v>
      </c>
      <c r="D154">
        <v>403.69999999999993</v>
      </c>
      <c r="E154" cm="1">
        <f t="array" ref="E154">_xlfn.IFS(B154&lt;=PERCENTILE($B$3:$B$5882,0.2),5,B154&lt;=PERCENTILE($B$3:$B$5882,0.4),4,B154&lt;=PERCENTILE($B$3:$B$5882,0.6),3,B154&lt;=PERCENTILE($B$3:$B$5882,0.8),2,TRUE,1)</f>
        <v>4</v>
      </c>
      <c r="F154" cm="1">
        <f t="array" ref="F154">_xlfn.IFS(C154&lt;=PERCENTILE($C$3:$C$5882,0.2),1,C154&lt;=PERCENTILE($C$3:$C$5882,0.4),2,C154&lt;=PERCENTILE($C$3:$C$5882,0.6),3,C154&lt;=PERCENTILE($C$3:$C$5882,0.8),4,TRUE,5)</f>
        <v>3</v>
      </c>
      <c r="G154" cm="1">
        <f t="array" ref="G154">_xlfn.IFS(D154&lt;=PERCENTILE($D$3:$D$5882,0.2),1,D154&lt;=PERCENTILE($D$3:$D$5882,0.4),2,D154&lt;=PERCENTILE($D$3:$D$5882,0.6),3,D154&lt;=PERCENTILE($D$3:$D$5882,0.8),4,TRUE,5)</f>
        <v>2</v>
      </c>
      <c r="H154" s="3" t="str" cm="1">
        <f t="array" ref="H154">_xlfn.IFS(AND(E154&gt;=4,F154&gt;=4,G154&gt;=4),"Champions",AND(E154&gt;=3,F154&gt;=3,G154&gt;=3),"Loyal Customers",AND(E154&lt;=2,F154&gt;=3),"At Risk",AND(E154&lt;=2,F154&lt;=2,G154&lt;=2),"Lost",AND(E154&gt;=4,F154&lt;=2),"New/Promising",TRUE,"Needs Attention")</f>
        <v>Needs Attention</v>
      </c>
      <c r="I154" s="3" t="str">
        <f t="shared" si="6"/>
        <v>Active</v>
      </c>
      <c r="J154" s="3" t="str">
        <f>_xlfn.XLOOKUP(A154,'Country_Lookup'!$D:$D,'Country_Lookup'!$E:$E)</f>
        <v>Germany</v>
      </c>
    </row>
    <row r="155" spans="1:10" x14ac:dyDescent="0.3">
      <c r="A155">
        <v>12499</v>
      </c>
      <c r="B155">
        <v>560</v>
      </c>
      <c r="C155">
        <v>1</v>
      </c>
      <c r="D155">
        <v>393.71999999999986</v>
      </c>
      <c r="E155" cm="1">
        <f t="array" ref="E155">_xlfn.IFS(B155&lt;=PERCENTILE($B$3:$B$5882,0.2),5,B155&lt;=PERCENTILE($B$3:$B$5882,0.4),4,B155&lt;=PERCENTILE($B$3:$B$5882,0.6),3,B155&lt;=PERCENTILE($B$3:$B$5882,0.8),2,TRUE,1)</f>
        <v>1</v>
      </c>
      <c r="F155" cm="1">
        <f t="array" ref="F155">_xlfn.IFS(C155&lt;=PERCENTILE($C$3:$C$5882,0.2),1,C155&lt;=PERCENTILE($C$3:$C$5882,0.4),2,C155&lt;=PERCENTILE($C$3:$C$5882,0.6),3,C155&lt;=PERCENTILE($C$3:$C$5882,0.8),4,TRUE,5)</f>
        <v>1</v>
      </c>
      <c r="G155" cm="1">
        <f t="array" ref="G155">_xlfn.IFS(D155&lt;=PERCENTILE($D$3:$D$5882,0.2),1,D155&lt;=PERCENTILE($D$3:$D$5882,0.4),2,D155&lt;=PERCENTILE($D$3:$D$5882,0.6),3,D155&lt;=PERCENTILE($D$3:$D$5882,0.8),4,TRUE,5)</f>
        <v>2</v>
      </c>
      <c r="H155" s="3" t="str" cm="1">
        <f t="array" ref="H155">_xlfn.IFS(AND(E155&gt;=4,F155&gt;=4,G155&gt;=4),"Champions",AND(E155&gt;=3,F155&gt;=3,G155&gt;=3),"Loyal Customers",AND(E155&lt;=2,F155&gt;=3),"At Risk",AND(E155&lt;=2,F155&lt;=2,G155&lt;=2),"Lost",AND(E155&gt;=4,F155&lt;=2),"New/Promising",TRUE,"Needs Attention")</f>
        <v>Lost</v>
      </c>
      <c r="I155" s="3" t="str">
        <f t="shared" si="6"/>
        <v>Churned</v>
      </c>
      <c r="J155" s="3" t="str">
        <f>_xlfn.XLOOKUP(A155,'Country_Lookup'!$D:$D,'Country_Lookup'!$E:$E)</f>
        <v>Germany</v>
      </c>
    </row>
    <row r="156" spans="1:10" x14ac:dyDescent="0.3">
      <c r="A156">
        <v>12500</v>
      </c>
      <c r="B156">
        <v>23</v>
      </c>
      <c r="C156">
        <v>19</v>
      </c>
      <c r="D156">
        <v>5955.2099999999919</v>
      </c>
      <c r="E156" cm="1">
        <f t="array" ref="E156">_xlfn.IFS(B156&lt;=PERCENTILE($B$3:$B$5882,0.2),5,B156&lt;=PERCENTILE($B$3:$B$5882,0.4),4,B156&lt;=PERCENTILE($B$3:$B$5882,0.6),3,B156&lt;=PERCENTILE($B$3:$B$5882,0.8),2,TRUE,1)</f>
        <v>4</v>
      </c>
      <c r="F156" cm="1">
        <f t="array" ref="F156">_xlfn.IFS(C156&lt;=PERCENTILE($C$3:$C$5882,0.2),1,C156&lt;=PERCENTILE($C$3:$C$5882,0.4),2,C156&lt;=PERCENTILE($C$3:$C$5882,0.6),3,C156&lt;=PERCENTILE($C$3:$C$5882,0.8),4,TRUE,5)</f>
        <v>5</v>
      </c>
      <c r="G156" cm="1">
        <f t="array" ref="G156">_xlfn.IFS(D156&lt;=PERCENTILE($D$3:$D$5882,0.2),1,D156&lt;=PERCENTILE($D$3:$D$5882,0.4),2,D156&lt;=PERCENTILE($D$3:$D$5882,0.6),3,D156&lt;=PERCENTILE($D$3:$D$5882,0.8),4,TRUE,5)</f>
        <v>5</v>
      </c>
      <c r="H156" s="3" t="str" cm="1">
        <f t="array" ref="H156">_xlfn.IFS(AND(E156&gt;=4,F156&gt;=4,G156&gt;=4),"Champions",AND(E156&gt;=3,F156&gt;=3,G156&gt;=3),"Loyal Customers",AND(E156&lt;=2,F156&gt;=3),"At Risk",AND(E156&lt;=2,F156&lt;=2,G156&lt;=2),"Lost",AND(E156&gt;=4,F156&lt;=2),"New/Promising",TRUE,"Needs Attention")</f>
        <v>Champions</v>
      </c>
      <c r="I156" s="3" t="str">
        <f t="shared" si="6"/>
        <v>Active</v>
      </c>
      <c r="J156" s="3" t="str">
        <f>_xlfn.XLOOKUP(A156,'Country_Lookup'!$D:$D,'Country_Lookup'!$E:$E)</f>
        <v>Germany</v>
      </c>
    </row>
    <row r="157" spans="1:10" x14ac:dyDescent="0.3">
      <c r="A157">
        <v>12501</v>
      </c>
      <c r="B157">
        <v>336</v>
      </c>
      <c r="C157">
        <v>1</v>
      </c>
      <c r="D157">
        <v>2169.3900000000081</v>
      </c>
      <c r="E157" cm="1">
        <f t="array" ref="E157">_xlfn.IFS(B157&lt;=PERCENTILE($B$3:$B$5882,0.2),5,B157&lt;=PERCENTILE($B$3:$B$5882,0.4),4,B157&lt;=PERCENTILE($B$3:$B$5882,0.6),3,B157&lt;=PERCENTILE($B$3:$B$5882,0.8),2,TRUE,1)</f>
        <v>2</v>
      </c>
      <c r="F157" cm="1">
        <f t="array" ref="F157">_xlfn.IFS(C157&lt;=PERCENTILE($C$3:$C$5882,0.2),1,C157&lt;=PERCENTILE($C$3:$C$5882,0.4),2,C157&lt;=PERCENTILE($C$3:$C$5882,0.6),3,C157&lt;=PERCENTILE($C$3:$C$5882,0.8),4,TRUE,5)</f>
        <v>1</v>
      </c>
      <c r="G157" cm="1">
        <f t="array" ref="G157">_xlfn.IFS(D157&lt;=PERCENTILE($D$3:$D$5882,0.2),1,D157&lt;=PERCENTILE($D$3:$D$5882,0.4),2,D157&lt;=PERCENTILE($D$3:$D$5882,0.6),3,D157&lt;=PERCENTILE($D$3:$D$5882,0.8),4,TRUE,5)</f>
        <v>4</v>
      </c>
      <c r="H157" s="3" t="str" cm="1">
        <f t="array" ref="H157">_xlfn.IFS(AND(E157&gt;=4,F157&gt;=4,G157&gt;=4),"Champions",AND(E157&gt;=3,F157&gt;=3,G157&gt;=3),"Loyal Customers",AND(E157&lt;=2,F157&gt;=3),"At Risk",AND(E157&lt;=2,F157&lt;=2,G157&lt;=2),"Lost",AND(E157&gt;=4,F157&lt;=2),"New/Promising",TRUE,"Needs Attention")</f>
        <v>Needs Attention</v>
      </c>
      <c r="I157" s="3" t="str">
        <f t="shared" si="6"/>
        <v>Churned</v>
      </c>
      <c r="J157" s="3" t="str">
        <f>_xlfn.XLOOKUP(A157,'Country_Lookup'!$D:$D,'Country_Lookup'!$E:$E)</f>
        <v>Germany</v>
      </c>
    </row>
    <row r="158" spans="1:10" x14ac:dyDescent="0.3">
      <c r="A158">
        <v>12502</v>
      </c>
      <c r="B158">
        <v>95</v>
      </c>
      <c r="C158">
        <v>5</v>
      </c>
      <c r="D158">
        <v>3723.8699999999963</v>
      </c>
      <c r="E158" cm="1">
        <f t="array" ref="E158">_xlfn.IFS(B158&lt;=PERCENTILE($B$3:$B$5882,0.2),5,B158&lt;=PERCENTILE($B$3:$B$5882,0.4),4,B158&lt;=PERCENTILE($B$3:$B$5882,0.6),3,B158&lt;=PERCENTILE($B$3:$B$5882,0.8),2,TRUE,1)</f>
        <v>3</v>
      </c>
      <c r="F158" cm="1">
        <f t="array" ref="F158">_xlfn.IFS(C158&lt;=PERCENTILE($C$3:$C$5882,0.2),1,C158&lt;=PERCENTILE($C$3:$C$5882,0.4),2,C158&lt;=PERCENTILE($C$3:$C$5882,0.6),3,C158&lt;=PERCENTILE($C$3:$C$5882,0.8),4,TRUE,5)</f>
        <v>4</v>
      </c>
      <c r="G158" cm="1">
        <f t="array" ref="G158">_xlfn.IFS(D158&lt;=PERCENTILE($D$3:$D$5882,0.2),1,D158&lt;=PERCENTILE($D$3:$D$5882,0.4),2,D158&lt;=PERCENTILE($D$3:$D$5882,0.6),3,D158&lt;=PERCENTILE($D$3:$D$5882,0.8),4,TRUE,5)</f>
        <v>5</v>
      </c>
      <c r="H158" s="3" t="str" cm="1">
        <f t="array" ref="H158">_xlfn.IFS(AND(E158&gt;=4,F158&gt;=4,G158&gt;=4),"Champions",AND(E158&gt;=3,F158&gt;=3,G158&gt;=3),"Loyal Customers",AND(E158&lt;=2,F158&gt;=3),"At Risk",AND(E158&lt;=2,F158&lt;=2,G158&lt;=2),"Lost",AND(E158&gt;=4,F158&lt;=2),"New/Promising",TRUE,"Needs Attention")</f>
        <v>Loyal Customers</v>
      </c>
      <c r="I158" s="3" t="str">
        <f t="shared" si="6"/>
        <v>Churned</v>
      </c>
      <c r="J158" s="3" t="str">
        <f>_xlfn.XLOOKUP(A158,'Country_Lookup'!$D:$D,'Country_Lookup'!$E:$E)</f>
        <v>Spain</v>
      </c>
    </row>
    <row r="159" spans="1:10" x14ac:dyDescent="0.3">
      <c r="A159">
        <v>12503</v>
      </c>
      <c r="B159">
        <v>584</v>
      </c>
      <c r="C159">
        <v>1</v>
      </c>
      <c r="D159">
        <v>1126</v>
      </c>
      <c r="E159" cm="1">
        <f t="array" ref="E159">_xlfn.IFS(B159&lt;=PERCENTILE($B$3:$B$5882,0.2),5,B159&lt;=PERCENTILE($B$3:$B$5882,0.4),4,B159&lt;=PERCENTILE($B$3:$B$5882,0.6),3,B159&lt;=PERCENTILE($B$3:$B$5882,0.8),2,TRUE,1)</f>
        <v>1</v>
      </c>
      <c r="F159" cm="1">
        <f t="array" ref="F159">_xlfn.IFS(C159&lt;=PERCENTILE($C$3:$C$5882,0.2),1,C159&lt;=PERCENTILE($C$3:$C$5882,0.4),2,C159&lt;=PERCENTILE($C$3:$C$5882,0.6),3,C159&lt;=PERCENTILE($C$3:$C$5882,0.8),4,TRUE,5)</f>
        <v>1</v>
      </c>
      <c r="G159" cm="1">
        <f t="array" ref="G159">_xlfn.IFS(D159&lt;=PERCENTILE($D$3:$D$5882,0.2),1,D159&lt;=PERCENTILE($D$3:$D$5882,0.4),2,D159&lt;=PERCENTILE($D$3:$D$5882,0.6),3,D159&lt;=PERCENTILE($D$3:$D$5882,0.8),4,TRUE,5)</f>
        <v>3</v>
      </c>
      <c r="H159" s="3" t="str" cm="1">
        <f t="array" ref="H159">_xlfn.IFS(AND(E159&gt;=4,F159&gt;=4,G159&gt;=4),"Champions",AND(E159&gt;=3,F159&gt;=3,G159&gt;=3),"Loyal Customers",AND(E159&lt;=2,F159&gt;=3),"At Risk",AND(E159&lt;=2,F159&lt;=2,G159&lt;=2),"Lost",AND(E159&gt;=4,F159&lt;=2),"New/Promising",TRUE,"Needs Attention")</f>
        <v>Needs Attention</v>
      </c>
      <c r="I159" s="3" t="str">
        <f t="shared" si="6"/>
        <v>Churned</v>
      </c>
      <c r="J159" s="3" t="str">
        <f>_xlfn.XLOOKUP(A159,'Country_Lookup'!$D:$D,'Country_Lookup'!$E:$E)</f>
        <v>Spain</v>
      </c>
    </row>
    <row r="160" spans="1:10" x14ac:dyDescent="0.3">
      <c r="A160">
        <v>12504</v>
      </c>
      <c r="B160">
        <v>18</v>
      </c>
      <c r="C160">
        <v>4</v>
      </c>
      <c r="D160">
        <v>779.04999999999973</v>
      </c>
      <c r="E160" cm="1">
        <f t="array" ref="E160">_xlfn.IFS(B160&lt;=PERCENTILE($B$3:$B$5882,0.2),5,B160&lt;=PERCENTILE($B$3:$B$5882,0.4),4,B160&lt;=PERCENTILE($B$3:$B$5882,0.6),3,B160&lt;=PERCENTILE($B$3:$B$5882,0.8),2,TRUE,1)</f>
        <v>5</v>
      </c>
      <c r="F160" cm="1">
        <f t="array" ref="F160">_xlfn.IFS(C160&lt;=PERCENTILE($C$3:$C$5882,0.2),1,C160&lt;=PERCENTILE($C$3:$C$5882,0.4),2,C160&lt;=PERCENTILE($C$3:$C$5882,0.6),3,C160&lt;=PERCENTILE($C$3:$C$5882,0.8),4,TRUE,5)</f>
        <v>3</v>
      </c>
      <c r="G160" cm="1">
        <f t="array" ref="G160">_xlfn.IFS(D160&lt;=PERCENTILE($D$3:$D$5882,0.2),1,D160&lt;=PERCENTILE($D$3:$D$5882,0.4),2,D160&lt;=PERCENTILE($D$3:$D$5882,0.6),3,D160&lt;=PERCENTILE($D$3:$D$5882,0.8),4,TRUE,5)</f>
        <v>3</v>
      </c>
      <c r="H160" s="3" t="str" cm="1">
        <f t="array" ref="H160">_xlfn.IFS(AND(E160&gt;=4,F160&gt;=4,G160&gt;=4),"Champions",AND(E160&gt;=3,F160&gt;=3,G160&gt;=3),"Loyal Customers",AND(E160&lt;=2,F160&gt;=3),"At Risk",AND(E160&lt;=2,F160&lt;=2,G160&lt;=2),"Lost",AND(E160&gt;=4,F160&lt;=2),"New/Promising",TRUE,"Needs Attention")</f>
        <v>Loyal Customers</v>
      </c>
      <c r="I160" s="3" t="str">
        <f t="shared" si="6"/>
        <v>Active</v>
      </c>
      <c r="J160" s="3" t="str">
        <f>_xlfn.XLOOKUP(A160,'Country_Lookup'!$D:$D,'Country_Lookup'!$E:$E)</f>
        <v>Germany</v>
      </c>
    </row>
    <row r="161" spans="1:10" x14ac:dyDescent="0.3">
      <c r="A161">
        <v>12505</v>
      </c>
      <c r="B161">
        <v>408</v>
      </c>
      <c r="C161">
        <v>1</v>
      </c>
      <c r="D161">
        <v>955.19999999999982</v>
      </c>
      <c r="E161" cm="1">
        <f t="array" ref="E161">_xlfn.IFS(B161&lt;=PERCENTILE($B$3:$B$5882,0.2),5,B161&lt;=PERCENTILE($B$3:$B$5882,0.4),4,B161&lt;=PERCENTILE($B$3:$B$5882,0.6),3,B161&lt;=PERCENTILE($B$3:$B$5882,0.8),2,TRUE,1)</f>
        <v>2</v>
      </c>
      <c r="F161" cm="1">
        <f t="array" ref="F161">_xlfn.IFS(C161&lt;=PERCENTILE($C$3:$C$5882,0.2),1,C161&lt;=PERCENTILE($C$3:$C$5882,0.4),2,C161&lt;=PERCENTILE($C$3:$C$5882,0.6),3,C161&lt;=PERCENTILE($C$3:$C$5882,0.8),4,TRUE,5)</f>
        <v>1</v>
      </c>
      <c r="G161" cm="1">
        <f t="array" ref="G161">_xlfn.IFS(D161&lt;=PERCENTILE($D$3:$D$5882,0.2),1,D161&lt;=PERCENTILE($D$3:$D$5882,0.4),2,D161&lt;=PERCENTILE($D$3:$D$5882,0.6),3,D161&lt;=PERCENTILE($D$3:$D$5882,0.8),4,TRUE,5)</f>
        <v>3</v>
      </c>
      <c r="H161" s="3" t="str" cm="1">
        <f t="array" ref="H161">_xlfn.IFS(AND(E161&gt;=4,F161&gt;=4,G161&gt;=4),"Champions",AND(E161&gt;=3,F161&gt;=3,G161&gt;=3),"Loyal Customers",AND(E161&lt;=2,F161&gt;=3),"At Risk",AND(E161&lt;=2,F161&lt;=2,G161&lt;=2),"Lost",AND(E161&gt;=4,F161&lt;=2),"New/Promising",TRUE,"Needs Attention")</f>
        <v>Needs Attention</v>
      </c>
      <c r="I161" s="3" t="str">
        <f t="shared" si="6"/>
        <v>Churned</v>
      </c>
      <c r="J161" s="3" t="str">
        <f>_xlfn.XLOOKUP(A161,'Country_Lookup'!$D:$D,'Country_Lookup'!$E:$E)</f>
        <v>Italy</v>
      </c>
    </row>
    <row r="162" spans="1:10" x14ac:dyDescent="0.3">
      <c r="A162">
        <v>12506</v>
      </c>
      <c r="B162">
        <v>232</v>
      </c>
      <c r="C162">
        <v>1</v>
      </c>
      <c r="D162">
        <v>73.500000000000014</v>
      </c>
      <c r="E162" cm="1">
        <f t="array" ref="E162">_xlfn.IFS(B162&lt;=PERCENTILE($B$3:$B$5882,0.2),5,B162&lt;=PERCENTILE($B$3:$B$5882,0.4),4,B162&lt;=PERCENTILE($B$3:$B$5882,0.6),3,B162&lt;=PERCENTILE($B$3:$B$5882,0.8),2,TRUE,1)</f>
        <v>2</v>
      </c>
      <c r="F162" cm="1">
        <f t="array" ref="F162">_xlfn.IFS(C162&lt;=PERCENTILE($C$3:$C$5882,0.2),1,C162&lt;=PERCENTILE($C$3:$C$5882,0.4),2,C162&lt;=PERCENTILE($C$3:$C$5882,0.6),3,C162&lt;=PERCENTILE($C$3:$C$5882,0.8),4,TRUE,5)</f>
        <v>1</v>
      </c>
      <c r="G162" cm="1">
        <f t="array" ref="G162">_xlfn.IFS(D162&lt;=PERCENTILE($D$3:$D$5882,0.2),1,D162&lt;=PERCENTILE($D$3:$D$5882,0.4),2,D162&lt;=PERCENTILE($D$3:$D$5882,0.6),3,D162&lt;=PERCENTILE($D$3:$D$5882,0.8),4,TRUE,5)</f>
        <v>1</v>
      </c>
      <c r="H162" s="3" t="str" cm="1">
        <f t="array" ref="H162">_xlfn.IFS(AND(E162&gt;=4,F162&gt;=4,G162&gt;=4),"Champions",AND(E162&gt;=3,F162&gt;=3,G162&gt;=3),"Loyal Customers",AND(E162&lt;=2,F162&gt;=3),"At Risk",AND(E162&lt;=2,F162&lt;=2,G162&lt;=2),"Lost",AND(E162&gt;=4,F162&lt;=2),"New/Promising",TRUE,"Needs Attention")</f>
        <v>Lost</v>
      </c>
      <c r="I162" s="3" t="str">
        <f t="shared" si="6"/>
        <v>Churned</v>
      </c>
      <c r="J162" s="3" t="str">
        <f>_xlfn.XLOOKUP(A162,'Country_Lookup'!$D:$D,'Country_Lookup'!$E:$E)</f>
        <v>France</v>
      </c>
    </row>
    <row r="163" spans="1:10" x14ac:dyDescent="0.3">
      <c r="A163">
        <v>12507</v>
      </c>
      <c r="B163">
        <v>134</v>
      </c>
      <c r="C163">
        <v>4</v>
      </c>
      <c r="D163">
        <v>1844.0599999999988</v>
      </c>
      <c r="E163" cm="1">
        <f t="array" ref="E163">_xlfn.IFS(B163&lt;=PERCENTILE($B$3:$B$5882,0.2),5,B163&lt;=PERCENTILE($B$3:$B$5882,0.4),4,B163&lt;=PERCENTILE($B$3:$B$5882,0.6),3,B163&lt;=PERCENTILE($B$3:$B$5882,0.8),2,TRUE,1)</f>
        <v>3</v>
      </c>
      <c r="F163" cm="1">
        <f t="array" ref="F163">_xlfn.IFS(C163&lt;=PERCENTILE($C$3:$C$5882,0.2),1,C163&lt;=PERCENTILE($C$3:$C$5882,0.4),2,C163&lt;=PERCENTILE($C$3:$C$5882,0.6),3,C163&lt;=PERCENTILE($C$3:$C$5882,0.8),4,TRUE,5)</f>
        <v>3</v>
      </c>
      <c r="G163" cm="1">
        <f t="array" ref="G163">_xlfn.IFS(D163&lt;=PERCENTILE($D$3:$D$5882,0.2),1,D163&lt;=PERCENTILE($D$3:$D$5882,0.4),2,D163&lt;=PERCENTILE($D$3:$D$5882,0.6),3,D163&lt;=PERCENTILE($D$3:$D$5882,0.8),4,TRUE,5)</f>
        <v>4</v>
      </c>
      <c r="H163" s="3" t="str" cm="1">
        <f t="array" ref="H163">_xlfn.IFS(AND(E163&gt;=4,F163&gt;=4,G163&gt;=4),"Champions",AND(E163&gt;=3,F163&gt;=3,G163&gt;=3),"Loyal Customers",AND(E163&lt;=2,F163&gt;=3),"At Risk",AND(E163&lt;=2,F163&lt;=2,G163&lt;=2),"Lost",AND(E163&gt;=4,F163&lt;=2),"New/Promising",TRUE,"Needs Attention")</f>
        <v>Loyal Customers</v>
      </c>
      <c r="I163" s="3" t="str">
        <f t="shared" si="6"/>
        <v>Churned</v>
      </c>
      <c r="J163" s="3" t="str">
        <f>_xlfn.XLOOKUP(A163,'Country_Lookup'!$D:$D,'Country_Lookup'!$E:$E)</f>
        <v>Spain</v>
      </c>
    </row>
    <row r="164" spans="1:10" x14ac:dyDescent="0.3">
      <c r="A164">
        <v>12508</v>
      </c>
      <c r="B164">
        <v>26</v>
      </c>
      <c r="C164">
        <v>2</v>
      </c>
      <c r="D164">
        <v>398.27000000000032</v>
      </c>
      <c r="E164" cm="1">
        <f t="array" ref="E164">_xlfn.IFS(B164&lt;=PERCENTILE($B$3:$B$5882,0.2),5,B164&lt;=PERCENTILE($B$3:$B$5882,0.4),4,B164&lt;=PERCENTILE($B$3:$B$5882,0.6),3,B164&lt;=PERCENTILE($B$3:$B$5882,0.8),2,TRUE,1)</f>
        <v>4</v>
      </c>
      <c r="F164" cm="1">
        <f t="array" ref="F164">_xlfn.IFS(C164&lt;=PERCENTILE($C$3:$C$5882,0.2),1,C164&lt;=PERCENTILE($C$3:$C$5882,0.4),2,C164&lt;=PERCENTILE($C$3:$C$5882,0.6),3,C164&lt;=PERCENTILE($C$3:$C$5882,0.8),4,TRUE,5)</f>
        <v>2</v>
      </c>
      <c r="G164" cm="1">
        <f t="array" ref="G164">_xlfn.IFS(D164&lt;=PERCENTILE($D$3:$D$5882,0.2),1,D164&lt;=PERCENTILE($D$3:$D$5882,0.4),2,D164&lt;=PERCENTILE($D$3:$D$5882,0.6),3,D164&lt;=PERCENTILE($D$3:$D$5882,0.8),4,TRUE,5)</f>
        <v>2</v>
      </c>
      <c r="H164" s="3" t="str" cm="1">
        <f t="array" ref="H164">_xlfn.IFS(AND(E164&gt;=4,F164&gt;=4,G164&gt;=4),"Champions",AND(E164&gt;=3,F164&gt;=3,G164&gt;=3),"Loyal Customers",AND(E164&lt;=2,F164&gt;=3),"At Risk",AND(E164&lt;=2,F164&lt;=2,G164&lt;=2),"Lost",AND(E164&gt;=4,F164&lt;=2),"New/Promising",TRUE,"Needs Attention")</f>
        <v>New/Promising</v>
      </c>
      <c r="I164" s="3" t="str">
        <f t="shared" si="6"/>
        <v>Active</v>
      </c>
      <c r="J164" s="3" t="str">
        <f>_xlfn.XLOOKUP(A164,'Country_Lookup'!$D:$D,'Country_Lookup'!$E:$E)</f>
        <v>France</v>
      </c>
    </row>
    <row r="165" spans="1:10" x14ac:dyDescent="0.3">
      <c r="A165">
        <v>12509</v>
      </c>
      <c r="B165">
        <v>284</v>
      </c>
      <c r="C165">
        <v>1</v>
      </c>
      <c r="D165">
        <v>176.5</v>
      </c>
      <c r="E165" cm="1">
        <f t="array" ref="E165">_xlfn.IFS(B165&lt;=PERCENTILE($B$3:$B$5882,0.2),5,B165&lt;=PERCENTILE($B$3:$B$5882,0.4),4,B165&lt;=PERCENTILE($B$3:$B$5882,0.6),3,B165&lt;=PERCENTILE($B$3:$B$5882,0.8),2,TRUE,1)</f>
        <v>2</v>
      </c>
      <c r="F165" cm="1">
        <f t="array" ref="F165">_xlfn.IFS(C165&lt;=PERCENTILE($C$3:$C$5882,0.2),1,C165&lt;=PERCENTILE($C$3:$C$5882,0.4),2,C165&lt;=PERCENTILE($C$3:$C$5882,0.6),3,C165&lt;=PERCENTILE($C$3:$C$5882,0.8),4,TRUE,5)</f>
        <v>1</v>
      </c>
      <c r="G165" cm="1">
        <f t="array" ref="G165">_xlfn.IFS(D165&lt;=PERCENTILE($D$3:$D$5882,0.2),1,D165&lt;=PERCENTILE($D$3:$D$5882,0.4),2,D165&lt;=PERCENTILE($D$3:$D$5882,0.6),3,D165&lt;=PERCENTILE($D$3:$D$5882,0.8),4,TRUE,5)</f>
        <v>1</v>
      </c>
      <c r="H165" s="3" t="str" cm="1">
        <f t="array" ref="H165">_xlfn.IFS(AND(E165&gt;=4,F165&gt;=4,G165&gt;=4),"Champions",AND(E165&gt;=3,F165&gt;=3,G165&gt;=3),"Loyal Customers",AND(E165&lt;=2,F165&gt;=3),"At Risk",AND(E165&lt;=2,F165&lt;=2,G165&lt;=2),"Lost",AND(E165&gt;=4,F165&lt;=2),"New/Promising",TRUE,"Needs Attention")</f>
        <v>Lost</v>
      </c>
      <c r="I165" s="3" t="str">
        <f t="shared" si="6"/>
        <v>Churned</v>
      </c>
      <c r="J165" s="3" t="str">
        <f>_xlfn.XLOOKUP(A165,'Country_Lookup'!$D:$D,'Country_Lookup'!$E:$E)</f>
        <v>France</v>
      </c>
    </row>
    <row r="166" spans="1:10" x14ac:dyDescent="0.3">
      <c r="A166">
        <v>12510</v>
      </c>
      <c r="B166">
        <v>142</v>
      </c>
      <c r="C166">
        <v>9</v>
      </c>
      <c r="D166">
        <v>5178.0200000000104</v>
      </c>
      <c r="E166" cm="1">
        <f t="array" ref="E166">_xlfn.IFS(B166&lt;=PERCENTILE($B$3:$B$5882,0.2),5,B166&lt;=PERCENTILE($B$3:$B$5882,0.4),4,B166&lt;=PERCENTILE($B$3:$B$5882,0.6),3,B166&lt;=PERCENTILE($B$3:$B$5882,0.8),2,TRUE,1)</f>
        <v>3</v>
      </c>
      <c r="F166" cm="1">
        <f t="array" ref="F166">_xlfn.IFS(C166&lt;=PERCENTILE($C$3:$C$5882,0.2),1,C166&lt;=PERCENTILE($C$3:$C$5882,0.4),2,C166&lt;=PERCENTILE($C$3:$C$5882,0.6),3,C166&lt;=PERCENTILE($C$3:$C$5882,0.8),4,TRUE,5)</f>
        <v>5</v>
      </c>
      <c r="G166" cm="1">
        <f t="array" ref="G166">_xlfn.IFS(D166&lt;=PERCENTILE($D$3:$D$5882,0.2),1,D166&lt;=PERCENTILE($D$3:$D$5882,0.4),2,D166&lt;=PERCENTILE($D$3:$D$5882,0.6),3,D166&lt;=PERCENTILE($D$3:$D$5882,0.8),4,TRUE,5)</f>
        <v>5</v>
      </c>
      <c r="H166" s="3" t="str" cm="1">
        <f t="array" ref="H166">_xlfn.IFS(AND(E166&gt;=4,F166&gt;=4,G166&gt;=4),"Champions",AND(E166&gt;=3,F166&gt;=3,G166&gt;=3),"Loyal Customers",AND(E166&lt;=2,F166&gt;=3),"At Risk",AND(E166&lt;=2,F166&lt;=2,G166&lt;=2),"Lost",AND(E166&gt;=4,F166&lt;=2),"New/Promising",TRUE,"Needs Attention")</f>
        <v>Loyal Customers</v>
      </c>
      <c r="I166" s="3" t="str">
        <f t="shared" si="6"/>
        <v>Churned</v>
      </c>
      <c r="J166" s="3" t="str">
        <f>_xlfn.XLOOKUP(A166,'Country_Lookup'!$D:$D,'Country_Lookup'!$E:$E)</f>
        <v>Spain</v>
      </c>
    </row>
    <row r="167" spans="1:10" x14ac:dyDescent="0.3">
      <c r="A167">
        <v>12511</v>
      </c>
      <c r="B167">
        <v>428</v>
      </c>
      <c r="C167">
        <v>1</v>
      </c>
      <c r="D167">
        <v>3084.0200000000077</v>
      </c>
      <c r="E167" cm="1">
        <f t="array" ref="E167">_xlfn.IFS(B167&lt;=PERCENTILE($B$3:$B$5882,0.2),5,B167&lt;=PERCENTILE($B$3:$B$5882,0.4),4,B167&lt;=PERCENTILE($B$3:$B$5882,0.6),3,B167&lt;=PERCENTILE($B$3:$B$5882,0.8),2,TRUE,1)</f>
        <v>1</v>
      </c>
      <c r="F167" cm="1">
        <f t="array" ref="F167">_xlfn.IFS(C167&lt;=PERCENTILE($C$3:$C$5882,0.2),1,C167&lt;=PERCENTILE($C$3:$C$5882,0.4),2,C167&lt;=PERCENTILE($C$3:$C$5882,0.6),3,C167&lt;=PERCENTILE($C$3:$C$5882,0.8),4,TRUE,5)</f>
        <v>1</v>
      </c>
      <c r="G167" cm="1">
        <f t="array" ref="G167">_xlfn.IFS(D167&lt;=PERCENTILE($D$3:$D$5882,0.2),1,D167&lt;=PERCENTILE($D$3:$D$5882,0.4),2,D167&lt;=PERCENTILE($D$3:$D$5882,0.6),3,D167&lt;=PERCENTILE($D$3:$D$5882,0.8),4,TRUE,5)</f>
        <v>5</v>
      </c>
      <c r="H167" s="3" t="str" cm="1">
        <f t="array" ref="H167">_xlfn.IFS(AND(E167&gt;=4,F167&gt;=4,G167&gt;=4),"Champions",AND(E167&gt;=3,F167&gt;=3,G167&gt;=3),"Loyal Customers",AND(E167&lt;=2,F167&gt;=3),"At Risk",AND(E167&lt;=2,F167&lt;=2,G167&lt;=2),"Lost",AND(E167&gt;=4,F167&lt;=2),"New/Promising",TRUE,"Needs Attention")</f>
        <v>Needs Attention</v>
      </c>
      <c r="I167" s="3" t="str">
        <f t="shared" si="6"/>
        <v>Churned</v>
      </c>
      <c r="J167" s="3" t="str">
        <f>_xlfn.XLOOKUP(A167,'Country_Lookup'!$D:$D,'Country_Lookup'!$E:$E)</f>
        <v>Greece</v>
      </c>
    </row>
    <row r="168" spans="1:10" x14ac:dyDescent="0.3">
      <c r="A168">
        <v>12512</v>
      </c>
      <c r="B168">
        <v>66</v>
      </c>
      <c r="C168">
        <v>2</v>
      </c>
      <c r="D168">
        <v>138.03000000000006</v>
      </c>
      <c r="E168" cm="1">
        <f t="array" ref="E168">_xlfn.IFS(B168&lt;=PERCENTILE($B$3:$B$5882,0.2),5,B168&lt;=PERCENTILE($B$3:$B$5882,0.4),4,B168&lt;=PERCENTILE($B$3:$B$5882,0.6),3,B168&lt;=PERCENTILE($B$3:$B$5882,0.8),2,TRUE,1)</f>
        <v>3</v>
      </c>
      <c r="F168" cm="1">
        <f t="array" ref="F168">_xlfn.IFS(C168&lt;=PERCENTILE($C$3:$C$5882,0.2),1,C168&lt;=PERCENTILE($C$3:$C$5882,0.4),2,C168&lt;=PERCENTILE($C$3:$C$5882,0.6),3,C168&lt;=PERCENTILE($C$3:$C$5882,0.8),4,TRUE,5)</f>
        <v>2</v>
      </c>
      <c r="G168" cm="1">
        <f t="array" ref="G168">_xlfn.IFS(D168&lt;=PERCENTILE($D$3:$D$5882,0.2),1,D168&lt;=PERCENTILE($D$3:$D$5882,0.4),2,D168&lt;=PERCENTILE($D$3:$D$5882,0.6),3,D168&lt;=PERCENTILE($D$3:$D$5882,0.8),4,TRUE,5)</f>
        <v>1</v>
      </c>
      <c r="H168" s="3" t="str" cm="1">
        <f t="array" ref="H168">_xlfn.IFS(AND(E168&gt;=4,F168&gt;=4,G168&gt;=4),"Champions",AND(E168&gt;=3,F168&gt;=3,G168&gt;=3),"Loyal Customers",AND(E168&lt;=2,F168&gt;=3),"At Risk",AND(E168&lt;=2,F168&lt;=2,G168&lt;=2),"Lost",AND(E168&gt;=4,F168&lt;=2),"New/Promising",TRUE,"Needs Attention")</f>
        <v>Needs Attention</v>
      </c>
      <c r="I168" s="3" t="str">
        <f t="shared" si="6"/>
        <v>Active</v>
      </c>
      <c r="J168" s="3" t="str">
        <f>_xlfn.XLOOKUP(A168,'Country_Lookup'!$D:$D,'Country_Lookup'!$E:$E)</f>
        <v>Israel</v>
      </c>
    </row>
    <row r="169" spans="1:10" x14ac:dyDescent="0.3">
      <c r="A169">
        <v>12513</v>
      </c>
      <c r="B169">
        <v>112</v>
      </c>
      <c r="C169">
        <v>1</v>
      </c>
      <c r="D169">
        <v>612.29000000000053</v>
      </c>
      <c r="E169" cm="1">
        <f t="array" ref="E169">_xlfn.IFS(B169&lt;=PERCENTILE($B$3:$B$5882,0.2),5,B169&lt;=PERCENTILE($B$3:$B$5882,0.4),4,B169&lt;=PERCENTILE($B$3:$B$5882,0.6),3,B169&lt;=PERCENTILE($B$3:$B$5882,0.8),2,TRUE,1)</f>
        <v>3</v>
      </c>
      <c r="F169" cm="1">
        <f t="array" ref="F169">_xlfn.IFS(C169&lt;=PERCENTILE($C$3:$C$5882,0.2),1,C169&lt;=PERCENTILE($C$3:$C$5882,0.4),2,C169&lt;=PERCENTILE($C$3:$C$5882,0.6),3,C169&lt;=PERCENTILE($C$3:$C$5882,0.8),4,TRUE,5)</f>
        <v>1</v>
      </c>
      <c r="G169" cm="1">
        <f t="array" ref="G169">_xlfn.IFS(D169&lt;=PERCENTILE($D$3:$D$5882,0.2),1,D169&lt;=PERCENTILE($D$3:$D$5882,0.4),2,D169&lt;=PERCENTILE($D$3:$D$5882,0.6),3,D169&lt;=PERCENTILE($D$3:$D$5882,0.8),4,TRUE,5)</f>
        <v>2</v>
      </c>
      <c r="H169" s="3" t="str" cm="1">
        <f t="array" ref="H169">_xlfn.IFS(AND(E169&gt;=4,F169&gt;=4,G169&gt;=4),"Champions",AND(E169&gt;=3,F169&gt;=3,G169&gt;=3),"Loyal Customers",AND(E169&lt;=2,F169&gt;=3),"At Risk",AND(E169&lt;=2,F169&lt;=2,G169&lt;=2),"Lost",AND(E169&gt;=4,F169&lt;=2),"New/Promising",TRUE,"Needs Attention")</f>
        <v>Needs Attention</v>
      </c>
      <c r="I169" s="3" t="str">
        <f t="shared" si="6"/>
        <v>Churned</v>
      </c>
      <c r="J169" s="3" t="str">
        <f>_xlfn.XLOOKUP(A169,'Country_Lookup'!$D:$D,'Country_Lookup'!$E:$E)</f>
        <v>France</v>
      </c>
    </row>
    <row r="170" spans="1:10" x14ac:dyDescent="0.3">
      <c r="A170">
        <v>12514</v>
      </c>
      <c r="B170">
        <v>267</v>
      </c>
      <c r="C170">
        <v>2</v>
      </c>
      <c r="D170">
        <v>1597.7599999999982</v>
      </c>
      <c r="E170" cm="1">
        <f t="array" ref="E170">_xlfn.IFS(B170&lt;=PERCENTILE($B$3:$B$5882,0.2),5,B170&lt;=PERCENTILE($B$3:$B$5882,0.4),4,B170&lt;=PERCENTILE($B$3:$B$5882,0.6),3,B170&lt;=PERCENTILE($B$3:$B$5882,0.8),2,TRUE,1)</f>
        <v>2</v>
      </c>
      <c r="F170" cm="1">
        <f t="array" ref="F170">_xlfn.IFS(C170&lt;=PERCENTILE($C$3:$C$5882,0.2),1,C170&lt;=PERCENTILE($C$3:$C$5882,0.4),2,C170&lt;=PERCENTILE($C$3:$C$5882,0.6),3,C170&lt;=PERCENTILE($C$3:$C$5882,0.8),4,TRUE,5)</f>
        <v>2</v>
      </c>
      <c r="G170" cm="1">
        <f t="array" ref="G170">_xlfn.IFS(D170&lt;=PERCENTILE($D$3:$D$5882,0.2),1,D170&lt;=PERCENTILE($D$3:$D$5882,0.4),2,D170&lt;=PERCENTILE($D$3:$D$5882,0.6),3,D170&lt;=PERCENTILE($D$3:$D$5882,0.8),4,TRUE,5)</f>
        <v>4</v>
      </c>
      <c r="H170" s="3" t="str" cm="1">
        <f t="array" ref="H170">_xlfn.IFS(AND(E170&gt;=4,F170&gt;=4,G170&gt;=4),"Champions",AND(E170&gt;=3,F170&gt;=3,G170&gt;=3),"Loyal Customers",AND(E170&lt;=2,F170&gt;=3),"At Risk",AND(E170&lt;=2,F170&lt;=2,G170&lt;=2),"Lost",AND(E170&gt;=4,F170&lt;=2),"New/Promising",TRUE,"Needs Attention")</f>
        <v>Needs Attention</v>
      </c>
      <c r="I170" s="3" t="str">
        <f t="shared" si="6"/>
        <v>Churned</v>
      </c>
      <c r="J170" s="3" t="str">
        <f>_xlfn.XLOOKUP(A170,'Country_Lookup'!$D:$D,'Country_Lookup'!$E:$E)</f>
        <v>Italy</v>
      </c>
    </row>
    <row r="171" spans="1:10" x14ac:dyDescent="0.3">
      <c r="A171">
        <v>12515</v>
      </c>
      <c r="B171">
        <v>353</v>
      </c>
      <c r="C171">
        <v>1</v>
      </c>
      <c r="D171">
        <v>383.69999999999987</v>
      </c>
      <c r="E171" cm="1">
        <f t="array" ref="E171">_xlfn.IFS(B171&lt;=PERCENTILE($B$3:$B$5882,0.2),5,B171&lt;=PERCENTILE($B$3:$B$5882,0.4),4,B171&lt;=PERCENTILE($B$3:$B$5882,0.6),3,B171&lt;=PERCENTILE($B$3:$B$5882,0.8),2,TRUE,1)</f>
        <v>2</v>
      </c>
      <c r="F171" cm="1">
        <f t="array" ref="F171">_xlfn.IFS(C171&lt;=PERCENTILE($C$3:$C$5882,0.2),1,C171&lt;=PERCENTILE($C$3:$C$5882,0.4),2,C171&lt;=PERCENTILE($C$3:$C$5882,0.6),3,C171&lt;=PERCENTILE($C$3:$C$5882,0.8),4,TRUE,5)</f>
        <v>1</v>
      </c>
      <c r="G171" cm="1">
        <f t="array" ref="G171">_xlfn.IFS(D171&lt;=PERCENTILE($D$3:$D$5882,0.2),1,D171&lt;=PERCENTILE($D$3:$D$5882,0.4),2,D171&lt;=PERCENTILE($D$3:$D$5882,0.6),3,D171&lt;=PERCENTILE($D$3:$D$5882,0.8),4,TRUE,5)</f>
        <v>2</v>
      </c>
      <c r="H171" s="3" t="str" cm="1">
        <f t="array" ref="H171">_xlfn.IFS(AND(E171&gt;=4,F171&gt;=4,G171&gt;=4),"Champions",AND(E171&gt;=3,F171&gt;=3,G171&gt;=3),"Loyal Customers",AND(E171&lt;=2,F171&gt;=3),"At Risk",AND(E171&lt;=2,F171&lt;=2,G171&lt;=2),"Lost",AND(E171&gt;=4,F171&lt;=2),"New/Promising",TRUE,"Needs Attention")</f>
        <v>Lost</v>
      </c>
      <c r="I171" s="3" t="str">
        <f t="shared" si="6"/>
        <v>Churned</v>
      </c>
      <c r="J171" s="3" t="str">
        <f>_xlfn.XLOOKUP(A171,'Country_Lookup'!$D:$D,'Country_Lookup'!$E:$E)</f>
        <v>Italy</v>
      </c>
    </row>
    <row r="172" spans="1:10" x14ac:dyDescent="0.3">
      <c r="A172">
        <v>12516</v>
      </c>
      <c r="B172">
        <v>77</v>
      </c>
      <c r="C172">
        <v>4</v>
      </c>
      <c r="D172">
        <v>2648.6199999999972</v>
      </c>
      <c r="E172" cm="1">
        <f t="array" ref="E172">_xlfn.IFS(B172&lt;=PERCENTILE($B$3:$B$5882,0.2),5,B172&lt;=PERCENTILE($B$3:$B$5882,0.4),4,B172&lt;=PERCENTILE($B$3:$B$5882,0.6),3,B172&lt;=PERCENTILE($B$3:$B$5882,0.8),2,TRUE,1)</f>
        <v>3</v>
      </c>
      <c r="F172" cm="1">
        <f t="array" ref="F172">_xlfn.IFS(C172&lt;=PERCENTILE($C$3:$C$5882,0.2),1,C172&lt;=PERCENTILE($C$3:$C$5882,0.4),2,C172&lt;=PERCENTILE($C$3:$C$5882,0.6),3,C172&lt;=PERCENTILE($C$3:$C$5882,0.8),4,TRUE,5)</f>
        <v>3</v>
      </c>
      <c r="G172" cm="1">
        <f t="array" ref="G172">_xlfn.IFS(D172&lt;=PERCENTILE($D$3:$D$5882,0.2),1,D172&lt;=PERCENTILE($D$3:$D$5882,0.4),2,D172&lt;=PERCENTILE($D$3:$D$5882,0.6),3,D172&lt;=PERCENTILE($D$3:$D$5882,0.8),4,TRUE,5)</f>
        <v>4</v>
      </c>
      <c r="H172" s="3" t="str" cm="1">
        <f t="array" ref="H172">_xlfn.IFS(AND(E172&gt;=4,F172&gt;=4,G172&gt;=4),"Champions",AND(E172&gt;=3,F172&gt;=3,G172&gt;=3),"Loyal Customers",AND(E172&lt;=2,F172&gt;=3),"At Risk",AND(E172&lt;=2,F172&lt;=2,G172&lt;=2),"Lost",AND(E172&gt;=4,F172&lt;=2),"New/Promising",TRUE,"Needs Attention")</f>
        <v>Loyal Customers</v>
      </c>
      <c r="I172" s="3" t="str">
        <f t="shared" si="6"/>
        <v>Active</v>
      </c>
      <c r="J172" s="3" t="str">
        <f>_xlfn.XLOOKUP(A172,'Country_Lookup'!$D:$D,'Country_Lookup'!$E:$E)</f>
        <v>Germany</v>
      </c>
    </row>
    <row r="173" spans="1:10" x14ac:dyDescent="0.3">
      <c r="A173">
        <v>12517</v>
      </c>
      <c r="B173">
        <v>28</v>
      </c>
      <c r="C173">
        <v>5</v>
      </c>
      <c r="D173">
        <v>2502.8399999999997</v>
      </c>
      <c r="E173" cm="1">
        <f t="array" ref="E173">_xlfn.IFS(B173&lt;=PERCENTILE($B$3:$B$5882,0.2),5,B173&lt;=PERCENTILE($B$3:$B$5882,0.4),4,B173&lt;=PERCENTILE($B$3:$B$5882,0.6),3,B173&lt;=PERCENTILE($B$3:$B$5882,0.8),2,TRUE,1)</f>
        <v>4</v>
      </c>
      <c r="F173" cm="1">
        <f t="array" ref="F173">_xlfn.IFS(C173&lt;=PERCENTILE($C$3:$C$5882,0.2),1,C173&lt;=PERCENTILE($C$3:$C$5882,0.4),2,C173&lt;=PERCENTILE($C$3:$C$5882,0.6),3,C173&lt;=PERCENTILE($C$3:$C$5882,0.8),4,TRUE,5)</f>
        <v>4</v>
      </c>
      <c r="G173" cm="1">
        <f t="array" ref="G173">_xlfn.IFS(D173&lt;=PERCENTILE($D$3:$D$5882,0.2),1,D173&lt;=PERCENTILE($D$3:$D$5882,0.4),2,D173&lt;=PERCENTILE($D$3:$D$5882,0.6),3,D173&lt;=PERCENTILE($D$3:$D$5882,0.8),4,TRUE,5)</f>
        <v>4</v>
      </c>
      <c r="H173" s="3" t="str" cm="1">
        <f t="array" ref="H173">_xlfn.IFS(AND(E173&gt;=4,F173&gt;=4,G173&gt;=4),"Champions",AND(E173&gt;=3,F173&gt;=3,G173&gt;=3),"Loyal Customers",AND(E173&lt;=2,F173&gt;=3),"At Risk",AND(E173&lt;=2,F173&lt;=2,G173&lt;=2),"Lost",AND(E173&gt;=4,F173&lt;=2),"New/Promising",TRUE,"Needs Attention")</f>
        <v>Champions</v>
      </c>
      <c r="I173" s="3" t="str">
        <f t="shared" si="6"/>
        <v>Active</v>
      </c>
      <c r="J173" s="3" t="str">
        <f>_xlfn.XLOOKUP(A173,'Country_Lookup'!$D:$D,'Country_Lookup'!$E:$E)</f>
        <v>Germany</v>
      </c>
    </row>
    <row r="174" spans="1:10" x14ac:dyDescent="0.3">
      <c r="A174">
        <v>12518</v>
      </c>
      <c r="B174">
        <v>0</v>
      </c>
      <c r="C174">
        <v>5</v>
      </c>
      <c r="D174">
        <v>2056.8900000000067</v>
      </c>
      <c r="E174" cm="1">
        <f t="array" ref="E174">_xlfn.IFS(B174&lt;=PERCENTILE($B$3:$B$5882,0.2),5,B174&lt;=PERCENTILE($B$3:$B$5882,0.4),4,B174&lt;=PERCENTILE($B$3:$B$5882,0.6),3,B174&lt;=PERCENTILE($B$3:$B$5882,0.8),2,TRUE,1)</f>
        <v>5</v>
      </c>
      <c r="F174" cm="1">
        <f t="array" ref="F174">_xlfn.IFS(C174&lt;=PERCENTILE($C$3:$C$5882,0.2),1,C174&lt;=PERCENTILE($C$3:$C$5882,0.4),2,C174&lt;=PERCENTILE($C$3:$C$5882,0.6),3,C174&lt;=PERCENTILE($C$3:$C$5882,0.8),4,TRUE,5)</f>
        <v>4</v>
      </c>
      <c r="G174" cm="1">
        <f t="array" ref="G174">_xlfn.IFS(D174&lt;=PERCENTILE($D$3:$D$5882,0.2),1,D174&lt;=PERCENTILE($D$3:$D$5882,0.4),2,D174&lt;=PERCENTILE($D$3:$D$5882,0.6),3,D174&lt;=PERCENTILE($D$3:$D$5882,0.8),4,TRUE,5)</f>
        <v>4</v>
      </c>
      <c r="H174" s="3" t="str" cm="1">
        <f t="array" ref="H174">_xlfn.IFS(AND(E174&gt;=4,F174&gt;=4,G174&gt;=4),"Champions",AND(E174&gt;=3,F174&gt;=3,G174&gt;=3),"Loyal Customers",AND(E174&lt;=2,F174&gt;=3),"At Risk",AND(E174&lt;=2,F174&lt;=2,G174&lt;=2),"Lost",AND(E174&gt;=4,F174&lt;=2),"New/Promising",TRUE,"Needs Attention")</f>
        <v>Champions</v>
      </c>
      <c r="I174" s="3" t="str">
        <f t="shared" si="6"/>
        <v>Active</v>
      </c>
      <c r="J174" s="3" t="str">
        <f>_xlfn.XLOOKUP(A174,'Country_Lookup'!$D:$D,'Country_Lookup'!$E:$E)</f>
        <v>Germany</v>
      </c>
    </row>
    <row r="175" spans="1:10" x14ac:dyDescent="0.3">
      <c r="A175">
        <v>12519</v>
      </c>
      <c r="B175">
        <v>63</v>
      </c>
      <c r="C175">
        <v>2</v>
      </c>
      <c r="D175">
        <v>726.54000000000065</v>
      </c>
      <c r="E175" cm="1">
        <f t="array" ref="E175">_xlfn.IFS(B175&lt;=PERCENTILE($B$3:$B$5882,0.2),5,B175&lt;=PERCENTILE($B$3:$B$5882,0.4),4,B175&lt;=PERCENTILE($B$3:$B$5882,0.6),3,B175&lt;=PERCENTILE($B$3:$B$5882,0.8),2,TRUE,1)</f>
        <v>3</v>
      </c>
      <c r="F175" cm="1">
        <f t="array" ref="F175">_xlfn.IFS(C175&lt;=PERCENTILE($C$3:$C$5882,0.2),1,C175&lt;=PERCENTILE($C$3:$C$5882,0.4),2,C175&lt;=PERCENTILE($C$3:$C$5882,0.6),3,C175&lt;=PERCENTILE($C$3:$C$5882,0.8),4,TRUE,5)</f>
        <v>2</v>
      </c>
      <c r="G175" cm="1">
        <f t="array" ref="G175">_xlfn.IFS(D175&lt;=PERCENTILE($D$3:$D$5882,0.2),1,D175&lt;=PERCENTILE($D$3:$D$5882,0.4),2,D175&lt;=PERCENTILE($D$3:$D$5882,0.6),3,D175&lt;=PERCENTILE($D$3:$D$5882,0.8),4,TRUE,5)</f>
        <v>3</v>
      </c>
      <c r="H175" s="3" t="str" cm="1">
        <f t="array" ref="H175">_xlfn.IFS(AND(E175&gt;=4,F175&gt;=4,G175&gt;=4),"Champions",AND(E175&gt;=3,F175&gt;=3,G175&gt;=3),"Loyal Customers",AND(E175&lt;=2,F175&gt;=3),"At Risk",AND(E175&lt;=2,F175&lt;=2,G175&lt;=2),"Lost",AND(E175&gt;=4,F175&lt;=2),"New/Promising",TRUE,"Needs Attention")</f>
        <v>Needs Attention</v>
      </c>
      <c r="I175" s="3" t="str">
        <f t="shared" si="6"/>
        <v>Active</v>
      </c>
      <c r="J175" s="3" t="str">
        <f>_xlfn.XLOOKUP(A175,'Country_Lookup'!$D:$D,'Country_Lookup'!$E:$E)</f>
        <v>Germany</v>
      </c>
    </row>
    <row r="176" spans="1:10" x14ac:dyDescent="0.3">
      <c r="A176">
        <v>12520</v>
      </c>
      <c r="B176">
        <v>79</v>
      </c>
      <c r="C176">
        <v>5</v>
      </c>
      <c r="D176">
        <v>2634.2600000000057</v>
      </c>
      <c r="E176" cm="1">
        <f t="array" ref="E176">_xlfn.IFS(B176&lt;=PERCENTILE($B$3:$B$5882,0.2),5,B176&lt;=PERCENTILE($B$3:$B$5882,0.4),4,B176&lt;=PERCENTILE($B$3:$B$5882,0.6),3,B176&lt;=PERCENTILE($B$3:$B$5882,0.8),2,TRUE,1)</f>
        <v>3</v>
      </c>
      <c r="F176" cm="1">
        <f t="array" ref="F176">_xlfn.IFS(C176&lt;=PERCENTILE($C$3:$C$5882,0.2),1,C176&lt;=PERCENTILE($C$3:$C$5882,0.4),2,C176&lt;=PERCENTILE($C$3:$C$5882,0.6),3,C176&lt;=PERCENTILE($C$3:$C$5882,0.8),4,TRUE,5)</f>
        <v>4</v>
      </c>
      <c r="G176" cm="1">
        <f t="array" ref="G176">_xlfn.IFS(D176&lt;=PERCENTILE($D$3:$D$5882,0.2),1,D176&lt;=PERCENTILE($D$3:$D$5882,0.4),2,D176&lt;=PERCENTILE($D$3:$D$5882,0.6),3,D176&lt;=PERCENTILE($D$3:$D$5882,0.8),4,TRUE,5)</f>
        <v>4</v>
      </c>
      <c r="H176" s="3" t="str" cm="1">
        <f t="array" ref="H176">_xlfn.IFS(AND(E176&gt;=4,F176&gt;=4,G176&gt;=4),"Champions",AND(E176&gt;=3,F176&gt;=3,G176&gt;=3),"Loyal Customers",AND(E176&lt;=2,F176&gt;=3),"At Risk",AND(E176&lt;=2,F176&lt;=2,G176&lt;=2),"Lost",AND(E176&gt;=4,F176&lt;=2),"New/Promising",TRUE,"Needs Attention")</f>
        <v>Loyal Customers</v>
      </c>
      <c r="I176" s="3" t="str">
        <f t="shared" si="6"/>
        <v>Active</v>
      </c>
      <c r="J176" s="3" t="str">
        <f>_xlfn.XLOOKUP(A176,'Country_Lookup'!$D:$D,'Country_Lookup'!$E:$E)</f>
        <v>Germany</v>
      </c>
    </row>
    <row r="177" spans="1:10" x14ac:dyDescent="0.3">
      <c r="A177">
        <v>12521</v>
      </c>
      <c r="B177">
        <v>142</v>
      </c>
      <c r="C177">
        <v>1</v>
      </c>
      <c r="D177">
        <v>599.68000000000018</v>
      </c>
      <c r="E177" cm="1">
        <f t="array" ref="E177">_xlfn.IFS(B177&lt;=PERCENTILE($B$3:$B$5882,0.2),5,B177&lt;=PERCENTILE($B$3:$B$5882,0.4),4,B177&lt;=PERCENTILE($B$3:$B$5882,0.6),3,B177&lt;=PERCENTILE($B$3:$B$5882,0.8),2,TRUE,1)</f>
        <v>3</v>
      </c>
      <c r="F177" cm="1">
        <f t="array" ref="F177">_xlfn.IFS(C177&lt;=PERCENTILE($C$3:$C$5882,0.2),1,C177&lt;=PERCENTILE($C$3:$C$5882,0.4),2,C177&lt;=PERCENTILE($C$3:$C$5882,0.6),3,C177&lt;=PERCENTILE($C$3:$C$5882,0.8),4,TRUE,5)</f>
        <v>1</v>
      </c>
      <c r="G177" cm="1">
        <f t="array" ref="G177">_xlfn.IFS(D177&lt;=PERCENTILE($D$3:$D$5882,0.2),1,D177&lt;=PERCENTILE($D$3:$D$5882,0.4),2,D177&lt;=PERCENTILE($D$3:$D$5882,0.6),3,D177&lt;=PERCENTILE($D$3:$D$5882,0.8),4,TRUE,5)</f>
        <v>2</v>
      </c>
      <c r="H177" s="3" t="str" cm="1">
        <f t="array" ref="H177">_xlfn.IFS(AND(E177&gt;=4,F177&gt;=4,G177&gt;=4),"Champions",AND(E177&gt;=3,F177&gt;=3,G177&gt;=3),"Loyal Customers",AND(E177&lt;=2,F177&gt;=3),"At Risk",AND(E177&lt;=2,F177&lt;=2,G177&lt;=2),"Lost",AND(E177&gt;=4,F177&lt;=2),"New/Promising",TRUE,"Needs Attention")</f>
        <v>Needs Attention</v>
      </c>
      <c r="I177" s="3" t="str">
        <f t="shared" si="6"/>
        <v>Churned</v>
      </c>
      <c r="J177" s="3" t="str">
        <f>_xlfn.XLOOKUP(A177,'Country_Lookup'!$D:$D,'Country_Lookup'!$E:$E)</f>
        <v>Germany</v>
      </c>
    </row>
    <row r="178" spans="1:10" x14ac:dyDescent="0.3">
      <c r="A178">
        <v>12522</v>
      </c>
      <c r="B178">
        <v>39</v>
      </c>
      <c r="C178">
        <v>2</v>
      </c>
      <c r="D178">
        <v>192.72000000000003</v>
      </c>
      <c r="E178" cm="1">
        <f t="array" ref="E178">_xlfn.IFS(B178&lt;=PERCENTILE($B$3:$B$5882,0.2),5,B178&lt;=PERCENTILE($B$3:$B$5882,0.4),4,B178&lt;=PERCENTILE($B$3:$B$5882,0.6),3,B178&lt;=PERCENTILE($B$3:$B$5882,0.8),2,TRUE,1)</f>
        <v>4</v>
      </c>
      <c r="F178" cm="1">
        <f t="array" ref="F178">_xlfn.IFS(C178&lt;=PERCENTILE($C$3:$C$5882,0.2),1,C178&lt;=PERCENTILE($C$3:$C$5882,0.4),2,C178&lt;=PERCENTILE($C$3:$C$5882,0.6),3,C178&lt;=PERCENTILE($C$3:$C$5882,0.8),4,TRUE,5)</f>
        <v>2</v>
      </c>
      <c r="G178" cm="1">
        <f t="array" ref="G178">_xlfn.IFS(D178&lt;=PERCENTILE($D$3:$D$5882,0.2),1,D178&lt;=PERCENTILE($D$3:$D$5882,0.4),2,D178&lt;=PERCENTILE($D$3:$D$5882,0.6),3,D178&lt;=PERCENTILE($D$3:$D$5882,0.8),4,TRUE,5)</f>
        <v>1</v>
      </c>
      <c r="H178" s="3" t="str" cm="1">
        <f t="array" ref="H178">_xlfn.IFS(AND(E178&gt;=4,F178&gt;=4,G178&gt;=4),"Champions",AND(E178&gt;=3,F178&gt;=3,G178&gt;=3),"Loyal Customers",AND(E178&lt;=2,F178&gt;=3),"At Risk",AND(E178&lt;=2,F178&lt;=2,G178&lt;=2),"Lost",AND(E178&gt;=4,F178&lt;=2),"New/Promising",TRUE,"Needs Attention")</f>
        <v>New/Promising</v>
      </c>
      <c r="I178" s="3" t="str">
        <f t="shared" si="6"/>
        <v>Active</v>
      </c>
      <c r="J178" s="3" t="str">
        <f>_xlfn.XLOOKUP(A178,'Country_Lookup'!$D:$D,'Country_Lookup'!$E:$E)</f>
        <v>Germany</v>
      </c>
    </row>
    <row r="179" spans="1:10" x14ac:dyDescent="0.3">
      <c r="A179">
        <v>12523</v>
      </c>
      <c r="B179">
        <v>19</v>
      </c>
      <c r="C179">
        <v>23</v>
      </c>
      <c r="D179">
        <v>4372.1500000000115</v>
      </c>
      <c r="E179" cm="1">
        <f t="array" ref="E179">_xlfn.IFS(B179&lt;=PERCENTILE($B$3:$B$5882,0.2),5,B179&lt;=PERCENTILE($B$3:$B$5882,0.4),4,B179&lt;=PERCENTILE($B$3:$B$5882,0.6),3,B179&lt;=PERCENTILE($B$3:$B$5882,0.8),2,TRUE,1)</f>
        <v>5</v>
      </c>
      <c r="F179" cm="1">
        <f t="array" ref="F179">_xlfn.IFS(C179&lt;=PERCENTILE($C$3:$C$5882,0.2),1,C179&lt;=PERCENTILE($C$3:$C$5882,0.4),2,C179&lt;=PERCENTILE($C$3:$C$5882,0.6),3,C179&lt;=PERCENTILE($C$3:$C$5882,0.8),4,TRUE,5)</f>
        <v>5</v>
      </c>
      <c r="G179" cm="1">
        <f t="array" ref="G179">_xlfn.IFS(D179&lt;=PERCENTILE($D$3:$D$5882,0.2),1,D179&lt;=PERCENTILE($D$3:$D$5882,0.4),2,D179&lt;=PERCENTILE($D$3:$D$5882,0.6),3,D179&lt;=PERCENTILE($D$3:$D$5882,0.8),4,TRUE,5)</f>
        <v>5</v>
      </c>
      <c r="H179" s="3" t="str" cm="1">
        <f t="array" ref="H179">_xlfn.IFS(AND(E179&gt;=4,F179&gt;=4,G179&gt;=4),"Champions",AND(E179&gt;=3,F179&gt;=3,G179&gt;=3),"Loyal Customers",AND(E179&lt;=2,F179&gt;=3),"At Risk",AND(E179&lt;=2,F179&lt;=2,G179&lt;=2),"Lost",AND(E179&gt;=4,F179&lt;=2),"New/Promising",TRUE,"Needs Attention")</f>
        <v>Champions</v>
      </c>
      <c r="I179" s="3" t="str">
        <f t="shared" si="6"/>
        <v>Active</v>
      </c>
      <c r="J179" s="3" t="str">
        <f>_xlfn.XLOOKUP(A179,'Country_Lookup'!$D:$D,'Country_Lookup'!$E:$E)</f>
        <v>France</v>
      </c>
    </row>
    <row r="180" spans="1:10" x14ac:dyDescent="0.3">
      <c r="A180">
        <v>12524</v>
      </c>
      <c r="B180">
        <v>9</v>
      </c>
      <c r="C180">
        <v>17</v>
      </c>
      <c r="D180">
        <v>11126.109999999917</v>
      </c>
      <c r="E180" cm="1">
        <f t="array" ref="E180">_xlfn.IFS(B180&lt;=PERCENTILE($B$3:$B$5882,0.2),5,B180&lt;=PERCENTILE($B$3:$B$5882,0.4),4,B180&lt;=PERCENTILE($B$3:$B$5882,0.6),3,B180&lt;=PERCENTILE($B$3:$B$5882,0.8),2,TRUE,1)</f>
        <v>5</v>
      </c>
      <c r="F180" cm="1">
        <f t="array" ref="F180">_xlfn.IFS(C180&lt;=PERCENTILE($C$3:$C$5882,0.2),1,C180&lt;=PERCENTILE($C$3:$C$5882,0.4),2,C180&lt;=PERCENTILE($C$3:$C$5882,0.6),3,C180&lt;=PERCENTILE($C$3:$C$5882,0.8),4,TRUE,5)</f>
        <v>5</v>
      </c>
      <c r="G180" cm="1">
        <f t="array" ref="G180">_xlfn.IFS(D180&lt;=PERCENTILE($D$3:$D$5882,0.2),1,D180&lt;=PERCENTILE($D$3:$D$5882,0.4),2,D180&lt;=PERCENTILE($D$3:$D$5882,0.6),3,D180&lt;=PERCENTILE($D$3:$D$5882,0.8),4,TRUE,5)</f>
        <v>5</v>
      </c>
      <c r="H180" s="3" t="str" cm="1">
        <f t="array" ref="H180">_xlfn.IFS(AND(E180&gt;=4,F180&gt;=4,G180&gt;=4),"Champions",AND(E180&gt;=3,F180&gt;=3,G180&gt;=3),"Loyal Customers",AND(E180&lt;=2,F180&gt;=3),"At Risk",AND(E180&lt;=2,F180&lt;=2,G180&lt;=2),"Lost",AND(E180&gt;=4,F180&lt;=2),"New/Promising",TRUE,"Needs Attention")</f>
        <v>Champions</v>
      </c>
      <c r="I180" s="3" t="str">
        <f t="shared" si="6"/>
        <v>Active</v>
      </c>
      <c r="J180" s="3" t="str">
        <f>_xlfn.XLOOKUP(A180,'Country_Lookup'!$D:$D,'Country_Lookup'!$E:$E)</f>
        <v>Germany</v>
      </c>
    </row>
    <row r="181" spans="1:10" x14ac:dyDescent="0.3">
      <c r="A181">
        <v>12525</v>
      </c>
      <c r="B181">
        <v>498</v>
      </c>
      <c r="C181">
        <v>3</v>
      </c>
      <c r="D181">
        <v>973.73000000000127</v>
      </c>
      <c r="E181" cm="1">
        <f t="array" ref="E181">_xlfn.IFS(B181&lt;=PERCENTILE($B$3:$B$5882,0.2),5,B181&lt;=PERCENTILE($B$3:$B$5882,0.4),4,B181&lt;=PERCENTILE($B$3:$B$5882,0.6),3,B181&lt;=PERCENTILE($B$3:$B$5882,0.8),2,TRUE,1)</f>
        <v>1</v>
      </c>
      <c r="F181" cm="1">
        <f t="array" ref="F181">_xlfn.IFS(C181&lt;=PERCENTILE($C$3:$C$5882,0.2),1,C181&lt;=PERCENTILE($C$3:$C$5882,0.4),2,C181&lt;=PERCENTILE($C$3:$C$5882,0.6),3,C181&lt;=PERCENTILE($C$3:$C$5882,0.8),4,TRUE,5)</f>
        <v>3</v>
      </c>
      <c r="G181" cm="1">
        <f t="array" ref="G181">_xlfn.IFS(D181&lt;=PERCENTILE($D$3:$D$5882,0.2),1,D181&lt;=PERCENTILE($D$3:$D$5882,0.4),2,D181&lt;=PERCENTILE($D$3:$D$5882,0.6),3,D181&lt;=PERCENTILE($D$3:$D$5882,0.8),4,TRUE,5)</f>
        <v>3</v>
      </c>
      <c r="H181" s="3" t="str" cm="1">
        <f t="array" ref="H181">_xlfn.IFS(AND(E181&gt;=4,F181&gt;=4,G181&gt;=4),"Champions",AND(E181&gt;=3,F181&gt;=3,G181&gt;=3),"Loyal Customers",AND(E181&lt;=2,F181&gt;=3),"At Risk",AND(E181&lt;=2,F181&lt;=2,G181&lt;=2),"Lost",AND(E181&gt;=4,F181&lt;=2),"New/Promising",TRUE,"Needs Attention")</f>
        <v>At Risk</v>
      </c>
      <c r="I181" s="3" t="str">
        <f t="shared" si="6"/>
        <v>Churned</v>
      </c>
      <c r="J181" s="3" t="str">
        <f>_xlfn.XLOOKUP(A181,'Country_Lookup'!$D:$D,'Country_Lookup'!$E:$E)</f>
        <v>France</v>
      </c>
    </row>
    <row r="182" spans="1:10" x14ac:dyDescent="0.3">
      <c r="A182">
        <v>12526</v>
      </c>
      <c r="B182">
        <v>0</v>
      </c>
      <c r="C182">
        <v>3</v>
      </c>
      <c r="D182">
        <v>1316.6600000000024</v>
      </c>
      <c r="E182" cm="1">
        <f t="array" ref="E182">_xlfn.IFS(B182&lt;=PERCENTILE($B$3:$B$5882,0.2),5,B182&lt;=PERCENTILE($B$3:$B$5882,0.4),4,B182&lt;=PERCENTILE($B$3:$B$5882,0.6),3,B182&lt;=PERCENTILE($B$3:$B$5882,0.8),2,TRUE,1)</f>
        <v>5</v>
      </c>
      <c r="F182" cm="1">
        <f t="array" ref="F182">_xlfn.IFS(C182&lt;=PERCENTILE($C$3:$C$5882,0.2),1,C182&lt;=PERCENTILE($C$3:$C$5882,0.4),2,C182&lt;=PERCENTILE($C$3:$C$5882,0.6),3,C182&lt;=PERCENTILE($C$3:$C$5882,0.8),4,TRUE,5)</f>
        <v>3</v>
      </c>
      <c r="G182" cm="1">
        <f t="array" ref="G182">_xlfn.IFS(D182&lt;=PERCENTILE($D$3:$D$5882,0.2),1,D182&lt;=PERCENTILE($D$3:$D$5882,0.4),2,D182&lt;=PERCENTILE($D$3:$D$5882,0.6),3,D182&lt;=PERCENTILE($D$3:$D$5882,0.8),4,TRUE,5)</f>
        <v>4</v>
      </c>
      <c r="H182" s="3" t="str" cm="1">
        <f t="array" ref="H182">_xlfn.IFS(AND(E182&gt;=4,F182&gt;=4,G182&gt;=4),"Champions",AND(E182&gt;=3,F182&gt;=3,G182&gt;=3),"Loyal Customers",AND(E182&lt;=2,F182&gt;=3),"At Risk",AND(E182&lt;=2,F182&lt;=2,G182&lt;=2),"Lost",AND(E182&gt;=4,F182&lt;=2),"New/Promising",TRUE,"Needs Attention")</f>
        <v>Loyal Customers</v>
      </c>
      <c r="I182" s="3" t="str">
        <f t="shared" si="6"/>
        <v>Active</v>
      </c>
      <c r="J182" s="3" t="str">
        <f>_xlfn.XLOOKUP(A182,'Country_Lookup'!$D:$D,'Country_Lookup'!$E:$E)</f>
        <v>Germany</v>
      </c>
    </row>
    <row r="183" spans="1:10" x14ac:dyDescent="0.3">
      <c r="A183">
        <v>12527</v>
      </c>
      <c r="B183">
        <v>81</v>
      </c>
      <c r="C183">
        <v>5</v>
      </c>
      <c r="D183">
        <v>735.51000000000079</v>
      </c>
      <c r="E183" cm="1">
        <f t="array" ref="E183">_xlfn.IFS(B183&lt;=PERCENTILE($B$3:$B$5882,0.2),5,B183&lt;=PERCENTILE($B$3:$B$5882,0.4),4,B183&lt;=PERCENTILE($B$3:$B$5882,0.6),3,B183&lt;=PERCENTILE($B$3:$B$5882,0.8),2,TRUE,1)</f>
        <v>3</v>
      </c>
      <c r="F183" cm="1">
        <f t="array" ref="F183">_xlfn.IFS(C183&lt;=PERCENTILE($C$3:$C$5882,0.2),1,C183&lt;=PERCENTILE($C$3:$C$5882,0.4),2,C183&lt;=PERCENTILE($C$3:$C$5882,0.6),3,C183&lt;=PERCENTILE($C$3:$C$5882,0.8),4,TRUE,5)</f>
        <v>4</v>
      </c>
      <c r="G183" cm="1">
        <f t="array" ref="G183">_xlfn.IFS(D183&lt;=PERCENTILE($D$3:$D$5882,0.2),1,D183&lt;=PERCENTILE($D$3:$D$5882,0.4),2,D183&lt;=PERCENTILE($D$3:$D$5882,0.6),3,D183&lt;=PERCENTILE($D$3:$D$5882,0.8),4,TRUE,5)</f>
        <v>3</v>
      </c>
      <c r="H183" s="3" t="str" cm="1">
        <f t="array" ref="H183">_xlfn.IFS(AND(E183&gt;=4,F183&gt;=4,G183&gt;=4),"Champions",AND(E183&gt;=3,F183&gt;=3,G183&gt;=3),"Loyal Customers",AND(E183&lt;=2,F183&gt;=3),"At Risk",AND(E183&lt;=2,F183&lt;=2,G183&lt;=2),"Lost",AND(E183&gt;=4,F183&lt;=2),"New/Promising",TRUE,"Needs Attention")</f>
        <v>Loyal Customers</v>
      </c>
      <c r="I183" s="3" t="str">
        <f t="shared" si="6"/>
        <v>Active</v>
      </c>
      <c r="J183" s="3" t="str">
        <f>_xlfn.XLOOKUP(A183,'Country_Lookup'!$D:$D,'Country_Lookup'!$E:$E)</f>
        <v>Germany</v>
      </c>
    </row>
    <row r="184" spans="1:10" x14ac:dyDescent="0.3">
      <c r="A184">
        <v>12528</v>
      </c>
      <c r="B184">
        <v>9</v>
      </c>
      <c r="C184">
        <v>6</v>
      </c>
      <c r="D184">
        <v>1933.4800000000023</v>
      </c>
      <c r="E184" cm="1">
        <f t="array" ref="E184">_xlfn.IFS(B184&lt;=PERCENTILE($B$3:$B$5882,0.2),5,B184&lt;=PERCENTILE($B$3:$B$5882,0.4),4,B184&lt;=PERCENTILE($B$3:$B$5882,0.6),3,B184&lt;=PERCENTILE($B$3:$B$5882,0.8),2,TRUE,1)</f>
        <v>5</v>
      </c>
      <c r="F184" cm="1">
        <f t="array" ref="F184">_xlfn.IFS(C184&lt;=PERCENTILE($C$3:$C$5882,0.2),1,C184&lt;=PERCENTILE($C$3:$C$5882,0.4),2,C184&lt;=PERCENTILE($C$3:$C$5882,0.6),3,C184&lt;=PERCENTILE($C$3:$C$5882,0.8),4,TRUE,5)</f>
        <v>4</v>
      </c>
      <c r="G184" cm="1">
        <f t="array" ref="G184">_xlfn.IFS(D184&lt;=PERCENTILE($D$3:$D$5882,0.2),1,D184&lt;=PERCENTILE($D$3:$D$5882,0.4),2,D184&lt;=PERCENTILE($D$3:$D$5882,0.6),3,D184&lt;=PERCENTILE($D$3:$D$5882,0.8),4,TRUE,5)</f>
        <v>4</v>
      </c>
      <c r="H184" s="3" t="str" cm="1">
        <f t="array" ref="H184">_xlfn.IFS(AND(E184&gt;=4,F184&gt;=4,G184&gt;=4),"Champions",AND(E184&gt;=3,F184&gt;=3,G184&gt;=3),"Loyal Customers",AND(E184&lt;=2,F184&gt;=3),"At Risk",AND(E184&lt;=2,F184&lt;=2,G184&lt;=2),"Lost",AND(E184&gt;=4,F184&lt;=2),"New/Promising",TRUE,"Needs Attention")</f>
        <v>Champions</v>
      </c>
      <c r="I184" s="3" t="str">
        <f t="shared" si="6"/>
        <v>Active</v>
      </c>
      <c r="J184" s="3" t="str">
        <f>_xlfn.XLOOKUP(A184,'Country_Lookup'!$D:$D,'Country_Lookup'!$E:$E)</f>
        <v>Germany</v>
      </c>
    </row>
    <row r="185" spans="1:10" x14ac:dyDescent="0.3">
      <c r="A185">
        <v>12529</v>
      </c>
      <c r="B185">
        <v>528</v>
      </c>
      <c r="C185">
        <v>1</v>
      </c>
      <c r="D185">
        <v>316.47999999999985</v>
      </c>
      <c r="E185" cm="1">
        <f t="array" ref="E185">_xlfn.IFS(B185&lt;=PERCENTILE($B$3:$B$5882,0.2),5,B185&lt;=PERCENTILE($B$3:$B$5882,0.4),4,B185&lt;=PERCENTILE($B$3:$B$5882,0.6),3,B185&lt;=PERCENTILE($B$3:$B$5882,0.8),2,TRUE,1)</f>
        <v>1</v>
      </c>
      <c r="F185" cm="1">
        <f t="array" ref="F185">_xlfn.IFS(C185&lt;=PERCENTILE($C$3:$C$5882,0.2),1,C185&lt;=PERCENTILE($C$3:$C$5882,0.4),2,C185&lt;=PERCENTILE($C$3:$C$5882,0.6),3,C185&lt;=PERCENTILE($C$3:$C$5882,0.8),4,TRUE,5)</f>
        <v>1</v>
      </c>
      <c r="G185" cm="1">
        <f t="array" ref="G185">_xlfn.IFS(D185&lt;=PERCENTILE($D$3:$D$5882,0.2),1,D185&lt;=PERCENTILE($D$3:$D$5882,0.4),2,D185&lt;=PERCENTILE($D$3:$D$5882,0.6),3,D185&lt;=PERCENTILE($D$3:$D$5882,0.8),4,TRUE,5)</f>
        <v>2</v>
      </c>
      <c r="H185" s="3" t="str" cm="1">
        <f t="array" ref="H185">_xlfn.IFS(AND(E185&gt;=4,F185&gt;=4,G185&gt;=4),"Champions",AND(E185&gt;=3,F185&gt;=3,G185&gt;=3),"Loyal Customers",AND(E185&lt;=2,F185&gt;=3),"At Risk",AND(E185&lt;=2,F185&lt;=2,G185&lt;=2),"Lost",AND(E185&gt;=4,F185&lt;=2),"New/Promising",TRUE,"Needs Attention")</f>
        <v>Lost</v>
      </c>
      <c r="I185" s="3" t="str">
        <f t="shared" si="6"/>
        <v>Churned</v>
      </c>
      <c r="J185" s="3" t="str">
        <f>_xlfn.XLOOKUP(A185,'Country_Lookup'!$D:$D,'Country_Lookup'!$E:$E)</f>
        <v>France</v>
      </c>
    </row>
    <row r="186" spans="1:10" x14ac:dyDescent="0.3">
      <c r="A186">
        <v>12530</v>
      </c>
      <c r="B186">
        <v>59</v>
      </c>
      <c r="C186">
        <v>9</v>
      </c>
      <c r="D186">
        <v>3759.2600000000066</v>
      </c>
      <c r="E186" cm="1">
        <f t="array" ref="E186">_xlfn.IFS(B186&lt;=PERCENTILE($B$3:$B$5882,0.2),5,B186&lt;=PERCENTILE($B$3:$B$5882,0.4),4,B186&lt;=PERCENTILE($B$3:$B$5882,0.6),3,B186&lt;=PERCENTILE($B$3:$B$5882,0.8),2,TRUE,1)</f>
        <v>3</v>
      </c>
      <c r="F186" cm="1">
        <f t="array" ref="F186">_xlfn.IFS(C186&lt;=PERCENTILE($C$3:$C$5882,0.2),1,C186&lt;=PERCENTILE($C$3:$C$5882,0.4),2,C186&lt;=PERCENTILE($C$3:$C$5882,0.6),3,C186&lt;=PERCENTILE($C$3:$C$5882,0.8),4,TRUE,5)</f>
        <v>5</v>
      </c>
      <c r="G186" cm="1">
        <f t="array" ref="G186">_xlfn.IFS(D186&lt;=PERCENTILE($D$3:$D$5882,0.2),1,D186&lt;=PERCENTILE($D$3:$D$5882,0.4),2,D186&lt;=PERCENTILE($D$3:$D$5882,0.6),3,D186&lt;=PERCENTILE($D$3:$D$5882,0.8),4,TRUE,5)</f>
        <v>5</v>
      </c>
      <c r="H186" s="3" t="str" cm="1">
        <f t="array" ref="H186">_xlfn.IFS(AND(E186&gt;=4,F186&gt;=4,G186&gt;=4),"Champions",AND(E186&gt;=3,F186&gt;=3,G186&gt;=3),"Loyal Customers",AND(E186&lt;=2,F186&gt;=3),"At Risk",AND(E186&lt;=2,F186&lt;=2,G186&lt;=2),"Lost",AND(E186&gt;=4,F186&lt;=2),"New/Promising",TRUE,"Needs Attention")</f>
        <v>Loyal Customers</v>
      </c>
      <c r="I186" s="3" t="str">
        <f t="shared" si="6"/>
        <v>Active</v>
      </c>
      <c r="J186" s="3" t="str">
        <f>_xlfn.XLOOKUP(A186,'Country_Lookup'!$D:$D,'Country_Lookup'!$E:$E)</f>
        <v>Germany</v>
      </c>
    </row>
    <row r="187" spans="1:10" x14ac:dyDescent="0.3">
      <c r="A187">
        <v>12531</v>
      </c>
      <c r="B187">
        <v>14</v>
      </c>
      <c r="C187">
        <v>2</v>
      </c>
      <c r="D187">
        <v>1933.2000000000044</v>
      </c>
      <c r="E187" cm="1">
        <f t="array" ref="E187">_xlfn.IFS(B187&lt;=PERCENTILE($B$3:$B$5882,0.2),5,B187&lt;=PERCENTILE($B$3:$B$5882,0.4),4,B187&lt;=PERCENTILE($B$3:$B$5882,0.6),3,B187&lt;=PERCENTILE($B$3:$B$5882,0.8),2,TRUE,1)</f>
        <v>5</v>
      </c>
      <c r="F187" cm="1">
        <f t="array" ref="F187">_xlfn.IFS(C187&lt;=PERCENTILE($C$3:$C$5882,0.2),1,C187&lt;=PERCENTILE($C$3:$C$5882,0.4),2,C187&lt;=PERCENTILE($C$3:$C$5882,0.6),3,C187&lt;=PERCENTILE($C$3:$C$5882,0.8),4,TRUE,5)</f>
        <v>2</v>
      </c>
      <c r="G187" cm="1">
        <f t="array" ref="G187">_xlfn.IFS(D187&lt;=PERCENTILE($D$3:$D$5882,0.2),1,D187&lt;=PERCENTILE($D$3:$D$5882,0.4),2,D187&lt;=PERCENTILE($D$3:$D$5882,0.6),3,D187&lt;=PERCENTILE($D$3:$D$5882,0.8),4,TRUE,5)</f>
        <v>4</v>
      </c>
      <c r="H187" s="3" t="str" cm="1">
        <f t="array" ref="H187">_xlfn.IFS(AND(E187&gt;=4,F187&gt;=4,G187&gt;=4),"Champions",AND(E187&gt;=3,F187&gt;=3,G187&gt;=3),"Loyal Customers",AND(E187&lt;=2,F187&gt;=3),"At Risk",AND(E187&lt;=2,F187&lt;=2,G187&lt;=2),"Lost",AND(E187&gt;=4,F187&lt;=2),"New/Promising",TRUE,"Needs Attention")</f>
        <v>New/Promising</v>
      </c>
      <c r="I187" s="3" t="str">
        <f t="shared" si="6"/>
        <v>Active</v>
      </c>
      <c r="J187" s="3" t="str">
        <f>_xlfn.XLOOKUP(A187,'Country_Lookup'!$D:$D,'Country_Lookup'!$E:$E)</f>
        <v>Germany</v>
      </c>
    </row>
    <row r="188" spans="1:10" x14ac:dyDescent="0.3">
      <c r="A188">
        <v>12532</v>
      </c>
      <c r="B188">
        <v>30</v>
      </c>
      <c r="C188">
        <v>1</v>
      </c>
      <c r="D188">
        <v>349.83</v>
      </c>
      <c r="E188" cm="1">
        <f t="array" ref="E188">_xlfn.IFS(B188&lt;=PERCENTILE($B$3:$B$5882,0.2),5,B188&lt;=PERCENTILE($B$3:$B$5882,0.4),4,B188&lt;=PERCENTILE($B$3:$B$5882,0.6),3,B188&lt;=PERCENTILE($B$3:$B$5882,0.8),2,TRUE,1)</f>
        <v>4</v>
      </c>
      <c r="F188" cm="1">
        <f t="array" ref="F188">_xlfn.IFS(C188&lt;=PERCENTILE($C$3:$C$5882,0.2),1,C188&lt;=PERCENTILE($C$3:$C$5882,0.4),2,C188&lt;=PERCENTILE($C$3:$C$5882,0.6),3,C188&lt;=PERCENTILE($C$3:$C$5882,0.8),4,TRUE,5)</f>
        <v>1</v>
      </c>
      <c r="G188" cm="1">
        <f t="array" ref="G188">_xlfn.IFS(D188&lt;=PERCENTILE($D$3:$D$5882,0.2),1,D188&lt;=PERCENTILE($D$3:$D$5882,0.4),2,D188&lt;=PERCENTILE($D$3:$D$5882,0.6),3,D188&lt;=PERCENTILE($D$3:$D$5882,0.8),4,TRUE,5)</f>
        <v>2</v>
      </c>
      <c r="H188" s="3" t="str" cm="1">
        <f t="array" ref="H188">_xlfn.IFS(AND(E188&gt;=4,F188&gt;=4,G188&gt;=4),"Champions",AND(E188&gt;=3,F188&gt;=3,G188&gt;=3),"Loyal Customers",AND(E188&lt;=2,F188&gt;=3),"At Risk",AND(E188&lt;=2,F188&lt;=2,G188&lt;=2),"Lost",AND(E188&gt;=4,F188&lt;=2),"New/Promising",TRUE,"Needs Attention")</f>
        <v>New/Promising</v>
      </c>
      <c r="I188" s="3" t="str">
        <f t="shared" si="6"/>
        <v>Active</v>
      </c>
      <c r="J188" s="3" t="str">
        <f>_xlfn.XLOOKUP(A188,'Country_Lookup'!$D:$D,'Country_Lookup'!$E:$E)</f>
        <v>France</v>
      </c>
    </row>
    <row r="189" spans="1:10" x14ac:dyDescent="0.3">
      <c r="A189">
        <v>12533</v>
      </c>
      <c r="B189">
        <v>627</v>
      </c>
      <c r="C189">
        <v>2</v>
      </c>
      <c r="D189">
        <v>1367.8899999999996</v>
      </c>
      <c r="E189" cm="1">
        <f t="array" ref="E189">_xlfn.IFS(B189&lt;=PERCENTILE($B$3:$B$5882,0.2),5,B189&lt;=PERCENTILE($B$3:$B$5882,0.4),4,B189&lt;=PERCENTILE($B$3:$B$5882,0.6),3,B189&lt;=PERCENTILE($B$3:$B$5882,0.8),2,TRUE,1)</f>
        <v>1</v>
      </c>
      <c r="F189" cm="1">
        <f t="array" ref="F189">_xlfn.IFS(C189&lt;=PERCENTILE($C$3:$C$5882,0.2),1,C189&lt;=PERCENTILE($C$3:$C$5882,0.4),2,C189&lt;=PERCENTILE($C$3:$C$5882,0.6),3,C189&lt;=PERCENTILE($C$3:$C$5882,0.8),4,TRUE,5)</f>
        <v>2</v>
      </c>
      <c r="G189" cm="1">
        <f t="array" ref="G189">_xlfn.IFS(D189&lt;=PERCENTILE($D$3:$D$5882,0.2),1,D189&lt;=PERCENTILE($D$3:$D$5882,0.4),2,D189&lt;=PERCENTILE($D$3:$D$5882,0.6),3,D189&lt;=PERCENTILE($D$3:$D$5882,0.8),4,TRUE,5)</f>
        <v>4</v>
      </c>
      <c r="H189" s="3" t="str" cm="1">
        <f t="array" ref="H189">_xlfn.IFS(AND(E189&gt;=4,F189&gt;=4,G189&gt;=4),"Champions",AND(E189&gt;=3,F189&gt;=3,G189&gt;=3),"Loyal Customers",AND(E189&lt;=2,F189&gt;=3),"At Risk",AND(E189&lt;=2,F189&lt;=2,G189&lt;=2),"Lost",AND(E189&gt;=4,F189&lt;=2),"New/Promising",TRUE,"Needs Attention")</f>
        <v>Needs Attention</v>
      </c>
      <c r="I189" s="3" t="str">
        <f t="shared" si="6"/>
        <v>Churned</v>
      </c>
      <c r="J189" s="3" t="str">
        <f>_xlfn.XLOOKUP(A189,'Country_Lookup'!$D:$D,'Country_Lookup'!$E:$E)</f>
        <v>Germany</v>
      </c>
    </row>
    <row r="190" spans="1:10" x14ac:dyDescent="0.3">
      <c r="A190">
        <v>12534</v>
      </c>
      <c r="B190">
        <v>130</v>
      </c>
      <c r="C190">
        <v>1</v>
      </c>
      <c r="D190">
        <v>1089.1799999999998</v>
      </c>
      <c r="E190" cm="1">
        <f t="array" ref="E190">_xlfn.IFS(B190&lt;=PERCENTILE($B$3:$B$5882,0.2),5,B190&lt;=PERCENTILE($B$3:$B$5882,0.4),4,B190&lt;=PERCENTILE($B$3:$B$5882,0.6),3,B190&lt;=PERCENTILE($B$3:$B$5882,0.8),2,TRUE,1)</f>
        <v>3</v>
      </c>
      <c r="F190" cm="1">
        <f t="array" ref="F190">_xlfn.IFS(C190&lt;=PERCENTILE($C$3:$C$5882,0.2),1,C190&lt;=PERCENTILE($C$3:$C$5882,0.4),2,C190&lt;=PERCENTILE($C$3:$C$5882,0.6),3,C190&lt;=PERCENTILE($C$3:$C$5882,0.8),4,TRUE,5)</f>
        <v>1</v>
      </c>
      <c r="G190" cm="1">
        <f t="array" ref="G190">_xlfn.IFS(D190&lt;=PERCENTILE($D$3:$D$5882,0.2),1,D190&lt;=PERCENTILE($D$3:$D$5882,0.4),2,D190&lt;=PERCENTILE($D$3:$D$5882,0.6),3,D190&lt;=PERCENTILE($D$3:$D$5882,0.8),4,TRUE,5)</f>
        <v>3</v>
      </c>
      <c r="H190" s="3" t="str" cm="1">
        <f t="array" ref="H190">_xlfn.IFS(AND(E190&gt;=4,F190&gt;=4,G190&gt;=4),"Champions",AND(E190&gt;=3,F190&gt;=3,G190&gt;=3),"Loyal Customers",AND(E190&lt;=2,F190&gt;=3),"At Risk",AND(E190&lt;=2,F190&lt;=2,G190&lt;=2),"Lost",AND(E190&gt;=4,F190&lt;=2),"New/Promising",TRUE,"Needs Attention")</f>
        <v>Needs Attention</v>
      </c>
      <c r="I190" s="3" t="str">
        <f t="shared" si="6"/>
        <v>Churned</v>
      </c>
      <c r="J190" s="3" t="str">
        <f>_xlfn.XLOOKUP(A190,'Country_Lookup'!$D:$D,'Country_Lookup'!$E:$E)</f>
        <v>Germany</v>
      </c>
    </row>
    <row r="191" spans="1:10" x14ac:dyDescent="0.3">
      <c r="A191">
        <v>12535</v>
      </c>
      <c r="B191">
        <v>91</v>
      </c>
      <c r="C191">
        <v>2</v>
      </c>
      <c r="D191">
        <v>716.3499999999998</v>
      </c>
      <c r="E191" cm="1">
        <f t="array" ref="E191">_xlfn.IFS(B191&lt;=PERCENTILE($B$3:$B$5882,0.2),5,B191&lt;=PERCENTILE($B$3:$B$5882,0.4),4,B191&lt;=PERCENTILE($B$3:$B$5882,0.6),3,B191&lt;=PERCENTILE($B$3:$B$5882,0.8),2,TRUE,1)</f>
        <v>3</v>
      </c>
      <c r="F191" cm="1">
        <f t="array" ref="F191">_xlfn.IFS(C191&lt;=PERCENTILE($C$3:$C$5882,0.2),1,C191&lt;=PERCENTILE($C$3:$C$5882,0.4),2,C191&lt;=PERCENTILE($C$3:$C$5882,0.6),3,C191&lt;=PERCENTILE($C$3:$C$5882,0.8),4,TRUE,5)</f>
        <v>2</v>
      </c>
      <c r="G191" cm="1">
        <f t="array" ref="G191">_xlfn.IFS(D191&lt;=PERCENTILE($D$3:$D$5882,0.2),1,D191&lt;=PERCENTILE($D$3:$D$5882,0.4),2,D191&lt;=PERCENTILE($D$3:$D$5882,0.6),3,D191&lt;=PERCENTILE($D$3:$D$5882,0.8),4,TRUE,5)</f>
        <v>3</v>
      </c>
      <c r="H191" s="3" t="str" cm="1">
        <f t="array" ref="H191">_xlfn.IFS(AND(E191&gt;=4,F191&gt;=4,G191&gt;=4),"Champions",AND(E191&gt;=3,F191&gt;=3,G191&gt;=3),"Loyal Customers",AND(E191&lt;=2,F191&gt;=3),"At Risk",AND(E191&lt;=2,F191&lt;=2,G191&lt;=2),"Lost",AND(E191&gt;=4,F191&lt;=2),"New/Promising",TRUE,"Needs Attention")</f>
        <v>Needs Attention</v>
      </c>
      <c r="I191" s="3" t="str">
        <f t="shared" si="6"/>
        <v>Churned</v>
      </c>
      <c r="J191" s="3" t="str">
        <f>_xlfn.XLOOKUP(A191,'Country_Lookup'!$D:$D,'Country_Lookup'!$E:$E)</f>
        <v>France</v>
      </c>
    </row>
    <row r="192" spans="1:10" x14ac:dyDescent="0.3">
      <c r="A192">
        <v>12536</v>
      </c>
      <c r="B192">
        <v>43</v>
      </c>
      <c r="C192">
        <v>3</v>
      </c>
      <c r="D192">
        <v>12601.830000000044</v>
      </c>
      <c r="E192" cm="1">
        <f t="array" ref="E192">_xlfn.IFS(B192&lt;=PERCENTILE($B$3:$B$5882,0.2),5,B192&lt;=PERCENTILE($B$3:$B$5882,0.4),4,B192&lt;=PERCENTILE($B$3:$B$5882,0.6),3,B192&lt;=PERCENTILE($B$3:$B$5882,0.8),2,TRUE,1)</f>
        <v>4</v>
      </c>
      <c r="F192" cm="1">
        <f t="array" ref="F192">_xlfn.IFS(C192&lt;=PERCENTILE($C$3:$C$5882,0.2),1,C192&lt;=PERCENTILE($C$3:$C$5882,0.4),2,C192&lt;=PERCENTILE($C$3:$C$5882,0.6),3,C192&lt;=PERCENTILE($C$3:$C$5882,0.8),4,TRUE,5)</f>
        <v>3</v>
      </c>
      <c r="G192" cm="1">
        <f t="array" ref="G192">_xlfn.IFS(D192&lt;=PERCENTILE($D$3:$D$5882,0.2),1,D192&lt;=PERCENTILE($D$3:$D$5882,0.4),2,D192&lt;=PERCENTILE($D$3:$D$5882,0.6),3,D192&lt;=PERCENTILE($D$3:$D$5882,0.8),4,TRUE,5)</f>
        <v>5</v>
      </c>
      <c r="H192" s="3" t="str" cm="1">
        <f t="array" ref="H192">_xlfn.IFS(AND(E192&gt;=4,F192&gt;=4,G192&gt;=4),"Champions",AND(E192&gt;=3,F192&gt;=3,G192&gt;=3),"Loyal Customers",AND(E192&lt;=2,F192&gt;=3),"At Risk",AND(E192&lt;=2,F192&lt;=2,G192&lt;=2),"Lost",AND(E192&gt;=4,F192&lt;=2),"New/Promising",TRUE,"Needs Attention")</f>
        <v>Loyal Customers</v>
      </c>
      <c r="I192" s="3" t="str">
        <f t="shared" si="6"/>
        <v>Active</v>
      </c>
      <c r="J192" s="3" t="str">
        <f>_xlfn.XLOOKUP(A192,'Country_Lookup'!$D:$D,'Country_Lookup'!$E:$E)</f>
        <v>France</v>
      </c>
    </row>
    <row r="193" spans="1:10" x14ac:dyDescent="0.3">
      <c r="A193">
        <v>12537</v>
      </c>
      <c r="B193">
        <v>408</v>
      </c>
      <c r="C193">
        <v>1</v>
      </c>
      <c r="D193">
        <v>732.94000000000131</v>
      </c>
      <c r="E193" cm="1">
        <f t="array" ref="E193">_xlfn.IFS(B193&lt;=PERCENTILE($B$3:$B$5882,0.2),5,B193&lt;=PERCENTILE($B$3:$B$5882,0.4),4,B193&lt;=PERCENTILE($B$3:$B$5882,0.6),3,B193&lt;=PERCENTILE($B$3:$B$5882,0.8),2,TRUE,1)</f>
        <v>2</v>
      </c>
      <c r="F193" cm="1">
        <f t="array" ref="F193">_xlfn.IFS(C193&lt;=PERCENTILE($C$3:$C$5882,0.2),1,C193&lt;=PERCENTILE($C$3:$C$5882,0.4),2,C193&lt;=PERCENTILE($C$3:$C$5882,0.6),3,C193&lt;=PERCENTILE($C$3:$C$5882,0.8),4,TRUE,5)</f>
        <v>1</v>
      </c>
      <c r="G193" cm="1">
        <f t="array" ref="G193">_xlfn.IFS(D193&lt;=PERCENTILE($D$3:$D$5882,0.2),1,D193&lt;=PERCENTILE($D$3:$D$5882,0.4),2,D193&lt;=PERCENTILE($D$3:$D$5882,0.6),3,D193&lt;=PERCENTILE($D$3:$D$5882,0.8),4,TRUE,5)</f>
        <v>3</v>
      </c>
      <c r="H193" s="3" t="str" cm="1">
        <f t="array" ref="H193">_xlfn.IFS(AND(E193&gt;=4,F193&gt;=4,G193&gt;=4),"Champions",AND(E193&gt;=3,F193&gt;=3,G193&gt;=3),"Loyal Customers",AND(E193&lt;=2,F193&gt;=3),"At Risk",AND(E193&lt;=2,F193&lt;=2,G193&lt;=2),"Lost",AND(E193&gt;=4,F193&lt;=2),"New/Promising",TRUE,"Needs Attention")</f>
        <v>Needs Attention</v>
      </c>
      <c r="I193" s="3" t="str">
        <f t="shared" si="6"/>
        <v>Churned</v>
      </c>
      <c r="J193" s="3" t="str">
        <f>_xlfn.XLOOKUP(A193,'Country_Lookup'!$D:$D,'Country_Lookup'!$E:$E)</f>
        <v>Sweden</v>
      </c>
    </row>
    <row r="194" spans="1:10" x14ac:dyDescent="0.3">
      <c r="A194">
        <v>12538</v>
      </c>
      <c r="B194">
        <v>29</v>
      </c>
      <c r="C194">
        <v>2</v>
      </c>
      <c r="D194">
        <v>640.45000000000039</v>
      </c>
      <c r="E194" cm="1">
        <f t="array" ref="E194">_xlfn.IFS(B194&lt;=PERCENTILE($B$3:$B$5882,0.2),5,B194&lt;=PERCENTILE($B$3:$B$5882,0.4),4,B194&lt;=PERCENTILE($B$3:$B$5882,0.6),3,B194&lt;=PERCENTILE($B$3:$B$5882,0.8),2,TRUE,1)</f>
        <v>4</v>
      </c>
      <c r="F194" cm="1">
        <f t="array" ref="F194">_xlfn.IFS(C194&lt;=PERCENTILE($C$3:$C$5882,0.2),1,C194&lt;=PERCENTILE($C$3:$C$5882,0.4),2,C194&lt;=PERCENTILE($C$3:$C$5882,0.6),3,C194&lt;=PERCENTILE($C$3:$C$5882,0.8),4,TRUE,5)</f>
        <v>2</v>
      </c>
      <c r="G194" cm="1">
        <f t="array" ref="G194">_xlfn.IFS(D194&lt;=PERCENTILE($D$3:$D$5882,0.2),1,D194&lt;=PERCENTILE($D$3:$D$5882,0.4),2,D194&lt;=PERCENTILE($D$3:$D$5882,0.6),3,D194&lt;=PERCENTILE($D$3:$D$5882,0.8),4,TRUE,5)</f>
        <v>3</v>
      </c>
      <c r="H194" s="3" t="str" cm="1">
        <f t="array" ref="H194">_xlfn.IFS(AND(E194&gt;=4,F194&gt;=4,G194&gt;=4),"Champions",AND(E194&gt;=3,F194&gt;=3,G194&gt;=3),"Loyal Customers",AND(E194&lt;=2,F194&gt;=3),"At Risk",AND(E194&lt;=2,F194&lt;=2,G194&lt;=2),"Lost",AND(E194&gt;=4,F194&lt;=2),"New/Promising",TRUE,"Needs Attention")</f>
        <v>New/Promising</v>
      </c>
      <c r="I194" s="3" t="str">
        <f t="shared" si="6"/>
        <v>Active</v>
      </c>
      <c r="J194" s="3" t="str">
        <f>_xlfn.XLOOKUP(A194,'Country_Lookup'!$D:$D,'Country_Lookup'!$E:$E)</f>
        <v>Spain</v>
      </c>
    </row>
    <row r="195" spans="1:10" x14ac:dyDescent="0.3">
      <c r="A195">
        <v>12539</v>
      </c>
      <c r="B195">
        <v>22</v>
      </c>
      <c r="C195">
        <v>7</v>
      </c>
      <c r="D195">
        <v>11214.749999999998</v>
      </c>
      <c r="E195" cm="1">
        <f t="array" ref="E195">_xlfn.IFS(B195&lt;=PERCENTILE($B$3:$B$5882,0.2),5,B195&lt;=PERCENTILE($B$3:$B$5882,0.4),4,B195&lt;=PERCENTILE($B$3:$B$5882,0.6),3,B195&lt;=PERCENTILE($B$3:$B$5882,0.8),2,TRUE,1)</f>
        <v>4</v>
      </c>
      <c r="F195" cm="1">
        <f t="array" ref="F195">_xlfn.IFS(C195&lt;=PERCENTILE($C$3:$C$5882,0.2),1,C195&lt;=PERCENTILE($C$3:$C$5882,0.4),2,C195&lt;=PERCENTILE($C$3:$C$5882,0.6),3,C195&lt;=PERCENTILE($C$3:$C$5882,0.8),4,TRUE,5)</f>
        <v>4</v>
      </c>
      <c r="G195" cm="1">
        <f t="array" ref="G195">_xlfn.IFS(D195&lt;=PERCENTILE($D$3:$D$5882,0.2),1,D195&lt;=PERCENTILE($D$3:$D$5882,0.4),2,D195&lt;=PERCENTILE($D$3:$D$5882,0.6),3,D195&lt;=PERCENTILE($D$3:$D$5882,0.8),4,TRUE,5)</f>
        <v>5</v>
      </c>
      <c r="H195" s="3" t="str" cm="1">
        <f t="array" ref="H195">_xlfn.IFS(AND(E195&gt;=4,F195&gt;=4,G195&gt;=4),"Champions",AND(E195&gt;=3,F195&gt;=3,G195&gt;=3),"Loyal Customers",AND(E195&lt;=2,F195&gt;=3),"At Risk",AND(E195&lt;=2,F195&lt;=2,G195&lt;=2),"Lost",AND(E195&gt;=4,F195&lt;=2),"New/Promising",TRUE,"Needs Attention")</f>
        <v>Champions</v>
      </c>
      <c r="I195" s="3" t="str">
        <f t="shared" ref="I195:I258" si="7">IF(B195&gt;90,"Churned","Active")</f>
        <v>Active</v>
      </c>
      <c r="J195" s="3" t="str">
        <f>_xlfn.XLOOKUP(A195,'Country_Lookup'!$D:$D,'Country_Lookup'!$E:$E)</f>
        <v>Spain</v>
      </c>
    </row>
    <row r="196" spans="1:10" x14ac:dyDescent="0.3">
      <c r="A196">
        <v>12540</v>
      </c>
      <c r="B196">
        <v>19</v>
      </c>
      <c r="C196">
        <v>33</v>
      </c>
      <c r="D196">
        <v>22254.490000000216</v>
      </c>
      <c r="E196" cm="1">
        <f t="array" ref="E196">_xlfn.IFS(B196&lt;=PERCENTILE($B$3:$B$5882,0.2),5,B196&lt;=PERCENTILE($B$3:$B$5882,0.4),4,B196&lt;=PERCENTILE($B$3:$B$5882,0.6),3,B196&lt;=PERCENTILE($B$3:$B$5882,0.8),2,TRUE,1)</f>
        <v>5</v>
      </c>
      <c r="F196" cm="1">
        <f t="array" ref="F196">_xlfn.IFS(C196&lt;=PERCENTILE($C$3:$C$5882,0.2),1,C196&lt;=PERCENTILE($C$3:$C$5882,0.4),2,C196&lt;=PERCENTILE($C$3:$C$5882,0.6),3,C196&lt;=PERCENTILE($C$3:$C$5882,0.8),4,TRUE,5)</f>
        <v>5</v>
      </c>
      <c r="G196" cm="1">
        <f t="array" ref="G196">_xlfn.IFS(D196&lt;=PERCENTILE($D$3:$D$5882,0.2),1,D196&lt;=PERCENTILE($D$3:$D$5882,0.4),2,D196&lt;=PERCENTILE($D$3:$D$5882,0.6),3,D196&lt;=PERCENTILE($D$3:$D$5882,0.8),4,TRUE,5)</f>
        <v>5</v>
      </c>
      <c r="H196" s="3" t="str" cm="1">
        <f t="array" ref="H196">_xlfn.IFS(AND(E196&gt;=4,F196&gt;=4,G196&gt;=4),"Champions",AND(E196&gt;=3,F196&gt;=3,G196&gt;=3),"Loyal Customers",AND(E196&lt;=2,F196&gt;=3),"At Risk",AND(E196&lt;=2,F196&lt;=2,G196&lt;=2),"Lost",AND(E196&gt;=4,F196&lt;=2),"New/Promising",TRUE,"Needs Attention")</f>
        <v>Champions</v>
      </c>
      <c r="I196" s="3" t="str">
        <f t="shared" si="7"/>
        <v>Active</v>
      </c>
      <c r="J196" s="3" t="str">
        <f>_xlfn.XLOOKUP(A196,'Country_Lookup'!$D:$D,'Country_Lookup'!$E:$E)</f>
        <v>Spain</v>
      </c>
    </row>
    <row r="197" spans="1:10" x14ac:dyDescent="0.3">
      <c r="A197">
        <v>12541</v>
      </c>
      <c r="B197">
        <v>29</v>
      </c>
      <c r="C197">
        <v>3</v>
      </c>
      <c r="D197">
        <v>981.1800000000004</v>
      </c>
      <c r="E197" cm="1">
        <f t="array" ref="E197">_xlfn.IFS(B197&lt;=PERCENTILE($B$3:$B$5882,0.2),5,B197&lt;=PERCENTILE($B$3:$B$5882,0.4),4,B197&lt;=PERCENTILE($B$3:$B$5882,0.6),3,B197&lt;=PERCENTILE($B$3:$B$5882,0.8),2,TRUE,1)</f>
        <v>4</v>
      </c>
      <c r="F197" cm="1">
        <f t="array" ref="F197">_xlfn.IFS(C197&lt;=PERCENTILE($C$3:$C$5882,0.2),1,C197&lt;=PERCENTILE($C$3:$C$5882,0.4),2,C197&lt;=PERCENTILE($C$3:$C$5882,0.6),3,C197&lt;=PERCENTILE($C$3:$C$5882,0.8),4,TRUE,5)</f>
        <v>3</v>
      </c>
      <c r="G197" cm="1">
        <f t="array" ref="G197">_xlfn.IFS(D197&lt;=PERCENTILE($D$3:$D$5882,0.2),1,D197&lt;=PERCENTILE($D$3:$D$5882,0.4),2,D197&lt;=PERCENTILE($D$3:$D$5882,0.6),3,D197&lt;=PERCENTILE($D$3:$D$5882,0.8),4,TRUE,5)</f>
        <v>3</v>
      </c>
      <c r="H197" s="3" t="str" cm="1">
        <f t="array" ref="H197">_xlfn.IFS(AND(E197&gt;=4,F197&gt;=4,G197&gt;=4),"Champions",AND(E197&gt;=3,F197&gt;=3,G197&gt;=3),"Loyal Customers",AND(E197&lt;=2,F197&gt;=3),"At Risk",AND(E197&lt;=2,F197&lt;=2,G197&lt;=2),"Lost",AND(E197&gt;=4,F197&lt;=2),"New/Promising",TRUE,"Needs Attention")</f>
        <v>Loyal Customers</v>
      </c>
      <c r="I197" s="3" t="str">
        <f t="shared" si="7"/>
        <v>Active</v>
      </c>
      <c r="J197" s="3" t="str">
        <f>_xlfn.XLOOKUP(A197,'Country_Lookup'!$D:$D,'Country_Lookup'!$E:$E)</f>
        <v>Spain</v>
      </c>
    </row>
    <row r="198" spans="1:10" x14ac:dyDescent="0.3">
      <c r="A198">
        <v>12542</v>
      </c>
      <c r="B198">
        <v>484</v>
      </c>
      <c r="C198">
        <v>2</v>
      </c>
      <c r="D198">
        <v>481.87999999999982</v>
      </c>
      <c r="E198" cm="1">
        <f t="array" ref="E198">_xlfn.IFS(B198&lt;=PERCENTILE($B$3:$B$5882,0.2),5,B198&lt;=PERCENTILE($B$3:$B$5882,0.4),4,B198&lt;=PERCENTILE($B$3:$B$5882,0.6),3,B198&lt;=PERCENTILE($B$3:$B$5882,0.8),2,TRUE,1)</f>
        <v>1</v>
      </c>
      <c r="F198" cm="1">
        <f t="array" ref="F198">_xlfn.IFS(C198&lt;=PERCENTILE($C$3:$C$5882,0.2),1,C198&lt;=PERCENTILE($C$3:$C$5882,0.4),2,C198&lt;=PERCENTILE($C$3:$C$5882,0.6),3,C198&lt;=PERCENTILE($C$3:$C$5882,0.8),4,TRUE,5)</f>
        <v>2</v>
      </c>
      <c r="G198" cm="1">
        <f t="array" ref="G198">_xlfn.IFS(D198&lt;=PERCENTILE($D$3:$D$5882,0.2),1,D198&lt;=PERCENTILE($D$3:$D$5882,0.4),2,D198&lt;=PERCENTILE($D$3:$D$5882,0.6),3,D198&lt;=PERCENTILE($D$3:$D$5882,0.8),4,TRUE,5)</f>
        <v>2</v>
      </c>
      <c r="H198" s="3" t="str" cm="1">
        <f t="array" ref="H198">_xlfn.IFS(AND(E198&gt;=4,F198&gt;=4,G198&gt;=4),"Champions",AND(E198&gt;=3,F198&gt;=3,G198&gt;=3),"Loyal Customers",AND(E198&lt;=2,F198&gt;=3),"At Risk",AND(E198&lt;=2,F198&lt;=2,G198&lt;=2),"Lost",AND(E198&gt;=4,F198&lt;=2),"New/Promising",TRUE,"Needs Attention")</f>
        <v>Lost</v>
      </c>
      <c r="I198" s="3" t="str">
        <f t="shared" si="7"/>
        <v>Churned</v>
      </c>
      <c r="J198" s="3" t="str">
        <f>_xlfn.XLOOKUP(A198,'Country_Lookup'!$D:$D,'Country_Lookup'!$E:$E)</f>
        <v>Spain</v>
      </c>
    </row>
    <row r="199" spans="1:10" x14ac:dyDescent="0.3">
      <c r="A199">
        <v>12543</v>
      </c>
      <c r="B199">
        <v>448</v>
      </c>
      <c r="C199">
        <v>1</v>
      </c>
      <c r="D199">
        <v>980.25000000000011</v>
      </c>
      <c r="E199" cm="1">
        <f t="array" ref="E199">_xlfn.IFS(B199&lt;=PERCENTILE($B$3:$B$5882,0.2),5,B199&lt;=PERCENTILE($B$3:$B$5882,0.4),4,B199&lt;=PERCENTILE($B$3:$B$5882,0.6),3,B199&lt;=PERCENTILE($B$3:$B$5882,0.8),2,TRUE,1)</f>
        <v>1</v>
      </c>
      <c r="F199" cm="1">
        <f t="array" ref="F199">_xlfn.IFS(C199&lt;=PERCENTILE($C$3:$C$5882,0.2),1,C199&lt;=PERCENTILE($C$3:$C$5882,0.4),2,C199&lt;=PERCENTILE($C$3:$C$5882,0.6),3,C199&lt;=PERCENTILE($C$3:$C$5882,0.8),4,TRUE,5)</f>
        <v>1</v>
      </c>
      <c r="G199" cm="1">
        <f t="array" ref="G199">_xlfn.IFS(D199&lt;=PERCENTILE($D$3:$D$5882,0.2),1,D199&lt;=PERCENTILE($D$3:$D$5882,0.4),2,D199&lt;=PERCENTILE($D$3:$D$5882,0.6),3,D199&lt;=PERCENTILE($D$3:$D$5882,0.8),4,TRUE,5)</f>
        <v>3</v>
      </c>
      <c r="H199" s="3" t="str" cm="1">
        <f t="array" ref="H199">_xlfn.IFS(AND(E199&gt;=4,F199&gt;=4,G199&gt;=4),"Champions",AND(E199&gt;=3,F199&gt;=3,G199&gt;=3),"Loyal Customers",AND(E199&lt;=2,F199&gt;=3),"At Risk",AND(E199&lt;=2,F199&lt;=2,G199&lt;=2),"Lost",AND(E199&gt;=4,F199&lt;=2),"New/Promising",TRUE,"Needs Attention")</f>
        <v>Needs Attention</v>
      </c>
      <c r="I199" s="3" t="str">
        <f t="shared" si="7"/>
        <v>Churned</v>
      </c>
      <c r="J199" s="3" t="str">
        <f>_xlfn.XLOOKUP(A199,'Country_Lookup'!$D:$D,'Country_Lookup'!$E:$E)</f>
        <v>Spain</v>
      </c>
    </row>
    <row r="200" spans="1:10" x14ac:dyDescent="0.3">
      <c r="A200">
        <v>12544</v>
      </c>
      <c r="B200">
        <v>36</v>
      </c>
      <c r="C200">
        <v>1</v>
      </c>
      <c r="D200">
        <v>372.69999999999987</v>
      </c>
      <c r="E200" cm="1">
        <f t="array" ref="E200">_xlfn.IFS(B200&lt;=PERCENTILE($B$3:$B$5882,0.2),5,B200&lt;=PERCENTILE($B$3:$B$5882,0.4),4,B200&lt;=PERCENTILE($B$3:$B$5882,0.6),3,B200&lt;=PERCENTILE($B$3:$B$5882,0.8),2,TRUE,1)</f>
        <v>4</v>
      </c>
      <c r="F200" cm="1">
        <f t="array" ref="F200">_xlfn.IFS(C200&lt;=PERCENTILE($C$3:$C$5882,0.2),1,C200&lt;=PERCENTILE($C$3:$C$5882,0.4),2,C200&lt;=PERCENTILE($C$3:$C$5882,0.6),3,C200&lt;=PERCENTILE($C$3:$C$5882,0.8),4,TRUE,5)</f>
        <v>1</v>
      </c>
      <c r="G200" cm="1">
        <f t="array" ref="G200">_xlfn.IFS(D200&lt;=PERCENTILE($D$3:$D$5882,0.2),1,D200&lt;=PERCENTILE($D$3:$D$5882,0.4),2,D200&lt;=PERCENTILE($D$3:$D$5882,0.6),3,D200&lt;=PERCENTILE($D$3:$D$5882,0.8),4,TRUE,5)</f>
        <v>2</v>
      </c>
      <c r="H200" s="3" t="str" cm="1">
        <f t="array" ref="H200">_xlfn.IFS(AND(E200&gt;=4,F200&gt;=4,G200&gt;=4),"Champions",AND(E200&gt;=3,F200&gt;=3,G200&gt;=3),"Loyal Customers",AND(E200&lt;=2,F200&gt;=3),"At Risk",AND(E200&lt;=2,F200&lt;=2,G200&lt;=2),"Lost",AND(E200&gt;=4,F200&lt;=2),"New/Promising",TRUE,"Needs Attention")</f>
        <v>New/Promising</v>
      </c>
      <c r="I200" s="3" t="str">
        <f t="shared" si="7"/>
        <v>Active</v>
      </c>
      <c r="J200" s="3" t="str">
        <f>_xlfn.XLOOKUP(A200,'Country_Lookup'!$D:$D,'Country_Lookup'!$E:$E)</f>
        <v>Spain</v>
      </c>
    </row>
    <row r="201" spans="1:10" x14ac:dyDescent="0.3">
      <c r="A201">
        <v>12545</v>
      </c>
      <c r="B201">
        <v>75</v>
      </c>
      <c r="C201">
        <v>2</v>
      </c>
      <c r="D201">
        <v>1000.3899999999995</v>
      </c>
      <c r="E201" cm="1">
        <f t="array" ref="E201">_xlfn.IFS(B201&lt;=PERCENTILE($B$3:$B$5882,0.2),5,B201&lt;=PERCENTILE($B$3:$B$5882,0.4),4,B201&lt;=PERCENTILE($B$3:$B$5882,0.6),3,B201&lt;=PERCENTILE($B$3:$B$5882,0.8),2,TRUE,1)</f>
        <v>3</v>
      </c>
      <c r="F201" cm="1">
        <f t="array" ref="F201">_xlfn.IFS(C201&lt;=PERCENTILE($C$3:$C$5882,0.2),1,C201&lt;=PERCENTILE($C$3:$C$5882,0.4),2,C201&lt;=PERCENTILE($C$3:$C$5882,0.6),3,C201&lt;=PERCENTILE($C$3:$C$5882,0.8),4,TRUE,5)</f>
        <v>2</v>
      </c>
      <c r="G201" cm="1">
        <f t="array" ref="G201">_xlfn.IFS(D201&lt;=PERCENTILE($D$3:$D$5882,0.2),1,D201&lt;=PERCENTILE($D$3:$D$5882,0.4),2,D201&lt;=PERCENTILE($D$3:$D$5882,0.6),3,D201&lt;=PERCENTILE($D$3:$D$5882,0.8),4,TRUE,5)</f>
        <v>3</v>
      </c>
      <c r="H201" s="3" t="str" cm="1">
        <f t="array" ref="H201">_xlfn.IFS(AND(E201&gt;=4,F201&gt;=4,G201&gt;=4),"Champions",AND(E201&gt;=3,F201&gt;=3,G201&gt;=3),"Loyal Customers",AND(E201&lt;=2,F201&gt;=3),"At Risk",AND(E201&lt;=2,F201&lt;=2,G201&lt;=2),"Lost",AND(E201&gt;=4,F201&lt;=2),"New/Promising",TRUE,"Needs Attention")</f>
        <v>Needs Attention</v>
      </c>
      <c r="I201" s="3" t="str">
        <f t="shared" si="7"/>
        <v>Active</v>
      </c>
      <c r="J201" s="3" t="str">
        <f>_xlfn.XLOOKUP(A201,'Country_Lookup'!$D:$D,'Country_Lookup'!$E:$E)</f>
        <v>Spain</v>
      </c>
    </row>
    <row r="202" spans="1:10" x14ac:dyDescent="0.3">
      <c r="A202">
        <v>12546</v>
      </c>
      <c r="B202">
        <v>46</v>
      </c>
      <c r="C202">
        <v>2</v>
      </c>
      <c r="D202">
        <v>1161.5000000000005</v>
      </c>
      <c r="E202" cm="1">
        <f t="array" ref="E202">_xlfn.IFS(B202&lt;=PERCENTILE($B$3:$B$5882,0.2),5,B202&lt;=PERCENTILE($B$3:$B$5882,0.4),4,B202&lt;=PERCENTILE($B$3:$B$5882,0.6),3,B202&lt;=PERCENTILE($B$3:$B$5882,0.8),2,TRUE,1)</f>
        <v>4</v>
      </c>
      <c r="F202" cm="1">
        <f t="array" ref="F202">_xlfn.IFS(C202&lt;=PERCENTILE($C$3:$C$5882,0.2),1,C202&lt;=PERCENTILE($C$3:$C$5882,0.4),2,C202&lt;=PERCENTILE($C$3:$C$5882,0.6),3,C202&lt;=PERCENTILE($C$3:$C$5882,0.8),4,TRUE,5)</f>
        <v>2</v>
      </c>
      <c r="G202" cm="1">
        <f t="array" ref="G202">_xlfn.IFS(D202&lt;=PERCENTILE($D$3:$D$5882,0.2),1,D202&lt;=PERCENTILE($D$3:$D$5882,0.4),2,D202&lt;=PERCENTILE($D$3:$D$5882,0.6),3,D202&lt;=PERCENTILE($D$3:$D$5882,0.8),4,TRUE,5)</f>
        <v>3</v>
      </c>
      <c r="H202" s="3" t="str" cm="1">
        <f t="array" ref="H202">_xlfn.IFS(AND(E202&gt;=4,F202&gt;=4,G202&gt;=4),"Champions",AND(E202&gt;=3,F202&gt;=3,G202&gt;=3),"Loyal Customers",AND(E202&lt;=2,F202&gt;=3),"At Risk",AND(E202&lt;=2,F202&lt;=2,G202&lt;=2),"Lost",AND(E202&gt;=4,F202&lt;=2),"New/Promising",TRUE,"Needs Attention")</f>
        <v>New/Promising</v>
      </c>
      <c r="I202" s="3" t="str">
        <f t="shared" si="7"/>
        <v>Active</v>
      </c>
      <c r="J202" s="3" t="str">
        <f>_xlfn.XLOOKUP(A202,'Country_Lookup'!$D:$D,'Country_Lookup'!$E:$E)</f>
        <v>Spain</v>
      </c>
    </row>
    <row r="203" spans="1:10" x14ac:dyDescent="0.3">
      <c r="A203">
        <v>12547</v>
      </c>
      <c r="B203">
        <v>197</v>
      </c>
      <c r="C203">
        <v>3</v>
      </c>
      <c r="D203">
        <v>383.58</v>
      </c>
      <c r="E203" cm="1">
        <f t="array" ref="E203">_xlfn.IFS(B203&lt;=PERCENTILE($B$3:$B$5882,0.2),5,B203&lt;=PERCENTILE($B$3:$B$5882,0.4),4,B203&lt;=PERCENTILE($B$3:$B$5882,0.6),3,B203&lt;=PERCENTILE($B$3:$B$5882,0.8),2,TRUE,1)</f>
        <v>2</v>
      </c>
      <c r="F203" cm="1">
        <f t="array" ref="F203">_xlfn.IFS(C203&lt;=PERCENTILE($C$3:$C$5882,0.2),1,C203&lt;=PERCENTILE($C$3:$C$5882,0.4),2,C203&lt;=PERCENTILE($C$3:$C$5882,0.6),3,C203&lt;=PERCENTILE($C$3:$C$5882,0.8),4,TRUE,5)</f>
        <v>3</v>
      </c>
      <c r="G203" cm="1">
        <f t="array" ref="G203">_xlfn.IFS(D203&lt;=PERCENTILE($D$3:$D$5882,0.2),1,D203&lt;=PERCENTILE($D$3:$D$5882,0.4),2,D203&lt;=PERCENTILE($D$3:$D$5882,0.6),3,D203&lt;=PERCENTILE($D$3:$D$5882,0.8),4,TRUE,5)</f>
        <v>2</v>
      </c>
      <c r="H203" s="3" t="str" cm="1">
        <f t="array" ref="H203">_xlfn.IFS(AND(E203&gt;=4,F203&gt;=4,G203&gt;=4),"Champions",AND(E203&gt;=3,F203&gt;=3,G203&gt;=3),"Loyal Customers",AND(E203&lt;=2,F203&gt;=3),"At Risk",AND(E203&lt;=2,F203&lt;=2,G203&lt;=2),"Lost",AND(E203&gt;=4,F203&lt;=2),"New/Promising",TRUE,"Needs Attention")</f>
        <v>At Risk</v>
      </c>
      <c r="I203" s="3" t="str">
        <f t="shared" si="7"/>
        <v>Churned</v>
      </c>
      <c r="J203" s="3" t="str">
        <f>_xlfn.XLOOKUP(A203,'Country_Lookup'!$D:$D,'Country_Lookup'!$E:$E)</f>
        <v>Spain</v>
      </c>
    </row>
    <row r="204" spans="1:10" x14ac:dyDescent="0.3">
      <c r="A204">
        <v>12548</v>
      </c>
      <c r="B204">
        <v>166</v>
      </c>
      <c r="C204">
        <v>1</v>
      </c>
      <c r="D204">
        <v>95.199999999999989</v>
      </c>
      <c r="E204" cm="1">
        <f t="array" ref="E204">_xlfn.IFS(B204&lt;=PERCENTILE($B$3:$B$5882,0.2),5,B204&lt;=PERCENTILE($B$3:$B$5882,0.4),4,B204&lt;=PERCENTILE($B$3:$B$5882,0.6),3,B204&lt;=PERCENTILE($B$3:$B$5882,0.8),2,TRUE,1)</f>
        <v>3</v>
      </c>
      <c r="F204" cm="1">
        <f t="array" ref="F204">_xlfn.IFS(C204&lt;=PERCENTILE($C$3:$C$5882,0.2),1,C204&lt;=PERCENTILE($C$3:$C$5882,0.4),2,C204&lt;=PERCENTILE($C$3:$C$5882,0.6),3,C204&lt;=PERCENTILE($C$3:$C$5882,0.8),4,TRUE,5)</f>
        <v>1</v>
      </c>
      <c r="G204" cm="1">
        <f t="array" ref="G204">_xlfn.IFS(D204&lt;=PERCENTILE($D$3:$D$5882,0.2),1,D204&lt;=PERCENTILE($D$3:$D$5882,0.4),2,D204&lt;=PERCENTILE($D$3:$D$5882,0.6),3,D204&lt;=PERCENTILE($D$3:$D$5882,0.8),4,TRUE,5)</f>
        <v>1</v>
      </c>
      <c r="H204" s="3" t="str" cm="1">
        <f t="array" ref="H204">_xlfn.IFS(AND(E204&gt;=4,F204&gt;=4,G204&gt;=4),"Champions",AND(E204&gt;=3,F204&gt;=3,G204&gt;=3),"Loyal Customers",AND(E204&lt;=2,F204&gt;=3),"At Risk",AND(E204&lt;=2,F204&lt;=2,G204&lt;=2),"Lost",AND(E204&gt;=4,F204&lt;=2),"New/Promising",TRUE,"Needs Attention")</f>
        <v>Needs Attention</v>
      </c>
      <c r="I204" s="3" t="str">
        <f t="shared" si="7"/>
        <v>Churned</v>
      </c>
      <c r="J204" s="3" t="str">
        <f>_xlfn.XLOOKUP(A204,'Country_Lookup'!$D:$D,'Country_Lookup'!$E:$E)</f>
        <v>Spain</v>
      </c>
    </row>
    <row r="205" spans="1:10" x14ac:dyDescent="0.3">
      <c r="A205">
        <v>12549</v>
      </c>
      <c r="B205">
        <v>575</v>
      </c>
      <c r="C205">
        <v>6</v>
      </c>
      <c r="D205">
        <v>1575.6799999999989</v>
      </c>
      <c r="E205" cm="1">
        <f t="array" ref="E205">_xlfn.IFS(B205&lt;=PERCENTILE($B$3:$B$5882,0.2),5,B205&lt;=PERCENTILE($B$3:$B$5882,0.4),4,B205&lt;=PERCENTILE($B$3:$B$5882,0.6),3,B205&lt;=PERCENTILE($B$3:$B$5882,0.8),2,TRUE,1)</f>
        <v>1</v>
      </c>
      <c r="F205" cm="1">
        <f t="array" ref="F205">_xlfn.IFS(C205&lt;=PERCENTILE($C$3:$C$5882,0.2),1,C205&lt;=PERCENTILE($C$3:$C$5882,0.4),2,C205&lt;=PERCENTILE($C$3:$C$5882,0.6),3,C205&lt;=PERCENTILE($C$3:$C$5882,0.8),4,TRUE,5)</f>
        <v>4</v>
      </c>
      <c r="G205" cm="1">
        <f t="array" ref="G205">_xlfn.IFS(D205&lt;=PERCENTILE($D$3:$D$5882,0.2),1,D205&lt;=PERCENTILE($D$3:$D$5882,0.4),2,D205&lt;=PERCENTILE($D$3:$D$5882,0.6),3,D205&lt;=PERCENTILE($D$3:$D$5882,0.8),4,TRUE,5)</f>
        <v>4</v>
      </c>
      <c r="H205" s="3" t="str" cm="1">
        <f t="array" ref="H205">_xlfn.IFS(AND(E205&gt;=4,F205&gt;=4,G205&gt;=4),"Champions",AND(E205&gt;=3,F205&gt;=3,G205&gt;=3),"Loyal Customers",AND(E205&lt;=2,F205&gt;=3),"At Risk",AND(E205&lt;=2,F205&lt;=2,G205&lt;=2),"Lost",AND(E205&gt;=4,F205&lt;=2),"New/Promising",TRUE,"Needs Attention")</f>
        <v>At Risk</v>
      </c>
      <c r="I205" s="3" t="str">
        <f t="shared" si="7"/>
        <v>Churned</v>
      </c>
      <c r="J205" s="3" t="str">
        <f>_xlfn.XLOOKUP(A205,'Country_Lookup'!$D:$D,'Country_Lookup'!$E:$E)</f>
        <v>USA</v>
      </c>
    </row>
    <row r="206" spans="1:10" x14ac:dyDescent="0.3">
      <c r="A206">
        <v>12550</v>
      </c>
      <c r="B206">
        <v>79</v>
      </c>
      <c r="C206">
        <v>1</v>
      </c>
      <c r="D206">
        <v>964.82999999999993</v>
      </c>
      <c r="E206" cm="1">
        <f t="array" ref="E206">_xlfn.IFS(B206&lt;=PERCENTILE($B$3:$B$5882,0.2),5,B206&lt;=PERCENTILE($B$3:$B$5882,0.4),4,B206&lt;=PERCENTILE($B$3:$B$5882,0.6),3,B206&lt;=PERCENTILE($B$3:$B$5882,0.8),2,TRUE,1)</f>
        <v>3</v>
      </c>
      <c r="F206" cm="1">
        <f t="array" ref="F206">_xlfn.IFS(C206&lt;=PERCENTILE($C$3:$C$5882,0.2),1,C206&lt;=PERCENTILE($C$3:$C$5882,0.4),2,C206&lt;=PERCENTILE($C$3:$C$5882,0.6),3,C206&lt;=PERCENTILE($C$3:$C$5882,0.8),4,TRUE,5)</f>
        <v>1</v>
      </c>
      <c r="G206" cm="1">
        <f t="array" ref="G206">_xlfn.IFS(D206&lt;=PERCENTILE($D$3:$D$5882,0.2),1,D206&lt;=PERCENTILE($D$3:$D$5882,0.4),2,D206&lt;=PERCENTILE($D$3:$D$5882,0.6),3,D206&lt;=PERCENTILE($D$3:$D$5882,0.8),4,TRUE,5)</f>
        <v>3</v>
      </c>
      <c r="H206" s="3" t="str" cm="1">
        <f t="array" ref="H206">_xlfn.IFS(AND(E206&gt;=4,F206&gt;=4,G206&gt;=4),"Champions",AND(E206&gt;=3,F206&gt;=3,G206&gt;=3),"Loyal Customers",AND(E206&lt;=2,F206&gt;=3),"At Risk",AND(E206&lt;=2,F206&lt;=2,G206&lt;=2),"Lost",AND(E206&gt;=4,F206&lt;=2),"New/Promising",TRUE,"Needs Attention")</f>
        <v>Needs Attention</v>
      </c>
      <c r="I206" s="3" t="str">
        <f t="shared" si="7"/>
        <v>Active</v>
      </c>
      <c r="J206" s="3" t="str">
        <f>_xlfn.XLOOKUP(A206,'Country_Lookup'!$D:$D,'Country_Lookup'!$E:$E)</f>
        <v>Spain</v>
      </c>
    </row>
    <row r="207" spans="1:10" x14ac:dyDescent="0.3">
      <c r="A207">
        <v>12551</v>
      </c>
      <c r="B207">
        <v>357</v>
      </c>
      <c r="C207">
        <v>1</v>
      </c>
      <c r="D207">
        <v>168</v>
      </c>
      <c r="E207" cm="1">
        <f t="array" ref="E207">_xlfn.IFS(B207&lt;=PERCENTILE($B$3:$B$5882,0.2),5,B207&lt;=PERCENTILE($B$3:$B$5882,0.4),4,B207&lt;=PERCENTILE($B$3:$B$5882,0.6),3,B207&lt;=PERCENTILE($B$3:$B$5882,0.8),2,TRUE,1)</f>
        <v>2</v>
      </c>
      <c r="F207" cm="1">
        <f t="array" ref="F207">_xlfn.IFS(C207&lt;=PERCENTILE($C$3:$C$5882,0.2),1,C207&lt;=PERCENTILE($C$3:$C$5882,0.4),2,C207&lt;=PERCENTILE($C$3:$C$5882,0.6),3,C207&lt;=PERCENTILE($C$3:$C$5882,0.8),4,TRUE,5)</f>
        <v>1</v>
      </c>
      <c r="G207" cm="1">
        <f t="array" ref="G207">_xlfn.IFS(D207&lt;=PERCENTILE($D$3:$D$5882,0.2),1,D207&lt;=PERCENTILE($D$3:$D$5882,0.4),2,D207&lt;=PERCENTILE($D$3:$D$5882,0.6),3,D207&lt;=PERCENTILE($D$3:$D$5882,0.8),4,TRUE,5)</f>
        <v>1</v>
      </c>
      <c r="H207" s="3" t="str" cm="1">
        <f t="array" ref="H207">_xlfn.IFS(AND(E207&gt;=4,F207&gt;=4,G207&gt;=4),"Champions",AND(E207&gt;=3,F207&gt;=3,G207&gt;=3),"Loyal Customers",AND(E207&lt;=2,F207&gt;=3),"At Risk",AND(E207&lt;=2,F207&lt;=2,G207&lt;=2),"Lost",AND(E207&gt;=4,F207&lt;=2),"New/Promising",TRUE,"Needs Attention")</f>
        <v>Lost</v>
      </c>
      <c r="I207" s="3" t="str">
        <f t="shared" si="7"/>
        <v>Churned</v>
      </c>
      <c r="J207" s="3" t="str">
        <f>_xlfn.XLOOKUP(A207,'Country_Lookup'!$D:$D,'Country_Lookup'!$E:$E)</f>
        <v>Spain</v>
      </c>
    </row>
    <row r="208" spans="1:10" x14ac:dyDescent="0.3">
      <c r="A208">
        <v>12552</v>
      </c>
      <c r="B208">
        <v>38</v>
      </c>
      <c r="C208">
        <v>2</v>
      </c>
      <c r="D208">
        <v>437.81999999999988</v>
      </c>
      <c r="E208" cm="1">
        <f t="array" ref="E208">_xlfn.IFS(B208&lt;=PERCENTILE($B$3:$B$5882,0.2),5,B208&lt;=PERCENTILE($B$3:$B$5882,0.4),4,B208&lt;=PERCENTILE($B$3:$B$5882,0.6),3,B208&lt;=PERCENTILE($B$3:$B$5882,0.8),2,TRUE,1)</f>
        <v>4</v>
      </c>
      <c r="F208" cm="1">
        <f t="array" ref="F208">_xlfn.IFS(C208&lt;=PERCENTILE($C$3:$C$5882,0.2),1,C208&lt;=PERCENTILE($C$3:$C$5882,0.4),2,C208&lt;=PERCENTILE($C$3:$C$5882,0.6),3,C208&lt;=PERCENTILE($C$3:$C$5882,0.8),4,TRUE,5)</f>
        <v>2</v>
      </c>
      <c r="G208" cm="1">
        <f t="array" ref="G208">_xlfn.IFS(D208&lt;=PERCENTILE($D$3:$D$5882,0.2),1,D208&lt;=PERCENTILE($D$3:$D$5882,0.4),2,D208&lt;=PERCENTILE($D$3:$D$5882,0.6),3,D208&lt;=PERCENTILE($D$3:$D$5882,0.8),4,TRUE,5)</f>
        <v>2</v>
      </c>
      <c r="H208" s="3" t="str" cm="1">
        <f t="array" ref="H208">_xlfn.IFS(AND(E208&gt;=4,F208&gt;=4,G208&gt;=4),"Champions",AND(E208&gt;=3,F208&gt;=3,G208&gt;=3),"Loyal Customers",AND(E208&lt;=2,F208&gt;=3),"At Risk",AND(E208&lt;=2,F208&lt;=2,G208&lt;=2),"Lost",AND(E208&gt;=4,F208&lt;=2),"New/Promising",TRUE,"Needs Attention")</f>
        <v>New/Promising</v>
      </c>
      <c r="I208" s="3" t="str">
        <f t="shared" si="7"/>
        <v>Active</v>
      </c>
      <c r="J208" s="3" t="str">
        <f>_xlfn.XLOOKUP(A208,'Country_Lookup'!$D:$D,'Country_Lookup'!$E:$E)</f>
        <v>Italy</v>
      </c>
    </row>
    <row r="209" spans="1:10" x14ac:dyDescent="0.3">
      <c r="A209">
        <v>12553</v>
      </c>
      <c r="B209">
        <v>8</v>
      </c>
      <c r="C209">
        <v>12</v>
      </c>
      <c r="D209">
        <v>4608.7499999999991</v>
      </c>
      <c r="E209" cm="1">
        <f t="array" ref="E209">_xlfn.IFS(B209&lt;=PERCENTILE($B$3:$B$5882,0.2),5,B209&lt;=PERCENTILE($B$3:$B$5882,0.4),4,B209&lt;=PERCENTILE($B$3:$B$5882,0.6),3,B209&lt;=PERCENTILE($B$3:$B$5882,0.8),2,TRUE,1)</f>
        <v>5</v>
      </c>
      <c r="F209" cm="1">
        <f t="array" ref="F209">_xlfn.IFS(C209&lt;=PERCENTILE($C$3:$C$5882,0.2),1,C209&lt;=PERCENTILE($C$3:$C$5882,0.4),2,C209&lt;=PERCENTILE($C$3:$C$5882,0.6),3,C209&lt;=PERCENTILE($C$3:$C$5882,0.8),4,TRUE,5)</f>
        <v>5</v>
      </c>
      <c r="G209" cm="1">
        <f t="array" ref="G209">_xlfn.IFS(D209&lt;=PERCENTILE($D$3:$D$5882,0.2),1,D209&lt;=PERCENTILE($D$3:$D$5882,0.4),2,D209&lt;=PERCENTILE($D$3:$D$5882,0.6),3,D209&lt;=PERCENTILE($D$3:$D$5882,0.8),4,TRUE,5)</f>
        <v>5</v>
      </c>
      <c r="H209" s="3" t="str" cm="1">
        <f t="array" ref="H209">_xlfn.IFS(AND(E209&gt;=4,F209&gt;=4,G209&gt;=4),"Champions",AND(E209&gt;=3,F209&gt;=3,G209&gt;=3),"Loyal Customers",AND(E209&lt;=2,F209&gt;=3),"At Risk",AND(E209&lt;=2,F209&lt;=2,G209&lt;=2),"Lost",AND(E209&gt;=4,F209&lt;=2),"New/Promising",TRUE,"Needs Attention")</f>
        <v>Champions</v>
      </c>
      <c r="I209" s="3" t="str">
        <f t="shared" si="7"/>
        <v>Active</v>
      </c>
      <c r="J209" s="3" t="str">
        <f>_xlfn.XLOOKUP(A209,'Country_Lookup'!$D:$D,'Country_Lookup'!$E:$E)</f>
        <v>France</v>
      </c>
    </row>
    <row r="210" spans="1:10" x14ac:dyDescent="0.3">
      <c r="A210">
        <v>12554</v>
      </c>
      <c r="B210">
        <v>448</v>
      </c>
      <c r="C210">
        <v>1</v>
      </c>
      <c r="D210">
        <v>468.49999999999994</v>
      </c>
      <c r="E210" cm="1">
        <f t="array" ref="E210">_xlfn.IFS(B210&lt;=PERCENTILE($B$3:$B$5882,0.2),5,B210&lt;=PERCENTILE($B$3:$B$5882,0.4),4,B210&lt;=PERCENTILE($B$3:$B$5882,0.6),3,B210&lt;=PERCENTILE($B$3:$B$5882,0.8),2,TRUE,1)</f>
        <v>1</v>
      </c>
      <c r="F210" cm="1">
        <f t="array" ref="F210">_xlfn.IFS(C210&lt;=PERCENTILE($C$3:$C$5882,0.2),1,C210&lt;=PERCENTILE($C$3:$C$5882,0.4),2,C210&lt;=PERCENTILE($C$3:$C$5882,0.6),3,C210&lt;=PERCENTILE($C$3:$C$5882,0.8),4,TRUE,5)</f>
        <v>1</v>
      </c>
      <c r="G210" cm="1">
        <f t="array" ref="G210">_xlfn.IFS(D210&lt;=PERCENTILE($D$3:$D$5882,0.2),1,D210&lt;=PERCENTILE($D$3:$D$5882,0.4),2,D210&lt;=PERCENTILE($D$3:$D$5882,0.6),3,D210&lt;=PERCENTILE($D$3:$D$5882,0.8),4,TRUE,5)</f>
        <v>2</v>
      </c>
      <c r="H210" s="3" t="str" cm="1">
        <f t="array" ref="H210">_xlfn.IFS(AND(E210&gt;=4,F210&gt;=4,G210&gt;=4),"Champions",AND(E210&gt;=3,F210&gt;=3,G210&gt;=3),"Loyal Customers",AND(E210&lt;=2,F210&gt;=3),"At Risk",AND(E210&lt;=2,F210&lt;=2,G210&lt;=2),"Lost",AND(E210&gt;=4,F210&lt;=2),"New/Promising",TRUE,"Needs Attention")</f>
        <v>Lost</v>
      </c>
      <c r="I210" s="3" t="str">
        <f t="shared" si="7"/>
        <v>Churned</v>
      </c>
      <c r="J210" s="3" t="str">
        <f>_xlfn.XLOOKUP(A210,'Country_Lookup'!$D:$D,'Country_Lookup'!$E:$E)</f>
        <v>Spain</v>
      </c>
    </row>
    <row r="211" spans="1:10" x14ac:dyDescent="0.3">
      <c r="A211">
        <v>12555</v>
      </c>
      <c r="B211">
        <v>682</v>
      </c>
      <c r="C211">
        <v>1</v>
      </c>
      <c r="D211">
        <v>129.22999999999999</v>
      </c>
      <c r="E211" cm="1">
        <f t="array" ref="E211">_xlfn.IFS(B211&lt;=PERCENTILE($B$3:$B$5882,0.2),5,B211&lt;=PERCENTILE($B$3:$B$5882,0.4),4,B211&lt;=PERCENTILE($B$3:$B$5882,0.6),3,B211&lt;=PERCENTILE($B$3:$B$5882,0.8),2,TRUE,1)</f>
        <v>1</v>
      </c>
      <c r="F211" cm="1">
        <f t="array" ref="F211">_xlfn.IFS(C211&lt;=PERCENTILE($C$3:$C$5882,0.2),1,C211&lt;=PERCENTILE($C$3:$C$5882,0.4),2,C211&lt;=PERCENTILE($C$3:$C$5882,0.6),3,C211&lt;=PERCENTILE($C$3:$C$5882,0.8),4,TRUE,5)</f>
        <v>1</v>
      </c>
      <c r="G211" cm="1">
        <f t="array" ref="G211">_xlfn.IFS(D211&lt;=PERCENTILE($D$3:$D$5882,0.2),1,D211&lt;=PERCENTILE($D$3:$D$5882,0.4),2,D211&lt;=PERCENTILE($D$3:$D$5882,0.6),3,D211&lt;=PERCENTILE($D$3:$D$5882,0.8),4,TRUE,5)</f>
        <v>1</v>
      </c>
      <c r="H211" s="3" t="str" cm="1">
        <f t="array" ref="H211">_xlfn.IFS(AND(E211&gt;=4,F211&gt;=4,G211&gt;=4),"Champions",AND(E211&gt;=3,F211&gt;=3,G211&gt;=3),"Loyal Customers",AND(E211&lt;=2,F211&gt;=3),"At Risk",AND(E211&lt;=2,F211&lt;=2,G211&lt;=2),"Lost",AND(E211&gt;=4,F211&lt;=2),"New/Promising",TRUE,"Needs Attention")</f>
        <v>Lost</v>
      </c>
      <c r="I211" s="3" t="str">
        <f t="shared" si="7"/>
        <v>Churned</v>
      </c>
      <c r="J211" s="3" t="str">
        <f>_xlfn.XLOOKUP(A211,'Country_Lookup'!$D:$D,'Country_Lookup'!$E:$E)</f>
        <v>Spain</v>
      </c>
    </row>
    <row r="212" spans="1:10" x14ac:dyDescent="0.3">
      <c r="A212">
        <v>12556</v>
      </c>
      <c r="B212">
        <v>50</v>
      </c>
      <c r="C212">
        <v>2</v>
      </c>
      <c r="D212">
        <v>603.70999999999992</v>
      </c>
      <c r="E212" cm="1">
        <f t="array" ref="E212">_xlfn.IFS(B212&lt;=PERCENTILE($B$3:$B$5882,0.2),5,B212&lt;=PERCENTILE($B$3:$B$5882,0.4),4,B212&lt;=PERCENTILE($B$3:$B$5882,0.6),3,B212&lt;=PERCENTILE($B$3:$B$5882,0.8),2,TRUE,1)</f>
        <v>4</v>
      </c>
      <c r="F212" cm="1">
        <f t="array" ref="F212">_xlfn.IFS(C212&lt;=PERCENTILE($C$3:$C$5882,0.2),1,C212&lt;=PERCENTILE($C$3:$C$5882,0.4),2,C212&lt;=PERCENTILE($C$3:$C$5882,0.6),3,C212&lt;=PERCENTILE($C$3:$C$5882,0.8),4,TRUE,5)</f>
        <v>2</v>
      </c>
      <c r="G212" cm="1">
        <f t="array" ref="G212">_xlfn.IFS(D212&lt;=PERCENTILE($D$3:$D$5882,0.2),1,D212&lt;=PERCENTILE($D$3:$D$5882,0.4),2,D212&lt;=PERCENTILE($D$3:$D$5882,0.6),3,D212&lt;=PERCENTILE($D$3:$D$5882,0.8),4,TRUE,5)</f>
        <v>2</v>
      </c>
      <c r="H212" s="3" t="str" cm="1">
        <f t="array" ref="H212">_xlfn.IFS(AND(E212&gt;=4,F212&gt;=4,G212&gt;=4),"Champions",AND(E212&gt;=3,F212&gt;=3,G212&gt;=3),"Loyal Customers",AND(E212&lt;=2,F212&gt;=3),"At Risk",AND(E212&lt;=2,F212&lt;=2,G212&lt;=2),"Lost",AND(E212&gt;=4,F212&lt;=2),"New/Promising",TRUE,"Needs Attention")</f>
        <v>New/Promising</v>
      </c>
      <c r="I212" s="3" t="str">
        <f t="shared" si="7"/>
        <v>Active</v>
      </c>
      <c r="J212" s="3" t="str">
        <f>_xlfn.XLOOKUP(A212,'Country_Lookup'!$D:$D,'Country_Lookup'!$E:$E)</f>
        <v>Spain</v>
      </c>
    </row>
    <row r="213" spans="1:10" x14ac:dyDescent="0.3">
      <c r="A213">
        <v>12557</v>
      </c>
      <c r="B213">
        <v>16</v>
      </c>
      <c r="C213">
        <v>8</v>
      </c>
      <c r="D213">
        <v>18716.140000000018</v>
      </c>
      <c r="E213" cm="1">
        <f t="array" ref="E213">_xlfn.IFS(B213&lt;=PERCENTILE($B$3:$B$5882,0.2),5,B213&lt;=PERCENTILE($B$3:$B$5882,0.4),4,B213&lt;=PERCENTILE($B$3:$B$5882,0.6),3,B213&lt;=PERCENTILE($B$3:$B$5882,0.8),2,TRUE,1)</f>
        <v>5</v>
      </c>
      <c r="F213" cm="1">
        <f t="array" ref="F213">_xlfn.IFS(C213&lt;=PERCENTILE($C$3:$C$5882,0.2),1,C213&lt;=PERCENTILE($C$3:$C$5882,0.4),2,C213&lt;=PERCENTILE($C$3:$C$5882,0.6),3,C213&lt;=PERCENTILE($C$3:$C$5882,0.8),4,TRUE,5)</f>
        <v>4</v>
      </c>
      <c r="G213" cm="1">
        <f t="array" ref="G213">_xlfn.IFS(D213&lt;=PERCENTILE($D$3:$D$5882,0.2),1,D213&lt;=PERCENTILE($D$3:$D$5882,0.4),2,D213&lt;=PERCENTILE($D$3:$D$5882,0.6),3,D213&lt;=PERCENTILE($D$3:$D$5882,0.8),4,TRUE,5)</f>
        <v>5</v>
      </c>
      <c r="H213" s="3" t="str" cm="1">
        <f t="array" ref="H213">_xlfn.IFS(AND(E213&gt;=4,F213&gt;=4,G213&gt;=4),"Champions",AND(E213&gt;=3,F213&gt;=3,G213&gt;=3),"Loyal Customers",AND(E213&lt;=2,F213&gt;=3),"At Risk",AND(E213&lt;=2,F213&lt;=2,G213&lt;=2),"Lost",AND(E213&gt;=4,F213&lt;=2),"New/Promising",TRUE,"Needs Attention")</f>
        <v>Champions</v>
      </c>
      <c r="I213" s="3" t="str">
        <f t="shared" si="7"/>
        <v>Active</v>
      </c>
      <c r="J213" s="3" t="str">
        <f>_xlfn.XLOOKUP(A213,'Country_Lookup'!$D:$D,'Country_Lookup'!$E:$E)</f>
        <v>Spain</v>
      </c>
    </row>
    <row r="214" spans="1:10" x14ac:dyDescent="0.3">
      <c r="A214">
        <v>12558</v>
      </c>
      <c r="B214">
        <v>7</v>
      </c>
      <c r="C214">
        <v>1</v>
      </c>
      <c r="D214">
        <v>269.96000000000009</v>
      </c>
      <c r="E214" cm="1">
        <f t="array" ref="E214">_xlfn.IFS(B214&lt;=PERCENTILE($B$3:$B$5882,0.2),5,B214&lt;=PERCENTILE($B$3:$B$5882,0.4),4,B214&lt;=PERCENTILE($B$3:$B$5882,0.6),3,B214&lt;=PERCENTILE($B$3:$B$5882,0.8),2,TRUE,1)</f>
        <v>5</v>
      </c>
      <c r="F214" cm="1">
        <f t="array" ref="F214">_xlfn.IFS(C214&lt;=PERCENTILE($C$3:$C$5882,0.2),1,C214&lt;=PERCENTILE($C$3:$C$5882,0.4),2,C214&lt;=PERCENTILE($C$3:$C$5882,0.6),3,C214&lt;=PERCENTILE($C$3:$C$5882,0.8),4,TRUE,5)</f>
        <v>1</v>
      </c>
      <c r="G214" cm="1">
        <f t="array" ref="G214">_xlfn.IFS(D214&lt;=PERCENTILE($D$3:$D$5882,0.2),1,D214&lt;=PERCENTILE($D$3:$D$5882,0.4),2,D214&lt;=PERCENTILE($D$3:$D$5882,0.6),3,D214&lt;=PERCENTILE($D$3:$D$5882,0.8),4,TRUE,5)</f>
        <v>1</v>
      </c>
      <c r="H214" s="3" t="str" cm="1">
        <f t="array" ref="H214">_xlfn.IFS(AND(E214&gt;=4,F214&gt;=4,G214&gt;=4),"Champions",AND(E214&gt;=3,F214&gt;=3,G214&gt;=3),"Loyal Customers",AND(E214&lt;=2,F214&gt;=3),"At Risk",AND(E214&lt;=2,F214&lt;=2,G214&lt;=2),"Lost",AND(E214&gt;=4,F214&lt;=2),"New/Promising",TRUE,"Needs Attention")</f>
        <v>New/Promising</v>
      </c>
      <c r="I214" s="3" t="str">
        <f t="shared" si="7"/>
        <v>Active</v>
      </c>
      <c r="J214" s="3" t="str">
        <f>_xlfn.XLOOKUP(A214,'Country_Lookup'!$D:$D,'Country_Lookup'!$E:$E)</f>
        <v>USA</v>
      </c>
    </row>
    <row r="215" spans="1:10" x14ac:dyDescent="0.3">
      <c r="A215">
        <v>12559</v>
      </c>
      <c r="B215">
        <v>310</v>
      </c>
      <c r="C215">
        <v>2</v>
      </c>
      <c r="D215">
        <v>561.70999999999981</v>
      </c>
      <c r="E215" cm="1">
        <f t="array" ref="E215">_xlfn.IFS(B215&lt;=PERCENTILE($B$3:$B$5882,0.2),5,B215&lt;=PERCENTILE($B$3:$B$5882,0.4),4,B215&lt;=PERCENTILE($B$3:$B$5882,0.6),3,B215&lt;=PERCENTILE($B$3:$B$5882,0.8),2,TRUE,1)</f>
        <v>2</v>
      </c>
      <c r="F215" cm="1">
        <f t="array" ref="F215">_xlfn.IFS(C215&lt;=PERCENTILE($C$3:$C$5882,0.2),1,C215&lt;=PERCENTILE($C$3:$C$5882,0.4),2,C215&lt;=PERCENTILE($C$3:$C$5882,0.6),3,C215&lt;=PERCENTILE($C$3:$C$5882,0.8),4,TRUE,5)</f>
        <v>2</v>
      </c>
      <c r="G215" cm="1">
        <f t="array" ref="G215">_xlfn.IFS(D215&lt;=PERCENTILE($D$3:$D$5882,0.2),1,D215&lt;=PERCENTILE($D$3:$D$5882,0.4),2,D215&lt;=PERCENTILE($D$3:$D$5882,0.6),3,D215&lt;=PERCENTILE($D$3:$D$5882,0.8),4,TRUE,5)</f>
        <v>2</v>
      </c>
      <c r="H215" s="3" t="str" cm="1">
        <f t="array" ref="H215">_xlfn.IFS(AND(E215&gt;=4,F215&gt;=4,G215&gt;=4),"Champions",AND(E215&gt;=3,F215&gt;=3,G215&gt;=3),"Loyal Customers",AND(E215&lt;=2,F215&gt;=3),"At Risk",AND(E215&lt;=2,F215&lt;=2,G215&lt;=2),"Lost",AND(E215&gt;=4,F215&lt;=2),"New/Promising",TRUE,"Needs Attention")</f>
        <v>Lost</v>
      </c>
      <c r="I215" s="3" t="str">
        <f t="shared" si="7"/>
        <v>Churned</v>
      </c>
      <c r="J215" s="3" t="str">
        <f>_xlfn.XLOOKUP(A215,'Country_Lookup'!$D:$D,'Country_Lookup'!$E:$E)</f>
        <v>Germany</v>
      </c>
    </row>
    <row r="216" spans="1:10" x14ac:dyDescent="0.3">
      <c r="A216">
        <v>12560</v>
      </c>
      <c r="B216">
        <v>5</v>
      </c>
      <c r="C216">
        <v>3</v>
      </c>
      <c r="D216">
        <v>2134.0100000000025</v>
      </c>
      <c r="E216" cm="1">
        <f t="array" ref="E216">_xlfn.IFS(B216&lt;=PERCENTILE($B$3:$B$5882,0.2),5,B216&lt;=PERCENTILE($B$3:$B$5882,0.4),4,B216&lt;=PERCENTILE($B$3:$B$5882,0.6),3,B216&lt;=PERCENTILE($B$3:$B$5882,0.8),2,TRUE,1)</f>
        <v>5</v>
      </c>
      <c r="F216" cm="1">
        <f t="array" ref="F216">_xlfn.IFS(C216&lt;=PERCENTILE($C$3:$C$5882,0.2),1,C216&lt;=PERCENTILE($C$3:$C$5882,0.4),2,C216&lt;=PERCENTILE($C$3:$C$5882,0.6),3,C216&lt;=PERCENTILE($C$3:$C$5882,0.8),4,TRUE,5)</f>
        <v>3</v>
      </c>
      <c r="G216" cm="1">
        <f t="array" ref="G216">_xlfn.IFS(D216&lt;=PERCENTILE($D$3:$D$5882,0.2),1,D216&lt;=PERCENTILE($D$3:$D$5882,0.4),2,D216&lt;=PERCENTILE($D$3:$D$5882,0.6),3,D216&lt;=PERCENTILE($D$3:$D$5882,0.8),4,TRUE,5)</f>
        <v>4</v>
      </c>
      <c r="H216" s="3" t="str" cm="1">
        <f t="array" ref="H216">_xlfn.IFS(AND(E216&gt;=4,F216&gt;=4,G216&gt;=4),"Champions",AND(E216&gt;=3,F216&gt;=3,G216&gt;=3),"Loyal Customers",AND(E216&lt;=2,F216&gt;=3),"At Risk",AND(E216&lt;=2,F216&lt;=2,G216&lt;=2),"Lost",AND(E216&gt;=4,F216&lt;=2),"New/Promising",TRUE,"Needs Attention")</f>
        <v>Loyal Customers</v>
      </c>
      <c r="I216" s="3" t="str">
        <f t="shared" si="7"/>
        <v>Active</v>
      </c>
      <c r="J216" s="3" t="str">
        <f>_xlfn.XLOOKUP(A216,'Country_Lookup'!$D:$D,'Country_Lookup'!$E:$E)</f>
        <v>Germany</v>
      </c>
    </row>
    <row r="217" spans="1:10" x14ac:dyDescent="0.3">
      <c r="A217">
        <v>12561</v>
      </c>
      <c r="B217">
        <v>302</v>
      </c>
      <c r="C217">
        <v>1</v>
      </c>
      <c r="D217">
        <v>238.84999999999994</v>
      </c>
      <c r="E217" cm="1">
        <f t="array" ref="E217">_xlfn.IFS(B217&lt;=PERCENTILE($B$3:$B$5882,0.2),5,B217&lt;=PERCENTILE($B$3:$B$5882,0.4),4,B217&lt;=PERCENTILE($B$3:$B$5882,0.6),3,B217&lt;=PERCENTILE($B$3:$B$5882,0.8),2,TRUE,1)</f>
        <v>2</v>
      </c>
      <c r="F217" cm="1">
        <f t="array" ref="F217">_xlfn.IFS(C217&lt;=PERCENTILE($C$3:$C$5882,0.2),1,C217&lt;=PERCENTILE($C$3:$C$5882,0.4),2,C217&lt;=PERCENTILE($C$3:$C$5882,0.6),3,C217&lt;=PERCENTILE($C$3:$C$5882,0.8),4,TRUE,5)</f>
        <v>1</v>
      </c>
      <c r="G217" cm="1">
        <f t="array" ref="G217">_xlfn.IFS(D217&lt;=PERCENTILE($D$3:$D$5882,0.2),1,D217&lt;=PERCENTILE($D$3:$D$5882,0.4),2,D217&lt;=PERCENTILE($D$3:$D$5882,0.6),3,D217&lt;=PERCENTILE($D$3:$D$5882,0.8),4,TRUE,5)</f>
        <v>1</v>
      </c>
      <c r="H217" s="3" t="str" cm="1">
        <f t="array" ref="H217">_xlfn.IFS(AND(E217&gt;=4,F217&gt;=4,G217&gt;=4),"Champions",AND(E217&gt;=3,F217&gt;=3,G217&gt;=3),"Loyal Customers",AND(E217&lt;=2,F217&gt;=3),"At Risk",AND(E217&lt;=2,F217&lt;=2,G217&lt;=2),"Lost",AND(E217&gt;=4,F217&lt;=2),"New/Promising",TRUE,"Needs Attention")</f>
        <v>Lost</v>
      </c>
      <c r="I217" s="3" t="str">
        <f t="shared" si="7"/>
        <v>Churned</v>
      </c>
      <c r="J217" s="3" t="str">
        <f>_xlfn.XLOOKUP(A217,'Country_Lookup'!$D:$D,'Country_Lookup'!$E:$E)</f>
        <v>Germany</v>
      </c>
    </row>
    <row r="218" spans="1:10" x14ac:dyDescent="0.3">
      <c r="A218">
        <v>12562</v>
      </c>
      <c r="B218">
        <v>8</v>
      </c>
      <c r="C218">
        <v>9</v>
      </c>
      <c r="D218">
        <v>4966.9200000000137</v>
      </c>
      <c r="E218" cm="1">
        <f t="array" ref="E218">_xlfn.IFS(B218&lt;=PERCENTILE($B$3:$B$5882,0.2),5,B218&lt;=PERCENTILE($B$3:$B$5882,0.4),4,B218&lt;=PERCENTILE($B$3:$B$5882,0.6),3,B218&lt;=PERCENTILE($B$3:$B$5882,0.8),2,TRUE,1)</f>
        <v>5</v>
      </c>
      <c r="F218" cm="1">
        <f t="array" ref="F218">_xlfn.IFS(C218&lt;=PERCENTILE($C$3:$C$5882,0.2),1,C218&lt;=PERCENTILE($C$3:$C$5882,0.4),2,C218&lt;=PERCENTILE($C$3:$C$5882,0.6),3,C218&lt;=PERCENTILE($C$3:$C$5882,0.8),4,TRUE,5)</f>
        <v>5</v>
      </c>
      <c r="G218" cm="1">
        <f t="array" ref="G218">_xlfn.IFS(D218&lt;=PERCENTILE($D$3:$D$5882,0.2),1,D218&lt;=PERCENTILE($D$3:$D$5882,0.4),2,D218&lt;=PERCENTILE($D$3:$D$5882,0.6),3,D218&lt;=PERCENTILE($D$3:$D$5882,0.8),4,TRUE,5)</f>
        <v>5</v>
      </c>
      <c r="H218" s="3" t="str" cm="1">
        <f t="array" ref="H218">_xlfn.IFS(AND(E218&gt;=4,F218&gt;=4,G218&gt;=4),"Champions",AND(E218&gt;=3,F218&gt;=3,G218&gt;=3),"Loyal Customers",AND(E218&lt;=2,F218&gt;=3),"At Risk",AND(E218&lt;=2,F218&lt;=2,G218&lt;=2),"Lost",AND(E218&gt;=4,F218&lt;=2),"New/Promising",TRUE,"Needs Attention")</f>
        <v>Champions</v>
      </c>
      <c r="I218" s="3" t="str">
        <f t="shared" si="7"/>
        <v>Active</v>
      </c>
      <c r="J218" s="3" t="str">
        <f>_xlfn.XLOOKUP(A218,'Country_Lookup'!$D:$D,'Country_Lookup'!$E:$E)</f>
        <v>France</v>
      </c>
    </row>
    <row r="219" spans="1:10" x14ac:dyDescent="0.3">
      <c r="A219">
        <v>12563</v>
      </c>
      <c r="B219">
        <v>408</v>
      </c>
      <c r="C219">
        <v>1</v>
      </c>
      <c r="D219">
        <v>249.23999999999992</v>
      </c>
      <c r="E219" cm="1">
        <f t="array" ref="E219">_xlfn.IFS(B219&lt;=PERCENTILE($B$3:$B$5882,0.2),5,B219&lt;=PERCENTILE($B$3:$B$5882,0.4),4,B219&lt;=PERCENTILE($B$3:$B$5882,0.6),3,B219&lt;=PERCENTILE($B$3:$B$5882,0.8),2,TRUE,1)</f>
        <v>2</v>
      </c>
      <c r="F219" cm="1">
        <f t="array" ref="F219">_xlfn.IFS(C219&lt;=PERCENTILE($C$3:$C$5882,0.2),1,C219&lt;=PERCENTILE($C$3:$C$5882,0.4),2,C219&lt;=PERCENTILE($C$3:$C$5882,0.6),3,C219&lt;=PERCENTILE($C$3:$C$5882,0.8),4,TRUE,5)</f>
        <v>1</v>
      </c>
      <c r="G219" cm="1">
        <f t="array" ref="G219">_xlfn.IFS(D219&lt;=PERCENTILE($D$3:$D$5882,0.2),1,D219&lt;=PERCENTILE($D$3:$D$5882,0.4),2,D219&lt;=PERCENTILE($D$3:$D$5882,0.6),3,D219&lt;=PERCENTILE($D$3:$D$5882,0.8),4,TRUE,5)</f>
        <v>1</v>
      </c>
      <c r="H219" s="3" t="str" cm="1">
        <f t="array" ref="H219">_xlfn.IFS(AND(E219&gt;=4,F219&gt;=4,G219&gt;=4),"Champions",AND(E219&gt;=3,F219&gt;=3,G219&gt;=3),"Loyal Customers",AND(E219&lt;=2,F219&gt;=3),"At Risk",AND(E219&lt;=2,F219&lt;=2,G219&lt;=2),"Lost",AND(E219&gt;=4,F219&lt;=2),"New/Promising",TRUE,"Needs Attention")</f>
        <v>Lost</v>
      </c>
      <c r="I219" s="3" t="str">
        <f t="shared" si="7"/>
        <v>Churned</v>
      </c>
      <c r="J219" s="3" t="str">
        <f>_xlfn.XLOOKUP(A219,'Country_Lookup'!$D:$D,'Country_Lookup'!$E:$E)</f>
        <v>Italy</v>
      </c>
    </row>
    <row r="220" spans="1:10" x14ac:dyDescent="0.3">
      <c r="A220">
        <v>12564</v>
      </c>
      <c r="B220">
        <v>261</v>
      </c>
      <c r="C220">
        <v>1</v>
      </c>
      <c r="D220">
        <v>456.89999999999981</v>
      </c>
      <c r="E220" cm="1">
        <f t="array" ref="E220">_xlfn.IFS(B220&lt;=PERCENTILE($B$3:$B$5882,0.2),5,B220&lt;=PERCENTILE($B$3:$B$5882,0.4),4,B220&lt;=PERCENTILE($B$3:$B$5882,0.6),3,B220&lt;=PERCENTILE($B$3:$B$5882,0.8),2,TRUE,1)</f>
        <v>2</v>
      </c>
      <c r="F220" cm="1">
        <f t="array" ref="F220">_xlfn.IFS(C220&lt;=PERCENTILE($C$3:$C$5882,0.2),1,C220&lt;=PERCENTILE($C$3:$C$5882,0.4),2,C220&lt;=PERCENTILE($C$3:$C$5882,0.6),3,C220&lt;=PERCENTILE($C$3:$C$5882,0.8),4,TRUE,5)</f>
        <v>1</v>
      </c>
      <c r="G220" cm="1">
        <f t="array" ref="G220">_xlfn.IFS(D220&lt;=PERCENTILE($D$3:$D$5882,0.2),1,D220&lt;=PERCENTILE($D$3:$D$5882,0.4),2,D220&lt;=PERCENTILE($D$3:$D$5882,0.6),3,D220&lt;=PERCENTILE($D$3:$D$5882,0.8),4,TRUE,5)</f>
        <v>2</v>
      </c>
      <c r="H220" s="3" t="str" cm="1">
        <f t="array" ref="H220">_xlfn.IFS(AND(E220&gt;=4,F220&gt;=4,G220&gt;=4),"Champions",AND(E220&gt;=3,F220&gt;=3,G220&gt;=3),"Loyal Customers",AND(E220&lt;=2,F220&gt;=3),"At Risk",AND(E220&lt;=2,F220&lt;=2,G220&lt;=2),"Lost",AND(E220&gt;=4,F220&lt;=2),"New/Promising",TRUE,"Needs Attention")</f>
        <v>Lost</v>
      </c>
      <c r="I220" s="3" t="str">
        <f t="shared" si="7"/>
        <v>Churned</v>
      </c>
      <c r="J220" s="3" t="str">
        <f>_xlfn.XLOOKUP(A220,'Country_Lookup'!$D:$D,'Country_Lookup'!$E:$E)</f>
        <v>France</v>
      </c>
    </row>
    <row r="221" spans="1:10" x14ac:dyDescent="0.3">
      <c r="A221">
        <v>12565</v>
      </c>
      <c r="B221">
        <v>288</v>
      </c>
      <c r="C221">
        <v>1</v>
      </c>
      <c r="D221">
        <v>145.92000000000004</v>
      </c>
      <c r="E221" cm="1">
        <f t="array" ref="E221">_xlfn.IFS(B221&lt;=PERCENTILE($B$3:$B$5882,0.2),5,B221&lt;=PERCENTILE($B$3:$B$5882,0.4),4,B221&lt;=PERCENTILE($B$3:$B$5882,0.6),3,B221&lt;=PERCENTILE($B$3:$B$5882,0.8),2,TRUE,1)</f>
        <v>2</v>
      </c>
      <c r="F221" cm="1">
        <f t="array" ref="F221">_xlfn.IFS(C221&lt;=PERCENTILE($C$3:$C$5882,0.2),1,C221&lt;=PERCENTILE($C$3:$C$5882,0.4),2,C221&lt;=PERCENTILE($C$3:$C$5882,0.6),3,C221&lt;=PERCENTILE($C$3:$C$5882,0.8),4,TRUE,5)</f>
        <v>1</v>
      </c>
      <c r="G221" cm="1">
        <f t="array" ref="G221">_xlfn.IFS(D221&lt;=PERCENTILE($D$3:$D$5882,0.2),1,D221&lt;=PERCENTILE($D$3:$D$5882,0.4),2,D221&lt;=PERCENTILE($D$3:$D$5882,0.6),3,D221&lt;=PERCENTILE($D$3:$D$5882,0.8),4,TRUE,5)</f>
        <v>1</v>
      </c>
      <c r="H221" s="3" t="str" cm="1">
        <f t="array" ref="H221">_xlfn.IFS(AND(E221&gt;=4,F221&gt;=4,G221&gt;=4),"Champions",AND(E221&gt;=3,F221&gt;=3,G221&gt;=3),"Loyal Customers",AND(E221&lt;=2,F221&gt;=3),"At Risk",AND(E221&lt;=2,F221&lt;=2,G221&lt;=2),"Lost",AND(E221&gt;=4,F221&lt;=2),"New/Promising",TRUE,"Needs Attention")</f>
        <v>Lost</v>
      </c>
      <c r="I221" s="3" t="str">
        <f t="shared" si="7"/>
        <v>Churned</v>
      </c>
      <c r="J221" s="3" t="str">
        <f>_xlfn.XLOOKUP(A221,'Country_Lookup'!$D:$D,'Country_Lookup'!$E:$E)</f>
        <v>Saudi Arabia</v>
      </c>
    </row>
    <row r="222" spans="1:10" x14ac:dyDescent="0.3">
      <c r="A222">
        <v>12566</v>
      </c>
      <c r="B222">
        <v>86</v>
      </c>
      <c r="C222">
        <v>1</v>
      </c>
      <c r="D222">
        <v>351.64999999999986</v>
      </c>
      <c r="E222" cm="1">
        <f t="array" ref="E222">_xlfn.IFS(B222&lt;=PERCENTILE($B$3:$B$5882,0.2),5,B222&lt;=PERCENTILE($B$3:$B$5882,0.4),4,B222&lt;=PERCENTILE($B$3:$B$5882,0.6),3,B222&lt;=PERCENTILE($B$3:$B$5882,0.8),2,TRUE,1)</f>
        <v>3</v>
      </c>
      <c r="F222" cm="1">
        <f t="array" ref="F222">_xlfn.IFS(C222&lt;=PERCENTILE($C$3:$C$5882,0.2),1,C222&lt;=PERCENTILE($C$3:$C$5882,0.4),2,C222&lt;=PERCENTILE($C$3:$C$5882,0.6),3,C222&lt;=PERCENTILE($C$3:$C$5882,0.8),4,TRUE,5)</f>
        <v>1</v>
      </c>
      <c r="G222" cm="1">
        <f t="array" ref="G222">_xlfn.IFS(D222&lt;=PERCENTILE($D$3:$D$5882,0.2),1,D222&lt;=PERCENTILE($D$3:$D$5882,0.4),2,D222&lt;=PERCENTILE($D$3:$D$5882,0.6),3,D222&lt;=PERCENTILE($D$3:$D$5882,0.8),4,TRUE,5)</f>
        <v>2</v>
      </c>
      <c r="H222" s="3" t="str" cm="1">
        <f t="array" ref="H222">_xlfn.IFS(AND(E222&gt;=4,F222&gt;=4,G222&gt;=4),"Champions",AND(E222&gt;=3,F222&gt;=3,G222&gt;=3),"Loyal Customers",AND(E222&lt;=2,F222&gt;=3),"At Risk",AND(E222&lt;=2,F222&lt;=2,G222&lt;=2),"Lost",AND(E222&gt;=4,F222&lt;=2),"New/Promising",TRUE,"Needs Attention")</f>
        <v>Needs Attention</v>
      </c>
      <c r="I222" s="3" t="str">
        <f t="shared" si="7"/>
        <v>Active</v>
      </c>
      <c r="J222" s="3" t="str">
        <f>_xlfn.XLOOKUP(A222,'Country_Lookup'!$D:$D,'Country_Lookup'!$E:$E)</f>
        <v>Germany</v>
      </c>
    </row>
    <row r="223" spans="1:10" x14ac:dyDescent="0.3">
      <c r="A223">
        <v>12567</v>
      </c>
      <c r="B223">
        <v>22</v>
      </c>
      <c r="C223">
        <v>15</v>
      </c>
      <c r="D223">
        <v>13709.860000000119</v>
      </c>
      <c r="E223" cm="1">
        <f t="array" ref="E223">_xlfn.IFS(B223&lt;=PERCENTILE($B$3:$B$5882,0.2),5,B223&lt;=PERCENTILE($B$3:$B$5882,0.4),4,B223&lt;=PERCENTILE($B$3:$B$5882,0.6),3,B223&lt;=PERCENTILE($B$3:$B$5882,0.8),2,TRUE,1)</f>
        <v>4</v>
      </c>
      <c r="F223" cm="1">
        <f t="array" ref="F223">_xlfn.IFS(C223&lt;=PERCENTILE($C$3:$C$5882,0.2),1,C223&lt;=PERCENTILE($C$3:$C$5882,0.4),2,C223&lt;=PERCENTILE($C$3:$C$5882,0.6),3,C223&lt;=PERCENTILE($C$3:$C$5882,0.8),4,TRUE,5)</f>
        <v>5</v>
      </c>
      <c r="G223" cm="1">
        <f t="array" ref="G223">_xlfn.IFS(D223&lt;=PERCENTILE($D$3:$D$5882,0.2),1,D223&lt;=PERCENTILE($D$3:$D$5882,0.4),2,D223&lt;=PERCENTILE($D$3:$D$5882,0.6),3,D223&lt;=PERCENTILE($D$3:$D$5882,0.8),4,TRUE,5)</f>
        <v>5</v>
      </c>
      <c r="H223" s="3" t="str" cm="1">
        <f t="array" ref="H223">_xlfn.IFS(AND(E223&gt;=4,F223&gt;=4,G223&gt;=4),"Champions",AND(E223&gt;=3,F223&gt;=3,G223&gt;=3),"Loyal Customers",AND(E223&lt;=2,F223&gt;=3),"At Risk",AND(E223&lt;=2,F223&lt;=2,G223&lt;=2),"Lost",AND(E223&gt;=4,F223&lt;=2),"New/Promising",TRUE,"Needs Attention")</f>
        <v>Champions</v>
      </c>
      <c r="I223" s="3" t="str">
        <f t="shared" si="7"/>
        <v>Active</v>
      </c>
      <c r="J223" s="3" t="str">
        <f>_xlfn.XLOOKUP(A223,'Country_Lookup'!$D:$D,'Country_Lookup'!$E:$E)</f>
        <v>France</v>
      </c>
    </row>
    <row r="224" spans="1:10" x14ac:dyDescent="0.3">
      <c r="A224">
        <v>12568</v>
      </c>
      <c r="B224">
        <v>644</v>
      </c>
      <c r="C224">
        <v>1</v>
      </c>
      <c r="D224">
        <v>70</v>
      </c>
      <c r="E224" cm="1">
        <f t="array" ref="E224">_xlfn.IFS(B224&lt;=PERCENTILE($B$3:$B$5882,0.2),5,B224&lt;=PERCENTILE($B$3:$B$5882,0.4),4,B224&lt;=PERCENTILE($B$3:$B$5882,0.6),3,B224&lt;=PERCENTILE($B$3:$B$5882,0.8),2,TRUE,1)</f>
        <v>1</v>
      </c>
      <c r="F224" cm="1">
        <f t="array" ref="F224">_xlfn.IFS(C224&lt;=PERCENTILE($C$3:$C$5882,0.2),1,C224&lt;=PERCENTILE($C$3:$C$5882,0.4),2,C224&lt;=PERCENTILE($C$3:$C$5882,0.6),3,C224&lt;=PERCENTILE($C$3:$C$5882,0.8),4,TRUE,5)</f>
        <v>1</v>
      </c>
      <c r="G224" cm="1">
        <f t="array" ref="G224">_xlfn.IFS(D224&lt;=PERCENTILE($D$3:$D$5882,0.2),1,D224&lt;=PERCENTILE($D$3:$D$5882,0.4),2,D224&lt;=PERCENTILE($D$3:$D$5882,0.6),3,D224&lt;=PERCENTILE($D$3:$D$5882,0.8),4,TRUE,5)</f>
        <v>1</v>
      </c>
      <c r="H224" s="3" t="str" cm="1">
        <f t="array" ref="H224">_xlfn.IFS(AND(E224&gt;=4,F224&gt;=4,G224&gt;=4),"Champions",AND(E224&gt;=3,F224&gt;=3,G224&gt;=3),"Loyal Customers",AND(E224&lt;=2,F224&gt;=3),"At Risk",AND(E224&lt;=2,F224&lt;=2,G224&lt;=2),"Lost",AND(E224&gt;=4,F224&lt;=2),"New/Promising",TRUE,"Needs Attention")</f>
        <v>Lost</v>
      </c>
      <c r="I224" s="3" t="str">
        <f t="shared" si="7"/>
        <v>Churned</v>
      </c>
      <c r="J224" s="3" t="str">
        <f>_xlfn.XLOOKUP(A224,'Country_Lookup'!$D:$D,'Country_Lookup'!$E:$E)</f>
        <v>Germany</v>
      </c>
    </row>
    <row r="225" spans="1:10" x14ac:dyDescent="0.3">
      <c r="A225">
        <v>12569</v>
      </c>
      <c r="B225">
        <v>2</v>
      </c>
      <c r="C225">
        <v>32</v>
      </c>
      <c r="D225">
        <v>4124.6899999999832</v>
      </c>
      <c r="E225" cm="1">
        <f t="array" ref="E225">_xlfn.IFS(B225&lt;=PERCENTILE($B$3:$B$5882,0.2),5,B225&lt;=PERCENTILE($B$3:$B$5882,0.4),4,B225&lt;=PERCENTILE($B$3:$B$5882,0.6),3,B225&lt;=PERCENTILE($B$3:$B$5882,0.8),2,TRUE,1)</f>
        <v>5</v>
      </c>
      <c r="F225" cm="1">
        <f t="array" ref="F225">_xlfn.IFS(C225&lt;=PERCENTILE($C$3:$C$5882,0.2),1,C225&lt;=PERCENTILE($C$3:$C$5882,0.4),2,C225&lt;=PERCENTILE($C$3:$C$5882,0.6),3,C225&lt;=PERCENTILE($C$3:$C$5882,0.8),4,TRUE,5)</f>
        <v>5</v>
      </c>
      <c r="G225" cm="1">
        <f t="array" ref="G225">_xlfn.IFS(D225&lt;=PERCENTILE($D$3:$D$5882,0.2),1,D225&lt;=PERCENTILE($D$3:$D$5882,0.4),2,D225&lt;=PERCENTILE($D$3:$D$5882,0.6),3,D225&lt;=PERCENTILE($D$3:$D$5882,0.8),4,TRUE,5)</f>
        <v>5</v>
      </c>
      <c r="H225" s="3" t="str" cm="1">
        <f t="array" ref="H225">_xlfn.IFS(AND(E225&gt;=4,F225&gt;=4,G225&gt;=4),"Champions",AND(E225&gt;=3,F225&gt;=3,G225&gt;=3),"Loyal Customers",AND(E225&lt;=2,F225&gt;=3),"At Risk",AND(E225&lt;=2,F225&lt;=2,G225&lt;=2),"Lost",AND(E225&gt;=4,F225&lt;=2),"New/Promising",TRUE,"Needs Attention")</f>
        <v>Champions</v>
      </c>
      <c r="I225" s="3" t="str">
        <f t="shared" si="7"/>
        <v>Active</v>
      </c>
      <c r="J225" s="3" t="str">
        <f>_xlfn.XLOOKUP(A225,'Country_Lookup'!$D:$D,'Country_Lookup'!$E:$E)</f>
        <v>Germany</v>
      </c>
    </row>
    <row r="226" spans="1:10" x14ac:dyDescent="0.3">
      <c r="A226">
        <v>12570</v>
      </c>
      <c r="B226">
        <v>682</v>
      </c>
      <c r="C226">
        <v>1</v>
      </c>
      <c r="D226">
        <v>77.52</v>
      </c>
      <c r="E226" cm="1">
        <f t="array" ref="E226">_xlfn.IFS(B226&lt;=PERCENTILE($B$3:$B$5882,0.2),5,B226&lt;=PERCENTILE($B$3:$B$5882,0.4),4,B226&lt;=PERCENTILE($B$3:$B$5882,0.6),3,B226&lt;=PERCENTILE($B$3:$B$5882,0.8),2,TRUE,1)</f>
        <v>1</v>
      </c>
      <c r="F226" cm="1">
        <f t="array" ref="F226">_xlfn.IFS(C226&lt;=PERCENTILE($C$3:$C$5882,0.2),1,C226&lt;=PERCENTILE($C$3:$C$5882,0.4),2,C226&lt;=PERCENTILE($C$3:$C$5882,0.6),3,C226&lt;=PERCENTILE($C$3:$C$5882,0.8),4,TRUE,5)</f>
        <v>1</v>
      </c>
      <c r="G226" cm="1">
        <f t="array" ref="G226">_xlfn.IFS(D226&lt;=PERCENTILE($D$3:$D$5882,0.2),1,D226&lt;=PERCENTILE($D$3:$D$5882,0.4),2,D226&lt;=PERCENTILE($D$3:$D$5882,0.6),3,D226&lt;=PERCENTILE($D$3:$D$5882,0.8),4,TRUE,5)</f>
        <v>1</v>
      </c>
      <c r="H226" s="3" t="str" cm="1">
        <f t="array" ref="H226">_xlfn.IFS(AND(E226&gt;=4,F226&gt;=4,G226&gt;=4),"Champions",AND(E226&gt;=3,F226&gt;=3,G226&gt;=3),"Loyal Customers",AND(E226&lt;=2,F226&gt;=3),"At Risk",AND(E226&lt;=2,F226&lt;=2,G226&lt;=2),"Lost",AND(E226&gt;=4,F226&lt;=2),"New/Promising",TRUE,"Needs Attention")</f>
        <v>Lost</v>
      </c>
      <c r="I226" s="3" t="str">
        <f t="shared" si="7"/>
        <v>Churned</v>
      </c>
      <c r="J226" s="3" t="str">
        <f>_xlfn.XLOOKUP(A226,'Country_Lookup'!$D:$D,'Country_Lookup'!$E:$E)</f>
        <v>Spain</v>
      </c>
    </row>
    <row r="227" spans="1:10" x14ac:dyDescent="0.3">
      <c r="A227">
        <v>12571</v>
      </c>
      <c r="B227">
        <v>39</v>
      </c>
      <c r="C227">
        <v>2</v>
      </c>
      <c r="D227">
        <v>519.61000000000013</v>
      </c>
      <c r="E227" cm="1">
        <f t="array" ref="E227">_xlfn.IFS(B227&lt;=PERCENTILE($B$3:$B$5882,0.2),5,B227&lt;=PERCENTILE($B$3:$B$5882,0.4),4,B227&lt;=PERCENTILE($B$3:$B$5882,0.6),3,B227&lt;=PERCENTILE($B$3:$B$5882,0.8),2,TRUE,1)</f>
        <v>4</v>
      </c>
      <c r="F227" cm="1">
        <f t="array" ref="F227">_xlfn.IFS(C227&lt;=PERCENTILE($C$3:$C$5882,0.2),1,C227&lt;=PERCENTILE($C$3:$C$5882,0.4),2,C227&lt;=PERCENTILE($C$3:$C$5882,0.6),3,C227&lt;=PERCENTILE($C$3:$C$5882,0.8),4,TRUE,5)</f>
        <v>2</v>
      </c>
      <c r="G227" cm="1">
        <f t="array" ref="G227">_xlfn.IFS(D227&lt;=PERCENTILE($D$3:$D$5882,0.2),1,D227&lt;=PERCENTILE($D$3:$D$5882,0.4),2,D227&lt;=PERCENTILE($D$3:$D$5882,0.6),3,D227&lt;=PERCENTILE($D$3:$D$5882,0.8),4,TRUE,5)</f>
        <v>2</v>
      </c>
      <c r="H227" s="3" t="str" cm="1">
        <f t="array" ref="H227">_xlfn.IFS(AND(E227&gt;=4,F227&gt;=4,G227&gt;=4),"Champions",AND(E227&gt;=3,F227&gt;=3,G227&gt;=3),"Loyal Customers",AND(E227&lt;=2,F227&gt;=3),"At Risk",AND(E227&lt;=2,F227&lt;=2,G227&lt;=2),"Lost",AND(E227&gt;=4,F227&lt;=2),"New/Promising",TRUE,"Needs Attention")</f>
        <v>New/Promising</v>
      </c>
      <c r="I227" s="3" t="str">
        <f t="shared" si="7"/>
        <v>Active</v>
      </c>
      <c r="J227" s="3" t="str">
        <f>_xlfn.XLOOKUP(A227,'Country_Lookup'!$D:$D,'Country_Lookup'!$E:$E)</f>
        <v>France</v>
      </c>
    </row>
    <row r="228" spans="1:10" x14ac:dyDescent="0.3">
      <c r="A228">
        <v>12572</v>
      </c>
      <c r="B228">
        <v>8</v>
      </c>
      <c r="C228">
        <v>2</v>
      </c>
      <c r="D228">
        <v>1020.4199999999987</v>
      </c>
      <c r="E228" cm="1">
        <f t="array" ref="E228">_xlfn.IFS(B228&lt;=PERCENTILE($B$3:$B$5882,0.2),5,B228&lt;=PERCENTILE($B$3:$B$5882,0.4),4,B228&lt;=PERCENTILE($B$3:$B$5882,0.6),3,B228&lt;=PERCENTILE($B$3:$B$5882,0.8),2,TRUE,1)</f>
        <v>5</v>
      </c>
      <c r="F228" cm="1">
        <f t="array" ref="F228">_xlfn.IFS(C228&lt;=PERCENTILE($C$3:$C$5882,0.2),1,C228&lt;=PERCENTILE($C$3:$C$5882,0.4),2,C228&lt;=PERCENTILE($C$3:$C$5882,0.6),3,C228&lt;=PERCENTILE($C$3:$C$5882,0.8),4,TRUE,5)</f>
        <v>2</v>
      </c>
      <c r="G228" cm="1">
        <f t="array" ref="G228">_xlfn.IFS(D228&lt;=PERCENTILE($D$3:$D$5882,0.2),1,D228&lt;=PERCENTILE($D$3:$D$5882,0.4),2,D228&lt;=PERCENTILE($D$3:$D$5882,0.6),3,D228&lt;=PERCENTILE($D$3:$D$5882,0.8),4,TRUE,5)</f>
        <v>3</v>
      </c>
      <c r="H228" s="3" t="str" cm="1">
        <f t="array" ref="H228">_xlfn.IFS(AND(E228&gt;=4,F228&gt;=4,G228&gt;=4),"Champions",AND(E228&gt;=3,F228&gt;=3,G228&gt;=3),"Loyal Customers",AND(E228&lt;=2,F228&gt;=3),"At Risk",AND(E228&lt;=2,F228&lt;=2,G228&lt;=2),"Lost",AND(E228&gt;=4,F228&lt;=2),"New/Promising",TRUE,"Needs Attention")</f>
        <v>New/Promising</v>
      </c>
      <c r="I228" s="3" t="str">
        <f t="shared" si="7"/>
        <v>Active</v>
      </c>
      <c r="J228" s="3" t="str">
        <f>_xlfn.XLOOKUP(A228,'Country_Lookup'!$D:$D,'Country_Lookup'!$E:$E)</f>
        <v>Germany</v>
      </c>
    </row>
    <row r="229" spans="1:10" x14ac:dyDescent="0.3">
      <c r="A229">
        <v>12573</v>
      </c>
      <c r="B229">
        <v>227</v>
      </c>
      <c r="C229">
        <v>5</v>
      </c>
      <c r="D229">
        <v>717.41000000000076</v>
      </c>
      <c r="E229" cm="1">
        <f t="array" ref="E229">_xlfn.IFS(B229&lt;=PERCENTILE($B$3:$B$5882,0.2),5,B229&lt;=PERCENTILE($B$3:$B$5882,0.4),4,B229&lt;=PERCENTILE($B$3:$B$5882,0.6),3,B229&lt;=PERCENTILE($B$3:$B$5882,0.8),2,TRUE,1)</f>
        <v>2</v>
      </c>
      <c r="F229" cm="1">
        <f t="array" ref="F229">_xlfn.IFS(C229&lt;=PERCENTILE($C$3:$C$5882,0.2),1,C229&lt;=PERCENTILE($C$3:$C$5882,0.4),2,C229&lt;=PERCENTILE($C$3:$C$5882,0.6),3,C229&lt;=PERCENTILE($C$3:$C$5882,0.8),4,TRUE,5)</f>
        <v>4</v>
      </c>
      <c r="G229" cm="1">
        <f t="array" ref="G229">_xlfn.IFS(D229&lt;=PERCENTILE($D$3:$D$5882,0.2),1,D229&lt;=PERCENTILE($D$3:$D$5882,0.4),2,D229&lt;=PERCENTILE($D$3:$D$5882,0.6),3,D229&lt;=PERCENTILE($D$3:$D$5882,0.8),4,TRUE,5)</f>
        <v>3</v>
      </c>
      <c r="H229" s="3" t="str" cm="1">
        <f t="array" ref="H229">_xlfn.IFS(AND(E229&gt;=4,F229&gt;=4,G229&gt;=4),"Champions",AND(E229&gt;=3,F229&gt;=3,G229&gt;=3),"Loyal Customers",AND(E229&lt;=2,F229&gt;=3),"At Risk",AND(E229&lt;=2,F229&lt;=2,G229&lt;=2),"Lost",AND(E229&gt;=4,F229&lt;=2),"New/Promising",TRUE,"Needs Attention")</f>
        <v>At Risk</v>
      </c>
      <c r="I229" s="3" t="str">
        <f t="shared" si="7"/>
        <v>Churned</v>
      </c>
      <c r="J229" s="3" t="str">
        <f>_xlfn.XLOOKUP(A229,'Country_Lookup'!$D:$D,'Country_Lookup'!$E:$E)</f>
        <v>France</v>
      </c>
    </row>
    <row r="230" spans="1:10" x14ac:dyDescent="0.3">
      <c r="A230">
        <v>12574</v>
      </c>
      <c r="B230">
        <v>315</v>
      </c>
      <c r="C230">
        <v>1</v>
      </c>
      <c r="D230">
        <v>218.45</v>
      </c>
      <c r="E230" cm="1">
        <f t="array" ref="E230">_xlfn.IFS(B230&lt;=PERCENTILE($B$3:$B$5882,0.2),5,B230&lt;=PERCENTILE($B$3:$B$5882,0.4),4,B230&lt;=PERCENTILE($B$3:$B$5882,0.6),3,B230&lt;=PERCENTILE($B$3:$B$5882,0.8),2,TRUE,1)</f>
        <v>2</v>
      </c>
      <c r="F230" cm="1">
        <f t="array" ref="F230">_xlfn.IFS(C230&lt;=PERCENTILE($C$3:$C$5882,0.2),1,C230&lt;=PERCENTILE($C$3:$C$5882,0.4),2,C230&lt;=PERCENTILE($C$3:$C$5882,0.6),3,C230&lt;=PERCENTILE($C$3:$C$5882,0.8),4,TRUE,5)</f>
        <v>1</v>
      </c>
      <c r="G230" cm="1">
        <f t="array" ref="G230">_xlfn.IFS(D230&lt;=PERCENTILE($D$3:$D$5882,0.2),1,D230&lt;=PERCENTILE($D$3:$D$5882,0.4),2,D230&lt;=PERCENTILE($D$3:$D$5882,0.6),3,D230&lt;=PERCENTILE($D$3:$D$5882,0.8),4,TRUE,5)</f>
        <v>1</v>
      </c>
      <c r="H230" s="3" t="str" cm="1">
        <f t="array" ref="H230">_xlfn.IFS(AND(E230&gt;=4,F230&gt;=4,G230&gt;=4),"Champions",AND(E230&gt;=3,F230&gt;=3,G230&gt;=3),"Loyal Customers",AND(E230&lt;=2,F230&gt;=3),"At Risk",AND(E230&lt;=2,F230&lt;=2,G230&lt;=2),"Lost",AND(E230&gt;=4,F230&lt;=2),"New/Promising",TRUE,"Needs Attention")</f>
        <v>Lost</v>
      </c>
      <c r="I230" s="3" t="str">
        <f t="shared" si="7"/>
        <v>Churned</v>
      </c>
      <c r="J230" s="3" t="str">
        <f>_xlfn.XLOOKUP(A230,'Country_Lookup'!$D:$D,'Country_Lookup'!$E:$E)</f>
        <v>France</v>
      </c>
    </row>
    <row r="231" spans="1:10" x14ac:dyDescent="0.3">
      <c r="A231">
        <v>12575</v>
      </c>
      <c r="B231">
        <v>457</v>
      </c>
      <c r="C231">
        <v>2</v>
      </c>
      <c r="D231">
        <v>622.81999999999982</v>
      </c>
      <c r="E231" cm="1">
        <f t="array" ref="E231">_xlfn.IFS(B231&lt;=PERCENTILE($B$3:$B$5882,0.2),5,B231&lt;=PERCENTILE($B$3:$B$5882,0.4),4,B231&lt;=PERCENTILE($B$3:$B$5882,0.6),3,B231&lt;=PERCENTILE($B$3:$B$5882,0.8),2,TRUE,1)</f>
        <v>1</v>
      </c>
      <c r="F231" cm="1">
        <f t="array" ref="F231">_xlfn.IFS(C231&lt;=PERCENTILE($C$3:$C$5882,0.2),1,C231&lt;=PERCENTILE($C$3:$C$5882,0.4),2,C231&lt;=PERCENTILE($C$3:$C$5882,0.6),3,C231&lt;=PERCENTILE($C$3:$C$5882,0.8),4,TRUE,5)</f>
        <v>2</v>
      </c>
      <c r="G231" cm="1">
        <f t="array" ref="G231">_xlfn.IFS(D231&lt;=PERCENTILE($D$3:$D$5882,0.2),1,D231&lt;=PERCENTILE($D$3:$D$5882,0.4),2,D231&lt;=PERCENTILE($D$3:$D$5882,0.6),3,D231&lt;=PERCENTILE($D$3:$D$5882,0.8),4,TRUE,5)</f>
        <v>3</v>
      </c>
      <c r="H231" s="3" t="str" cm="1">
        <f t="array" ref="H231">_xlfn.IFS(AND(E231&gt;=4,F231&gt;=4,G231&gt;=4),"Champions",AND(E231&gt;=3,F231&gt;=3,G231&gt;=3),"Loyal Customers",AND(E231&lt;=2,F231&gt;=3),"At Risk",AND(E231&lt;=2,F231&lt;=2,G231&lt;=2),"Lost",AND(E231&gt;=4,F231&lt;=2),"New/Promising",TRUE,"Needs Attention")</f>
        <v>Needs Attention</v>
      </c>
      <c r="I231" s="3" t="str">
        <f t="shared" si="7"/>
        <v>Churned</v>
      </c>
      <c r="J231" s="3" t="str">
        <f>_xlfn.XLOOKUP(A231,'Country_Lookup'!$D:$D,'Country_Lookup'!$E:$E)</f>
        <v>France</v>
      </c>
    </row>
    <row r="232" spans="1:10" x14ac:dyDescent="0.3">
      <c r="A232">
        <v>12576</v>
      </c>
      <c r="B232">
        <v>35</v>
      </c>
      <c r="C232">
        <v>8</v>
      </c>
      <c r="D232">
        <v>2142.7199999999971</v>
      </c>
      <c r="E232" cm="1">
        <f t="array" ref="E232">_xlfn.IFS(B232&lt;=PERCENTILE($B$3:$B$5882,0.2),5,B232&lt;=PERCENTILE($B$3:$B$5882,0.4),4,B232&lt;=PERCENTILE($B$3:$B$5882,0.6),3,B232&lt;=PERCENTILE($B$3:$B$5882,0.8),2,TRUE,1)</f>
        <v>4</v>
      </c>
      <c r="F232" cm="1">
        <f t="array" ref="F232">_xlfn.IFS(C232&lt;=PERCENTILE($C$3:$C$5882,0.2),1,C232&lt;=PERCENTILE($C$3:$C$5882,0.4),2,C232&lt;=PERCENTILE($C$3:$C$5882,0.6),3,C232&lt;=PERCENTILE($C$3:$C$5882,0.8),4,TRUE,5)</f>
        <v>4</v>
      </c>
      <c r="G232" cm="1">
        <f t="array" ref="G232">_xlfn.IFS(D232&lt;=PERCENTILE($D$3:$D$5882,0.2),1,D232&lt;=PERCENTILE($D$3:$D$5882,0.4),2,D232&lt;=PERCENTILE($D$3:$D$5882,0.6),3,D232&lt;=PERCENTILE($D$3:$D$5882,0.8),4,TRUE,5)</f>
        <v>4</v>
      </c>
      <c r="H232" s="3" t="str" cm="1">
        <f t="array" ref="H232">_xlfn.IFS(AND(E232&gt;=4,F232&gt;=4,G232&gt;=4),"Champions",AND(E232&gt;=3,F232&gt;=3,G232&gt;=3),"Loyal Customers",AND(E232&lt;=2,F232&gt;=3),"At Risk",AND(E232&lt;=2,F232&lt;=2,G232&lt;=2),"Lost",AND(E232&gt;=4,F232&lt;=2),"New/Promising",TRUE,"Needs Attention")</f>
        <v>Champions</v>
      </c>
      <c r="I232" s="3" t="str">
        <f t="shared" si="7"/>
        <v>Active</v>
      </c>
      <c r="J232" s="3" t="str">
        <f>_xlfn.XLOOKUP(A232,'Country_Lookup'!$D:$D,'Country_Lookup'!$E:$E)</f>
        <v>Poland</v>
      </c>
    </row>
    <row r="233" spans="1:10" x14ac:dyDescent="0.3">
      <c r="A233">
        <v>12577</v>
      </c>
      <c r="B233">
        <v>35</v>
      </c>
      <c r="C233">
        <v>8</v>
      </c>
      <c r="D233">
        <v>1653.7500000000002</v>
      </c>
      <c r="E233" cm="1">
        <f t="array" ref="E233">_xlfn.IFS(B233&lt;=PERCENTILE($B$3:$B$5882,0.2),5,B233&lt;=PERCENTILE($B$3:$B$5882,0.4),4,B233&lt;=PERCENTILE($B$3:$B$5882,0.6),3,B233&lt;=PERCENTILE($B$3:$B$5882,0.8),2,TRUE,1)</f>
        <v>4</v>
      </c>
      <c r="F233" cm="1">
        <f t="array" ref="F233">_xlfn.IFS(C233&lt;=PERCENTILE($C$3:$C$5882,0.2),1,C233&lt;=PERCENTILE($C$3:$C$5882,0.4),2,C233&lt;=PERCENTILE($C$3:$C$5882,0.6),3,C233&lt;=PERCENTILE($C$3:$C$5882,0.8),4,TRUE,5)</f>
        <v>4</v>
      </c>
      <c r="G233" cm="1">
        <f t="array" ref="G233">_xlfn.IFS(D233&lt;=PERCENTILE($D$3:$D$5882,0.2),1,D233&lt;=PERCENTILE($D$3:$D$5882,0.4),2,D233&lt;=PERCENTILE($D$3:$D$5882,0.6),3,D233&lt;=PERCENTILE($D$3:$D$5882,0.8),4,TRUE,5)</f>
        <v>4</v>
      </c>
      <c r="H233" s="3" t="str" cm="1">
        <f t="array" ref="H233">_xlfn.IFS(AND(E233&gt;=4,F233&gt;=4,G233&gt;=4),"Champions",AND(E233&gt;=3,F233&gt;=3,G233&gt;=3),"Loyal Customers",AND(E233&lt;=2,F233&gt;=3),"At Risk",AND(E233&lt;=2,F233&lt;=2,G233&lt;=2),"Lost",AND(E233&gt;=4,F233&lt;=2),"New/Promising",TRUE,"Needs Attention")</f>
        <v>Champions</v>
      </c>
      <c r="I233" s="3" t="str">
        <f t="shared" si="7"/>
        <v>Active</v>
      </c>
      <c r="J233" s="3" t="str">
        <f>_xlfn.XLOOKUP(A233,'Country_Lookup'!$D:$D,'Country_Lookup'!$E:$E)</f>
        <v>France</v>
      </c>
    </row>
    <row r="234" spans="1:10" x14ac:dyDescent="0.3">
      <c r="A234">
        <v>12578</v>
      </c>
      <c r="B234">
        <v>21</v>
      </c>
      <c r="C234">
        <v>4</v>
      </c>
      <c r="D234">
        <v>4642.4499999999834</v>
      </c>
      <c r="E234" cm="1">
        <f t="array" ref="E234">_xlfn.IFS(B234&lt;=PERCENTILE($B$3:$B$5882,0.2),5,B234&lt;=PERCENTILE($B$3:$B$5882,0.4),4,B234&lt;=PERCENTILE($B$3:$B$5882,0.6),3,B234&lt;=PERCENTILE($B$3:$B$5882,0.8),2,TRUE,1)</f>
        <v>4</v>
      </c>
      <c r="F234" cm="1">
        <f t="array" ref="F234">_xlfn.IFS(C234&lt;=PERCENTILE($C$3:$C$5882,0.2),1,C234&lt;=PERCENTILE($C$3:$C$5882,0.4),2,C234&lt;=PERCENTILE($C$3:$C$5882,0.6),3,C234&lt;=PERCENTILE($C$3:$C$5882,0.8),4,TRUE,5)</f>
        <v>3</v>
      </c>
      <c r="G234" cm="1">
        <f t="array" ref="G234">_xlfn.IFS(D234&lt;=PERCENTILE($D$3:$D$5882,0.2),1,D234&lt;=PERCENTILE($D$3:$D$5882,0.4),2,D234&lt;=PERCENTILE($D$3:$D$5882,0.6),3,D234&lt;=PERCENTILE($D$3:$D$5882,0.8),4,TRUE,5)</f>
        <v>5</v>
      </c>
      <c r="H234" s="3" t="str" cm="1">
        <f t="array" ref="H234">_xlfn.IFS(AND(E234&gt;=4,F234&gt;=4,G234&gt;=4),"Champions",AND(E234&gt;=3,F234&gt;=3,G234&gt;=3),"Loyal Customers",AND(E234&lt;=2,F234&gt;=3),"At Risk",AND(E234&lt;=2,F234&lt;=2,G234&lt;=2),"Lost",AND(E234&gt;=4,F234&lt;=2),"New/Promising",TRUE,"Needs Attention")</f>
        <v>Loyal Customers</v>
      </c>
      <c r="I234" s="3" t="str">
        <f t="shared" si="7"/>
        <v>Active</v>
      </c>
      <c r="J234" s="3" t="str">
        <f>_xlfn.XLOOKUP(A234,'Country_Lookup'!$D:$D,'Country_Lookup'!$E:$E)</f>
        <v>Italy</v>
      </c>
    </row>
    <row r="235" spans="1:10" x14ac:dyDescent="0.3">
      <c r="A235">
        <v>12579</v>
      </c>
      <c r="B235">
        <v>78</v>
      </c>
      <c r="C235">
        <v>1</v>
      </c>
      <c r="D235">
        <v>440.42</v>
      </c>
      <c r="E235" cm="1">
        <f t="array" ref="E235">_xlfn.IFS(B235&lt;=PERCENTILE($B$3:$B$5882,0.2),5,B235&lt;=PERCENTILE($B$3:$B$5882,0.4),4,B235&lt;=PERCENTILE($B$3:$B$5882,0.6),3,B235&lt;=PERCENTILE($B$3:$B$5882,0.8),2,TRUE,1)</f>
        <v>3</v>
      </c>
      <c r="F235" cm="1">
        <f t="array" ref="F235">_xlfn.IFS(C235&lt;=PERCENTILE($C$3:$C$5882,0.2),1,C235&lt;=PERCENTILE($C$3:$C$5882,0.4),2,C235&lt;=PERCENTILE($C$3:$C$5882,0.6),3,C235&lt;=PERCENTILE($C$3:$C$5882,0.8),4,TRUE,5)</f>
        <v>1</v>
      </c>
      <c r="G235" cm="1">
        <f t="array" ref="G235">_xlfn.IFS(D235&lt;=PERCENTILE($D$3:$D$5882,0.2),1,D235&lt;=PERCENTILE($D$3:$D$5882,0.4),2,D235&lt;=PERCENTILE($D$3:$D$5882,0.6),3,D235&lt;=PERCENTILE($D$3:$D$5882,0.8),4,TRUE,5)</f>
        <v>2</v>
      </c>
      <c r="H235" s="3" t="str" cm="1">
        <f t="array" ref="H235">_xlfn.IFS(AND(E235&gt;=4,F235&gt;=4,G235&gt;=4),"Champions",AND(E235&gt;=3,F235&gt;=3,G235&gt;=3),"Loyal Customers",AND(E235&lt;=2,F235&gt;=3),"At Risk",AND(E235&lt;=2,F235&lt;=2,G235&lt;=2),"Lost",AND(E235&gt;=4,F235&lt;=2),"New/Promising",TRUE,"Needs Attention")</f>
        <v>Needs Attention</v>
      </c>
      <c r="I235" s="3" t="str">
        <f t="shared" si="7"/>
        <v>Active</v>
      </c>
      <c r="J235" s="3" t="str">
        <f>_xlfn.XLOOKUP(A235,'Country_Lookup'!$D:$D,'Country_Lookup'!$E:$E)</f>
        <v>France</v>
      </c>
    </row>
    <row r="236" spans="1:10" x14ac:dyDescent="0.3">
      <c r="A236">
        <v>12580</v>
      </c>
      <c r="B236">
        <v>246</v>
      </c>
      <c r="C236">
        <v>2</v>
      </c>
      <c r="D236">
        <v>1052.900000000001</v>
      </c>
      <c r="E236" cm="1">
        <f t="array" ref="E236">_xlfn.IFS(B236&lt;=PERCENTILE($B$3:$B$5882,0.2),5,B236&lt;=PERCENTILE($B$3:$B$5882,0.4),4,B236&lt;=PERCENTILE($B$3:$B$5882,0.6),3,B236&lt;=PERCENTILE($B$3:$B$5882,0.8),2,TRUE,1)</f>
        <v>2</v>
      </c>
      <c r="F236" cm="1">
        <f t="array" ref="F236">_xlfn.IFS(C236&lt;=PERCENTILE($C$3:$C$5882,0.2),1,C236&lt;=PERCENTILE($C$3:$C$5882,0.4),2,C236&lt;=PERCENTILE($C$3:$C$5882,0.6),3,C236&lt;=PERCENTILE($C$3:$C$5882,0.8),4,TRUE,5)</f>
        <v>2</v>
      </c>
      <c r="G236" cm="1">
        <f t="array" ref="G236">_xlfn.IFS(D236&lt;=PERCENTILE($D$3:$D$5882,0.2),1,D236&lt;=PERCENTILE($D$3:$D$5882,0.4),2,D236&lt;=PERCENTILE($D$3:$D$5882,0.6),3,D236&lt;=PERCENTILE($D$3:$D$5882,0.8),4,TRUE,5)</f>
        <v>3</v>
      </c>
      <c r="H236" s="3" t="str" cm="1">
        <f t="array" ref="H236">_xlfn.IFS(AND(E236&gt;=4,F236&gt;=4,G236&gt;=4),"Champions",AND(E236&gt;=3,F236&gt;=3,G236&gt;=3),"Loyal Customers",AND(E236&lt;=2,F236&gt;=3),"At Risk",AND(E236&lt;=2,F236&lt;=2,G236&lt;=2),"Lost",AND(E236&gt;=4,F236&lt;=2),"New/Promising",TRUE,"Needs Attention")</f>
        <v>Needs Attention</v>
      </c>
      <c r="I236" s="3" t="str">
        <f t="shared" si="7"/>
        <v>Churned</v>
      </c>
      <c r="J236" s="3" t="str">
        <f>_xlfn.XLOOKUP(A236,'Country_Lookup'!$D:$D,'Country_Lookup'!$E:$E)</f>
        <v>Germany</v>
      </c>
    </row>
    <row r="237" spans="1:10" x14ac:dyDescent="0.3">
      <c r="A237">
        <v>12581</v>
      </c>
      <c r="B237">
        <v>39</v>
      </c>
      <c r="C237">
        <v>1</v>
      </c>
      <c r="D237">
        <v>197.71</v>
      </c>
      <c r="E237" cm="1">
        <f t="array" ref="E237">_xlfn.IFS(B237&lt;=PERCENTILE($B$3:$B$5882,0.2),5,B237&lt;=PERCENTILE($B$3:$B$5882,0.4),4,B237&lt;=PERCENTILE($B$3:$B$5882,0.6),3,B237&lt;=PERCENTILE($B$3:$B$5882,0.8),2,TRUE,1)</f>
        <v>4</v>
      </c>
      <c r="F237" cm="1">
        <f t="array" ref="F237">_xlfn.IFS(C237&lt;=PERCENTILE($C$3:$C$5882,0.2),1,C237&lt;=PERCENTILE($C$3:$C$5882,0.4),2,C237&lt;=PERCENTILE($C$3:$C$5882,0.6),3,C237&lt;=PERCENTILE($C$3:$C$5882,0.8),4,TRUE,5)</f>
        <v>1</v>
      </c>
      <c r="G237" cm="1">
        <f t="array" ref="G237">_xlfn.IFS(D237&lt;=PERCENTILE($D$3:$D$5882,0.2),1,D237&lt;=PERCENTILE($D$3:$D$5882,0.4),2,D237&lt;=PERCENTILE($D$3:$D$5882,0.6),3,D237&lt;=PERCENTILE($D$3:$D$5882,0.8),4,TRUE,5)</f>
        <v>1</v>
      </c>
      <c r="H237" s="3" t="str" cm="1">
        <f t="array" ref="H237">_xlfn.IFS(AND(E237&gt;=4,F237&gt;=4,G237&gt;=4),"Champions",AND(E237&gt;=3,F237&gt;=3,G237&gt;=3),"Loyal Customers",AND(E237&lt;=2,F237&gt;=3),"At Risk",AND(E237&lt;=2,F237&lt;=2,G237&lt;=2),"Lost",AND(E237&gt;=4,F237&lt;=2),"New/Promising",TRUE,"Needs Attention")</f>
        <v>New/Promising</v>
      </c>
      <c r="I237" s="3" t="str">
        <f t="shared" si="7"/>
        <v>Active</v>
      </c>
      <c r="J237" s="3" t="str">
        <f>_xlfn.XLOOKUP(A237,'Country_Lookup'!$D:$D,'Country_Lookup'!$E:$E)</f>
        <v>Germany</v>
      </c>
    </row>
    <row r="238" spans="1:10" x14ac:dyDescent="0.3">
      <c r="A238">
        <v>12582</v>
      </c>
      <c r="B238">
        <v>238</v>
      </c>
      <c r="C238">
        <v>4</v>
      </c>
      <c r="D238">
        <v>1980.3999999999965</v>
      </c>
      <c r="E238" cm="1">
        <f t="array" ref="E238">_xlfn.IFS(B238&lt;=PERCENTILE($B$3:$B$5882,0.2),5,B238&lt;=PERCENTILE($B$3:$B$5882,0.4),4,B238&lt;=PERCENTILE($B$3:$B$5882,0.6),3,B238&lt;=PERCENTILE($B$3:$B$5882,0.8),2,TRUE,1)</f>
        <v>2</v>
      </c>
      <c r="F238" cm="1">
        <f t="array" ref="F238">_xlfn.IFS(C238&lt;=PERCENTILE($C$3:$C$5882,0.2),1,C238&lt;=PERCENTILE($C$3:$C$5882,0.4),2,C238&lt;=PERCENTILE($C$3:$C$5882,0.6),3,C238&lt;=PERCENTILE($C$3:$C$5882,0.8),4,TRUE,5)</f>
        <v>3</v>
      </c>
      <c r="G238" cm="1">
        <f t="array" ref="G238">_xlfn.IFS(D238&lt;=PERCENTILE($D$3:$D$5882,0.2),1,D238&lt;=PERCENTILE($D$3:$D$5882,0.4),2,D238&lt;=PERCENTILE($D$3:$D$5882,0.6),3,D238&lt;=PERCENTILE($D$3:$D$5882,0.8),4,TRUE,5)</f>
        <v>4</v>
      </c>
      <c r="H238" s="3" t="str" cm="1">
        <f t="array" ref="H238">_xlfn.IFS(AND(E238&gt;=4,F238&gt;=4,G238&gt;=4),"Champions",AND(E238&gt;=3,F238&gt;=3,G238&gt;=3),"Loyal Customers",AND(E238&lt;=2,F238&gt;=3),"At Risk",AND(E238&lt;=2,F238&lt;=2,G238&lt;=2),"Lost",AND(E238&gt;=4,F238&lt;=2),"New/Promising",TRUE,"Needs Attention")</f>
        <v>At Risk</v>
      </c>
      <c r="I238" s="3" t="str">
        <f t="shared" si="7"/>
        <v>Churned</v>
      </c>
      <c r="J238" s="3" t="str">
        <f>_xlfn.XLOOKUP(A238,'Country_Lookup'!$D:$D,'Country_Lookup'!$E:$E)</f>
        <v>Finland</v>
      </c>
    </row>
    <row r="239" spans="1:10" x14ac:dyDescent="0.3">
      <c r="A239">
        <v>12583</v>
      </c>
      <c r="B239">
        <v>2</v>
      </c>
      <c r="C239">
        <v>27</v>
      </c>
      <c r="D239">
        <v>14447.440000000133</v>
      </c>
      <c r="E239" cm="1">
        <f t="array" ref="E239">_xlfn.IFS(B239&lt;=PERCENTILE($B$3:$B$5882,0.2),5,B239&lt;=PERCENTILE($B$3:$B$5882,0.4),4,B239&lt;=PERCENTILE($B$3:$B$5882,0.6),3,B239&lt;=PERCENTILE($B$3:$B$5882,0.8),2,TRUE,1)</f>
        <v>5</v>
      </c>
      <c r="F239" cm="1">
        <f t="array" ref="F239">_xlfn.IFS(C239&lt;=PERCENTILE($C$3:$C$5882,0.2),1,C239&lt;=PERCENTILE($C$3:$C$5882,0.4),2,C239&lt;=PERCENTILE($C$3:$C$5882,0.6),3,C239&lt;=PERCENTILE($C$3:$C$5882,0.8),4,TRUE,5)</f>
        <v>5</v>
      </c>
      <c r="G239" cm="1">
        <f t="array" ref="G239">_xlfn.IFS(D239&lt;=PERCENTILE($D$3:$D$5882,0.2),1,D239&lt;=PERCENTILE($D$3:$D$5882,0.4),2,D239&lt;=PERCENTILE($D$3:$D$5882,0.6),3,D239&lt;=PERCENTILE($D$3:$D$5882,0.8),4,TRUE,5)</f>
        <v>5</v>
      </c>
      <c r="H239" s="3" t="str" cm="1">
        <f t="array" ref="H239">_xlfn.IFS(AND(E239&gt;=4,F239&gt;=4,G239&gt;=4),"Champions",AND(E239&gt;=3,F239&gt;=3,G239&gt;=3),"Loyal Customers",AND(E239&lt;=2,F239&gt;=3),"At Risk",AND(E239&lt;=2,F239&lt;=2,G239&lt;=2),"Lost",AND(E239&gt;=4,F239&lt;=2),"New/Promising",TRUE,"Needs Attention")</f>
        <v>Champions</v>
      </c>
      <c r="I239" s="3" t="str">
        <f t="shared" si="7"/>
        <v>Active</v>
      </c>
      <c r="J239" s="3" t="str">
        <f>_xlfn.XLOOKUP(A239,'Country_Lookup'!$D:$D,'Country_Lookup'!$E:$E)</f>
        <v>France</v>
      </c>
    </row>
    <row r="240" spans="1:10" x14ac:dyDescent="0.3">
      <c r="A240">
        <v>12584</v>
      </c>
      <c r="B240">
        <v>3</v>
      </c>
      <c r="C240">
        <v>9</v>
      </c>
      <c r="D240">
        <v>2338.1500000000005</v>
      </c>
      <c r="E240" cm="1">
        <f t="array" ref="E240">_xlfn.IFS(B240&lt;=PERCENTILE($B$3:$B$5882,0.2),5,B240&lt;=PERCENTILE($B$3:$B$5882,0.4),4,B240&lt;=PERCENTILE($B$3:$B$5882,0.6),3,B240&lt;=PERCENTILE($B$3:$B$5882,0.8),2,TRUE,1)</f>
        <v>5</v>
      </c>
      <c r="F240" cm="1">
        <f t="array" ref="F240">_xlfn.IFS(C240&lt;=PERCENTILE($C$3:$C$5882,0.2),1,C240&lt;=PERCENTILE($C$3:$C$5882,0.4),2,C240&lt;=PERCENTILE($C$3:$C$5882,0.6),3,C240&lt;=PERCENTILE($C$3:$C$5882,0.8),4,TRUE,5)</f>
        <v>5</v>
      </c>
      <c r="G240" cm="1">
        <f t="array" ref="G240">_xlfn.IFS(D240&lt;=PERCENTILE($D$3:$D$5882,0.2),1,D240&lt;=PERCENTILE($D$3:$D$5882,0.4),2,D240&lt;=PERCENTILE($D$3:$D$5882,0.6),3,D240&lt;=PERCENTILE($D$3:$D$5882,0.8),4,TRUE,5)</f>
        <v>4</v>
      </c>
      <c r="H240" s="3" t="str" cm="1">
        <f t="array" ref="H240">_xlfn.IFS(AND(E240&gt;=4,F240&gt;=4,G240&gt;=4),"Champions",AND(E240&gt;=3,F240&gt;=3,G240&gt;=3),"Loyal Customers",AND(E240&lt;=2,F240&gt;=3),"At Risk",AND(E240&lt;=2,F240&lt;=2,G240&lt;=2),"Lost",AND(E240&gt;=4,F240&lt;=2),"New/Promising",TRUE,"Needs Attention")</f>
        <v>Champions</v>
      </c>
      <c r="I240" s="3" t="str">
        <f t="shared" si="7"/>
        <v>Active</v>
      </c>
      <c r="J240" s="3" t="str">
        <f>_xlfn.XLOOKUP(A240,'Country_Lookup'!$D:$D,'Country_Lookup'!$E:$E)</f>
        <v>Italy</v>
      </c>
    </row>
    <row r="241" spans="1:10" x14ac:dyDescent="0.3">
      <c r="A241">
        <v>12585</v>
      </c>
      <c r="B241">
        <v>234</v>
      </c>
      <c r="C241">
        <v>2</v>
      </c>
      <c r="D241">
        <v>2040.1000000000035</v>
      </c>
      <c r="E241" cm="1">
        <f t="array" ref="E241">_xlfn.IFS(B241&lt;=PERCENTILE($B$3:$B$5882,0.2),5,B241&lt;=PERCENTILE($B$3:$B$5882,0.4),4,B241&lt;=PERCENTILE($B$3:$B$5882,0.6),3,B241&lt;=PERCENTILE($B$3:$B$5882,0.8),2,TRUE,1)</f>
        <v>2</v>
      </c>
      <c r="F241" cm="1">
        <f t="array" ref="F241">_xlfn.IFS(C241&lt;=PERCENTILE($C$3:$C$5882,0.2),1,C241&lt;=PERCENTILE($C$3:$C$5882,0.4),2,C241&lt;=PERCENTILE($C$3:$C$5882,0.6),3,C241&lt;=PERCENTILE($C$3:$C$5882,0.8),4,TRUE,5)</f>
        <v>2</v>
      </c>
      <c r="G241" cm="1">
        <f t="array" ref="G241">_xlfn.IFS(D241&lt;=PERCENTILE($D$3:$D$5882,0.2),1,D241&lt;=PERCENTILE($D$3:$D$5882,0.4),2,D241&lt;=PERCENTILE($D$3:$D$5882,0.6),3,D241&lt;=PERCENTILE($D$3:$D$5882,0.8),4,TRUE,5)</f>
        <v>4</v>
      </c>
      <c r="H241" s="3" t="str" cm="1">
        <f t="array" ref="H241">_xlfn.IFS(AND(E241&gt;=4,F241&gt;=4,G241&gt;=4),"Champions",AND(E241&gt;=3,F241&gt;=3,G241&gt;=3),"Loyal Customers",AND(E241&lt;=2,F241&gt;=3),"At Risk",AND(E241&lt;=2,F241&lt;=2,G241&lt;=2),"Lost",AND(E241&gt;=4,F241&lt;=2),"New/Promising",TRUE,"Needs Attention")</f>
        <v>Needs Attention</v>
      </c>
      <c r="I241" s="3" t="str">
        <f t="shared" si="7"/>
        <v>Churned</v>
      </c>
      <c r="J241" s="3" t="str">
        <f>_xlfn.XLOOKUP(A241,'Country_Lookup'!$D:$D,'Country_Lookup'!$E:$E)</f>
        <v>Germany</v>
      </c>
    </row>
    <row r="242" spans="1:10" x14ac:dyDescent="0.3">
      <c r="A242">
        <v>12586</v>
      </c>
      <c r="B242">
        <v>17</v>
      </c>
      <c r="C242">
        <v>4</v>
      </c>
      <c r="D242">
        <v>2062.6700000000037</v>
      </c>
      <c r="E242" cm="1">
        <f t="array" ref="E242">_xlfn.IFS(B242&lt;=PERCENTILE($B$3:$B$5882,0.2),5,B242&lt;=PERCENTILE($B$3:$B$5882,0.4),4,B242&lt;=PERCENTILE($B$3:$B$5882,0.6),3,B242&lt;=PERCENTILE($B$3:$B$5882,0.8),2,TRUE,1)</f>
        <v>5</v>
      </c>
      <c r="F242" cm="1">
        <f t="array" ref="F242">_xlfn.IFS(C242&lt;=PERCENTILE($C$3:$C$5882,0.2),1,C242&lt;=PERCENTILE($C$3:$C$5882,0.4),2,C242&lt;=PERCENTILE($C$3:$C$5882,0.6),3,C242&lt;=PERCENTILE($C$3:$C$5882,0.8),4,TRUE,5)</f>
        <v>3</v>
      </c>
      <c r="G242" cm="1">
        <f t="array" ref="G242">_xlfn.IFS(D242&lt;=PERCENTILE($D$3:$D$5882,0.2),1,D242&lt;=PERCENTILE($D$3:$D$5882,0.4),2,D242&lt;=PERCENTILE($D$3:$D$5882,0.6),3,D242&lt;=PERCENTILE($D$3:$D$5882,0.8),4,TRUE,5)</f>
        <v>4</v>
      </c>
      <c r="H242" s="3" t="str" cm="1">
        <f t="array" ref="H242">_xlfn.IFS(AND(E242&gt;=4,F242&gt;=4,G242&gt;=4),"Champions",AND(E242&gt;=3,F242&gt;=3,G242&gt;=3),"Loyal Customers",AND(E242&lt;=2,F242&gt;=3),"At Risk",AND(E242&lt;=2,F242&lt;=2,G242&lt;=2),"Lost",AND(E242&gt;=4,F242&lt;=2),"New/Promising",TRUE,"Needs Attention")</f>
        <v>Loyal Customers</v>
      </c>
      <c r="I242" s="3" t="str">
        <f t="shared" si="7"/>
        <v>Active</v>
      </c>
      <c r="J242" s="3" t="str">
        <f>_xlfn.XLOOKUP(A242,'Country_Lookup'!$D:$D,'Country_Lookup'!$E:$E)</f>
        <v>Italy</v>
      </c>
    </row>
    <row r="243" spans="1:10" x14ac:dyDescent="0.3">
      <c r="A243">
        <v>12587</v>
      </c>
      <c r="B243">
        <v>7</v>
      </c>
      <c r="C243">
        <v>1</v>
      </c>
      <c r="D243">
        <v>144</v>
      </c>
      <c r="E243" cm="1">
        <f t="array" ref="E243">_xlfn.IFS(B243&lt;=PERCENTILE($B$3:$B$5882,0.2),5,B243&lt;=PERCENTILE($B$3:$B$5882,0.4),4,B243&lt;=PERCENTILE($B$3:$B$5882,0.6),3,B243&lt;=PERCENTILE($B$3:$B$5882,0.8),2,TRUE,1)</f>
        <v>5</v>
      </c>
      <c r="F243" cm="1">
        <f t="array" ref="F243">_xlfn.IFS(C243&lt;=PERCENTILE($C$3:$C$5882,0.2),1,C243&lt;=PERCENTILE($C$3:$C$5882,0.4),2,C243&lt;=PERCENTILE($C$3:$C$5882,0.6),3,C243&lt;=PERCENTILE($C$3:$C$5882,0.8),4,TRUE,5)</f>
        <v>1</v>
      </c>
      <c r="G243" cm="1">
        <f t="array" ref="G243">_xlfn.IFS(D243&lt;=PERCENTILE($D$3:$D$5882,0.2),1,D243&lt;=PERCENTILE($D$3:$D$5882,0.4),2,D243&lt;=PERCENTILE($D$3:$D$5882,0.6),3,D243&lt;=PERCENTILE($D$3:$D$5882,0.8),4,TRUE,5)</f>
        <v>1</v>
      </c>
      <c r="H243" s="3" t="str" cm="1">
        <f t="array" ref="H243">_xlfn.IFS(AND(E243&gt;=4,F243&gt;=4,G243&gt;=4),"Champions",AND(E243&gt;=3,F243&gt;=3,G243&gt;=3),"Loyal Customers",AND(E243&lt;=2,F243&gt;=3),"At Risk",AND(E243&lt;=2,F243&lt;=2,G243&lt;=2),"Lost",AND(E243&gt;=4,F243&lt;=2),"New/Promising",TRUE,"Needs Attention")</f>
        <v>New/Promising</v>
      </c>
      <c r="I243" s="3" t="str">
        <f t="shared" si="7"/>
        <v>Active</v>
      </c>
      <c r="J243" s="3" t="str">
        <f>_xlfn.XLOOKUP(A243,'Country_Lookup'!$D:$D,'Country_Lookup'!$E:$E)</f>
        <v>Finland</v>
      </c>
    </row>
    <row r="244" spans="1:10" x14ac:dyDescent="0.3">
      <c r="A244">
        <v>12588</v>
      </c>
      <c r="B244">
        <v>39</v>
      </c>
      <c r="C244">
        <v>4</v>
      </c>
      <c r="D244">
        <v>958.77999999999952</v>
      </c>
      <c r="E244" cm="1">
        <f t="array" ref="E244">_xlfn.IFS(B244&lt;=PERCENTILE($B$3:$B$5882,0.2),5,B244&lt;=PERCENTILE($B$3:$B$5882,0.4),4,B244&lt;=PERCENTILE($B$3:$B$5882,0.6),3,B244&lt;=PERCENTILE($B$3:$B$5882,0.8),2,TRUE,1)</f>
        <v>4</v>
      </c>
      <c r="F244" cm="1">
        <f t="array" ref="F244">_xlfn.IFS(C244&lt;=PERCENTILE($C$3:$C$5882,0.2),1,C244&lt;=PERCENTILE($C$3:$C$5882,0.4),2,C244&lt;=PERCENTILE($C$3:$C$5882,0.6),3,C244&lt;=PERCENTILE($C$3:$C$5882,0.8),4,TRUE,5)</f>
        <v>3</v>
      </c>
      <c r="G244" cm="1">
        <f t="array" ref="G244">_xlfn.IFS(D244&lt;=PERCENTILE($D$3:$D$5882,0.2),1,D244&lt;=PERCENTILE($D$3:$D$5882,0.4),2,D244&lt;=PERCENTILE($D$3:$D$5882,0.6),3,D244&lt;=PERCENTILE($D$3:$D$5882,0.8),4,TRUE,5)</f>
        <v>3</v>
      </c>
      <c r="H244" s="3" t="str" cm="1">
        <f t="array" ref="H244">_xlfn.IFS(AND(E244&gt;=4,F244&gt;=4,G244&gt;=4),"Champions",AND(E244&gt;=3,F244&gt;=3,G244&gt;=3),"Loyal Customers",AND(E244&lt;=2,F244&gt;=3),"At Risk",AND(E244&lt;=2,F244&lt;=2,G244&lt;=2),"Lost",AND(E244&gt;=4,F244&lt;=2),"New/Promising",TRUE,"Needs Attention")</f>
        <v>Loyal Customers</v>
      </c>
      <c r="I244" s="3" t="str">
        <f t="shared" si="7"/>
        <v>Active</v>
      </c>
      <c r="J244" s="3" t="str">
        <f>_xlfn.XLOOKUP(A244,'Country_Lookup'!$D:$D,'Country_Lookup'!$E:$E)</f>
        <v>Finland</v>
      </c>
    </row>
    <row r="245" spans="1:10" x14ac:dyDescent="0.3">
      <c r="A245">
        <v>12589</v>
      </c>
      <c r="B245">
        <v>28</v>
      </c>
      <c r="C245">
        <v>8</v>
      </c>
      <c r="D245">
        <v>4695.6599999999989</v>
      </c>
      <c r="E245" cm="1">
        <f t="array" ref="E245">_xlfn.IFS(B245&lt;=PERCENTILE($B$3:$B$5882,0.2),5,B245&lt;=PERCENTILE($B$3:$B$5882,0.4),4,B245&lt;=PERCENTILE($B$3:$B$5882,0.6),3,B245&lt;=PERCENTILE($B$3:$B$5882,0.8),2,TRUE,1)</f>
        <v>4</v>
      </c>
      <c r="F245" cm="1">
        <f t="array" ref="F245">_xlfn.IFS(C245&lt;=PERCENTILE($C$3:$C$5882,0.2),1,C245&lt;=PERCENTILE($C$3:$C$5882,0.4),2,C245&lt;=PERCENTILE($C$3:$C$5882,0.6),3,C245&lt;=PERCENTILE($C$3:$C$5882,0.8),4,TRUE,5)</f>
        <v>4</v>
      </c>
      <c r="G245" cm="1">
        <f t="array" ref="G245">_xlfn.IFS(D245&lt;=PERCENTILE($D$3:$D$5882,0.2),1,D245&lt;=PERCENTILE($D$3:$D$5882,0.4),2,D245&lt;=PERCENTILE($D$3:$D$5882,0.6),3,D245&lt;=PERCENTILE($D$3:$D$5882,0.8),4,TRUE,5)</f>
        <v>5</v>
      </c>
      <c r="H245" s="3" t="str" cm="1">
        <f t="array" ref="H245">_xlfn.IFS(AND(E245&gt;=4,F245&gt;=4,G245&gt;=4),"Champions",AND(E245&gt;=3,F245&gt;=3,G245&gt;=3),"Loyal Customers",AND(E245&lt;=2,F245&gt;=3),"At Risk",AND(E245&lt;=2,F245&lt;=2,G245&lt;=2),"Lost",AND(E245&gt;=4,F245&lt;=2),"New/Promising",TRUE,"Needs Attention")</f>
        <v>Champions</v>
      </c>
      <c r="I245" s="3" t="str">
        <f t="shared" si="7"/>
        <v>Active</v>
      </c>
      <c r="J245" s="3" t="str">
        <f>_xlfn.XLOOKUP(A245,'Country_Lookup'!$D:$D,'Country_Lookup'!$E:$E)</f>
        <v>France</v>
      </c>
    </row>
    <row r="246" spans="1:10" x14ac:dyDescent="0.3">
      <c r="A246">
        <v>12590</v>
      </c>
      <c r="B246">
        <v>211</v>
      </c>
      <c r="C246">
        <v>2</v>
      </c>
      <c r="D246">
        <v>9864.2600000000075</v>
      </c>
      <c r="E246" cm="1">
        <f t="array" ref="E246">_xlfn.IFS(B246&lt;=PERCENTILE($B$3:$B$5882,0.2),5,B246&lt;=PERCENTILE($B$3:$B$5882,0.4),4,B246&lt;=PERCENTILE($B$3:$B$5882,0.6),3,B246&lt;=PERCENTILE($B$3:$B$5882,0.8),2,TRUE,1)</f>
        <v>2</v>
      </c>
      <c r="F246" cm="1">
        <f t="array" ref="F246">_xlfn.IFS(C246&lt;=PERCENTILE($C$3:$C$5882,0.2),1,C246&lt;=PERCENTILE($C$3:$C$5882,0.4),2,C246&lt;=PERCENTILE($C$3:$C$5882,0.6),3,C246&lt;=PERCENTILE($C$3:$C$5882,0.8),4,TRUE,5)</f>
        <v>2</v>
      </c>
      <c r="G246" cm="1">
        <f t="array" ref="G246">_xlfn.IFS(D246&lt;=PERCENTILE($D$3:$D$5882,0.2),1,D246&lt;=PERCENTILE($D$3:$D$5882,0.4),2,D246&lt;=PERCENTILE($D$3:$D$5882,0.6),3,D246&lt;=PERCENTILE($D$3:$D$5882,0.8),4,TRUE,5)</f>
        <v>5</v>
      </c>
      <c r="H246" s="3" t="str" cm="1">
        <f t="array" ref="H246">_xlfn.IFS(AND(E246&gt;=4,F246&gt;=4,G246&gt;=4),"Champions",AND(E246&gt;=3,F246&gt;=3,G246&gt;=3),"Loyal Customers",AND(E246&lt;=2,F246&gt;=3),"At Risk",AND(E246&lt;=2,F246&lt;=2,G246&lt;=2),"Lost",AND(E246&gt;=4,F246&lt;=2),"New/Promising",TRUE,"Needs Attention")</f>
        <v>Needs Attention</v>
      </c>
      <c r="I246" s="3" t="str">
        <f t="shared" si="7"/>
        <v>Churned</v>
      </c>
      <c r="J246" s="3" t="str">
        <f>_xlfn.XLOOKUP(A246,'Country_Lookup'!$D:$D,'Country_Lookup'!$E:$E)</f>
        <v>Germany</v>
      </c>
    </row>
    <row r="247" spans="1:10" x14ac:dyDescent="0.3">
      <c r="A247">
        <v>12591</v>
      </c>
      <c r="B247">
        <v>317</v>
      </c>
      <c r="C247">
        <v>3</v>
      </c>
      <c r="D247">
        <v>1352.1500000000037</v>
      </c>
      <c r="E247" cm="1">
        <f t="array" ref="E247">_xlfn.IFS(B247&lt;=PERCENTILE($B$3:$B$5882,0.2),5,B247&lt;=PERCENTILE($B$3:$B$5882,0.4),4,B247&lt;=PERCENTILE($B$3:$B$5882,0.6),3,B247&lt;=PERCENTILE($B$3:$B$5882,0.8),2,TRUE,1)</f>
        <v>2</v>
      </c>
      <c r="F247" cm="1">
        <f t="array" ref="F247">_xlfn.IFS(C247&lt;=PERCENTILE($C$3:$C$5882,0.2),1,C247&lt;=PERCENTILE($C$3:$C$5882,0.4),2,C247&lt;=PERCENTILE($C$3:$C$5882,0.6),3,C247&lt;=PERCENTILE($C$3:$C$5882,0.8),4,TRUE,5)</f>
        <v>3</v>
      </c>
      <c r="G247" cm="1">
        <f t="array" ref="G247">_xlfn.IFS(D247&lt;=PERCENTILE($D$3:$D$5882,0.2),1,D247&lt;=PERCENTILE($D$3:$D$5882,0.4),2,D247&lt;=PERCENTILE($D$3:$D$5882,0.6),3,D247&lt;=PERCENTILE($D$3:$D$5882,0.8),4,TRUE,5)</f>
        <v>4</v>
      </c>
      <c r="H247" s="3" t="str" cm="1">
        <f t="array" ref="H247">_xlfn.IFS(AND(E247&gt;=4,F247&gt;=4,G247&gt;=4),"Champions",AND(E247&gt;=3,F247&gt;=3,G247&gt;=3),"Loyal Customers",AND(E247&lt;=2,F247&gt;=3),"At Risk",AND(E247&lt;=2,F247&lt;=2,G247&lt;=2),"Lost",AND(E247&gt;=4,F247&lt;=2),"New/Promising",TRUE,"Needs Attention")</f>
        <v>At Risk</v>
      </c>
      <c r="I247" s="3" t="str">
        <f t="shared" si="7"/>
        <v>Churned</v>
      </c>
      <c r="J247" s="3" t="str">
        <f>_xlfn.XLOOKUP(A247,'Country_Lookup'!$D:$D,'Country_Lookup'!$E:$E)</f>
        <v>Italy</v>
      </c>
    </row>
    <row r="248" spans="1:10" x14ac:dyDescent="0.3">
      <c r="A248">
        <v>12592</v>
      </c>
      <c r="B248">
        <v>92</v>
      </c>
      <c r="C248">
        <v>5</v>
      </c>
      <c r="D248">
        <v>2582.660000000003</v>
      </c>
      <c r="E248" cm="1">
        <f t="array" ref="E248">_xlfn.IFS(B248&lt;=PERCENTILE($B$3:$B$5882,0.2),5,B248&lt;=PERCENTILE($B$3:$B$5882,0.4),4,B248&lt;=PERCENTILE($B$3:$B$5882,0.6),3,B248&lt;=PERCENTILE($B$3:$B$5882,0.8),2,TRUE,1)</f>
        <v>3</v>
      </c>
      <c r="F248" cm="1">
        <f t="array" ref="F248">_xlfn.IFS(C248&lt;=PERCENTILE($C$3:$C$5882,0.2),1,C248&lt;=PERCENTILE($C$3:$C$5882,0.4),2,C248&lt;=PERCENTILE($C$3:$C$5882,0.6),3,C248&lt;=PERCENTILE($C$3:$C$5882,0.8),4,TRUE,5)</f>
        <v>4</v>
      </c>
      <c r="G248" cm="1">
        <f t="array" ref="G248">_xlfn.IFS(D248&lt;=PERCENTILE($D$3:$D$5882,0.2),1,D248&lt;=PERCENTILE($D$3:$D$5882,0.4),2,D248&lt;=PERCENTILE($D$3:$D$5882,0.6),3,D248&lt;=PERCENTILE($D$3:$D$5882,0.8),4,TRUE,5)</f>
        <v>4</v>
      </c>
      <c r="H248" s="3" t="str" cm="1">
        <f t="array" ref="H248">_xlfn.IFS(AND(E248&gt;=4,F248&gt;=4,G248&gt;=4),"Champions",AND(E248&gt;=3,F248&gt;=3,G248&gt;=3),"Loyal Customers",AND(E248&lt;=2,F248&gt;=3),"At Risk",AND(E248&lt;=2,F248&lt;=2,G248&lt;=2),"Lost",AND(E248&gt;=4,F248&lt;=2),"New/Promising",TRUE,"Needs Attention")</f>
        <v>Loyal Customers</v>
      </c>
      <c r="I248" s="3" t="str">
        <f t="shared" si="7"/>
        <v>Churned</v>
      </c>
      <c r="J248" s="3" t="str">
        <f>_xlfn.XLOOKUP(A248,'Country_Lookup'!$D:$D,'Country_Lookup'!$E:$E)</f>
        <v>Germany</v>
      </c>
    </row>
    <row r="249" spans="1:10" x14ac:dyDescent="0.3">
      <c r="A249">
        <v>12593</v>
      </c>
      <c r="B249">
        <v>108</v>
      </c>
      <c r="C249">
        <v>3</v>
      </c>
      <c r="D249">
        <v>418.10000000000008</v>
      </c>
      <c r="E249" cm="1">
        <f t="array" ref="E249">_xlfn.IFS(B249&lt;=PERCENTILE($B$3:$B$5882,0.2),5,B249&lt;=PERCENTILE($B$3:$B$5882,0.4),4,B249&lt;=PERCENTILE($B$3:$B$5882,0.6),3,B249&lt;=PERCENTILE($B$3:$B$5882,0.8),2,TRUE,1)</f>
        <v>3</v>
      </c>
      <c r="F249" cm="1">
        <f t="array" ref="F249">_xlfn.IFS(C249&lt;=PERCENTILE($C$3:$C$5882,0.2),1,C249&lt;=PERCENTILE($C$3:$C$5882,0.4),2,C249&lt;=PERCENTILE($C$3:$C$5882,0.6),3,C249&lt;=PERCENTILE($C$3:$C$5882,0.8),4,TRUE,5)</f>
        <v>3</v>
      </c>
      <c r="G249" cm="1">
        <f t="array" ref="G249">_xlfn.IFS(D249&lt;=PERCENTILE($D$3:$D$5882,0.2),1,D249&lt;=PERCENTILE($D$3:$D$5882,0.4),2,D249&lt;=PERCENTILE($D$3:$D$5882,0.6),3,D249&lt;=PERCENTILE($D$3:$D$5882,0.8),4,TRUE,5)</f>
        <v>2</v>
      </c>
      <c r="H249" s="3" t="str" cm="1">
        <f t="array" ref="H249">_xlfn.IFS(AND(E249&gt;=4,F249&gt;=4,G249&gt;=4),"Champions",AND(E249&gt;=3,F249&gt;=3,G249&gt;=3),"Loyal Customers",AND(E249&lt;=2,F249&gt;=3),"At Risk",AND(E249&lt;=2,F249&lt;=2,G249&lt;=2),"Lost",AND(E249&gt;=4,F249&lt;=2),"New/Promising",TRUE,"Needs Attention")</f>
        <v>Needs Attention</v>
      </c>
      <c r="I249" s="3" t="str">
        <f t="shared" si="7"/>
        <v>Churned</v>
      </c>
      <c r="J249" s="3" t="str">
        <f>_xlfn.XLOOKUP(A249,'Country_Lookup'!$D:$D,'Country_Lookup'!$E:$E)</f>
        <v>France</v>
      </c>
    </row>
    <row r="250" spans="1:10" x14ac:dyDescent="0.3">
      <c r="A250">
        <v>12594</v>
      </c>
      <c r="B250">
        <v>37</v>
      </c>
      <c r="C250">
        <v>15</v>
      </c>
      <c r="D250">
        <v>5090.1099999999869</v>
      </c>
      <c r="E250" cm="1">
        <f t="array" ref="E250">_xlfn.IFS(B250&lt;=PERCENTILE($B$3:$B$5882,0.2),5,B250&lt;=PERCENTILE($B$3:$B$5882,0.4),4,B250&lt;=PERCENTILE($B$3:$B$5882,0.6),3,B250&lt;=PERCENTILE($B$3:$B$5882,0.8),2,TRUE,1)</f>
        <v>4</v>
      </c>
      <c r="F250" cm="1">
        <f t="array" ref="F250">_xlfn.IFS(C250&lt;=PERCENTILE($C$3:$C$5882,0.2),1,C250&lt;=PERCENTILE($C$3:$C$5882,0.4),2,C250&lt;=PERCENTILE($C$3:$C$5882,0.6),3,C250&lt;=PERCENTILE($C$3:$C$5882,0.8),4,TRUE,5)</f>
        <v>5</v>
      </c>
      <c r="G250" cm="1">
        <f t="array" ref="G250">_xlfn.IFS(D250&lt;=PERCENTILE($D$3:$D$5882,0.2),1,D250&lt;=PERCENTILE($D$3:$D$5882,0.4),2,D250&lt;=PERCENTILE($D$3:$D$5882,0.6),3,D250&lt;=PERCENTILE($D$3:$D$5882,0.8),4,TRUE,5)</f>
        <v>5</v>
      </c>
      <c r="H250" s="3" t="str" cm="1">
        <f t="array" ref="H250">_xlfn.IFS(AND(E250&gt;=4,F250&gt;=4,G250&gt;=4),"Champions",AND(E250&gt;=3,F250&gt;=3,G250&gt;=3),"Loyal Customers",AND(E250&lt;=2,F250&gt;=3),"At Risk",AND(E250&lt;=2,F250&lt;=2,G250&lt;=2),"Lost",AND(E250&gt;=4,F250&lt;=2),"New/Promising",TRUE,"Needs Attention")</f>
        <v>Champions</v>
      </c>
      <c r="I250" s="3" t="str">
        <f t="shared" si="7"/>
        <v>Active</v>
      </c>
      <c r="J250" s="3" t="str">
        <f>_xlfn.XLOOKUP(A250,'Country_Lookup'!$D:$D,'Country_Lookup'!$E:$E)</f>
        <v>Italy</v>
      </c>
    </row>
    <row r="251" spans="1:10" x14ac:dyDescent="0.3">
      <c r="A251">
        <v>12595</v>
      </c>
      <c r="B251">
        <v>504</v>
      </c>
      <c r="C251">
        <v>1</v>
      </c>
      <c r="D251">
        <v>299.02000000000015</v>
      </c>
      <c r="E251" cm="1">
        <f t="array" ref="E251">_xlfn.IFS(B251&lt;=PERCENTILE($B$3:$B$5882,0.2),5,B251&lt;=PERCENTILE($B$3:$B$5882,0.4),4,B251&lt;=PERCENTILE($B$3:$B$5882,0.6),3,B251&lt;=PERCENTILE($B$3:$B$5882,0.8),2,TRUE,1)</f>
        <v>1</v>
      </c>
      <c r="F251" cm="1">
        <f t="array" ref="F251">_xlfn.IFS(C251&lt;=PERCENTILE($C$3:$C$5882,0.2),1,C251&lt;=PERCENTILE($C$3:$C$5882,0.4),2,C251&lt;=PERCENTILE($C$3:$C$5882,0.6),3,C251&lt;=PERCENTILE($C$3:$C$5882,0.8),4,TRUE,5)</f>
        <v>1</v>
      </c>
      <c r="G251" cm="1">
        <f t="array" ref="G251">_xlfn.IFS(D251&lt;=PERCENTILE($D$3:$D$5882,0.2),1,D251&lt;=PERCENTILE($D$3:$D$5882,0.4),2,D251&lt;=PERCENTILE($D$3:$D$5882,0.6),3,D251&lt;=PERCENTILE($D$3:$D$5882,0.8),4,TRUE,5)</f>
        <v>2</v>
      </c>
      <c r="H251" s="3" t="str" cm="1">
        <f t="array" ref="H251">_xlfn.IFS(AND(E251&gt;=4,F251&gt;=4,G251&gt;=4),"Champions",AND(E251&gt;=3,F251&gt;=3,G251&gt;=3),"Loyal Customers",AND(E251&lt;=2,F251&gt;=3),"At Risk",AND(E251&lt;=2,F251&lt;=2,G251&lt;=2),"Lost",AND(E251&gt;=4,F251&lt;=2),"New/Promising",TRUE,"Needs Attention")</f>
        <v>Lost</v>
      </c>
      <c r="I251" s="3" t="str">
        <f t="shared" si="7"/>
        <v>Churned</v>
      </c>
      <c r="J251" s="3" t="str">
        <f>_xlfn.XLOOKUP(A251,'Country_Lookup'!$D:$D,'Country_Lookup'!$E:$E)</f>
        <v>Germany</v>
      </c>
    </row>
    <row r="252" spans="1:10" x14ac:dyDescent="0.3">
      <c r="A252">
        <v>12596</v>
      </c>
      <c r="B252">
        <v>51</v>
      </c>
      <c r="C252">
        <v>2</v>
      </c>
      <c r="D252">
        <v>618.27000000000032</v>
      </c>
      <c r="E252" cm="1">
        <f t="array" ref="E252">_xlfn.IFS(B252&lt;=PERCENTILE($B$3:$B$5882,0.2),5,B252&lt;=PERCENTILE($B$3:$B$5882,0.4),4,B252&lt;=PERCENTILE($B$3:$B$5882,0.6),3,B252&lt;=PERCENTILE($B$3:$B$5882,0.8),2,TRUE,1)</f>
        <v>4</v>
      </c>
      <c r="F252" cm="1">
        <f t="array" ref="F252">_xlfn.IFS(C252&lt;=PERCENTILE($C$3:$C$5882,0.2),1,C252&lt;=PERCENTILE($C$3:$C$5882,0.4),2,C252&lt;=PERCENTILE($C$3:$C$5882,0.6),3,C252&lt;=PERCENTILE($C$3:$C$5882,0.8),4,TRUE,5)</f>
        <v>2</v>
      </c>
      <c r="G252" cm="1">
        <f t="array" ref="G252">_xlfn.IFS(D252&lt;=PERCENTILE($D$3:$D$5882,0.2),1,D252&lt;=PERCENTILE($D$3:$D$5882,0.4),2,D252&lt;=PERCENTILE($D$3:$D$5882,0.6),3,D252&lt;=PERCENTILE($D$3:$D$5882,0.8),4,TRUE,5)</f>
        <v>3</v>
      </c>
      <c r="H252" s="3" t="str" cm="1">
        <f t="array" ref="H252">_xlfn.IFS(AND(E252&gt;=4,F252&gt;=4,G252&gt;=4),"Champions",AND(E252&gt;=3,F252&gt;=3,G252&gt;=3),"Loyal Customers",AND(E252&lt;=2,F252&gt;=3),"At Risk",AND(E252&lt;=2,F252&lt;=2,G252&lt;=2),"Lost",AND(E252&gt;=4,F252&lt;=2),"New/Promising",TRUE,"Needs Attention")</f>
        <v>New/Promising</v>
      </c>
      <c r="I252" s="3" t="str">
        <f t="shared" si="7"/>
        <v>Active</v>
      </c>
      <c r="J252" s="3" t="str">
        <f>_xlfn.XLOOKUP(A252,'Country_Lookup'!$D:$D,'Country_Lookup'!$E:$E)</f>
        <v>Spain</v>
      </c>
    </row>
    <row r="253" spans="1:10" x14ac:dyDescent="0.3">
      <c r="A253">
        <v>12597</v>
      </c>
      <c r="B253">
        <v>19</v>
      </c>
      <c r="C253">
        <v>4</v>
      </c>
      <c r="D253">
        <v>3811.2199999999816</v>
      </c>
      <c r="E253" cm="1">
        <f t="array" ref="E253">_xlfn.IFS(B253&lt;=PERCENTILE($B$3:$B$5882,0.2),5,B253&lt;=PERCENTILE($B$3:$B$5882,0.4),4,B253&lt;=PERCENTILE($B$3:$B$5882,0.6),3,B253&lt;=PERCENTILE($B$3:$B$5882,0.8),2,TRUE,1)</f>
        <v>5</v>
      </c>
      <c r="F253" cm="1">
        <f t="array" ref="F253">_xlfn.IFS(C253&lt;=PERCENTILE($C$3:$C$5882,0.2),1,C253&lt;=PERCENTILE($C$3:$C$5882,0.4),2,C253&lt;=PERCENTILE($C$3:$C$5882,0.6),3,C253&lt;=PERCENTILE($C$3:$C$5882,0.8),4,TRUE,5)</f>
        <v>3</v>
      </c>
      <c r="G253" cm="1">
        <f t="array" ref="G253">_xlfn.IFS(D253&lt;=PERCENTILE($D$3:$D$5882,0.2),1,D253&lt;=PERCENTILE($D$3:$D$5882,0.4),2,D253&lt;=PERCENTILE($D$3:$D$5882,0.6),3,D253&lt;=PERCENTILE($D$3:$D$5882,0.8),4,TRUE,5)</f>
        <v>5</v>
      </c>
      <c r="H253" s="3" t="str" cm="1">
        <f t="array" ref="H253">_xlfn.IFS(AND(E253&gt;=4,F253&gt;=4,G253&gt;=4),"Champions",AND(E253&gt;=3,F253&gt;=3,G253&gt;=3),"Loyal Customers",AND(E253&lt;=2,F253&gt;=3),"At Risk",AND(E253&lt;=2,F253&lt;=2,G253&lt;=2),"Lost",AND(E253&gt;=4,F253&lt;=2),"New/Promising",TRUE,"Needs Attention")</f>
        <v>Loyal Customers</v>
      </c>
      <c r="I253" s="3" t="str">
        <f t="shared" si="7"/>
        <v>Active</v>
      </c>
      <c r="J253" s="3" t="str">
        <f>_xlfn.XLOOKUP(A253,'Country_Lookup'!$D:$D,'Country_Lookup'!$E:$E)</f>
        <v>Spain</v>
      </c>
    </row>
    <row r="254" spans="1:10" x14ac:dyDescent="0.3">
      <c r="A254">
        <v>12598</v>
      </c>
      <c r="B254">
        <v>9</v>
      </c>
      <c r="C254">
        <v>11</v>
      </c>
      <c r="D254">
        <v>4534.089999999992</v>
      </c>
      <c r="E254" cm="1">
        <f t="array" ref="E254">_xlfn.IFS(B254&lt;=PERCENTILE($B$3:$B$5882,0.2),5,B254&lt;=PERCENTILE($B$3:$B$5882,0.4),4,B254&lt;=PERCENTILE($B$3:$B$5882,0.6),3,B254&lt;=PERCENTILE($B$3:$B$5882,0.8),2,TRUE,1)</f>
        <v>5</v>
      </c>
      <c r="F254" cm="1">
        <f t="array" ref="F254">_xlfn.IFS(C254&lt;=PERCENTILE($C$3:$C$5882,0.2),1,C254&lt;=PERCENTILE($C$3:$C$5882,0.4),2,C254&lt;=PERCENTILE($C$3:$C$5882,0.6),3,C254&lt;=PERCENTILE($C$3:$C$5882,0.8),4,TRUE,5)</f>
        <v>5</v>
      </c>
      <c r="G254" cm="1">
        <f t="array" ref="G254">_xlfn.IFS(D254&lt;=PERCENTILE($D$3:$D$5882,0.2),1,D254&lt;=PERCENTILE($D$3:$D$5882,0.4),2,D254&lt;=PERCENTILE($D$3:$D$5882,0.6),3,D254&lt;=PERCENTILE($D$3:$D$5882,0.8),4,TRUE,5)</f>
        <v>5</v>
      </c>
      <c r="H254" s="3" t="str" cm="1">
        <f t="array" ref="H254">_xlfn.IFS(AND(E254&gt;=4,F254&gt;=4,G254&gt;=4),"Champions",AND(E254&gt;=3,F254&gt;=3,G254&gt;=3),"Loyal Customers",AND(E254&lt;=2,F254&gt;=3),"At Risk",AND(E254&lt;=2,F254&lt;=2,G254&lt;=2),"Lost",AND(E254&gt;=4,F254&lt;=2),"New/Promising",TRUE,"Needs Attention")</f>
        <v>Champions</v>
      </c>
      <c r="I254" s="3" t="str">
        <f t="shared" si="7"/>
        <v>Active</v>
      </c>
      <c r="J254" s="3" t="str">
        <f>_xlfn.XLOOKUP(A254,'Country_Lookup'!$D:$D,'Country_Lookup'!$E:$E)</f>
        <v>France</v>
      </c>
    </row>
    <row r="255" spans="1:10" x14ac:dyDescent="0.3">
      <c r="A255">
        <v>12599</v>
      </c>
      <c r="B255">
        <v>29</v>
      </c>
      <c r="C255">
        <v>13</v>
      </c>
      <c r="D255">
        <v>2296.7199999999971</v>
      </c>
      <c r="E255" cm="1">
        <f t="array" ref="E255">_xlfn.IFS(B255&lt;=PERCENTILE($B$3:$B$5882,0.2),5,B255&lt;=PERCENTILE($B$3:$B$5882,0.4),4,B255&lt;=PERCENTILE($B$3:$B$5882,0.6),3,B255&lt;=PERCENTILE($B$3:$B$5882,0.8),2,TRUE,1)</f>
        <v>4</v>
      </c>
      <c r="F255" cm="1">
        <f t="array" ref="F255">_xlfn.IFS(C255&lt;=PERCENTILE($C$3:$C$5882,0.2),1,C255&lt;=PERCENTILE($C$3:$C$5882,0.4),2,C255&lt;=PERCENTILE($C$3:$C$5882,0.6),3,C255&lt;=PERCENTILE($C$3:$C$5882,0.8),4,TRUE,5)</f>
        <v>5</v>
      </c>
      <c r="G255" cm="1">
        <f t="array" ref="G255">_xlfn.IFS(D255&lt;=PERCENTILE($D$3:$D$5882,0.2),1,D255&lt;=PERCENTILE($D$3:$D$5882,0.4),2,D255&lt;=PERCENTILE($D$3:$D$5882,0.6),3,D255&lt;=PERCENTILE($D$3:$D$5882,0.8),4,TRUE,5)</f>
        <v>4</v>
      </c>
      <c r="H255" s="3" t="str" cm="1">
        <f t="array" ref="H255">_xlfn.IFS(AND(E255&gt;=4,F255&gt;=4,G255&gt;=4),"Champions",AND(E255&gt;=3,F255&gt;=3,G255&gt;=3),"Loyal Customers",AND(E255&lt;=2,F255&gt;=3),"At Risk",AND(E255&lt;=2,F255&lt;=2,G255&lt;=2),"Lost",AND(E255&gt;=4,F255&lt;=2),"New/Promising",TRUE,"Needs Attention")</f>
        <v>Champions</v>
      </c>
      <c r="I255" s="3" t="str">
        <f t="shared" si="7"/>
        <v>Active</v>
      </c>
      <c r="J255" s="3" t="str">
        <f>_xlfn.XLOOKUP(A255,'Country_Lookup'!$D:$D,'Country_Lookup'!$E:$E)</f>
        <v>France</v>
      </c>
    </row>
    <row r="256" spans="1:10" x14ac:dyDescent="0.3">
      <c r="A256">
        <v>12600</v>
      </c>
      <c r="B256">
        <v>28</v>
      </c>
      <c r="C256">
        <v>21</v>
      </c>
      <c r="D256">
        <v>5043.9199999999983</v>
      </c>
      <c r="E256" cm="1">
        <f t="array" ref="E256">_xlfn.IFS(B256&lt;=PERCENTILE($B$3:$B$5882,0.2),5,B256&lt;=PERCENTILE($B$3:$B$5882,0.4),4,B256&lt;=PERCENTILE($B$3:$B$5882,0.6),3,B256&lt;=PERCENTILE($B$3:$B$5882,0.8),2,TRUE,1)</f>
        <v>4</v>
      </c>
      <c r="F256" cm="1">
        <f t="array" ref="F256">_xlfn.IFS(C256&lt;=PERCENTILE($C$3:$C$5882,0.2),1,C256&lt;=PERCENTILE($C$3:$C$5882,0.4),2,C256&lt;=PERCENTILE($C$3:$C$5882,0.6),3,C256&lt;=PERCENTILE($C$3:$C$5882,0.8),4,TRUE,5)</f>
        <v>5</v>
      </c>
      <c r="G256" cm="1">
        <f t="array" ref="G256">_xlfn.IFS(D256&lt;=PERCENTILE($D$3:$D$5882,0.2),1,D256&lt;=PERCENTILE($D$3:$D$5882,0.4),2,D256&lt;=PERCENTILE($D$3:$D$5882,0.6),3,D256&lt;=PERCENTILE($D$3:$D$5882,0.8),4,TRUE,5)</f>
        <v>5</v>
      </c>
      <c r="H256" s="3" t="str" cm="1">
        <f t="array" ref="H256">_xlfn.IFS(AND(E256&gt;=4,F256&gt;=4,G256&gt;=4),"Champions",AND(E256&gt;=3,F256&gt;=3,G256&gt;=3),"Loyal Customers",AND(E256&lt;=2,F256&gt;=3),"At Risk",AND(E256&lt;=2,F256&lt;=2,G256&lt;=2),"Lost",AND(E256&gt;=4,F256&lt;=2),"New/Promising",TRUE,"Needs Attention")</f>
        <v>Champions</v>
      </c>
      <c r="I256" s="3" t="str">
        <f t="shared" si="7"/>
        <v>Active</v>
      </c>
      <c r="J256" s="3" t="str">
        <f>_xlfn.XLOOKUP(A256,'Country_Lookup'!$D:$D,'Country_Lookup'!$E:$E)</f>
        <v>Germany</v>
      </c>
    </row>
    <row r="257" spans="1:10" x14ac:dyDescent="0.3">
      <c r="A257">
        <v>12601</v>
      </c>
      <c r="B257">
        <v>189</v>
      </c>
      <c r="C257">
        <v>6</v>
      </c>
      <c r="D257">
        <v>681.25999999999965</v>
      </c>
      <c r="E257" cm="1">
        <f t="array" ref="E257">_xlfn.IFS(B257&lt;=PERCENTILE($B$3:$B$5882,0.2),5,B257&lt;=PERCENTILE($B$3:$B$5882,0.4),4,B257&lt;=PERCENTILE($B$3:$B$5882,0.6),3,B257&lt;=PERCENTILE($B$3:$B$5882,0.8),2,TRUE,1)</f>
        <v>3</v>
      </c>
      <c r="F257" cm="1">
        <f t="array" ref="F257">_xlfn.IFS(C257&lt;=PERCENTILE($C$3:$C$5882,0.2),1,C257&lt;=PERCENTILE($C$3:$C$5882,0.4),2,C257&lt;=PERCENTILE($C$3:$C$5882,0.6),3,C257&lt;=PERCENTILE($C$3:$C$5882,0.8),4,TRUE,5)</f>
        <v>4</v>
      </c>
      <c r="G257" cm="1">
        <f t="array" ref="G257">_xlfn.IFS(D257&lt;=PERCENTILE($D$3:$D$5882,0.2),1,D257&lt;=PERCENTILE($D$3:$D$5882,0.4),2,D257&lt;=PERCENTILE($D$3:$D$5882,0.6),3,D257&lt;=PERCENTILE($D$3:$D$5882,0.8),4,TRUE,5)</f>
        <v>3</v>
      </c>
      <c r="H257" s="3" t="str" cm="1">
        <f t="array" ref="H257">_xlfn.IFS(AND(E257&gt;=4,F257&gt;=4,G257&gt;=4),"Champions",AND(E257&gt;=3,F257&gt;=3,G257&gt;=3),"Loyal Customers",AND(E257&lt;=2,F257&gt;=3),"At Risk",AND(E257&lt;=2,F257&lt;=2,G257&lt;=2),"Lost",AND(E257&gt;=4,F257&lt;=2),"New/Promising",TRUE,"Needs Attention")</f>
        <v>Loyal Customers</v>
      </c>
      <c r="I257" s="3" t="str">
        <f t="shared" si="7"/>
        <v>Churned</v>
      </c>
      <c r="J257" s="3" t="str">
        <f>_xlfn.XLOOKUP(A257,'Country_Lookup'!$D:$D,'Country_Lookup'!$E:$E)</f>
        <v>Germany</v>
      </c>
    </row>
    <row r="258" spans="1:10" x14ac:dyDescent="0.3">
      <c r="A258">
        <v>12602</v>
      </c>
      <c r="B258">
        <v>58</v>
      </c>
      <c r="C258">
        <v>1</v>
      </c>
      <c r="D258">
        <v>153.11999999999998</v>
      </c>
      <c r="E258" cm="1">
        <f t="array" ref="E258">_xlfn.IFS(B258&lt;=PERCENTILE($B$3:$B$5882,0.2),5,B258&lt;=PERCENTILE($B$3:$B$5882,0.4),4,B258&lt;=PERCENTILE($B$3:$B$5882,0.6),3,B258&lt;=PERCENTILE($B$3:$B$5882,0.8),2,TRUE,1)</f>
        <v>4</v>
      </c>
      <c r="F258" cm="1">
        <f t="array" ref="F258">_xlfn.IFS(C258&lt;=PERCENTILE($C$3:$C$5882,0.2),1,C258&lt;=PERCENTILE($C$3:$C$5882,0.4),2,C258&lt;=PERCENTILE($C$3:$C$5882,0.6),3,C258&lt;=PERCENTILE($C$3:$C$5882,0.8),4,TRUE,5)</f>
        <v>1</v>
      </c>
      <c r="G258" cm="1">
        <f t="array" ref="G258">_xlfn.IFS(D258&lt;=PERCENTILE($D$3:$D$5882,0.2),1,D258&lt;=PERCENTILE($D$3:$D$5882,0.4),2,D258&lt;=PERCENTILE($D$3:$D$5882,0.6),3,D258&lt;=PERCENTILE($D$3:$D$5882,0.8),4,TRUE,5)</f>
        <v>1</v>
      </c>
      <c r="H258" s="3" t="str" cm="1">
        <f t="array" ref="H258">_xlfn.IFS(AND(E258&gt;=4,F258&gt;=4,G258&gt;=4),"Champions",AND(E258&gt;=3,F258&gt;=3,G258&gt;=3),"Loyal Customers",AND(E258&lt;=2,F258&gt;=3),"At Risk",AND(E258&lt;=2,F258&lt;=2,G258&lt;=2),"Lost",AND(E258&gt;=4,F258&lt;=2),"New/Promising",TRUE,"Needs Attention")</f>
        <v>New/Promising</v>
      </c>
      <c r="I258" s="3" t="str">
        <f t="shared" si="7"/>
        <v>Active</v>
      </c>
      <c r="J258" s="3" t="str">
        <f>_xlfn.XLOOKUP(A258,'Country_Lookup'!$D:$D,'Country_Lookup'!$E:$E)</f>
        <v>France</v>
      </c>
    </row>
    <row r="259" spans="1:10" x14ac:dyDescent="0.3">
      <c r="A259">
        <v>12603</v>
      </c>
      <c r="B259">
        <v>21</v>
      </c>
      <c r="C259">
        <v>1</v>
      </c>
      <c r="D259">
        <v>739.19999999999993</v>
      </c>
      <c r="E259" cm="1">
        <f t="array" ref="E259">_xlfn.IFS(B259&lt;=PERCENTILE($B$3:$B$5882,0.2),5,B259&lt;=PERCENTILE($B$3:$B$5882,0.4),4,B259&lt;=PERCENTILE($B$3:$B$5882,0.6),3,B259&lt;=PERCENTILE($B$3:$B$5882,0.8),2,TRUE,1)</f>
        <v>4</v>
      </c>
      <c r="F259" cm="1">
        <f t="array" ref="F259">_xlfn.IFS(C259&lt;=PERCENTILE($C$3:$C$5882,0.2),1,C259&lt;=PERCENTILE($C$3:$C$5882,0.4),2,C259&lt;=PERCENTILE($C$3:$C$5882,0.6),3,C259&lt;=PERCENTILE($C$3:$C$5882,0.8),4,TRUE,5)</f>
        <v>1</v>
      </c>
      <c r="G259" cm="1">
        <f t="array" ref="G259">_xlfn.IFS(D259&lt;=PERCENTILE($D$3:$D$5882,0.2),1,D259&lt;=PERCENTILE($D$3:$D$5882,0.4),2,D259&lt;=PERCENTILE($D$3:$D$5882,0.6),3,D259&lt;=PERCENTILE($D$3:$D$5882,0.8),4,TRUE,5)</f>
        <v>3</v>
      </c>
      <c r="H259" s="3" t="str" cm="1">
        <f t="array" ref="H259">_xlfn.IFS(AND(E259&gt;=4,F259&gt;=4,G259&gt;=4),"Champions",AND(E259&gt;=3,F259&gt;=3,G259&gt;=3),"Loyal Customers",AND(E259&lt;=2,F259&gt;=3),"At Risk",AND(E259&lt;=2,F259&lt;=2,G259&lt;=2),"Lost",AND(E259&gt;=4,F259&lt;=2),"New/Promising",TRUE,"Needs Attention")</f>
        <v>New/Promising</v>
      </c>
      <c r="I259" s="3" t="str">
        <f t="shared" ref="I259:I322" si="8">IF(B259&gt;90,"Churned","Active")</f>
        <v>Active</v>
      </c>
      <c r="J259" s="3" t="str">
        <f>_xlfn.XLOOKUP(A259,'Country_Lookup'!$D:$D,'Country_Lookup'!$E:$E)</f>
        <v>Germany</v>
      </c>
    </row>
    <row r="260" spans="1:10" x14ac:dyDescent="0.3">
      <c r="A260">
        <v>12604</v>
      </c>
      <c r="B260">
        <v>79</v>
      </c>
      <c r="C260">
        <v>2</v>
      </c>
      <c r="D260">
        <v>254.17999999999992</v>
      </c>
      <c r="E260" cm="1">
        <f t="array" ref="E260">_xlfn.IFS(B260&lt;=PERCENTILE($B$3:$B$5882,0.2),5,B260&lt;=PERCENTILE($B$3:$B$5882,0.4),4,B260&lt;=PERCENTILE($B$3:$B$5882,0.6),3,B260&lt;=PERCENTILE($B$3:$B$5882,0.8),2,TRUE,1)</f>
        <v>3</v>
      </c>
      <c r="F260" cm="1">
        <f t="array" ref="F260">_xlfn.IFS(C260&lt;=PERCENTILE($C$3:$C$5882,0.2),1,C260&lt;=PERCENTILE($C$3:$C$5882,0.4),2,C260&lt;=PERCENTILE($C$3:$C$5882,0.6),3,C260&lt;=PERCENTILE($C$3:$C$5882,0.8),4,TRUE,5)</f>
        <v>2</v>
      </c>
      <c r="G260" cm="1">
        <f t="array" ref="G260">_xlfn.IFS(D260&lt;=PERCENTILE($D$3:$D$5882,0.2),1,D260&lt;=PERCENTILE($D$3:$D$5882,0.4),2,D260&lt;=PERCENTILE($D$3:$D$5882,0.6),3,D260&lt;=PERCENTILE($D$3:$D$5882,0.8),4,TRUE,5)</f>
        <v>1</v>
      </c>
      <c r="H260" s="3" t="str" cm="1">
        <f t="array" ref="H260">_xlfn.IFS(AND(E260&gt;=4,F260&gt;=4,G260&gt;=4),"Champions",AND(E260&gt;=3,F260&gt;=3,G260&gt;=3),"Loyal Customers",AND(E260&lt;=2,F260&gt;=3),"At Risk",AND(E260&lt;=2,F260&lt;=2,G260&lt;=2),"Lost",AND(E260&gt;=4,F260&lt;=2),"New/Promising",TRUE,"Needs Attention")</f>
        <v>Needs Attention</v>
      </c>
      <c r="I260" s="3" t="str">
        <f t="shared" si="8"/>
        <v>Active</v>
      </c>
      <c r="J260" s="3" t="str">
        <f>_xlfn.XLOOKUP(A260,'Country_Lookup'!$D:$D,'Country_Lookup'!$E:$E)</f>
        <v>France</v>
      </c>
    </row>
    <row r="261" spans="1:10" x14ac:dyDescent="0.3">
      <c r="A261">
        <v>12605</v>
      </c>
      <c r="B261">
        <v>376</v>
      </c>
      <c r="C261">
        <v>4</v>
      </c>
      <c r="D261">
        <v>1232.949999999998</v>
      </c>
      <c r="E261" cm="1">
        <f t="array" ref="E261">_xlfn.IFS(B261&lt;=PERCENTILE($B$3:$B$5882,0.2),5,B261&lt;=PERCENTILE($B$3:$B$5882,0.4),4,B261&lt;=PERCENTILE($B$3:$B$5882,0.6),3,B261&lt;=PERCENTILE($B$3:$B$5882,0.8),2,TRUE,1)</f>
        <v>2</v>
      </c>
      <c r="F261" cm="1">
        <f t="array" ref="F261">_xlfn.IFS(C261&lt;=PERCENTILE($C$3:$C$5882,0.2),1,C261&lt;=PERCENTILE($C$3:$C$5882,0.4),2,C261&lt;=PERCENTILE($C$3:$C$5882,0.6),3,C261&lt;=PERCENTILE($C$3:$C$5882,0.8),4,TRUE,5)</f>
        <v>3</v>
      </c>
      <c r="G261" cm="1">
        <f t="array" ref="G261">_xlfn.IFS(D261&lt;=PERCENTILE($D$3:$D$5882,0.2),1,D261&lt;=PERCENTILE($D$3:$D$5882,0.4),2,D261&lt;=PERCENTILE($D$3:$D$5882,0.6),3,D261&lt;=PERCENTILE($D$3:$D$5882,0.8),4,TRUE,5)</f>
        <v>3</v>
      </c>
      <c r="H261" s="3" t="str" cm="1">
        <f t="array" ref="H261">_xlfn.IFS(AND(E261&gt;=4,F261&gt;=4,G261&gt;=4),"Champions",AND(E261&gt;=3,F261&gt;=3,G261&gt;=3),"Loyal Customers",AND(E261&lt;=2,F261&gt;=3),"At Risk",AND(E261&lt;=2,F261&lt;=2,G261&lt;=2),"Lost",AND(E261&gt;=4,F261&lt;=2),"New/Promising",TRUE,"Needs Attention")</f>
        <v>At Risk</v>
      </c>
      <c r="I261" s="3" t="str">
        <f t="shared" si="8"/>
        <v>Churned</v>
      </c>
      <c r="J261" s="3" t="str">
        <f>_xlfn.XLOOKUP(A261,'Country_Lookup'!$D:$D,'Country_Lookup'!$E:$E)</f>
        <v>Germany</v>
      </c>
    </row>
    <row r="262" spans="1:10" x14ac:dyDescent="0.3">
      <c r="A262">
        <v>12606</v>
      </c>
      <c r="B262">
        <v>682</v>
      </c>
      <c r="C262">
        <v>1</v>
      </c>
      <c r="D262">
        <v>21</v>
      </c>
      <c r="E262" cm="1">
        <f t="array" ref="E262">_xlfn.IFS(B262&lt;=PERCENTILE($B$3:$B$5882,0.2),5,B262&lt;=PERCENTILE($B$3:$B$5882,0.4),4,B262&lt;=PERCENTILE($B$3:$B$5882,0.6),3,B262&lt;=PERCENTILE($B$3:$B$5882,0.8),2,TRUE,1)</f>
        <v>1</v>
      </c>
      <c r="F262" cm="1">
        <f t="array" ref="F262">_xlfn.IFS(C262&lt;=PERCENTILE($C$3:$C$5882,0.2),1,C262&lt;=PERCENTILE($C$3:$C$5882,0.4),2,C262&lt;=PERCENTILE($C$3:$C$5882,0.6),3,C262&lt;=PERCENTILE($C$3:$C$5882,0.8),4,TRUE,5)</f>
        <v>1</v>
      </c>
      <c r="G262" cm="1">
        <f t="array" ref="G262">_xlfn.IFS(D262&lt;=PERCENTILE($D$3:$D$5882,0.2),1,D262&lt;=PERCENTILE($D$3:$D$5882,0.4),2,D262&lt;=PERCENTILE($D$3:$D$5882,0.6),3,D262&lt;=PERCENTILE($D$3:$D$5882,0.8),4,TRUE,5)</f>
        <v>1</v>
      </c>
      <c r="H262" s="3" t="str" cm="1">
        <f t="array" ref="H262">_xlfn.IFS(AND(E262&gt;=4,F262&gt;=4,G262&gt;=4),"Champions",AND(E262&gt;=3,F262&gt;=3,G262&gt;=3),"Loyal Customers",AND(E262&lt;=2,F262&gt;=3),"At Risk",AND(E262&lt;=2,F262&lt;=2,G262&lt;=2),"Lost",AND(E262&gt;=4,F262&lt;=2),"New/Promising",TRUE,"Needs Attention")</f>
        <v>Lost</v>
      </c>
      <c r="I262" s="3" t="str">
        <f t="shared" si="8"/>
        <v>Churned</v>
      </c>
      <c r="J262" s="3" t="str">
        <f>_xlfn.XLOOKUP(A262,'Country_Lookup'!$D:$D,'Country_Lookup'!$E:$E)</f>
        <v>Spain</v>
      </c>
    </row>
    <row r="263" spans="1:10" x14ac:dyDescent="0.3">
      <c r="A263">
        <v>12607</v>
      </c>
      <c r="B263">
        <v>60</v>
      </c>
      <c r="C263">
        <v>1</v>
      </c>
      <c r="D263">
        <v>1579.5100000000004</v>
      </c>
      <c r="E263" cm="1">
        <f t="array" ref="E263">_xlfn.IFS(B263&lt;=PERCENTILE($B$3:$B$5882,0.2),5,B263&lt;=PERCENTILE($B$3:$B$5882,0.4),4,B263&lt;=PERCENTILE($B$3:$B$5882,0.6),3,B263&lt;=PERCENTILE($B$3:$B$5882,0.8),2,TRUE,1)</f>
        <v>3</v>
      </c>
      <c r="F263" cm="1">
        <f t="array" ref="F263">_xlfn.IFS(C263&lt;=PERCENTILE($C$3:$C$5882,0.2),1,C263&lt;=PERCENTILE($C$3:$C$5882,0.4),2,C263&lt;=PERCENTILE($C$3:$C$5882,0.6),3,C263&lt;=PERCENTILE($C$3:$C$5882,0.8),4,TRUE,5)</f>
        <v>1</v>
      </c>
      <c r="G263" cm="1">
        <f t="array" ref="G263">_xlfn.IFS(D263&lt;=PERCENTILE($D$3:$D$5882,0.2),1,D263&lt;=PERCENTILE($D$3:$D$5882,0.4),2,D263&lt;=PERCENTILE($D$3:$D$5882,0.6),3,D263&lt;=PERCENTILE($D$3:$D$5882,0.8),4,TRUE,5)</f>
        <v>4</v>
      </c>
      <c r="H263" s="3" t="str" cm="1">
        <f t="array" ref="H263">_xlfn.IFS(AND(E263&gt;=4,F263&gt;=4,G263&gt;=4),"Champions",AND(E263&gt;=3,F263&gt;=3,G263&gt;=3),"Loyal Customers",AND(E263&lt;=2,F263&gt;=3),"At Risk",AND(E263&lt;=2,F263&lt;=2,G263&lt;=2),"Lost",AND(E263&gt;=4,F263&lt;=2),"New/Promising",TRUE,"Needs Attention")</f>
        <v>Needs Attention</v>
      </c>
      <c r="I263" s="3" t="str">
        <f t="shared" si="8"/>
        <v>Active</v>
      </c>
      <c r="J263" s="3" t="str">
        <f>_xlfn.XLOOKUP(A263,'Country_Lookup'!$D:$D,'Country_Lookup'!$E:$E)</f>
        <v>USA</v>
      </c>
    </row>
    <row r="264" spans="1:10" x14ac:dyDescent="0.3">
      <c r="A264">
        <v>12608</v>
      </c>
      <c r="B264">
        <v>404</v>
      </c>
      <c r="C264">
        <v>1</v>
      </c>
      <c r="D264">
        <v>415.79</v>
      </c>
      <c r="E264" cm="1">
        <f t="array" ref="E264">_xlfn.IFS(B264&lt;=PERCENTILE($B$3:$B$5882,0.2),5,B264&lt;=PERCENTILE($B$3:$B$5882,0.4),4,B264&lt;=PERCENTILE($B$3:$B$5882,0.6),3,B264&lt;=PERCENTILE($B$3:$B$5882,0.8),2,TRUE,1)</f>
        <v>2</v>
      </c>
      <c r="F264" cm="1">
        <f t="array" ref="F264">_xlfn.IFS(C264&lt;=PERCENTILE($C$3:$C$5882,0.2),1,C264&lt;=PERCENTILE($C$3:$C$5882,0.4),2,C264&lt;=PERCENTILE($C$3:$C$5882,0.6),3,C264&lt;=PERCENTILE($C$3:$C$5882,0.8),4,TRUE,5)</f>
        <v>1</v>
      </c>
      <c r="G264" cm="1">
        <f t="array" ref="G264">_xlfn.IFS(D264&lt;=PERCENTILE($D$3:$D$5882,0.2),1,D264&lt;=PERCENTILE($D$3:$D$5882,0.4),2,D264&lt;=PERCENTILE($D$3:$D$5882,0.6),3,D264&lt;=PERCENTILE($D$3:$D$5882,0.8),4,TRUE,5)</f>
        <v>2</v>
      </c>
      <c r="H264" s="3" t="str" cm="1">
        <f t="array" ref="H264">_xlfn.IFS(AND(E264&gt;=4,F264&gt;=4,G264&gt;=4),"Champions",AND(E264&gt;=3,F264&gt;=3,G264&gt;=3),"Loyal Customers",AND(E264&lt;=2,F264&gt;=3),"At Risk",AND(E264&lt;=2,F264&lt;=2,G264&lt;=2),"Lost",AND(E264&gt;=4,F264&lt;=2),"New/Promising",TRUE,"Needs Attention")</f>
        <v>Lost</v>
      </c>
      <c r="I264" s="3" t="str">
        <f t="shared" si="8"/>
        <v>Churned</v>
      </c>
      <c r="J264" s="3" t="str">
        <f>_xlfn.XLOOKUP(A264,'Country_Lookup'!$D:$D,'Country_Lookup'!$E:$E)</f>
        <v>United Kingdom</v>
      </c>
    </row>
    <row r="265" spans="1:10" x14ac:dyDescent="0.3">
      <c r="A265">
        <v>12609</v>
      </c>
      <c r="B265">
        <v>78</v>
      </c>
      <c r="C265">
        <v>9</v>
      </c>
      <c r="D265">
        <v>3435.8599999999892</v>
      </c>
      <c r="E265" cm="1">
        <f t="array" ref="E265">_xlfn.IFS(B265&lt;=PERCENTILE($B$3:$B$5882,0.2),5,B265&lt;=PERCENTILE($B$3:$B$5882,0.4),4,B265&lt;=PERCENTILE($B$3:$B$5882,0.6),3,B265&lt;=PERCENTILE($B$3:$B$5882,0.8),2,TRUE,1)</f>
        <v>3</v>
      </c>
      <c r="F265" cm="1">
        <f t="array" ref="F265">_xlfn.IFS(C265&lt;=PERCENTILE($C$3:$C$5882,0.2),1,C265&lt;=PERCENTILE($C$3:$C$5882,0.4),2,C265&lt;=PERCENTILE($C$3:$C$5882,0.6),3,C265&lt;=PERCENTILE($C$3:$C$5882,0.8),4,TRUE,5)</f>
        <v>5</v>
      </c>
      <c r="G265" cm="1">
        <f t="array" ref="G265">_xlfn.IFS(D265&lt;=PERCENTILE($D$3:$D$5882,0.2),1,D265&lt;=PERCENTILE($D$3:$D$5882,0.4),2,D265&lt;=PERCENTILE($D$3:$D$5882,0.6),3,D265&lt;=PERCENTILE($D$3:$D$5882,0.8),4,TRUE,5)</f>
        <v>5</v>
      </c>
      <c r="H265" s="3" t="str" cm="1">
        <f t="array" ref="H265">_xlfn.IFS(AND(E265&gt;=4,F265&gt;=4,G265&gt;=4),"Champions",AND(E265&gt;=3,F265&gt;=3,G265&gt;=3),"Loyal Customers",AND(E265&lt;=2,F265&gt;=3),"At Risk",AND(E265&lt;=2,F265&lt;=2,G265&lt;=2),"Lost",AND(E265&gt;=4,F265&lt;=2),"New/Promising",TRUE,"Needs Attention")</f>
        <v>Loyal Customers</v>
      </c>
      <c r="I265" s="3" t="str">
        <f t="shared" si="8"/>
        <v>Active</v>
      </c>
      <c r="J265" s="3" t="str">
        <f>_xlfn.XLOOKUP(A265,'Country_Lookup'!$D:$D,'Country_Lookup'!$E:$E)</f>
        <v>Germany</v>
      </c>
    </row>
    <row r="266" spans="1:10" x14ac:dyDescent="0.3">
      <c r="A266">
        <v>12610</v>
      </c>
      <c r="B266">
        <v>22</v>
      </c>
      <c r="C266">
        <v>5</v>
      </c>
      <c r="D266">
        <v>2099.5400000000059</v>
      </c>
      <c r="E266" cm="1">
        <f t="array" ref="E266">_xlfn.IFS(B266&lt;=PERCENTILE($B$3:$B$5882,0.2),5,B266&lt;=PERCENTILE($B$3:$B$5882,0.4),4,B266&lt;=PERCENTILE($B$3:$B$5882,0.6),3,B266&lt;=PERCENTILE($B$3:$B$5882,0.8),2,TRUE,1)</f>
        <v>4</v>
      </c>
      <c r="F266" cm="1">
        <f t="array" ref="F266">_xlfn.IFS(C266&lt;=PERCENTILE($C$3:$C$5882,0.2),1,C266&lt;=PERCENTILE($C$3:$C$5882,0.4),2,C266&lt;=PERCENTILE($C$3:$C$5882,0.6),3,C266&lt;=PERCENTILE($C$3:$C$5882,0.8),4,TRUE,5)</f>
        <v>4</v>
      </c>
      <c r="G266" cm="1">
        <f t="array" ref="G266">_xlfn.IFS(D266&lt;=PERCENTILE($D$3:$D$5882,0.2),1,D266&lt;=PERCENTILE($D$3:$D$5882,0.4),2,D266&lt;=PERCENTILE($D$3:$D$5882,0.6),3,D266&lt;=PERCENTILE($D$3:$D$5882,0.8),4,TRUE,5)</f>
        <v>4</v>
      </c>
      <c r="H266" s="3" t="str" cm="1">
        <f t="array" ref="H266">_xlfn.IFS(AND(E266&gt;=4,F266&gt;=4,G266&gt;=4),"Champions",AND(E266&gt;=3,F266&gt;=3,G266&gt;=3),"Loyal Customers",AND(E266&lt;=2,F266&gt;=3),"At Risk",AND(E266&lt;=2,F266&lt;=2,G266&lt;=2),"Lost",AND(E266&gt;=4,F266&lt;=2),"New/Promising",TRUE,"Needs Attention")</f>
        <v>Champions</v>
      </c>
      <c r="I266" s="3" t="str">
        <f t="shared" si="8"/>
        <v>Active</v>
      </c>
      <c r="J266" s="3" t="str">
        <f>_xlfn.XLOOKUP(A266,'Country_Lookup'!$D:$D,'Country_Lookup'!$E:$E)</f>
        <v>Italy</v>
      </c>
    </row>
    <row r="267" spans="1:10" x14ac:dyDescent="0.3">
      <c r="A267">
        <v>12611</v>
      </c>
      <c r="B267">
        <v>52</v>
      </c>
      <c r="C267">
        <v>1</v>
      </c>
      <c r="D267">
        <v>1193.3200000000008</v>
      </c>
      <c r="E267" cm="1">
        <f t="array" ref="E267">_xlfn.IFS(B267&lt;=PERCENTILE($B$3:$B$5882,0.2),5,B267&lt;=PERCENTILE($B$3:$B$5882,0.4),4,B267&lt;=PERCENTILE($B$3:$B$5882,0.6),3,B267&lt;=PERCENTILE($B$3:$B$5882,0.8),2,TRUE,1)</f>
        <v>4</v>
      </c>
      <c r="F267" cm="1">
        <f t="array" ref="F267">_xlfn.IFS(C267&lt;=PERCENTILE($C$3:$C$5882,0.2),1,C267&lt;=PERCENTILE($C$3:$C$5882,0.4),2,C267&lt;=PERCENTILE($C$3:$C$5882,0.6),3,C267&lt;=PERCENTILE($C$3:$C$5882,0.8),4,TRUE,5)</f>
        <v>1</v>
      </c>
      <c r="G267" cm="1">
        <f t="array" ref="G267">_xlfn.IFS(D267&lt;=PERCENTILE($D$3:$D$5882,0.2),1,D267&lt;=PERCENTILE($D$3:$D$5882,0.4),2,D267&lt;=PERCENTILE($D$3:$D$5882,0.6),3,D267&lt;=PERCENTILE($D$3:$D$5882,0.8),4,TRUE,5)</f>
        <v>3</v>
      </c>
      <c r="H267" s="3" t="str" cm="1">
        <f t="array" ref="H267">_xlfn.IFS(AND(E267&gt;=4,F267&gt;=4,G267&gt;=4),"Champions",AND(E267&gt;=3,F267&gt;=3,G267&gt;=3),"Loyal Customers",AND(E267&lt;=2,F267&gt;=3),"At Risk",AND(E267&lt;=2,F267&lt;=2,G267&lt;=2),"Lost",AND(E267&gt;=4,F267&lt;=2),"New/Promising",TRUE,"Needs Attention")</f>
        <v>New/Promising</v>
      </c>
      <c r="I267" s="3" t="str">
        <f t="shared" si="8"/>
        <v>Active</v>
      </c>
      <c r="J267" s="3" t="str">
        <f>_xlfn.XLOOKUP(A267,'Country_Lookup'!$D:$D,'Country_Lookup'!$E:$E)</f>
        <v>Italy</v>
      </c>
    </row>
    <row r="268" spans="1:10" x14ac:dyDescent="0.3">
      <c r="A268">
        <v>12612</v>
      </c>
      <c r="B268">
        <v>74</v>
      </c>
      <c r="C268">
        <v>1</v>
      </c>
      <c r="D268">
        <v>704.04000000000042</v>
      </c>
      <c r="E268" cm="1">
        <f t="array" ref="E268">_xlfn.IFS(B268&lt;=PERCENTILE($B$3:$B$5882,0.2),5,B268&lt;=PERCENTILE($B$3:$B$5882,0.4),4,B268&lt;=PERCENTILE($B$3:$B$5882,0.6),3,B268&lt;=PERCENTILE($B$3:$B$5882,0.8),2,TRUE,1)</f>
        <v>3</v>
      </c>
      <c r="F268" cm="1">
        <f t="array" ref="F268">_xlfn.IFS(C268&lt;=PERCENTILE($C$3:$C$5882,0.2),1,C268&lt;=PERCENTILE($C$3:$C$5882,0.4),2,C268&lt;=PERCENTILE($C$3:$C$5882,0.6),3,C268&lt;=PERCENTILE($C$3:$C$5882,0.8),4,TRUE,5)</f>
        <v>1</v>
      </c>
      <c r="G268" cm="1">
        <f t="array" ref="G268">_xlfn.IFS(D268&lt;=PERCENTILE($D$3:$D$5882,0.2),1,D268&lt;=PERCENTILE($D$3:$D$5882,0.4),2,D268&lt;=PERCENTILE($D$3:$D$5882,0.6),3,D268&lt;=PERCENTILE($D$3:$D$5882,0.8),4,TRUE,5)</f>
        <v>3</v>
      </c>
      <c r="H268" s="3" t="str" cm="1">
        <f t="array" ref="H268">_xlfn.IFS(AND(E268&gt;=4,F268&gt;=4,G268&gt;=4),"Champions",AND(E268&gt;=3,F268&gt;=3,G268&gt;=3),"Loyal Customers",AND(E268&lt;=2,F268&gt;=3),"At Risk",AND(E268&lt;=2,F268&lt;=2,G268&lt;=2),"Lost",AND(E268&gt;=4,F268&lt;=2),"New/Promising",TRUE,"Needs Attention")</f>
        <v>Needs Attention</v>
      </c>
      <c r="I268" s="3" t="str">
        <f t="shared" si="8"/>
        <v>Active</v>
      </c>
      <c r="J268" s="3" t="str">
        <f>_xlfn.XLOOKUP(A268,'Country_Lookup'!$D:$D,'Country_Lookup'!$E:$E)</f>
        <v>Germany</v>
      </c>
    </row>
    <row r="269" spans="1:10" x14ac:dyDescent="0.3">
      <c r="A269">
        <v>12613</v>
      </c>
      <c r="B269">
        <v>57</v>
      </c>
      <c r="C269">
        <v>10</v>
      </c>
      <c r="D269">
        <v>6835.0700000000088</v>
      </c>
      <c r="E269" cm="1">
        <f t="array" ref="E269">_xlfn.IFS(B269&lt;=PERCENTILE($B$3:$B$5882,0.2),5,B269&lt;=PERCENTILE($B$3:$B$5882,0.4),4,B269&lt;=PERCENTILE($B$3:$B$5882,0.6),3,B269&lt;=PERCENTILE($B$3:$B$5882,0.8),2,TRUE,1)</f>
        <v>4</v>
      </c>
      <c r="F269" cm="1">
        <f t="array" ref="F269">_xlfn.IFS(C269&lt;=PERCENTILE($C$3:$C$5882,0.2),1,C269&lt;=PERCENTILE($C$3:$C$5882,0.4),2,C269&lt;=PERCENTILE($C$3:$C$5882,0.6),3,C269&lt;=PERCENTILE($C$3:$C$5882,0.8),4,TRUE,5)</f>
        <v>5</v>
      </c>
      <c r="G269" cm="1">
        <f t="array" ref="G269">_xlfn.IFS(D269&lt;=PERCENTILE($D$3:$D$5882,0.2),1,D269&lt;=PERCENTILE($D$3:$D$5882,0.4),2,D269&lt;=PERCENTILE($D$3:$D$5882,0.6),3,D269&lt;=PERCENTILE($D$3:$D$5882,0.8),4,TRUE,5)</f>
        <v>5</v>
      </c>
      <c r="H269" s="3" t="str" cm="1">
        <f t="array" ref="H269">_xlfn.IFS(AND(E269&gt;=4,F269&gt;=4,G269&gt;=4),"Champions",AND(E269&gt;=3,F269&gt;=3,G269&gt;=3),"Loyal Customers",AND(E269&lt;=2,F269&gt;=3),"At Risk",AND(E269&lt;=2,F269&lt;=2,G269&lt;=2),"Lost",AND(E269&gt;=4,F269&lt;=2),"New/Promising",TRUE,"Needs Attention")</f>
        <v>Champions</v>
      </c>
      <c r="I269" s="3" t="str">
        <f t="shared" si="8"/>
        <v>Active</v>
      </c>
      <c r="J269" s="3" t="str">
        <f>_xlfn.XLOOKUP(A269,'Country_Lookup'!$D:$D,'Country_Lookup'!$E:$E)</f>
        <v>Germany</v>
      </c>
    </row>
    <row r="270" spans="1:10" x14ac:dyDescent="0.3">
      <c r="A270">
        <v>12614</v>
      </c>
      <c r="B270">
        <v>277</v>
      </c>
      <c r="C270">
        <v>1</v>
      </c>
      <c r="D270">
        <v>315.60000000000008</v>
      </c>
      <c r="E270" cm="1">
        <f t="array" ref="E270">_xlfn.IFS(B270&lt;=PERCENTILE($B$3:$B$5882,0.2),5,B270&lt;=PERCENTILE($B$3:$B$5882,0.4),4,B270&lt;=PERCENTILE($B$3:$B$5882,0.6),3,B270&lt;=PERCENTILE($B$3:$B$5882,0.8),2,TRUE,1)</f>
        <v>2</v>
      </c>
      <c r="F270" cm="1">
        <f t="array" ref="F270">_xlfn.IFS(C270&lt;=PERCENTILE($C$3:$C$5882,0.2),1,C270&lt;=PERCENTILE($C$3:$C$5882,0.4),2,C270&lt;=PERCENTILE($C$3:$C$5882,0.6),3,C270&lt;=PERCENTILE($C$3:$C$5882,0.8),4,TRUE,5)</f>
        <v>1</v>
      </c>
      <c r="G270" cm="1">
        <f t="array" ref="G270">_xlfn.IFS(D270&lt;=PERCENTILE($D$3:$D$5882,0.2),1,D270&lt;=PERCENTILE($D$3:$D$5882,0.4),2,D270&lt;=PERCENTILE($D$3:$D$5882,0.6),3,D270&lt;=PERCENTILE($D$3:$D$5882,0.8),4,TRUE,5)</f>
        <v>2</v>
      </c>
      <c r="H270" s="3" t="str" cm="1">
        <f t="array" ref="H270">_xlfn.IFS(AND(E270&gt;=4,F270&gt;=4,G270&gt;=4),"Champions",AND(E270&gt;=3,F270&gt;=3,G270&gt;=3),"Loyal Customers",AND(E270&lt;=2,F270&gt;=3),"At Risk",AND(E270&lt;=2,F270&lt;=2,G270&lt;=2),"Lost",AND(E270&gt;=4,F270&lt;=2),"New/Promising",TRUE,"Needs Attention")</f>
        <v>Lost</v>
      </c>
      <c r="I270" s="3" t="str">
        <f t="shared" si="8"/>
        <v>Churned</v>
      </c>
      <c r="J270" s="3" t="str">
        <f>_xlfn.XLOOKUP(A270,'Country_Lookup'!$D:$D,'Country_Lookup'!$E:$E)</f>
        <v>Germany</v>
      </c>
    </row>
    <row r="271" spans="1:10" x14ac:dyDescent="0.3">
      <c r="A271">
        <v>12615</v>
      </c>
      <c r="B271">
        <v>2</v>
      </c>
      <c r="C271">
        <v>8</v>
      </c>
      <c r="D271">
        <v>5740.9799999999832</v>
      </c>
      <c r="E271" cm="1">
        <f t="array" ref="E271">_xlfn.IFS(B271&lt;=PERCENTILE($B$3:$B$5882,0.2),5,B271&lt;=PERCENTILE($B$3:$B$5882,0.4),4,B271&lt;=PERCENTILE($B$3:$B$5882,0.6),3,B271&lt;=PERCENTILE($B$3:$B$5882,0.8),2,TRUE,1)</f>
        <v>5</v>
      </c>
      <c r="F271" cm="1">
        <f t="array" ref="F271">_xlfn.IFS(C271&lt;=PERCENTILE($C$3:$C$5882,0.2),1,C271&lt;=PERCENTILE($C$3:$C$5882,0.4),2,C271&lt;=PERCENTILE($C$3:$C$5882,0.6),3,C271&lt;=PERCENTILE($C$3:$C$5882,0.8),4,TRUE,5)</f>
        <v>4</v>
      </c>
      <c r="G271" cm="1">
        <f t="array" ref="G271">_xlfn.IFS(D271&lt;=PERCENTILE($D$3:$D$5882,0.2),1,D271&lt;=PERCENTILE($D$3:$D$5882,0.4),2,D271&lt;=PERCENTILE($D$3:$D$5882,0.6),3,D271&lt;=PERCENTILE($D$3:$D$5882,0.8),4,TRUE,5)</f>
        <v>5</v>
      </c>
      <c r="H271" s="3" t="str" cm="1">
        <f t="array" ref="H271">_xlfn.IFS(AND(E271&gt;=4,F271&gt;=4,G271&gt;=4),"Champions",AND(E271&gt;=3,F271&gt;=3,G271&gt;=3),"Loyal Customers",AND(E271&lt;=2,F271&gt;=3),"At Risk",AND(E271&lt;=2,F271&lt;=2,G271&lt;=2),"Lost",AND(E271&gt;=4,F271&lt;=2),"New/Promising",TRUE,"Needs Attention")</f>
        <v>Champions</v>
      </c>
      <c r="I271" s="3" t="str">
        <f t="shared" si="8"/>
        <v>Active</v>
      </c>
      <c r="J271" s="3" t="str">
        <f>_xlfn.XLOOKUP(A271,'Country_Lookup'!$D:$D,'Country_Lookup'!$E:$E)</f>
        <v>France</v>
      </c>
    </row>
    <row r="272" spans="1:10" x14ac:dyDescent="0.3">
      <c r="A272">
        <v>12616</v>
      </c>
      <c r="B272">
        <v>95</v>
      </c>
      <c r="C272">
        <v>3</v>
      </c>
      <c r="D272">
        <v>1131.099999999999</v>
      </c>
      <c r="E272" cm="1">
        <f t="array" ref="E272">_xlfn.IFS(B272&lt;=PERCENTILE($B$3:$B$5882,0.2),5,B272&lt;=PERCENTILE($B$3:$B$5882,0.4),4,B272&lt;=PERCENTILE($B$3:$B$5882,0.6),3,B272&lt;=PERCENTILE($B$3:$B$5882,0.8),2,TRUE,1)</f>
        <v>3</v>
      </c>
      <c r="F272" cm="1">
        <f t="array" ref="F272">_xlfn.IFS(C272&lt;=PERCENTILE($C$3:$C$5882,0.2),1,C272&lt;=PERCENTILE($C$3:$C$5882,0.4),2,C272&lt;=PERCENTILE($C$3:$C$5882,0.6),3,C272&lt;=PERCENTILE($C$3:$C$5882,0.8),4,TRUE,5)</f>
        <v>3</v>
      </c>
      <c r="G272" cm="1">
        <f t="array" ref="G272">_xlfn.IFS(D272&lt;=PERCENTILE($D$3:$D$5882,0.2),1,D272&lt;=PERCENTILE($D$3:$D$5882,0.4),2,D272&lt;=PERCENTILE($D$3:$D$5882,0.6),3,D272&lt;=PERCENTILE($D$3:$D$5882,0.8),4,TRUE,5)</f>
        <v>3</v>
      </c>
      <c r="H272" s="3" t="str" cm="1">
        <f t="array" ref="H272">_xlfn.IFS(AND(E272&gt;=4,F272&gt;=4,G272&gt;=4),"Champions",AND(E272&gt;=3,F272&gt;=3,G272&gt;=3),"Loyal Customers",AND(E272&lt;=2,F272&gt;=3),"At Risk",AND(E272&lt;=2,F272&lt;=2,G272&lt;=2),"Lost",AND(E272&gt;=4,F272&lt;=2),"New/Promising",TRUE,"Needs Attention")</f>
        <v>Loyal Customers</v>
      </c>
      <c r="I272" s="3" t="str">
        <f t="shared" si="8"/>
        <v>Churned</v>
      </c>
      <c r="J272" s="3" t="str">
        <f>_xlfn.XLOOKUP(A272,'Country_Lookup'!$D:$D,'Country_Lookup'!$E:$E)</f>
        <v>France</v>
      </c>
    </row>
    <row r="273" spans="1:10" x14ac:dyDescent="0.3">
      <c r="A273">
        <v>12617</v>
      </c>
      <c r="B273">
        <v>29</v>
      </c>
      <c r="C273">
        <v>1</v>
      </c>
      <c r="D273">
        <v>355.53000000000026</v>
      </c>
      <c r="E273" cm="1">
        <f t="array" ref="E273">_xlfn.IFS(B273&lt;=PERCENTILE($B$3:$B$5882,0.2),5,B273&lt;=PERCENTILE($B$3:$B$5882,0.4),4,B273&lt;=PERCENTILE($B$3:$B$5882,0.6),3,B273&lt;=PERCENTILE($B$3:$B$5882,0.8),2,TRUE,1)</f>
        <v>4</v>
      </c>
      <c r="F273" cm="1">
        <f t="array" ref="F273">_xlfn.IFS(C273&lt;=PERCENTILE($C$3:$C$5882,0.2),1,C273&lt;=PERCENTILE($C$3:$C$5882,0.4),2,C273&lt;=PERCENTILE($C$3:$C$5882,0.6),3,C273&lt;=PERCENTILE($C$3:$C$5882,0.8),4,TRUE,5)</f>
        <v>1</v>
      </c>
      <c r="G273" cm="1">
        <f t="array" ref="G273">_xlfn.IFS(D273&lt;=PERCENTILE($D$3:$D$5882,0.2),1,D273&lt;=PERCENTILE($D$3:$D$5882,0.4),2,D273&lt;=PERCENTILE($D$3:$D$5882,0.6),3,D273&lt;=PERCENTILE($D$3:$D$5882,0.8),4,TRUE,5)</f>
        <v>2</v>
      </c>
      <c r="H273" s="3" t="str" cm="1">
        <f t="array" ref="H273">_xlfn.IFS(AND(E273&gt;=4,F273&gt;=4,G273&gt;=4),"Champions",AND(E273&gt;=3,F273&gt;=3,G273&gt;=3),"Loyal Customers",AND(E273&lt;=2,F273&gt;=3),"At Risk",AND(E273&lt;=2,F273&lt;=2,G273&lt;=2),"Lost",AND(E273&gt;=4,F273&lt;=2),"New/Promising",TRUE,"Needs Attention")</f>
        <v>New/Promising</v>
      </c>
      <c r="I273" s="3" t="str">
        <f t="shared" si="8"/>
        <v>Active</v>
      </c>
      <c r="J273" s="3" t="str">
        <f>_xlfn.XLOOKUP(A273,'Country_Lookup'!$D:$D,'Country_Lookup'!$E:$E)</f>
        <v>France</v>
      </c>
    </row>
    <row r="274" spans="1:10" x14ac:dyDescent="0.3">
      <c r="A274">
        <v>12618</v>
      </c>
      <c r="B274">
        <v>21</v>
      </c>
      <c r="C274">
        <v>1</v>
      </c>
      <c r="D274">
        <v>177.30999999999997</v>
      </c>
      <c r="E274" cm="1">
        <f t="array" ref="E274">_xlfn.IFS(B274&lt;=PERCENTILE($B$3:$B$5882,0.2),5,B274&lt;=PERCENTILE($B$3:$B$5882,0.4),4,B274&lt;=PERCENTILE($B$3:$B$5882,0.6),3,B274&lt;=PERCENTILE($B$3:$B$5882,0.8),2,TRUE,1)</f>
        <v>4</v>
      </c>
      <c r="F274" cm="1">
        <f t="array" ref="F274">_xlfn.IFS(C274&lt;=PERCENTILE($C$3:$C$5882,0.2),1,C274&lt;=PERCENTILE($C$3:$C$5882,0.4),2,C274&lt;=PERCENTILE($C$3:$C$5882,0.6),3,C274&lt;=PERCENTILE($C$3:$C$5882,0.8),4,TRUE,5)</f>
        <v>1</v>
      </c>
      <c r="G274" cm="1">
        <f t="array" ref="G274">_xlfn.IFS(D274&lt;=PERCENTILE($D$3:$D$5882,0.2),1,D274&lt;=PERCENTILE($D$3:$D$5882,0.4),2,D274&lt;=PERCENTILE($D$3:$D$5882,0.6),3,D274&lt;=PERCENTILE($D$3:$D$5882,0.8),4,TRUE,5)</f>
        <v>1</v>
      </c>
      <c r="H274" s="3" t="str" cm="1">
        <f t="array" ref="H274">_xlfn.IFS(AND(E274&gt;=4,F274&gt;=4,G274&gt;=4),"Champions",AND(E274&gt;=3,F274&gt;=3,G274&gt;=3),"Loyal Customers",AND(E274&lt;=2,F274&gt;=3),"At Risk",AND(E274&lt;=2,F274&lt;=2,G274&lt;=2),"Lost",AND(E274&gt;=4,F274&lt;=2),"New/Promising",TRUE,"Needs Attention")</f>
        <v>New/Promising</v>
      </c>
      <c r="I274" s="3" t="str">
        <f t="shared" si="8"/>
        <v>Active</v>
      </c>
      <c r="J274" s="3" t="str">
        <f>_xlfn.XLOOKUP(A274,'Country_Lookup'!$D:$D,'Country_Lookup'!$E:$E)</f>
        <v>Italy</v>
      </c>
    </row>
    <row r="275" spans="1:10" x14ac:dyDescent="0.3">
      <c r="A275">
        <v>12619</v>
      </c>
      <c r="B275">
        <v>16</v>
      </c>
      <c r="C275">
        <v>10</v>
      </c>
      <c r="D275">
        <v>3781.3800000000033</v>
      </c>
      <c r="E275" cm="1">
        <f t="array" ref="E275">_xlfn.IFS(B275&lt;=PERCENTILE($B$3:$B$5882,0.2),5,B275&lt;=PERCENTILE($B$3:$B$5882,0.4),4,B275&lt;=PERCENTILE($B$3:$B$5882,0.6),3,B275&lt;=PERCENTILE($B$3:$B$5882,0.8),2,TRUE,1)</f>
        <v>5</v>
      </c>
      <c r="F275" cm="1">
        <f t="array" ref="F275">_xlfn.IFS(C275&lt;=PERCENTILE($C$3:$C$5882,0.2),1,C275&lt;=PERCENTILE($C$3:$C$5882,0.4),2,C275&lt;=PERCENTILE($C$3:$C$5882,0.6),3,C275&lt;=PERCENTILE($C$3:$C$5882,0.8),4,TRUE,5)</f>
        <v>5</v>
      </c>
      <c r="G275" cm="1">
        <f t="array" ref="G275">_xlfn.IFS(D275&lt;=PERCENTILE($D$3:$D$5882,0.2),1,D275&lt;=PERCENTILE($D$3:$D$5882,0.4),2,D275&lt;=PERCENTILE($D$3:$D$5882,0.6),3,D275&lt;=PERCENTILE($D$3:$D$5882,0.8),4,TRUE,5)</f>
        <v>5</v>
      </c>
      <c r="H275" s="3" t="str" cm="1">
        <f t="array" ref="H275">_xlfn.IFS(AND(E275&gt;=4,F275&gt;=4,G275&gt;=4),"Champions",AND(E275&gt;=3,F275&gt;=3,G275&gt;=3),"Loyal Customers",AND(E275&lt;=2,F275&gt;=3),"At Risk",AND(E275&lt;=2,F275&lt;=2,G275&lt;=2),"Lost",AND(E275&gt;=4,F275&lt;=2),"New/Promising",TRUE,"Needs Attention")</f>
        <v>Champions</v>
      </c>
      <c r="I275" s="3" t="str">
        <f t="shared" si="8"/>
        <v>Active</v>
      </c>
      <c r="J275" s="3" t="str">
        <f>_xlfn.XLOOKUP(A275,'Country_Lookup'!$D:$D,'Country_Lookup'!$E:$E)</f>
        <v>Germany</v>
      </c>
    </row>
    <row r="276" spans="1:10" x14ac:dyDescent="0.3">
      <c r="A276">
        <v>12620</v>
      </c>
      <c r="B276">
        <v>14</v>
      </c>
      <c r="C276">
        <v>3</v>
      </c>
      <c r="D276">
        <v>1339.4100000000026</v>
      </c>
      <c r="E276" cm="1">
        <f t="array" ref="E276">_xlfn.IFS(B276&lt;=PERCENTILE($B$3:$B$5882,0.2),5,B276&lt;=PERCENTILE($B$3:$B$5882,0.4),4,B276&lt;=PERCENTILE($B$3:$B$5882,0.6),3,B276&lt;=PERCENTILE($B$3:$B$5882,0.8),2,TRUE,1)</f>
        <v>5</v>
      </c>
      <c r="F276" cm="1">
        <f t="array" ref="F276">_xlfn.IFS(C276&lt;=PERCENTILE($C$3:$C$5882,0.2),1,C276&lt;=PERCENTILE($C$3:$C$5882,0.4),2,C276&lt;=PERCENTILE($C$3:$C$5882,0.6),3,C276&lt;=PERCENTILE($C$3:$C$5882,0.8),4,TRUE,5)</f>
        <v>3</v>
      </c>
      <c r="G276" cm="1">
        <f t="array" ref="G276">_xlfn.IFS(D276&lt;=PERCENTILE($D$3:$D$5882,0.2),1,D276&lt;=PERCENTILE($D$3:$D$5882,0.4),2,D276&lt;=PERCENTILE($D$3:$D$5882,0.6),3,D276&lt;=PERCENTILE($D$3:$D$5882,0.8),4,TRUE,5)</f>
        <v>4</v>
      </c>
      <c r="H276" s="3" t="str" cm="1">
        <f t="array" ref="H276">_xlfn.IFS(AND(E276&gt;=4,F276&gt;=4,G276&gt;=4),"Champions",AND(E276&gt;=3,F276&gt;=3,G276&gt;=3),"Loyal Customers",AND(E276&lt;=2,F276&gt;=3),"At Risk",AND(E276&lt;=2,F276&lt;=2,G276&lt;=2),"Lost",AND(E276&gt;=4,F276&lt;=2),"New/Promising",TRUE,"Needs Attention")</f>
        <v>Loyal Customers</v>
      </c>
      <c r="I276" s="3" t="str">
        <f t="shared" si="8"/>
        <v>Active</v>
      </c>
      <c r="J276" s="3" t="str">
        <f>_xlfn.XLOOKUP(A276,'Country_Lookup'!$D:$D,'Country_Lookup'!$E:$E)</f>
        <v>France</v>
      </c>
    </row>
    <row r="277" spans="1:10" x14ac:dyDescent="0.3">
      <c r="A277">
        <v>12621</v>
      </c>
      <c r="B277">
        <v>1</v>
      </c>
      <c r="C277">
        <v>35</v>
      </c>
      <c r="D277">
        <v>24775.80999999999</v>
      </c>
      <c r="E277" cm="1">
        <f t="array" ref="E277">_xlfn.IFS(B277&lt;=PERCENTILE($B$3:$B$5882,0.2),5,B277&lt;=PERCENTILE($B$3:$B$5882,0.4),4,B277&lt;=PERCENTILE($B$3:$B$5882,0.6),3,B277&lt;=PERCENTILE($B$3:$B$5882,0.8),2,TRUE,1)</f>
        <v>5</v>
      </c>
      <c r="F277" cm="1">
        <f t="array" ref="F277">_xlfn.IFS(C277&lt;=PERCENTILE($C$3:$C$5882,0.2),1,C277&lt;=PERCENTILE($C$3:$C$5882,0.4),2,C277&lt;=PERCENTILE($C$3:$C$5882,0.6),3,C277&lt;=PERCENTILE($C$3:$C$5882,0.8),4,TRUE,5)</f>
        <v>5</v>
      </c>
      <c r="G277" cm="1">
        <f t="array" ref="G277">_xlfn.IFS(D277&lt;=PERCENTILE($D$3:$D$5882,0.2),1,D277&lt;=PERCENTILE($D$3:$D$5882,0.4),2,D277&lt;=PERCENTILE($D$3:$D$5882,0.6),3,D277&lt;=PERCENTILE($D$3:$D$5882,0.8),4,TRUE,5)</f>
        <v>5</v>
      </c>
      <c r="H277" s="3" t="str" cm="1">
        <f t="array" ref="H277">_xlfn.IFS(AND(E277&gt;=4,F277&gt;=4,G277&gt;=4),"Champions",AND(E277&gt;=3,F277&gt;=3,G277&gt;=3),"Loyal Customers",AND(E277&lt;=2,F277&gt;=3),"At Risk",AND(E277&lt;=2,F277&lt;=2,G277&lt;=2),"Lost",AND(E277&gt;=4,F277&lt;=2),"New/Promising",TRUE,"Needs Attention")</f>
        <v>Champions</v>
      </c>
      <c r="I277" s="3" t="str">
        <f t="shared" si="8"/>
        <v>Active</v>
      </c>
      <c r="J277" s="3" t="str">
        <f>_xlfn.XLOOKUP(A277,'Country_Lookup'!$D:$D,'Country_Lookup'!$E:$E)</f>
        <v>Germany</v>
      </c>
    </row>
    <row r="278" spans="1:10" x14ac:dyDescent="0.3">
      <c r="A278">
        <v>12622</v>
      </c>
      <c r="B278">
        <v>232</v>
      </c>
      <c r="C278">
        <v>1</v>
      </c>
      <c r="D278">
        <v>180.09999999999994</v>
      </c>
      <c r="E278" cm="1">
        <f t="array" ref="E278">_xlfn.IFS(B278&lt;=PERCENTILE($B$3:$B$5882,0.2),5,B278&lt;=PERCENTILE($B$3:$B$5882,0.4),4,B278&lt;=PERCENTILE($B$3:$B$5882,0.6),3,B278&lt;=PERCENTILE($B$3:$B$5882,0.8),2,TRUE,1)</f>
        <v>2</v>
      </c>
      <c r="F278" cm="1">
        <f t="array" ref="F278">_xlfn.IFS(C278&lt;=PERCENTILE($C$3:$C$5882,0.2),1,C278&lt;=PERCENTILE($C$3:$C$5882,0.4),2,C278&lt;=PERCENTILE($C$3:$C$5882,0.6),3,C278&lt;=PERCENTILE($C$3:$C$5882,0.8),4,TRUE,5)</f>
        <v>1</v>
      </c>
      <c r="G278" cm="1">
        <f t="array" ref="G278">_xlfn.IFS(D278&lt;=PERCENTILE($D$3:$D$5882,0.2),1,D278&lt;=PERCENTILE($D$3:$D$5882,0.4),2,D278&lt;=PERCENTILE($D$3:$D$5882,0.6),3,D278&lt;=PERCENTILE($D$3:$D$5882,0.8),4,TRUE,5)</f>
        <v>1</v>
      </c>
      <c r="H278" s="3" t="str" cm="1">
        <f t="array" ref="H278">_xlfn.IFS(AND(E278&gt;=4,F278&gt;=4,G278&gt;=4),"Champions",AND(E278&gt;=3,F278&gt;=3,G278&gt;=3),"Loyal Customers",AND(E278&lt;=2,F278&gt;=3),"At Risk",AND(E278&lt;=2,F278&lt;=2,G278&lt;=2),"Lost",AND(E278&gt;=4,F278&lt;=2),"New/Promising",TRUE,"Needs Attention")</f>
        <v>Lost</v>
      </c>
      <c r="I278" s="3" t="str">
        <f t="shared" si="8"/>
        <v>Churned</v>
      </c>
      <c r="J278" s="3" t="str">
        <f>_xlfn.XLOOKUP(A278,'Country_Lookup'!$D:$D,'Country_Lookup'!$E:$E)</f>
        <v>Germany</v>
      </c>
    </row>
    <row r="279" spans="1:10" x14ac:dyDescent="0.3">
      <c r="A279">
        <v>12623</v>
      </c>
      <c r="B279">
        <v>276</v>
      </c>
      <c r="C279">
        <v>7</v>
      </c>
      <c r="D279">
        <v>3747.8400000000029</v>
      </c>
      <c r="E279" cm="1">
        <f t="array" ref="E279">_xlfn.IFS(B279&lt;=PERCENTILE($B$3:$B$5882,0.2),5,B279&lt;=PERCENTILE($B$3:$B$5882,0.4),4,B279&lt;=PERCENTILE($B$3:$B$5882,0.6),3,B279&lt;=PERCENTILE($B$3:$B$5882,0.8),2,TRUE,1)</f>
        <v>2</v>
      </c>
      <c r="F279" cm="1">
        <f t="array" ref="F279">_xlfn.IFS(C279&lt;=PERCENTILE($C$3:$C$5882,0.2),1,C279&lt;=PERCENTILE($C$3:$C$5882,0.4),2,C279&lt;=PERCENTILE($C$3:$C$5882,0.6),3,C279&lt;=PERCENTILE($C$3:$C$5882,0.8),4,TRUE,5)</f>
        <v>4</v>
      </c>
      <c r="G279" cm="1">
        <f t="array" ref="G279">_xlfn.IFS(D279&lt;=PERCENTILE($D$3:$D$5882,0.2),1,D279&lt;=PERCENTILE($D$3:$D$5882,0.4),2,D279&lt;=PERCENTILE($D$3:$D$5882,0.6),3,D279&lt;=PERCENTILE($D$3:$D$5882,0.8),4,TRUE,5)</f>
        <v>5</v>
      </c>
      <c r="H279" s="3" t="str" cm="1">
        <f t="array" ref="H279">_xlfn.IFS(AND(E279&gt;=4,F279&gt;=4,G279&gt;=4),"Champions",AND(E279&gt;=3,F279&gt;=3,G279&gt;=3),"Loyal Customers",AND(E279&lt;=2,F279&gt;=3),"At Risk",AND(E279&lt;=2,F279&lt;=2,G279&lt;=2),"Lost",AND(E279&gt;=4,F279&lt;=2),"New/Promising",TRUE,"Needs Attention")</f>
        <v>At Risk</v>
      </c>
      <c r="I279" s="3" t="str">
        <f t="shared" si="8"/>
        <v>Churned</v>
      </c>
      <c r="J279" s="3" t="str">
        <f>_xlfn.XLOOKUP(A279,'Country_Lookup'!$D:$D,'Country_Lookup'!$E:$E)</f>
        <v>Germany</v>
      </c>
    </row>
    <row r="280" spans="1:10" x14ac:dyDescent="0.3">
      <c r="A280">
        <v>12624</v>
      </c>
      <c r="B280">
        <v>106</v>
      </c>
      <c r="C280">
        <v>2</v>
      </c>
      <c r="D280">
        <v>641.13000000000011</v>
      </c>
      <c r="E280" cm="1">
        <f t="array" ref="E280">_xlfn.IFS(B280&lt;=PERCENTILE($B$3:$B$5882,0.2),5,B280&lt;=PERCENTILE($B$3:$B$5882,0.4),4,B280&lt;=PERCENTILE($B$3:$B$5882,0.6),3,B280&lt;=PERCENTILE($B$3:$B$5882,0.8),2,TRUE,1)</f>
        <v>3</v>
      </c>
      <c r="F280" cm="1">
        <f t="array" ref="F280">_xlfn.IFS(C280&lt;=PERCENTILE($C$3:$C$5882,0.2),1,C280&lt;=PERCENTILE($C$3:$C$5882,0.4),2,C280&lt;=PERCENTILE($C$3:$C$5882,0.6),3,C280&lt;=PERCENTILE($C$3:$C$5882,0.8),4,TRUE,5)</f>
        <v>2</v>
      </c>
      <c r="G280" cm="1">
        <f t="array" ref="G280">_xlfn.IFS(D280&lt;=PERCENTILE($D$3:$D$5882,0.2),1,D280&lt;=PERCENTILE($D$3:$D$5882,0.4),2,D280&lt;=PERCENTILE($D$3:$D$5882,0.6),3,D280&lt;=PERCENTILE($D$3:$D$5882,0.8),4,TRUE,5)</f>
        <v>3</v>
      </c>
      <c r="H280" s="3" t="str" cm="1">
        <f t="array" ref="H280">_xlfn.IFS(AND(E280&gt;=4,F280&gt;=4,G280&gt;=4),"Champions",AND(E280&gt;=3,F280&gt;=3,G280&gt;=3),"Loyal Customers",AND(E280&lt;=2,F280&gt;=3),"At Risk",AND(E280&lt;=2,F280&lt;=2,G280&lt;=2),"Lost",AND(E280&gt;=4,F280&lt;=2),"New/Promising",TRUE,"Needs Attention")</f>
        <v>Needs Attention</v>
      </c>
      <c r="I280" s="3" t="str">
        <f t="shared" si="8"/>
        <v>Churned</v>
      </c>
      <c r="J280" s="3" t="str">
        <f>_xlfn.XLOOKUP(A280,'Country_Lookup'!$D:$D,'Country_Lookup'!$E:$E)</f>
        <v>France</v>
      </c>
    </row>
    <row r="281" spans="1:10" x14ac:dyDescent="0.3">
      <c r="A281">
        <v>12625</v>
      </c>
      <c r="B281">
        <v>211</v>
      </c>
      <c r="C281">
        <v>4</v>
      </c>
      <c r="D281">
        <v>5164.8800000000028</v>
      </c>
      <c r="E281" cm="1">
        <f t="array" ref="E281">_xlfn.IFS(B281&lt;=PERCENTILE($B$3:$B$5882,0.2),5,B281&lt;=PERCENTILE($B$3:$B$5882,0.4),4,B281&lt;=PERCENTILE($B$3:$B$5882,0.6),3,B281&lt;=PERCENTILE($B$3:$B$5882,0.8),2,TRUE,1)</f>
        <v>2</v>
      </c>
      <c r="F281" cm="1">
        <f t="array" ref="F281">_xlfn.IFS(C281&lt;=PERCENTILE($C$3:$C$5882,0.2),1,C281&lt;=PERCENTILE($C$3:$C$5882,0.4),2,C281&lt;=PERCENTILE($C$3:$C$5882,0.6),3,C281&lt;=PERCENTILE($C$3:$C$5882,0.8),4,TRUE,5)</f>
        <v>3</v>
      </c>
      <c r="G281" cm="1">
        <f t="array" ref="G281">_xlfn.IFS(D281&lt;=PERCENTILE($D$3:$D$5882,0.2),1,D281&lt;=PERCENTILE($D$3:$D$5882,0.4),2,D281&lt;=PERCENTILE($D$3:$D$5882,0.6),3,D281&lt;=PERCENTILE($D$3:$D$5882,0.8),4,TRUE,5)</f>
        <v>5</v>
      </c>
      <c r="H281" s="3" t="str" cm="1">
        <f t="array" ref="H281">_xlfn.IFS(AND(E281&gt;=4,F281&gt;=4,G281&gt;=4),"Champions",AND(E281&gt;=3,F281&gt;=3,G281&gt;=3),"Loyal Customers",AND(E281&lt;=2,F281&gt;=3),"At Risk",AND(E281&lt;=2,F281&lt;=2,G281&lt;=2),"Lost",AND(E281&gt;=4,F281&lt;=2),"New/Promising",TRUE,"Needs Attention")</f>
        <v>At Risk</v>
      </c>
      <c r="I281" s="3" t="str">
        <f t="shared" si="8"/>
        <v>Churned</v>
      </c>
      <c r="J281" s="3" t="str">
        <f>_xlfn.XLOOKUP(A281,'Country_Lookup'!$D:$D,'Country_Lookup'!$E:$E)</f>
        <v>Germany</v>
      </c>
    </row>
    <row r="282" spans="1:10" x14ac:dyDescent="0.3">
      <c r="A282">
        <v>12626</v>
      </c>
      <c r="B282">
        <v>23</v>
      </c>
      <c r="C282">
        <v>9</v>
      </c>
      <c r="D282">
        <v>6620.4799999999823</v>
      </c>
      <c r="E282" cm="1">
        <f t="array" ref="E282">_xlfn.IFS(B282&lt;=PERCENTILE($B$3:$B$5882,0.2),5,B282&lt;=PERCENTILE($B$3:$B$5882,0.4),4,B282&lt;=PERCENTILE($B$3:$B$5882,0.6),3,B282&lt;=PERCENTILE($B$3:$B$5882,0.8),2,TRUE,1)</f>
        <v>4</v>
      </c>
      <c r="F282" cm="1">
        <f t="array" ref="F282">_xlfn.IFS(C282&lt;=PERCENTILE($C$3:$C$5882,0.2),1,C282&lt;=PERCENTILE($C$3:$C$5882,0.4),2,C282&lt;=PERCENTILE($C$3:$C$5882,0.6),3,C282&lt;=PERCENTILE($C$3:$C$5882,0.8),4,TRUE,5)</f>
        <v>5</v>
      </c>
      <c r="G282" cm="1">
        <f t="array" ref="G282">_xlfn.IFS(D282&lt;=PERCENTILE($D$3:$D$5882,0.2),1,D282&lt;=PERCENTILE($D$3:$D$5882,0.4),2,D282&lt;=PERCENTILE($D$3:$D$5882,0.6),3,D282&lt;=PERCENTILE($D$3:$D$5882,0.8),4,TRUE,5)</f>
        <v>5</v>
      </c>
      <c r="H282" s="3" t="str" cm="1">
        <f t="array" ref="H282">_xlfn.IFS(AND(E282&gt;=4,F282&gt;=4,G282&gt;=4),"Champions",AND(E282&gt;=3,F282&gt;=3,G282&gt;=3),"Loyal Customers",AND(E282&lt;=2,F282&gt;=3),"At Risk",AND(E282&lt;=2,F282&lt;=2,G282&lt;=2),"Lost",AND(E282&gt;=4,F282&lt;=2),"New/Promising",TRUE,"Needs Attention")</f>
        <v>Champions</v>
      </c>
      <c r="I282" s="3" t="str">
        <f t="shared" si="8"/>
        <v>Active</v>
      </c>
      <c r="J282" s="3" t="str">
        <f>_xlfn.XLOOKUP(A282,'Country_Lookup'!$D:$D,'Country_Lookup'!$E:$E)</f>
        <v>Germany</v>
      </c>
    </row>
    <row r="283" spans="1:10" x14ac:dyDescent="0.3">
      <c r="A283">
        <v>12627</v>
      </c>
      <c r="B283">
        <v>10</v>
      </c>
      <c r="C283">
        <v>7</v>
      </c>
      <c r="D283">
        <v>4478.5300000000207</v>
      </c>
      <c r="E283" cm="1">
        <f t="array" ref="E283">_xlfn.IFS(B283&lt;=PERCENTILE($B$3:$B$5882,0.2),5,B283&lt;=PERCENTILE($B$3:$B$5882,0.4),4,B283&lt;=PERCENTILE($B$3:$B$5882,0.6),3,B283&lt;=PERCENTILE($B$3:$B$5882,0.8),2,TRUE,1)</f>
        <v>5</v>
      </c>
      <c r="F283" cm="1">
        <f t="array" ref="F283">_xlfn.IFS(C283&lt;=PERCENTILE($C$3:$C$5882,0.2),1,C283&lt;=PERCENTILE($C$3:$C$5882,0.4),2,C283&lt;=PERCENTILE($C$3:$C$5882,0.6),3,C283&lt;=PERCENTILE($C$3:$C$5882,0.8),4,TRUE,5)</f>
        <v>4</v>
      </c>
      <c r="G283" cm="1">
        <f t="array" ref="G283">_xlfn.IFS(D283&lt;=PERCENTILE($D$3:$D$5882,0.2),1,D283&lt;=PERCENTILE($D$3:$D$5882,0.4),2,D283&lt;=PERCENTILE($D$3:$D$5882,0.6),3,D283&lt;=PERCENTILE($D$3:$D$5882,0.8),4,TRUE,5)</f>
        <v>5</v>
      </c>
      <c r="H283" s="3" t="str" cm="1">
        <f t="array" ref="H283">_xlfn.IFS(AND(E283&gt;=4,F283&gt;=4,G283&gt;=4),"Champions",AND(E283&gt;=3,F283&gt;=3,G283&gt;=3),"Loyal Customers",AND(E283&lt;=2,F283&gt;=3),"At Risk",AND(E283&lt;=2,F283&lt;=2,G283&lt;=2),"Lost",AND(E283&gt;=4,F283&lt;=2),"New/Promising",TRUE,"Needs Attention")</f>
        <v>Champions</v>
      </c>
      <c r="I283" s="3" t="str">
        <f t="shared" si="8"/>
        <v>Active</v>
      </c>
      <c r="J283" s="3" t="str">
        <f>_xlfn.XLOOKUP(A283,'Country_Lookup'!$D:$D,'Country_Lookup'!$E:$E)</f>
        <v>Germany</v>
      </c>
    </row>
    <row r="284" spans="1:10" x14ac:dyDescent="0.3">
      <c r="A284">
        <v>12628</v>
      </c>
      <c r="B284">
        <v>4</v>
      </c>
      <c r="C284">
        <v>3</v>
      </c>
      <c r="D284">
        <v>786.45999999999935</v>
      </c>
      <c r="E284" cm="1">
        <f t="array" ref="E284">_xlfn.IFS(B284&lt;=PERCENTILE($B$3:$B$5882,0.2),5,B284&lt;=PERCENTILE($B$3:$B$5882,0.4),4,B284&lt;=PERCENTILE($B$3:$B$5882,0.6),3,B284&lt;=PERCENTILE($B$3:$B$5882,0.8),2,TRUE,1)</f>
        <v>5</v>
      </c>
      <c r="F284" cm="1">
        <f t="array" ref="F284">_xlfn.IFS(C284&lt;=PERCENTILE($C$3:$C$5882,0.2),1,C284&lt;=PERCENTILE($C$3:$C$5882,0.4),2,C284&lt;=PERCENTILE($C$3:$C$5882,0.6),3,C284&lt;=PERCENTILE($C$3:$C$5882,0.8),4,TRUE,5)</f>
        <v>3</v>
      </c>
      <c r="G284" cm="1">
        <f t="array" ref="G284">_xlfn.IFS(D284&lt;=PERCENTILE($D$3:$D$5882,0.2),1,D284&lt;=PERCENTILE($D$3:$D$5882,0.4),2,D284&lt;=PERCENTILE($D$3:$D$5882,0.6),3,D284&lt;=PERCENTILE($D$3:$D$5882,0.8),4,TRUE,5)</f>
        <v>3</v>
      </c>
      <c r="H284" s="3" t="str" cm="1">
        <f t="array" ref="H284">_xlfn.IFS(AND(E284&gt;=4,F284&gt;=4,G284&gt;=4),"Champions",AND(E284&gt;=3,F284&gt;=3,G284&gt;=3),"Loyal Customers",AND(E284&lt;=2,F284&gt;=3),"At Risk",AND(E284&lt;=2,F284&lt;=2,G284&lt;=2),"Lost",AND(E284&gt;=4,F284&lt;=2),"New/Promising",TRUE,"Needs Attention")</f>
        <v>Loyal Customers</v>
      </c>
      <c r="I284" s="3" t="str">
        <f t="shared" si="8"/>
        <v>Active</v>
      </c>
      <c r="J284" s="3" t="str">
        <f>_xlfn.XLOOKUP(A284,'Country_Lookup'!$D:$D,'Country_Lookup'!$E:$E)</f>
        <v>Germany</v>
      </c>
    </row>
    <row r="285" spans="1:10" x14ac:dyDescent="0.3">
      <c r="A285">
        <v>12629</v>
      </c>
      <c r="B285">
        <v>385</v>
      </c>
      <c r="C285">
        <v>2</v>
      </c>
      <c r="D285">
        <v>1558.2200000000009</v>
      </c>
      <c r="E285" cm="1">
        <f t="array" ref="E285">_xlfn.IFS(B285&lt;=PERCENTILE($B$3:$B$5882,0.2),5,B285&lt;=PERCENTILE($B$3:$B$5882,0.4),4,B285&lt;=PERCENTILE($B$3:$B$5882,0.6),3,B285&lt;=PERCENTILE($B$3:$B$5882,0.8),2,TRUE,1)</f>
        <v>2</v>
      </c>
      <c r="F285" cm="1">
        <f t="array" ref="F285">_xlfn.IFS(C285&lt;=PERCENTILE($C$3:$C$5882,0.2),1,C285&lt;=PERCENTILE($C$3:$C$5882,0.4),2,C285&lt;=PERCENTILE($C$3:$C$5882,0.6),3,C285&lt;=PERCENTILE($C$3:$C$5882,0.8),4,TRUE,5)</f>
        <v>2</v>
      </c>
      <c r="G285" cm="1">
        <f t="array" ref="G285">_xlfn.IFS(D285&lt;=PERCENTILE($D$3:$D$5882,0.2),1,D285&lt;=PERCENTILE($D$3:$D$5882,0.4),2,D285&lt;=PERCENTILE($D$3:$D$5882,0.6),3,D285&lt;=PERCENTILE($D$3:$D$5882,0.8),4,TRUE,5)</f>
        <v>4</v>
      </c>
      <c r="H285" s="3" t="str" cm="1">
        <f t="array" ref="H285">_xlfn.IFS(AND(E285&gt;=4,F285&gt;=4,G285&gt;=4),"Champions",AND(E285&gt;=3,F285&gt;=3,G285&gt;=3),"Loyal Customers",AND(E285&lt;=2,F285&gt;=3),"At Risk",AND(E285&lt;=2,F285&lt;=2,G285&lt;=2),"Lost",AND(E285&gt;=4,F285&lt;=2),"New/Promising",TRUE,"Needs Attention")</f>
        <v>Needs Attention</v>
      </c>
      <c r="I285" s="3" t="str">
        <f t="shared" si="8"/>
        <v>Churned</v>
      </c>
      <c r="J285" s="3" t="str">
        <f>_xlfn.XLOOKUP(A285,'Country_Lookup'!$D:$D,'Country_Lookup'!$E:$E)</f>
        <v>Sweden</v>
      </c>
    </row>
    <row r="286" spans="1:10" x14ac:dyDescent="0.3">
      <c r="A286">
        <v>12630</v>
      </c>
      <c r="B286">
        <v>9</v>
      </c>
      <c r="C286">
        <v>2</v>
      </c>
      <c r="D286">
        <v>1270.8800000000001</v>
      </c>
      <c r="E286" cm="1">
        <f t="array" ref="E286">_xlfn.IFS(B286&lt;=PERCENTILE($B$3:$B$5882,0.2),5,B286&lt;=PERCENTILE($B$3:$B$5882,0.4),4,B286&lt;=PERCENTILE($B$3:$B$5882,0.6),3,B286&lt;=PERCENTILE($B$3:$B$5882,0.8),2,TRUE,1)</f>
        <v>5</v>
      </c>
      <c r="F286" cm="1">
        <f t="array" ref="F286">_xlfn.IFS(C286&lt;=PERCENTILE($C$3:$C$5882,0.2),1,C286&lt;=PERCENTILE($C$3:$C$5882,0.4),2,C286&lt;=PERCENTILE($C$3:$C$5882,0.6),3,C286&lt;=PERCENTILE($C$3:$C$5882,0.8),4,TRUE,5)</f>
        <v>2</v>
      </c>
      <c r="G286" cm="1">
        <f t="array" ref="G286">_xlfn.IFS(D286&lt;=PERCENTILE($D$3:$D$5882,0.2),1,D286&lt;=PERCENTILE($D$3:$D$5882,0.4),2,D286&lt;=PERCENTILE($D$3:$D$5882,0.6),3,D286&lt;=PERCENTILE($D$3:$D$5882,0.8),4,TRUE,5)</f>
        <v>4</v>
      </c>
      <c r="H286" s="3" t="str" cm="1">
        <f t="array" ref="H286">_xlfn.IFS(AND(E286&gt;=4,F286&gt;=4,G286&gt;=4),"Champions",AND(E286&gt;=3,F286&gt;=3,G286&gt;=3),"Loyal Customers",AND(E286&lt;=2,F286&gt;=3),"At Risk",AND(E286&lt;=2,F286&lt;=2,G286&lt;=2),"Lost",AND(E286&gt;=4,F286&lt;=2),"New/Promising",TRUE,"Needs Attention")</f>
        <v>New/Promising</v>
      </c>
      <c r="I286" s="3" t="str">
        <f t="shared" si="8"/>
        <v>Active</v>
      </c>
      <c r="J286" s="3" t="str">
        <f>_xlfn.XLOOKUP(A286,'Country_Lookup'!$D:$D,'Country_Lookup'!$E:$E)</f>
        <v>Finland</v>
      </c>
    </row>
    <row r="287" spans="1:10" x14ac:dyDescent="0.3">
      <c r="A287">
        <v>12631</v>
      </c>
      <c r="B287">
        <v>57</v>
      </c>
      <c r="C287">
        <v>6</v>
      </c>
      <c r="D287">
        <v>3481.5699999999938</v>
      </c>
      <c r="E287" cm="1">
        <f t="array" ref="E287">_xlfn.IFS(B287&lt;=PERCENTILE($B$3:$B$5882,0.2),5,B287&lt;=PERCENTILE($B$3:$B$5882,0.4),4,B287&lt;=PERCENTILE($B$3:$B$5882,0.6),3,B287&lt;=PERCENTILE($B$3:$B$5882,0.8),2,TRUE,1)</f>
        <v>4</v>
      </c>
      <c r="F287" cm="1">
        <f t="array" ref="F287">_xlfn.IFS(C287&lt;=PERCENTILE($C$3:$C$5882,0.2),1,C287&lt;=PERCENTILE($C$3:$C$5882,0.4),2,C287&lt;=PERCENTILE($C$3:$C$5882,0.6),3,C287&lt;=PERCENTILE($C$3:$C$5882,0.8),4,TRUE,5)</f>
        <v>4</v>
      </c>
      <c r="G287" cm="1">
        <f t="array" ref="G287">_xlfn.IFS(D287&lt;=PERCENTILE($D$3:$D$5882,0.2),1,D287&lt;=PERCENTILE($D$3:$D$5882,0.4),2,D287&lt;=PERCENTILE($D$3:$D$5882,0.6),3,D287&lt;=PERCENTILE($D$3:$D$5882,0.8),4,TRUE,5)</f>
        <v>5</v>
      </c>
      <c r="H287" s="3" t="str" cm="1">
        <f t="array" ref="H287">_xlfn.IFS(AND(E287&gt;=4,F287&gt;=4,G287&gt;=4),"Champions",AND(E287&gt;=3,F287&gt;=3,G287&gt;=3),"Loyal Customers",AND(E287&lt;=2,F287&gt;=3),"At Risk",AND(E287&lt;=2,F287&lt;=2,G287&lt;=2),"Lost",AND(E287&gt;=4,F287&lt;=2),"New/Promising",TRUE,"Needs Attention")</f>
        <v>Champions</v>
      </c>
      <c r="I287" s="3" t="str">
        <f t="shared" si="8"/>
        <v>Active</v>
      </c>
      <c r="J287" s="3" t="str">
        <f>_xlfn.XLOOKUP(A287,'Country_Lookup'!$D:$D,'Country_Lookup'!$E:$E)</f>
        <v>Finland</v>
      </c>
    </row>
    <row r="288" spans="1:10" x14ac:dyDescent="0.3">
      <c r="A288">
        <v>12632</v>
      </c>
      <c r="B288">
        <v>520</v>
      </c>
      <c r="C288">
        <v>2</v>
      </c>
      <c r="D288">
        <v>804.88000000000022</v>
      </c>
      <c r="E288" cm="1">
        <f t="array" ref="E288">_xlfn.IFS(B288&lt;=PERCENTILE($B$3:$B$5882,0.2),5,B288&lt;=PERCENTILE($B$3:$B$5882,0.4),4,B288&lt;=PERCENTILE($B$3:$B$5882,0.6),3,B288&lt;=PERCENTILE($B$3:$B$5882,0.8),2,TRUE,1)</f>
        <v>1</v>
      </c>
      <c r="F288" cm="1">
        <f t="array" ref="F288">_xlfn.IFS(C288&lt;=PERCENTILE($C$3:$C$5882,0.2),1,C288&lt;=PERCENTILE($C$3:$C$5882,0.4),2,C288&lt;=PERCENTILE($C$3:$C$5882,0.6),3,C288&lt;=PERCENTILE($C$3:$C$5882,0.8),4,TRUE,5)</f>
        <v>2</v>
      </c>
      <c r="G288" cm="1">
        <f t="array" ref="G288">_xlfn.IFS(D288&lt;=PERCENTILE($D$3:$D$5882,0.2),1,D288&lt;=PERCENTILE($D$3:$D$5882,0.4),2,D288&lt;=PERCENTILE($D$3:$D$5882,0.6),3,D288&lt;=PERCENTILE($D$3:$D$5882,0.8),4,TRUE,5)</f>
        <v>3</v>
      </c>
      <c r="H288" s="3" t="str" cm="1">
        <f t="array" ref="H288">_xlfn.IFS(AND(E288&gt;=4,F288&gt;=4,G288&gt;=4),"Champions",AND(E288&gt;=3,F288&gt;=3,G288&gt;=3),"Loyal Customers",AND(E288&lt;=2,F288&gt;=3),"At Risk",AND(E288&lt;=2,F288&lt;=2,G288&lt;=2),"Lost",AND(E288&gt;=4,F288&lt;=2),"New/Promising",TRUE,"Needs Attention")</f>
        <v>Needs Attention</v>
      </c>
      <c r="I288" s="3" t="str">
        <f t="shared" si="8"/>
        <v>Churned</v>
      </c>
      <c r="J288" s="3" t="str">
        <f>_xlfn.XLOOKUP(A288,'Country_Lookup'!$D:$D,'Country_Lookup'!$E:$E)</f>
        <v>Germany</v>
      </c>
    </row>
    <row r="289" spans="1:10" x14ac:dyDescent="0.3">
      <c r="A289">
        <v>12633</v>
      </c>
      <c r="B289">
        <v>58</v>
      </c>
      <c r="C289">
        <v>7</v>
      </c>
      <c r="D289">
        <v>5678.1599999999735</v>
      </c>
      <c r="E289" cm="1">
        <f t="array" ref="E289">_xlfn.IFS(B289&lt;=PERCENTILE($B$3:$B$5882,0.2),5,B289&lt;=PERCENTILE($B$3:$B$5882,0.4),4,B289&lt;=PERCENTILE($B$3:$B$5882,0.6),3,B289&lt;=PERCENTILE($B$3:$B$5882,0.8),2,TRUE,1)</f>
        <v>4</v>
      </c>
      <c r="F289" cm="1">
        <f t="array" ref="F289">_xlfn.IFS(C289&lt;=PERCENTILE($C$3:$C$5882,0.2),1,C289&lt;=PERCENTILE($C$3:$C$5882,0.4),2,C289&lt;=PERCENTILE($C$3:$C$5882,0.6),3,C289&lt;=PERCENTILE($C$3:$C$5882,0.8),4,TRUE,5)</f>
        <v>4</v>
      </c>
      <c r="G289" cm="1">
        <f t="array" ref="G289">_xlfn.IFS(D289&lt;=PERCENTILE($D$3:$D$5882,0.2),1,D289&lt;=PERCENTILE($D$3:$D$5882,0.4),2,D289&lt;=PERCENTILE($D$3:$D$5882,0.6),3,D289&lt;=PERCENTILE($D$3:$D$5882,0.8),4,TRUE,5)</f>
        <v>5</v>
      </c>
      <c r="H289" s="3" t="str" cm="1">
        <f t="array" ref="H289">_xlfn.IFS(AND(E289&gt;=4,F289&gt;=4,G289&gt;=4),"Champions",AND(E289&gt;=3,F289&gt;=3,G289&gt;=3),"Loyal Customers",AND(E289&lt;=2,F289&gt;=3),"At Risk",AND(E289&lt;=2,F289&lt;=2,G289&lt;=2),"Lost",AND(E289&gt;=4,F289&lt;=2),"New/Promising",TRUE,"Needs Attention")</f>
        <v>Champions</v>
      </c>
      <c r="I289" s="3" t="str">
        <f t="shared" si="8"/>
        <v>Active</v>
      </c>
      <c r="J289" s="3" t="str">
        <f>_xlfn.XLOOKUP(A289,'Country_Lookup'!$D:$D,'Country_Lookup'!$E:$E)</f>
        <v>Germany</v>
      </c>
    </row>
    <row r="290" spans="1:10" x14ac:dyDescent="0.3">
      <c r="A290">
        <v>12634</v>
      </c>
      <c r="B290">
        <v>535</v>
      </c>
      <c r="C290">
        <v>2</v>
      </c>
      <c r="D290">
        <v>489.99999999999989</v>
      </c>
      <c r="E290" cm="1">
        <f t="array" ref="E290">_xlfn.IFS(B290&lt;=PERCENTILE($B$3:$B$5882,0.2),5,B290&lt;=PERCENTILE($B$3:$B$5882,0.4),4,B290&lt;=PERCENTILE($B$3:$B$5882,0.6),3,B290&lt;=PERCENTILE($B$3:$B$5882,0.8),2,TRUE,1)</f>
        <v>1</v>
      </c>
      <c r="F290" cm="1">
        <f t="array" ref="F290">_xlfn.IFS(C290&lt;=PERCENTILE($C$3:$C$5882,0.2),1,C290&lt;=PERCENTILE($C$3:$C$5882,0.4),2,C290&lt;=PERCENTILE($C$3:$C$5882,0.6),3,C290&lt;=PERCENTILE($C$3:$C$5882,0.8),4,TRUE,5)</f>
        <v>2</v>
      </c>
      <c r="G290" cm="1">
        <f t="array" ref="G290">_xlfn.IFS(D290&lt;=PERCENTILE($D$3:$D$5882,0.2),1,D290&lt;=PERCENTILE($D$3:$D$5882,0.4),2,D290&lt;=PERCENTILE($D$3:$D$5882,0.6),3,D290&lt;=PERCENTILE($D$3:$D$5882,0.8),4,TRUE,5)</f>
        <v>2</v>
      </c>
      <c r="H290" s="3" t="str" cm="1">
        <f t="array" ref="H290">_xlfn.IFS(AND(E290&gt;=4,F290&gt;=4,G290&gt;=4),"Champions",AND(E290&gt;=3,F290&gt;=3,G290&gt;=3),"Loyal Customers",AND(E290&lt;=2,F290&gt;=3),"At Risk",AND(E290&lt;=2,F290&lt;=2,G290&lt;=2),"Lost",AND(E290&gt;=4,F290&lt;=2),"New/Promising",TRUE,"Needs Attention")</f>
        <v>Lost</v>
      </c>
      <c r="I290" s="3" t="str">
        <f t="shared" si="8"/>
        <v>Churned</v>
      </c>
      <c r="J290" s="3" t="str">
        <f>_xlfn.XLOOKUP(A290,'Country_Lookup'!$D:$D,'Country_Lookup'!$E:$E)</f>
        <v>USA</v>
      </c>
    </row>
    <row r="291" spans="1:10" x14ac:dyDescent="0.3">
      <c r="A291">
        <v>12635</v>
      </c>
      <c r="B291">
        <v>89</v>
      </c>
      <c r="C291">
        <v>4</v>
      </c>
      <c r="D291">
        <v>2930.4099999999889</v>
      </c>
      <c r="E291" cm="1">
        <f t="array" ref="E291">_xlfn.IFS(B291&lt;=PERCENTILE($B$3:$B$5882,0.2),5,B291&lt;=PERCENTILE($B$3:$B$5882,0.4),4,B291&lt;=PERCENTILE($B$3:$B$5882,0.6),3,B291&lt;=PERCENTILE($B$3:$B$5882,0.8),2,TRUE,1)</f>
        <v>3</v>
      </c>
      <c r="F291" cm="1">
        <f t="array" ref="F291">_xlfn.IFS(C291&lt;=PERCENTILE($C$3:$C$5882,0.2),1,C291&lt;=PERCENTILE($C$3:$C$5882,0.4),2,C291&lt;=PERCENTILE($C$3:$C$5882,0.6),3,C291&lt;=PERCENTILE($C$3:$C$5882,0.8),4,TRUE,5)</f>
        <v>3</v>
      </c>
      <c r="G291" cm="1">
        <f t="array" ref="G291">_xlfn.IFS(D291&lt;=PERCENTILE($D$3:$D$5882,0.2),1,D291&lt;=PERCENTILE($D$3:$D$5882,0.4),2,D291&lt;=PERCENTILE($D$3:$D$5882,0.6),3,D291&lt;=PERCENTILE($D$3:$D$5882,0.8),4,TRUE,5)</f>
        <v>4</v>
      </c>
      <c r="H291" s="3" t="str" cm="1">
        <f t="array" ref="H291">_xlfn.IFS(AND(E291&gt;=4,F291&gt;=4,G291&gt;=4),"Champions",AND(E291&gt;=3,F291&gt;=3,G291&gt;=3),"Loyal Customers",AND(E291&lt;=2,F291&gt;=3),"At Risk",AND(E291&lt;=2,F291&lt;=2,G291&lt;=2),"Lost",AND(E291&gt;=4,F291&lt;=2),"New/Promising",TRUE,"Needs Attention")</f>
        <v>Loyal Customers</v>
      </c>
      <c r="I291" s="3" t="str">
        <f t="shared" si="8"/>
        <v>Active</v>
      </c>
      <c r="J291" s="3" t="str">
        <f>_xlfn.XLOOKUP(A291,'Country_Lookup'!$D:$D,'Country_Lookup'!$E:$E)</f>
        <v>Germany</v>
      </c>
    </row>
    <row r="292" spans="1:10" x14ac:dyDescent="0.3">
      <c r="A292">
        <v>12636</v>
      </c>
      <c r="B292">
        <v>738</v>
      </c>
      <c r="C292">
        <v>1</v>
      </c>
      <c r="D292">
        <v>141</v>
      </c>
      <c r="E292" cm="1">
        <f t="array" ref="E292">_xlfn.IFS(B292&lt;=PERCENTILE($B$3:$B$5882,0.2),5,B292&lt;=PERCENTILE($B$3:$B$5882,0.4),4,B292&lt;=PERCENTILE($B$3:$B$5882,0.6),3,B292&lt;=PERCENTILE($B$3:$B$5882,0.8),2,TRUE,1)</f>
        <v>1</v>
      </c>
      <c r="F292" cm="1">
        <f t="array" ref="F292">_xlfn.IFS(C292&lt;=PERCENTILE($C$3:$C$5882,0.2),1,C292&lt;=PERCENTILE($C$3:$C$5882,0.4),2,C292&lt;=PERCENTILE($C$3:$C$5882,0.6),3,C292&lt;=PERCENTILE($C$3:$C$5882,0.8),4,TRUE,5)</f>
        <v>1</v>
      </c>
      <c r="G292" cm="1">
        <f t="array" ref="G292">_xlfn.IFS(D292&lt;=PERCENTILE($D$3:$D$5882,0.2),1,D292&lt;=PERCENTILE($D$3:$D$5882,0.4),2,D292&lt;=PERCENTILE($D$3:$D$5882,0.6),3,D292&lt;=PERCENTILE($D$3:$D$5882,0.8),4,TRUE,5)</f>
        <v>1</v>
      </c>
      <c r="H292" s="3" t="str" cm="1">
        <f t="array" ref="H292">_xlfn.IFS(AND(E292&gt;=4,F292&gt;=4,G292&gt;=4),"Champions",AND(E292&gt;=3,F292&gt;=3,G292&gt;=3),"Loyal Customers",AND(E292&lt;=2,F292&gt;=3),"At Risk",AND(E292&lt;=2,F292&lt;=2,G292&lt;=2),"Lost",AND(E292&gt;=4,F292&lt;=2),"New/Promising",TRUE,"Needs Attention")</f>
        <v>Lost</v>
      </c>
      <c r="I292" s="3" t="str">
        <f t="shared" si="8"/>
        <v>Churned</v>
      </c>
      <c r="J292" s="3" t="str">
        <f>_xlfn.XLOOKUP(A292,'Country_Lookup'!$D:$D,'Country_Lookup'!$E:$E)</f>
        <v>USA</v>
      </c>
    </row>
    <row r="293" spans="1:10" x14ac:dyDescent="0.3">
      <c r="A293">
        <v>12637</v>
      </c>
      <c r="B293">
        <v>67</v>
      </c>
      <c r="C293">
        <v>12</v>
      </c>
      <c r="D293">
        <v>8340.3099999999322</v>
      </c>
      <c r="E293" cm="1">
        <f t="array" ref="E293">_xlfn.IFS(B293&lt;=PERCENTILE($B$3:$B$5882,0.2),5,B293&lt;=PERCENTILE($B$3:$B$5882,0.4),4,B293&lt;=PERCENTILE($B$3:$B$5882,0.6),3,B293&lt;=PERCENTILE($B$3:$B$5882,0.8),2,TRUE,1)</f>
        <v>3</v>
      </c>
      <c r="F293" cm="1">
        <f t="array" ref="F293">_xlfn.IFS(C293&lt;=PERCENTILE($C$3:$C$5882,0.2),1,C293&lt;=PERCENTILE($C$3:$C$5882,0.4),2,C293&lt;=PERCENTILE($C$3:$C$5882,0.6),3,C293&lt;=PERCENTILE($C$3:$C$5882,0.8),4,TRUE,5)</f>
        <v>5</v>
      </c>
      <c r="G293" cm="1">
        <f t="array" ref="G293">_xlfn.IFS(D293&lt;=PERCENTILE($D$3:$D$5882,0.2),1,D293&lt;=PERCENTILE($D$3:$D$5882,0.4),2,D293&lt;=PERCENTILE($D$3:$D$5882,0.6),3,D293&lt;=PERCENTILE($D$3:$D$5882,0.8),4,TRUE,5)</f>
        <v>5</v>
      </c>
      <c r="H293" s="3" t="str" cm="1">
        <f t="array" ref="H293">_xlfn.IFS(AND(E293&gt;=4,F293&gt;=4,G293&gt;=4),"Champions",AND(E293&gt;=3,F293&gt;=3,G293&gt;=3),"Loyal Customers",AND(E293&lt;=2,F293&gt;=3),"At Risk",AND(E293&lt;=2,F293&lt;=2,G293&lt;=2),"Lost",AND(E293&gt;=4,F293&lt;=2),"New/Promising",TRUE,"Needs Attention")</f>
        <v>Loyal Customers</v>
      </c>
      <c r="I293" s="3" t="str">
        <f t="shared" si="8"/>
        <v>Active</v>
      </c>
      <c r="J293" s="3" t="str">
        <f>_xlfn.XLOOKUP(A293,'Country_Lookup'!$D:$D,'Country_Lookup'!$E:$E)</f>
        <v>France</v>
      </c>
    </row>
    <row r="294" spans="1:10" x14ac:dyDescent="0.3">
      <c r="A294">
        <v>12638</v>
      </c>
      <c r="B294">
        <v>33</v>
      </c>
      <c r="C294">
        <v>2</v>
      </c>
      <c r="D294">
        <v>921.49000000000012</v>
      </c>
      <c r="E294" cm="1">
        <f t="array" ref="E294">_xlfn.IFS(B294&lt;=PERCENTILE($B$3:$B$5882,0.2),5,B294&lt;=PERCENTILE($B$3:$B$5882,0.4),4,B294&lt;=PERCENTILE($B$3:$B$5882,0.6),3,B294&lt;=PERCENTILE($B$3:$B$5882,0.8),2,TRUE,1)</f>
        <v>4</v>
      </c>
      <c r="F294" cm="1">
        <f t="array" ref="F294">_xlfn.IFS(C294&lt;=PERCENTILE($C$3:$C$5882,0.2),1,C294&lt;=PERCENTILE($C$3:$C$5882,0.4),2,C294&lt;=PERCENTILE($C$3:$C$5882,0.6),3,C294&lt;=PERCENTILE($C$3:$C$5882,0.8),4,TRUE,5)</f>
        <v>2</v>
      </c>
      <c r="G294" cm="1">
        <f t="array" ref="G294">_xlfn.IFS(D294&lt;=PERCENTILE($D$3:$D$5882,0.2),1,D294&lt;=PERCENTILE($D$3:$D$5882,0.4),2,D294&lt;=PERCENTILE($D$3:$D$5882,0.6),3,D294&lt;=PERCENTILE($D$3:$D$5882,0.8),4,TRUE,5)</f>
        <v>3</v>
      </c>
      <c r="H294" s="3" t="str" cm="1">
        <f t="array" ref="H294">_xlfn.IFS(AND(E294&gt;=4,F294&gt;=4,G294&gt;=4),"Champions",AND(E294&gt;=3,F294&gt;=3,G294&gt;=3),"Loyal Customers",AND(E294&lt;=2,F294&gt;=3),"At Risk",AND(E294&lt;=2,F294&lt;=2,G294&lt;=2),"Lost",AND(E294&gt;=4,F294&lt;=2),"New/Promising",TRUE,"Needs Attention")</f>
        <v>New/Promising</v>
      </c>
      <c r="I294" s="3" t="str">
        <f t="shared" si="8"/>
        <v>Active</v>
      </c>
      <c r="J294" s="3" t="str">
        <f>_xlfn.XLOOKUP(A294,'Country_Lookup'!$D:$D,'Country_Lookup'!$E:$E)</f>
        <v>Sweden</v>
      </c>
    </row>
    <row r="295" spans="1:10" x14ac:dyDescent="0.3">
      <c r="A295">
        <v>12639</v>
      </c>
      <c r="B295">
        <v>238</v>
      </c>
      <c r="C295">
        <v>3</v>
      </c>
      <c r="D295">
        <v>1312.37</v>
      </c>
      <c r="E295" cm="1">
        <f t="array" ref="E295">_xlfn.IFS(B295&lt;=PERCENTILE($B$3:$B$5882,0.2),5,B295&lt;=PERCENTILE($B$3:$B$5882,0.4),4,B295&lt;=PERCENTILE($B$3:$B$5882,0.6),3,B295&lt;=PERCENTILE($B$3:$B$5882,0.8),2,TRUE,1)</f>
        <v>2</v>
      </c>
      <c r="F295" cm="1">
        <f t="array" ref="F295">_xlfn.IFS(C295&lt;=PERCENTILE($C$3:$C$5882,0.2),1,C295&lt;=PERCENTILE($C$3:$C$5882,0.4),2,C295&lt;=PERCENTILE($C$3:$C$5882,0.6),3,C295&lt;=PERCENTILE($C$3:$C$5882,0.8),4,TRUE,5)</f>
        <v>3</v>
      </c>
      <c r="G295" cm="1">
        <f t="array" ref="G295">_xlfn.IFS(D295&lt;=PERCENTILE($D$3:$D$5882,0.2),1,D295&lt;=PERCENTILE($D$3:$D$5882,0.4),2,D295&lt;=PERCENTILE($D$3:$D$5882,0.6),3,D295&lt;=PERCENTILE($D$3:$D$5882,0.8),4,TRUE,5)</f>
        <v>4</v>
      </c>
      <c r="H295" s="3" t="str" cm="1">
        <f t="array" ref="H295">_xlfn.IFS(AND(E295&gt;=4,F295&gt;=4,G295&gt;=4),"Champions",AND(E295&gt;=3,F295&gt;=3,G295&gt;=3),"Loyal Customers",AND(E295&lt;=2,F295&gt;=3),"At Risk",AND(E295&lt;=2,F295&lt;=2,G295&lt;=2),"Lost",AND(E295&gt;=4,F295&lt;=2),"New/Promising",TRUE,"Needs Attention")</f>
        <v>At Risk</v>
      </c>
      <c r="I295" s="3" t="str">
        <f t="shared" si="8"/>
        <v>Churned</v>
      </c>
      <c r="J295" s="3" t="str">
        <f>_xlfn.XLOOKUP(A295,'Country_Lookup'!$D:$D,'Country_Lookup'!$E:$E)</f>
        <v>Sweden</v>
      </c>
    </row>
    <row r="296" spans="1:10" x14ac:dyDescent="0.3">
      <c r="A296">
        <v>12640</v>
      </c>
      <c r="B296">
        <v>23</v>
      </c>
      <c r="C296">
        <v>3</v>
      </c>
      <c r="D296">
        <v>1174.5800000000013</v>
      </c>
      <c r="E296" cm="1">
        <f t="array" ref="E296">_xlfn.IFS(B296&lt;=PERCENTILE($B$3:$B$5882,0.2),5,B296&lt;=PERCENTILE($B$3:$B$5882,0.4),4,B296&lt;=PERCENTILE($B$3:$B$5882,0.6),3,B296&lt;=PERCENTILE($B$3:$B$5882,0.8),2,TRUE,1)</f>
        <v>4</v>
      </c>
      <c r="F296" cm="1">
        <f t="array" ref="F296">_xlfn.IFS(C296&lt;=PERCENTILE($C$3:$C$5882,0.2),1,C296&lt;=PERCENTILE($C$3:$C$5882,0.4),2,C296&lt;=PERCENTILE($C$3:$C$5882,0.6),3,C296&lt;=PERCENTILE($C$3:$C$5882,0.8),4,TRUE,5)</f>
        <v>3</v>
      </c>
      <c r="G296" cm="1">
        <f t="array" ref="G296">_xlfn.IFS(D296&lt;=PERCENTILE($D$3:$D$5882,0.2),1,D296&lt;=PERCENTILE($D$3:$D$5882,0.4),2,D296&lt;=PERCENTILE($D$3:$D$5882,0.6),3,D296&lt;=PERCENTILE($D$3:$D$5882,0.8),4,TRUE,5)</f>
        <v>3</v>
      </c>
      <c r="H296" s="3" t="str" cm="1">
        <f t="array" ref="H296">_xlfn.IFS(AND(E296&gt;=4,F296&gt;=4,G296&gt;=4),"Champions",AND(E296&gt;=3,F296&gt;=3,G296&gt;=3),"Loyal Customers",AND(E296&lt;=2,F296&gt;=3),"At Risk",AND(E296&lt;=2,F296&lt;=2,G296&lt;=2),"Lost",AND(E296&gt;=4,F296&lt;=2),"New/Promising",TRUE,"Needs Attention")</f>
        <v>Loyal Customers</v>
      </c>
      <c r="I296" s="3" t="str">
        <f t="shared" si="8"/>
        <v>Active</v>
      </c>
      <c r="J296" s="3" t="str">
        <f>_xlfn.XLOOKUP(A296,'Country_Lookup'!$D:$D,'Country_Lookup'!$E:$E)</f>
        <v>France</v>
      </c>
    </row>
    <row r="297" spans="1:10" x14ac:dyDescent="0.3">
      <c r="A297">
        <v>12641</v>
      </c>
      <c r="B297">
        <v>115</v>
      </c>
      <c r="C297">
        <v>1</v>
      </c>
      <c r="D297">
        <v>185.90000000000006</v>
      </c>
      <c r="E297" cm="1">
        <f t="array" ref="E297">_xlfn.IFS(B297&lt;=PERCENTILE($B$3:$B$5882,0.2),5,B297&lt;=PERCENTILE($B$3:$B$5882,0.4),4,B297&lt;=PERCENTILE($B$3:$B$5882,0.6),3,B297&lt;=PERCENTILE($B$3:$B$5882,0.8),2,TRUE,1)</f>
        <v>3</v>
      </c>
      <c r="F297" cm="1">
        <f t="array" ref="F297">_xlfn.IFS(C297&lt;=PERCENTILE($C$3:$C$5882,0.2),1,C297&lt;=PERCENTILE($C$3:$C$5882,0.4),2,C297&lt;=PERCENTILE($C$3:$C$5882,0.6),3,C297&lt;=PERCENTILE($C$3:$C$5882,0.8),4,TRUE,5)</f>
        <v>1</v>
      </c>
      <c r="G297" cm="1">
        <f t="array" ref="G297">_xlfn.IFS(D297&lt;=PERCENTILE($D$3:$D$5882,0.2),1,D297&lt;=PERCENTILE($D$3:$D$5882,0.4),2,D297&lt;=PERCENTILE($D$3:$D$5882,0.6),3,D297&lt;=PERCENTILE($D$3:$D$5882,0.8),4,TRUE,5)</f>
        <v>1</v>
      </c>
      <c r="H297" s="3" t="str" cm="1">
        <f t="array" ref="H297">_xlfn.IFS(AND(E297&gt;=4,F297&gt;=4,G297&gt;=4),"Champions",AND(E297&gt;=3,F297&gt;=3,G297&gt;=3),"Loyal Customers",AND(E297&lt;=2,F297&gt;=3),"At Risk",AND(E297&lt;=2,F297&lt;=2,G297&lt;=2),"Lost",AND(E297&gt;=4,F297&lt;=2),"New/Promising",TRUE,"Needs Attention")</f>
        <v>Needs Attention</v>
      </c>
      <c r="I297" s="3" t="str">
        <f t="shared" si="8"/>
        <v>Churned</v>
      </c>
      <c r="J297" s="3" t="str">
        <f>_xlfn.XLOOKUP(A297,'Country_Lookup'!$D:$D,'Country_Lookup'!$E:$E)</f>
        <v>Sweden</v>
      </c>
    </row>
    <row r="298" spans="1:10" x14ac:dyDescent="0.3">
      <c r="A298">
        <v>12642</v>
      </c>
      <c r="B298">
        <v>25</v>
      </c>
      <c r="C298">
        <v>3</v>
      </c>
      <c r="D298">
        <v>1013.2600000000002</v>
      </c>
      <c r="E298" cm="1">
        <f t="array" ref="E298">_xlfn.IFS(B298&lt;=PERCENTILE($B$3:$B$5882,0.2),5,B298&lt;=PERCENTILE($B$3:$B$5882,0.4),4,B298&lt;=PERCENTILE($B$3:$B$5882,0.6),3,B298&lt;=PERCENTILE($B$3:$B$5882,0.8),2,TRUE,1)</f>
        <v>4</v>
      </c>
      <c r="F298" cm="1">
        <f t="array" ref="F298">_xlfn.IFS(C298&lt;=PERCENTILE($C$3:$C$5882,0.2),1,C298&lt;=PERCENTILE($C$3:$C$5882,0.4),2,C298&lt;=PERCENTILE($C$3:$C$5882,0.6),3,C298&lt;=PERCENTILE($C$3:$C$5882,0.8),4,TRUE,5)</f>
        <v>3</v>
      </c>
      <c r="G298" cm="1">
        <f t="array" ref="G298">_xlfn.IFS(D298&lt;=PERCENTILE($D$3:$D$5882,0.2),1,D298&lt;=PERCENTILE($D$3:$D$5882,0.4),2,D298&lt;=PERCENTILE($D$3:$D$5882,0.6),3,D298&lt;=PERCENTILE($D$3:$D$5882,0.8),4,TRUE,5)</f>
        <v>3</v>
      </c>
      <c r="H298" s="3" t="str" cm="1">
        <f t="array" ref="H298">_xlfn.IFS(AND(E298&gt;=4,F298&gt;=4,G298&gt;=4),"Champions",AND(E298&gt;=3,F298&gt;=3,G298&gt;=3),"Loyal Customers",AND(E298&lt;=2,F298&gt;=3),"At Risk",AND(E298&lt;=2,F298&lt;=2,G298&lt;=2),"Lost",AND(E298&gt;=4,F298&lt;=2),"New/Promising",TRUE,"Needs Attention")</f>
        <v>Loyal Customers</v>
      </c>
      <c r="I298" s="3" t="str">
        <f t="shared" si="8"/>
        <v>Active</v>
      </c>
      <c r="J298" s="3" t="str">
        <f>_xlfn.XLOOKUP(A298,'Country_Lookup'!$D:$D,'Country_Lookup'!$E:$E)</f>
        <v>Germany</v>
      </c>
    </row>
    <row r="299" spans="1:10" x14ac:dyDescent="0.3">
      <c r="A299">
        <v>12643</v>
      </c>
      <c r="B299">
        <v>128</v>
      </c>
      <c r="C299">
        <v>12</v>
      </c>
      <c r="D299">
        <v>8350.4199999999873</v>
      </c>
      <c r="E299" cm="1">
        <f t="array" ref="E299">_xlfn.IFS(B299&lt;=PERCENTILE($B$3:$B$5882,0.2),5,B299&lt;=PERCENTILE($B$3:$B$5882,0.4),4,B299&lt;=PERCENTILE($B$3:$B$5882,0.6),3,B299&lt;=PERCENTILE($B$3:$B$5882,0.8),2,TRUE,1)</f>
        <v>3</v>
      </c>
      <c r="F299" cm="1">
        <f t="array" ref="F299">_xlfn.IFS(C299&lt;=PERCENTILE($C$3:$C$5882,0.2),1,C299&lt;=PERCENTILE($C$3:$C$5882,0.4),2,C299&lt;=PERCENTILE($C$3:$C$5882,0.6),3,C299&lt;=PERCENTILE($C$3:$C$5882,0.8),4,TRUE,5)</f>
        <v>5</v>
      </c>
      <c r="G299" cm="1">
        <f t="array" ref="G299">_xlfn.IFS(D299&lt;=PERCENTILE($D$3:$D$5882,0.2),1,D299&lt;=PERCENTILE($D$3:$D$5882,0.4),2,D299&lt;=PERCENTILE($D$3:$D$5882,0.6),3,D299&lt;=PERCENTILE($D$3:$D$5882,0.8),4,TRUE,5)</f>
        <v>5</v>
      </c>
      <c r="H299" s="3" t="str" cm="1">
        <f t="array" ref="H299">_xlfn.IFS(AND(E299&gt;=4,F299&gt;=4,G299&gt;=4),"Champions",AND(E299&gt;=3,F299&gt;=3,G299&gt;=3),"Loyal Customers",AND(E299&lt;=2,F299&gt;=3),"At Risk",AND(E299&lt;=2,F299&lt;=2,G299&lt;=2),"Lost",AND(E299&gt;=4,F299&lt;=2),"New/Promising",TRUE,"Needs Attention")</f>
        <v>Loyal Customers</v>
      </c>
      <c r="I299" s="3" t="str">
        <f t="shared" si="8"/>
        <v>Churned</v>
      </c>
      <c r="J299" s="3" t="str">
        <f>_xlfn.XLOOKUP(A299,'Country_Lookup'!$D:$D,'Country_Lookup'!$E:$E)</f>
        <v>France</v>
      </c>
    </row>
    <row r="300" spans="1:10" x14ac:dyDescent="0.3">
      <c r="A300">
        <v>12644</v>
      </c>
      <c r="B300">
        <v>129</v>
      </c>
      <c r="C300">
        <v>4</v>
      </c>
      <c r="D300">
        <v>1918.4899999999991</v>
      </c>
      <c r="E300" cm="1">
        <f t="array" ref="E300">_xlfn.IFS(B300&lt;=PERCENTILE($B$3:$B$5882,0.2),5,B300&lt;=PERCENTILE($B$3:$B$5882,0.4),4,B300&lt;=PERCENTILE($B$3:$B$5882,0.6),3,B300&lt;=PERCENTILE($B$3:$B$5882,0.8),2,TRUE,1)</f>
        <v>3</v>
      </c>
      <c r="F300" cm="1">
        <f t="array" ref="F300">_xlfn.IFS(C300&lt;=PERCENTILE($C$3:$C$5882,0.2),1,C300&lt;=PERCENTILE($C$3:$C$5882,0.4),2,C300&lt;=PERCENTILE($C$3:$C$5882,0.6),3,C300&lt;=PERCENTILE($C$3:$C$5882,0.8),4,TRUE,5)</f>
        <v>3</v>
      </c>
      <c r="G300" cm="1">
        <f t="array" ref="G300">_xlfn.IFS(D300&lt;=PERCENTILE($D$3:$D$5882,0.2),1,D300&lt;=PERCENTILE($D$3:$D$5882,0.4),2,D300&lt;=PERCENTILE($D$3:$D$5882,0.6),3,D300&lt;=PERCENTILE($D$3:$D$5882,0.8),4,TRUE,5)</f>
        <v>4</v>
      </c>
      <c r="H300" s="3" t="str" cm="1">
        <f t="array" ref="H300">_xlfn.IFS(AND(E300&gt;=4,F300&gt;=4,G300&gt;=4),"Champions",AND(E300&gt;=3,F300&gt;=3,G300&gt;=3),"Loyal Customers",AND(E300&lt;=2,F300&gt;=3),"At Risk",AND(E300&lt;=2,F300&lt;=2,G300&lt;=2),"Lost",AND(E300&gt;=4,F300&lt;=2),"New/Promising",TRUE,"Needs Attention")</f>
        <v>Loyal Customers</v>
      </c>
      <c r="I300" s="3" t="str">
        <f t="shared" si="8"/>
        <v>Churned</v>
      </c>
      <c r="J300" s="3" t="str">
        <f>_xlfn.XLOOKUP(A300,'Country_Lookup'!$D:$D,'Country_Lookup'!$E:$E)</f>
        <v>Germany</v>
      </c>
    </row>
    <row r="301" spans="1:10" x14ac:dyDescent="0.3">
      <c r="A301">
        <v>12645</v>
      </c>
      <c r="B301">
        <v>33</v>
      </c>
      <c r="C301">
        <v>8</v>
      </c>
      <c r="D301">
        <v>3539.2999999999956</v>
      </c>
      <c r="E301" cm="1">
        <f t="array" ref="E301">_xlfn.IFS(B301&lt;=PERCENTILE($B$3:$B$5882,0.2),5,B301&lt;=PERCENTILE($B$3:$B$5882,0.4),4,B301&lt;=PERCENTILE($B$3:$B$5882,0.6),3,B301&lt;=PERCENTILE($B$3:$B$5882,0.8),2,TRUE,1)</f>
        <v>4</v>
      </c>
      <c r="F301" cm="1">
        <f t="array" ref="F301">_xlfn.IFS(C301&lt;=PERCENTILE($C$3:$C$5882,0.2),1,C301&lt;=PERCENTILE($C$3:$C$5882,0.4),2,C301&lt;=PERCENTILE($C$3:$C$5882,0.6),3,C301&lt;=PERCENTILE($C$3:$C$5882,0.8),4,TRUE,5)</f>
        <v>4</v>
      </c>
      <c r="G301" cm="1">
        <f t="array" ref="G301">_xlfn.IFS(D301&lt;=PERCENTILE($D$3:$D$5882,0.2),1,D301&lt;=PERCENTILE($D$3:$D$5882,0.4),2,D301&lt;=PERCENTILE($D$3:$D$5882,0.6),3,D301&lt;=PERCENTILE($D$3:$D$5882,0.8),4,TRUE,5)</f>
        <v>5</v>
      </c>
      <c r="H301" s="3" t="str" cm="1">
        <f t="array" ref="H301">_xlfn.IFS(AND(E301&gt;=4,F301&gt;=4,G301&gt;=4),"Champions",AND(E301&gt;=3,F301&gt;=3,G301&gt;=3),"Loyal Customers",AND(E301&lt;=2,F301&gt;=3),"At Risk",AND(E301&lt;=2,F301&lt;=2,G301&lt;=2),"Lost",AND(E301&gt;=4,F301&lt;=2),"New/Promising",TRUE,"Needs Attention")</f>
        <v>Champions</v>
      </c>
      <c r="I301" s="3" t="str">
        <f t="shared" si="8"/>
        <v>Active</v>
      </c>
      <c r="J301" s="3" t="str">
        <f>_xlfn.XLOOKUP(A301,'Country_Lookup'!$D:$D,'Country_Lookup'!$E:$E)</f>
        <v>Germany</v>
      </c>
    </row>
    <row r="302" spans="1:10" x14ac:dyDescent="0.3">
      <c r="A302">
        <v>12646</v>
      </c>
      <c r="B302">
        <v>4</v>
      </c>
      <c r="C302">
        <v>2</v>
      </c>
      <c r="D302">
        <v>1346.9700000000009</v>
      </c>
      <c r="E302" cm="1">
        <f t="array" ref="E302">_xlfn.IFS(B302&lt;=PERCENTILE($B$3:$B$5882,0.2),5,B302&lt;=PERCENTILE($B$3:$B$5882,0.4),4,B302&lt;=PERCENTILE($B$3:$B$5882,0.6),3,B302&lt;=PERCENTILE($B$3:$B$5882,0.8),2,TRUE,1)</f>
        <v>5</v>
      </c>
      <c r="F302" cm="1">
        <f t="array" ref="F302">_xlfn.IFS(C302&lt;=PERCENTILE($C$3:$C$5882,0.2),1,C302&lt;=PERCENTILE($C$3:$C$5882,0.4),2,C302&lt;=PERCENTILE($C$3:$C$5882,0.6),3,C302&lt;=PERCENTILE($C$3:$C$5882,0.8),4,TRUE,5)</f>
        <v>2</v>
      </c>
      <c r="G302" cm="1">
        <f t="array" ref="G302">_xlfn.IFS(D302&lt;=PERCENTILE($D$3:$D$5882,0.2),1,D302&lt;=PERCENTILE($D$3:$D$5882,0.4),2,D302&lt;=PERCENTILE($D$3:$D$5882,0.6),3,D302&lt;=PERCENTILE($D$3:$D$5882,0.8),4,TRUE,5)</f>
        <v>4</v>
      </c>
      <c r="H302" s="3" t="str" cm="1">
        <f t="array" ref="H302">_xlfn.IFS(AND(E302&gt;=4,F302&gt;=4,G302&gt;=4),"Champions",AND(E302&gt;=3,F302&gt;=3,G302&gt;=3),"Loyal Customers",AND(E302&lt;=2,F302&gt;=3),"At Risk",AND(E302&lt;=2,F302&lt;=2,G302&lt;=2),"Lost",AND(E302&gt;=4,F302&lt;=2),"New/Promising",TRUE,"Needs Attention")</f>
        <v>New/Promising</v>
      </c>
      <c r="I302" s="3" t="str">
        <f t="shared" si="8"/>
        <v>Active</v>
      </c>
      <c r="J302" s="3" t="str">
        <f>_xlfn.XLOOKUP(A302,'Country_Lookup'!$D:$D,'Country_Lookup'!$E:$E)</f>
        <v>USA</v>
      </c>
    </row>
    <row r="303" spans="1:10" x14ac:dyDescent="0.3">
      <c r="A303">
        <v>12647</v>
      </c>
      <c r="B303">
        <v>22</v>
      </c>
      <c r="C303">
        <v>36</v>
      </c>
      <c r="D303">
        <v>17924.349999999824</v>
      </c>
      <c r="E303" cm="1">
        <f t="array" ref="E303">_xlfn.IFS(B303&lt;=PERCENTILE($B$3:$B$5882,0.2),5,B303&lt;=PERCENTILE($B$3:$B$5882,0.4),4,B303&lt;=PERCENTILE($B$3:$B$5882,0.6),3,B303&lt;=PERCENTILE($B$3:$B$5882,0.8),2,TRUE,1)</f>
        <v>4</v>
      </c>
      <c r="F303" cm="1">
        <f t="array" ref="F303">_xlfn.IFS(C303&lt;=PERCENTILE($C$3:$C$5882,0.2),1,C303&lt;=PERCENTILE($C$3:$C$5882,0.4),2,C303&lt;=PERCENTILE($C$3:$C$5882,0.6),3,C303&lt;=PERCENTILE($C$3:$C$5882,0.8),4,TRUE,5)</f>
        <v>5</v>
      </c>
      <c r="G303" cm="1">
        <f t="array" ref="G303">_xlfn.IFS(D303&lt;=PERCENTILE($D$3:$D$5882,0.2),1,D303&lt;=PERCENTILE($D$3:$D$5882,0.4),2,D303&lt;=PERCENTILE($D$3:$D$5882,0.6),3,D303&lt;=PERCENTILE($D$3:$D$5882,0.8),4,TRUE,5)</f>
        <v>5</v>
      </c>
      <c r="H303" s="3" t="str" cm="1">
        <f t="array" ref="H303">_xlfn.IFS(AND(E303&gt;=4,F303&gt;=4,G303&gt;=4),"Champions",AND(E303&gt;=3,F303&gt;=3,G303&gt;=3),"Loyal Customers",AND(E303&lt;=2,F303&gt;=3),"At Risk",AND(E303&lt;=2,F303&lt;=2,G303&lt;=2),"Lost",AND(E303&gt;=4,F303&lt;=2),"New/Promising",TRUE,"Needs Attention")</f>
        <v>Champions</v>
      </c>
      <c r="I303" s="3" t="str">
        <f t="shared" si="8"/>
        <v>Active</v>
      </c>
      <c r="J303" s="3" t="str">
        <f>_xlfn.XLOOKUP(A303,'Country_Lookup'!$D:$D,'Country_Lookup'!$E:$E)</f>
        <v>Germany</v>
      </c>
    </row>
    <row r="304" spans="1:10" x14ac:dyDescent="0.3">
      <c r="A304">
        <v>12648</v>
      </c>
      <c r="B304">
        <v>154</v>
      </c>
      <c r="C304">
        <v>4</v>
      </c>
      <c r="D304">
        <v>1112.0000000000002</v>
      </c>
      <c r="E304" cm="1">
        <f t="array" ref="E304">_xlfn.IFS(B304&lt;=PERCENTILE($B$3:$B$5882,0.2),5,B304&lt;=PERCENTILE($B$3:$B$5882,0.4),4,B304&lt;=PERCENTILE($B$3:$B$5882,0.6),3,B304&lt;=PERCENTILE($B$3:$B$5882,0.8),2,TRUE,1)</f>
        <v>3</v>
      </c>
      <c r="F304" cm="1">
        <f t="array" ref="F304">_xlfn.IFS(C304&lt;=PERCENTILE($C$3:$C$5882,0.2),1,C304&lt;=PERCENTILE($C$3:$C$5882,0.4),2,C304&lt;=PERCENTILE($C$3:$C$5882,0.6),3,C304&lt;=PERCENTILE($C$3:$C$5882,0.8),4,TRUE,5)</f>
        <v>3</v>
      </c>
      <c r="G304" cm="1">
        <f t="array" ref="G304">_xlfn.IFS(D304&lt;=PERCENTILE($D$3:$D$5882,0.2),1,D304&lt;=PERCENTILE($D$3:$D$5882,0.4),2,D304&lt;=PERCENTILE($D$3:$D$5882,0.6),3,D304&lt;=PERCENTILE($D$3:$D$5882,0.8),4,TRUE,5)</f>
        <v>3</v>
      </c>
      <c r="H304" s="3" t="str" cm="1">
        <f t="array" ref="H304">_xlfn.IFS(AND(E304&gt;=4,F304&gt;=4,G304&gt;=4),"Champions",AND(E304&gt;=3,F304&gt;=3,G304&gt;=3),"Loyal Customers",AND(E304&lt;=2,F304&gt;=3),"At Risk",AND(E304&lt;=2,F304&lt;=2,G304&lt;=2),"Lost",AND(E304&gt;=4,F304&lt;=2),"New/Promising",TRUE,"Needs Attention")</f>
        <v>Loyal Customers</v>
      </c>
      <c r="I304" s="3" t="str">
        <f t="shared" si="8"/>
        <v>Churned</v>
      </c>
      <c r="J304" s="3" t="str">
        <f>_xlfn.XLOOKUP(A304,'Country_Lookup'!$D:$D,'Country_Lookup'!$E:$E)</f>
        <v>Germany</v>
      </c>
    </row>
    <row r="305" spans="1:10" x14ac:dyDescent="0.3">
      <c r="A305">
        <v>12649</v>
      </c>
      <c r="B305">
        <v>107</v>
      </c>
      <c r="C305">
        <v>8</v>
      </c>
      <c r="D305">
        <v>2294.6499999999955</v>
      </c>
      <c r="E305" cm="1">
        <f t="array" ref="E305">_xlfn.IFS(B305&lt;=PERCENTILE($B$3:$B$5882,0.2),5,B305&lt;=PERCENTILE($B$3:$B$5882,0.4),4,B305&lt;=PERCENTILE($B$3:$B$5882,0.6),3,B305&lt;=PERCENTILE($B$3:$B$5882,0.8),2,TRUE,1)</f>
        <v>3</v>
      </c>
      <c r="F305" cm="1">
        <f t="array" ref="F305">_xlfn.IFS(C305&lt;=PERCENTILE($C$3:$C$5882,0.2),1,C305&lt;=PERCENTILE($C$3:$C$5882,0.4),2,C305&lt;=PERCENTILE($C$3:$C$5882,0.6),3,C305&lt;=PERCENTILE($C$3:$C$5882,0.8),4,TRUE,5)</f>
        <v>4</v>
      </c>
      <c r="G305" cm="1">
        <f t="array" ref="G305">_xlfn.IFS(D305&lt;=PERCENTILE($D$3:$D$5882,0.2),1,D305&lt;=PERCENTILE($D$3:$D$5882,0.4),2,D305&lt;=PERCENTILE($D$3:$D$5882,0.6),3,D305&lt;=PERCENTILE($D$3:$D$5882,0.8),4,TRUE,5)</f>
        <v>4</v>
      </c>
      <c r="H305" s="3" t="str" cm="1">
        <f t="array" ref="H305">_xlfn.IFS(AND(E305&gt;=4,F305&gt;=4,G305&gt;=4),"Champions",AND(E305&gt;=3,F305&gt;=3,G305&gt;=3),"Loyal Customers",AND(E305&lt;=2,F305&gt;=3),"At Risk",AND(E305&lt;=2,F305&lt;=2,G305&lt;=2),"Lost",AND(E305&gt;=4,F305&lt;=2),"New/Promising",TRUE,"Needs Attention")</f>
        <v>Loyal Customers</v>
      </c>
      <c r="I305" s="3" t="str">
        <f t="shared" si="8"/>
        <v>Churned</v>
      </c>
      <c r="J305" s="3" t="str">
        <f>_xlfn.XLOOKUP(A305,'Country_Lookup'!$D:$D,'Country_Lookup'!$E:$E)</f>
        <v>Germany</v>
      </c>
    </row>
    <row r="306" spans="1:10" x14ac:dyDescent="0.3">
      <c r="A306">
        <v>12650</v>
      </c>
      <c r="B306">
        <v>3</v>
      </c>
      <c r="C306">
        <v>1</v>
      </c>
      <c r="D306">
        <v>314.44000000000023</v>
      </c>
      <c r="E306" cm="1">
        <f t="array" ref="E306">_xlfn.IFS(B306&lt;=PERCENTILE($B$3:$B$5882,0.2),5,B306&lt;=PERCENTILE($B$3:$B$5882,0.4),4,B306&lt;=PERCENTILE($B$3:$B$5882,0.6),3,B306&lt;=PERCENTILE($B$3:$B$5882,0.8),2,TRUE,1)</f>
        <v>5</v>
      </c>
      <c r="F306" cm="1">
        <f t="array" ref="F306">_xlfn.IFS(C306&lt;=PERCENTILE($C$3:$C$5882,0.2),1,C306&lt;=PERCENTILE($C$3:$C$5882,0.4),2,C306&lt;=PERCENTILE($C$3:$C$5882,0.6),3,C306&lt;=PERCENTILE($C$3:$C$5882,0.8),4,TRUE,5)</f>
        <v>1</v>
      </c>
      <c r="G306" cm="1">
        <f t="array" ref="G306">_xlfn.IFS(D306&lt;=PERCENTILE($D$3:$D$5882,0.2),1,D306&lt;=PERCENTILE($D$3:$D$5882,0.4),2,D306&lt;=PERCENTILE($D$3:$D$5882,0.6),3,D306&lt;=PERCENTILE($D$3:$D$5882,0.8),4,TRUE,5)</f>
        <v>2</v>
      </c>
      <c r="H306" s="3" t="str" cm="1">
        <f t="array" ref="H306">_xlfn.IFS(AND(E306&gt;=4,F306&gt;=4,G306&gt;=4),"Champions",AND(E306&gt;=3,F306&gt;=3,G306&gt;=3),"Loyal Customers",AND(E306&lt;=2,F306&gt;=3),"At Risk",AND(E306&lt;=2,F306&lt;=2,G306&lt;=2),"Lost",AND(E306&gt;=4,F306&lt;=2),"New/Promising",TRUE,"Needs Attention")</f>
        <v>New/Promising</v>
      </c>
      <c r="I306" s="3" t="str">
        <f t="shared" si="8"/>
        <v>Active</v>
      </c>
      <c r="J306" s="3" t="str">
        <f>_xlfn.XLOOKUP(A306,'Country_Lookup'!$D:$D,'Country_Lookup'!$E:$E)</f>
        <v>France</v>
      </c>
    </row>
    <row r="307" spans="1:10" x14ac:dyDescent="0.3">
      <c r="A307">
        <v>12651</v>
      </c>
      <c r="B307">
        <v>334</v>
      </c>
      <c r="C307">
        <v>4</v>
      </c>
      <c r="D307">
        <v>377.74999999999994</v>
      </c>
      <c r="E307" cm="1">
        <f t="array" ref="E307">_xlfn.IFS(B307&lt;=PERCENTILE($B$3:$B$5882,0.2),5,B307&lt;=PERCENTILE($B$3:$B$5882,0.4),4,B307&lt;=PERCENTILE($B$3:$B$5882,0.6),3,B307&lt;=PERCENTILE($B$3:$B$5882,0.8),2,TRUE,1)</f>
        <v>2</v>
      </c>
      <c r="F307" cm="1">
        <f t="array" ref="F307">_xlfn.IFS(C307&lt;=PERCENTILE($C$3:$C$5882,0.2),1,C307&lt;=PERCENTILE($C$3:$C$5882,0.4),2,C307&lt;=PERCENTILE($C$3:$C$5882,0.6),3,C307&lt;=PERCENTILE($C$3:$C$5882,0.8),4,TRUE,5)</f>
        <v>3</v>
      </c>
      <c r="G307" cm="1">
        <f t="array" ref="G307">_xlfn.IFS(D307&lt;=PERCENTILE($D$3:$D$5882,0.2),1,D307&lt;=PERCENTILE($D$3:$D$5882,0.4),2,D307&lt;=PERCENTILE($D$3:$D$5882,0.6),3,D307&lt;=PERCENTILE($D$3:$D$5882,0.8),4,TRUE,5)</f>
        <v>2</v>
      </c>
      <c r="H307" s="3" t="str" cm="1">
        <f t="array" ref="H307">_xlfn.IFS(AND(E307&gt;=4,F307&gt;=4,G307&gt;=4),"Champions",AND(E307&gt;=3,F307&gt;=3,G307&gt;=3),"Loyal Customers",AND(E307&lt;=2,F307&gt;=3),"At Risk",AND(E307&lt;=2,F307&lt;=2,G307&lt;=2),"Lost",AND(E307&gt;=4,F307&lt;=2),"New/Promising",TRUE,"Needs Attention")</f>
        <v>At Risk</v>
      </c>
      <c r="I307" s="3" t="str">
        <f t="shared" si="8"/>
        <v>Churned</v>
      </c>
      <c r="J307" s="3" t="str">
        <f>_xlfn.XLOOKUP(A307,'Country_Lookup'!$D:$D,'Country_Lookup'!$E:$E)</f>
        <v>France</v>
      </c>
    </row>
    <row r="308" spans="1:10" x14ac:dyDescent="0.3">
      <c r="A308">
        <v>12652</v>
      </c>
      <c r="B308">
        <v>331</v>
      </c>
      <c r="C308">
        <v>2</v>
      </c>
      <c r="D308">
        <v>1017.0299999999994</v>
      </c>
      <c r="E308" cm="1">
        <f t="array" ref="E308">_xlfn.IFS(B308&lt;=PERCENTILE($B$3:$B$5882,0.2),5,B308&lt;=PERCENTILE($B$3:$B$5882,0.4),4,B308&lt;=PERCENTILE($B$3:$B$5882,0.6),3,B308&lt;=PERCENTILE($B$3:$B$5882,0.8),2,TRUE,1)</f>
        <v>2</v>
      </c>
      <c r="F308" cm="1">
        <f t="array" ref="F308">_xlfn.IFS(C308&lt;=PERCENTILE($C$3:$C$5882,0.2),1,C308&lt;=PERCENTILE($C$3:$C$5882,0.4),2,C308&lt;=PERCENTILE($C$3:$C$5882,0.6),3,C308&lt;=PERCENTILE($C$3:$C$5882,0.8),4,TRUE,5)</f>
        <v>2</v>
      </c>
      <c r="G308" cm="1">
        <f t="array" ref="G308">_xlfn.IFS(D308&lt;=PERCENTILE($D$3:$D$5882,0.2),1,D308&lt;=PERCENTILE($D$3:$D$5882,0.4),2,D308&lt;=PERCENTILE($D$3:$D$5882,0.6),3,D308&lt;=PERCENTILE($D$3:$D$5882,0.8),4,TRUE,5)</f>
        <v>3</v>
      </c>
      <c r="H308" s="3" t="str" cm="1">
        <f t="array" ref="H308">_xlfn.IFS(AND(E308&gt;=4,F308&gt;=4,G308&gt;=4),"Champions",AND(E308&gt;=3,F308&gt;=3,G308&gt;=3),"Loyal Customers",AND(E308&lt;=2,F308&gt;=3),"At Risk",AND(E308&lt;=2,F308&lt;=2,G308&lt;=2),"Lost",AND(E308&gt;=4,F308&lt;=2),"New/Promising",TRUE,"Needs Attention")</f>
        <v>Needs Attention</v>
      </c>
      <c r="I308" s="3" t="str">
        <f t="shared" si="8"/>
        <v>Churned</v>
      </c>
      <c r="J308" s="3" t="str">
        <f>_xlfn.XLOOKUP(A308,'Country_Lookup'!$D:$D,'Country_Lookup'!$E:$E)</f>
        <v>France</v>
      </c>
    </row>
    <row r="309" spans="1:10" x14ac:dyDescent="0.3">
      <c r="A309">
        <v>12653</v>
      </c>
      <c r="B309">
        <v>148</v>
      </c>
      <c r="C309">
        <v>3</v>
      </c>
      <c r="D309">
        <v>4160.83</v>
      </c>
      <c r="E309" cm="1">
        <f t="array" ref="E309">_xlfn.IFS(B309&lt;=PERCENTILE($B$3:$B$5882,0.2),5,B309&lt;=PERCENTILE($B$3:$B$5882,0.4),4,B309&lt;=PERCENTILE($B$3:$B$5882,0.6),3,B309&lt;=PERCENTILE($B$3:$B$5882,0.8),2,TRUE,1)</f>
        <v>3</v>
      </c>
      <c r="F309" cm="1">
        <f t="array" ref="F309">_xlfn.IFS(C309&lt;=PERCENTILE($C$3:$C$5882,0.2),1,C309&lt;=PERCENTILE($C$3:$C$5882,0.4),2,C309&lt;=PERCENTILE($C$3:$C$5882,0.6),3,C309&lt;=PERCENTILE($C$3:$C$5882,0.8),4,TRUE,5)</f>
        <v>3</v>
      </c>
      <c r="G309" cm="1">
        <f t="array" ref="G309">_xlfn.IFS(D309&lt;=PERCENTILE($D$3:$D$5882,0.2),1,D309&lt;=PERCENTILE($D$3:$D$5882,0.4),2,D309&lt;=PERCENTILE($D$3:$D$5882,0.6),3,D309&lt;=PERCENTILE($D$3:$D$5882,0.8),4,TRUE,5)</f>
        <v>5</v>
      </c>
      <c r="H309" s="3" t="str" cm="1">
        <f t="array" ref="H309">_xlfn.IFS(AND(E309&gt;=4,F309&gt;=4,G309&gt;=4),"Champions",AND(E309&gt;=3,F309&gt;=3,G309&gt;=3),"Loyal Customers",AND(E309&lt;=2,F309&gt;=3),"At Risk",AND(E309&lt;=2,F309&lt;=2,G309&lt;=2),"Lost",AND(E309&gt;=4,F309&lt;=2),"New/Promising",TRUE,"Needs Attention")</f>
        <v>Loyal Customers</v>
      </c>
      <c r="I309" s="3" t="str">
        <f t="shared" si="8"/>
        <v>Churned</v>
      </c>
      <c r="J309" s="3" t="str">
        <f>_xlfn.XLOOKUP(A309,'Country_Lookup'!$D:$D,'Country_Lookup'!$E:$E)</f>
        <v>Israel</v>
      </c>
    </row>
    <row r="310" spans="1:10" x14ac:dyDescent="0.3">
      <c r="A310">
        <v>12654</v>
      </c>
      <c r="B310">
        <v>10</v>
      </c>
      <c r="C310">
        <v>5</v>
      </c>
      <c r="D310">
        <v>601.97999999999968</v>
      </c>
      <c r="E310" cm="1">
        <f t="array" ref="E310">_xlfn.IFS(B310&lt;=PERCENTILE($B$3:$B$5882,0.2),5,B310&lt;=PERCENTILE($B$3:$B$5882,0.4),4,B310&lt;=PERCENTILE($B$3:$B$5882,0.6),3,B310&lt;=PERCENTILE($B$3:$B$5882,0.8),2,TRUE,1)</f>
        <v>5</v>
      </c>
      <c r="F310" cm="1">
        <f t="array" ref="F310">_xlfn.IFS(C310&lt;=PERCENTILE($C$3:$C$5882,0.2),1,C310&lt;=PERCENTILE($C$3:$C$5882,0.4),2,C310&lt;=PERCENTILE($C$3:$C$5882,0.6),3,C310&lt;=PERCENTILE($C$3:$C$5882,0.8),4,TRUE,5)</f>
        <v>4</v>
      </c>
      <c r="G310" cm="1">
        <f t="array" ref="G310">_xlfn.IFS(D310&lt;=PERCENTILE($D$3:$D$5882,0.2),1,D310&lt;=PERCENTILE($D$3:$D$5882,0.4),2,D310&lt;=PERCENTILE($D$3:$D$5882,0.6),3,D310&lt;=PERCENTILE($D$3:$D$5882,0.8),4,TRUE,5)</f>
        <v>2</v>
      </c>
      <c r="H310" s="3" t="str" cm="1">
        <f t="array" ref="H310">_xlfn.IFS(AND(E310&gt;=4,F310&gt;=4,G310&gt;=4),"Champions",AND(E310&gt;=3,F310&gt;=3,G310&gt;=3),"Loyal Customers",AND(E310&lt;=2,F310&gt;=3),"At Risk",AND(E310&lt;=2,F310&lt;=2,G310&lt;=2),"Lost",AND(E310&gt;=4,F310&lt;=2),"New/Promising",TRUE,"Needs Attention")</f>
        <v>Needs Attention</v>
      </c>
      <c r="I310" s="3" t="str">
        <f t="shared" si="8"/>
        <v>Active</v>
      </c>
      <c r="J310" s="3" t="str">
        <f>_xlfn.XLOOKUP(A310,'Country_Lookup'!$D:$D,'Country_Lookup'!$E:$E)</f>
        <v>Germany</v>
      </c>
    </row>
    <row r="311" spans="1:10" x14ac:dyDescent="0.3">
      <c r="A311">
        <v>12655</v>
      </c>
      <c r="B311">
        <v>423</v>
      </c>
      <c r="C311">
        <v>1</v>
      </c>
      <c r="D311">
        <v>261.34999999999991</v>
      </c>
      <c r="E311" cm="1">
        <f t="array" ref="E311">_xlfn.IFS(B311&lt;=PERCENTILE($B$3:$B$5882,0.2),5,B311&lt;=PERCENTILE($B$3:$B$5882,0.4),4,B311&lt;=PERCENTILE($B$3:$B$5882,0.6),3,B311&lt;=PERCENTILE($B$3:$B$5882,0.8),2,TRUE,1)</f>
        <v>1</v>
      </c>
      <c r="F311" cm="1">
        <f t="array" ref="F311">_xlfn.IFS(C311&lt;=PERCENTILE($C$3:$C$5882,0.2),1,C311&lt;=PERCENTILE($C$3:$C$5882,0.4),2,C311&lt;=PERCENTILE($C$3:$C$5882,0.6),3,C311&lt;=PERCENTILE($C$3:$C$5882,0.8),4,TRUE,5)</f>
        <v>1</v>
      </c>
      <c r="G311" cm="1">
        <f t="array" ref="G311">_xlfn.IFS(D311&lt;=PERCENTILE($D$3:$D$5882,0.2),1,D311&lt;=PERCENTILE($D$3:$D$5882,0.4),2,D311&lt;=PERCENTILE($D$3:$D$5882,0.6),3,D311&lt;=PERCENTILE($D$3:$D$5882,0.8),4,TRUE,5)</f>
        <v>1</v>
      </c>
      <c r="H311" s="3" t="str" cm="1">
        <f t="array" ref="H311">_xlfn.IFS(AND(E311&gt;=4,F311&gt;=4,G311&gt;=4),"Champions",AND(E311&gt;=3,F311&gt;=3,G311&gt;=3),"Loyal Customers",AND(E311&lt;=2,F311&gt;=3),"At Risk",AND(E311&lt;=2,F311&lt;=2,G311&lt;=2),"Lost",AND(E311&gt;=4,F311&lt;=2),"New/Promising",TRUE,"Needs Attention")</f>
        <v>Lost</v>
      </c>
      <c r="I311" s="3" t="str">
        <f t="shared" si="8"/>
        <v>Churned</v>
      </c>
      <c r="J311" s="3" t="str">
        <f>_xlfn.XLOOKUP(A311,'Country_Lookup'!$D:$D,'Country_Lookup'!$E:$E)</f>
        <v>France</v>
      </c>
    </row>
    <row r="312" spans="1:10" x14ac:dyDescent="0.3">
      <c r="A312">
        <v>12656</v>
      </c>
      <c r="B312">
        <v>17</v>
      </c>
      <c r="C312">
        <v>8</v>
      </c>
      <c r="D312">
        <v>6407.8300000000127</v>
      </c>
      <c r="E312" cm="1">
        <f t="array" ref="E312">_xlfn.IFS(B312&lt;=PERCENTILE($B$3:$B$5882,0.2),5,B312&lt;=PERCENTILE($B$3:$B$5882,0.4),4,B312&lt;=PERCENTILE($B$3:$B$5882,0.6),3,B312&lt;=PERCENTILE($B$3:$B$5882,0.8),2,TRUE,1)</f>
        <v>5</v>
      </c>
      <c r="F312" cm="1">
        <f t="array" ref="F312">_xlfn.IFS(C312&lt;=PERCENTILE($C$3:$C$5882,0.2),1,C312&lt;=PERCENTILE($C$3:$C$5882,0.4),2,C312&lt;=PERCENTILE($C$3:$C$5882,0.6),3,C312&lt;=PERCENTILE($C$3:$C$5882,0.8),4,TRUE,5)</f>
        <v>4</v>
      </c>
      <c r="G312" cm="1">
        <f t="array" ref="G312">_xlfn.IFS(D312&lt;=PERCENTILE($D$3:$D$5882,0.2),1,D312&lt;=PERCENTILE($D$3:$D$5882,0.4),2,D312&lt;=PERCENTILE($D$3:$D$5882,0.6),3,D312&lt;=PERCENTILE($D$3:$D$5882,0.8),4,TRUE,5)</f>
        <v>5</v>
      </c>
      <c r="H312" s="3" t="str" cm="1">
        <f t="array" ref="H312">_xlfn.IFS(AND(E312&gt;=4,F312&gt;=4,G312&gt;=4),"Champions",AND(E312&gt;=3,F312&gt;=3,G312&gt;=3),"Loyal Customers",AND(E312&lt;=2,F312&gt;=3),"At Risk",AND(E312&lt;=2,F312&lt;=2,G312&lt;=2),"Lost",AND(E312&gt;=4,F312&lt;=2),"New/Promising",TRUE,"Needs Attention")</f>
        <v>Champions</v>
      </c>
      <c r="I312" s="3" t="str">
        <f t="shared" si="8"/>
        <v>Active</v>
      </c>
      <c r="J312" s="3" t="str">
        <f>_xlfn.XLOOKUP(A312,'Country_Lookup'!$D:$D,'Country_Lookup'!$E:$E)</f>
        <v>France</v>
      </c>
    </row>
    <row r="313" spans="1:10" x14ac:dyDescent="0.3">
      <c r="A313">
        <v>12657</v>
      </c>
      <c r="B313">
        <v>11</v>
      </c>
      <c r="C313">
        <v>4</v>
      </c>
      <c r="D313">
        <v>1643.1800000000017</v>
      </c>
      <c r="E313" cm="1">
        <f t="array" ref="E313">_xlfn.IFS(B313&lt;=PERCENTILE($B$3:$B$5882,0.2),5,B313&lt;=PERCENTILE($B$3:$B$5882,0.4),4,B313&lt;=PERCENTILE($B$3:$B$5882,0.6),3,B313&lt;=PERCENTILE($B$3:$B$5882,0.8),2,TRUE,1)</f>
        <v>5</v>
      </c>
      <c r="F313" cm="1">
        <f t="array" ref="F313">_xlfn.IFS(C313&lt;=PERCENTILE($C$3:$C$5882,0.2),1,C313&lt;=PERCENTILE($C$3:$C$5882,0.4),2,C313&lt;=PERCENTILE($C$3:$C$5882,0.6),3,C313&lt;=PERCENTILE($C$3:$C$5882,0.8),4,TRUE,5)</f>
        <v>3</v>
      </c>
      <c r="G313" cm="1">
        <f t="array" ref="G313">_xlfn.IFS(D313&lt;=PERCENTILE($D$3:$D$5882,0.2),1,D313&lt;=PERCENTILE($D$3:$D$5882,0.4),2,D313&lt;=PERCENTILE($D$3:$D$5882,0.6),3,D313&lt;=PERCENTILE($D$3:$D$5882,0.8),4,TRUE,5)</f>
        <v>4</v>
      </c>
      <c r="H313" s="3" t="str" cm="1">
        <f t="array" ref="H313">_xlfn.IFS(AND(E313&gt;=4,F313&gt;=4,G313&gt;=4),"Champions",AND(E313&gt;=3,F313&gt;=3,G313&gt;=3),"Loyal Customers",AND(E313&lt;=2,F313&gt;=3),"At Risk",AND(E313&lt;=2,F313&lt;=2,G313&lt;=2),"Lost",AND(E313&gt;=4,F313&lt;=2),"New/Promising",TRUE,"Needs Attention")</f>
        <v>Loyal Customers</v>
      </c>
      <c r="I313" s="3" t="str">
        <f t="shared" si="8"/>
        <v>Active</v>
      </c>
      <c r="J313" s="3" t="str">
        <f>_xlfn.XLOOKUP(A313,'Country_Lookup'!$D:$D,'Country_Lookup'!$E:$E)</f>
        <v>France</v>
      </c>
    </row>
    <row r="314" spans="1:10" x14ac:dyDescent="0.3">
      <c r="A314">
        <v>12658</v>
      </c>
      <c r="B314">
        <v>18</v>
      </c>
      <c r="C314">
        <v>1</v>
      </c>
      <c r="D314">
        <v>686.04999999999961</v>
      </c>
      <c r="E314" cm="1">
        <f t="array" ref="E314">_xlfn.IFS(B314&lt;=PERCENTILE($B$3:$B$5882,0.2),5,B314&lt;=PERCENTILE($B$3:$B$5882,0.4),4,B314&lt;=PERCENTILE($B$3:$B$5882,0.6),3,B314&lt;=PERCENTILE($B$3:$B$5882,0.8),2,TRUE,1)</f>
        <v>5</v>
      </c>
      <c r="F314" cm="1">
        <f t="array" ref="F314">_xlfn.IFS(C314&lt;=PERCENTILE($C$3:$C$5882,0.2),1,C314&lt;=PERCENTILE($C$3:$C$5882,0.4),2,C314&lt;=PERCENTILE($C$3:$C$5882,0.6),3,C314&lt;=PERCENTILE($C$3:$C$5882,0.8),4,TRUE,5)</f>
        <v>1</v>
      </c>
      <c r="G314" cm="1">
        <f t="array" ref="G314">_xlfn.IFS(D314&lt;=PERCENTILE($D$3:$D$5882,0.2),1,D314&lt;=PERCENTILE($D$3:$D$5882,0.4),2,D314&lt;=PERCENTILE($D$3:$D$5882,0.6),3,D314&lt;=PERCENTILE($D$3:$D$5882,0.8),4,TRUE,5)</f>
        <v>3</v>
      </c>
      <c r="H314" s="3" t="str" cm="1">
        <f t="array" ref="H314">_xlfn.IFS(AND(E314&gt;=4,F314&gt;=4,G314&gt;=4),"Champions",AND(E314&gt;=3,F314&gt;=3,G314&gt;=3),"Loyal Customers",AND(E314&lt;=2,F314&gt;=3),"At Risk",AND(E314&lt;=2,F314&lt;=2,G314&lt;=2),"Lost",AND(E314&gt;=4,F314&lt;=2),"New/Promising",TRUE,"Needs Attention")</f>
        <v>New/Promising</v>
      </c>
      <c r="I314" s="3" t="str">
        <f t="shared" si="8"/>
        <v>Active</v>
      </c>
      <c r="J314" s="3" t="str">
        <f>_xlfn.XLOOKUP(A314,'Country_Lookup'!$D:$D,'Country_Lookup'!$E:$E)</f>
        <v>Germany</v>
      </c>
    </row>
    <row r="315" spans="1:10" x14ac:dyDescent="0.3">
      <c r="A315">
        <v>12659</v>
      </c>
      <c r="B315">
        <v>29</v>
      </c>
      <c r="C315">
        <v>1</v>
      </c>
      <c r="D315">
        <v>91.68</v>
      </c>
      <c r="E315" cm="1">
        <f t="array" ref="E315">_xlfn.IFS(B315&lt;=PERCENTILE($B$3:$B$5882,0.2),5,B315&lt;=PERCENTILE($B$3:$B$5882,0.4),4,B315&lt;=PERCENTILE($B$3:$B$5882,0.6),3,B315&lt;=PERCENTILE($B$3:$B$5882,0.8),2,TRUE,1)</f>
        <v>4</v>
      </c>
      <c r="F315" cm="1">
        <f t="array" ref="F315">_xlfn.IFS(C315&lt;=PERCENTILE($C$3:$C$5882,0.2),1,C315&lt;=PERCENTILE($C$3:$C$5882,0.4),2,C315&lt;=PERCENTILE($C$3:$C$5882,0.6),3,C315&lt;=PERCENTILE($C$3:$C$5882,0.8),4,TRUE,5)</f>
        <v>1</v>
      </c>
      <c r="G315" cm="1">
        <f t="array" ref="G315">_xlfn.IFS(D315&lt;=PERCENTILE($D$3:$D$5882,0.2),1,D315&lt;=PERCENTILE($D$3:$D$5882,0.4),2,D315&lt;=PERCENTILE($D$3:$D$5882,0.6),3,D315&lt;=PERCENTILE($D$3:$D$5882,0.8),4,TRUE,5)</f>
        <v>1</v>
      </c>
      <c r="H315" s="3" t="str" cm="1">
        <f t="array" ref="H315">_xlfn.IFS(AND(E315&gt;=4,F315&gt;=4,G315&gt;=4),"Champions",AND(E315&gt;=3,F315&gt;=3,G315&gt;=3),"Loyal Customers",AND(E315&lt;=2,F315&gt;=3),"At Risk",AND(E315&lt;=2,F315&lt;=2,G315&lt;=2),"Lost",AND(E315&gt;=4,F315&lt;=2),"New/Promising",TRUE,"Needs Attention")</f>
        <v>New/Promising</v>
      </c>
      <c r="I315" s="3" t="str">
        <f t="shared" si="8"/>
        <v>Active</v>
      </c>
      <c r="J315" s="3" t="str">
        <f>_xlfn.XLOOKUP(A315,'Country_Lookup'!$D:$D,'Country_Lookup'!$E:$E)</f>
        <v>France</v>
      </c>
    </row>
    <row r="316" spans="1:10" x14ac:dyDescent="0.3">
      <c r="A316">
        <v>12660</v>
      </c>
      <c r="B316">
        <v>11</v>
      </c>
      <c r="C316">
        <v>1</v>
      </c>
      <c r="D316">
        <v>245.09999999999994</v>
      </c>
      <c r="E316" cm="1">
        <f t="array" ref="E316">_xlfn.IFS(B316&lt;=PERCENTILE($B$3:$B$5882,0.2),5,B316&lt;=PERCENTILE($B$3:$B$5882,0.4),4,B316&lt;=PERCENTILE($B$3:$B$5882,0.6),3,B316&lt;=PERCENTILE($B$3:$B$5882,0.8),2,TRUE,1)</f>
        <v>5</v>
      </c>
      <c r="F316" cm="1">
        <f t="array" ref="F316">_xlfn.IFS(C316&lt;=PERCENTILE($C$3:$C$5882,0.2),1,C316&lt;=PERCENTILE($C$3:$C$5882,0.4),2,C316&lt;=PERCENTILE($C$3:$C$5882,0.6),3,C316&lt;=PERCENTILE($C$3:$C$5882,0.8),4,TRUE,5)</f>
        <v>1</v>
      </c>
      <c r="G316" cm="1">
        <f t="array" ref="G316">_xlfn.IFS(D316&lt;=PERCENTILE($D$3:$D$5882,0.2),1,D316&lt;=PERCENTILE($D$3:$D$5882,0.4),2,D316&lt;=PERCENTILE($D$3:$D$5882,0.6),3,D316&lt;=PERCENTILE($D$3:$D$5882,0.8),4,TRUE,5)</f>
        <v>1</v>
      </c>
      <c r="H316" s="3" t="str" cm="1">
        <f t="array" ref="H316">_xlfn.IFS(AND(E316&gt;=4,F316&gt;=4,G316&gt;=4),"Champions",AND(E316&gt;=3,F316&gt;=3,G316&gt;=3),"Loyal Customers",AND(E316&lt;=2,F316&gt;=3),"At Risk",AND(E316&lt;=2,F316&lt;=2,G316&lt;=2),"Lost",AND(E316&gt;=4,F316&lt;=2),"New/Promising",TRUE,"Needs Attention")</f>
        <v>New/Promising</v>
      </c>
      <c r="I316" s="3" t="str">
        <f t="shared" si="8"/>
        <v>Active</v>
      </c>
      <c r="J316" s="3" t="str">
        <f>_xlfn.XLOOKUP(A316,'Country_Lookup'!$D:$D,'Country_Lookup'!$E:$E)</f>
        <v>France</v>
      </c>
    </row>
    <row r="317" spans="1:10" x14ac:dyDescent="0.3">
      <c r="A317">
        <v>12661</v>
      </c>
      <c r="B317">
        <v>436</v>
      </c>
      <c r="C317">
        <v>1</v>
      </c>
      <c r="D317">
        <v>162.00000000000003</v>
      </c>
      <c r="E317" cm="1">
        <f t="array" ref="E317">_xlfn.IFS(B317&lt;=PERCENTILE($B$3:$B$5882,0.2),5,B317&lt;=PERCENTILE($B$3:$B$5882,0.4),4,B317&lt;=PERCENTILE($B$3:$B$5882,0.6),3,B317&lt;=PERCENTILE($B$3:$B$5882,0.8),2,TRUE,1)</f>
        <v>1</v>
      </c>
      <c r="F317" cm="1">
        <f t="array" ref="F317">_xlfn.IFS(C317&lt;=PERCENTILE($C$3:$C$5882,0.2),1,C317&lt;=PERCENTILE($C$3:$C$5882,0.4),2,C317&lt;=PERCENTILE($C$3:$C$5882,0.6),3,C317&lt;=PERCENTILE($C$3:$C$5882,0.8),4,TRUE,5)</f>
        <v>1</v>
      </c>
      <c r="G317" cm="1">
        <f t="array" ref="G317">_xlfn.IFS(D317&lt;=PERCENTILE($D$3:$D$5882,0.2),1,D317&lt;=PERCENTILE($D$3:$D$5882,0.4),2,D317&lt;=PERCENTILE($D$3:$D$5882,0.6),3,D317&lt;=PERCENTILE($D$3:$D$5882,0.8),4,TRUE,5)</f>
        <v>1</v>
      </c>
      <c r="H317" s="3" t="str" cm="1">
        <f t="array" ref="H317">_xlfn.IFS(AND(E317&gt;=4,F317&gt;=4,G317&gt;=4),"Champions",AND(E317&gt;=3,F317&gt;=3,G317&gt;=3),"Loyal Customers",AND(E317&lt;=2,F317&gt;=3),"At Risk",AND(E317&lt;=2,F317&lt;=2,G317&lt;=2),"Lost",AND(E317&gt;=4,F317&lt;=2),"New/Promising",TRUE,"Needs Attention")</f>
        <v>Lost</v>
      </c>
      <c r="I317" s="3" t="str">
        <f t="shared" si="8"/>
        <v>Churned</v>
      </c>
      <c r="J317" s="3" t="str">
        <f>_xlfn.XLOOKUP(A317,'Country_Lookup'!$D:$D,'Country_Lookup'!$E:$E)</f>
        <v>Sweden</v>
      </c>
    </row>
    <row r="318" spans="1:10" x14ac:dyDescent="0.3">
      <c r="A318">
        <v>12662</v>
      </c>
      <c r="B318">
        <v>0</v>
      </c>
      <c r="C318">
        <v>20</v>
      </c>
      <c r="D318">
        <v>6988.020000000015</v>
      </c>
      <c r="E318" cm="1">
        <f t="array" ref="E318">_xlfn.IFS(B318&lt;=PERCENTILE($B$3:$B$5882,0.2),5,B318&lt;=PERCENTILE($B$3:$B$5882,0.4),4,B318&lt;=PERCENTILE($B$3:$B$5882,0.6),3,B318&lt;=PERCENTILE($B$3:$B$5882,0.8),2,TRUE,1)</f>
        <v>5</v>
      </c>
      <c r="F318" cm="1">
        <f t="array" ref="F318">_xlfn.IFS(C318&lt;=PERCENTILE($C$3:$C$5882,0.2),1,C318&lt;=PERCENTILE($C$3:$C$5882,0.4),2,C318&lt;=PERCENTILE($C$3:$C$5882,0.6),3,C318&lt;=PERCENTILE($C$3:$C$5882,0.8),4,TRUE,5)</f>
        <v>5</v>
      </c>
      <c r="G318" cm="1">
        <f t="array" ref="G318">_xlfn.IFS(D318&lt;=PERCENTILE($D$3:$D$5882,0.2),1,D318&lt;=PERCENTILE($D$3:$D$5882,0.4),2,D318&lt;=PERCENTILE($D$3:$D$5882,0.6),3,D318&lt;=PERCENTILE($D$3:$D$5882,0.8),4,TRUE,5)</f>
        <v>5</v>
      </c>
      <c r="H318" s="3" t="str" cm="1">
        <f t="array" ref="H318">_xlfn.IFS(AND(E318&gt;=4,F318&gt;=4,G318&gt;=4),"Champions",AND(E318&gt;=3,F318&gt;=3,G318&gt;=3),"Loyal Customers",AND(E318&lt;=2,F318&gt;=3),"At Risk",AND(E318&lt;=2,F318&lt;=2,G318&lt;=2),"Lost",AND(E318&gt;=4,F318&lt;=2),"New/Promising",TRUE,"Needs Attention")</f>
        <v>Champions</v>
      </c>
      <c r="I318" s="3" t="str">
        <f t="shared" si="8"/>
        <v>Active</v>
      </c>
      <c r="J318" s="3" t="str">
        <f>_xlfn.XLOOKUP(A318,'Country_Lookup'!$D:$D,'Country_Lookup'!$E:$E)</f>
        <v>Germany</v>
      </c>
    </row>
    <row r="319" spans="1:10" x14ac:dyDescent="0.3">
      <c r="A319">
        <v>12663</v>
      </c>
      <c r="B319">
        <v>624</v>
      </c>
      <c r="C319">
        <v>2</v>
      </c>
      <c r="D319">
        <v>239.40000000000003</v>
      </c>
      <c r="E319" cm="1">
        <f t="array" ref="E319">_xlfn.IFS(B319&lt;=PERCENTILE($B$3:$B$5882,0.2),5,B319&lt;=PERCENTILE($B$3:$B$5882,0.4),4,B319&lt;=PERCENTILE($B$3:$B$5882,0.6),3,B319&lt;=PERCENTILE($B$3:$B$5882,0.8),2,TRUE,1)</f>
        <v>1</v>
      </c>
      <c r="F319" cm="1">
        <f t="array" ref="F319">_xlfn.IFS(C319&lt;=PERCENTILE($C$3:$C$5882,0.2),1,C319&lt;=PERCENTILE($C$3:$C$5882,0.4),2,C319&lt;=PERCENTILE($C$3:$C$5882,0.6),3,C319&lt;=PERCENTILE($C$3:$C$5882,0.8),4,TRUE,5)</f>
        <v>2</v>
      </c>
      <c r="G319" cm="1">
        <f t="array" ref="G319">_xlfn.IFS(D319&lt;=PERCENTILE($D$3:$D$5882,0.2),1,D319&lt;=PERCENTILE($D$3:$D$5882,0.4),2,D319&lt;=PERCENTILE($D$3:$D$5882,0.6),3,D319&lt;=PERCENTILE($D$3:$D$5882,0.8),4,TRUE,5)</f>
        <v>1</v>
      </c>
      <c r="H319" s="3" t="str" cm="1">
        <f t="array" ref="H319">_xlfn.IFS(AND(E319&gt;=4,F319&gt;=4,G319&gt;=4),"Champions",AND(E319&gt;=3,F319&gt;=3,G319&gt;=3),"Loyal Customers",AND(E319&lt;=2,F319&gt;=3),"At Risk",AND(E319&lt;=2,F319&lt;=2,G319&lt;=2),"Lost",AND(E319&gt;=4,F319&lt;=2),"New/Promising",TRUE,"Needs Attention")</f>
        <v>Lost</v>
      </c>
      <c r="I319" s="3" t="str">
        <f t="shared" si="8"/>
        <v>Churned</v>
      </c>
      <c r="J319" s="3" t="str">
        <f>_xlfn.XLOOKUP(A319,'Country_Lookup'!$D:$D,'Country_Lookup'!$E:$E)</f>
        <v>Germany</v>
      </c>
    </row>
    <row r="320" spans="1:10" x14ac:dyDescent="0.3">
      <c r="A320">
        <v>12664</v>
      </c>
      <c r="B320">
        <v>8</v>
      </c>
      <c r="C320">
        <v>11</v>
      </c>
      <c r="D320">
        <v>6070.0400000000045</v>
      </c>
      <c r="E320" cm="1">
        <f t="array" ref="E320">_xlfn.IFS(B320&lt;=PERCENTILE($B$3:$B$5882,0.2),5,B320&lt;=PERCENTILE($B$3:$B$5882,0.4),4,B320&lt;=PERCENTILE($B$3:$B$5882,0.6),3,B320&lt;=PERCENTILE($B$3:$B$5882,0.8),2,TRUE,1)</f>
        <v>5</v>
      </c>
      <c r="F320" cm="1">
        <f t="array" ref="F320">_xlfn.IFS(C320&lt;=PERCENTILE($C$3:$C$5882,0.2),1,C320&lt;=PERCENTILE($C$3:$C$5882,0.4),2,C320&lt;=PERCENTILE($C$3:$C$5882,0.6),3,C320&lt;=PERCENTILE($C$3:$C$5882,0.8),4,TRUE,5)</f>
        <v>5</v>
      </c>
      <c r="G320" cm="1">
        <f t="array" ref="G320">_xlfn.IFS(D320&lt;=PERCENTILE($D$3:$D$5882,0.2),1,D320&lt;=PERCENTILE($D$3:$D$5882,0.4),2,D320&lt;=PERCENTILE($D$3:$D$5882,0.6),3,D320&lt;=PERCENTILE($D$3:$D$5882,0.8),4,TRUE,5)</f>
        <v>5</v>
      </c>
      <c r="H320" s="3" t="str" cm="1">
        <f t="array" ref="H320">_xlfn.IFS(AND(E320&gt;=4,F320&gt;=4,G320&gt;=4),"Champions",AND(E320&gt;=3,F320&gt;=3,G320&gt;=3),"Loyal Customers",AND(E320&lt;=2,F320&gt;=3),"At Risk",AND(E320&lt;=2,F320&lt;=2,G320&lt;=2),"Lost",AND(E320&gt;=4,F320&lt;=2),"New/Promising",TRUE,"Needs Attention")</f>
        <v>Champions</v>
      </c>
      <c r="I320" s="3" t="str">
        <f t="shared" si="8"/>
        <v>Active</v>
      </c>
      <c r="J320" s="3" t="str">
        <f>_xlfn.XLOOKUP(A320,'Country_Lookup'!$D:$D,'Country_Lookup'!$E:$E)</f>
        <v>Finland</v>
      </c>
    </row>
    <row r="321" spans="1:10" x14ac:dyDescent="0.3">
      <c r="A321">
        <v>12665</v>
      </c>
      <c r="B321">
        <v>324</v>
      </c>
      <c r="C321">
        <v>3</v>
      </c>
      <c r="D321">
        <v>313.60000000000002</v>
      </c>
      <c r="E321" cm="1">
        <f t="array" ref="E321">_xlfn.IFS(B321&lt;=PERCENTILE($B$3:$B$5882,0.2),5,B321&lt;=PERCENTILE($B$3:$B$5882,0.4),4,B321&lt;=PERCENTILE($B$3:$B$5882,0.6),3,B321&lt;=PERCENTILE($B$3:$B$5882,0.8),2,TRUE,1)</f>
        <v>2</v>
      </c>
      <c r="F321" cm="1">
        <f t="array" ref="F321">_xlfn.IFS(C321&lt;=PERCENTILE($C$3:$C$5882,0.2),1,C321&lt;=PERCENTILE($C$3:$C$5882,0.4),2,C321&lt;=PERCENTILE($C$3:$C$5882,0.6),3,C321&lt;=PERCENTILE($C$3:$C$5882,0.8),4,TRUE,5)</f>
        <v>3</v>
      </c>
      <c r="G321" cm="1">
        <f t="array" ref="G321">_xlfn.IFS(D321&lt;=PERCENTILE($D$3:$D$5882,0.2),1,D321&lt;=PERCENTILE($D$3:$D$5882,0.4),2,D321&lt;=PERCENTILE($D$3:$D$5882,0.6),3,D321&lt;=PERCENTILE($D$3:$D$5882,0.8),4,TRUE,5)</f>
        <v>2</v>
      </c>
      <c r="H321" s="3" t="str" cm="1">
        <f t="array" ref="H321">_xlfn.IFS(AND(E321&gt;=4,F321&gt;=4,G321&gt;=4),"Champions",AND(E321&gt;=3,F321&gt;=3,G321&gt;=3),"Loyal Customers",AND(E321&lt;=2,F321&gt;=3),"At Risk",AND(E321&lt;=2,F321&lt;=2,G321&lt;=2),"Lost",AND(E321&gt;=4,F321&lt;=2),"New/Promising",TRUE,"Needs Attention")</f>
        <v>At Risk</v>
      </c>
      <c r="I321" s="3" t="str">
        <f t="shared" si="8"/>
        <v>Churned</v>
      </c>
      <c r="J321" s="3" t="str">
        <f>_xlfn.XLOOKUP(A321,'Country_Lookup'!$D:$D,'Country_Lookup'!$E:$E)</f>
        <v>Germany</v>
      </c>
    </row>
    <row r="322" spans="1:10" x14ac:dyDescent="0.3">
      <c r="A322">
        <v>12666</v>
      </c>
      <c r="B322">
        <v>394</v>
      </c>
      <c r="C322">
        <v>1</v>
      </c>
      <c r="D322">
        <v>1248.4199999999992</v>
      </c>
      <c r="E322" cm="1">
        <f t="array" ref="E322">_xlfn.IFS(B322&lt;=PERCENTILE($B$3:$B$5882,0.2),5,B322&lt;=PERCENTILE($B$3:$B$5882,0.4),4,B322&lt;=PERCENTILE($B$3:$B$5882,0.6),3,B322&lt;=PERCENTILE($B$3:$B$5882,0.8),2,TRUE,1)</f>
        <v>2</v>
      </c>
      <c r="F322" cm="1">
        <f t="array" ref="F322">_xlfn.IFS(C322&lt;=PERCENTILE($C$3:$C$5882,0.2),1,C322&lt;=PERCENTILE($C$3:$C$5882,0.4),2,C322&lt;=PERCENTILE($C$3:$C$5882,0.6),3,C322&lt;=PERCENTILE($C$3:$C$5882,0.8),4,TRUE,5)</f>
        <v>1</v>
      </c>
      <c r="G322" cm="1">
        <f t="array" ref="G322">_xlfn.IFS(D322&lt;=PERCENTILE($D$3:$D$5882,0.2),1,D322&lt;=PERCENTILE($D$3:$D$5882,0.4),2,D322&lt;=PERCENTILE($D$3:$D$5882,0.6),3,D322&lt;=PERCENTILE($D$3:$D$5882,0.8),4,TRUE,5)</f>
        <v>3</v>
      </c>
      <c r="H322" s="3" t="str" cm="1">
        <f t="array" ref="H322">_xlfn.IFS(AND(E322&gt;=4,F322&gt;=4,G322&gt;=4),"Champions",AND(E322&gt;=3,F322&gt;=3,G322&gt;=3),"Loyal Customers",AND(E322&lt;=2,F322&gt;=3),"At Risk",AND(E322&lt;=2,F322&lt;=2,G322&lt;=2),"Lost",AND(E322&gt;=4,F322&lt;=2),"New/Promising",TRUE,"Needs Attention")</f>
        <v>Needs Attention</v>
      </c>
      <c r="I322" s="3" t="str">
        <f t="shared" si="8"/>
        <v>Churned</v>
      </c>
      <c r="J322" s="3" t="str">
        <f>_xlfn.XLOOKUP(A322,'Country_Lookup'!$D:$D,'Country_Lookup'!$E:$E)</f>
        <v>Israel</v>
      </c>
    </row>
    <row r="323" spans="1:10" x14ac:dyDescent="0.3">
      <c r="A323">
        <v>12667</v>
      </c>
      <c r="B323">
        <v>58</v>
      </c>
      <c r="C323">
        <v>1</v>
      </c>
      <c r="D323">
        <v>620.12999999999988</v>
      </c>
      <c r="E323" cm="1">
        <f t="array" ref="E323">_xlfn.IFS(B323&lt;=PERCENTILE($B$3:$B$5882,0.2),5,B323&lt;=PERCENTILE($B$3:$B$5882,0.4),4,B323&lt;=PERCENTILE($B$3:$B$5882,0.6),3,B323&lt;=PERCENTILE($B$3:$B$5882,0.8),2,TRUE,1)</f>
        <v>4</v>
      </c>
      <c r="F323" cm="1">
        <f t="array" ref="F323">_xlfn.IFS(C323&lt;=PERCENTILE($C$3:$C$5882,0.2),1,C323&lt;=PERCENTILE($C$3:$C$5882,0.4),2,C323&lt;=PERCENTILE($C$3:$C$5882,0.6),3,C323&lt;=PERCENTILE($C$3:$C$5882,0.8),4,TRUE,5)</f>
        <v>1</v>
      </c>
      <c r="G323" cm="1">
        <f t="array" ref="G323">_xlfn.IFS(D323&lt;=PERCENTILE($D$3:$D$5882,0.2),1,D323&lt;=PERCENTILE($D$3:$D$5882,0.4),2,D323&lt;=PERCENTILE($D$3:$D$5882,0.6),3,D323&lt;=PERCENTILE($D$3:$D$5882,0.8),4,TRUE,5)</f>
        <v>3</v>
      </c>
      <c r="H323" s="3" t="str" cm="1">
        <f t="array" ref="H323">_xlfn.IFS(AND(E323&gt;=4,F323&gt;=4,G323&gt;=4),"Champions",AND(E323&gt;=3,F323&gt;=3,G323&gt;=3),"Loyal Customers",AND(E323&lt;=2,F323&gt;=3),"At Risk",AND(E323&lt;=2,F323&lt;=2,G323&lt;=2),"Lost",AND(E323&gt;=4,F323&lt;=2),"New/Promising",TRUE,"Needs Attention")</f>
        <v>New/Promising</v>
      </c>
      <c r="I323" s="3" t="str">
        <f t="shared" ref="I323:I386" si="9">IF(B323&gt;90,"Churned","Active")</f>
        <v>Active</v>
      </c>
      <c r="J323" s="3" t="str">
        <f>_xlfn.XLOOKUP(A323,'Country_Lookup'!$D:$D,'Country_Lookup'!$E:$E)</f>
        <v>Finland</v>
      </c>
    </row>
    <row r="324" spans="1:10" x14ac:dyDescent="0.3">
      <c r="A324">
        <v>12668</v>
      </c>
      <c r="B324">
        <v>11</v>
      </c>
      <c r="C324">
        <v>10</v>
      </c>
      <c r="D324">
        <v>11444.679999999944</v>
      </c>
      <c r="E324" cm="1">
        <f t="array" ref="E324">_xlfn.IFS(B324&lt;=PERCENTILE($B$3:$B$5882,0.2),5,B324&lt;=PERCENTILE($B$3:$B$5882,0.4),4,B324&lt;=PERCENTILE($B$3:$B$5882,0.6),3,B324&lt;=PERCENTILE($B$3:$B$5882,0.8),2,TRUE,1)</f>
        <v>5</v>
      </c>
      <c r="F324" cm="1">
        <f t="array" ref="F324">_xlfn.IFS(C324&lt;=PERCENTILE($C$3:$C$5882,0.2),1,C324&lt;=PERCENTILE($C$3:$C$5882,0.4),2,C324&lt;=PERCENTILE($C$3:$C$5882,0.6),3,C324&lt;=PERCENTILE($C$3:$C$5882,0.8),4,TRUE,5)</f>
        <v>5</v>
      </c>
      <c r="G324" cm="1">
        <f t="array" ref="G324">_xlfn.IFS(D324&lt;=PERCENTILE($D$3:$D$5882,0.2),1,D324&lt;=PERCENTILE($D$3:$D$5882,0.4),2,D324&lt;=PERCENTILE($D$3:$D$5882,0.6),3,D324&lt;=PERCENTILE($D$3:$D$5882,0.8),4,TRUE,5)</f>
        <v>5</v>
      </c>
      <c r="H324" s="3" t="str" cm="1">
        <f t="array" ref="H324">_xlfn.IFS(AND(E324&gt;=4,F324&gt;=4,G324&gt;=4),"Champions",AND(E324&gt;=3,F324&gt;=3,G324&gt;=3),"Loyal Customers",AND(E324&lt;=2,F324&gt;=3),"At Risk",AND(E324&lt;=2,F324&lt;=2,G324&lt;=2),"Lost",AND(E324&gt;=4,F324&lt;=2),"New/Promising",TRUE,"Needs Attention")</f>
        <v>Champions</v>
      </c>
      <c r="I324" s="3" t="str">
        <f t="shared" si="9"/>
        <v>Active</v>
      </c>
      <c r="J324" s="3" t="str">
        <f>_xlfn.XLOOKUP(A324,'Country_Lookup'!$D:$D,'Country_Lookup'!$E:$E)</f>
        <v>Germany</v>
      </c>
    </row>
    <row r="325" spans="1:10" x14ac:dyDescent="0.3">
      <c r="A325">
        <v>12669</v>
      </c>
      <c r="B325">
        <v>150</v>
      </c>
      <c r="C325">
        <v>3</v>
      </c>
      <c r="D325">
        <v>2744.0300000000007</v>
      </c>
      <c r="E325" cm="1">
        <f t="array" ref="E325">_xlfn.IFS(B325&lt;=PERCENTILE($B$3:$B$5882,0.2),5,B325&lt;=PERCENTILE($B$3:$B$5882,0.4),4,B325&lt;=PERCENTILE($B$3:$B$5882,0.6),3,B325&lt;=PERCENTILE($B$3:$B$5882,0.8),2,TRUE,1)</f>
        <v>3</v>
      </c>
      <c r="F325" cm="1">
        <f t="array" ref="F325">_xlfn.IFS(C325&lt;=PERCENTILE($C$3:$C$5882,0.2),1,C325&lt;=PERCENTILE($C$3:$C$5882,0.4),2,C325&lt;=PERCENTILE($C$3:$C$5882,0.6),3,C325&lt;=PERCENTILE($C$3:$C$5882,0.8),4,TRUE,5)</f>
        <v>3</v>
      </c>
      <c r="G325" cm="1">
        <f t="array" ref="G325">_xlfn.IFS(D325&lt;=PERCENTILE($D$3:$D$5882,0.2),1,D325&lt;=PERCENTILE($D$3:$D$5882,0.4),2,D325&lt;=PERCENTILE($D$3:$D$5882,0.6),3,D325&lt;=PERCENTILE($D$3:$D$5882,0.8),4,TRUE,5)</f>
        <v>4</v>
      </c>
      <c r="H325" s="3" t="str" cm="1">
        <f t="array" ref="H325">_xlfn.IFS(AND(E325&gt;=4,F325&gt;=4,G325&gt;=4),"Champions",AND(E325&gt;=3,F325&gt;=3,G325&gt;=3),"Loyal Customers",AND(E325&lt;=2,F325&gt;=3),"At Risk",AND(E325&lt;=2,F325&lt;=2,G325&lt;=2),"Lost",AND(E325&gt;=4,F325&lt;=2),"New/Promising",TRUE,"Needs Attention")</f>
        <v>Loyal Customers</v>
      </c>
      <c r="I325" s="3" t="str">
        <f t="shared" si="9"/>
        <v>Churned</v>
      </c>
      <c r="J325" s="3" t="str">
        <f>_xlfn.XLOOKUP(A325,'Country_Lookup'!$D:$D,'Country_Lookup'!$E:$E)</f>
        <v>France</v>
      </c>
    </row>
    <row r="326" spans="1:10" x14ac:dyDescent="0.3">
      <c r="A326">
        <v>12670</v>
      </c>
      <c r="B326">
        <v>10</v>
      </c>
      <c r="C326">
        <v>7</v>
      </c>
      <c r="D326">
        <v>3760.2899999999931</v>
      </c>
      <c r="E326" cm="1">
        <f t="array" ref="E326">_xlfn.IFS(B326&lt;=PERCENTILE($B$3:$B$5882,0.2),5,B326&lt;=PERCENTILE($B$3:$B$5882,0.4),4,B326&lt;=PERCENTILE($B$3:$B$5882,0.6),3,B326&lt;=PERCENTILE($B$3:$B$5882,0.8),2,TRUE,1)</f>
        <v>5</v>
      </c>
      <c r="F326" cm="1">
        <f t="array" ref="F326">_xlfn.IFS(C326&lt;=PERCENTILE($C$3:$C$5882,0.2),1,C326&lt;=PERCENTILE($C$3:$C$5882,0.4),2,C326&lt;=PERCENTILE($C$3:$C$5882,0.6),3,C326&lt;=PERCENTILE($C$3:$C$5882,0.8),4,TRUE,5)</f>
        <v>4</v>
      </c>
      <c r="G326" cm="1">
        <f t="array" ref="G326">_xlfn.IFS(D326&lt;=PERCENTILE($D$3:$D$5882,0.2),1,D326&lt;=PERCENTILE($D$3:$D$5882,0.4),2,D326&lt;=PERCENTILE($D$3:$D$5882,0.6),3,D326&lt;=PERCENTILE($D$3:$D$5882,0.8),4,TRUE,5)</f>
        <v>5</v>
      </c>
      <c r="H326" s="3" t="str" cm="1">
        <f t="array" ref="H326">_xlfn.IFS(AND(E326&gt;=4,F326&gt;=4,G326&gt;=4),"Champions",AND(E326&gt;=3,F326&gt;=3,G326&gt;=3),"Loyal Customers",AND(E326&lt;=2,F326&gt;=3),"At Risk",AND(E326&lt;=2,F326&lt;=2,G326&lt;=2),"Lost",AND(E326&gt;=4,F326&lt;=2),"New/Promising",TRUE,"Needs Attention")</f>
        <v>Champions</v>
      </c>
      <c r="I326" s="3" t="str">
        <f t="shared" si="9"/>
        <v>Active</v>
      </c>
      <c r="J326" s="3" t="str">
        <f>_xlfn.XLOOKUP(A326,'Country_Lookup'!$D:$D,'Country_Lookup'!$E:$E)</f>
        <v>France</v>
      </c>
    </row>
    <row r="327" spans="1:10" x14ac:dyDescent="0.3">
      <c r="A327">
        <v>12671</v>
      </c>
      <c r="B327">
        <v>606</v>
      </c>
      <c r="C327">
        <v>1</v>
      </c>
      <c r="D327">
        <v>2622.4809999999998</v>
      </c>
      <c r="E327" cm="1">
        <f t="array" ref="E327">_xlfn.IFS(B327&lt;=PERCENTILE($B$3:$B$5882,0.2),5,B327&lt;=PERCENTILE($B$3:$B$5882,0.4),4,B327&lt;=PERCENTILE($B$3:$B$5882,0.6),3,B327&lt;=PERCENTILE($B$3:$B$5882,0.8),2,TRUE,1)</f>
        <v>1</v>
      </c>
      <c r="F327" cm="1">
        <f t="array" ref="F327">_xlfn.IFS(C327&lt;=PERCENTILE($C$3:$C$5882,0.2),1,C327&lt;=PERCENTILE($C$3:$C$5882,0.4),2,C327&lt;=PERCENTILE($C$3:$C$5882,0.6),3,C327&lt;=PERCENTILE($C$3:$C$5882,0.8),4,TRUE,5)</f>
        <v>1</v>
      </c>
      <c r="G327" cm="1">
        <f t="array" ref="G327">_xlfn.IFS(D327&lt;=PERCENTILE($D$3:$D$5882,0.2),1,D327&lt;=PERCENTILE($D$3:$D$5882,0.4),2,D327&lt;=PERCENTILE($D$3:$D$5882,0.6),3,D327&lt;=PERCENTILE($D$3:$D$5882,0.8),4,TRUE,5)</f>
        <v>4</v>
      </c>
      <c r="H327" s="3" t="str" cm="1">
        <f t="array" ref="H327">_xlfn.IFS(AND(E327&gt;=4,F327&gt;=4,G327&gt;=4),"Champions",AND(E327&gt;=3,F327&gt;=3,G327&gt;=3),"Loyal Customers",AND(E327&lt;=2,F327&gt;=3),"At Risk",AND(E327&lt;=2,F327&lt;=2,G327&lt;=2),"Lost",AND(E327&gt;=4,F327&lt;=2),"New/Promising",TRUE,"Needs Attention")</f>
        <v>Needs Attention</v>
      </c>
      <c r="I327" s="3" t="str">
        <f t="shared" si="9"/>
        <v>Churned</v>
      </c>
      <c r="J327" s="3" t="str">
        <f>_xlfn.XLOOKUP(A327,'Country_Lookup'!$D:$D,'Country_Lookup'!$E:$E)</f>
        <v>Germany</v>
      </c>
    </row>
    <row r="328" spans="1:10" x14ac:dyDescent="0.3">
      <c r="A328">
        <v>12672</v>
      </c>
      <c r="B328">
        <v>329</v>
      </c>
      <c r="C328">
        <v>2</v>
      </c>
      <c r="D328">
        <v>437.05</v>
      </c>
      <c r="E328" cm="1">
        <f t="array" ref="E328">_xlfn.IFS(B328&lt;=PERCENTILE($B$3:$B$5882,0.2),5,B328&lt;=PERCENTILE($B$3:$B$5882,0.4),4,B328&lt;=PERCENTILE($B$3:$B$5882,0.6),3,B328&lt;=PERCENTILE($B$3:$B$5882,0.8),2,TRUE,1)</f>
        <v>2</v>
      </c>
      <c r="F328" cm="1">
        <f t="array" ref="F328">_xlfn.IFS(C328&lt;=PERCENTILE($C$3:$C$5882,0.2),1,C328&lt;=PERCENTILE($C$3:$C$5882,0.4),2,C328&lt;=PERCENTILE($C$3:$C$5882,0.6),3,C328&lt;=PERCENTILE($C$3:$C$5882,0.8),4,TRUE,5)</f>
        <v>2</v>
      </c>
      <c r="G328" cm="1">
        <f t="array" ref="G328">_xlfn.IFS(D328&lt;=PERCENTILE($D$3:$D$5882,0.2),1,D328&lt;=PERCENTILE($D$3:$D$5882,0.4),2,D328&lt;=PERCENTILE($D$3:$D$5882,0.6),3,D328&lt;=PERCENTILE($D$3:$D$5882,0.8),4,TRUE,5)</f>
        <v>2</v>
      </c>
      <c r="H328" s="3" t="str" cm="1">
        <f t="array" ref="H328">_xlfn.IFS(AND(E328&gt;=4,F328&gt;=4,G328&gt;=4),"Champions",AND(E328&gt;=3,F328&gt;=3,G328&gt;=3),"Loyal Customers",AND(E328&lt;=2,F328&gt;=3),"At Risk",AND(E328&lt;=2,F328&lt;=2,G328&lt;=2),"Lost",AND(E328&gt;=4,F328&lt;=2),"New/Promising",TRUE,"Needs Attention")</f>
        <v>Lost</v>
      </c>
      <c r="I328" s="3" t="str">
        <f t="shared" si="9"/>
        <v>Churned</v>
      </c>
      <c r="J328" s="3" t="str">
        <f>_xlfn.XLOOKUP(A328,'Country_Lookup'!$D:$D,'Country_Lookup'!$E:$E)</f>
        <v>France</v>
      </c>
    </row>
    <row r="329" spans="1:10" x14ac:dyDescent="0.3">
      <c r="A329">
        <v>12673</v>
      </c>
      <c r="B329">
        <v>5</v>
      </c>
      <c r="C329">
        <v>3</v>
      </c>
      <c r="D329">
        <v>1230.0200000000002</v>
      </c>
      <c r="E329" cm="1">
        <f t="array" ref="E329">_xlfn.IFS(B329&lt;=PERCENTILE($B$3:$B$5882,0.2),5,B329&lt;=PERCENTILE($B$3:$B$5882,0.4),4,B329&lt;=PERCENTILE($B$3:$B$5882,0.6),3,B329&lt;=PERCENTILE($B$3:$B$5882,0.8),2,TRUE,1)</f>
        <v>5</v>
      </c>
      <c r="F329" cm="1">
        <f t="array" ref="F329">_xlfn.IFS(C329&lt;=PERCENTILE($C$3:$C$5882,0.2),1,C329&lt;=PERCENTILE($C$3:$C$5882,0.4),2,C329&lt;=PERCENTILE($C$3:$C$5882,0.6),3,C329&lt;=PERCENTILE($C$3:$C$5882,0.8),4,TRUE,5)</f>
        <v>3</v>
      </c>
      <c r="G329" cm="1">
        <f t="array" ref="G329">_xlfn.IFS(D329&lt;=PERCENTILE($D$3:$D$5882,0.2),1,D329&lt;=PERCENTILE($D$3:$D$5882,0.4),2,D329&lt;=PERCENTILE($D$3:$D$5882,0.6),3,D329&lt;=PERCENTILE($D$3:$D$5882,0.8),4,TRUE,5)</f>
        <v>3</v>
      </c>
      <c r="H329" s="3" t="str" cm="1">
        <f t="array" ref="H329">_xlfn.IFS(AND(E329&gt;=4,F329&gt;=4,G329&gt;=4),"Champions",AND(E329&gt;=3,F329&gt;=3,G329&gt;=3),"Loyal Customers",AND(E329&lt;=2,F329&gt;=3),"At Risk",AND(E329&lt;=2,F329&lt;=2,G329&lt;=2),"Lost",AND(E329&gt;=4,F329&lt;=2),"New/Promising",TRUE,"Needs Attention")</f>
        <v>Loyal Customers</v>
      </c>
      <c r="I329" s="3" t="str">
        <f t="shared" si="9"/>
        <v>Active</v>
      </c>
      <c r="J329" s="3" t="str">
        <f>_xlfn.XLOOKUP(A329,'Country_Lookup'!$D:$D,'Country_Lookup'!$E:$E)</f>
        <v>Germany</v>
      </c>
    </row>
    <row r="330" spans="1:10" x14ac:dyDescent="0.3">
      <c r="A330">
        <v>12674</v>
      </c>
      <c r="B330">
        <v>38</v>
      </c>
      <c r="C330">
        <v>4</v>
      </c>
      <c r="D330">
        <v>1970.6000000000033</v>
      </c>
      <c r="E330" cm="1">
        <f t="array" ref="E330">_xlfn.IFS(B330&lt;=PERCENTILE($B$3:$B$5882,0.2),5,B330&lt;=PERCENTILE($B$3:$B$5882,0.4),4,B330&lt;=PERCENTILE($B$3:$B$5882,0.6),3,B330&lt;=PERCENTILE($B$3:$B$5882,0.8),2,TRUE,1)</f>
        <v>4</v>
      </c>
      <c r="F330" cm="1">
        <f t="array" ref="F330">_xlfn.IFS(C330&lt;=PERCENTILE($C$3:$C$5882,0.2),1,C330&lt;=PERCENTILE($C$3:$C$5882,0.4),2,C330&lt;=PERCENTILE($C$3:$C$5882,0.6),3,C330&lt;=PERCENTILE($C$3:$C$5882,0.8),4,TRUE,5)</f>
        <v>3</v>
      </c>
      <c r="G330" cm="1">
        <f t="array" ref="G330">_xlfn.IFS(D330&lt;=PERCENTILE($D$3:$D$5882,0.2),1,D330&lt;=PERCENTILE($D$3:$D$5882,0.4),2,D330&lt;=PERCENTILE($D$3:$D$5882,0.6),3,D330&lt;=PERCENTILE($D$3:$D$5882,0.8),4,TRUE,5)</f>
        <v>4</v>
      </c>
      <c r="H330" s="3" t="str" cm="1">
        <f t="array" ref="H330">_xlfn.IFS(AND(E330&gt;=4,F330&gt;=4,G330&gt;=4),"Champions",AND(E330&gt;=3,F330&gt;=3,G330&gt;=3),"Loyal Customers",AND(E330&lt;=2,F330&gt;=3),"At Risk",AND(E330&lt;=2,F330&lt;=2,G330&lt;=2),"Lost",AND(E330&gt;=4,F330&lt;=2),"New/Promising",TRUE,"Needs Attention")</f>
        <v>Loyal Customers</v>
      </c>
      <c r="I330" s="3" t="str">
        <f t="shared" si="9"/>
        <v>Active</v>
      </c>
      <c r="J330" s="3" t="str">
        <f>_xlfn.XLOOKUP(A330,'Country_Lookup'!$D:$D,'Country_Lookup'!$E:$E)</f>
        <v>France</v>
      </c>
    </row>
    <row r="331" spans="1:10" x14ac:dyDescent="0.3">
      <c r="A331">
        <v>12675</v>
      </c>
      <c r="B331">
        <v>553</v>
      </c>
      <c r="C331">
        <v>2</v>
      </c>
      <c r="D331">
        <v>958.49999999999989</v>
      </c>
      <c r="E331" cm="1">
        <f t="array" ref="E331">_xlfn.IFS(B331&lt;=PERCENTILE($B$3:$B$5882,0.2),5,B331&lt;=PERCENTILE($B$3:$B$5882,0.4),4,B331&lt;=PERCENTILE($B$3:$B$5882,0.6),3,B331&lt;=PERCENTILE($B$3:$B$5882,0.8),2,TRUE,1)</f>
        <v>1</v>
      </c>
      <c r="F331" cm="1">
        <f t="array" ref="F331">_xlfn.IFS(C331&lt;=PERCENTILE($C$3:$C$5882,0.2),1,C331&lt;=PERCENTILE($C$3:$C$5882,0.4),2,C331&lt;=PERCENTILE($C$3:$C$5882,0.6),3,C331&lt;=PERCENTILE($C$3:$C$5882,0.8),4,TRUE,5)</f>
        <v>2</v>
      </c>
      <c r="G331" cm="1">
        <f t="array" ref="G331">_xlfn.IFS(D331&lt;=PERCENTILE($D$3:$D$5882,0.2),1,D331&lt;=PERCENTILE($D$3:$D$5882,0.4),2,D331&lt;=PERCENTILE($D$3:$D$5882,0.6),3,D331&lt;=PERCENTILE($D$3:$D$5882,0.8),4,TRUE,5)</f>
        <v>3</v>
      </c>
      <c r="H331" s="3" t="str" cm="1">
        <f t="array" ref="H331">_xlfn.IFS(AND(E331&gt;=4,F331&gt;=4,G331&gt;=4),"Champions",AND(E331&gt;=3,F331&gt;=3,G331&gt;=3),"Loyal Customers",AND(E331&lt;=2,F331&gt;=3),"At Risk",AND(E331&lt;=2,F331&lt;=2,G331&lt;=2),"Lost",AND(E331&gt;=4,F331&lt;=2),"New/Promising",TRUE,"Needs Attention")</f>
        <v>Needs Attention</v>
      </c>
      <c r="I331" s="3" t="str">
        <f t="shared" si="9"/>
        <v>Churned</v>
      </c>
      <c r="J331" s="3" t="str">
        <f>_xlfn.XLOOKUP(A331,'Country_Lookup'!$D:$D,'Country_Lookup'!$E:$E)</f>
        <v>Italy</v>
      </c>
    </row>
    <row r="332" spans="1:10" x14ac:dyDescent="0.3">
      <c r="A332">
        <v>12676</v>
      </c>
      <c r="B332">
        <v>24</v>
      </c>
      <c r="C332">
        <v>11</v>
      </c>
      <c r="D332">
        <v>2843.0900000000015</v>
      </c>
      <c r="E332" cm="1">
        <f t="array" ref="E332">_xlfn.IFS(B332&lt;=PERCENTILE($B$3:$B$5882,0.2),5,B332&lt;=PERCENTILE($B$3:$B$5882,0.4),4,B332&lt;=PERCENTILE($B$3:$B$5882,0.6),3,B332&lt;=PERCENTILE($B$3:$B$5882,0.8),2,TRUE,1)</f>
        <v>4</v>
      </c>
      <c r="F332" cm="1">
        <f t="array" ref="F332">_xlfn.IFS(C332&lt;=PERCENTILE($C$3:$C$5882,0.2),1,C332&lt;=PERCENTILE($C$3:$C$5882,0.4),2,C332&lt;=PERCENTILE($C$3:$C$5882,0.6),3,C332&lt;=PERCENTILE($C$3:$C$5882,0.8),4,TRUE,5)</f>
        <v>5</v>
      </c>
      <c r="G332" cm="1">
        <f t="array" ref="G332">_xlfn.IFS(D332&lt;=PERCENTILE($D$3:$D$5882,0.2),1,D332&lt;=PERCENTILE($D$3:$D$5882,0.4),2,D332&lt;=PERCENTILE($D$3:$D$5882,0.6),3,D332&lt;=PERCENTILE($D$3:$D$5882,0.8),4,TRUE,5)</f>
        <v>4</v>
      </c>
      <c r="H332" s="3" t="str" cm="1">
        <f t="array" ref="H332">_xlfn.IFS(AND(E332&gt;=4,F332&gt;=4,G332&gt;=4),"Champions",AND(E332&gt;=3,F332&gt;=3,G332&gt;=3),"Loyal Customers",AND(E332&lt;=2,F332&gt;=3),"At Risk",AND(E332&lt;=2,F332&lt;=2,G332&lt;=2),"Lost",AND(E332&gt;=4,F332&lt;=2),"New/Promising",TRUE,"Needs Attention")</f>
        <v>Champions</v>
      </c>
      <c r="I332" s="3" t="str">
        <f t="shared" si="9"/>
        <v>Active</v>
      </c>
      <c r="J332" s="3" t="str">
        <f>_xlfn.XLOOKUP(A332,'Country_Lookup'!$D:$D,'Country_Lookup'!$E:$E)</f>
        <v>Sweden</v>
      </c>
    </row>
    <row r="333" spans="1:10" x14ac:dyDescent="0.3">
      <c r="A333">
        <v>12677</v>
      </c>
      <c r="B333">
        <v>555</v>
      </c>
      <c r="C333">
        <v>2</v>
      </c>
      <c r="D333">
        <v>395.10000000000008</v>
      </c>
      <c r="E333" cm="1">
        <f t="array" ref="E333">_xlfn.IFS(B333&lt;=PERCENTILE($B$3:$B$5882,0.2),5,B333&lt;=PERCENTILE($B$3:$B$5882,0.4),4,B333&lt;=PERCENTILE($B$3:$B$5882,0.6),3,B333&lt;=PERCENTILE($B$3:$B$5882,0.8),2,TRUE,1)</f>
        <v>1</v>
      </c>
      <c r="F333" cm="1">
        <f t="array" ref="F333">_xlfn.IFS(C333&lt;=PERCENTILE($C$3:$C$5882,0.2),1,C333&lt;=PERCENTILE($C$3:$C$5882,0.4),2,C333&lt;=PERCENTILE($C$3:$C$5882,0.6),3,C333&lt;=PERCENTILE($C$3:$C$5882,0.8),4,TRUE,5)</f>
        <v>2</v>
      </c>
      <c r="G333" cm="1">
        <f t="array" ref="G333">_xlfn.IFS(D333&lt;=PERCENTILE($D$3:$D$5882,0.2),1,D333&lt;=PERCENTILE($D$3:$D$5882,0.4),2,D333&lt;=PERCENTILE($D$3:$D$5882,0.6),3,D333&lt;=PERCENTILE($D$3:$D$5882,0.8),4,TRUE,5)</f>
        <v>2</v>
      </c>
      <c r="H333" s="3" t="str" cm="1">
        <f t="array" ref="H333">_xlfn.IFS(AND(E333&gt;=4,F333&gt;=4,G333&gt;=4),"Champions",AND(E333&gt;=3,F333&gt;=3,G333&gt;=3),"Loyal Customers",AND(E333&lt;=2,F333&gt;=3),"At Risk",AND(E333&lt;=2,F333&lt;=2,G333&lt;=2),"Lost",AND(E333&gt;=4,F333&lt;=2),"New/Promising",TRUE,"Needs Attention")</f>
        <v>Lost</v>
      </c>
      <c r="I333" s="3" t="str">
        <f t="shared" si="9"/>
        <v>Churned</v>
      </c>
      <c r="J333" s="3" t="str">
        <f>_xlfn.XLOOKUP(A333,'Country_Lookup'!$D:$D,'Country_Lookup'!$E:$E)</f>
        <v>France</v>
      </c>
    </row>
    <row r="334" spans="1:10" x14ac:dyDescent="0.3">
      <c r="A334">
        <v>12678</v>
      </c>
      <c r="B334">
        <v>42</v>
      </c>
      <c r="C334">
        <v>21</v>
      </c>
      <c r="D334">
        <v>34281.179999999949</v>
      </c>
      <c r="E334" cm="1">
        <f t="array" ref="E334">_xlfn.IFS(B334&lt;=PERCENTILE($B$3:$B$5882,0.2),5,B334&lt;=PERCENTILE($B$3:$B$5882,0.4),4,B334&lt;=PERCENTILE($B$3:$B$5882,0.6),3,B334&lt;=PERCENTILE($B$3:$B$5882,0.8),2,TRUE,1)</f>
        <v>4</v>
      </c>
      <c r="F334" cm="1">
        <f t="array" ref="F334">_xlfn.IFS(C334&lt;=PERCENTILE($C$3:$C$5882,0.2),1,C334&lt;=PERCENTILE($C$3:$C$5882,0.4),2,C334&lt;=PERCENTILE($C$3:$C$5882,0.6),3,C334&lt;=PERCENTILE($C$3:$C$5882,0.8),4,TRUE,5)</f>
        <v>5</v>
      </c>
      <c r="G334" cm="1">
        <f t="array" ref="G334">_xlfn.IFS(D334&lt;=PERCENTILE($D$3:$D$5882,0.2),1,D334&lt;=PERCENTILE($D$3:$D$5882,0.4),2,D334&lt;=PERCENTILE($D$3:$D$5882,0.6),3,D334&lt;=PERCENTILE($D$3:$D$5882,0.8),4,TRUE,5)</f>
        <v>5</v>
      </c>
      <c r="H334" s="3" t="str" cm="1">
        <f t="array" ref="H334">_xlfn.IFS(AND(E334&gt;=4,F334&gt;=4,G334&gt;=4),"Champions",AND(E334&gt;=3,F334&gt;=3,G334&gt;=3),"Loyal Customers",AND(E334&lt;=2,F334&gt;=3),"At Risk",AND(E334&lt;=2,F334&lt;=2,G334&lt;=2),"Lost",AND(E334&gt;=4,F334&lt;=2),"New/Promising",TRUE,"Needs Attention")</f>
        <v>Champions</v>
      </c>
      <c r="I334" s="3" t="str">
        <f t="shared" si="9"/>
        <v>Active</v>
      </c>
      <c r="J334" s="3" t="str">
        <f>_xlfn.XLOOKUP(A334,'Country_Lookup'!$D:$D,'Country_Lookup'!$E:$E)</f>
        <v>France</v>
      </c>
    </row>
    <row r="335" spans="1:10" x14ac:dyDescent="0.3">
      <c r="A335">
        <v>12679</v>
      </c>
      <c r="B335">
        <v>58</v>
      </c>
      <c r="C335">
        <v>4</v>
      </c>
      <c r="D335">
        <v>1113.0199999999988</v>
      </c>
      <c r="E335" cm="1">
        <f t="array" ref="E335">_xlfn.IFS(B335&lt;=PERCENTILE($B$3:$B$5882,0.2),5,B335&lt;=PERCENTILE($B$3:$B$5882,0.4),4,B335&lt;=PERCENTILE($B$3:$B$5882,0.6),3,B335&lt;=PERCENTILE($B$3:$B$5882,0.8),2,TRUE,1)</f>
        <v>4</v>
      </c>
      <c r="F335" cm="1">
        <f t="array" ref="F335">_xlfn.IFS(C335&lt;=PERCENTILE($C$3:$C$5882,0.2),1,C335&lt;=PERCENTILE($C$3:$C$5882,0.4),2,C335&lt;=PERCENTILE($C$3:$C$5882,0.6),3,C335&lt;=PERCENTILE($C$3:$C$5882,0.8),4,TRUE,5)</f>
        <v>3</v>
      </c>
      <c r="G335" cm="1">
        <f t="array" ref="G335">_xlfn.IFS(D335&lt;=PERCENTILE($D$3:$D$5882,0.2),1,D335&lt;=PERCENTILE($D$3:$D$5882,0.4),2,D335&lt;=PERCENTILE($D$3:$D$5882,0.6),3,D335&lt;=PERCENTILE($D$3:$D$5882,0.8),4,TRUE,5)</f>
        <v>3</v>
      </c>
      <c r="H335" s="3" t="str" cm="1">
        <f t="array" ref="H335">_xlfn.IFS(AND(E335&gt;=4,F335&gt;=4,G335&gt;=4),"Champions",AND(E335&gt;=3,F335&gt;=3,G335&gt;=3),"Loyal Customers",AND(E335&lt;=2,F335&gt;=3),"At Risk",AND(E335&lt;=2,F335&lt;=2,G335&lt;=2),"Lost",AND(E335&gt;=4,F335&lt;=2),"New/Promising",TRUE,"Needs Attention")</f>
        <v>Loyal Customers</v>
      </c>
      <c r="I335" s="3" t="str">
        <f t="shared" si="9"/>
        <v>Active</v>
      </c>
      <c r="J335" s="3" t="str">
        <f>_xlfn.XLOOKUP(A335,'Country_Lookup'!$D:$D,'Country_Lookup'!$E:$E)</f>
        <v>France</v>
      </c>
    </row>
    <row r="336" spans="1:10" x14ac:dyDescent="0.3">
      <c r="A336">
        <v>12680</v>
      </c>
      <c r="B336">
        <v>0</v>
      </c>
      <c r="C336">
        <v>4</v>
      </c>
      <c r="D336">
        <v>880.80999999999835</v>
      </c>
      <c r="E336" cm="1">
        <f t="array" ref="E336">_xlfn.IFS(B336&lt;=PERCENTILE($B$3:$B$5882,0.2),5,B336&lt;=PERCENTILE($B$3:$B$5882,0.4),4,B336&lt;=PERCENTILE($B$3:$B$5882,0.6),3,B336&lt;=PERCENTILE($B$3:$B$5882,0.8),2,TRUE,1)</f>
        <v>5</v>
      </c>
      <c r="F336" cm="1">
        <f t="array" ref="F336">_xlfn.IFS(C336&lt;=PERCENTILE($C$3:$C$5882,0.2),1,C336&lt;=PERCENTILE($C$3:$C$5882,0.4),2,C336&lt;=PERCENTILE($C$3:$C$5882,0.6),3,C336&lt;=PERCENTILE($C$3:$C$5882,0.8),4,TRUE,5)</f>
        <v>3</v>
      </c>
      <c r="G336" cm="1">
        <f t="array" ref="G336">_xlfn.IFS(D336&lt;=PERCENTILE($D$3:$D$5882,0.2),1,D336&lt;=PERCENTILE($D$3:$D$5882,0.4),2,D336&lt;=PERCENTILE($D$3:$D$5882,0.6),3,D336&lt;=PERCENTILE($D$3:$D$5882,0.8),4,TRUE,5)</f>
        <v>3</v>
      </c>
      <c r="H336" s="3" t="str" cm="1">
        <f t="array" ref="H336">_xlfn.IFS(AND(E336&gt;=4,F336&gt;=4,G336&gt;=4),"Champions",AND(E336&gt;=3,F336&gt;=3,G336&gt;=3),"Loyal Customers",AND(E336&lt;=2,F336&gt;=3),"At Risk",AND(E336&lt;=2,F336&lt;=2,G336&lt;=2),"Lost",AND(E336&gt;=4,F336&lt;=2),"New/Promising",TRUE,"Needs Attention")</f>
        <v>Loyal Customers</v>
      </c>
      <c r="I336" s="3" t="str">
        <f t="shared" si="9"/>
        <v>Active</v>
      </c>
      <c r="J336" s="3" t="str">
        <f>_xlfn.XLOOKUP(A336,'Country_Lookup'!$D:$D,'Country_Lookup'!$E:$E)</f>
        <v>France</v>
      </c>
    </row>
    <row r="337" spans="1:10" x14ac:dyDescent="0.3">
      <c r="A337">
        <v>12681</v>
      </c>
      <c r="B337">
        <v>14</v>
      </c>
      <c r="C337">
        <v>45</v>
      </c>
      <c r="D337">
        <v>30868.280000000359</v>
      </c>
      <c r="E337" cm="1">
        <f t="array" ref="E337">_xlfn.IFS(B337&lt;=PERCENTILE($B$3:$B$5882,0.2),5,B337&lt;=PERCENTILE($B$3:$B$5882,0.4),4,B337&lt;=PERCENTILE($B$3:$B$5882,0.6),3,B337&lt;=PERCENTILE($B$3:$B$5882,0.8),2,TRUE,1)</f>
        <v>5</v>
      </c>
      <c r="F337" cm="1">
        <f t="array" ref="F337">_xlfn.IFS(C337&lt;=PERCENTILE($C$3:$C$5882,0.2),1,C337&lt;=PERCENTILE($C$3:$C$5882,0.4),2,C337&lt;=PERCENTILE($C$3:$C$5882,0.6),3,C337&lt;=PERCENTILE($C$3:$C$5882,0.8),4,TRUE,5)</f>
        <v>5</v>
      </c>
      <c r="G337" cm="1">
        <f t="array" ref="G337">_xlfn.IFS(D337&lt;=PERCENTILE($D$3:$D$5882,0.2),1,D337&lt;=PERCENTILE($D$3:$D$5882,0.4),2,D337&lt;=PERCENTILE($D$3:$D$5882,0.6),3,D337&lt;=PERCENTILE($D$3:$D$5882,0.8),4,TRUE,5)</f>
        <v>5</v>
      </c>
      <c r="H337" s="3" t="str" cm="1">
        <f t="array" ref="H337">_xlfn.IFS(AND(E337&gt;=4,F337&gt;=4,G337&gt;=4),"Champions",AND(E337&gt;=3,F337&gt;=3,G337&gt;=3),"Loyal Customers",AND(E337&lt;=2,F337&gt;=3),"At Risk",AND(E337&lt;=2,F337&lt;=2,G337&lt;=2),"Lost",AND(E337&gt;=4,F337&lt;=2),"New/Promising",TRUE,"Needs Attention")</f>
        <v>Champions</v>
      </c>
      <c r="I337" s="3" t="str">
        <f t="shared" si="9"/>
        <v>Active</v>
      </c>
      <c r="J337" s="3" t="str">
        <f>_xlfn.XLOOKUP(A337,'Country_Lookup'!$D:$D,'Country_Lookup'!$E:$E)</f>
        <v>France</v>
      </c>
    </row>
    <row r="338" spans="1:10" x14ac:dyDescent="0.3">
      <c r="A338">
        <v>12682</v>
      </c>
      <c r="B338">
        <v>3</v>
      </c>
      <c r="C338">
        <v>52</v>
      </c>
      <c r="D338">
        <v>24033.910000000142</v>
      </c>
      <c r="E338" cm="1">
        <f t="array" ref="E338">_xlfn.IFS(B338&lt;=PERCENTILE($B$3:$B$5882,0.2),5,B338&lt;=PERCENTILE($B$3:$B$5882,0.4),4,B338&lt;=PERCENTILE($B$3:$B$5882,0.6),3,B338&lt;=PERCENTILE($B$3:$B$5882,0.8),2,TRUE,1)</f>
        <v>5</v>
      </c>
      <c r="F338" cm="1">
        <f t="array" ref="F338">_xlfn.IFS(C338&lt;=PERCENTILE($C$3:$C$5882,0.2),1,C338&lt;=PERCENTILE($C$3:$C$5882,0.4),2,C338&lt;=PERCENTILE($C$3:$C$5882,0.6),3,C338&lt;=PERCENTILE($C$3:$C$5882,0.8),4,TRUE,5)</f>
        <v>5</v>
      </c>
      <c r="G338" cm="1">
        <f t="array" ref="G338">_xlfn.IFS(D338&lt;=PERCENTILE($D$3:$D$5882,0.2),1,D338&lt;=PERCENTILE($D$3:$D$5882,0.4),2,D338&lt;=PERCENTILE($D$3:$D$5882,0.6),3,D338&lt;=PERCENTILE($D$3:$D$5882,0.8),4,TRUE,5)</f>
        <v>5</v>
      </c>
      <c r="H338" s="3" t="str" cm="1">
        <f t="array" ref="H338">_xlfn.IFS(AND(E338&gt;=4,F338&gt;=4,G338&gt;=4),"Champions",AND(E338&gt;=3,F338&gt;=3,G338&gt;=3),"Loyal Customers",AND(E338&lt;=2,F338&gt;=3),"At Risk",AND(E338&lt;=2,F338&lt;=2,G338&lt;=2),"Lost",AND(E338&gt;=4,F338&lt;=2),"New/Promising",TRUE,"Needs Attention")</f>
        <v>Champions</v>
      </c>
      <c r="I338" s="3" t="str">
        <f t="shared" si="9"/>
        <v>Active</v>
      </c>
      <c r="J338" s="3" t="str">
        <f>_xlfn.XLOOKUP(A338,'Country_Lookup'!$D:$D,'Country_Lookup'!$E:$E)</f>
        <v>France</v>
      </c>
    </row>
    <row r="339" spans="1:10" x14ac:dyDescent="0.3">
      <c r="A339">
        <v>12683</v>
      </c>
      <c r="B339">
        <v>4</v>
      </c>
      <c r="C339">
        <v>21</v>
      </c>
      <c r="D339">
        <v>12696.780000000046</v>
      </c>
      <c r="E339" cm="1">
        <f t="array" ref="E339">_xlfn.IFS(B339&lt;=PERCENTILE($B$3:$B$5882,0.2),5,B339&lt;=PERCENTILE($B$3:$B$5882,0.4),4,B339&lt;=PERCENTILE($B$3:$B$5882,0.6),3,B339&lt;=PERCENTILE($B$3:$B$5882,0.8),2,TRUE,1)</f>
        <v>5</v>
      </c>
      <c r="F339" cm="1">
        <f t="array" ref="F339">_xlfn.IFS(C339&lt;=PERCENTILE($C$3:$C$5882,0.2),1,C339&lt;=PERCENTILE($C$3:$C$5882,0.4),2,C339&lt;=PERCENTILE($C$3:$C$5882,0.6),3,C339&lt;=PERCENTILE($C$3:$C$5882,0.8),4,TRUE,5)</f>
        <v>5</v>
      </c>
      <c r="G339" cm="1">
        <f t="array" ref="G339">_xlfn.IFS(D339&lt;=PERCENTILE($D$3:$D$5882,0.2),1,D339&lt;=PERCENTILE($D$3:$D$5882,0.4),2,D339&lt;=PERCENTILE($D$3:$D$5882,0.6),3,D339&lt;=PERCENTILE($D$3:$D$5882,0.8),4,TRUE,5)</f>
        <v>5</v>
      </c>
      <c r="H339" s="3" t="str" cm="1">
        <f t="array" ref="H339">_xlfn.IFS(AND(E339&gt;=4,F339&gt;=4,G339&gt;=4),"Champions",AND(E339&gt;=3,F339&gt;=3,G339&gt;=3),"Loyal Customers",AND(E339&lt;=2,F339&gt;=3),"At Risk",AND(E339&lt;=2,F339&lt;=2,G339&lt;=2),"Lost",AND(E339&gt;=4,F339&lt;=2),"New/Promising",TRUE,"Needs Attention")</f>
        <v>Champions</v>
      </c>
      <c r="I339" s="3" t="str">
        <f t="shared" si="9"/>
        <v>Active</v>
      </c>
      <c r="J339" s="3" t="str">
        <f>_xlfn.XLOOKUP(A339,'Country_Lookup'!$D:$D,'Country_Lookup'!$E:$E)</f>
        <v>France</v>
      </c>
    </row>
    <row r="340" spans="1:10" x14ac:dyDescent="0.3">
      <c r="A340">
        <v>12684</v>
      </c>
      <c r="B340">
        <v>7</v>
      </c>
      <c r="C340">
        <v>7</v>
      </c>
      <c r="D340">
        <v>2283.6300000000028</v>
      </c>
      <c r="E340" cm="1">
        <f t="array" ref="E340">_xlfn.IFS(B340&lt;=PERCENTILE($B$3:$B$5882,0.2),5,B340&lt;=PERCENTILE($B$3:$B$5882,0.4),4,B340&lt;=PERCENTILE($B$3:$B$5882,0.6),3,B340&lt;=PERCENTILE($B$3:$B$5882,0.8),2,TRUE,1)</f>
        <v>5</v>
      </c>
      <c r="F340" cm="1">
        <f t="array" ref="F340">_xlfn.IFS(C340&lt;=PERCENTILE($C$3:$C$5882,0.2),1,C340&lt;=PERCENTILE($C$3:$C$5882,0.4),2,C340&lt;=PERCENTILE($C$3:$C$5882,0.6),3,C340&lt;=PERCENTILE($C$3:$C$5882,0.8),4,TRUE,5)</f>
        <v>4</v>
      </c>
      <c r="G340" cm="1">
        <f t="array" ref="G340">_xlfn.IFS(D340&lt;=PERCENTILE($D$3:$D$5882,0.2),1,D340&lt;=PERCENTILE($D$3:$D$5882,0.4),2,D340&lt;=PERCENTILE($D$3:$D$5882,0.6),3,D340&lt;=PERCENTILE($D$3:$D$5882,0.8),4,TRUE,5)</f>
        <v>4</v>
      </c>
      <c r="H340" s="3" t="str" cm="1">
        <f t="array" ref="H340">_xlfn.IFS(AND(E340&gt;=4,F340&gt;=4,G340&gt;=4),"Champions",AND(E340&gt;=3,F340&gt;=3,G340&gt;=3),"Loyal Customers",AND(E340&lt;=2,F340&gt;=3),"At Risk",AND(E340&lt;=2,F340&lt;=2,G340&lt;=2),"Lost",AND(E340&gt;=4,F340&lt;=2),"New/Promising",TRUE,"Needs Attention")</f>
        <v>Champions</v>
      </c>
      <c r="I340" s="3" t="str">
        <f t="shared" si="9"/>
        <v>Active</v>
      </c>
      <c r="J340" s="3" t="str">
        <f>_xlfn.XLOOKUP(A340,'Country_Lookup'!$D:$D,'Country_Lookup'!$E:$E)</f>
        <v>France</v>
      </c>
    </row>
    <row r="341" spans="1:10" x14ac:dyDescent="0.3">
      <c r="A341">
        <v>12685</v>
      </c>
      <c r="B341">
        <v>28</v>
      </c>
      <c r="C341">
        <v>6</v>
      </c>
      <c r="D341">
        <v>2863.0800000000027</v>
      </c>
      <c r="E341" cm="1">
        <f t="array" ref="E341">_xlfn.IFS(B341&lt;=PERCENTILE($B$3:$B$5882,0.2),5,B341&lt;=PERCENTILE($B$3:$B$5882,0.4),4,B341&lt;=PERCENTILE($B$3:$B$5882,0.6),3,B341&lt;=PERCENTILE($B$3:$B$5882,0.8),2,TRUE,1)</f>
        <v>4</v>
      </c>
      <c r="F341" cm="1">
        <f t="array" ref="F341">_xlfn.IFS(C341&lt;=PERCENTILE($C$3:$C$5882,0.2),1,C341&lt;=PERCENTILE($C$3:$C$5882,0.4),2,C341&lt;=PERCENTILE($C$3:$C$5882,0.6),3,C341&lt;=PERCENTILE($C$3:$C$5882,0.8),4,TRUE,5)</f>
        <v>4</v>
      </c>
      <c r="G341" cm="1">
        <f t="array" ref="G341">_xlfn.IFS(D341&lt;=PERCENTILE($D$3:$D$5882,0.2),1,D341&lt;=PERCENTILE($D$3:$D$5882,0.4),2,D341&lt;=PERCENTILE($D$3:$D$5882,0.6),3,D341&lt;=PERCENTILE($D$3:$D$5882,0.8),4,TRUE,5)</f>
        <v>4</v>
      </c>
      <c r="H341" s="3" t="str" cm="1">
        <f t="array" ref="H341">_xlfn.IFS(AND(E341&gt;=4,F341&gt;=4,G341&gt;=4),"Champions",AND(E341&gt;=3,F341&gt;=3,G341&gt;=3),"Loyal Customers",AND(E341&lt;=2,F341&gt;=3),"At Risk",AND(E341&lt;=2,F341&lt;=2,G341&lt;=2),"Lost",AND(E341&gt;=4,F341&lt;=2),"New/Promising",TRUE,"Needs Attention")</f>
        <v>Champions</v>
      </c>
      <c r="I341" s="3" t="str">
        <f t="shared" si="9"/>
        <v>Active</v>
      </c>
      <c r="J341" s="3" t="str">
        <f>_xlfn.XLOOKUP(A341,'Country_Lookup'!$D:$D,'Country_Lookup'!$E:$E)</f>
        <v>France</v>
      </c>
    </row>
    <row r="342" spans="1:10" x14ac:dyDescent="0.3">
      <c r="A342">
        <v>12686</v>
      </c>
      <c r="B342">
        <v>371</v>
      </c>
      <c r="C342">
        <v>1</v>
      </c>
      <c r="D342">
        <v>178.28000000000003</v>
      </c>
      <c r="E342" cm="1">
        <f t="array" ref="E342">_xlfn.IFS(B342&lt;=PERCENTILE($B$3:$B$5882,0.2),5,B342&lt;=PERCENTILE($B$3:$B$5882,0.4),4,B342&lt;=PERCENTILE($B$3:$B$5882,0.6),3,B342&lt;=PERCENTILE($B$3:$B$5882,0.8),2,TRUE,1)</f>
        <v>2</v>
      </c>
      <c r="F342" cm="1">
        <f t="array" ref="F342">_xlfn.IFS(C342&lt;=PERCENTILE($C$3:$C$5882,0.2),1,C342&lt;=PERCENTILE($C$3:$C$5882,0.4),2,C342&lt;=PERCENTILE($C$3:$C$5882,0.6),3,C342&lt;=PERCENTILE($C$3:$C$5882,0.8),4,TRUE,5)</f>
        <v>1</v>
      </c>
      <c r="G342" cm="1">
        <f t="array" ref="G342">_xlfn.IFS(D342&lt;=PERCENTILE($D$3:$D$5882,0.2),1,D342&lt;=PERCENTILE($D$3:$D$5882,0.4),2,D342&lt;=PERCENTILE($D$3:$D$5882,0.6),3,D342&lt;=PERCENTILE($D$3:$D$5882,0.8),4,TRUE,5)</f>
        <v>1</v>
      </c>
      <c r="H342" s="3" t="str" cm="1">
        <f t="array" ref="H342">_xlfn.IFS(AND(E342&gt;=4,F342&gt;=4,G342&gt;=4),"Champions",AND(E342&gt;=3,F342&gt;=3,G342&gt;=3),"Loyal Customers",AND(E342&lt;=2,F342&gt;=3),"At Risk",AND(E342&lt;=2,F342&lt;=2,G342&lt;=2),"Lost",AND(E342&gt;=4,F342&lt;=2),"New/Promising",TRUE,"Needs Attention")</f>
        <v>Lost</v>
      </c>
      <c r="I342" s="3" t="str">
        <f t="shared" si="9"/>
        <v>Churned</v>
      </c>
      <c r="J342" s="3" t="str">
        <f>_xlfn.XLOOKUP(A342,'Country_Lookup'!$D:$D,'Country_Lookup'!$E:$E)</f>
        <v>France</v>
      </c>
    </row>
    <row r="343" spans="1:10" x14ac:dyDescent="0.3">
      <c r="A343">
        <v>12687</v>
      </c>
      <c r="B343">
        <v>480</v>
      </c>
      <c r="C343">
        <v>2</v>
      </c>
      <c r="D343">
        <v>2138.9100000000021</v>
      </c>
      <c r="E343" cm="1">
        <f t="array" ref="E343">_xlfn.IFS(B343&lt;=PERCENTILE($B$3:$B$5882,0.2),5,B343&lt;=PERCENTILE($B$3:$B$5882,0.4),4,B343&lt;=PERCENTILE($B$3:$B$5882,0.6),3,B343&lt;=PERCENTILE($B$3:$B$5882,0.8),2,TRUE,1)</f>
        <v>1</v>
      </c>
      <c r="F343" cm="1">
        <f t="array" ref="F343">_xlfn.IFS(C343&lt;=PERCENTILE($C$3:$C$5882,0.2),1,C343&lt;=PERCENTILE($C$3:$C$5882,0.4),2,C343&lt;=PERCENTILE($C$3:$C$5882,0.6),3,C343&lt;=PERCENTILE($C$3:$C$5882,0.8),4,TRUE,5)</f>
        <v>2</v>
      </c>
      <c r="G343" cm="1">
        <f t="array" ref="G343">_xlfn.IFS(D343&lt;=PERCENTILE($D$3:$D$5882,0.2),1,D343&lt;=PERCENTILE($D$3:$D$5882,0.4),2,D343&lt;=PERCENTILE($D$3:$D$5882,0.6),3,D343&lt;=PERCENTILE($D$3:$D$5882,0.8),4,TRUE,5)</f>
        <v>4</v>
      </c>
      <c r="H343" s="3" t="str" cm="1">
        <f t="array" ref="H343">_xlfn.IFS(AND(E343&gt;=4,F343&gt;=4,G343&gt;=4),"Champions",AND(E343&gt;=3,F343&gt;=3,G343&gt;=3),"Loyal Customers",AND(E343&lt;=2,F343&gt;=3),"At Risk",AND(E343&lt;=2,F343&lt;=2,G343&lt;=2),"Lost",AND(E343&gt;=4,F343&lt;=2),"New/Promising",TRUE,"Needs Attention")</f>
        <v>Needs Attention</v>
      </c>
      <c r="I343" s="3" t="str">
        <f t="shared" si="9"/>
        <v>Churned</v>
      </c>
      <c r="J343" s="3" t="str">
        <f>_xlfn.XLOOKUP(A343,'Country_Lookup'!$D:$D,'Country_Lookup'!$E:$E)</f>
        <v>Sweden</v>
      </c>
    </row>
    <row r="344" spans="1:10" x14ac:dyDescent="0.3">
      <c r="A344">
        <v>12688</v>
      </c>
      <c r="B344">
        <v>113</v>
      </c>
      <c r="C344">
        <v>1</v>
      </c>
      <c r="D344">
        <v>4873.8099999999758</v>
      </c>
      <c r="E344" cm="1">
        <f t="array" ref="E344">_xlfn.IFS(B344&lt;=PERCENTILE($B$3:$B$5882,0.2),5,B344&lt;=PERCENTILE($B$3:$B$5882,0.4),4,B344&lt;=PERCENTILE($B$3:$B$5882,0.6),3,B344&lt;=PERCENTILE($B$3:$B$5882,0.8),2,TRUE,1)</f>
        <v>3</v>
      </c>
      <c r="F344" cm="1">
        <f t="array" ref="F344">_xlfn.IFS(C344&lt;=PERCENTILE($C$3:$C$5882,0.2),1,C344&lt;=PERCENTILE($C$3:$C$5882,0.4),2,C344&lt;=PERCENTILE($C$3:$C$5882,0.6),3,C344&lt;=PERCENTILE($C$3:$C$5882,0.8),4,TRUE,5)</f>
        <v>1</v>
      </c>
      <c r="G344" cm="1">
        <f t="array" ref="G344">_xlfn.IFS(D344&lt;=PERCENTILE($D$3:$D$5882,0.2),1,D344&lt;=PERCENTILE($D$3:$D$5882,0.4),2,D344&lt;=PERCENTILE($D$3:$D$5882,0.6),3,D344&lt;=PERCENTILE($D$3:$D$5882,0.8),4,TRUE,5)</f>
        <v>5</v>
      </c>
      <c r="H344" s="3" t="str" cm="1">
        <f t="array" ref="H344">_xlfn.IFS(AND(E344&gt;=4,F344&gt;=4,G344&gt;=4),"Champions",AND(E344&gt;=3,F344&gt;=3,G344&gt;=3),"Loyal Customers",AND(E344&lt;=2,F344&gt;=3),"At Risk",AND(E344&lt;=2,F344&lt;=2,G344&lt;=2),"Lost",AND(E344&gt;=4,F344&lt;=2),"New/Promising",TRUE,"Needs Attention")</f>
        <v>Needs Attention</v>
      </c>
      <c r="I344" s="3" t="str">
        <f t="shared" si="9"/>
        <v>Churned</v>
      </c>
      <c r="J344" s="3" t="str">
        <f>_xlfn.XLOOKUP(A344,'Country_Lookup'!$D:$D,'Country_Lookup'!$E:$E)</f>
        <v>Israel</v>
      </c>
    </row>
    <row r="345" spans="1:10" x14ac:dyDescent="0.3">
      <c r="A345">
        <v>12689</v>
      </c>
      <c r="B345">
        <v>25</v>
      </c>
      <c r="C345">
        <v>2</v>
      </c>
      <c r="D345">
        <v>1247.6100000000004</v>
      </c>
      <c r="E345" cm="1">
        <f t="array" ref="E345">_xlfn.IFS(B345&lt;=PERCENTILE($B$3:$B$5882,0.2),5,B345&lt;=PERCENTILE($B$3:$B$5882,0.4),4,B345&lt;=PERCENTILE($B$3:$B$5882,0.6),3,B345&lt;=PERCENTILE($B$3:$B$5882,0.8),2,TRUE,1)</f>
        <v>4</v>
      </c>
      <c r="F345" cm="1">
        <f t="array" ref="F345">_xlfn.IFS(C345&lt;=PERCENTILE($C$3:$C$5882,0.2),1,C345&lt;=PERCENTILE($C$3:$C$5882,0.4),2,C345&lt;=PERCENTILE($C$3:$C$5882,0.6),3,C345&lt;=PERCENTILE($C$3:$C$5882,0.8),4,TRUE,5)</f>
        <v>2</v>
      </c>
      <c r="G345" cm="1">
        <f t="array" ref="G345">_xlfn.IFS(D345&lt;=PERCENTILE($D$3:$D$5882,0.2),1,D345&lt;=PERCENTILE($D$3:$D$5882,0.4),2,D345&lt;=PERCENTILE($D$3:$D$5882,0.6),3,D345&lt;=PERCENTILE($D$3:$D$5882,0.8),4,TRUE,5)</f>
        <v>3</v>
      </c>
      <c r="H345" s="3" t="str" cm="1">
        <f t="array" ref="H345">_xlfn.IFS(AND(E345&gt;=4,F345&gt;=4,G345&gt;=4),"Champions",AND(E345&gt;=3,F345&gt;=3,G345&gt;=3),"Loyal Customers",AND(E345&lt;=2,F345&gt;=3),"At Risk",AND(E345&lt;=2,F345&lt;=2,G345&lt;=2),"Lost",AND(E345&gt;=4,F345&lt;=2),"New/Promising",TRUE,"Needs Attention")</f>
        <v>New/Promising</v>
      </c>
      <c r="I345" s="3" t="str">
        <f t="shared" si="9"/>
        <v>Active</v>
      </c>
      <c r="J345" s="3" t="str">
        <f>_xlfn.XLOOKUP(A345,'Country_Lookup'!$D:$D,'Country_Lookup'!$E:$E)</f>
        <v>France</v>
      </c>
    </row>
    <row r="346" spans="1:10" x14ac:dyDescent="0.3">
      <c r="A346">
        <v>12690</v>
      </c>
      <c r="B346">
        <v>205</v>
      </c>
      <c r="C346">
        <v>1</v>
      </c>
      <c r="D346">
        <v>389.0100000000001</v>
      </c>
      <c r="E346" cm="1">
        <f t="array" ref="E346">_xlfn.IFS(B346&lt;=PERCENTILE($B$3:$B$5882,0.2),5,B346&lt;=PERCENTILE($B$3:$B$5882,0.4),4,B346&lt;=PERCENTILE($B$3:$B$5882,0.6),3,B346&lt;=PERCENTILE($B$3:$B$5882,0.8),2,TRUE,1)</f>
        <v>2</v>
      </c>
      <c r="F346" cm="1">
        <f t="array" ref="F346">_xlfn.IFS(C346&lt;=PERCENTILE($C$3:$C$5882,0.2),1,C346&lt;=PERCENTILE($C$3:$C$5882,0.4),2,C346&lt;=PERCENTILE($C$3:$C$5882,0.6),3,C346&lt;=PERCENTILE($C$3:$C$5882,0.8),4,TRUE,5)</f>
        <v>1</v>
      </c>
      <c r="G346" cm="1">
        <f t="array" ref="G346">_xlfn.IFS(D346&lt;=PERCENTILE($D$3:$D$5882,0.2),1,D346&lt;=PERCENTILE($D$3:$D$5882,0.4),2,D346&lt;=PERCENTILE($D$3:$D$5882,0.6),3,D346&lt;=PERCENTILE($D$3:$D$5882,0.8),4,TRUE,5)</f>
        <v>2</v>
      </c>
      <c r="H346" s="3" t="str" cm="1">
        <f t="array" ref="H346">_xlfn.IFS(AND(E346&gt;=4,F346&gt;=4,G346&gt;=4),"Champions",AND(E346&gt;=3,F346&gt;=3,G346&gt;=3),"Loyal Customers",AND(E346&lt;=2,F346&gt;=3),"At Risk",AND(E346&lt;=2,F346&lt;=2,G346&lt;=2),"Lost",AND(E346&gt;=4,F346&lt;=2),"New/Promising",TRUE,"Needs Attention")</f>
        <v>Lost</v>
      </c>
      <c r="I346" s="3" t="str">
        <f t="shared" si="9"/>
        <v>Churned</v>
      </c>
      <c r="J346" s="3" t="str">
        <f>_xlfn.XLOOKUP(A346,'Country_Lookup'!$D:$D,'Country_Lookup'!$E:$E)</f>
        <v>France</v>
      </c>
    </row>
    <row r="347" spans="1:10" x14ac:dyDescent="0.3">
      <c r="A347">
        <v>12691</v>
      </c>
      <c r="B347">
        <v>28</v>
      </c>
      <c r="C347">
        <v>7</v>
      </c>
      <c r="D347">
        <v>1170.400000000001</v>
      </c>
      <c r="E347" cm="1">
        <f t="array" ref="E347">_xlfn.IFS(B347&lt;=PERCENTILE($B$3:$B$5882,0.2),5,B347&lt;=PERCENTILE($B$3:$B$5882,0.4),4,B347&lt;=PERCENTILE($B$3:$B$5882,0.6),3,B347&lt;=PERCENTILE($B$3:$B$5882,0.8),2,TRUE,1)</f>
        <v>4</v>
      </c>
      <c r="F347" cm="1">
        <f t="array" ref="F347">_xlfn.IFS(C347&lt;=PERCENTILE($C$3:$C$5882,0.2),1,C347&lt;=PERCENTILE($C$3:$C$5882,0.4),2,C347&lt;=PERCENTILE($C$3:$C$5882,0.6),3,C347&lt;=PERCENTILE($C$3:$C$5882,0.8),4,TRUE,5)</f>
        <v>4</v>
      </c>
      <c r="G347" cm="1">
        <f t="array" ref="G347">_xlfn.IFS(D347&lt;=PERCENTILE($D$3:$D$5882,0.2),1,D347&lt;=PERCENTILE($D$3:$D$5882,0.4),2,D347&lt;=PERCENTILE($D$3:$D$5882,0.6),3,D347&lt;=PERCENTILE($D$3:$D$5882,0.8),4,TRUE,5)</f>
        <v>3</v>
      </c>
      <c r="H347" s="3" t="str" cm="1">
        <f t="array" ref="H347">_xlfn.IFS(AND(E347&gt;=4,F347&gt;=4,G347&gt;=4),"Champions",AND(E347&gt;=3,F347&gt;=3,G347&gt;=3),"Loyal Customers",AND(E347&lt;=2,F347&gt;=3),"At Risk",AND(E347&lt;=2,F347&lt;=2,G347&lt;=2),"Lost",AND(E347&gt;=4,F347&lt;=2),"New/Promising",TRUE,"Needs Attention")</f>
        <v>Loyal Customers</v>
      </c>
      <c r="I347" s="3" t="str">
        <f t="shared" si="9"/>
        <v>Active</v>
      </c>
      <c r="J347" s="3" t="str">
        <f>_xlfn.XLOOKUP(A347,'Country_Lookup'!$D:$D,'Country_Lookup'!$E:$E)</f>
        <v>France</v>
      </c>
    </row>
    <row r="348" spans="1:10" x14ac:dyDescent="0.3">
      <c r="A348">
        <v>12692</v>
      </c>
      <c r="B348">
        <v>637</v>
      </c>
      <c r="C348">
        <v>1</v>
      </c>
      <c r="D348">
        <v>110.95000000000003</v>
      </c>
      <c r="E348" cm="1">
        <f t="array" ref="E348">_xlfn.IFS(B348&lt;=PERCENTILE($B$3:$B$5882,0.2),5,B348&lt;=PERCENTILE($B$3:$B$5882,0.4),4,B348&lt;=PERCENTILE($B$3:$B$5882,0.6),3,B348&lt;=PERCENTILE($B$3:$B$5882,0.8),2,TRUE,1)</f>
        <v>1</v>
      </c>
      <c r="F348" cm="1">
        <f t="array" ref="F348">_xlfn.IFS(C348&lt;=PERCENTILE($C$3:$C$5882,0.2),1,C348&lt;=PERCENTILE($C$3:$C$5882,0.4),2,C348&lt;=PERCENTILE($C$3:$C$5882,0.6),3,C348&lt;=PERCENTILE($C$3:$C$5882,0.8),4,TRUE,5)</f>
        <v>1</v>
      </c>
      <c r="G348" cm="1">
        <f t="array" ref="G348">_xlfn.IFS(D348&lt;=PERCENTILE($D$3:$D$5882,0.2),1,D348&lt;=PERCENTILE($D$3:$D$5882,0.4),2,D348&lt;=PERCENTILE($D$3:$D$5882,0.6),3,D348&lt;=PERCENTILE($D$3:$D$5882,0.8),4,TRUE,5)</f>
        <v>1</v>
      </c>
      <c r="H348" s="3" t="str" cm="1">
        <f t="array" ref="H348">_xlfn.IFS(AND(E348&gt;=4,F348&gt;=4,G348&gt;=4),"Champions",AND(E348&gt;=3,F348&gt;=3,G348&gt;=3),"Loyal Customers",AND(E348&lt;=2,F348&gt;=3),"At Risk",AND(E348&lt;=2,F348&lt;=2,G348&lt;=2),"Lost",AND(E348&gt;=4,F348&lt;=2),"New/Promising",TRUE,"Needs Attention")</f>
        <v>Lost</v>
      </c>
      <c r="I348" s="3" t="str">
        <f t="shared" si="9"/>
        <v>Churned</v>
      </c>
      <c r="J348" s="3" t="str">
        <f>_xlfn.XLOOKUP(A348,'Country_Lookup'!$D:$D,'Country_Lookup'!$E:$E)</f>
        <v>France</v>
      </c>
    </row>
    <row r="349" spans="1:10" x14ac:dyDescent="0.3">
      <c r="A349">
        <v>12693</v>
      </c>
      <c r="B349">
        <v>127</v>
      </c>
      <c r="C349">
        <v>7</v>
      </c>
      <c r="D349">
        <v>1703.0200000000009</v>
      </c>
      <c r="E349" cm="1">
        <f t="array" ref="E349">_xlfn.IFS(B349&lt;=PERCENTILE($B$3:$B$5882,0.2),5,B349&lt;=PERCENTILE($B$3:$B$5882,0.4),4,B349&lt;=PERCENTILE($B$3:$B$5882,0.6),3,B349&lt;=PERCENTILE($B$3:$B$5882,0.8),2,TRUE,1)</f>
        <v>3</v>
      </c>
      <c r="F349" cm="1">
        <f t="array" ref="F349">_xlfn.IFS(C349&lt;=PERCENTILE($C$3:$C$5882,0.2),1,C349&lt;=PERCENTILE($C$3:$C$5882,0.4),2,C349&lt;=PERCENTILE($C$3:$C$5882,0.6),3,C349&lt;=PERCENTILE($C$3:$C$5882,0.8),4,TRUE,5)</f>
        <v>4</v>
      </c>
      <c r="G349" cm="1">
        <f t="array" ref="G349">_xlfn.IFS(D349&lt;=PERCENTILE($D$3:$D$5882,0.2),1,D349&lt;=PERCENTILE($D$3:$D$5882,0.4),2,D349&lt;=PERCENTILE($D$3:$D$5882,0.6),3,D349&lt;=PERCENTILE($D$3:$D$5882,0.8),4,TRUE,5)</f>
        <v>4</v>
      </c>
      <c r="H349" s="3" t="str" cm="1">
        <f t="array" ref="H349">_xlfn.IFS(AND(E349&gt;=4,F349&gt;=4,G349&gt;=4),"Champions",AND(E349&gt;=3,F349&gt;=3,G349&gt;=3),"Loyal Customers",AND(E349&lt;=2,F349&gt;=3),"At Risk",AND(E349&lt;=2,F349&lt;=2,G349&lt;=2),"Lost",AND(E349&gt;=4,F349&lt;=2),"New/Promising",TRUE,"Needs Attention")</f>
        <v>Loyal Customers</v>
      </c>
      <c r="I349" s="3" t="str">
        <f t="shared" si="9"/>
        <v>Churned</v>
      </c>
      <c r="J349" s="3" t="str">
        <f>_xlfn.XLOOKUP(A349,'Country_Lookup'!$D:$D,'Country_Lookup'!$E:$E)</f>
        <v>Germany</v>
      </c>
    </row>
    <row r="350" spans="1:10" x14ac:dyDescent="0.3">
      <c r="A350">
        <v>12694</v>
      </c>
      <c r="B350">
        <v>70</v>
      </c>
      <c r="C350">
        <v>3</v>
      </c>
      <c r="D350">
        <v>1843.3500000000033</v>
      </c>
      <c r="E350" cm="1">
        <f t="array" ref="E350">_xlfn.IFS(B350&lt;=PERCENTILE($B$3:$B$5882,0.2),5,B350&lt;=PERCENTILE($B$3:$B$5882,0.4),4,B350&lt;=PERCENTILE($B$3:$B$5882,0.6),3,B350&lt;=PERCENTILE($B$3:$B$5882,0.8),2,TRUE,1)</f>
        <v>3</v>
      </c>
      <c r="F350" cm="1">
        <f t="array" ref="F350">_xlfn.IFS(C350&lt;=PERCENTILE($C$3:$C$5882,0.2),1,C350&lt;=PERCENTILE($C$3:$C$5882,0.4),2,C350&lt;=PERCENTILE($C$3:$C$5882,0.6),3,C350&lt;=PERCENTILE($C$3:$C$5882,0.8),4,TRUE,5)</f>
        <v>3</v>
      </c>
      <c r="G350" cm="1">
        <f t="array" ref="G350">_xlfn.IFS(D350&lt;=PERCENTILE($D$3:$D$5882,0.2),1,D350&lt;=PERCENTILE($D$3:$D$5882,0.4),2,D350&lt;=PERCENTILE($D$3:$D$5882,0.6),3,D350&lt;=PERCENTILE($D$3:$D$5882,0.8),4,TRUE,5)</f>
        <v>4</v>
      </c>
      <c r="H350" s="3" t="str" cm="1">
        <f t="array" ref="H350">_xlfn.IFS(AND(E350&gt;=4,F350&gt;=4,G350&gt;=4),"Champions",AND(E350&gt;=3,F350&gt;=3,G350&gt;=3),"Loyal Customers",AND(E350&lt;=2,F350&gt;=3),"At Risk",AND(E350&lt;=2,F350&lt;=2,G350&lt;=2),"Lost",AND(E350&gt;=4,F350&lt;=2),"New/Promising",TRUE,"Needs Attention")</f>
        <v>Loyal Customers</v>
      </c>
      <c r="I350" s="3" t="str">
        <f t="shared" si="9"/>
        <v>Active</v>
      </c>
      <c r="J350" s="3" t="str">
        <f>_xlfn.XLOOKUP(A350,'Country_Lookup'!$D:$D,'Country_Lookup'!$E:$E)</f>
        <v>France</v>
      </c>
    </row>
    <row r="351" spans="1:10" x14ac:dyDescent="0.3">
      <c r="A351">
        <v>12695</v>
      </c>
      <c r="B351">
        <v>7</v>
      </c>
      <c r="C351">
        <v>7</v>
      </c>
      <c r="D351">
        <v>1407.1200000000001</v>
      </c>
      <c r="E351" cm="1">
        <f t="array" ref="E351">_xlfn.IFS(B351&lt;=PERCENTILE($B$3:$B$5882,0.2),5,B351&lt;=PERCENTILE($B$3:$B$5882,0.4),4,B351&lt;=PERCENTILE($B$3:$B$5882,0.6),3,B351&lt;=PERCENTILE($B$3:$B$5882,0.8),2,TRUE,1)</f>
        <v>5</v>
      </c>
      <c r="F351" cm="1">
        <f t="array" ref="F351">_xlfn.IFS(C351&lt;=PERCENTILE($C$3:$C$5882,0.2),1,C351&lt;=PERCENTILE($C$3:$C$5882,0.4),2,C351&lt;=PERCENTILE($C$3:$C$5882,0.6),3,C351&lt;=PERCENTILE($C$3:$C$5882,0.8),4,TRUE,5)</f>
        <v>4</v>
      </c>
      <c r="G351" cm="1">
        <f t="array" ref="G351">_xlfn.IFS(D351&lt;=PERCENTILE($D$3:$D$5882,0.2),1,D351&lt;=PERCENTILE($D$3:$D$5882,0.4),2,D351&lt;=PERCENTILE($D$3:$D$5882,0.6),3,D351&lt;=PERCENTILE($D$3:$D$5882,0.8),4,TRUE,5)</f>
        <v>4</v>
      </c>
      <c r="H351" s="3" t="str" cm="1">
        <f t="array" ref="H351">_xlfn.IFS(AND(E351&gt;=4,F351&gt;=4,G351&gt;=4),"Champions",AND(E351&gt;=3,F351&gt;=3,G351&gt;=3),"Loyal Customers",AND(E351&lt;=2,F351&gt;=3),"At Risk",AND(E351&lt;=2,F351&lt;=2,G351&lt;=2),"Lost",AND(E351&gt;=4,F351&lt;=2),"New/Promising",TRUE,"Needs Attention")</f>
        <v>Champions</v>
      </c>
      <c r="I351" s="3" t="str">
        <f t="shared" si="9"/>
        <v>Active</v>
      </c>
      <c r="J351" s="3" t="str">
        <f>_xlfn.XLOOKUP(A351,'Country_Lookup'!$D:$D,'Country_Lookup'!$E:$E)</f>
        <v>France</v>
      </c>
    </row>
    <row r="352" spans="1:10" x14ac:dyDescent="0.3">
      <c r="A352">
        <v>12696</v>
      </c>
      <c r="B352">
        <v>434</v>
      </c>
      <c r="C352">
        <v>2</v>
      </c>
      <c r="D352">
        <v>851.91000000000065</v>
      </c>
      <c r="E352" cm="1">
        <f t="array" ref="E352">_xlfn.IFS(B352&lt;=PERCENTILE($B$3:$B$5882,0.2),5,B352&lt;=PERCENTILE($B$3:$B$5882,0.4),4,B352&lt;=PERCENTILE($B$3:$B$5882,0.6),3,B352&lt;=PERCENTILE($B$3:$B$5882,0.8),2,TRUE,1)</f>
        <v>1</v>
      </c>
      <c r="F352" cm="1">
        <f t="array" ref="F352">_xlfn.IFS(C352&lt;=PERCENTILE($C$3:$C$5882,0.2),1,C352&lt;=PERCENTILE($C$3:$C$5882,0.4),2,C352&lt;=PERCENTILE($C$3:$C$5882,0.6),3,C352&lt;=PERCENTILE($C$3:$C$5882,0.8),4,TRUE,5)</f>
        <v>2</v>
      </c>
      <c r="G352" cm="1">
        <f t="array" ref="G352">_xlfn.IFS(D352&lt;=PERCENTILE($D$3:$D$5882,0.2),1,D352&lt;=PERCENTILE($D$3:$D$5882,0.4),2,D352&lt;=PERCENTILE($D$3:$D$5882,0.6),3,D352&lt;=PERCENTILE($D$3:$D$5882,0.8),4,TRUE,5)</f>
        <v>3</v>
      </c>
      <c r="H352" s="3" t="str" cm="1">
        <f t="array" ref="H352">_xlfn.IFS(AND(E352&gt;=4,F352&gt;=4,G352&gt;=4),"Champions",AND(E352&gt;=3,F352&gt;=3,G352&gt;=3),"Loyal Customers",AND(E352&lt;=2,F352&gt;=3),"At Risk",AND(E352&lt;=2,F352&lt;=2,G352&lt;=2),"Lost",AND(E352&gt;=4,F352&lt;=2),"New/Promising",TRUE,"Needs Attention")</f>
        <v>Needs Attention</v>
      </c>
      <c r="I352" s="3" t="str">
        <f t="shared" si="9"/>
        <v>Churned</v>
      </c>
      <c r="J352" s="3" t="str">
        <f>_xlfn.XLOOKUP(A352,'Country_Lookup'!$D:$D,'Country_Lookup'!$E:$E)</f>
        <v>Finland</v>
      </c>
    </row>
    <row r="353" spans="1:10" x14ac:dyDescent="0.3">
      <c r="A353">
        <v>12697</v>
      </c>
      <c r="B353">
        <v>28</v>
      </c>
      <c r="C353">
        <v>3</v>
      </c>
      <c r="D353">
        <v>957.58999999999958</v>
      </c>
      <c r="E353" cm="1">
        <f t="array" ref="E353">_xlfn.IFS(B353&lt;=PERCENTILE($B$3:$B$5882,0.2),5,B353&lt;=PERCENTILE($B$3:$B$5882,0.4),4,B353&lt;=PERCENTILE($B$3:$B$5882,0.6),3,B353&lt;=PERCENTILE($B$3:$B$5882,0.8),2,TRUE,1)</f>
        <v>4</v>
      </c>
      <c r="F353" cm="1">
        <f t="array" ref="F353">_xlfn.IFS(C353&lt;=PERCENTILE($C$3:$C$5882,0.2),1,C353&lt;=PERCENTILE($C$3:$C$5882,0.4),2,C353&lt;=PERCENTILE($C$3:$C$5882,0.6),3,C353&lt;=PERCENTILE($C$3:$C$5882,0.8),4,TRUE,5)</f>
        <v>3</v>
      </c>
      <c r="G353" cm="1">
        <f t="array" ref="G353">_xlfn.IFS(D353&lt;=PERCENTILE($D$3:$D$5882,0.2),1,D353&lt;=PERCENTILE($D$3:$D$5882,0.4),2,D353&lt;=PERCENTILE($D$3:$D$5882,0.6),3,D353&lt;=PERCENTILE($D$3:$D$5882,0.8),4,TRUE,5)</f>
        <v>3</v>
      </c>
      <c r="H353" s="3" t="str" cm="1">
        <f t="array" ref="H353">_xlfn.IFS(AND(E353&gt;=4,F353&gt;=4,G353&gt;=4),"Champions",AND(E353&gt;=3,F353&gt;=3,G353&gt;=3),"Loyal Customers",AND(E353&lt;=2,F353&gt;=3),"At Risk",AND(E353&lt;=2,F353&lt;=2,G353&lt;=2),"Lost",AND(E353&gt;=4,F353&lt;=2),"New/Promising",TRUE,"Needs Attention")</f>
        <v>Loyal Customers</v>
      </c>
      <c r="I353" s="3" t="str">
        <f t="shared" si="9"/>
        <v>Active</v>
      </c>
      <c r="J353" s="3" t="str">
        <f>_xlfn.XLOOKUP(A353,'Country_Lookup'!$D:$D,'Country_Lookup'!$E:$E)</f>
        <v>Sweden</v>
      </c>
    </row>
    <row r="354" spans="1:10" x14ac:dyDescent="0.3">
      <c r="A354">
        <v>12698</v>
      </c>
      <c r="B354">
        <v>590</v>
      </c>
      <c r="C354">
        <v>1</v>
      </c>
      <c r="D354">
        <v>339.75000000000006</v>
      </c>
      <c r="E354" cm="1">
        <f t="array" ref="E354">_xlfn.IFS(B354&lt;=PERCENTILE($B$3:$B$5882,0.2),5,B354&lt;=PERCENTILE($B$3:$B$5882,0.4),4,B354&lt;=PERCENTILE($B$3:$B$5882,0.6),3,B354&lt;=PERCENTILE($B$3:$B$5882,0.8),2,TRUE,1)</f>
        <v>1</v>
      </c>
      <c r="F354" cm="1">
        <f t="array" ref="F354">_xlfn.IFS(C354&lt;=PERCENTILE($C$3:$C$5882,0.2),1,C354&lt;=PERCENTILE($C$3:$C$5882,0.4),2,C354&lt;=PERCENTILE($C$3:$C$5882,0.6),3,C354&lt;=PERCENTILE($C$3:$C$5882,0.8),4,TRUE,5)</f>
        <v>1</v>
      </c>
      <c r="G354" cm="1">
        <f t="array" ref="G354">_xlfn.IFS(D354&lt;=PERCENTILE($D$3:$D$5882,0.2),1,D354&lt;=PERCENTILE($D$3:$D$5882,0.4),2,D354&lt;=PERCENTILE($D$3:$D$5882,0.6),3,D354&lt;=PERCENTILE($D$3:$D$5882,0.8),4,TRUE,5)</f>
        <v>2</v>
      </c>
      <c r="H354" s="3" t="str" cm="1">
        <f t="array" ref="H354">_xlfn.IFS(AND(E354&gt;=4,F354&gt;=4,G354&gt;=4),"Champions",AND(E354&gt;=3,F354&gt;=3,G354&gt;=3),"Loyal Customers",AND(E354&lt;=2,F354&gt;=3),"At Risk",AND(E354&lt;=2,F354&lt;=2,G354&lt;=2),"Lost",AND(E354&gt;=4,F354&lt;=2),"New/Promising",TRUE,"Needs Attention")</f>
        <v>Lost</v>
      </c>
      <c r="I354" s="3" t="str">
        <f t="shared" si="9"/>
        <v>Churned</v>
      </c>
      <c r="J354" s="3" t="str">
        <f>_xlfn.XLOOKUP(A354,'Country_Lookup'!$D:$D,'Country_Lookup'!$E:$E)</f>
        <v>Germany</v>
      </c>
    </row>
    <row r="355" spans="1:10" x14ac:dyDescent="0.3">
      <c r="A355">
        <v>12699</v>
      </c>
      <c r="B355">
        <v>417</v>
      </c>
      <c r="C355">
        <v>1</v>
      </c>
      <c r="D355">
        <v>638.11000000000047</v>
      </c>
      <c r="E355" cm="1">
        <f t="array" ref="E355">_xlfn.IFS(B355&lt;=PERCENTILE($B$3:$B$5882,0.2),5,B355&lt;=PERCENTILE($B$3:$B$5882,0.4),4,B355&lt;=PERCENTILE($B$3:$B$5882,0.6),3,B355&lt;=PERCENTILE($B$3:$B$5882,0.8),2,TRUE,1)</f>
        <v>1</v>
      </c>
      <c r="F355" cm="1">
        <f t="array" ref="F355">_xlfn.IFS(C355&lt;=PERCENTILE($C$3:$C$5882,0.2),1,C355&lt;=PERCENTILE($C$3:$C$5882,0.4),2,C355&lt;=PERCENTILE($C$3:$C$5882,0.6),3,C355&lt;=PERCENTILE($C$3:$C$5882,0.8),4,TRUE,5)</f>
        <v>1</v>
      </c>
      <c r="G355" cm="1">
        <f t="array" ref="G355">_xlfn.IFS(D355&lt;=PERCENTILE($D$3:$D$5882,0.2),1,D355&lt;=PERCENTILE($D$3:$D$5882,0.4),2,D355&lt;=PERCENTILE($D$3:$D$5882,0.6),3,D355&lt;=PERCENTILE($D$3:$D$5882,0.8),4,TRUE,5)</f>
        <v>3</v>
      </c>
      <c r="H355" s="3" t="str" cm="1">
        <f t="array" ref="H355">_xlfn.IFS(AND(E355&gt;=4,F355&gt;=4,G355&gt;=4),"Champions",AND(E355&gt;=3,F355&gt;=3,G355&gt;=3),"Loyal Customers",AND(E355&lt;=2,F355&gt;=3),"At Risk",AND(E355&lt;=2,F355&lt;=2,G355&lt;=2),"Lost",AND(E355&gt;=4,F355&lt;=2),"New/Promising",TRUE,"Needs Attention")</f>
        <v>Needs Attention</v>
      </c>
      <c r="I355" s="3" t="str">
        <f t="shared" si="9"/>
        <v>Churned</v>
      </c>
      <c r="J355" s="3" t="str">
        <f>_xlfn.XLOOKUP(A355,'Country_Lookup'!$D:$D,'Country_Lookup'!$E:$E)</f>
        <v>Germany</v>
      </c>
    </row>
    <row r="356" spans="1:10" x14ac:dyDescent="0.3">
      <c r="A356">
        <v>12700</v>
      </c>
      <c r="B356">
        <v>7</v>
      </c>
      <c r="C356">
        <v>4</v>
      </c>
      <c r="D356">
        <v>4939.9899999999925</v>
      </c>
      <c r="E356" cm="1">
        <f t="array" ref="E356">_xlfn.IFS(B356&lt;=PERCENTILE($B$3:$B$5882,0.2),5,B356&lt;=PERCENTILE($B$3:$B$5882,0.4),4,B356&lt;=PERCENTILE($B$3:$B$5882,0.6),3,B356&lt;=PERCENTILE($B$3:$B$5882,0.8),2,TRUE,1)</f>
        <v>5</v>
      </c>
      <c r="F356" cm="1">
        <f t="array" ref="F356">_xlfn.IFS(C356&lt;=PERCENTILE($C$3:$C$5882,0.2),1,C356&lt;=PERCENTILE($C$3:$C$5882,0.4),2,C356&lt;=PERCENTILE($C$3:$C$5882,0.6),3,C356&lt;=PERCENTILE($C$3:$C$5882,0.8),4,TRUE,5)</f>
        <v>3</v>
      </c>
      <c r="G356" cm="1">
        <f t="array" ref="G356">_xlfn.IFS(D356&lt;=PERCENTILE($D$3:$D$5882,0.2),1,D356&lt;=PERCENTILE($D$3:$D$5882,0.4),2,D356&lt;=PERCENTILE($D$3:$D$5882,0.6),3,D356&lt;=PERCENTILE($D$3:$D$5882,0.8),4,TRUE,5)</f>
        <v>5</v>
      </c>
      <c r="H356" s="3" t="str" cm="1">
        <f t="array" ref="H356">_xlfn.IFS(AND(E356&gt;=4,F356&gt;=4,G356&gt;=4),"Champions",AND(E356&gt;=3,F356&gt;=3,G356&gt;=3),"Loyal Customers",AND(E356&lt;=2,F356&gt;=3),"At Risk",AND(E356&lt;=2,F356&lt;=2,G356&lt;=2),"Lost",AND(E356&gt;=4,F356&lt;=2),"New/Promising",TRUE,"Needs Attention")</f>
        <v>Loyal Customers</v>
      </c>
      <c r="I356" s="3" t="str">
        <f t="shared" si="9"/>
        <v>Active</v>
      </c>
      <c r="J356" s="3" t="str">
        <f>_xlfn.XLOOKUP(A356,'Country_Lookup'!$D:$D,'Country_Lookup'!$E:$E)</f>
        <v>France</v>
      </c>
    </row>
    <row r="357" spans="1:10" x14ac:dyDescent="0.3">
      <c r="A357">
        <v>12701</v>
      </c>
      <c r="B357">
        <v>79</v>
      </c>
      <c r="C357">
        <v>6</v>
      </c>
      <c r="D357">
        <v>2446.4099999999953</v>
      </c>
      <c r="E357" cm="1">
        <f t="array" ref="E357">_xlfn.IFS(B357&lt;=PERCENTILE($B$3:$B$5882,0.2),5,B357&lt;=PERCENTILE($B$3:$B$5882,0.4),4,B357&lt;=PERCENTILE($B$3:$B$5882,0.6),3,B357&lt;=PERCENTILE($B$3:$B$5882,0.8),2,TRUE,1)</f>
        <v>3</v>
      </c>
      <c r="F357" cm="1">
        <f t="array" ref="F357">_xlfn.IFS(C357&lt;=PERCENTILE($C$3:$C$5882,0.2),1,C357&lt;=PERCENTILE($C$3:$C$5882,0.4),2,C357&lt;=PERCENTILE($C$3:$C$5882,0.6),3,C357&lt;=PERCENTILE($C$3:$C$5882,0.8),4,TRUE,5)</f>
        <v>4</v>
      </c>
      <c r="G357" cm="1">
        <f t="array" ref="G357">_xlfn.IFS(D357&lt;=PERCENTILE($D$3:$D$5882,0.2),1,D357&lt;=PERCENTILE($D$3:$D$5882,0.4),2,D357&lt;=PERCENTILE($D$3:$D$5882,0.6),3,D357&lt;=PERCENTILE($D$3:$D$5882,0.8),4,TRUE,5)</f>
        <v>4</v>
      </c>
      <c r="H357" s="3" t="str" cm="1">
        <f t="array" ref="H357">_xlfn.IFS(AND(E357&gt;=4,F357&gt;=4,G357&gt;=4),"Champions",AND(E357&gt;=3,F357&gt;=3,G357&gt;=3),"Loyal Customers",AND(E357&lt;=2,F357&gt;=3),"At Risk",AND(E357&lt;=2,F357&lt;=2,G357&lt;=2),"Lost",AND(E357&gt;=4,F357&lt;=2),"New/Promising",TRUE,"Needs Attention")</f>
        <v>Loyal Customers</v>
      </c>
      <c r="I357" s="3" t="str">
        <f t="shared" si="9"/>
        <v>Active</v>
      </c>
      <c r="J357" s="3" t="str">
        <f>_xlfn.XLOOKUP(A357,'Country_Lookup'!$D:$D,'Country_Lookup'!$E:$E)</f>
        <v>Germany</v>
      </c>
    </row>
    <row r="358" spans="1:10" x14ac:dyDescent="0.3">
      <c r="A358">
        <v>12702</v>
      </c>
      <c r="B358">
        <v>19</v>
      </c>
      <c r="C358">
        <v>1</v>
      </c>
      <c r="D358">
        <v>219</v>
      </c>
      <c r="E358" cm="1">
        <f t="array" ref="E358">_xlfn.IFS(B358&lt;=PERCENTILE($B$3:$B$5882,0.2),5,B358&lt;=PERCENTILE($B$3:$B$5882,0.4),4,B358&lt;=PERCENTILE($B$3:$B$5882,0.6),3,B358&lt;=PERCENTILE($B$3:$B$5882,0.8),2,TRUE,1)</f>
        <v>5</v>
      </c>
      <c r="F358" cm="1">
        <f t="array" ref="F358">_xlfn.IFS(C358&lt;=PERCENTILE($C$3:$C$5882,0.2),1,C358&lt;=PERCENTILE($C$3:$C$5882,0.4),2,C358&lt;=PERCENTILE($C$3:$C$5882,0.6),3,C358&lt;=PERCENTILE($C$3:$C$5882,0.8),4,TRUE,5)</f>
        <v>1</v>
      </c>
      <c r="G358" cm="1">
        <f t="array" ref="G358">_xlfn.IFS(D358&lt;=PERCENTILE($D$3:$D$5882,0.2),1,D358&lt;=PERCENTILE($D$3:$D$5882,0.4),2,D358&lt;=PERCENTILE($D$3:$D$5882,0.6),3,D358&lt;=PERCENTILE($D$3:$D$5882,0.8),4,TRUE,5)</f>
        <v>1</v>
      </c>
      <c r="H358" s="3" t="str" cm="1">
        <f t="array" ref="H358">_xlfn.IFS(AND(E358&gt;=4,F358&gt;=4,G358&gt;=4),"Champions",AND(E358&gt;=3,F358&gt;=3,G358&gt;=3),"Loyal Customers",AND(E358&lt;=2,F358&gt;=3),"At Risk",AND(E358&lt;=2,F358&lt;=2,G358&lt;=2),"Lost",AND(E358&gt;=4,F358&lt;=2),"New/Promising",TRUE,"Needs Attention")</f>
        <v>New/Promising</v>
      </c>
      <c r="I358" s="3" t="str">
        <f t="shared" si="9"/>
        <v>Active</v>
      </c>
      <c r="J358" s="3" t="str">
        <f>_xlfn.XLOOKUP(A358,'Country_Lookup'!$D:$D,'Country_Lookup'!$E:$E)</f>
        <v>Germany</v>
      </c>
    </row>
    <row r="359" spans="1:10" x14ac:dyDescent="0.3">
      <c r="A359">
        <v>12703</v>
      </c>
      <c r="B359">
        <v>71</v>
      </c>
      <c r="C359">
        <v>4</v>
      </c>
      <c r="D359">
        <v>1006.5299999999992</v>
      </c>
      <c r="E359" cm="1">
        <f t="array" ref="E359">_xlfn.IFS(B359&lt;=PERCENTILE($B$3:$B$5882,0.2),5,B359&lt;=PERCENTILE($B$3:$B$5882,0.4),4,B359&lt;=PERCENTILE($B$3:$B$5882,0.6),3,B359&lt;=PERCENTILE($B$3:$B$5882,0.8),2,TRUE,1)</f>
        <v>3</v>
      </c>
      <c r="F359" cm="1">
        <f t="array" ref="F359">_xlfn.IFS(C359&lt;=PERCENTILE($C$3:$C$5882,0.2),1,C359&lt;=PERCENTILE($C$3:$C$5882,0.4),2,C359&lt;=PERCENTILE($C$3:$C$5882,0.6),3,C359&lt;=PERCENTILE($C$3:$C$5882,0.8),4,TRUE,5)</f>
        <v>3</v>
      </c>
      <c r="G359" cm="1">
        <f t="array" ref="G359">_xlfn.IFS(D359&lt;=PERCENTILE($D$3:$D$5882,0.2),1,D359&lt;=PERCENTILE($D$3:$D$5882,0.4),2,D359&lt;=PERCENTILE($D$3:$D$5882,0.6),3,D359&lt;=PERCENTILE($D$3:$D$5882,0.8),4,TRUE,5)</f>
        <v>3</v>
      </c>
      <c r="H359" s="3" t="str" cm="1">
        <f t="array" ref="H359">_xlfn.IFS(AND(E359&gt;=4,F359&gt;=4,G359&gt;=4),"Champions",AND(E359&gt;=3,F359&gt;=3,G359&gt;=3),"Loyal Customers",AND(E359&lt;=2,F359&gt;=3),"At Risk",AND(E359&lt;=2,F359&lt;=2,G359&lt;=2),"Lost",AND(E359&gt;=4,F359&lt;=2),"New/Promising",TRUE,"Needs Attention")</f>
        <v>Loyal Customers</v>
      </c>
      <c r="I359" s="3" t="str">
        <f t="shared" si="9"/>
        <v>Active</v>
      </c>
      <c r="J359" s="3" t="str">
        <f>_xlfn.XLOOKUP(A359,'Country_Lookup'!$D:$D,'Country_Lookup'!$E:$E)</f>
        <v>Germany</v>
      </c>
    </row>
    <row r="360" spans="1:10" x14ac:dyDescent="0.3">
      <c r="A360">
        <v>12704</v>
      </c>
      <c r="B360">
        <v>7</v>
      </c>
      <c r="C360">
        <v>8</v>
      </c>
      <c r="D360">
        <v>2340.8399999999988</v>
      </c>
      <c r="E360" cm="1">
        <f t="array" ref="E360">_xlfn.IFS(B360&lt;=PERCENTILE($B$3:$B$5882,0.2),5,B360&lt;=PERCENTILE($B$3:$B$5882,0.4),4,B360&lt;=PERCENTILE($B$3:$B$5882,0.6),3,B360&lt;=PERCENTILE($B$3:$B$5882,0.8),2,TRUE,1)</f>
        <v>5</v>
      </c>
      <c r="F360" cm="1">
        <f t="array" ref="F360">_xlfn.IFS(C360&lt;=PERCENTILE($C$3:$C$5882,0.2),1,C360&lt;=PERCENTILE($C$3:$C$5882,0.4),2,C360&lt;=PERCENTILE($C$3:$C$5882,0.6),3,C360&lt;=PERCENTILE($C$3:$C$5882,0.8),4,TRUE,5)</f>
        <v>4</v>
      </c>
      <c r="G360" cm="1">
        <f t="array" ref="G360">_xlfn.IFS(D360&lt;=PERCENTILE($D$3:$D$5882,0.2),1,D360&lt;=PERCENTILE($D$3:$D$5882,0.4),2,D360&lt;=PERCENTILE($D$3:$D$5882,0.6),3,D360&lt;=PERCENTILE($D$3:$D$5882,0.8),4,TRUE,5)</f>
        <v>4</v>
      </c>
      <c r="H360" s="3" t="str" cm="1">
        <f t="array" ref="H360">_xlfn.IFS(AND(E360&gt;=4,F360&gt;=4,G360&gt;=4),"Champions",AND(E360&gt;=3,F360&gt;=3,G360&gt;=3),"Loyal Customers",AND(E360&lt;=2,F360&gt;=3),"At Risk",AND(E360&lt;=2,F360&lt;=2,G360&lt;=2),"Lost",AND(E360&gt;=4,F360&lt;=2),"New/Promising",TRUE,"Needs Attention")</f>
        <v>Champions</v>
      </c>
      <c r="I360" s="3" t="str">
        <f t="shared" si="9"/>
        <v>Active</v>
      </c>
      <c r="J360" s="3" t="str">
        <f>_xlfn.XLOOKUP(A360,'Country_Lookup'!$D:$D,'Country_Lookup'!$E:$E)</f>
        <v>Finland</v>
      </c>
    </row>
    <row r="361" spans="1:10" x14ac:dyDescent="0.3">
      <c r="A361">
        <v>12705</v>
      </c>
      <c r="B361">
        <v>15</v>
      </c>
      <c r="C361">
        <v>14</v>
      </c>
      <c r="D361">
        <v>11762.099999999926</v>
      </c>
      <c r="E361" cm="1">
        <f t="array" ref="E361">_xlfn.IFS(B361&lt;=PERCENTILE($B$3:$B$5882,0.2),5,B361&lt;=PERCENTILE($B$3:$B$5882,0.4),4,B361&lt;=PERCENTILE($B$3:$B$5882,0.6),3,B361&lt;=PERCENTILE($B$3:$B$5882,0.8),2,TRUE,1)</f>
        <v>5</v>
      </c>
      <c r="F361" cm="1">
        <f t="array" ref="F361">_xlfn.IFS(C361&lt;=PERCENTILE($C$3:$C$5882,0.2),1,C361&lt;=PERCENTILE($C$3:$C$5882,0.4),2,C361&lt;=PERCENTILE($C$3:$C$5882,0.6),3,C361&lt;=PERCENTILE($C$3:$C$5882,0.8),4,TRUE,5)</f>
        <v>5</v>
      </c>
      <c r="G361" cm="1">
        <f t="array" ref="G361">_xlfn.IFS(D361&lt;=PERCENTILE($D$3:$D$5882,0.2),1,D361&lt;=PERCENTILE($D$3:$D$5882,0.4),2,D361&lt;=PERCENTILE($D$3:$D$5882,0.6),3,D361&lt;=PERCENTILE($D$3:$D$5882,0.8),4,TRUE,5)</f>
        <v>5</v>
      </c>
      <c r="H361" s="3" t="str" cm="1">
        <f t="array" ref="H361">_xlfn.IFS(AND(E361&gt;=4,F361&gt;=4,G361&gt;=4),"Champions",AND(E361&gt;=3,F361&gt;=3,G361&gt;=3),"Loyal Customers",AND(E361&lt;=2,F361&gt;=3),"At Risk",AND(E361&lt;=2,F361&lt;=2,G361&lt;=2),"Lost",AND(E361&gt;=4,F361&lt;=2),"New/Promising",TRUE,"Needs Attention")</f>
        <v>Champions</v>
      </c>
      <c r="I361" s="3" t="str">
        <f t="shared" si="9"/>
        <v>Active</v>
      </c>
      <c r="J361" s="3" t="str">
        <f>_xlfn.XLOOKUP(A361,'Country_Lookup'!$D:$D,'Country_Lookup'!$E:$E)</f>
        <v>Germany</v>
      </c>
    </row>
    <row r="362" spans="1:10" x14ac:dyDescent="0.3">
      <c r="A362">
        <v>12707</v>
      </c>
      <c r="B362">
        <v>291</v>
      </c>
      <c r="C362">
        <v>1</v>
      </c>
      <c r="D362">
        <v>603.42000000000041</v>
      </c>
      <c r="E362" cm="1">
        <f t="array" ref="E362">_xlfn.IFS(B362&lt;=PERCENTILE($B$3:$B$5882,0.2),5,B362&lt;=PERCENTILE($B$3:$B$5882,0.4),4,B362&lt;=PERCENTILE($B$3:$B$5882,0.6),3,B362&lt;=PERCENTILE($B$3:$B$5882,0.8),2,TRUE,1)</f>
        <v>2</v>
      </c>
      <c r="F362" cm="1">
        <f t="array" ref="F362">_xlfn.IFS(C362&lt;=PERCENTILE($C$3:$C$5882,0.2),1,C362&lt;=PERCENTILE($C$3:$C$5882,0.4),2,C362&lt;=PERCENTILE($C$3:$C$5882,0.6),3,C362&lt;=PERCENTILE($C$3:$C$5882,0.8),4,TRUE,5)</f>
        <v>1</v>
      </c>
      <c r="G362" cm="1">
        <f t="array" ref="G362">_xlfn.IFS(D362&lt;=PERCENTILE($D$3:$D$5882,0.2),1,D362&lt;=PERCENTILE($D$3:$D$5882,0.4),2,D362&lt;=PERCENTILE($D$3:$D$5882,0.6),3,D362&lt;=PERCENTILE($D$3:$D$5882,0.8),4,TRUE,5)</f>
        <v>2</v>
      </c>
      <c r="H362" s="3" t="str" cm="1">
        <f t="array" ref="H362">_xlfn.IFS(AND(E362&gt;=4,F362&gt;=4,G362&gt;=4),"Champions",AND(E362&gt;=3,F362&gt;=3,G362&gt;=3),"Loyal Customers",AND(E362&lt;=2,F362&gt;=3),"At Risk",AND(E362&lt;=2,F362&lt;=2,G362&lt;=2),"Lost",AND(E362&gt;=4,F362&lt;=2),"New/Promising",TRUE,"Needs Attention")</f>
        <v>Lost</v>
      </c>
      <c r="I362" s="3" t="str">
        <f t="shared" si="9"/>
        <v>Churned</v>
      </c>
      <c r="J362" s="3" t="str">
        <f>_xlfn.XLOOKUP(A362,'Country_Lookup'!$D:$D,'Country_Lookup'!$E:$E)</f>
        <v>France</v>
      </c>
    </row>
    <row r="363" spans="1:10" x14ac:dyDescent="0.3">
      <c r="A363">
        <v>12708</v>
      </c>
      <c r="B363">
        <v>29</v>
      </c>
      <c r="C363">
        <v>18</v>
      </c>
      <c r="D363">
        <v>5314.1000000000222</v>
      </c>
      <c r="E363" cm="1">
        <f t="array" ref="E363">_xlfn.IFS(B363&lt;=PERCENTILE($B$3:$B$5882,0.2),5,B363&lt;=PERCENTILE($B$3:$B$5882,0.4),4,B363&lt;=PERCENTILE($B$3:$B$5882,0.6),3,B363&lt;=PERCENTILE($B$3:$B$5882,0.8),2,TRUE,1)</f>
        <v>4</v>
      </c>
      <c r="F363" cm="1">
        <f t="array" ref="F363">_xlfn.IFS(C363&lt;=PERCENTILE($C$3:$C$5882,0.2),1,C363&lt;=PERCENTILE($C$3:$C$5882,0.4),2,C363&lt;=PERCENTILE($C$3:$C$5882,0.6),3,C363&lt;=PERCENTILE($C$3:$C$5882,0.8),4,TRUE,5)</f>
        <v>5</v>
      </c>
      <c r="G363" cm="1">
        <f t="array" ref="G363">_xlfn.IFS(D363&lt;=PERCENTILE($D$3:$D$5882,0.2),1,D363&lt;=PERCENTILE($D$3:$D$5882,0.4),2,D363&lt;=PERCENTILE($D$3:$D$5882,0.6),3,D363&lt;=PERCENTILE($D$3:$D$5882,0.8),4,TRUE,5)</f>
        <v>5</v>
      </c>
      <c r="H363" s="3" t="str" cm="1">
        <f t="array" ref="H363">_xlfn.IFS(AND(E363&gt;=4,F363&gt;=4,G363&gt;=4),"Champions",AND(E363&gt;=3,F363&gt;=3,G363&gt;=3),"Loyal Customers",AND(E363&lt;=2,F363&gt;=3),"At Risk",AND(E363&lt;=2,F363&lt;=2,G363&lt;=2),"Lost",AND(E363&gt;=4,F363&lt;=2),"New/Promising",TRUE,"Needs Attention")</f>
        <v>Champions</v>
      </c>
      <c r="I363" s="3" t="str">
        <f t="shared" si="9"/>
        <v>Active</v>
      </c>
      <c r="J363" s="3" t="str">
        <f>_xlfn.XLOOKUP(A363,'Country_Lookup'!$D:$D,'Country_Lookup'!$E:$E)</f>
        <v>Germany</v>
      </c>
    </row>
    <row r="364" spans="1:10" x14ac:dyDescent="0.3">
      <c r="A364">
        <v>12709</v>
      </c>
      <c r="B364">
        <v>15</v>
      </c>
      <c r="C364">
        <v>34</v>
      </c>
      <c r="D364">
        <v>31093.339999999913</v>
      </c>
      <c r="E364" cm="1">
        <f t="array" ref="E364">_xlfn.IFS(B364&lt;=PERCENTILE($B$3:$B$5882,0.2),5,B364&lt;=PERCENTILE($B$3:$B$5882,0.4),4,B364&lt;=PERCENTILE($B$3:$B$5882,0.6),3,B364&lt;=PERCENTILE($B$3:$B$5882,0.8),2,TRUE,1)</f>
        <v>5</v>
      </c>
      <c r="F364" cm="1">
        <f t="array" ref="F364">_xlfn.IFS(C364&lt;=PERCENTILE($C$3:$C$5882,0.2),1,C364&lt;=PERCENTILE($C$3:$C$5882,0.4),2,C364&lt;=PERCENTILE($C$3:$C$5882,0.6),3,C364&lt;=PERCENTILE($C$3:$C$5882,0.8),4,TRUE,5)</f>
        <v>5</v>
      </c>
      <c r="G364" cm="1">
        <f t="array" ref="G364">_xlfn.IFS(D364&lt;=PERCENTILE($D$3:$D$5882,0.2),1,D364&lt;=PERCENTILE($D$3:$D$5882,0.4),2,D364&lt;=PERCENTILE($D$3:$D$5882,0.6),3,D364&lt;=PERCENTILE($D$3:$D$5882,0.8),4,TRUE,5)</f>
        <v>5</v>
      </c>
      <c r="H364" s="3" t="str" cm="1">
        <f t="array" ref="H364">_xlfn.IFS(AND(E364&gt;=4,F364&gt;=4,G364&gt;=4),"Champions",AND(E364&gt;=3,F364&gt;=3,G364&gt;=3),"Loyal Customers",AND(E364&lt;=2,F364&gt;=3),"At Risk",AND(E364&lt;=2,F364&lt;=2,G364&lt;=2),"Lost",AND(E364&gt;=4,F364&lt;=2),"New/Promising",TRUE,"Needs Attention")</f>
        <v>Champions</v>
      </c>
      <c r="I364" s="3" t="str">
        <f t="shared" si="9"/>
        <v>Active</v>
      </c>
      <c r="J364" s="3" t="str">
        <f>_xlfn.XLOOKUP(A364,'Country_Lookup'!$D:$D,'Country_Lookup'!$E:$E)</f>
        <v>Germany</v>
      </c>
    </row>
    <row r="365" spans="1:10" x14ac:dyDescent="0.3">
      <c r="A365">
        <v>12710</v>
      </c>
      <c r="B365">
        <v>96</v>
      </c>
      <c r="C365">
        <v>3</v>
      </c>
      <c r="D365">
        <v>1149.0200000000027</v>
      </c>
      <c r="E365" cm="1">
        <f t="array" ref="E365">_xlfn.IFS(B365&lt;=PERCENTILE($B$3:$B$5882,0.2),5,B365&lt;=PERCENTILE($B$3:$B$5882,0.4),4,B365&lt;=PERCENTILE($B$3:$B$5882,0.6),3,B365&lt;=PERCENTILE($B$3:$B$5882,0.8),2,TRUE,1)</f>
        <v>3</v>
      </c>
      <c r="F365" cm="1">
        <f t="array" ref="F365">_xlfn.IFS(C365&lt;=PERCENTILE($C$3:$C$5882,0.2),1,C365&lt;=PERCENTILE($C$3:$C$5882,0.4),2,C365&lt;=PERCENTILE($C$3:$C$5882,0.6),3,C365&lt;=PERCENTILE($C$3:$C$5882,0.8),4,TRUE,5)</f>
        <v>3</v>
      </c>
      <c r="G365" cm="1">
        <f t="array" ref="G365">_xlfn.IFS(D365&lt;=PERCENTILE($D$3:$D$5882,0.2),1,D365&lt;=PERCENTILE($D$3:$D$5882,0.4),2,D365&lt;=PERCENTILE($D$3:$D$5882,0.6),3,D365&lt;=PERCENTILE($D$3:$D$5882,0.8),4,TRUE,5)</f>
        <v>3</v>
      </c>
      <c r="H365" s="3" t="str" cm="1">
        <f t="array" ref="H365">_xlfn.IFS(AND(E365&gt;=4,F365&gt;=4,G365&gt;=4),"Champions",AND(E365&gt;=3,F365&gt;=3,G365&gt;=3),"Loyal Customers",AND(E365&lt;=2,F365&gt;=3),"At Risk",AND(E365&lt;=2,F365&lt;=2,G365&lt;=2),"Lost",AND(E365&gt;=4,F365&lt;=2),"New/Promising",TRUE,"Needs Attention")</f>
        <v>Loyal Customers</v>
      </c>
      <c r="I365" s="3" t="str">
        <f t="shared" si="9"/>
        <v>Churned</v>
      </c>
      <c r="J365" s="3" t="str">
        <f>_xlfn.XLOOKUP(A365,'Country_Lookup'!$D:$D,'Country_Lookup'!$E:$E)</f>
        <v>Germany</v>
      </c>
    </row>
    <row r="366" spans="1:10" x14ac:dyDescent="0.3">
      <c r="A366">
        <v>12711</v>
      </c>
      <c r="B366">
        <v>611</v>
      </c>
      <c r="C366">
        <v>2</v>
      </c>
      <c r="D366">
        <v>1339.0500000000018</v>
      </c>
      <c r="E366" cm="1">
        <f t="array" ref="E366">_xlfn.IFS(B366&lt;=PERCENTILE($B$3:$B$5882,0.2),5,B366&lt;=PERCENTILE($B$3:$B$5882,0.4),4,B366&lt;=PERCENTILE($B$3:$B$5882,0.6),3,B366&lt;=PERCENTILE($B$3:$B$5882,0.8),2,TRUE,1)</f>
        <v>1</v>
      </c>
      <c r="F366" cm="1">
        <f t="array" ref="F366">_xlfn.IFS(C366&lt;=PERCENTILE($C$3:$C$5882,0.2),1,C366&lt;=PERCENTILE($C$3:$C$5882,0.4),2,C366&lt;=PERCENTILE($C$3:$C$5882,0.6),3,C366&lt;=PERCENTILE($C$3:$C$5882,0.8),4,TRUE,5)</f>
        <v>2</v>
      </c>
      <c r="G366" cm="1">
        <f t="array" ref="G366">_xlfn.IFS(D366&lt;=PERCENTILE($D$3:$D$5882,0.2),1,D366&lt;=PERCENTILE($D$3:$D$5882,0.4),2,D366&lt;=PERCENTILE($D$3:$D$5882,0.6),3,D366&lt;=PERCENTILE($D$3:$D$5882,0.8),4,TRUE,5)</f>
        <v>4</v>
      </c>
      <c r="H366" s="3" t="str" cm="1">
        <f t="array" ref="H366">_xlfn.IFS(AND(E366&gt;=4,F366&gt;=4,G366&gt;=4),"Champions",AND(E366&gt;=3,F366&gt;=3,G366&gt;=3),"Loyal Customers",AND(E366&lt;=2,F366&gt;=3),"At Risk",AND(E366&lt;=2,F366&lt;=2,G366&lt;=2),"Lost",AND(E366&gt;=4,F366&lt;=2),"New/Promising",TRUE,"Needs Attention")</f>
        <v>Needs Attention</v>
      </c>
      <c r="I366" s="3" t="str">
        <f t="shared" si="9"/>
        <v>Churned</v>
      </c>
      <c r="J366" s="3" t="str">
        <f>_xlfn.XLOOKUP(A366,'Country_Lookup'!$D:$D,'Country_Lookup'!$E:$E)</f>
        <v>Germany</v>
      </c>
    </row>
    <row r="367" spans="1:10" x14ac:dyDescent="0.3">
      <c r="A367">
        <v>12712</v>
      </c>
      <c r="B367">
        <v>28</v>
      </c>
      <c r="C367">
        <v>21</v>
      </c>
      <c r="D367">
        <v>7193.6599999999653</v>
      </c>
      <c r="E367" cm="1">
        <f t="array" ref="E367">_xlfn.IFS(B367&lt;=PERCENTILE($B$3:$B$5882,0.2),5,B367&lt;=PERCENTILE($B$3:$B$5882,0.4),4,B367&lt;=PERCENTILE($B$3:$B$5882,0.6),3,B367&lt;=PERCENTILE($B$3:$B$5882,0.8),2,TRUE,1)</f>
        <v>4</v>
      </c>
      <c r="F367" cm="1">
        <f t="array" ref="F367">_xlfn.IFS(C367&lt;=PERCENTILE($C$3:$C$5882,0.2),1,C367&lt;=PERCENTILE($C$3:$C$5882,0.4),2,C367&lt;=PERCENTILE($C$3:$C$5882,0.6),3,C367&lt;=PERCENTILE($C$3:$C$5882,0.8),4,TRUE,5)</f>
        <v>5</v>
      </c>
      <c r="G367" cm="1">
        <f t="array" ref="G367">_xlfn.IFS(D367&lt;=PERCENTILE($D$3:$D$5882,0.2),1,D367&lt;=PERCENTILE($D$3:$D$5882,0.4),2,D367&lt;=PERCENTILE($D$3:$D$5882,0.6),3,D367&lt;=PERCENTILE($D$3:$D$5882,0.8),4,TRUE,5)</f>
        <v>5</v>
      </c>
      <c r="H367" s="3" t="str" cm="1">
        <f t="array" ref="H367">_xlfn.IFS(AND(E367&gt;=4,F367&gt;=4,G367&gt;=4),"Champions",AND(E367&gt;=3,F367&gt;=3,G367&gt;=3),"Loyal Customers",AND(E367&lt;=2,F367&gt;=3),"At Risk",AND(E367&lt;=2,F367&lt;=2,G367&lt;=2),"Lost",AND(E367&gt;=4,F367&lt;=2),"New/Promising",TRUE,"Needs Attention")</f>
        <v>Champions</v>
      </c>
      <c r="I367" s="3" t="str">
        <f t="shared" si="9"/>
        <v>Active</v>
      </c>
      <c r="J367" s="3" t="str">
        <f>_xlfn.XLOOKUP(A367,'Country_Lookup'!$D:$D,'Country_Lookup'!$E:$E)</f>
        <v>Germany</v>
      </c>
    </row>
    <row r="368" spans="1:10" x14ac:dyDescent="0.3">
      <c r="A368">
        <v>12713</v>
      </c>
      <c r="B368">
        <v>0</v>
      </c>
      <c r="C368">
        <v>1</v>
      </c>
      <c r="D368">
        <v>848.5499999999995</v>
      </c>
      <c r="E368" cm="1">
        <f t="array" ref="E368">_xlfn.IFS(B368&lt;=PERCENTILE($B$3:$B$5882,0.2),5,B368&lt;=PERCENTILE($B$3:$B$5882,0.4),4,B368&lt;=PERCENTILE($B$3:$B$5882,0.6),3,B368&lt;=PERCENTILE($B$3:$B$5882,0.8),2,TRUE,1)</f>
        <v>5</v>
      </c>
      <c r="F368" cm="1">
        <f t="array" ref="F368">_xlfn.IFS(C368&lt;=PERCENTILE($C$3:$C$5882,0.2),1,C368&lt;=PERCENTILE($C$3:$C$5882,0.4),2,C368&lt;=PERCENTILE($C$3:$C$5882,0.6),3,C368&lt;=PERCENTILE($C$3:$C$5882,0.8),4,TRUE,5)</f>
        <v>1</v>
      </c>
      <c r="G368" cm="1">
        <f t="array" ref="G368">_xlfn.IFS(D368&lt;=PERCENTILE($D$3:$D$5882,0.2),1,D368&lt;=PERCENTILE($D$3:$D$5882,0.4),2,D368&lt;=PERCENTILE($D$3:$D$5882,0.6),3,D368&lt;=PERCENTILE($D$3:$D$5882,0.8),4,TRUE,5)</f>
        <v>3</v>
      </c>
      <c r="H368" s="3" t="str" cm="1">
        <f t="array" ref="H368">_xlfn.IFS(AND(E368&gt;=4,F368&gt;=4,G368&gt;=4),"Champions",AND(E368&gt;=3,F368&gt;=3,G368&gt;=3),"Loyal Customers",AND(E368&lt;=2,F368&gt;=3),"At Risk",AND(E368&lt;=2,F368&lt;=2,G368&lt;=2),"Lost",AND(E368&gt;=4,F368&lt;=2),"New/Promising",TRUE,"Needs Attention")</f>
        <v>New/Promising</v>
      </c>
      <c r="I368" s="3" t="str">
        <f t="shared" si="9"/>
        <v>Active</v>
      </c>
      <c r="J368" s="3" t="str">
        <f>_xlfn.XLOOKUP(A368,'Country_Lookup'!$D:$D,'Country_Lookup'!$E:$E)</f>
        <v>Germany</v>
      </c>
    </row>
    <row r="369" spans="1:10" x14ac:dyDescent="0.3">
      <c r="A369">
        <v>12714</v>
      </c>
      <c r="B369">
        <v>9</v>
      </c>
      <c r="C369">
        <v>12</v>
      </c>
      <c r="D369">
        <v>14093.71000000011</v>
      </c>
      <c r="E369" cm="1">
        <f t="array" ref="E369">_xlfn.IFS(B369&lt;=PERCENTILE($B$3:$B$5882,0.2),5,B369&lt;=PERCENTILE($B$3:$B$5882,0.4),4,B369&lt;=PERCENTILE($B$3:$B$5882,0.6),3,B369&lt;=PERCENTILE($B$3:$B$5882,0.8),2,TRUE,1)</f>
        <v>5</v>
      </c>
      <c r="F369" cm="1">
        <f t="array" ref="F369">_xlfn.IFS(C369&lt;=PERCENTILE($C$3:$C$5882,0.2),1,C369&lt;=PERCENTILE($C$3:$C$5882,0.4),2,C369&lt;=PERCENTILE($C$3:$C$5882,0.6),3,C369&lt;=PERCENTILE($C$3:$C$5882,0.8),4,TRUE,5)</f>
        <v>5</v>
      </c>
      <c r="G369" cm="1">
        <f t="array" ref="G369">_xlfn.IFS(D369&lt;=PERCENTILE($D$3:$D$5882,0.2),1,D369&lt;=PERCENTILE($D$3:$D$5882,0.4),2,D369&lt;=PERCENTILE($D$3:$D$5882,0.6),3,D369&lt;=PERCENTILE($D$3:$D$5882,0.8),4,TRUE,5)</f>
        <v>5</v>
      </c>
      <c r="H369" s="3" t="str" cm="1">
        <f t="array" ref="H369">_xlfn.IFS(AND(E369&gt;=4,F369&gt;=4,G369&gt;=4),"Champions",AND(E369&gt;=3,F369&gt;=3,G369&gt;=3),"Loyal Customers",AND(E369&lt;=2,F369&gt;=3),"At Risk",AND(E369&lt;=2,F369&lt;=2,G369&lt;=2),"Lost",AND(E369&gt;=4,F369&lt;=2),"New/Promising",TRUE,"Needs Attention")</f>
        <v>Champions</v>
      </c>
      <c r="I369" s="3" t="str">
        <f t="shared" si="9"/>
        <v>Active</v>
      </c>
      <c r="J369" s="3" t="str">
        <f>_xlfn.XLOOKUP(A369,'Country_Lookup'!$D:$D,'Country_Lookup'!$E:$E)</f>
        <v>France</v>
      </c>
    </row>
    <row r="370" spans="1:10" x14ac:dyDescent="0.3">
      <c r="A370">
        <v>12715</v>
      </c>
      <c r="B370">
        <v>106</v>
      </c>
      <c r="C370">
        <v>1</v>
      </c>
      <c r="D370">
        <v>353.8599999999999</v>
      </c>
      <c r="E370" cm="1">
        <f t="array" ref="E370">_xlfn.IFS(B370&lt;=PERCENTILE($B$3:$B$5882,0.2),5,B370&lt;=PERCENTILE($B$3:$B$5882,0.4),4,B370&lt;=PERCENTILE($B$3:$B$5882,0.6),3,B370&lt;=PERCENTILE($B$3:$B$5882,0.8),2,TRUE,1)</f>
        <v>3</v>
      </c>
      <c r="F370" cm="1">
        <f t="array" ref="F370">_xlfn.IFS(C370&lt;=PERCENTILE($C$3:$C$5882,0.2),1,C370&lt;=PERCENTILE($C$3:$C$5882,0.4),2,C370&lt;=PERCENTILE($C$3:$C$5882,0.6),3,C370&lt;=PERCENTILE($C$3:$C$5882,0.8),4,TRUE,5)</f>
        <v>1</v>
      </c>
      <c r="G370" cm="1">
        <f t="array" ref="G370">_xlfn.IFS(D370&lt;=PERCENTILE($D$3:$D$5882,0.2),1,D370&lt;=PERCENTILE($D$3:$D$5882,0.4),2,D370&lt;=PERCENTILE($D$3:$D$5882,0.6),3,D370&lt;=PERCENTILE($D$3:$D$5882,0.8),4,TRUE,5)</f>
        <v>2</v>
      </c>
      <c r="H370" s="3" t="str" cm="1">
        <f t="array" ref="H370">_xlfn.IFS(AND(E370&gt;=4,F370&gt;=4,G370&gt;=4),"Champions",AND(E370&gt;=3,F370&gt;=3,G370&gt;=3),"Loyal Customers",AND(E370&lt;=2,F370&gt;=3),"At Risk",AND(E370&lt;=2,F370&lt;=2,G370&lt;=2),"Lost",AND(E370&gt;=4,F370&lt;=2),"New/Promising",TRUE,"Needs Attention")</f>
        <v>Needs Attention</v>
      </c>
      <c r="I370" s="3" t="str">
        <f t="shared" si="9"/>
        <v>Churned</v>
      </c>
      <c r="J370" s="3" t="str">
        <f>_xlfn.XLOOKUP(A370,'Country_Lookup'!$D:$D,'Country_Lookup'!$E:$E)</f>
        <v>Sweden</v>
      </c>
    </row>
    <row r="371" spans="1:10" x14ac:dyDescent="0.3">
      <c r="A371">
        <v>12716</v>
      </c>
      <c r="B371">
        <v>3</v>
      </c>
      <c r="C371">
        <v>2</v>
      </c>
      <c r="D371">
        <v>1053.49</v>
      </c>
      <c r="E371" cm="1">
        <f t="array" ref="E371">_xlfn.IFS(B371&lt;=PERCENTILE($B$3:$B$5882,0.2),5,B371&lt;=PERCENTILE($B$3:$B$5882,0.4),4,B371&lt;=PERCENTILE($B$3:$B$5882,0.6),3,B371&lt;=PERCENTILE($B$3:$B$5882,0.8),2,TRUE,1)</f>
        <v>5</v>
      </c>
      <c r="F371" cm="1">
        <f t="array" ref="F371">_xlfn.IFS(C371&lt;=PERCENTILE($C$3:$C$5882,0.2),1,C371&lt;=PERCENTILE($C$3:$C$5882,0.4),2,C371&lt;=PERCENTILE($C$3:$C$5882,0.6),3,C371&lt;=PERCENTILE($C$3:$C$5882,0.8),4,TRUE,5)</f>
        <v>2</v>
      </c>
      <c r="G371" cm="1">
        <f t="array" ref="G371">_xlfn.IFS(D371&lt;=PERCENTILE($D$3:$D$5882,0.2),1,D371&lt;=PERCENTILE($D$3:$D$5882,0.4),2,D371&lt;=PERCENTILE($D$3:$D$5882,0.6),3,D371&lt;=PERCENTILE($D$3:$D$5882,0.8),4,TRUE,5)</f>
        <v>3</v>
      </c>
      <c r="H371" s="3" t="str" cm="1">
        <f t="array" ref="H371">_xlfn.IFS(AND(E371&gt;=4,F371&gt;=4,G371&gt;=4),"Champions",AND(E371&gt;=3,F371&gt;=3,G371&gt;=3),"Loyal Customers",AND(E371&lt;=2,F371&gt;=3),"At Risk",AND(E371&lt;=2,F371&lt;=2,G371&lt;=2),"Lost",AND(E371&gt;=4,F371&lt;=2),"New/Promising",TRUE,"Needs Attention")</f>
        <v>New/Promising</v>
      </c>
      <c r="I371" s="3" t="str">
        <f t="shared" si="9"/>
        <v>Active</v>
      </c>
      <c r="J371" s="3" t="str">
        <f>_xlfn.XLOOKUP(A371,'Country_Lookup'!$D:$D,'Country_Lookup'!$E:$E)</f>
        <v>France</v>
      </c>
    </row>
    <row r="372" spans="1:10" x14ac:dyDescent="0.3">
      <c r="A372">
        <v>12717</v>
      </c>
      <c r="B372">
        <v>151</v>
      </c>
      <c r="C372">
        <v>3</v>
      </c>
      <c r="D372">
        <v>1308.9100000000024</v>
      </c>
      <c r="E372" cm="1">
        <f t="array" ref="E372">_xlfn.IFS(B372&lt;=PERCENTILE($B$3:$B$5882,0.2),5,B372&lt;=PERCENTILE($B$3:$B$5882,0.4),4,B372&lt;=PERCENTILE($B$3:$B$5882,0.6),3,B372&lt;=PERCENTILE($B$3:$B$5882,0.8),2,TRUE,1)</f>
        <v>3</v>
      </c>
      <c r="F372" cm="1">
        <f t="array" ref="F372">_xlfn.IFS(C372&lt;=PERCENTILE($C$3:$C$5882,0.2),1,C372&lt;=PERCENTILE($C$3:$C$5882,0.4),2,C372&lt;=PERCENTILE($C$3:$C$5882,0.6),3,C372&lt;=PERCENTILE($C$3:$C$5882,0.8),4,TRUE,5)</f>
        <v>3</v>
      </c>
      <c r="G372" cm="1">
        <f t="array" ref="G372">_xlfn.IFS(D372&lt;=PERCENTILE($D$3:$D$5882,0.2),1,D372&lt;=PERCENTILE($D$3:$D$5882,0.4),2,D372&lt;=PERCENTILE($D$3:$D$5882,0.6),3,D372&lt;=PERCENTILE($D$3:$D$5882,0.8),4,TRUE,5)</f>
        <v>4</v>
      </c>
      <c r="H372" s="3" t="str" cm="1">
        <f t="array" ref="H372">_xlfn.IFS(AND(E372&gt;=4,F372&gt;=4,G372&gt;=4),"Champions",AND(E372&gt;=3,F372&gt;=3,G372&gt;=3),"Loyal Customers",AND(E372&lt;=2,F372&gt;=3),"At Risk",AND(E372&lt;=2,F372&lt;=2,G372&lt;=2),"Lost",AND(E372&gt;=4,F372&lt;=2),"New/Promising",TRUE,"Needs Attention")</f>
        <v>Loyal Customers</v>
      </c>
      <c r="I372" s="3" t="str">
        <f t="shared" si="9"/>
        <v>Churned</v>
      </c>
      <c r="J372" s="3" t="str">
        <f>_xlfn.XLOOKUP(A372,'Country_Lookup'!$D:$D,'Country_Lookup'!$E:$E)</f>
        <v>Greece</v>
      </c>
    </row>
    <row r="373" spans="1:10" x14ac:dyDescent="0.3">
      <c r="A373">
        <v>12718</v>
      </c>
      <c r="B373">
        <v>71</v>
      </c>
      <c r="C373">
        <v>1</v>
      </c>
      <c r="D373">
        <v>238.25</v>
      </c>
      <c r="E373" cm="1">
        <f t="array" ref="E373">_xlfn.IFS(B373&lt;=PERCENTILE($B$3:$B$5882,0.2),5,B373&lt;=PERCENTILE($B$3:$B$5882,0.4),4,B373&lt;=PERCENTILE($B$3:$B$5882,0.6),3,B373&lt;=PERCENTILE($B$3:$B$5882,0.8),2,TRUE,1)</f>
        <v>3</v>
      </c>
      <c r="F373" cm="1">
        <f t="array" ref="F373">_xlfn.IFS(C373&lt;=PERCENTILE($C$3:$C$5882,0.2),1,C373&lt;=PERCENTILE($C$3:$C$5882,0.4),2,C373&lt;=PERCENTILE($C$3:$C$5882,0.6),3,C373&lt;=PERCENTILE($C$3:$C$5882,0.8),4,TRUE,5)</f>
        <v>1</v>
      </c>
      <c r="G373" cm="1">
        <f t="array" ref="G373">_xlfn.IFS(D373&lt;=PERCENTILE($D$3:$D$5882,0.2),1,D373&lt;=PERCENTILE($D$3:$D$5882,0.4),2,D373&lt;=PERCENTILE($D$3:$D$5882,0.6),3,D373&lt;=PERCENTILE($D$3:$D$5882,0.8),4,TRUE,5)</f>
        <v>1</v>
      </c>
      <c r="H373" s="3" t="str" cm="1">
        <f t="array" ref="H373">_xlfn.IFS(AND(E373&gt;=4,F373&gt;=4,G373&gt;=4),"Champions",AND(E373&gt;=3,F373&gt;=3,G373&gt;=3),"Loyal Customers",AND(E373&lt;=2,F373&gt;=3),"At Risk",AND(E373&lt;=2,F373&lt;=2,G373&lt;=2),"Lost",AND(E373&gt;=4,F373&lt;=2),"New/Promising",TRUE,"Needs Attention")</f>
        <v>Needs Attention</v>
      </c>
      <c r="I373" s="3" t="str">
        <f t="shared" si="9"/>
        <v>Active</v>
      </c>
      <c r="J373" s="3" t="str">
        <f>_xlfn.XLOOKUP(A373,'Country_Lookup'!$D:$D,'Country_Lookup'!$E:$E)</f>
        <v>France</v>
      </c>
    </row>
    <row r="374" spans="1:10" x14ac:dyDescent="0.3">
      <c r="A374">
        <v>12719</v>
      </c>
      <c r="B374">
        <v>5</v>
      </c>
      <c r="C374">
        <v>2</v>
      </c>
      <c r="D374">
        <v>644.9500000000005</v>
      </c>
      <c r="E374" cm="1">
        <f t="array" ref="E374">_xlfn.IFS(B374&lt;=PERCENTILE($B$3:$B$5882,0.2),5,B374&lt;=PERCENTILE($B$3:$B$5882,0.4),4,B374&lt;=PERCENTILE($B$3:$B$5882,0.6),3,B374&lt;=PERCENTILE($B$3:$B$5882,0.8),2,TRUE,1)</f>
        <v>5</v>
      </c>
      <c r="F374" cm="1">
        <f t="array" ref="F374">_xlfn.IFS(C374&lt;=PERCENTILE($C$3:$C$5882,0.2),1,C374&lt;=PERCENTILE($C$3:$C$5882,0.4),2,C374&lt;=PERCENTILE($C$3:$C$5882,0.6),3,C374&lt;=PERCENTILE($C$3:$C$5882,0.8),4,TRUE,5)</f>
        <v>2</v>
      </c>
      <c r="G374" cm="1">
        <f t="array" ref="G374">_xlfn.IFS(D374&lt;=PERCENTILE($D$3:$D$5882,0.2),1,D374&lt;=PERCENTILE($D$3:$D$5882,0.4),2,D374&lt;=PERCENTILE($D$3:$D$5882,0.6),3,D374&lt;=PERCENTILE($D$3:$D$5882,0.8),4,TRUE,5)</f>
        <v>3</v>
      </c>
      <c r="H374" s="3" t="str" cm="1">
        <f t="array" ref="H374">_xlfn.IFS(AND(E374&gt;=4,F374&gt;=4,G374&gt;=4),"Champions",AND(E374&gt;=3,F374&gt;=3,G374&gt;=3),"Loyal Customers",AND(E374&lt;=2,F374&gt;=3),"At Risk",AND(E374&lt;=2,F374&lt;=2,G374&lt;=2),"Lost",AND(E374&gt;=4,F374&lt;=2),"New/Promising",TRUE,"Needs Attention")</f>
        <v>New/Promising</v>
      </c>
      <c r="I374" s="3" t="str">
        <f t="shared" si="9"/>
        <v>Active</v>
      </c>
      <c r="J374" s="3" t="str">
        <f>_xlfn.XLOOKUP(A374,'Country_Lookup'!$D:$D,'Country_Lookup'!$E:$E)</f>
        <v>France</v>
      </c>
    </row>
    <row r="375" spans="1:10" x14ac:dyDescent="0.3">
      <c r="A375">
        <v>12720</v>
      </c>
      <c r="B375">
        <v>2</v>
      </c>
      <c r="C375">
        <v>30</v>
      </c>
      <c r="D375">
        <v>8260.6699999999473</v>
      </c>
      <c r="E375" cm="1">
        <f t="array" ref="E375">_xlfn.IFS(B375&lt;=PERCENTILE($B$3:$B$5882,0.2),5,B375&lt;=PERCENTILE($B$3:$B$5882,0.4),4,B375&lt;=PERCENTILE($B$3:$B$5882,0.6),3,B375&lt;=PERCENTILE($B$3:$B$5882,0.8),2,TRUE,1)</f>
        <v>5</v>
      </c>
      <c r="F375" cm="1">
        <f t="array" ref="F375">_xlfn.IFS(C375&lt;=PERCENTILE($C$3:$C$5882,0.2),1,C375&lt;=PERCENTILE($C$3:$C$5882,0.4),2,C375&lt;=PERCENTILE($C$3:$C$5882,0.6),3,C375&lt;=PERCENTILE($C$3:$C$5882,0.8),4,TRUE,5)</f>
        <v>5</v>
      </c>
      <c r="G375" cm="1">
        <f t="array" ref="G375">_xlfn.IFS(D375&lt;=PERCENTILE($D$3:$D$5882,0.2),1,D375&lt;=PERCENTILE($D$3:$D$5882,0.4),2,D375&lt;=PERCENTILE($D$3:$D$5882,0.6),3,D375&lt;=PERCENTILE($D$3:$D$5882,0.8),4,TRUE,5)</f>
        <v>5</v>
      </c>
      <c r="H375" s="3" t="str" cm="1">
        <f t="array" ref="H375">_xlfn.IFS(AND(E375&gt;=4,F375&gt;=4,G375&gt;=4),"Champions",AND(E375&gt;=3,F375&gt;=3,G375&gt;=3),"Loyal Customers",AND(E375&lt;=2,F375&gt;=3),"At Risk",AND(E375&lt;=2,F375&lt;=2,G375&lt;=2),"Lost",AND(E375&gt;=4,F375&lt;=2),"New/Promising",TRUE,"Needs Attention")</f>
        <v>Champions</v>
      </c>
      <c r="I375" s="3" t="str">
        <f t="shared" si="9"/>
        <v>Active</v>
      </c>
      <c r="J375" s="3" t="str">
        <f>_xlfn.XLOOKUP(A375,'Country_Lookup'!$D:$D,'Country_Lookup'!$E:$E)</f>
        <v>Germany</v>
      </c>
    </row>
    <row r="376" spans="1:10" x14ac:dyDescent="0.3">
      <c r="A376">
        <v>12721</v>
      </c>
      <c r="B376">
        <v>31</v>
      </c>
      <c r="C376">
        <v>8</v>
      </c>
      <c r="D376">
        <v>4013.079999999984</v>
      </c>
      <c r="E376" cm="1">
        <f t="array" ref="E376">_xlfn.IFS(B376&lt;=PERCENTILE($B$3:$B$5882,0.2),5,B376&lt;=PERCENTILE($B$3:$B$5882,0.4),4,B376&lt;=PERCENTILE($B$3:$B$5882,0.6),3,B376&lt;=PERCENTILE($B$3:$B$5882,0.8),2,TRUE,1)</f>
        <v>4</v>
      </c>
      <c r="F376" cm="1">
        <f t="array" ref="F376">_xlfn.IFS(C376&lt;=PERCENTILE($C$3:$C$5882,0.2),1,C376&lt;=PERCENTILE($C$3:$C$5882,0.4),2,C376&lt;=PERCENTILE($C$3:$C$5882,0.6),3,C376&lt;=PERCENTILE($C$3:$C$5882,0.8),4,TRUE,5)</f>
        <v>4</v>
      </c>
      <c r="G376" cm="1">
        <f t="array" ref="G376">_xlfn.IFS(D376&lt;=PERCENTILE($D$3:$D$5882,0.2),1,D376&lt;=PERCENTILE($D$3:$D$5882,0.4),2,D376&lt;=PERCENTILE($D$3:$D$5882,0.6),3,D376&lt;=PERCENTILE($D$3:$D$5882,0.8),4,TRUE,5)</f>
        <v>5</v>
      </c>
      <c r="H376" s="3" t="str" cm="1">
        <f t="array" ref="H376">_xlfn.IFS(AND(E376&gt;=4,F376&gt;=4,G376&gt;=4),"Champions",AND(E376&gt;=3,F376&gt;=3,G376&gt;=3),"Loyal Customers",AND(E376&lt;=2,F376&gt;=3),"At Risk",AND(E376&lt;=2,F376&lt;=2,G376&lt;=2),"Lost",AND(E376&gt;=4,F376&lt;=2),"New/Promising",TRUE,"Needs Attention")</f>
        <v>Champions</v>
      </c>
      <c r="I376" s="3" t="str">
        <f t="shared" si="9"/>
        <v>Active</v>
      </c>
      <c r="J376" s="3" t="str">
        <f>_xlfn.XLOOKUP(A376,'Country_Lookup'!$D:$D,'Country_Lookup'!$E:$E)</f>
        <v>France</v>
      </c>
    </row>
    <row r="377" spans="1:10" x14ac:dyDescent="0.3">
      <c r="A377">
        <v>12722</v>
      </c>
      <c r="B377">
        <v>85</v>
      </c>
      <c r="C377">
        <v>4</v>
      </c>
      <c r="D377">
        <v>997.62999999999943</v>
      </c>
      <c r="E377" cm="1">
        <f t="array" ref="E377">_xlfn.IFS(B377&lt;=PERCENTILE($B$3:$B$5882,0.2),5,B377&lt;=PERCENTILE($B$3:$B$5882,0.4),4,B377&lt;=PERCENTILE($B$3:$B$5882,0.6),3,B377&lt;=PERCENTILE($B$3:$B$5882,0.8),2,TRUE,1)</f>
        <v>3</v>
      </c>
      <c r="F377" cm="1">
        <f t="array" ref="F377">_xlfn.IFS(C377&lt;=PERCENTILE($C$3:$C$5882,0.2),1,C377&lt;=PERCENTILE($C$3:$C$5882,0.4),2,C377&lt;=PERCENTILE($C$3:$C$5882,0.6),3,C377&lt;=PERCENTILE($C$3:$C$5882,0.8),4,TRUE,5)</f>
        <v>3</v>
      </c>
      <c r="G377" cm="1">
        <f t="array" ref="G377">_xlfn.IFS(D377&lt;=PERCENTILE($D$3:$D$5882,0.2),1,D377&lt;=PERCENTILE($D$3:$D$5882,0.4),2,D377&lt;=PERCENTILE($D$3:$D$5882,0.6),3,D377&lt;=PERCENTILE($D$3:$D$5882,0.8),4,TRUE,5)</f>
        <v>3</v>
      </c>
      <c r="H377" s="3" t="str" cm="1">
        <f t="array" ref="H377">_xlfn.IFS(AND(E377&gt;=4,F377&gt;=4,G377&gt;=4),"Champions",AND(E377&gt;=3,F377&gt;=3,G377&gt;=3),"Loyal Customers",AND(E377&lt;=2,F377&gt;=3),"At Risk",AND(E377&lt;=2,F377&lt;=2,G377&lt;=2),"Lost",AND(E377&gt;=4,F377&lt;=2),"New/Promising",TRUE,"Needs Attention")</f>
        <v>Loyal Customers</v>
      </c>
      <c r="I377" s="3" t="str">
        <f t="shared" si="9"/>
        <v>Active</v>
      </c>
      <c r="J377" s="3" t="str">
        <f>_xlfn.XLOOKUP(A377,'Country_Lookup'!$D:$D,'Country_Lookup'!$E:$E)</f>
        <v>France</v>
      </c>
    </row>
    <row r="378" spans="1:10" x14ac:dyDescent="0.3">
      <c r="A378">
        <v>12723</v>
      </c>
      <c r="B378">
        <v>3</v>
      </c>
      <c r="C378">
        <v>5</v>
      </c>
      <c r="D378">
        <v>725.06999999999982</v>
      </c>
      <c r="E378" cm="1">
        <f t="array" ref="E378">_xlfn.IFS(B378&lt;=PERCENTILE($B$3:$B$5882,0.2),5,B378&lt;=PERCENTILE($B$3:$B$5882,0.4),4,B378&lt;=PERCENTILE($B$3:$B$5882,0.6),3,B378&lt;=PERCENTILE($B$3:$B$5882,0.8),2,TRUE,1)</f>
        <v>5</v>
      </c>
      <c r="F378" cm="1">
        <f t="array" ref="F378">_xlfn.IFS(C378&lt;=PERCENTILE($C$3:$C$5882,0.2),1,C378&lt;=PERCENTILE($C$3:$C$5882,0.4),2,C378&lt;=PERCENTILE($C$3:$C$5882,0.6),3,C378&lt;=PERCENTILE($C$3:$C$5882,0.8),4,TRUE,5)</f>
        <v>4</v>
      </c>
      <c r="G378" cm="1">
        <f t="array" ref="G378">_xlfn.IFS(D378&lt;=PERCENTILE($D$3:$D$5882,0.2),1,D378&lt;=PERCENTILE($D$3:$D$5882,0.4),2,D378&lt;=PERCENTILE($D$3:$D$5882,0.6),3,D378&lt;=PERCENTILE($D$3:$D$5882,0.8),4,TRUE,5)</f>
        <v>3</v>
      </c>
      <c r="H378" s="3" t="str" cm="1">
        <f t="array" ref="H378">_xlfn.IFS(AND(E378&gt;=4,F378&gt;=4,G378&gt;=4),"Champions",AND(E378&gt;=3,F378&gt;=3,G378&gt;=3),"Loyal Customers",AND(E378&lt;=2,F378&gt;=3),"At Risk",AND(E378&lt;=2,F378&lt;=2,G378&lt;=2),"Lost",AND(E378&gt;=4,F378&lt;=2),"New/Promising",TRUE,"Needs Attention")</f>
        <v>Loyal Customers</v>
      </c>
      <c r="I378" s="3" t="str">
        <f t="shared" si="9"/>
        <v>Active</v>
      </c>
      <c r="J378" s="3" t="str">
        <f>_xlfn.XLOOKUP(A378,'Country_Lookup'!$D:$D,'Country_Lookup'!$E:$E)</f>
        <v>France</v>
      </c>
    </row>
    <row r="379" spans="1:10" x14ac:dyDescent="0.3">
      <c r="A379">
        <v>12724</v>
      </c>
      <c r="B379">
        <v>5</v>
      </c>
      <c r="C379">
        <v>7</v>
      </c>
      <c r="D379">
        <v>2317.5199999999991</v>
      </c>
      <c r="E379" cm="1">
        <f t="array" ref="E379">_xlfn.IFS(B379&lt;=PERCENTILE($B$3:$B$5882,0.2),5,B379&lt;=PERCENTILE($B$3:$B$5882,0.4),4,B379&lt;=PERCENTILE($B$3:$B$5882,0.6),3,B379&lt;=PERCENTILE($B$3:$B$5882,0.8),2,TRUE,1)</f>
        <v>5</v>
      </c>
      <c r="F379" cm="1">
        <f t="array" ref="F379">_xlfn.IFS(C379&lt;=PERCENTILE($C$3:$C$5882,0.2),1,C379&lt;=PERCENTILE($C$3:$C$5882,0.4),2,C379&lt;=PERCENTILE($C$3:$C$5882,0.6),3,C379&lt;=PERCENTILE($C$3:$C$5882,0.8),4,TRUE,5)</f>
        <v>4</v>
      </c>
      <c r="G379" cm="1">
        <f t="array" ref="G379">_xlfn.IFS(D379&lt;=PERCENTILE($D$3:$D$5882,0.2),1,D379&lt;=PERCENTILE($D$3:$D$5882,0.4),2,D379&lt;=PERCENTILE($D$3:$D$5882,0.6),3,D379&lt;=PERCENTILE($D$3:$D$5882,0.8),4,TRUE,5)</f>
        <v>4</v>
      </c>
      <c r="H379" s="3" t="str" cm="1">
        <f t="array" ref="H379">_xlfn.IFS(AND(E379&gt;=4,F379&gt;=4,G379&gt;=4),"Champions",AND(E379&gt;=3,F379&gt;=3,G379&gt;=3),"Loyal Customers",AND(E379&lt;=2,F379&gt;=3),"At Risk",AND(E379&lt;=2,F379&lt;=2,G379&lt;=2),"Lost",AND(E379&gt;=4,F379&lt;=2),"New/Promising",TRUE,"Needs Attention")</f>
        <v>Champions</v>
      </c>
      <c r="I379" s="3" t="str">
        <f t="shared" si="9"/>
        <v>Active</v>
      </c>
      <c r="J379" s="3" t="str">
        <f>_xlfn.XLOOKUP(A379,'Country_Lookup'!$D:$D,'Country_Lookup'!$E:$E)</f>
        <v>France</v>
      </c>
    </row>
    <row r="380" spans="1:10" x14ac:dyDescent="0.3">
      <c r="A380">
        <v>12725</v>
      </c>
      <c r="B380">
        <v>371</v>
      </c>
      <c r="C380">
        <v>4</v>
      </c>
      <c r="D380">
        <v>2694.5599999999977</v>
      </c>
      <c r="E380" cm="1">
        <f t="array" ref="E380">_xlfn.IFS(B380&lt;=PERCENTILE($B$3:$B$5882,0.2),5,B380&lt;=PERCENTILE($B$3:$B$5882,0.4),4,B380&lt;=PERCENTILE($B$3:$B$5882,0.6),3,B380&lt;=PERCENTILE($B$3:$B$5882,0.8),2,TRUE,1)</f>
        <v>2</v>
      </c>
      <c r="F380" cm="1">
        <f t="array" ref="F380">_xlfn.IFS(C380&lt;=PERCENTILE($C$3:$C$5882,0.2),1,C380&lt;=PERCENTILE($C$3:$C$5882,0.4),2,C380&lt;=PERCENTILE($C$3:$C$5882,0.6),3,C380&lt;=PERCENTILE($C$3:$C$5882,0.8),4,TRUE,5)</f>
        <v>3</v>
      </c>
      <c r="G380" cm="1">
        <f t="array" ref="G380">_xlfn.IFS(D380&lt;=PERCENTILE($D$3:$D$5882,0.2),1,D380&lt;=PERCENTILE($D$3:$D$5882,0.4),2,D380&lt;=PERCENTILE($D$3:$D$5882,0.6),3,D380&lt;=PERCENTILE($D$3:$D$5882,0.8),4,TRUE,5)</f>
        <v>4</v>
      </c>
      <c r="H380" s="3" t="str" cm="1">
        <f t="array" ref="H380">_xlfn.IFS(AND(E380&gt;=4,F380&gt;=4,G380&gt;=4),"Champions",AND(E380&gt;=3,F380&gt;=3,G380&gt;=3),"Loyal Customers",AND(E380&lt;=2,F380&gt;=3),"At Risk",AND(E380&lt;=2,F380&lt;=2,G380&lt;=2),"Lost",AND(E380&gt;=4,F380&lt;=2),"New/Promising",TRUE,"Needs Attention")</f>
        <v>At Risk</v>
      </c>
      <c r="I380" s="3" t="str">
        <f t="shared" si="9"/>
        <v>Churned</v>
      </c>
      <c r="J380" s="3" t="str">
        <f>_xlfn.XLOOKUP(A380,'Country_Lookup'!$D:$D,'Country_Lookup'!$E:$E)</f>
        <v>Italy</v>
      </c>
    </row>
    <row r="381" spans="1:10" x14ac:dyDescent="0.3">
      <c r="A381">
        <v>12726</v>
      </c>
      <c r="B381">
        <v>28</v>
      </c>
      <c r="C381">
        <v>11</v>
      </c>
      <c r="D381">
        <v>4014.5999999999872</v>
      </c>
      <c r="E381" cm="1">
        <f t="array" ref="E381">_xlfn.IFS(B381&lt;=PERCENTILE($B$3:$B$5882,0.2),5,B381&lt;=PERCENTILE($B$3:$B$5882,0.4),4,B381&lt;=PERCENTILE($B$3:$B$5882,0.6),3,B381&lt;=PERCENTILE($B$3:$B$5882,0.8),2,TRUE,1)</f>
        <v>4</v>
      </c>
      <c r="F381" cm="1">
        <f t="array" ref="F381">_xlfn.IFS(C381&lt;=PERCENTILE($C$3:$C$5882,0.2),1,C381&lt;=PERCENTILE($C$3:$C$5882,0.4),2,C381&lt;=PERCENTILE($C$3:$C$5882,0.6),3,C381&lt;=PERCENTILE($C$3:$C$5882,0.8),4,TRUE,5)</f>
        <v>5</v>
      </c>
      <c r="G381" cm="1">
        <f t="array" ref="G381">_xlfn.IFS(D381&lt;=PERCENTILE($D$3:$D$5882,0.2),1,D381&lt;=PERCENTILE($D$3:$D$5882,0.4),2,D381&lt;=PERCENTILE($D$3:$D$5882,0.6),3,D381&lt;=PERCENTILE($D$3:$D$5882,0.8),4,TRUE,5)</f>
        <v>5</v>
      </c>
      <c r="H381" s="3" t="str" cm="1">
        <f t="array" ref="H381">_xlfn.IFS(AND(E381&gt;=4,F381&gt;=4,G381&gt;=4),"Champions",AND(E381&gt;=3,F381&gt;=3,G381&gt;=3),"Loyal Customers",AND(E381&lt;=2,F381&gt;=3),"At Risk",AND(E381&lt;=2,F381&lt;=2,G381&lt;=2),"Lost",AND(E381&gt;=4,F381&lt;=2),"New/Promising",TRUE,"Needs Attention")</f>
        <v>Champions</v>
      </c>
      <c r="I381" s="3" t="str">
        <f t="shared" si="9"/>
        <v>Active</v>
      </c>
      <c r="J381" s="3" t="str">
        <f>_xlfn.XLOOKUP(A381,'Country_Lookup'!$D:$D,'Country_Lookup'!$E:$E)</f>
        <v>France</v>
      </c>
    </row>
    <row r="382" spans="1:10" x14ac:dyDescent="0.3">
      <c r="A382">
        <v>12727</v>
      </c>
      <c r="B382">
        <v>10</v>
      </c>
      <c r="C382">
        <v>10</v>
      </c>
      <c r="D382">
        <v>5679.5300000000061</v>
      </c>
      <c r="E382" cm="1">
        <f t="array" ref="E382">_xlfn.IFS(B382&lt;=PERCENTILE($B$3:$B$5882,0.2),5,B382&lt;=PERCENTILE($B$3:$B$5882,0.4),4,B382&lt;=PERCENTILE($B$3:$B$5882,0.6),3,B382&lt;=PERCENTILE($B$3:$B$5882,0.8),2,TRUE,1)</f>
        <v>5</v>
      </c>
      <c r="F382" cm="1">
        <f t="array" ref="F382">_xlfn.IFS(C382&lt;=PERCENTILE($C$3:$C$5882,0.2),1,C382&lt;=PERCENTILE($C$3:$C$5882,0.4),2,C382&lt;=PERCENTILE($C$3:$C$5882,0.6),3,C382&lt;=PERCENTILE($C$3:$C$5882,0.8),4,TRUE,5)</f>
        <v>5</v>
      </c>
      <c r="G382" cm="1">
        <f t="array" ref="G382">_xlfn.IFS(D382&lt;=PERCENTILE($D$3:$D$5882,0.2),1,D382&lt;=PERCENTILE($D$3:$D$5882,0.4),2,D382&lt;=PERCENTILE($D$3:$D$5882,0.6),3,D382&lt;=PERCENTILE($D$3:$D$5882,0.8),4,TRUE,5)</f>
        <v>5</v>
      </c>
      <c r="H382" s="3" t="str" cm="1">
        <f t="array" ref="H382">_xlfn.IFS(AND(E382&gt;=4,F382&gt;=4,G382&gt;=4),"Champions",AND(E382&gt;=3,F382&gt;=3,G382&gt;=3),"Loyal Customers",AND(E382&lt;=2,F382&gt;=3),"At Risk",AND(E382&lt;=2,F382&lt;=2,G382&lt;=2),"Lost",AND(E382&gt;=4,F382&lt;=2),"New/Promising",TRUE,"Needs Attention")</f>
        <v>Champions</v>
      </c>
      <c r="I382" s="3" t="str">
        <f t="shared" si="9"/>
        <v>Active</v>
      </c>
      <c r="J382" s="3" t="str">
        <f>_xlfn.XLOOKUP(A382,'Country_Lookup'!$D:$D,'Country_Lookup'!$E:$E)</f>
        <v>France</v>
      </c>
    </row>
    <row r="383" spans="1:10" x14ac:dyDescent="0.3">
      <c r="A383">
        <v>12728</v>
      </c>
      <c r="B383">
        <v>71</v>
      </c>
      <c r="C383">
        <v>5</v>
      </c>
      <c r="D383">
        <v>1070.1699999999987</v>
      </c>
      <c r="E383" cm="1">
        <f t="array" ref="E383">_xlfn.IFS(B383&lt;=PERCENTILE($B$3:$B$5882,0.2),5,B383&lt;=PERCENTILE($B$3:$B$5882,0.4),4,B383&lt;=PERCENTILE($B$3:$B$5882,0.6),3,B383&lt;=PERCENTILE($B$3:$B$5882,0.8),2,TRUE,1)</f>
        <v>3</v>
      </c>
      <c r="F383" cm="1">
        <f t="array" ref="F383">_xlfn.IFS(C383&lt;=PERCENTILE($C$3:$C$5882,0.2),1,C383&lt;=PERCENTILE($C$3:$C$5882,0.4),2,C383&lt;=PERCENTILE($C$3:$C$5882,0.6),3,C383&lt;=PERCENTILE($C$3:$C$5882,0.8),4,TRUE,5)</f>
        <v>4</v>
      </c>
      <c r="G383" cm="1">
        <f t="array" ref="G383">_xlfn.IFS(D383&lt;=PERCENTILE($D$3:$D$5882,0.2),1,D383&lt;=PERCENTILE($D$3:$D$5882,0.4),2,D383&lt;=PERCENTILE($D$3:$D$5882,0.6),3,D383&lt;=PERCENTILE($D$3:$D$5882,0.8),4,TRUE,5)</f>
        <v>3</v>
      </c>
      <c r="H383" s="3" t="str" cm="1">
        <f t="array" ref="H383">_xlfn.IFS(AND(E383&gt;=4,F383&gt;=4,G383&gt;=4),"Champions",AND(E383&gt;=3,F383&gt;=3,G383&gt;=3),"Loyal Customers",AND(E383&lt;=2,F383&gt;=3),"At Risk",AND(E383&lt;=2,F383&lt;=2,G383&lt;=2),"Lost",AND(E383&gt;=4,F383&lt;=2),"New/Promising",TRUE,"Needs Attention")</f>
        <v>Loyal Customers</v>
      </c>
      <c r="I383" s="3" t="str">
        <f t="shared" si="9"/>
        <v>Active</v>
      </c>
      <c r="J383" s="3" t="str">
        <f>_xlfn.XLOOKUP(A383,'Country_Lookup'!$D:$D,'Country_Lookup'!$E:$E)</f>
        <v>France</v>
      </c>
    </row>
    <row r="384" spans="1:10" x14ac:dyDescent="0.3">
      <c r="A384">
        <v>12729</v>
      </c>
      <c r="B384">
        <v>113</v>
      </c>
      <c r="C384">
        <v>1</v>
      </c>
      <c r="D384">
        <v>453.01000000000016</v>
      </c>
      <c r="E384" cm="1">
        <f t="array" ref="E384">_xlfn.IFS(B384&lt;=PERCENTILE($B$3:$B$5882,0.2),5,B384&lt;=PERCENTILE($B$3:$B$5882,0.4),4,B384&lt;=PERCENTILE($B$3:$B$5882,0.6),3,B384&lt;=PERCENTILE($B$3:$B$5882,0.8),2,TRUE,1)</f>
        <v>3</v>
      </c>
      <c r="F384" cm="1">
        <f t="array" ref="F384">_xlfn.IFS(C384&lt;=PERCENTILE($C$3:$C$5882,0.2),1,C384&lt;=PERCENTILE($C$3:$C$5882,0.4),2,C384&lt;=PERCENTILE($C$3:$C$5882,0.6),3,C384&lt;=PERCENTILE($C$3:$C$5882,0.8),4,TRUE,5)</f>
        <v>1</v>
      </c>
      <c r="G384" cm="1">
        <f t="array" ref="G384">_xlfn.IFS(D384&lt;=PERCENTILE($D$3:$D$5882,0.2),1,D384&lt;=PERCENTILE($D$3:$D$5882,0.4),2,D384&lt;=PERCENTILE($D$3:$D$5882,0.6),3,D384&lt;=PERCENTILE($D$3:$D$5882,0.8),4,TRUE,5)</f>
        <v>2</v>
      </c>
      <c r="H384" s="3" t="str" cm="1">
        <f t="array" ref="H384">_xlfn.IFS(AND(E384&gt;=4,F384&gt;=4,G384&gt;=4),"Champions",AND(E384&gt;=3,F384&gt;=3,G384&gt;=3),"Loyal Customers",AND(E384&lt;=2,F384&gt;=3),"At Risk",AND(E384&lt;=2,F384&lt;=2,G384&lt;=2),"Lost",AND(E384&gt;=4,F384&lt;=2),"New/Promising",TRUE,"Needs Attention")</f>
        <v>Needs Attention</v>
      </c>
      <c r="I384" s="3" t="str">
        <f t="shared" si="9"/>
        <v>Churned</v>
      </c>
      <c r="J384" s="3" t="str">
        <f>_xlfn.XLOOKUP(A384,'Country_Lookup'!$D:$D,'Country_Lookup'!$E:$E)</f>
        <v>France</v>
      </c>
    </row>
    <row r="385" spans="1:10" x14ac:dyDescent="0.3">
      <c r="A385">
        <v>12730</v>
      </c>
      <c r="B385">
        <v>521</v>
      </c>
      <c r="C385">
        <v>1</v>
      </c>
      <c r="D385">
        <v>829.25000000000011</v>
      </c>
      <c r="E385" cm="1">
        <f t="array" ref="E385">_xlfn.IFS(B385&lt;=PERCENTILE($B$3:$B$5882,0.2),5,B385&lt;=PERCENTILE($B$3:$B$5882,0.4),4,B385&lt;=PERCENTILE($B$3:$B$5882,0.6),3,B385&lt;=PERCENTILE($B$3:$B$5882,0.8),2,TRUE,1)</f>
        <v>1</v>
      </c>
      <c r="F385" cm="1">
        <f t="array" ref="F385">_xlfn.IFS(C385&lt;=PERCENTILE($C$3:$C$5882,0.2),1,C385&lt;=PERCENTILE($C$3:$C$5882,0.4),2,C385&lt;=PERCENTILE($C$3:$C$5882,0.6),3,C385&lt;=PERCENTILE($C$3:$C$5882,0.8),4,TRUE,5)</f>
        <v>1</v>
      </c>
      <c r="G385" cm="1">
        <f t="array" ref="G385">_xlfn.IFS(D385&lt;=PERCENTILE($D$3:$D$5882,0.2),1,D385&lt;=PERCENTILE($D$3:$D$5882,0.4),2,D385&lt;=PERCENTILE($D$3:$D$5882,0.6),3,D385&lt;=PERCENTILE($D$3:$D$5882,0.8),4,TRUE,5)</f>
        <v>3</v>
      </c>
      <c r="H385" s="3" t="str" cm="1">
        <f t="array" ref="H385">_xlfn.IFS(AND(E385&gt;=4,F385&gt;=4,G385&gt;=4),"Champions",AND(E385&gt;=3,F385&gt;=3,G385&gt;=3),"Loyal Customers",AND(E385&lt;=2,F385&gt;=3),"At Risk",AND(E385&lt;=2,F385&lt;=2,G385&lt;=2),"Lost",AND(E385&gt;=4,F385&lt;=2),"New/Promising",TRUE,"Needs Attention")</f>
        <v>Needs Attention</v>
      </c>
      <c r="I385" s="3" t="str">
        <f t="shared" si="9"/>
        <v>Churned</v>
      </c>
      <c r="J385" s="3" t="str">
        <f>_xlfn.XLOOKUP(A385,'Country_Lookup'!$D:$D,'Country_Lookup'!$E:$E)</f>
        <v>Germany</v>
      </c>
    </row>
    <row r="386" spans="1:10" x14ac:dyDescent="0.3">
      <c r="A386">
        <v>12731</v>
      </c>
      <c r="B386">
        <v>23</v>
      </c>
      <c r="C386">
        <v>17</v>
      </c>
      <c r="D386">
        <v>25775.710000000159</v>
      </c>
      <c r="E386" cm="1">
        <f t="array" ref="E386">_xlfn.IFS(B386&lt;=PERCENTILE($B$3:$B$5882,0.2),5,B386&lt;=PERCENTILE($B$3:$B$5882,0.4),4,B386&lt;=PERCENTILE($B$3:$B$5882,0.6),3,B386&lt;=PERCENTILE($B$3:$B$5882,0.8),2,TRUE,1)</f>
        <v>4</v>
      </c>
      <c r="F386" cm="1">
        <f t="array" ref="F386">_xlfn.IFS(C386&lt;=PERCENTILE($C$3:$C$5882,0.2),1,C386&lt;=PERCENTILE($C$3:$C$5882,0.4),2,C386&lt;=PERCENTILE($C$3:$C$5882,0.6),3,C386&lt;=PERCENTILE($C$3:$C$5882,0.8),4,TRUE,5)</f>
        <v>5</v>
      </c>
      <c r="G386" cm="1">
        <f t="array" ref="G386">_xlfn.IFS(D386&lt;=PERCENTILE($D$3:$D$5882,0.2),1,D386&lt;=PERCENTILE($D$3:$D$5882,0.4),2,D386&lt;=PERCENTILE($D$3:$D$5882,0.6),3,D386&lt;=PERCENTILE($D$3:$D$5882,0.8),4,TRUE,5)</f>
        <v>5</v>
      </c>
      <c r="H386" s="3" t="str" cm="1">
        <f t="array" ref="H386">_xlfn.IFS(AND(E386&gt;=4,F386&gt;=4,G386&gt;=4),"Champions",AND(E386&gt;=3,F386&gt;=3,G386&gt;=3),"Loyal Customers",AND(E386&lt;=2,F386&gt;=3),"At Risk",AND(E386&lt;=2,F386&lt;=2,G386&lt;=2),"Lost",AND(E386&gt;=4,F386&lt;=2),"New/Promising",TRUE,"Needs Attention")</f>
        <v>Champions</v>
      </c>
      <c r="I386" s="3" t="str">
        <f t="shared" si="9"/>
        <v>Active</v>
      </c>
      <c r="J386" s="3" t="str">
        <f>_xlfn.XLOOKUP(A386,'Country_Lookup'!$D:$D,'Country_Lookup'!$E:$E)</f>
        <v>France</v>
      </c>
    </row>
    <row r="387" spans="1:10" x14ac:dyDescent="0.3">
      <c r="A387">
        <v>12732</v>
      </c>
      <c r="B387">
        <v>179</v>
      </c>
      <c r="C387">
        <v>1</v>
      </c>
      <c r="D387">
        <v>236.26000000000008</v>
      </c>
      <c r="E387" cm="1">
        <f t="array" ref="E387">_xlfn.IFS(B387&lt;=PERCENTILE($B$3:$B$5882,0.2),5,B387&lt;=PERCENTILE($B$3:$B$5882,0.4),4,B387&lt;=PERCENTILE($B$3:$B$5882,0.6),3,B387&lt;=PERCENTILE($B$3:$B$5882,0.8),2,TRUE,1)</f>
        <v>3</v>
      </c>
      <c r="F387" cm="1">
        <f t="array" ref="F387">_xlfn.IFS(C387&lt;=PERCENTILE($C$3:$C$5882,0.2),1,C387&lt;=PERCENTILE($C$3:$C$5882,0.4),2,C387&lt;=PERCENTILE($C$3:$C$5882,0.6),3,C387&lt;=PERCENTILE($C$3:$C$5882,0.8),4,TRUE,5)</f>
        <v>1</v>
      </c>
      <c r="G387" cm="1">
        <f t="array" ref="G387">_xlfn.IFS(D387&lt;=PERCENTILE($D$3:$D$5882,0.2),1,D387&lt;=PERCENTILE($D$3:$D$5882,0.4),2,D387&lt;=PERCENTILE($D$3:$D$5882,0.6),3,D387&lt;=PERCENTILE($D$3:$D$5882,0.8),4,TRUE,5)</f>
        <v>1</v>
      </c>
      <c r="H387" s="3" t="str" cm="1">
        <f t="array" ref="H387">_xlfn.IFS(AND(E387&gt;=4,F387&gt;=4,G387&gt;=4),"Champions",AND(E387&gt;=3,F387&gt;=3,G387&gt;=3),"Loyal Customers",AND(E387&lt;=2,F387&gt;=3),"At Risk",AND(E387&lt;=2,F387&lt;=2,G387&lt;=2),"Lost",AND(E387&gt;=4,F387&lt;=2),"New/Promising",TRUE,"Needs Attention")</f>
        <v>Needs Attention</v>
      </c>
      <c r="I387" s="3" t="str">
        <f t="shared" ref="I387:I450" si="10">IF(B387&gt;90,"Churned","Active")</f>
        <v>Churned</v>
      </c>
      <c r="J387" s="3" t="str">
        <f>_xlfn.XLOOKUP(A387,'Country_Lookup'!$D:$D,'Country_Lookup'!$E:$E)</f>
        <v>France</v>
      </c>
    </row>
    <row r="388" spans="1:10" x14ac:dyDescent="0.3">
      <c r="A388">
        <v>12733</v>
      </c>
      <c r="B388">
        <v>234</v>
      </c>
      <c r="C388">
        <v>4</v>
      </c>
      <c r="D388">
        <v>2424.8699999999963</v>
      </c>
      <c r="E388" cm="1">
        <f t="array" ref="E388">_xlfn.IFS(B388&lt;=PERCENTILE($B$3:$B$5882,0.2),5,B388&lt;=PERCENTILE($B$3:$B$5882,0.4),4,B388&lt;=PERCENTILE($B$3:$B$5882,0.6),3,B388&lt;=PERCENTILE($B$3:$B$5882,0.8),2,TRUE,1)</f>
        <v>2</v>
      </c>
      <c r="F388" cm="1">
        <f t="array" ref="F388">_xlfn.IFS(C388&lt;=PERCENTILE($C$3:$C$5882,0.2),1,C388&lt;=PERCENTILE($C$3:$C$5882,0.4),2,C388&lt;=PERCENTILE($C$3:$C$5882,0.6),3,C388&lt;=PERCENTILE($C$3:$C$5882,0.8),4,TRUE,5)</f>
        <v>3</v>
      </c>
      <c r="G388" cm="1">
        <f t="array" ref="G388">_xlfn.IFS(D388&lt;=PERCENTILE($D$3:$D$5882,0.2),1,D388&lt;=PERCENTILE($D$3:$D$5882,0.4),2,D388&lt;=PERCENTILE($D$3:$D$5882,0.6),3,D388&lt;=PERCENTILE($D$3:$D$5882,0.8),4,TRUE,5)</f>
        <v>4</v>
      </c>
      <c r="H388" s="3" t="str" cm="1">
        <f t="array" ref="H388">_xlfn.IFS(AND(E388&gt;=4,F388&gt;=4,G388&gt;=4),"Champions",AND(E388&gt;=3,F388&gt;=3,G388&gt;=3),"Loyal Customers",AND(E388&lt;=2,F388&gt;=3),"At Risk",AND(E388&lt;=2,F388&lt;=2,G388&lt;=2),"Lost",AND(E388&gt;=4,F388&lt;=2),"New/Promising",TRUE,"Needs Attention")</f>
        <v>At Risk</v>
      </c>
      <c r="I388" s="3" t="str">
        <f t="shared" si="10"/>
        <v>Churned</v>
      </c>
      <c r="J388" s="3" t="str">
        <f>_xlfn.XLOOKUP(A388,'Country_Lookup'!$D:$D,'Country_Lookup'!$E:$E)</f>
        <v>USA</v>
      </c>
    </row>
    <row r="389" spans="1:10" x14ac:dyDescent="0.3">
      <c r="A389">
        <v>12734</v>
      </c>
      <c r="B389">
        <v>352</v>
      </c>
      <c r="C389">
        <v>3</v>
      </c>
      <c r="D389">
        <v>639.64999999999975</v>
      </c>
      <c r="E389" cm="1">
        <f t="array" ref="E389">_xlfn.IFS(B389&lt;=PERCENTILE($B$3:$B$5882,0.2),5,B389&lt;=PERCENTILE($B$3:$B$5882,0.4),4,B389&lt;=PERCENTILE($B$3:$B$5882,0.6),3,B389&lt;=PERCENTILE($B$3:$B$5882,0.8),2,TRUE,1)</f>
        <v>2</v>
      </c>
      <c r="F389" cm="1">
        <f t="array" ref="F389">_xlfn.IFS(C389&lt;=PERCENTILE($C$3:$C$5882,0.2),1,C389&lt;=PERCENTILE($C$3:$C$5882,0.4),2,C389&lt;=PERCENTILE($C$3:$C$5882,0.6),3,C389&lt;=PERCENTILE($C$3:$C$5882,0.8),4,TRUE,5)</f>
        <v>3</v>
      </c>
      <c r="G389" cm="1">
        <f t="array" ref="G389">_xlfn.IFS(D389&lt;=PERCENTILE($D$3:$D$5882,0.2),1,D389&lt;=PERCENTILE($D$3:$D$5882,0.4),2,D389&lt;=PERCENTILE($D$3:$D$5882,0.6),3,D389&lt;=PERCENTILE($D$3:$D$5882,0.8),4,TRUE,5)</f>
        <v>3</v>
      </c>
      <c r="H389" s="3" t="str" cm="1">
        <f t="array" ref="H389">_xlfn.IFS(AND(E389&gt;=4,F389&gt;=4,G389&gt;=4),"Champions",AND(E389&gt;=3,F389&gt;=3,G389&gt;=3),"Loyal Customers",AND(E389&lt;=2,F389&gt;=3),"At Risk",AND(E389&lt;=2,F389&lt;=2,G389&lt;=2),"Lost",AND(E389&gt;=4,F389&lt;=2),"New/Promising",TRUE,"Needs Attention")</f>
        <v>At Risk</v>
      </c>
      <c r="I389" s="3" t="str">
        <f t="shared" si="10"/>
        <v>Churned</v>
      </c>
      <c r="J389" s="3" t="str">
        <f>_xlfn.XLOOKUP(A389,'Country_Lookup'!$D:$D,'Country_Lookup'!$E:$E)</f>
        <v>France</v>
      </c>
    </row>
    <row r="390" spans="1:10" x14ac:dyDescent="0.3">
      <c r="A390">
        <v>12735</v>
      </c>
      <c r="B390">
        <v>315</v>
      </c>
      <c r="C390">
        <v>2</v>
      </c>
      <c r="D390">
        <v>779.56999999999982</v>
      </c>
      <c r="E390" cm="1">
        <f t="array" ref="E390">_xlfn.IFS(B390&lt;=PERCENTILE($B$3:$B$5882,0.2),5,B390&lt;=PERCENTILE($B$3:$B$5882,0.4),4,B390&lt;=PERCENTILE($B$3:$B$5882,0.6),3,B390&lt;=PERCENTILE($B$3:$B$5882,0.8),2,TRUE,1)</f>
        <v>2</v>
      </c>
      <c r="F390" cm="1">
        <f t="array" ref="F390">_xlfn.IFS(C390&lt;=PERCENTILE($C$3:$C$5882,0.2),1,C390&lt;=PERCENTILE($C$3:$C$5882,0.4),2,C390&lt;=PERCENTILE($C$3:$C$5882,0.6),3,C390&lt;=PERCENTILE($C$3:$C$5882,0.8),4,TRUE,5)</f>
        <v>2</v>
      </c>
      <c r="G390" cm="1">
        <f t="array" ref="G390">_xlfn.IFS(D390&lt;=PERCENTILE($D$3:$D$5882,0.2),1,D390&lt;=PERCENTILE($D$3:$D$5882,0.4),2,D390&lt;=PERCENTILE($D$3:$D$5882,0.6),3,D390&lt;=PERCENTILE($D$3:$D$5882,0.8),4,TRUE,5)</f>
        <v>3</v>
      </c>
      <c r="H390" s="3" t="str" cm="1">
        <f t="array" ref="H390">_xlfn.IFS(AND(E390&gt;=4,F390&gt;=4,G390&gt;=4),"Champions",AND(E390&gt;=3,F390&gt;=3,G390&gt;=3),"Loyal Customers",AND(E390&lt;=2,F390&gt;=3),"At Risk",AND(E390&lt;=2,F390&lt;=2,G390&lt;=2),"Lost",AND(E390&gt;=4,F390&lt;=2),"New/Promising",TRUE,"Needs Attention")</f>
        <v>Needs Attention</v>
      </c>
      <c r="I390" s="3" t="str">
        <f t="shared" si="10"/>
        <v>Churned</v>
      </c>
      <c r="J390" s="3" t="str">
        <f>_xlfn.XLOOKUP(A390,'Country_Lookup'!$D:$D,'Country_Lookup'!$E:$E)</f>
        <v>France</v>
      </c>
    </row>
    <row r="391" spans="1:10" x14ac:dyDescent="0.3">
      <c r="A391">
        <v>12736</v>
      </c>
      <c r="B391">
        <v>332</v>
      </c>
      <c r="C391">
        <v>1</v>
      </c>
      <c r="D391">
        <v>234</v>
      </c>
      <c r="E391" cm="1">
        <f t="array" ref="E391">_xlfn.IFS(B391&lt;=PERCENTILE($B$3:$B$5882,0.2),5,B391&lt;=PERCENTILE($B$3:$B$5882,0.4),4,B391&lt;=PERCENTILE($B$3:$B$5882,0.6),3,B391&lt;=PERCENTILE($B$3:$B$5882,0.8),2,TRUE,1)</f>
        <v>2</v>
      </c>
      <c r="F391" cm="1">
        <f t="array" ref="F391">_xlfn.IFS(C391&lt;=PERCENTILE($C$3:$C$5882,0.2),1,C391&lt;=PERCENTILE($C$3:$C$5882,0.4),2,C391&lt;=PERCENTILE($C$3:$C$5882,0.6),3,C391&lt;=PERCENTILE($C$3:$C$5882,0.8),4,TRUE,5)</f>
        <v>1</v>
      </c>
      <c r="G391" cm="1">
        <f t="array" ref="G391">_xlfn.IFS(D391&lt;=PERCENTILE($D$3:$D$5882,0.2),1,D391&lt;=PERCENTILE($D$3:$D$5882,0.4),2,D391&lt;=PERCENTILE($D$3:$D$5882,0.6),3,D391&lt;=PERCENTILE($D$3:$D$5882,0.8),4,TRUE,5)</f>
        <v>1</v>
      </c>
      <c r="H391" s="3" t="str" cm="1">
        <f t="array" ref="H391">_xlfn.IFS(AND(E391&gt;=4,F391&gt;=4,G391&gt;=4),"Champions",AND(E391&gt;=3,F391&gt;=3,G391&gt;=3),"Loyal Customers",AND(E391&lt;=2,F391&gt;=3),"At Risk",AND(E391&lt;=2,F391&lt;=2,G391&lt;=2),"Lost",AND(E391&gt;=4,F391&lt;=2),"New/Promising",TRUE,"Needs Attention")</f>
        <v>Lost</v>
      </c>
      <c r="I391" s="3" t="str">
        <f t="shared" si="10"/>
        <v>Churned</v>
      </c>
      <c r="J391" s="3" t="str">
        <f>_xlfn.XLOOKUP(A391,'Country_Lookup'!$D:$D,'Country_Lookup'!$E:$E)</f>
        <v>France</v>
      </c>
    </row>
    <row r="392" spans="1:10" x14ac:dyDescent="0.3">
      <c r="A392">
        <v>12737</v>
      </c>
      <c r="B392">
        <v>498</v>
      </c>
      <c r="C392">
        <v>2</v>
      </c>
      <c r="D392">
        <v>3710.5</v>
      </c>
      <c r="E392" cm="1">
        <f t="array" ref="E392">_xlfn.IFS(B392&lt;=PERCENTILE($B$3:$B$5882,0.2),5,B392&lt;=PERCENTILE($B$3:$B$5882,0.4),4,B392&lt;=PERCENTILE($B$3:$B$5882,0.6),3,B392&lt;=PERCENTILE($B$3:$B$5882,0.8),2,TRUE,1)</f>
        <v>1</v>
      </c>
      <c r="F392" cm="1">
        <f t="array" ref="F392">_xlfn.IFS(C392&lt;=PERCENTILE($C$3:$C$5882,0.2),1,C392&lt;=PERCENTILE($C$3:$C$5882,0.4),2,C392&lt;=PERCENTILE($C$3:$C$5882,0.6),3,C392&lt;=PERCENTILE($C$3:$C$5882,0.8),4,TRUE,5)</f>
        <v>2</v>
      </c>
      <c r="G392" cm="1">
        <f t="array" ref="G392">_xlfn.IFS(D392&lt;=PERCENTILE($D$3:$D$5882,0.2),1,D392&lt;=PERCENTILE($D$3:$D$5882,0.4),2,D392&lt;=PERCENTILE($D$3:$D$5882,0.6),3,D392&lt;=PERCENTILE($D$3:$D$5882,0.8),4,TRUE,5)</f>
        <v>5</v>
      </c>
      <c r="H392" s="3" t="str" cm="1">
        <f t="array" ref="H392">_xlfn.IFS(AND(E392&gt;=4,F392&gt;=4,G392&gt;=4),"Champions",AND(E392&gt;=3,F392&gt;=3,G392&gt;=3),"Loyal Customers",AND(E392&lt;=2,F392&gt;=3),"At Risk",AND(E392&lt;=2,F392&lt;=2,G392&lt;=2),"Lost",AND(E392&gt;=4,F392&lt;=2),"New/Promising",TRUE,"Needs Attention")</f>
        <v>Needs Attention</v>
      </c>
      <c r="I392" s="3" t="str">
        <f t="shared" si="10"/>
        <v>Churned</v>
      </c>
      <c r="J392" s="3" t="str">
        <f>_xlfn.XLOOKUP(A392,'Country_Lookup'!$D:$D,'Country_Lookup'!$E:$E)</f>
        <v>France</v>
      </c>
    </row>
    <row r="393" spans="1:10" x14ac:dyDescent="0.3">
      <c r="A393">
        <v>12738</v>
      </c>
      <c r="B393">
        <v>372</v>
      </c>
      <c r="C393">
        <v>1</v>
      </c>
      <c r="D393">
        <v>310.69999999999987</v>
      </c>
      <c r="E393" cm="1">
        <f t="array" ref="E393">_xlfn.IFS(B393&lt;=PERCENTILE($B$3:$B$5882,0.2),5,B393&lt;=PERCENTILE($B$3:$B$5882,0.4),4,B393&lt;=PERCENTILE($B$3:$B$5882,0.6),3,B393&lt;=PERCENTILE($B$3:$B$5882,0.8),2,TRUE,1)</f>
        <v>2</v>
      </c>
      <c r="F393" cm="1">
        <f t="array" ref="F393">_xlfn.IFS(C393&lt;=PERCENTILE($C$3:$C$5882,0.2),1,C393&lt;=PERCENTILE($C$3:$C$5882,0.4),2,C393&lt;=PERCENTILE($C$3:$C$5882,0.6),3,C393&lt;=PERCENTILE($C$3:$C$5882,0.8),4,TRUE,5)</f>
        <v>1</v>
      </c>
      <c r="G393" cm="1">
        <f t="array" ref="G393">_xlfn.IFS(D393&lt;=PERCENTILE($D$3:$D$5882,0.2),1,D393&lt;=PERCENTILE($D$3:$D$5882,0.4),2,D393&lt;=PERCENTILE($D$3:$D$5882,0.6),3,D393&lt;=PERCENTILE($D$3:$D$5882,0.8),4,TRUE,5)</f>
        <v>2</v>
      </c>
      <c r="H393" s="3" t="str" cm="1">
        <f t="array" ref="H393">_xlfn.IFS(AND(E393&gt;=4,F393&gt;=4,G393&gt;=4),"Champions",AND(E393&gt;=3,F393&gt;=3,G393&gt;=3),"Loyal Customers",AND(E393&lt;=2,F393&gt;=3),"At Risk",AND(E393&lt;=2,F393&lt;=2,G393&lt;=2),"Lost",AND(E393&gt;=4,F393&lt;=2),"New/Promising",TRUE,"Needs Attention")</f>
        <v>Lost</v>
      </c>
      <c r="I393" s="3" t="str">
        <f t="shared" si="10"/>
        <v>Churned</v>
      </c>
      <c r="J393" s="3" t="str">
        <f>_xlfn.XLOOKUP(A393,'Country_Lookup'!$D:$D,'Country_Lookup'!$E:$E)</f>
        <v>Germany</v>
      </c>
    </row>
    <row r="394" spans="1:10" x14ac:dyDescent="0.3">
      <c r="A394">
        <v>12739</v>
      </c>
      <c r="B394">
        <v>78</v>
      </c>
      <c r="C394">
        <v>4</v>
      </c>
      <c r="D394">
        <v>2726.7300000000041</v>
      </c>
      <c r="E394" cm="1">
        <f t="array" ref="E394">_xlfn.IFS(B394&lt;=PERCENTILE($B$3:$B$5882,0.2),5,B394&lt;=PERCENTILE($B$3:$B$5882,0.4),4,B394&lt;=PERCENTILE($B$3:$B$5882,0.6),3,B394&lt;=PERCENTILE($B$3:$B$5882,0.8),2,TRUE,1)</f>
        <v>3</v>
      </c>
      <c r="F394" cm="1">
        <f t="array" ref="F394">_xlfn.IFS(C394&lt;=PERCENTILE($C$3:$C$5882,0.2),1,C394&lt;=PERCENTILE($C$3:$C$5882,0.4),2,C394&lt;=PERCENTILE($C$3:$C$5882,0.6),3,C394&lt;=PERCENTILE($C$3:$C$5882,0.8),4,TRUE,5)</f>
        <v>3</v>
      </c>
      <c r="G394" cm="1">
        <f t="array" ref="G394">_xlfn.IFS(D394&lt;=PERCENTILE($D$3:$D$5882,0.2),1,D394&lt;=PERCENTILE($D$3:$D$5882,0.4),2,D394&lt;=PERCENTILE($D$3:$D$5882,0.6),3,D394&lt;=PERCENTILE($D$3:$D$5882,0.8),4,TRUE,5)</f>
        <v>4</v>
      </c>
      <c r="H394" s="3" t="str" cm="1">
        <f t="array" ref="H394">_xlfn.IFS(AND(E394&gt;=4,F394&gt;=4,G394&gt;=4),"Champions",AND(E394&gt;=3,F394&gt;=3,G394&gt;=3),"Loyal Customers",AND(E394&lt;=2,F394&gt;=3),"At Risk",AND(E394&lt;=2,F394&lt;=2,G394&lt;=2),"Lost",AND(E394&gt;=4,F394&lt;=2),"New/Promising",TRUE,"Needs Attention")</f>
        <v>Loyal Customers</v>
      </c>
      <c r="I394" s="3" t="str">
        <f t="shared" si="10"/>
        <v>Active</v>
      </c>
      <c r="J394" s="3" t="str">
        <f>_xlfn.XLOOKUP(A394,'Country_Lookup'!$D:$D,'Country_Lookup'!$E:$E)</f>
        <v>United Arab Emirates</v>
      </c>
    </row>
    <row r="395" spans="1:10" x14ac:dyDescent="0.3">
      <c r="A395">
        <v>12740</v>
      </c>
      <c r="B395">
        <v>63</v>
      </c>
      <c r="C395">
        <v>1</v>
      </c>
      <c r="D395">
        <v>427.60000000000025</v>
      </c>
      <c r="E395" cm="1">
        <f t="array" ref="E395">_xlfn.IFS(B395&lt;=PERCENTILE($B$3:$B$5882,0.2),5,B395&lt;=PERCENTILE($B$3:$B$5882,0.4),4,B395&lt;=PERCENTILE($B$3:$B$5882,0.6),3,B395&lt;=PERCENTILE($B$3:$B$5882,0.8),2,TRUE,1)</f>
        <v>3</v>
      </c>
      <c r="F395" cm="1">
        <f t="array" ref="F395">_xlfn.IFS(C395&lt;=PERCENTILE($C$3:$C$5882,0.2),1,C395&lt;=PERCENTILE($C$3:$C$5882,0.4),2,C395&lt;=PERCENTILE($C$3:$C$5882,0.6),3,C395&lt;=PERCENTILE($C$3:$C$5882,0.8),4,TRUE,5)</f>
        <v>1</v>
      </c>
      <c r="G395" cm="1">
        <f t="array" ref="G395">_xlfn.IFS(D395&lt;=PERCENTILE($D$3:$D$5882,0.2),1,D395&lt;=PERCENTILE($D$3:$D$5882,0.4),2,D395&lt;=PERCENTILE($D$3:$D$5882,0.6),3,D395&lt;=PERCENTILE($D$3:$D$5882,0.8),4,TRUE,5)</f>
        <v>2</v>
      </c>
      <c r="H395" s="3" t="str" cm="1">
        <f t="array" ref="H395">_xlfn.IFS(AND(E395&gt;=4,F395&gt;=4,G395&gt;=4),"Champions",AND(E395&gt;=3,F395&gt;=3,G395&gt;=3),"Loyal Customers",AND(E395&lt;=2,F395&gt;=3),"At Risk",AND(E395&lt;=2,F395&lt;=2,G395&lt;=2),"Lost",AND(E395&gt;=4,F395&lt;=2),"New/Promising",TRUE,"Needs Attention")</f>
        <v>Needs Attention</v>
      </c>
      <c r="I395" s="3" t="str">
        <f t="shared" si="10"/>
        <v>Active</v>
      </c>
      <c r="J395" s="3" t="str">
        <f>_xlfn.XLOOKUP(A395,'Country_Lookup'!$D:$D,'Country_Lookup'!$E:$E)</f>
        <v>France</v>
      </c>
    </row>
    <row r="396" spans="1:10" x14ac:dyDescent="0.3">
      <c r="A396">
        <v>12741</v>
      </c>
      <c r="B396">
        <v>529</v>
      </c>
      <c r="C396">
        <v>2</v>
      </c>
      <c r="D396">
        <v>406.07</v>
      </c>
      <c r="E396" cm="1">
        <f t="array" ref="E396">_xlfn.IFS(B396&lt;=PERCENTILE($B$3:$B$5882,0.2),5,B396&lt;=PERCENTILE($B$3:$B$5882,0.4),4,B396&lt;=PERCENTILE($B$3:$B$5882,0.6),3,B396&lt;=PERCENTILE($B$3:$B$5882,0.8),2,TRUE,1)</f>
        <v>1</v>
      </c>
      <c r="F396" cm="1">
        <f t="array" ref="F396">_xlfn.IFS(C396&lt;=PERCENTILE($C$3:$C$5882,0.2),1,C396&lt;=PERCENTILE($C$3:$C$5882,0.4),2,C396&lt;=PERCENTILE($C$3:$C$5882,0.6),3,C396&lt;=PERCENTILE($C$3:$C$5882,0.8),4,TRUE,5)</f>
        <v>2</v>
      </c>
      <c r="G396" cm="1">
        <f t="array" ref="G396">_xlfn.IFS(D396&lt;=PERCENTILE($D$3:$D$5882,0.2),1,D396&lt;=PERCENTILE($D$3:$D$5882,0.4),2,D396&lt;=PERCENTILE($D$3:$D$5882,0.6),3,D396&lt;=PERCENTILE($D$3:$D$5882,0.8),4,TRUE,5)</f>
        <v>2</v>
      </c>
      <c r="H396" s="3" t="str" cm="1">
        <f t="array" ref="H396">_xlfn.IFS(AND(E396&gt;=4,F396&gt;=4,G396&gt;=4),"Champions",AND(E396&gt;=3,F396&gt;=3,G396&gt;=3),"Loyal Customers",AND(E396&lt;=2,F396&gt;=3),"At Risk",AND(E396&lt;=2,F396&lt;=2,G396&lt;=2),"Lost",AND(E396&gt;=4,F396&lt;=2),"New/Promising",TRUE,"Needs Attention")</f>
        <v>Lost</v>
      </c>
      <c r="I396" s="3" t="str">
        <f t="shared" si="10"/>
        <v>Churned</v>
      </c>
      <c r="J396" s="3" t="str">
        <f>_xlfn.XLOOKUP(A396,'Country_Lookup'!$D:$D,'Country_Lookup'!$E:$E)</f>
        <v>USA</v>
      </c>
    </row>
    <row r="397" spans="1:10" x14ac:dyDescent="0.3">
      <c r="A397">
        <v>12742</v>
      </c>
      <c r="B397">
        <v>625</v>
      </c>
      <c r="C397">
        <v>1</v>
      </c>
      <c r="D397">
        <v>1201.5200000000025</v>
      </c>
      <c r="E397" cm="1">
        <f t="array" ref="E397">_xlfn.IFS(B397&lt;=PERCENTILE($B$3:$B$5882,0.2),5,B397&lt;=PERCENTILE($B$3:$B$5882,0.4),4,B397&lt;=PERCENTILE($B$3:$B$5882,0.6),3,B397&lt;=PERCENTILE($B$3:$B$5882,0.8),2,TRUE,1)</f>
        <v>1</v>
      </c>
      <c r="F397" cm="1">
        <f t="array" ref="F397">_xlfn.IFS(C397&lt;=PERCENTILE($C$3:$C$5882,0.2),1,C397&lt;=PERCENTILE($C$3:$C$5882,0.4),2,C397&lt;=PERCENTILE($C$3:$C$5882,0.6),3,C397&lt;=PERCENTILE($C$3:$C$5882,0.8),4,TRUE,5)</f>
        <v>1</v>
      </c>
      <c r="G397" cm="1">
        <f t="array" ref="G397">_xlfn.IFS(D397&lt;=PERCENTILE($D$3:$D$5882,0.2),1,D397&lt;=PERCENTILE($D$3:$D$5882,0.4),2,D397&lt;=PERCENTILE($D$3:$D$5882,0.6),3,D397&lt;=PERCENTILE($D$3:$D$5882,0.8),4,TRUE,5)</f>
        <v>3</v>
      </c>
      <c r="H397" s="3" t="str" cm="1">
        <f t="array" ref="H397">_xlfn.IFS(AND(E397&gt;=4,F397&gt;=4,G397&gt;=4),"Champions",AND(E397&gt;=3,F397&gt;=3,G397&gt;=3),"Loyal Customers",AND(E397&lt;=2,F397&gt;=3),"At Risk",AND(E397&lt;=2,F397&lt;=2,G397&lt;=2),"Lost",AND(E397&gt;=4,F397&lt;=2),"New/Promising",TRUE,"Needs Attention")</f>
        <v>Needs Attention</v>
      </c>
      <c r="I397" s="3" t="str">
        <f t="shared" si="10"/>
        <v>Churned</v>
      </c>
      <c r="J397" s="3" t="str">
        <f>_xlfn.XLOOKUP(A397,'Country_Lookup'!$D:$D,'Country_Lookup'!$E:$E)</f>
        <v>United Arab Emirates</v>
      </c>
    </row>
    <row r="398" spans="1:10" x14ac:dyDescent="0.3">
      <c r="A398">
        <v>12743</v>
      </c>
      <c r="B398">
        <v>134</v>
      </c>
      <c r="C398">
        <v>2</v>
      </c>
      <c r="D398">
        <v>546.42999999999915</v>
      </c>
      <c r="E398" cm="1">
        <f t="array" ref="E398">_xlfn.IFS(B398&lt;=PERCENTILE($B$3:$B$5882,0.2),5,B398&lt;=PERCENTILE($B$3:$B$5882,0.4),4,B398&lt;=PERCENTILE($B$3:$B$5882,0.6),3,B398&lt;=PERCENTILE($B$3:$B$5882,0.8),2,TRUE,1)</f>
        <v>3</v>
      </c>
      <c r="F398" cm="1">
        <f t="array" ref="F398">_xlfn.IFS(C398&lt;=PERCENTILE($C$3:$C$5882,0.2),1,C398&lt;=PERCENTILE($C$3:$C$5882,0.4),2,C398&lt;=PERCENTILE($C$3:$C$5882,0.6),3,C398&lt;=PERCENTILE($C$3:$C$5882,0.8),4,TRUE,5)</f>
        <v>2</v>
      </c>
      <c r="G398" cm="1">
        <f t="array" ref="G398">_xlfn.IFS(D398&lt;=PERCENTILE($D$3:$D$5882,0.2),1,D398&lt;=PERCENTILE($D$3:$D$5882,0.4),2,D398&lt;=PERCENTILE($D$3:$D$5882,0.6),3,D398&lt;=PERCENTILE($D$3:$D$5882,0.8),4,TRUE,5)</f>
        <v>2</v>
      </c>
      <c r="H398" s="3" t="str" cm="1">
        <f t="array" ref="H398">_xlfn.IFS(AND(E398&gt;=4,F398&gt;=4,G398&gt;=4),"Champions",AND(E398&gt;=3,F398&gt;=3,G398&gt;=3),"Loyal Customers",AND(E398&lt;=2,F398&gt;=3),"At Risk",AND(E398&lt;=2,F398&lt;=2,G398&lt;=2),"Lost",AND(E398&gt;=4,F398&lt;=2),"New/Promising",TRUE,"Needs Attention")</f>
        <v>Needs Attention</v>
      </c>
      <c r="I398" s="3" t="str">
        <f t="shared" si="10"/>
        <v>Churned</v>
      </c>
      <c r="J398" s="3" t="str">
        <f>_xlfn.XLOOKUP(A398,'Country_Lookup'!$D:$D,'Country_Lookup'!$E:$E)</f>
        <v>Unspecified</v>
      </c>
    </row>
    <row r="399" spans="1:10" x14ac:dyDescent="0.3">
      <c r="A399">
        <v>12744</v>
      </c>
      <c r="B399">
        <v>51</v>
      </c>
      <c r="C399">
        <v>11</v>
      </c>
      <c r="D399">
        <v>25317.059999999834</v>
      </c>
      <c r="E399" cm="1">
        <f t="array" ref="E399">_xlfn.IFS(B399&lt;=PERCENTILE($B$3:$B$5882,0.2),5,B399&lt;=PERCENTILE($B$3:$B$5882,0.4),4,B399&lt;=PERCENTILE($B$3:$B$5882,0.6),3,B399&lt;=PERCENTILE($B$3:$B$5882,0.8),2,TRUE,1)</f>
        <v>4</v>
      </c>
      <c r="F399" cm="1">
        <f t="array" ref="F399">_xlfn.IFS(C399&lt;=PERCENTILE($C$3:$C$5882,0.2),1,C399&lt;=PERCENTILE($C$3:$C$5882,0.4),2,C399&lt;=PERCENTILE($C$3:$C$5882,0.6),3,C399&lt;=PERCENTILE($C$3:$C$5882,0.8),4,TRUE,5)</f>
        <v>5</v>
      </c>
      <c r="G399" cm="1">
        <f t="array" ref="G399">_xlfn.IFS(D399&lt;=PERCENTILE($D$3:$D$5882,0.2),1,D399&lt;=PERCENTILE($D$3:$D$5882,0.4),2,D399&lt;=PERCENTILE($D$3:$D$5882,0.6),3,D399&lt;=PERCENTILE($D$3:$D$5882,0.8),4,TRUE,5)</f>
        <v>5</v>
      </c>
      <c r="H399" s="3" t="str" cm="1">
        <f t="array" ref="H399">_xlfn.IFS(AND(E399&gt;=4,F399&gt;=4,G399&gt;=4),"Champions",AND(E399&gt;=3,F399&gt;=3,G399&gt;=3),"Loyal Customers",AND(E399&lt;=2,F399&gt;=3),"At Risk",AND(E399&lt;=2,F399&lt;=2,G399&lt;=2),"Lost",AND(E399&gt;=4,F399&lt;=2),"New/Promising",TRUE,"Needs Attention")</f>
        <v>Champions</v>
      </c>
      <c r="I399" s="3" t="str">
        <f t="shared" si="10"/>
        <v>Active</v>
      </c>
      <c r="J399" s="3" t="str">
        <f>_xlfn.XLOOKUP(A399,'Country_Lookup'!$D:$D,'Country_Lookup'!$E:$E)</f>
        <v>Singapore</v>
      </c>
    </row>
    <row r="400" spans="1:10" x14ac:dyDescent="0.3">
      <c r="A400">
        <v>12745</v>
      </c>
      <c r="B400">
        <v>486</v>
      </c>
      <c r="C400">
        <v>3</v>
      </c>
      <c r="D400">
        <v>925.41</v>
      </c>
      <c r="E400" cm="1">
        <f t="array" ref="E400">_xlfn.IFS(B400&lt;=PERCENTILE($B$3:$B$5882,0.2),5,B400&lt;=PERCENTILE($B$3:$B$5882,0.4),4,B400&lt;=PERCENTILE($B$3:$B$5882,0.6),3,B400&lt;=PERCENTILE($B$3:$B$5882,0.8),2,TRUE,1)</f>
        <v>1</v>
      </c>
      <c r="F400" cm="1">
        <f t="array" ref="F400">_xlfn.IFS(C400&lt;=PERCENTILE($C$3:$C$5882,0.2),1,C400&lt;=PERCENTILE($C$3:$C$5882,0.4),2,C400&lt;=PERCENTILE($C$3:$C$5882,0.6),3,C400&lt;=PERCENTILE($C$3:$C$5882,0.8),4,TRUE,5)</f>
        <v>3</v>
      </c>
      <c r="G400" cm="1">
        <f t="array" ref="G400">_xlfn.IFS(D400&lt;=PERCENTILE($D$3:$D$5882,0.2),1,D400&lt;=PERCENTILE($D$3:$D$5882,0.4),2,D400&lt;=PERCENTILE($D$3:$D$5882,0.6),3,D400&lt;=PERCENTILE($D$3:$D$5882,0.8),4,TRUE,5)</f>
        <v>3</v>
      </c>
      <c r="H400" s="3" t="str" cm="1">
        <f t="array" ref="H400">_xlfn.IFS(AND(E400&gt;=4,F400&gt;=4,G400&gt;=4),"Champions",AND(E400&gt;=3,F400&gt;=3,G400&gt;=3),"Loyal Customers",AND(E400&lt;=2,F400&gt;=3),"At Risk",AND(E400&lt;=2,F400&lt;=2,G400&lt;=2),"Lost",AND(E400&gt;=4,F400&lt;=2),"New/Promising",TRUE,"Needs Attention")</f>
        <v>At Risk</v>
      </c>
      <c r="I400" s="3" t="str">
        <f t="shared" si="10"/>
        <v>Churned</v>
      </c>
      <c r="J400" s="3" t="str">
        <f>_xlfn.XLOOKUP(A400,'Country_Lookup'!$D:$D,'Country_Lookup'!$E:$E)</f>
        <v>EIRE</v>
      </c>
    </row>
    <row r="401" spans="1:10" x14ac:dyDescent="0.3">
      <c r="A401">
        <v>12746</v>
      </c>
      <c r="B401">
        <v>540</v>
      </c>
      <c r="C401">
        <v>1</v>
      </c>
      <c r="D401">
        <v>254.55000000000007</v>
      </c>
      <c r="E401" cm="1">
        <f t="array" ref="E401">_xlfn.IFS(B401&lt;=PERCENTILE($B$3:$B$5882,0.2),5,B401&lt;=PERCENTILE($B$3:$B$5882,0.4),4,B401&lt;=PERCENTILE($B$3:$B$5882,0.6),3,B401&lt;=PERCENTILE($B$3:$B$5882,0.8),2,TRUE,1)</f>
        <v>1</v>
      </c>
      <c r="F401" cm="1">
        <f t="array" ref="F401">_xlfn.IFS(C401&lt;=PERCENTILE($C$3:$C$5882,0.2),1,C401&lt;=PERCENTILE($C$3:$C$5882,0.4),2,C401&lt;=PERCENTILE($C$3:$C$5882,0.6),3,C401&lt;=PERCENTILE($C$3:$C$5882,0.8),4,TRUE,5)</f>
        <v>1</v>
      </c>
      <c r="G401" cm="1">
        <f t="array" ref="G401">_xlfn.IFS(D401&lt;=PERCENTILE($D$3:$D$5882,0.2),1,D401&lt;=PERCENTILE($D$3:$D$5882,0.4),2,D401&lt;=PERCENTILE($D$3:$D$5882,0.6),3,D401&lt;=PERCENTILE($D$3:$D$5882,0.8),4,TRUE,5)</f>
        <v>1</v>
      </c>
      <c r="H401" s="3" t="str" cm="1">
        <f t="array" ref="H401">_xlfn.IFS(AND(E401&gt;=4,F401&gt;=4,G401&gt;=4),"Champions",AND(E401&gt;=3,F401&gt;=3,G401&gt;=3),"Loyal Customers",AND(E401&lt;=2,F401&gt;=3),"At Risk",AND(E401&lt;=2,F401&lt;=2,G401&lt;=2),"Lost",AND(E401&gt;=4,F401&lt;=2),"New/Promising",TRUE,"Needs Attention")</f>
        <v>Lost</v>
      </c>
      <c r="I401" s="3" t="str">
        <f t="shared" si="10"/>
        <v>Churned</v>
      </c>
      <c r="J401" s="3" t="str">
        <f>_xlfn.XLOOKUP(A401,'Country_Lookup'!$D:$D,'Country_Lookup'!$E:$E)</f>
        <v>United Kingdom</v>
      </c>
    </row>
    <row r="402" spans="1:10" x14ac:dyDescent="0.3">
      <c r="A402">
        <v>12747</v>
      </c>
      <c r="B402">
        <v>2</v>
      </c>
      <c r="C402">
        <v>26</v>
      </c>
      <c r="D402">
        <v>9276.5400000000263</v>
      </c>
      <c r="E402" cm="1">
        <f t="array" ref="E402">_xlfn.IFS(B402&lt;=PERCENTILE($B$3:$B$5882,0.2),5,B402&lt;=PERCENTILE($B$3:$B$5882,0.4),4,B402&lt;=PERCENTILE($B$3:$B$5882,0.6),3,B402&lt;=PERCENTILE($B$3:$B$5882,0.8),2,TRUE,1)</f>
        <v>5</v>
      </c>
      <c r="F402" cm="1">
        <f t="array" ref="F402">_xlfn.IFS(C402&lt;=PERCENTILE($C$3:$C$5882,0.2),1,C402&lt;=PERCENTILE($C$3:$C$5882,0.4),2,C402&lt;=PERCENTILE($C$3:$C$5882,0.6),3,C402&lt;=PERCENTILE($C$3:$C$5882,0.8),4,TRUE,5)</f>
        <v>5</v>
      </c>
      <c r="G402" cm="1">
        <f t="array" ref="G402">_xlfn.IFS(D402&lt;=PERCENTILE($D$3:$D$5882,0.2),1,D402&lt;=PERCENTILE($D$3:$D$5882,0.4),2,D402&lt;=PERCENTILE($D$3:$D$5882,0.6),3,D402&lt;=PERCENTILE($D$3:$D$5882,0.8),4,TRUE,5)</f>
        <v>5</v>
      </c>
      <c r="H402" s="3" t="str" cm="1">
        <f t="array" ref="H402">_xlfn.IFS(AND(E402&gt;=4,F402&gt;=4,G402&gt;=4),"Champions",AND(E402&gt;=3,F402&gt;=3,G402&gt;=3),"Loyal Customers",AND(E402&lt;=2,F402&gt;=3),"At Risk",AND(E402&lt;=2,F402&lt;=2,G402&lt;=2),"Lost",AND(E402&gt;=4,F402&lt;=2),"New/Promising",TRUE,"Needs Attention")</f>
        <v>Champions</v>
      </c>
      <c r="I402" s="3" t="str">
        <f t="shared" si="10"/>
        <v>Active</v>
      </c>
      <c r="J402" s="3" t="str">
        <f>_xlfn.XLOOKUP(A402,'Country_Lookup'!$D:$D,'Country_Lookup'!$E:$E)</f>
        <v>United Kingdom</v>
      </c>
    </row>
    <row r="403" spans="1:10" x14ac:dyDescent="0.3">
      <c r="A403">
        <v>12748</v>
      </c>
      <c r="B403">
        <v>0</v>
      </c>
      <c r="C403">
        <v>336</v>
      </c>
      <c r="D403">
        <v>56599.38999999201</v>
      </c>
      <c r="E403" cm="1">
        <f t="array" ref="E403">_xlfn.IFS(B403&lt;=PERCENTILE($B$3:$B$5882,0.2),5,B403&lt;=PERCENTILE($B$3:$B$5882,0.4),4,B403&lt;=PERCENTILE($B$3:$B$5882,0.6),3,B403&lt;=PERCENTILE($B$3:$B$5882,0.8),2,TRUE,1)</f>
        <v>5</v>
      </c>
      <c r="F403" cm="1">
        <f t="array" ref="F403">_xlfn.IFS(C403&lt;=PERCENTILE($C$3:$C$5882,0.2),1,C403&lt;=PERCENTILE($C$3:$C$5882,0.4),2,C403&lt;=PERCENTILE($C$3:$C$5882,0.6),3,C403&lt;=PERCENTILE($C$3:$C$5882,0.8),4,TRUE,5)</f>
        <v>5</v>
      </c>
      <c r="G403" cm="1">
        <f t="array" ref="G403">_xlfn.IFS(D403&lt;=PERCENTILE($D$3:$D$5882,0.2),1,D403&lt;=PERCENTILE($D$3:$D$5882,0.4),2,D403&lt;=PERCENTILE($D$3:$D$5882,0.6),3,D403&lt;=PERCENTILE($D$3:$D$5882,0.8),4,TRUE,5)</f>
        <v>5</v>
      </c>
      <c r="H403" s="3" t="str" cm="1">
        <f t="array" ref="H403">_xlfn.IFS(AND(E403&gt;=4,F403&gt;=4,G403&gt;=4),"Champions",AND(E403&gt;=3,F403&gt;=3,G403&gt;=3),"Loyal Customers",AND(E403&lt;=2,F403&gt;=3),"At Risk",AND(E403&lt;=2,F403&lt;=2,G403&lt;=2),"Lost",AND(E403&gt;=4,F403&lt;=2),"New/Promising",TRUE,"Needs Attention")</f>
        <v>Champions</v>
      </c>
      <c r="I403" s="3" t="str">
        <f t="shared" si="10"/>
        <v>Active</v>
      </c>
      <c r="J403" s="3" t="str">
        <f>_xlfn.XLOOKUP(A403,'Country_Lookup'!$D:$D,'Country_Lookup'!$E:$E)</f>
        <v>United Kingdom</v>
      </c>
    </row>
    <row r="404" spans="1:10" x14ac:dyDescent="0.3">
      <c r="A404">
        <v>12749</v>
      </c>
      <c r="B404">
        <v>3</v>
      </c>
      <c r="C404">
        <v>9</v>
      </c>
      <c r="D404">
        <v>6897.3600000000361</v>
      </c>
      <c r="E404" cm="1">
        <f t="array" ref="E404">_xlfn.IFS(B404&lt;=PERCENTILE($B$3:$B$5882,0.2),5,B404&lt;=PERCENTILE($B$3:$B$5882,0.4),4,B404&lt;=PERCENTILE($B$3:$B$5882,0.6),3,B404&lt;=PERCENTILE($B$3:$B$5882,0.8),2,TRUE,1)</f>
        <v>5</v>
      </c>
      <c r="F404" cm="1">
        <f t="array" ref="F404">_xlfn.IFS(C404&lt;=PERCENTILE($C$3:$C$5882,0.2),1,C404&lt;=PERCENTILE($C$3:$C$5882,0.4),2,C404&lt;=PERCENTILE($C$3:$C$5882,0.6),3,C404&lt;=PERCENTILE($C$3:$C$5882,0.8),4,TRUE,5)</f>
        <v>5</v>
      </c>
      <c r="G404" cm="1">
        <f t="array" ref="G404">_xlfn.IFS(D404&lt;=PERCENTILE($D$3:$D$5882,0.2),1,D404&lt;=PERCENTILE($D$3:$D$5882,0.4),2,D404&lt;=PERCENTILE($D$3:$D$5882,0.6),3,D404&lt;=PERCENTILE($D$3:$D$5882,0.8),4,TRUE,5)</f>
        <v>5</v>
      </c>
      <c r="H404" s="3" t="str" cm="1">
        <f t="array" ref="H404">_xlfn.IFS(AND(E404&gt;=4,F404&gt;=4,G404&gt;=4),"Champions",AND(E404&gt;=3,F404&gt;=3,G404&gt;=3),"Loyal Customers",AND(E404&lt;=2,F404&gt;=3),"At Risk",AND(E404&lt;=2,F404&lt;=2,G404&lt;=2),"Lost",AND(E404&gt;=4,F404&lt;=2),"New/Promising",TRUE,"Needs Attention")</f>
        <v>Champions</v>
      </c>
      <c r="I404" s="3" t="str">
        <f t="shared" si="10"/>
        <v>Active</v>
      </c>
      <c r="J404" s="3" t="str">
        <f>_xlfn.XLOOKUP(A404,'Country_Lookup'!$D:$D,'Country_Lookup'!$E:$E)</f>
        <v>United Kingdom</v>
      </c>
    </row>
    <row r="405" spans="1:10" x14ac:dyDescent="0.3">
      <c r="A405">
        <v>12750</v>
      </c>
      <c r="B405">
        <v>128</v>
      </c>
      <c r="C405">
        <v>1</v>
      </c>
      <c r="D405">
        <v>275.88000000000005</v>
      </c>
      <c r="E405" cm="1">
        <f t="array" ref="E405">_xlfn.IFS(B405&lt;=PERCENTILE($B$3:$B$5882,0.2),5,B405&lt;=PERCENTILE($B$3:$B$5882,0.4),4,B405&lt;=PERCENTILE($B$3:$B$5882,0.6),3,B405&lt;=PERCENTILE($B$3:$B$5882,0.8),2,TRUE,1)</f>
        <v>3</v>
      </c>
      <c r="F405" cm="1">
        <f t="array" ref="F405">_xlfn.IFS(C405&lt;=PERCENTILE($C$3:$C$5882,0.2),1,C405&lt;=PERCENTILE($C$3:$C$5882,0.4),2,C405&lt;=PERCENTILE($C$3:$C$5882,0.6),3,C405&lt;=PERCENTILE($C$3:$C$5882,0.8),4,TRUE,5)</f>
        <v>1</v>
      </c>
      <c r="G405" cm="1">
        <f t="array" ref="G405">_xlfn.IFS(D405&lt;=PERCENTILE($D$3:$D$5882,0.2),1,D405&lt;=PERCENTILE($D$3:$D$5882,0.4),2,D405&lt;=PERCENTILE($D$3:$D$5882,0.6),3,D405&lt;=PERCENTILE($D$3:$D$5882,0.8),4,TRUE,5)</f>
        <v>1</v>
      </c>
      <c r="H405" s="3" t="str" cm="1">
        <f t="array" ref="H405">_xlfn.IFS(AND(E405&gt;=4,F405&gt;=4,G405&gt;=4),"Champions",AND(E405&gt;=3,F405&gt;=3,G405&gt;=3),"Loyal Customers",AND(E405&lt;=2,F405&gt;=3),"At Risk",AND(E405&lt;=2,F405&lt;=2,G405&lt;=2),"Lost",AND(E405&gt;=4,F405&lt;=2),"New/Promising",TRUE,"Needs Attention")</f>
        <v>Needs Attention</v>
      </c>
      <c r="I405" s="3" t="str">
        <f t="shared" si="10"/>
        <v>Churned</v>
      </c>
      <c r="J405" s="3" t="str">
        <f>_xlfn.XLOOKUP(A405,'Country_Lookup'!$D:$D,'Country_Lookup'!$E:$E)</f>
        <v>Poland</v>
      </c>
    </row>
    <row r="406" spans="1:10" x14ac:dyDescent="0.3">
      <c r="A406">
        <v>12751</v>
      </c>
      <c r="B406">
        <v>444</v>
      </c>
      <c r="C406">
        <v>1</v>
      </c>
      <c r="D406">
        <v>268.27000000000032</v>
      </c>
      <c r="E406" cm="1">
        <f t="array" ref="E406">_xlfn.IFS(B406&lt;=PERCENTILE($B$3:$B$5882,0.2),5,B406&lt;=PERCENTILE($B$3:$B$5882,0.4),4,B406&lt;=PERCENTILE($B$3:$B$5882,0.6),3,B406&lt;=PERCENTILE($B$3:$B$5882,0.8),2,TRUE,1)</f>
        <v>1</v>
      </c>
      <c r="F406" cm="1">
        <f t="array" ref="F406">_xlfn.IFS(C406&lt;=PERCENTILE($C$3:$C$5882,0.2),1,C406&lt;=PERCENTILE($C$3:$C$5882,0.4),2,C406&lt;=PERCENTILE($C$3:$C$5882,0.6),3,C406&lt;=PERCENTILE($C$3:$C$5882,0.8),4,TRUE,5)</f>
        <v>1</v>
      </c>
      <c r="G406" cm="1">
        <f t="array" ref="G406">_xlfn.IFS(D406&lt;=PERCENTILE($D$3:$D$5882,0.2),1,D406&lt;=PERCENTILE($D$3:$D$5882,0.4),2,D406&lt;=PERCENTILE($D$3:$D$5882,0.6),3,D406&lt;=PERCENTILE($D$3:$D$5882,0.8),4,TRUE,5)</f>
        <v>1</v>
      </c>
      <c r="H406" s="3" t="str" cm="1">
        <f t="array" ref="H406">_xlfn.IFS(AND(E406&gt;=4,F406&gt;=4,G406&gt;=4),"Champions",AND(E406&gt;=3,F406&gt;=3,G406&gt;=3),"Loyal Customers",AND(E406&lt;=2,F406&gt;=3),"At Risk",AND(E406&lt;=2,F406&lt;=2,G406&lt;=2),"Lost",AND(E406&gt;=4,F406&lt;=2),"New/Promising",TRUE,"Needs Attention")</f>
        <v>Lost</v>
      </c>
      <c r="I406" s="3" t="str">
        <f t="shared" si="10"/>
        <v>Churned</v>
      </c>
      <c r="J406" s="3" t="str">
        <f>_xlfn.XLOOKUP(A406,'Country_Lookup'!$D:$D,'Country_Lookup'!$E:$E)</f>
        <v>Brazil</v>
      </c>
    </row>
    <row r="407" spans="1:10" x14ac:dyDescent="0.3">
      <c r="A407">
        <v>12752</v>
      </c>
      <c r="B407">
        <v>81</v>
      </c>
      <c r="C407">
        <v>1</v>
      </c>
      <c r="D407">
        <v>4366.78</v>
      </c>
      <c r="E407" cm="1">
        <f t="array" ref="E407">_xlfn.IFS(B407&lt;=PERCENTILE($B$3:$B$5882,0.2),5,B407&lt;=PERCENTILE($B$3:$B$5882,0.4),4,B407&lt;=PERCENTILE($B$3:$B$5882,0.6),3,B407&lt;=PERCENTILE($B$3:$B$5882,0.8),2,TRUE,1)</f>
        <v>3</v>
      </c>
      <c r="F407" cm="1">
        <f t="array" ref="F407">_xlfn.IFS(C407&lt;=PERCENTILE($C$3:$C$5882,0.2),1,C407&lt;=PERCENTILE($C$3:$C$5882,0.4),2,C407&lt;=PERCENTILE($C$3:$C$5882,0.6),3,C407&lt;=PERCENTILE($C$3:$C$5882,0.8),4,TRUE,5)</f>
        <v>1</v>
      </c>
      <c r="G407" cm="1">
        <f t="array" ref="G407">_xlfn.IFS(D407&lt;=PERCENTILE($D$3:$D$5882,0.2),1,D407&lt;=PERCENTILE($D$3:$D$5882,0.4),2,D407&lt;=PERCENTILE($D$3:$D$5882,0.6),3,D407&lt;=PERCENTILE($D$3:$D$5882,0.8),4,TRUE,5)</f>
        <v>5</v>
      </c>
      <c r="H407" s="3" t="str" cm="1">
        <f t="array" ref="H407">_xlfn.IFS(AND(E407&gt;=4,F407&gt;=4,G407&gt;=4),"Champions",AND(E407&gt;=3,F407&gt;=3,G407&gt;=3),"Loyal Customers",AND(E407&lt;=2,F407&gt;=3),"At Risk",AND(E407&lt;=2,F407&lt;=2,G407&lt;=2),"Lost",AND(E407&gt;=4,F407&lt;=2),"New/Promising",TRUE,"Needs Attention")</f>
        <v>Needs Attention</v>
      </c>
      <c r="I407" s="3" t="str">
        <f t="shared" si="10"/>
        <v>Active</v>
      </c>
      <c r="J407" s="3" t="str">
        <f>_xlfn.XLOOKUP(A407,'Country_Lookup'!$D:$D,'Country_Lookup'!$E:$E)</f>
        <v>Norway</v>
      </c>
    </row>
    <row r="408" spans="1:10" x14ac:dyDescent="0.3">
      <c r="A408">
        <v>12753</v>
      </c>
      <c r="B408">
        <v>22</v>
      </c>
      <c r="C408">
        <v>6</v>
      </c>
      <c r="D408">
        <v>21429.390000000047</v>
      </c>
      <c r="E408" cm="1">
        <f t="array" ref="E408">_xlfn.IFS(B408&lt;=PERCENTILE($B$3:$B$5882,0.2),5,B408&lt;=PERCENTILE($B$3:$B$5882,0.4),4,B408&lt;=PERCENTILE($B$3:$B$5882,0.6),3,B408&lt;=PERCENTILE($B$3:$B$5882,0.8),2,TRUE,1)</f>
        <v>4</v>
      </c>
      <c r="F408" cm="1">
        <f t="array" ref="F408">_xlfn.IFS(C408&lt;=PERCENTILE($C$3:$C$5882,0.2),1,C408&lt;=PERCENTILE($C$3:$C$5882,0.4),2,C408&lt;=PERCENTILE($C$3:$C$5882,0.6),3,C408&lt;=PERCENTILE($C$3:$C$5882,0.8),4,TRUE,5)</f>
        <v>4</v>
      </c>
      <c r="G408" cm="1">
        <f t="array" ref="G408">_xlfn.IFS(D408&lt;=PERCENTILE($D$3:$D$5882,0.2),1,D408&lt;=PERCENTILE($D$3:$D$5882,0.4),2,D408&lt;=PERCENTILE($D$3:$D$5882,0.6),3,D408&lt;=PERCENTILE($D$3:$D$5882,0.8),4,TRUE,5)</f>
        <v>5</v>
      </c>
      <c r="H408" s="3" t="str" cm="1">
        <f t="array" ref="H408">_xlfn.IFS(AND(E408&gt;=4,F408&gt;=4,G408&gt;=4),"Champions",AND(E408&gt;=3,F408&gt;=3,G408&gt;=3),"Loyal Customers",AND(E408&lt;=2,F408&gt;=3),"At Risk",AND(E408&lt;=2,F408&lt;=2,G408&lt;=2),"Lost",AND(E408&gt;=4,F408&lt;=2),"New/Promising",TRUE,"Needs Attention")</f>
        <v>Champions</v>
      </c>
      <c r="I408" s="3" t="str">
        <f t="shared" si="10"/>
        <v>Active</v>
      </c>
      <c r="J408" s="3" t="str">
        <f>_xlfn.XLOOKUP(A408,'Country_Lookup'!$D:$D,'Country_Lookup'!$E:$E)</f>
        <v>Japan</v>
      </c>
    </row>
    <row r="409" spans="1:10" x14ac:dyDescent="0.3">
      <c r="A409">
        <v>12754</v>
      </c>
      <c r="B409">
        <v>235</v>
      </c>
      <c r="C409">
        <v>3</v>
      </c>
      <c r="D409">
        <v>3010.7399999999984</v>
      </c>
      <c r="E409" cm="1">
        <f t="array" ref="E409">_xlfn.IFS(B409&lt;=PERCENTILE($B$3:$B$5882,0.2),5,B409&lt;=PERCENTILE($B$3:$B$5882,0.4),4,B409&lt;=PERCENTILE($B$3:$B$5882,0.6),3,B409&lt;=PERCENTILE($B$3:$B$5882,0.8),2,TRUE,1)</f>
        <v>2</v>
      </c>
      <c r="F409" cm="1">
        <f t="array" ref="F409">_xlfn.IFS(C409&lt;=PERCENTILE($C$3:$C$5882,0.2),1,C409&lt;=PERCENTILE($C$3:$C$5882,0.4),2,C409&lt;=PERCENTILE($C$3:$C$5882,0.6),3,C409&lt;=PERCENTILE($C$3:$C$5882,0.8),4,TRUE,5)</f>
        <v>3</v>
      </c>
      <c r="G409" cm="1">
        <f t="array" ref="G409">_xlfn.IFS(D409&lt;=PERCENTILE($D$3:$D$5882,0.2),1,D409&lt;=PERCENTILE($D$3:$D$5882,0.4),2,D409&lt;=PERCENTILE($D$3:$D$5882,0.6),3,D409&lt;=PERCENTILE($D$3:$D$5882,0.8),4,TRUE,5)</f>
        <v>5</v>
      </c>
      <c r="H409" s="3" t="str" cm="1">
        <f t="array" ref="H409">_xlfn.IFS(AND(E409&gt;=4,F409&gt;=4,G409&gt;=4),"Champions",AND(E409&gt;=3,F409&gt;=3,G409&gt;=3),"Loyal Customers",AND(E409&lt;=2,F409&gt;=3),"At Risk",AND(E409&lt;=2,F409&lt;=2,G409&lt;=2),"Lost",AND(E409&gt;=4,F409&lt;=2),"New/Promising",TRUE,"Needs Attention")</f>
        <v>At Risk</v>
      </c>
      <c r="I409" s="3" t="str">
        <f t="shared" si="10"/>
        <v>Churned</v>
      </c>
      <c r="J409" s="3" t="str">
        <f>_xlfn.XLOOKUP(A409,'Country_Lookup'!$D:$D,'Country_Lookup'!$E:$E)</f>
        <v>Japan</v>
      </c>
    </row>
    <row r="410" spans="1:10" x14ac:dyDescent="0.3">
      <c r="A410">
        <v>12755</v>
      </c>
      <c r="B410">
        <v>280</v>
      </c>
      <c r="C410">
        <v>11</v>
      </c>
      <c r="D410">
        <v>9030.6599999999926</v>
      </c>
      <c r="E410" cm="1">
        <f t="array" ref="E410">_xlfn.IFS(B410&lt;=PERCENTILE($B$3:$B$5882,0.2),5,B410&lt;=PERCENTILE($B$3:$B$5882,0.4),4,B410&lt;=PERCENTILE($B$3:$B$5882,0.6),3,B410&lt;=PERCENTILE($B$3:$B$5882,0.8),2,TRUE,1)</f>
        <v>2</v>
      </c>
      <c r="F410" cm="1">
        <f t="array" ref="F410">_xlfn.IFS(C410&lt;=PERCENTILE($C$3:$C$5882,0.2),1,C410&lt;=PERCENTILE($C$3:$C$5882,0.4),2,C410&lt;=PERCENTILE($C$3:$C$5882,0.6),3,C410&lt;=PERCENTILE($C$3:$C$5882,0.8),4,TRUE,5)</f>
        <v>5</v>
      </c>
      <c r="G410" cm="1">
        <f t="array" ref="G410">_xlfn.IFS(D410&lt;=PERCENTILE($D$3:$D$5882,0.2),1,D410&lt;=PERCENTILE($D$3:$D$5882,0.4),2,D410&lt;=PERCENTILE($D$3:$D$5882,0.6),3,D410&lt;=PERCENTILE($D$3:$D$5882,0.8),4,TRUE,5)</f>
        <v>5</v>
      </c>
      <c r="H410" s="3" t="str" cm="1">
        <f t="array" ref="H410">_xlfn.IFS(AND(E410&gt;=4,F410&gt;=4,G410&gt;=4),"Champions",AND(E410&gt;=3,F410&gt;=3,G410&gt;=3),"Loyal Customers",AND(E410&lt;=2,F410&gt;=3),"At Risk",AND(E410&lt;=2,F410&lt;=2,G410&lt;=2),"Lost",AND(E410&gt;=4,F410&lt;=2),"New/Promising",TRUE,"Needs Attention")</f>
        <v>At Risk</v>
      </c>
      <c r="I410" s="3" t="str">
        <f t="shared" si="10"/>
        <v>Churned</v>
      </c>
      <c r="J410" s="3" t="str">
        <f>_xlfn.XLOOKUP(A410,'Country_Lookup'!$D:$D,'Country_Lookup'!$E:$E)</f>
        <v>Japan</v>
      </c>
    </row>
    <row r="411" spans="1:10" x14ac:dyDescent="0.3">
      <c r="A411">
        <v>12756</v>
      </c>
      <c r="B411">
        <v>86</v>
      </c>
      <c r="C411">
        <v>1</v>
      </c>
      <c r="D411">
        <v>112.08</v>
      </c>
      <c r="E411" cm="1">
        <f t="array" ref="E411">_xlfn.IFS(B411&lt;=PERCENTILE($B$3:$B$5882,0.2),5,B411&lt;=PERCENTILE($B$3:$B$5882,0.4),4,B411&lt;=PERCENTILE($B$3:$B$5882,0.6),3,B411&lt;=PERCENTILE($B$3:$B$5882,0.8),2,TRUE,1)</f>
        <v>3</v>
      </c>
      <c r="F411" cm="1">
        <f t="array" ref="F411">_xlfn.IFS(C411&lt;=PERCENTILE($C$3:$C$5882,0.2),1,C411&lt;=PERCENTILE($C$3:$C$5882,0.4),2,C411&lt;=PERCENTILE($C$3:$C$5882,0.6),3,C411&lt;=PERCENTILE($C$3:$C$5882,0.8),4,TRUE,5)</f>
        <v>1</v>
      </c>
      <c r="G411" cm="1">
        <f t="array" ref="G411">_xlfn.IFS(D411&lt;=PERCENTILE($D$3:$D$5882,0.2),1,D411&lt;=PERCENTILE($D$3:$D$5882,0.4),2,D411&lt;=PERCENTILE($D$3:$D$5882,0.6),3,D411&lt;=PERCENTILE($D$3:$D$5882,0.8),4,TRUE,5)</f>
        <v>1</v>
      </c>
      <c r="H411" s="3" t="str" cm="1">
        <f t="array" ref="H411">_xlfn.IFS(AND(E411&gt;=4,F411&gt;=4,G411&gt;=4),"Champions",AND(E411&gt;=3,F411&gt;=3,G411&gt;=3),"Loyal Customers",AND(E411&lt;=2,F411&gt;=3),"At Risk",AND(E411&lt;=2,F411&lt;=2,G411&lt;=2),"Lost",AND(E411&gt;=4,F411&lt;=2),"New/Promising",TRUE,"Needs Attention")</f>
        <v>Needs Attention</v>
      </c>
      <c r="I411" s="3" t="str">
        <f t="shared" si="10"/>
        <v>Active</v>
      </c>
      <c r="J411" s="3" t="str">
        <f>_xlfn.XLOOKUP(A411,'Country_Lookup'!$D:$D,'Country_Lookup'!$E:$E)</f>
        <v>Japan</v>
      </c>
    </row>
    <row r="412" spans="1:10" x14ac:dyDescent="0.3">
      <c r="A412">
        <v>12757</v>
      </c>
      <c r="B412">
        <v>15</v>
      </c>
      <c r="C412">
        <v>13</v>
      </c>
      <c r="D412">
        <v>7857.100000000034</v>
      </c>
      <c r="E412" cm="1">
        <f t="array" ref="E412">_xlfn.IFS(B412&lt;=PERCENTILE($B$3:$B$5882,0.2),5,B412&lt;=PERCENTILE($B$3:$B$5882,0.4),4,B412&lt;=PERCENTILE($B$3:$B$5882,0.6),3,B412&lt;=PERCENTILE($B$3:$B$5882,0.8),2,TRUE,1)</f>
        <v>5</v>
      </c>
      <c r="F412" cm="1">
        <f t="array" ref="F412">_xlfn.IFS(C412&lt;=PERCENTILE($C$3:$C$5882,0.2),1,C412&lt;=PERCENTILE($C$3:$C$5882,0.4),2,C412&lt;=PERCENTILE($C$3:$C$5882,0.6),3,C412&lt;=PERCENTILE($C$3:$C$5882,0.8),4,TRUE,5)</f>
        <v>5</v>
      </c>
      <c r="G412" cm="1">
        <f t="array" ref="G412">_xlfn.IFS(D412&lt;=PERCENTILE($D$3:$D$5882,0.2),1,D412&lt;=PERCENTILE($D$3:$D$5882,0.4),2,D412&lt;=PERCENTILE($D$3:$D$5882,0.6),3,D412&lt;=PERCENTILE($D$3:$D$5882,0.8),4,TRUE,5)</f>
        <v>5</v>
      </c>
      <c r="H412" s="3" t="str" cm="1">
        <f t="array" ref="H412">_xlfn.IFS(AND(E412&gt;=4,F412&gt;=4,G412&gt;=4),"Champions",AND(E412&gt;=3,F412&gt;=3,G412&gt;=3),"Loyal Customers",AND(E412&lt;=2,F412&gt;=3),"At Risk",AND(E412&lt;=2,F412&lt;=2,G412&lt;=2),"Lost",AND(E412&gt;=4,F412&lt;=2),"New/Promising",TRUE,"Needs Attention")</f>
        <v>Champions</v>
      </c>
      <c r="I412" s="3" t="str">
        <f t="shared" si="10"/>
        <v>Active</v>
      </c>
      <c r="J412" s="3" t="str">
        <f>_xlfn.XLOOKUP(A412,'Country_Lookup'!$D:$D,'Country_Lookup'!$E:$E)</f>
        <v>Portugal</v>
      </c>
    </row>
    <row r="413" spans="1:10" x14ac:dyDescent="0.3">
      <c r="A413">
        <v>12758</v>
      </c>
      <c r="B413">
        <v>116</v>
      </c>
      <c r="C413">
        <v>7</v>
      </c>
      <c r="D413">
        <v>9903.2400000000725</v>
      </c>
      <c r="E413" cm="1">
        <f t="array" ref="E413">_xlfn.IFS(B413&lt;=PERCENTILE($B$3:$B$5882,0.2),5,B413&lt;=PERCENTILE($B$3:$B$5882,0.4),4,B413&lt;=PERCENTILE($B$3:$B$5882,0.6),3,B413&lt;=PERCENTILE($B$3:$B$5882,0.8),2,TRUE,1)</f>
        <v>3</v>
      </c>
      <c r="F413" cm="1">
        <f t="array" ref="F413">_xlfn.IFS(C413&lt;=PERCENTILE($C$3:$C$5882,0.2),1,C413&lt;=PERCENTILE($C$3:$C$5882,0.4),2,C413&lt;=PERCENTILE($C$3:$C$5882,0.6),3,C413&lt;=PERCENTILE($C$3:$C$5882,0.8),4,TRUE,5)</f>
        <v>4</v>
      </c>
      <c r="G413" cm="1">
        <f t="array" ref="G413">_xlfn.IFS(D413&lt;=PERCENTILE($D$3:$D$5882,0.2),1,D413&lt;=PERCENTILE($D$3:$D$5882,0.4),2,D413&lt;=PERCENTILE($D$3:$D$5882,0.6),3,D413&lt;=PERCENTILE($D$3:$D$5882,0.8),4,TRUE,5)</f>
        <v>5</v>
      </c>
      <c r="H413" s="3" t="str" cm="1">
        <f t="array" ref="H413">_xlfn.IFS(AND(E413&gt;=4,F413&gt;=4,G413&gt;=4),"Champions",AND(E413&gt;=3,F413&gt;=3,G413&gt;=3),"Loyal Customers",AND(E413&lt;=2,F413&gt;=3),"At Risk",AND(E413&lt;=2,F413&lt;=2,G413&lt;=2),"Lost",AND(E413&gt;=4,F413&lt;=2),"New/Promising",TRUE,"Needs Attention")</f>
        <v>Loyal Customers</v>
      </c>
      <c r="I413" s="3" t="str">
        <f t="shared" si="10"/>
        <v>Churned</v>
      </c>
      <c r="J413" s="3" t="str">
        <f>_xlfn.XLOOKUP(A413,'Country_Lookup'!$D:$D,'Country_Lookup'!$E:$E)</f>
        <v>Portugal</v>
      </c>
    </row>
    <row r="414" spans="1:10" x14ac:dyDescent="0.3">
      <c r="A414">
        <v>12759</v>
      </c>
      <c r="B414">
        <v>52</v>
      </c>
      <c r="C414">
        <v>8</v>
      </c>
      <c r="D414">
        <v>5020.7399999999916</v>
      </c>
      <c r="E414" cm="1">
        <f t="array" ref="E414">_xlfn.IFS(B414&lt;=PERCENTILE($B$3:$B$5882,0.2),5,B414&lt;=PERCENTILE($B$3:$B$5882,0.4),4,B414&lt;=PERCENTILE($B$3:$B$5882,0.6),3,B414&lt;=PERCENTILE($B$3:$B$5882,0.8),2,TRUE,1)</f>
        <v>4</v>
      </c>
      <c r="F414" cm="1">
        <f t="array" ref="F414">_xlfn.IFS(C414&lt;=PERCENTILE($C$3:$C$5882,0.2),1,C414&lt;=PERCENTILE($C$3:$C$5882,0.4),2,C414&lt;=PERCENTILE($C$3:$C$5882,0.6),3,C414&lt;=PERCENTILE($C$3:$C$5882,0.8),4,TRUE,5)</f>
        <v>4</v>
      </c>
      <c r="G414" cm="1">
        <f t="array" ref="G414">_xlfn.IFS(D414&lt;=PERCENTILE($D$3:$D$5882,0.2),1,D414&lt;=PERCENTILE($D$3:$D$5882,0.4),2,D414&lt;=PERCENTILE($D$3:$D$5882,0.6),3,D414&lt;=PERCENTILE($D$3:$D$5882,0.8),4,TRUE,5)</f>
        <v>5</v>
      </c>
      <c r="H414" s="3" t="str" cm="1">
        <f t="array" ref="H414">_xlfn.IFS(AND(E414&gt;=4,F414&gt;=4,G414&gt;=4),"Champions",AND(E414&gt;=3,F414&gt;=3,G414&gt;=3),"Loyal Customers",AND(E414&lt;=2,F414&gt;=3),"At Risk",AND(E414&lt;=2,F414&lt;=2,G414&lt;=2),"Lost",AND(E414&gt;=4,F414&lt;=2),"New/Promising",TRUE,"Needs Attention")</f>
        <v>Champions</v>
      </c>
      <c r="I414" s="3" t="str">
        <f t="shared" si="10"/>
        <v>Active</v>
      </c>
      <c r="J414" s="3" t="str">
        <f>_xlfn.XLOOKUP(A414,'Country_Lookup'!$D:$D,'Country_Lookup'!$E:$E)</f>
        <v>Netherlands</v>
      </c>
    </row>
    <row r="415" spans="1:10" x14ac:dyDescent="0.3">
      <c r="A415">
        <v>12760</v>
      </c>
      <c r="B415">
        <v>455</v>
      </c>
      <c r="C415">
        <v>1</v>
      </c>
      <c r="D415">
        <v>347.80000000000013</v>
      </c>
      <c r="E415" cm="1">
        <f t="array" ref="E415">_xlfn.IFS(B415&lt;=PERCENTILE($B$3:$B$5882,0.2),5,B415&lt;=PERCENTILE($B$3:$B$5882,0.4),4,B415&lt;=PERCENTILE($B$3:$B$5882,0.6),3,B415&lt;=PERCENTILE($B$3:$B$5882,0.8),2,TRUE,1)</f>
        <v>1</v>
      </c>
      <c r="F415" cm="1">
        <f t="array" ref="F415">_xlfn.IFS(C415&lt;=PERCENTILE($C$3:$C$5882,0.2),1,C415&lt;=PERCENTILE($C$3:$C$5882,0.4),2,C415&lt;=PERCENTILE($C$3:$C$5882,0.6),3,C415&lt;=PERCENTILE($C$3:$C$5882,0.8),4,TRUE,5)</f>
        <v>1</v>
      </c>
      <c r="G415" cm="1">
        <f t="array" ref="G415">_xlfn.IFS(D415&lt;=PERCENTILE($D$3:$D$5882,0.2),1,D415&lt;=PERCENTILE($D$3:$D$5882,0.4),2,D415&lt;=PERCENTILE($D$3:$D$5882,0.6),3,D415&lt;=PERCENTILE($D$3:$D$5882,0.8),4,TRUE,5)</f>
        <v>2</v>
      </c>
      <c r="H415" s="3" t="str" cm="1">
        <f t="array" ref="H415">_xlfn.IFS(AND(E415&gt;=4,F415&gt;=4,G415&gt;=4),"Champions",AND(E415&gt;=3,F415&gt;=3,G415&gt;=3),"Loyal Customers",AND(E415&lt;=2,F415&gt;=3),"At Risk",AND(E415&lt;=2,F415&lt;=2,G415&lt;=2),"Lost",AND(E415&gt;=4,F415&lt;=2),"New/Promising",TRUE,"Needs Attention")</f>
        <v>Lost</v>
      </c>
      <c r="I415" s="3" t="str">
        <f t="shared" si="10"/>
        <v>Churned</v>
      </c>
      <c r="J415" s="3" t="str">
        <f>_xlfn.XLOOKUP(A415,'Country_Lookup'!$D:$D,'Country_Lookup'!$E:$E)</f>
        <v>Netherlands</v>
      </c>
    </row>
    <row r="416" spans="1:10" x14ac:dyDescent="0.3">
      <c r="A416">
        <v>12761</v>
      </c>
      <c r="B416">
        <v>457</v>
      </c>
      <c r="C416">
        <v>2</v>
      </c>
      <c r="D416">
        <v>782.95000000000027</v>
      </c>
      <c r="E416" cm="1">
        <f t="array" ref="E416">_xlfn.IFS(B416&lt;=PERCENTILE($B$3:$B$5882,0.2),5,B416&lt;=PERCENTILE($B$3:$B$5882,0.4),4,B416&lt;=PERCENTILE($B$3:$B$5882,0.6),3,B416&lt;=PERCENTILE($B$3:$B$5882,0.8),2,TRUE,1)</f>
        <v>1</v>
      </c>
      <c r="F416" cm="1">
        <f t="array" ref="F416">_xlfn.IFS(C416&lt;=PERCENTILE($C$3:$C$5882,0.2),1,C416&lt;=PERCENTILE($C$3:$C$5882,0.4),2,C416&lt;=PERCENTILE($C$3:$C$5882,0.6),3,C416&lt;=PERCENTILE($C$3:$C$5882,0.8),4,TRUE,5)</f>
        <v>2</v>
      </c>
      <c r="G416" cm="1">
        <f t="array" ref="G416">_xlfn.IFS(D416&lt;=PERCENTILE($D$3:$D$5882,0.2),1,D416&lt;=PERCENTILE($D$3:$D$5882,0.4),2,D416&lt;=PERCENTILE($D$3:$D$5882,0.6),3,D416&lt;=PERCENTILE($D$3:$D$5882,0.8),4,TRUE,5)</f>
        <v>3</v>
      </c>
      <c r="H416" s="3" t="str" cm="1">
        <f t="array" ref="H416">_xlfn.IFS(AND(E416&gt;=4,F416&gt;=4,G416&gt;=4),"Champions",AND(E416&gt;=3,F416&gt;=3,G416&gt;=3),"Loyal Customers",AND(E416&lt;=2,F416&gt;=3),"At Risk",AND(E416&lt;=2,F416&lt;=2,G416&lt;=2),"Lost",AND(E416&gt;=4,F416&lt;=2),"New/Promising",TRUE,"Needs Attention")</f>
        <v>Needs Attention</v>
      </c>
      <c r="I416" s="3" t="str">
        <f t="shared" si="10"/>
        <v>Churned</v>
      </c>
      <c r="J416" s="3" t="str">
        <f>_xlfn.XLOOKUP(A416,'Country_Lookup'!$D:$D,'Country_Lookup'!$E:$E)</f>
        <v>Netherlands</v>
      </c>
    </row>
    <row r="417" spans="1:10" x14ac:dyDescent="0.3">
      <c r="A417">
        <v>12762</v>
      </c>
      <c r="B417">
        <v>7</v>
      </c>
      <c r="C417">
        <v>2</v>
      </c>
      <c r="D417">
        <v>1898.5200000000032</v>
      </c>
      <c r="E417" cm="1">
        <f t="array" ref="E417">_xlfn.IFS(B417&lt;=PERCENTILE($B$3:$B$5882,0.2),5,B417&lt;=PERCENTILE($B$3:$B$5882,0.4),4,B417&lt;=PERCENTILE($B$3:$B$5882,0.6),3,B417&lt;=PERCENTILE($B$3:$B$5882,0.8),2,TRUE,1)</f>
        <v>5</v>
      </c>
      <c r="F417" cm="1">
        <f t="array" ref="F417">_xlfn.IFS(C417&lt;=PERCENTILE($C$3:$C$5882,0.2),1,C417&lt;=PERCENTILE($C$3:$C$5882,0.4),2,C417&lt;=PERCENTILE($C$3:$C$5882,0.6),3,C417&lt;=PERCENTILE($C$3:$C$5882,0.8),4,TRUE,5)</f>
        <v>2</v>
      </c>
      <c r="G417" cm="1">
        <f t="array" ref="G417">_xlfn.IFS(D417&lt;=PERCENTILE($D$3:$D$5882,0.2),1,D417&lt;=PERCENTILE($D$3:$D$5882,0.4),2,D417&lt;=PERCENTILE($D$3:$D$5882,0.6),3,D417&lt;=PERCENTILE($D$3:$D$5882,0.8),4,TRUE,5)</f>
        <v>4</v>
      </c>
      <c r="H417" s="3" t="str" cm="1">
        <f t="array" ref="H417">_xlfn.IFS(AND(E417&gt;=4,F417&gt;=4,G417&gt;=4),"Champions",AND(E417&gt;=3,F417&gt;=3,G417&gt;=3),"Loyal Customers",AND(E417&lt;=2,F417&gt;=3),"At Risk",AND(E417&lt;=2,F417&lt;=2,G417&lt;=2),"Lost",AND(E417&gt;=4,F417&lt;=2),"New/Promising",TRUE,"Needs Attention")</f>
        <v>New/Promising</v>
      </c>
      <c r="I417" s="3" t="str">
        <f t="shared" si="10"/>
        <v>Active</v>
      </c>
      <c r="J417" s="3" t="str">
        <f>_xlfn.XLOOKUP(A417,'Country_Lookup'!$D:$D,'Country_Lookup'!$E:$E)</f>
        <v>Portugal</v>
      </c>
    </row>
    <row r="418" spans="1:10" x14ac:dyDescent="0.3">
      <c r="A418">
        <v>12763</v>
      </c>
      <c r="B418">
        <v>138</v>
      </c>
      <c r="C418">
        <v>2</v>
      </c>
      <c r="D418">
        <v>814.15999999999974</v>
      </c>
      <c r="E418" cm="1">
        <f t="array" ref="E418">_xlfn.IFS(B418&lt;=PERCENTILE($B$3:$B$5882,0.2),5,B418&lt;=PERCENTILE($B$3:$B$5882,0.4),4,B418&lt;=PERCENTILE($B$3:$B$5882,0.6),3,B418&lt;=PERCENTILE($B$3:$B$5882,0.8),2,TRUE,1)</f>
        <v>3</v>
      </c>
      <c r="F418" cm="1">
        <f t="array" ref="F418">_xlfn.IFS(C418&lt;=PERCENTILE($C$3:$C$5882,0.2),1,C418&lt;=PERCENTILE($C$3:$C$5882,0.4),2,C418&lt;=PERCENTILE($C$3:$C$5882,0.6),3,C418&lt;=PERCENTILE($C$3:$C$5882,0.8),4,TRUE,5)</f>
        <v>2</v>
      </c>
      <c r="G418" cm="1">
        <f t="array" ref="G418">_xlfn.IFS(D418&lt;=PERCENTILE($D$3:$D$5882,0.2),1,D418&lt;=PERCENTILE($D$3:$D$5882,0.4),2,D418&lt;=PERCENTILE($D$3:$D$5882,0.6),3,D418&lt;=PERCENTILE($D$3:$D$5882,0.8),4,TRUE,5)</f>
        <v>3</v>
      </c>
      <c r="H418" s="3" t="str" cm="1">
        <f t="array" ref="H418">_xlfn.IFS(AND(E418&gt;=4,F418&gt;=4,G418&gt;=4),"Champions",AND(E418&gt;=3,F418&gt;=3,G418&gt;=3),"Loyal Customers",AND(E418&lt;=2,F418&gt;=3),"At Risk",AND(E418&lt;=2,F418&lt;=2,G418&lt;=2),"Lost",AND(E418&gt;=4,F418&lt;=2),"New/Promising",TRUE,"Needs Attention")</f>
        <v>Needs Attention</v>
      </c>
      <c r="I418" s="3" t="str">
        <f t="shared" si="10"/>
        <v>Churned</v>
      </c>
      <c r="J418" s="3" t="str">
        <f>_xlfn.XLOOKUP(A418,'Country_Lookup'!$D:$D,'Country_Lookup'!$E:$E)</f>
        <v>Japan</v>
      </c>
    </row>
    <row r="419" spans="1:10" x14ac:dyDescent="0.3">
      <c r="A419">
        <v>12764</v>
      </c>
      <c r="B419">
        <v>316</v>
      </c>
      <c r="C419">
        <v>1</v>
      </c>
      <c r="D419">
        <v>1693.8799999999999</v>
      </c>
      <c r="E419" cm="1">
        <f t="array" ref="E419">_xlfn.IFS(B419&lt;=PERCENTILE($B$3:$B$5882,0.2),5,B419&lt;=PERCENTILE($B$3:$B$5882,0.4),4,B419&lt;=PERCENTILE($B$3:$B$5882,0.6),3,B419&lt;=PERCENTILE($B$3:$B$5882,0.8),2,TRUE,1)</f>
        <v>2</v>
      </c>
      <c r="F419" cm="1">
        <f t="array" ref="F419">_xlfn.IFS(C419&lt;=PERCENTILE($C$3:$C$5882,0.2),1,C419&lt;=PERCENTILE($C$3:$C$5882,0.4),2,C419&lt;=PERCENTILE($C$3:$C$5882,0.6),3,C419&lt;=PERCENTILE($C$3:$C$5882,0.8),4,TRUE,5)</f>
        <v>1</v>
      </c>
      <c r="G419" cm="1">
        <f t="array" ref="G419">_xlfn.IFS(D419&lt;=PERCENTILE($D$3:$D$5882,0.2),1,D419&lt;=PERCENTILE($D$3:$D$5882,0.4),2,D419&lt;=PERCENTILE($D$3:$D$5882,0.6),3,D419&lt;=PERCENTILE($D$3:$D$5882,0.8),4,TRUE,5)</f>
        <v>4</v>
      </c>
      <c r="H419" s="3" t="str" cm="1">
        <f t="array" ref="H419">_xlfn.IFS(AND(E419&gt;=4,F419&gt;=4,G419&gt;=4),"Champions",AND(E419&gt;=3,F419&gt;=3,G419&gt;=3),"Loyal Customers",AND(E419&lt;=2,F419&gt;=3),"At Risk",AND(E419&lt;=2,F419&lt;=2,G419&lt;=2),"Lost",AND(E419&gt;=4,F419&lt;=2),"New/Promising",TRUE,"Needs Attention")</f>
        <v>Needs Attention</v>
      </c>
      <c r="I419" s="3" t="str">
        <f t="shared" si="10"/>
        <v>Churned</v>
      </c>
      <c r="J419" s="3" t="str">
        <f>_xlfn.XLOOKUP(A419,'Country_Lookup'!$D:$D,'Country_Lookup'!$E:$E)</f>
        <v>Lebanon</v>
      </c>
    </row>
    <row r="420" spans="1:10" x14ac:dyDescent="0.3">
      <c r="A420">
        <v>12765</v>
      </c>
      <c r="B420">
        <v>472</v>
      </c>
      <c r="C420">
        <v>6</v>
      </c>
      <c r="D420">
        <v>1404.5800000000013</v>
      </c>
      <c r="E420" cm="1">
        <f t="array" ref="E420">_xlfn.IFS(B420&lt;=PERCENTILE($B$3:$B$5882,0.2),5,B420&lt;=PERCENTILE($B$3:$B$5882,0.4),4,B420&lt;=PERCENTILE($B$3:$B$5882,0.6),3,B420&lt;=PERCENTILE($B$3:$B$5882,0.8),2,TRUE,1)</f>
        <v>1</v>
      </c>
      <c r="F420" cm="1">
        <f t="array" ref="F420">_xlfn.IFS(C420&lt;=PERCENTILE($C$3:$C$5882,0.2),1,C420&lt;=PERCENTILE($C$3:$C$5882,0.4),2,C420&lt;=PERCENTILE($C$3:$C$5882,0.6),3,C420&lt;=PERCENTILE($C$3:$C$5882,0.8),4,TRUE,5)</f>
        <v>4</v>
      </c>
      <c r="G420" cm="1">
        <f t="array" ref="G420">_xlfn.IFS(D420&lt;=PERCENTILE($D$3:$D$5882,0.2),1,D420&lt;=PERCENTILE($D$3:$D$5882,0.4),2,D420&lt;=PERCENTILE($D$3:$D$5882,0.6),3,D420&lt;=PERCENTILE($D$3:$D$5882,0.8),4,TRUE,5)</f>
        <v>4</v>
      </c>
      <c r="H420" s="3" t="str" cm="1">
        <f t="array" ref="H420">_xlfn.IFS(AND(E420&gt;=4,F420&gt;=4,G420&gt;=4),"Champions",AND(E420&gt;=3,F420&gt;=3,G420&gt;=3),"Loyal Customers",AND(E420&lt;=2,F420&gt;=3),"At Risk",AND(E420&lt;=2,F420&lt;=2,G420&lt;=2),"Lost",AND(E420&gt;=4,F420&lt;=2),"New/Promising",TRUE,"Needs Attention")</f>
        <v>At Risk</v>
      </c>
      <c r="I420" s="3" t="str">
        <f t="shared" si="10"/>
        <v>Churned</v>
      </c>
      <c r="J420" s="3" t="str">
        <f>_xlfn.XLOOKUP(A420,'Country_Lookup'!$D:$D,'Country_Lookup'!$E:$E)</f>
        <v>Netherlands</v>
      </c>
    </row>
    <row r="421" spans="1:10" x14ac:dyDescent="0.3">
      <c r="A421">
        <v>12766</v>
      </c>
      <c r="B421">
        <v>3</v>
      </c>
      <c r="C421">
        <v>9</v>
      </c>
      <c r="D421">
        <v>10068.279999999935</v>
      </c>
      <c r="E421" cm="1">
        <f t="array" ref="E421">_xlfn.IFS(B421&lt;=PERCENTILE($B$3:$B$5882,0.2),5,B421&lt;=PERCENTILE($B$3:$B$5882,0.4),4,B421&lt;=PERCENTILE($B$3:$B$5882,0.6),3,B421&lt;=PERCENTILE($B$3:$B$5882,0.8),2,TRUE,1)</f>
        <v>5</v>
      </c>
      <c r="F421" cm="1">
        <f t="array" ref="F421">_xlfn.IFS(C421&lt;=PERCENTILE($C$3:$C$5882,0.2),1,C421&lt;=PERCENTILE($C$3:$C$5882,0.4),2,C421&lt;=PERCENTILE($C$3:$C$5882,0.6),3,C421&lt;=PERCENTILE($C$3:$C$5882,0.8),4,TRUE,5)</f>
        <v>5</v>
      </c>
      <c r="G421" cm="1">
        <f t="array" ref="G421">_xlfn.IFS(D421&lt;=PERCENTILE($D$3:$D$5882,0.2),1,D421&lt;=PERCENTILE($D$3:$D$5882,0.4),2,D421&lt;=PERCENTILE($D$3:$D$5882,0.6),3,D421&lt;=PERCENTILE($D$3:$D$5882,0.8),4,TRUE,5)</f>
        <v>5</v>
      </c>
      <c r="H421" s="3" t="str" cm="1">
        <f t="array" ref="H421">_xlfn.IFS(AND(E421&gt;=4,F421&gt;=4,G421&gt;=4),"Champions",AND(E421&gt;=3,F421&gt;=3,G421&gt;=3),"Loyal Customers",AND(E421&lt;=2,F421&gt;=3),"At Risk",AND(E421&lt;=2,F421&lt;=2,G421&lt;=2),"Lost",AND(E421&gt;=4,F421&lt;=2),"New/Promising",TRUE,"Needs Attention")</f>
        <v>Champions</v>
      </c>
      <c r="I421" s="3" t="str">
        <f t="shared" si="10"/>
        <v>Active</v>
      </c>
      <c r="J421" s="3" t="str">
        <f>_xlfn.XLOOKUP(A421,'Country_Lookup'!$D:$D,'Country_Lookup'!$E:$E)</f>
        <v>Portugal</v>
      </c>
    </row>
    <row r="422" spans="1:10" x14ac:dyDescent="0.3">
      <c r="A422">
        <v>12767</v>
      </c>
      <c r="B422">
        <v>375</v>
      </c>
      <c r="C422">
        <v>1</v>
      </c>
      <c r="D422">
        <v>949.81999999999982</v>
      </c>
      <c r="E422" cm="1">
        <f t="array" ref="E422">_xlfn.IFS(B422&lt;=PERCENTILE($B$3:$B$5882,0.2),5,B422&lt;=PERCENTILE($B$3:$B$5882,0.4),4,B422&lt;=PERCENTILE($B$3:$B$5882,0.6),3,B422&lt;=PERCENTILE($B$3:$B$5882,0.8),2,TRUE,1)</f>
        <v>2</v>
      </c>
      <c r="F422" cm="1">
        <f t="array" ref="F422">_xlfn.IFS(C422&lt;=PERCENTILE($C$3:$C$5882,0.2),1,C422&lt;=PERCENTILE($C$3:$C$5882,0.4),2,C422&lt;=PERCENTILE($C$3:$C$5882,0.6),3,C422&lt;=PERCENTILE($C$3:$C$5882,0.8),4,TRUE,5)</f>
        <v>1</v>
      </c>
      <c r="G422" cm="1">
        <f t="array" ref="G422">_xlfn.IFS(D422&lt;=PERCENTILE($D$3:$D$5882,0.2),1,D422&lt;=PERCENTILE($D$3:$D$5882,0.4),2,D422&lt;=PERCENTILE($D$3:$D$5882,0.6),3,D422&lt;=PERCENTILE($D$3:$D$5882,0.8),4,TRUE,5)</f>
        <v>3</v>
      </c>
      <c r="H422" s="3" t="str" cm="1">
        <f t="array" ref="H422">_xlfn.IFS(AND(E422&gt;=4,F422&gt;=4,G422&gt;=4),"Champions",AND(E422&gt;=3,F422&gt;=3,G422&gt;=3),"Loyal Customers",AND(E422&lt;=2,F422&gt;=3),"At Risk",AND(E422&lt;=2,F422&lt;=2,G422&lt;=2),"Lost",AND(E422&gt;=4,F422&lt;=2),"New/Promising",TRUE,"Needs Attention")</f>
        <v>Needs Attention</v>
      </c>
      <c r="I422" s="3" t="str">
        <f t="shared" si="10"/>
        <v>Churned</v>
      </c>
      <c r="J422" s="3" t="str">
        <f>_xlfn.XLOOKUP(A422,'Country_Lookup'!$D:$D,'Country_Lookup'!$E:$E)</f>
        <v>Korea</v>
      </c>
    </row>
    <row r="423" spans="1:10" x14ac:dyDescent="0.3">
      <c r="A423">
        <v>12768</v>
      </c>
      <c r="B423">
        <v>450</v>
      </c>
      <c r="C423">
        <v>1</v>
      </c>
      <c r="D423">
        <v>168.69000000000003</v>
      </c>
      <c r="E423" cm="1">
        <f t="array" ref="E423">_xlfn.IFS(B423&lt;=PERCENTILE($B$3:$B$5882,0.2),5,B423&lt;=PERCENTILE($B$3:$B$5882,0.4),4,B423&lt;=PERCENTILE($B$3:$B$5882,0.6),3,B423&lt;=PERCENTILE($B$3:$B$5882,0.8),2,TRUE,1)</f>
        <v>1</v>
      </c>
      <c r="F423" cm="1">
        <f t="array" ref="F423">_xlfn.IFS(C423&lt;=PERCENTILE($C$3:$C$5882,0.2),1,C423&lt;=PERCENTILE($C$3:$C$5882,0.4),2,C423&lt;=PERCENTILE($C$3:$C$5882,0.6),3,C423&lt;=PERCENTILE($C$3:$C$5882,0.8),4,TRUE,5)</f>
        <v>1</v>
      </c>
      <c r="G423" cm="1">
        <f t="array" ref="G423">_xlfn.IFS(D423&lt;=PERCENTILE($D$3:$D$5882,0.2),1,D423&lt;=PERCENTILE($D$3:$D$5882,0.4),2,D423&lt;=PERCENTILE($D$3:$D$5882,0.6),3,D423&lt;=PERCENTILE($D$3:$D$5882,0.8),4,TRUE,5)</f>
        <v>1</v>
      </c>
      <c r="H423" s="3" t="str" cm="1">
        <f t="array" ref="H423">_xlfn.IFS(AND(E423&gt;=4,F423&gt;=4,G423&gt;=4),"Champions",AND(E423&gt;=3,F423&gt;=3,G423&gt;=3),"Loyal Customers",AND(E423&lt;=2,F423&gt;=3),"At Risk",AND(E423&lt;=2,F423&lt;=2,G423&lt;=2),"Lost",AND(E423&gt;=4,F423&lt;=2),"New/Promising",TRUE,"Needs Attention")</f>
        <v>Lost</v>
      </c>
      <c r="I423" s="3" t="str">
        <f t="shared" si="10"/>
        <v>Churned</v>
      </c>
      <c r="J423" s="3" t="str">
        <f>_xlfn.XLOOKUP(A423,'Country_Lookup'!$D:$D,'Country_Lookup'!$E:$E)</f>
        <v>Korea</v>
      </c>
    </row>
    <row r="424" spans="1:10" x14ac:dyDescent="0.3">
      <c r="A424">
        <v>12769</v>
      </c>
      <c r="B424">
        <v>238</v>
      </c>
      <c r="C424">
        <v>1</v>
      </c>
      <c r="D424">
        <v>1143.5999999999995</v>
      </c>
      <c r="E424" cm="1">
        <f t="array" ref="E424">_xlfn.IFS(B424&lt;=PERCENTILE($B$3:$B$5882,0.2),5,B424&lt;=PERCENTILE($B$3:$B$5882,0.4),4,B424&lt;=PERCENTILE($B$3:$B$5882,0.6),3,B424&lt;=PERCENTILE($B$3:$B$5882,0.8),2,TRUE,1)</f>
        <v>2</v>
      </c>
      <c r="F424" cm="1">
        <f t="array" ref="F424">_xlfn.IFS(C424&lt;=PERCENTILE($C$3:$C$5882,0.2),1,C424&lt;=PERCENTILE($C$3:$C$5882,0.4),2,C424&lt;=PERCENTILE($C$3:$C$5882,0.6),3,C424&lt;=PERCENTILE($C$3:$C$5882,0.8),4,TRUE,5)</f>
        <v>1</v>
      </c>
      <c r="G424" cm="1">
        <f t="array" ref="G424">_xlfn.IFS(D424&lt;=PERCENTILE($D$3:$D$5882,0.2),1,D424&lt;=PERCENTILE($D$3:$D$5882,0.4),2,D424&lt;=PERCENTILE($D$3:$D$5882,0.6),3,D424&lt;=PERCENTILE($D$3:$D$5882,0.8),4,TRUE,5)</f>
        <v>3</v>
      </c>
      <c r="H424" s="3" t="str" cm="1">
        <f t="array" ref="H424">_xlfn.IFS(AND(E424&gt;=4,F424&gt;=4,G424&gt;=4),"Champions",AND(E424&gt;=3,F424&gt;=3,G424&gt;=3),"Loyal Customers",AND(E424&lt;=2,F424&gt;=3),"At Risk",AND(E424&lt;=2,F424&lt;=2,G424&lt;=2),"Lost",AND(E424&gt;=4,F424&lt;=2),"New/Promising",TRUE,"Needs Attention")</f>
        <v>Needs Attention</v>
      </c>
      <c r="I424" s="3" t="str">
        <f t="shared" si="10"/>
        <v>Churned</v>
      </c>
      <c r="J424" s="3" t="str">
        <f>_xlfn.XLOOKUP(A424,'Country_Lookup'!$D:$D,'Country_Lookup'!$E:$E)</f>
        <v>Brazil</v>
      </c>
    </row>
    <row r="425" spans="1:10" x14ac:dyDescent="0.3">
      <c r="A425">
        <v>12770</v>
      </c>
      <c r="B425">
        <v>210</v>
      </c>
      <c r="C425">
        <v>2</v>
      </c>
      <c r="D425">
        <v>3246.4499999999975</v>
      </c>
      <c r="E425" cm="1">
        <f t="array" ref="E425">_xlfn.IFS(B425&lt;=PERCENTILE($B$3:$B$5882,0.2),5,B425&lt;=PERCENTILE($B$3:$B$5882,0.4),4,B425&lt;=PERCENTILE($B$3:$B$5882,0.6),3,B425&lt;=PERCENTILE($B$3:$B$5882,0.8),2,TRUE,1)</f>
        <v>2</v>
      </c>
      <c r="F425" cm="1">
        <f t="array" ref="F425">_xlfn.IFS(C425&lt;=PERCENTILE($C$3:$C$5882,0.2),1,C425&lt;=PERCENTILE($C$3:$C$5882,0.4),2,C425&lt;=PERCENTILE($C$3:$C$5882,0.6),3,C425&lt;=PERCENTILE($C$3:$C$5882,0.8),4,TRUE,5)</f>
        <v>2</v>
      </c>
      <c r="G425" cm="1">
        <f t="array" ref="G425">_xlfn.IFS(D425&lt;=PERCENTILE($D$3:$D$5882,0.2),1,D425&lt;=PERCENTILE($D$3:$D$5882,0.4),2,D425&lt;=PERCENTILE($D$3:$D$5882,0.6),3,D425&lt;=PERCENTILE($D$3:$D$5882,0.8),4,TRUE,5)</f>
        <v>5</v>
      </c>
      <c r="H425" s="3" t="str" cm="1">
        <f t="array" ref="H425">_xlfn.IFS(AND(E425&gt;=4,F425&gt;=4,G425&gt;=4),"Champions",AND(E425&gt;=3,F425&gt;=3,G425&gt;=3),"Loyal Customers",AND(E425&lt;=2,F425&gt;=3),"At Risk",AND(E425&lt;=2,F425&lt;=2,G425&lt;=2),"Lost",AND(E425&gt;=4,F425&lt;=2),"New/Promising",TRUE,"Needs Attention")</f>
        <v>Needs Attention</v>
      </c>
      <c r="I425" s="3" t="str">
        <f t="shared" si="10"/>
        <v>Churned</v>
      </c>
      <c r="J425" s="3" t="str">
        <f>_xlfn.XLOOKUP(A425,'Country_Lookup'!$D:$D,'Country_Lookup'!$E:$E)</f>
        <v>Japan</v>
      </c>
    </row>
    <row r="426" spans="1:10" x14ac:dyDescent="0.3">
      <c r="A426">
        <v>12771</v>
      </c>
      <c r="B426">
        <v>485</v>
      </c>
      <c r="C426">
        <v>1</v>
      </c>
      <c r="D426">
        <v>282.30000000000013</v>
      </c>
      <c r="E426" cm="1">
        <f t="array" ref="E426">_xlfn.IFS(B426&lt;=PERCENTILE($B$3:$B$5882,0.2),5,B426&lt;=PERCENTILE($B$3:$B$5882,0.4),4,B426&lt;=PERCENTILE($B$3:$B$5882,0.6),3,B426&lt;=PERCENTILE($B$3:$B$5882,0.8),2,TRUE,1)</f>
        <v>1</v>
      </c>
      <c r="F426" cm="1">
        <f t="array" ref="F426">_xlfn.IFS(C426&lt;=PERCENTILE($C$3:$C$5882,0.2),1,C426&lt;=PERCENTILE($C$3:$C$5882,0.4),2,C426&lt;=PERCENTILE($C$3:$C$5882,0.6),3,C426&lt;=PERCENTILE($C$3:$C$5882,0.8),4,TRUE,5)</f>
        <v>1</v>
      </c>
      <c r="G426" cm="1">
        <f t="array" ref="G426">_xlfn.IFS(D426&lt;=PERCENTILE($D$3:$D$5882,0.2),1,D426&lt;=PERCENTILE($D$3:$D$5882,0.4),2,D426&lt;=PERCENTILE($D$3:$D$5882,0.6),3,D426&lt;=PERCENTILE($D$3:$D$5882,0.8),4,TRUE,5)</f>
        <v>1</v>
      </c>
      <c r="H426" s="3" t="str" cm="1">
        <f t="array" ref="H426">_xlfn.IFS(AND(E426&gt;=4,F426&gt;=4,G426&gt;=4),"Champions",AND(E426&gt;=3,F426&gt;=3,G426&gt;=3),"Loyal Customers",AND(E426&lt;=2,F426&gt;=3),"At Risk",AND(E426&lt;=2,F426&lt;=2,G426&lt;=2),"Lost",AND(E426&gt;=4,F426&lt;=2),"New/Promising",TRUE,"Needs Attention")</f>
        <v>Lost</v>
      </c>
      <c r="I426" s="3" t="str">
        <f t="shared" si="10"/>
        <v>Churned</v>
      </c>
      <c r="J426" s="3" t="str">
        <f>_xlfn.XLOOKUP(A426,'Country_Lookup'!$D:$D,'Country_Lookup'!$E:$E)</f>
        <v>Portugal</v>
      </c>
    </row>
    <row r="427" spans="1:10" x14ac:dyDescent="0.3">
      <c r="A427">
        <v>12772</v>
      </c>
      <c r="B427">
        <v>59</v>
      </c>
      <c r="C427">
        <v>1</v>
      </c>
      <c r="D427">
        <v>892.47000000000105</v>
      </c>
      <c r="E427" cm="1">
        <f t="array" ref="E427">_xlfn.IFS(B427&lt;=PERCENTILE($B$3:$B$5882,0.2),5,B427&lt;=PERCENTILE($B$3:$B$5882,0.4),4,B427&lt;=PERCENTILE($B$3:$B$5882,0.6),3,B427&lt;=PERCENTILE($B$3:$B$5882,0.8),2,TRUE,1)</f>
        <v>3</v>
      </c>
      <c r="F427" cm="1">
        <f t="array" ref="F427">_xlfn.IFS(C427&lt;=PERCENTILE($C$3:$C$5882,0.2),1,C427&lt;=PERCENTILE($C$3:$C$5882,0.4),2,C427&lt;=PERCENTILE($C$3:$C$5882,0.6),3,C427&lt;=PERCENTILE($C$3:$C$5882,0.8),4,TRUE,5)</f>
        <v>1</v>
      </c>
      <c r="G427" cm="1">
        <f t="array" ref="G427">_xlfn.IFS(D427&lt;=PERCENTILE($D$3:$D$5882,0.2),1,D427&lt;=PERCENTILE($D$3:$D$5882,0.4),2,D427&lt;=PERCENTILE($D$3:$D$5882,0.6),3,D427&lt;=PERCENTILE($D$3:$D$5882,0.8),4,TRUE,5)</f>
        <v>3</v>
      </c>
      <c r="H427" s="3" t="str" cm="1">
        <f t="array" ref="H427">_xlfn.IFS(AND(E427&gt;=4,F427&gt;=4,G427&gt;=4),"Champions",AND(E427&gt;=3,F427&gt;=3,G427&gt;=3),"Loyal Customers",AND(E427&lt;=2,F427&gt;=3),"At Risk",AND(E427&lt;=2,F427&lt;=2,G427&lt;=2),"Lost",AND(E427&gt;=4,F427&lt;=2),"New/Promising",TRUE,"Needs Attention")</f>
        <v>Needs Attention</v>
      </c>
      <c r="I427" s="3" t="str">
        <f t="shared" si="10"/>
        <v>Active</v>
      </c>
      <c r="J427" s="3" t="str">
        <f>_xlfn.XLOOKUP(A427,'Country_Lookup'!$D:$D,'Country_Lookup'!$E:$E)</f>
        <v>Portugal</v>
      </c>
    </row>
    <row r="428" spans="1:10" x14ac:dyDescent="0.3">
      <c r="A428">
        <v>12773</v>
      </c>
      <c r="B428">
        <v>564</v>
      </c>
      <c r="C428">
        <v>1</v>
      </c>
      <c r="D428">
        <v>124.25</v>
      </c>
      <c r="E428" cm="1">
        <f t="array" ref="E428">_xlfn.IFS(B428&lt;=PERCENTILE($B$3:$B$5882,0.2),5,B428&lt;=PERCENTILE($B$3:$B$5882,0.4),4,B428&lt;=PERCENTILE($B$3:$B$5882,0.6),3,B428&lt;=PERCENTILE($B$3:$B$5882,0.8),2,TRUE,1)</f>
        <v>1</v>
      </c>
      <c r="F428" cm="1">
        <f t="array" ref="F428">_xlfn.IFS(C428&lt;=PERCENTILE($C$3:$C$5882,0.2),1,C428&lt;=PERCENTILE($C$3:$C$5882,0.4),2,C428&lt;=PERCENTILE($C$3:$C$5882,0.6),3,C428&lt;=PERCENTILE($C$3:$C$5882,0.8),4,TRUE,5)</f>
        <v>1</v>
      </c>
      <c r="G428" cm="1">
        <f t="array" ref="G428">_xlfn.IFS(D428&lt;=PERCENTILE($D$3:$D$5882,0.2),1,D428&lt;=PERCENTILE($D$3:$D$5882,0.4),2,D428&lt;=PERCENTILE($D$3:$D$5882,0.6),3,D428&lt;=PERCENTILE($D$3:$D$5882,0.8),4,TRUE,5)</f>
        <v>1</v>
      </c>
      <c r="H428" s="3" t="str" cm="1">
        <f t="array" ref="H428">_xlfn.IFS(AND(E428&gt;=4,F428&gt;=4,G428&gt;=4),"Champions",AND(E428&gt;=3,F428&gt;=3,G428&gt;=3),"Loyal Customers",AND(E428&lt;=2,F428&gt;=3),"At Risk",AND(E428&lt;=2,F428&lt;=2,G428&lt;=2),"Lost",AND(E428&gt;=4,F428&lt;=2),"New/Promising",TRUE,"Needs Attention")</f>
        <v>Lost</v>
      </c>
      <c r="I428" s="3" t="str">
        <f t="shared" si="10"/>
        <v>Churned</v>
      </c>
      <c r="J428" s="3" t="str">
        <f>_xlfn.XLOOKUP(A428,'Country_Lookup'!$D:$D,'Country_Lookup'!$E:$E)</f>
        <v>Portugal</v>
      </c>
    </row>
    <row r="429" spans="1:10" x14ac:dyDescent="0.3">
      <c r="A429">
        <v>12774</v>
      </c>
      <c r="B429">
        <v>535</v>
      </c>
      <c r="C429">
        <v>1</v>
      </c>
      <c r="D429">
        <v>98.7</v>
      </c>
      <c r="E429" cm="1">
        <f t="array" ref="E429">_xlfn.IFS(B429&lt;=PERCENTILE($B$3:$B$5882,0.2),5,B429&lt;=PERCENTILE($B$3:$B$5882,0.4),4,B429&lt;=PERCENTILE($B$3:$B$5882,0.6),3,B429&lt;=PERCENTILE($B$3:$B$5882,0.8),2,TRUE,1)</f>
        <v>1</v>
      </c>
      <c r="F429" cm="1">
        <f t="array" ref="F429">_xlfn.IFS(C429&lt;=PERCENTILE($C$3:$C$5882,0.2),1,C429&lt;=PERCENTILE($C$3:$C$5882,0.4),2,C429&lt;=PERCENTILE($C$3:$C$5882,0.6),3,C429&lt;=PERCENTILE($C$3:$C$5882,0.8),4,TRUE,5)</f>
        <v>1</v>
      </c>
      <c r="G429" cm="1">
        <f t="array" ref="G429">_xlfn.IFS(D429&lt;=PERCENTILE($D$3:$D$5882,0.2),1,D429&lt;=PERCENTILE($D$3:$D$5882,0.4),2,D429&lt;=PERCENTILE($D$3:$D$5882,0.6),3,D429&lt;=PERCENTILE($D$3:$D$5882,0.8),4,TRUE,5)</f>
        <v>1</v>
      </c>
      <c r="H429" s="3" t="str" cm="1">
        <f t="array" ref="H429">_xlfn.IFS(AND(E429&gt;=4,F429&gt;=4,G429&gt;=4),"Champions",AND(E429&gt;=3,F429&gt;=3,G429&gt;=3),"Loyal Customers",AND(E429&lt;=2,F429&gt;=3),"At Risk",AND(E429&lt;=2,F429&lt;=2,G429&lt;=2),"Lost",AND(E429&gt;=4,F429&lt;=2),"New/Promising",TRUE,"Needs Attention")</f>
        <v>Lost</v>
      </c>
      <c r="I429" s="3" t="str">
        <f t="shared" si="10"/>
        <v>Churned</v>
      </c>
      <c r="J429" s="3" t="str">
        <f>_xlfn.XLOOKUP(A429,'Country_Lookup'!$D:$D,'Country_Lookup'!$E:$E)</f>
        <v>Netherlands</v>
      </c>
    </row>
    <row r="430" spans="1:10" x14ac:dyDescent="0.3">
      <c r="A430">
        <v>12775</v>
      </c>
      <c r="B430">
        <v>17</v>
      </c>
      <c r="C430">
        <v>7</v>
      </c>
      <c r="D430">
        <v>1686.1199999999983</v>
      </c>
      <c r="E430" cm="1">
        <f t="array" ref="E430">_xlfn.IFS(B430&lt;=PERCENTILE($B$3:$B$5882,0.2),5,B430&lt;=PERCENTILE($B$3:$B$5882,0.4),4,B430&lt;=PERCENTILE($B$3:$B$5882,0.6),3,B430&lt;=PERCENTILE($B$3:$B$5882,0.8),2,TRUE,1)</f>
        <v>5</v>
      </c>
      <c r="F430" cm="1">
        <f t="array" ref="F430">_xlfn.IFS(C430&lt;=PERCENTILE($C$3:$C$5882,0.2),1,C430&lt;=PERCENTILE($C$3:$C$5882,0.4),2,C430&lt;=PERCENTILE($C$3:$C$5882,0.6),3,C430&lt;=PERCENTILE($C$3:$C$5882,0.8),4,TRUE,5)</f>
        <v>4</v>
      </c>
      <c r="G430" cm="1">
        <f t="array" ref="G430">_xlfn.IFS(D430&lt;=PERCENTILE($D$3:$D$5882,0.2),1,D430&lt;=PERCENTILE($D$3:$D$5882,0.4),2,D430&lt;=PERCENTILE($D$3:$D$5882,0.6),3,D430&lt;=PERCENTILE($D$3:$D$5882,0.8),4,TRUE,5)</f>
        <v>4</v>
      </c>
      <c r="H430" s="3" t="str" cm="1">
        <f t="array" ref="H430">_xlfn.IFS(AND(E430&gt;=4,F430&gt;=4,G430&gt;=4),"Champions",AND(E430&gt;=3,F430&gt;=3,G430&gt;=3),"Loyal Customers",AND(E430&lt;=2,F430&gt;=3),"At Risk",AND(E430&lt;=2,F430&lt;=2,G430&lt;=2),"Lost",AND(E430&gt;=4,F430&lt;=2),"New/Promising",TRUE,"Needs Attention")</f>
        <v>Champions</v>
      </c>
      <c r="I430" s="3" t="str">
        <f t="shared" si="10"/>
        <v>Active</v>
      </c>
      <c r="J430" s="3" t="str">
        <f>_xlfn.XLOOKUP(A430,'Country_Lookup'!$D:$D,'Country_Lookup'!$E:$E)</f>
        <v>Netherlands</v>
      </c>
    </row>
    <row r="431" spans="1:10" x14ac:dyDescent="0.3">
      <c r="A431">
        <v>12776</v>
      </c>
      <c r="B431">
        <v>667</v>
      </c>
      <c r="C431">
        <v>1</v>
      </c>
      <c r="D431">
        <v>55.5</v>
      </c>
      <c r="E431" cm="1">
        <f t="array" ref="E431">_xlfn.IFS(B431&lt;=PERCENTILE($B$3:$B$5882,0.2),5,B431&lt;=PERCENTILE($B$3:$B$5882,0.4),4,B431&lt;=PERCENTILE($B$3:$B$5882,0.6),3,B431&lt;=PERCENTILE($B$3:$B$5882,0.8),2,TRUE,1)</f>
        <v>1</v>
      </c>
      <c r="F431" cm="1">
        <f t="array" ref="F431">_xlfn.IFS(C431&lt;=PERCENTILE($C$3:$C$5882,0.2),1,C431&lt;=PERCENTILE($C$3:$C$5882,0.4),2,C431&lt;=PERCENTILE($C$3:$C$5882,0.6),3,C431&lt;=PERCENTILE($C$3:$C$5882,0.8),4,TRUE,5)</f>
        <v>1</v>
      </c>
      <c r="G431" cm="1">
        <f t="array" ref="G431">_xlfn.IFS(D431&lt;=PERCENTILE($D$3:$D$5882,0.2),1,D431&lt;=PERCENTILE($D$3:$D$5882,0.4),2,D431&lt;=PERCENTILE($D$3:$D$5882,0.6),3,D431&lt;=PERCENTILE($D$3:$D$5882,0.8),4,TRUE,5)</f>
        <v>1</v>
      </c>
      <c r="H431" s="3" t="str" cm="1">
        <f t="array" ref="H431">_xlfn.IFS(AND(E431&gt;=4,F431&gt;=4,G431&gt;=4),"Champions",AND(E431&gt;=3,F431&gt;=3,G431&gt;=3),"Loyal Customers",AND(E431&lt;=2,F431&gt;=3),"At Risk",AND(E431&lt;=2,F431&lt;=2,G431&lt;=2),"Lost",AND(E431&gt;=4,F431&lt;=2),"New/Promising",TRUE,"Needs Attention")</f>
        <v>Lost</v>
      </c>
      <c r="I431" s="3" t="str">
        <f t="shared" si="10"/>
        <v>Churned</v>
      </c>
      <c r="J431" s="3" t="str">
        <f>_xlfn.XLOOKUP(A431,'Country_Lookup'!$D:$D,'Country_Lookup'!$E:$E)</f>
        <v>Portugal</v>
      </c>
    </row>
    <row r="432" spans="1:10" x14ac:dyDescent="0.3">
      <c r="A432">
        <v>12777</v>
      </c>
      <c r="B432">
        <v>457</v>
      </c>
      <c r="C432">
        <v>1</v>
      </c>
      <c r="D432">
        <v>519.45000000000027</v>
      </c>
      <c r="E432" cm="1">
        <f t="array" ref="E432">_xlfn.IFS(B432&lt;=PERCENTILE($B$3:$B$5882,0.2),5,B432&lt;=PERCENTILE($B$3:$B$5882,0.4),4,B432&lt;=PERCENTILE($B$3:$B$5882,0.6),3,B432&lt;=PERCENTILE($B$3:$B$5882,0.8),2,TRUE,1)</f>
        <v>1</v>
      </c>
      <c r="F432" cm="1">
        <f t="array" ref="F432">_xlfn.IFS(C432&lt;=PERCENTILE($C$3:$C$5882,0.2),1,C432&lt;=PERCENTILE($C$3:$C$5882,0.4),2,C432&lt;=PERCENTILE($C$3:$C$5882,0.6),3,C432&lt;=PERCENTILE($C$3:$C$5882,0.8),4,TRUE,5)</f>
        <v>1</v>
      </c>
      <c r="G432" cm="1">
        <f t="array" ref="G432">_xlfn.IFS(D432&lt;=PERCENTILE($D$3:$D$5882,0.2),1,D432&lt;=PERCENTILE($D$3:$D$5882,0.4),2,D432&lt;=PERCENTILE($D$3:$D$5882,0.6),3,D432&lt;=PERCENTILE($D$3:$D$5882,0.8),4,TRUE,5)</f>
        <v>2</v>
      </c>
      <c r="H432" s="3" t="str" cm="1">
        <f t="array" ref="H432">_xlfn.IFS(AND(E432&gt;=4,F432&gt;=4,G432&gt;=4),"Champions",AND(E432&gt;=3,F432&gt;=3,G432&gt;=3),"Loyal Customers",AND(E432&lt;=2,F432&gt;=3),"At Risk",AND(E432&lt;=2,F432&lt;=2,G432&lt;=2),"Lost",AND(E432&gt;=4,F432&lt;=2),"New/Promising",TRUE,"Needs Attention")</f>
        <v>Lost</v>
      </c>
      <c r="I432" s="3" t="str">
        <f t="shared" si="10"/>
        <v>Churned</v>
      </c>
      <c r="J432" s="3" t="str">
        <f>_xlfn.XLOOKUP(A432,'Country_Lookup'!$D:$D,'Country_Lookup'!$E:$E)</f>
        <v>United Kingdom</v>
      </c>
    </row>
    <row r="433" spans="1:10" x14ac:dyDescent="0.3">
      <c r="A433">
        <v>12778</v>
      </c>
      <c r="B433">
        <v>19</v>
      </c>
      <c r="C433">
        <v>9</v>
      </c>
      <c r="D433">
        <v>1775.68</v>
      </c>
      <c r="E433" cm="1">
        <f t="array" ref="E433">_xlfn.IFS(B433&lt;=PERCENTILE($B$3:$B$5882,0.2),5,B433&lt;=PERCENTILE($B$3:$B$5882,0.4),4,B433&lt;=PERCENTILE($B$3:$B$5882,0.6),3,B433&lt;=PERCENTILE($B$3:$B$5882,0.8),2,TRUE,1)</f>
        <v>5</v>
      </c>
      <c r="F433" cm="1">
        <f t="array" ref="F433">_xlfn.IFS(C433&lt;=PERCENTILE($C$3:$C$5882,0.2),1,C433&lt;=PERCENTILE($C$3:$C$5882,0.4),2,C433&lt;=PERCENTILE($C$3:$C$5882,0.6),3,C433&lt;=PERCENTILE($C$3:$C$5882,0.8),4,TRUE,5)</f>
        <v>5</v>
      </c>
      <c r="G433" cm="1">
        <f t="array" ref="G433">_xlfn.IFS(D433&lt;=PERCENTILE($D$3:$D$5882,0.2),1,D433&lt;=PERCENTILE($D$3:$D$5882,0.4),2,D433&lt;=PERCENTILE($D$3:$D$5882,0.6),3,D433&lt;=PERCENTILE($D$3:$D$5882,0.8),4,TRUE,5)</f>
        <v>4</v>
      </c>
      <c r="H433" s="3" t="str" cm="1">
        <f t="array" ref="H433">_xlfn.IFS(AND(E433&gt;=4,F433&gt;=4,G433&gt;=4),"Champions",AND(E433&gt;=3,F433&gt;=3,G433&gt;=3),"Loyal Customers",AND(E433&lt;=2,F433&gt;=3),"At Risk",AND(E433&lt;=2,F433&lt;=2,G433&lt;=2),"Lost",AND(E433&gt;=4,F433&lt;=2),"New/Promising",TRUE,"Needs Attention")</f>
        <v>Champions</v>
      </c>
      <c r="I433" s="3" t="str">
        <f t="shared" si="10"/>
        <v>Active</v>
      </c>
      <c r="J433" s="3" t="str">
        <f>_xlfn.XLOOKUP(A433,'Country_Lookup'!$D:$D,'Country_Lookup'!$E:$E)</f>
        <v>Netherlands</v>
      </c>
    </row>
    <row r="434" spans="1:10" x14ac:dyDescent="0.3">
      <c r="A434">
        <v>12779</v>
      </c>
      <c r="B434">
        <v>37</v>
      </c>
      <c r="C434">
        <v>14</v>
      </c>
      <c r="D434">
        <v>6722.2700000000141</v>
      </c>
      <c r="E434" cm="1">
        <f t="array" ref="E434">_xlfn.IFS(B434&lt;=PERCENTILE($B$3:$B$5882,0.2),5,B434&lt;=PERCENTILE($B$3:$B$5882,0.4),4,B434&lt;=PERCENTILE($B$3:$B$5882,0.6),3,B434&lt;=PERCENTILE($B$3:$B$5882,0.8),2,TRUE,1)</f>
        <v>4</v>
      </c>
      <c r="F434" cm="1">
        <f t="array" ref="F434">_xlfn.IFS(C434&lt;=PERCENTILE($C$3:$C$5882,0.2),1,C434&lt;=PERCENTILE($C$3:$C$5882,0.4),2,C434&lt;=PERCENTILE($C$3:$C$5882,0.6),3,C434&lt;=PERCENTILE($C$3:$C$5882,0.8),4,TRUE,5)</f>
        <v>5</v>
      </c>
      <c r="G434" cm="1">
        <f t="array" ref="G434">_xlfn.IFS(D434&lt;=PERCENTILE($D$3:$D$5882,0.2),1,D434&lt;=PERCENTILE($D$3:$D$5882,0.4),2,D434&lt;=PERCENTILE($D$3:$D$5882,0.6),3,D434&lt;=PERCENTILE($D$3:$D$5882,0.8),4,TRUE,5)</f>
        <v>5</v>
      </c>
      <c r="H434" s="3" t="str" cm="1">
        <f t="array" ref="H434">_xlfn.IFS(AND(E434&gt;=4,F434&gt;=4,G434&gt;=4),"Champions",AND(E434&gt;=3,F434&gt;=3,G434&gt;=3),"Loyal Customers",AND(E434&lt;=2,F434&gt;=3),"At Risk",AND(E434&lt;=2,F434&lt;=2,G434&lt;=2),"Lost",AND(E434&gt;=4,F434&lt;=2),"New/Promising",TRUE,"Needs Attention")</f>
        <v>Champions</v>
      </c>
      <c r="I434" s="3" t="str">
        <f t="shared" si="10"/>
        <v>Active</v>
      </c>
      <c r="J434" s="3" t="str">
        <f>_xlfn.XLOOKUP(A434,'Country_Lookup'!$D:$D,'Country_Lookup'!$E:$E)</f>
        <v>Poland</v>
      </c>
    </row>
    <row r="435" spans="1:10" x14ac:dyDescent="0.3">
      <c r="A435">
        <v>12780</v>
      </c>
      <c r="B435">
        <v>598</v>
      </c>
      <c r="C435">
        <v>1</v>
      </c>
      <c r="D435">
        <v>337.39999999999992</v>
      </c>
      <c r="E435" cm="1">
        <f t="array" ref="E435">_xlfn.IFS(B435&lt;=PERCENTILE($B$3:$B$5882,0.2),5,B435&lt;=PERCENTILE($B$3:$B$5882,0.4),4,B435&lt;=PERCENTILE($B$3:$B$5882,0.6),3,B435&lt;=PERCENTILE($B$3:$B$5882,0.8),2,TRUE,1)</f>
        <v>1</v>
      </c>
      <c r="F435" cm="1">
        <f t="array" ref="F435">_xlfn.IFS(C435&lt;=PERCENTILE($C$3:$C$5882,0.2),1,C435&lt;=PERCENTILE($C$3:$C$5882,0.4),2,C435&lt;=PERCENTILE($C$3:$C$5882,0.6),3,C435&lt;=PERCENTILE($C$3:$C$5882,0.8),4,TRUE,5)</f>
        <v>1</v>
      </c>
      <c r="G435" cm="1">
        <f t="array" ref="G435">_xlfn.IFS(D435&lt;=PERCENTILE($D$3:$D$5882,0.2),1,D435&lt;=PERCENTILE($D$3:$D$5882,0.4),2,D435&lt;=PERCENTILE($D$3:$D$5882,0.6),3,D435&lt;=PERCENTILE($D$3:$D$5882,0.8),4,TRUE,5)</f>
        <v>2</v>
      </c>
      <c r="H435" s="3" t="str" cm="1">
        <f t="array" ref="H435">_xlfn.IFS(AND(E435&gt;=4,F435&gt;=4,G435&gt;=4),"Champions",AND(E435&gt;=3,F435&gt;=3,G435&gt;=3),"Loyal Customers",AND(E435&lt;=2,F435&gt;=3),"At Risk",AND(E435&lt;=2,F435&lt;=2,G435&lt;=2),"Lost",AND(E435&gt;=4,F435&lt;=2),"New/Promising",TRUE,"Needs Attention")</f>
        <v>Lost</v>
      </c>
      <c r="I435" s="3" t="str">
        <f t="shared" si="10"/>
        <v>Churned</v>
      </c>
      <c r="J435" s="3" t="str">
        <f>_xlfn.XLOOKUP(A435,'Country_Lookup'!$D:$D,'Country_Lookup'!$E:$E)</f>
        <v>Netherlands</v>
      </c>
    </row>
    <row r="436" spans="1:10" x14ac:dyDescent="0.3">
      <c r="A436">
        <v>12781</v>
      </c>
      <c r="B436">
        <v>63</v>
      </c>
      <c r="C436">
        <v>2</v>
      </c>
      <c r="D436">
        <v>826.74000000000024</v>
      </c>
      <c r="E436" cm="1">
        <f t="array" ref="E436">_xlfn.IFS(B436&lt;=PERCENTILE($B$3:$B$5882,0.2),5,B436&lt;=PERCENTILE($B$3:$B$5882,0.4),4,B436&lt;=PERCENTILE($B$3:$B$5882,0.6),3,B436&lt;=PERCENTILE($B$3:$B$5882,0.8),2,TRUE,1)</f>
        <v>3</v>
      </c>
      <c r="F436" cm="1">
        <f t="array" ref="F436">_xlfn.IFS(C436&lt;=PERCENTILE($C$3:$C$5882,0.2),1,C436&lt;=PERCENTILE($C$3:$C$5882,0.4),2,C436&lt;=PERCENTILE($C$3:$C$5882,0.6),3,C436&lt;=PERCENTILE($C$3:$C$5882,0.8),4,TRUE,5)</f>
        <v>2</v>
      </c>
      <c r="G436" cm="1">
        <f t="array" ref="G436">_xlfn.IFS(D436&lt;=PERCENTILE($D$3:$D$5882,0.2),1,D436&lt;=PERCENTILE($D$3:$D$5882,0.4),2,D436&lt;=PERCENTILE($D$3:$D$5882,0.6),3,D436&lt;=PERCENTILE($D$3:$D$5882,0.8),4,TRUE,5)</f>
        <v>3</v>
      </c>
      <c r="H436" s="3" t="str" cm="1">
        <f t="array" ref="H436">_xlfn.IFS(AND(E436&gt;=4,F436&gt;=4,G436&gt;=4),"Champions",AND(E436&gt;=3,F436&gt;=3,G436&gt;=3),"Loyal Customers",AND(E436&lt;=2,F436&gt;=3),"At Risk",AND(E436&lt;=2,F436&lt;=2,G436&lt;=2),"Lost",AND(E436&gt;=4,F436&lt;=2),"New/Promising",TRUE,"Needs Attention")</f>
        <v>Needs Attention</v>
      </c>
      <c r="I436" s="3" t="str">
        <f t="shared" si="10"/>
        <v>Active</v>
      </c>
      <c r="J436" s="3" t="str">
        <f>_xlfn.XLOOKUP(A436,'Country_Lookup'!$D:$D,'Country_Lookup'!$E:$E)</f>
        <v>Czech Republic</v>
      </c>
    </row>
    <row r="437" spans="1:10" x14ac:dyDescent="0.3">
      <c r="A437">
        <v>12782</v>
      </c>
      <c r="B437">
        <v>4</v>
      </c>
      <c r="C437">
        <v>11</v>
      </c>
      <c r="D437">
        <v>4618.2399999999916</v>
      </c>
      <c r="E437" cm="1">
        <f t="array" ref="E437">_xlfn.IFS(B437&lt;=PERCENTILE($B$3:$B$5882,0.2),5,B437&lt;=PERCENTILE($B$3:$B$5882,0.4),4,B437&lt;=PERCENTILE($B$3:$B$5882,0.6),3,B437&lt;=PERCENTILE($B$3:$B$5882,0.8),2,TRUE,1)</f>
        <v>5</v>
      </c>
      <c r="F437" cm="1">
        <f t="array" ref="F437">_xlfn.IFS(C437&lt;=PERCENTILE($C$3:$C$5882,0.2),1,C437&lt;=PERCENTILE($C$3:$C$5882,0.4),2,C437&lt;=PERCENTILE($C$3:$C$5882,0.6),3,C437&lt;=PERCENTILE($C$3:$C$5882,0.8),4,TRUE,5)</f>
        <v>5</v>
      </c>
      <c r="G437" cm="1">
        <f t="array" ref="G437">_xlfn.IFS(D437&lt;=PERCENTILE($D$3:$D$5882,0.2),1,D437&lt;=PERCENTILE($D$3:$D$5882,0.4),2,D437&lt;=PERCENTILE($D$3:$D$5882,0.6),3,D437&lt;=PERCENTILE($D$3:$D$5882,0.8),4,TRUE,5)</f>
        <v>5</v>
      </c>
      <c r="H437" s="3" t="str" cm="1">
        <f t="array" ref="H437">_xlfn.IFS(AND(E437&gt;=4,F437&gt;=4,G437&gt;=4),"Champions",AND(E437&gt;=3,F437&gt;=3,G437&gt;=3),"Loyal Customers",AND(E437&lt;=2,F437&gt;=3),"At Risk",AND(E437&lt;=2,F437&lt;=2,G437&lt;=2),"Lost",AND(E437&gt;=4,F437&lt;=2),"New/Promising",TRUE,"Needs Attention")</f>
        <v>Champions</v>
      </c>
      <c r="I437" s="3" t="str">
        <f t="shared" si="10"/>
        <v>Active</v>
      </c>
      <c r="J437" s="3" t="str">
        <f>_xlfn.XLOOKUP(A437,'Country_Lookup'!$D:$D,'Country_Lookup'!$E:$E)</f>
        <v>Portugal</v>
      </c>
    </row>
    <row r="438" spans="1:10" x14ac:dyDescent="0.3">
      <c r="A438">
        <v>12783</v>
      </c>
      <c r="B438">
        <v>2</v>
      </c>
      <c r="C438">
        <v>6</v>
      </c>
      <c r="D438">
        <v>2225.9100000000026</v>
      </c>
      <c r="E438" cm="1">
        <f t="array" ref="E438">_xlfn.IFS(B438&lt;=PERCENTILE($B$3:$B$5882,0.2),5,B438&lt;=PERCENTILE($B$3:$B$5882,0.4),4,B438&lt;=PERCENTILE($B$3:$B$5882,0.6),3,B438&lt;=PERCENTILE($B$3:$B$5882,0.8),2,TRUE,1)</f>
        <v>5</v>
      </c>
      <c r="F438" cm="1">
        <f t="array" ref="F438">_xlfn.IFS(C438&lt;=PERCENTILE($C$3:$C$5882,0.2),1,C438&lt;=PERCENTILE($C$3:$C$5882,0.4),2,C438&lt;=PERCENTILE($C$3:$C$5882,0.6),3,C438&lt;=PERCENTILE($C$3:$C$5882,0.8),4,TRUE,5)</f>
        <v>4</v>
      </c>
      <c r="G438" cm="1">
        <f t="array" ref="G438">_xlfn.IFS(D438&lt;=PERCENTILE($D$3:$D$5882,0.2),1,D438&lt;=PERCENTILE($D$3:$D$5882,0.4),2,D438&lt;=PERCENTILE($D$3:$D$5882,0.6),3,D438&lt;=PERCENTILE($D$3:$D$5882,0.8),4,TRUE,5)</f>
        <v>4</v>
      </c>
      <c r="H438" s="3" t="str" cm="1">
        <f t="array" ref="H438">_xlfn.IFS(AND(E438&gt;=4,F438&gt;=4,G438&gt;=4),"Champions",AND(E438&gt;=3,F438&gt;=3,G438&gt;=3),"Loyal Customers",AND(E438&lt;=2,F438&gt;=3),"At Risk",AND(E438&lt;=2,F438&lt;=2,G438&lt;=2),"Lost",AND(E438&gt;=4,F438&lt;=2),"New/Promising",TRUE,"Needs Attention")</f>
        <v>Champions</v>
      </c>
      <c r="I438" s="3" t="str">
        <f t="shared" si="10"/>
        <v>Active</v>
      </c>
      <c r="J438" s="3" t="str">
        <f>_xlfn.XLOOKUP(A438,'Country_Lookup'!$D:$D,'Country_Lookup'!$E:$E)</f>
        <v>Portugal</v>
      </c>
    </row>
    <row r="439" spans="1:10" x14ac:dyDescent="0.3">
      <c r="A439">
        <v>12784</v>
      </c>
      <c r="B439">
        <v>9</v>
      </c>
      <c r="C439">
        <v>3</v>
      </c>
      <c r="D439">
        <v>1804.7500000000002</v>
      </c>
      <c r="E439" cm="1">
        <f t="array" ref="E439">_xlfn.IFS(B439&lt;=PERCENTILE($B$3:$B$5882,0.2),5,B439&lt;=PERCENTILE($B$3:$B$5882,0.4),4,B439&lt;=PERCENTILE($B$3:$B$5882,0.6),3,B439&lt;=PERCENTILE($B$3:$B$5882,0.8),2,TRUE,1)</f>
        <v>5</v>
      </c>
      <c r="F439" cm="1">
        <f t="array" ref="F439">_xlfn.IFS(C439&lt;=PERCENTILE($C$3:$C$5882,0.2),1,C439&lt;=PERCENTILE($C$3:$C$5882,0.4),2,C439&lt;=PERCENTILE($C$3:$C$5882,0.6),3,C439&lt;=PERCENTILE($C$3:$C$5882,0.8),4,TRUE,5)</f>
        <v>3</v>
      </c>
      <c r="G439" cm="1">
        <f t="array" ref="G439">_xlfn.IFS(D439&lt;=PERCENTILE($D$3:$D$5882,0.2),1,D439&lt;=PERCENTILE($D$3:$D$5882,0.4),2,D439&lt;=PERCENTILE($D$3:$D$5882,0.6),3,D439&lt;=PERCENTILE($D$3:$D$5882,0.8),4,TRUE,5)</f>
        <v>4</v>
      </c>
      <c r="H439" s="3" t="str" cm="1">
        <f t="array" ref="H439">_xlfn.IFS(AND(E439&gt;=4,F439&gt;=4,G439&gt;=4),"Champions",AND(E439&gt;=3,F439&gt;=3,G439&gt;=3),"Loyal Customers",AND(E439&lt;=2,F439&gt;=3),"At Risk",AND(E439&lt;=2,F439&lt;=2,G439&lt;=2),"Lost",AND(E439&gt;=4,F439&lt;=2),"New/Promising",TRUE,"Needs Attention")</f>
        <v>Loyal Customers</v>
      </c>
      <c r="I439" s="3" t="str">
        <f t="shared" si="10"/>
        <v>Active</v>
      </c>
      <c r="J439" s="3" t="str">
        <f>_xlfn.XLOOKUP(A439,'Country_Lookup'!$D:$D,'Country_Lookup'!$E:$E)</f>
        <v>Portugal</v>
      </c>
    </row>
    <row r="440" spans="1:10" x14ac:dyDescent="0.3">
      <c r="A440">
        <v>12785</v>
      </c>
      <c r="B440">
        <v>364</v>
      </c>
      <c r="C440">
        <v>3</v>
      </c>
      <c r="D440">
        <v>1100.400000000001</v>
      </c>
      <c r="E440" cm="1">
        <f t="array" ref="E440">_xlfn.IFS(B440&lt;=PERCENTILE($B$3:$B$5882,0.2),5,B440&lt;=PERCENTILE($B$3:$B$5882,0.4),4,B440&lt;=PERCENTILE($B$3:$B$5882,0.6),3,B440&lt;=PERCENTILE($B$3:$B$5882,0.8),2,TRUE,1)</f>
        <v>2</v>
      </c>
      <c r="F440" cm="1">
        <f t="array" ref="F440">_xlfn.IFS(C440&lt;=PERCENTILE($C$3:$C$5882,0.2),1,C440&lt;=PERCENTILE($C$3:$C$5882,0.4),2,C440&lt;=PERCENTILE($C$3:$C$5882,0.6),3,C440&lt;=PERCENTILE($C$3:$C$5882,0.8),4,TRUE,5)</f>
        <v>3</v>
      </c>
      <c r="G440" cm="1">
        <f t="array" ref="G440">_xlfn.IFS(D440&lt;=PERCENTILE($D$3:$D$5882,0.2),1,D440&lt;=PERCENTILE($D$3:$D$5882,0.4),2,D440&lt;=PERCENTILE($D$3:$D$5882,0.6),3,D440&lt;=PERCENTILE($D$3:$D$5882,0.8),4,TRUE,5)</f>
        <v>3</v>
      </c>
      <c r="H440" s="3" t="str" cm="1">
        <f t="array" ref="H440">_xlfn.IFS(AND(E440&gt;=4,F440&gt;=4,G440&gt;=4),"Champions",AND(E440&gt;=3,F440&gt;=3,G440&gt;=3),"Loyal Customers",AND(E440&lt;=2,F440&gt;=3),"At Risk",AND(E440&lt;=2,F440&lt;=2,G440&lt;=2),"Lost",AND(E440&gt;=4,F440&lt;=2),"New/Promising",TRUE,"Needs Attention")</f>
        <v>At Risk</v>
      </c>
      <c r="I440" s="3" t="str">
        <f t="shared" si="10"/>
        <v>Churned</v>
      </c>
      <c r="J440" s="3" t="str">
        <f>_xlfn.XLOOKUP(A440,'Country_Lookup'!$D:$D,'Country_Lookup'!$E:$E)</f>
        <v>Portugal</v>
      </c>
    </row>
    <row r="441" spans="1:10" x14ac:dyDescent="0.3">
      <c r="A441">
        <v>12786</v>
      </c>
      <c r="B441">
        <v>609</v>
      </c>
      <c r="C441">
        <v>1</v>
      </c>
      <c r="D441">
        <v>728.50000000000011</v>
      </c>
      <c r="E441" cm="1">
        <f t="array" ref="E441">_xlfn.IFS(B441&lt;=PERCENTILE($B$3:$B$5882,0.2),5,B441&lt;=PERCENTILE($B$3:$B$5882,0.4),4,B441&lt;=PERCENTILE($B$3:$B$5882,0.6),3,B441&lt;=PERCENTILE($B$3:$B$5882,0.8),2,TRUE,1)</f>
        <v>1</v>
      </c>
      <c r="F441" cm="1">
        <f t="array" ref="F441">_xlfn.IFS(C441&lt;=PERCENTILE($C$3:$C$5882,0.2),1,C441&lt;=PERCENTILE($C$3:$C$5882,0.4),2,C441&lt;=PERCENTILE($C$3:$C$5882,0.6),3,C441&lt;=PERCENTILE($C$3:$C$5882,0.8),4,TRUE,5)</f>
        <v>1</v>
      </c>
      <c r="G441" cm="1">
        <f t="array" ref="G441">_xlfn.IFS(D441&lt;=PERCENTILE($D$3:$D$5882,0.2),1,D441&lt;=PERCENTILE($D$3:$D$5882,0.4),2,D441&lt;=PERCENTILE($D$3:$D$5882,0.6),3,D441&lt;=PERCENTILE($D$3:$D$5882,0.8),4,TRUE,5)</f>
        <v>3</v>
      </c>
      <c r="H441" s="3" t="str" cm="1">
        <f t="array" ref="H441">_xlfn.IFS(AND(E441&gt;=4,F441&gt;=4,G441&gt;=4),"Champions",AND(E441&gt;=3,F441&gt;=3,G441&gt;=3),"Loyal Customers",AND(E441&lt;=2,F441&gt;=3),"At Risk",AND(E441&lt;=2,F441&lt;=2,G441&lt;=2),"Lost",AND(E441&gt;=4,F441&lt;=2),"New/Promising",TRUE,"Needs Attention")</f>
        <v>Needs Attention</v>
      </c>
      <c r="I441" s="3" t="str">
        <f t="shared" si="10"/>
        <v>Churned</v>
      </c>
      <c r="J441" s="3" t="str">
        <f>_xlfn.XLOOKUP(A441,'Country_Lookup'!$D:$D,'Country_Lookup'!$E:$E)</f>
        <v>Netherlands</v>
      </c>
    </row>
    <row r="442" spans="1:10" x14ac:dyDescent="0.3">
      <c r="A442">
        <v>12787</v>
      </c>
      <c r="B442">
        <v>9</v>
      </c>
      <c r="C442">
        <v>4</v>
      </c>
      <c r="D442">
        <v>862.18000000000018</v>
      </c>
      <c r="E442" cm="1">
        <f t="array" ref="E442">_xlfn.IFS(B442&lt;=PERCENTILE($B$3:$B$5882,0.2),5,B442&lt;=PERCENTILE($B$3:$B$5882,0.4),4,B442&lt;=PERCENTILE($B$3:$B$5882,0.6),3,B442&lt;=PERCENTILE($B$3:$B$5882,0.8),2,TRUE,1)</f>
        <v>5</v>
      </c>
      <c r="F442" cm="1">
        <f t="array" ref="F442">_xlfn.IFS(C442&lt;=PERCENTILE($C$3:$C$5882,0.2),1,C442&lt;=PERCENTILE($C$3:$C$5882,0.4),2,C442&lt;=PERCENTILE($C$3:$C$5882,0.6),3,C442&lt;=PERCENTILE($C$3:$C$5882,0.8),4,TRUE,5)</f>
        <v>3</v>
      </c>
      <c r="G442" cm="1">
        <f t="array" ref="G442">_xlfn.IFS(D442&lt;=PERCENTILE($D$3:$D$5882,0.2),1,D442&lt;=PERCENTILE($D$3:$D$5882,0.4),2,D442&lt;=PERCENTILE($D$3:$D$5882,0.6),3,D442&lt;=PERCENTILE($D$3:$D$5882,0.8),4,TRUE,5)</f>
        <v>3</v>
      </c>
      <c r="H442" s="3" t="str" cm="1">
        <f t="array" ref="H442">_xlfn.IFS(AND(E442&gt;=4,F442&gt;=4,G442&gt;=4),"Champions",AND(E442&gt;=3,F442&gt;=3,G442&gt;=3),"Loyal Customers",AND(E442&lt;=2,F442&gt;=3),"At Risk",AND(E442&lt;=2,F442&lt;=2,G442&lt;=2),"Lost",AND(E442&gt;=4,F442&lt;=2),"New/Promising",TRUE,"Needs Attention")</f>
        <v>Loyal Customers</v>
      </c>
      <c r="I442" s="3" t="str">
        <f t="shared" si="10"/>
        <v>Active</v>
      </c>
      <c r="J442" s="3" t="str">
        <f>_xlfn.XLOOKUP(A442,'Country_Lookup'!$D:$D,'Country_Lookup'!$E:$E)</f>
        <v>Netherlands</v>
      </c>
    </row>
    <row r="443" spans="1:10" x14ac:dyDescent="0.3">
      <c r="A443">
        <v>12788</v>
      </c>
      <c r="B443">
        <v>463</v>
      </c>
      <c r="C443">
        <v>4</v>
      </c>
      <c r="D443">
        <v>444.89999999999975</v>
      </c>
      <c r="E443" cm="1">
        <f t="array" ref="E443">_xlfn.IFS(B443&lt;=PERCENTILE($B$3:$B$5882,0.2),5,B443&lt;=PERCENTILE($B$3:$B$5882,0.4),4,B443&lt;=PERCENTILE($B$3:$B$5882,0.6),3,B443&lt;=PERCENTILE($B$3:$B$5882,0.8),2,TRUE,1)</f>
        <v>1</v>
      </c>
      <c r="F443" cm="1">
        <f t="array" ref="F443">_xlfn.IFS(C443&lt;=PERCENTILE($C$3:$C$5882,0.2),1,C443&lt;=PERCENTILE($C$3:$C$5882,0.4),2,C443&lt;=PERCENTILE($C$3:$C$5882,0.6),3,C443&lt;=PERCENTILE($C$3:$C$5882,0.8),4,TRUE,5)</f>
        <v>3</v>
      </c>
      <c r="G443" cm="1">
        <f t="array" ref="G443">_xlfn.IFS(D443&lt;=PERCENTILE($D$3:$D$5882,0.2),1,D443&lt;=PERCENTILE($D$3:$D$5882,0.4),2,D443&lt;=PERCENTILE($D$3:$D$5882,0.6),3,D443&lt;=PERCENTILE($D$3:$D$5882,0.8),4,TRUE,5)</f>
        <v>2</v>
      </c>
      <c r="H443" s="3" t="str" cm="1">
        <f t="array" ref="H443">_xlfn.IFS(AND(E443&gt;=4,F443&gt;=4,G443&gt;=4),"Champions",AND(E443&gt;=3,F443&gt;=3,G443&gt;=3),"Loyal Customers",AND(E443&lt;=2,F443&gt;=3),"At Risk",AND(E443&lt;=2,F443&lt;=2,G443&lt;=2),"Lost",AND(E443&gt;=4,F443&lt;=2),"New/Promising",TRUE,"Needs Attention")</f>
        <v>At Risk</v>
      </c>
      <c r="I443" s="3" t="str">
        <f t="shared" si="10"/>
        <v>Churned</v>
      </c>
      <c r="J443" s="3" t="str">
        <f>_xlfn.XLOOKUP(A443,'Country_Lookup'!$D:$D,'Country_Lookup'!$E:$E)</f>
        <v>Netherlands</v>
      </c>
    </row>
    <row r="444" spans="1:10" x14ac:dyDescent="0.3">
      <c r="A444">
        <v>12789</v>
      </c>
      <c r="B444">
        <v>65</v>
      </c>
      <c r="C444">
        <v>3</v>
      </c>
      <c r="D444">
        <v>273.34999999999997</v>
      </c>
      <c r="E444" cm="1">
        <f t="array" ref="E444">_xlfn.IFS(B444&lt;=PERCENTILE($B$3:$B$5882,0.2),5,B444&lt;=PERCENTILE($B$3:$B$5882,0.4),4,B444&lt;=PERCENTILE($B$3:$B$5882,0.6),3,B444&lt;=PERCENTILE($B$3:$B$5882,0.8),2,TRUE,1)</f>
        <v>3</v>
      </c>
      <c r="F444" cm="1">
        <f t="array" ref="F444">_xlfn.IFS(C444&lt;=PERCENTILE($C$3:$C$5882,0.2),1,C444&lt;=PERCENTILE($C$3:$C$5882,0.4),2,C444&lt;=PERCENTILE($C$3:$C$5882,0.6),3,C444&lt;=PERCENTILE($C$3:$C$5882,0.8),4,TRUE,5)</f>
        <v>3</v>
      </c>
      <c r="G444" cm="1">
        <f t="array" ref="G444">_xlfn.IFS(D444&lt;=PERCENTILE($D$3:$D$5882,0.2),1,D444&lt;=PERCENTILE($D$3:$D$5882,0.4),2,D444&lt;=PERCENTILE($D$3:$D$5882,0.6),3,D444&lt;=PERCENTILE($D$3:$D$5882,0.8),4,TRUE,5)</f>
        <v>1</v>
      </c>
      <c r="H444" s="3" t="str" cm="1">
        <f t="array" ref="H444">_xlfn.IFS(AND(E444&gt;=4,F444&gt;=4,G444&gt;=4),"Champions",AND(E444&gt;=3,F444&gt;=3,G444&gt;=3),"Loyal Customers",AND(E444&lt;=2,F444&gt;=3),"At Risk",AND(E444&lt;=2,F444&lt;=2,G444&lt;=2),"Lost",AND(E444&gt;=4,F444&lt;=2),"New/Promising",TRUE,"Needs Attention")</f>
        <v>Needs Attention</v>
      </c>
      <c r="I444" s="3" t="str">
        <f t="shared" si="10"/>
        <v>Active</v>
      </c>
      <c r="J444" s="3" t="str">
        <f>_xlfn.XLOOKUP(A444,'Country_Lookup'!$D:$D,'Country_Lookup'!$E:$E)</f>
        <v>Netherlands</v>
      </c>
    </row>
    <row r="445" spans="1:10" x14ac:dyDescent="0.3">
      <c r="A445">
        <v>12790</v>
      </c>
      <c r="B445">
        <v>192</v>
      </c>
      <c r="C445">
        <v>2</v>
      </c>
      <c r="D445">
        <v>591.8499999999998</v>
      </c>
      <c r="E445" cm="1">
        <f t="array" ref="E445">_xlfn.IFS(B445&lt;=PERCENTILE($B$3:$B$5882,0.2),5,B445&lt;=PERCENTILE($B$3:$B$5882,0.4),4,B445&lt;=PERCENTILE($B$3:$B$5882,0.6),3,B445&lt;=PERCENTILE($B$3:$B$5882,0.8),2,TRUE,1)</f>
        <v>2</v>
      </c>
      <c r="F445" cm="1">
        <f t="array" ref="F445">_xlfn.IFS(C445&lt;=PERCENTILE($C$3:$C$5882,0.2),1,C445&lt;=PERCENTILE($C$3:$C$5882,0.4),2,C445&lt;=PERCENTILE($C$3:$C$5882,0.6),3,C445&lt;=PERCENTILE($C$3:$C$5882,0.8),4,TRUE,5)</f>
        <v>2</v>
      </c>
      <c r="G445" cm="1">
        <f t="array" ref="G445">_xlfn.IFS(D445&lt;=PERCENTILE($D$3:$D$5882,0.2),1,D445&lt;=PERCENTILE($D$3:$D$5882,0.4),2,D445&lt;=PERCENTILE($D$3:$D$5882,0.6),3,D445&lt;=PERCENTILE($D$3:$D$5882,0.8),4,TRUE,5)</f>
        <v>2</v>
      </c>
      <c r="H445" s="3" t="str" cm="1">
        <f t="array" ref="H445">_xlfn.IFS(AND(E445&gt;=4,F445&gt;=4,G445&gt;=4),"Champions",AND(E445&gt;=3,F445&gt;=3,G445&gt;=3),"Loyal Customers",AND(E445&lt;=2,F445&gt;=3),"At Risk",AND(E445&lt;=2,F445&lt;=2,G445&lt;=2),"Lost",AND(E445&gt;=4,F445&lt;=2),"New/Promising",TRUE,"Needs Attention")</f>
        <v>Lost</v>
      </c>
      <c r="I445" s="3" t="str">
        <f t="shared" si="10"/>
        <v>Churned</v>
      </c>
      <c r="J445" s="3" t="str">
        <f>_xlfn.XLOOKUP(A445,'Country_Lookup'!$D:$D,'Country_Lookup'!$E:$E)</f>
        <v>Netherlands</v>
      </c>
    </row>
    <row r="446" spans="1:10" x14ac:dyDescent="0.3">
      <c r="A446">
        <v>12791</v>
      </c>
      <c r="B446">
        <v>373</v>
      </c>
      <c r="C446">
        <v>6</v>
      </c>
      <c r="D446">
        <v>1056.1100000000004</v>
      </c>
      <c r="E446" cm="1">
        <f t="array" ref="E446">_xlfn.IFS(B446&lt;=PERCENTILE($B$3:$B$5882,0.2),5,B446&lt;=PERCENTILE($B$3:$B$5882,0.4),4,B446&lt;=PERCENTILE($B$3:$B$5882,0.6),3,B446&lt;=PERCENTILE($B$3:$B$5882,0.8),2,TRUE,1)</f>
        <v>2</v>
      </c>
      <c r="F446" cm="1">
        <f t="array" ref="F446">_xlfn.IFS(C446&lt;=PERCENTILE($C$3:$C$5882,0.2),1,C446&lt;=PERCENTILE($C$3:$C$5882,0.4),2,C446&lt;=PERCENTILE($C$3:$C$5882,0.6),3,C446&lt;=PERCENTILE($C$3:$C$5882,0.8),4,TRUE,5)</f>
        <v>4</v>
      </c>
      <c r="G446" cm="1">
        <f t="array" ref="G446">_xlfn.IFS(D446&lt;=PERCENTILE($D$3:$D$5882,0.2),1,D446&lt;=PERCENTILE($D$3:$D$5882,0.4),2,D446&lt;=PERCENTILE($D$3:$D$5882,0.6),3,D446&lt;=PERCENTILE($D$3:$D$5882,0.8),4,TRUE,5)</f>
        <v>3</v>
      </c>
      <c r="H446" s="3" t="str" cm="1">
        <f t="array" ref="H446">_xlfn.IFS(AND(E446&gt;=4,F446&gt;=4,G446&gt;=4),"Champions",AND(E446&gt;=3,F446&gt;=3,G446&gt;=3),"Loyal Customers",AND(E446&lt;=2,F446&gt;=3),"At Risk",AND(E446&lt;=2,F446&lt;=2,G446&lt;=2),"Lost",AND(E446&gt;=4,F446&lt;=2),"New/Promising",TRUE,"Needs Attention")</f>
        <v>At Risk</v>
      </c>
      <c r="I446" s="3" t="str">
        <f t="shared" si="10"/>
        <v>Churned</v>
      </c>
      <c r="J446" s="3" t="str">
        <f>_xlfn.XLOOKUP(A446,'Country_Lookup'!$D:$D,'Country_Lookup'!$E:$E)</f>
        <v>Netherlands</v>
      </c>
    </row>
    <row r="447" spans="1:10" x14ac:dyDescent="0.3">
      <c r="A447">
        <v>12792</v>
      </c>
      <c r="B447">
        <v>256</v>
      </c>
      <c r="C447">
        <v>2</v>
      </c>
      <c r="D447">
        <v>827.00999999999976</v>
      </c>
      <c r="E447" cm="1">
        <f t="array" ref="E447">_xlfn.IFS(B447&lt;=PERCENTILE($B$3:$B$5882,0.2),5,B447&lt;=PERCENTILE($B$3:$B$5882,0.4),4,B447&lt;=PERCENTILE($B$3:$B$5882,0.6),3,B447&lt;=PERCENTILE($B$3:$B$5882,0.8),2,TRUE,1)</f>
        <v>2</v>
      </c>
      <c r="F447" cm="1">
        <f t="array" ref="F447">_xlfn.IFS(C447&lt;=PERCENTILE($C$3:$C$5882,0.2),1,C447&lt;=PERCENTILE($C$3:$C$5882,0.4),2,C447&lt;=PERCENTILE($C$3:$C$5882,0.6),3,C447&lt;=PERCENTILE($C$3:$C$5882,0.8),4,TRUE,5)</f>
        <v>2</v>
      </c>
      <c r="G447" cm="1">
        <f t="array" ref="G447">_xlfn.IFS(D447&lt;=PERCENTILE($D$3:$D$5882,0.2),1,D447&lt;=PERCENTILE($D$3:$D$5882,0.4),2,D447&lt;=PERCENTILE($D$3:$D$5882,0.6),3,D447&lt;=PERCENTILE($D$3:$D$5882,0.8),4,TRUE,5)</f>
        <v>3</v>
      </c>
      <c r="H447" s="3" t="str" cm="1">
        <f t="array" ref="H447">_xlfn.IFS(AND(E447&gt;=4,F447&gt;=4,G447&gt;=4),"Champions",AND(E447&gt;=3,F447&gt;=3,G447&gt;=3),"Loyal Customers",AND(E447&lt;=2,F447&gt;=3),"At Risk",AND(E447&lt;=2,F447&lt;=2,G447&lt;=2),"Lost",AND(E447&gt;=4,F447&lt;=2),"New/Promising",TRUE,"Needs Attention")</f>
        <v>Needs Attention</v>
      </c>
      <c r="I447" s="3" t="str">
        <f t="shared" si="10"/>
        <v>Churned</v>
      </c>
      <c r="J447" s="3" t="str">
        <f>_xlfn.XLOOKUP(A447,'Country_Lookup'!$D:$D,'Country_Lookup'!$E:$E)</f>
        <v>Portugal</v>
      </c>
    </row>
    <row r="448" spans="1:10" x14ac:dyDescent="0.3">
      <c r="A448">
        <v>12793</v>
      </c>
      <c r="B448">
        <v>334</v>
      </c>
      <c r="C448">
        <v>3</v>
      </c>
      <c r="D448">
        <v>1017.3300000000012</v>
      </c>
      <c r="E448" cm="1">
        <f t="array" ref="E448">_xlfn.IFS(B448&lt;=PERCENTILE($B$3:$B$5882,0.2),5,B448&lt;=PERCENTILE($B$3:$B$5882,0.4),4,B448&lt;=PERCENTILE($B$3:$B$5882,0.6),3,B448&lt;=PERCENTILE($B$3:$B$5882,0.8),2,TRUE,1)</f>
        <v>2</v>
      </c>
      <c r="F448" cm="1">
        <f t="array" ref="F448">_xlfn.IFS(C448&lt;=PERCENTILE($C$3:$C$5882,0.2),1,C448&lt;=PERCENTILE($C$3:$C$5882,0.4),2,C448&lt;=PERCENTILE($C$3:$C$5882,0.6),3,C448&lt;=PERCENTILE($C$3:$C$5882,0.8),4,TRUE,5)</f>
        <v>3</v>
      </c>
      <c r="G448" cm="1">
        <f t="array" ref="G448">_xlfn.IFS(D448&lt;=PERCENTILE($D$3:$D$5882,0.2),1,D448&lt;=PERCENTILE($D$3:$D$5882,0.4),2,D448&lt;=PERCENTILE($D$3:$D$5882,0.6),3,D448&lt;=PERCENTILE($D$3:$D$5882,0.8),4,TRUE,5)</f>
        <v>3</v>
      </c>
      <c r="H448" s="3" t="str" cm="1">
        <f t="array" ref="H448">_xlfn.IFS(AND(E448&gt;=4,F448&gt;=4,G448&gt;=4),"Champions",AND(E448&gt;=3,F448&gt;=3,G448&gt;=3),"Loyal Customers",AND(E448&lt;=2,F448&gt;=3),"At Risk",AND(E448&lt;=2,F448&lt;=2,G448&lt;=2),"Lost",AND(E448&gt;=4,F448&lt;=2),"New/Promising",TRUE,"Needs Attention")</f>
        <v>At Risk</v>
      </c>
      <c r="I448" s="3" t="str">
        <f t="shared" si="10"/>
        <v>Churned</v>
      </c>
      <c r="J448" s="3" t="str">
        <f>_xlfn.XLOOKUP(A448,'Country_Lookup'!$D:$D,'Country_Lookup'!$E:$E)</f>
        <v>Portugal</v>
      </c>
    </row>
    <row r="449" spans="1:10" x14ac:dyDescent="0.3">
      <c r="A449">
        <v>12794</v>
      </c>
      <c r="B449">
        <v>53</v>
      </c>
      <c r="C449">
        <v>2</v>
      </c>
      <c r="D449">
        <v>860.41000000000042</v>
      </c>
      <c r="E449" cm="1">
        <f t="array" ref="E449">_xlfn.IFS(B449&lt;=PERCENTILE($B$3:$B$5882,0.2),5,B449&lt;=PERCENTILE($B$3:$B$5882,0.4),4,B449&lt;=PERCENTILE($B$3:$B$5882,0.6),3,B449&lt;=PERCENTILE($B$3:$B$5882,0.8),2,TRUE,1)</f>
        <v>4</v>
      </c>
      <c r="F449" cm="1">
        <f t="array" ref="F449">_xlfn.IFS(C449&lt;=PERCENTILE($C$3:$C$5882,0.2),1,C449&lt;=PERCENTILE($C$3:$C$5882,0.4),2,C449&lt;=PERCENTILE($C$3:$C$5882,0.6),3,C449&lt;=PERCENTILE($C$3:$C$5882,0.8),4,TRUE,5)</f>
        <v>2</v>
      </c>
      <c r="G449" cm="1">
        <f t="array" ref="G449">_xlfn.IFS(D449&lt;=PERCENTILE($D$3:$D$5882,0.2),1,D449&lt;=PERCENTILE($D$3:$D$5882,0.4),2,D449&lt;=PERCENTILE($D$3:$D$5882,0.6),3,D449&lt;=PERCENTILE($D$3:$D$5882,0.8),4,TRUE,5)</f>
        <v>3</v>
      </c>
      <c r="H449" s="3" t="str" cm="1">
        <f t="array" ref="H449">_xlfn.IFS(AND(E449&gt;=4,F449&gt;=4,G449&gt;=4),"Champions",AND(E449&gt;=3,F449&gt;=3,G449&gt;=3),"Loyal Customers",AND(E449&lt;=2,F449&gt;=3),"At Risk",AND(E449&lt;=2,F449&lt;=2,G449&lt;=2),"Lost",AND(E449&gt;=4,F449&lt;=2),"New/Promising",TRUE,"Needs Attention")</f>
        <v>New/Promising</v>
      </c>
      <c r="I449" s="3" t="str">
        <f t="shared" si="10"/>
        <v>Active</v>
      </c>
      <c r="J449" s="3" t="str">
        <f>_xlfn.XLOOKUP(A449,'Country_Lookup'!$D:$D,'Country_Lookup'!$E:$E)</f>
        <v>Portugal</v>
      </c>
    </row>
    <row r="450" spans="1:10" x14ac:dyDescent="0.3">
      <c r="A450">
        <v>12795</v>
      </c>
      <c r="B450">
        <v>18</v>
      </c>
      <c r="C450">
        <v>1</v>
      </c>
      <c r="D450">
        <v>430.47999999999985</v>
      </c>
      <c r="E450" cm="1">
        <f t="array" ref="E450">_xlfn.IFS(B450&lt;=PERCENTILE($B$3:$B$5882,0.2),5,B450&lt;=PERCENTILE($B$3:$B$5882,0.4),4,B450&lt;=PERCENTILE($B$3:$B$5882,0.6),3,B450&lt;=PERCENTILE($B$3:$B$5882,0.8),2,TRUE,1)</f>
        <v>5</v>
      </c>
      <c r="F450" cm="1">
        <f t="array" ref="F450">_xlfn.IFS(C450&lt;=PERCENTILE($C$3:$C$5882,0.2),1,C450&lt;=PERCENTILE($C$3:$C$5882,0.4),2,C450&lt;=PERCENTILE($C$3:$C$5882,0.6),3,C450&lt;=PERCENTILE($C$3:$C$5882,0.8),4,TRUE,5)</f>
        <v>1</v>
      </c>
      <c r="G450" cm="1">
        <f t="array" ref="G450">_xlfn.IFS(D450&lt;=PERCENTILE($D$3:$D$5882,0.2),1,D450&lt;=PERCENTILE($D$3:$D$5882,0.4),2,D450&lt;=PERCENTILE($D$3:$D$5882,0.6),3,D450&lt;=PERCENTILE($D$3:$D$5882,0.8),4,TRUE,5)</f>
        <v>2</v>
      </c>
      <c r="H450" s="3" t="str" cm="1">
        <f t="array" ref="H450">_xlfn.IFS(AND(E450&gt;=4,F450&gt;=4,G450&gt;=4),"Champions",AND(E450&gt;=3,F450&gt;=3,G450&gt;=3),"Loyal Customers",AND(E450&lt;=2,F450&gt;=3),"At Risk",AND(E450&lt;=2,F450&lt;=2,G450&lt;=2),"Lost",AND(E450&gt;=4,F450&lt;=2),"New/Promising",TRUE,"Needs Attention")</f>
        <v>New/Promising</v>
      </c>
      <c r="I450" s="3" t="str">
        <f t="shared" si="10"/>
        <v>Active</v>
      </c>
      <c r="J450" s="3" t="str">
        <f>_xlfn.XLOOKUP(A450,'Country_Lookup'!$D:$D,'Country_Lookup'!$E:$E)</f>
        <v>Portugal</v>
      </c>
    </row>
    <row r="451" spans="1:10" x14ac:dyDescent="0.3">
      <c r="A451">
        <v>12796</v>
      </c>
      <c r="B451">
        <v>628</v>
      </c>
      <c r="C451">
        <v>1</v>
      </c>
      <c r="D451">
        <v>381</v>
      </c>
      <c r="E451" cm="1">
        <f t="array" ref="E451">_xlfn.IFS(B451&lt;=PERCENTILE($B$3:$B$5882,0.2),5,B451&lt;=PERCENTILE($B$3:$B$5882,0.4),4,B451&lt;=PERCENTILE($B$3:$B$5882,0.6),3,B451&lt;=PERCENTILE($B$3:$B$5882,0.8),2,TRUE,1)</f>
        <v>1</v>
      </c>
      <c r="F451" cm="1">
        <f t="array" ref="F451">_xlfn.IFS(C451&lt;=PERCENTILE($C$3:$C$5882,0.2),1,C451&lt;=PERCENTILE($C$3:$C$5882,0.4),2,C451&lt;=PERCENTILE($C$3:$C$5882,0.6),3,C451&lt;=PERCENTILE($C$3:$C$5882,0.8),4,TRUE,5)</f>
        <v>1</v>
      </c>
      <c r="G451" cm="1">
        <f t="array" ref="G451">_xlfn.IFS(D451&lt;=PERCENTILE($D$3:$D$5882,0.2),1,D451&lt;=PERCENTILE($D$3:$D$5882,0.4),2,D451&lt;=PERCENTILE($D$3:$D$5882,0.6),3,D451&lt;=PERCENTILE($D$3:$D$5882,0.8),4,TRUE,5)</f>
        <v>2</v>
      </c>
      <c r="H451" s="3" t="str" cm="1">
        <f t="array" ref="H451">_xlfn.IFS(AND(E451&gt;=4,F451&gt;=4,G451&gt;=4),"Champions",AND(E451&gt;=3,F451&gt;=3,G451&gt;=3),"Loyal Customers",AND(E451&lt;=2,F451&gt;=3),"At Risk",AND(E451&lt;=2,F451&lt;=2,G451&lt;=2),"Lost",AND(E451&gt;=4,F451&lt;=2),"New/Promising",TRUE,"Needs Attention")</f>
        <v>Lost</v>
      </c>
      <c r="I451" s="3" t="str">
        <f t="shared" ref="I451:I514" si="11">IF(B451&gt;90,"Churned","Active")</f>
        <v>Churned</v>
      </c>
      <c r="J451" s="3" t="str">
        <f>_xlfn.XLOOKUP(A451,'Country_Lookup'!$D:$D,'Country_Lookup'!$E:$E)</f>
        <v>Netherlands</v>
      </c>
    </row>
    <row r="452" spans="1:10" x14ac:dyDescent="0.3">
      <c r="A452">
        <v>12797</v>
      </c>
      <c r="B452">
        <v>365</v>
      </c>
      <c r="C452">
        <v>2</v>
      </c>
      <c r="D452">
        <v>806.11000000000047</v>
      </c>
      <c r="E452" cm="1">
        <f t="array" ref="E452">_xlfn.IFS(B452&lt;=PERCENTILE($B$3:$B$5882,0.2),5,B452&lt;=PERCENTILE($B$3:$B$5882,0.4),4,B452&lt;=PERCENTILE($B$3:$B$5882,0.6),3,B452&lt;=PERCENTILE($B$3:$B$5882,0.8),2,TRUE,1)</f>
        <v>2</v>
      </c>
      <c r="F452" cm="1">
        <f t="array" ref="F452">_xlfn.IFS(C452&lt;=PERCENTILE($C$3:$C$5882,0.2),1,C452&lt;=PERCENTILE($C$3:$C$5882,0.4),2,C452&lt;=PERCENTILE($C$3:$C$5882,0.6),3,C452&lt;=PERCENTILE($C$3:$C$5882,0.8),4,TRUE,5)</f>
        <v>2</v>
      </c>
      <c r="G452" cm="1">
        <f t="array" ref="G452">_xlfn.IFS(D452&lt;=PERCENTILE($D$3:$D$5882,0.2),1,D452&lt;=PERCENTILE($D$3:$D$5882,0.4),2,D452&lt;=PERCENTILE($D$3:$D$5882,0.6),3,D452&lt;=PERCENTILE($D$3:$D$5882,0.8),4,TRUE,5)</f>
        <v>3</v>
      </c>
      <c r="H452" s="3" t="str" cm="1">
        <f t="array" ref="H452">_xlfn.IFS(AND(E452&gt;=4,F452&gt;=4,G452&gt;=4),"Champions",AND(E452&gt;=3,F452&gt;=3,G452&gt;=3),"Loyal Customers",AND(E452&lt;=2,F452&gt;=3),"At Risk",AND(E452&lt;=2,F452&lt;=2,G452&lt;=2),"Lost",AND(E452&gt;=4,F452&lt;=2),"New/Promising",TRUE,"Needs Attention")</f>
        <v>Needs Attention</v>
      </c>
      <c r="I452" s="3" t="str">
        <f t="shared" si="11"/>
        <v>Churned</v>
      </c>
      <c r="J452" s="3" t="str">
        <f>_xlfn.XLOOKUP(A452,'Country_Lookup'!$D:$D,'Country_Lookup'!$E:$E)</f>
        <v>Portugal</v>
      </c>
    </row>
    <row r="453" spans="1:10" x14ac:dyDescent="0.3">
      <c r="A453">
        <v>12798</v>
      </c>
      <c r="B453">
        <v>10</v>
      </c>
      <c r="C453">
        <v>4</v>
      </c>
      <c r="D453">
        <v>8510.9300000000148</v>
      </c>
      <c r="E453" cm="1">
        <f t="array" ref="E453">_xlfn.IFS(B453&lt;=PERCENTILE($B$3:$B$5882,0.2),5,B453&lt;=PERCENTILE($B$3:$B$5882,0.4),4,B453&lt;=PERCENTILE($B$3:$B$5882,0.6),3,B453&lt;=PERCENTILE($B$3:$B$5882,0.8),2,TRUE,1)</f>
        <v>5</v>
      </c>
      <c r="F453" cm="1">
        <f t="array" ref="F453">_xlfn.IFS(C453&lt;=PERCENTILE($C$3:$C$5882,0.2),1,C453&lt;=PERCENTILE($C$3:$C$5882,0.4),2,C453&lt;=PERCENTILE($C$3:$C$5882,0.6),3,C453&lt;=PERCENTILE($C$3:$C$5882,0.8),4,TRUE,5)</f>
        <v>3</v>
      </c>
      <c r="G453" cm="1">
        <f t="array" ref="G453">_xlfn.IFS(D453&lt;=PERCENTILE($D$3:$D$5882,0.2),1,D453&lt;=PERCENTILE($D$3:$D$5882,0.4),2,D453&lt;=PERCENTILE($D$3:$D$5882,0.6),3,D453&lt;=PERCENTILE($D$3:$D$5882,0.8),4,TRUE,5)</f>
        <v>5</v>
      </c>
      <c r="H453" s="3" t="str" cm="1">
        <f t="array" ref="H453">_xlfn.IFS(AND(E453&gt;=4,F453&gt;=4,G453&gt;=4),"Champions",AND(E453&gt;=3,F453&gt;=3,G453&gt;=3),"Loyal Customers",AND(E453&lt;=2,F453&gt;=3),"At Risk",AND(E453&lt;=2,F453&lt;=2,G453&lt;=2),"Lost",AND(E453&gt;=4,F453&lt;=2),"New/Promising",TRUE,"Needs Attention")</f>
        <v>Loyal Customers</v>
      </c>
      <c r="I453" s="3" t="str">
        <f t="shared" si="11"/>
        <v>Active</v>
      </c>
      <c r="J453" s="3" t="str">
        <f>_xlfn.XLOOKUP(A453,'Country_Lookup'!$D:$D,'Country_Lookup'!$E:$E)</f>
        <v>Japan</v>
      </c>
    </row>
    <row r="454" spans="1:10" x14ac:dyDescent="0.3">
      <c r="A454">
        <v>12799</v>
      </c>
      <c r="B454">
        <v>529</v>
      </c>
      <c r="C454">
        <v>1</v>
      </c>
      <c r="D454">
        <v>219.34999999999994</v>
      </c>
      <c r="E454" cm="1">
        <f t="array" ref="E454">_xlfn.IFS(B454&lt;=PERCENTILE($B$3:$B$5882,0.2),5,B454&lt;=PERCENTILE($B$3:$B$5882,0.4),4,B454&lt;=PERCENTILE($B$3:$B$5882,0.6),3,B454&lt;=PERCENTILE($B$3:$B$5882,0.8),2,TRUE,1)</f>
        <v>1</v>
      </c>
      <c r="F454" cm="1">
        <f t="array" ref="F454">_xlfn.IFS(C454&lt;=PERCENTILE($C$3:$C$5882,0.2),1,C454&lt;=PERCENTILE($C$3:$C$5882,0.4),2,C454&lt;=PERCENTILE($C$3:$C$5882,0.6),3,C454&lt;=PERCENTILE($C$3:$C$5882,0.8),4,TRUE,5)</f>
        <v>1</v>
      </c>
      <c r="G454" cm="1">
        <f t="array" ref="G454">_xlfn.IFS(D454&lt;=PERCENTILE($D$3:$D$5882,0.2),1,D454&lt;=PERCENTILE($D$3:$D$5882,0.4),2,D454&lt;=PERCENTILE($D$3:$D$5882,0.6),3,D454&lt;=PERCENTILE($D$3:$D$5882,0.8),4,TRUE,5)</f>
        <v>1</v>
      </c>
      <c r="H454" s="3" t="str" cm="1">
        <f t="array" ref="H454">_xlfn.IFS(AND(E454&gt;=4,F454&gt;=4,G454&gt;=4),"Champions",AND(E454&gt;=3,F454&gt;=3,G454&gt;=3),"Loyal Customers",AND(E454&lt;=2,F454&gt;=3),"At Risk",AND(E454&lt;=2,F454&lt;=2,G454&lt;=2),"Lost",AND(E454&gt;=4,F454&lt;=2),"New/Promising",TRUE,"Needs Attention")</f>
        <v>Lost</v>
      </c>
      <c r="I454" s="3" t="str">
        <f t="shared" si="11"/>
        <v>Churned</v>
      </c>
      <c r="J454" s="3" t="str">
        <f>_xlfn.XLOOKUP(A454,'Country_Lookup'!$D:$D,'Country_Lookup'!$E:$E)</f>
        <v>Japan</v>
      </c>
    </row>
    <row r="455" spans="1:10" x14ac:dyDescent="0.3">
      <c r="A455">
        <v>12800</v>
      </c>
      <c r="B455">
        <v>470</v>
      </c>
      <c r="C455">
        <v>3</v>
      </c>
      <c r="D455">
        <v>584.24999999999989</v>
      </c>
      <c r="E455" cm="1">
        <f t="array" ref="E455">_xlfn.IFS(B455&lt;=PERCENTILE($B$3:$B$5882,0.2),5,B455&lt;=PERCENTILE($B$3:$B$5882,0.4),4,B455&lt;=PERCENTILE($B$3:$B$5882,0.6),3,B455&lt;=PERCENTILE($B$3:$B$5882,0.8),2,TRUE,1)</f>
        <v>1</v>
      </c>
      <c r="F455" cm="1">
        <f t="array" ref="F455">_xlfn.IFS(C455&lt;=PERCENTILE($C$3:$C$5882,0.2),1,C455&lt;=PERCENTILE($C$3:$C$5882,0.4),2,C455&lt;=PERCENTILE($C$3:$C$5882,0.6),3,C455&lt;=PERCENTILE($C$3:$C$5882,0.8),4,TRUE,5)</f>
        <v>3</v>
      </c>
      <c r="G455" cm="1">
        <f t="array" ref="G455">_xlfn.IFS(D455&lt;=PERCENTILE($D$3:$D$5882,0.2),1,D455&lt;=PERCENTILE($D$3:$D$5882,0.4),2,D455&lt;=PERCENTILE($D$3:$D$5882,0.6),3,D455&lt;=PERCENTILE($D$3:$D$5882,0.8),4,TRUE,5)</f>
        <v>2</v>
      </c>
      <c r="H455" s="3" t="str" cm="1">
        <f t="array" ref="H455">_xlfn.IFS(AND(E455&gt;=4,F455&gt;=4,G455&gt;=4),"Champions",AND(E455&gt;=3,F455&gt;=3,G455&gt;=3),"Loyal Customers",AND(E455&lt;=2,F455&gt;=3),"At Risk",AND(E455&lt;=2,F455&lt;=2,G455&lt;=2),"Lost",AND(E455&gt;=4,F455&lt;=2),"New/Promising",TRUE,"Needs Attention")</f>
        <v>At Risk</v>
      </c>
      <c r="I455" s="3" t="str">
        <f t="shared" si="11"/>
        <v>Churned</v>
      </c>
      <c r="J455" s="3" t="str">
        <f>_xlfn.XLOOKUP(A455,'Country_Lookup'!$D:$D,'Country_Lookup'!$E:$E)</f>
        <v>Portugal</v>
      </c>
    </row>
    <row r="456" spans="1:10" x14ac:dyDescent="0.3">
      <c r="A456">
        <v>12801</v>
      </c>
      <c r="B456">
        <v>500</v>
      </c>
      <c r="C456">
        <v>1</v>
      </c>
      <c r="D456">
        <v>1071.82</v>
      </c>
      <c r="E456" cm="1">
        <f t="array" ref="E456">_xlfn.IFS(B456&lt;=PERCENTILE($B$3:$B$5882,0.2),5,B456&lt;=PERCENTILE($B$3:$B$5882,0.4),4,B456&lt;=PERCENTILE($B$3:$B$5882,0.6),3,B456&lt;=PERCENTILE($B$3:$B$5882,0.8),2,TRUE,1)</f>
        <v>1</v>
      </c>
      <c r="F456" cm="1">
        <f t="array" ref="F456">_xlfn.IFS(C456&lt;=PERCENTILE($C$3:$C$5882,0.2),1,C456&lt;=PERCENTILE($C$3:$C$5882,0.4),2,C456&lt;=PERCENTILE($C$3:$C$5882,0.6),3,C456&lt;=PERCENTILE($C$3:$C$5882,0.8),4,TRUE,5)</f>
        <v>1</v>
      </c>
      <c r="G456" cm="1">
        <f t="array" ref="G456">_xlfn.IFS(D456&lt;=PERCENTILE($D$3:$D$5882,0.2),1,D456&lt;=PERCENTILE($D$3:$D$5882,0.4),2,D456&lt;=PERCENTILE($D$3:$D$5882,0.6),3,D456&lt;=PERCENTILE($D$3:$D$5882,0.8),4,TRUE,5)</f>
        <v>3</v>
      </c>
      <c r="H456" s="3" t="str" cm="1">
        <f t="array" ref="H456">_xlfn.IFS(AND(E456&gt;=4,F456&gt;=4,G456&gt;=4),"Champions",AND(E456&gt;=3,F456&gt;=3,G456&gt;=3),"Loyal Customers",AND(E456&lt;=2,F456&gt;=3),"At Risk",AND(E456&lt;=2,F456&lt;=2,G456&lt;=2),"Lost",AND(E456&gt;=4,F456&lt;=2),"New/Promising",TRUE,"Needs Attention")</f>
        <v>Needs Attention</v>
      </c>
      <c r="I456" s="3" t="str">
        <f t="shared" si="11"/>
        <v>Churned</v>
      </c>
      <c r="J456" s="3" t="str">
        <f>_xlfn.XLOOKUP(A456,'Country_Lookup'!$D:$D,'Country_Lookup'!$E:$E)</f>
        <v>Sweden</v>
      </c>
    </row>
    <row r="457" spans="1:10" x14ac:dyDescent="0.3">
      <c r="A457">
        <v>12802</v>
      </c>
      <c r="B457">
        <v>186</v>
      </c>
      <c r="C457">
        <v>7</v>
      </c>
      <c r="D457">
        <v>2416.420000000001</v>
      </c>
      <c r="E457" cm="1">
        <f t="array" ref="E457">_xlfn.IFS(B457&lt;=PERCENTILE($B$3:$B$5882,0.2),5,B457&lt;=PERCENTILE($B$3:$B$5882,0.4),4,B457&lt;=PERCENTILE($B$3:$B$5882,0.6),3,B457&lt;=PERCENTILE($B$3:$B$5882,0.8),2,TRUE,1)</f>
        <v>3</v>
      </c>
      <c r="F457" cm="1">
        <f t="array" ref="F457">_xlfn.IFS(C457&lt;=PERCENTILE($C$3:$C$5882,0.2),1,C457&lt;=PERCENTILE($C$3:$C$5882,0.4),2,C457&lt;=PERCENTILE($C$3:$C$5882,0.6),3,C457&lt;=PERCENTILE($C$3:$C$5882,0.8),4,TRUE,5)</f>
        <v>4</v>
      </c>
      <c r="G457" cm="1">
        <f t="array" ref="G457">_xlfn.IFS(D457&lt;=PERCENTILE($D$3:$D$5882,0.2),1,D457&lt;=PERCENTILE($D$3:$D$5882,0.4),2,D457&lt;=PERCENTILE($D$3:$D$5882,0.6),3,D457&lt;=PERCENTILE($D$3:$D$5882,0.8),4,TRUE,5)</f>
        <v>4</v>
      </c>
      <c r="H457" s="3" t="str" cm="1">
        <f t="array" ref="H457">_xlfn.IFS(AND(E457&gt;=4,F457&gt;=4,G457&gt;=4),"Champions",AND(E457&gt;=3,F457&gt;=3,G457&gt;=3),"Loyal Customers",AND(E457&lt;=2,F457&gt;=3),"At Risk",AND(E457&lt;=2,F457&lt;=2,G457&lt;=2),"Lost",AND(E457&gt;=4,F457&lt;=2),"New/Promising",TRUE,"Needs Attention")</f>
        <v>Loyal Customers</v>
      </c>
      <c r="I457" s="3" t="str">
        <f t="shared" si="11"/>
        <v>Churned</v>
      </c>
      <c r="J457" s="3" t="str">
        <f>_xlfn.XLOOKUP(A457,'Country_Lookup'!$D:$D,'Country_Lookup'!$E:$E)</f>
        <v>Netherlands</v>
      </c>
    </row>
    <row r="458" spans="1:10" x14ac:dyDescent="0.3">
      <c r="A458">
        <v>12803</v>
      </c>
      <c r="B458">
        <v>393</v>
      </c>
      <c r="C458">
        <v>1</v>
      </c>
      <c r="D458">
        <v>1092.8099999999995</v>
      </c>
      <c r="E458" cm="1">
        <f t="array" ref="E458">_xlfn.IFS(B458&lt;=PERCENTILE($B$3:$B$5882,0.2),5,B458&lt;=PERCENTILE($B$3:$B$5882,0.4),4,B458&lt;=PERCENTILE($B$3:$B$5882,0.6),3,B458&lt;=PERCENTILE($B$3:$B$5882,0.8),2,TRUE,1)</f>
        <v>2</v>
      </c>
      <c r="F458" cm="1">
        <f t="array" ref="F458">_xlfn.IFS(C458&lt;=PERCENTILE($C$3:$C$5882,0.2),1,C458&lt;=PERCENTILE($C$3:$C$5882,0.4),2,C458&lt;=PERCENTILE($C$3:$C$5882,0.6),3,C458&lt;=PERCENTILE($C$3:$C$5882,0.8),4,TRUE,5)</f>
        <v>1</v>
      </c>
      <c r="G458" cm="1">
        <f t="array" ref="G458">_xlfn.IFS(D458&lt;=PERCENTILE($D$3:$D$5882,0.2),1,D458&lt;=PERCENTILE($D$3:$D$5882,0.4),2,D458&lt;=PERCENTILE($D$3:$D$5882,0.6),3,D458&lt;=PERCENTILE($D$3:$D$5882,0.8),4,TRUE,5)</f>
        <v>3</v>
      </c>
      <c r="H458" s="3" t="str" cm="1">
        <f t="array" ref="H458">_xlfn.IFS(AND(E458&gt;=4,F458&gt;=4,G458&gt;=4),"Champions",AND(E458&gt;=3,F458&gt;=3,G458&gt;=3),"Loyal Customers",AND(E458&lt;=2,F458&gt;=3),"At Risk",AND(E458&lt;=2,F458&lt;=2,G458&lt;=2),"Lost",AND(E458&gt;=4,F458&lt;=2),"New/Promising",TRUE,"Needs Attention")</f>
        <v>Needs Attention</v>
      </c>
      <c r="I458" s="3" t="str">
        <f t="shared" si="11"/>
        <v>Churned</v>
      </c>
      <c r="J458" s="3" t="str">
        <f>_xlfn.XLOOKUP(A458,'Country_Lookup'!$D:$D,'Country_Lookup'!$E:$E)</f>
        <v>Netherlands</v>
      </c>
    </row>
    <row r="459" spans="1:10" x14ac:dyDescent="0.3">
      <c r="A459">
        <v>12804</v>
      </c>
      <c r="B459">
        <v>465</v>
      </c>
      <c r="C459">
        <v>2</v>
      </c>
      <c r="D459">
        <v>327.02000000000032</v>
      </c>
      <c r="E459" cm="1">
        <f t="array" ref="E459">_xlfn.IFS(B459&lt;=PERCENTILE($B$3:$B$5882,0.2),5,B459&lt;=PERCENTILE($B$3:$B$5882,0.4),4,B459&lt;=PERCENTILE($B$3:$B$5882,0.6),3,B459&lt;=PERCENTILE($B$3:$B$5882,0.8),2,TRUE,1)</f>
        <v>1</v>
      </c>
      <c r="F459" cm="1">
        <f t="array" ref="F459">_xlfn.IFS(C459&lt;=PERCENTILE($C$3:$C$5882,0.2),1,C459&lt;=PERCENTILE($C$3:$C$5882,0.4),2,C459&lt;=PERCENTILE($C$3:$C$5882,0.6),3,C459&lt;=PERCENTILE($C$3:$C$5882,0.8),4,TRUE,5)</f>
        <v>2</v>
      </c>
      <c r="G459" cm="1">
        <f t="array" ref="G459">_xlfn.IFS(D459&lt;=PERCENTILE($D$3:$D$5882,0.2),1,D459&lt;=PERCENTILE($D$3:$D$5882,0.4),2,D459&lt;=PERCENTILE($D$3:$D$5882,0.6),3,D459&lt;=PERCENTILE($D$3:$D$5882,0.8),4,TRUE,5)</f>
        <v>2</v>
      </c>
      <c r="H459" s="3" t="str" cm="1">
        <f t="array" ref="H459">_xlfn.IFS(AND(E459&gt;=4,F459&gt;=4,G459&gt;=4),"Champions",AND(E459&gt;=3,F459&gt;=3,G459&gt;=3),"Loyal Customers",AND(E459&lt;=2,F459&gt;=3),"At Risk",AND(E459&lt;=2,F459&lt;=2,G459&lt;=2),"Lost",AND(E459&gt;=4,F459&lt;=2),"New/Promising",TRUE,"Needs Attention")</f>
        <v>Lost</v>
      </c>
      <c r="I459" s="3" t="str">
        <f t="shared" si="11"/>
        <v>Churned</v>
      </c>
      <c r="J459" s="3" t="str">
        <f>_xlfn.XLOOKUP(A459,'Country_Lookup'!$D:$D,'Country_Lookup'!$E:$E)</f>
        <v>Netherlands</v>
      </c>
    </row>
    <row r="460" spans="1:10" x14ac:dyDescent="0.3">
      <c r="A460">
        <v>12805</v>
      </c>
      <c r="B460">
        <v>381</v>
      </c>
      <c r="C460">
        <v>4</v>
      </c>
      <c r="D460">
        <v>1434.9499999999987</v>
      </c>
      <c r="E460" cm="1">
        <f t="array" ref="E460">_xlfn.IFS(B460&lt;=PERCENTILE($B$3:$B$5882,0.2),5,B460&lt;=PERCENTILE($B$3:$B$5882,0.4),4,B460&lt;=PERCENTILE($B$3:$B$5882,0.6),3,B460&lt;=PERCENTILE($B$3:$B$5882,0.8),2,TRUE,1)</f>
        <v>2</v>
      </c>
      <c r="F460" cm="1">
        <f t="array" ref="F460">_xlfn.IFS(C460&lt;=PERCENTILE($C$3:$C$5882,0.2),1,C460&lt;=PERCENTILE($C$3:$C$5882,0.4),2,C460&lt;=PERCENTILE($C$3:$C$5882,0.6),3,C460&lt;=PERCENTILE($C$3:$C$5882,0.8),4,TRUE,5)</f>
        <v>3</v>
      </c>
      <c r="G460" cm="1">
        <f t="array" ref="G460">_xlfn.IFS(D460&lt;=PERCENTILE($D$3:$D$5882,0.2),1,D460&lt;=PERCENTILE($D$3:$D$5882,0.4),2,D460&lt;=PERCENTILE($D$3:$D$5882,0.6),3,D460&lt;=PERCENTILE($D$3:$D$5882,0.8),4,TRUE,5)</f>
        <v>4</v>
      </c>
      <c r="H460" s="3" t="str" cm="1">
        <f t="array" ref="H460">_xlfn.IFS(AND(E460&gt;=4,F460&gt;=4,G460&gt;=4),"Champions",AND(E460&gt;=3,F460&gt;=3,G460&gt;=3),"Loyal Customers",AND(E460&lt;=2,F460&gt;=3),"At Risk",AND(E460&lt;=2,F460&lt;=2,G460&lt;=2),"Lost",AND(E460&gt;=4,F460&lt;=2),"New/Promising",TRUE,"Needs Attention")</f>
        <v>At Risk</v>
      </c>
      <c r="I460" s="3" t="str">
        <f t="shared" si="11"/>
        <v>Churned</v>
      </c>
      <c r="J460" s="3" t="str">
        <f>_xlfn.XLOOKUP(A460,'Country_Lookup'!$D:$D,'Country_Lookup'!$E:$E)</f>
        <v>Netherlands</v>
      </c>
    </row>
    <row r="461" spans="1:10" x14ac:dyDescent="0.3">
      <c r="A461">
        <v>12806</v>
      </c>
      <c r="B461">
        <v>435</v>
      </c>
      <c r="C461">
        <v>4</v>
      </c>
      <c r="D461">
        <v>2878.9599999999991</v>
      </c>
      <c r="E461" cm="1">
        <f t="array" ref="E461">_xlfn.IFS(B461&lt;=PERCENTILE($B$3:$B$5882,0.2),5,B461&lt;=PERCENTILE($B$3:$B$5882,0.4),4,B461&lt;=PERCENTILE($B$3:$B$5882,0.6),3,B461&lt;=PERCENTILE($B$3:$B$5882,0.8),2,TRUE,1)</f>
        <v>1</v>
      </c>
      <c r="F461" cm="1">
        <f t="array" ref="F461">_xlfn.IFS(C461&lt;=PERCENTILE($C$3:$C$5882,0.2),1,C461&lt;=PERCENTILE($C$3:$C$5882,0.4),2,C461&lt;=PERCENTILE($C$3:$C$5882,0.6),3,C461&lt;=PERCENTILE($C$3:$C$5882,0.8),4,TRUE,5)</f>
        <v>3</v>
      </c>
      <c r="G461" cm="1">
        <f t="array" ref="G461">_xlfn.IFS(D461&lt;=PERCENTILE($D$3:$D$5882,0.2),1,D461&lt;=PERCENTILE($D$3:$D$5882,0.4),2,D461&lt;=PERCENTILE($D$3:$D$5882,0.6),3,D461&lt;=PERCENTILE($D$3:$D$5882,0.8),4,TRUE,5)</f>
        <v>4</v>
      </c>
      <c r="H461" s="3" t="str" cm="1">
        <f t="array" ref="H461">_xlfn.IFS(AND(E461&gt;=4,F461&gt;=4,G461&gt;=4),"Champions",AND(E461&gt;=3,F461&gt;=3,G461&gt;=3),"Loyal Customers",AND(E461&lt;=2,F461&gt;=3),"At Risk",AND(E461&lt;=2,F461&lt;=2,G461&lt;=2),"Lost",AND(E461&gt;=4,F461&lt;=2),"New/Promising",TRUE,"Needs Attention")</f>
        <v>At Risk</v>
      </c>
      <c r="I461" s="3" t="str">
        <f t="shared" si="11"/>
        <v>Churned</v>
      </c>
      <c r="J461" s="3" t="str">
        <f>_xlfn.XLOOKUP(A461,'Country_Lookup'!$D:$D,'Country_Lookup'!$E:$E)</f>
        <v>Netherlands</v>
      </c>
    </row>
    <row r="462" spans="1:10" x14ac:dyDescent="0.3">
      <c r="A462">
        <v>12807</v>
      </c>
      <c r="B462">
        <v>383</v>
      </c>
      <c r="C462">
        <v>1</v>
      </c>
      <c r="D462">
        <v>330.35</v>
      </c>
      <c r="E462" cm="1">
        <f t="array" ref="E462">_xlfn.IFS(B462&lt;=PERCENTILE($B$3:$B$5882,0.2),5,B462&lt;=PERCENTILE($B$3:$B$5882,0.4),4,B462&lt;=PERCENTILE($B$3:$B$5882,0.6),3,B462&lt;=PERCENTILE($B$3:$B$5882,0.8),2,TRUE,1)</f>
        <v>2</v>
      </c>
      <c r="F462" cm="1">
        <f t="array" ref="F462">_xlfn.IFS(C462&lt;=PERCENTILE($C$3:$C$5882,0.2),1,C462&lt;=PERCENTILE($C$3:$C$5882,0.4),2,C462&lt;=PERCENTILE($C$3:$C$5882,0.6),3,C462&lt;=PERCENTILE($C$3:$C$5882,0.8),4,TRUE,5)</f>
        <v>1</v>
      </c>
      <c r="G462" cm="1">
        <f t="array" ref="G462">_xlfn.IFS(D462&lt;=PERCENTILE($D$3:$D$5882,0.2),1,D462&lt;=PERCENTILE($D$3:$D$5882,0.4),2,D462&lt;=PERCENTILE($D$3:$D$5882,0.6),3,D462&lt;=PERCENTILE($D$3:$D$5882,0.8),4,TRUE,5)</f>
        <v>2</v>
      </c>
      <c r="H462" s="3" t="str" cm="1">
        <f t="array" ref="H462">_xlfn.IFS(AND(E462&gt;=4,F462&gt;=4,G462&gt;=4),"Champions",AND(E462&gt;=3,F462&gt;=3,G462&gt;=3),"Loyal Customers",AND(E462&lt;=2,F462&gt;=3),"At Risk",AND(E462&lt;=2,F462&lt;=2,G462&lt;=2),"Lost",AND(E462&gt;=4,F462&lt;=2),"New/Promising",TRUE,"Needs Attention")</f>
        <v>Lost</v>
      </c>
      <c r="I462" s="3" t="str">
        <f t="shared" si="11"/>
        <v>Churned</v>
      </c>
      <c r="J462" s="3" t="str">
        <f>_xlfn.XLOOKUP(A462,'Country_Lookup'!$D:$D,'Country_Lookup'!$E:$E)</f>
        <v>Sweden</v>
      </c>
    </row>
    <row r="463" spans="1:10" x14ac:dyDescent="0.3">
      <c r="A463">
        <v>12808</v>
      </c>
      <c r="B463">
        <v>36</v>
      </c>
      <c r="C463">
        <v>5</v>
      </c>
      <c r="D463">
        <v>906.09999999999923</v>
      </c>
      <c r="E463" cm="1">
        <f t="array" ref="E463">_xlfn.IFS(B463&lt;=PERCENTILE($B$3:$B$5882,0.2),5,B463&lt;=PERCENTILE($B$3:$B$5882,0.4),4,B463&lt;=PERCENTILE($B$3:$B$5882,0.6),3,B463&lt;=PERCENTILE($B$3:$B$5882,0.8),2,TRUE,1)</f>
        <v>4</v>
      </c>
      <c r="F463" cm="1">
        <f t="array" ref="F463">_xlfn.IFS(C463&lt;=PERCENTILE($C$3:$C$5882,0.2),1,C463&lt;=PERCENTILE($C$3:$C$5882,0.4),2,C463&lt;=PERCENTILE($C$3:$C$5882,0.6),3,C463&lt;=PERCENTILE($C$3:$C$5882,0.8),4,TRUE,5)</f>
        <v>4</v>
      </c>
      <c r="G463" cm="1">
        <f t="array" ref="G463">_xlfn.IFS(D463&lt;=PERCENTILE($D$3:$D$5882,0.2),1,D463&lt;=PERCENTILE($D$3:$D$5882,0.4),2,D463&lt;=PERCENTILE($D$3:$D$5882,0.6),3,D463&lt;=PERCENTILE($D$3:$D$5882,0.8),4,TRUE,5)</f>
        <v>3</v>
      </c>
      <c r="H463" s="3" t="str" cm="1">
        <f t="array" ref="H463">_xlfn.IFS(AND(E463&gt;=4,F463&gt;=4,G463&gt;=4),"Champions",AND(E463&gt;=3,F463&gt;=3,G463&gt;=3),"Loyal Customers",AND(E463&lt;=2,F463&gt;=3),"At Risk",AND(E463&lt;=2,F463&lt;=2,G463&lt;=2),"Lost",AND(E463&gt;=4,F463&lt;=2),"New/Promising",TRUE,"Needs Attention")</f>
        <v>Loyal Customers</v>
      </c>
      <c r="I463" s="3" t="str">
        <f t="shared" si="11"/>
        <v>Active</v>
      </c>
      <c r="J463" s="3" t="str">
        <f>_xlfn.XLOOKUP(A463,'Country_Lookup'!$D:$D,'Country_Lookup'!$E:$E)</f>
        <v>Portugal</v>
      </c>
    </row>
    <row r="464" spans="1:10" x14ac:dyDescent="0.3">
      <c r="A464">
        <v>12809</v>
      </c>
      <c r="B464">
        <v>177</v>
      </c>
      <c r="C464">
        <v>3</v>
      </c>
      <c r="D464">
        <v>1755.9400000000019</v>
      </c>
      <c r="E464" cm="1">
        <f t="array" ref="E464">_xlfn.IFS(B464&lt;=PERCENTILE($B$3:$B$5882,0.2),5,B464&lt;=PERCENTILE($B$3:$B$5882,0.4),4,B464&lt;=PERCENTILE($B$3:$B$5882,0.6),3,B464&lt;=PERCENTILE($B$3:$B$5882,0.8),2,TRUE,1)</f>
        <v>3</v>
      </c>
      <c r="F464" cm="1">
        <f t="array" ref="F464">_xlfn.IFS(C464&lt;=PERCENTILE($C$3:$C$5882,0.2),1,C464&lt;=PERCENTILE($C$3:$C$5882,0.4),2,C464&lt;=PERCENTILE($C$3:$C$5882,0.6),3,C464&lt;=PERCENTILE($C$3:$C$5882,0.8),4,TRUE,5)</f>
        <v>3</v>
      </c>
      <c r="G464" cm="1">
        <f t="array" ref="G464">_xlfn.IFS(D464&lt;=PERCENTILE($D$3:$D$5882,0.2),1,D464&lt;=PERCENTILE($D$3:$D$5882,0.4),2,D464&lt;=PERCENTILE($D$3:$D$5882,0.6),3,D464&lt;=PERCENTILE($D$3:$D$5882,0.8),4,TRUE,5)</f>
        <v>4</v>
      </c>
      <c r="H464" s="3" t="str" cm="1">
        <f t="array" ref="H464">_xlfn.IFS(AND(E464&gt;=4,F464&gt;=4,G464&gt;=4),"Champions",AND(E464&gt;=3,F464&gt;=3,G464&gt;=3),"Loyal Customers",AND(E464&lt;=2,F464&gt;=3),"At Risk",AND(E464&lt;=2,F464&lt;=2,G464&lt;=2),"Lost",AND(E464&gt;=4,F464&lt;=2),"New/Promising",TRUE,"Needs Attention")</f>
        <v>Loyal Customers</v>
      </c>
      <c r="I464" s="3" t="str">
        <f t="shared" si="11"/>
        <v>Churned</v>
      </c>
      <c r="J464" s="3" t="str">
        <f>_xlfn.XLOOKUP(A464,'Country_Lookup'!$D:$D,'Country_Lookup'!$E:$E)</f>
        <v>Portugal</v>
      </c>
    </row>
    <row r="465" spans="1:10" x14ac:dyDescent="0.3">
      <c r="A465">
        <v>12810</v>
      </c>
      <c r="B465">
        <v>534</v>
      </c>
      <c r="C465">
        <v>2</v>
      </c>
      <c r="D465">
        <v>534.9899999999999</v>
      </c>
      <c r="E465" cm="1">
        <f t="array" ref="E465">_xlfn.IFS(B465&lt;=PERCENTILE($B$3:$B$5882,0.2),5,B465&lt;=PERCENTILE($B$3:$B$5882,0.4),4,B465&lt;=PERCENTILE($B$3:$B$5882,0.6),3,B465&lt;=PERCENTILE($B$3:$B$5882,0.8),2,TRUE,1)</f>
        <v>1</v>
      </c>
      <c r="F465" cm="1">
        <f t="array" ref="F465">_xlfn.IFS(C465&lt;=PERCENTILE($C$3:$C$5882,0.2),1,C465&lt;=PERCENTILE($C$3:$C$5882,0.4),2,C465&lt;=PERCENTILE($C$3:$C$5882,0.6),3,C465&lt;=PERCENTILE($C$3:$C$5882,0.8),4,TRUE,5)</f>
        <v>2</v>
      </c>
      <c r="G465" cm="1">
        <f t="array" ref="G465">_xlfn.IFS(D465&lt;=PERCENTILE($D$3:$D$5882,0.2),1,D465&lt;=PERCENTILE($D$3:$D$5882,0.4),2,D465&lt;=PERCENTILE($D$3:$D$5882,0.6),3,D465&lt;=PERCENTILE($D$3:$D$5882,0.8),4,TRUE,5)</f>
        <v>2</v>
      </c>
      <c r="H465" s="3" t="str" cm="1">
        <f t="array" ref="H465">_xlfn.IFS(AND(E465&gt;=4,F465&gt;=4,G465&gt;=4),"Champions",AND(E465&gt;=3,F465&gt;=3,G465&gt;=3),"Loyal Customers",AND(E465&lt;=2,F465&gt;=3),"At Risk",AND(E465&lt;=2,F465&lt;=2,G465&lt;=2),"Lost",AND(E465&gt;=4,F465&lt;=2),"New/Promising",TRUE,"Needs Attention")</f>
        <v>Lost</v>
      </c>
      <c r="I465" s="3" t="str">
        <f t="shared" si="11"/>
        <v>Churned</v>
      </c>
      <c r="J465" s="3" t="str">
        <f>_xlfn.XLOOKUP(A465,'Country_Lookup'!$D:$D,'Country_Lookup'!$E:$E)</f>
        <v>Japan</v>
      </c>
    </row>
    <row r="466" spans="1:10" x14ac:dyDescent="0.3">
      <c r="A466">
        <v>12811</v>
      </c>
      <c r="B466">
        <v>260</v>
      </c>
      <c r="C466">
        <v>5</v>
      </c>
      <c r="D466">
        <v>1033.900000000001</v>
      </c>
      <c r="E466" cm="1">
        <f t="array" ref="E466">_xlfn.IFS(B466&lt;=PERCENTILE($B$3:$B$5882,0.2),5,B466&lt;=PERCENTILE($B$3:$B$5882,0.4),4,B466&lt;=PERCENTILE($B$3:$B$5882,0.6),3,B466&lt;=PERCENTILE($B$3:$B$5882,0.8),2,TRUE,1)</f>
        <v>2</v>
      </c>
      <c r="F466" cm="1">
        <f t="array" ref="F466">_xlfn.IFS(C466&lt;=PERCENTILE($C$3:$C$5882,0.2),1,C466&lt;=PERCENTILE($C$3:$C$5882,0.4),2,C466&lt;=PERCENTILE($C$3:$C$5882,0.6),3,C466&lt;=PERCENTILE($C$3:$C$5882,0.8),4,TRUE,5)</f>
        <v>4</v>
      </c>
      <c r="G466" cm="1">
        <f t="array" ref="G466">_xlfn.IFS(D466&lt;=PERCENTILE($D$3:$D$5882,0.2),1,D466&lt;=PERCENTILE($D$3:$D$5882,0.4),2,D466&lt;=PERCENTILE($D$3:$D$5882,0.6),3,D466&lt;=PERCENTILE($D$3:$D$5882,0.8),4,TRUE,5)</f>
        <v>3</v>
      </c>
      <c r="H466" s="3" t="str" cm="1">
        <f t="array" ref="H466">_xlfn.IFS(AND(E466&gt;=4,F466&gt;=4,G466&gt;=4),"Champions",AND(E466&gt;=3,F466&gt;=3,G466&gt;=3),"Loyal Customers",AND(E466&lt;=2,F466&gt;=3),"At Risk",AND(E466&lt;=2,F466&lt;=2,G466&lt;=2),"Lost",AND(E466&gt;=4,F466&lt;=2),"New/Promising",TRUE,"Needs Attention")</f>
        <v>At Risk</v>
      </c>
      <c r="I466" s="3" t="str">
        <f t="shared" si="11"/>
        <v>Churned</v>
      </c>
      <c r="J466" s="3" t="str">
        <f>_xlfn.XLOOKUP(A466,'Country_Lookup'!$D:$D,'Country_Lookup'!$E:$E)</f>
        <v>Portugal</v>
      </c>
    </row>
    <row r="467" spans="1:10" x14ac:dyDescent="0.3">
      <c r="A467">
        <v>12812</v>
      </c>
      <c r="B467">
        <v>44</v>
      </c>
      <c r="C467">
        <v>1</v>
      </c>
      <c r="D467">
        <v>229.6399999999999</v>
      </c>
      <c r="E467" cm="1">
        <f t="array" ref="E467">_xlfn.IFS(B467&lt;=PERCENTILE($B$3:$B$5882,0.2),5,B467&lt;=PERCENTILE($B$3:$B$5882,0.4),4,B467&lt;=PERCENTILE($B$3:$B$5882,0.6),3,B467&lt;=PERCENTILE($B$3:$B$5882,0.8),2,TRUE,1)</f>
        <v>4</v>
      </c>
      <c r="F467" cm="1">
        <f t="array" ref="F467">_xlfn.IFS(C467&lt;=PERCENTILE($C$3:$C$5882,0.2),1,C467&lt;=PERCENTILE($C$3:$C$5882,0.4),2,C467&lt;=PERCENTILE($C$3:$C$5882,0.6),3,C467&lt;=PERCENTILE($C$3:$C$5882,0.8),4,TRUE,5)</f>
        <v>1</v>
      </c>
      <c r="G467" cm="1">
        <f t="array" ref="G467">_xlfn.IFS(D467&lt;=PERCENTILE($D$3:$D$5882,0.2),1,D467&lt;=PERCENTILE($D$3:$D$5882,0.4),2,D467&lt;=PERCENTILE($D$3:$D$5882,0.6),3,D467&lt;=PERCENTILE($D$3:$D$5882,0.8),4,TRUE,5)</f>
        <v>1</v>
      </c>
      <c r="H467" s="3" t="str" cm="1">
        <f t="array" ref="H467">_xlfn.IFS(AND(E467&gt;=4,F467&gt;=4,G467&gt;=4),"Champions",AND(E467&gt;=3,F467&gt;=3,G467&gt;=3),"Loyal Customers",AND(E467&lt;=2,F467&gt;=3),"At Risk",AND(E467&lt;=2,F467&lt;=2,G467&lt;=2),"Lost",AND(E467&gt;=4,F467&lt;=2),"New/Promising",TRUE,"Needs Attention")</f>
        <v>New/Promising</v>
      </c>
      <c r="I467" s="3" t="str">
        <f t="shared" si="11"/>
        <v>Active</v>
      </c>
      <c r="J467" s="3" t="str">
        <f>_xlfn.XLOOKUP(A467,'Country_Lookup'!$D:$D,'Country_Lookup'!$E:$E)</f>
        <v>Japan</v>
      </c>
    </row>
    <row r="468" spans="1:10" x14ac:dyDescent="0.3">
      <c r="A468">
        <v>12813</v>
      </c>
      <c r="B468">
        <v>501</v>
      </c>
      <c r="C468">
        <v>3</v>
      </c>
      <c r="D468">
        <v>1687.8000000000015</v>
      </c>
      <c r="E468" cm="1">
        <f t="array" ref="E468">_xlfn.IFS(B468&lt;=PERCENTILE($B$3:$B$5882,0.2),5,B468&lt;=PERCENTILE($B$3:$B$5882,0.4),4,B468&lt;=PERCENTILE($B$3:$B$5882,0.6),3,B468&lt;=PERCENTILE($B$3:$B$5882,0.8),2,TRUE,1)</f>
        <v>1</v>
      </c>
      <c r="F468" cm="1">
        <f t="array" ref="F468">_xlfn.IFS(C468&lt;=PERCENTILE($C$3:$C$5882,0.2),1,C468&lt;=PERCENTILE($C$3:$C$5882,0.4),2,C468&lt;=PERCENTILE($C$3:$C$5882,0.6),3,C468&lt;=PERCENTILE($C$3:$C$5882,0.8),4,TRUE,5)</f>
        <v>3</v>
      </c>
      <c r="G468" cm="1">
        <f t="array" ref="G468">_xlfn.IFS(D468&lt;=PERCENTILE($D$3:$D$5882,0.2),1,D468&lt;=PERCENTILE($D$3:$D$5882,0.4),2,D468&lt;=PERCENTILE($D$3:$D$5882,0.6),3,D468&lt;=PERCENTILE($D$3:$D$5882,0.8),4,TRUE,5)</f>
        <v>4</v>
      </c>
      <c r="H468" s="3" t="str" cm="1">
        <f t="array" ref="H468">_xlfn.IFS(AND(E468&gt;=4,F468&gt;=4,G468&gt;=4),"Champions",AND(E468&gt;=3,F468&gt;=3,G468&gt;=3),"Loyal Customers",AND(E468&lt;=2,F468&gt;=3),"At Risk",AND(E468&lt;=2,F468&lt;=2,G468&lt;=2),"Lost",AND(E468&gt;=4,F468&lt;=2),"New/Promising",TRUE,"Needs Attention")</f>
        <v>At Risk</v>
      </c>
      <c r="I468" s="3" t="str">
        <f t="shared" si="11"/>
        <v>Churned</v>
      </c>
      <c r="J468" s="3" t="str">
        <f>_xlfn.XLOOKUP(A468,'Country_Lookup'!$D:$D,'Country_Lookup'!$E:$E)</f>
        <v>Netherlands</v>
      </c>
    </row>
    <row r="469" spans="1:10" x14ac:dyDescent="0.3">
      <c r="A469">
        <v>12814</v>
      </c>
      <c r="B469">
        <v>101</v>
      </c>
      <c r="C469">
        <v>1</v>
      </c>
      <c r="D469">
        <v>125.92</v>
      </c>
      <c r="E469" cm="1">
        <f t="array" ref="E469">_xlfn.IFS(B469&lt;=PERCENTILE($B$3:$B$5882,0.2),5,B469&lt;=PERCENTILE($B$3:$B$5882,0.4),4,B469&lt;=PERCENTILE($B$3:$B$5882,0.6),3,B469&lt;=PERCENTILE($B$3:$B$5882,0.8),2,TRUE,1)</f>
        <v>3</v>
      </c>
      <c r="F469" cm="1">
        <f t="array" ref="F469">_xlfn.IFS(C469&lt;=PERCENTILE($C$3:$C$5882,0.2),1,C469&lt;=PERCENTILE($C$3:$C$5882,0.4),2,C469&lt;=PERCENTILE($C$3:$C$5882,0.6),3,C469&lt;=PERCENTILE($C$3:$C$5882,0.8),4,TRUE,5)</f>
        <v>1</v>
      </c>
      <c r="G469" cm="1">
        <f t="array" ref="G469">_xlfn.IFS(D469&lt;=PERCENTILE($D$3:$D$5882,0.2),1,D469&lt;=PERCENTILE($D$3:$D$5882,0.4),2,D469&lt;=PERCENTILE($D$3:$D$5882,0.6),3,D469&lt;=PERCENTILE($D$3:$D$5882,0.8),4,TRUE,5)</f>
        <v>1</v>
      </c>
      <c r="H469" s="3" t="str" cm="1">
        <f t="array" ref="H469">_xlfn.IFS(AND(E469&gt;=4,F469&gt;=4,G469&gt;=4),"Champions",AND(E469&gt;=3,F469&gt;=3,G469&gt;=3),"Loyal Customers",AND(E469&lt;=2,F469&gt;=3),"At Risk",AND(E469&lt;=2,F469&lt;=2,G469&lt;=2),"Lost",AND(E469&gt;=4,F469&lt;=2),"New/Promising",TRUE,"Needs Attention")</f>
        <v>Needs Attention</v>
      </c>
      <c r="I469" s="3" t="str">
        <f t="shared" si="11"/>
        <v>Churned</v>
      </c>
      <c r="J469" s="3" t="str">
        <f>_xlfn.XLOOKUP(A469,'Country_Lookup'!$D:$D,'Country_Lookup'!$E:$E)</f>
        <v>Poland</v>
      </c>
    </row>
    <row r="470" spans="1:10" x14ac:dyDescent="0.3">
      <c r="A470">
        <v>12815</v>
      </c>
      <c r="B470">
        <v>147</v>
      </c>
      <c r="C470">
        <v>2</v>
      </c>
      <c r="D470">
        <v>1063.4599999999996</v>
      </c>
      <c r="E470" cm="1">
        <f t="array" ref="E470">_xlfn.IFS(B470&lt;=PERCENTILE($B$3:$B$5882,0.2),5,B470&lt;=PERCENTILE($B$3:$B$5882,0.4),4,B470&lt;=PERCENTILE($B$3:$B$5882,0.6),3,B470&lt;=PERCENTILE($B$3:$B$5882,0.8),2,TRUE,1)</f>
        <v>3</v>
      </c>
      <c r="F470" cm="1">
        <f t="array" ref="F470">_xlfn.IFS(C470&lt;=PERCENTILE($C$3:$C$5882,0.2),1,C470&lt;=PERCENTILE($C$3:$C$5882,0.4),2,C470&lt;=PERCENTILE($C$3:$C$5882,0.6),3,C470&lt;=PERCENTILE($C$3:$C$5882,0.8),4,TRUE,5)</f>
        <v>2</v>
      </c>
      <c r="G470" cm="1">
        <f t="array" ref="G470">_xlfn.IFS(D470&lt;=PERCENTILE($D$3:$D$5882,0.2),1,D470&lt;=PERCENTILE($D$3:$D$5882,0.4),2,D470&lt;=PERCENTILE($D$3:$D$5882,0.6),3,D470&lt;=PERCENTILE($D$3:$D$5882,0.8),4,TRUE,5)</f>
        <v>3</v>
      </c>
      <c r="H470" s="3" t="str" cm="1">
        <f t="array" ref="H470">_xlfn.IFS(AND(E470&gt;=4,F470&gt;=4,G470&gt;=4),"Champions",AND(E470&gt;=3,F470&gt;=3,G470&gt;=3),"Loyal Customers",AND(E470&lt;=2,F470&gt;=3),"At Risk",AND(E470&lt;=2,F470&lt;=2,G470&lt;=2),"Lost",AND(E470&gt;=4,F470&lt;=2),"New/Promising",TRUE,"Needs Attention")</f>
        <v>Needs Attention</v>
      </c>
      <c r="I470" s="3" t="str">
        <f t="shared" si="11"/>
        <v>Churned</v>
      </c>
      <c r="J470" s="3" t="str">
        <f>_xlfn.XLOOKUP(A470,'Country_Lookup'!$D:$D,'Country_Lookup'!$E:$E)</f>
        <v>Poland</v>
      </c>
    </row>
    <row r="471" spans="1:10" x14ac:dyDescent="0.3">
      <c r="A471">
        <v>12816</v>
      </c>
      <c r="B471">
        <v>95</v>
      </c>
      <c r="C471">
        <v>2</v>
      </c>
      <c r="D471">
        <v>572.20000000000027</v>
      </c>
      <c r="E471" cm="1">
        <f t="array" ref="E471">_xlfn.IFS(B471&lt;=PERCENTILE($B$3:$B$5882,0.2),5,B471&lt;=PERCENTILE($B$3:$B$5882,0.4),4,B471&lt;=PERCENTILE($B$3:$B$5882,0.6),3,B471&lt;=PERCENTILE($B$3:$B$5882,0.8),2,TRUE,1)</f>
        <v>3</v>
      </c>
      <c r="F471" cm="1">
        <f t="array" ref="F471">_xlfn.IFS(C471&lt;=PERCENTILE($C$3:$C$5882,0.2),1,C471&lt;=PERCENTILE($C$3:$C$5882,0.4),2,C471&lt;=PERCENTILE($C$3:$C$5882,0.6),3,C471&lt;=PERCENTILE($C$3:$C$5882,0.8),4,TRUE,5)</f>
        <v>2</v>
      </c>
      <c r="G471" cm="1">
        <f t="array" ref="G471">_xlfn.IFS(D471&lt;=PERCENTILE($D$3:$D$5882,0.2),1,D471&lt;=PERCENTILE($D$3:$D$5882,0.4),2,D471&lt;=PERCENTILE($D$3:$D$5882,0.6),3,D471&lt;=PERCENTILE($D$3:$D$5882,0.8),4,TRUE,5)</f>
        <v>2</v>
      </c>
      <c r="H471" s="3" t="str" cm="1">
        <f t="array" ref="H471">_xlfn.IFS(AND(E471&gt;=4,F471&gt;=4,G471&gt;=4),"Champions",AND(E471&gt;=3,F471&gt;=3,G471&gt;=3),"Loyal Customers",AND(E471&lt;=2,F471&gt;=3),"At Risk",AND(E471&lt;=2,F471&lt;=2,G471&lt;=2),"Lost",AND(E471&gt;=4,F471&lt;=2),"New/Promising",TRUE,"Needs Attention")</f>
        <v>Needs Attention</v>
      </c>
      <c r="I471" s="3" t="str">
        <f t="shared" si="11"/>
        <v>Churned</v>
      </c>
      <c r="J471" s="3" t="str">
        <f>_xlfn.XLOOKUP(A471,'Country_Lookup'!$D:$D,'Country_Lookup'!$E:$E)</f>
        <v>Poland</v>
      </c>
    </row>
    <row r="472" spans="1:10" x14ac:dyDescent="0.3">
      <c r="A472">
        <v>12817</v>
      </c>
      <c r="B472">
        <v>281</v>
      </c>
      <c r="C472">
        <v>3</v>
      </c>
      <c r="D472">
        <v>690.97999999999968</v>
      </c>
      <c r="E472" cm="1">
        <f t="array" ref="E472">_xlfn.IFS(B472&lt;=PERCENTILE($B$3:$B$5882,0.2),5,B472&lt;=PERCENTILE($B$3:$B$5882,0.4),4,B472&lt;=PERCENTILE($B$3:$B$5882,0.6),3,B472&lt;=PERCENTILE($B$3:$B$5882,0.8),2,TRUE,1)</f>
        <v>2</v>
      </c>
      <c r="F472" cm="1">
        <f t="array" ref="F472">_xlfn.IFS(C472&lt;=PERCENTILE($C$3:$C$5882,0.2),1,C472&lt;=PERCENTILE($C$3:$C$5882,0.4),2,C472&lt;=PERCENTILE($C$3:$C$5882,0.6),3,C472&lt;=PERCENTILE($C$3:$C$5882,0.8),4,TRUE,5)</f>
        <v>3</v>
      </c>
      <c r="G472" cm="1">
        <f t="array" ref="G472">_xlfn.IFS(D472&lt;=PERCENTILE($D$3:$D$5882,0.2),1,D472&lt;=PERCENTILE($D$3:$D$5882,0.4),2,D472&lt;=PERCENTILE($D$3:$D$5882,0.6),3,D472&lt;=PERCENTILE($D$3:$D$5882,0.8),4,TRUE,5)</f>
        <v>3</v>
      </c>
      <c r="H472" s="3" t="str" cm="1">
        <f t="array" ref="H472">_xlfn.IFS(AND(E472&gt;=4,F472&gt;=4,G472&gt;=4),"Champions",AND(E472&gt;=3,F472&gt;=3,G472&gt;=3),"Loyal Customers",AND(E472&lt;=2,F472&gt;=3),"At Risk",AND(E472&lt;=2,F472&lt;=2,G472&lt;=2),"Lost",AND(E472&gt;=4,F472&lt;=2),"New/Promising",TRUE,"Needs Attention")</f>
        <v>At Risk</v>
      </c>
      <c r="I472" s="3" t="str">
        <f t="shared" si="11"/>
        <v>Churned</v>
      </c>
      <c r="J472" s="3" t="str">
        <f>_xlfn.XLOOKUP(A472,'Country_Lookup'!$D:$D,'Country_Lookup'!$E:$E)</f>
        <v>Austria</v>
      </c>
    </row>
    <row r="473" spans="1:10" x14ac:dyDescent="0.3">
      <c r="A473">
        <v>12818</v>
      </c>
      <c r="B473">
        <v>261</v>
      </c>
      <c r="C473">
        <v>1</v>
      </c>
      <c r="D473">
        <v>1542.0800000000004</v>
      </c>
      <c r="E473" cm="1">
        <f t="array" ref="E473">_xlfn.IFS(B473&lt;=PERCENTILE($B$3:$B$5882,0.2),5,B473&lt;=PERCENTILE($B$3:$B$5882,0.4),4,B473&lt;=PERCENTILE($B$3:$B$5882,0.6),3,B473&lt;=PERCENTILE($B$3:$B$5882,0.8),2,TRUE,1)</f>
        <v>2</v>
      </c>
      <c r="F473" cm="1">
        <f t="array" ref="F473">_xlfn.IFS(C473&lt;=PERCENTILE($C$3:$C$5882,0.2),1,C473&lt;=PERCENTILE($C$3:$C$5882,0.4),2,C473&lt;=PERCENTILE($C$3:$C$5882,0.6),3,C473&lt;=PERCENTILE($C$3:$C$5882,0.8),4,TRUE,5)</f>
        <v>1</v>
      </c>
      <c r="G473" cm="1">
        <f t="array" ref="G473">_xlfn.IFS(D473&lt;=PERCENTILE($D$3:$D$5882,0.2),1,D473&lt;=PERCENTILE($D$3:$D$5882,0.4),2,D473&lt;=PERCENTILE($D$3:$D$5882,0.6),3,D473&lt;=PERCENTILE($D$3:$D$5882,0.8),4,TRUE,5)</f>
        <v>4</v>
      </c>
      <c r="H473" s="3" t="str" cm="1">
        <f t="array" ref="H473">_xlfn.IFS(AND(E473&gt;=4,F473&gt;=4,G473&gt;=4),"Champions",AND(E473&gt;=3,F473&gt;=3,G473&gt;=3),"Loyal Customers",AND(E473&lt;=2,F473&gt;=3),"At Risk",AND(E473&lt;=2,F473&lt;=2,G473&lt;=2),"Lost",AND(E473&gt;=4,F473&lt;=2),"New/Promising",TRUE,"Needs Attention")</f>
        <v>Needs Attention</v>
      </c>
      <c r="I473" s="3" t="str">
        <f t="shared" si="11"/>
        <v>Churned</v>
      </c>
      <c r="J473" s="3" t="str">
        <f>_xlfn.XLOOKUP(A473,'Country_Lookup'!$D:$D,'Country_Lookup'!$E:$E)</f>
        <v>Austria</v>
      </c>
    </row>
    <row r="474" spans="1:10" x14ac:dyDescent="0.3">
      <c r="A474">
        <v>12819</v>
      </c>
      <c r="B474">
        <v>458</v>
      </c>
      <c r="C474">
        <v>1</v>
      </c>
      <c r="D474">
        <v>540.51999999999987</v>
      </c>
      <c r="E474" cm="1">
        <f t="array" ref="E474">_xlfn.IFS(B474&lt;=PERCENTILE($B$3:$B$5882,0.2),5,B474&lt;=PERCENTILE($B$3:$B$5882,0.4),4,B474&lt;=PERCENTILE($B$3:$B$5882,0.6),3,B474&lt;=PERCENTILE($B$3:$B$5882,0.8),2,TRUE,1)</f>
        <v>1</v>
      </c>
      <c r="F474" cm="1">
        <f t="array" ref="F474">_xlfn.IFS(C474&lt;=PERCENTILE($C$3:$C$5882,0.2),1,C474&lt;=PERCENTILE($C$3:$C$5882,0.4),2,C474&lt;=PERCENTILE($C$3:$C$5882,0.6),3,C474&lt;=PERCENTILE($C$3:$C$5882,0.8),4,TRUE,5)</f>
        <v>1</v>
      </c>
      <c r="G474" cm="1">
        <f t="array" ref="G474">_xlfn.IFS(D474&lt;=PERCENTILE($D$3:$D$5882,0.2),1,D474&lt;=PERCENTILE($D$3:$D$5882,0.4),2,D474&lt;=PERCENTILE($D$3:$D$5882,0.6),3,D474&lt;=PERCENTILE($D$3:$D$5882,0.8),4,TRUE,5)</f>
        <v>2</v>
      </c>
      <c r="H474" s="3" t="str" cm="1">
        <f t="array" ref="H474">_xlfn.IFS(AND(E474&gt;=4,F474&gt;=4,G474&gt;=4),"Champions",AND(E474&gt;=3,F474&gt;=3,G474&gt;=3),"Loyal Customers",AND(E474&lt;=2,F474&gt;=3),"At Risk",AND(E474&lt;=2,F474&lt;=2,G474&lt;=2),"Lost",AND(E474&gt;=4,F474&lt;=2),"New/Promising",TRUE,"Needs Attention")</f>
        <v>Lost</v>
      </c>
      <c r="I474" s="3" t="str">
        <f t="shared" si="11"/>
        <v>Churned</v>
      </c>
      <c r="J474" s="3" t="str">
        <f>_xlfn.XLOOKUP(A474,'Country_Lookup'!$D:$D,'Country_Lookup'!$E:$E)</f>
        <v>United Kingdom</v>
      </c>
    </row>
    <row r="475" spans="1:10" x14ac:dyDescent="0.3">
      <c r="A475">
        <v>12820</v>
      </c>
      <c r="B475">
        <v>3</v>
      </c>
      <c r="C475">
        <v>11</v>
      </c>
      <c r="D475">
        <v>2689.5200000000045</v>
      </c>
      <c r="E475" cm="1">
        <f t="array" ref="E475">_xlfn.IFS(B475&lt;=PERCENTILE($B$3:$B$5882,0.2),5,B475&lt;=PERCENTILE($B$3:$B$5882,0.4),4,B475&lt;=PERCENTILE($B$3:$B$5882,0.6),3,B475&lt;=PERCENTILE($B$3:$B$5882,0.8),2,TRUE,1)</f>
        <v>5</v>
      </c>
      <c r="F475" cm="1">
        <f t="array" ref="F475">_xlfn.IFS(C475&lt;=PERCENTILE($C$3:$C$5882,0.2),1,C475&lt;=PERCENTILE($C$3:$C$5882,0.4),2,C475&lt;=PERCENTILE($C$3:$C$5882,0.6),3,C475&lt;=PERCENTILE($C$3:$C$5882,0.8),4,TRUE,5)</f>
        <v>5</v>
      </c>
      <c r="G475" cm="1">
        <f t="array" ref="G475">_xlfn.IFS(D475&lt;=PERCENTILE($D$3:$D$5882,0.2),1,D475&lt;=PERCENTILE($D$3:$D$5882,0.4),2,D475&lt;=PERCENTILE($D$3:$D$5882,0.6),3,D475&lt;=PERCENTILE($D$3:$D$5882,0.8),4,TRUE,5)</f>
        <v>4</v>
      </c>
      <c r="H475" s="3" t="str" cm="1">
        <f t="array" ref="H475">_xlfn.IFS(AND(E475&gt;=4,F475&gt;=4,G475&gt;=4),"Champions",AND(E475&gt;=3,F475&gt;=3,G475&gt;=3),"Loyal Customers",AND(E475&lt;=2,F475&gt;=3),"At Risk",AND(E475&lt;=2,F475&lt;=2,G475&lt;=2),"Lost",AND(E475&gt;=4,F475&lt;=2),"New/Promising",TRUE,"Needs Attention")</f>
        <v>Champions</v>
      </c>
      <c r="I475" s="3" t="str">
        <f t="shared" si="11"/>
        <v>Active</v>
      </c>
      <c r="J475" s="3" t="str">
        <f>_xlfn.XLOOKUP(A475,'Country_Lookup'!$D:$D,'Country_Lookup'!$E:$E)</f>
        <v>United Kingdom</v>
      </c>
    </row>
    <row r="476" spans="1:10" x14ac:dyDescent="0.3">
      <c r="A476">
        <v>12821</v>
      </c>
      <c r="B476">
        <v>214</v>
      </c>
      <c r="C476">
        <v>2</v>
      </c>
      <c r="D476">
        <v>220.80000000000004</v>
      </c>
      <c r="E476" cm="1">
        <f t="array" ref="E476">_xlfn.IFS(B476&lt;=PERCENTILE($B$3:$B$5882,0.2),5,B476&lt;=PERCENTILE($B$3:$B$5882,0.4),4,B476&lt;=PERCENTILE($B$3:$B$5882,0.6),3,B476&lt;=PERCENTILE($B$3:$B$5882,0.8),2,TRUE,1)</f>
        <v>2</v>
      </c>
      <c r="F476" cm="1">
        <f t="array" ref="F476">_xlfn.IFS(C476&lt;=PERCENTILE($C$3:$C$5882,0.2),1,C476&lt;=PERCENTILE($C$3:$C$5882,0.4),2,C476&lt;=PERCENTILE($C$3:$C$5882,0.6),3,C476&lt;=PERCENTILE($C$3:$C$5882,0.8),4,TRUE,5)</f>
        <v>2</v>
      </c>
      <c r="G476" cm="1">
        <f t="array" ref="G476">_xlfn.IFS(D476&lt;=PERCENTILE($D$3:$D$5882,0.2),1,D476&lt;=PERCENTILE($D$3:$D$5882,0.4),2,D476&lt;=PERCENTILE($D$3:$D$5882,0.6),3,D476&lt;=PERCENTILE($D$3:$D$5882,0.8),4,TRUE,5)</f>
        <v>1</v>
      </c>
      <c r="H476" s="3" t="str" cm="1">
        <f t="array" ref="H476">_xlfn.IFS(AND(E476&gt;=4,F476&gt;=4,G476&gt;=4),"Champions",AND(E476&gt;=3,F476&gt;=3,G476&gt;=3),"Loyal Customers",AND(E476&lt;=2,F476&gt;=3),"At Risk",AND(E476&lt;=2,F476&lt;=2,G476&lt;=2),"Lost",AND(E476&gt;=4,F476&lt;=2),"New/Promising",TRUE,"Needs Attention")</f>
        <v>Lost</v>
      </c>
      <c r="I476" s="3" t="str">
        <f t="shared" si="11"/>
        <v>Churned</v>
      </c>
      <c r="J476" s="3" t="str">
        <f>_xlfn.XLOOKUP(A476,'Country_Lookup'!$D:$D,'Country_Lookup'!$E:$E)</f>
        <v>United Kingdom</v>
      </c>
    </row>
    <row r="477" spans="1:10" x14ac:dyDescent="0.3">
      <c r="A477">
        <v>12822</v>
      </c>
      <c r="B477">
        <v>70</v>
      </c>
      <c r="C477">
        <v>2</v>
      </c>
      <c r="D477">
        <v>948.87999999999954</v>
      </c>
      <c r="E477" cm="1">
        <f t="array" ref="E477">_xlfn.IFS(B477&lt;=PERCENTILE($B$3:$B$5882,0.2),5,B477&lt;=PERCENTILE($B$3:$B$5882,0.4),4,B477&lt;=PERCENTILE($B$3:$B$5882,0.6),3,B477&lt;=PERCENTILE($B$3:$B$5882,0.8),2,TRUE,1)</f>
        <v>3</v>
      </c>
      <c r="F477" cm="1">
        <f t="array" ref="F477">_xlfn.IFS(C477&lt;=PERCENTILE($C$3:$C$5882,0.2),1,C477&lt;=PERCENTILE($C$3:$C$5882,0.4),2,C477&lt;=PERCENTILE($C$3:$C$5882,0.6),3,C477&lt;=PERCENTILE($C$3:$C$5882,0.8),4,TRUE,5)</f>
        <v>2</v>
      </c>
      <c r="G477" cm="1">
        <f t="array" ref="G477">_xlfn.IFS(D477&lt;=PERCENTILE($D$3:$D$5882,0.2),1,D477&lt;=PERCENTILE($D$3:$D$5882,0.4),2,D477&lt;=PERCENTILE($D$3:$D$5882,0.6),3,D477&lt;=PERCENTILE($D$3:$D$5882,0.8),4,TRUE,5)</f>
        <v>3</v>
      </c>
      <c r="H477" s="3" t="str" cm="1">
        <f t="array" ref="H477">_xlfn.IFS(AND(E477&gt;=4,F477&gt;=4,G477&gt;=4),"Champions",AND(E477&gt;=3,F477&gt;=3,G477&gt;=3),"Loyal Customers",AND(E477&lt;=2,F477&gt;=3),"At Risk",AND(E477&lt;=2,F477&lt;=2,G477&lt;=2),"Lost",AND(E477&gt;=4,F477&lt;=2),"New/Promising",TRUE,"Needs Attention")</f>
        <v>Needs Attention</v>
      </c>
      <c r="I477" s="3" t="str">
        <f t="shared" si="11"/>
        <v>Active</v>
      </c>
      <c r="J477" s="3" t="str">
        <f>_xlfn.XLOOKUP(A477,'Country_Lookup'!$D:$D,'Country_Lookup'!$E:$E)</f>
        <v>United Kingdom</v>
      </c>
    </row>
    <row r="478" spans="1:10" x14ac:dyDescent="0.3">
      <c r="A478">
        <v>12823</v>
      </c>
      <c r="B478">
        <v>74</v>
      </c>
      <c r="C478">
        <v>18</v>
      </c>
      <c r="D478">
        <v>6501.5</v>
      </c>
      <c r="E478" cm="1">
        <f t="array" ref="E478">_xlfn.IFS(B478&lt;=PERCENTILE($B$3:$B$5882,0.2),5,B478&lt;=PERCENTILE($B$3:$B$5882,0.4),4,B478&lt;=PERCENTILE($B$3:$B$5882,0.6),3,B478&lt;=PERCENTILE($B$3:$B$5882,0.8),2,TRUE,1)</f>
        <v>3</v>
      </c>
      <c r="F478" cm="1">
        <f t="array" ref="F478">_xlfn.IFS(C478&lt;=PERCENTILE($C$3:$C$5882,0.2),1,C478&lt;=PERCENTILE($C$3:$C$5882,0.4),2,C478&lt;=PERCENTILE($C$3:$C$5882,0.6),3,C478&lt;=PERCENTILE($C$3:$C$5882,0.8),4,TRUE,5)</f>
        <v>5</v>
      </c>
      <c r="G478" cm="1">
        <f t="array" ref="G478">_xlfn.IFS(D478&lt;=PERCENTILE($D$3:$D$5882,0.2),1,D478&lt;=PERCENTILE($D$3:$D$5882,0.4),2,D478&lt;=PERCENTILE($D$3:$D$5882,0.6),3,D478&lt;=PERCENTILE($D$3:$D$5882,0.8),4,TRUE,5)</f>
        <v>5</v>
      </c>
      <c r="H478" s="3" t="str" cm="1">
        <f t="array" ref="H478">_xlfn.IFS(AND(E478&gt;=4,F478&gt;=4,G478&gt;=4),"Champions",AND(E478&gt;=3,F478&gt;=3,G478&gt;=3),"Loyal Customers",AND(E478&lt;=2,F478&gt;=3),"At Risk",AND(E478&lt;=2,F478&lt;=2,G478&lt;=2),"Lost",AND(E478&gt;=4,F478&lt;=2),"New/Promising",TRUE,"Needs Attention")</f>
        <v>Loyal Customers</v>
      </c>
      <c r="I478" s="3" t="str">
        <f t="shared" si="11"/>
        <v>Active</v>
      </c>
      <c r="J478" s="3" t="str">
        <f>_xlfn.XLOOKUP(A478,'Country_Lookup'!$D:$D,'Country_Lookup'!$E:$E)</f>
        <v>United Kingdom</v>
      </c>
    </row>
    <row r="479" spans="1:10" x14ac:dyDescent="0.3">
      <c r="A479">
        <v>12824</v>
      </c>
      <c r="B479">
        <v>59</v>
      </c>
      <c r="C479">
        <v>1</v>
      </c>
      <c r="D479">
        <v>397.12000000000006</v>
      </c>
      <c r="E479" cm="1">
        <f t="array" ref="E479">_xlfn.IFS(B479&lt;=PERCENTILE($B$3:$B$5882,0.2),5,B479&lt;=PERCENTILE($B$3:$B$5882,0.4),4,B479&lt;=PERCENTILE($B$3:$B$5882,0.6),3,B479&lt;=PERCENTILE($B$3:$B$5882,0.8),2,TRUE,1)</f>
        <v>3</v>
      </c>
      <c r="F479" cm="1">
        <f t="array" ref="F479">_xlfn.IFS(C479&lt;=PERCENTILE($C$3:$C$5882,0.2),1,C479&lt;=PERCENTILE($C$3:$C$5882,0.4),2,C479&lt;=PERCENTILE($C$3:$C$5882,0.6),3,C479&lt;=PERCENTILE($C$3:$C$5882,0.8),4,TRUE,5)</f>
        <v>1</v>
      </c>
      <c r="G479" cm="1">
        <f t="array" ref="G479">_xlfn.IFS(D479&lt;=PERCENTILE($D$3:$D$5882,0.2),1,D479&lt;=PERCENTILE($D$3:$D$5882,0.4),2,D479&lt;=PERCENTILE($D$3:$D$5882,0.6),3,D479&lt;=PERCENTILE($D$3:$D$5882,0.8),4,TRUE,5)</f>
        <v>2</v>
      </c>
      <c r="H479" s="3" t="str" cm="1">
        <f t="array" ref="H479">_xlfn.IFS(AND(E479&gt;=4,F479&gt;=4,G479&gt;=4),"Champions",AND(E479&gt;=3,F479&gt;=3,G479&gt;=3),"Loyal Customers",AND(E479&lt;=2,F479&gt;=3),"At Risk",AND(E479&lt;=2,F479&lt;=2,G479&lt;=2),"Lost",AND(E479&gt;=4,F479&lt;=2),"New/Promising",TRUE,"Needs Attention")</f>
        <v>Needs Attention</v>
      </c>
      <c r="I479" s="3" t="str">
        <f t="shared" si="11"/>
        <v>Active</v>
      </c>
      <c r="J479" s="3" t="str">
        <f>_xlfn.XLOOKUP(A479,'Country_Lookup'!$D:$D,'Country_Lookup'!$E:$E)</f>
        <v>United Kingdom</v>
      </c>
    </row>
    <row r="480" spans="1:10" x14ac:dyDescent="0.3">
      <c r="A480">
        <v>12825</v>
      </c>
      <c r="B480">
        <v>521</v>
      </c>
      <c r="C480">
        <v>2</v>
      </c>
      <c r="D480">
        <v>518.63000000000045</v>
      </c>
      <c r="E480" cm="1">
        <f t="array" ref="E480">_xlfn.IFS(B480&lt;=PERCENTILE($B$3:$B$5882,0.2),5,B480&lt;=PERCENTILE($B$3:$B$5882,0.4),4,B480&lt;=PERCENTILE($B$3:$B$5882,0.6),3,B480&lt;=PERCENTILE($B$3:$B$5882,0.8),2,TRUE,1)</f>
        <v>1</v>
      </c>
      <c r="F480" cm="1">
        <f t="array" ref="F480">_xlfn.IFS(C480&lt;=PERCENTILE($C$3:$C$5882,0.2),1,C480&lt;=PERCENTILE($C$3:$C$5882,0.4),2,C480&lt;=PERCENTILE($C$3:$C$5882,0.6),3,C480&lt;=PERCENTILE($C$3:$C$5882,0.8),4,TRUE,5)</f>
        <v>2</v>
      </c>
      <c r="G480" cm="1">
        <f t="array" ref="G480">_xlfn.IFS(D480&lt;=PERCENTILE($D$3:$D$5882,0.2),1,D480&lt;=PERCENTILE($D$3:$D$5882,0.4),2,D480&lt;=PERCENTILE($D$3:$D$5882,0.6),3,D480&lt;=PERCENTILE($D$3:$D$5882,0.8),4,TRUE,5)</f>
        <v>2</v>
      </c>
      <c r="H480" s="3" t="str" cm="1">
        <f t="array" ref="H480">_xlfn.IFS(AND(E480&gt;=4,F480&gt;=4,G480&gt;=4),"Champions",AND(E480&gt;=3,F480&gt;=3,G480&gt;=3),"Loyal Customers",AND(E480&lt;=2,F480&gt;=3),"At Risk",AND(E480&lt;=2,F480&lt;=2,G480&lt;=2),"Lost",AND(E480&gt;=4,F480&lt;=2),"New/Promising",TRUE,"Needs Attention")</f>
        <v>Lost</v>
      </c>
      <c r="I480" s="3" t="str">
        <f t="shared" si="11"/>
        <v>Churned</v>
      </c>
      <c r="J480" s="3" t="str">
        <f>_xlfn.XLOOKUP(A480,'Country_Lookup'!$D:$D,'Country_Lookup'!$E:$E)</f>
        <v>United Kingdom</v>
      </c>
    </row>
    <row r="481" spans="1:10" x14ac:dyDescent="0.3">
      <c r="A481">
        <v>12826</v>
      </c>
      <c r="B481">
        <v>2</v>
      </c>
      <c r="C481">
        <v>12</v>
      </c>
      <c r="D481">
        <v>2955.7499999999995</v>
      </c>
      <c r="E481" cm="1">
        <f t="array" ref="E481">_xlfn.IFS(B481&lt;=PERCENTILE($B$3:$B$5882,0.2),5,B481&lt;=PERCENTILE($B$3:$B$5882,0.4),4,B481&lt;=PERCENTILE($B$3:$B$5882,0.6),3,B481&lt;=PERCENTILE($B$3:$B$5882,0.8),2,TRUE,1)</f>
        <v>5</v>
      </c>
      <c r="F481" cm="1">
        <f t="array" ref="F481">_xlfn.IFS(C481&lt;=PERCENTILE($C$3:$C$5882,0.2),1,C481&lt;=PERCENTILE($C$3:$C$5882,0.4),2,C481&lt;=PERCENTILE($C$3:$C$5882,0.6),3,C481&lt;=PERCENTILE($C$3:$C$5882,0.8),4,TRUE,5)</f>
        <v>5</v>
      </c>
      <c r="G481" cm="1">
        <f t="array" ref="G481">_xlfn.IFS(D481&lt;=PERCENTILE($D$3:$D$5882,0.2),1,D481&lt;=PERCENTILE($D$3:$D$5882,0.4),2,D481&lt;=PERCENTILE($D$3:$D$5882,0.6),3,D481&lt;=PERCENTILE($D$3:$D$5882,0.8),4,TRUE,5)</f>
        <v>4</v>
      </c>
      <c r="H481" s="3" t="str" cm="1">
        <f t="array" ref="H481">_xlfn.IFS(AND(E481&gt;=4,F481&gt;=4,G481&gt;=4),"Champions",AND(E481&gt;=3,F481&gt;=3,G481&gt;=3),"Loyal Customers",AND(E481&lt;=2,F481&gt;=3),"At Risk",AND(E481&lt;=2,F481&lt;=2,G481&lt;=2),"Lost",AND(E481&gt;=4,F481&lt;=2),"New/Promising",TRUE,"Needs Attention")</f>
        <v>Champions</v>
      </c>
      <c r="I481" s="3" t="str">
        <f t="shared" si="11"/>
        <v>Active</v>
      </c>
      <c r="J481" s="3" t="str">
        <f>_xlfn.XLOOKUP(A481,'Country_Lookup'!$D:$D,'Country_Lookup'!$E:$E)</f>
        <v>United Kingdom</v>
      </c>
    </row>
    <row r="482" spans="1:10" x14ac:dyDescent="0.3">
      <c r="A482">
        <v>12827</v>
      </c>
      <c r="B482">
        <v>5</v>
      </c>
      <c r="C482">
        <v>3</v>
      </c>
      <c r="D482">
        <v>430.1500000000002</v>
      </c>
      <c r="E482" cm="1">
        <f t="array" ref="E482">_xlfn.IFS(B482&lt;=PERCENTILE($B$3:$B$5882,0.2),5,B482&lt;=PERCENTILE($B$3:$B$5882,0.4),4,B482&lt;=PERCENTILE($B$3:$B$5882,0.6),3,B482&lt;=PERCENTILE($B$3:$B$5882,0.8),2,TRUE,1)</f>
        <v>5</v>
      </c>
      <c r="F482" cm="1">
        <f t="array" ref="F482">_xlfn.IFS(C482&lt;=PERCENTILE($C$3:$C$5882,0.2),1,C482&lt;=PERCENTILE($C$3:$C$5882,0.4),2,C482&lt;=PERCENTILE($C$3:$C$5882,0.6),3,C482&lt;=PERCENTILE($C$3:$C$5882,0.8),4,TRUE,5)</f>
        <v>3</v>
      </c>
      <c r="G482" cm="1">
        <f t="array" ref="G482">_xlfn.IFS(D482&lt;=PERCENTILE($D$3:$D$5882,0.2),1,D482&lt;=PERCENTILE($D$3:$D$5882,0.4),2,D482&lt;=PERCENTILE($D$3:$D$5882,0.6),3,D482&lt;=PERCENTILE($D$3:$D$5882,0.8),4,TRUE,5)</f>
        <v>2</v>
      </c>
      <c r="H482" s="3" t="str" cm="1">
        <f t="array" ref="H482">_xlfn.IFS(AND(E482&gt;=4,F482&gt;=4,G482&gt;=4),"Champions",AND(E482&gt;=3,F482&gt;=3,G482&gt;=3),"Loyal Customers",AND(E482&lt;=2,F482&gt;=3),"At Risk",AND(E482&lt;=2,F482&lt;=2,G482&lt;=2),"Lost",AND(E482&gt;=4,F482&lt;=2),"New/Promising",TRUE,"Needs Attention")</f>
        <v>Needs Attention</v>
      </c>
      <c r="I482" s="3" t="str">
        <f t="shared" si="11"/>
        <v>Active</v>
      </c>
      <c r="J482" s="3" t="str">
        <f>_xlfn.XLOOKUP(A482,'Country_Lookup'!$D:$D,'Country_Lookup'!$E:$E)</f>
        <v>United Kingdom</v>
      </c>
    </row>
    <row r="483" spans="1:10" x14ac:dyDescent="0.3">
      <c r="A483">
        <v>12828</v>
      </c>
      <c r="B483">
        <v>2</v>
      </c>
      <c r="C483">
        <v>6</v>
      </c>
      <c r="D483">
        <v>1018.7099999999992</v>
      </c>
      <c r="E483" cm="1">
        <f t="array" ref="E483">_xlfn.IFS(B483&lt;=PERCENTILE($B$3:$B$5882,0.2),5,B483&lt;=PERCENTILE($B$3:$B$5882,0.4),4,B483&lt;=PERCENTILE($B$3:$B$5882,0.6),3,B483&lt;=PERCENTILE($B$3:$B$5882,0.8),2,TRUE,1)</f>
        <v>5</v>
      </c>
      <c r="F483" cm="1">
        <f t="array" ref="F483">_xlfn.IFS(C483&lt;=PERCENTILE($C$3:$C$5882,0.2),1,C483&lt;=PERCENTILE($C$3:$C$5882,0.4),2,C483&lt;=PERCENTILE($C$3:$C$5882,0.6),3,C483&lt;=PERCENTILE($C$3:$C$5882,0.8),4,TRUE,5)</f>
        <v>4</v>
      </c>
      <c r="G483" cm="1">
        <f t="array" ref="G483">_xlfn.IFS(D483&lt;=PERCENTILE($D$3:$D$5882,0.2),1,D483&lt;=PERCENTILE($D$3:$D$5882,0.4),2,D483&lt;=PERCENTILE($D$3:$D$5882,0.6),3,D483&lt;=PERCENTILE($D$3:$D$5882,0.8),4,TRUE,5)</f>
        <v>3</v>
      </c>
      <c r="H483" s="3" t="str" cm="1">
        <f t="array" ref="H483">_xlfn.IFS(AND(E483&gt;=4,F483&gt;=4,G483&gt;=4),"Champions",AND(E483&gt;=3,F483&gt;=3,G483&gt;=3),"Loyal Customers",AND(E483&lt;=2,F483&gt;=3),"At Risk",AND(E483&lt;=2,F483&lt;=2,G483&lt;=2),"Lost",AND(E483&gt;=4,F483&lt;=2),"New/Promising",TRUE,"Needs Attention")</f>
        <v>Loyal Customers</v>
      </c>
      <c r="I483" s="3" t="str">
        <f t="shared" si="11"/>
        <v>Active</v>
      </c>
      <c r="J483" s="3" t="str">
        <f>_xlfn.XLOOKUP(A483,'Country_Lookup'!$D:$D,'Country_Lookup'!$E:$E)</f>
        <v>United Kingdom</v>
      </c>
    </row>
    <row r="484" spans="1:10" x14ac:dyDescent="0.3">
      <c r="A484">
        <v>12829</v>
      </c>
      <c r="B484">
        <v>336</v>
      </c>
      <c r="C484">
        <v>3</v>
      </c>
      <c r="D484">
        <v>385.30000000000013</v>
      </c>
      <c r="E484" cm="1">
        <f t="array" ref="E484">_xlfn.IFS(B484&lt;=PERCENTILE($B$3:$B$5882,0.2),5,B484&lt;=PERCENTILE($B$3:$B$5882,0.4),4,B484&lt;=PERCENTILE($B$3:$B$5882,0.6),3,B484&lt;=PERCENTILE($B$3:$B$5882,0.8),2,TRUE,1)</f>
        <v>2</v>
      </c>
      <c r="F484" cm="1">
        <f t="array" ref="F484">_xlfn.IFS(C484&lt;=PERCENTILE($C$3:$C$5882,0.2),1,C484&lt;=PERCENTILE($C$3:$C$5882,0.4),2,C484&lt;=PERCENTILE($C$3:$C$5882,0.6),3,C484&lt;=PERCENTILE($C$3:$C$5882,0.8),4,TRUE,5)</f>
        <v>3</v>
      </c>
      <c r="G484" cm="1">
        <f t="array" ref="G484">_xlfn.IFS(D484&lt;=PERCENTILE($D$3:$D$5882,0.2),1,D484&lt;=PERCENTILE($D$3:$D$5882,0.4),2,D484&lt;=PERCENTILE($D$3:$D$5882,0.6),3,D484&lt;=PERCENTILE($D$3:$D$5882,0.8),4,TRUE,5)</f>
        <v>2</v>
      </c>
      <c r="H484" s="3" t="str" cm="1">
        <f t="array" ref="H484">_xlfn.IFS(AND(E484&gt;=4,F484&gt;=4,G484&gt;=4),"Champions",AND(E484&gt;=3,F484&gt;=3,G484&gt;=3),"Loyal Customers",AND(E484&lt;=2,F484&gt;=3),"At Risk",AND(E484&lt;=2,F484&lt;=2,G484&lt;=2),"Lost",AND(E484&gt;=4,F484&lt;=2),"New/Promising",TRUE,"Needs Attention")</f>
        <v>At Risk</v>
      </c>
      <c r="I484" s="3" t="str">
        <f t="shared" si="11"/>
        <v>Churned</v>
      </c>
      <c r="J484" s="3" t="str">
        <f>_xlfn.XLOOKUP(A484,'Country_Lookup'!$D:$D,'Country_Lookup'!$E:$E)</f>
        <v>United Kingdom</v>
      </c>
    </row>
    <row r="485" spans="1:10" x14ac:dyDescent="0.3">
      <c r="A485">
        <v>12830</v>
      </c>
      <c r="B485">
        <v>37</v>
      </c>
      <c r="C485">
        <v>6</v>
      </c>
      <c r="D485">
        <v>6814.6400000000067</v>
      </c>
      <c r="E485" cm="1">
        <f t="array" ref="E485">_xlfn.IFS(B485&lt;=PERCENTILE($B$3:$B$5882,0.2),5,B485&lt;=PERCENTILE($B$3:$B$5882,0.4),4,B485&lt;=PERCENTILE($B$3:$B$5882,0.6),3,B485&lt;=PERCENTILE($B$3:$B$5882,0.8),2,TRUE,1)</f>
        <v>4</v>
      </c>
      <c r="F485" cm="1">
        <f t="array" ref="F485">_xlfn.IFS(C485&lt;=PERCENTILE($C$3:$C$5882,0.2),1,C485&lt;=PERCENTILE($C$3:$C$5882,0.4),2,C485&lt;=PERCENTILE($C$3:$C$5882,0.6),3,C485&lt;=PERCENTILE($C$3:$C$5882,0.8),4,TRUE,5)</f>
        <v>4</v>
      </c>
      <c r="G485" cm="1">
        <f t="array" ref="G485">_xlfn.IFS(D485&lt;=PERCENTILE($D$3:$D$5882,0.2),1,D485&lt;=PERCENTILE($D$3:$D$5882,0.4),2,D485&lt;=PERCENTILE($D$3:$D$5882,0.6),3,D485&lt;=PERCENTILE($D$3:$D$5882,0.8),4,TRUE,5)</f>
        <v>5</v>
      </c>
      <c r="H485" s="3" t="str" cm="1">
        <f t="array" ref="H485">_xlfn.IFS(AND(E485&gt;=4,F485&gt;=4,G485&gt;=4),"Champions",AND(E485&gt;=3,F485&gt;=3,G485&gt;=3),"Loyal Customers",AND(E485&lt;=2,F485&gt;=3),"At Risk",AND(E485&lt;=2,F485&lt;=2,G485&lt;=2),"Lost",AND(E485&gt;=4,F485&lt;=2),"New/Promising",TRUE,"Needs Attention")</f>
        <v>Champions</v>
      </c>
      <c r="I485" s="3" t="str">
        <f t="shared" si="11"/>
        <v>Active</v>
      </c>
      <c r="J485" s="3" t="str">
        <f>_xlfn.XLOOKUP(A485,'Country_Lookup'!$D:$D,'Country_Lookup'!$E:$E)</f>
        <v>United Kingdom</v>
      </c>
    </row>
    <row r="486" spans="1:10" x14ac:dyDescent="0.3">
      <c r="A486">
        <v>12831</v>
      </c>
      <c r="B486">
        <v>262</v>
      </c>
      <c r="C486">
        <v>3</v>
      </c>
      <c r="D486">
        <v>451.11</v>
      </c>
      <c r="E486" cm="1">
        <f t="array" ref="E486">_xlfn.IFS(B486&lt;=PERCENTILE($B$3:$B$5882,0.2),5,B486&lt;=PERCENTILE($B$3:$B$5882,0.4),4,B486&lt;=PERCENTILE($B$3:$B$5882,0.6),3,B486&lt;=PERCENTILE($B$3:$B$5882,0.8),2,TRUE,1)</f>
        <v>2</v>
      </c>
      <c r="F486" cm="1">
        <f t="array" ref="F486">_xlfn.IFS(C486&lt;=PERCENTILE($C$3:$C$5882,0.2),1,C486&lt;=PERCENTILE($C$3:$C$5882,0.4),2,C486&lt;=PERCENTILE($C$3:$C$5882,0.6),3,C486&lt;=PERCENTILE($C$3:$C$5882,0.8),4,TRUE,5)</f>
        <v>3</v>
      </c>
      <c r="G486" cm="1">
        <f t="array" ref="G486">_xlfn.IFS(D486&lt;=PERCENTILE($D$3:$D$5882,0.2),1,D486&lt;=PERCENTILE($D$3:$D$5882,0.4),2,D486&lt;=PERCENTILE($D$3:$D$5882,0.6),3,D486&lt;=PERCENTILE($D$3:$D$5882,0.8),4,TRUE,5)</f>
        <v>2</v>
      </c>
      <c r="H486" s="3" t="str" cm="1">
        <f t="array" ref="H486">_xlfn.IFS(AND(E486&gt;=4,F486&gt;=4,G486&gt;=4),"Champions",AND(E486&gt;=3,F486&gt;=3,G486&gt;=3),"Loyal Customers",AND(E486&lt;=2,F486&gt;=3),"At Risk",AND(E486&lt;=2,F486&lt;=2,G486&lt;=2),"Lost",AND(E486&gt;=4,F486&lt;=2),"New/Promising",TRUE,"Needs Attention")</f>
        <v>At Risk</v>
      </c>
      <c r="I486" s="3" t="str">
        <f t="shared" si="11"/>
        <v>Churned</v>
      </c>
      <c r="J486" s="3" t="str">
        <f>_xlfn.XLOOKUP(A486,'Country_Lookup'!$D:$D,'Country_Lookup'!$E:$E)</f>
        <v>United Kingdom</v>
      </c>
    </row>
    <row r="487" spans="1:10" x14ac:dyDescent="0.3">
      <c r="A487">
        <v>12832</v>
      </c>
      <c r="B487">
        <v>32</v>
      </c>
      <c r="C487">
        <v>2</v>
      </c>
      <c r="D487">
        <v>383.03000000000014</v>
      </c>
      <c r="E487" cm="1">
        <f t="array" ref="E487">_xlfn.IFS(B487&lt;=PERCENTILE($B$3:$B$5882,0.2),5,B487&lt;=PERCENTILE($B$3:$B$5882,0.4),4,B487&lt;=PERCENTILE($B$3:$B$5882,0.6),3,B487&lt;=PERCENTILE($B$3:$B$5882,0.8),2,TRUE,1)</f>
        <v>4</v>
      </c>
      <c r="F487" cm="1">
        <f t="array" ref="F487">_xlfn.IFS(C487&lt;=PERCENTILE($C$3:$C$5882,0.2),1,C487&lt;=PERCENTILE($C$3:$C$5882,0.4),2,C487&lt;=PERCENTILE($C$3:$C$5882,0.6),3,C487&lt;=PERCENTILE($C$3:$C$5882,0.8),4,TRUE,5)</f>
        <v>2</v>
      </c>
      <c r="G487" cm="1">
        <f t="array" ref="G487">_xlfn.IFS(D487&lt;=PERCENTILE($D$3:$D$5882,0.2),1,D487&lt;=PERCENTILE($D$3:$D$5882,0.4),2,D487&lt;=PERCENTILE($D$3:$D$5882,0.6),3,D487&lt;=PERCENTILE($D$3:$D$5882,0.8),4,TRUE,5)</f>
        <v>2</v>
      </c>
      <c r="H487" s="3" t="str" cm="1">
        <f t="array" ref="H487">_xlfn.IFS(AND(E487&gt;=4,F487&gt;=4,G487&gt;=4),"Champions",AND(E487&gt;=3,F487&gt;=3,G487&gt;=3),"Loyal Customers",AND(E487&lt;=2,F487&gt;=3),"At Risk",AND(E487&lt;=2,F487&lt;=2,G487&lt;=2),"Lost",AND(E487&gt;=4,F487&lt;=2),"New/Promising",TRUE,"Needs Attention")</f>
        <v>New/Promising</v>
      </c>
      <c r="I487" s="3" t="str">
        <f t="shared" si="11"/>
        <v>Active</v>
      </c>
      <c r="J487" s="3" t="str">
        <f>_xlfn.XLOOKUP(A487,'Country_Lookup'!$D:$D,'Country_Lookup'!$E:$E)</f>
        <v>United Kingdom</v>
      </c>
    </row>
    <row r="488" spans="1:10" x14ac:dyDescent="0.3">
      <c r="A488">
        <v>12833</v>
      </c>
      <c r="B488">
        <v>145</v>
      </c>
      <c r="C488">
        <v>1</v>
      </c>
      <c r="D488">
        <v>417.37999999999988</v>
      </c>
      <c r="E488" cm="1">
        <f t="array" ref="E488">_xlfn.IFS(B488&lt;=PERCENTILE($B$3:$B$5882,0.2),5,B488&lt;=PERCENTILE($B$3:$B$5882,0.4),4,B488&lt;=PERCENTILE($B$3:$B$5882,0.6),3,B488&lt;=PERCENTILE($B$3:$B$5882,0.8),2,TRUE,1)</f>
        <v>3</v>
      </c>
      <c r="F488" cm="1">
        <f t="array" ref="F488">_xlfn.IFS(C488&lt;=PERCENTILE($C$3:$C$5882,0.2),1,C488&lt;=PERCENTILE($C$3:$C$5882,0.4),2,C488&lt;=PERCENTILE($C$3:$C$5882,0.6),3,C488&lt;=PERCENTILE($C$3:$C$5882,0.8),4,TRUE,5)</f>
        <v>1</v>
      </c>
      <c r="G488" cm="1">
        <f t="array" ref="G488">_xlfn.IFS(D488&lt;=PERCENTILE($D$3:$D$5882,0.2),1,D488&lt;=PERCENTILE($D$3:$D$5882,0.4),2,D488&lt;=PERCENTILE($D$3:$D$5882,0.6),3,D488&lt;=PERCENTILE($D$3:$D$5882,0.8),4,TRUE,5)</f>
        <v>2</v>
      </c>
      <c r="H488" s="3" t="str" cm="1">
        <f t="array" ref="H488">_xlfn.IFS(AND(E488&gt;=4,F488&gt;=4,G488&gt;=4),"Champions",AND(E488&gt;=3,F488&gt;=3,G488&gt;=3),"Loyal Customers",AND(E488&lt;=2,F488&gt;=3),"At Risk",AND(E488&lt;=2,F488&lt;=2,G488&lt;=2),"Lost",AND(E488&gt;=4,F488&lt;=2),"New/Promising",TRUE,"Needs Attention")</f>
        <v>Needs Attention</v>
      </c>
      <c r="I488" s="3" t="str">
        <f t="shared" si="11"/>
        <v>Churned</v>
      </c>
      <c r="J488" s="3" t="str">
        <f>_xlfn.XLOOKUP(A488,'Country_Lookup'!$D:$D,'Country_Lookup'!$E:$E)</f>
        <v>United Kingdom</v>
      </c>
    </row>
    <row r="489" spans="1:10" x14ac:dyDescent="0.3">
      <c r="A489">
        <v>12834</v>
      </c>
      <c r="B489">
        <v>282</v>
      </c>
      <c r="C489">
        <v>1</v>
      </c>
      <c r="D489">
        <v>312.38000000000005</v>
      </c>
      <c r="E489" cm="1">
        <f t="array" ref="E489">_xlfn.IFS(B489&lt;=PERCENTILE($B$3:$B$5882,0.2),5,B489&lt;=PERCENTILE($B$3:$B$5882,0.4),4,B489&lt;=PERCENTILE($B$3:$B$5882,0.6),3,B489&lt;=PERCENTILE($B$3:$B$5882,0.8),2,TRUE,1)</f>
        <v>2</v>
      </c>
      <c r="F489" cm="1">
        <f t="array" ref="F489">_xlfn.IFS(C489&lt;=PERCENTILE($C$3:$C$5882,0.2),1,C489&lt;=PERCENTILE($C$3:$C$5882,0.4),2,C489&lt;=PERCENTILE($C$3:$C$5882,0.6),3,C489&lt;=PERCENTILE($C$3:$C$5882,0.8),4,TRUE,5)</f>
        <v>1</v>
      </c>
      <c r="G489" cm="1">
        <f t="array" ref="G489">_xlfn.IFS(D489&lt;=PERCENTILE($D$3:$D$5882,0.2),1,D489&lt;=PERCENTILE($D$3:$D$5882,0.4),2,D489&lt;=PERCENTILE($D$3:$D$5882,0.6),3,D489&lt;=PERCENTILE($D$3:$D$5882,0.8),4,TRUE,5)</f>
        <v>2</v>
      </c>
      <c r="H489" s="3" t="str" cm="1">
        <f t="array" ref="H489">_xlfn.IFS(AND(E489&gt;=4,F489&gt;=4,G489&gt;=4),"Champions",AND(E489&gt;=3,F489&gt;=3,G489&gt;=3),"Loyal Customers",AND(E489&lt;=2,F489&gt;=3),"At Risk",AND(E489&lt;=2,F489&lt;=2,G489&lt;=2),"Lost",AND(E489&gt;=4,F489&lt;=2),"New/Promising",TRUE,"Needs Attention")</f>
        <v>Lost</v>
      </c>
      <c r="I489" s="3" t="str">
        <f t="shared" si="11"/>
        <v>Churned</v>
      </c>
      <c r="J489" s="3" t="str">
        <f>_xlfn.XLOOKUP(A489,'Country_Lookup'!$D:$D,'Country_Lookup'!$E:$E)</f>
        <v>United Kingdom</v>
      </c>
    </row>
    <row r="490" spans="1:10" x14ac:dyDescent="0.3">
      <c r="A490">
        <v>12835</v>
      </c>
      <c r="B490">
        <v>427</v>
      </c>
      <c r="C490">
        <v>41</v>
      </c>
      <c r="D490">
        <v>6043.3100000000477</v>
      </c>
      <c r="E490" cm="1">
        <f t="array" ref="E490">_xlfn.IFS(B490&lt;=PERCENTILE($B$3:$B$5882,0.2),5,B490&lt;=PERCENTILE($B$3:$B$5882,0.4),4,B490&lt;=PERCENTILE($B$3:$B$5882,0.6),3,B490&lt;=PERCENTILE($B$3:$B$5882,0.8),2,TRUE,1)</f>
        <v>1</v>
      </c>
      <c r="F490" cm="1">
        <f t="array" ref="F490">_xlfn.IFS(C490&lt;=PERCENTILE($C$3:$C$5882,0.2),1,C490&lt;=PERCENTILE($C$3:$C$5882,0.4),2,C490&lt;=PERCENTILE($C$3:$C$5882,0.6),3,C490&lt;=PERCENTILE($C$3:$C$5882,0.8),4,TRUE,5)</f>
        <v>5</v>
      </c>
      <c r="G490" cm="1">
        <f t="array" ref="G490">_xlfn.IFS(D490&lt;=PERCENTILE($D$3:$D$5882,0.2),1,D490&lt;=PERCENTILE($D$3:$D$5882,0.4),2,D490&lt;=PERCENTILE($D$3:$D$5882,0.6),3,D490&lt;=PERCENTILE($D$3:$D$5882,0.8),4,TRUE,5)</f>
        <v>5</v>
      </c>
      <c r="H490" s="3" t="str" cm="1">
        <f t="array" ref="H490">_xlfn.IFS(AND(E490&gt;=4,F490&gt;=4,G490&gt;=4),"Champions",AND(E490&gt;=3,F490&gt;=3,G490&gt;=3),"Loyal Customers",AND(E490&lt;=2,F490&gt;=3),"At Risk",AND(E490&lt;=2,F490&lt;=2,G490&lt;=2),"Lost",AND(E490&gt;=4,F490&lt;=2),"New/Promising",TRUE,"Needs Attention")</f>
        <v>At Risk</v>
      </c>
      <c r="I490" s="3" t="str">
        <f t="shared" si="11"/>
        <v>Churned</v>
      </c>
      <c r="J490" s="3" t="str">
        <f>_xlfn.XLOOKUP(A490,'Country_Lookup'!$D:$D,'Country_Lookup'!$E:$E)</f>
        <v>United Kingdom</v>
      </c>
    </row>
    <row r="491" spans="1:10" x14ac:dyDescent="0.3">
      <c r="A491">
        <v>12836</v>
      </c>
      <c r="B491">
        <v>59</v>
      </c>
      <c r="C491">
        <v>15</v>
      </c>
      <c r="D491">
        <v>6585.620000000069</v>
      </c>
      <c r="E491" cm="1">
        <f t="array" ref="E491">_xlfn.IFS(B491&lt;=PERCENTILE($B$3:$B$5882,0.2),5,B491&lt;=PERCENTILE($B$3:$B$5882,0.4),4,B491&lt;=PERCENTILE($B$3:$B$5882,0.6),3,B491&lt;=PERCENTILE($B$3:$B$5882,0.8),2,TRUE,1)</f>
        <v>3</v>
      </c>
      <c r="F491" cm="1">
        <f t="array" ref="F491">_xlfn.IFS(C491&lt;=PERCENTILE($C$3:$C$5882,0.2),1,C491&lt;=PERCENTILE($C$3:$C$5882,0.4),2,C491&lt;=PERCENTILE($C$3:$C$5882,0.6),3,C491&lt;=PERCENTILE($C$3:$C$5882,0.8),4,TRUE,5)</f>
        <v>5</v>
      </c>
      <c r="G491" cm="1">
        <f t="array" ref="G491">_xlfn.IFS(D491&lt;=PERCENTILE($D$3:$D$5882,0.2),1,D491&lt;=PERCENTILE($D$3:$D$5882,0.4),2,D491&lt;=PERCENTILE($D$3:$D$5882,0.6),3,D491&lt;=PERCENTILE($D$3:$D$5882,0.8),4,TRUE,5)</f>
        <v>5</v>
      </c>
      <c r="H491" s="3" t="str" cm="1">
        <f t="array" ref="H491">_xlfn.IFS(AND(E491&gt;=4,F491&gt;=4,G491&gt;=4),"Champions",AND(E491&gt;=3,F491&gt;=3,G491&gt;=3),"Loyal Customers",AND(E491&lt;=2,F491&gt;=3),"At Risk",AND(E491&lt;=2,F491&lt;=2,G491&lt;=2),"Lost",AND(E491&gt;=4,F491&lt;=2),"New/Promising",TRUE,"Needs Attention")</f>
        <v>Loyal Customers</v>
      </c>
      <c r="I491" s="3" t="str">
        <f t="shared" si="11"/>
        <v>Active</v>
      </c>
      <c r="J491" s="3" t="str">
        <f>_xlfn.XLOOKUP(A491,'Country_Lookup'!$D:$D,'Country_Lookup'!$E:$E)</f>
        <v>United Kingdom</v>
      </c>
    </row>
    <row r="492" spans="1:10" x14ac:dyDescent="0.3">
      <c r="A492">
        <v>12837</v>
      </c>
      <c r="B492">
        <v>173</v>
      </c>
      <c r="C492">
        <v>2</v>
      </c>
      <c r="D492">
        <v>688.41000000000156</v>
      </c>
      <c r="E492" cm="1">
        <f t="array" ref="E492">_xlfn.IFS(B492&lt;=PERCENTILE($B$3:$B$5882,0.2),5,B492&lt;=PERCENTILE($B$3:$B$5882,0.4),4,B492&lt;=PERCENTILE($B$3:$B$5882,0.6),3,B492&lt;=PERCENTILE($B$3:$B$5882,0.8),2,TRUE,1)</f>
        <v>3</v>
      </c>
      <c r="F492" cm="1">
        <f t="array" ref="F492">_xlfn.IFS(C492&lt;=PERCENTILE($C$3:$C$5882,0.2),1,C492&lt;=PERCENTILE($C$3:$C$5882,0.4),2,C492&lt;=PERCENTILE($C$3:$C$5882,0.6),3,C492&lt;=PERCENTILE($C$3:$C$5882,0.8),4,TRUE,5)</f>
        <v>2</v>
      </c>
      <c r="G492" cm="1">
        <f t="array" ref="G492">_xlfn.IFS(D492&lt;=PERCENTILE($D$3:$D$5882,0.2),1,D492&lt;=PERCENTILE($D$3:$D$5882,0.4),2,D492&lt;=PERCENTILE($D$3:$D$5882,0.6),3,D492&lt;=PERCENTILE($D$3:$D$5882,0.8),4,TRUE,5)</f>
        <v>3</v>
      </c>
      <c r="H492" s="3" t="str" cm="1">
        <f t="array" ref="H492">_xlfn.IFS(AND(E492&gt;=4,F492&gt;=4,G492&gt;=4),"Champions",AND(E492&gt;=3,F492&gt;=3,G492&gt;=3),"Loyal Customers",AND(E492&lt;=2,F492&gt;=3),"At Risk",AND(E492&lt;=2,F492&lt;=2,G492&lt;=2),"Lost",AND(E492&gt;=4,F492&lt;=2),"New/Promising",TRUE,"Needs Attention")</f>
        <v>Needs Attention</v>
      </c>
      <c r="I492" s="3" t="str">
        <f t="shared" si="11"/>
        <v>Churned</v>
      </c>
      <c r="J492" s="3" t="str">
        <f>_xlfn.XLOOKUP(A492,'Country_Lookup'!$D:$D,'Country_Lookup'!$E:$E)</f>
        <v>United Kingdom</v>
      </c>
    </row>
    <row r="493" spans="1:10" x14ac:dyDescent="0.3">
      <c r="A493">
        <v>12838</v>
      </c>
      <c r="B493">
        <v>33</v>
      </c>
      <c r="C493">
        <v>10</v>
      </c>
      <c r="D493">
        <v>3398.4799999999859</v>
      </c>
      <c r="E493" cm="1">
        <f t="array" ref="E493">_xlfn.IFS(B493&lt;=PERCENTILE($B$3:$B$5882,0.2),5,B493&lt;=PERCENTILE($B$3:$B$5882,0.4),4,B493&lt;=PERCENTILE($B$3:$B$5882,0.6),3,B493&lt;=PERCENTILE($B$3:$B$5882,0.8),2,TRUE,1)</f>
        <v>4</v>
      </c>
      <c r="F493" cm="1">
        <f t="array" ref="F493">_xlfn.IFS(C493&lt;=PERCENTILE($C$3:$C$5882,0.2),1,C493&lt;=PERCENTILE($C$3:$C$5882,0.4),2,C493&lt;=PERCENTILE($C$3:$C$5882,0.6),3,C493&lt;=PERCENTILE($C$3:$C$5882,0.8),4,TRUE,5)</f>
        <v>5</v>
      </c>
      <c r="G493" cm="1">
        <f t="array" ref="G493">_xlfn.IFS(D493&lt;=PERCENTILE($D$3:$D$5882,0.2),1,D493&lt;=PERCENTILE($D$3:$D$5882,0.4),2,D493&lt;=PERCENTILE($D$3:$D$5882,0.6),3,D493&lt;=PERCENTILE($D$3:$D$5882,0.8),4,TRUE,5)</f>
        <v>5</v>
      </c>
      <c r="H493" s="3" t="str" cm="1">
        <f t="array" ref="H493">_xlfn.IFS(AND(E493&gt;=4,F493&gt;=4,G493&gt;=4),"Champions",AND(E493&gt;=3,F493&gt;=3,G493&gt;=3),"Loyal Customers",AND(E493&lt;=2,F493&gt;=3),"At Risk",AND(E493&lt;=2,F493&lt;=2,G493&lt;=2),"Lost",AND(E493&gt;=4,F493&lt;=2),"New/Promising",TRUE,"Needs Attention")</f>
        <v>Champions</v>
      </c>
      <c r="I493" s="3" t="str">
        <f t="shared" si="11"/>
        <v>Active</v>
      </c>
      <c r="J493" s="3" t="str">
        <f>_xlfn.XLOOKUP(A493,'Country_Lookup'!$D:$D,'Country_Lookup'!$E:$E)</f>
        <v>United Kingdom</v>
      </c>
    </row>
    <row r="494" spans="1:10" x14ac:dyDescent="0.3">
      <c r="A494">
        <v>12839</v>
      </c>
      <c r="B494">
        <v>2</v>
      </c>
      <c r="C494">
        <v>26</v>
      </c>
      <c r="D494">
        <v>10071.730000000114</v>
      </c>
      <c r="E494" cm="1">
        <f t="array" ref="E494">_xlfn.IFS(B494&lt;=PERCENTILE($B$3:$B$5882,0.2),5,B494&lt;=PERCENTILE($B$3:$B$5882,0.4),4,B494&lt;=PERCENTILE($B$3:$B$5882,0.6),3,B494&lt;=PERCENTILE($B$3:$B$5882,0.8),2,TRUE,1)</f>
        <v>5</v>
      </c>
      <c r="F494" cm="1">
        <f t="array" ref="F494">_xlfn.IFS(C494&lt;=PERCENTILE($C$3:$C$5882,0.2),1,C494&lt;=PERCENTILE($C$3:$C$5882,0.4),2,C494&lt;=PERCENTILE($C$3:$C$5882,0.6),3,C494&lt;=PERCENTILE($C$3:$C$5882,0.8),4,TRUE,5)</f>
        <v>5</v>
      </c>
      <c r="G494" cm="1">
        <f t="array" ref="G494">_xlfn.IFS(D494&lt;=PERCENTILE($D$3:$D$5882,0.2),1,D494&lt;=PERCENTILE($D$3:$D$5882,0.4),2,D494&lt;=PERCENTILE($D$3:$D$5882,0.6),3,D494&lt;=PERCENTILE($D$3:$D$5882,0.8),4,TRUE,5)</f>
        <v>5</v>
      </c>
      <c r="H494" s="3" t="str" cm="1">
        <f t="array" ref="H494">_xlfn.IFS(AND(E494&gt;=4,F494&gt;=4,G494&gt;=4),"Champions",AND(E494&gt;=3,F494&gt;=3,G494&gt;=3),"Loyal Customers",AND(E494&lt;=2,F494&gt;=3),"At Risk",AND(E494&lt;=2,F494&lt;=2,G494&lt;=2),"Lost",AND(E494&gt;=4,F494&lt;=2),"New/Promising",TRUE,"Needs Attention")</f>
        <v>Champions</v>
      </c>
      <c r="I494" s="3" t="str">
        <f t="shared" si="11"/>
        <v>Active</v>
      </c>
      <c r="J494" s="3" t="str">
        <f>_xlfn.XLOOKUP(A494,'Country_Lookup'!$D:$D,'Country_Lookup'!$E:$E)</f>
        <v>United Kingdom</v>
      </c>
    </row>
    <row r="495" spans="1:10" x14ac:dyDescent="0.3">
      <c r="A495">
        <v>12840</v>
      </c>
      <c r="B495">
        <v>143</v>
      </c>
      <c r="C495">
        <v>7</v>
      </c>
      <c r="D495">
        <v>4041.9699999999825</v>
      </c>
      <c r="E495" cm="1">
        <f t="array" ref="E495">_xlfn.IFS(B495&lt;=PERCENTILE($B$3:$B$5882,0.2),5,B495&lt;=PERCENTILE($B$3:$B$5882,0.4),4,B495&lt;=PERCENTILE($B$3:$B$5882,0.6),3,B495&lt;=PERCENTILE($B$3:$B$5882,0.8),2,TRUE,1)</f>
        <v>3</v>
      </c>
      <c r="F495" cm="1">
        <f t="array" ref="F495">_xlfn.IFS(C495&lt;=PERCENTILE($C$3:$C$5882,0.2),1,C495&lt;=PERCENTILE($C$3:$C$5882,0.4),2,C495&lt;=PERCENTILE($C$3:$C$5882,0.6),3,C495&lt;=PERCENTILE($C$3:$C$5882,0.8),4,TRUE,5)</f>
        <v>4</v>
      </c>
      <c r="G495" cm="1">
        <f t="array" ref="G495">_xlfn.IFS(D495&lt;=PERCENTILE($D$3:$D$5882,0.2),1,D495&lt;=PERCENTILE($D$3:$D$5882,0.4),2,D495&lt;=PERCENTILE($D$3:$D$5882,0.6),3,D495&lt;=PERCENTILE($D$3:$D$5882,0.8),4,TRUE,5)</f>
        <v>5</v>
      </c>
      <c r="H495" s="3" t="str" cm="1">
        <f t="array" ref="H495">_xlfn.IFS(AND(E495&gt;=4,F495&gt;=4,G495&gt;=4),"Champions",AND(E495&gt;=3,F495&gt;=3,G495&gt;=3),"Loyal Customers",AND(E495&lt;=2,F495&gt;=3),"At Risk",AND(E495&lt;=2,F495&lt;=2,G495&lt;=2),"Lost",AND(E495&gt;=4,F495&lt;=2),"New/Promising",TRUE,"Needs Attention")</f>
        <v>Loyal Customers</v>
      </c>
      <c r="I495" s="3" t="str">
        <f t="shared" si="11"/>
        <v>Churned</v>
      </c>
      <c r="J495" s="3" t="str">
        <f>_xlfn.XLOOKUP(A495,'Country_Lookup'!$D:$D,'Country_Lookup'!$E:$E)</f>
        <v>United Kingdom</v>
      </c>
    </row>
    <row r="496" spans="1:10" x14ac:dyDescent="0.3">
      <c r="A496">
        <v>12841</v>
      </c>
      <c r="B496">
        <v>4</v>
      </c>
      <c r="C496">
        <v>40</v>
      </c>
      <c r="D496">
        <v>7540.6799999999967</v>
      </c>
      <c r="E496" cm="1">
        <f t="array" ref="E496">_xlfn.IFS(B496&lt;=PERCENTILE($B$3:$B$5882,0.2),5,B496&lt;=PERCENTILE($B$3:$B$5882,0.4),4,B496&lt;=PERCENTILE($B$3:$B$5882,0.6),3,B496&lt;=PERCENTILE($B$3:$B$5882,0.8),2,TRUE,1)</f>
        <v>5</v>
      </c>
      <c r="F496" cm="1">
        <f t="array" ref="F496">_xlfn.IFS(C496&lt;=PERCENTILE($C$3:$C$5882,0.2),1,C496&lt;=PERCENTILE($C$3:$C$5882,0.4),2,C496&lt;=PERCENTILE($C$3:$C$5882,0.6),3,C496&lt;=PERCENTILE($C$3:$C$5882,0.8),4,TRUE,5)</f>
        <v>5</v>
      </c>
      <c r="G496" cm="1">
        <f t="array" ref="G496">_xlfn.IFS(D496&lt;=PERCENTILE($D$3:$D$5882,0.2),1,D496&lt;=PERCENTILE($D$3:$D$5882,0.4),2,D496&lt;=PERCENTILE($D$3:$D$5882,0.6),3,D496&lt;=PERCENTILE($D$3:$D$5882,0.8),4,TRUE,5)</f>
        <v>5</v>
      </c>
      <c r="H496" s="3" t="str" cm="1">
        <f t="array" ref="H496">_xlfn.IFS(AND(E496&gt;=4,F496&gt;=4,G496&gt;=4),"Champions",AND(E496&gt;=3,F496&gt;=3,G496&gt;=3),"Loyal Customers",AND(E496&lt;=2,F496&gt;=3),"At Risk",AND(E496&lt;=2,F496&lt;=2,G496&lt;=2),"Lost",AND(E496&gt;=4,F496&lt;=2),"New/Promising",TRUE,"Needs Attention")</f>
        <v>Champions</v>
      </c>
      <c r="I496" s="3" t="str">
        <f t="shared" si="11"/>
        <v>Active</v>
      </c>
      <c r="J496" s="3" t="str">
        <f>_xlfn.XLOOKUP(A496,'Country_Lookup'!$D:$D,'Country_Lookup'!$E:$E)</f>
        <v>United Kingdom</v>
      </c>
    </row>
    <row r="497" spans="1:10" x14ac:dyDescent="0.3">
      <c r="A497">
        <v>12842</v>
      </c>
      <c r="B497">
        <v>70</v>
      </c>
      <c r="C497">
        <v>4</v>
      </c>
      <c r="D497">
        <v>1917.9900000000009</v>
      </c>
      <c r="E497" cm="1">
        <f t="array" ref="E497">_xlfn.IFS(B497&lt;=PERCENTILE($B$3:$B$5882,0.2),5,B497&lt;=PERCENTILE($B$3:$B$5882,0.4),4,B497&lt;=PERCENTILE($B$3:$B$5882,0.6),3,B497&lt;=PERCENTILE($B$3:$B$5882,0.8),2,TRUE,1)</f>
        <v>3</v>
      </c>
      <c r="F497" cm="1">
        <f t="array" ref="F497">_xlfn.IFS(C497&lt;=PERCENTILE($C$3:$C$5882,0.2),1,C497&lt;=PERCENTILE($C$3:$C$5882,0.4),2,C497&lt;=PERCENTILE($C$3:$C$5882,0.6),3,C497&lt;=PERCENTILE($C$3:$C$5882,0.8),4,TRUE,5)</f>
        <v>3</v>
      </c>
      <c r="G497" cm="1">
        <f t="array" ref="G497">_xlfn.IFS(D497&lt;=PERCENTILE($D$3:$D$5882,0.2),1,D497&lt;=PERCENTILE($D$3:$D$5882,0.4),2,D497&lt;=PERCENTILE($D$3:$D$5882,0.6),3,D497&lt;=PERCENTILE($D$3:$D$5882,0.8),4,TRUE,5)</f>
        <v>4</v>
      </c>
      <c r="H497" s="3" t="str" cm="1">
        <f t="array" ref="H497">_xlfn.IFS(AND(E497&gt;=4,F497&gt;=4,G497&gt;=4),"Champions",AND(E497&gt;=3,F497&gt;=3,G497&gt;=3),"Loyal Customers",AND(E497&lt;=2,F497&gt;=3),"At Risk",AND(E497&lt;=2,F497&lt;=2,G497&lt;=2),"Lost",AND(E497&gt;=4,F497&lt;=2),"New/Promising",TRUE,"Needs Attention")</f>
        <v>Loyal Customers</v>
      </c>
      <c r="I497" s="3" t="str">
        <f t="shared" si="11"/>
        <v>Active</v>
      </c>
      <c r="J497" s="3" t="str">
        <f>_xlfn.XLOOKUP(A497,'Country_Lookup'!$D:$D,'Country_Lookup'!$E:$E)</f>
        <v>United Kingdom</v>
      </c>
    </row>
    <row r="498" spans="1:10" x14ac:dyDescent="0.3">
      <c r="A498">
        <v>12843</v>
      </c>
      <c r="B498">
        <v>65</v>
      </c>
      <c r="C498">
        <v>30</v>
      </c>
      <c r="D498">
        <v>6588.4099999999844</v>
      </c>
      <c r="E498" cm="1">
        <f t="array" ref="E498">_xlfn.IFS(B498&lt;=PERCENTILE($B$3:$B$5882,0.2),5,B498&lt;=PERCENTILE($B$3:$B$5882,0.4),4,B498&lt;=PERCENTILE($B$3:$B$5882,0.6),3,B498&lt;=PERCENTILE($B$3:$B$5882,0.8),2,TRUE,1)</f>
        <v>3</v>
      </c>
      <c r="F498" cm="1">
        <f t="array" ref="F498">_xlfn.IFS(C498&lt;=PERCENTILE($C$3:$C$5882,0.2),1,C498&lt;=PERCENTILE($C$3:$C$5882,0.4),2,C498&lt;=PERCENTILE($C$3:$C$5882,0.6),3,C498&lt;=PERCENTILE($C$3:$C$5882,0.8),4,TRUE,5)</f>
        <v>5</v>
      </c>
      <c r="G498" cm="1">
        <f t="array" ref="G498">_xlfn.IFS(D498&lt;=PERCENTILE($D$3:$D$5882,0.2),1,D498&lt;=PERCENTILE($D$3:$D$5882,0.4),2,D498&lt;=PERCENTILE($D$3:$D$5882,0.6),3,D498&lt;=PERCENTILE($D$3:$D$5882,0.8),4,TRUE,5)</f>
        <v>5</v>
      </c>
      <c r="H498" s="3" t="str" cm="1">
        <f t="array" ref="H498">_xlfn.IFS(AND(E498&gt;=4,F498&gt;=4,G498&gt;=4),"Champions",AND(E498&gt;=3,F498&gt;=3,G498&gt;=3),"Loyal Customers",AND(E498&lt;=2,F498&gt;=3),"At Risk",AND(E498&lt;=2,F498&lt;=2,G498&lt;=2),"Lost",AND(E498&gt;=4,F498&lt;=2),"New/Promising",TRUE,"Needs Attention")</f>
        <v>Loyal Customers</v>
      </c>
      <c r="I498" s="3" t="str">
        <f t="shared" si="11"/>
        <v>Active</v>
      </c>
      <c r="J498" s="3" t="str">
        <f>_xlfn.XLOOKUP(A498,'Country_Lookup'!$D:$D,'Country_Lookup'!$E:$E)</f>
        <v>United Kingdom</v>
      </c>
    </row>
    <row r="499" spans="1:10" x14ac:dyDescent="0.3">
      <c r="A499">
        <v>12844</v>
      </c>
      <c r="B499">
        <v>29</v>
      </c>
      <c r="C499">
        <v>4</v>
      </c>
      <c r="D499">
        <v>648.599999999999</v>
      </c>
      <c r="E499" cm="1">
        <f t="array" ref="E499">_xlfn.IFS(B499&lt;=PERCENTILE($B$3:$B$5882,0.2),5,B499&lt;=PERCENTILE($B$3:$B$5882,0.4),4,B499&lt;=PERCENTILE($B$3:$B$5882,0.6),3,B499&lt;=PERCENTILE($B$3:$B$5882,0.8),2,TRUE,1)</f>
        <v>4</v>
      </c>
      <c r="F499" cm="1">
        <f t="array" ref="F499">_xlfn.IFS(C499&lt;=PERCENTILE($C$3:$C$5882,0.2),1,C499&lt;=PERCENTILE($C$3:$C$5882,0.4),2,C499&lt;=PERCENTILE($C$3:$C$5882,0.6),3,C499&lt;=PERCENTILE($C$3:$C$5882,0.8),4,TRUE,5)</f>
        <v>3</v>
      </c>
      <c r="G499" cm="1">
        <f t="array" ref="G499">_xlfn.IFS(D499&lt;=PERCENTILE($D$3:$D$5882,0.2),1,D499&lt;=PERCENTILE($D$3:$D$5882,0.4),2,D499&lt;=PERCENTILE($D$3:$D$5882,0.6),3,D499&lt;=PERCENTILE($D$3:$D$5882,0.8),4,TRUE,5)</f>
        <v>3</v>
      </c>
      <c r="H499" s="3" t="str" cm="1">
        <f t="array" ref="H499">_xlfn.IFS(AND(E499&gt;=4,F499&gt;=4,G499&gt;=4),"Champions",AND(E499&gt;=3,F499&gt;=3,G499&gt;=3),"Loyal Customers",AND(E499&lt;=2,F499&gt;=3),"At Risk",AND(E499&lt;=2,F499&lt;=2,G499&lt;=2),"Lost",AND(E499&gt;=4,F499&lt;=2),"New/Promising",TRUE,"Needs Attention")</f>
        <v>Loyal Customers</v>
      </c>
      <c r="I499" s="3" t="str">
        <f t="shared" si="11"/>
        <v>Active</v>
      </c>
      <c r="J499" s="3" t="str">
        <f>_xlfn.XLOOKUP(A499,'Country_Lookup'!$D:$D,'Country_Lookup'!$E:$E)</f>
        <v>United Kingdom</v>
      </c>
    </row>
    <row r="500" spans="1:10" x14ac:dyDescent="0.3">
      <c r="A500">
        <v>12845</v>
      </c>
      <c r="B500">
        <v>267</v>
      </c>
      <c r="C500">
        <v>4</v>
      </c>
      <c r="D500">
        <v>354.09000000000009</v>
      </c>
      <c r="E500" cm="1">
        <f t="array" ref="E500">_xlfn.IFS(B500&lt;=PERCENTILE($B$3:$B$5882,0.2),5,B500&lt;=PERCENTILE($B$3:$B$5882,0.4),4,B500&lt;=PERCENTILE($B$3:$B$5882,0.6),3,B500&lt;=PERCENTILE($B$3:$B$5882,0.8),2,TRUE,1)</f>
        <v>2</v>
      </c>
      <c r="F500" cm="1">
        <f t="array" ref="F500">_xlfn.IFS(C500&lt;=PERCENTILE($C$3:$C$5882,0.2),1,C500&lt;=PERCENTILE($C$3:$C$5882,0.4),2,C500&lt;=PERCENTILE($C$3:$C$5882,0.6),3,C500&lt;=PERCENTILE($C$3:$C$5882,0.8),4,TRUE,5)</f>
        <v>3</v>
      </c>
      <c r="G500" cm="1">
        <f t="array" ref="G500">_xlfn.IFS(D500&lt;=PERCENTILE($D$3:$D$5882,0.2),1,D500&lt;=PERCENTILE($D$3:$D$5882,0.4),2,D500&lt;=PERCENTILE($D$3:$D$5882,0.6),3,D500&lt;=PERCENTILE($D$3:$D$5882,0.8),4,TRUE,5)</f>
        <v>2</v>
      </c>
      <c r="H500" s="3" t="str" cm="1">
        <f t="array" ref="H500">_xlfn.IFS(AND(E500&gt;=4,F500&gt;=4,G500&gt;=4),"Champions",AND(E500&gt;=3,F500&gt;=3,G500&gt;=3),"Loyal Customers",AND(E500&lt;=2,F500&gt;=3),"At Risk",AND(E500&lt;=2,F500&lt;=2,G500&lt;=2),"Lost",AND(E500&gt;=4,F500&lt;=2),"New/Promising",TRUE,"Needs Attention")</f>
        <v>At Risk</v>
      </c>
      <c r="I500" s="3" t="str">
        <f t="shared" si="11"/>
        <v>Churned</v>
      </c>
      <c r="J500" s="3" t="str">
        <f>_xlfn.XLOOKUP(A500,'Country_Lookup'!$D:$D,'Country_Lookup'!$E:$E)</f>
        <v>United Kingdom</v>
      </c>
    </row>
    <row r="501" spans="1:10" x14ac:dyDescent="0.3">
      <c r="A501">
        <v>12846</v>
      </c>
      <c r="B501">
        <v>682</v>
      </c>
      <c r="C501">
        <v>1</v>
      </c>
      <c r="D501">
        <v>15.58</v>
      </c>
      <c r="E501" cm="1">
        <f t="array" ref="E501">_xlfn.IFS(B501&lt;=PERCENTILE($B$3:$B$5882,0.2),5,B501&lt;=PERCENTILE($B$3:$B$5882,0.4),4,B501&lt;=PERCENTILE($B$3:$B$5882,0.6),3,B501&lt;=PERCENTILE($B$3:$B$5882,0.8),2,TRUE,1)</f>
        <v>1</v>
      </c>
      <c r="F501" cm="1">
        <f t="array" ref="F501">_xlfn.IFS(C501&lt;=PERCENTILE($C$3:$C$5882,0.2),1,C501&lt;=PERCENTILE($C$3:$C$5882,0.4),2,C501&lt;=PERCENTILE($C$3:$C$5882,0.6),3,C501&lt;=PERCENTILE($C$3:$C$5882,0.8),4,TRUE,5)</f>
        <v>1</v>
      </c>
      <c r="G501" cm="1">
        <f t="array" ref="G501">_xlfn.IFS(D501&lt;=PERCENTILE($D$3:$D$5882,0.2),1,D501&lt;=PERCENTILE($D$3:$D$5882,0.4),2,D501&lt;=PERCENTILE($D$3:$D$5882,0.6),3,D501&lt;=PERCENTILE($D$3:$D$5882,0.8),4,TRUE,5)</f>
        <v>1</v>
      </c>
      <c r="H501" s="3" t="str" cm="1">
        <f t="array" ref="H501">_xlfn.IFS(AND(E501&gt;=4,F501&gt;=4,G501&gt;=4),"Champions",AND(E501&gt;=3,F501&gt;=3,G501&gt;=3),"Loyal Customers",AND(E501&lt;=2,F501&gt;=3),"At Risk",AND(E501&lt;=2,F501&lt;=2,G501&lt;=2),"Lost",AND(E501&gt;=4,F501&lt;=2),"New/Promising",TRUE,"Needs Attention")</f>
        <v>Lost</v>
      </c>
      <c r="I501" s="3" t="str">
        <f t="shared" si="11"/>
        <v>Churned</v>
      </c>
      <c r="J501" s="3" t="str">
        <f>_xlfn.XLOOKUP(A501,'Country_Lookup'!$D:$D,'Country_Lookup'!$E:$E)</f>
        <v>United Kingdom</v>
      </c>
    </row>
    <row r="502" spans="1:10" x14ac:dyDescent="0.3">
      <c r="A502">
        <v>12847</v>
      </c>
      <c r="B502">
        <v>22</v>
      </c>
      <c r="C502">
        <v>2</v>
      </c>
      <c r="D502">
        <v>1636.8999999999965</v>
      </c>
      <c r="E502" cm="1">
        <f t="array" ref="E502">_xlfn.IFS(B502&lt;=PERCENTILE($B$3:$B$5882,0.2),5,B502&lt;=PERCENTILE($B$3:$B$5882,0.4),4,B502&lt;=PERCENTILE($B$3:$B$5882,0.6),3,B502&lt;=PERCENTILE($B$3:$B$5882,0.8),2,TRUE,1)</f>
        <v>4</v>
      </c>
      <c r="F502" cm="1">
        <f t="array" ref="F502">_xlfn.IFS(C502&lt;=PERCENTILE($C$3:$C$5882,0.2),1,C502&lt;=PERCENTILE($C$3:$C$5882,0.4),2,C502&lt;=PERCENTILE($C$3:$C$5882,0.6),3,C502&lt;=PERCENTILE($C$3:$C$5882,0.8),4,TRUE,5)</f>
        <v>2</v>
      </c>
      <c r="G502" cm="1">
        <f t="array" ref="G502">_xlfn.IFS(D502&lt;=PERCENTILE($D$3:$D$5882,0.2),1,D502&lt;=PERCENTILE($D$3:$D$5882,0.4),2,D502&lt;=PERCENTILE($D$3:$D$5882,0.6),3,D502&lt;=PERCENTILE($D$3:$D$5882,0.8),4,TRUE,5)</f>
        <v>4</v>
      </c>
      <c r="H502" s="3" t="str" cm="1">
        <f t="array" ref="H502">_xlfn.IFS(AND(E502&gt;=4,F502&gt;=4,G502&gt;=4),"Champions",AND(E502&gt;=3,F502&gt;=3,G502&gt;=3),"Loyal Customers",AND(E502&lt;=2,F502&gt;=3),"At Risk",AND(E502&lt;=2,F502&lt;=2,G502&lt;=2),"Lost",AND(E502&gt;=4,F502&lt;=2),"New/Promising",TRUE,"Needs Attention")</f>
        <v>New/Promising</v>
      </c>
      <c r="I502" s="3" t="str">
        <f t="shared" si="11"/>
        <v>Active</v>
      </c>
      <c r="J502" s="3" t="str">
        <f>_xlfn.XLOOKUP(A502,'Country_Lookup'!$D:$D,'Country_Lookup'!$E:$E)</f>
        <v>United Kingdom</v>
      </c>
    </row>
    <row r="503" spans="1:10" x14ac:dyDescent="0.3">
      <c r="A503">
        <v>12848</v>
      </c>
      <c r="B503">
        <v>675</v>
      </c>
      <c r="C503">
        <v>1</v>
      </c>
      <c r="D503">
        <v>207.99999999999997</v>
      </c>
      <c r="E503" cm="1">
        <f t="array" ref="E503">_xlfn.IFS(B503&lt;=PERCENTILE($B$3:$B$5882,0.2),5,B503&lt;=PERCENTILE($B$3:$B$5882,0.4),4,B503&lt;=PERCENTILE($B$3:$B$5882,0.6),3,B503&lt;=PERCENTILE($B$3:$B$5882,0.8),2,TRUE,1)</f>
        <v>1</v>
      </c>
      <c r="F503" cm="1">
        <f t="array" ref="F503">_xlfn.IFS(C503&lt;=PERCENTILE($C$3:$C$5882,0.2),1,C503&lt;=PERCENTILE($C$3:$C$5882,0.4),2,C503&lt;=PERCENTILE($C$3:$C$5882,0.6),3,C503&lt;=PERCENTILE($C$3:$C$5882,0.8),4,TRUE,5)</f>
        <v>1</v>
      </c>
      <c r="G503" cm="1">
        <f t="array" ref="G503">_xlfn.IFS(D503&lt;=PERCENTILE($D$3:$D$5882,0.2),1,D503&lt;=PERCENTILE($D$3:$D$5882,0.4),2,D503&lt;=PERCENTILE($D$3:$D$5882,0.6),3,D503&lt;=PERCENTILE($D$3:$D$5882,0.8),4,TRUE,5)</f>
        <v>1</v>
      </c>
      <c r="H503" s="3" t="str" cm="1">
        <f t="array" ref="H503">_xlfn.IFS(AND(E503&gt;=4,F503&gt;=4,G503&gt;=4),"Champions",AND(E503&gt;=3,F503&gt;=3,G503&gt;=3),"Loyal Customers",AND(E503&lt;=2,F503&gt;=3),"At Risk",AND(E503&lt;=2,F503&lt;=2,G503&lt;=2),"Lost",AND(E503&gt;=4,F503&lt;=2),"New/Promising",TRUE,"Needs Attention")</f>
        <v>Lost</v>
      </c>
      <c r="I503" s="3" t="str">
        <f t="shared" si="11"/>
        <v>Churned</v>
      </c>
      <c r="J503" s="3" t="str">
        <f>_xlfn.XLOOKUP(A503,'Country_Lookup'!$D:$D,'Country_Lookup'!$E:$E)</f>
        <v>United Kingdom</v>
      </c>
    </row>
    <row r="504" spans="1:10" x14ac:dyDescent="0.3">
      <c r="A504">
        <v>12849</v>
      </c>
      <c r="B504">
        <v>31</v>
      </c>
      <c r="C504">
        <v>6</v>
      </c>
      <c r="D504">
        <v>3090.5599999999981</v>
      </c>
      <c r="E504" cm="1">
        <f t="array" ref="E504">_xlfn.IFS(B504&lt;=PERCENTILE($B$3:$B$5882,0.2),5,B504&lt;=PERCENTILE($B$3:$B$5882,0.4),4,B504&lt;=PERCENTILE($B$3:$B$5882,0.6),3,B504&lt;=PERCENTILE($B$3:$B$5882,0.8),2,TRUE,1)</f>
        <v>4</v>
      </c>
      <c r="F504" cm="1">
        <f t="array" ref="F504">_xlfn.IFS(C504&lt;=PERCENTILE($C$3:$C$5882,0.2),1,C504&lt;=PERCENTILE($C$3:$C$5882,0.4),2,C504&lt;=PERCENTILE($C$3:$C$5882,0.6),3,C504&lt;=PERCENTILE($C$3:$C$5882,0.8),4,TRUE,5)</f>
        <v>4</v>
      </c>
      <c r="G504" cm="1">
        <f t="array" ref="G504">_xlfn.IFS(D504&lt;=PERCENTILE($D$3:$D$5882,0.2),1,D504&lt;=PERCENTILE($D$3:$D$5882,0.4),2,D504&lt;=PERCENTILE($D$3:$D$5882,0.6),3,D504&lt;=PERCENTILE($D$3:$D$5882,0.8),4,TRUE,5)</f>
        <v>5</v>
      </c>
      <c r="H504" s="3" t="str" cm="1">
        <f t="array" ref="H504">_xlfn.IFS(AND(E504&gt;=4,F504&gt;=4,G504&gt;=4),"Champions",AND(E504&gt;=3,F504&gt;=3,G504&gt;=3),"Loyal Customers",AND(E504&lt;=2,F504&gt;=3),"At Risk",AND(E504&lt;=2,F504&lt;=2,G504&lt;=2),"Lost",AND(E504&gt;=4,F504&lt;=2),"New/Promising",TRUE,"Needs Attention")</f>
        <v>Champions</v>
      </c>
      <c r="I504" s="3" t="str">
        <f t="shared" si="11"/>
        <v>Active</v>
      </c>
      <c r="J504" s="3" t="str">
        <f>_xlfn.XLOOKUP(A504,'Country_Lookup'!$D:$D,'Country_Lookup'!$E:$E)</f>
        <v>United Kingdom</v>
      </c>
    </row>
    <row r="505" spans="1:10" x14ac:dyDescent="0.3">
      <c r="A505">
        <v>12850</v>
      </c>
      <c r="B505">
        <v>445</v>
      </c>
      <c r="C505">
        <v>1</v>
      </c>
      <c r="D505">
        <v>330</v>
      </c>
      <c r="E505" cm="1">
        <f t="array" ref="E505">_xlfn.IFS(B505&lt;=PERCENTILE($B$3:$B$5882,0.2),5,B505&lt;=PERCENTILE($B$3:$B$5882,0.4),4,B505&lt;=PERCENTILE($B$3:$B$5882,0.6),3,B505&lt;=PERCENTILE($B$3:$B$5882,0.8),2,TRUE,1)</f>
        <v>1</v>
      </c>
      <c r="F505" cm="1">
        <f t="array" ref="F505">_xlfn.IFS(C505&lt;=PERCENTILE($C$3:$C$5882,0.2),1,C505&lt;=PERCENTILE($C$3:$C$5882,0.4),2,C505&lt;=PERCENTILE($C$3:$C$5882,0.6),3,C505&lt;=PERCENTILE($C$3:$C$5882,0.8),4,TRUE,5)</f>
        <v>1</v>
      </c>
      <c r="G505" cm="1">
        <f t="array" ref="G505">_xlfn.IFS(D505&lt;=PERCENTILE($D$3:$D$5882,0.2),1,D505&lt;=PERCENTILE($D$3:$D$5882,0.4),2,D505&lt;=PERCENTILE($D$3:$D$5882,0.6),3,D505&lt;=PERCENTILE($D$3:$D$5882,0.8),4,TRUE,5)</f>
        <v>2</v>
      </c>
      <c r="H505" s="3" t="str" cm="1">
        <f t="array" ref="H505">_xlfn.IFS(AND(E505&gt;=4,F505&gt;=4,G505&gt;=4),"Champions",AND(E505&gt;=3,F505&gt;=3,G505&gt;=3),"Loyal Customers",AND(E505&lt;=2,F505&gt;=3),"At Risk",AND(E505&lt;=2,F505&lt;=2,G505&lt;=2),"Lost",AND(E505&gt;=4,F505&lt;=2),"New/Promising",TRUE,"Needs Attention")</f>
        <v>Lost</v>
      </c>
      <c r="I505" s="3" t="str">
        <f t="shared" si="11"/>
        <v>Churned</v>
      </c>
      <c r="J505" s="3" t="str">
        <f>_xlfn.XLOOKUP(A505,'Country_Lookup'!$D:$D,'Country_Lookup'!$E:$E)</f>
        <v>United Kingdom</v>
      </c>
    </row>
    <row r="506" spans="1:10" x14ac:dyDescent="0.3">
      <c r="A506">
        <v>12851</v>
      </c>
      <c r="B506">
        <v>96</v>
      </c>
      <c r="C506">
        <v>2</v>
      </c>
      <c r="D506">
        <v>284.13000000000068</v>
      </c>
      <c r="E506" cm="1">
        <f t="array" ref="E506">_xlfn.IFS(B506&lt;=PERCENTILE($B$3:$B$5882,0.2),5,B506&lt;=PERCENTILE($B$3:$B$5882,0.4),4,B506&lt;=PERCENTILE($B$3:$B$5882,0.6),3,B506&lt;=PERCENTILE($B$3:$B$5882,0.8),2,TRUE,1)</f>
        <v>3</v>
      </c>
      <c r="F506" cm="1">
        <f t="array" ref="F506">_xlfn.IFS(C506&lt;=PERCENTILE($C$3:$C$5882,0.2),1,C506&lt;=PERCENTILE($C$3:$C$5882,0.4),2,C506&lt;=PERCENTILE($C$3:$C$5882,0.6),3,C506&lt;=PERCENTILE($C$3:$C$5882,0.8),4,TRUE,5)</f>
        <v>2</v>
      </c>
      <c r="G506" cm="1">
        <f t="array" ref="G506">_xlfn.IFS(D506&lt;=PERCENTILE($D$3:$D$5882,0.2),1,D506&lt;=PERCENTILE($D$3:$D$5882,0.4),2,D506&lt;=PERCENTILE($D$3:$D$5882,0.6),3,D506&lt;=PERCENTILE($D$3:$D$5882,0.8),4,TRUE,5)</f>
        <v>1</v>
      </c>
      <c r="H506" s="3" t="str" cm="1">
        <f t="array" ref="H506">_xlfn.IFS(AND(E506&gt;=4,F506&gt;=4,G506&gt;=4),"Champions",AND(E506&gt;=3,F506&gt;=3,G506&gt;=3),"Loyal Customers",AND(E506&lt;=2,F506&gt;=3),"At Risk",AND(E506&lt;=2,F506&lt;=2,G506&lt;=2),"Lost",AND(E506&gt;=4,F506&lt;=2),"New/Promising",TRUE,"Needs Attention")</f>
        <v>Needs Attention</v>
      </c>
      <c r="I506" s="3" t="str">
        <f t="shared" si="11"/>
        <v>Churned</v>
      </c>
      <c r="J506" s="3" t="str">
        <f>_xlfn.XLOOKUP(A506,'Country_Lookup'!$D:$D,'Country_Lookup'!$E:$E)</f>
        <v>United Kingdom</v>
      </c>
    </row>
    <row r="507" spans="1:10" x14ac:dyDescent="0.3">
      <c r="A507">
        <v>12852</v>
      </c>
      <c r="B507">
        <v>294</v>
      </c>
      <c r="C507">
        <v>1</v>
      </c>
      <c r="D507">
        <v>311.55000000000007</v>
      </c>
      <c r="E507" cm="1">
        <f t="array" ref="E507">_xlfn.IFS(B507&lt;=PERCENTILE($B$3:$B$5882,0.2),5,B507&lt;=PERCENTILE($B$3:$B$5882,0.4),4,B507&lt;=PERCENTILE($B$3:$B$5882,0.6),3,B507&lt;=PERCENTILE($B$3:$B$5882,0.8),2,TRUE,1)</f>
        <v>2</v>
      </c>
      <c r="F507" cm="1">
        <f t="array" ref="F507">_xlfn.IFS(C507&lt;=PERCENTILE($C$3:$C$5882,0.2),1,C507&lt;=PERCENTILE($C$3:$C$5882,0.4),2,C507&lt;=PERCENTILE($C$3:$C$5882,0.6),3,C507&lt;=PERCENTILE($C$3:$C$5882,0.8),4,TRUE,5)</f>
        <v>1</v>
      </c>
      <c r="G507" cm="1">
        <f t="array" ref="G507">_xlfn.IFS(D507&lt;=PERCENTILE($D$3:$D$5882,0.2),1,D507&lt;=PERCENTILE($D$3:$D$5882,0.4),2,D507&lt;=PERCENTILE($D$3:$D$5882,0.6),3,D507&lt;=PERCENTILE($D$3:$D$5882,0.8),4,TRUE,5)</f>
        <v>2</v>
      </c>
      <c r="H507" s="3" t="str" cm="1">
        <f t="array" ref="H507">_xlfn.IFS(AND(E507&gt;=4,F507&gt;=4,G507&gt;=4),"Champions",AND(E507&gt;=3,F507&gt;=3,G507&gt;=3),"Loyal Customers",AND(E507&lt;=2,F507&gt;=3),"At Risk",AND(E507&lt;=2,F507&lt;=2,G507&lt;=2),"Lost",AND(E507&gt;=4,F507&lt;=2),"New/Promising",TRUE,"Needs Attention")</f>
        <v>Lost</v>
      </c>
      <c r="I507" s="3" t="str">
        <f t="shared" si="11"/>
        <v>Churned</v>
      </c>
      <c r="J507" s="3" t="str">
        <f>_xlfn.XLOOKUP(A507,'Country_Lookup'!$D:$D,'Country_Lookup'!$E:$E)</f>
        <v>United Kingdom</v>
      </c>
    </row>
    <row r="508" spans="1:10" x14ac:dyDescent="0.3">
      <c r="A508">
        <v>12853</v>
      </c>
      <c r="B508">
        <v>134</v>
      </c>
      <c r="C508">
        <v>11</v>
      </c>
      <c r="D508">
        <v>3907.4999999999991</v>
      </c>
      <c r="E508" cm="1">
        <f t="array" ref="E508">_xlfn.IFS(B508&lt;=PERCENTILE($B$3:$B$5882,0.2),5,B508&lt;=PERCENTILE($B$3:$B$5882,0.4),4,B508&lt;=PERCENTILE($B$3:$B$5882,0.6),3,B508&lt;=PERCENTILE($B$3:$B$5882,0.8),2,TRUE,1)</f>
        <v>3</v>
      </c>
      <c r="F508" cm="1">
        <f t="array" ref="F508">_xlfn.IFS(C508&lt;=PERCENTILE($C$3:$C$5882,0.2),1,C508&lt;=PERCENTILE($C$3:$C$5882,0.4),2,C508&lt;=PERCENTILE($C$3:$C$5882,0.6),3,C508&lt;=PERCENTILE($C$3:$C$5882,0.8),4,TRUE,5)</f>
        <v>5</v>
      </c>
      <c r="G508" cm="1">
        <f t="array" ref="G508">_xlfn.IFS(D508&lt;=PERCENTILE($D$3:$D$5882,0.2),1,D508&lt;=PERCENTILE($D$3:$D$5882,0.4),2,D508&lt;=PERCENTILE($D$3:$D$5882,0.6),3,D508&lt;=PERCENTILE($D$3:$D$5882,0.8),4,TRUE,5)</f>
        <v>5</v>
      </c>
      <c r="H508" s="3" t="str" cm="1">
        <f t="array" ref="H508">_xlfn.IFS(AND(E508&gt;=4,F508&gt;=4,G508&gt;=4),"Champions",AND(E508&gt;=3,F508&gt;=3,G508&gt;=3),"Loyal Customers",AND(E508&lt;=2,F508&gt;=3),"At Risk",AND(E508&lt;=2,F508&lt;=2,G508&lt;=2),"Lost",AND(E508&gt;=4,F508&lt;=2),"New/Promising",TRUE,"Needs Attention")</f>
        <v>Loyal Customers</v>
      </c>
      <c r="I508" s="3" t="str">
        <f t="shared" si="11"/>
        <v>Churned</v>
      </c>
      <c r="J508" s="3" t="str">
        <f>_xlfn.XLOOKUP(A508,'Country_Lookup'!$D:$D,'Country_Lookup'!$E:$E)</f>
        <v>United Kingdom</v>
      </c>
    </row>
    <row r="509" spans="1:10" x14ac:dyDescent="0.3">
      <c r="A509">
        <v>12854</v>
      </c>
      <c r="B509">
        <v>78</v>
      </c>
      <c r="C509">
        <v>7</v>
      </c>
      <c r="D509">
        <v>2994.0200000000109</v>
      </c>
      <c r="E509" cm="1">
        <f t="array" ref="E509">_xlfn.IFS(B509&lt;=PERCENTILE($B$3:$B$5882,0.2),5,B509&lt;=PERCENTILE($B$3:$B$5882,0.4),4,B509&lt;=PERCENTILE($B$3:$B$5882,0.6),3,B509&lt;=PERCENTILE($B$3:$B$5882,0.8),2,TRUE,1)</f>
        <v>3</v>
      </c>
      <c r="F509" cm="1">
        <f t="array" ref="F509">_xlfn.IFS(C509&lt;=PERCENTILE($C$3:$C$5882,0.2),1,C509&lt;=PERCENTILE($C$3:$C$5882,0.4),2,C509&lt;=PERCENTILE($C$3:$C$5882,0.6),3,C509&lt;=PERCENTILE($C$3:$C$5882,0.8),4,TRUE,5)</f>
        <v>4</v>
      </c>
      <c r="G509" cm="1">
        <f t="array" ref="G509">_xlfn.IFS(D509&lt;=PERCENTILE($D$3:$D$5882,0.2),1,D509&lt;=PERCENTILE($D$3:$D$5882,0.4),2,D509&lt;=PERCENTILE($D$3:$D$5882,0.6),3,D509&lt;=PERCENTILE($D$3:$D$5882,0.8),4,TRUE,5)</f>
        <v>5</v>
      </c>
      <c r="H509" s="3" t="str" cm="1">
        <f t="array" ref="H509">_xlfn.IFS(AND(E509&gt;=4,F509&gt;=4,G509&gt;=4),"Champions",AND(E509&gt;=3,F509&gt;=3,G509&gt;=3),"Loyal Customers",AND(E509&lt;=2,F509&gt;=3),"At Risk",AND(E509&lt;=2,F509&lt;=2,G509&lt;=2),"Lost",AND(E509&gt;=4,F509&lt;=2),"New/Promising",TRUE,"Needs Attention")</f>
        <v>Loyal Customers</v>
      </c>
      <c r="I509" s="3" t="str">
        <f t="shared" si="11"/>
        <v>Active</v>
      </c>
      <c r="J509" s="3" t="str">
        <f>_xlfn.XLOOKUP(A509,'Country_Lookup'!$D:$D,'Country_Lookup'!$E:$E)</f>
        <v>United Kingdom</v>
      </c>
    </row>
    <row r="510" spans="1:10" x14ac:dyDescent="0.3">
      <c r="A510">
        <v>12855</v>
      </c>
      <c r="B510">
        <v>372</v>
      </c>
      <c r="C510">
        <v>4</v>
      </c>
      <c r="D510">
        <v>650.94000000000028</v>
      </c>
      <c r="E510" cm="1">
        <f t="array" ref="E510">_xlfn.IFS(B510&lt;=PERCENTILE($B$3:$B$5882,0.2),5,B510&lt;=PERCENTILE($B$3:$B$5882,0.4),4,B510&lt;=PERCENTILE($B$3:$B$5882,0.6),3,B510&lt;=PERCENTILE($B$3:$B$5882,0.8),2,TRUE,1)</f>
        <v>2</v>
      </c>
      <c r="F510" cm="1">
        <f t="array" ref="F510">_xlfn.IFS(C510&lt;=PERCENTILE($C$3:$C$5882,0.2),1,C510&lt;=PERCENTILE($C$3:$C$5882,0.4),2,C510&lt;=PERCENTILE($C$3:$C$5882,0.6),3,C510&lt;=PERCENTILE($C$3:$C$5882,0.8),4,TRUE,5)</f>
        <v>3</v>
      </c>
      <c r="G510" cm="1">
        <f t="array" ref="G510">_xlfn.IFS(D510&lt;=PERCENTILE($D$3:$D$5882,0.2),1,D510&lt;=PERCENTILE($D$3:$D$5882,0.4),2,D510&lt;=PERCENTILE($D$3:$D$5882,0.6),3,D510&lt;=PERCENTILE($D$3:$D$5882,0.8),4,TRUE,5)</f>
        <v>3</v>
      </c>
      <c r="H510" s="3" t="str" cm="1">
        <f t="array" ref="H510">_xlfn.IFS(AND(E510&gt;=4,F510&gt;=4,G510&gt;=4),"Champions",AND(E510&gt;=3,F510&gt;=3,G510&gt;=3),"Loyal Customers",AND(E510&lt;=2,F510&gt;=3),"At Risk",AND(E510&lt;=2,F510&lt;=2,G510&lt;=2),"Lost",AND(E510&gt;=4,F510&lt;=2),"New/Promising",TRUE,"Needs Attention")</f>
        <v>At Risk</v>
      </c>
      <c r="I510" s="3" t="str">
        <f t="shared" si="11"/>
        <v>Churned</v>
      </c>
      <c r="J510" s="3" t="str">
        <f>_xlfn.XLOOKUP(A510,'Country_Lookup'!$D:$D,'Country_Lookup'!$E:$E)</f>
        <v>United Kingdom</v>
      </c>
    </row>
    <row r="511" spans="1:10" x14ac:dyDescent="0.3">
      <c r="A511">
        <v>12856</v>
      </c>
      <c r="B511">
        <v>7</v>
      </c>
      <c r="C511">
        <v>6</v>
      </c>
      <c r="D511">
        <v>2179.9300000000076</v>
      </c>
      <c r="E511" cm="1">
        <f t="array" ref="E511">_xlfn.IFS(B511&lt;=PERCENTILE($B$3:$B$5882,0.2),5,B511&lt;=PERCENTILE($B$3:$B$5882,0.4),4,B511&lt;=PERCENTILE($B$3:$B$5882,0.6),3,B511&lt;=PERCENTILE($B$3:$B$5882,0.8),2,TRUE,1)</f>
        <v>5</v>
      </c>
      <c r="F511" cm="1">
        <f t="array" ref="F511">_xlfn.IFS(C511&lt;=PERCENTILE($C$3:$C$5882,0.2),1,C511&lt;=PERCENTILE($C$3:$C$5882,0.4),2,C511&lt;=PERCENTILE($C$3:$C$5882,0.6),3,C511&lt;=PERCENTILE($C$3:$C$5882,0.8),4,TRUE,5)</f>
        <v>4</v>
      </c>
      <c r="G511" cm="1">
        <f t="array" ref="G511">_xlfn.IFS(D511&lt;=PERCENTILE($D$3:$D$5882,0.2),1,D511&lt;=PERCENTILE($D$3:$D$5882,0.4),2,D511&lt;=PERCENTILE($D$3:$D$5882,0.6),3,D511&lt;=PERCENTILE($D$3:$D$5882,0.8),4,TRUE,5)</f>
        <v>4</v>
      </c>
      <c r="H511" s="3" t="str" cm="1">
        <f t="array" ref="H511">_xlfn.IFS(AND(E511&gt;=4,F511&gt;=4,G511&gt;=4),"Champions",AND(E511&gt;=3,F511&gt;=3,G511&gt;=3),"Loyal Customers",AND(E511&lt;=2,F511&gt;=3),"At Risk",AND(E511&lt;=2,F511&lt;=2,G511&lt;=2),"Lost",AND(E511&gt;=4,F511&lt;=2),"New/Promising",TRUE,"Needs Attention")</f>
        <v>Champions</v>
      </c>
      <c r="I511" s="3" t="str">
        <f t="shared" si="11"/>
        <v>Active</v>
      </c>
      <c r="J511" s="3" t="str">
        <f>_xlfn.XLOOKUP(A511,'Country_Lookup'!$D:$D,'Country_Lookup'!$E:$E)</f>
        <v>United Kingdom</v>
      </c>
    </row>
    <row r="512" spans="1:10" x14ac:dyDescent="0.3">
      <c r="A512">
        <v>12857</v>
      </c>
      <c r="B512">
        <v>210</v>
      </c>
      <c r="C512">
        <v>6</v>
      </c>
      <c r="D512">
        <v>3688.0000000000005</v>
      </c>
      <c r="E512" cm="1">
        <f t="array" ref="E512">_xlfn.IFS(B512&lt;=PERCENTILE($B$3:$B$5882,0.2),5,B512&lt;=PERCENTILE($B$3:$B$5882,0.4),4,B512&lt;=PERCENTILE($B$3:$B$5882,0.6),3,B512&lt;=PERCENTILE($B$3:$B$5882,0.8),2,TRUE,1)</f>
        <v>2</v>
      </c>
      <c r="F512" cm="1">
        <f t="array" ref="F512">_xlfn.IFS(C512&lt;=PERCENTILE($C$3:$C$5882,0.2),1,C512&lt;=PERCENTILE($C$3:$C$5882,0.4),2,C512&lt;=PERCENTILE($C$3:$C$5882,0.6),3,C512&lt;=PERCENTILE($C$3:$C$5882,0.8),4,TRUE,5)</f>
        <v>4</v>
      </c>
      <c r="G512" cm="1">
        <f t="array" ref="G512">_xlfn.IFS(D512&lt;=PERCENTILE($D$3:$D$5882,0.2),1,D512&lt;=PERCENTILE($D$3:$D$5882,0.4),2,D512&lt;=PERCENTILE($D$3:$D$5882,0.6),3,D512&lt;=PERCENTILE($D$3:$D$5882,0.8),4,TRUE,5)</f>
        <v>5</v>
      </c>
      <c r="H512" s="3" t="str" cm="1">
        <f t="array" ref="H512">_xlfn.IFS(AND(E512&gt;=4,F512&gt;=4,G512&gt;=4),"Champions",AND(E512&gt;=3,F512&gt;=3,G512&gt;=3),"Loyal Customers",AND(E512&lt;=2,F512&gt;=3),"At Risk",AND(E512&lt;=2,F512&lt;=2,G512&lt;=2),"Lost",AND(E512&gt;=4,F512&lt;=2),"New/Promising",TRUE,"Needs Attention")</f>
        <v>At Risk</v>
      </c>
      <c r="I512" s="3" t="str">
        <f t="shared" si="11"/>
        <v>Churned</v>
      </c>
      <c r="J512" s="3" t="str">
        <f>_xlfn.XLOOKUP(A512,'Country_Lookup'!$D:$D,'Country_Lookup'!$E:$E)</f>
        <v>United Kingdom</v>
      </c>
    </row>
    <row r="513" spans="1:10" x14ac:dyDescent="0.3">
      <c r="A513">
        <v>12858</v>
      </c>
      <c r="B513">
        <v>383</v>
      </c>
      <c r="C513">
        <v>1</v>
      </c>
      <c r="D513">
        <v>177.92000000000004</v>
      </c>
      <c r="E513" cm="1">
        <f t="array" ref="E513">_xlfn.IFS(B513&lt;=PERCENTILE($B$3:$B$5882,0.2),5,B513&lt;=PERCENTILE($B$3:$B$5882,0.4),4,B513&lt;=PERCENTILE($B$3:$B$5882,0.6),3,B513&lt;=PERCENTILE($B$3:$B$5882,0.8),2,TRUE,1)</f>
        <v>2</v>
      </c>
      <c r="F513" cm="1">
        <f t="array" ref="F513">_xlfn.IFS(C513&lt;=PERCENTILE($C$3:$C$5882,0.2),1,C513&lt;=PERCENTILE($C$3:$C$5882,0.4),2,C513&lt;=PERCENTILE($C$3:$C$5882,0.6),3,C513&lt;=PERCENTILE($C$3:$C$5882,0.8),4,TRUE,5)</f>
        <v>1</v>
      </c>
      <c r="G513" cm="1">
        <f t="array" ref="G513">_xlfn.IFS(D513&lt;=PERCENTILE($D$3:$D$5882,0.2),1,D513&lt;=PERCENTILE($D$3:$D$5882,0.4),2,D513&lt;=PERCENTILE($D$3:$D$5882,0.6),3,D513&lt;=PERCENTILE($D$3:$D$5882,0.8),4,TRUE,5)</f>
        <v>1</v>
      </c>
      <c r="H513" s="3" t="str" cm="1">
        <f t="array" ref="H513">_xlfn.IFS(AND(E513&gt;=4,F513&gt;=4,G513&gt;=4),"Champions",AND(E513&gt;=3,F513&gt;=3,G513&gt;=3),"Loyal Customers",AND(E513&lt;=2,F513&gt;=3),"At Risk",AND(E513&lt;=2,F513&lt;=2,G513&lt;=2),"Lost",AND(E513&gt;=4,F513&lt;=2),"New/Promising",TRUE,"Needs Attention")</f>
        <v>Lost</v>
      </c>
      <c r="I513" s="3" t="str">
        <f t="shared" si="11"/>
        <v>Churned</v>
      </c>
      <c r="J513" s="3" t="str">
        <f>_xlfn.XLOOKUP(A513,'Country_Lookup'!$D:$D,'Country_Lookup'!$E:$E)</f>
        <v>United Kingdom</v>
      </c>
    </row>
    <row r="514" spans="1:10" x14ac:dyDescent="0.3">
      <c r="A514">
        <v>12859</v>
      </c>
      <c r="B514">
        <v>458</v>
      </c>
      <c r="C514">
        <v>1</v>
      </c>
      <c r="D514">
        <v>575.10000000000014</v>
      </c>
      <c r="E514" cm="1">
        <f t="array" ref="E514">_xlfn.IFS(B514&lt;=PERCENTILE($B$3:$B$5882,0.2),5,B514&lt;=PERCENTILE($B$3:$B$5882,0.4),4,B514&lt;=PERCENTILE($B$3:$B$5882,0.6),3,B514&lt;=PERCENTILE($B$3:$B$5882,0.8),2,TRUE,1)</f>
        <v>1</v>
      </c>
      <c r="F514" cm="1">
        <f t="array" ref="F514">_xlfn.IFS(C514&lt;=PERCENTILE($C$3:$C$5882,0.2),1,C514&lt;=PERCENTILE($C$3:$C$5882,0.4),2,C514&lt;=PERCENTILE($C$3:$C$5882,0.6),3,C514&lt;=PERCENTILE($C$3:$C$5882,0.8),4,TRUE,5)</f>
        <v>1</v>
      </c>
      <c r="G514" cm="1">
        <f t="array" ref="G514">_xlfn.IFS(D514&lt;=PERCENTILE($D$3:$D$5882,0.2),1,D514&lt;=PERCENTILE($D$3:$D$5882,0.4),2,D514&lt;=PERCENTILE($D$3:$D$5882,0.6),3,D514&lt;=PERCENTILE($D$3:$D$5882,0.8),4,TRUE,5)</f>
        <v>2</v>
      </c>
      <c r="H514" s="3" t="str" cm="1">
        <f t="array" ref="H514">_xlfn.IFS(AND(E514&gt;=4,F514&gt;=4,G514&gt;=4),"Champions",AND(E514&gt;=3,F514&gt;=3,G514&gt;=3),"Loyal Customers",AND(E514&lt;=2,F514&gt;=3),"At Risk",AND(E514&lt;=2,F514&lt;=2,G514&lt;=2),"Lost",AND(E514&gt;=4,F514&lt;=2),"New/Promising",TRUE,"Needs Attention")</f>
        <v>Lost</v>
      </c>
      <c r="I514" s="3" t="str">
        <f t="shared" si="11"/>
        <v>Churned</v>
      </c>
      <c r="J514" s="3" t="str">
        <f>_xlfn.XLOOKUP(A514,'Country_Lookup'!$D:$D,'Country_Lookup'!$E:$E)</f>
        <v>United Kingdom</v>
      </c>
    </row>
    <row r="515" spans="1:10" x14ac:dyDescent="0.3">
      <c r="A515">
        <v>12860</v>
      </c>
      <c r="B515">
        <v>693</v>
      </c>
      <c r="C515">
        <v>1</v>
      </c>
      <c r="D515">
        <v>55.47000000000002</v>
      </c>
      <c r="E515" cm="1">
        <f t="array" ref="E515">_xlfn.IFS(B515&lt;=PERCENTILE($B$3:$B$5882,0.2),5,B515&lt;=PERCENTILE($B$3:$B$5882,0.4),4,B515&lt;=PERCENTILE($B$3:$B$5882,0.6),3,B515&lt;=PERCENTILE($B$3:$B$5882,0.8),2,TRUE,1)</f>
        <v>1</v>
      </c>
      <c r="F515" cm="1">
        <f t="array" ref="F515">_xlfn.IFS(C515&lt;=PERCENTILE($C$3:$C$5882,0.2),1,C515&lt;=PERCENTILE($C$3:$C$5882,0.4),2,C515&lt;=PERCENTILE($C$3:$C$5882,0.6),3,C515&lt;=PERCENTILE($C$3:$C$5882,0.8),4,TRUE,5)</f>
        <v>1</v>
      </c>
      <c r="G515" cm="1">
        <f t="array" ref="G515">_xlfn.IFS(D515&lt;=PERCENTILE($D$3:$D$5882,0.2),1,D515&lt;=PERCENTILE($D$3:$D$5882,0.4),2,D515&lt;=PERCENTILE($D$3:$D$5882,0.6),3,D515&lt;=PERCENTILE($D$3:$D$5882,0.8),4,TRUE,5)</f>
        <v>1</v>
      </c>
      <c r="H515" s="3" t="str" cm="1">
        <f t="array" ref="H515">_xlfn.IFS(AND(E515&gt;=4,F515&gt;=4,G515&gt;=4),"Champions",AND(E515&gt;=3,F515&gt;=3,G515&gt;=3),"Loyal Customers",AND(E515&lt;=2,F515&gt;=3),"At Risk",AND(E515&lt;=2,F515&lt;=2,G515&lt;=2),"Lost",AND(E515&gt;=4,F515&lt;=2),"New/Promising",TRUE,"Needs Attention")</f>
        <v>Lost</v>
      </c>
      <c r="I515" s="3" t="str">
        <f t="shared" ref="I515:I578" si="12">IF(B515&gt;90,"Churned","Active")</f>
        <v>Churned</v>
      </c>
      <c r="J515" s="3" t="str">
        <f>_xlfn.XLOOKUP(A515,'Country_Lookup'!$D:$D,'Country_Lookup'!$E:$E)</f>
        <v>United Kingdom</v>
      </c>
    </row>
    <row r="516" spans="1:10" x14ac:dyDescent="0.3">
      <c r="A516">
        <v>12861</v>
      </c>
      <c r="B516">
        <v>619</v>
      </c>
      <c r="C516">
        <v>1</v>
      </c>
      <c r="D516">
        <v>68.25</v>
      </c>
      <c r="E516" cm="1">
        <f t="array" ref="E516">_xlfn.IFS(B516&lt;=PERCENTILE($B$3:$B$5882,0.2),5,B516&lt;=PERCENTILE($B$3:$B$5882,0.4),4,B516&lt;=PERCENTILE($B$3:$B$5882,0.6),3,B516&lt;=PERCENTILE($B$3:$B$5882,0.8),2,TRUE,1)</f>
        <v>1</v>
      </c>
      <c r="F516" cm="1">
        <f t="array" ref="F516">_xlfn.IFS(C516&lt;=PERCENTILE($C$3:$C$5882,0.2),1,C516&lt;=PERCENTILE($C$3:$C$5882,0.4),2,C516&lt;=PERCENTILE($C$3:$C$5882,0.6),3,C516&lt;=PERCENTILE($C$3:$C$5882,0.8),4,TRUE,5)</f>
        <v>1</v>
      </c>
      <c r="G516" cm="1">
        <f t="array" ref="G516">_xlfn.IFS(D516&lt;=PERCENTILE($D$3:$D$5882,0.2),1,D516&lt;=PERCENTILE($D$3:$D$5882,0.4),2,D516&lt;=PERCENTILE($D$3:$D$5882,0.6),3,D516&lt;=PERCENTILE($D$3:$D$5882,0.8),4,TRUE,5)</f>
        <v>1</v>
      </c>
      <c r="H516" s="3" t="str" cm="1">
        <f t="array" ref="H516">_xlfn.IFS(AND(E516&gt;=4,F516&gt;=4,G516&gt;=4),"Champions",AND(E516&gt;=3,F516&gt;=3,G516&gt;=3),"Loyal Customers",AND(E516&lt;=2,F516&gt;=3),"At Risk",AND(E516&lt;=2,F516&lt;=2,G516&lt;=2),"Lost",AND(E516&gt;=4,F516&lt;=2),"New/Promising",TRUE,"Needs Attention")</f>
        <v>Lost</v>
      </c>
      <c r="I516" s="3" t="str">
        <f t="shared" si="12"/>
        <v>Churned</v>
      </c>
      <c r="J516" s="3" t="str">
        <f>_xlfn.XLOOKUP(A516,'Country_Lookup'!$D:$D,'Country_Lookup'!$E:$E)</f>
        <v>United Kingdom</v>
      </c>
    </row>
    <row r="517" spans="1:10" x14ac:dyDescent="0.3">
      <c r="A517">
        <v>12862</v>
      </c>
      <c r="B517">
        <v>425</v>
      </c>
      <c r="C517">
        <v>2</v>
      </c>
      <c r="D517">
        <v>1008.3199999999963</v>
      </c>
      <c r="E517" cm="1">
        <f t="array" ref="E517">_xlfn.IFS(B517&lt;=PERCENTILE($B$3:$B$5882,0.2),5,B517&lt;=PERCENTILE($B$3:$B$5882,0.4),4,B517&lt;=PERCENTILE($B$3:$B$5882,0.6),3,B517&lt;=PERCENTILE($B$3:$B$5882,0.8),2,TRUE,1)</f>
        <v>1</v>
      </c>
      <c r="F517" cm="1">
        <f t="array" ref="F517">_xlfn.IFS(C517&lt;=PERCENTILE($C$3:$C$5882,0.2),1,C517&lt;=PERCENTILE($C$3:$C$5882,0.4),2,C517&lt;=PERCENTILE($C$3:$C$5882,0.6),3,C517&lt;=PERCENTILE($C$3:$C$5882,0.8),4,TRUE,5)</f>
        <v>2</v>
      </c>
      <c r="G517" cm="1">
        <f t="array" ref="G517">_xlfn.IFS(D517&lt;=PERCENTILE($D$3:$D$5882,0.2),1,D517&lt;=PERCENTILE($D$3:$D$5882,0.4),2,D517&lt;=PERCENTILE($D$3:$D$5882,0.6),3,D517&lt;=PERCENTILE($D$3:$D$5882,0.8),4,TRUE,5)</f>
        <v>3</v>
      </c>
      <c r="H517" s="3" t="str" cm="1">
        <f t="array" ref="H517">_xlfn.IFS(AND(E517&gt;=4,F517&gt;=4,G517&gt;=4),"Champions",AND(E517&gt;=3,F517&gt;=3,G517&gt;=3),"Loyal Customers",AND(E517&lt;=2,F517&gt;=3),"At Risk",AND(E517&lt;=2,F517&lt;=2,G517&lt;=2),"Lost",AND(E517&gt;=4,F517&lt;=2),"New/Promising",TRUE,"Needs Attention")</f>
        <v>Needs Attention</v>
      </c>
      <c r="I517" s="3" t="str">
        <f t="shared" si="12"/>
        <v>Churned</v>
      </c>
      <c r="J517" s="3" t="str">
        <f>_xlfn.XLOOKUP(A517,'Country_Lookup'!$D:$D,'Country_Lookup'!$E:$E)</f>
        <v>United Kingdom</v>
      </c>
    </row>
    <row r="518" spans="1:10" x14ac:dyDescent="0.3">
      <c r="A518">
        <v>12863</v>
      </c>
      <c r="B518">
        <v>52</v>
      </c>
      <c r="C518">
        <v>6</v>
      </c>
      <c r="D518">
        <v>2792.5500000000015</v>
      </c>
      <c r="E518" cm="1">
        <f t="array" ref="E518">_xlfn.IFS(B518&lt;=PERCENTILE($B$3:$B$5882,0.2),5,B518&lt;=PERCENTILE($B$3:$B$5882,0.4),4,B518&lt;=PERCENTILE($B$3:$B$5882,0.6),3,B518&lt;=PERCENTILE($B$3:$B$5882,0.8),2,TRUE,1)</f>
        <v>4</v>
      </c>
      <c r="F518" cm="1">
        <f t="array" ref="F518">_xlfn.IFS(C518&lt;=PERCENTILE($C$3:$C$5882,0.2),1,C518&lt;=PERCENTILE($C$3:$C$5882,0.4),2,C518&lt;=PERCENTILE($C$3:$C$5882,0.6),3,C518&lt;=PERCENTILE($C$3:$C$5882,0.8),4,TRUE,5)</f>
        <v>4</v>
      </c>
      <c r="G518" cm="1">
        <f t="array" ref="G518">_xlfn.IFS(D518&lt;=PERCENTILE($D$3:$D$5882,0.2),1,D518&lt;=PERCENTILE($D$3:$D$5882,0.4),2,D518&lt;=PERCENTILE($D$3:$D$5882,0.6),3,D518&lt;=PERCENTILE($D$3:$D$5882,0.8),4,TRUE,5)</f>
        <v>4</v>
      </c>
      <c r="H518" s="3" t="str" cm="1">
        <f t="array" ref="H518">_xlfn.IFS(AND(E518&gt;=4,F518&gt;=4,G518&gt;=4),"Champions",AND(E518&gt;=3,F518&gt;=3,G518&gt;=3),"Loyal Customers",AND(E518&lt;=2,F518&gt;=3),"At Risk",AND(E518&lt;=2,F518&lt;=2,G518&lt;=2),"Lost",AND(E518&gt;=4,F518&lt;=2),"New/Promising",TRUE,"Needs Attention")</f>
        <v>Champions</v>
      </c>
      <c r="I518" s="3" t="str">
        <f t="shared" si="12"/>
        <v>Active</v>
      </c>
      <c r="J518" s="3" t="str">
        <f>_xlfn.XLOOKUP(A518,'Country_Lookup'!$D:$D,'Country_Lookup'!$E:$E)</f>
        <v>United Kingdom</v>
      </c>
    </row>
    <row r="519" spans="1:10" x14ac:dyDescent="0.3">
      <c r="A519">
        <v>12864</v>
      </c>
      <c r="B519">
        <v>138</v>
      </c>
      <c r="C519">
        <v>2</v>
      </c>
      <c r="D519">
        <v>299.57</v>
      </c>
      <c r="E519" cm="1">
        <f t="array" ref="E519">_xlfn.IFS(B519&lt;=PERCENTILE($B$3:$B$5882,0.2),5,B519&lt;=PERCENTILE($B$3:$B$5882,0.4),4,B519&lt;=PERCENTILE($B$3:$B$5882,0.6),3,B519&lt;=PERCENTILE($B$3:$B$5882,0.8),2,TRUE,1)</f>
        <v>3</v>
      </c>
      <c r="F519" cm="1">
        <f t="array" ref="F519">_xlfn.IFS(C519&lt;=PERCENTILE($C$3:$C$5882,0.2),1,C519&lt;=PERCENTILE($C$3:$C$5882,0.4),2,C519&lt;=PERCENTILE($C$3:$C$5882,0.6),3,C519&lt;=PERCENTILE($C$3:$C$5882,0.8),4,TRUE,5)</f>
        <v>2</v>
      </c>
      <c r="G519" cm="1">
        <f t="array" ref="G519">_xlfn.IFS(D519&lt;=PERCENTILE($D$3:$D$5882,0.2),1,D519&lt;=PERCENTILE($D$3:$D$5882,0.4),2,D519&lt;=PERCENTILE($D$3:$D$5882,0.6),3,D519&lt;=PERCENTILE($D$3:$D$5882,0.8),4,TRUE,5)</f>
        <v>2</v>
      </c>
      <c r="H519" s="3" t="str" cm="1">
        <f t="array" ref="H519">_xlfn.IFS(AND(E519&gt;=4,F519&gt;=4,G519&gt;=4),"Champions",AND(E519&gt;=3,F519&gt;=3,G519&gt;=3),"Loyal Customers",AND(E519&lt;=2,F519&gt;=3),"At Risk",AND(E519&lt;=2,F519&lt;=2,G519&lt;=2),"Lost",AND(E519&gt;=4,F519&lt;=2),"New/Promising",TRUE,"Needs Attention")</f>
        <v>Needs Attention</v>
      </c>
      <c r="I519" s="3" t="str">
        <f t="shared" si="12"/>
        <v>Churned</v>
      </c>
      <c r="J519" s="3" t="str">
        <f>_xlfn.XLOOKUP(A519,'Country_Lookup'!$D:$D,'Country_Lookup'!$E:$E)</f>
        <v>United Kingdom</v>
      </c>
    </row>
    <row r="520" spans="1:10" x14ac:dyDescent="0.3">
      <c r="A520">
        <v>12865</v>
      </c>
      <c r="B520">
        <v>26</v>
      </c>
      <c r="C520">
        <v>4</v>
      </c>
      <c r="D520">
        <v>3323.4699999999839</v>
      </c>
      <c r="E520" cm="1">
        <f t="array" ref="E520">_xlfn.IFS(B520&lt;=PERCENTILE($B$3:$B$5882,0.2),5,B520&lt;=PERCENTILE($B$3:$B$5882,0.4),4,B520&lt;=PERCENTILE($B$3:$B$5882,0.6),3,B520&lt;=PERCENTILE($B$3:$B$5882,0.8),2,TRUE,1)</f>
        <v>4</v>
      </c>
      <c r="F520" cm="1">
        <f t="array" ref="F520">_xlfn.IFS(C520&lt;=PERCENTILE($C$3:$C$5882,0.2),1,C520&lt;=PERCENTILE($C$3:$C$5882,0.4),2,C520&lt;=PERCENTILE($C$3:$C$5882,0.6),3,C520&lt;=PERCENTILE($C$3:$C$5882,0.8),4,TRUE,5)</f>
        <v>3</v>
      </c>
      <c r="G520" cm="1">
        <f t="array" ref="G520">_xlfn.IFS(D520&lt;=PERCENTILE($D$3:$D$5882,0.2),1,D520&lt;=PERCENTILE($D$3:$D$5882,0.4),2,D520&lt;=PERCENTILE($D$3:$D$5882,0.6),3,D520&lt;=PERCENTILE($D$3:$D$5882,0.8),4,TRUE,5)</f>
        <v>5</v>
      </c>
      <c r="H520" s="3" t="str" cm="1">
        <f t="array" ref="H520">_xlfn.IFS(AND(E520&gt;=4,F520&gt;=4,G520&gt;=4),"Champions",AND(E520&gt;=3,F520&gt;=3,G520&gt;=3),"Loyal Customers",AND(E520&lt;=2,F520&gt;=3),"At Risk",AND(E520&lt;=2,F520&lt;=2,G520&lt;=2),"Lost",AND(E520&gt;=4,F520&lt;=2),"New/Promising",TRUE,"Needs Attention")</f>
        <v>Loyal Customers</v>
      </c>
      <c r="I520" s="3" t="str">
        <f t="shared" si="12"/>
        <v>Active</v>
      </c>
      <c r="J520" s="3" t="str">
        <f>_xlfn.XLOOKUP(A520,'Country_Lookup'!$D:$D,'Country_Lookup'!$E:$E)</f>
        <v>Austria</v>
      </c>
    </row>
    <row r="521" spans="1:10" x14ac:dyDescent="0.3">
      <c r="A521">
        <v>12866</v>
      </c>
      <c r="B521">
        <v>283</v>
      </c>
      <c r="C521">
        <v>3</v>
      </c>
      <c r="D521">
        <v>1227.3500000000001</v>
      </c>
      <c r="E521" cm="1">
        <f t="array" ref="E521">_xlfn.IFS(B521&lt;=PERCENTILE($B$3:$B$5882,0.2),5,B521&lt;=PERCENTILE($B$3:$B$5882,0.4),4,B521&lt;=PERCENTILE($B$3:$B$5882,0.6),3,B521&lt;=PERCENTILE($B$3:$B$5882,0.8),2,TRUE,1)</f>
        <v>2</v>
      </c>
      <c r="F521" cm="1">
        <f t="array" ref="F521">_xlfn.IFS(C521&lt;=PERCENTILE($C$3:$C$5882,0.2),1,C521&lt;=PERCENTILE($C$3:$C$5882,0.4),2,C521&lt;=PERCENTILE($C$3:$C$5882,0.6),3,C521&lt;=PERCENTILE($C$3:$C$5882,0.8),4,TRUE,5)</f>
        <v>3</v>
      </c>
      <c r="G521" cm="1">
        <f t="array" ref="G521">_xlfn.IFS(D521&lt;=PERCENTILE($D$3:$D$5882,0.2),1,D521&lt;=PERCENTILE($D$3:$D$5882,0.4),2,D521&lt;=PERCENTILE($D$3:$D$5882,0.6),3,D521&lt;=PERCENTILE($D$3:$D$5882,0.8),4,TRUE,5)</f>
        <v>3</v>
      </c>
      <c r="H521" s="3" t="str" cm="1">
        <f t="array" ref="H521">_xlfn.IFS(AND(E521&gt;=4,F521&gt;=4,G521&gt;=4),"Champions",AND(E521&gt;=3,F521&gt;=3,G521&gt;=3),"Loyal Customers",AND(E521&lt;=2,F521&gt;=3),"At Risk",AND(E521&lt;=2,F521&lt;=2,G521&lt;=2),"Lost",AND(E521&gt;=4,F521&lt;=2),"New/Promising",TRUE,"Needs Attention")</f>
        <v>At Risk</v>
      </c>
      <c r="I521" s="3" t="str">
        <f t="shared" si="12"/>
        <v>Churned</v>
      </c>
      <c r="J521" s="3" t="str">
        <f>_xlfn.XLOOKUP(A521,'Country_Lookup'!$D:$D,'Country_Lookup'!$E:$E)</f>
        <v>Belgium</v>
      </c>
    </row>
    <row r="522" spans="1:10" x14ac:dyDescent="0.3">
      <c r="A522">
        <v>12867</v>
      </c>
      <c r="B522">
        <v>26</v>
      </c>
      <c r="C522">
        <v>13</v>
      </c>
      <c r="D522">
        <v>7913.2900000000309</v>
      </c>
      <c r="E522" cm="1">
        <f t="array" ref="E522">_xlfn.IFS(B522&lt;=PERCENTILE($B$3:$B$5882,0.2),5,B522&lt;=PERCENTILE($B$3:$B$5882,0.4),4,B522&lt;=PERCENTILE($B$3:$B$5882,0.6),3,B522&lt;=PERCENTILE($B$3:$B$5882,0.8),2,TRUE,1)</f>
        <v>4</v>
      </c>
      <c r="F522" cm="1">
        <f t="array" ref="F522">_xlfn.IFS(C522&lt;=PERCENTILE($C$3:$C$5882,0.2),1,C522&lt;=PERCENTILE($C$3:$C$5882,0.4),2,C522&lt;=PERCENTILE($C$3:$C$5882,0.6),3,C522&lt;=PERCENTILE($C$3:$C$5882,0.8),4,TRUE,5)</f>
        <v>5</v>
      </c>
      <c r="G522" cm="1">
        <f t="array" ref="G522">_xlfn.IFS(D522&lt;=PERCENTILE($D$3:$D$5882,0.2),1,D522&lt;=PERCENTILE($D$3:$D$5882,0.4),2,D522&lt;=PERCENTILE($D$3:$D$5882,0.6),3,D522&lt;=PERCENTILE($D$3:$D$5882,0.8),4,TRUE,5)</f>
        <v>5</v>
      </c>
      <c r="H522" s="3" t="str" cm="1">
        <f t="array" ref="H522">_xlfn.IFS(AND(E522&gt;=4,F522&gt;=4,G522&gt;=4),"Champions",AND(E522&gt;=3,F522&gt;=3,G522&gt;=3),"Loyal Customers",AND(E522&lt;=2,F522&gt;=3),"At Risk",AND(E522&lt;=2,F522&lt;=2,G522&lt;=2),"Lost",AND(E522&gt;=4,F522&lt;=2),"New/Promising",TRUE,"Needs Attention")</f>
        <v>Champions</v>
      </c>
      <c r="I522" s="3" t="str">
        <f t="shared" si="12"/>
        <v>Active</v>
      </c>
      <c r="J522" s="3" t="str">
        <f>_xlfn.XLOOKUP(A522,'Country_Lookup'!$D:$D,'Country_Lookup'!$E:$E)</f>
        <v>United Kingdom</v>
      </c>
    </row>
    <row r="523" spans="1:10" x14ac:dyDescent="0.3">
      <c r="A523">
        <v>12868</v>
      </c>
      <c r="B523">
        <v>185</v>
      </c>
      <c r="C523">
        <v>8</v>
      </c>
      <c r="D523">
        <v>2247.0599999999981</v>
      </c>
      <c r="E523" cm="1">
        <f t="array" ref="E523">_xlfn.IFS(B523&lt;=PERCENTILE($B$3:$B$5882,0.2),5,B523&lt;=PERCENTILE($B$3:$B$5882,0.4),4,B523&lt;=PERCENTILE($B$3:$B$5882,0.6),3,B523&lt;=PERCENTILE($B$3:$B$5882,0.8),2,TRUE,1)</f>
        <v>3</v>
      </c>
      <c r="F523" cm="1">
        <f t="array" ref="F523">_xlfn.IFS(C523&lt;=PERCENTILE($C$3:$C$5882,0.2),1,C523&lt;=PERCENTILE($C$3:$C$5882,0.4),2,C523&lt;=PERCENTILE($C$3:$C$5882,0.6),3,C523&lt;=PERCENTILE($C$3:$C$5882,0.8),4,TRUE,5)</f>
        <v>4</v>
      </c>
      <c r="G523" cm="1">
        <f t="array" ref="G523">_xlfn.IFS(D523&lt;=PERCENTILE($D$3:$D$5882,0.2),1,D523&lt;=PERCENTILE($D$3:$D$5882,0.4),2,D523&lt;=PERCENTILE($D$3:$D$5882,0.6),3,D523&lt;=PERCENTILE($D$3:$D$5882,0.8),4,TRUE,5)</f>
        <v>4</v>
      </c>
      <c r="H523" s="3" t="str" cm="1">
        <f t="array" ref="H523">_xlfn.IFS(AND(E523&gt;=4,F523&gt;=4,G523&gt;=4),"Champions",AND(E523&gt;=3,F523&gt;=3,G523&gt;=3),"Loyal Customers",AND(E523&lt;=2,F523&gt;=3),"At Risk",AND(E523&lt;=2,F523&lt;=2,G523&lt;=2),"Lost",AND(E523&gt;=4,F523&lt;=2),"New/Promising",TRUE,"Needs Attention")</f>
        <v>Loyal Customers</v>
      </c>
      <c r="I523" s="3" t="str">
        <f t="shared" si="12"/>
        <v>Churned</v>
      </c>
      <c r="J523" s="3" t="str">
        <f>_xlfn.XLOOKUP(A523,'Country_Lookup'!$D:$D,'Country_Lookup'!$E:$E)</f>
        <v>United Kingdom</v>
      </c>
    </row>
    <row r="524" spans="1:10" x14ac:dyDescent="0.3">
      <c r="A524">
        <v>12869</v>
      </c>
      <c r="B524">
        <v>681</v>
      </c>
      <c r="C524">
        <v>1</v>
      </c>
      <c r="D524">
        <v>337.67</v>
      </c>
      <c r="E524" cm="1">
        <f t="array" ref="E524">_xlfn.IFS(B524&lt;=PERCENTILE($B$3:$B$5882,0.2),5,B524&lt;=PERCENTILE($B$3:$B$5882,0.4),4,B524&lt;=PERCENTILE($B$3:$B$5882,0.6),3,B524&lt;=PERCENTILE($B$3:$B$5882,0.8),2,TRUE,1)</f>
        <v>1</v>
      </c>
      <c r="F524" cm="1">
        <f t="array" ref="F524">_xlfn.IFS(C524&lt;=PERCENTILE($C$3:$C$5882,0.2),1,C524&lt;=PERCENTILE($C$3:$C$5882,0.4),2,C524&lt;=PERCENTILE($C$3:$C$5882,0.6),3,C524&lt;=PERCENTILE($C$3:$C$5882,0.8),4,TRUE,5)</f>
        <v>1</v>
      </c>
      <c r="G524" cm="1">
        <f t="array" ref="G524">_xlfn.IFS(D524&lt;=PERCENTILE($D$3:$D$5882,0.2),1,D524&lt;=PERCENTILE($D$3:$D$5882,0.4),2,D524&lt;=PERCENTILE($D$3:$D$5882,0.6),3,D524&lt;=PERCENTILE($D$3:$D$5882,0.8),4,TRUE,5)</f>
        <v>2</v>
      </c>
      <c r="H524" s="3" t="str" cm="1">
        <f t="array" ref="H524">_xlfn.IFS(AND(E524&gt;=4,F524&gt;=4,G524&gt;=4),"Champions",AND(E524&gt;=3,F524&gt;=3,G524&gt;=3),"Loyal Customers",AND(E524&lt;=2,F524&gt;=3),"At Risk",AND(E524&lt;=2,F524&lt;=2,G524&lt;=2),"Lost",AND(E524&gt;=4,F524&lt;=2),"New/Promising",TRUE,"Needs Attention")</f>
        <v>Lost</v>
      </c>
      <c r="I524" s="3" t="str">
        <f t="shared" si="12"/>
        <v>Churned</v>
      </c>
      <c r="J524" s="3" t="str">
        <f>_xlfn.XLOOKUP(A524,'Country_Lookup'!$D:$D,'Country_Lookup'!$E:$E)</f>
        <v>United Kingdom</v>
      </c>
    </row>
    <row r="525" spans="1:10" x14ac:dyDescent="0.3">
      <c r="A525">
        <v>12870</v>
      </c>
      <c r="B525">
        <v>375</v>
      </c>
      <c r="C525">
        <v>3</v>
      </c>
      <c r="D525">
        <v>1676.95</v>
      </c>
      <c r="E525" cm="1">
        <f t="array" ref="E525">_xlfn.IFS(B525&lt;=PERCENTILE($B$3:$B$5882,0.2),5,B525&lt;=PERCENTILE($B$3:$B$5882,0.4),4,B525&lt;=PERCENTILE($B$3:$B$5882,0.6),3,B525&lt;=PERCENTILE($B$3:$B$5882,0.8),2,TRUE,1)</f>
        <v>2</v>
      </c>
      <c r="F525" cm="1">
        <f t="array" ref="F525">_xlfn.IFS(C525&lt;=PERCENTILE($C$3:$C$5882,0.2),1,C525&lt;=PERCENTILE($C$3:$C$5882,0.4),2,C525&lt;=PERCENTILE($C$3:$C$5882,0.6),3,C525&lt;=PERCENTILE($C$3:$C$5882,0.8),4,TRUE,5)</f>
        <v>3</v>
      </c>
      <c r="G525" cm="1">
        <f t="array" ref="G525">_xlfn.IFS(D525&lt;=PERCENTILE($D$3:$D$5882,0.2),1,D525&lt;=PERCENTILE($D$3:$D$5882,0.4),2,D525&lt;=PERCENTILE($D$3:$D$5882,0.6),3,D525&lt;=PERCENTILE($D$3:$D$5882,0.8),4,TRUE,5)</f>
        <v>4</v>
      </c>
      <c r="H525" s="3" t="str" cm="1">
        <f t="array" ref="H525">_xlfn.IFS(AND(E525&gt;=4,F525&gt;=4,G525&gt;=4),"Champions",AND(E525&gt;=3,F525&gt;=3,G525&gt;=3),"Loyal Customers",AND(E525&lt;=2,F525&gt;=3),"At Risk",AND(E525&lt;=2,F525&lt;=2,G525&lt;=2),"Lost",AND(E525&gt;=4,F525&lt;=2),"New/Promising",TRUE,"Needs Attention")</f>
        <v>At Risk</v>
      </c>
      <c r="I525" s="3" t="str">
        <f t="shared" si="12"/>
        <v>Churned</v>
      </c>
      <c r="J525" s="3" t="str">
        <f>_xlfn.XLOOKUP(A525,'Country_Lookup'!$D:$D,'Country_Lookup'!$E:$E)</f>
        <v>United Kingdom</v>
      </c>
    </row>
    <row r="526" spans="1:10" x14ac:dyDescent="0.3">
      <c r="A526">
        <v>12871</v>
      </c>
      <c r="B526">
        <v>84</v>
      </c>
      <c r="C526">
        <v>3</v>
      </c>
      <c r="D526">
        <v>744.02000000000021</v>
      </c>
      <c r="E526" cm="1">
        <f t="array" ref="E526">_xlfn.IFS(B526&lt;=PERCENTILE($B$3:$B$5882,0.2),5,B526&lt;=PERCENTILE($B$3:$B$5882,0.4),4,B526&lt;=PERCENTILE($B$3:$B$5882,0.6),3,B526&lt;=PERCENTILE($B$3:$B$5882,0.8),2,TRUE,1)</f>
        <v>3</v>
      </c>
      <c r="F526" cm="1">
        <f t="array" ref="F526">_xlfn.IFS(C526&lt;=PERCENTILE($C$3:$C$5882,0.2),1,C526&lt;=PERCENTILE($C$3:$C$5882,0.4),2,C526&lt;=PERCENTILE($C$3:$C$5882,0.6),3,C526&lt;=PERCENTILE($C$3:$C$5882,0.8),4,TRUE,5)</f>
        <v>3</v>
      </c>
      <c r="G526" cm="1">
        <f t="array" ref="G526">_xlfn.IFS(D526&lt;=PERCENTILE($D$3:$D$5882,0.2),1,D526&lt;=PERCENTILE($D$3:$D$5882,0.4),2,D526&lt;=PERCENTILE($D$3:$D$5882,0.6),3,D526&lt;=PERCENTILE($D$3:$D$5882,0.8),4,TRUE,5)</f>
        <v>3</v>
      </c>
      <c r="H526" s="3" t="str" cm="1">
        <f t="array" ref="H526">_xlfn.IFS(AND(E526&gt;=4,F526&gt;=4,G526&gt;=4),"Champions",AND(E526&gt;=3,F526&gt;=3,G526&gt;=3),"Loyal Customers",AND(E526&lt;=2,F526&gt;=3),"At Risk",AND(E526&lt;=2,F526&lt;=2,G526&lt;=2),"Lost",AND(E526&gt;=4,F526&lt;=2),"New/Promising",TRUE,"Needs Attention")</f>
        <v>Loyal Customers</v>
      </c>
      <c r="I526" s="3" t="str">
        <f t="shared" si="12"/>
        <v>Active</v>
      </c>
      <c r="J526" s="3" t="str">
        <f>_xlfn.XLOOKUP(A526,'Country_Lookup'!$D:$D,'Country_Lookup'!$E:$E)</f>
        <v>United Kingdom</v>
      </c>
    </row>
    <row r="527" spans="1:10" x14ac:dyDescent="0.3">
      <c r="A527">
        <v>12872</v>
      </c>
      <c r="B527">
        <v>326</v>
      </c>
      <c r="C527">
        <v>12</v>
      </c>
      <c r="D527">
        <v>3685.4899999999916</v>
      </c>
      <c r="E527" cm="1">
        <f t="array" ref="E527">_xlfn.IFS(B527&lt;=PERCENTILE($B$3:$B$5882,0.2),5,B527&lt;=PERCENTILE($B$3:$B$5882,0.4),4,B527&lt;=PERCENTILE($B$3:$B$5882,0.6),3,B527&lt;=PERCENTILE($B$3:$B$5882,0.8),2,TRUE,1)</f>
        <v>2</v>
      </c>
      <c r="F527" cm="1">
        <f t="array" ref="F527">_xlfn.IFS(C527&lt;=PERCENTILE($C$3:$C$5882,0.2),1,C527&lt;=PERCENTILE($C$3:$C$5882,0.4),2,C527&lt;=PERCENTILE($C$3:$C$5882,0.6),3,C527&lt;=PERCENTILE($C$3:$C$5882,0.8),4,TRUE,5)</f>
        <v>5</v>
      </c>
      <c r="G527" cm="1">
        <f t="array" ref="G527">_xlfn.IFS(D527&lt;=PERCENTILE($D$3:$D$5882,0.2),1,D527&lt;=PERCENTILE($D$3:$D$5882,0.4),2,D527&lt;=PERCENTILE($D$3:$D$5882,0.6),3,D527&lt;=PERCENTILE($D$3:$D$5882,0.8),4,TRUE,5)</f>
        <v>5</v>
      </c>
      <c r="H527" s="3" t="str" cm="1">
        <f t="array" ref="H527">_xlfn.IFS(AND(E527&gt;=4,F527&gt;=4,G527&gt;=4),"Champions",AND(E527&gt;=3,F527&gt;=3,G527&gt;=3),"Loyal Customers",AND(E527&lt;=2,F527&gt;=3),"At Risk",AND(E527&lt;=2,F527&lt;=2,G527&lt;=2),"Lost",AND(E527&gt;=4,F527&lt;=2),"New/Promising",TRUE,"Needs Attention")</f>
        <v>At Risk</v>
      </c>
      <c r="I527" s="3" t="str">
        <f t="shared" si="12"/>
        <v>Churned</v>
      </c>
      <c r="J527" s="3" t="str">
        <f>_xlfn.XLOOKUP(A527,'Country_Lookup'!$D:$D,'Country_Lookup'!$E:$E)</f>
        <v>United Kingdom</v>
      </c>
    </row>
    <row r="528" spans="1:10" x14ac:dyDescent="0.3">
      <c r="A528">
        <v>12873</v>
      </c>
      <c r="B528">
        <v>282</v>
      </c>
      <c r="C528">
        <v>3</v>
      </c>
      <c r="D528">
        <v>2027.3000000000013</v>
      </c>
      <c r="E528" cm="1">
        <f t="array" ref="E528">_xlfn.IFS(B528&lt;=PERCENTILE($B$3:$B$5882,0.2),5,B528&lt;=PERCENTILE($B$3:$B$5882,0.4),4,B528&lt;=PERCENTILE($B$3:$B$5882,0.6),3,B528&lt;=PERCENTILE($B$3:$B$5882,0.8),2,TRUE,1)</f>
        <v>2</v>
      </c>
      <c r="F528" cm="1">
        <f t="array" ref="F528">_xlfn.IFS(C528&lt;=PERCENTILE($C$3:$C$5882,0.2),1,C528&lt;=PERCENTILE($C$3:$C$5882,0.4),2,C528&lt;=PERCENTILE($C$3:$C$5882,0.6),3,C528&lt;=PERCENTILE($C$3:$C$5882,0.8),4,TRUE,5)</f>
        <v>3</v>
      </c>
      <c r="G528" cm="1">
        <f t="array" ref="G528">_xlfn.IFS(D528&lt;=PERCENTILE($D$3:$D$5882,0.2),1,D528&lt;=PERCENTILE($D$3:$D$5882,0.4),2,D528&lt;=PERCENTILE($D$3:$D$5882,0.6),3,D528&lt;=PERCENTILE($D$3:$D$5882,0.8),4,TRUE,5)</f>
        <v>4</v>
      </c>
      <c r="H528" s="3" t="str" cm="1">
        <f t="array" ref="H528">_xlfn.IFS(AND(E528&gt;=4,F528&gt;=4,G528&gt;=4),"Champions",AND(E528&gt;=3,F528&gt;=3,G528&gt;=3),"Loyal Customers",AND(E528&lt;=2,F528&gt;=3),"At Risk",AND(E528&lt;=2,F528&lt;=2,G528&lt;=2),"Lost",AND(E528&gt;=4,F528&lt;=2),"New/Promising",TRUE,"Needs Attention")</f>
        <v>At Risk</v>
      </c>
      <c r="I528" s="3" t="str">
        <f t="shared" si="12"/>
        <v>Churned</v>
      </c>
      <c r="J528" s="3" t="str">
        <f>_xlfn.XLOOKUP(A528,'Country_Lookup'!$D:$D,'Country_Lookup'!$E:$E)</f>
        <v>United Kingdom</v>
      </c>
    </row>
    <row r="529" spans="1:10" x14ac:dyDescent="0.3">
      <c r="A529">
        <v>12874</v>
      </c>
      <c r="B529">
        <v>385</v>
      </c>
      <c r="C529">
        <v>2</v>
      </c>
      <c r="D529">
        <v>948.41999999999882</v>
      </c>
      <c r="E529" cm="1">
        <f t="array" ref="E529">_xlfn.IFS(B529&lt;=PERCENTILE($B$3:$B$5882,0.2),5,B529&lt;=PERCENTILE($B$3:$B$5882,0.4),4,B529&lt;=PERCENTILE($B$3:$B$5882,0.6),3,B529&lt;=PERCENTILE($B$3:$B$5882,0.8),2,TRUE,1)</f>
        <v>2</v>
      </c>
      <c r="F529" cm="1">
        <f t="array" ref="F529">_xlfn.IFS(C529&lt;=PERCENTILE($C$3:$C$5882,0.2),1,C529&lt;=PERCENTILE($C$3:$C$5882,0.4),2,C529&lt;=PERCENTILE($C$3:$C$5882,0.6),3,C529&lt;=PERCENTILE($C$3:$C$5882,0.8),4,TRUE,5)</f>
        <v>2</v>
      </c>
      <c r="G529" cm="1">
        <f t="array" ref="G529">_xlfn.IFS(D529&lt;=PERCENTILE($D$3:$D$5882,0.2),1,D529&lt;=PERCENTILE($D$3:$D$5882,0.4),2,D529&lt;=PERCENTILE($D$3:$D$5882,0.6),3,D529&lt;=PERCENTILE($D$3:$D$5882,0.8),4,TRUE,5)</f>
        <v>3</v>
      </c>
      <c r="H529" s="3" t="str" cm="1">
        <f t="array" ref="H529">_xlfn.IFS(AND(E529&gt;=4,F529&gt;=4,G529&gt;=4),"Champions",AND(E529&gt;=3,F529&gt;=3,G529&gt;=3),"Loyal Customers",AND(E529&lt;=2,F529&gt;=3),"At Risk",AND(E529&lt;=2,F529&lt;=2,G529&lt;=2),"Lost",AND(E529&gt;=4,F529&lt;=2),"New/Promising",TRUE,"Needs Attention")</f>
        <v>Needs Attention</v>
      </c>
      <c r="I529" s="3" t="str">
        <f t="shared" si="12"/>
        <v>Churned</v>
      </c>
      <c r="J529" s="3" t="str">
        <f>_xlfn.XLOOKUP(A529,'Country_Lookup'!$D:$D,'Country_Lookup'!$E:$E)</f>
        <v>Belgium</v>
      </c>
    </row>
    <row r="530" spans="1:10" x14ac:dyDescent="0.3">
      <c r="A530">
        <v>12875</v>
      </c>
      <c r="B530">
        <v>143</v>
      </c>
      <c r="C530">
        <v>5</v>
      </c>
      <c r="D530">
        <v>1356.99</v>
      </c>
      <c r="E530" cm="1">
        <f t="array" ref="E530">_xlfn.IFS(B530&lt;=PERCENTILE($B$3:$B$5882,0.2),5,B530&lt;=PERCENTILE($B$3:$B$5882,0.4),4,B530&lt;=PERCENTILE($B$3:$B$5882,0.6),3,B530&lt;=PERCENTILE($B$3:$B$5882,0.8),2,TRUE,1)</f>
        <v>3</v>
      </c>
      <c r="F530" cm="1">
        <f t="array" ref="F530">_xlfn.IFS(C530&lt;=PERCENTILE($C$3:$C$5882,0.2),1,C530&lt;=PERCENTILE($C$3:$C$5882,0.4),2,C530&lt;=PERCENTILE($C$3:$C$5882,0.6),3,C530&lt;=PERCENTILE($C$3:$C$5882,0.8),4,TRUE,5)</f>
        <v>4</v>
      </c>
      <c r="G530" cm="1">
        <f t="array" ref="G530">_xlfn.IFS(D530&lt;=PERCENTILE($D$3:$D$5882,0.2),1,D530&lt;=PERCENTILE($D$3:$D$5882,0.4),2,D530&lt;=PERCENTILE($D$3:$D$5882,0.6),3,D530&lt;=PERCENTILE($D$3:$D$5882,0.8),4,TRUE,5)</f>
        <v>4</v>
      </c>
      <c r="H530" s="3" t="str" cm="1">
        <f t="array" ref="H530">_xlfn.IFS(AND(E530&gt;=4,F530&gt;=4,G530&gt;=4),"Champions",AND(E530&gt;=3,F530&gt;=3,G530&gt;=3),"Loyal Customers",AND(E530&lt;=2,F530&gt;=3),"At Risk",AND(E530&lt;=2,F530&lt;=2,G530&lt;=2),"Lost",AND(E530&gt;=4,F530&lt;=2),"New/Promising",TRUE,"Needs Attention")</f>
        <v>Loyal Customers</v>
      </c>
      <c r="I530" s="3" t="str">
        <f t="shared" si="12"/>
        <v>Churned</v>
      </c>
      <c r="J530" s="3" t="str">
        <f>_xlfn.XLOOKUP(A530,'Country_Lookup'!$D:$D,'Country_Lookup'!$E:$E)</f>
        <v>United Kingdom</v>
      </c>
    </row>
    <row r="531" spans="1:10" x14ac:dyDescent="0.3">
      <c r="A531">
        <v>12876</v>
      </c>
      <c r="B531">
        <v>57</v>
      </c>
      <c r="C531">
        <v>4</v>
      </c>
      <c r="D531">
        <v>4081.7900000000022</v>
      </c>
      <c r="E531" cm="1">
        <f t="array" ref="E531">_xlfn.IFS(B531&lt;=PERCENTILE($B$3:$B$5882,0.2),5,B531&lt;=PERCENTILE($B$3:$B$5882,0.4),4,B531&lt;=PERCENTILE($B$3:$B$5882,0.6),3,B531&lt;=PERCENTILE($B$3:$B$5882,0.8),2,TRUE,1)</f>
        <v>4</v>
      </c>
      <c r="F531" cm="1">
        <f t="array" ref="F531">_xlfn.IFS(C531&lt;=PERCENTILE($C$3:$C$5882,0.2),1,C531&lt;=PERCENTILE($C$3:$C$5882,0.4),2,C531&lt;=PERCENTILE($C$3:$C$5882,0.6),3,C531&lt;=PERCENTILE($C$3:$C$5882,0.8),4,TRUE,5)</f>
        <v>3</v>
      </c>
      <c r="G531" cm="1">
        <f t="array" ref="G531">_xlfn.IFS(D531&lt;=PERCENTILE($D$3:$D$5882,0.2),1,D531&lt;=PERCENTILE($D$3:$D$5882,0.4),2,D531&lt;=PERCENTILE($D$3:$D$5882,0.6),3,D531&lt;=PERCENTILE($D$3:$D$5882,0.8),4,TRUE,5)</f>
        <v>5</v>
      </c>
      <c r="H531" s="3" t="str" cm="1">
        <f t="array" ref="H531">_xlfn.IFS(AND(E531&gt;=4,F531&gt;=4,G531&gt;=4),"Champions",AND(E531&gt;=3,F531&gt;=3,G531&gt;=3),"Loyal Customers",AND(E531&lt;=2,F531&gt;=3),"At Risk",AND(E531&lt;=2,F531&lt;=2,G531&lt;=2),"Lost",AND(E531&gt;=4,F531&lt;=2),"New/Promising",TRUE,"Needs Attention")</f>
        <v>Loyal Customers</v>
      </c>
      <c r="I531" s="3" t="str">
        <f t="shared" si="12"/>
        <v>Active</v>
      </c>
      <c r="J531" s="3" t="str">
        <f>_xlfn.XLOOKUP(A531,'Country_Lookup'!$D:$D,'Country_Lookup'!$E:$E)</f>
        <v>Belgium</v>
      </c>
    </row>
    <row r="532" spans="1:10" x14ac:dyDescent="0.3">
      <c r="A532">
        <v>12877</v>
      </c>
      <c r="B532">
        <v>3</v>
      </c>
      <c r="C532">
        <v>20</v>
      </c>
      <c r="D532">
        <v>2955.1700000000069</v>
      </c>
      <c r="E532" cm="1">
        <f t="array" ref="E532">_xlfn.IFS(B532&lt;=PERCENTILE($B$3:$B$5882,0.2),5,B532&lt;=PERCENTILE($B$3:$B$5882,0.4),4,B532&lt;=PERCENTILE($B$3:$B$5882,0.6),3,B532&lt;=PERCENTILE($B$3:$B$5882,0.8),2,TRUE,1)</f>
        <v>5</v>
      </c>
      <c r="F532" cm="1">
        <f t="array" ref="F532">_xlfn.IFS(C532&lt;=PERCENTILE($C$3:$C$5882,0.2),1,C532&lt;=PERCENTILE($C$3:$C$5882,0.4),2,C532&lt;=PERCENTILE($C$3:$C$5882,0.6),3,C532&lt;=PERCENTILE($C$3:$C$5882,0.8),4,TRUE,5)</f>
        <v>5</v>
      </c>
      <c r="G532" cm="1">
        <f t="array" ref="G532">_xlfn.IFS(D532&lt;=PERCENTILE($D$3:$D$5882,0.2),1,D532&lt;=PERCENTILE($D$3:$D$5882,0.4),2,D532&lt;=PERCENTILE($D$3:$D$5882,0.6),3,D532&lt;=PERCENTILE($D$3:$D$5882,0.8),4,TRUE,5)</f>
        <v>4</v>
      </c>
      <c r="H532" s="3" t="str" cm="1">
        <f t="array" ref="H532">_xlfn.IFS(AND(E532&gt;=4,F532&gt;=4,G532&gt;=4),"Champions",AND(E532&gt;=3,F532&gt;=3,G532&gt;=3),"Loyal Customers",AND(E532&lt;=2,F532&gt;=3),"At Risk",AND(E532&lt;=2,F532&lt;=2,G532&lt;=2),"Lost",AND(E532&gt;=4,F532&lt;=2),"New/Promising",TRUE,"Needs Attention")</f>
        <v>Champions</v>
      </c>
      <c r="I532" s="3" t="str">
        <f t="shared" si="12"/>
        <v>Active</v>
      </c>
      <c r="J532" s="3" t="str">
        <f>_xlfn.XLOOKUP(A532,'Country_Lookup'!$D:$D,'Country_Lookup'!$E:$E)</f>
        <v>United Kingdom</v>
      </c>
    </row>
    <row r="533" spans="1:10" x14ac:dyDescent="0.3">
      <c r="A533">
        <v>12878</v>
      </c>
      <c r="B533">
        <v>236</v>
      </c>
      <c r="C533">
        <v>2</v>
      </c>
      <c r="D533">
        <v>854.99000000000024</v>
      </c>
      <c r="E533" cm="1">
        <f t="array" ref="E533">_xlfn.IFS(B533&lt;=PERCENTILE($B$3:$B$5882,0.2),5,B533&lt;=PERCENTILE($B$3:$B$5882,0.4),4,B533&lt;=PERCENTILE($B$3:$B$5882,0.6),3,B533&lt;=PERCENTILE($B$3:$B$5882,0.8),2,TRUE,1)</f>
        <v>2</v>
      </c>
      <c r="F533" cm="1">
        <f t="array" ref="F533">_xlfn.IFS(C533&lt;=PERCENTILE($C$3:$C$5882,0.2),1,C533&lt;=PERCENTILE($C$3:$C$5882,0.4),2,C533&lt;=PERCENTILE($C$3:$C$5882,0.6),3,C533&lt;=PERCENTILE($C$3:$C$5882,0.8),4,TRUE,5)</f>
        <v>2</v>
      </c>
      <c r="G533" cm="1">
        <f t="array" ref="G533">_xlfn.IFS(D533&lt;=PERCENTILE($D$3:$D$5882,0.2),1,D533&lt;=PERCENTILE($D$3:$D$5882,0.4),2,D533&lt;=PERCENTILE($D$3:$D$5882,0.6),3,D533&lt;=PERCENTILE($D$3:$D$5882,0.8),4,TRUE,5)</f>
        <v>3</v>
      </c>
      <c r="H533" s="3" t="str" cm="1">
        <f t="array" ref="H533">_xlfn.IFS(AND(E533&gt;=4,F533&gt;=4,G533&gt;=4),"Champions",AND(E533&gt;=3,F533&gt;=3,G533&gt;=3),"Loyal Customers",AND(E533&lt;=2,F533&gt;=3),"At Risk",AND(E533&lt;=2,F533&lt;=2,G533&lt;=2),"Lost",AND(E533&gt;=4,F533&lt;=2),"New/Promising",TRUE,"Needs Attention")</f>
        <v>Needs Attention</v>
      </c>
      <c r="I533" s="3" t="str">
        <f t="shared" si="12"/>
        <v>Churned</v>
      </c>
      <c r="J533" s="3" t="str">
        <f>_xlfn.XLOOKUP(A533,'Country_Lookup'!$D:$D,'Country_Lookup'!$E:$E)</f>
        <v>United Kingdom</v>
      </c>
    </row>
    <row r="534" spans="1:10" x14ac:dyDescent="0.3">
      <c r="A534">
        <v>12879</v>
      </c>
      <c r="B534">
        <v>44</v>
      </c>
      <c r="C534">
        <v>3</v>
      </c>
      <c r="D534">
        <v>573.22000000000014</v>
      </c>
      <c r="E534" cm="1">
        <f t="array" ref="E534">_xlfn.IFS(B534&lt;=PERCENTILE($B$3:$B$5882,0.2),5,B534&lt;=PERCENTILE($B$3:$B$5882,0.4),4,B534&lt;=PERCENTILE($B$3:$B$5882,0.6),3,B534&lt;=PERCENTILE($B$3:$B$5882,0.8),2,TRUE,1)</f>
        <v>4</v>
      </c>
      <c r="F534" cm="1">
        <f t="array" ref="F534">_xlfn.IFS(C534&lt;=PERCENTILE($C$3:$C$5882,0.2),1,C534&lt;=PERCENTILE($C$3:$C$5882,0.4),2,C534&lt;=PERCENTILE($C$3:$C$5882,0.6),3,C534&lt;=PERCENTILE($C$3:$C$5882,0.8),4,TRUE,5)</f>
        <v>3</v>
      </c>
      <c r="G534" cm="1">
        <f t="array" ref="G534">_xlfn.IFS(D534&lt;=PERCENTILE($D$3:$D$5882,0.2),1,D534&lt;=PERCENTILE($D$3:$D$5882,0.4),2,D534&lt;=PERCENTILE($D$3:$D$5882,0.6),3,D534&lt;=PERCENTILE($D$3:$D$5882,0.8),4,TRUE,5)</f>
        <v>2</v>
      </c>
      <c r="H534" s="3" t="str" cm="1">
        <f t="array" ref="H534">_xlfn.IFS(AND(E534&gt;=4,F534&gt;=4,G534&gt;=4),"Champions",AND(E534&gt;=3,F534&gt;=3,G534&gt;=3),"Loyal Customers",AND(E534&lt;=2,F534&gt;=3),"At Risk",AND(E534&lt;=2,F534&lt;=2,G534&lt;=2),"Lost",AND(E534&gt;=4,F534&lt;=2),"New/Promising",TRUE,"Needs Attention")</f>
        <v>Needs Attention</v>
      </c>
      <c r="I534" s="3" t="str">
        <f t="shared" si="12"/>
        <v>Active</v>
      </c>
      <c r="J534" s="3" t="str">
        <f>_xlfn.XLOOKUP(A534,'Country_Lookup'!$D:$D,'Country_Lookup'!$E:$E)</f>
        <v>United Kingdom</v>
      </c>
    </row>
    <row r="535" spans="1:10" x14ac:dyDescent="0.3">
      <c r="A535">
        <v>12880</v>
      </c>
      <c r="B535">
        <v>381</v>
      </c>
      <c r="C535">
        <v>2</v>
      </c>
      <c r="D535">
        <v>640.13000000000068</v>
      </c>
      <c r="E535" cm="1">
        <f t="array" ref="E535">_xlfn.IFS(B535&lt;=PERCENTILE($B$3:$B$5882,0.2),5,B535&lt;=PERCENTILE($B$3:$B$5882,0.4),4,B535&lt;=PERCENTILE($B$3:$B$5882,0.6),3,B535&lt;=PERCENTILE($B$3:$B$5882,0.8),2,TRUE,1)</f>
        <v>2</v>
      </c>
      <c r="F535" cm="1">
        <f t="array" ref="F535">_xlfn.IFS(C535&lt;=PERCENTILE($C$3:$C$5882,0.2),1,C535&lt;=PERCENTILE($C$3:$C$5882,0.4),2,C535&lt;=PERCENTILE($C$3:$C$5882,0.6),3,C535&lt;=PERCENTILE($C$3:$C$5882,0.8),4,TRUE,5)</f>
        <v>2</v>
      </c>
      <c r="G535" cm="1">
        <f t="array" ref="G535">_xlfn.IFS(D535&lt;=PERCENTILE($D$3:$D$5882,0.2),1,D535&lt;=PERCENTILE($D$3:$D$5882,0.4),2,D535&lt;=PERCENTILE($D$3:$D$5882,0.6),3,D535&lt;=PERCENTILE($D$3:$D$5882,0.8),4,TRUE,5)</f>
        <v>3</v>
      </c>
      <c r="H535" s="3" t="str" cm="1">
        <f t="array" ref="H535">_xlfn.IFS(AND(E535&gt;=4,F535&gt;=4,G535&gt;=4),"Champions",AND(E535&gt;=3,F535&gt;=3,G535&gt;=3),"Loyal Customers",AND(E535&lt;=2,F535&gt;=3),"At Risk",AND(E535&lt;=2,F535&lt;=2,G535&lt;=2),"Lost",AND(E535&gt;=4,F535&lt;=2),"New/Promising",TRUE,"Needs Attention")</f>
        <v>Needs Attention</v>
      </c>
      <c r="I535" s="3" t="str">
        <f t="shared" si="12"/>
        <v>Churned</v>
      </c>
      <c r="J535" s="3" t="str">
        <f>_xlfn.XLOOKUP(A535,'Country_Lookup'!$D:$D,'Country_Lookup'!$E:$E)</f>
        <v>United Kingdom</v>
      </c>
    </row>
    <row r="536" spans="1:10" x14ac:dyDescent="0.3">
      <c r="A536">
        <v>12881</v>
      </c>
      <c r="B536">
        <v>275</v>
      </c>
      <c r="C536">
        <v>1</v>
      </c>
      <c r="D536">
        <v>298</v>
      </c>
      <c r="E536" cm="1">
        <f t="array" ref="E536">_xlfn.IFS(B536&lt;=PERCENTILE($B$3:$B$5882,0.2),5,B536&lt;=PERCENTILE($B$3:$B$5882,0.4),4,B536&lt;=PERCENTILE($B$3:$B$5882,0.6),3,B536&lt;=PERCENTILE($B$3:$B$5882,0.8),2,TRUE,1)</f>
        <v>2</v>
      </c>
      <c r="F536" cm="1">
        <f t="array" ref="F536">_xlfn.IFS(C536&lt;=PERCENTILE($C$3:$C$5882,0.2),1,C536&lt;=PERCENTILE($C$3:$C$5882,0.4),2,C536&lt;=PERCENTILE($C$3:$C$5882,0.6),3,C536&lt;=PERCENTILE($C$3:$C$5882,0.8),4,TRUE,5)</f>
        <v>1</v>
      </c>
      <c r="G536" cm="1">
        <f t="array" ref="G536">_xlfn.IFS(D536&lt;=PERCENTILE($D$3:$D$5882,0.2),1,D536&lt;=PERCENTILE($D$3:$D$5882,0.4),2,D536&lt;=PERCENTILE($D$3:$D$5882,0.6),3,D536&lt;=PERCENTILE($D$3:$D$5882,0.8),4,TRUE,5)</f>
        <v>2</v>
      </c>
      <c r="H536" s="3" t="str" cm="1">
        <f t="array" ref="H536">_xlfn.IFS(AND(E536&gt;=4,F536&gt;=4,G536&gt;=4),"Champions",AND(E536&gt;=3,F536&gt;=3,G536&gt;=3),"Loyal Customers",AND(E536&lt;=2,F536&gt;=3),"At Risk",AND(E536&lt;=2,F536&lt;=2,G536&lt;=2),"Lost",AND(E536&gt;=4,F536&lt;=2),"New/Promising",TRUE,"Needs Attention")</f>
        <v>Lost</v>
      </c>
      <c r="I536" s="3" t="str">
        <f t="shared" si="12"/>
        <v>Churned</v>
      </c>
      <c r="J536" s="3" t="str">
        <f>_xlfn.XLOOKUP(A536,'Country_Lookup'!$D:$D,'Country_Lookup'!$E:$E)</f>
        <v>United Kingdom</v>
      </c>
    </row>
    <row r="537" spans="1:10" x14ac:dyDescent="0.3">
      <c r="A537">
        <v>12882</v>
      </c>
      <c r="B537">
        <v>9</v>
      </c>
      <c r="C537">
        <v>2</v>
      </c>
      <c r="D537">
        <v>1463.0400000000006</v>
      </c>
      <c r="E537" cm="1">
        <f t="array" ref="E537">_xlfn.IFS(B537&lt;=PERCENTILE($B$3:$B$5882,0.2),5,B537&lt;=PERCENTILE($B$3:$B$5882,0.4),4,B537&lt;=PERCENTILE($B$3:$B$5882,0.6),3,B537&lt;=PERCENTILE($B$3:$B$5882,0.8),2,TRUE,1)</f>
        <v>5</v>
      </c>
      <c r="F537" cm="1">
        <f t="array" ref="F537">_xlfn.IFS(C537&lt;=PERCENTILE($C$3:$C$5882,0.2),1,C537&lt;=PERCENTILE($C$3:$C$5882,0.4),2,C537&lt;=PERCENTILE($C$3:$C$5882,0.6),3,C537&lt;=PERCENTILE($C$3:$C$5882,0.8),4,TRUE,5)</f>
        <v>2</v>
      </c>
      <c r="G537" cm="1">
        <f t="array" ref="G537">_xlfn.IFS(D537&lt;=PERCENTILE($D$3:$D$5882,0.2),1,D537&lt;=PERCENTILE($D$3:$D$5882,0.4),2,D537&lt;=PERCENTILE($D$3:$D$5882,0.6),3,D537&lt;=PERCENTILE($D$3:$D$5882,0.8),4,TRUE,5)</f>
        <v>4</v>
      </c>
      <c r="H537" s="3" t="str" cm="1">
        <f t="array" ref="H537">_xlfn.IFS(AND(E537&gt;=4,F537&gt;=4,G537&gt;=4),"Champions",AND(E537&gt;=3,F537&gt;=3,G537&gt;=3),"Loyal Customers",AND(E537&lt;=2,F537&gt;=3),"At Risk",AND(E537&lt;=2,F537&lt;=2,G537&lt;=2),"Lost",AND(E537&gt;=4,F537&lt;=2),"New/Promising",TRUE,"Needs Attention")</f>
        <v>New/Promising</v>
      </c>
      <c r="I537" s="3" t="str">
        <f t="shared" si="12"/>
        <v>Active</v>
      </c>
      <c r="J537" s="3" t="str">
        <f>_xlfn.XLOOKUP(A537,'Country_Lookup'!$D:$D,'Country_Lookup'!$E:$E)</f>
        <v>United Kingdom</v>
      </c>
    </row>
    <row r="538" spans="1:10" x14ac:dyDescent="0.3">
      <c r="A538">
        <v>12883</v>
      </c>
      <c r="B538">
        <v>24</v>
      </c>
      <c r="C538">
        <v>4</v>
      </c>
      <c r="D538">
        <v>703.47000000000037</v>
      </c>
      <c r="E538" cm="1">
        <f t="array" ref="E538">_xlfn.IFS(B538&lt;=PERCENTILE($B$3:$B$5882,0.2),5,B538&lt;=PERCENTILE($B$3:$B$5882,0.4),4,B538&lt;=PERCENTILE($B$3:$B$5882,0.6),3,B538&lt;=PERCENTILE($B$3:$B$5882,0.8),2,TRUE,1)</f>
        <v>4</v>
      </c>
      <c r="F538" cm="1">
        <f t="array" ref="F538">_xlfn.IFS(C538&lt;=PERCENTILE($C$3:$C$5882,0.2),1,C538&lt;=PERCENTILE($C$3:$C$5882,0.4),2,C538&lt;=PERCENTILE($C$3:$C$5882,0.6),3,C538&lt;=PERCENTILE($C$3:$C$5882,0.8),4,TRUE,5)</f>
        <v>3</v>
      </c>
      <c r="G538" cm="1">
        <f t="array" ref="G538">_xlfn.IFS(D538&lt;=PERCENTILE($D$3:$D$5882,0.2),1,D538&lt;=PERCENTILE($D$3:$D$5882,0.4),2,D538&lt;=PERCENTILE($D$3:$D$5882,0.6),3,D538&lt;=PERCENTILE($D$3:$D$5882,0.8),4,TRUE,5)</f>
        <v>3</v>
      </c>
      <c r="H538" s="3" t="str" cm="1">
        <f t="array" ref="H538">_xlfn.IFS(AND(E538&gt;=4,F538&gt;=4,G538&gt;=4),"Champions",AND(E538&gt;=3,F538&gt;=3,G538&gt;=3),"Loyal Customers",AND(E538&lt;=2,F538&gt;=3),"At Risk",AND(E538&lt;=2,F538&lt;=2,G538&lt;=2),"Lost",AND(E538&gt;=4,F538&lt;=2),"New/Promising",TRUE,"Needs Attention")</f>
        <v>Loyal Customers</v>
      </c>
      <c r="I538" s="3" t="str">
        <f t="shared" si="12"/>
        <v>Active</v>
      </c>
      <c r="J538" s="3" t="str">
        <f>_xlfn.XLOOKUP(A538,'Country_Lookup'!$D:$D,'Country_Lookup'!$E:$E)</f>
        <v>United Kingdom</v>
      </c>
    </row>
    <row r="539" spans="1:10" x14ac:dyDescent="0.3">
      <c r="A539">
        <v>12884</v>
      </c>
      <c r="B539">
        <v>88</v>
      </c>
      <c r="C539">
        <v>1</v>
      </c>
      <c r="D539">
        <v>309.05</v>
      </c>
      <c r="E539" cm="1">
        <f t="array" ref="E539">_xlfn.IFS(B539&lt;=PERCENTILE($B$3:$B$5882,0.2),5,B539&lt;=PERCENTILE($B$3:$B$5882,0.4),4,B539&lt;=PERCENTILE($B$3:$B$5882,0.6),3,B539&lt;=PERCENTILE($B$3:$B$5882,0.8),2,TRUE,1)</f>
        <v>3</v>
      </c>
      <c r="F539" cm="1">
        <f t="array" ref="F539">_xlfn.IFS(C539&lt;=PERCENTILE($C$3:$C$5882,0.2),1,C539&lt;=PERCENTILE($C$3:$C$5882,0.4),2,C539&lt;=PERCENTILE($C$3:$C$5882,0.6),3,C539&lt;=PERCENTILE($C$3:$C$5882,0.8),4,TRUE,5)</f>
        <v>1</v>
      </c>
      <c r="G539" cm="1">
        <f t="array" ref="G539">_xlfn.IFS(D539&lt;=PERCENTILE($D$3:$D$5882,0.2),1,D539&lt;=PERCENTILE($D$3:$D$5882,0.4),2,D539&lt;=PERCENTILE($D$3:$D$5882,0.6),3,D539&lt;=PERCENTILE($D$3:$D$5882,0.8),4,TRUE,5)</f>
        <v>2</v>
      </c>
      <c r="H539" s="3" t="str" cm="1">
        <f t="array" ref="H539">_xlfn.IFS(AND(E539&gt;=4,F539&gt;=4,G539&gt;=4),"Champions",AND(E539&gt;=3,F539&gt;=3,G539&gt;=3),"Loyal Customers",AND(E539&lt;=2,F539&gt;=3),"At Risk",AND(E539&lt;=2,F539&lt;=2,G539&lt;=2),"Lost",AND(E539&gt;=4,F539&lt;=2),"New/Promising",TRUE,"Needs Attention")</f>
        <v>Needs Attention</v>
      </c>
      <c r="I539" s="3" t="str">
        <f t="shared" si="12"/>
        <v>Active</v>
      </c>
      <c r="J539" s="3" t="str">
        <f>_xlfn.XLOOKUP(A539,'Country_Lookup'!$D:$D,'Country_Lookup'!$E:$E)</f>
        <v>United Kingdom</v>
      </c>
    </row>
    <row r="540" spans="1:10" x14ac:dyDescent="0.3">
      <c r="A540">
        <v>12885</v>
      </c>
      <c r="B540">
        <v>63</v>
      </c>
      <c r="C540">
        <v>3</v>
      </c>
      <c r="D540">
        <v>1175.2200000000009</v>
      </c>
      <c r="E540" cm="1">
        <f t="array" ref="E540">_xlfn.IFS(B540&lt;=PERCENTILE($B$3:$B$5882,0.2),5,B540&lt;=PERCENTILE($B$3:$B$5882,0.4),4,B540&lt;=PERCENTILE($B$3:$B$5882,0.6),3,B540&lt;=PERCENTILE($B$3:$B$5882,0.8),2,TRUE,1)</f>
        <v>3</v>
      </c>
      <c r="F540" cm="1">
        <f t="array" ref="F540">_xlfn.IFS(C540&lt;=PERCENTILE($C$3:$C$5882,0.2),1,C540&lt;=PERCENTILE($C$3:$C$5882,0.4),2,C540&lt;=PERCENTILE($C$3:$C$5882,0.6),3,C540&lt;=PERCENTILE($C$3:$C$5882,0.8),4,TRUE,5)</f>
        <v>3</v>
      </c>
      <c r="G540" cm="1">
        <f t="array" ref="G540">_xlfn.IFS(D540&lt;=PERCENTILE($D$3:$D$5882,0.2),1,D540&lt;=PERCENTILE($D$3:$D$5882,0.4),2,D540&lt;=PERCENTILE($D$3:$D$5882,0.6),3,D540&lt;=PERCENTILE($D$3:$D$5882,0.8),4,TRUE,5)</f>
        <v>3</v>
      </c>
      <c r="H540" s="3" t="str" cm="1">
        <f t="array" ref="H540">_xlfn.IFS(AND(E540&gt;=4,F540&gt;=4,G540&gt;=4),"Champions",AND(E540&gt;=3,F540&gt;=3,G540&gt;=3),"Loyal Customers",AND(E540&lt;=2,F540&gt;=3),"At Risk",AND(E540&lt;=2,F540&lt;=2,G540&lt;=2),"Lost",AND(E540&gt;=4,F540&lt;=2),"New/Promising",TRUE,"Needs Attention")</f>
        <v>Loyal Customers</v>
      </c>
      <c r="I540" s="3" t="str">
        <f t="shared" si="12"/>
        <v>Active</v>
      </c>
      <c r="J540" s="3" t="str">
        <f>_xlfn.XLOOKUP(A540,'Country_Lookup'!$D:$D,'Country_Lookup'!$E:$E)</f>
        <v>United Kingdom</v>
      </c>
    </row>
    <row r="541" spans="1:10" x14ac:dyDescent="0.3">
      <c r="A541">
        <v>12886</v>
      </c>
      <c r="B541">
        <v>67</v>
      </c>
      <c r="C541">
        <v>2</v>
      </c>
      <c r="D541">
        <v>1378.399999999998</v>
      </c>
      <c r="E541" cm="1">
        <f t="array" ref="E541">_xlfn.IFS(B541&lt;=PERCENTILE($B$3:$B$5882,0.2),5,B541&lt;=PERCENTILE($B$3:$B$5882,0.4),4,B541&lt;=PERCENTILE($B$3:$B$5882,0.6),3,B541&lt;=PERCENTILE($B$3:$B$5882,0.8),2,TRUE,1)</f>
        <v>3</v>
      </c>
      <c r="F541" cm="1">
        <f t="array" ref="F541">_xlfn.IFS(C541&lt;=PERCENTILE($C$3:$C$5882,0.2),1,C541&lt;=PERCENTILE($C$3:$C$5882,0.4),2,C541&lt;=PERCENTILE($C$3:$C$5882,0.6),3,C541&lt;=PERCENTILE($C$3:$C$5882,0.8),4,TRUE,5)</f>
        <v>2</v>
      </c>
      <c r="G541" cm="1">
        <f t="array" ref="G541">_xlfn.IFS(D541&lt;=PERCENTILE($D$3:$D$5882,0.2),1,D541&lt;=PERCENTILE($D$3:$D$5882,0.4),2,D541&lt;=PERCENTILE($D$3:$D$5882,0.6),3,D541&lt;=PERCENTILE($D$3:$D$5882,0.8),4,TRUE,5)</f>
        <v>4</v>
      </c>
      <c r="H541" s="3" t="str" cm="1">
        <f t="array" ref="H541">_xlfn.IFS(AND(E541&gt;=4,F541&gt;=4,G541&gt;=4),"Champions",AND(E541&gt;=3,F541&gt;=3,G541&gt;=3),"Loyal Customers",AND(E541&lt;=2,F541&gt;=3),"At Risk",AND(E541&lt;=2,F541&lt;=2,G541&lt;=2),"Lost",AND(E541&gt;=4,F541&lt;=2),"New/Promising",TRUE,"Needs Attention")</f>
        <v>Needs Attention</v>
      </c>
      <c r="I541" s="3" t="str">
        <f t="shared" si="12"/>
        <v>Active</v>
      </c>
      <c r="J541" s="3" t="str">
        <f>_xlfn.XLOOKUP(A541,'Country_Lookup'!$D:$D,'Country_Lookup'!$E:$E)</f>
        <v>United Kingdom</v>
      </c>
    </row>
    <row r="542" spans="1:10" x14ac:dyDescent="0.3">
      <c r="A542">
        <v>12887</v>
      </c>
      <c r="B542">
        <v>383</v>
      </c>
      <c r="C542">
        <v>1</v>
      </c>
      <c r="D542">
        <v>222.40000000000006</v>
      </c>
      <c r="E542" cm="1">
        <f t="array" ref="E542">_xlfn.IFS(B542&lt;=PERCENTILE($B$3:$B$5882,0.2),5,B542&lt;=PERCENTILE($B$3:$B$5882,0.4),4,B542&lt;=PERCENTILE($B$3:$B$5882,0.6),3,B542&lt;=PERCENTILE($B$3:$B$5882,0.8),2,TRUE,1)</f>
        <v>2</v>
      </c>
      <c r="F542" cm="1">
        <f t="array" ref="F542">_xlfn.IFS(C542&lt;=PERCENTILE($C$3:$C$5882,0.2),1,C542&lt;=PERCENTILE($C$3:$C$5882,0.4),2,C542&lt;=PERCENTILE($C$3:$C$5882,0.6),3,C542&lt;=PERCENTILE($C$3:$C$5882,0.8),4,TRUE,5)</f>
        <v>1</v>
      </c>
      <c r="G542" cm="1">
        <f t="array" ref="G542">_xlfn.IFS(D542&lt;=PERCENTILE($D$3:$D$5882,0.2),1,D542&lt;=PERCENTILE($D$3:$D$5882,0.4),2,D542&lt;=PERCENTILE($D$3:$D$5882,0.6),3,D542&lt;=PERCENTILE($D$3:$D$5882,0.8),4,TRUE,5)</f>
        <v>1</v>
      </c>
      <c r="H542" s="3" t="str" cm="1">
        <f t="array" ref="H542">_xlfn.IFS(AND(E542&gt;=4,F542&gt;=4,G542&gt;=4),"Champions",AND(E542&gt;=3,F542&gt;=3,G542&gt;=3),"Loyal Customers",AND(E542&lt;=2,F542&gt;=3),"At Risk",AND(E542&lt;=2,F542&lt;=2,G542&lt;=2),"Lost",AND(E542&gt;=4,F542&lt;=2),"New/Promising",TRUE,"Needs Attention")</f>
        <v>Lost</v>
      </c>
      <c r="I542" s="3" t="str">
        <f t="shared" si="12"/>
        <v>Churned</v>
      </c>
      <c r="J542" s="3" t="str">
        <f>_xlfn.XLOOKUP(A542,'Country_Lookup'!$D:$D,'Country_Lookup'!$E:$E)</f>
        <v>United Kingdom</v>
      </c>
    </row>
    <row r="543" spans="1:10" x14ac:dyDescent="0.3">
      <c r="A543">
        <v>12888</v>
      </c>
      <c r="B543">
        <v>214</v>
      </c>
      <c r="C543">
        <v>2</v>
      </c>
      <c r="D543">
        <v>354.12</v>
      </c>
      <c r="E543" cm="1">
        <f t="array" ref="E543">_xlfn.IFS(B543&lt;=PERCENTILE($B$3:$B$5882,0.2),5,B543&lt;=PERCENTILE($B$3:$B$5882,0.4),4,B543&lt;=PERCENTILE($B$3:$B$5882,0.6),3,B543&lt;=PERCENTILE($B$3:$B$5882,0.8),2,TRUE,1)</f>
        <v>2</v>
      </c>
      <c r="F543" cm="1">
        <f t="array" ref="F543">_xlfn.IFS(C543&lt;=PERCENTILE($C$3:$C$5882,0.2),1,C543&lt;=PERCENTILE($C$3:$C$5882,0.4),2,C543&lt;=PERCENTILE($C$3:$C$5882,0.6),3,C543&lt;=PERCENTILE($C$3:$C$5882,0.8),4,TRUE,5)</f>
        <v>2</v>
      </c>
      <c r="G543" cm="1">
        <f t="array" ref="G543">_xlfn.IFS(D543&lt;=PERCENTILE($D$3:$D$5882,0.2),1,D543&lt;=PERCENTILE($D$3:$D$5882,0.4),2,D543&lt;=PERCENTILE($D$3:$D$5882,0.6),3,D543&lt;=PERCENTILE($D$3:$D$5882,0.8),4,TRUE,5)</f>
        <v>2</v>
      </c>
      <c r="H543" s="3" t="str" cm="1">
        <f t="array" ref="H543">_xlfn.IFS(AND(E543&gt;=4,F543&gt;=4,G543&gt;=4),"Champions",AND(E543&gt;=3,F543&gt;=3,G543&gt;=3),"Loyal Customers",AND(E543&lt;=2,F543&gt;=3),"At Risk",AND(E543&lt;=2,F543&lt;=2,G543&lt;=2),"Lost",AND(E543&gt;=4,F543&lt;=2),"New/Promising",TRUE,"Needs Attention")</f>
        <v>Lost</v>
      </c>
      <c r="I543" s="3" t="str">
        <f t="shared" si="12"/>
        <v>Churned</v>
      </c>
      <c r="J543" s="3" t="str">
        <f>_xlfn.XLOOKUP(A543,'Country_Lookup'!$D:$D,'Country_Lookup'!$E:$E)</f>
        <v>United Kingdom</v>
      </c>
    </row>
    <row r="544" spans="1:10" x14ac:dyDescent="0.3">
      <c r="A544">
        <v>12889</v>
      </c>
      <c r="B544">
        <v>381</v>
      </c>
      <c r="C544">
        <v>4</v>
      </c>
      <c r="D544">
        <v>385.46000000000021</v>
      </c>
      <c r="E544" cm="1">
        <f t="array" ref="E544">_xlfn.IFS(B544&lt;=PERCENTILE($B$3:$B$5882,0.2),5,B544&lt;=PERCENTILE($B$3:$B$5882,0.4),4,B544&lt;=PERCENTILE($B$3:$B$5882,0.6),3,B544&lt;=PERCENTILE($B$3:$B$5882,0.8),2,TRUE,1)</f>
        <v>2</v>
      </c>
      <c r="F544" cm="1">
        <f t="array" ref="F544">_xlfn.IFS(C544&lt;=PERCENTILE($C$3:$C$5882,0.2),1,C544&lt;=PERCENTILE($C$3:$C$5882,0.4),2,C544&lt;=PERCENTILE($C$3:$C$5882,0.6),3,C544&lt;=PERCENTILE($C$3:$C$5882,0.8),4,TRUE,5)</f>
        <v>3</v>
      </c>
      <c r="G544" cm="1">
        <f t="array" ref="G544">_xlfn.IFS(D544&lt;=PERCENTILE($D$3:$D$5882,0.2),1,D544&lt;=PERCENTILE($D$3:$D$5882,0.4),2,D544&lt;=PERCENTILE($D$3:$D$5882,0.6),3,D544&lt;=PERCENTILE($D$3:$D$5882,0.8),4,TRUE,5)</f>
        <v>2</v>
      </c>
      <c r="H544" s="3" t="str" cm="1">
        <f t="array" ref="H544">_xlfn.IFS(AND(E544&gt;=4,F544&gt;=4,G544&gt;=4),"Champions",AND(E544&gt;=3,F544&gt;=3,G544&gt;=3),"Loyal Customers",AND(E544&lt;=2,F544&gt;=3),"At Risk",AND(E544&lt;=2,F544&lt;=2,G544&lt;=2),"Lost",AND(E544&gt;=4,F544&lt;=2),"New/Promising",TRUE,"Needs Attention")</f>
        <v>At Risk</v>
      </c>
      <c r="I544" s="3" t="str">
        <f t="shared" si="12"/>
        <v>Churned</v>
      </c>
      <c r="J544" s="3" t="str">
        <f>_xlfn.XLOOKUP(A544,'Country_Lookup'!$D:$D,'Country_Lookup'!$E:$E)</f>
        <v>United Kingdom</v>
      </c>
    </row>
    <row r="545" spans="1:10" x14ac:dyDescent="0.3">
      <c r="A545">
        <v>12890</v>
      </c>
      <c r="B545">
        <v>24</v>
      </c>
      <c r="C545">
        <v>2</v>
      </c>
      <c r="D545">
        <v>717.27000000000044</v>
      </c>
      <c r="E545" cm="1">
        <f t="array" ref="E545">_xlfn.IFS(B545&lt;=PERCENTILE($B$3:$B$5882,0.2),5,B545&lt;=PERCENTILE($B$3:$B$5882,0.4),4,B545&lt;=PERCENTILE($B$3:$B$5882,0.6),3,B545&lt;=PERCENTILE($B$3:$B$5882,0.8),2,TRUE,1)</f>
        <v>4</v>
      </c>
      <c r="F545" cm="1">
        <f t="array" ref="F545">_xlfn.IFS(C545&lt;=PERCENTILE($C$3:$C$5882,0.2),1,C545&lt;=PERCENTILE($C$3:$C$5882,0.4),2,C545&lt;=PERCENTILE($C$3:$C$5882,0.6),3,C545&lt;=PERCENTILE($C$3:$C$5882,0.8),4,TRUE,5)</f>
        <v>2</v>
      </c>
      <c r="G545" cm="1">
        <f t="array" ref="G545">_xlfn.IFS(D545&lt;=PERCENTILE($D$3:$D$5882,0.2),1,D545&lt;=PERCENTILE($D$3:$D$5882,0.4),2,D545&lt;=PERCENTILE($D$3:$D$5882,0.6),3,D545&lt;=PERCENTILE($D$3:$D$5882,0.8),4,TRUE,5)</f>
        <v>3</v>
      </c>
      <c r="H545" s="3" t="str" cm="1">
        <f t="array" ref="H545">_xlfn.IFS(AND(E545&gt;=4,F545&gt;=4,G545&gt;=4),"Champions",AND(E545&gt;=3,F545&gt;=3,G545&gt;=3),"Loyal Customers",AND(E545&lt;=2,F545&gt;=3),"At Risk",AND(E545&lt;=2,F545&lt;=2,G545&lt;=2),"Lost",AND(E545&gt;=4,F545&lt;=2),"New/Promising",TRUE,"Needs Attention")</f>
        <v>New/Promising</v>
      </c>
      <c r="I545" s="3" t="str">
        <f t="shared" si="12"/>
        <v>Active</v>
      </c>
      <c r="J545" s="3" t="str">
        <f>_xlfn.XLOOKUP(A545,'Country_Lookup'!$D:$D,'Country_Lookup'!$E:$E)</f>
        <v>United Kingdom</v>
      </c>
    </row>
    <row r="546" spans="1:10" x14ac:dyDescent="0.3">
      <c r="A546">
        <v>12891</v>
      </c>
      <c r="B546">
        <v>185</v>
      </c>
      <c r="C546">
        <v>11</v>
      </c>
      <c r="D546">
        <v>840.5</v>
      </c>
      <c r="E546" cm="1">
        <f t="array" ref="E546">_xlfn.IFS(B546&lt;=PERCENTILE($B$3:$B$5882,0.2),5,B546&lt;=PERCENTILE($B$3:$B$5882,0.4),4,B546&lt;=PERCENTILE($B$3:$B$5882,0.6),3,B546&lt;=PERCENTILE($B$3:$B$5882,0.8),2,TRUE,1)</f>
        <v>3</v>
      </c>
      <c r="F546" cm="1">
        <f t="array" ref="F546">_xlfn.IFS(C546&lt;=PERCENTILE($C$3:$C$5882,0.2),1,C546&lt;=PERCENTILE($C$3:$C$5882,0.4),2,C546&lt;=PERCENTILE($C$3:$C$5882,0.6),3,C546&lt;=PERCENTILE($C$3:$C$5882,0.8),4,TRUE,5)</f>
        <v>5</v>
      </c>
      <c r="G546" cm="1">
        <f t="array" ref="G546">_xlfn.IFS(D546&lt;=PERCENTILE($D$3:$D$5882,0.2),1,D546&lt;=PERCENTILE($D$3:$D$5882,0.4),2,D546&lt;=PERCENTILE($D$3:$D$5882,0.6),3,D546&lt;=PERCENTILE($D$3:$D$5882,0.8),4,TRUE,5)</f>
        <v>3</v>
      </c>
      <c r="H546" s="3" t="str" cm="1">
        <f t="array" ref="H546">_xlfn.IFS(AND(E546&gt;=4,F546&gt;=4,G546&gt;=4),"Champions",AND(E546&gt;=3,F546&gt;=3,G546&gt;=3),"Loyal Customers",AND(E546&lt;=2,F546&gt;=3),"At Risk",AND(E546&lt;=2,F546&lt;=2,G546&lt;=2),"Lost",AND(E546&gt;=4,F546&lt;=2),"New/Promising",TRUE,"Needs Attention")</f>
        <v>Loyal Customers</v>
      </c>
      <c r="I546" s="3" t="str">
        <f t="shared" si="12"/>
        <v>Churned</v>
      </c>
      <c r="J546" s="3" t="str">
        <f>_xlfn.XLOOKUP(A546,'Country_Lookup'!$D:$D,'Country_Lookup'!$E:$E)</f>
        <v>United Kingdom</v>
      </c>
    </row>
    <row r="547" spans="1:10" x14ac:dyDescent="0.3">
      <c r="A547">
        <v>12892</v>
      </c>
      <c r="B547">
        <v>396</v>
      </c>
      <c r="C547">
        <v>1</v>
      </c>
      <c r="D547">
        <v>263.38000000000005</v>
      </c>
      <c r="E547" cm="1">
        <f t="array" ref="E547">_xlfn.IFS(B547&lt;=PERCENTILE($B$3:$B$5882,0.2),5,B547&lt;=PERCENTILE($B$3:$B$5882,0.4),4,B547&lt;=PERCENTILE($B$3:$B$5882,0.6),3,B547&lt;=PERCENTILE($B$3:$B$5882,0.8),2,TRUE,1)</f>
        <v>2</v>
      </c>
      <c r="F547" cm="1">
        <f t="array" ref="F547">_xlfn.IFS(C547&lt;=PERCENTILE($C$3:$C$5882,0.2),1,C547&lt;=PERCENTILE($C$3:$C$5882,0.4),2,C547&lt;=PERCENTILE($C$3:$C$5882,0.6),3,C547&lt;=PERCENTILE($C$3:$C$5882,0.8),4,TRUE,5)</f>
        <v>1</v>
      </c>
      <c r="G547" cm="1">
        <f t="array" ref="G547">_xlfn.IFS(D547&lt;=PERCENTILE($D$3:$D$5882,0.2),1,D547&lt;=PERCENTILE($D$3:$D$5882,0.4),2,D547&lt;=PERCENTILE($D$3:$D$5882,0.6),3,D547&lt;=PERCENTILE($D$3:$D$5882,0.8),4,TRUE,5)</f>
        <v>1</v>
      </c>
      <c r="H547" s="3" t="str" cm="1">
        <f t="array" ref="H547">_xlfn.IFS(AND(E547&gt;=4,F547&gt;=4,G547&gt;=4),"Champions",AND(E547&gt;=3,F547&gt;=3,G547&gt;=3),"Loyal Customers",AND(E547&lt;=2,F547&gt;=3),"At Risk",AND(E547&lt;=2,F547&lt;=2,G547&lt;=2),"Lost",AND(E547&gt;=4,F547&lt;=2),"New/Promising",TRUE,"Needs Attention")</f>
        <v>Lost</v>
      </c>
      <c r="I547" s="3" t="str">
        <f t="shared" si="12"/>
        <v>Churned</v>
      </c>
      <c r="J547" s="3" t="str">
        <f>_xlfn.XLOOKUP(A547,'Country_Lookup'!$D:$D,'Country_Lookup'!$E:$E)</f>
        <v>United Kingdom</v>
      </c>
    </row>
    <row r="548" spans="1:10" x14ac:dyDescent="0.3">
      <c r="A548">
        <v>12893</v>
      </c>
      <c r="B548">
        <v>30</v>
      </c>
      <c r="C548">
        <v>1</v>
      </c>
      <c r="D548">
        <v>188.14000000000007</v>
      </c>
      <c r="E548" cm="1">
        <f t="array" ref="E548">_xlfn.IFS(B548&lt;=PERCENTILE($B$3:$B$5882,0.2),5,B548&lt;=PERCENTILE($B$3:$B$5882,0.4),4,B548&lt;=PERCENTILE($B$3:$B$5882,0.6),3,B548&lt;=PERCENTILE($B$3:$B$5882,0.8),2,TRUE,1)</f>
        <v>4</v>
      </c>
      <c r="F548" cm="1">
        <f t="array" ref="F548">_xlfn.IFS(C548&lt;=PERCENTILE($C$3:$C$5882,0.2),1,C548&lt;=PERCENTILE($C$3:$C$5882,0.4),2,C548&lt;=PERCENTILE($C$3:$C$5882,0.6),3,C548&lt;=PERCENTILE($C$3:$C$5882,0.8),4,TRUE,5)</f>
        <v>1</v>
      </c>
      <c r="G548" cm="1">
        <f t="array" ref="G548">_xlfn.IFS(D548&lt;=PERCENTILE($D$3:$D$5882,0.2),1,D548&lt;=PERCENTILE($D$3:$D$5882,0.4),2,D548&lt;=PERCENTILE($D$3:$D$5882,0.6),3,D548&lt;=PERCENTILE($D$3:$D$5882,0.8),4,TRUE,5)</f>
        <v>1</v>
      </c>
      <c r="H548" s="3" t="str" cm="1">
        <f t="array" ref="H548">_xlfn.IFS(AND(E548&gt;=4,F548&gt;=4,G548&gt;=4),"Champions",AND(E548&gt;=3,F548&gt;=3,G548&gt;=3),"Loyal Customers",AND(E548&lt;=2,F548&gt;=3),"At Risk",AND(E548&lt;=2,F548&lt;=2,G548&lt;=2),"Lost",AND(E548&gt;=4,F548&lt;=2),"New/Promising",TRUE,"Needs Attention")</f>
        <v>New/Promising</v>
      </c>
      <c r="I548" s="3" t="str">
        <f t="shared" si="12"/>
        <v>Active</v>
      </c>
      <c r="J548" s="3" t="str">
        <f>_xlfn.XLOOKUP(A548,'Country_Lookup'!$D:$D,'Country_Lookup'!$E:$E)</f>
        <v>United Kingdom</v>
      </c>
    </row>
    <row r="549" spans="1:10" x14ac:dyDescent="0.3">
      <c r="A549">
        <v>12894</v>
      </c>
      <c r="B549">
        <v>575</v>
      </c>
      <c r="C549">
        <v>1</v>
      </c>
      <c r="D549">
        <v>157.34999999999997</v>
      </c>
      <c r="E549" cm="1">
        <f t="array" ref="E549">_xlfn.IFS(B549&lt;=PERCENTILE($B$3:$B$5882,0.2),5,B549&lt;=PERCENTILE($B$3:$B$5882,0.4),4,B549&lt;=PERCENTILE($B$3:$B$5882,0.6),3,B549&lt;=PERCENTILE($B$3:$B$5882,0.8),2,TRUE,1)</f>
        <v>1</v>
      </c>
      <c r="F549" cm="1">
        <f t="array" ref="F549">_xlfn.IFS(C549&lt;=PERCENTILE($C$3:$C$5882,0.2),1,C549&lt;=PERCENTILE($C$3:$C$5882,0.4),2,C549&lt;=PERCENTILE($C$3:$C$5882,0.6),3,C549&lt;=PERCENTILE($C$3:$C$5882,0.8),4,TRUE,5)</f>
        <v>1</v>
      </c>
      <c r="G549" cm="1">
        <f t="array" ref="G549">_xlfn.IFS(D549&lt;=PERCENTILE($D$3:$D$5882,0.2),1,D549&lt;=PERCENTILE($D$3:$D$5882,0.4),2,D549&lt;=PERCENTILE($D$3:$D$5882,0.6),3,D549&lt;=PERCENTILE($D$3:$D$5882,0.8),4,TRUE,5)</f>
        <v>1</v>
      </c>
      <c r="H549" s="3" t="str" cm="1">
        <f t="array" ref="H549">_xlfn.IFS(AND(E549&gt;=4,F549&gt;=4,G549&gt;=4),"Champions",AND(E549&gt;=3,F549&gt;=3,G549&gt;=3),"Loyal Customers",AND(E549&lt;=2,F549&gt;=3),"At Risk",AND(E549&lt;=2,F549&lt;=2,G549&lt;=2),"Lost",AND(E549&gt;=4,F549&lt;=2),"New/Promising",TRUE,"Needs Attention")</f>
        <v>Lost</v>
      </c>
      <c r="I549" s="3" t="str">
        <f t="shared" si="12"/>
        <v>Churned</v>
      </c>
      <c r="J549" s="3" t="str">
        <f>_xlfn.XLOOKUP(A549,'Country_Lookup'!$D:$D,'Country_Lookup'!$E:$E)</f>
        <v>United Kingdom</v>
      </c>
    </row>
    <row r="550" spans="1:10" x14ac:dyDescent="0.3">
      <c r="A550">
        <v>12895</v>
      </c>
      <c r="B550">
        <v>42</v>
      </c>
      <c r="C550">
        <v>2</v>
      </c>
      <c r="D550">
        <v>372.80000000000013</v>
      </c>
      <c r="E550" cm="1">
        <f t="array" ref="E550">_xlfn.IFS(B550&lt;=PERCENTILE($B$3:$B$5882,0.2),5,B550&lt;=PERCENTILE($B$3:$B$5882,0.4),4,B550&lt;=PERCENTILE($B$3:$B$5882,0.6),3,B550&lt;=PERCENTILE($B$3:$B$5882,0.8),2,TRUE,1)</f>
        <v>4</v>
      </c>
      <c r="F550" cm="1">
        <f t="array" ref="F550">_xlfn.IFS(C550&lt;=PERCENTILE($C$3:$C$5882,0.2),1,C550&lt;=PERCENTILE($C$3:$C$5882,0.4),2,C550&lt;=PERCENTILE($C$3:$C$5882,0.6),3,C550&lt;=PERCENTILE($C$3:$C$5882,0.8),4,TRUE,5)</f>
        <v>2</v>
      </c>
      <c r="G550" cm="1">
        <f t="array" ref="G550">_xlfn.IFS(D550&lt;=PERCENTILE($D$3:$D$5882,0.2),1,D550&lt;=PERCENTILE($D$3:$D$5882,0.4),2,D550&lt;=PERCENTILE($D$3:$D$5882,0.6),3,D550&lt;=PERCENTILE($D$3:$D$5882,0.8),4,TRUE,5)</f>
        <v>2</v>
      </c>
      <c r="H550" s="3" t="str" cm="1">
        <f t="array" ref="H550">_xlfn.IFS(AND(E550&gt;=4,F550&gt;=4,G550&gt;=4),"Champions",AND(E550&gt;=3,F550&gt;=3,G550&gt;=3),"Loyal Customers",AND(E550&lt;=2,F550&gt;=3),"At Risk",AND(E550&lt;=2,F550&lt;=2,G550&lt;=2),"Lost",AND(E550&gt;=4,F550&lt;=2),"New/Promising",TRUE,"Needs Attention")</f>
        <v>New/Promising</v>
      </c>
      <c r="I550" s="3" t="str">
        <f t="shared" si="12"/>
        <v>Active</v>
      </c>
      <c r="J550" s="3" t="str">
        <f>_xlfn.XLOOKUP(A550,'Country_Lookup'!$D:$D,'Country_Lookup'!$E:$E)</f>
        <v>United Kingdom</v>
      </c>
    </row>
    <row r="551" spans="1:10" x14ac:dyDescent="0.3">
      <c r="A551">
        <v>12897</v>
      </c>
      <c r="B551">
        <v>204</v>
      </c>
      <c r="C551">
        <v>4</v>
      </c>
      <c r="D551">
        <v>514.25</v>
      </c>
      <c r="E551" cm="1">
        <f t="array" ref="E551">_xlfn.IFS(B551&lt;=PERCENTILE($B$3:$B$5882,0.2),5,B551&lt;=PERCENTILE($B$3:$B$5882,0.4),4,B551&lt;=PERCENTILE($B$3:$B$5882,0.6),3,B551&lt;=PERCENTILE($B$3:$B$5882,0.8),2,TRUE,1)</f>
        <v>2</v>
      </c>
      <c r="F551" cm="1">
        <f t="array" ref="F551">_xlfn.IFS(C551&lt;=PERCENTILE($C$3:$C$5882,0.2),1,C551&lt;=PERCENTILE($C$3:$C$5882,0.4),2,C551&lt;=PERCENTILE($C$3:$C$5882,0.6),3,C551&lt;=PERCENTILE($C$3:$C$5882,0.8),4,TRUE,5)</f>
        <v>3</v>
      </c>
      <c r="G551" cm="1">
        <f t="array" ref="G551">_xlfn.IFS(D551&lt;=PERCENTILE($D$3:$D$5882,0.2),1,D551&lt;=PERCENTILE($D$3:$D$5882,0.4),2,D551&lt;=PERCENTILE($D$3:$D$5882,0.6),3,D551&lt;=PERCENTILE($D$3:$D$5882,0.8),4,TRUE,5)</f>
        <v>2</v>
      </c>
      <c r="H551" s="3" t="str" cm="1">
        <f t="array" ref="H551">_xlfn.IFS(AND(E551&gt;=4,F551&gt;=4,G551&gt;=4),"Champions",AND(E551&gt;=3,F551&gt;=3,G551&gt;=3),"Loyal Customers",AND(E551&lt;=2,F551&gt;=3),"At Risk",AND(E551&lt;=2,F551&lt;=2,G551&lt;=2),"Lost",AND(E551&gt;=4,F551&lt;=2),"New/Promising",TRUE,"Needs Attention")</f>
        <v>At Risk</v>
      </c>
      <c r="I551" s="3" t="str">
        <f t="shared" si="12"/>
        <v>Churned</v>
      </c>
      <c r="J551" s="3" t="str">
        <f>_xlfn.XLOOKUP(A551,'Country_Lookup'!$D:$D,'Country_Lookup'!$E:$E)</f>
        <v>United Kingdom</v>
      </c>
    </row>
    <row r="552" spans="1:10" x14ac:dyDescent="0.3">
      <c r="A552">
        <v>12898</v>
      </c>
      <c r="B552">
        <v>463</v>
      </c>
      <c r="C552">
        <v>2</v>
      </c>
      <c r="D552">
        <v>310.95999999999992</v>
      </c>
      <c r="E552" cm="1">
        <f t="array" ref="E552">_xlfn.IFS(B552&lt;=PERCENTILE($B$3:$B$5882,0.2),5,B552&lt;=PERCENTILE($B$3:$B$5882,0.4),4,B552&lt;=PERCENTILE($B$3:$B$5882,0.6),3,B552&lt;=PERCENTILE($B$3:$B$5882,0.8),2,TRUE,1)</f>
        <v>1</v>
      </c>
      <c r="F552" cm="1">
        <f t="array" ref="F552">_xlfn.IFS(C552&lt;=PERCENTILE($C$3:$C$5882,0.2),1,C552&lt;=PERCENTILE($C$3:$C$5882,0.4),2,C552&lt;=PERCENTILE($C$3:$C$5882,0.6),3,C552&lt;=PERCENTILE($C$3:$C$5882,0.8),4,TRUE,5)</f>
        <v>2</v>
      </c>
      <c r="G552" cm="1">
        <f t="array" ref="G552">_xlfn.IFS(D552&lt;=PERCENTILE($D$3:$D$5882,0.2),1,D552&lt;=PERCENTILE($D$3:$D$5882,0.4),2,D552&lt;=PERCENTILE($D$3:$D$5882,0.6),3,D552&lt;=PERCENTILE($D$3:$D$5882,0.8),4,TRUE,5)</f>
        <v>2</v>
      </c>
      <c r="H552" s="3" t="str" cm="1">
        <f t="array" ref="H552">_xlfn.IFS(AND(E552&gt;=4,F552&gt;=4,G552&gt;=4),"Champions",AND(E552&gt;=3,F552&gt;=3,G552&gt;=3),"Loyal Customers",AND(E552&lt;=2,F552&gt;=3),"At Risk",AND(E552&lt;=2,F552&lt;=2,G552&lt;=2),"Lost",AND(E552&gt;=4,F552&lt;=2),"New/Promising",TRUE,"Needs Attention")</f>
        <v>Lost</v>
      </c>
      <c r="I552" s="3" t="str">
        <f t="shared" si="12"/>
        <v>Churned</v>
      </c>
      <c r="J552" s="3" t="str">
        <f>_xlfn.XLOOKUP(A552,'Country_Lookup'!$D:$D,'Country_Lookup'!$E:$E)</f>
        <v>United Kingdom</v>
      </c>
    </row>
    <row r="553" spans="1:10" x14ac:dyDescent="0.3">
      <c r="A553">
        <v>12899</v>
      </c>
      <c r="B553">
        <v>413</v>
      </c>
      <c r="C553">
        <v>1</v>
      </c>
      <c r="D553">
        <v>366.39999999999992</v>
      </c>
      <c r="E553" cm="1">
        <f t="array" ref="E553">_xlfn.IFS(B553&lt;=PERCENTILE($B$3:$B$5882,0.2),5,B553&lt;=PERCENTILE($B$3:$B$5882,0.4),4,B553&lt;=PERCENTILE($B$3:$B$5882,0.6),3,B553&lt;=PERCENTILE($B$3:$B$5882,0.8),2,TRUE,1)</f>
        <v>1</v>
      </c>
      <c r="F553" cm="1">
        <f t="array" ref="F553">_xlfn.IFS(C553&lt;=PERCENTILE($C$3:$C$5882,0.2),1,C553&lt;=PERCENTILE($C$3:$C$5882,0.4),2,C553&lt;=PERCENTILE($C$3:$C$5882,0.6),3,C553&lt;=PERCENTILE($C$3:$C$5882,0.8),4,TRUE,5)</f>
        <v>1</v>
      </c>
      <c r="G553" cm="1">
        <f t="array" ref="G553">_xlfn.IFS(D553&lt;=PERCENTILE($D$3:$D$5882,0.2),1,D553&lt;=PERCENTILE($D$3:$D$5882,0.4),2,D553&lt;=PERCENTILE($D$3:$D$5882,0.6),3,D553&lt;=PERCENTILE($D$3:$D$5882,0.8),4,TRUE,5)</f>
        <v>2</v>
      </c>
      <c r="H553" s="3" t="str" cm="1">
        <f t="array" ref="H553">_xlfn.IFS(AND(E553&gt;=4,F553&gt;=4,G553&gt;=4),"Champions",AND(E553&gt;=3,F553&gt;=3,G553&gt;=3),"Loyal Customers",AND(E553&lt;=2,F553&gt;=3),"At Risk",AND(E553&lt;=2,F553&lt;=2,G553&lt;=2),"Lost",AND(E553&gt;=4,F553&lt;=2),"New/Promising",TRUE,"Needs Attention")</f>
        <v>Lost</v>
      </c>
      <c r="I553" s="3" t="str">
        <f t="shared" si="12"/>
        <v>Churned</v>
      </c>
      <c r="J553" s="3" t="str">
        <f>_xlfn.XLOOKUP(A553,'Country_Lookup'!$D:$D,'Country_Lookup'!$E:$E)</f>
        <v>United Kingdom</v>
      </c>
    </row>
    <row r="554" spans="1:10" x14ac:dyDescent="0.3">
      <c r="A554">
        <v>12900</v>
      </c>
      <c r="B554">
        <v>422</v>
      </c>
      <c r="C554">
        <v>1</v>
      </c>
      <c r="D554">
        <v>340.33</v>
      </c>
      <c r="E554" cm="1">
        <f t="array" ref="E554">_xlfn.IFS(B554&lt;=PERCENTILE($B$3:$B$5882,0.2),5,B554&lt;=PERCENTILE($B$3:$B$5882,0.4),4,B554&lt;=PERCENTILE($B$3:$B$5882,0.6),3,B554&lt;=PERCENTILE($B$3:$B$5882,0.8),2,TRUE,1)</f>
        <v>1</v>
      </c>
      <c r="F554" cm="1">
        <f t="array" ref="F554">_xlfn.IFS(C554&lt;=PERCENTILE($C$3:$C$5882,0.2),1,C554&lt;=PERCENTILE($C$3:$C$5882,0.4),2,C554&lt;=PERCENTILE($C$3:$C$5882,0.6),3,C554&lt;=PERCENTILE($C$3:$C$5882,0.8),4,TRUE,5)</f>
        <v>1</v>
      </c>
      <c r="G554" cm="1">
        <f t="array" ref="G554">_xlfn.IFS(D554&lt;=PERCENTILE($D$3:$D$5882,0.2),1,D554&lt;=PERCENTILE($D$3:$D$5882,0.4),2,D554&lt;=PERCENTILE($D$3:$D$5882,0.6),3,D554&lt;=PERCENTILE($D$3:$D$5882,0.8),4,TRUE,5)</f>
        <v>2</v>
      </c>
      <c r="H554" s="3" t="str" cm="1">
        <f t="array" ref="H554">_xlfn.IFS(AND(E554&gt;=4,F554&gt;=4,G554&gt;=4),"Champions",AND(E554&gt;=3,F554&gt;=3,G554&gt;=3),"Loyal Customers",AND(E554&lt;=2,F554&gt;=3),"At Risk",AND(E554&lt;=2,F554&lt;=2,G554&lt;=2),"Lost",AND(E554&gt;=4,F554&lt;=2),"New/Promising",TRUE,"Needs Attention")</f>
        <v>Lost</v>
      </c>
      <c r="I554" s="3" t="str">
        <f t="shared" si="12"/>
        <v>Churned</v>
      </c>
      <c r="J554" s="3" t="str">
        <f>_xlfn.XLOOKUP(A554,'Country_Lookup'!$D:$D,'Country_Lookup'!$E:$E)</f>
        <v>United Kingdom</v>
      </c>
    </row>
    <row r="555" spans="1:10" x14ac:dyDescent="0.3">
      <c r="A555">
        <v>12901</v>
      </c>
      <c r="B555">
        <v>8</v>
      </c>
      <c r="C555">
        <v>28</v>
      </c>
      <c r="D555">
        <v>17654.540000000026</v>
      </c>
      <c r="E555" cm="1">
        <f t="array" ref="E555">_xlfn.IFS(B555&lt;=PERCENTILE($B$3:$B$5882,0.2),5,B555&lt;=PERCENTILE($B$3:$B$5882,0.4),4,B555&lt;=PERCENTILE($B$3:$B$5882,0.6),3,B555&lt;=PERCENTILE($B$3:$B$5882,0.8),2,TRUE,1)</f>
        <v>5</v>
      </c>
      <c r="F555" cm="1">
        <f t="array" ref="F555">_xlfn.IFS(C555&lt;=PERCENTILE($C$3:$C$5882,0.2),1,C555&lt;=PERCENTILE($C$3:$C$5882,0.4),2,C555&lt;=PERCENTILE($C$3:$C$5882,0.6),3,C555&lt;=PERCENTILE($C$3:$C$5882,0.8),4,TRUE,5)</f>
        <v>5</v>
      </c>
      <c r="G555" cm="1">
        <f t="array" ref="G555">_xlfn.IFS(D555&lt;=PERCENTILE($D$3:$D$5882,0.2),1,D555&lt;=PERCENTILE($D$3:$D$5882,0.4),2,D555&lt;=PERCENTILE($D$3:$D$5882,0.6),3,D555&lt;=PERCENTILE($D$3:$D$5882,0.8),4,TRUE,5)</f>
        <v>5</v>
      </c>
      <c r="H555" s="3" t="str" cm="1">
        <f t="array" ref="H555">_xlfn.IFS(AND(E555&gt;=4,F555&gt;=4,G555&gt;=4),"Champions",AND(E555&gt;=3,F555&gt;=3,G555&gt;=3),"Loyal Customers",AND(E555&lt;=2,F555&gt;=3),"At Risk",AND(E555&lt;=2,F555&lt;=2,G555&lt;=2),"Lost",AND(E555&gt;=4,F555&lt;=2),"New/Promising",TRUE,"Needs Attention")</f>
        <v>Champions</v>
      </c>
      <c r="I555" s="3" t="str">
        <f t="shared" si="12"/>
        <v>Active</v>
      </c>
      <c r="J555" s="3" t="str">
        <f>_xlfn.XLOOKUP(A555,'Country_Lookup'!$D:$D,'Country_Lookup'!$E:$E)</f>
        <v>United Kingdom</v>
      </c>
    </row>
    <row r="556" spans="1:10" x14ac:dyDescent="0.3">
      <c r="A556">
        <v>12902</v>
      </c>
      <c r="B556">
        <v>264</v>
      </c>
      <c r="C556">
        <v>1</v>
      </c>
      <c r="D556">
        <v>138.68000000000004</v>
      </c>
      <c r="E556" cm="1">
        <f t="array" ref="E556">_xlfn.IFS(B556&lt;=PERCENTILE($B$3:$B$5882,0.2),5,B556&lt;=PERCENTILE($B$3:$B$5882,0.4),4,B556&lt;=PERCENTILE($B$3:$B$5882,0.6),3,B556&lt;=PERCENTILE($B$3:$B$5882,0.8),2,TRUE,1)</f>
        <v>2</v>
      </c>
      <c r="F556" cm="1">
        <f t="array" ref="F556">_xlfn.IFS(C556&lt;=PERCENTILE($C$3:$C$5882,0.2),1,C556&lt;=PERCENTILE($C$3:$C$5882,0.4),2,C556&lt;=PERCENTILE($C$3:$C$5882,0.6),3,C556&lt;=PERCENTILE($C$3:$C$5882,0.8),4,TRUE,5)</f>
        <v>1</v>
      </c>
      <c r="G556" cm="1">
        <f t="array" ref="G556">_xlfn.IFS(D556&lt;=PERCENTILE($D$3:$D$5882,0.2),1,D556&lt;=PERCENTILE($D$3:$D$5882,0.4),2,D556&lt;=PERCENTILE($D$3:$D$5882,0.6),3,D556&lt;=PERCENTILE($D$3:$D$5882,0.8),4,TRUE,5)</f>
        <v>1</v>
      </c>
      <c r="H556" s="3" t="str" cm="1">
        <f t="array" ref="H556">_xlfn.IFS(AND(E556&gt;=4,F556&gt;=4,G556&gt;=4),"Champions",AND(E556&gt;=3,F556&gt;=3,G556&gt;=3),"Loyal Customers",AND(E556&lt;=2,F556&gt;=3),"At Risk",AND(E556&lt;=2,F556&lt;=2,G556&lt;=2),"Lost",AND(E556&gt;=4,F556&lt;=2),"New/Promising",TRUE,"Needs Attention")</f>
        <v>Lost</v>
      </c>
      <c r="I556" s="3" t="str">
        <f t="shared" si="12"/>
        <v>Churned</v>
      </c>
      <c r="J556" s="3" t="str">
        <f>_xlfn.XLOOKUP(A556,'Country_Lookup'!$D:$D,'Country_Lookup'!$E:$E)</f>
        <v>United Kingdom</v>
      </c>
    </row>
    <row r="557" spans="1:10" x14ac:dyDescent="0.3">
      <c r="A557">
        <v>12903</v>
      </c>
      <c r="B557">
        <v>428</v>
      </c>
      <c r="C557">
        <v>1</v>
      </c>
      <c r="D557">
        <v>833.52999999999952</v>
      </c>
      <c r="E557" cm="1">
        <f t="array" ref="E557">_xlfn.IFS(B557&lt;=PERCENTILE($B$3:$B$5882,0.2),5,B557&lt;=PERCENTILE($B$3:$B$5882,0.4),4,B557&lt;=PERCENTILE($B$3:$B$5882,0.6),3,B557&lt;=PERCENTILE($B$3:$B$5882,0.8),2,TRUE,1)</f>
        <v>1</v>
      </c>
      <c r="F557" cm="1">
        <f t="array" ref="F557">_xlfn.IFS(C557&lt;=PERCENTILE($C$3:$C$5882,0.2),1,C557&lt;=PERCENTILE($C$3:$C$5882,0.4),2,C557&lt;=PERCENTILE($C$3:$C$5882,0.6),3,C557&lt;=PERCENTILE($C$3:$C$5882,0.8),4,TRUE,5)</f>
        <v>1</v>
      </c>
      <c r="G557" cm="1">
        <f t="array" ref="G557">_xlfn.IFS(D557&lt;=PERCENTILE($D$3:$D$5882,0.2),1,D557&lt;=PERCENTILE($D$3:$D$5882,0.4),2,D557&lt;=PERCENTILE($D$3:$D$5882,0.6),3,D557&lt;=PERCENTILE($D$3:$D$5882,0.8),4,TRUE,5)</f>
        <v>3</v>
      </c>
      <c r="H557" s="3" t="str" cm="1">
        <f t="array" ref="H557">_xlfn.IFS(AND(E557&gt;=4,F557&gt;=4,G557&gt;=4),"Champions",AND(E557&gt;=3,F557&gt;=3,G557&gt;=3),"Loyal Customers",AND(E557&lt;=2,F557&gt;=3),"At Risk",AND(E557&lt;=2,F557&lt;=2,G557&lt;=2),"Lost",AND(E557&gt;=4,F557&lt;=2),"New/Promising",TRUE,"Needs Attention")</f>
        <v>Needs Attention</v>
      </c>
      <c r="I557" s="3" t="str">
        <f t="shared" si="12"/>
        <v>Churned</v>
      </c>
      <c r="J557" s="3" t="str">
        <f>_xlfn.XLOOKUP(A557,'Country_Lookup'!$D:$D,'Country_Lookup'!$E:$E)</f>
        <v>United Kingdom</v>
      </c>
    </row>
    <row r="558" spans="1:10" x14ac:dyDescent="0.3">
      <c r="A558">
        <v>12904</v>
      </c>
      <c r="B558">
        <v>18</v>
      </c>
      <c r="C558">
        <v>2</v>
      </c>
      <c r="D558">
        <v>509.58000000000095</v>
      </c>
      <c r="E558" cm="1">
        <f t="array" ref="E558">_xlfn.IFS(B558&lt;=PERCENTILE($B$3:$B$5882,0.2),5,B558&lt;=PERCENTILE($B$3:$B$5882,0.4),4,B558&lt;=PERCENTILE($B$3:$B$5882,0.6),3,B558&lt;=PERCENTILE($B$3:$B$5882,0.8),2,TRUE,1)</f>
        <v>5</v>
      </c>
      <c r="F558" cm="1">
        <f t="array" ref="F558">_xlfn.IFS(C558&lt;=PERCENTILE($C$3:$C$5882,0.2),1,C558&lt;=PERCENTILE($C$3:$C$5882,0.4),2,C558&lt;=PERCENTILE($C$3:$C$5882,0.6),3,C558&lt;=PERCENTILE($C$3:$C$5882,0.8),4,TRUE,5)</f>
        <v>2</v>
      </c>
      <c r="G558" cm="1">
        <f t="array" ref="G558">_xlfn.IFS(D558&lt;=PERCENTILE($D$3:$D$5882,0.2),1,D558&lt;=PERCENTILE($D$3:$D$5882,0.4),2,D558&lt;=PERCENTILE($D$3:$D$5882,0.6),3,D558&lt;=PERCENTILE($D$3:$D$5882,0.8),4,TRUE,5)</f>
        <v>2</v>
      </c>
      <c r="H558" s="3" t="str" cm="1">
        <f t="array" ref="H558">_xlfn.IFS(AND(E558&gt;=4,F558&gt;=4,G558&gt;=4),"Champions",AND(E558&gt;=3,F558&gt;=3,G558&gt;=3),"Loyal Customers",AND(E558&lt;=2,F558&gt;=3),"At Risk",AND(E558&lt;=2,F558&lt;=2,G558&lt;=2),"Lost",AND(E558&gt;=4,F558&lt;=2),"New/Promising",TRUE,"Needs Attention")</f>
        <v>New/Promising</v>
      </c>
      <c r="I558" s="3" t="str">
        <f t="shared" si="12"/>
        <v>Active</v>
      </c>
      <c r="J558" s="3" t="str">
        <f>_xlfn.XLOOKUP(A558,'Country_Lookup'!$D:$D,'Country_Lookup'!$E:$E)</f>
        <v>United Kingdom</v>
      </c>
    </row>
    <row r="559" spans="1:10" x14ac:dyDescent="0.3">
      <c r="A559">
        <v>12905</v>
      </c>
      <c r="B559">
        <v>576</v>
      </c>
      <c r="C559">
        <v>2</v>
      </c>
      <c r="D559">
        <v>1018.4199999999988</v>
      </c>
      <c r="E559" cm="1">
        <f t="array" ref="E559">_xlfn.IFS(B559&lt;=PERCENTILE($B$3:$B$5882,0.2),5,B559&lt;=PERCENTILE($B$3:$B$5882,0.4),4,B559&lt;=PERCENTILE($B$3:$B$5882,0.6),3,B559&lt;=PERCENTILE($B$3:$B$5882,0.8),2,TRUE,1)</f>
        <v>1</v>
      </c>
      <c r="F559" cm="1">
        <f t="array" ref="F559">_xlfn.IFS(C559&lt;=PERCENTILE($C$3:$C$5882,0.2),1,C559&lt;=PERCENTILE($C$3:$C$5882,0.4),2,C559&lt;=PERCENTILE($C$3:$C$5882,0.6),3,C559&lt;=PERCENTILE($C$3:$C$5882,0.8),4,TRUE,5)</f>
        <v>2</v>
      </c>
      <c r="G559" cm="1">
        <f t="array" ref="G559">_xlfn.IFS(D559&lt;=PERCENTILE($D$3:$D$5882,0.2),1,D559&lt;=PERCENTILE($D$3:$D$5882,0.4),2,D559&lt;=PERCENTILE($D$3:$D$5882,0.6),3,D559&lt;=PERCENTILE($D$3:$D$5882,0.8),4,TRUE,5)</f>
        <v>3</v>
      </c>
      <c r="H559" s="3" t="str" cm="1">
        <f t="array" ref="H559">_xlfn.IFS(AND(E559&gt;=4,F559&gt;=4,G559&gt;=4),"Champions",AND(E559&gt;=3,F559&gt;=3,G559&gt;=3),"Loyal Customers",AND(E559&lt;=2,F559&gt;=3),"At Risk",AND(E559&lt;=2,F559&lt;=2,G559&lt;=2),"Lost",AND(E559&gt;=4,F559&lt;=2),"New/Promising",TRUE,"Needs Attention")</f>
        <v>Needs Attention</v>
      </c>
      <c r="I559" s="3" t="str">
        <f t="shared" si="12"/>
        <v>Churned</v>
      </c>
      <c r="J559" s="3" t="str">
        <f>_xlfn.XLOOKUP(A559,'Country_Lookup'!$D:$D,'Country_Lookup'!$E:$E)</f>
        <v>United Kingdom</v>
      </c>
    </row>
    <row r="560" spans="1:10" x14ac:dyDescent="0.3">
      <c r="A560">
        <v>12906</v>
      </c>
      <c r="B560">
        <v>11</v>
      </c>
      <c r="C560">
        <v>5</v>
      </c>
      <c r="D560">
        <v>2919.8099999999981</v>
      </c>
      <c r="E560" cm="1">
        <f t="array" ref="E560">_xlfn.IFS(B560&lt;=PERCENTILE($B$3:$B$5882,0.2),5,B560&lt;=PERCENTILE($B$3:$B$5882,0.4),4,B560&lt;=PERCENTILE($B$3:$B$5882,0.6),3,B560&lt;=PERCENTILE($B$3:$B$5882,0.8),2,TRUE,1)</f>
        <v>5</v>
      </c>
      <c r="F560" cm="1">
        <f t="array" ref="F560">_xlfn.IFS(C560&lt;=PERCENTILE($C$3:$C$5882,0.2),1,C560&lt;=PERCENTILE($C$3:$C$5882,0.4),2,C560&lt;=PERCENTILE($C$3:$C$5882,0.6),3,C560&lt;=PERCENTILE($C$3:$C$5882,0.8),4,TRUE,5)</f>
        <v>4</v>
      </c>
      <c r="G560" cm="1">
        <f t="array" ref="G560">_xlfn.IFS(D560&lt;=PERCENTILE($D$3:$D$5882,0.2),1,D560&lt;=PERCENTILE($D$3:$D$5882,0.4),2,D560&lt;=PERCENTILE($D$3:$D$5882,0.6),3,D560&lt;=PERCENTILE($D$3:$D$5882,0.8),4,TRUE,5)</f>
        <v>4</v>
      </c>
      <c r="H560" s="3" t="str" cm="1">
        <f t="array" ref="H560">_xlfn.IFS(AND(E560&gt;=4,F560&gt;=4,G560&gt;=4),"Champions",AND(E560&gt;=3,F560&gt;=3,G560&gt;=3),"Loyal Customers",AND(E560&lt;=2,F560&gt;=3),"At Risk",AND(E560&lt;=2,F560&lt;=2,G560&lt;=2),"Lost",AND(E560&gt;=4,F560&lt;=2),"New/Promising",TRUE,"Needs Attention")</f>
        <v>Champions</v>
      </c>
      <c r="I560" s="3" t="str">
        <f t="shared" si="12"/>
        <v>Active</v>
      </c>
      <c r="J560" s="3" t="str">
        <f>_xlfn.XLOOKUP(A560,'Country_Lookup'!$D:$D,'Country_Lookup'!$E:$E)</f>
        <v>United Kingdom</v>
      </c>
    </row>
    <row r="561" spans="1:10" x14ac:dyDescent="0.3">
      <c r="A561">
        <v>12907</v>
      </c>
      <c r="B561">
        <v>395</v>
      </c>
      <c r="C561">
        <v>2</v>
      </c>
      <c r="D561">
        <v>508.90999999999991</v>
      </c>
      <c r="E561" cm="1">
        <f t="array" ref="E561">_xlfn.IFS(B561&lt;=PERCENTILE($B$3:$B$5882,0.2),5,B561&lt;=PERCENTILE($B$3:$B$5882,0.4),4,B561&lt;=PERCENTILE($B$3:$B$5882,0.6),3,B561&lt;=PERCENTILE($B$3:$B$5882,0.8),2,TRUE,1)</f>
        <v>2</v>
      </c>
      <c r="F561" cm="1">
        <f t="array" ref="F561">_xlfn.IFS(C561&lt;=PERCENTILE($C$3:$C$5882,0.2),1,C561&lt;=PERCENTILE($C$3:$C$5882,0.4),2,C561&lt;=PERCENTILE($C$3:$C$5882,0.6),3,C561&lt;=PERCENTILE($C$3:$C$5882,0.8),4,TRUE,5)</f>
        <v>2</v>
      </c>
      <c r="G561" cm="1">
        <f t="array" ref="G561">_xlfn.IFS(D561&lt;=PERCENTILE($D$3:$D$5882,0.2),1,D561&lt;=PERCENTILE($D$3:$D$5882,0.4),2,D561&lt;=PERCENTILE($D$3:$D$5882,0.6),3,D561&lt;=PERCENTILE($D$3:$D$5882,0.8),4,TRUE,5)</f>
        <v>2</v>
      </c>
      <c r="H561" s="3" t="str" cm="1">
        <f t="array" ref="H561">_xlfn.IFS(AND(E561&gt;=4,F561&gt;=4,G561&gt;=4),"Champions",AND(E561&gt;=3,F561&gt;=3,G561&gt;=3),"Loyal Customers",AND(E561&lt;=2,F561&gt;=3),"At Risk",AND(E561&lt;=2,F561&lt;=2,G561&lt;=2),"Lost",AND(E561&gt;=4,F561&lt;=2),"New/Promising",TRUE,"Needs Attention")</f>
        <v>Lost</v>
      </c>
      <c r="I561" s="3" t="str">
        <f t="shared" si="12"/>
        <v>Churned</v>
      </c>
      <c r="J561" s="3" t="str">
        <f>_xlfn.XLOOKUP(A561,'Country_Lookup'!$D:$D,'Country_Lookup'!$E:$E)</f>
        <v>United Kingdom</v>
      </c>
    </row>
    <row r="562" spans="1:10" x14ac:dyDescent="0.3">
      <c r="A562">
        <v>12908</v>
      </c>
      <c r="B562">
        <v>176</v>
      </c>
      <c r="C562">
        <v>5</v>
      </c>
      <c r="D562">
        <v>1776</v>
      </c>
      <c r="E562" cm="1">
        <f t="array" ref="E562">_xlfn.IFS(B562&lt;=PERCENTILE($B$3:$B$5882,0.2),5,B562&lt;=PERCENTILE($B$3:$B$5882,0.4),4,B562&lt;=PERCENTILE($B$3:$B$5882,0.6),3,B562&lt;=PERCENTILE($B$3:$B$5882,0.8),2,TRUE,1)</f>
        <v>3</v>
      </c>
      <c r="F562" cm="1">
        <f t="array" ref="F562">_xlfn.IFS(C562&lt;=PERCENTILE($C$3:$C$5882,0.2),1,C562&lt;=PERCENTILE($C$3:$C$5882,0.4),2,C562&lt;=PERCENTILE($C$3:$C$5882,0.6),3,C562&lt;=PERCENTILE($C$3:$C$5882,0.8),4,TRUE,5)</f>
        <v>4</v>
      </c>
      <c r="G562" cm="1">
        <f t="array" ref="G562">_xlfn.IFS(D562&lt;=PERCENTILE($D$3:$D$5882,0.2),1,D562&lt;=PERCENTILE($D$3:$D$5882,0.4),2,D562&lt;=PERCENTILE($D$3:$D$5882,0.6),3,D562&lt;=PERCENTILE($D$3:$D$5882,0.8),4,TRUE,5)</f>
        <v>4</v>
      </c>
      <c r="H562" s="3" t="str" cm="1">
        <f t="array" ref="H562">_xlfn.IFS(AND(E562&gt;=4,F562&gt;=4,G562&gt;=4),"Champions",AND(E562&gt;=3,F562&gt;=3,G562&gt;=3),"Loyal Customers",AND(E562&lt;=2,F562&gt;=3),"At Risk",AND(E562&lt;=2,F562&lt;=2,G562&lt;=2),"Lost",AND(E562&gt;=4,F562&lt;=2),"New/Promising",TRUE,"Needs Attention")</f>
        <v>Loyal Customers</v>
      </c>
      <c r="I562" s="3" t="str">
        <f t="shared" si="12"/>
        <v>Churned</v>
      </c>
      <c r="J562" s="3" t="str">
        <f>_xlfn.XLOOKUP(A562,'Country_Lookup'!$D:$D,'Country_Lookup'!$E:$E)</f>
        <v>United Kingdom</v>
      </c>
    </row>
    <row r="563" spans="1:10" x14ac:dyDescent="0.3">
      <c r="A563">
        <v>12909</v>
      </c>
      <c r="B563">
        <v>39</v>
      </c>
      <c r="C563">
        <v>8</v>
      </c>
      <c r="D563">
        <v>3103.1900000000019</v>
      </c>
      <c r="E563" cm="1">
        <f t="array" ref="E563">_xlfn.IFS(B563&lt;=PERCENTILE($B$3:$B$5882,0.2),5,B563&lt;=PERCENTILE($B$3:$B$5882,0.4),4,B563&lt;=PERCENTILE($B$3:$B$5882,0.6),3,B563&lt;=PERCENTILE($B$3:$B$5882,0.8),2,TRUE,1)</f>
        <v>4</v>
      </c>
      <c r="F563" cm="1">
        <f t="array" ref="F563">_xlfn.IFS(C563&lt;=PERCENTILE($C$3:$C$5882,0.2),1,C563&lt;=PERCENTILE($C$3:$C$5882,0.4),2,C563&lt;=PERCENTILE($C$3:$C$5882,0.6),3,C563&lt;=PERCENTILE($C$3:$C$5882,0.8),4,TRUE,5)</f>
        <v>4</v>
      </c>
      <c r="G563" cm="1">
        <f t="array" ref="G563">_xlfn.IFS(D563&lt;=PERCENTILE($D$3:$D$5882,0.2),1,D563&lt;=PERCENTILE($D$3:$D$5882,0.4),2,D563&lt;=PERCENTILE($D$3:$D$5882,0.6),3,D563&lt;=PERCENTILE($D$3:$D$5882,0.8),4,TRUE,5)</f>
        <v>5</v>
      </c>
      <c r="H563" s="3" t="str" cm="1">
        <f t="array" ref="H563">_xlfn.IFS(AND(E563&gt;=4,F563&gt;=4,G563&gt;=4),"Champions",AND(E563&gt;=3,F563&gt;=3,G563&gt;=3),"Loyal Customers",AND(E563&lt;=2,F563&gt;=3),"At Risk",AND(E563&lt;=2,F563&lt;=2,G563&lt;=2),"Lost",AND(E563&gt;=4,F563&lt;=2),"New/Promising",TRUE,"Needs Attention")</f>
        <v>Champions</v>
      </c>
      <c r="I563" s="3" t="str">
        <f t="shared" si="12"/>
        <v>Active</v>
      </c>
      <c r="J563" s="3" t="str">
        <f>_xlfn.XLOOKUP(A563,'Country_Lookup'!$D:$D,'Country_Lookup'!$E:$E)</f>
        <v>United Kingdom</v>
      </c>
    </row>
    <row r="564" spans="1:10" x14ac:dyDescent="0.3">
      <c r="A564">
        <v>12910</v>
      </c>
      <c r="B564">
        <v>23</v>
      </c>
      <c r="C564">
        <v>13</v>
      </c>
      <c r="D564">
        <v>5796.5200000000114</v>
      </c>
      <c r="E564" cm="1">
        <f t="array" ref="E564">_xlfn.IFS(B564&lt;=PERCENTILE($B$3:$B$5882,0.2),5,B564&lt;=PERCENTILE($B$3:$B$5882,0.4),4,B564&lt;=PERCENTILE($B$3:$B$5882,0.6),3,B564&lt;=PERCENTILE($B$3:$B$5882,0.8),2,TRUE,1)</f>
        <v>4</v>
      </c>
      <c r="F564" cm="1">
        <f t="array" ref="F564">_xlfn.IFS(C564&lt;=PERCENTILE($C$3:$C$5882,0.2),1,C564&lt;=PERCENTILE($C$3:$C$5882,0.4),2,C564&lt;=PERCENTILE($C$3:$C$5882,0.6),3,C564&lt;=PERCENTILE($C$3:$C$5882,0.8),4,TRUE,5)</f>
        <v>5</v>
      </c>
      <c r="G564" cm="1">
        <f t="array" ref="G564">_xlfn.IFS(D564&lt;=PERCENTILE($D$3:$D$5882,0.2),1,D564&lt;=PERCENTILE($D$3:$D$5882,0.4),2,D564&lt;=PERCENTILE($D$3:$D$5882,0.6),3,D564&lt;=PERCENTILE($D$3:$D$5882,0.8),4,TRUE,5)</f>
        <v>5</v>
      </c>
      <c r="H564" s="3" t="str" cm="1">
        <f t="array" ref="H564">_xlfn.IFS(AND(E564&gt;=4,F564&gt;=4,G564&gt;=4),"Champions",AND(E564&gt;=3,F564&gt;=3,G564&gt;=3),"Loyal Customers",AND(E564&lt;=2,F564&gt;=3),"At Risk",AND(E564&lt;=2,F564&lt;=2,G564&lt;=2),"Lost",AND(E564&gt;=4,F564&lt;=2),"New/Promising",TRUE,"Needs Attention")</f>
        <v>Champions</v>
      </c>
      <c r="I564" s="3" t="str">
        <f t="shared" si="12"/>
        <v>Active</v>
      </c>
      <c r="J564" s="3" t="str">
        <f>_xlfn.XLOOKUP(A564,'Country_Lookup'!$D:$D,'Country_Lookup'!$E:$E)</f>
        <v>United Kingdom</v>
      </c>
    </row>
    <row r="565" spans="1:10" x14ac:dyDescent="0.3">
      <c r="A565">
        <v>12911</v>
      </c>
      <c r="B565">
        <v>551</v>
      </c>
      <c r="C565">
        <v>1</v>
      </c>
      <c r="D565">
        <v>1680.46999999999</v>
      </c>
      <c r="E565" cm="1">
        <f t="array" ref="E565">_xlfn.IFS(B565&lt;=PERCENTILE($B$3:$B$5882,0.2),5,B565&lt;=PERCENTILE($B$3:$B$5882,0.4),4,B565&lt;=PERCENTILE($B$3:$B$5882,0.6),3,B565&lt;=PERCENTILE($B$3:$B$5882,0.8),2,TRUE,1)</f>
        <v>1</v>
      </c>
      <c r="F565" cm="1">
        <f t="array" ref="F565">_xlfn.IFS(C565&lt;=PERCENTILE($C$3:$C$5882,0.2),1,C565&lt;=PERCENTILE($C$3:$C$5882,0.4),2,C565&lt;=PERCENTILE($C$3:$C$5882,0.6),3,C565&lt;=PERCENTILE($C$3:$C$5882,0.8),4,TRUE,5)</f>
        <v>1</v>
      </c>
      <c r="G565" cm="1">
        <f t="array" ref="G565">_xlfn.IFS(D565&lt;=PERCENTILE($D$3:$D$5882,0.2),1,D565&lt;=PERCENTILE($D$3:$D$5882,0.4),2,D565&lt;=PERCENTILE($D$3:$D$5882,0.6),3,D565&lt;=PERCENTILE($D$3:$D$5882,0.8),4,TRUE,5)</f>
        <v>4</v>
      </c>
      <c r="H565" s="3" t="str" cm="1">
        <f t="array" ref="H565">_xlfn.IFS(AND(E565&gt;=4,F565&gt;=4,G565&gt;=4),"Champions",AND(E565&gt;=3,F565&gt;=3,G565&gt;=3),"Loyal Customers",AND(E565&lt;=2,F565&gt;=3),"At Risk",AND(E565&lt;=2,F565&lt;=2,G565&lt;=2),"Lost",AND(E565&gt;=4,F565&lt;=2),"New/Promising",TRUE,"Needs Attention")</f>
        <v>Needs Attention</v>
      </c>
      <c r="I565" s="3" t="str">
        <f t="shared" si="12"/>
        <v>Churned</v>
      </c>
      <c r="J565" s="3" t="str">
        <f>_xlfn.XLOOKUP(A565,'Country_Lookup'!$D:$D,'Country_Lookup'!$E:$E)</f>
        <v>United Kingdom</v>
      </c>
    </row>
    <row r="566" spans="1:10" x14ac:dyDescent="0.3">
      <c r="A566">
        <v>12912</v>
      </c>
      <c r="B566">
        <v>2</v>
      </c>
      <c r="C566">
        <v>5</v>
      </c>
      <c r="D566">
        <v>1662.3000000000002</v>
      </c>
      <c r="E566" cm="1">
        <f t="array" ref="E566">_xlfn.IFS(B566&lt;=PERCENTILE($B$3:$B$5882,0.2),5,B566&lt;=PERCENTILE($B$3:$B$5882,0.4),4,B566&lt;=PERCENTILE($B$3:$B$5882,0.6),3,B566&lt;=PERCENTILE($B$3:$B$5882,0.8),2,TRUE,1)</f>
        <v>5</v>
      </c>
      <c r="F566" cm="1">
        <f t="array" ref="F566">_xlfn.IFS(C566&lt;=PERCENTILE($C$3:$C$5882,0.2),1,C566&lt;=PERCENTILE($C$3:$C$5882,0.4),2,C566&lt;=PERCENTILE($C$3:$C$5882,0.6),3,C566&lt;=PERCENTILE($C$3:$C$5882,0.8),4,TRUE,5)</f>
        <v>4</v>
      </c>
      <c r="G566" cm="1">
        <f t="array" ref="G566">_xlfn.IFS(D566&lt;=PERCENTILE($D$3:$D$5882,0.2),1,D566&lt;=PERCENTILE($D$3:$D$5882,0.4),2,D566&lt;=PERCENTILE($D$3:$D$5882,0.6),3,D566&lt;=PERCENTILE($D$3:$D$5882,0.8),4,TRUE,5)</f>
        <v>4</v>
      </c>
      <c r="H566" s="3" t="str" cm="1">
        <f t="array" ref="H566">_xlfn.IFS(AND(E566&gt;=4,F566&gt;=4,G566&gt;=4),"Champions",AND(E566&gt;=3,F566&gt;=3,G566&gt;=3),"Loyal Customers",AND(E566&lt;=2,F566&gt;=3),"At Risk",AND(E566&lt;=2,F566&lt;=2,G566&lt;=2),"Lost",AND(E566&gt;=4,F566&lt;=2),"New/Promising",TRUE,"Needs Attention")</f>
        <v>Champions</v>
      </c>
      <c r="I566" s="3" t="str">
        <f t="shared" si="12"/>
        <v>Active</v>
      </c>
      <c r="J566" s="3" t="str">
        <f>_xlfn.XLOOKUP(A566,'Country_Lookup'!$D:$D,'Country_Lookup'!$E:$E)</f>
        <v>United Kingdom</v>
      </c>
    </row>
    <row r="567" spans="1:10" x14ac:dyDescent="0.3">
      <c r="A567">
        <v>12913</v>
      </c>
      <c r="B567">
        <v>4</v>
      </c>
      <c r="C567">
        <v>13</v>
      </c>
      <c r="D567">
        <v>6700.8599999999888</v>
      </c>
      <c r="E567" cm="1">
        <f t="array" ref="E567">_xlfn.IFS(B567&lt;=PERCENTILE($B$3:$B$5882,0.2),5,B567&lt;=PERCENTILE($B$3:$B$5882,0.4),4,B567&lt;=PERCENTILE($B$3:$B$5882,0.6),3,B567&lt;=PERCENTILE($B$3:$B$5882,0.8),2,TRUE,1)</f>
        <v>5</v>
      </c>
      <c r="F567" cm="1">
        <f t="array" ref="F567">_xlfn.IFS(C567&lt;=PERCENTILE($C$3:$C$5882,0.2),1,C567&lt;=PERCENTILE($C$3:$C$5882,0.4),2,C567&lt;=PERCENTILE($C$3:$C$5882,0.6),3,C567&lt;=PERCENTILE($C$3:$C$5882,0.8),4,TRUE,5)</f>
        <v>5</v>
      </c>
      <c r="G567" cm="1">
        <f t="array" ref="G567">_xlfn.IFS(D567&lt;=PERCENTILE($D$3:$D$5882,0.2),1,D567&lt;=PERCENTILE($D$3:$D$5882,0.4),2,D567&lt;=PERCENTILE($D$3:$D$5882,0.6),3,D567&lt;=PERCENTILE($D$3:$D$5882,0.8),4,TRUE,5)</f>
        <v>5</v>
      </c>
      <c r="H567" s="3" t="str" cm="1">
        <f t="array" ref="H567">_xlfn.IFS(AND(E567&gt;=4,F567&gt;=4,G567&gt;=4),"Champions",AND(E567&gt;=3,F567&gt;=3,G567&gt;=3),"Loyal Customers",AND(E567&lt;=2,F567&gt;=3),"At Risk",AND(E567&lt;=2,F567&lt;=2,G567&lt;=2),"Lost",AND(E567&gt;=4,F567&lt;=2),"New/Promising",TRUE,"Needs Attention")</f>
        <v>Champions</v>
      </c>
      <c r="I567" s="3" t="str">
        <f t="shared" si="12"/>
        <v>Active</v>
      </c>
      <c r="J567" s="3" t="str">
        <f>_xlfn.XLOOKUP(A567,'Country_Lookup'!$D:$D,'Country_Lookup'!$E:$E)</f>
        <v>United Kingdom</v>
      </c>
    </row>
    <row r="568" spans="1:10" x14ac:dyDescent="0.3">
      <c r="A568">
        <v>12914</v>
      </c>
      <c r="B568">
        <v>400</v>
      </c>
      <c r="C568">
        <v>1</v>
      </c>
      <c r="D568">
        <v>223.98000000000002</v>
      </c>
      <c r="E568" cm="1">
        <f t="array" ref="E568">_xlfn.IFS(B568&lt;=PERCENTILE($B$3:$B$5882,0.2),5,B568&lt;=PERCENTILE($B$3:$B$5882,0.4),4,B568&lt;=PERCENTILE($B$3:$B$5882,0.6),3,B568&lt;=PERCENTILE($B$3:$B$5882,0.8),2,TRUE,1)</f>
        <v>2</v>
      </c>
      <c r="F568" cm="1">
        <f t="array" ref="F568">_xlfn.IFS(C568&lt;=PERCENTILE($C$3:$C$5882,0.2),1,C568&lt;=PERCENTILE($C$3:$C$5882,0.4),2,C568&lt;=PERCENTILE($C$3:$C$5882,0.6),3,C568&lt;=PERCENTILE($C$3:$C$5882,0.8),4,TRUE,5)</f>
        <v>1</v>
      </c>
      <c r="G568" cm="1">
        <f t="array" ref="G568">_xlfn.IFS(D568&lt;=PERCENTILE($D$3:$D$5882,0.2),1,D568&lt;=PERCENTILE($D$3:$D$5882,0.4),2,D568&lt;=PERCENTILE($D$3:$D$5882,0.6),3,D568&lt;=PERCENTILE($D$3:$D$5882,0.8),4,TRUE,5)</f>
        <v>1</v>
      </c>
      <c r="H568" s="3" t="str" cm="1">
        <f t="array" ref="H568">_xlfn.IFS(AND(E568&gt;=4,F568&gt;=4,G568&gt;=4),"Champions",AND(E568&gt;=3,F568&gt;=3,G568&gt;=3),"Loyal Customers",AND(E568&lt;=2,F568&gt;=3),"At Risk",AND(E568&lt;=2,F568&lt;=2,G568&lt;=2),"Lost",AND(E568&gt;=4,F568&lt;=2),"New/Promising",TRUE,"Needs Attention")</f>
        <v>Lost</v>
      </c>
      <c r="I568" s="3" t="str">
        <f t="shared" si="12"/>
        <v>Churned</v>
      </c>
      <c r="J568" s="3" t="str">
        <f>_xlfn.XLOOKUP(A568,'Country_Lookup'!$D:$D,'Country_Lookup'!$E:$E)</f>
        <v>United Kingdom</v>
      </c>
    </row>
    <row r="569" spans="1:10" x14ac:dyDescent="0.3">
      <c r="A569">
        <v>12915</v>
      </c>
      <c r="B569">
        <v>148</v>
      </c>
      <c r="C569">
        <v>4</v>
      </c>
      <c r="D569">
        <v>1174.7499999999998</v>
      </c>
      <c r="E569" cm="1">
        <f t="array" ref="E569">_xlfn.IFS(B569&lt;=PERCENTILE($B$3:$B$5882,0.2),5,B569&lt;=PERCENTILE($B$3:$B$5882,0.4),4,B569&lt;=PERCENTILE($B$3:$B$5882,0.6),3,B569&lt;=PERCENTILE($B$3:$B$5882,0.8),2,TRUE,1)</f>
        <v>3</v>
      </c>
      <c r="F569" cm="1">
        <f t="array" ref="F569">_xlfn.IFS(C569&lt;=PERCENTILE($C$3:$C$5882,0.2),1,C569&lt;=PERCENTILE($C$3:$C$5882,0.4),2,C569&lt;=PERCENTILE($C$3:$C$5882,0.6),3,C569&lt;=PERCENTILE($C$3:$C$5882,0.8),4,TRUE,5)</f>
        <v>3</v>
      </c>
      <c r="G569" cm="1">
        <f t="array" ref="G569">_xlfn.IFS(D569&lt;=PERCENTILE($D$3:$D$5882,0.2),1,D569&lt;=PERCENTILE($D$3:$D$5882,0.4),2,D569&lt;=PERCENTILE($D$3:$D$5882,0.6),3,D569&lt;=PERCENTILE($D$3:$D$5882,0.8),4,TRUE,5)</f>
        <v>3</v>
      </c>
      <c r="H569" s="3" t="str" cm="1">
        <f t="array" ref="H569">_xlfn.IFS(AND(E569&gt;=4,F569&gt;=4,G569&gt;=4),"Champions",AND(E569&gt;=3,F569&gt;=3,G569&gt;=3),"Loyal Customers",AND(E569&lt;=2,F569&gt;=3),"At Risk",AND(E569&lt;=2,F569&lt;=2,G569&lt;=2),"Lost",AND(E569&gt;=4,F569&lt;=2),"New/Promising",TRUE,"Needs Attention")</f>
        <v>Loyal Customers</v>
      </c>
      <c r="I569" s="3" t="str">
        <f t="shared" si="12"/>
        <v>Churned</v>
      </c>
      <c r="J569" s="3" t="str">
        <f>_xlfn.XLOOKUP(A569,'Country_Lookup'!$D:$D,'Country_Lookup'!$E:$E)</f>
        <v>United Kingdom</v>
      </c>
    </row>
    <row r="570" spans="1:10" x14ac:dyDescent="0.3">
      <c r="A570">
        <v>12916</v>
      </c>
      <c r="B570">
        <v>138</v>
      </c>
      <c r="C570">
        <v>7</v>
      </c>
      <c r="D570">
        <v>4654.0200000000114</v>
      </c>
      <c r="E570" cm="1">
        <f t="array" ref="E570">_xlfn.IFS(B570&lt;=PERCENTILE($B$3:$B$5882,0.2),5,B570&lt;=PERCENTILE($B$3:$B$5882,0.4),4,B570&lt;=PERCENTILE($B$3:$B$5882,0.6),3,B570&lt;=PERCENTILE($B$3:$B$5882,0.8),2,TRUE,1)</f>
        <v>3</v>
      </c>
      <c r="F570" cm="1">
        <f t="array" ref="F570">_xlfn.IFS(C570&lt;=PERCENTILE($C$3:$C$5882,0.2),1,C570&lt;=PERCENTILE($C$3:$C$5882,0.4),2,C570&lt;=PERCENTILE($C$3:$C$5882,0.6),3,C570&lt;=PERCENTILE($C$3:$C$5882,0.8),4,TRUE,5)</f>
        <v>4</v>
      </c>
      <c r="G570" cm="1">
        <f t="array" ref="G570">_xlfn.IFS(D570&lt;=PERCENTILE($D$3:$D$5882,0.2),1,D570&lt;=PERCENTILE($D$3:$D$5882,0.4),2,D570&lt;=PERCENTILE($D$3:$D$5882,0.6),3,D570&lt;=PERCENTILE($D$3:$D$5882,0.8),4,TRUE,5)</f>
        <v>5</v>
      </c>
      <c r="H570" s="3" t="str" cm="1">
        <f t="array" ref="H570">_xlfn.IFS(AND(E570&gt;=4,F570&gt;=4,G570&gt;=4),"Champions",AND(E570&gt;=3,F570&gt;=3,G570&gt;=3),"Loyal Customers",AND(E570&lt;=2,F570&gt;=3),"At Risk",AND(E570&lt;=2,F570&lt;=2,G570&lt;=2),"Lost",AND(E570&gt;=4,F570&lt;=2),"New/Promising",TRUE,"Needs Attention")</f>
        <v>Loyal Customers</v>
      </c>
      <c r="I570" s="3" t="str">
        <f t="shared" si="12"/>
        <v>Churned</v>
      </c>
      <c r="J570" s="3" t="str">
        <f>_xlfn.XLOOKUP(A570,'Country_Lookup'!$D:$D,'Country_Lookup'!$E:$E)</f>
        <v>United Kingdom</v>
      </c>
    </row>
    <row r="571" spans="1:10" x14ac:dyDescent="0.3">
      <c r="A571">
        <v>12917</v>
      </c>
      <c r="B571">
        <v>128</v>
      </c>
      <c r="C571">
        <v>6</v>
      </c>
      <c r="D571">
        <v>4359.2000000000025</v>
      </c>
      <c r="E571" cm="1">
        <f t="array" ref="E571">_xlfn.IFS(B571&lt;=PERCENTILE($B$3:$B$5882,0.2),5,B571&lt;=PERCENTILE($B$3:$B$5882,0.4),4,B571&lt;=PERCENTILE($B$3:$B$5882,0.6),3,B571&lt;=PERCENTILE($B$3:$B$5882,0.8),2,TRUE,1)</f>
        <v>3</v>
      </c>
      <c r="F571" cm="1">
        <f t="array" ref="F571">_xlfn.IFS(C571&lt;=PERCENTILE($C$3:$C$5882,0.2),1,C571&lt;=PERCENTILE($C$3:$C$5882,0.4),2,C571&lt;=PERCENTILE($C$3:$C$5882,0.6),3,C571&lt;=PERCENTILE($C$3:$C$5882,0.8),4,TRUE,5)</f>
        <v>4</v>
      </c>
      <c r="G571" cm="1">
        <f t="array" ref="G571">_xlfn.IFS(D571&lt;=PERCENTILE($D$3:$D$5882,0.2),1,D571&lt;=PERCENTILE($D$3:$D$5882,0.4),2,D571&lt;=PERCENTILE($D$3:$D$5882,0.6),3,D571&lt;=PERCENTILE($D$3:$D$5882,0.8),4,TRUE,5)</f>
        <v>5</v>
      </c>
      <c r="H571" s="3" t="str" cm="1">
        <f t="array" ref="H571">_xlfn.IFS(AND(E571&gt;=4,F571&gt;=4,G571&gt;=4),"Champions",AND(E571&gt;=3,F571&gt;=3,G571&gt;=3),"Loyal Customers",AND(E571&lt;=2,F571&gt;=3),"At Risk",AND(E571&lt;=2,F571&lt;=2,G571&lt;=2),"Lost",AND(E571&gt;=4,F571&lt;=2),"New/Promising",TRUE,"Needs Attention")</f>
        <v>Loyal Customers</v>
      </c>
      <c r="I571" s="3" t="str">
        <f t="shared" si="12"/>
        <v>Churned</v>
      </c>
      <c r="J571" s="3" t="str">
        <f>_xlfn.XLOOKUP(A571,'Country_Lookup'!$D:$D,'Country_Lookup'!$E:$E)</f>
        <v>United Kingdom</v>
      </c>
    </row>
    <row r="572" spans="1:10" x14ac:dyDescent="0.3">
      <c r="A572">
        <v>12918</v>
      </c>
      <c r="B572">
        <v>626</v>
      </c>
      <c r="C572">
        <v>1</v>
      </c>
      <c r="D572">
        <v>10953.5</v>
      </c>
      <c r="E572" cm="1">
        <f t="array" ref="E572">_xlfn.IFS(B572&lt;=PERCENTILE($B$3:$B$5882,0.2),5,B572&lt;=PERCENTILE($B$3:$B$5882,0.4),4,B572&lt;=PERCENTILE($B$3:$B$5882,0.6),3,B572&lt;=PERCENTILE($B$3:$B$5882,0.8),2,TRUE,1)</f>
        <v>1</v>
      </c>
      <c r="F572" cm="1">
        <f t="array" ref="F572">_xlfn.IFS(C572&lt;=PERCENTILE($C$3:$C$5882,0.2),1,C572&lt;=PERCENTILE($C$3:$C$5882,0.4),2,C572&lt;=PERCENTILE($C$3:$C$5882,0.6),3,C572&lt;=PERCENTILE($C$3:$C$5882,0.8),4,TRUE,5)</f>
        <v>1</v>
      </c>
      <c r="G572" cm="1">
        <f t="array" ref="G572">_xlfn.IFS(D572&lt;=PERCENTILE($D$3:$D$5882,0.2),1,D572&lt;=PERCENTILE($D$3:$D$5882,0.4),2,D572&lt;=PERCENTILE($D$3:$D$5882,0.6),3,D572&lt;=PERCENTILE($D$3:$D$5882,0.8),4,TRUE,5)</f>
        <v>5</v>
      </c>
      <c r="H572" s="3" t="str" cm="1">
        <f t="array" ref="H572">_xlfn.IFS(AND(E572&gt;=4,F572&gt;=4,G572&gt;=4),"Champions",AND(E572&gt;=3,F572&gt;=3,G572&gt;=3),"Loyal Customers",AND(E572&lt;=2,F572&gt;=3),"At Risk",AND(E572&lt;=2,F572&lt;=2,G572&lt;=2),"Lost",AND(E572&gt;=4,F572&lt;=2),"New/Promising",TRUE,"Needs Attention")</f>
        <v>Needs Attention</v>
      </c>
      <c r="I572" s="3" t="str">
        <f t="shared" si="12"/>
        <v>Churned</v>
      </c>
      <c r="J572" s="3" t="str">
        <f>_xlfn.XLOOKUP(A572,'Country_Lookup'!$D:$D,'Country_Lookup'!$E:$E)</f>
        <v>United Kingdom</v>
      </c>
    </row>
    <row r="573" spans="1:10" x14ac:dyDescent="0.3">
      <c r="A573">
        <v>12919</v>
      </c>
      <c r="B573">
        <v>8</v>
      </c>
      <c r="C573">
        <v>6</v>
      </c>
      <c r="D573">
        <v>1335.190000000001</v>
      </c>
      <c r="E573" cm="1">
        <f t="array" ref="E573">_xlfn.IFS(B573&lt;=PERCENTILE($B$3:$B$5882,0.2),5,B573&lt;=PERCENTILE($B$3:$B$5882,0.4),4,B573&lt;=PERCENTILE($B$3:$B$5882,0.6),3,B573&lt;=PERCENTILE($B$3:$B$5882,0.8),2,TRUE,1)</f>
        <v>5</v>
      </c>
      <c r="F573" cm="1">
        <f t="array" ref="F573">_xlfn.IFS(C573&lt;=PERCENTILE($C$3:$C$5882,0.2),1,C573&lt;=PERCENTILE($C$3:$C$5882,0.4),2,C573&lt;=PERCENTILE($C$3:$C$5882,0.6),3,C573&lt;=PERCENTILE($C$3:$C$5882,0.8),4,TRUE,5)</f>
        <v>4</v>
      </c>
      <c r="G573" cm="1">
        <f t="array" ref="G573">_xlfn.IFS(D573&lt;=PERCENTILE($D$3:$D$5882,0.2),1,D573&lt;=PERCENTILE($D$3:$D$5882,0.4),2,D573&lt;=PERCENTILE($D$3:$D$5882,0.6),3,D573&lt;=PERCENTILE($D$3:$D$5882,0.8),4,TRUE,5)</f>
        <v>4</v>
      </c>
      <c r="H573" s="3" t="str" cm="1">
        <f t="array" ref="H573">_xlfn.IFS(AND(E573&gt;=4,F573&gt;=4,G573&gt;=4),"Champions",AND(E573&gt;=3,F573&gt;=3,G573&gt;=3),"Loyal Customers",AND(E573&lt;=2,F573&gt;=3),"At Risk",AND(E573&lt;=2,F573&lt;=2,G573&lt;=2),"Lost",AND(E573&gt;=4,F573&lt;=2),"New/Promising",TRUE,"Needs Attention")</f>
        <v>Champions</v>
      </c>
      <c r="I573" s="3" t="str">
        <f t="shared" si="12"/>
        <v>Active</v>
      </c>
      <c r="J573" s="3" t="str">
        <f>_xlfn.XLOOKUP(A573,'Country_Lookup'!$D:$D,'Country_Lookup'!$E:$E)</f>
        <v>United Kingdom</v>
      </c>
    </row>
    <row r="574" spans="1:10" x14ac:dyDescent="0.3">
      <c r="A574">
        <v>12920</v>
      </c>
      <c r="B574">
        <v>17</v>
      </c>
      <c r="C574">
        <v>4</v>
      </c>
      <c r="D574">
        <v>488.09000000000009</v>
      </c>
      <c r="E574" cm="1">
        <f t="array" ref="E574">_xlfn.IFS(B574&lt;=PERCENTILE($B$3:$B$5882,0.2),5,B574&lt;=PERCENTILE($B$3:$B$5882,0.4),4,B574&lt;=PERCENTILE($B$3:$B$5882,0.6),3,B574&lt;=PERCENTILE($B$3:$B$5882,0.8),2,TRUE,1)</f>
        <v>5</v>
      </c>
      <c r="F574" cm="1">
        <f t="array" ref="F574">_xlfn.IFS(C574&lt;=PERCENTILE($C$3:$C$5882,0.2),1,C574&lt;=PERCENTILE($C$3:$C$5882,0.4),2,C574&lt;=PERCENTILE($C$3:$C$5882,0.6),3,C574&lt;=PERCENTILE($C$3:$C$5882,0.8),4,TRUE,5)</f>
        <v>3</v>
      </c>
      <c r="G574" cm="1">
        <f t="array" ref="G574">_xlfn.IFS(D574&lt;=PERCENTILE($D$3:$D$5882,0.2),1,D574&lt;=PERCENTILE($D$3:$D$5882,0.4),2,D574&lt;=PERCENTILE($D$3:$D$5882,0.6),3,D574&lt;=PERCENTILE($D$3:$D$5882,0.8),4,TRUE,5)</f>
        <v>2</v>
      </c>
      <c r="H574" s="3" t="str" cm="1">
        <f t="array" ref="H574">_xlfn.IFS(AND(E574&gt;=4,F574&gt;=4,G574&gt;=4),"Champions",AND(E574&gt;=3,F574&gt;=3,G574&gt;=3),"Loyal Customers",AND(E574&lt;=2,F574&gt;=3),"At Risk",AND(E574&lt;=2,F574&lt;=2,G574&lt;=2),"Lost",AND(E574&gt;=4,F574&lt;=2),"New/Promising",TRUE,"Needs Attention")</f>
        <v>Needs Attention</v>
      </c>
      <c r="I574" s="3" t="str">
        <f t="shared" si="12"/>
        <v>Active</v>
      </c>
      <c r="J574" s="3" t="str">
        <f>_xlfn.XLOOKUP(A574,'Country_Lookup'!$D:$D,'Country_Lookup'!$E:$E)</f>
        <v>United Kingdom</v>
      </c>
    </row>
    <row r="575" spans="1:10" x14ac:dyDescent="0.3">
      <c r="A575">
        <v>12921</v>
      </c>
      <c r="B575">
        <v>9</v>
      </c>
      <c r="C575">
        <v>74</v>
      </c>
      <c r="D575">
        <v>35921.039999999535</v>
      </c>
      <c r="E575" cm="1">
        <f t="array" ref="E575">_xlfn.IFS(B575&lt;=PERCENTILE($B$3:$B$5882,0.2),5,B575&lt;=PERCENTILE($B$3:$B$5882,0.4),4,B575&lt;=PERCENTILE($B$3:$B$5882,0.6),3,B575&lt;=PERCENTILE($B$3:$B$5882,0.8),2,TRUE,1)</f>
        <v>5</v>
      </c>
      <c r="F575" cm="1">
        <f t="array" ref="F575">_xlfn.IFS(C575&lt;=PERCENTILE($C$3:$C$5882,0.2),1,C575&lt;=PERCENTILE($C$3:$C$5882,0.4),2,C575&lt;=PERCENTILE($C$3:$C$5882,0.6),3,C575&lt;=PERCENTILE($C$3:$C$5882,0.8),4,TRUE,5)</f>
        <v>5</v>
      </c>
      <c r="G575" cm="1">
        <f t="array" ref="G575">_xlfn.IFS(D575&lt;=PERCENTILE($D$3:$D$5882,0.2),1,D575&lt;=PERCENTILE($D$3:$D$5882,0.4),2,D575&lt;=PERCENTILE($D$3:$D$5882,0.6),3,D575&lt;=PERCENTILE($D$3:$D$5882,0.8),4,TRUE,5)</f>
        <v>5</v>
      </c>
      <c r="H575" s="3" t="str" cm="1">
        <f t="array" ref="H575">_xlfn.IFS(AND(E575&gt;=4,F575&gt;=4,G575&gt;=4),"Champions",AND(E575&gt;=3,F575&gt;=3,G575&gt;=3),"Loyal Customers",AND(E575&lt;=2,F575&gt;=3),"At Risk",AND(E575&lt;=2,F575&lt;=2,G575&lt;=2),"Lost",AND(E575&gt;=4,F575&lt;=2),"New/Promising",TRUE,"Needs Attention")</f>
        <v>Champions</v>
      </c>
      <c r="I575" s="3" t="str">
        <f t="shared" si="12"/>
        <v>Active</v>
      </c>
      <c r="J575" s="3" t="str">
        <f>_xlfn.XLOOKUP(A575,'Country_Lookup'!$D:$D,'Country_Lookup'!$E:$E)</f>
        <v>United Kingdom</v>
      </c>
    </row>
    <row r="576" spans="1:10" x14ac:dyDescent="0.3">
      <c r="A576">
        <v>12922</v>
      </c>
      <c r="B576">
        <v>161</v>
      </c>
      <c r="C576">
        <v>1</v>
      </c>
      <c r="D576">
        <v>405.38000000000039</v>
      </c>
      <c r="E576" cm="1">
        <f t="array" ref="E576">_xlfn.IFS(B576&lt;=PERCENTILE($B$3:$B$5882,0.2),5,B576&lt;=PERCENTILE($B$3:$B$5882,0.4),4,B576&lt;=PERCENTILE($B$3:$B$5882,0.6),3,B576&lt;=PERCENTILE($B$3:$B$5882,0.8),2,TRUE,1)</f>
        <v>3</v>
      </c>
      <c r="F576" cm="1">
        <f t="array" ref="F576">_xlfn.IFS(C576&lt;=PERCENTILE($C$3:$C$5882,0.2),1,C576&lt;=PERCENTILE($C$3:$C$5882,0.4),2,C576&lt;=PERCENTILE($C$3:$C$5882,0.6),3,C576&lt;=PERCENTILE($C$3:$C$5882,0.8),4,TRUE,5)</f>
        <v>1</v>
      </c>
      <c r="G576" cm="1">
        <f t="array" ref="G576">_xlfn.IFS(D576&lt;=PERCENTILE($D$3:$D$5882,0.2),1,D576&lt;=PERCENTILE($D$3:$D$5882,0.4),2,D576&lt;=PERCENTILE($D$3:$D$5882,0.6),3,D576&lt;=PERCENTILE($D$3:$D$5882,0.8),4,TRUE,5)</f>
        <v>2</v>
      </c>
      <c r="H576" s="3" t="str" cm="1">
        <f t="array" ref="H576">_xlfn.IFS(AND(E576&gt;=4,F576&gt;=4,G576&gt;=4),"Champions",AND(E576&gt;=3,F576&gt;=3,G576&gt;=3),"Loyal Customers",AND(E576&lt;=2,F576&gt;=3),"At Risk",AND(E576&lt;=2,F576&lt;=2,G576&lt;=2),"Lost",AND(E576&gt;=4,F576&lt;=2),"New/Promising",TRUE,"Needs Attention")</f>
        <v>Needs Attention</v>
      </c>
      <c r="I576" s="3" t="str">
        <f t="shared" si="12"/>
        <v>Churned</v>
      </c>
      <c r="J576" s="3" t="str">
        <f>_xlfn.XLOOKUP(A576,'Country_Lookup'!$D:$D,'Country_Lookup'!$E:$E)</f>
        <v>United Kingdom</v>
      </c>
    </row>
    <row r="577" spans="1:10" x14ac:dyDescent="0.3">
      <c r="A577">
        <v>12923</v>
      </c>
      <c r="B577">
        <v>64</v>
      </c>
      <c r="C577">
        <v>3</v>
      </c>
      <c r="D577">
        <v>789.87000000000057</v>
      </c>
      <c r="E577" cm="1">
        <f t="array" ref="E577">_xlfn.IFS(B577&lt;=PERCENTILE($B$3:$B$5882,0.2),5,B577&lt;=PERCENTILE($B$3:$B$5882,0.4),4,B577&lt;=PERCENTILE($B$3:$B$5882,0.6),3,B577&lt;=PERCENTILE($B$3:$B$5882,0.8),2,TRUE,1)</f>
        <v>3</v>
      </c>
      <c r="F577" cm="1">
        <f t="array" ref="F577">_xlfn.IFS(C577&lt;=PERCENTILE($C$3:$C$5882,0.2),1,C577&lt;=PERCENTILE($C$3:$C$5882,0.4),2,C577&lt;=PERCENTILE($C$3:$C$5882,0.6),3,C577&lt;=PERCENTILE($C$3:$C$5882,0.8),4,TRUE,5)</f>
        <v>3</v>
      </c>
      <c r="G577" cm="1">
        <f t="array" ref="G577">_xlfn.IFS(D577&lt;=PERCENTILE($D$3:$D$5882,0.2),1,D577&lt;=PERCENTILE($D$3:$D$5882,0.4),2,D577&lt;=PERCENTILE($D$3:$D$5882,0.6),3,D577&lt;=PERCENTILE($D$3:$D$5882,0.8),4,TRUE,5)</f>
        <v>3</v>
      </c>
      <c r="H577" s="3" t="str" cm="1">
        <f t="array" ref="H577">_xlfn.IFS(AND(E577&gt;=4,F577&gt;=4,G577&gt;=4),"Champions",AND(E577&gt;=3,F577&gt;=3,G577&gt;=3),"Loyal Customers",AND(E577&lt;=2,F577&gt;=3),"At Risk",AND(E577&lt;=2,F577&lt;=2,G577&lt;=2),"Lost",AND(E577&gt;=4,F577&lt;=2),"New/Promising",TRUE,"Needs Attention")</f>
        <v>Loyal Customers</v>
      </c>
      <c r="I577" s="3" t="str">
        <f t="shared" si="12"/>
        <v>Active</v>
      </c>
      <c r="J577" s="3" t="str">
        <f>_xlfn.XLOOKUP(A577,'Country_Lookup'!$D:$D,'Country_Lookup'!$E:$E)</f>
        <v>United Kingdom</v>
      </c>
    </row>
    <row r="578" spans="1:10" x14ac:dyDescent="0.3">
      <c r="A578">
        <v>12924</v>
      </c>
      <c r="B578">
        <v>88</v>
      </c>
      <c r="C578">
        <v>12</v>
      </c>
      <c r="D578">
        <v>2469.3999999999965</v>
      </c>
      <c r="E578" cm="1">
        <f t="array" ref="E578">_xlfn.IFS(B578&lt;=PERCENTILE($B$3:$B$5882,0.2),5,B578&lt;=PERCENTILE($B$3:$B$5882,0.4),4,B578&lt;=PERCENTILE($B$3:$B$5882,0.6),3,B578&lt;=PERCENTILE($B$3:$B$5882,0.8),2,TRUE,1)</f>
        <v>3</v>
      </c>
      <c r="F578" cm="1">
        <f t="array" ref="F578">_xlfn.IFS(C578&lt;=PERCENTILE($C$3:$C$5882,0.2),1,C578&lt;=PERCENTILE($C$3:$C$5882,0.4),2,C578&lt;=PERCENTILE($C$3:$C$5882,0.6),3,C578&lt;=PERCENTILE($C$3:$C$5882,0.8),4,TRUE,5)</f>
        <v>5</v>
      </c>
      <c r="G578" cm="1">
        <f t="array" ref="G578">_xlfn.IFS(D578&lt;=PERCENTILE($D$3:$D$5882,0.2),1,D578&lt;=PERCENTILE($D$3:$D$5882,0.4),2,D578&lt;=PERCENTILE($D$3:$D$5882,0.6),3,D578&lt;=PERCENTILE($D$3:$D$5882,0.8),4,TRUE,5)</f>
        <v>4</v>
      </c>
      <c r="H578" s="3" t="str" cm="1">
        <f t="array" ref="H578">_xlfn.IFS(AND(E578&gt;=4,F578&gt;=4,G578&gt;=4),"Champions",AND(E578&gt;=3,F578&gt;=3,G578&gt;=3),"Loyal Customers",AND(E578&lt;=2,F578&gt;=3),"At Risk",AND(E578&lt;=2,F578&lt;=2,G578&lt;=2),"Lost",AND(E578&gt;=4,F578&lt;=2),"New/Promising",TRUE,"Needs Attention")</f>
        <v>Loyal Customers</v>
      </c>
      <c r="I578" s="3" t="str">
        <f t="shared" si="12"/>
        <v>Active</v>
      </c>
      <c r="J578" s="3" t="str">
        <f>_xlfn.XLOOKUP(A578,'Country_Lookup'!$D:$D,'Country_Lookup'!$E:$E)</f>
        <v>United Kingdom</v>
      </c>
    </row>
    <row r="579" spans="1:10" x14ac:dyDescent="0.3">
      <c r="A579">
        <v>12925</v>
      </c>
      <c r="B579">
        <v>4</v>
      </c>
      <c r="C579">
        <v>3</v>
      </c>
      <c r="D579">
        <v>729.33000000000084</v>
      </c>
      <c r="E579" cm="1">
        <f t="array" ref="E579">_xlfn.IFS(B579&lt;=PERCENTILE($B$3:$B$5882,0.2),5,B579&lt;=PERCENTILE($B$3:$B$5882,0.4),4,B579&lt;=PERCENTILE($B$3:$B$5882,0.6),3,B579&lt;=PERCENTILE($B$3:$B$5882,0.8),2,TRUE,1)</f>
        <v>5</v>
      </c>
      <c r="F579" cm="1">
        <f t="array" ref="F579">_xlfn.IFS(C579&lt;=PERCENTILE($C$3:$C$5882,0.2),1,C579&lt;=PERCENTILE($C$3:$C$5882,0.4),2,C579&lt;=PERCENTILE($C$3:$C$5882,0.6),3,C579&lt;=PERCENTILE($C$3:$C$5882,0.8),4,TRUE,5)</f>
        <v>3</v>
      </c>
      <c r="G579" cm="1">
        <f t="array" ref="G579">_xlfn.IFS(D579&lt;=PERCENTILE($D$3:$D$5882,0.2),1,D579&lt;=PERCENTILE($D$3:$D$5882,0.4),2,D579&lt;=PERCENTILE($D$3:$D$5882,0.6),3,D579&lt;=PERCENTILE($D$3:$D$5882,0.8),4,TRUE,5)</f>
        <v>3</v>
      </c>
      <c r="H579" s="3" t="str" cm="1">
        <f t="array" ref="H579">_xlfn.IFS(AND(E579&gt;=4,F579&gt;=4,G579&gt;=4),"Champions",AND(E579&gt;=3,F579&gt;=3,G579&gt;=3),"Loyal Customers",AND(E579&lt;=2,F579&gt;=3),"At Risk",AND(E579&lt;=2,F579&lt;=2,G579&lt;=2),"Lost",AND(E579&gt;=4,F579&lt;=2),"New/Promising",TRUE,"Needs Attention")</f>
        <v>Loyal Customers</v>
      </c>
      <c r="I579" s="3" t="str">
        <f t="shared" ref="I579:I642" si="13">IF(B579&gt;90,"Churned","Active")</f>
        <v>Active</v>
      </c>
      <c r="J579" s="3" t="str">
        <f>_xlfn.XLOOKUP(A579,'Country_Lookup'!$D:$D,'Country_Lookup'!$E:$E)</f>
        <v>United Kingdom</v>
      </c>
    </row>
    <row r="580" spans="1:10" x14ac:dyDescent="0.3">
      <c r="A580">
        <v>12926</v>
      </c>
      <c r="B580">
        <v>411</v>
      </c>
      <c r="C580">
        <v>4</v>
      </c>
      <c r="D580">
        <v>1548.4600000000041</v>
      </c>
      <c r="E580" cm="1">
        <f t="array" ref="E580">_xlfn.IFS(B580&lt;=PERCENTILE($B$3:$B$5882,0.2),5,B580&lt;=PERCENTILE($B$3:$B$5882,0.4),4,B580&lt;=PERCENTILE($B$3:$B$5882,0.6),3,B580&lt;=PERCENTILE($B$3:$B$5882,0.8),2,TRUE,1)</f>
        <v>1</v>
      </c>
      <c r="F580" cm="1">
        <f t="array" ref="F580">_xlfn.IFS(C580&lt;=PERCENTILE($C$3:$C$5882,0.2),1,C580&lt;=PERCENTILE($C$3:$C$5882,0.4),2,C580&lt;=PERCENTILE($C$3:$C$5882,0.6),3,C580&lt;=PERCENTILE($C$3:$C$5882,0.8),4,TRUE,5)</f>
        <v>3</v>
      </c>
      <c r="G580" cm="1">
        <f t="array" ref="G580">_xlfn.IFS(D580&lt;=PERCENTILE($D$3:$D$5882,0.2),1,D580&lt;=PERCENTILE($D$3:$D$5882,0.4),2,D580&lt;=PERCENTILE($D$3:$D$5882,0.6),3,D580&lt;=PERCENTILE($D$3:$D$5882,0.8),4,TRUE,5)</f>
        <v>4</v>
      </c>
      <c r="H580" s="3" t="str" cm="1">
        <f t="array" ref="H580">_xlfn.IFS(AND(E580&gt;=4,F580&gt;=4,G580&gt;=4),"Champions",AND(E580&gt;=3,F580&gt;=3,G580&gt;=3),"Loyal Customers",AND(E580&lt;=2,F580&gt;=3),"At Risk",AND(E580&lt;=2,F580&lt;=2,G580&lt;=2),"Lost",AND(E580&gt;=4,F580&lt;=2),"New/Promising",TRUE,"Needs Attention")</f>
        <v>At Risk</v>
      </c>
      <c r="I580" s="3" t="str">
        <f t="shared" si="13"/>
        <v>Churned</v>
      </c>
      <c r="J580" s="3" t="str">
        <f>_xlfn.XLOOKUP(A580,'Country_Lookup'!$D:$D,'Country_Lookup'!$E:$E)</f>
        <v>United Kingdom</v>
      </c>
    </row>
    <row r="581" spans="1:10" x14ac:dyDescent="0.3">
      <c r="A581">
        <v>12927</v>
      </c>
      <c r="B581">
        <v>394</v>
      </c>
      <c r="C581">
        <v>1</v>
      </c>
      <c r="D581">
        <v>197.30999999999997</v>
      </c>
      <c r="E581" cm="1">
        <f t="array" ref="E581">_xlfn.IFS(B581&lt;=PERCENTILE($B$3:$B$5882,0.2),5,B581&lt;=PERCENTILE($B$3:$B$5882,0.4),4,B581&lt;=PERCENTILE($B$3:$B$5882,0.6),3,B581&lt;=PERCENTILE($B$3:$B$5882,0.8),2,TRUE,1)</f>
        <v>2</v>
      </c>
      <c r="F581" cm="1">
        <f t="array" ref="F581">_xlfn.IFS(C581&lt;=PERCENTILE($C$3:$C$5882,0.2),1,C581&lt;=PERCENTILE($C$3:$C$5882,0.4),2,C581&lt;=PERCENTILE($C$3:$C$5882,0.6),3,C581&lt;=PERCENTILE($C$3:$C$5882,0.8),4,TRUE,5)</f>
        <v>1</v>
      </c>
      <c r="G581" cm="1">
        <f t="array" ref="G581">_xlfn.IFS(D581&lt;=PERCENTILE($D$3:$D$5882,0.2),1,D581&lt;=PERCENTILE($D$3:$D$5882,0.4),2,D581&lt;=PERCENTILE($D$3:$D$5882,0.6),3,D581&lt;=PERCENTILE($D$3:$D$5882,0.8),4,TRUE,5)</f>
        <v>1</v>
      </c>
      <c r="H581" s="3" t="str" cm="1">
        <f t="array" ref="H581">_xlfn.IFS(AND(E581&gt;=4,F581&gt;=4,G581&gt;=4),"Champions",AND(E581&gt;=3,F581&gt;=3,G581&gt;=3),"Loyal Customers",AND(E581&lt;=2,F581&gt;=3),"At Risk",AND(E581&lt;=2,F581&lt;=2,G581&lt;=2),"Lost",AND(E581&gt;=4,F581&lt;=2),"New/Promising",TRUE,"Needs Attention")</f>
        <v>Lost</v>
      </c>
      <c r="I581" s="3" t="str">
        <f t="shared" si="13"/>
        <v>Churned</v>
      </c>
      <c r="J581" s="3" t="str">
        <f>_xlfn.XLOOKUP(A581,'Country_Lookup'!$D:$D,'Country_Lookup'!$E:$E)</f>
        <v>United Kingdom</v>
      </c>
    </row>
    <row r="582" spans="1:10" x14ac:dyDescent="0.3">
      <c r="A582">
        <v>12928</v>
      </c>
      <c r="B582">
        <v>35</v>
      </c>
      <c r="C582">
        <v>12</v>
      </c>
      <c r="D582">
        <v>4304.8900000000112</v>
      </c>
      <c r="E582" cm="1">
        <f t="array" ref="E582">_xlfn.IFS(B582&lt;=PERCENTILE($B$3:$B$5882,0.2),5,B582&lt;=PERCENTILE($B$3:$B$5882,0.4),4,B582&lt;=PERCENTILE($B$3:$B$5882,0.6),3,B582&lt;=PERCENTILE($B$3:$B$5882,0.8),2,TRUE,1)</f>
        <v>4</v>
      </c>
      <c r="F582" cm="1">
        <f t="array" ref="F582">_xlfn.IFS(C582&lt;=PERCENTILE($C$3:$C$5882,0.2),1,C582&lt;=PERCENTILE($C$3:$C$5882,0.4),2,C582&lt;=PERCENTILE($C$3:$C$5882,0.6),3,C582&lt;=PERCENTILE($C$3:$C$5882,0.8),4,TRUE,5)</f>
        <v>5</v>
      </c>
      <c r="G582" cm="1">
        <f t="array" ref="G582">_xlfn.IFS(D582&lt;=PERCENTILE($D$3:$D$5882,0.2),1,D582&lt;=PERCENTILE($D$3:$D$5882,0.4),2,D582&lt;=PERCENTILE($D$3:$D$5882,0.6),3,D582&lt;=PERCENTILE($D$3:$D$5882,0.8),4,TRUE,5)</f>
        <v>5</v>
      </c>
      <c r="H582" s="3" t="str" cm="1">
        <f t="array" ref="H582">_xlfn.IFS(AND(E582&gt;=4,F582&gt;=4,G582&gt;=4),"Champions",AND(E582&gt;=3,F582&gt;=3,G582&gt;=3),"Loyal Customers",AND(E582&lt;=2,F582&gt;=3),"At Risk",AND(E582&lt;=2,F582&lt;=2,G582&lt;=2),"Lost",AND(E582&gt;=4,F582&lt;=2),"New/Promising",TRUE,"Needs Attention")</f>
        <v>Champions</v>
      </c>
      <c r="I582" s="3" t="str">
        <f t="shared" si="13"/>
        <v>Active</v>
      </c>
      <c r="J582" s="3" t="str">
        <f>_xlfn.XLOOKUP(A582,'Country_Lookup'!$D:$D,'Country_Lookup'!$E:$E)</f>
        <v>United Kingdom</v>
      </c>
    </row>
    <row r="583" spans="1:10" x14ac:dyDescent="0.3">
      <c r="A583">
        <v>12929</v>
      </c>
      <c r="B583">
        <v>311</v>
      </c>
      <c r="C583">
        <v>1</v>
      </c>
      <c r="D583">
        <v>117.85000000000001</v>
      </c>
      <c r="E583" cm="1">
        <f t="array" ref="E583">_xlfn.IFS(B583&lt;=PERCENTILE($B$3:$B$5882,0.2),5,B583&lt;=PERCENTILE($B$3:$B$5882,0.4),4,B583&lt;=PERCENTILE($B$3:$B$5882,0.6),3,B583&lt;=PERCENTILE($B$3:$B$5882,0.8),2,TRUE,1)</f>
        <v>2</v>
      </c>
      <c r="F583" cm="1">
        <f t="array" ref="F583">_xlfn.IFS(C583&lt;=PERCENTILE($C$3:$C$5882,0.2),1,C583&lt;=PERCENTILE($C$3:$C$5882,0.4),2,C583&lt;=PERCENTILE($C$3:$C$5882,0.6),3,C583&lt;=PERCENTILE($C$3:$C$5882,0.8),4,TRUE,5)</f>
        <v>1</v>
      </c>
      <c r="G583" cm="1">
        <f t="array" ref="G583">_xlfn.IFS(D583&lt;=PERCENTILE($D$3:$D$5882,0.2),1,D583&lt;=PERCENTILE($D$3:$D$5882,0.4),2,D583&lt;=PERCENTILE($D$3:$D$5882,0.6),3,D583&lt;=PERCENTILE($D$3:$D$5882,0.8),4,TRUE,5)</f>
        <v>1</v>
      </c>
      <c r="H583" s="3" t="str" cm="1">
        <f t="array" ref="H583">_xlfn.IFS(AND(E583&gt;=4,F583&gt;=4,G583&gt;=4),"Champions",AND(E583&gt;=3,F583&gt;=3,G583&gt;=3),"Loyal Customers",AND(E583&lt;=2,F583&gt;=3),"At Risk",AND(E583&lt;=2,F583&lt;=2,G583&lt;=2),"Lost",AND(E583&gt;=4,F583&lt;=2),"New/Promising",TRUE,"Needs Attention")</f>
        <v>Lost</v>
      </c>
      <c r="I583" s="3" t="str">
        <f t="shared" si="13"/>
        <v>Churned</v>
      </c>
      <c r="J583" s="3" t="str">
        <f>_xlfn.XLOOKUP(A583,'Country_Lookup'!$D:$D,'Country_Lookup'!$E:$E)</f>
        <v>United Kingdom</v>
      </c>
    </row>
    <row r="584" spans="1:10" x14ac:dyDescent="0.3">
      <c r="A584">
        <v>12930</v>
      </c>
      <c r="B584">
        <v>78</v>
      </c>
      <c r="C584">
        <v>2</v>
      </c>
      <c r="D584">
        <v>415.79999999999995</v>
      </c>
      <c r="E584" cm="1">
        <f t="array" ref="E584">_xlfn.IFS(B584&lt;=PERCENTILE($B$3:$B$5882,0.2),5,B584&lt;=PERCENTILE($B$3:$B$5882,0.4),4,B584&lt;=PERCENTILE($B$3:$B$5882,0.6),3,B584&lt;=PERCENTILE($B$3:$B$5882,0.8),2,TRUE,1)</f>
        <v>3</v>
      </c>
      <c r="F584" cm="1">
        <f t="array" ref="F584">_xlfn.IFS(C584&lt;=PERCENTILE($C$3:$C$5882,0.2),1,C584&lt;=PERCENTILE($C$3:$C$5882,0.4),2,C584&lt;=PERCENTILE($C$3:$C$5882,0.6),3,C584&lt;=PERCENTILE($C$3:$C$5882,0.8),4,TRUE,5)</f>
        <v>2</v>
      </c>
      <c r="G584" cm="1">
        <f t="array" ref="G584">_xlfn.IFS(D584&lt;=PERCENTILE($D$3:$D$5882,0.2),1,D584&lt;=PERCENTILE($D$3:$D$5882,0.4),2,D584&lt;=PERCENTILE($D$3:$D$5882,0.6),3,D584&lt;=PERCENTILE($D$3:$D$5882,0.8),4,TRUE,5)</f>
        <v>2</v>
      </c>
      <c r="H584" s="3" t="str" cm="1">
        <f t="array" ref="H584">_xlfn.IFS(AND(E584&gt;=4,F584&gt;=4,G584&gt;=4),"Champions",AND(E584&gt;=3,F584&gt;=3,G584&gt;=3),"Loyal Customers",AND(E584&lt;=2,F584&gt;=3),"At Risk",AND(E584&lt;=2,F584&lt;=2,G584&lt;=2),"Lost",AND(E584&gt;=4,F584&lt;=2),"New/Promising",TRUE,"Needs Attention")</f>
        <v>Needs Attention</v>
      </c>
      <c r="I584" s="3" t="str">
        <f t="shared" si="13"/>
        <v>Active</v>
      </c>
      <c r="J584" s="3" t="str">
        <f>_xlfn.XLOOKUP(A584,'Country_Lookup'!$D:$D,'Country_Lookup'!$E:$E)</f>
        <v>United Kingdom</v>
      </c>
    </row>
    <row r="585" spans="1:10" x14ac:dyDescent="0.3">
      <c r="A585">
        <v>12931</v>
      </c>
      <c r="B585">
        <v>21</v>
      </c>
      <c r="C585">
        <v>57</v>
      </c>
      <c r="D585">
        <v>92347.33999999988</v>
      </c>
      <c r="E585" cm="1">
        <f t="array" ref="E585">_xlfn.IFS(B585&lt;=PERCENTILE($B$3:$B$5882,0.2),5,B585&lt;=PERCENTILE($B$3:$B$5882,0.4),4,B585&lt;=PERCENTILE($B$3:$B$5882,0.6),3,B585&lt;=PERCENTILE($B$3:$B$5882,0.8),2,TRUE,1)</f>
        <v>4</v>
      </c>
      <c r="F585" cm="1">
        <f t="array" ref="F585">_xlfn.IFS(C585&lt;=PERCENTILE($C$3:$C$5882,0.2),1,C585&lt;=PERCENTILE($C$3:$C$5882,0.4),2,C585&lt;=PERCENTILE($C$3:$C$5882,0.6),3,C585&lt;=PERCENTILE($C$3:$C$5882,0.8),4,TRUE,5)</f>
        <v>5</v>
      </c>
      <c r="G585" cm="1">
        <f t="array" ref="G585">_xlfn.IFS(D585&lt;=PERCENTILE($D$3:$D$5882,0.2),1,D585&lt;=PERCENTILE($D$3:$D$5882,0.4),2,D585&lt;=PERCENTILE($D$3:$D$5882,0.6),3,D585&lt;=PERCENTILE($D$3:$D$5882,0.8),4,TRUE,5)</f>
        <v>5</v>
      </c>
      <c r="H585" s="3" t="str" cm="1">
        <f t="array" ref="H585">_xlfn.IFS(AND(E585&gt;=4,F585&gt;=4,G585&gt;=4),"Champions",AND(E585&gt;=3,F585&gt;=3,G585&gt;=3),"Loyal Customers",AND(E585&lt;=2,F585&gt;=3),"At Risk",AND(E585&lt;=2,F585&lt;=2,G585&lt;=2),"Lost",AND(E585&gt;=4,F585&lt;=2),"New/Promising",TRUE,"Needs Attention")</f>
        <v>Champions</v>
      </c>
      <c r="I585" s="3" t="str">
        <f t="shared" si="13"/>
        <v>Active</v>
      </c>
      <c r="J585" s="3" t="str">
        <f>_xlfn.XLOOKUP(A585,'Country_Lookup'!$D:$D,'Country_Lookup'!$E:$E)</f>
        <v>United Kingdom</v>
      </c>
    </row>
    <row r="586" spans="1:10" x14ac:dyDescent="0.3">
      <c r="A586">
        <v>12932</v>
      </c>
      <c r="B586">
        <v>539</v>
      </c>
      <c r="C586">
        <v>8</v>
      </c>
      <c r="D586">
        <v>1698.5599999999986</v>
      </c>
      <c r="E586" cm="1">
        <f t="array" ref="E586">_xlfn.IFS(B586&lt;=PERCENTILE($B$3:$B$5882,0.2),5,B586&lt;=PERCENTILE($B$3:$B$5882,0.4),4,B586&lt;=PERCENTILE($B$3:$B$5882,0.6),3,B586&lt;=PERCENTILE($B$3:$B$5882,0.8),2,TRUE,1)</f>
        <v>1</v>
      </c>
      <c r="F586" cm="1">
        <f t="array" ref="F586">_xlfn.IFS(C586&lt;=PERCENTILE($C$3:$C$5882,0.2),1,C586&lt;=PERCENTILE($C$3:$C$5882,0.4),2,C586&lt;=PERCENTILE($C$3:$C$5882,0.6),3,C586&lt;=PERCENTILE($C$3:$C$5882,0.8),4,TRUE,5)</f>
        <v>4</v>
      </c>
      <c r="G586" cm="1">
        <f t="array" ref="G586">_xlfn.IFS(D586&lt;=PERCENTILE($D$3:$D$5882,0.2),1,D586&lt;=PERCENTILE($D$3:$D$5882,0.4),2,D586&lt;=PERCENTILE($D$3:$D$5882,0.6),3,D586&lt;=PERCENTILE($D$3:$D$5882,0.8),4,TRUE,5)</f>
        <v>4</v>
      </c>
      <c r="H586" s="3" t="str" cm="1">
        <f t="array" ref="H586">_xlfn.IFS(AND(E586&gt;=4,F586&gt;=4,G586&gt;=4),"Champions",AND(E586&gt;=3,F586&gt;=3,G586&gt;=3),"Loyal Customers",AND(E586&lt;=2,F586&gt;=3),"At Risk",AND(E586&lt;=2,F586&lt;=2,G586&lt;=2),"Lost",AND(E586&gt;=4,F586&lt;=2),"New/Promising",TRUE,"Needs Attention")</f>
        <v>At Risk</v>
      </c>
      <c r="I586" s="3" t="str">
        <f t="shared" si="13"/>
        <v>Churned</v>
      </c>
      <c r="J586" s="3" t="str">
        <f>_xlfn.XLOOKUP(A586,'Country_Lookup'!$D:$D,'Country_Lookup'!$E:$E)</f>
        <v>United Kingdom</v>
      </c>
    </row>
    <row r="587" spans="1:10" x14ac:dyDescent="0.3">
      <c r="A587">
        <v>12933</v>
      </c>
      <c r="B587">
        <v>24</v>
      </c>
      <c r="C587">
        <v>8</v>
      </c>
      <c r="D587">
        <v>1687.029999999985</v>
      </c>
      <c r="E587" cm="1">
        <f t="array" ref="E587">_xlfn.IFS(B587&lt;=PERCENTILE($B$3:$B$5882,0.2),5,B587&lt;=PERCENTILE($B$3:$B$5882,0.4),4,B587&lt;=PERCENTILE($B$3:$B$5882,0.6),3,B587&lt;=PERCENTILE($B$3:$B$5882,0.8),2,TRUE,1)</f>
        <v>4</v>
      </c>
      <c r="F587" cm="1">
        <f t="array" ref="F587">_xlfn.IFS(C587&lt;=PERCENTILE($C$3:$C$5882,0.2),1,C587&lt;=PERCENTILE($C$3:$C$5882,0.4),2,C587&lt;=PERCENTILE($C$3:$C$5882,0.6),3,C587&lt;=PERCENTILE($C$3:$C$5882,0.8),4,TRUE,5)</f>
        <v>4</v>
      </c>
      <c r="G587" cm="1">
        <f t="array" ref="G587">_xlfn.IFS(D587&lt;=PERCENTILE($D$3:$D$5882,0.2),1,D587&lt;=PERCENTILE($D$3:$D$5882,0.4),2,D587&lt;=PERCENTILE($D$3:$D$5882,0.6),3,D587&lt;=PERCENTILE($D$3:$D$5882,0.8),4,TRUE,5)</f>
        <v>4</v>
      </c>
      <c r="H587" s="3" t="str" cm="1">
        <f t="array" ref="H587">_xlfn.IFS(AND(E587&gt;=4,F587&gt;=4,G587&gt;=4),"Champions",AND(E587&gt;=3,F587&gt;=3,G587&gt;=3),"Loyal Customers",AND(E587&lt;=2,F587&gt;=3),"At Risk",AND(E587&lt;=2,F587&lt;=2,G587&lt;=2),"Lost",AND(E587&gt;=4,F587&lt;=2),"New/Promising",TRUE,"Needs Attention")</f>
        <v>Champions</v>
      </c>
      <c r="I587" s="3" t="str">
        <f t="shared" si="13"/>
        <v>Active</v>
      </c>
      <c r="J587" s="3" t="str">
        <f>_xlfn.XLOOKUP(A587,'Country_Lookup'!$D:$D,'Country_Lookup'!$E:$E)</f>
        <v>United Kingdom</v>
      </c>
    </row>
    <row r="588" spans="1:10" x14ac:dyDescent="0.3">
      <c r="A588">
        <v>12934</v>
      </c>
      <c r="B588">
        <v>736</v>
      </c>
      <c r="C588">
        <v>1</v>
      </c>
      <c r="D588">
        <v>181.65</v>
      </c>
      <c r="E588" cm="1">
        <f t="array" ref="E588">_xlfn.IFS(B588&lt;=PERCENTILE($B$3:$B$5882,0.2),5,B588&lt;=PERCENTILE($B$3:$B$5882,0.4),4,B588&lt;=PERCENTILE($B$3:$B$5882,0.6),3,B588&lt;=PERCENTILE($B$3:$B$5882,0.8),2,TRUE,1)</f>
        <v>1</v>
      </c>
      <c r="F588" cm="1">
        <f t="array" ref="F588">_xlfn.IFS(C588&lt;=PERCENTILE($C$3:$C$5882,0.2),1,C588&lt;=PERCENTILE($C$3:$C$5882,0.4),2,C588&lt;=PERCENTILE($C$3:$C$5882,0.6),3,C588&lt;=PERCENTILE($C$3:$C$5882,0.8),4,TRUE,5)</f>
        <v>1</v>
      </c>
      <c r="G588" cm="1">
        <f t="array" ref="G588">_xlfn.IFS(D588&lt;=PERCENTILE($D$3:$D$5882,0.2),1,D588&lt;=PERCENTILE($D$3:$D$5882,0.4),2,D588&lt;=PERCENTILE($D$3:$D$5882,0.6),3,D588&lt;=PERCENTILE($D$3:$D$5882,0.8),4,TRUE,5)</f>
        <v>1</v>
      </c>
      <c r="H588" s="3" t="str" cm="1">
        <f t="array" ref="H588">_xlfn.IFS(AND(E588&gt;=4,F588&gt;=4,G588&gt;=4),"Champions",AND(E588&gt;=3,F588&gt;=3,G588&gt;=3),"Loyal Customers",AND(E588&lt;=2,F588&gt;=3),"At Risk",AND(E588&lt;=2,F588&lt;=2,G588&lt;=2),"Lost",AND(E588&gt;=4,F588&lt;=2),"New/Promising",TRUE,"Needs Attention")</f>
        <v>Lost</v>
      </c>
      <c r="I588" s="3" t="str">
        <f t="shared" si="13"/>
        <v>Churned</v>
      </c>
      <c r="J588" s="3" t="str">
        <f>_xlfn.XLOOKUP(A588,'Country_Lookup'!$D:$D,'Country_Lookup'!$E:$E)</f>
        <v>United Kingdom</v>
      </c>
    </row>
    <row r="589" spans="1:10" x14ac:dyDescent="0.3">
      <c r="A589">
        <v>12935</v>
      </c>
      <c r="B589">
        <v>2</v>
      </c>
      <c r="C589">
        <v>15</v>
      </c>
      <c r="D589">
        <v>4243.8599999999906</v>
      </c>
      <c r="E589" cm="1">
        <f t="array" ref="E589">_xlfn.IFS(B589&lt;=PERCENTILE($B$3:$B$5882,0.2),5,B589&lt;=PERCENTILE($B$3:$B$5882,0.4),4,B589&lt;=PERCENTILE($B$3:$B$5882,0.6),3,B589&lt;=PERCENTILE($B$3:$B$5882,0.8),2,TRUE,1)</f>
        <v>5</v>
      </c>
      <c r="F589" cm="1">
        <f t="array" ref="F589">_xlfn.IFS(C589&lt;=PERCENTILE($C$3:$C$5882,0.2),1,C589&lt;=PERCENTILE($C$3:$C$5882,0.4),2,C589&lt;=PERCENTILE($C$3:$C$5882,0.6),3,C589&lt;=PERCENTILE($C$3:$C$5882,0.8),4,TRUE,5)</f>
        <v>5</v>
      </c>
      <c r="G589" cm="1">
        <f t="array" ref="G589">_xlfn.IFS(D589&lt;=PERCENTILE($D$3:$D$5882,0.2),1,D589&lt;=PERCENTILE($D$3:$D$5882,0.4),2,D589&lt;=PERCENTILE($D$3:$D$5882,0.6),3,D589&lt;=PERCENTILE($D$3:$D$5882,0.8),4,TRUE,5)</f>
        <v>5</v>
      </c>
      <c r="H589" s="3" t="str" cm="1">
        <f t="array" ref="H589">_xlfn.IFS(AND(E589&gt;=4,F589&gt;=4,G589&gt;=4),"Champions",AND(E589&gt;=3,F589&gt;=3,G589&gt;=3),"Loyal Customers",AND(E589&lt;=2,F589&gt;=3),"At Risk",AND(E589&lt;=2,F589&lt;=2,G589&lt;=2),"Lost",AND(E589&gt;=4,F589&lt;=2),"New/Promising",TRUE,"Needs Attention")</f>
        <v>Champions</v>
      </c>
      <c r="I589" s="3" t="str">
        <f t="shared" si="13"/>
        <v>Active</v>
      </c>
      <c r="J589" s="3" t="str">
        <f>_xlfn.XLOOKUP(A589,'Country_Lookup'!$D:$D,'Country_Lookup'!$E:$E)</f>
        <v>United Kingdom</v>
      </c>
    </row>
    <row r="590" spans="1:10" x14ac:dyDescent="0.3">
      <c r="A590">
        <v>12936</v>
      </c>
      <c r="B590">
        <v>17</v>
      </c>
      <c r="C590">
        <v>4</v>
      </c>
      <c r="D590">
        <v>1063.900000000001</v>
      </c>
      <c r="E590" cm="1">
        <f t="array" ref="E590">_xlfn.IFS(B590&lt;=PERCENTILE($B$3:$B$5882,0.2),5,B590&lt;=PERCENTILE($B$3:$B$5882,0.4),4,B590&lt;=PERCENTILE($B$3:$B$5882,0.6),3,B590&lt;=PERCENTILE($B$3:$B$5882,0.8),2,TRUE,1)</f>
        <v>5</v>
      </c>
      <c r="F590" cm="1">
        <f t="array" ref="F590">_xlfn.IFS(C590&lt;=PERCENTILE($C$3:$C$5882,0.2),1,C590&lt;=PERCENTILE($C$3:$C$5882,0.4),2,C590&lt;=PERCENTILE($C$3:$C$5882,0.6),3,C590&lt;=PERCENTILE($C$3:$C$5882,0.8),4,TRUE,5)</f>
        <v>3</v>
      </c>
      <c r="G590" cm="1">
        <f t="array" ref="G590">_xlfn.IFS(D590&lt;=PERCENTILE($D$3:$D$5882,0.2),1,D590&lt;=PERCENTILE($D$3:$D$5882,0.4),2,D590&lt;=PERCENTILE($D$3:$D$5882,0.6),3,D590&lt;=PERCENTILE($D$3:$D$5882,0.8),4,TRUE,5)</f>
        <v>3</v>
      </c>
      <c r="H590" s="3" t="str" cm="1">
        <f t="array" ref="H590">_xlfn.IFS(AND(E590&gt;=4,F590&gt;=4,G590&gt;=4),"Champions",AND(E590&gt;=3,F590&gt;=3,G590&gt;=3),"Loyal Customers",AND(E590&lt;=2,F590&gt;=3),"At Risk",AND(E590&lt;=2,F590&lt;=2,G590&lt;=2),"Lost",AND(E590&gt;=4,F590&lt;=2),"New/Promising",TRUE,"Needs Attention")</f>
        <v>Loyal Customers</v>
      </c>
      <c r="I590" s="3" t="str">
        <f t="shared" si="13"/>
        <v>Active</v>
      </c>
      <c r="J590" s="3" t="str">
        <f>_xlfn.XLOOKUP(A590,'Country_Lookup'!$D:$D,'Country_Lookup'!$E:$E)</f>
        <v>United Kingdom</v>
      </c>
    </row>
    <row r="591" spans="1:10" x14ac:dyDescent="0.3">
      <c r="A591">
        <v>12937</v>
      </c>
      <c r="B591">
        <v>15</v>
      </c>
      <c r="C591">
        <v>9</v>
      </c>
      <c r="D591">
        <v>3097.6099999999888</v>
      </c>
      <c r="E591" cm="1">
        <f t="array" ref="E591">_xlfn.IFS(B591&lt;=PERCENTILE($B$3:$B$5882,0.2),5,B591&lt;=PERCENTILE($B$3:$B$5882,0.4),4,B591&lt;=PERCENTILE($B$3:$B$5882,0.6),3,B591&lt;=PERCENTILE($B$3:$B$5882,0.8),2,TRUE,1)</f>
        <v>5</v>
      </c>
      <c r="F591" cm="1">
        <f t="array" ref="F591">_xlfn.IFS(C591&lt;=PERCENTILE($C$3:$C$5882,0.2),1,C591&lt;=PERCENTILE($C$3:$C$5882,0.4),2,C591&lt;=PERCENTILE($C$3:$C$5882,0.6),3,C591&lt;=PERCENTILE($C$3:$C$5882,0.8),4,TRUE,5)</f>
        <v>5</v>
      </c>
      <c r="G591" cm="1">
        <f t="array" ref="G591">_xlfn.IFS(D591&lt;=PERCENTILE($D$3:$D$5882,0.2),1,D591&lt;=PERCENTILE($D$3:$D$5882,0.4),2,D591&lt;=PERCENTILE($D$3:$D$5882,0.6),3,D591&lt;=PERCENTILE($D$3:$D$5882,0.8),4,TRUE,5)</f>
        <v>5</v>
      </c>
      <c r="H591" s="3" t="str" cm="1">
        <f t="array" ref="H591">_xlfn.IFS(AND(E591&gt;=4,F591&gt;=4,G591&gt;=4),"Champions",AND(E591&gt;=3,F591&gt;=3,G591&gt;=3),"Loyal Customers",AND(E591&lt;=2,F591&gt;=3),"At Risk",AND(E591&lt;=2,F591&lt;=2,G591&lt;=2),"Lost",AND(E591&gt;=4,F591&lt;=2),"New/Promising",TRUE,"Needs Attention")</f>
        <v>Champions</v>
      </c>
      <c r="I591" s="3" t="str">
        <f t="shared" si="13"/>
        <v>Active</v>
      </c>
      <c r="J591" s="3" t="str">
        <f>_xlfn.XLOOKUP(A591,'Country_Lookup'!$D:$D,'Country_Lookup'!$E:$E)</f>
        <v>United Kingdom</v>
      </c>
    </row>
    <row r="592" spans="1:10" x14ac:dyDescent="0.3">
      <c r="A592">
        <v>12938</v>
      </c>
      <c r="B592">
        <v>25</v>
      </c>
      <c r="C592">
        <v>1</v>
      </c>
      <c r="D592">
        <v>114.14</v>
      </c>
      <c r="E592" cm="1">
        <f t="array" ref="E592">_xlfn.IFS(B592&lt;=PERCENTILE($B$3:$B$5882,0.2),5,B592&lt;=PERCENTILE($B$3:$B$5882,0.4),4,B592&lt;=PERCENTILE($B$3:$B$5882,0.6),3,B592&lt;=PERCENTILE($B$3:$B$5882,0.8),2,TRUE,1)</f>
        <v>4</v>
      </c>
      <c r="F592" cm="1">
        <f t="array" ref="F592">_xlfn.IFS(C592&lt;=PERCENTILE($C$3:$C$5882,0.2),1,C592&lt;=PERCENTILE($C$3:$C$5882,0.4),2,C592&lt;=PERCENTILE($C$3:$C$5882,0.6),3,C592&lt;=PERCENTILE($C$3:$C$5882,0.8),4,TRUE,5)</f>
        <v>1</v>
      </c>
      <c r="G592" cm="1">
        <f t="array" ref="G592">_xlfn.IFS(D592&lt;=PERCENTILE($D$3:$D$5882,0.2),1,D592&lt;=PERCENTILE($D$3:$D$5882,0.4),2,D592&lt;=PERCENTILE($D$3:$D$5882,0.6),3,D592&lt;=PERCENTILE($D$3:$D$5882,0.8),4,TRUE,5)</f>
        <v>1</v>
      </c>
      <c r="H592" s="3" t="str" cm="1">
        <f t="array" ref="H592">_xlfn.IFS(AND(E592&gt;=4,F592&gt;=4,G592&gt;=4),"Champions",AND(E592&gt;=3,F592&gt;=3,G592&gt;=3),"Loyal Customers",AND(E592&lt;=2,F592&gt;=3),"At Risk",AND(E592&lt;=2,F592&lt;=2,G592&lt;=2),"Lost",AND(E592&gt;=4,F592&lt;=2),"New/Promising",TRUE,"Needs Attention")</f>
        <v>New/Promising</v>
      </c>
      <c r="I592" s="3" t="str">
        <f t="shared" si="13"/>
        <v>Active</v>
      </c>
      <c r="J592" s="3" t="str">
        <f>_xlfn.XLOOKUP(A592,'Country_Lookup'!$D:$D,'Country_Lookup'!$E:$E)</f>
        <v>United Kingdom</v>
      </c>
    </row>
    <row r="593" spans="1:10" x14ac:dyDescent="0.3">
      <c r="A593">
        <v>12939</v>
      </c>
      <c r="B593">
        <v>64</v>
      </c>
      <c r="C593">
        <v>20</v>
      </c>
      <c r="D593">
        <v>25264.800000000025</v>
      </c>
      <c r="E593" cm="1">
        <f t="array" ref="E593">_xlfn.IFS(B593&lt;=PERCENTILE($B$3:$B$5882,0.2),5,B593&lt;=PERCENTILE($B$3:$B$5882,0.4),4,B593&lt;=PERCENTILE($B$3:$B$5882,0.6),3,B593&lt;=PERCENTILE($B$3:$B$5882,0.8),2,TRUE,1)</f>
        <v>3</v>
      </c>
      <c r="F593" cm="1">
        <f t="array" ref="F593">_xlfn.IFS(C593&lt;=PERCENTILE($C$3:$C$5882,0.2),1,C593&lt;=PERCENTILE($C$3:$C$5882,0.4),2,C593&lt;=PERCENTILE($C$3:$C$5882,0.6),3,C593&lt;=PERCENTILE($C$3:$C$5882,0.8),4,TRUE,5)</f>
        <v>5</v>
      </c>
      <c r="G593" cm="1">
        <f t="array" ref="G593">_xlfn.IFS(D593&lt;=PERCENTILE($D$3:$D$5882,0.2),1,D593&lt;=PERCENTILE($D$3:$D$5882,0.4),2,D593&lt;=PERCENTILE($D$3:$D$5882,0.6),3,D593&lt;=PERCENTILE($D$3:$D$5882,0.8),4,TRUE,5)</f>
        <v>5</v>
      </c>
      <c r="H593" s="3" t="str" cm="1">
        <f t="array" ref="H593">_xlfn.IFS(AND(E593&gt;=4,F593&gt;=4,G593&gt;=4),"Champions",AND(E593&gt;=3,F593&gt;=3,G593&gt;=3),"Loyal Customers",AND(E593&lt;=2,F593&gt;=3),"At Risk",AND(E593&lt;=2,F593&lt;=2,G593&lt;=2),"Lost",AND(E593&gt;=4,F593&lt;=2),"New/Promising",TRUE,"Needs Attention")</f>
        <v>Loyal Customers</v>
      </c>
      <c r="I593" s="3" t="str">
        <f t="shared" si="13"/>
        <v>Active</v>
      </c>
      <c r="J593" s="3" t="str">
        <f>_xlfn.XLOOKUP(A593,'Country_Lookup'!$D:$D,'Country_Lookup'!$E:$E)</f>
        <v>United Kingdom</v>
      </c>
    </row>
    <row r="594" spans="1:10" x14ac:dyDescent="0.3">
      <c r="A594">
        <v>12940</v>
      </c>
      <c r="B594">
        <v>54</v>
      </c>
      <c r="C594">
        <v>2</v>
      </c>
      <c r="D594">
        <v>913.5399999999986</v>
      </c>
      <c r="E594" cm="1">
        <f t="array" ref="E594">_xlfn.IFS(B594&lt;=PERCENTILE($B$3:$B$5882,0.2),5,B594&lt;=PERCENTILE($B$3:$B$5882,0.4),4,B594&lt;=PERCENTILE($B$3:$B$5882,0.6),3,B594&lt;=PERCENTILE($B$3:$B$5882,0.8),2,TRUE,1)</f>
        <v>4</v>
      </c>
      <c r="F594" cm="1">
        <f t="array" ref="F594">_xlfn.IFS(C594&lt;=PERCENTILE($C$3:$C$5882,0.2),1,C594&lt;=PERCENTILE($C$3:$C$5882,0.4),2,C594&lt;=PERCENTILE($C$3:$C$5882,0.6),3,C594&lt;=PERCENTILE($C$3:$C$5882,0.8),4,TRUE,5)</f>
        <v>2</v>
      </c>
      <c r="G594" cm="1">
        <f t="array" ref="G594">_xlfn.IFS(D594&lt;=PERCENTILE($D$3:$D$5882,0.2),1,D594&lt;=PERCENTILE($D$3:$D$5882,0.4),2,D594&lt;=PERCENTILE($D$3:$D$5882,0.6),3,D594&lt;=PERCENTILE($D$3:$D$5882,0.8),4,TRUE,5)</f>
        <v>3</v>
      </c>
      <c r="H594" s="3" t="str" cm="1">
        <f t="array" ref="H594">_xlfn.IFS(AND(E594&gt;=4,F594&gt;=4,G594&gt;=4),"Champions",AND(E594&gt;=3,F594&gt;=3,G594&gt;=3),"Loyal Customers",AND(E594&lt;=2,F594&gt;=3),"At Risk",AND(E594&lt;=2,F594&lt;=2,G594&lt;=2),"Lost",AND(E594&gt;=4,F594&lt;=2),"New/Promising",TRUE,"Needs Attention")</f>
        <v>New/Promising</v>
      </c>
      <c r="I594" s="3" t="str">
        <f t="shared" si="13"/>
        <v>Active</v>
      </c>
      <c r="J594" s="3" t="str">
        <f>_xlfn.XLOOKUP(A594,'Country_Lookup'!$D:$D,'Country_Lookup'!$E:$E)</f>
        <v>United Kingdom</v>
      </c>
    </row>
    <row r="595" spans="1:10" x14ac:dyDescent="0.3">
      <c r="A595">
        <v>12941</v>
      </c>
      <c r="B595">
        <v>724</v>
      </c>
      <c r="C595">
        <v>1</v>
      </c>
      <c r="D595">
        <v>377.4899999999999</v>
      </c>
      <c r="E595" cm="1">
        <f t="array" ref="E595">_xlfn.IFS(B595&lt;=PERCENTILE($B$3:$B$5882,0.2),5,B595&lt;=PERCENTILE($B$3:$B$5882,0.4),4,B595&lt;=PERCENTILE($B$3:$B$5882,0.6),3,B595&lt;=PERCENTILE($B$3:$B$5882,0.8),2,TRUE,1)</f>
        <v>1</v>
      </c>
      <c r="F595" cm="1">
        <f t="array" ref="F595">_xlfn.IFS(C595&lt;=PERCENTILE($C$3:$C$5882,0.2),1,C595&lt;=PERCENTILE($C$3:$C$5882,0.4),2,C595&lt;=PERCENTILE($C$3:$C$5882,0.6),3,C595&lt;=PERCENTILE($C$3:$C$5882,0.8),4,TRUE,5)</f>
        <v>1</v>
      </c>
      <c r="G595" cm="1">
        <f t="array" ref="G595">_xlfn.IFS(D595&lt;=PERCENTILE($D$3:$D$5882,0.2),1,D595&lt;=PERCENTILE($D$3:$D$5882,0.4),2,D595&lt;=PERCENTILE($D$3:$D$5882,0.6),3,D595&lt;=PERCENTILE($D$3:$D$5882,0.8),4,TRUE,5)</f>
        <v>2</v>
      </c>
      <c r="H595" s="3" t="str" cm="1">
        <f t="array" ref="H595">_xlfn.IFS(AND(E595&gt;=4,F595&gt;=4,G595&gt;=4),"Champions",AND(E595&gt;=3,F595&gt;=3,G595&gt;=3),"Loyal Customers",AND(E595&lt;=2,F595&gt;=3),"At Risk",AND(E595&lt;=2,F595&lt;=2,G595&lt;=2),"Lost",AND(E595&gt;=4,F595&lt;=2),"New/Promising",TRUE,"Needs Attention")</f>
        <v>Lost</v>
      </c>
      <c r="I595" s="3" t="str">
        <f t="shared" si="13"/>
        <v>Churned</v>
      </c>
      <c r="J595" s="3" t="str">
        <f>_xlfn.XLOOKUP(A595,'Country_Lookup'!$D:$D,'Country_Lookup'!$E:$E)</f>
        <v>United Kingdom</v>
      </c>
    </row>
    <row r="596" spans="1:10" x14ac:dyDescent="0.3">
      <c r="A596">
        <v>12942</v>
      </c>
      <c r="B596">
        <v>131</v>
      </c>
      <c r="C596">
        <v>3</v>
      </c>
      <c r="D596">
        <v>942.6499999999993</v>
      </c>
      <c r="E596" cm="1">
        <f t="array" ref="E596">_xlfn.IFS(B596&lt;=PERCENTILE($B$3:$B$5882,0.2),5,B596&lt;=PERCENTILE($B$3:$B$5882,0.4),4,B596&lt;=PERCENTILE($B$3:$B$5882,0.6),3,B596&lt;=PERCENTILE($B$3:$B$5882,0.8),2,TRUE,1)</f>
        <v>3</v>
      </c>
      <c r="F596" cm="1">
        <f t="array" ref="F596">_xlfn.IFS(C596&lt;=PERCENTILE($C$3:$C$5882,0.2),1,C596&lt;=PERCENTILE($C$3:$C$5882,0.4),2,C596&lt;=PERCENTILE($C$3:$C$5882,0.6),3,C596&lt;=PERCENTILE($C$3:$C$5882,0.8),4,TRUE,5)</f>
        <v>3</v>
      </c>
      <c r="G596" cm="1">
        <f t="array" ref="G596">_xlfn.IFS(D596&lt;=PERCENTILE($D$3:$D$5882,0.2),1,D596&lt;=PERCENTILE($D$3:$D$5882,0.4),2,D596&lt;=PERCENTILE($D$3:$D$5882,0.6),3,D596&lt;=PERCENTILE($D$3:$D$5882,0.8),4,TRUE,5)</f>
        <v>3</v>
      </c>
      <c r="H596" s="3" t="str" cm="1">
        <f t="array" ref="H596">_xlfn.IFS(AND(E596&gt;=4,F596&gt;=4,G596&gt;=4),"Champions",AND(E596&gt;=3,F596&gt;=3,G596&gt;=3),"Loyal Customers",AND(E596&lt;=2,F596&gt;=3),"At Risk",AND(E596&lt;=2,F596&lt;=2,G596&lt;=2),"Lost",AND(E596&gt;=4,F596&lt;=2),"New/Promising",TRUE,"Needs Attention")</f>
        <v>Loyal Customers</v>
      </c>
      <c r="I596" s="3" t="str">
        <f t="shared" si="13"/>
        <v>Churned</v>
      </c>
      <c r="J596" s="3" t="str">
        <f>_xlfn.XLOOKUP(A596,'Country_Lookup'!$D:$D,'Country_Lookup'!$E:$E)</f>
        <v>United Kingdom</v>
      </c>
    </row>
    <row r="597" spans="1:10" x14ac:dyDescent="0.3">
      <c r="A597">
        <v>12943</v>
      </c>
      <c r="B597">
        <v>558</v>
      </c>
      <c r="C597">
        <v>2</v>
      </c>
      <c r="D597">
        <v>496.50000000000006</v>
      </c>
      <c r="E597" cm="1">
        <f t="array" ref="E597">_xlfn.IFS(B597&lt;=PERCENTILE($B$3:$B$5882,0.2),5,B597&lt;=PERCENTILE($B$3:$B$5882,0.4),4,B597&lt;=PERCENTILE($B$3:$B$5882,0.6),3,B597&lt;=PERCENTILE($B$3:$B$5882,0.8),2,TRUE,1)</f>
        <v>1</v>
      </c>
      <c r="F597" cm="1">
        <f t="array" ref="F597">_xlfn.IFS(C597&lt;=PERCENTILE($C$3:$C$5882,0.2),1,C597&lt;=PERCENTILE($C$3:$C$5882,0.4),2,C597&lt;=PERCENTILE($C$3:$C$5882,0.6),3,C597&lt;=PERCENTILE($C$3:$C$5882,0.8),4,TRUE,5)</f>
        <v>2</v>
      </c>
      <c r="G597" cm="1">
        <f t="array" ref="G597">_xlfn.IFS(D597&lt;=PERCENTILE($D$3:$D$5882,0.2),1,D597&lt;=PERCENTILE($D$3:$D$5882,0.4),2,D597&lt;=PERCENTILE($D$3:$D$5882,0.6),3,D597&lt;=PERCENTILE($D$3:$D$5882,0.8),4,TRUE,5)</f>
        <v>2</v>
      </c>
      <c r="H597" s="3" t="str" cm="1">
        <f t="array" ref="H597">_xlfn.IFS(AND(E597&gt;=4,F597&gt;=4,G597&gt;=4),"Champions",AND(E597&gt;=3,F597&gt;=3,G597&gt;=3),"Loyal Customers",AND(E597&lt;=2,F597&gt;=3),"At Risk",AND(E597&lt;=2,F597&lt;=2,G597&lt;=2),"Lost",AND(E597&gt;=4,F597&lt;=2),"New/Promising",TRUE,"Needs Attention")</f>
        <v>Lost</v>
      </c>
      <c r="I597" s="3" t="str">
        <f t="shared" si="13"/>
        <v>Churned</v>
      </c>
      <c r="J597" s="3" t="str">
        <f>_xlfn.XLOOKUP(A597,'Country_Lookup'!$D:$D,'Country_Lookup'!$E:$E)</f>
        <v>United Kingdom</v>
      </c>
    </row>
    <row r="598" spans="1:10" x14ac:dyDescent="0.3">
      <c r="A598">
        <v>12944</v>
      </c>
      <c r="B598">
        <v>35</v>
      </c>
      <c r="C598">
        <v>2</v>
      </c>
      <c r="D598">
        <v>604.51</v>
      </c>
      <c r="E598" cm="1">
        <f t="array" ref="E598">_xlfn.IFS(B598&lt;=PERCENTILE($B$3:$B$5882,0.2),5,B598&lt;=PERCENTILE($B$3:$B$5882,0.4),4,B598&lt;=PERCENTILE($B$3:$B$5882,0.6),3,B598&lt;=PERCENTILE($B$3:$B$5882,0.8),2,TRUE,1)</f>
        <v>4</v>
      </c>
      <c r="F598" cm="1">
        <f t="array" ref="F598">_xlfn.IFS(C598&lt;=PERCENTILE($C$3:$C$5882,0.2),1,C598&lt;=PERCENTILE($C$3:$C$5882,0.4),2,C598&lt;=PERCENTILE($C$3:$C$5882,0.6),3,C598&lt;=PERCENTILE($C$3:$C$5882,0.8),4,TRUE,5)</f>
        <v>2</v>
      </c>
      <c r="G598" cm="1">
        <f t="array" ref="G598">_xlfn.IFS(D598&lt;=PERCENTILE($D$3:$D$5882,0.2),1,D598&lt;=PERCENTILE($D$3:$D$5882,0.4),2,D598&lt;=PERCENTILE($D$3:$D$5882,0.6),3,D598&lt;=PERCENTILE($D$3:$D$5882,0.8),4,TRUE,5)</f>
        <v>2</v>
      </c>
      <c r="H598" s="3" t="str" cm="1">
        <f t="array" ref="H598">_xlfn.IFS(AND(E598&gt;=4,F598&gt;=4,G598&gt;=4),"Champions",AND(E598&gt;=3,F598&gt;=3,G598&gt;=3),"Loyal Customers",AND(E598&lt;=2,F598&gt;=3),"At Risk",AND(E598&lt;=2,F598&lt;=2,G598&lt;=2),"Lost",AND(E598&gt;=4,F598&lt;=2),"New/Promising",TRUE,"Needs Attention")</f>
        <v>New/Promising</v>
      </c>
      <c r="I598" s="3" t="str">
        <f t="shared" si="13"/>
        <v>Active</v>
      </c>
      <c r="J598" s="3" t="str">
        <f>_xlfn.XLOOKUP(A598,'Country_Lookup'!$D:$D,'Country_Lookup'!$E:$E)</f>
        <v>United Kingdom</v>
      </c>
    </row>
    <row r="599" spans="1:10" x14ac:dyDescent="0.3">
      <c r="A599">
        <v>12945</v>
      </c>
      <c r="B599">
        <v>288</v>
      </c>
      <c r="C599">
        <v>2</v>
      </c>
      <c r="D599">
        <v>900.11000000000047</v>
      </c>
      <c r="E599" cm="1">
        <f t="array" ref="E599">_xlfn.IFS(B599&lt;=PERCENTILE($B$3:$B$5882,0.2),5,B599&lt;=PERCENTILE($B$3:$B$5882,0.4),4,B599&lt;=PERCENTILE($B$3:$B$5882,0.6),3,B599&lt;=PERCENTILE($B$3:$B$5882,0.8),2,TRUE,1)</f>
        <v>2</v>
      </c>
      <c r="F599" cm="1">
        <f t="array" ref="F599">_xlfn.IFS(C599&lt;=PERCENTILE($C$3:$C$5882,0.2),1,C599&lt;=PERCENTILE($C$3:$C$5882,0.4),2,C599&lt;=PERCENTILE($C$3:$C$5882,0.6),3,C599&lt;=PERCENTILE($C$3:$C$5882,0.8),4,TRUE,5)</f>
        <v>2</v>
      </c>
      <c r="G599" cm="1">
        <f t="array" ref="G599">_xlfn.IFS(D599&lt;=PERCENTILE($D$3:$D$5882,0.2),1,D599&lt;=PERCENTILE($D$3:$D$5882,0.4),2,D599&lt;=PERCENTILE($D$3:$D$5882,0.6),3,D599&lt;=PERCENTILE($D$3:$D$5882,0.8),4,TRUE,5)</f>
        <v>3</v>
      </c>
      <c r="H599" s="3" t="str" cm="1">
        <f t="array" ref="H599">_xlfn.IFS(AND(E599&gt;=4,F599&gt;=4,G599&gt;=4),"Champions",AND(E599&gt;=3,F599&gt;=3,G599&gt;=3),"Loyal Customers",AND(E599&lt;=2,F599&gt;=3),"At Risk",AND(E599&lt;=2,F599&lt;=2,G599&lt;=2),"Lost",AND(E599&gt;=4,F599&lt;=2),"New/Promising",TRUE,"Needs Attention")</f>
        <v>Needs Attention</v>
      </c>
      <c r="I599" s="3" t="str">
        <f t="shared" si="13"/>
        <v>Churned</v>
      </c>
      <c r="J599" s="3" t="str">
        <f>_xlfn.XLOOKUP(A599,'Country_Lookup'!$D:$D,'Country_Lookup'!$E:$E)</f>
        <v>United Kingdom</v>
      </c>
    </row>
    <row r="600" spans="1:10" x14ac:dyDescent="0.3">
      <c r="A600">
        <v>12946</v>
      </c>
      <c r="B600">
        <v>436</v>
      </c>
      <c r="C600">
        <v>1</v>
      </c>
      <c r="D600">
        <v>324.44999999999993</v>
      </c>
      <c r="E600" cm="1">
        <f t="array" ref="E600">_xlfn.IFS(B600&lt;=PERCENTILE($B$3:$B$5882,0.2),5,B600&lt;=PERCENTILE($B$3:$B$5882,0.4),4,B600&lt;=PERCENTILE($B$3:$B$5882,0.6),3,B600&lt;=PERCENTILE($B$3:$B$5882,0.8),2,TRUE,1)</f>
        <v>1</v>
      </c>
      <c r="F600" cm="1">
        <f t="array" ref="F600">_xlfn.IFS(C600&lt;=PERCENTILE($C$3:$C$5882,0.2),1,C600&lt;=PERCENTILE($C$3:$C$5882,0.4),2,C600&lt;=PERCENTILE($C$3:$C$5882,0.6),3,C600&lt;=PERCENTILE($C$3:$C$5882,0.8),4,TRUE,5)</f>
        <v>1</v>
      </c>
      <c r="G600" cm="1">
        <f t="array" ref="G600">_xlfn.IFS(D600&lt;=PERCENTILE($D$3:$D$5882,0.2),1,D600&lt;=PERCENTILE($D$3:$D$5882,0.4),2,D600&lt;=PERCENTILE($D$3:$D$5882,0.6),3,D600&lt;=PERCENTILE($D$3:$D$5882,0.8),4,TRUE,5)</f>
        <v>2</v>
      </c>
      <c r="H600" s="3" t="str" cm="1">
        <f t="array" ref="H600">_xlfn.IFS(AND(E600&gt;=4,F600&gt;=4,G600&gt;=4),"Champions",AND(E600&gt;=3,F600&gt;=3,G600&gt;=3),"Loyal Customers",AND(E600&lt;=2,F600&gt;=3),"At Risk",AND(E600&lt;=2,F600&lt;=2,G600&lt;=2),"Lost",AND(E600&gt;=4,F600&lt;=2),"New/Promising",TRUE,"Needs Attention")</f>
        <v>Lost</v>
      </c>
      <c r="I600" s="3" t="str">
        <f t="shared" si="13"/>
        <v>Churned</v>
      </c>
      <c r="J600" s="3" t="str">
        <f>_xlfn.XLOOKUP(A600,'Country_Lookup'!$D:$D,'Country_Lookup'!$E:$E)</f>
        <v>United Kingdom</v>
      </c>
    </row>
    <row r="601" spans="1:10" x14ac:dyDescent="0.3">
      <c r="A601">
        <v>12947</v>
      </c>
      <c r="B601">
        <v>143</v>
      </c>
      <c r="C601">
        <v>6</v>
      </c>
      <c r="D601">
        <v>1908.0299999999986</v>
      </c>
      <c r="E601" cm="1">
        <f t="array" ref="E601">_xlfn.IFS(B601&lt;=PERCENTILE($B$3:$B$5882,0.2),5,B601&lt;=PERCENTILE($B$3:$B$5882,0.4),4,B601&lt;=PERCENTILE($B$3:$B$5882,0.6),3,B601&lt;=PERCENTILE($B$3:$B$5882,0.8),2,TRUE,1)</f>
        <v>3</v>
      </c>
      <c r="F601" cm="1">
        <f t="array" ref="F601">_xlfn.IFS(C601&lt;=PERCENTILE($C$3:$C$5882,0.2),1,C601&lt;=PERCENTILE($C$3:$C$5882,0.4),2,C601&lt;=PERCENTILE($C$3:$C$5882,0.6),3,C601&lt;=PERCENTILE($C$3:$C$5882,0.8),4,TRUE,5)</f>
        <v>4</v>
      </c>
      <c r="G601" cm="1">
        <f t="array" ref="G601">_xlfn.IFS(D601&lt;=PERCENTILE($D$3:$D$5882,0.2),1,D601&lt;=PERCENTILE($D$3:$D$5882,0.4),2,D601&lt;=PERCENTILE($D$3:$D$5882,0.6),3,D601&lt;=PERCENTILE($D$3:$D$5882,0.8),4,TRUE,5)</f>
        <v>4</v>
      </c>
      <c r="H601" s="3" t="str" cm="1">
        <f t="array" ref="H601">_xlfn.IFS(AND(E601&gt;=4,F601&gt;=4,G601&gt;=4),"Champions",AND(E601&gt;=3,F601&gt;=3,G601&gt;=3),"Loyal Customers",AND(E601&lt;=2,F601&gt;=3),"At Risk",AND(E601&lt;=2,F601&lt;=2,G601&lt;=2),"Lost",AND(E601&gt;=4,F601&lt;=2),"New/Promising",TRUE,"Needs Attention")</f>
        <v>Loyal Customers</v>
      </c>
      <c r="I601" s="3" t="str">
        <f t="shared" si="13"/>
        <v>Churned</v>
      </c>
      <c r="J601" s="3" t="str">
        <f>_xlfn.XLOOKUP(A601,'Country_Lookup'!$D:$D,'Country_Lookup'!$E:$E)</f>
        <v>United Kingdom</v>
      </c>
    </row>
    <row r="602" spans="1:10" x14ac:dyDescent="0.3">
      <c r="A602">
        <v>12948</v>
      </c>
      <c r="B602">
        <v>16</v>
      </c>
      <c r="C602">
        <v>9</v>
      </c>
      <c r="D602">
        <v>2317.4299999999948</v>
      </c>
      <c r="E602" cm="1">
        <f t="array" ref="E602">_xlfn.IFS(B602&lt;=PERCENTILE($B$3:$B$5882,0.2),5,B602&lt;=PERCENTILE($B$3:$B$5882,0.4),4,B602&lt;=PERCENTILE($B$3:$B$5882,0.6),3,B602&lt;=PERCENTILE($B$3:$B$5882,0.8),2,TRUE,1)</f>
        <v>5</v>
      </c>
      <c r="F602" cm="1">
        <f t="array" ref="F602">_xlfn.IFS(C602&lt;=PERCENTILE($C$3:$C$5882,0.2),1,C602&lt;=PERCENTILE($C$3:$C$5882,0.4),2,C602&lt;=PERCENTILE($C$3:$C$5882,0.6),3,C602&lt;=PERCENTILE($C$3:$C$5882,0.8),4,TRUE,5)</f>
        <v>5</v>
      </c>
      <c r="G602" cm="1">
        <f t="array" ref="G602">_xlfn.IFS(D602&lt;=PERCENTILE($D$3:$D$5882,0.2),1,D602&lt;=PERCENTILE($D$3:$D$5882,0.4),2,D602&lt;=PERCENTILE($D$3:$D$5882,0.6),3,D602&lt;=PERCENTILE($D$3:$D$5882,0.8),4,TRUE,5)</f>
        <v>4</v>
      </c>
      <c r="H602" s="3" t="str" cm="1">
        <f t="array" ref="H602">_xlfn.IFS(AND(E602&gt;=4,F602&gt;=4,G602&gt;=4),"Champions",AND(E602&gt;=3,F602&gt;=3,G602&gt;=3),"Loyal Customers",AND(E602&lt;=2,F602&gt;=3),"At Risk",AND(E602&lt;=2,F602&lt;=2,G602&lt;=2),"Lost",AND(E602&gt;=4,F602&lt;=2),"New/Promising",TRUE,"Needs Attention")</f>
        <v>Champions</v>
      </c>
      <c r="I602" s="3" t="str">
        <f t="shared" si="13"/>
        <v>Active</v>
      </c>
      <c r="J602" s="3" t="str">
        <f>_xlfn.XLOOKUP(A602,'Country_Lookup'!$D:$D,'Country_Lookup'!$E:$E)</f>
        <v>United Kingdom</v>
      </c>
    </row>
    <row r="603" spans="1:10" x14ac:dyDescent="0.3">
      <c r="A603">
        <v>12949</v>
      </c>
      <c r="B603">
        <v>30</v>
      </c>
      <c r="C603">
        <v>22</v>
      </c>
      <c r="D603">
        <v>15526.699999999923</v>
      </c>
      <c r="E603" cm="1">
        <f t="array" ref="E603">_xlfn.IFS(B603&lt;=PERCENTILE($B$3:$B$5882,0.2),5,B603&lt;=PERCENTILE($B$3:$B$5882,0.4),4,B603&lt;=PERCENTILE($B$3:$B$5882,0.6),3,B603&lt;=PERCENTILE($B$3:$B$5882,0.8),2,TRUE,1)</f>
        <v>4</v>
      </c>
      <c r="F603" cm="1">
        <f t="array" ref="F603">_xlfn.IFS(C603&lt;=PERCENTILE($C$3:$C$5882,0.2),1,C603&lt;=PERCENTILE($C$3:$C$5882,0.4),2,C603&lt;=PERCENTILE($C$3:$C$5882,0.6),3,C603&lt;=PERCENTILE($C$3:$C$5882,0.8),4,TRUE,5)</f>
        <v>5</v>
      </c>
      <c r="G603" cm="1">
        <f t="array" ref="G603">_xlfn.IFS(D603&lt;=PERCENTILE($D$3:$D$5882,0.2),1,D603&lt;=PERCENTILE($D$3:$D$5882,0.4),2,D603&lt;=PERCENTILE($D$3:$D$5882,0.6),3,D603&lt;=PERCENTILE($D$3:$D$5882,0.8),4,TRUE,5)</f>
        <v>5</v>
      </c>
      <c r="H603" s="3" t="str" cm="1">
        <f t="array" ref="H603">_xlfn.IFS(AND(E603&gt;=4,F603&gt;=4,G603&gt;=4),"Champions",AND(E603&gt;=3,F603&gt;=3,G603&gt;=3),"Loyal Customers",AND(E603&lt;=2,F603&gt;=3),"At Risk",AND(E603&lt;=2,F603&lt;=2,G603&lt;=2),"Lost",AND(E603&gt;=4,F603&lt;=2),"New/Promising",TRUE,"Needs Attention")</f>
        <v>Champions</v>
      </c>
      <c r="I603" s="3" t="str">
        <f t="shared" si="13"/>
        <v>Active</v>
      </c>
      <c r="J603" s="3" t="str">
        <f>_xlfn.XLOOKUP(A603,'Country_Lookup'!$D:$D,'Country_Lookup'!$E:$E)</f>
        <v>United Kingdom</v>
      </c>
    </row>
    <row r="604" spans="1:10" x14ac:dyDescent="0.3">
      <c r="A604">
        <v>12950</v>
      </c>
      <c r="B604">
        <v>2</v>
      </c>
      <c r="C604">
        <v>3</v>
      </c>
      <c r="D604">
        <v>1843.0000000000002</v>
      </c>
      <c r="E604" cm="1">
        <f t="array" ref="E604">_xlfn.IFS(B604&lt;=PERCENTILE($B$3:$B$5882,0.2),5,B604&lt;=PERCENTILE($B$3:$B$5882,0.4),4,B604&lt;=PERCENTILE($B$3:$B$5882,0.6),3,B604&lt;=PERCENTILE($B$3:$B$5882,0.8),2,TRUE,1)</f>
        <v>5</v>
      </c>
      <c r="F604" cm="1">
        <f t="array" ref="F604">_xlfn.IFS(C604&lt;=PERCENTILE($C$3:$C$5882,0.2),1,C604&lt;=PERCENTILE($C$3:$C$5882,0.4),2,C604&lt;=PERCENTILE($C$3:$C$5882,0.6),3,C604&lt;=PERCENTILE($C$3:$C$5882,0.8),4,TRUE,5)</f>
        <v>3</v>
      </c>
      <c r="G604" cm="1">
        <f t="array" ref="G604">_xlfn.IFS(D604&lt;=PERCENTILE($D$3:$D$5882,0.2),1,D604&lt;=PERCENTILE($D$3:$D$5882,0.4),2,D604&lt;=PERCENTILE($D$3:$D$5882,0.6),3,D604&lt;=PERCENTILE($D$3:$D$5882,0.8),4,TRUE,5)</f>
        <v>4</v>
      </c>
      <c r="H604" s="3" t="str" cm="1">
        <f t="array" ref="H604">_xlfn.IFS(AND(E604&gt;=4,F604&gt;=4,G604&gt;=4),"Champions",AND(E604&gt;=3,F604&gt;=3,G604&gt;=3),"Loyal Customers",AND(E604&lt;=2,F604&gt;=3),"At Risk",AND(E604&lt;=2,F604&lt;=2,G604&lt;=2),"Lost",AND(E604&gt;=4,F604&lt;=2),"New/Promising",TRUE,"Needs Attention")</f>
        <v>Loyal Customers</v>
      </c>
      <c r="I604" s="3" t="str">
        <f t="shared" si="13"/>
        <v>Active</v>
      </c>
      <c r="J604" s="3" t="str">
        <f>_xlfn.XLOOKUP(A604,'Country_Lookup'!$D:$D,'Country_Lookup'!$E:$E)</f>
        <v>United Kingdom</v>
      </c>
    </row>
    <row r="605" spans="1:10" x14ac:dyDescent="0.3">
      <c r="A605">
        <v>12951</v>
      </c>
      <c r="B605">
        <v>8</v>
      </c>
      <c r="C605">
        <v>15</v>
      </c>
      <c r="D605">
        <v>3213.7199999999839</v>
      </c>
      <c r="E605" cm="1">
        <f t="array" ref="E605">_xlfn.IFS(B605&lt;=PERCENTILE($B$3:$B$5882,0.2),5,B605&lt;=PERCENTILE($B$3:$B$5882,0.4),4,B605&lt;=PERCENTILE($B$3:$B$5882,0.6),3,B605&lt;=PERCENTILE($B$3:$B$5882,0.8),2,TRUE,1)</f>
        <v>5</v>
      </c>
      <c r="F605" cm="1">
        <f t="array" ref="F605">_xlfn.IFS(C605&lt;=PERCENTILE($C$3:$C$5882,0.2),1,C605&lt;=PERCENTILE($C$3:$C$5882,0.4),2,C605&lt;=PERCENTILE($C$3:$C$5882,0.6),3,C605&lt;=PERCENTILE($C$3:$C$5882,0.8),4,TRUE,5)</f>
        <v>5</v>
      </c>
      <c r="G605" cm="1">
        <f t="array" ref="G605">_xlfn.IFS(D605&lt;=PERCENTILE($D$3:$D$5882,0.2),1,D605&lt;=PERCENTILE($D$3:$D$5882,0.4),2,D605&lt;=PERCENTILE($D$3:$D$5882,0.6),3,D605&lt;=PERCENTILE($D$3:$D$5882,0.8),4,TRUE,5)</f>
        <v>5</v>
      </c>
      <c r="H605" s="3" t="str" cm="1">
        <f t="array" ref="H605">_xlfn.IFS(AND(E605&gt;=4,F605&gt;=4,G605&gt;=4),"Champions",AND(E605&gt;=3,F605&gt;=3,G605&gt;=3),"Loyal Customers",AND(E605&lt;=2,F605&gt;=3),"At Risk",AND(E605&lt;=2,F605&lt;=2,G605&lt;=2),"Lost",AND(E605&gt;=4,F605&lt;=2),"New/Promising",TRUE,"Needs Attention")</f>
        <v>Champions</v>
      </c>
      <c r="I605" s="3" t="str">
        <f t="shared" si="13"/>
        <v>Active</v>
      </c>
      <c r="J605" s="3" t="str">
        <f>_xlfn.XLOOKUP(A605,'Country_Lookup'!$D:$D,'Country_Lookup'!$E:$E)</f>
        <v>United Kingdom</v>
      </c>
    </row>
    <row r="606" spans="1:10" x14ac:dyDescent="0.3">
      <c r="A606">
        <v>12952</v>
      </c>
      <c r="B606">
        <v>5</v>
      </c>
      <c r="C606">
        <v>4</v>
      </c>
      <c r="D606">
        <v>1387.7899999999977</v>
      </c>
      <c r="E606" cm="1">
        <f t="array" ref="E606">_xlfn.IFS(B606&lt;=PERCENTILE($B$3:$B$5882,0.2),5,B606&lt;=PERCENTILE($B$3:$B$5882,0.4),4,B606&lt;=PERCENTILE($B$3:$B$5882,0.6),3,B606&lt;=PERCENTILE($B$3:$B$5882,0.8),2,TRUE,1)</f>
        <v>5</v>
      </c>
      <c r="F606" cm="1">
        <f t="array" ref="F606">_xlfn.IFS(C606&lt;=PERCENTILE($C$3:$C$5882,0.2),1,C606&lt;=PERCENTILE($C$3:$C$5882,0.4),2,C606&lt;=PERCENTILE($C$3:$C$5882,0.6),3,C606&lt;=PERCENTILE($C$3:$C$5882,0.8),4,TRUE,5)</f>
        <v>3</v>
      </c>
      <c r="G606" cm="1">
        <f t="array" ref="G606">_xlfn.IFS(D606&lt;=PERCENTILE($D$3:$D$5882,0.2),1,D606&lt;=PERCENTILE($D$3:$D$5882,0.4),2,D606&lt;=PERCENTILE($D$3:$D$5882,0.6),3,D606&lt;=PERCENTILE($D$3:$D$5882,0.8),4,TRUE,5)</f>
        <v>4</v>
      </c>
      <c r="H606" s="3" t="str" cm="1">
        <f t="array" ref="H606">_xlfn.IFS(AND(E606&gt;=4,F606&gt;=4,G606&gt;=4),"Champions",AND(E606&gt;=3,F606&gt;=3,G606&gt;=3),"Loyal Customers",AND(E606&lt;=2,F606&gt;=3),"At Risk",AND(E606&lt;=2,F606&lt;=2,G606&lt;=2),"Lost",AND(E606&gt;=4,F606&lt;=2),"New/Promising",TRUE,"Needs Attention")</f>
        <v>Loyal Customers</v>
      </c>
      <c r="I606" s="3" t="str">
        <f t="shared" si="13"/>
        <v>Active</v>
      </c>
      <c r="J606" s="3" t="str">
        <f>_xlfn.XLOOKUP(A606,'Country_Lookup'!$D:$D,'Country_Lookup'!$E:$E)</f>
        <v>United Kingdom</v>
      </c>
    </row>
    <row r="607" spans="1:10" x14ac:dyDescent="0.3">
      <c r="A607">
        <v>12953</v>
      </c>
      <c r="B607">
        <v>9</v>
      </c>
      <c r="C607">
        <v>2</v>
      </c>
      <c r="D607">
        <v>828.81000000000006</v>
      </c>
      <c r="E607" cm="1">
        <f t="array" ref="E607">_xlfn.IFS(B607&lt;=PERCENTILE($B$3:$B$5882,0.2),5,B607&lt;=PERCENTILE($B$3:$B$5882,0.4),4,B607&lt;=PERCENTILE($B$3:$B$5882,0.6),3,B607&lt;=PERCENTILE($B$3:$B$5882,0.8),2,TRUE,1)</f>
        <v>5</v>
      </c>
      <c r="F607" cm="1">
        <f t="array" ref="F607">_xlfn.IFS(C607&lt;=PERCENTILE($C$3:$C$5882,0.2),1,C607&lt;=PERCENTILE($C$3:$C$5882,0.4),2,C607&lt;=PERCENTILE($C$3:$C$5882,0.6),3,C607&lt;=PERCENTILE($C$3:$C$5882,0.8),4,TRUE,5)</f>
        <v>2</v>
      </c>
      <c r="G607" cm="1">
        <f t="array" ref="G607">_xlfn.IFS(D607&lt;=PERCENTILE($D$3:$D$5882,0.2),1,D607&lt;=PERCENTILE($D$3:$D$5882,0.4),2,D607&lt;=PERCENTILE($D$3:$D$5882,0.6),3,D607&lt;=PERCENTILE($D$3:$D$5882,0.8),4,TRUE,5)</f>
        <v>3</v>
      </c>
      <c r="H607" s="3" t="str" cm="1">
        <f t="array" ref="H607">_xlfn.IFS(AND(E607&gt;=4,F607&gt;=4,G607&gt;=4),"Champions",AND(E607&gt;=3,F607&gt;=3,G607&gt;=3),"Loyal Customers",AND(E607&lt;=2,F607&gt;=3),"At Risk",AND(E607&lt;=2,F607&lt;=2,G607&lt;=2),"Lost",AND(E607&gt;=4,F607&lt;=2),"New/Promising",TRUE,"Needs Attention")</f>
        <v>New/Promising</v>
      </c>
      <c r="I607" s="3" t="str">
        <f t="shared" si="13"/>
        <v>Active</v>
      </c>
      <c r="J607" s="3" t="str">
        <f>_xlfn.XLOOKUP(A607,'Country_Lookup'!$D:$D,'Country_Lookup'!$E:$E)</f>
        <v>United Kingdom</v>
      </c>
    </row>
    <row r="608" spans="1:10" x14ac:dyDescent="0.3">
      <c r="A608">
        <v>12954</v>
      </c>
      <c r="B608">
        <v>638</v>
      </c>
      <c r="C608">
        <v>1</v>
      </c>
      <c r="D608">
        <v>162.45000000000002</v>
      </c>
      <c r="E608" cm="1">
        <f t="array" ref="E608">_xlfn.IFS(B608&lt;=PERCENTILE($B$3:$B$5882,0.2),5,B608&lt;=PERCENTILE($B$3:$B$5882,0.4),4,B608&lt;=PERCENTILE($B$3:$B$5882,0.6),3,B608&lt;=PERCENTILE($B$3:$B$5882,0.8),2,TRUE,1)</f>
        <v>1</v>
      </c>
      <c r="F608" cm="1">
        <f t="array" ref="F608">_xlfn.IFS(C608&lt;=PERCENTILE($C$3:$C$5882,0.2),1,C608&lt;=PERCENTILE($C$3:$C$5882,0.4),2,C608&lt;=PERCENTILE($C$3:$C$5882,0.6),3,C608&lt;=PERCENTILE($C$3:$C$5882,0.8),4,TRUE,5)</f>
        <v>1</v>
      </c>
      <c r="G608" cm="1">
        <f t="array" ref="G608">_xlfn.IFS(D608&lt;=PERCENTILE($D$3:$D$5882,0.2),1,D608&lt;=PERCENTILE($D$3:$D$5882,0.4),2,D608&lt;=PERCENTILE($D$3:$D$5882,0.6),3,D608&lt;=PERCENTILE($D$3:$D$5882,0.8),4,TRUE,5)</f>
        <v>1</v>
      </c>
      <c r="H608" s="3" t="str" cm="1">
        <f t="array" ref="H608">_xlfn.IFS(AND(E608&gt;=4,F608&gt;=4,G608&gt;=4),"Champions",AND(E608&gt;=3,F608&gt;=3,G608&gt;=3),"Loyal Customers",AND(E608&lt;=2,F608&gt;=3),"At Risk",AND(E608&lt;=2,F608&lt;=2,G608&lt;=2),"Lost",AND(E608&gt;=4,F608&lt;=2),"New/Promising",TRUE,"Needs Attention")</f>
        <v>Lost</v>
      </c>
      <c r="I608" s="3" t="str">
        <f t="shared" si="13"/>
        <v>Churned</v>
      </c>
      <c r="J608" s="3" t="str">
        <f>_xlfn.XLOOKUP(A608,'Country_Lookup'!$D:$D,'Country_Lookup'!$E:$E)</f>
        <v>United Kingdom</v>
      </c>
    </row>
    <row r="609" spans="1:10" x14ac:dyDescent="0.3">
      <c r="A609">
        <v>12955</v>
      </c>
      <c r="B609">
        <v>1</v>
      </c>
      <c r="C609">
        <v>11</v>
      </c>
      <c r="D609">
        <v>4757.1600000000053</v>
      </c>
      <c r="E609" cm="1">
        <f t="array" ref="E609">_xlfn.IFS(B609&lt;=PERCENTILE($B$3:$B$5882,0.2),5,B609&lt;=PERCENTILE($B$3:$B$5882,0.4),4,B609&lt;=PERCENTILE($B$3:$B$5882,0.6),3,B609&lt;=PERCENTILE($B$3:$B$5882,0.8),2,TRUE,1)</f>
        <v>5</v>
      </c>
      <c r="F609" cm="1">
        <f t="array" ref="F609">_xlfn.IFS(C609&lt;=PERCENTILE($C$3:$C$5882,0.2),1,C609&lt;=PERCENTILE($C$3:$C$5882,0.4),2,C609&lt;=PERCENTILE($C$3:$C$5882,0.6),3,C609&lt;=PERCENTILE($C$3:$C$5882,0.8),4,TRUE,5)</f>
        <v>5</v>
      </c>
      <c r="G609" cm="1">
        <f t="array" ref="G609">_xlfn.IFS(D609&lt;=PERCENTILE($D$3:$D$5882,0.2),1,D609&lt;=PERCENTILE($D$3:$D$5882,0.4),2,D609&lt;=PERCENTILE($D$3:$D$5882,0.6),3,D609&lt;=PERCENTILE($D$3:$D$5882,0.8),4,TRUE,5)</f>
        <v>5</v>
      </c>
      <c r="H609" s="3" t="str" cm="1">
        <f t="array" ref="H609">_xlfn.IFS(AND(E609&gt;=4,F609&gt;=4,G609&gt;=4),"Champions",AND(E609&gt;=3,F609&gt;=3,G609&gt;=3),"Loyal Customers",AND(E609&lt;=2,F609&gt;=3),"At Risk",AND(E609&lt;=2,F609&lt;=2,G609&lt;=2),"Lost",AND(E609&gt;=4,F609&lt;=2),"New/Promising",TRUE,"Needs Attention")</f>
        <v>Champions</v>
      </c>
      <c r="I609" s="3" t="str">
        <f t="shared" si="13"/>
        <v>Active</v>
      </c>
      <c r="J609" s="3" t="str">
        <f>_xlfn.XLOOKUP(A609,'Country_Lookup'!$D:$D,'Country_Lookup'!$E:$E)</f>
        <v>United Kingdom</v>
      </c>
    </row>
    <row r="610" spans="1:10" x14ac:dyDescent="0.3">
      <c r="A610">
        <v>12956</v>
      </c>
      <c r="B610">
        <v>306</v>
      </c>
      <c r="C610">
        <v>4</v>
      </c>
      <c r="D610">
        <v>521.88999999999965</v>
      </c>
      <c r="E610" cm="1">
        <f t="array" ref="E610">_xlfn.IFS(B610&lt;=PERCENTILE($B$3:$B$5882,0.2),5,B610&lt;=PERCENTILE($B$3:$B$5882,0.4),4,B610&lt;=PERCENTILE($B$3:$B$5882,0.6),3,B610&lt;=PERCENTILE($B$3:$B$5882,0.8),2,TRUE,1)</f>
        <v>2</v>
      </c>
      <c r="F610" cm="1">
        <f t="array" ref="F610">_xlfn.IFS(C610&lt;=PERCENTILE($C$3:$C$5882,0.2),1,C610&lt;=PERCENTILE($C$3:$C$5882,0.4),2,C610&lt;=PERCENTILE($C$3:$C$5882,0.6),3,C610&lt;=PERCENTILE($C$3:$C$5882,0.8),4,TRUE,5)</f>
        <v>3</v>
      </c>
      <c r="G610" cm="1">
        <f t="array" ref="G610">_xlfn.IFS(D610&lt;=PERCENTILE($D$3:$D$5882,0.2),1,D610&lt;=PERCENTILE($D$3:$D$5882,0.4),2,D610&lt;=PERCENTILE($D$3:$D$5882,0.6),3,D610&lt;=PERCENTILE($D$3:$D$5882,0.8),4,TRUE,5)</f>
        <v>2</v>
      </c>
      <c r="H610" s="3" t="str" cm="1">
        <f t="array" ref="H610">_xlfn.IFS(AND(E610&gt;=4,F610&gt;=4,G610&gt;=4),"Champions",AND(E610&gt;=3,F610&gt;=3,G610&gt;=3),"Loyal Customers",AND(E610&lt;=2,F610&gt;=3),"At Risk",AND(E610&lt;=2,F610&lt;=2,G610&lt;=2),"Lost",AND(E610&gt;=4,F610&lt;=2),"New/Promising",TRUE,"Needs Attention")</f>
        <v>At Risk</v>
      </c>
      <c r="I610" s="3" t="str">
        <f t="shared" si="13"/>
        <v>Churned</v>
      </c>
      <c r="J610" s="3" t="str">
        <f>_xlfn.XLOOKUP(A610,'Country_Lookup'!$D:$D,'Country_Lookup'!$E:$E)</f>
        <v>United Kingdom</v>
      </c>
    </row>
    <row r="611" spans="1:10" x14ac:dyDescent="0.3">
      <c r="A611">
        <v>12957</v>
      </c>
      <c r="B611">
        <v>9</v>
      </c>
      <c r="C611">
        <v>13</v>
      </c>
      <c r="D611">
        <v>8706.9700000000885</v>
      </c>
      <c r="E611" cm="1">
        <f t="array" ref="E611">_xlfn.IFS(B611&lt;=PERCENTILE($B$3:$B$5882,0.2),5,B611&lt;=PERCENTILE($B$3:$B$5882,0.4),4,B611&lt;=PERCENTILE($B$3:$B$5882,0.6),3,B611&lt;=PERCENTILE($B$3:$B$5882,0.8),2,TRUE,1)</f>
        <v>5</v>
      </c>
      <c r="F611" cm="1">
        <f t="array" ref="F611">_xlfn.IFS(C611&lt;=PERCENTILE($C$3:$C$5882,0.2),1,C611&lt;=PERCENTILE($C$3:$C$5882,0.4),2,C611&lt;=PERCENTILE($C$3:$C$5882,0.6),3,C611&lt;=PERCENTILE($C$3:$C$5882,0.8),4,TRUE,5)</f>
        <v>5</v>
      </c>
      <c r="G611" cm="1">
        <f t="array" ref="G611">_xlfn.IFS(D611&lt;=PERCENTILE($D$3:$D$5882,0.2),1,D611&lt;=PERCENTILE($D$3:$D$5882,0.4),2,D611&lt;=PERCENTILE($D$3:$D$5882,0.6),3,D611&lt;=PERCENTILE($D$3:$D$5882,0.8),4,TRUE,5)</f>
        <v>5</v>
      </c>
      <c r="H611" s="3" t="str" cm="1">
        <f t="array" ref="H611">_xlfn.IFS(AND(E611&gt;=4,F611&gt;=4,G611&gt;=4),"Champions",AND(E611&gt;=3,F611&gt;=3,G611&gt;=3),"Loyal Customers",AND(E611&lt;=2,F611&gt;=3),"At Risk",AND(E611&lt;=2,F611&lt;=2,G611&lt;=2),"Lost",AND(E611&gt;=4,F611&lt;=2),"New/Promising",TRUE,"Needs Attention")</f>
        <v>Champions</v>
      </c>
      <c r="I611" s="3" t="str">
        <f t="shared" si="13"/>
        <v>Active</v>
      </c>
      <c r="J611" s="3" t="str">
        <f>_xlfn.XLOOKUP(A611,'Country_Lookup'!$D:$D,'Country_Lookup'!$E:$E)</f>
        <v>United Kingdom</v>
      </c>
    </row>
    <row r="612" spans="1:10" x14ac:dyDescent="0.3">
      <c r="A612">
        <v>12958</v>
      </c>
      <c r="B612">
        <v>400</v>
      </c>
      <c r="C612">
        <v>2</v>
      </c>
      <c r="D612">
        <v>539.49000000000069</v>
      </c>
      <c r="E612" cm="1">
        <f t="array" ref="E612">_xlfn.IFS(B612&lt;=PERCENTILE($B$3:$B$5882,0.2),5,B612&lt;=PERCENTILE($B$3:$B$5882,0.4),4,B612&lt;=PERCENTILE($B$3:$B$5882,0.6),3,B612&lt;=PERCENTILE($B$3:$B$5882,0.8),2,TRUE,1)</f>
        <v>2</v>
      </c>
      <c r="F612" cm="1">
        <f t="array" ref="F612">_xlfn.IFS(C612&lt;=PERCENTILE($C$3:$C$5882,0.2),1,C612&lt;=PERCENTILE($C$3:$C$5882,0.4),2,C612&lt;=PERCENTILE($C$3:$C$5882,0.6),3,C612&lt;=PERCENTILE($C$3:$C$5882,0.8),4,TRUE,5)</f>
        <v>2</v>
      </c>
      <c r="G612" cm="1">
        <f t="array" ref="G612">_xlfn.IFS(D612&lt;=PERCENTILE($D$3:$D$5882,0.2),1,D612&lt;=PERCENTILE($D$3:$D$5882,0.4),2,D612&lt;=PERCENTILE($D$3:$D$5882,0.6),3,D612&lt;=PERCENTILE($D$3:$D$5882,0.8),4,TRUE,5)</f>
        <v>2</v>
      </c>
      <c r="H612" s="3" t="str" cm="1">
        <f t="array" ref="H612">_xlfn.IFS(AND(E612&gt;=4,F612&gt;=4,G612&gt;=4),"Champions",AND(E612&gt;=3,F612&gt;=3,G612&gt;=3),"Loyal Customers",AND(E612&lt;=2,F612&gt;=3),"At Risk",AND(E612&lt;=2,F612&lt;=2,G612&lt;=2),"Lost",AND(E612&gt;=4,F612&lt;=2),"New/Promising",TRUE,"Needs Attention")</f>
        <v>Lost</v>
      </c>
      <c r="I612" s="3" t="str">
        <f t="shared" si="13"/>
        <v>Churned</v>
      </c>
      <c r="J612" s="3" t="str">
        <f>_xlfn.XLOOKUP(A612,'Country_Lookup'!$D:$D,'Country_Lookup'!$E:$E)</f>
        <v>United Kingdom</v>
      </c>
    </row>
    <row r="613" spans="1:10" x14ac:dyDescent="0.3">
      <c r="A613">
        <v>12959</v>
      </c>
      <c r="B613">
        <v>484</v>
      </c>
      <c r="C613">
        <v>1</v>
      </c>
      <c r="D613">
        <v>150.95000000000002</v>
      </c>
      <c r="E613" cm="1">
        <f t="array" ref="E613">_xlfn.IFS(B613&lt;=PERCENTILE($B$3:$B$5882,0.2),5,B613&lt;=PERCENTILE($B$3:$B$5882,0.4),4,B613&lt;=PERCENTILE($B$3:$B$5882,0.6),3,B613&lt;=PERCENTILE($B$3:$B$5882,0.8),2,TRUE,1)</f>
        <v>1</v>
      </c>
      <c r="F613" cm="1">
        <f t="array" ref="F613">_xlfn.IFS(C613&lt;=PERCENTILE($C$3:$C$5882,0.2),1,C613&lt;=PERCENTILE($C$3:$C$5882,0.4),2,C613&lt;=PERCENTILE($C$3:$C$5882,0.6),3,C613&lt;=PERCENTILE($C$3:$C$5882,0.8),4,TRUE,5)</f>
        <v>1</v>
      </c>
      <c r="G613" cm="1">
        <f t="array" ref="G613">_xlfn.IFS(D613&lt;=PERCENTILE($D$3:$D$5882,0.2),1,D613&lt;=PERCENTILE($D$3:$D$5882,0.4),2,D613&lt;=PERCENTILE($D$3:$D$5882,0.6),3,D613&lt;=PERCENTILE($D$3:$D$5882,0.8),4,TRUE,5)</f>
        <v>1</v>
      </c>
      <c r="H613" s="3" t="str" cm="1">
        <f t="array" ref="H613">_xlfn.IFS(AND(E613&gt;=4,F613&gt;=4,G613&gt;=4),"Champions",AND(E613&gt;=3,F613&gt;=3,G613&gt;=3),"Loyal Customers",AND(E613&lt;=2,F613&gt;=3),"At Risk",AND(E613&lt;=2,F613&lt;=2,G613&lt;=2),"Lost",AND(E613&gt;=4,F613&lt;=2),"New/Promising",TRUE,"Needs Attention")</f>
        <v>Lost</v>
      </c>
      <c r="I613" s="3" t="str">
        <f t="shared" si="13"/>
        <v>Churned</v>
      </c>
      <c r="J613" s="3" t="str">
        <f>_xlfn.XLOOKUP(A613,'Country_Lookup'!$D:$D,'Country_Lookup'!$E:$E)</f>
        <v>United Kingdom</v>
      </c>
    </row>
    <row r="614" spans="1:10" x14ac:dyDescent="0.3">
      <c r="A614">
        <v>12960</v>
      </c>
      <c r="B614">
        <v>413</v>
      </c>
      <c r="C614">
        <v>4</v>
      </c>
      <c r="D614">
        <v>1322.070000000002</v>
      </c>
      <c r="E614" cm="1">
        <f t="array" ref="E614">_xlfn.IFS(B614&lt;=PERCENTILE($B$3:$B$5882,0.2),5,B614&lt;=PERCENTILE($B$3:$B$5882,0.4),4,B614&lt;=PERCENTILE($B$3:$B$5882,0.6),3,B614&lt;=PERCENTILE($B$3:$B$5882,0.8),2,TRUE,1)</f>
        <v>1</v>
      </c>
      <c r="F614" cm="1">
        <f t="array" ref="F614">_xlfn.IFS(C614&lt;=PERCENTILE($C$3:$C$5882,0.2),1,C614&lt;=PERCENTILE($C$3:$C$5882,0.4),2,C614&lt;=PERCENTILE($C$3:$C$5882,0.6),3,C614&lt;=PERCENTILE($C$3:$C$5882,0.8),4,TRUE,5)</f>
        <v>3</v>
      </c>
      <c r="G614" cm="1">
        <f t="array" ref="G614">_xlfn.IFS(D614&lt;=PERCENTILE($D$3:$D$5882,0.2),1,D614&lt;=PERCENTILE($D$3:$D$5882,0.4),2,D614&lt;=PERCENTILE($D$3:$D$5882,0.6),3,D614&lt;=PERCENTILE($D$3:$D$5882,0.8),4,TRUE,5)</f>
        <v>4</v>
      </c>
      <c r="H614" s="3" t="str" cm="1">
        <f t="array" ref="H614">_xlfn.IFS(AND(E614&gt;=4,F614&gt;=4,G614&gt;=4),"Champions",AND(E614&gt;=3,F614&gt;=3,G614&gt;=3),"Loyal Customers",AND(E614&lt;=2,F614&gt;=3),"At Risk",AND(E614&lt;=2,F614&lt;=2,G614&lt;=2),"Lost",AND(E614&gt;=4,F614&lt;=2),"New/Promising",TRUE,"Needs Attention")</f>
        <v>At Risk</v>
      </c>
      <c r="I614" s="3" t="str">
        <f t="shared" si="13"/>
        <v>Churned</v>
      </c>
      <c r="J614" s="3" t="str">
        <f>_xlfn.XLOOKUP(A614,'Country_Lookup'!$D:$D,'Country_Lookup'!$E:$E)</f>
        <v>United Kingdom</v>
      </c>
    </row>
    <row r="615" spans="1:10" x14ac:dyDescent="0.3">
      <c r="A615">
        <v>12961</v>
      </c>
      <c r="B615">
        <v>379</v>
      </c>
      <c r="C615">
        <v>1</v>
      </c>
      <c r="D615">
        <v>211.98999999999995</v>
      </c>
      <c r="E615" cm="1">
        <f t="array" ref="E615">_xlfn.IFS(B615&lt;=PERCENTILE($B$3:$B$5882,0.2),5,B615&lt;=PERCENTILE($B$3:$B$5882,0.4),4,B615&lt;=PERCENTILE($B$3:$B$5882,0.6),3,B615&lt;=PERCENTILE($B$3:$B$5882,0.8),2,TRUE,1)</f>
        <v>2</v>
      </c>
      <c r="F615" cm="1">
        <f t="array" ref="F615">_xlfn.IFS(C615&lt;=PERCENTILE($C$3:$C$5882,0.2),1,C615&lt;=PERCENTILE($C$3:$C$5882,0.4),2,C615&lt;=PERCENTILE($C$3:$C$5882,0.6),3,C615&lt;=PERCENTILE($C$3:$C$5882,0.8),4,TRUE,5)</f>
        <v>1</v>
      </c>
      <c r="G615" cm="1">
        <f t="array" ref="G615">_xlfn.IFS(D615&lt;=PERCENTILE($D$3:$D$5882,0.2),1,D615&lt;=PERCENTILE($D$3:$D$5882,0.4),2,D615&lt;=PERCENTILE($D$3:$D$5882,0.6),3,D615&lt;=PERCENTILE($D$3:$D$5882,0.8),4,TRUE,5)</f>
        <v>1</v>
      </c>
      <c r="H615" s="3" t="str" cm="1">
        <f t="array" ref="H615">_xlfn.IFS(AND(E615&gt;=4,F615&gt;=4,G615&gt;=4),"Champions",AND(E615&gt;=3,F615&gt;=3,G615&gt;=3),"Loyal Customers",AND(E615&lt;=2,F615&gt;=3),"At Risk",AND(E615&lt;=2,F615&lt;=2,G615&lt;=2),"Lost",AND(E615&gt;=4,F615&lt;=2),"New/Promising",TRUE,"Needs Attention")</f>
        <v>Lost</v>
      </c>
      <c r="I615" s="3" t="str">
        <f t="shared" si="13"/>
        <v>Churned</v>
      </c>
      <c r="J615" s="3" t="str">
        <f>_xlfn.XLOOKUP(A615,'Country_Lookup'!$D:$D,'Country_Lookup'!$E:$E)</f>
        <v>United Kingdom</v>
      </c>
    </row>
    <row r="616" spans="1:10" x14ac:dyDescent="0.3">
      <c r="A616">
        <v>12962</v>
      </c>
      <c r="B616">
        <v>7</v>
      </c>
      <c r="C616">
        <v>2</v>
      </c>
      <c r="D616">
        <v>266.38999999999993</v>
      </c>
      <c r="E616" cm="1">
        <f t="array" ref="E616">_xlfn.IFS(B616&lt;=PERCENTILE($B$3:$B$5882,0.2),5,B616&lt;=PERCENTILE($B$3:$B$5882,0.4),4,B616&lt;=PERCENTILE($B$3:$B$5882,0.6),3,B616&lt;=PERCENTILE($B$3:$B$5882,0.8),2,TRUE,1)</f>
        <v>5</v>
      </c>
      <c r="F616" cm="1">
        <f t="array" ref="F616">_xlfn.IFS(C616&lt;=PERCENTILE($C$3:$C$5882,0.2),1,C616&lt;=PERCENTILE($C$3:$C$5882,0.4),2,C616&lt;=PERCENTILE($C$3:$C$5882,0.6),3,C616&lt;=PERCENTILE($C$3:$C$5882,0.8),4,TRUE,5)</f>
        <v>2</v>
      </c>
      <c r="G616" cm="1">
        <f t="array" ref="G616">_xlfn.IFS(D616&lt;=PERCENTILE($D$3:$D$5882,0.2),1,D616&lt;=PERCENTILE($D$3:$D$5882,0.4),2,D616&lt;=PERCENTILE($D$3:$D$5882,0.6),3,D616&lt;=PERCENTILE($D$3:$D$5882,0.8),4,TRUE,5)</f>
        <v>1</v>
      </c>
      <c r="H616" s="3" t="str" cm="1">
        <f t="array" ref="H616">_xlfn.IFS(AND(E616&gt;=4,F616&gt;=4,G616&gt;=4),"Champions",AND(E616&gt;=3,F616&gt;=3,G616&gt;=3),"Loyal Customers",AND(E616&lt;=2,F616&gt;=3),"At Risk",AND(E616&lt;=2,F616&lt;=2,G616&lt;=2),"Lost",AND(E616&gt;=4,F616&lt;=2),"New/Promising",TRUE,"Needs Attention")</f>
        <v>New/Promising</v>
      </c>
      <c r="I616" s="3" t="str">
        <f t="shared" si="13"/>
        <v>Active</v>
      </c>
      <c r="J616" s="3" t="str">
        <f>_xlfn.XLOOKUP(A616,'Country_Lookup'!$D:$D,'Country_Lookup'!$E:$E)</f>
        <v>United Kingdom</v>
      </c>
    </row>
    <row r="617" spans="1:10" x14ac:dyDescent="0.3">
      <c r="A617">
        <v>12963</v>
      </c>
      <c r="B617">
        <v>8</v>
      </c>
      <c r="C617">
        <v>12</v>
      </c>
      <c r="D617">
        <v>3601.5900000000011</v>
      </c>
      <c r="E617" cm="1">
        <f t="array" ref="E617">_xlfn.IFS(B617&lt;=PERCENTILE($B$3:$B$5882,0.2),5,B617&lt;=PERCENTILE($B$3:$B$5882,0.4),4,B617&lt;=PERCENTILE($B$3:$B$5882,0.6),3,B617&lt;=PERCENTILE($B$3:$B$5882,0.8),2,TRUE,1)</f>
        <v>5</v>
      </c>
      <c r="F617" cm="1">
        <f t="array" ref="F617">_xlfn.IFS(C617&lt;=PERCENTILE($C$3:$C$5882,0.2),1,C617&lt;=PERCENTILE($C$3:$C$5882,0.4),2,C617&lt;=PERCENTILE($C$3:$C$5882,0.6),3,C617&lt;=PERCENTILE($C$3:$C$5882,0.8),4,TRUE,5)</f>
        <v>5</v>
      </c>
      <c r="G617" cm="1">
        <f t="array" ref="G617">_xlfn.IFS(D617&lt;=PERCENTILE($D$3:$D$5882,0.2),1,D617&lt;=PERCENTILE($D$3:$D$5882,0.4),2,D617&lt;=PERCENTILE($D$3:$D$5882,0.6),3,D617&lt;=PERCENTILE($D$3:$D$5882,0.8),4,TRUE,5)</f>
        <v>5</v>
      </c>
      <c r="H617" s="3" t="str" cm="1">
        <f t="array" ref="H617">_xlfn.IFS(AND(E617&gt;=4,F617&gt;=4,G617&gt;=4),"Champions",AND(E617&gt;=3,F617&gt;=3,G617&gt;=3),"Loyal Customers",AND(E617&lt;=2,F617&gt;=3),"At Risk",AND(E617&lt;=2,F617&lt;=2,G617&lt;=2),"Lost",AND(E617&gt;=4,F617&lt;=2),"New/Promising",TRUE,"Needs Attention")</f>
        <v>Champions</v>
      </c>
      <c r="I617" s="3" t="str">
        <f t="shared" si="13"/>
        <v>Active</v>
      </c>
      <c r="J617" s="3" t="str">
        <f>_xlfn.XLOOKUP(A617,'Country_Lookup'!$D:$D,'Country_Lookup'!$E:$E)</f>
        <v>United Kingdom</v>
      </c>
    </row>
    <row r="618" spans="1:10" x14ac:dyDescent="0.3">
      <c r="A618">
        <v>12964</v>
      </c>
      <c r="B618">
        <v>437</v>
      </c>
      <c r="C618">
        <v>1</v>
      </c>
      <c r="D618">
        <v>132.24000000000012</v>
      </c>
      <c r="E618" cm="1">
        <f t="array" ref="E618">_xlfn.IFS(B618&lt;=PERCENTILE($B$3:$B$5882,0.2),5,B618&lt;=PERCENTILE($B$3:$B$5882,0.4),4,B618&lt;=PERCENTILE($B$3:$B$5882,0.6),3,B618&lt;=PERCENTILE($B$3:$B$5882,0.8),2,TRUE,1)</f>
        <v>1</v>
      </c>
      <c r="F618" cm="1">
        <f t="array" ref="F618">_xlfn.IFS(C618&lt;=PERCENTILE($C$3:$C$5882,0.2),1,C618&lt;=PERCENTILE($C$3:$C$5882,0.4),2,C618&lt;=PERCENTILE($C$3:$C$5882,0.6),3,C618&lt;=PERCENTILE($C$3:$C$5882,0.8),4,TRUE,5)</f>
        <v>1</v>
      </c>
      <c r="G618" cm="1">
        <f t="array" ref="G618">_xlfn.IFS(D618&lt;=PERCENTILE($D$3:$D$5882,0.2),1,D618&lt;=PERCENTILE($D$3:$D$5882,0.4),2,D618&lt;=PERCENTILE($D$3:$D$5882,0.6),3,D618&lt;=PERCENTILE($D$3:$D$5882,0.8),4,TRUE,5)</f>
        <v>1</v>
      </c>
      <c r="H618" s="3" t="str" cm="1">
        <f t="array" ref="H618">_xlfn.IFS(AND(E618&gt;=4,F618&gt;=4,G618&gt;=4),"Champions",AND(E618&gt;=3,F618&gt;=3,G618&gt;=3),"Loyal Customers",AND(E618&lt;=2,F618&gt;=3),"At Risk",AND(E618&lt;=2,F618&lt;=2,G618&lt;=2),"Lost",AND(E618&gt;=4,F618&lt;=2),"New/Promising",TRUE,"Needs Attention")</f>
        <v>Lost</v>
      </c>
      <c r="I618" s="3" t="str">
        <f t="shared" si="13"/>
        <v>Churned</v>
      </c>
      <c r="J618" s="3" t="str">
        <f>_xlfn.XLOOKUP(A618,'Country_Lookup'!$D:$D,'Country_Lookup'!$E:$E)</f>
        <v>United Kingdom</v>
      </c>
    </row>
    <row r="619" spans="1:10" x14ac:dyDescent="0.3">
      <c r="A619">
        <v>12965</v>
      </c>
      <c r="B619">
        <v>89</v>
      </c>
      <c r="C619">
        <v>1</v>
      </c>
      <c r="D619">
        <v>771.90999999999917</v>
      </c>
      <c r="E619" cm="1">
        <f t="array" ref="E619">_xlfn.IFS(B619&lt;=PERCENTILE($B$3:$B$5882,0.2),5,B619&lt;=PERCENTILE($B$3:$B$5882,0.4),4,B619&lt;=PERCENTILE($B$3:$B$5882,0.6),3,B619&lt;=PERCENTILE($B$3:$B$5882,0.8),2,TRUE,1)</f>
        <v>3</v>
      </c>
      <c r="F619" cm="1">
        <f t="array" ref="F619">_xlfn.IFS(C619&lt;=PERCENTILE($C$3:$C$5882,0.2),1,C619&lt;=PERCENTILE($C$3:$C$5882,0.4),2,C619&lt;=PERCENTILE($C$3:$C$5882,0.6),3,C619&lt;=PERCENTILE($C$3:$C$5882,0.8),4,TRUE,5)</f>
        <v>1</v>
      </c>
      <c r="G619" cm="1">
        <f t="array" ref="G619">_xlfn.IFS(D619&lt;=PERCENTILE($D$3:$D$5882,0.2),1,D619&lt;=PERCENTILE($D$3:$D$5882,0.4),2,D619&lt;=PERCENTILE($D$3:$D$5882,0.6),3,D619&lt;=PERCENTILE($D$3:$D$5882,0.8),4,TRUE,5)</f>
        <v>3</v>
      </c>
      <c r="H619" s="3" t="str" cm="1">
        <f t="array" ref="H619">_xlfn.IFS(AND(E619&gt;=4,F619&gt;=4,G619&gt;=4),"Champions",AND(E619&gt;=3,F619&gt;=3,G619&gt;=3),"Loyal Customers",AND(E619&lt;=2,F619&gt;=3),"At Risk",AND(E619&lt;=2,F619&lt;=2,G619&lt;=2),"Lost",AND(E619&gt;=4,F619&lt;=2),"New/Promising",TRUE,"Needs Attention")</f>
        <v>Needs Attention</v>
      </c>
      <c r="I619" s="3" t="str">
        <f t="shared" si="13"/>
        <v>Active</v>
      </c>
      <c r="J619" s="3" t="str">
        <f>_xlfn.XLOOKUP(A619,'Country_Lookup'!$D:$D,'Country_Lookup'!$E:$E)</f>
        <v>United Kingdom</v>
      </c>
    </row>
    <row r="620" spans="1:10" x14ac:dyDescent="0.3">
      <c r="A620">
        <v>12966</v>
      </c>
      <c r="B620">
        <v>9</v>
      </c>
      <c r="C620">
        <v>1</v>
      </c>
      <c r="D620">
        <v>160.18000000000004</v>
      </c>
      <c r="E620" cm="1">
        <f t="array" ref="E620">_xlfn.IFS(B620&lt;=PERCENTILE($B$3:$B$5882,0.2),5,B620&lt;=PERCENTILE($B$3:$B$5882,0.4),4,B620&lt;=PERCENTILE($B$3:$B$5882,0.6),3,B620&lt;=PERCENTILE($B$3:$B$5882,0.8),2,TRUE,1)</f>
        <v>5</v>
      </c>
      <c r="F620" cm="1">
        <f t="array" ref="F620">_xlfn.IFS(C620&lt;=PERCENTILE($C$3:$C$5882,0.2),1,C620&lt;=PERCENTILE($C$3:$C$5882,0.4),2,C620&lt;=PERCENTILE($C$3:$C$5882,0.6),3,C620&lt;=PERCENTILE($C$3:$C$5882,0.8),4,TRUE,5)</f>
        <v>1</v>
      </c>
      <c r="G620" cm="1">
        <f t="array" ref="G620">_xlfn.IFS(D620&lt;=PERCENTILE($D$3:$D$5882,0.2),1,D620&lt;=PERCENTILE($D$3:$D$5882,0.4),2,D620&lt;=PERCENTILE($D$3:$D$5882,0.6),3,D620&lt;=PERCENTILE($D$3:$D$5882,0.8),4,TRUE,5)</f>
        <v>1</v>
      </c>
      <c r="H620" s="3" t="str" cm="1">
        <f t="array" ref="H620">_xlfn.IFS(AND(E620&gt;=4,F620&gt;=4,G620&gt;=4),"Champions",AND(E620&gt;=3,F620&gt;=3,G620&gt;=3),"Loyal Customers",AND(E620&lt;=2,F620&gt;=3),"At Risk",AND(E620&lt;=2,F620&lt;=2,G620&lt;=2),"Lost",AND(E620&gt;=4,F620&lt;=2),"New/Promising",TRUE,"Needs Attention")</f>
        <v>New/Promising</v>
      </c>
      <c r="I620" s="3" t="str">
        <f t="shared" si="13"/>
        <v>Active</v>
      </c>
      <c r="J620" s="3" t="str">
        <f>_xlfn.XLOOKUP(A620,'Country_Lookup'!$D:$D,'Country_Lookup'!$E:$E)</f>
        <v>United Kingdom</v>
      </c>
    </row>
    <row r="621" spans="1:10" x14ac:dyDescent="0.3">
      <c r="A621">
        <v>12967</v>
      </c>
      <c r="B621">
        <v>358</v>
      </c>
      <c r="C621">
        <v>3</v>
      </c>
      <c r="D621">
        <v>4306.92</v>
      </c>
      <c r="E621" cm="1">
        <f t="array" ref="E621">_xlfn.IFS(B621&lt;=PERCENTILE($B$3:$B$5882,0.2),5,B621&lt;=PERCENTILE($B$3:$B$5882,0.4),4,B621&lt;=PERCENTILE($B$3:$B$5882,0.6),3,B621&lt;=PERCENTILE($B$3:$B$5882,0.8),2,TRUE,1)</f>
        <v>2</v>
      </c>
      <c r="F621" cm="1">
        <f t="array" ref="F621">_xlfn.IFS(C621&lt;=PERCENTILE($C$3:$C$5882,0.2),1,C621&lt;=PERCENTILE($C$3:$C$5882,0.4),2,C621&lt;=PERCENTILE($C$3:$C$5882,0.6),3,C621&lt;=PERCENTILE($C$3:$C$5882,0.8),4,TRUE,5)</f>
        <v>3</v>
      </c>
      <c r="G621" cm="1">
        <f t="array" ref="G621">_xlfn.IFS(D621&lt;=PERCENTILE($D$3:$D$5882,0.2),1,D621&lt;=PERCENTILE($D$3:$D$5882,0.4),2,D621&lt;=PERCENTILE($D$3:$D$5882,0.6),3,D621&lt;=PERCENTILE($D$3:$D$5882,0.8),4,TRUE,5)</f>
        <v>5</v>
      </c>
      <c r="H621" s="3" t="str" cm="1">
        <f t="array" ref="H621">_xlfn.IFS(AND(E621&gt;=4,F621&gt;=4,G621&gt;=4),"Champions",AND(E621&gt;=3,F621&gt;=3,G621&gt;=3),"Loyal Customers",AND(E621&lt;=2,F621&gt;=3),"At Risk",AND(E621&lt;=2,F621&lt;=2,G621&lt;=2),"Lost",AND(E621&gt;=4,F621&lt;=2),"New/Promising",TRUE,"Needs Attention")</f>
        <v>At Risk</v>
      </c>
      <c r="I621" s="3" t="str">
        <f t="shared" si="13"/>
        <v>Churned</v>
      </c>
      <c r="J621" s="3" t="str">
        <f>_xlfn.XLOOKUP(A621,'Country_Lookup'!$D:$D,'Country_Lookup'!$E:$E)</f>
        <v>United Kingdom</v>
      </c>
    </row>
    <row r="622" spans="1:10" x14ac:dyDescent="0.3">
      <c r="A622">
        <v>12968</v>
      </c>
      <c r="B622">
        <v>112</v>
      </c>
      <c r="C622">
        <v>1</v>
      </c>
      <c r="D622">
        <v>135.94999999999999</v>
      </c>
      <c r="E622" cm="1">
        <f t="array" ref="E622">_xlfn.IFS(B622&lt;=PERCENTILE($B$3:$B$5882,0.2),5,B622&lt;=PERCENTILE($B$3:$B$5882,0.4),4,B622&lt;=PERCENTILE($B$3:$B$5882,0.6),3,B622&lt;=PERCENTILE($B$3:$B$5882,0.8),2,TRUE,1)</f>
        <v>3</v>
      </c>
      <c r="F622" cm="1">
        <f t="array" ref="F622">_xlfn.IFS(C622&lt;=PERCENTILE($C$3:$C$5882,0.2),1,C622&lt;=PERCENTILE($C$3:$C$5882,0.4),2,C622&lt;=PERCENTILE($C$3:$C$5882,0.6),3,C622&lt;=PERCENTILE($C$3:$C$5882,0.8),4,TRUE,5)</f>
        <v>1</v>
      </c>
      <c r="G622" cm="1">
        <f t="array" ref="G622">_xlfn.IFS(D622&lt;=PERCENTILE($D$3:$D$5882,0.2),1,D622&lt;=PERCENTILE($D$3:$D$5882,0.4),2,D622&lt;=PERCENTILE($D$3:$D$5882,0.6),3,D622&lt;=PERCENTILE($D$3:$D$5882,0.8),4,TRUE,5)</f>
        <v>1</v>
      </c>
      <c r="H622" s="3" t="str" cm="1">
        <f t="array" ref="H622">_xlfn.IFS(AND(E622&gt;=4,F622&gt;=4,G622&gt;=4),"Champions",AND(E622&gt;=3,F622&gt;=3,G622&gt;=3),"Loyal Customers",AND(E622&lt;=2,F622&gt;=3),"At Risk",AND(E622&lt;=2,F622&lt;=2,G622&lt;=2),"Lost",AND(E622&gt;=4,F622&lt;=2),"New/Promising",TRUE,"Needs Attention")</f>
        <v>Needs Attention</v>
      </c>
      <c r="I622" s="3" t="str">
        <f t="shared" si="13"/>
        <v>Churned</v>
      </c>
      <c r="J622" s="3" t="str">
        <f>_xlfn.XLOOKUP(A622,'Country_Lookup'!$D:$D,'Country_Lookup'!$E:$E)</f>
        <v>United Kingdom</v>
      </c>
    </row>
    <row r="623" spans="1:10" x14ac:dyDescent="0.3">
      <c r="A623">
        <v>12969</v>
      </c>
      <c r="B623">
        <v>602</v>
      </c>
      <c r="C623">
        <v>1</v>
      </c>
      <c r="D623">
        <v>122.45</v>
      </c>
      <c r="E623" cm="1">
        <f t="array" ref="E623">_xlfn.IFS(B623&lt;=PERCENTILE($B$3:$B$5882,0.2),5,B623&lt;=PERCENTILE($B$3:$B$5882,0.4),4,B623&lt;=PERCENTILE($B$3:$B$5882,0.6),3,B623&lt;=PERCENTILE($B$3:$B$5882,0.8),2,TRUE,1)</f>
        <v>1</v>
      </c>
      <c r="F623" cm="1">
        <f t="array" ref="F623">_xlfn.IFS(C623&lt;=PERCENTILE($C$3:$C$5882,0.2),1,C623&lt;=PERCENTILE($C$3:$C$5882,0.4),2,C623&lt;=PERCENTILE($C$3:$C$5882,0.6),3,C623&lt;=PERCENTILE($C$3:$C$5882,0.8),4,TRUE,5)</f>
        <v>1</v>
      </c>
      <c r="G623" cm="1">
        <f t="array" ref="G623">_xlfn.IFS(D623&lt;=PERCENTILE($D$3:$D$5882,0.2),1,D623&lt;=PERCENTILE($D$3:$D$5882,0.4),2,D623&lt;=PERCENTILE($D$3:$D$5882,0.6),3,D623&lt;=PERCENTILE($D$3:$D$5882,0.8),4,TRUE,5)</f>
        <v>1</v>
      </c>
      <c r="H623" s="3" t="str" cm="1">
        <f t="array" ref="H623">_xlfn.IFS(AND(E623&gt;=4,F623&gt;=4,G623&gt;=4),"Champions",AND(E623&gt;=3,F623&gt;=3,G623&gt;=3),"Loyal Customers",AND(E623&lt;=2,F623&gt;=3),"At Risk",AND(E623&lt;=2,F623&lt;=2,G623&lt;=2),"Lost",AND(E623&gt;=4,F623&lt;=2),"New/Promising",TRUE,"Needs Attention")</f>
        <v>Lost</v>
      </c>
      <c r="I623" s="3" t="str">
        <f t="shared" si="13"/>
        <v>Churned</v>
      </c>
      <c r="J623" s="3" t="str">
        <f>_xlfn.XLOOKUP(A623,'Country_Lookup'!$D:$D,'Country_Lookup'!$E:$E)</f>
        <v>United Kingdom</v>
      </c>
    </row>
    <row r="624" spans="1:10" x14ac:dyDescent="0.3">
      <c r="A624">
        <v>12970</v>
      </c>
      <c r="B624">
        <v>7</v>
      </c>
      <c r="C624">
        <v>10</v>
      </c>
      <c r="D624">
        <v>1524.969999999985</v>
      </c>
      <c r="E624" cm="1">
        <f t="array" ref="E624">_xlfn.IFS(B624&lt;=PERCENTILE($B$3:$B$5882,0.2),5,B624&lt;=PERCENTILE($B$3:$B$5882,0.4),4,B624&lt;=PERCENTILE($B$3:$B$5882,0.6),3,B624&lt;=PERCENTILE($B$3:$B$5882,0.8),2,TRUE,1)</f>
        <v>5</v>
      </c>
      <c r="F624" cm="1">
        <f t="array" ref="F624">_xlfn.IFS(C624&lt;=PERCENTILE($C$3:$C$5882,0.2),1,C624&lt;=PERCENTILE($C$3:$C$5882,0.4),2,C624&lt;=PERCENTILE($C$3:$C$5882,0.6),3,C624&lt;=PERCENTILE($C$3:$C$5882,0.8),4,TRUE,5)</f>
        <v>5</v>
      </c>
      <c r="G624" cm="1">
        <f t="array" ref="G624">_xlfn.IFS(D624&lt;=PERCENTILE($D$3:$D$5882,0.2),1,D624&lt;=PERCENTILE($D$3:$D$5882,0.4),2,D624&lt;=PERCENTILE($D$3:$D$5882,0.6),3,D624&lt;=PERCENTILE($D$3:$D$5882,0.8),4,TRUE,5)</f>
        <v>4</v>
      </c>
      <c r="H624" s="3" t="str" cm="1">
        <f t="array" ref="H624">_xlfn.IFS(AND(E624&gt;=4,F624&gt;=4,G624&gt;=4),"Champions",AND(E624&gt;=3,F624&gt;=3,G624&gt;=3),"Loyal Customers",AND(E624&lt;=2,F624&gt;=3),"At Risk",AND(E624&lt;=2,F624&lt;=2,G624&lt;=2),"Lost",AND(E624&gt;=4,F624&lt;=2),"New/Promising",TRUE,"Needs Attention")</f>
        <v>Champions</v>
      </c>
      <c r="I624" s="3" t="str">
        <f t="shared" si="13"/>
        <v>Active</v>
      </c>
      <c r="J624" s="3" t="str">
        <f>_xlfn.XLOOKUP(A624,'Country_Lookup'!$D:$D,'Country_Lookup'!$E:$E)</f>
        <v>United Kingdom</v>
      </c>
    </row>
    <row r="625" spans="1:10" x14ac:dyDescent="0.3">
      <c r="A625">
        <v>12971</v>
      </c>
      <c r="B625">
        <v>3</v>
      </c>
      <c r="C625">
        <v>116</v>
      </c>
      <c r="D625">
        <v>15972.790000000035</v>
      </c>
      <c r="E625" cm="1">
        <f t="array" ref="E625">_xlfn.IFS(B625&lt;=PERCENTILE($B$3:$B$5882,0.2),5,B625&lt;=PERCENTILE($B$3:$B$5882,0.4),4,B625&lt;=PERCENTILE($B$3:$B$5882,0.6),3,B625&lt;=PERCENTILE($B$3:$B$5882,0.8),2,TRUE,1)</f>
        <v>5</v>
      </c>
      <c r="F625" cm="1">
        <f t="array" ref="F625">_xlfn.IFS(C625&lt;=PERCENTILE($C$3:$C$5882,0.2),1,C625&lt;=PERCENTILE($C$3:$C$5882,0.4),2,C625&lt;=PERCENTILE($C$3:$C$5882,0.6),3,C625&lt;=PERCENTILE($C$3:$C$5882,0.8),4,TRUE,5)</f>
        <v>5</v>
      </c>
      <c r="G625" cm="1">
        <f t="array" ref="G625">_xlfn.IFS(D625&lt;=PERCENTILE($D$3:$D$5882,0.2),1,D625&lt;=PERCENTILE($D$3:$D$5882,0.4),2,D625&lt;=PERCENTILE($D$3:$D$5882,0.6),3,D625&lt;=PERCENTILE($D$3:$D$5882,0.8),4,TRUE,5)</f>
        <v>5</v>
      </c>
      <c r="H625" s="3" t="str" cm="1">
        <f t="array" ref="H625">_xlfn.IFS(AND(E625&gt;=4,F625&gt;=4,G625&gt;=4),"Champions",AND(E625&gt;=3,F625&gt;=3,G625&gt;=3),"Loyal Customers",AND(E625&lt;=2,F625&gt;=3),"At Risk",AND(E625&lt;=2,F625&lt;=2,G625&lt;=2),"Lost",AND(E625&gt;=4,F625&lt;=2),"New/Promising",TRUE,"Needs Attention")</f>
        <v>Champions</v>
      </c>
      <c r="I625" s="3" t="str">
        <f t="shared" si="13"/>
        <v>Active</v>
      </c>
      <c r="J625" s="3" t="str">
        <f>_xlfn.XLOOKUP(A625,'Country_Lookup'!$D:$D,'Country_Lookup'!$E:$E)</f>
        <v>United Kingdom</v>
      </c>
    </row>
    <row r="626" spans="1:10" x14ac:dyDescent="0.3">
      <c r="A626">
        <v>12972</v>
      </c>
      <c r="B626">
        <v>413</v>
      </c>
      <c r="C626">
        <v>4</v>
      </c>
      <c r="D626">
        <v>1161.1999999999985</v>
      </c>
      <c r="E626" cm="1">
        <f t="array" ref="E626">_xlfn.IFS(B626&lt;=PERCENTILE($B$3:$B$5882,0.2),5,B626&lt;=PERCENTILE($B$3:$B$5882,0.4),4,B626&lt;=PERCENTILE($B$3:$B$5882,0.6),3,B626&lt;=PERCENTILE($B$3:$B$5882,0.8),2,TRUE,1)</f>
        <v>1</v>
      </c>
      <c r="F626" cm="1">
        <f t="array" ref="F626">_xlfn.IFS(C626&lt;=PERCENTILE($C$3:$C$5882,0.2),1,C626&lt;=PERCENTILE($C$3:$C$5882,0.4),2,C626&lt;=PERCENTILE($C$3:$C$5882,0.6),3,C626&lt;=PERCENTILE($C$3:$C$5882,0.8),4,TRUE,5)</f>
        <v>3</v>
      </c>
      <c r="G626" cm="1">
        <f t="array" ref="G626">_xlfn.IFS(D626&lt;=PERCENTILE($D$3:$D$5882,0.2),1,D626&lt;=PERCENTILE($D$3:$D$5882,0.4),2,D626&lt;=PERCENTILE($D$3:$D$5882,0.6),3,D626&lt;=PERCENTILE($D$3:$D$5882,0.8),4,TRUE,5)</f>
        <v>3</v>
      </c>
      <c r="H626" s="3" t="str" cm="1">
        <f t="array" ref="H626">_xlfn.IFS(AND(E626&gt;=4,F626&gt;=4,G626&gt;=4),"Champions",AND(E626&gt;=3,F626&gt;=3,G626&gt;=3),"Loyal Customers",AND(E626&lt;=2,F626&gt;=3),"At Risk",AND(E626&lt;=2,F626&lt;=2,G626&lt;=2),"Lost",AND(E626&gt;=4,F626&lt;=2),"New/Promising",TRUE,"Needs Attention")</f>
        <v>At Risk</v>
      </c>
      <c r="I626" s="3" t="str">
        <f t="shared" si="13"/>
        <v>Churned</v>
      </c>
      <c r="J626" s="3" t="str">
        <f>_xlfn.XLOOKUP(A626,'Country_Lookup'!$D:$D,'Country_Lookup'!$E:$E)</f>
        <v>United Kingdom</v>
      </c>
    </row>
    <row r="627" spans="1:10" x14ac:dyDescent="0.3">
      <c r="A627">
        <v>12973</v>
      </c>
      <c r="B627">
        <v>413</v>
      </c>
      <c r="C627">
        <v>1</v>
      </c>
      <c r="D627">
        <v>385.55000000000013</v>
      </c>
      <c r="E627" cm="1">
        <f t="array" ref="E627">_xlfn.IFS(B627&lt;=PERCENTILE($B$3:$B$5882,0.2),5,B627&lt;=PERCENTILE($B$3:$B$5882,0.4),4,B627&lt;=PERCENTILE($B$3:$B$5882,0.6),3,B627&lt;=PERCENTILE($B$3:$B$5882,0.8),2,TRUE,1)</f>
        <v>1</v>
      </c>
      <c r="F627" cm="1">
        <f t="array" ref="F627">_xlfn.IFS(C627&lt;=PERCENTILE($C$3:$C$5882,0.2),1,C627&lt;=PERCENTILE($C$3:$C$5882,0.4),2,C627&lt;=PERCENTILE($C$3:$C$5882,0.6),3,C627&lt;=PERCENTILE($C$3:$C$5882,0.8),4,TRUE,5)</f>
        <v>1</v>
      </c>
      <c r="G627" cm="1">
        <f t="array" ref="G627">_xlfn.IFS(D627&lt;=PERCENTILE($D$3:$D$5882,0.2),1,D627&lt;=PERCENTILE($D$3:$D$5882,0.4),2,D627&lt;=PERCENTILE($D$3:$D$5882,0.6),3,D627&lt;=PERCENTILE($D$3:$D$5882,0.8),4,TRUE,5)</f>
        <v>2</v>
      </c>
      <c r="H627" s="3" t="str" cm="1">
        <f t="array" ref="H627">_xlfn.IFS(AND(E627&gt;=4,F627&gt;=4,G627&gt;=4),"Champions",AND(E627&gt;=3,F627&gt;=3,G627&gt;=3),"Loyal Customers",AND(E627&lt;=2,F627&gt;=3),"At Risk",AND(E627&lt;=2,F627&lt;=2,G627&lt;=2),"Lost",AND(E627&gt;=4,F627&lt;=2),"New/Promising",TRUE,"Needs Attention")</f>
        <v>Lost</v>
      </c>
      <c r="I627" s="3" t="str">
        <f t="shared" si="13"/>
        <v>Churned</v>
      </c>
      <c r="J627" s="3" t="str">
        <f>_xlfn.XLOOKUP(A627,'Country_Lookup'!$D:$D,'Country_Lookup'!$E:$E)</f>
        <v>United Kingdom</v>
      </c>
    </row>
    <row r="628" spans="1:10" x14ac:dyDescent="0.3">
      <c r="A628">
        <v>12974</v>
      </c>
      <c r="B628">
        <v>197</v>
      </c>
      <c r="C628">
        <v>2</v>
      </c>
      <c r="D628">
        <v>408.95000000000027</v>
      </c>
      <c r="E628" cm="1">
        <f t="array" ref="E628">_xlfn.IFS(B628&lt;=PERCENTILE($B$3:$B$5882,0.2),5,B628&lt;=PERCENTILE($B$3:$B$5882,0.4),4,B628&lt;=PERCENTILE($B$3:$B$5882,0.6),3,B628&lt;=PERCENTILE($B$3:$B$5882,0.8),2,TRUE,1)</f>
        <v>2</v>
      </c>
      <c r="F628" cm="1">
        <f t="array" ref="F628">_xlfn.IFS(C628&lt;=PERCENTILE($C$3:$C$5882,0.2),1,C628&lt;=PERCENTILE($C$3:$C$5882,0.4),2,C628&lt;=PERCENTILE($C$3:$C$5882,0.6),3,C628&lt;=PERCENTILE($C$3:$C$5882,0.8),4,TRUE,5)</f>
        <v>2</v>
      </c>
      <c r="G628" cm="1">
        <f t="array" ref="G628">_xlfn.IFS(D628&lt;=PERCENTILE($D$3:$D$5882,0.2),1,D628&lt;=PERCENTILE($D$3:$D$5882,0.4),2,D628&lt;=PERCENTILE($D$3:$D$5882,0.6),3,D628&lt;=PERCENTILE($D$3:$D$5882,0.8),4,TRUE,5)</f>
        <v>2</v>
      </c>
      <c r="H628" s="3" t="str" cm="1">
        <f t="array" ref="H628">_xlfn.IFS(AND(E628&gt;=4,F628&gt;=4,G628&gt;=4),"Champions",AND(E628&gt;=3,F628&gt;=3,G628&gt;=3),"Loyal Customers",AND(E628&lt;=2,F628&gt;=3),"At Risk",AND(E628&lt;=2,F628&lt;=2,G628&lt;=2),"Lost",AND(E628&gt;=4,F628&lt;=2),"New/Promising",TRUE,"Needs Attention")</f>
        <v>Lost</v>
      </c>
      <c r="I628" s="3" t="str">
        <f t="shared" si="13"/>
        <v>Churned</v>
      </c>
      <c r="J628" s="3" t="str">
        <f>_xlfn.XLOOKUP(A628,'Country_Lookup'!$D:$D,'Country_Lookup'!$E:$E)</f>
        <v>United Kingdom</v>
      </c>
    </row>
    <row r="629" spans="1:10" x14ac:dyDescent="0.3">
      <c r="A629">
        <v>12975</v>
      </c>
      <c r="B629">
        <v>436</v>
      </c>
      <c r="C629">
        <v>6</v>
      </c>
      <c r="D629">
        <v>2100.089999999997</v>
      </c>
      <c r="E629" cm="1">
        <f t="array" ref="E629">_xlfn.IFS(B629&lt;=PERCENTILE($B$3:$B$5882,0.2),5,B629&lt;=PERCENTILE($B$3:$B$5882,0.4),4,B629&lt;=PERCENTILE($B$3:$B$5882,0.6),3,B629&lt;=PERCENTILE($B$3:$B$5882,0.8),2,TRUE,1)</f>
        <v>1</v>
      </c>
      <c r="F629" cm="1">
        <f t="array" ref="F629">_xlfn.IFS(C629&lt;=PERCENTILE($C$3:$C$5882,0.2),1,C629&lt;=PERCENTILE($C$3:$C$5882,0.4),2,C629&lt;=PERCENTILE($C$3:$C$5882,0.6),3,C629&lt;=PERCENTILE($C$3:$C$5882,0.8),4,TRUE,5)</f>
        <v>4</v>
      </c>
      <c r="G629" cm="1">
        <f t="array" ref="G629">_xlfn.IFS(D629&lt;=PERCENTILE($D$3:$D$5882,0.2),1,D629&lt;=PERCENTILE($D$3:$D$5882,0.4),2,D629&lt;=PERCENTILE($D$3:$D$5882,0.6),3,D629&lt;=PERCENTILE($D$3:$D$5882,0.8),4,TRUE,5)</f>
        <v>4</v>
      </c>
      <c r="H629" s="3" t="str" cm="1">
        <f t="array" ref="H629">_xlfn.IFS(AND(E629&gt;=4,F629&gt;=4,G629&gt;=4),"Champions",AND(E629&gt;=3,F629&gt;=3,G629&gt;=3),"Loyal Customers",AND(E629&lt;=2,F629&gt;=3),"At Risk",AND(E629&lt;=2,F629&lt;=2,G629&lt;=2),"Lost",AND(E629&gt;=4,F629&lt;=2),"New/Promising",TRUE,"Needs Attention")</f>
        <v>At Risk</v>
      </c>
      <c r="I629" s="3" t="str">
        <f t="shared" si="13"/>
        <v>Churned</v>
      </c>
      <c r="J629" s="3" t="str">
        <f>_xlfn.XLOOKUP(A629,'Country_Lookup'!$D:$D,'Country_Lookup'!$E:$E)</f>
        <v>United Kingdom</v>
      </c>
    </row>
    <row r="630" spans="1:10" x14ac:dyDescent="0.3">
      <c r="A630">
        <v>12976</v>
      </c>
      <c r="B630">
        <v>211</v>
      </c>
      <c r="C630">
        <v>8</v>
      </c>
      <c r="D630">
        <v>3156.3800000000037</v>
      </c>
      <c r="E630" cm="1">
        <f t="array" ref="E630">_xlfn.IFS(B630&lt;=PERCENTILE($B$3:$B$5882,0.2),5,B630&lt;=PERCENTILE($B$3:$B$5882,0.4),4,B630&lt;=PERCENTILE($B$3:$B$5882,0.6),3,B630&lt;=PERCENTILE($B$3:$B$5882,0.8),2,TRUE,1)</f>
        <v>2</v>
      </c>
      <c r="F630" cm="1">
        <f t="array" ref="F630">_xlfn.IFS(C630&lt;=PERCENTILE($C$3:$C$5882,0.2),1,C630&lt;=PERCENTILE($C$3:$C$5882,0.4),2,C630&lt;=PERCENTILE($C$3:$C$5882,0.6),3,C630&lt;=PERCENTILE($C$3:$C$5882,0.8),4,TRUE,5)</f>
        <v>4</v>
      </c>
      <c r="G630" cm="1">
        <f t="array" ref="G630">_xlfn.IFS(D630&lt;=PERCENTILE($D$3:$D$5882,0.2),1,D630&lt;=PERCENTILE($D$3:$D$5882,0.4),2,D630&lt;=PERCENTILE($D$3:$D$5882,0.6),3,D630&lt;=PERCENTILE($D$3:$D$5882,0.8),4,TRUE,5)</f>
        <v>5</v>
      </c>
      <c r="H630" s="3" t="str" cm="1">
        <f t="array" ref="H630">_xlfn.IFS(AND(E630&gt;=4,F630&gt;=4,G630&gt;=4),"Champions",AND(E630&gt;=3,F630&gt;=3,G630&gt;=3),"Loyal Customers",AND(E630&lt;=2,F630&gt;=3),"At Risk",AND(E630&lt;=2,F630&lt;=2,G630&lt;=2),"Lost",AND(E630&gt;=4,F630&lt;=2),"New/Promising",TRUE,"Needs Attention")</f>
        <v>At Risk</v>
      </c>
      <c r="I630" s="3" t="str">
        <f t="shared" si="13"/>
        <v>Churned</v>
      </c>
      <c r="J630" s="3" t="str">
        <f>_xlfn.XLOOKUP(A630,'Country_Lookup'!$D:$D,'Country_Lookup'!$E:$E)</f>
        <v>United Kingdom</v>
      </c>
    </row>
    <row r="631" spans="1:10" x14ac:dyDescent="0.3">
      <c r="A631">
        <v>12977</v>
      </c>
      <c r="B631">
        <v>156</v>
      </c>
      <c r="C631">
        <v>4</v>
      </c>
      <c r="D631">
        <v>517.63000000000022</v>
      </c>
      <c r="E631" cm="1">
        <f t="array" ref="E631">_xlfn.IFS(B631&lt;=PERCENTILE($B$3:$B$5882,0.2),5,B631&lt;=PERCENTILE($B$3:$B$5882,0.4),4,B631&lt;=PERCENTILE($B$3:$B$5882,0.6),3,B631&lt;=PERCENTILE($B$3:$B$5882,0.8),2,TRUE,1)</f>
        <v>3</v>
      </c>
      <c r="F631" cm="1">
        <f t="array" ref="F631">_xlfn.IFS(C631&lt;=PERCENTILE($C$3:$C$5882,0.2),1,C631&lt;=PERCENTILE($C$3:$C$5882,0.4),2,C631&lt;=PERCENTILE($C$3:$C$5882,0.6),3,C631&lt;=PERCENTILE($C$3:$C$5882,0.8),4,TRUE,5)</f>
        <v>3</v>
      </c>
      <c r="G631" cm="1">
        <f t="array" ref="G631">_xlfn.IFS(D631&lt;=PERCENTILE($D$3:$D$5882,0.2),1,D631&lt;=PERCENTILE($D$3:$D$5882,0.4),2,D631&lt;=PERCENTILE($D$3:$D$5882,0.6),3,D631&lt;=PERCENTILE($D$3:$D$5882,0.8),4,TRUE,5)</f>
        <v>2</v>
      </c>
      <c r="H631" s="3" t="str" cm="1">
        <f t="array" ref="H631">_xlfn.IFS(AND(E631&gt;=4,F631&gt;=4,G631&gt;=4),"Champions",AND(E631&gt;=3,F631&gt;=3,G631&gt;=3),"Loyal Customers",AND(E631&lt;=2,F631&gt;=3),"At Risk",AND(E631&lt;=2,F631&lt;=2,G631&lt;=2),"Lost",AND(E631&gt;=4,F631&lt;=2),"New/Promising",TRUE,"Needs Attention")</f>
        <v>Needs Attention</v>
      </c>
      <c r="I631" s="3" t="str">
        <f t="shared" si="13"/>
        <v>Churned</v>
      </c>
      <c r="J631" s="3" t="str">
        <f>_xlfn.XLOOKUP(A631,'Country_Lookup'!$D:$D,'Country_Lookup'!$E:$E)</f>
        <v>United Kingdom</v>
      </c>
    </row>
    <row r="632" spans="1:10" x14ac:dyDescent="0.3">
      <c r="A632">
        <v>12978</v>
      </c>
      <c r="B632">
        <v>385</v>
      </c>
      <c r="C632">
        <v>5</v>
      </c>
      <c r="D632">
        <v>2502.8200000000056</v>
      </c>
      <c r="E632" cm="1">
        <f t="array" ref="E632">_xlfn.IFS(B632&lt;=PERCENTILE($B$3:$B$5882,0.2),5,B632&lt;=PERCENTILE($B$3:$B$5882,0.4),4,B632&lt;=PERCENTILE($B$3:$B$5882,0.6),3,B632&lt;=PERCENTILE($B$3:$B$5882,0.8),2,TRUE,1)</f>
        <v>2</v>
      </c>
      <c r="F632" cm="1">
        <f t="array" ref="F632">_xlfn.IFS(C632&lt;=PERCENTILE($C$3:$C$5882,0.2),1,C632&lt;=PERCENTILE($C$3:$C$5882,0.4),2,C632&lt;=PERCENTILE($C$3:$C$5882,0.6),3,C632&lt;=PERCENTILE($C$3:$C$5882,0.8),4,TRUE,5)</f>
        <v>4</v>
      </c>
      <c r="G632" cm="1">
        <f t="array" ref="G632">_xlfn.IFS(D632&lt;=PERCENTILE($D$3:$D$5882,0.2),1,D632&lt;=PERCENTILE($D$3:$D$5882,0.4),2,D632&lt;=PERCENTILE($D$3:$D$5882,0.6),3,D632&lt;=PERCENTILE($D$3:$D$5882,0.8),4,TRUE,5)</f>
        <v>4</v>
      </c>
      <c r="H632" s="3" t="str" cm="1">
        <f t="array" ref="H632">_xlfn.IFS(AND(E632&gt;=4,F632&gt;=4,G632&gt;=4),"Champions",AND(E632&gt;=3,F632&gt;=3,G632&gt;=3),"Loyal Customers",AND(E632&lt;=2,F632&gt;=3),"At Risk",AND(E632&lt;=2,F632&lt;=2,G632&lt;=2),"Lost",AND(E632&gt;=4,F632&lt;=2),"New/Promising",TRUE,"Needs Attention")</f>
        <v>At Risk</v>
      </c>
      <c r="I632" s="3" t="str">
        <f t="shared" si="13"/>
        <v>Churned</v>
      </c>
      <c r="J632" s="3" t="str">
        <f>_xlfn.XLOOKUP(A632,'Country_Lookup'!$D:$D,'Country_Lookup'!$E:$E)</f>
        <v>United Kingdom</v>
      </c>
    </row>
    <row r="633" spans="1:10" x14ac:dyDescent="0.3">
      <c r="A633">
        <v>12979</v>
      </c>
      <c r="B633">
        <v>729</v>
      </c>
      <c r="C633">
        <v>1</v>
      </c>
      <c r="D633">
        <v>517.7000000000005</v>
      </c>
      <c r="E633" cm="1">
        <f t="array" ref="E633">_xlfn.IFS(B633&lt;=PERCENTILE($B$3:$B$5882,0.2),5,B633&lt;=PERCENTILE($B$3:$B$5882,0.4),4,B633&lt;=PERCENTILE($B$3:$B$5882,0.6),3,B633&lt;=PERCENTILE($B$3:$B$5882,0.8),2,TRUE,1)</f>
        <v>1</v>
      </c>
      <c r="F633" cm="1">
        <f t="array" ref="F633">_xlfn.IFS(C633&lt;=PERCENTILE($C$3:$C$5882,0.2),1,C633&lt;=PERCENTILE($C$3:$C$5882,0.4),2,C633&lt;=PERCENTILE($C$3:$C$5882,0.6),3,C633&lt;=PERCENTILE($C$3:$C$5882,0.8),4,TRUE,5)</f>
        <v>1</v>
      </c>
      <c r="G633" cm="1">
        <f t="array" ref="G633">_xlfn.IFS(D633&lt;=PERCENTILE($D$3:$D$5882,0.2),1,D633&lt;=PERCENTILE($D$3:$D$5882,0.4),2,D633&lt;=PERCENTILE($D$3:$D$5882,0.6),3,D633&lt;=PERCENTILE($D$3:$D$5882,0.8),4,TRUE,5)</f>
        <v>2</v>
      </c>
      <c r="H633" s="3" t="str" cm="1">
        <f t="array" ref="H633">_xlfn.IFS(AND(E633&gt;=4,F633&gt;=4,G633&gt;=4),"Champions",AND(E633&gt;=3,F633&gt;=3,G633&gt;=3),"Loyal Customers",AND(E633&lt;=2,F633&gt;=3),"At Risk",AND(E633&lt;=2,F633&lt;=2,G633&lt;=2),"Lost",AND(E633&gt;=4,F633&lt;=2),"New/Promising",TRUE,"Needs Attention")</f>
        <v>Lost</v>
      </c>
      <c r="I633" s="3" t="str">
        <f t="shared" si="13"/>
        <v>Churned</v>
      </c>
      <c r="J633" s="3" t="str">
        <f>_xlfn.XLOOKUP(A633,'Country_Lookup'!$D:$D,'Country_Lookup'!$E:$E)</f>
        <v>United Arab Emirates</v>
      </c>
    </row>
    <row r="634" spans="1:10" x14ac:dyDescent="0.3">
      <c r="A634">
        <v>12980</v>
      </c>
      <c r="B634">
        <v>157</v>
      </c>
      <c r="C634">
        <v>21</v>
      </c>
      <c r="D634">
        <v>16245.780000000019</v>
      </c>
      <c r="E634" cm="1">
        <f t="array" ref="E634">_xlfn.IFS(B634&lt;=PERCENTILE($B$3:$B$5882,0.2),5,B634&lt;=PERCENTILE($B$3:$B$5882,0.4),4,B634&lt;=PERCENTILE($B$3:$B$5882,0.6),3,B634&lt;=PERCENTILE($B$3:$B$5882,0.8),2,TRUE,1)</f>
        <v>3</v>
      </c>
      <c r="F634" cm="1">
        <f t="array" ref="F634">_xlfn.IFS(C634&lt;=PERCENTILE($C$3:$C$5882,0.2),1,C634&lt;=PERCENTILE($C$3:$C$5882,0.4),2,C634&lt;=PERCENTILE($C$3:$C$5882,0.6),3,C634&lt;=PERCENTILE($C$3:$C$5882,0.8),4,TRUE,5)</f>
        <v>5</v>
      </c>
      <c r="G634" cm="1">
        <f t="array" ref="G634">_xlfn.IFS(D634&lt;=PERCENTILE($D$3:$D$5882,0.2),1,D634&lt;=PERCENTILE($D$3:$D$5882,0.4),2,D634&lt;=PERCENTILE($D$3:$D$5882,0.6),3,D634&lt;=PERCENTILE($D$3:$D$5882,0.8),4,TRUE,5)</f>
        <v>5</v>
      </c>
      <c r="H634" s="3" t="str" cm="1">
        <f t="array" ref="H634">_xlfn.IFS(AND(E634&gt;=4,F634&gt;=4,G634&gt;=4),"Champions",AND(E634&gt;=3,F634&gt;=3,G634&gt;=3),"Loyal Customers",AND(E634&lt;=2,F634&gt;=3),"At Risk",AND(E634&lt;=2,F634&lt;=2,G634&lt;=2),"Lost",AND(E634&gt;=4,F634&lt;=2),"New/Promising",TRUE,"Needs Attention")</f>
        <v>Loyal Customers</v>
      </c>
      <c r="I634" s="3" t="str">
        <f t="shared" si="13"/>
        <v>Churned</v>
      </c>
      <c r="J634" s="3" t="str">
        <f>_xlfn.XLOOKUP(A634,'Country_Lookup'!$D:$D,'Country_Lookup'!$E:$E)</f>
        <v>United Kingdom</v>
      </c>
    </row>
    <row r="635" spans="1:10" x14ac:dyDescent="0.3">
      <c r="A635">
        <v>12981</v>
      </c>
      <c r="B635">
        <v>29</v>
      </c>
      <c r="C635">
        <v>2</v>
      </c>
      <c r="D635">
        <v>372.22</v>
      </c>
      <c r="E635" cm="1">
        <f t="array" ref="E635">_xlfn.IFS(B635&lt;=PERCENTILE($B$3:$B$5882,0.2),5,B635&lt;=PERCENTILE($B$3:$B$5882,0.4),4,B635&lt;=PERCENTILE($B$3:$B$5882,0.6),3,B635&lt;=PERCENTILE($B$3:$B$5882,0.8),2,TRUE,1)</f>
        <v>4</v>
      </c>
      <c r="F635" cm="1">
        <f t="array" ref="F635">_xlfn.IFS(C635&lt;=PERCENTILE($C$3:$C$5882,0.2),1,C635&lt;=PERCENTILE($C$3:$C$5882,0.4),2,C635&lt;=PERCENTILE($C$3:$C$5882,0.6),3,C635&lt;=PERCENTILE($C$3:$C$5882,0.8),4,TRUE,5)</f>
        <v>2</v>
      </c>
      <c r="G635" cm="1">
        <f t="array" ref="G635">_xlfn.IFS(D635&lt;=PERCENTILE($D$3:$D$5882,0.2),1,D635&lt;=PERCENTILE($D$3:$D$5882,0.4),2,D635&lt;=PERCENTILE($D$3:$D$5882,0.6),3,D635&lt;=PERCENTILE($D$3:$D$5882,0.8),4,TRUE,5)</f>
        <v>2</v>
      </c>
      <c r="H635" s="3" t="str" cm="1">
        <f t="array" ref="H635">_xlfn.IFS(AND(E635&gt;=4,F635&gt;=4,G635&gt;=4),"Champions",AND(E635&gt;=3,F635&gt;=3,G635&gt;=3),"Loyal Customers",AND(E635&lt;=2,F635&gt;=3),"At Risk",AND(E635&lt;=2,F635&lt;=2,G635&lt;=2),"Lost",AND(E635&gt;=4,F635&lt;=2),"New/Promising",TRUE,"Needs Attention")</f>
        <v>New/Promising</v>
      </c>
      <c r="I635" s="3" t="str">
        <f t="shared" si="13"/>
        <v>Active</v>
      </c>
      <c r="J635" s="3" t="str">
        <f>_xlfn.XLOOKUP(A635,'Country_Lookup'!$D:$D,'Country_Lookup'!$E:$E)</f>
        <v>United Kingdom</v>
      </c>
    </row>
    <row r="636" spans="1:10" x14ac:dyDescent="0.3">
      <c r="A636">
        <v>12982</v>
      </c>
      <c r="B636">
        <v>242</v>
      </c>
      <c r="C636">
        <v>8</v>
      </c>
      <c r="D636">
        <v>2744.8099999999981</v>
      </c>
      <c r="E636" cm="1">
        <f t="array" ref="E636">_xlfn.IFS(B636&lt;=PERCENTILE($B$3:$B$5882,0.2),5,B636&lt;=PERCENTILE($B$3:$B$5882,0.4),4,B636&lt;=PERCENTILE($B$3:$B$5882,0.6),3,B636&lt;=PERCENTILE($B$3:$B$5882,0.8),2,TRUE,1)</f>
        <v>2</v>
      </c>
      <c r="F636" cm="1">
        <f t="array" ref="F636">_xlfn.IFS(C636&lt;=PERCENTILE($C$3:$C$5882,0.2),1,C636&lt;=PERCENTILE($C$3:$C$5882,0.4),2,C636&lt;=PERCENTILE($C$3:$C$5882,0.6),3,C636&lt;=PERCENTILE($C$3:$C$5882,0.8),4,TRUE,5)</f>
        <v>4</v>
      </c>
      <c r="G636" cm="1">
        <f t="array" ref="G636">_xlfn.IFS(D636&lt;=PERCENTILE($D$3:$D$5882,0.2),1,D636&lt;=PERCENTILE($D$3:$D$5882,0.4),2,D636&lt;=PERCENTILE($D$3:$D$5882,0.6),3,D636&lt;=PERCENTILE($D$3:$D$5882,0.8),4,TRUE,5)</f>
        <v>4</v>
      </c>
      <c r="H636" s="3" t="str" cm="1">
        <f t="array" ref="H636">_xlfn.IFS(AND(E636&gt;=4,F636&gt;=4,G636&gt;=4),"Champions",AND(E636&gt;=3,F636&gt;=3,G636&gt;=3),"Loyal Customers",AND(E636&lt;=2,F636&gt;=3),"At Risk",AND(E636&lt;=2,F636&lt;=2,G636&lt;=2),"Lost",AND(E636&gt;=4,F636&lt;=2),"New/Promising",TRUE,"Needs Attention")</f>
        <v>At Risk</v>
      </c>
      <c r="I636" s="3" t="str">
        <f t="shared" si="13"/>
        <v>Churned</v>
      </c>
      <c r="J636" s="3" t="str">
        <f>_xlfn.XLOOKUP(A636,'Country_Lookup'!$D:$D,'Country_Lookup'!$E:$E)</f>
        <v>United Kingdom</v>
      </c>
    </row>
    <row r="637" spans="1:10" x14ac:dyDescent="0.3">
      <c r="A637">
        <v>12983</v>
      </c>
      <c r="B637">
        <v>598</v>
      </c>
      <c r="C637">
        <v>1</v>
      </c>
      <c r="D637">
        <v>490.07999999999993</v>
      </c>
      <c r="E637" cm="1">
        <f t="array" ref="E637">_xlfn.IFS(B637&lt;=PERCENTILE($B$3:$B$5882,0.2),5,B637&lt;=PERCENTILE($B$3:$B$5882,0.4),4,B637&lt;=PERCENTILE($B$3:$B$5882,0.6),3,B637&lt;=PERCENTILE($B$3:$B$5882,0.8),2,TRUE,1)</f>
        <v>1</v>
      </c>
      <c r="F637" cm="1">
        <f t="array" ref="F637">_xlfn.IFS(C637&lt;=PERCENTILE($C$3:$C$5882,0.2),1,C637&lt;=PERCENTILE($C$3:$C$5882,0.4),2,C637&lt;=PERCENTILE($C$3:$C$5882,0.6),3,C637&lt;=PERCENTILE($C$3:$C$5882,0.8),4,TRUE,5)</f>
        <v>1</v>
      </c>
      <c r="G637" cm="1">
        <f t="array" ref="G637">_xlfn.IFS(D637&lt;=PERCENTILE($D$3:$D$5882,0.2),1,D637&lt;=PERCENTILE($D$3:$D$5882,0.4),2,D637&lt;=PERCENTILE($D$3:$D$5882,0.6),3,D637&lt;=PERCENTILE($D$3:$D$5882,0.8),4,TRUE,5)</f>
        <v>2</v>
      </c>
      <c r="H637" s="3" t="str" cm="1">
        <f t="array" ref="H637">_xlfn.IFS(AND(E637&gt;=4,F637&gt;=4,G637&gt;=4),"Champions",AND(E637&gt;=3,F637&gt;=3,G637&gt;=3),"Loyal Customers",AND(E637&lt;=2,F637&gt;=3),"At Risk",AND(E637&lt;=2,F637&lt;=2,G637&lt;=2),"Lost",AND(E637&gt;=4,F637&lt;=2),"New/Promising",TRUE,"Needs Attention")</f>
        <v>Lost</v>
      </c>
      <c r="I637" s="3" t="str">
        <f t="shared" si="13"/>
        <v>Churned</v>
      </c>
      <c r="J637" s="3" t="str">
        <f>_xlfn.XLOOKUP(A637,'Country_Lookup'!$D:$D,'Country_Lookup'!$E:$E)</f>
        <v>United Kingdom</v>
      </c>
    </row>
    <row r="638" spans="1:10" x14ac:dyDescent="0.3">
      <c r="A638">
        <v>12984</v>
      </c>
      <c r="B638">
        <v>18</v>
      </c>
      <c r="C638">
        <v>1</v>
      </c>
      <c r="D638">
        <v>97.5</v>
      </c>
      <c r="E638" cm="1">
        <f t="array" ref="E638">_xlfn.IFS(B638&lt;=PERCENTILE($B$3:$B$5882,0.2),5,B638&lt;=PERCENTILE($B$3:$B$5882,0.4),4,B638&lt;=PERCENTILE($B$3:$B$5882,0.6),3,B638&lt;=PERCENTILE($B$3:$B$5882,0.8),2,TRUE,1)</f>
        <v>5</v>
      </c>
      <c r="F638" cm="1">
        <f t="array" ref="F638">_xlfn.IFS(C638&lt;=PERCENTILE($C$3:$C$5882,0.2),1,C638&lt;=PERCENTILE($C$3:$C$5882,0.4),2,C638&lt;=PERCENTILE($C$3:$C$5882,0.6),3,C638&lt;=PERCENTILE($C$3:$C$5882,0.8),4,TRUE,5)</f>
        <v>1</v>
      </c>
      <c r="G638" cm="1">
        <f t="array" ref="G638">_xlfn.IFS(D638&lt;=PERCENTILE($D$3:$D$5882,0.2),1,D638&lt;=PERCENTILE($D$3:$D$5882,0.4),2,D638&lt;=PERCENTILE($D$3:$D$5882,0.6),3,D638&lt;=PERCENTILE($D$3:$D$5882,0.8),4,TRUE,5)</f>
        <v>1</v>
      </c>
      <c r="H638" s="3" t="str" cm="1">
        <f t="array" ref="H638">_xlfn.IFS(AND(E638&gt;=4,F638&gt;=4,G638&gt;=4),"Champions",AND(E638&gt;=3,F638&gt;=3,G638&gt;=3),"Loyal Customers",AND(E638&lt;=2,F638&gt;=3),"At Risk",AND(E638&lt;=2,F638&lt;=2,G638&lt;=2),"Lost",AND(E638&gt;=4,F638&lt;=2),"New/Promising",TRUE,"Needs Attention")</f>
        <v>New/Promising</v>
      </c>
      <c r="I638" s="3" t="str">
        <f t="shared" si="13"/>
        <v>Active</v>
      </c>
      <c r="J638" s="3" t="str">
        <f>_xlfn.XLOOKUP(A638,'Country_Lookup'!$D:$D,'Country_Lookup'!$E:$E)</f>
        <v>United Kingdom</v>
      </c>
    </row>
    <row r="639" spans="1:10" x14ac:dyDescent="0.3">
      <c r="A639">
        <v>12985</v>
      </c>
      <c r="B639">
        <v>0</v>
      </c>
      <c r="C639">
        <v>2</v>
      </c>
      <c r="D639">
        <v>1239.3800000000008</v>
      </c>
      <c r="E639" cm="1">
        <f t="array" ref="E639">_xlfn.IFS(B639&lt;=PERCENTILE($B$3:$B$5882,0.2),5,B639&lt;=PERCENTILE($B$3:$B$5882,0.4),4,B639&lt;=PERCENTILE($B$3:$B$5882,0.6),3,B639&lt;=PERCENTILE($B$3:$B$5882,0.8),2,TRUE,1)</f>
        <v>5</v>
      </c>
      <c r="F639" cm="1">
        <f t="array" ref="F639">_xlfn.IFS(C639&lt;=PERCENTILE($C$3:$C$5882,0.2),1,C639&lt;=PERCENTILE($C$3:$C$5882,0.4),2,C639&lt;=PERCENTILE($C$3:$C$5882,0.6),3,C639&lt;=PERCENTILE($C$3:$C$5882,0.8),4,TRUE,5)</f>
        <v>2</v>
      </c>
      <c r="G639" cm="1">
        <f t="array" ref="G639">_xlfn.IFS(D639&lt;=PERCENTILE($D$3:$D$5882,0.2),1,D639&lt;=PERCENTILE($D$3:$D$5882,0.4),2,D639&lt;=PERCENTILE($D$3:$D$5882,0.6),3,D639&lt;=PERCENTILE($D$3:$D$5882,0.8),4,TRUE,5)</f>
        <v>3</v>
      </c>
      <c r="H639" s="3" t="str" cm="1">
        <f t="array" ref="H639">_xlfn.IFS(AND(E639&gt;=4,F639&gt;=4,G639&gt;=4),"Champions",AND(E639&gt;=3,F639&gt;=3,G639&gt;=3),"Loyal Customers",AND(E639&lt;=2,F639&gt;=3),"At Risk",AND(E639&lt;=2,F639&lt;=2,G639&lt;=2),"Lost",AND(E639&gt;=4,F639&lt;=2),"New/Promising",TRUE,"Needs Attention")</f>
        <v>New/Promising</v>
      </c>
      <c r="I639" s="3" t="str">
        <f t="shared" si="13"/>
        <v>Active</v>
      </c>
      <c r="J639" s="3" t="str">
        <f>_xlfn.XLOOKUP(A639,'Country_Lookup'!$D:$D,'Country_Lookup'!$E:$E)</f>
        <v>United Kingdom</v>
      </c>
    </row>
    <row r="640" spans="1:10" x14ac:dyDescent="0.3">
      <c r="A640">
        <v>12986</v>
      </c>
      <c r="B640">
        <v>428</v>
      </c>
      <c r="C640">
        <v>10</v>
      </c>
      <c r="D640">
        <v>2729.8399999999988</v>
      </c>
      <c r="E640" cm="1">
        <f t="array" ref="E640">_xlfn.IFS(B640&lt;=PERCENTILE($B$3:$B$5882,0.2),5,B640&lt;=PERCENTILE($B$3:$B$5882,0.4),4,B640&lt;=PERCENTILE($B$3:$B$5882,0.6),3,B640&lt;=PERCENTILE($B$3:$B$5882,0.8),2,TRUE,1)</f>
        <v>1</v>
      </c>
      <c r="F640" cm="1">
        <f t="array" ref="F640">_xlfn.IFS(C640&lt;=PERCENTILE($C$3:$C$5882,0.2),1,C640&lt;=PERCENTILE($C$3:$C$5882,0.4),2,C640&lt;=PERCENTILE($C$3:$C$5882,0.6),3,C640&lt;=PERCENTILE($C$3:$C$5882,0.8),4,TRUE,5)</f>
        <v>5</v>
      </c>
      <c r="G640" cm="1">
        <f t="array" ref="G640">_xlfn.IFS(D640&lt;=PERCENTILE($D$3:$D$5882,0.2),1,D640&lt;=PERCENTILE($D$3:$D$5882,0.4),2,D640&lt;=PERCENTILE($D$3:$D$5882,0.6),3,D640&lt;=PERCENTILE($D$3:$D$5882,0.8),4,TRUE,5)</f>
        <v>4</v>
      </c>
      <c r="H640" s="3" t="str" cm="1">
        <f t="array" ref="H640">_xlfn.IFS(AND(E640&gt;=4,F640&gt;=4,G640&gt;=4),"Champions",AND(E640&gt;=3,F640&gt;=3,G640&gt;=3),"Loyal Customers",AND(E640&lt;=2,F640&gt;=3),"At Risk",AND(E640&lt;=2,F640&lt;=2,G640&lt;=2),"Lost",AND(E640&gt;=4,F640&lt;=2),"New/Promising",TRUE,"Needs Attention")</f>
        <v>At Risk</v>
      </c>
      <c r="I640" s="3" t="str">
        <f t="shared" si="13"/>
        <v>Churned</v>
      </c>
      <c r="J640" s="3" t="str">
        <f>_xlfn.XLOOKUP(A640,'Country_Lookup'!$D:$D,'Country_Lookup'!$E:$E)</f>
        <v>United Kingdom</v>
      </c>
    </row>
    <row r="641" spans="1:10" x14ac:dyDescent="0.3">
      <c r="A641">
        <v>12987</v>
      </c>
      <c r="B641">
        <v>73</v>
      </c>
      <c r="C641">
        <v>5</v>
      </c>
      <c r="D641">
        <v>1312.2100000000012</v>
      </c>
      <c r="E641" cm="1">
        <f t="array" ref="E641">_xlfn.IFS(B641&lt;=PERCENTILE($B$3:$B$5882,0.2),5,B641&lt;=PERCENTILE($B$3:$B$5882,0.4),4,B641&lt;=PERCENTILE($B$3:$B$5882,0.6),3,B641&lt;=PERCENTILE($B$3:$B$5882,0.8),2,TRUE,1)</f>
        <v>3</v>
      </c>
      <c r="F641" cm="1">
        <f t="array" ref="F641">_xlfn.IFS(C641&lt;=PERCENTILE($C$3:$C$5882,0.2),1,C641&lt;=PERCENTILE($C$3:$C$5882,0.4),2,C641&lt;=PERCENTILE($C$3:$C$5882,0.6),3,C641&lt;=PERCENTILE($C$3:$C$5882,0.8),4,TRUE,5)</f>
        <v>4</v>
      </c>
      <c r="G641" cm="1">
        <f t="array" ref="G641">_xlfn.IFS(D641&lt;=PERCENTILE($D$3:$D$5882,0.2),1,D641&lt;=PERCENTILE($D$3:$D$5882,0.4),2,D641&lt;=PERCENTILE($D$3:$D$5882,0.6),3,D641&lt;=PERCENTILE($D$3:$D$5882,0.8),4,TRUE,5)</f>
        <v>4</v>
      </c>
      <c r="H641" s="3" t="str" cm="1">
        <f t="array" ref="H641">_xlfn.IFS(AND(E641&gt;=4,F641&gt;=4,G641&gt;=4),"Champions",AND(E641&gt;=3,F641&gt;=3,G641&gt;=3),"Loyal Customers",AND(E641&lt;=2,F641&gt;=3),"At Risk",AND(E641&lt;=2,F641&lt;=2,G641&lt;=2),"Lost",AND(E641&gt;=4,F641&lt;=2),"New/Promising",TRUE,"Needs Attention")</f>
        <v>Loyal Customers</v>
      </c>
      <c r="I641" s="3" t="str">
        <f t="shared" si="13"/>
        <v>Active</v>
      </c>
      <c r="J641" s="3" t="str">
        <f>_xlfn.XLOOKUP(A641,'Country_Lookup'!$D:$D,'Country_Lookup'!$E:$E)</f>
        <v>United Kingdom</v>
      </c>
    </row>
    <row r="642" spans="1:10" x14ac:dyDescent="0.3">
      <c r="A642">
        <v>12988</v>
      </c>
      <c r="B642">
        <v>292</v>
      </c>
      <c r="C642">
        <v>1</v>
      </c>
      <c r="D642">
        <v>535.31999999999982</v>
      </c>
      <c r="E642" cm="1">
        <f t="array" ref="E642">_xlfn.IFS(B642&lt;=PERCENTILE($B$3:$B$5882,0.2),5,B642&lt;=PERCENTILE($B$3:$B$5882,0.4),4,B642&lt;=PERCENTILE($B$3:$B$5882,0.6),3,B642&lt;=PERCENTILE($B$3:$B$5882,0.8),2,TRUE,1)</f>
        <v>2</v>
      </c>
      <c r="F642" cm="1">
        <f t="array" ref="F642">_xlfn.IFS(C642&lt;=PERCENTILE($C$3:$C$5882,0.2),1,C642&lt;=PERCENTILE($C$3:$C$5882,0.4),2,C642&lt;=PERCENTILE($C$3:$C$5882,0.6),3,C642&lt;=PERCENTILE($C$3:$C$5882,0.8),4,TRUE,5)</f>
        <v>1</v>
      </c>
      <c r="G642" cm="1">
        <f t="array" ref="G642">_xlfn.IFS(D642&lt;=PERCENTILE($D$3:$D$5882,0.2),1,D642&lt;=PERCENTILE($D$3:$D$5882,0.4),2,D642&lt;=PERCENTILE($D$3:$D$5882,0.6),3,D642&lt;=PERCENTILE($D$3:$D$5882,0.8),4,TRUE,5)</f>
        <v>2</v>
      </c>
      <c r="H642" s="3" t="str" cm="1">
        <f t="array" ref="H642">_xlfn.IFS(AND(E642&gt;=4,F642&gt;=4,G642&gt;=4),"Champions",AND(E642&gt;=3,F642&gt;=3,G642&gt;=3),"Loyal Customers",AND(E642&lt;=2,F642&gt;=3),"At Risk",AND(E642&lt;=2,F642&lt;=2,G642&lt;=2),"Lost",AND(E642&gt;=4,F642&lt;=2),"New/Promising",TRUE,"Needs Attention")</f>
        <v>Lost</v>
      </c>
      <c r="I642" s="3" t="str">
        <f t="shared" si="13"/>
        <v>Churned</v>
      </c>
      <c r="J642" s="3" t="str">
        <f>_xlfn.XLOOKUP(A642,'Country_Lookup'!$D:$D,'Country_Lookup'!$E:$E)</f>
        <v>United Kingdom</v>
      </c>
    </row>
    <row r="643" spans="1:10" x14ac:dyDescent="0.3">
      <c r="A643">
        <v>12989</v>
      </c>
      <c r="B643">
        <v>3</v>
      </c>
      <c r="C643">
        <v>33</v>
      </c>
      <c r="D643">
        <v>13551.75</v>
      </c>
      <c r="E643" cm="1">
        <f t="array" ref="E643">_xlfn.IFS(B643&lt;=PERCENTILE($B$3:$B$5882,0.2),5,B643&lt;=PERCENTILE($B$3:$B$5882,0.4),4,B643&lt;=PERCENTILE($B$3:$B$5882,0.6),3,B643&lt;=PERCENTILE($B$3:$B$5882,0.8),2,TRUE,1)</f>
        <v>5</v>
      </c>
      <c r="F643" cm="1">
        <f t="array" ref="F643">_xlfn.IFS(C643&lt;=PERCENTILE($C$3:$C$5882,0.2),1,C643&lt;=PERCENTILE($C$3:$C$5882,0.4),2,C643&lt;=PERCENTILE($C$3:$C$5882,0.6),3,C643&lt;=PERCENTILE($C$3:$C$5882,0.8),4,TRUE,5)</f>
        <v>5</v>
      </c>
      <c r="G643" cm="1">
        <f t="array" ref="G643">_xlfn.IFS(D643&lt;=PERCENTILE($D$3:$D$5882,0.2),1,D643&lt;=PERCENTILE($D$3:$D$5882,0.4),2,D643&lt;=PERCENTILE($D$3:$D$5882,0.6),3,D643&lt;=PERCENTILE($D$3:$D$5882,0.8),4,TRUE,5)</f>
        <v>5</v>
      </c>
      <c r="H643" s="3" t="str" cm="1">
        <f t="array" ref="H643">_xlfn.IFS(AND(E643&gt;=4,F643&gt;=4,G643&gt;=4),"Champions",AND(E643&gt;=3,F643&gt;=3,G643&gt;=3),"Loyal Customers",AND(E643&lt;=2,F643&gt;=3),"At Risk",AND(E643&lt;=2,F643&lt;=2,G643&lt;=2),"Lost",AND(E643&gt;=4,F643&lt;=2),"New/Promising",TRUE,"Needs Attention")</f>
        <v>Champions</v>
      </c>
      <c r="I643" s="3" t="str">
        <f t="shared" ref="I643:I706" si="14">IF(B643&gt;90,"Churned","Active")</f>
        <v>Active</v>
      </c>
      <c r="J643" s="3" t="str">
        <f>_xlfn.XLOOKUP(A643,'Country_Lookup'!$D:$D,'Country_Lookup'!$E:$E)</f>
        <v>United Kingdom</v>
      </c>
    </row>
    <row r="644" spans="1:10" x14ac:dyDescent="0.3">
      <c r="A644">
        <v>12990</v>
      </c>
      <c r="B644">
        <v>31</v>
      </c>
      <c r="C644">
        <v>7</v>
      </c>
      <c r="D644">
        <v>955.50000000000011</v>
      </c>
      <c r="E644" cm="1">
        <f t="array" ref="E644">_xlfn.IFS(B644&lt;=PERCENTILE($B$3:$B$5882,0.2),5,B644&lt;=PERCENTILE($B$3:$B$5882,0.4),4,B644&lt;=PERCENTILE($B$3:$B$5882,0.6),3,B644&lt;=PERCENTILE($B$3:$B$5882,0.8),2,TRUE,1)</f>
        <v>4</v>
      </c>
      <c r="F644" cm="1">
        <f t="array" ref="F644">_xlfn.IFS(C644&lt;=PERCENTILE($C$3:$C$5882,0.2),1,C644&lt;=PERCENTILE($C$3:$C$5882,0.4),2,C644&lt;=PERCENTILE($C$3:$C$5882,0.6),3,C644&lt;=PERCENTILE($C$3:$C$5882,0.8),4,TRUE,5)</f>
        <v>4</v>
      </c>
      <c r="G644" cm="1">
        <f t="array" ref="G644">_xlfn.IFS(D644&lt;=PERCENTILE($D$3:$D$5882,0.2),1,D644&lt;=PERCENTILE($D$3:$D$5882,0.4),2,D644&lt;=PERCENTILE($D$3:$D$5882,0.6),3,D644&lt;=PERCENTILE($D$3:$D$5882,0.8),4,TRUE,5)</f>
        <v>3</v>
      </c>
      <c r="H644" s="3" t="str" cm="1">
        <f t="array" ref="H644">_xlfn.IFS(AND(E644&gt;=4,F644&gt;=4,G644&gt;=4),"Champions",AND(E644&gt;=3,F644&gt;=3,G644&gt;=3),"Loyal Customers",AND(E644&lt;=2,F644&gt;=3),"At Risk",AND(E644&lt;=2,F644&lt;=2,G644&lt;=2),"Lost",AND(E644&gt;=4,F644&lt;=2),"New/Promising",TRUE,"Needs Attention")</f>
        <v>Loyal Customers</v>
      </c>
      <c r="I644" s="3" t="str">
        <f t="shared" si="14"/>
        <v>Active</v>
      </c>
      <c r="J644" s="3" t="str">
        <f>_xlfn.XLOOKUP(A644,'Country_Lookup'!$D:$D,'Country_Lookup'!$E:$E)</f>
        <v>United Kingdom</v>
      </c>
    </row>
    <row r="645" spans="1:10" x14ac:dyDescent="0.3">
      <c r="A645">
        <v>12991</v>
      </c>
      <c r="B645">
        <v>23</v>
      </c>
      <c r="C645">
        <v>3</v>
      </c>
      <c r="D645">
        <v>764.81999999999982</v>
      </c>
      <c r="E645" cm="1">
        <f t="array" ref="E645">_xlfn.IFS(B645&lt;=PERCENTILE($B$3:$B$5882,0.2),5,B645&lt;=PERCENTILE($B$3:$B$5882,0.4),4,B645&lt;=PERCENTILE($B$3:$B$5882,0.6),3,B645&lt;=PERCENTILE($B$3:$B$5882,0.8),2,TRUE,1)</f>
        <v>4</v>
      </c>
      <c r="F645" cm="1">
        <f t="array" ref="F645">_xlfn.IFS(C645&lt;=PERCENTILE($C$3:$C$5882,0.2),1,C645&lt;=PERCENTILE($C$3:$C$5882,0.4),2,C645&lt;=PERCENTILE($C$3:$C$5882,0.6),3,C645&lt;=PERCENTILE($C$3:$C$5882,0.8),4,TRUE,5)</f>
        <v>3</v>
      </c>
      <c r="G645" cm="1">
        <f t="array" ref="G645">_xlfn.IFS(D645&lt;=PERCENTILE($D$3:$D$5882,0.2),1,D645&lt;=PERCENTILE($D$3:$D$5882,0.4),2,D645&lt;=PERCENTILE($D$3:$D$5882,0.6),3,D645&lt;=PERCENTILE($D$3:$D$5882,0.8),4,TRUE,5)</f>
        <v>3</v>
      </c>
      <c r="H645" s="3" t="str" cm="1">
        <f t="array" ref="H645">_xlfn.IFS(AND(E645&gt;=4,F645&gt;=4,G645&gt;=4),"Champions",AND(E645&gt;=3,F645&gt;=3,G645&gt;=3),"Loyal Customers",AND(E645&lt;=2,F645&gt;=3),"At Risk",AND(E645&lt;=2,F645&lt;=2,G645&lt;=2),"Lost",AND(E645&gt;=4,F645&lt;=2),"New/Promising",TRUE,"Needs Attention")</f>
        <v>Loyal Customers</v>
      </c>
      <c r="I645" s="3" t="str">
        <f t="shared" si="14"/>
        <v>Active</v>
      </c>
      <c r="J645" s="3" t="str">
        <f>_xlfn.XLOOKUP(A645,'Country_Lookup'!$D:$D,'Country_Lookup'!$E:$E)</f>
        <v>United Kingdom</v>
      </c>
    </row>
    <row r="646" spans="1:10" x14ac:dyDescent="0.3">
      <c r="A646">
        <v>12992</v>
      </c>
      <c r="B646">
        <v>725</v>
      </c>
      <c r="C646">
        <v>1</v>
      </c>
      <c r="D646">
        <v>93.350000000000009</v>
      </c>
      <c r="E646" cm="1">
        <f t="array" ref="E646">_xlfn.IFS(B646&lt;=PERCENTILE($B$3:$B$5882,0.2),5,B646&lt;=PERCENTILE($B$3:$B$5882,0.4),4,B646&lt;=PERCENTILE($B$3:$B$5882,0.6),3,B646&lt;=PERCENTILE($B$3:$B$5882,0.8),2,TRUE,1)</f>
        <v>1</v>
      </c>
      <c r="F646" cm="1">
        <f t="array" ref="F646">_xlfn.IFS(C646&lt;=PERCENTILE($C$3:$C$5882,0.2),1,C646&lt;=PERCENTILE($C$3:$C$5882,0.4),2,C646&lt;=PERCENTILE($C$3:$C$5882,0.6),3,C646&lt;=PERCENTILE($C$3:$C$5882,0.8),4,TRUE,5)</f>
        <v>1</v>
      </c>
      <c r="G646" cm="1">
        <f t="array" ref="G646">_xlfn.IFS(D646&lt;=PERCENTILE($D$3:$D$5882,0.2),1,D646&lt;=PERCENTILE($D$3:$D$5882,0.4),2,D646&lt;=PERCENTILE($D$3:$D$5882,0.6),3,D646&lt;=PERCENTILE($D$3:$D$5882,0.8),4,TRUE,5)</f>
        <v>1</v>
      </c>
      <c r="H646" s="3" t="str" cm="1">
        <f t="array" ref="H646">_xlfn.IFS(AND(E646&gt;=4,F646&gt;=4,G646&gt;=4),"Champions",AND(E646&gt;=3,F646&gt;=3,G646&gt;=3),"Loyal Customers",AND(E646&lt;=2,F646&gt;=3),"At Risk",AND(E646&lt;=2,F646&lt;=2,G646&lt;=2),"Lost",AND(E646&gt;=4,F646&lt;=2),"New/Promising",TRUE,"Needs Attention")</f>
        <v>Lost</v>
      </c>
      <c r="I646" s="3" t="str">
        <f t="shared" si="14"/>
        <v>Churned</v>
      </c>
      <c r="J646" s="3" t="str">
        <f>_xlfn.XLOOKUP(A646,'Country_Lookup'!$D:$D,'Country_Lookup'!$E:$E)</f>
        <v>United Kingdom</v>
      </c>
    </row>
    <row r="647" spans="1:10" x14ac:dyDescent="0.3">
      <c r="A647">
        <v>12993</v>
      </c>
      <c r="B647">
        <v>23</v>
      </c>
      <c r="C647">
        <v>8</v>
      </c>
      <c r="D647">
        <v>1259.6300000000008</v>
      </c>
      <c r="E647" cm="1">
        <f t="array" ref="E647">_xlfn.IFS(B647&lt;=PERCENTILE($B$3:$B$5882,0.2),5,B647&lt;=PERCENTILE($B$3:$B$5882,0.4),4,B647&lt;=PERCENTILE($B$3:$B$5882,0.6),3,B647&lt;=PERCENTILE($B$3:$B$5882,0.8),2,TRUE,1)</f>
        <v>4</v>
      </c>
      <c r="F647" cm="1">
        <f t="array" ref="F647">_xlfn.IFS(C647&lt;=PERCENTILE($C$3:$C$5882,0.2),1,C647&lt;=PERCENTILE($C$3:$C$5882,0.4),2,C647&lt;=PERCENTILE($C$3:$C$5882,0.6),3,C647&lt;=PERCENTILE($C$3:$C$5882,0.8),4,TRUE,5)</f>
        <v>4</v>
      </c>
      <c r="G647" cm="1">
        <f t="array" ref="G647">_xlfn.IFS(D647&lt;=PERCENTILE($D$3:$D$5882,0.2),1,D647&lt;=PERCENTILE($D$3:$D$5882,0.4),2,D647&lt;=PERCENTILE($D$3:$D$5882,0.6),3,D647&lt;=PERCENTILE($D$3:$D$5882,0.8),4,TRUE,5)</f>
        <v>4</v>
      </c>
      <c r="H647" s="3" t="str" cm="1">
        <f t="array" ref="H647">_xlfn.IFS(AND(E647&gt;=4,F647&gt;=4,G647&gt;=4),"Champions",AND(E647&gt;=3,F647&gt;=3,G647&gt;=3),"Loyal Customers",AND(E647&lt;=2,F647&gt;=3),"At Risk",AND(E647&lt;=2,F647&lt;=2,G647&lt;=2),"Lost",AND(E647&gt;=4,F647&lt;=2),"New/Promising",TRUE,"Needs Attention")</f>
        <v>Champions</v>
      </c>
      <c r="I647" s="3" t="str">
        <f t="shared" si="14"/>
        <v>Active</v>
      </c>
      <c r="J647" s="3" t="str">
        <f>_xlfn.XLOOKUP(A647,'Country_Lookup'!$D:$D,'Country_Lookup'!$E:$E)</f>
        <v>United Kingdom</v>
      </c>
    </row>
    <row r="648" spans="1:10" x14ac:dyDescent="0.3">
      <c r="A648">
        <v>12994</v>
      </c>
      <c r="B648">
        <v>4</v>
      </c>
      <c r="C648">
        <v>3</v>
      </c>
      <c r="D648">
        <v>974.41999999999871</v>
      </c>
      <c r="E648" cm="1">
        <f t="array" ref="E648">_xlfn.IFS(B648&lt;=PERCENTILE($B$3:$B$5882,0.2),5,B648&lt;=PERCENTILE($B$3:$B$5882,0.4),4,B648&lt;=PERCENTILE($B$3:$B$5882,0.6),3,B648&lt;=PERCENTILE($B$3:$B$5882,0.8),2,TRUE,1)</f>
        <v>5</v>
      </c>
      <c r="F648" cm="1">
        <f t="array" ref="F648">_xlfn.IFS(C648&lt;=PERCENTILE($C$3:$C$5882,0.2),1,C648&lt;=PERCENTILE($C$3:$C$5882,0.4),2,C648&lt;=PERCENTILE($C$3:$C$5882,0.6),3,C648&lt;=PERCENTILE($C$3:$C$5882,0.8),4,TRUE,5)</f>
        <v>3</v>
      </c>
      <c r="G648" cm="1">
        <f t="array" ref="G648">_xlfn.IFS(D648&lt;=PERCENTILE($D$3:$D$5882,0.2),1,D648&lt;=PERCENTILE($D$3:$D$5882,0.4),2,D648&lt;=PERCENTILE($D$3:$D$5882,0.6),3,D648&lt;=PERCENTILE($D$3:$D$5882,0.8),4,TRUE,5)</f>
        <v>3</v>
      </c>
      <c r="H648" s="3" t="str" cm="1">
        <f t="array" ref="H648">_xlfn.IFS(AND(E648&gt;=4,F648&gt;=4,G648&gt;=4),"Champions",AND(E648&gt;=3,F648&gt;=3,G648&gt;=3),"Loyal Customers",AND(E648&lt;=2,F648&gt;=3),"At Risk",AND(E648&lt;=2,F648&lt;=2,G648&lt;=2),"Lost",AND(E648&gt;=4,F648&lt;=2),"New/Promising",TRUE,"Needs Attention")</f>
        <v>Loyal Customers</v>
      </c>
      <c r="I648" s="3" t="str">
        <f t="shared" si="14"/>
        <v>Active</v>
      </c>
      <c r="J648" s="3" t="str">
        <f>_xlfn.XLOOKUP(A648,'Country_Lookup'!$D:$D,'Country_Lookup'!$E:$E)</f>
        <v>United Kingdom</v>
      </c>
    </row>
    <row r="649" spans="1:10" x14ac:dyDescent="0.3">
      <c r="A649">
        <v>12995</v>
      </c>
      <c r="B649">
        <v>85</v>
      </c>
      <c r="C649">
        <v>1</v>
      </c>
      <c r="D649">
        <v>211.32000000000002</v>
      </c>
      <c r="E649" cm="1">
        <f t="array" ref="E649">_xlfn.IFS(B649&lt;=PERCENTILE($B$3:$B$5882,0.2),5,B649&lt;=PERCENTILE($B$3:$B$5882,0.4),4,B649&lt;=PERCENTILE($B$3:$B$5882,0.6),3,B649&lt;=PERCENTILE($B$3:$B$5882,0.8),2,TRUE,1)</f>
        <v>3</v>
      </c>
      <c r="F649" cm="1">
        <f t="array" ref="F649">_xlfn.IFS(C649&lt;=PERCENTILE($C$3:$C$5882,0.2),1,C649&lt;=PERCENTILE($C$3:$C$5882,0.4),2,C649&lt;=PERCENTILE($C$3:$C$5882,0.6),3,C649&lt;=PERCENTILE($C$3:$C$5882,0.8),4,TRUE,5)</f>
        <v>1</v>
      </c>
      <c r="G649" cm="1">
        <f t="array" ref="G649">_xlfn.IFS(D649&lt;=PERCENTILE($D$3:$D$5882,0.2),1,D649&lt;=PERCENTILE($D$3:$D$5882,0.4),2,D649&lt;=PERCENTILE($D$3:$D$5882,0.6),3,D649&lt;=PERCENTILE($D$3:$D$5882,0.8),4,TRUE,5)</f>
        <v>1</v>
      </c>
      <c r="H649" s="3" t="str" cm="1">
        <f t="array" ref="H649">_xlfn.IFS(AND(E649&gt;=4,F649&gt;=4,G649&gt;=4),"Champions",AND(E649&gt;=3,F649&gt;=3,G649&gt;=3),"Loyal Customers",AND(E649&lt;=2,F649&gt;=3),"At Risk",AND(E649&lt;=2,F649&lt;=2,G649&lt;=2),"Lost",AND(E649&gt;=4,F649&lt;=2),"New/Promising",TRUE,"Needs Attention")</f>
        <v>Needs Attention</v>
      </c>
      <c r="I649" s="3" t="str">
        <f t="shared" si="14"/>
        <v>Active</v>
      </c>
      <c r="J649" s="3" t="str">
        <f>_xlfn.XLOOKUP(A649,'Country_Lookup'!$D:$D,'Country_Lookup'!$E:$E)</f>
        <v>United Kingdom</v>
      </c>
    </row>
    <row r="650" spans="1:10" x14ac:dyDescent="0.3">
      <c r="A650">
        <v>12996</v>
      </c>
      <c r="B650">
        <v>375</v>
      </c>
      <c r="C650">
        <v>1</v>
      </c>
      <c r="D650">
        <v>355.50000000000006</v>
      </c>
      <c r="E650" cm="1">
        <f t="array" ref="E650">_xlfn.IFS(B650&lt;=PERCENTILE($B$3:$B$5882,0.2),5,B650&lt;=PERCENTILE($B$3:$B$5882,0.4),4,B650&lt;=PERCENTILE($B$3:$B$5882,0.6),3,B650&lt;=PERCENTILE($B$3:$B$5882,0.8),2,TRUE,1)</f>
        <v>2</v>
      </c>
      <c r="F650" cm="1">
        <f t="array" ref="F650">_xlfn.IFS(C650&lt;=PERCENTILE($C$3:$C$5882,0.2),1,C650&lt;=PERCENTILE($C$3:$C$5882,0.4),2,C650&lt;=PERCENTILE($C$3:$C$5882,0.6),3,C650&lt;=PERCENTILE($C$3:$C$5882,0.8),4,TRUE,5)</f>
        <v>1</v>
      </c>
      <c r="G650" cm="1">
        <f t="array" ref="G650">_xlfn.IFS(D650&lt;=PERCENTILE($D$3:$D$5882,0.2),1,D650&lt;=PERCENTILE($D$3:$D$5882,0.4),2,D650&lt;=PERCENTILE($D$3:$D$5882,0.6),3,D650&lt;=PERCENTILE($D$3:$D$5882,0.8),4,TRUE,5)</f>
        <v>2</v>
      </c>
      <c r="H650" s="3" t="str" cm="1">
        <f t="array" ref="H650">_xlfn.IFS(AND(E650&gt;=4,F650&gt;=4,G650&gt;=4),"Champions",AND(E650&gt;=3,F650&gt;=3,G650&gt;=3),"Loyal Customers",AND(E650&lt;=2,F650&gt;=3),"At Risk",AND(E650&lt;=2,F650&lt;=2,G650&lt;=2),"Lost",AND(E650&gt;=4,F650&lt;=2),"New/Promising",TRUE,"Needs Attention")</f>
        <v>Lost</v>
      </c>
      <c r="I650" s="3" t="str">
        <f t="shared" si="14"/>
        <v>Churned</v>
      </c>
      <c r="J650" s="3" t="str">
        <f>_xlfn.XLOOKUP(A650,'Country_Lookup'!$D:$D,'Country_Lookup'!$E:$E)</f>
        <v>United Kingdom</v>
      </c>
    </row>
    <row r="651" spans="1:10" x14ac:dyDescent="0.3">
      <c r="A651">
        <v>12997</v>
      </c>
      <c r="B651">
        <v>22</v>
      </c>
      <c r="C651">
        <v>8</v>
      </c>
      <c r="D651">
        <v>2110.9100000000017</v>
      </c>
      <c r="E651" cm="1">
        <f t="array" ref="E651">_xlfn.IFS(B651&lt;=PERCENTILE($B$3:$B$5882,0.2),5,B651&lt;=PERCENTILE($B$3:$B$5882,0.4),4,B651&lt;=PERCENTILE($B$3:$B$5882,0.6),3,B651&lt;=PERCENTILE($B$3:$B$5882,0.8),2,TRUE,1)</f>
        <v>4</v>
      </c>
      <c r="F651" cm="1">
        <f t="array" ref="F651">_xlfn.IFS(C651&lt;=PERCENTILE($C$3:$C$5882,0.2),1,C651&lt;=PERCENTILE($C$3:$C$5882,0.4),2,C651&lt;=PERCENTILE($C$3:$C$5882,0.6),3,C651&lt;=PERCENTILE($C$3:$C$5882,0.8),4,TRUE,5)</f>
        <v>4</v>
      </c>
      <c r="G651" cm="1">
        <f t="array" ref="G651">_xlfn.IFS(D651&lt;=PERCENTILE($D$3:$D$5882,0.2),1,D651&lt;=PERCENTILE($D$3:$D$5882,0.4),2,D651&lt;=PERCENTILE($D$3:$D$5882,0.6),3,D651&lt;=PERCENTILE($D$3:$D$5882,0.8),4,TRUE,5)</f>
        <v>4</v>
      </c>
      <c r="H651" s="3" t="str" cm="1">
        <f t="array" ref="H651">_xlfn.IFS(AND(E651&gt;=4,F651&gt;=4,G651&gt;=4),"Champions",AND(E651&gt;=3,F651&gt;=3,G651&gt;=3),"Loyal Customers",AND(E651&lt;=2,F651&gt;=3),"At Risk",AND(E651&lt;=2,F651&lt;=2,G651&lt;=2),"Lost",AND(E651&gt;=4,F651&lt;=2),"New/Promising",TRUE,"Needs Attention")</f>
        <v>Champions</v>
      </c>
      <c r="I651" s="3" t="str">
        <f t="shared" si="14"/>
        <v>Active</v>
      </c>
      <c r="J651" s="3" t="str">
        <f>_xlfn.XLOOKUP(A651,'Country_Lookup'!$D:$D,'Country_Lookup'!$E:$E)</f>
        <v>United Kingdom</v>
      </c>
    </row>
    <row r="652" spans="1:10" x14ac:dyDescent="0.3">
      <c r="A652">
        <v>12998</v>
      </c>
      <c r="B652">
        <v>492</v>
      </c>
      <c r="C652">
        <v>3</v>
      </c>
      <c r="D652">
        <v>920.08000000000129</v>
      </c>
      <c r="E652" cm="1">
        <f t="array" ref="E652">_xlfn.IFS(B652&lt;=PERCENTILE($B$3:$B$5882,0.2),5,B652&lt;=PERCENTILE($B$3:$B$5882,0.4),4,B652&lt;=PERCENTILE($B$3:$B$5882,0.6),3,B652&lt;=PERCENTILE($B$3:$B$5882,0.8),2,TRUE,1)</f>
        <v>1</v>
      </c>
      <c r="F652" cm="1">
        <f t="array" ref="F652">_xlfn.IFS(C652&lt;=PERCENTILE($C$3:$C$5882,0.2),1,C652&lt;=PERCENTILE($C$3:$C$5882,0.4),2,C652&lt;=PERCENTILE($C$3:$C$5882,0.6),3,C652&lt;=PERCENTILE($C$3:$C$5882,0.8),4,TRUE,5)</f>
        <v>3</v>
      </c>
      <c r="G652" cm="1">
        <f t="array" ref="G652">_xlfn.IFS(D652&lt;=PERCENTILE($D$3:$D$5882,0.2),1,D652&lt;=PERCENTILE($D$3:$D$5882,0.4),2,D652&lt;=PERCENTILE($D$3:$D$5882,0.6),3,D652&lt;=PERCENTILE($D$3:$D$5882,0.8),4,TRUE,5)</f>
        <v>3</v>
      </c>
      <c r="H652" s="3" t="str" cm="1">
        <f t="array" ref="H652">_xlfn.IFS(AND(E652&gt;=4,F652&gt;=4,G652&gt;=4),"Champions",AND(E652&gt;=3,F652&gt;=3,G652&gt;=3),"Loyal Customers",AND(E652&lt;=2,F652&gt;=3),"At Risk",AND(E652&lt;=2,F652&lt;=2,G652&lt;=2),"Lost",AND(E652&gt;=4,F652&lt;=2),"New/Promising",TRUE,"Needs Attention")</f>
        <v>At Risk</v>
      </c>
      <c r="I652" s="3" t="str">
        <f t="shared" si="14"/>
        <v>Churned</v>
      </c>
      <c r="J652" s="3" t="str">
        <f>_xlfn.XLOOKUP(A652,'Country_Lookup'!$D:$D,'Country_Lookup'!$E:$E)</f>
        <v>United Kingdom</v>
      </c>
    </row>
    <row r="653" spans="1:10" x14ac:dyDescent="0.3">
      <c r="A653">
        <v>12999</v>
      </c>
      <c r="B653">
        <v>196</v>
      </c>
      <c r="C653">
        <v>3</v>
      </c>
      <c r="D653">
        <v>455.87999999999971</v>
      </c>
      <c r="E653" cm="1">
        <f t="array" ref="E653">_xlfn.IFS(B653&lt;=PERCENTILE($B$3:$B$5882,0.2),5,B653&lt;=PERCENTILE($B$3:$B$5882,0.4),4,B653&lt;=PERCENTILE($B$3:$B$5882,0.6),3,B653&lt;=PERCENTILE($B$3:$B$5882,0.8),2,TRUE,1)</f>
        <v>2</v>
      </c>
      <c r="F653" cm="1">
        <f t="array" ref="F653">_xlfn.IFS(C653&lt;=PERCENTILE($C$3:$C$5882,0.2),1,C653&lt;=PERCENTILE($C$3:$C$5882,0.4),2,C653&lt;=PERCENTILE($C$3:$C$5882,0.6),3,C653&lt;=PERCENTILE($C$3:$C$5882,0.8),4,TRUE,5)</f>
        <v>3</v>
      </c>
      <c r="G653" cm="1">
        <f t="array" ref="G653">_xlfn.IFS(D653&lt;=PERCENTILE($D$3:$D$5882,0.2),1,D653&lt;=PERCENTILE($D$3:$D$5882,0.4),2,D653&lt;=PERCENTILE($D$3:$D$5882,0.6),3,D653&lt;=PERCENTILE($D$3:$D$5882,0.8),4,TRUE,5)</f>
        <v>2</v>
      </c>
      <c r="H653" s="3" t="str" cm="1">
        <f t="array" ref="H653">_xlfn.IFS(AND(E653&gt;=4,F653&gt;=4,G653&gt;=4),"Champions",AND(E653&gt;=3,F653&gt;=3,G653&gt;=3),"Loyal Customers",AND(E653&lt;=2,F653&gt;=3),"At Risk",AND(E653&lt;=2,F653&lt;=2,G653&lt;=2),"Lost",AND(E653&gt;=4,F653&lt;=2),"New/Promising",TRUE,"Needs Attention")</f>
        <v>At Risk</v>
      </c>
      <c r="I653" s="3" t="str">
        <f t="shared" si="14"/>
        <v>Churned</v>
      </c>
      <c r="J653" s="3" t="str">
        <f>_xlfn.XLOOKUP(A653,'Country_Lookup'!$D:$D,'Country_Lookup'!$E:$E)</f>
        <v>United Kingdom</v>
      </c>
    </row>
    <row r="654" spans="1:10" x14ac:dyDescent="0.3">
      <c r="A654">
        <v>13000</v>
      </c>
      <c r="B654">
        <v>106</v>
      </c>
      <c r="C654">
        <v>4</v>
      </c>
      <c r="D654">
        <v>1032.5</v>
      </c>
      <c r="E654" cm="1">
        <f t="array" ref="E654">_xlfn.IFS(B654&lt;=PERCENTILE($B$3:$B$5882,0.2),5,B654&lt;=PERCENTILE($B$3:$B$5882,0.4),4,B654&lt;=PERCENTILE($B$3:$B$5882,0.6),3,B654&lt;=PERCENTILE($B$3:$B$5882,0.8),2,TRUE,1)</f>
        <v>3</v>
      </c>
      <c r="F654" cm="1">
        <f t="array" ref="F654">_xlfn.IFS(C654&lt;=PERCENTILE($C$3:$C$5882,0.2),1,C654&lt;=PERCENTILE($C$3:$C$5882,0.4),2,C654&lt;=PERCENTILE($C$3:$C$5882,0.6),3,C654&lt;=PERCENTILE($C$3:$C$5882,0.8),4,TRUE,5)</f>
        <v>3</v>
      </c>
      <c r="G654" cm="1">
        <f t="array" ref="G654">_xlfn.IFS(D654&lt;=PERCENTILE($D$3:$D$5882,0.2),1,D654&lt;=PERCENTILE($D$3:$D$5882,0.4),2,D654&lt;=PERCENTILE($D$3:$D$5882,0.6),3,D654&lt;=PERCENTILE($D$3:$D$5882,0.8),4,TRUE,5)</f>
        <v>3</v>
      </c>
      <c r="H654" s="3" t="str" cm="1">
        <f t="array" ref="H654">_xlfn.IFS(AND(E654&gt;=4,F654&gt;=4,G654&gt;=4),"Champions",AND(E654&gt;=3,F654&gt;=3,G654&gt;=3),"Loyal Customers",AND(E654&lt;=2,F654&gt;=3),"At Risk",AND(E654&lt;=2,F654&lt;=2,G654&lt;=2),"Lost",AND(E654&gt;=4,F654&lt;=2),"New/Promising",TRUE,"Needs Attention")</f>
        <v>Loyal Customers</v>
      </c>
      <c r="I654" s="3" t="str">
        <f t="shared" si="14"/>
        <v>Churned</v>
      </c>
      <c r="J654" s="3" t="str">
        <f>_xlfn.XLOOKUP(A654,'Country_Lookup'!$D:$D,'Country_Lookup'!$E:$E)</f>
        <v>United Kingdom</v>
      </c>
    </row>
    <row r="655" spans="1:10" x14ac:dyDescent="0.3">
      <c r="A655">
        <v>13001</v>
      </c>
      <c r="B655">
        <v>4</v>
      </c>
      <c r="C655">
        <v>33</v>
      </c>
      <c r="D655">
        <v>24172.100000000304</v>
      </c>
      <c r="E655" cm="1">
        <f t="array" ref="E655">_xlfn.IFS(B655&lt;=PERCENTILE($B$3:$B$5882,0.2),5,B655&lt;=PERCENTILE($B$3:$B$5882,0.4),4,B655&lt;=PERCENTILE($B$3:$B$5882,0.6),3,B655&lt;=PERCENTILE($B$3:$B$5882,0.8),2,TRUE,1)</f>
        <v>5</v>
      </c>
      <c r="F655" cm="1">
        <f t="array" ref="F655">_xlfn.IFS(C655&lt;=PERCENTILE($C$3:$C$5882,0.2),1,C655&lt;=PERCENTILE($C$3:$C$5882,0.4),2,C655&lt;=PERCENTILE($C$3:$C$5882,0.6),3,C655&lt;=PERCENTILE($C$3:$C$5882,0.8),4,TRUE,5)</f>
        <v>5</v>
      </c>
      <c r="G655" cm="1">
        <f t="array" ref="G655">_xlfn.IFS(D655&lt;=PERCENTILE($D$3:$D$5882,0.2),1,D655&lt;=PERCENTILE($D$3:$D$5882,0.4),2,D655&lt;=PERCENTILE($D$3:$D$5882,0.6),3,D655&lt;=PERCENTILE($D$3:$D$5882,0.8),4,TRUE,5)</f>
        <v>5</v>
      </c>
      <c r="H655" s="3" t="str" cm="1">
        <f t="array" ref="H655">_xlfn.IFS(AND(E655&gt;=4,F655&gt;=4,G655&gt;=4),"Champions",AND(E655&gt;=3,F655&gt;=3,G655&gt;=3),"Loyal Customers",AND(E655&lt;=2,F655&gt;=3),"At Risk",AND(E655&lt;=2,F655&lt;=2,G655&lt;=2),"Lost",AND(E655&gt;=4,F655&lt;=2),"New/Promising",TRUE,"Needs Attention")</f>
        <v>Champions</v>
      </c>
      <c r="I655" s="3" t="str">
        <f t="shared" si="14"/>
        <v>Active</v>
      </c>
      <c r="J655" s="3" t="str">
        <f>_xlfn.XLOOKUP(A655,'Country_Lookup'!$D:$D,'Country_Lookup'!$E:$E)</f>
        <v>United Kingdom</v>
      </c>
    </row>
    <row r="656" spans="1:10" x14ac:dyDescent="0.3">
      <c r="A656">
        <v>13002</v>
      </c>
      <c r="B656">
        <v>318</v>
      </c>
      <c r="C656">
        <v>3</v>
      </c>
      <c r="D656">
        <v>414.13000000000022</v>
      </c>
      <c r="E656" cm="1">
        <f t="array" ref="E656">_xlfn.IFS(B656&lt;=PERCENTILE($B$3:$B$5882,0.2),5,B656&lt;=PERCENTILE($B$3:$B$5882,0.4),4,B656&lt;=PERCENTILE($B$3:$B$5882,0.6),3,B656&lt;=PERCENTILE($B$3:$B$5882,0.8),2,TRUE,1)</f>
        <v>2</v>
      </c>
      <c r="F656" cm="1">
        <f t="array" ref="F656">_xlfn.IFS(C656&lt;=PERCENTILE($C$3:$C$5882,0.2),1,C656&lt;=PERCENTILE($C$3:$C$5882,0.4),2,C656&lt;=PERCENTILE($C$3:$C$5882,0.6),3,C656&lt;=PERCENTILE($C$3:$C$5882,0.8),4,TRUE,5)</f>
        <v>3</v>
      </c>
      <c r="G656" cm="1">
        <f t="array" ref="G656">_xlfn.IFS(D656&lt;=PERCENTILE($D$3:$D$5882,0.2),1,D656&lt;=PERCENTILE($D$3:$D$5882,0.4),2,D656&lt;=PERCENTILE($D$3:$D$5882,0.6),3,D656&lt;=PERCENTILE($D$3:$D$5882,0.8),4,TRUE,5)</f>
        <v>2</v>
      </c>
      <c r="H656" s="3" t="str" cm="1">
        <f t="array" ref="H656">_xlfn.IFS(AND(E656&gt;=4,F656&gt;=4,G656&gt;=4),"Champions",AND(E656&gt;=3,F656&gt;=3,G656&gt;=3),"Loyal Customers",AND(E656&lt;=2,F656&gt;=3),"At Risk",AND(E656&lt;=2,F656&lt;=2,G656&lt;=2),"Lost",AND(E656&gt;=4,F656&lt;=2),"New/Promising",TRUE,"Needs Attention")</f>
        <v>At Risk</v>
      </c>
      <c r="I656" s="3" t="str">
        <f t="shared" si="14"/>
        <v>Churned</v>
      </c>
      <c r="J656" s="3" t="str">
        <f>_xlfn.XLOOKUP(A656,'Country_Lookup'!$D:$D,'Country_Lookup'!$E:$E)</f>
        <v>United Kingdom</v>
      </c>
    </row>
    <row r="657" spans="1:10" x14ac:dyDescent="0.3">
      <c r="A657">
        <v>13003</v>
      </c>
      <c r="B657">
        <v>105</v>
      </c>
      <c r="C657">
        <v>3</v>
      </c>
      <c r="D657">
        <v>149.04999999999998</v>
      </c>
      <c r="E657" cm="1">
        <f t="array" ref="E657">_xlfn.IFS(B657&lt;=PERCENTILE($B$3:$B$5882,0.2),5,B657&lt;=PERCENTILE($B$3:$B$5882,0.4),4,B657&lt;=PERCENTILE($B$3:$B$5882,0.6),3,B657&lt;=PERCENTILE($B$3:$B$5882,0.8),2,TRUE,1)</f>
        <v>3</v>
      </c>
      <c r="F657" cm="1">
        <f t="array" ref="F657">_xlfn.IFS(C657&lt;=PERCENTILE($C$3:$C$5882,0.2),1,C657&lt;=PERCENTILE($C$3:$C$5882,0.4),2,C657&lt;=PERCENTILE($C$3:$C$5882,0.6),3,C657&lt;=PERCENTILE($C$3:$C$5882,0.8),4,TRUE,5)</f>
        <v>3</v>
      </c>
      <c r="G657" cm="1">
        <f t="array" ref="G657">_xlfn.IFS(D657&lt;=PERCENTILE($D$3:$D$5882,0.2),1,D657&lt;=PERCENTILE($D$3:$D$5882,0.4),2,D657&lt;=PERCENTILE($D$3:$D$5882,0.6),3,D657&lt;=PERCENTILE($D$3:$D$5882,0.8),4,TRUE,5)</f>
        <v>1</v>
      </c>
      <c r="H657" s="3" t="str" cm="1">
        <f t="array" ref="H657">_xlfn.IFS(AND(E657&gt;=4,F657&gt;=4,G657&gt;=4),"Champions",AND(E657&gt;=3,F657&gt;=3,G657&gt;=3),"Loyal Customers",AND(E657&lt;=2,F657&gt;=3),"At Risk",AND(E657&lt;=2,F657&lt;=2,G657&lt;=2),"Lost",AND(E657&gt;=4,F657&lt;=2),"New/Promising",TRUE,"Needs Attention")</f>
        <v>Needs Attention</v>
      </c>
      <c r="I657" s="3" t="str">
        <f t="shared" si="14"/>
        <v>Churned</v>
      </c>
      <c r="J657" s="3" t="str">
        <f>_xlfn.XLOOKUP(A657,'Country_Lookup'!$D:$D,'Country_Lookup'!$E:$E)</f>
        <v>United Kingdom</v>
      </c>
    </row>
    <row r="658" spans="1:10" x14ac:dyDescent="0.3">
      <c r="A658">
        <v>13004</v>
      </c>
      <c r="B658">
        <v>11</v>
      </c>
      <c r="C658">
        <v>36</v>
      </c>
      <c r="D658">
        <v>11650.849999999824</v>
      </c>
      <c r="E658" cm="1">
        <f t="array" ref="E658">_xlfn.IFS(B658&lt;=PERCENTILE($B$3:$B$5882,0.2),5,B658&lt;=PERCENTILE($B$3:$B$5882,0.4),4,B658&lt;=PERCENTILE($B$3:$B$5882,0.6),3,B658&lt;=PERCENTILE($B$3:$B$5882,0.8),2,TRUE,1)</f>
        <v>5</v>
      </c>
      <c r="F658" cm="1">
        <f t="array" ref="F658">_xlfn.IFS(C658&lt;=PERCENTILE($C$3:$C$5882,0.2),1,C658&lt;=PERCENTILE($C$3:$C$5882,0.4),2,C658&lt;=PERCENTILE($C$3:$C$5882,0.6),3,C658&lt;=PERCENTILE($C$3:$C$5882,0.8),4,TRUE,5)</f>
        <v>5</v>
      </c>
      <c r="G658" cm="1">
        <f t="array" ref="G658">_xlfn.IFS(D658&lt;=PERCENTILE($D$3:$D$5882,0.2),1,D658&lt;=PERCENTILE($D$3:$D$5882,0.4),2,D658&lt;=PERCENTILE($D$3:$D$5882,0.6),3,D658&lt;=PERCENTILE($D$3:$D$5882,0.8),4,TRUE,5)</f>
        <v>5</v>
      </c>
      <c r="H658" s="3" t="str" cm="1">
        <f t="array" ref="H658">_xlfn.IFS(AND(E658&gt;=4,F658&gt;=4,G658&gt;=4),"Champions",AND(E658&gt;=3,F658&gt;=3,G658&gt;=3),"Loyal Customers",AND(E658&lt;=2,F658&gt;=3),"At Risk",AND(E658&lt;=2,F658&lt;=2,G658&lt;=2),"Lost",AND(E658&gt;=4,F658&lt;=2),"New/Promising",TRUE,"Needs Attention")</f>
        <v>Champions</v>
      </c>
      <c r="I658" s="3" t="str">
        <f t="shared" si="14"/>
        <v>Active</v>
      </c>
      <c r="J658" s="3" t="str">
        <f>_xlfn.XLOOKUP(A658,'Country_Lookup'!$D:$D,'Country_Lookup'!$E:$E)</f>
        <v>United Kingdom</v>
      </c>
    </row>
    <row r="659" spans="1:10" x14ac:dyDescent="0.3">
      <c r="A659">
        <v>13005</v>
      </c>
      <c r="B659">
        <v>173</v>
      </c>
      <c r="C659">
        <v>4</v>
      </c>
      <c r="D659">
        <v>999.6800000000004</v>
      </c>
      <c r="E659" cm="1">
        <f t="array" ref="E659">_xlfn.IFS(B659&lt;=PERCENTILE($B$3:$B$5882,0.2),5,B659&lt;=PERCENTILE($B$3:$B$5882,0.4),4,B659&lt;=PERCENTILE($B$3:$B$5882,0.6),3,B659&lt;=PERCENTILE($B$3:$B$5882,0.8),2,TRUE,1)</f>
        <v>3</v>
      </c>
      <c r="F659" cm="1">
        <f t="array" ref="F659">_xlfn.IFS(C659&lt;=PERCENTILE($C$3:$C$5882,0.2),1,C659&lt;=PERCENTILE($C$3:$C$5882,0.4),2,C659&lt;=PERCENTILE($C$3:$C$5882,0.6),3,C659&lt;=PERCENTILE($C$3:$C$5882,0.8),4,TRUE,5)</f>
        <v>3</v>
      </c>
      <c r="G659" cm="1">
        <f t="array" ref="G659">_xlfn.IFS(D659&lt;=PERCENTILE($D$3:$D$5882,0.2),1,D659&lt;=PERCENTILE($D$3:$D$5882,0.4),2,D659&lt;=PERCENTILE($D$3:$D$5882,0.6),3,D659&lt;=PERCENTILE($D$3:$D$5882,0.8),4,TRUE,5)</f>
        <v>3</v>
      </c>
      <c r="H659" s="3" t="str" cm="1">
        <f t="array" ref="H659">_xlfn.IFS(AND(E659&gt;=4,F659&gt;=4,G659&gt;=4),"Champions",AND(E659&gt;=3,F659&gt;=3,G659&gt;=3),"Loyal Customers",AND(E659&lt;=2,F659&gt;=3),"At Risk",AND(E659&lt;=2,F659&lt;=2,G659&lt;=2),"Lost",AND(E659&gt;=4,F659&lt;=2),"New/Promising",TRUE,"Needs Attention")</f>
        <v>Loyal Customers</v>
      </c>
      <c r="I659" s="3" t="str">
        <f t="shared" si="14"/>
        <v>Churned</v>
      </c>
      <c r="J659" s="3" t="str">
        <f>_xlfn.XLOOKUP(A659,'Country_Lookup'!$D:$D,'Country_Lookup'!$E:$E)</f>
        <v>United Kingdom</v>
      </c>
    </row>
    <row r="660" spans="1:10" x14ac:dyDescent="0.3">
      <c r="A660">
        <v>13006</v>
      </c>
      <c r="B660">
        <v>56</v>
      </c>
      <c r="C660">
        <v>1</v>
      </c>
      <c r="D660">
        <v>81.569999999999993</v>
      </c>
      <c r="E660" cm="1">
        <f t="array" ref="E660">_xlfn.IFS(B660&lt;=PERCENTILE($B$3:$B$5882,0.2),5,B660&lt;=PERCENTILE($B$3:$B$5882,0.4),4,B660&lt;=PERCENTILE($B$3:$B$5882,0.6),3,B660&lt;=PERCENTILE($B$3:$B$5882,0.8),2,TRUE,1)</f>
        <v>4</v>
      </c>
      <c r="F660" cm="1">
        <f t="array" ref="F660">_xlfn.IFS(C660&lt;=PERCENTILE($C$3:$C$5882,0.2),1,C660&lt;=PERCENTILE($C$3:$C$5882,0.4),2,C660&lt;=PERCENTILE($C$3:$C$5882,0.6),3,C660&lt;=PERCENTILE($C$3:$C$5882,0.8),4,TRUE,5)</f>
        <v>1</v>
      </c>
      <c r="G660" cm="1">
        <f t="array" ref="G660">_xlfn.IFS(D660&lt;=PERCENTILE($D$3:$D$5882,0.2),1,D660&lt;=PERCENTILE($D$3:$D$5882,0.4),2,D660&lt;=PERCENTILE($D$3:$D$5882,0.6),3,D660&lt;=PERCENTILE($D$3:$D$5882,0.8),4,TRUE,5)</f>
        <v>1</v>
      </c>
      <c r="H660" s="3" t="str" cm="1">
        <f t="array" ref="H660">_xlfn.IFS(AND(E660&gt;=4,F660&gt;=4,G660&gt;=4),"Champions",AND(E660&gt;=3,F660&gt;=3,G660&gt;=3),"Loyal Customers",AND(E660&lt;=2,F660&gt;=3),"At Risk",AND(E660&lt;=2,F660&lt;=2,G660&lt;=2),"Lost",AND(E660&gt;=4,F660&lt;=2),"New/Promising",TRUE,"Needs Attention")</f>
        <v>New/Promising</v>
      </c>
      <c r="I660" s="3" t="str">
        <f t="shared" si="14"/>
        <v>Active</v>
      </c>
      <c r="J660" s="3" t="str">
        <f>_xlfn.XLOOKUP(A660,'Country_Lookup'!$D:$D,'Country_Lookup'!$E:$E)</f>
        <v>United Kingdom</v>
      </c>
    </row>
    <row r="661" spans="1:10" x14ac:dyDescent="0.3">
      <c r="A661">
        <v>13007</v>
      </c>
      <c r="B661">
        <v>579</v>
      </c>
      <c r="C661">
        <v>1</v>
      </c>
      <c r="D661">
        <v>175.25</v>
      </c>
      <c r="E661" cm="1">
        <f t="array" ref="E661">_xlfn.IFS(B661&lt;=PERCENTILE($B$3:$B$5882,0.2),5,B661&lt;=PERCENTILE($B$3:$B$5882,0.4),4,B661&lt;=PERCENTILE($B$3:$B$5882,0.6),3,B661&lt;=PERCENTILE($B$3:$B$5882,0.8),2,TRUE,1)</f>
        <v>1</v>
      </c>
      <c r="F661" cm="1">
        <f t="array" ref="F661">_xlfn.IFS(C661&lt;=PERCENTILE($C$3:$C$5882,0.2),1,C661&lt;=PERCENTILE($C$3:$C$5882,0.4),2,C661&lt;=PERCENTILE($C$3:$C$5882,0.6),3,C661&lt;=PERCENTILE($C$3:$C$5882,0.8),4,TRUE,5)</f>
        <v>1</v>
      </c>
      <c r="G661" cm="1">
        <f t="array" ref="G661">_xlfn.IFS(D661&lt;=PERCENTILE($D$3:$D$5882,0.2),1,D661&lt;=PERCENTILE($D$3:$D$5882,0.4),2,D661&lt;=PERCENTILE($D$3:$D$5882,0.6),3,D661&lt;=PERCENTILE($D$3:$D$5882,0.8),4,TRUE,5)</f>
        <v>1</v>
      </c>
      <c r="H661" s="3" t="str" cm="1">
        <f t="array" ref="H661">_xlfn.IFS(AND(E661&gt;=4,F661&gt;=4,G661&gt;=4),"Champions",AND(E661&gt;=3,F661&gt;=3,G661&gt;=3),"Loyal Customers",AND(E661&lt;=2,F661&gt;=3),"At Risk",AND(E661&lt;=2,F661&lt;=2,G661&lt;=2),"Lost",AND(E661&gt;=4,F661&lt;=2),"New/Promising",TRUE,"Needs Attention")</f>
        <v>Lost</v>
      </c>
      <c r="I661" s="3" t="str">
        <f t="shared" si="14"/>
        <v>Churned</v>
      </c>
      <c r="J661" s="3" t="str">
        <f>_xlfn.XLOOKUP(A661,'Country_Lookup'!$D:$D,'Country_Lookup'!$E:$E)</f>
        <v>United Kingdom</v>
      </c>
    </row>
    <row r="662" spans="1:10" x14ac:dyDescent="0.3">
      <c r="A662">
        <v>13008</v>
      </c>
      <c r="B662">
        <v>323</v>
      </c>
      <c r="C662">
        <v>3</v>
      </c>
      <c r="D662">
        <v>612.13</v>
      </c>
      <c r="E662" cm="1">
        <f t="array" ref="E662">_xlfn.IFS(B662&lt;=PERCENTILE($B$3:$B$5882,0.2),5,B662&lt;=PERCENTILE($B$3:$B$5882,0.4),4,B662&lt;=PERCENTILE($B$3:$B$5882,0.6),3,B662&lt;=PERCENTILE($B$3:$B$5882,0.8),2,TRUE,1)</f>
        <v>2</v>
      </c>
      <c r="F662" cm="1">
        <f t="array" ref="F662">_xlfn.IFS(C662&lt;=PERCENTILE($C$3:$C$5882,0.2),1,C662&lt;=PERCENTILE($C$3:$C$5882,0.4),2,C662&lt;=PERCENTILE($C$3:$C$5882,0.6),3,C662&lt;=PERCENTILE($C$3:$C$5882,0.8),4,TRUE,5)</f>
        <v>3</v>
      </c>
      <c r="G662" cm="1">
        <f t="array" ref="G662">_xlfn.IFS(D662&lt;=PERCENTILE($D$3:$D$5882,0.2),1,D662&lt;=PERCENTILE($D$3:$D$5882,0.4),2,D662&lt;=PERCENTILE($D$3:$D$5882,0.6),3,D662&lt;=PERCENTILE($D$3:$D$5882,0.8),4,TRUE,5)</f>
        <v>2</v>
      </c>
      <c r="H662" s="3" t="str" cm="1">
        <f t="array" ref="H662">_xlfn.IFS(AND(E662&gt;=4,F662&gt;=4,G662&gt;=4),"Champions",AND(E662&gt;=3,F662&gt;=3,G662&gt;=3),"Loyal Customers",AND(E662&lt;=2,F662&gt;=3),"At Risk",AND(E662&lt;=2,F662&lt;=2,G662&lt;=2),"Lost",AND(E662&gt;=4,F662&lt;=2),"New/Promising",TRUE,"Needs Attention")</f>
        <v>At Risk</v>
      </c>
      <c r="I662" s="3" t="str">
        <f t="shared" si="14"/>
        <v>Churned</v>
      </c>
      <c r="J662" s="3" t="str">
        <f>_xlfn.XLOOKUP(A662,'Country_Lookup'!$D:$D,'Country_Lookup'!$E:$E)</f>
        <v>United Kingdom</v>
      </c>
    </row>
    <row r="663" spans="1:10" x14ac:dyDescent="0.3">
      <c r="A663">
        <v>13009</v>
      </c>
      <c r="B663">
        <v>672</v>
      </c>
      <c r="C663">
        <v>1</v>
      </c>
      <c r="D663">
        <v>234</v>
      </c>
      <c r="E663" cm="1">
        <f t="array" ref="E663">_xlfn.IFS(B663&lt;=PERCENTILE($B$3:$B$5882,0.2),5,B663&lt;=PERCENTILE($B$3:$B$5882,0.4),4,B663&lt;=PERCENTILE($B$3:$B$5882,0.6),3,B663&lt;=PERCENTILE($B$3:$B$5882,0.8),2,TRUE,1)</f>
        <v>1</v>
      </c>
      <c r="F663" cm="1">
        <f t="array" ref="F663">_xlfn.IFS(C663&lt;=PERCENTILE($C$3:$C$5882,0.2),1,C663&lt;=PERCENTILE($C$3:$C$5882,0.4),2,C663&lt;=PERCENTILE($C$3:$C$5882,0.6),3,C663&lt;=PERCENTILE($C$3:$C$5882,0.8),4,TRUE,5)</f>
        <v>1</v>
      </c>
      <c r="G663" cm="1">
        <f t="array" ref="G663">_xlfn.IFS(D663&lt;=PERCENTILE($D$3:$D$5882,0.2),1,D663&lt;=PERCENTILE($D$3:$D$5882,0.4),2,D663&lt;=PERCENTILE($D$3:$D$5882,0.6),3,D663&lt;=PERCENTILE($D$3:$D$5882,0.8),4,TRUE,5)</f>
        <v>1</v>
      </c>
      <c r="H663" s="3" t="str" cm="1">
        <f t="array" ref="H663">_xlfn.IFS(AND(E663&gt;=4,F663&gt;=4,G663&gt;=4),"Champions",AND(E663&gt;=3,F663&gt;=3,G663&gt;=3),"Loyal Customers",AND(E663&lt;=2,F663&gt;=3),"At Risk",AND(E663&lt;=2,F663&lt;=2,G663&lt;=2),"Lost",AND(E663&gt;=4,F663&lt;=2),"New/Promising",TRUE,"Needs Attention")</f>
        <v>Lost</v>
      </c>
      <c r="I663" s="3" t="str">
        <f t="shared" si="14"/>
        <v>Churned</v>
      </c>
      <c r="J663" s="3" t="str">
        <f>_xlfn.XLOOKUP(A663,'Country_Lookup'!$D:$D,'Country_Lookup'!$E:$E)</f>
        <v>United Kingdom</v>
      </c>
    </row>
    <row r="664" spans="1:10" x14ac:dyDescent="0.3">
      <c r="A664">
        <v>13010</v>
      </c>
      <c r="B664">
        <v>374</v>
      </c>
      <c r="C664">
        <v>2</v>
      </c>
      <c r="D664">
        <v>330.12</v>
      </c>
      <c r="E664" cm="1">
        <f t="array" ref="E664">_xlfn.IFS(B664&lt;=PERCENTILE($B$3:$B$5882,0.2),5,B664&lt;=PERCENTILE($B$3:$B$5882,0.4),4,B664&lt;=PERCENTILE($B$3:$B$5882,0.6),3,B664&lt;=PERCENTILE($B$3:$B$5882,0.8),2,TRUE,1)</f>
        <v>2</v>
      </c>
      <c r="F664" cm="1">
        <f t="array" ref="F664">_xlfn.IFS(C664&lt;=PERCENTILE($C$3:$C$5882,0.2),1,C664&lt;=PERCENTILE($C$3:$C$5882,0.4),2,C664&lt;=PERCENTILE($C$3:$C$5882,0.6),3,C664&lt;=PERCENTILE($C$3:$C$5882,0.8),4,TRUE,5)</f>
        <v>2</v>
      </c>
      <c r="G664" cm="1">
        <f t="array" ref="G664">_xlfn.IFS(D664&lt;=PERCENTILE($D$3:$D$5882,0.2),1,D664&lt;=PERCENTILE($D$3:$D$5882,0.4),2,D664&lt;=PERCENTILE($D$3:$D$5882,0.6),3,D664&lt;=PERCENTILE($D$3:$D$5882,0.8),4,TRUE,5)</f>
        <v>2</v>
      </c>
      <c r="H664" s="3" t="str" cm="1">
        <f t="array" ref="H664">_xlfn.IFS(AND(E664&gt;=4,F664&gt;=4,G664&gt;=4),"Champions",AND(E664&gt;=3,F664&gt;=3,G664&gt;=3),"Loyal Customers",AND(E664&lt;=2,F664&gt;=3),"At Risk",AND(E664&lt;=2,F664&lt;=2,G664&lt;=2),"Lost",AND(E664&gt;=4,F664&lt;=2),"New/Promising",TRUE,"Needs Attention")</f>
        <v>Lost</v>
      </c>
      <c r="I664" s="3" t="str">
        <f t="shared" si="14"/>
        <v>Churned</v>
      </c>
      <c r="J664" s="3" t="str">
        <f>_xlfn.XLOOKUP(A664,'Country_Lookup'!$D:$D,'Country_Lookup'!$E:$E)</f>
        <v>United Kingdom</v>
      </c>
    </row>
    <row r="665" spans="1:10" x14ac:dyDescent="0.3">
      <c r="A665">
        <v>13011</v>
      </c>
      <c r="B665">
        <v>372</v>
      </c>
      <c r="C665">
        <v>1</v>
      </c>
      <c r="D665">
        <v>101.10000000000001</v>
      </c>
      <c r="E665" cm="1">
        <f t="array" ref="E665">_xlfn.IFS(B665&lt;=PERCENTILE($B$3:$B$5882,0.2),5,B665&lt;=PERCENTILE($B$3:$B$5882,0.4),4,B665&lt;=PERCENTILE($B$3:$B$5882,0.6),3,B665&lt;=PERCENTILE($B$3:$B$5882,0.8),2,TRUE,1)</f>
        <v>2</v>
      </c>
      <c r="F665" cm="1">
        <f t="array" ref="F665">_xlfn.IFS(C665&lt;=PERCENTILE($C$3:$C$5882,0.2),1,C665&lt;=PERCENTILE($C$3:$C$5882,0.4),2,C665&lt;=PERCENTILE($C$3:$C$5882,0.6),3,C665&lt;=PERCENTILE($C$3:$C$5882,0.8),4,TRUE,5)</f>
        <v>1</v>
      </c>
      <c r="G665" cm="1">
        <f t="array" ref="G665">_xlfn.IFS(D665&lt;=PERCENTILE($D$3:$D$5882,0.2),1,D665&lt;=PERCENTILE($D$3:$D$5882,0.4),2,D665&lt;=PERCENTILE($D$3:$D$5882,0.6),3,D665&lt;=PERCENTILE($D$3:$D$5882,0.8),4,TRUE,5)</f>
        <v>1</v>
      </c>
      <c r="H665" s="3" t="str" cm="1">
        <f t="array" ref="H665">_xlfn.IFS(AND(E665&gt;=4,F665&gt;=4,G665&gt;=4),"Champions",AND(E665&gt;=3,F665&gt;=3,G665&gt;=3),"Loyal Customers",AND(E665&lt;=2,F665&gt;=3),"At Risk",AND(E665&lt;=2,F665&lt;=2,G665&lt;=2),"Lost",AND(E665&gt;=4,F665&lt;=2),"New/Promising",TRUE,"Needs Attention")</f>
        <v>Lost</v>
      </c>
      <c r="I665" s="3" t="str">
        <f t="shared" si="14"/>
        <v>Churned</v>
      </c>
      <c r="J665" s="3" t="str">
        <f>_xlfn.XLOOKUP(A665,'Country_Lookup'!$D:$D,'Country_Lookup'!$E:$E)</f>
        <v>United Kingdom</v>
      </c>
    </row>
    <row r="666" spans="1:10" x14ac:dyDescent="0.3">
      <c r="A666">
        <v>13012</v>
      </c>
      <c r="B666">
        <v>9</v>
      </c>
      <c r="C666">
        <v>11</v>
      </c>
      <c r="D666">
        <v>2972.830000000004</v>
      </c>
      <c r="E666" cm="1">
        <f t="array" ref="E666">_xlfn.IFS(B666&lt;=PERCENTILE($B$3:$B$5882,0.2),5,B666&lt;=PERCENTILE($B$3:$B$5882,0.4),4,B666&lt;=PERCENTILE($B$3:$B$5882,0.6),3,B666&lt;=PERCENTILE($B$3:$B$5882,0.8),2,TRUE,1)</f>
        <v>5</v>
      </c>
      <c r="F666" cm="1">
        <f t="array" ref="F666">_xlfn.IFS(C666&lt;=PERCENTILE($C$3:$C$5882,0.2),1,C666&lt;=PERCENTILE($C$3:$C$5882,0.4),2,C666&lt;=PERCENTILE($C$3:$C$5882,0.6),3,C666&lt;=PERCENTILE($C$3:$C$5882,0.8),4,TRUE,5)</f>
        <v>5</v>
      </c>
      <c r="G666" cm="1">
        <f t="array" ref="G666">_xlfn.IFS(D666&lt;=PERCENTILE($D$3:$D$5882,0.2),1,D666&lt;=PERCENTILE($D$3:$D$5882,0.4),2,D666&lt;=PERCENTILE($D$3:$D$5882,0.6),3,D666&lt;=PERCENTILE($D$3:$D$5882,0.8),4,TRUE,5)</f>
        <v>5</v>
      </c>
      <c r="H666" s="3" t="str" cm="1">
        <f t="array" ref="H666">_xlfn.IFS(AND(E666&gt;=4,F666&gt;=4,G666&gt;=4),"Champions",AND(E666&gt;=3,F666&gt;=3,G666&gt;=3),"Loyal Customers",AND(E666&lt;=2,F666&gt;=3),"At Risk",AND(E666&lt;=2,F666&lt;=2,G666&lt;=2),"Lost",AND(E666&gt;=4,F666&lt;=2),"New/Promising",TRUE,"Needs Attention")</f>
        <v>Champions</v>
      </c>
      <c r="I666" s="3" t="str">
        <f t="shared" si="14"/>
        <v>Active</v>
      </c>
      <c r="J666" s="3" t="str">
        <f>_xlfn.XLOOKUP(A666,'Country_Lookup'!$D:$D,'Country_Lookup'!$E:$E)</f>
        <v>United Kingdom</v>
      </c>
    </row>
    <row r="667" spans="1:10" x14ac:dyDescent="0.3">
      <c r="A667">
        <v>13013</v>
      </c>
      <c r="B667">
        <v>1</v>
      </c>
      <c r="C667">
        <v>29</v>
      </c>
      <c r="D667">
        <v>12625.770000000208</v>
      </c>
      <c r="E667" cm="1">
        <f t="array" ref="E667">_xlfn.IFS(B667&lt;=PERCENTILE($B$3:$B$5882,0.2),5,B667&lt;=PERCENTILE($B$3:$B$5882,0.4),4,B667&lt;=PERCENTILE($B$3:$B$5882,0.6),3,B667&lt;=PERCENTILE($B$3:$B$5882,0.8),2,TRUE,1)</f>
        <v>5</v>
      </c>
      <c r="F667" cm="1">
        <f t="array" ref="F667">_xlfn.IFS(C667&lt;=PERCENTILE($C$3:$C$5882,0.2),1,C667&lt;=PERCENTILE($C$3:$C$5882,0.4),2,C667&lt;=PERCENTILE($C$3:$C$5882,0.6),3,C667&lt;=PERCENTILE($C$3:$C$5882,0.8),4,TRUE,5)</f>
        <v>5</v>
      </c>
      <c r="G667" cm="1">
        <f t="array" ref="G667">_xlfn.IFS(D667&lt;=PERCENTILE($D$3:$D$5882,0.2),1,D667&lt;=PERCENTILE($D$3:$D$5882,0.4),2,D667&lt;=PERCENTILE($D$3:$D$5882,0.6),3,D667&lt;=PERCENTILE($D$3:$D$5882,0.8),4,TRUE,5)</f>
        <v>5</v>
      </c>
      <c r="H667" s="3" t="str" cm="1">
        <f t="array" ref="H667">_xlfn.IFS(AND(E667&gt;=4,F667&gt;=4,G667&gt;=4),"Champions",AND(E667&gt;=3,F667&gt;=3,G667&gt;=3),"Loyal Customers",AND(E667&lt;=2,F667&gt;=3),"At Risk",AND(E667&lt;=2,F667&lt;=2,G667&lt;=2),"Lost",AND(E667&gt;=4,F667&lt;=2),"New/Promising",TRUE,"Needs Attention")</f>
        <v>Champions</v>
      </c>
      <c r="I667" s="3" t="str">
        <f t="shared" si="14"/>
        <v>Active</v>
      </c>
      <c r="J667" s="3" t="str">
        <f>_xlfn.XLOOKUP(A667,'Country_Lookup'!$D:$D,'Country_Lookup'!$E:$E)</f>
        <v>United Kingdom</v>
      </c>
    </row>
    <row r="668" spans="1:10" x14ac:dyDescent="0.3">
      <c r="A668">
        <v>13014</v>
      </c>
      <c r="B668">
        <v>10</v>
      </c>
      <c r="C668">
        <v>11</v>
      </c>
      <c r="D668">
        <v>5381.0799999999972</v>
      </c>
      <c r="E668" cm="1">
        <f t="array" ref="E668">_xlfn.IFS(B668&lt;=PERCENTILE($B$3:$B$5882,0.2),5,B668&lt;=PERCENTILE($B$3:$B$5882,0.4),4,B668&lt;=PERCENTILE($B$3:$B$5882,0.6),3,B668&lt;=PERCENTILE($B$3:$B$5882,0.8),2,TRUE,1)</f>
        <v>5</v>
      </c>
      <c r="F668" cm="1">
        <f t="array" ref="F668">_xlfn.IFS(C668&lt;=PERCENTILE($C$3:$C$5882,0.2),1,C668&lt;=PERCENTILE($C$3:$C$5882,0.4),2,C668&lt;=PERCENTILE($C$3:$C$5882,0.6),3,C668&lt;=PERCENTILE($C$3:$C$5882,0.8),4,TRUE,5)</f>
        <v>5</v>
      </c>
      <c r="G668" cm="1">
        <f t="array" ref="G668">_xlfn.IFS(D668&lt;=PERCENTILE($D$3:$D$5882,0.2),1,D668&lt;=PERCENTILE($D$3:$D$5882,0.4),2,D668&lt;=PERCENTILE($D$3:$D$5882,0.6),3,D668&lt;=PERCENTILE($D$3:$D$5882,0.8),4,TRUE,5)</f>
        <v>5</v>
      </c>
      <c r="H668" s="3" t="str" cm="1">
        <f t="array" ref="H668">_xlfn.IFS(AND(E668&gt;=4,F668&gt;=4,G668&gt;=4),"Champions",AND(E668&gt;=3,F668&gt;=3,G668&gt;=3),"Loyal Customers",AND(E668&lt;=2,F668&gt;=3),"At Risk",AND(E668&lt;=2,F668&lt;=2,G668&lt;=2),"Lost",AND(E668&gt;=4,F668&lt;=2),"New/Promising",TRUE,"Needs Attention")</f>
        <v>Champions</v>
      </c>
      <c r="I668" s="3" t="str">
        <f t="shared" si="14"/>
        <v>Active</v>
      </c>
      <c r="J668" s="3" t="str">
        <f>_xlfn.XLOOKUP(A668,'Country_Lookup'!$D:$D,'Country_Lookup'!$E:$E)</f>
        <v>United Kingdom</v>
      </c>
    </row>
    <row r="669" spans="1:10" x14ac:dyDescent="0.3">
      <c r="A669">
        <v>13015</v>
      </c>
      <c r="B669">
        <v>53</v>
      </c>
      <c r="C669">
        <v>11</v>
      </c>
      <c r="D669">
        <v>6586.4199999999764</v>
      </c>
      <c r="E669" cm="1">
        <f t="array" ref="E669">_xlfn.IFS(B669&lt;=PERCENTILE($B$3:$B$5882,0.2),5,B669&lt;=PERCENTILE($B$3:$B$5882,0.4),4,B669&lt;=PERCENTILE($B$3:$B$5882,0.6),3,B669&lt;=PERCENTILE($B$3:$B$5882,0.8),2,TRUE,1)</f>
        <v>4</v>
      </c>
      <c r="F669" cm="1">
        <f t="array" ref="F669">_xlfn.IFS(C669&lt;=PERCENTILE($C$3:$C$5882,0.2),1,C669&lt;=PERCENTILE($C$3:$C$5882,0.4),2,C669&lt;=PERCENTILE($C$3:$C$5882,0.6),3,C669&lt;=PERCENTILE($C$3:$C$5882,0.8),4,TRUE,5)</f>
        <v>5</v>
      </c>
      <c r="G669" cm="1">
        <f t="array" ref="G669">_xlfn.IFS(D669&lt;=PERCENTILE($D$3:$D$5882,0.2),1,D669&lt;=PERCENTILE($D$3:$D$5882,0.4),2,D669&lt;=PERCENTILE($D$3:$D$5882,0.6),3,D669&lt;=PERCENTILE($D$3:$D$5882,0.8),4,TRUE,5)</f>
        <v>5</v>
      </c>
      <c r="H669" s="3" t="str" cm="1">
        <f t="array" ref="H669">_xlfn.IFS(AND(E669&gt;=4,F669&gt;=4,G669&gt;=4),"Champions",AND(E669&gt;=3,F669&gt;=3,G669&gt;=3),"Loyal Customers",AND(E669&lt;=2,F669&gt;=3),"At Risk",AND(E669&lt;=2,F669&lt;=2,G669&lt;=2),"Lost",AND(E669&gt;=4,F669&lt;=2),"New/Promising",TRUE,"Needs Attention")</f>
        <v>Champions</v>
      </c>
      <c r="I669" s="3" t="str">
        <f t="shared" si="14"/>
        <v>Active</v>
      </c>
      <c r="J669" s="3" t="str">
        <f>_xlfn.XLOOKUP(A669,'Country_Lookup'!$D:$D,'Country_Lookup'!$E:$E)</f>
        <v>United Kingdom</v>
      </c>
    </row>
    <row r="670" spans="1:10" x14ac:dyDescent="0.3">
      <c r="A670">
        <v>13016</v>
      </c>
      <c r="B670">
        <v>73</v>
      </c>
      <c r="C670">
        <v>3</v>
      </c>
      <c r="D670">
        <v>789.88999999999953</v>
      </c>
      <c r="E670" cm="1">
        <f t="array" ref="E670">_xlfn.IFS(B670&lt;=PERCENTILE($B$3:$B$5882,0.2),5,B670&lt;=PERCENTILE($B$3:$B$5882,0.4),4,B670&lt;=PERCENTILE($B$3:$B$5882,0.6),3,B670&lt;=PERCENTILE($B$3:$B$5882,0.8),2,TRUE,1)</f>
        <v>3</v>
      </c>
      <c r="F670" cm="1">
        <f t="array" ref="F670">_xlfn.IFS(C670&lt;=PERCENTILE($C$3:$C$5882,0.2),1,C670&lt;=PERCENTILE($C$3:$C$5882,0.4),2,C670&lt;=PERCENTILE($C$3:$C$5882,0.6),3,C670&lt;=PERCENTILE($C$3:$C$5882,0.8),4,TRUE,5)</f>
        <v>3</v>
      </c>
      <c r="G670" cm="1">
        <f t="array" ref="G670">_xlfn.IFS(D670&lt;=PERCENTILE($D$3:$D$5882,0.2),1,D670&lt;=PERCENTILE($D$3:$D$5882,0.4),2,D670&lt;=PERCENTILE($D$3:$D$5882,0.6),3,D670&lt;=PERCENTILE($D$3:$D$5882,0.8),4,TRUE,5)</f>
        <v>3</v>
      </c>
      <c r="H670" s="3" t="str" cm="1">
        <f t="array" ref="H670">_xlfn.IFS(AND(E670&gt;=4,F670&gt;=4,G670&gt;=4),"Champions",AND(E670&gt;=3,F670&gt;=3,G670&gt;=3),"Loyal Customers",AND(E670&lt;=2,F670&gt;=3),"At Risk",AND(E670&lt;=2,F670&lt;=2,G670&lt;=2),"Lost",AND(E670&gt;=4,F670&lt;=2),"New/Promising",TRUE,"Needs Attention")</f>
        <v>Loyal Customers</v>
      </c>
      <c r="I670" s="3" t="str">
        <f t="shared" si="14"/>
        <v>Active</v>
      </c>
      <c r="J670" s="3" t="str">
        <f>_xlfn.XLOOKUP(A670,'Country_Lookup'!$D:$D,'Country_Lookup'!$E:$E)</f>
        <v>United Kingdom</v>
      </c>
    </row>
    <row r="671" spans="1:10" x14ac:dyDescent="0.3">
      <c r="A671">
        <v>13017</v>
      </c>
      <c r="B671">
        <v>7</v>
      </c>
      <c r="C671">
        <v>1</v>
      </c>
      <c r="D671">
        <v>204</v>
      </c>
      <c r="E671" cm="1">
        <f t="array" ref="E671">_xlfn.IFS(B671&lt;=PERCENTILE($B$3:$B$5882,0.2),5,B671&lt;=PERCENTILE($B$3:$B$5882,0.4),4,B671&lt;=PERCENTILE($B$3:$B$5882,0.6),3,B671&lt;=PERCENTILE($B$3:$B$5882,0.8),2,TRUE,1)</f>
        <v>5</v>
      </c>
      <c r="F671" cm="1">
        <f t="array" ref="F671">_xlfn.IFS(C671&lt;=PERCENTILE($C$3:$C$5882,0.2),1,C671&lt;=PERCENTILE($C$3:$C$5882,0.4),2,C671&lt;=PERCENTILE($C$3:$C$5882,0.6),3,C671&lt;=PERCENTILE($C$3:$C$5882,0.8),4,TRUE,5)</f>
        <v>1</v>
      </c>
      <c r="G671" cm="1">
        <f t="array" ref="G671">_xlfn.IFS(D671&lt;=PERCENTILE($D$3:$D$5882,0.2),1,D671&lt;=PERCENTILE($D$3:$D$5882,0.4),2,D671&lt;=PERCENTILE($D$3:$D$5882,0.6),3,D671&lt;=PERCENTILE($D$3:$D$5882,0.8),4,TRUE,5)</f>
        <v>1</v>
      </c>
      <c r="H671" s="3" t="str" cm="1">
        <f t="array" ref="H671">_xlfn.IFS(AND(E671&gt;=4,F671&gt;=4,G671&gt;=4),"Champions",AND(E671&gt;=3,F671&gt;=3,G671&gt;=3),"Loyal Customers",AND(E671&lt;=2,F671&gt;=3),"At Risk",AND(E671&lt;=2,F671&lt;=2,G671&lt;=2),"Lost",AND(E671&gt;=4,F671&lt;=2),"New/Promising",TRUE,"Needs Attention")</f>
        <v>New/Promising</v>
      </c>
      <c r="I671" s="3" t="str">
        <f t="shared" si="14"/>
        <v>Active</v>
      </c>
      <c r="J671" s="3" t="str">
        <f>_xlfn.XLOOKUP(A671,'Country_Lookup'!$D:$D,'Country_Lookup'!$E:$E)</f>
        <v>United Kingdom</v>
      </c>
    </row>
    <row r="672" spans="1:10" x14ac:dyDescent="0.3">
      <c r="A672">
        <v>13018</v>
      </c>
      <c r="B672">
        <v>16</v>
      </c>
      <c r="C672">
        <v>35</v>
      </c>
      <c r="D672">
        <v>9763.1600000000853</v>
      </c>
      <c r="E672" cm="1">
        <f t="array" ref="E672">_xlfn.IFS(B672&lt;=PERCENTILE($B$3:$B$5882,0.2),5,B672&lt;=PERCENTILE($B$3:$B$5882,0.4),4,B672&lt;=PERCENTILE($B$3:$B$5882,0.6),3,B672&lt;=PERCENTILE($B$3:$B$5882,0.8),2,TRUE,1)</f>
        <v>5</v>
      </c>
      <c r="F672" cm="1">
        <f t="array" ref="F672">_xlfn.IFS(C672&lt;=PERCENTILE($C$3:$C$5882,0.2),1,C672&lt;=PERCENTILE($C$3:$C$5882,0.4),2,C672&lt;=PERCENTILE($C$3:$C$5882,0.6),3,C672&lt;=PERCENTILE($C$3:$C$5882,0.8),4,TRUE,5)</f>
        <v>5</v>
      </c>
      <c r="G672" cm="1">
        <f t="array" ref="G672">_xlfn.IFS(D672&lt;=PERCENTILE($D$3:$D$5882,0.2),1,D672&lt;=PERCENTILE($D$3:$D$5882,0.4),2,D672&lt;=PERCENTILE($D$3:$D$5882,0.6),3,D672&lt;=PERCENTILE($D$3:$D$5882,0.8),4,TRUE,5)</f>
        <v>5</v>
      </c>
      <c r="H672" s="3" t="str" cm="1">
        <f t="array" ref="H672">_xlfn.IFS(AND(E672&gt;=4,F672&gt;=4,G672&gt;=4),"Champions",AND(E672&gt;=3,F672&gt;=3,G672&gt;=3),"Loyal Customers",AND(E672&lt;=2,F672&gt;=3),"At Risk",AND(E672&lt;=2,F672&lt;=2,G672&lt;=2),"Lost",AND(E672&gt;=4,F672&lt;=2),"New/Promising",TRUE,"Needs Attention")</f>
        <v>Champions</v>
      </c>
      <c r="I672" s="3" t="str">
        <f t="shared" si="14"/>
        <v>Active</v>
      </c>
      <c r="J672" s="3" t="str">
        <f>_xlfn.XLOOKUP(A672,'Country_Lookup'!$D:$D,'Country_Lookup'!$E:$E)</f>
        <v>United Kingdom</v>
      </c>
    </row>
    <row r="673" spans="1:10" x14ac:dyDescent="0.3">
      <c r="A673">
        <v>13019</v>
      </c>
      <c r="B673">
        <v>379</v>
      </c>
      <c r="C673">
        <v>6</v>
      </c>
      <c r="D673">
        <v>1229.9499999999987</v>
      </c>
      <c r="E673" cm="1">
        <f t="array" ref="E673">_xlfn.IFS(B673&lt;=PERCENTILE($B$3:$B$5882,0.2),5,B673&lt;=PERCENTILE($B$3:$B$5882,0.4),4,B673&lt;=PERCENTILE($B$3:$B$5882,0.6),3,B673&lt;=PERCENTILE($B$3:$B$5882,0.8),2,TRUE,1)</f>
        <v>2</v>
      </c>
      <c r="F673" cm="1">
        <f t="array" ref="F673">_xlfn.IFS(C673&lt;=PERCENTILE($C$3:$C$5882,0.2),1,C673&lt;=PERCENTILE($C$3:$C$5882,0.4),2,C673&lt;=PERCENTILE($C$3:$C$5882,0.6),3,C673&lt;=PERCENTILE($C$3:$C$5882,0.8),4,TRUE,5)</f>
        <v>4</v>
      </c>
      <c r="G673" cm="1">
        <f t="array" ref="G673">_xlfn.IFS(D673&lt;=PERCENTILE($D$3:$D$5882,0.2),1,D673&lt;=PERCENTILE($D$3:$D$5882,0.4),2,D673&lt;=PERCENTILE($D$3:$D$5882,0.6),3,D673&lt;=PERCENTILE($D$3:$D$5882,0.8),4,TRUE,5)</f>
        <v>3</v>
      </c>
      <c r="H673" s="3" t="str" cm="1">
        <f t="array" ref="H673">_xlfn.IFS(AND(E673&gt;=4,F673&gt;=4,G673&gt;=4),"Champions",AND(E673&gt;=3,F673&gt;=3,G673&gt;=3),"Loyal Customers",AND(E673&lt;=2,F673&gt;=3),"At Risk",AND(E673&lt;=2,F673&lt;=2,G673&lt;=2),"Lost",AND(E673&gt;=4,F673&lt;=2),"New/Promising",TRUE,"Needs Attention")</f>
        <v>At Risk</v>
      </c>
      <c r="I673" s="3" t="str">
        <f t="shared" si="14"/>
        <v>Churned</v>
      </c>
      <c r="J673" s="3" t="str">
        <f>_xlfn.XLOOKUP(A673,'Country_Lookup'!$D:$D,'Country_Lookup'!$E:$E)</f>
        <v>United Kingdom</v>
      </c>
    </row>
    <row r="674" spans="1:10" x14ac:dyDescent="0.3">
      <c r="A674">
        <v>13020</v>
      </c>
      <c r="B674">
        <v>562</v>
      </c>
      <c r="C674">
        <v>2</v>
      </c>
      <c r="D674">
        <v>618.96</v>
      </c>
      <c r="E674" cm="1">
        <f t="array" ref="E674">_xlfn.IFS(B674&lt;=PERCENTILE($B$3:$B$5882,0.2),5,B674&lt;=PERCENTILE($B$3:$B$5882,0.4),4,B674&lt;=PERCENTILE($B$3:$B$5882,0.6),3,B674&lt;=PERCENTILE($B$3:$B$5882,0.8),2,TRUE,1)</f>
        <v>1</v>
      </c>
      <c r="F674" cm="1">
        <f t="array" ref="F674">_xlfn.IFS(C674&lt;=PERCENTILE($C$3:$C$5882,0.2),1,C674&lt;=PERCENTILE($C$3:$C$5882,0.4),2,C674&lt;=PERCENTILE($C$3:$C$5882,0.6),3,C674&lt;=PERCENTILE($C$3:$C$5882,0.8),4,TRUE,5)</f>
        <v>2</v>
      </c>
      <c r="G674" cm="1">
        <f t="array" ref="G674">_xlfn.IFS(D674&lt;=PERCENTILE($D$3:$D$5882,0.2),1,D674&lt;=PERCENTILE($D$3:$D$5882,0.4),2,D674&lt;=PERCENTILE($D$3:$D$5882,0.6),3,D674&lt;=PERCENTILE($D$3:$D$5882,0.8),4,TRUE,5)</f>
        <v>3</v>
      </c>
      <c r="H674" s="3" t="str" cm="1">
        <f t="array" ref="H674">_xlfn.IFS(AND(E674&gt;=4,F674&gt;=4,G674&gt;=4),"Champions",AND(E674&gt;=3,F674&gt;=3,G674&gt;=3),"Loyal Customers",AND(E674&lt;=2,F674&gt;=3),"At Risk",AND(E674&lt;=2,F674&lt;=2,G674&lt;=2),"Lost",AND(E674&gt;=4,F674&lt;=2),"New/Promising",TRUE,"Needs Attention")</f>
        <v>Needs Attention</v>
      </c>
      <c r="I674" s="3" t="str">
        <f t="shared" si="14"/>
        <v>Churned</v>
      </c>
      <c r="J674" s="3" t="str">
        <f>_xlfn.XLOOKUP(A674,'Country_Lookup'!$D:$D,'Country_Lookup'!$E:$E)</f>
        <v>United Kingdom</v>
      </c>
    </row>
    <row r="675" spans="1:10" x14ac:dyDescent="0.3">
      <c r="A675">
        <v>13021</v>
      </c>
      <c r="B675">
        <v>4</v>
      </c>
      <c r="C675">
        <v>17</v>
      </c>
      <c r="D675">
        <v>4887.2399999999925</v>
      </c>
      <c r="E675" cm="1">
        <f t="array" ref="E675">_xlfn.IFS(B675&lt;=PERCENTILE($B$3:$B$5882,0.2),5,B675&lt;=PERCENTILE($B$3:$B$5882,0.4),4,B675&lt;=PERCENTILE($B$3:$B$5882,0.6),3,B675&lt;=PERCENTILE($B$3:$B$5882,0.8),2,TRUE,1)</f>
        <v>5</v>
      </c>
      <c r="F675" cm="1">
        <f t="array" ref="F675">_xlfn.IFS(C675&lt;=PERCENTILE($C$3:$C$5882,0.2),1,C675&lt;=PERCENTILE($C$3:$C$5882,0.4),2,C675&lt;=PERCENTILE($C$3:$C$5882,0.6),3,C675&lt;=PERCENTILE($C$3:$C$5882,0.8),4,TRUE,5)</f>
        <v>5</v>
      </c>
      <c r="G675" cm="1">
        <f t="array" ref="G675">_xlfn.IFS(D675&lt;=PERCENTILE($D$3:$D$5882,0.2),1,D675&lt;=PERCENTILE($D$3:$D$5882,0.4),2,D675&lt;=PERCENTILE($D$3:$D$5882,0.6),3,D675&lt;=PERCENTILE($D$3:$D$5882,0.8),4,TRUE,5)</f>
        <v>5</v>
      </c>
      <c r="H675" s="3" t="str" cm="1">
        <f t="array" ref="H675">_xlfn.IFS(AND(E675&gt;=4,F675&gt;=4,G675&gt;=4),"Champions",AND(E675&gt;=3,F675&gt;=3,G675&gt;=3),"Loyal Customers",AND(E675&lt;=2,F675&gt;=3),"At Risk",AND(E675&lt;=2,F675&lt;=2,G675&lt;=2),"Lost",AND(E675&gt;=4,F675&lt;=2),"New/Promising",TRUE,"Needs Attention")</f>
        <v>Champions</v>
      </c>
      <c r="I675" s="3" t="str">
        <f t="shared" si="14"/>
        <v>Active</v>
      </c>
      <c r="J675" s="3" t="str">
        <f>_xlfn.XLOOKUP(A675,'Country_Lookup'!$D:$D,'Country_Lookup'!$E:$E)</f>
        <v>United Kingdom</v>
      </c>
    </row>
    <row r="676" spans="1:10" x14ac:dyDescent="0.3">
      <c r="A676">
        <v>13022</v>
      </c>
      <c r="B676">
        <v>429</v>
      </c>
      <c r="C676">
        <v>1</v>
      </c>
      <c r="D676">
        <v>65.3</v>
      </c>
      <c r="E676" cm="1">
        <f t="array" ref="E676">_xlfn.IFS(B676&lt;=PERCENTILE($B$3:$B$5882,0.2),5,B676&lt;=PERCENTILE($B$3:$B$5882,0.4),4,B676&lt;=PERCENTILE($B$3:$B$5882,0.6),3,B676&lt;=PERCENTILE($B$3:$B$5882,0.8),2,TRUE,1)</f>
        <v>1</v>
      </c>
      <c r="F676" cm="1">
        <f t="array" ref="F676">_xlfn.IFS(C676&lt;=PERCENTILE($C$3:$C$5882,0.2),1,C676&lt;=PERCENTILE($C$3:$C$5882,0.4),2,C676&lt;=PERCENTILE($C$3:$C$5882,0.6),3,C676&lt;=PERCENTILE($C$3:$C$5882,0.8),4,TRUE,5)</f>
        <v>1</v>
      </c>
      <c r="G676" cm="1">
        <f t="array" ref="G676">_xlfn.IFS(D676&lt;=PERCENTILE($D$3:$D$5882,0.2),1,D676&lt;=PERCENTILE($D$3:$D$5882,0.4),2,D676&lt;=PERCENTILE($D$3:$D$5882,0.6),3,D676&lt;=PERCENTILE($D$3:$D$5882,0.8),4,TRUE,5)</f>
        <v>1</v>
      </c>
      <c r="H676" s="3" t="str" cm="1">
        <f t="array" ref="H676">_xlfn.IFS(AND(E676&gt;=4,F676&gt;=4,G676&gt;=4),"Champions",AND(E676&gt;=3,F676&gt;=3,G676&gt;=3),"Loyal Customers",AND(E676&lt;=2,F676&gt;=3),"At Risk",AND(E676&lt;=2,F676&lt;=2,G676&lt;=2),"Lost",AND(E676&gt;=4,F676&lt;=2),"New/Promising",TRUE,"Needs Attention")</f>
        <v>Lost</v>
      </c>
      <c r="I676" s="3" t="str">
        <f t="shared" si="14"/>
        <v>Churned</v>
      </c>
      <c r="J676" s="3" t="str">
        <f>_xlfn.XLOOKUP(A676,'Country_Lookup'!$D:$D,'Country_Lookup'!$E:$E)</f>
        <v>Belgium</v>
      </c>
    </row>
    <row r="677" spans="1:10" x14ac:dyDescent="0.3">
      <c r="A677">
        <v>13023</v>
      </c>
      <c r="B677">
        <v>64</v>
      </c>
      <c r="C677">
        <v>3</v>
      </c>
      <c r="D677">
        <v>1449.0299999999986</v>
      </c>
      <c r="E677" cm="1">
        <f t="array" ref="E677">_xlfn.IFS(B677&lt;=PERCENTILE($B$3:$B$5882,0.2),5,B677&lt;=PERCENTILE($B$3:$B$5882,0.4),4,B677&lt;=PERCENTILE($B$3:$B$5882,0.6),3,B677&lt;=PERCENTILE($B$3:$B$5882,0.8),2,TRUE,1)</f>
        <v>3</v>
      </c>
      <c r="F677" cm="1">
        <f t="array" ref="F677">_xlfn.IFS(C677&lt;=PERCENTILE($C$3:$C$5882,0.2),1,C677&lt;=PERCENTILE($C$3:$C$5882,0.4),2,C677&lt;=PERCENTILE($C$3:$C$5882,0.6),3,C677&lt;=PERCENTILE($C$3:$C$5882,0.8),4,TRUE,5)</f>
        <v>3</v>
      </c>
      <c r="G677" cm="1">
        <f t="array" ref="G677">_xlfn.IFS(D677&lt;=PERCENTILE($D$3:$D$5882,0.2),1,D677&lt;=PERCENTILE($D$3:$D$5882,0.4),2,D677&lt;=PERCENTILE($D$3:$D$5882,0.6),3,D677&lt;=PERCENTILE($D$3:$D$5882,0.8),4,TRUE,5)</f>
        <v>4</v>
      </c>
      <c r="H677" s="3" t="str" cm="1">
        <f t="array" ref="H677">_xlfn.IFS(AND(E677&gt;=4,F677&gt;=4,G677&gt;=4),"Champions",AND(E677&gt;=3,F677&gt;=3,G677&gt;=3),"Loyal Customers",AND(E677&lt;=2,F677&gt;=3),"At Risk",AND(E677&lt;=2,F677&lt;=2,G677&lt;=2),"Lost",AND(E677&gt;=4,F677&lt;=2),"New/Promising",TRUE,"Needs Attention")</f>
        <v>Loyal Customers</v>
      </c>
      <c r="I677" s="3" t="str">
        <f t="shared" si="14"/>
        <v>Active</v>
      </c>
      <c r="J677" s="3" t="str">
        <f>_xlfn.XLOOKUP(A677,'Country_Lookup'!$D:$D,'Country_Lookup'!$E:$E)</f>
        <v>United Kingdom</v>
      </c>
    </row>
    <row r="678" spans="1:10" x14ac:dyDescent="0.3">
      <c r="A678">
        <v>13024</v>
      </c>
      <c r="B678">
        <v>470</v>
      </c>
      <c r="C678">
        <v>2</v>
      </c>
      <c r="D678">
        <v>555.87000000000023</v>
      </c>
      <c r="E678" cm="1">
        <f t="array" ref="E678">_xlfn.IFS(B678&lt;=PERCENTILE($B$3:$B$5882,0.2),5,B678&lt;=PERCENTILE($B$3:$B$5882,0.4),4,B678&lt;=PERCENTILE($B$3:$B$5882,0.6),3,B678&lt;=PERCENTILE($B$3:$B$5882,0.8),2,TRUE,1)</f>
        <v>1</v>
      </c>
      <c r="F678" cm="1">
        <f t="array" ref="F678">_xlfn.IFS(C678&lt;=PERCENTILE($C$3:$C$5882,0.2),1,C678&lt;=PERCENTILE($C$3:$C$5882,0.4),2,C678&lt;=PERCENTILE($C$3:$C$5882,0.6),3,C678&lt;=PERCENTILE($C$3:$C$5882,0.8),4,TRUE,5)</f>
        <v>2</v>
      </c>
      <c r="G678" cm="1">
        <f t="array" ref="G678">_xlfn.IFS(D678&lt;=PERCENTILE($D$3:$D$5882,0.2),1,D678&lt;=PERCENTILE($D$3:$D$5882,0.4),2,D678&lt;=PERCENTILE($D$3:$D$5882,0.6),3,D678&lt;=PERCENTILE($D$3:$D$5882,0.8),4,TRUE,5)</f>
        <v>2</v>
      </c>
      <c r="H678" s="3" t="str" cm="1">
        <f t="array" ref="H678">_xlfn.IFS(AND(E678&gt;=4,F678&gt;=4,G678&gt;=4),"Champions",AND(E678&gt;=3,F678&gt;=3,G678&gt;=3),"Loyal Customers",AND(E678&lt;=2,F678&gt;=3),"At Risk",AND(E678&lt;=2,F678&lt;=2,G678&lt;=2),"Lost",AND(E678&gt;=4,F678&lt;=2),"New/Promising",TRUE,"Needs Attention")</f>
        <v>Lost</v>
      </c>
      <c r="I678" s="3" t="str">
        <f t="shared" si="14"/>
        <v>Churned</v>
      </c>
      <c r="J678" s="3" t="str">
        <f>_xlfn.XLOOKUP(A678,'Country_Lookup'!$D:$D,'Country_Lookup'!$E:$E)</f>
        <v>United Kingdom</v>
      </c>
    </row>
    <row r="679" spans="1:10" x14ac:dyDescent="0.3">
      <c r="A679">
        <v>13025</v>
      </c>
      <c r="B679">
        <v>731</v>
      </c>
      <c r="C679">
        <v>1</v>
      </c>
      <c r="D679">
        <v>323.38999999999993</v>
      </c>
      <c r="E679" cm="1">
        <f t="array" ref="E679">_xlfn.IFS(B679&lt;=PERCENTILE($B$3:$B$5882,0.2),5,B679&lt;=PERCENTILE($B$3:$B$5882,0.4),4,B679&lt;=PERCENTILE($B$3:$B$5882,0.6),3,B679&lt;=PERCENTILE($B$3:$B$5882,0.8),2,TRUE,1)</f>
        <v>1</v>
      </c>
      <c r="F679" cm="1">
        <f t="array" ref="F679">_xlfn.IFS(C679&lt;=PERCENTILE($C$3:$C$5882,0.2),1,C679&lt;=PERCENTILE($C$3:$C$5882,0.4),2,C679&lt;=PERCENTILE($C$3:$C$5882,0.6),3,C679&lt;=PERCENTILE($C$3:$C$5882,0.8),4,TRUE,5)</f>
        <v>1</v>
      </c>
      <c r="G679" cm="1">
        <f t="array" ref="G679">_xlfn.IFS(D679&lt;=PERCENTILE($D$3:$D$5882,0.2),1,D679&lt;=PERCENTILE($D$3:$D$5882,0.4),2,D679&lt;=PERCENTILE($D$3:$D$5882,0.6),3,D679&lt;=PERCENTILE($D$3:$D$5882,0.8),4,TRUE,5)</f>
        <v>2</v>
      </c>
      <c r="H679" s="3" t="str" cm="1">
        <f t="array" ref="H679">_xlfn.IFS(AND(E679&gt;=4,F679&gt;=4,G679&gt;=4),"Champions",AND(E679&gt;=3,F679&gt;=3,G679&gt;=3),"Loyal Customers",AND(E679&lt;=2,F679&gt;=3),"At Risk",AND(E679&lt;=2,F679&lt;=2,G679&lt;=2),"Lost",AND(E679&gt;=4,F679&lt;=2),"New/Promising",TRUE,"Needs Attention")</f>
        <v>Lost</v>
      </c>
      <c r="I679" s="3" t="str">
        <f t="shared" si="14"/>
        <v>Churned</v>
      </c>
      <c r="J679" s="3" t="str">
        <f>_xlfn.XLOOKUP(A679,'Country_Lookup'!$D:$D,'Country_Lookup'!$E:$E)</f>
        <v>United Kingdom</v>
      </c>
    </row>
    <row r="680" spans="1:10" x14ac:dyDescent="0.3">
      <c r="A680">
        <v>13026</v>
      </c>
      <c r="B680">
        <v>1</v>
      </c>
      <c r="C680">
        <v>9</v>
      </c>
      <c r="D680">
        <v>1733.08</v>
      </c>
      <c r="E680" cm="1">
        <f t="array" ref="E680">_xlfn.IFS(B680&lt;=PERCENTILE($B$3:$B$5882,0.2),5,B680&lt;=PERCENTILE($B$3:$B$5882,0.4),4,B680&lt;=PERCENTILE($B$3:$B$5882,0.6),3,B680&lt;=PERCENTILE($B$3:$B$5882,0.8),2,TRUE,1)</f>
        <v>5</v>
      </c>
      <c r="F680" cm="1">
        <f t="array" ref="F680">_xlfn.IFS(C680&lt;=PERCENTILE($C$3:$C$5882,0.2),1,C680&lt;=PERCENTILE($C$3:$C$5882,0.4),2,C680&lt;=PERCENTILE($C$3:$C$5882,0.6),3,C680&lt;=PERCENTILE($C$3:$C$5882,0.8),4,TRUE,5)</f>
        <v>5</v>
      </c>
      <c r="G680" cm="1">
        <f t="array" ref="G680">_xlfn.IFS(D680&lt;=PERCENTILE($D$3:$D$5882,0.2),1,D680&lt;=PERCENTILE($D$3:$D$5882,0.4),2,D680&lt;=PERCENTILE($D$3:$D$5882,0.6),3,D680&lt;=PERCENTILE($D$3:$D$5882,0.8),4,TRUE,5)</f>
        <v>4</v>
      </c>
      <c r="H680" s="3" t="str" cm="1">
        <f t="array" ref="H680">_xlfn.IFS(AND(E680&gt;=4,F680&gt;=4,G680&gt;=4),"Champions",AND(E680&gt;=3,F680&gt;=3,G680&gt;=3),"Loyal Customers",AND(E680&lt;=2,F680&gt;=3),"At Risk",AND(E680&lt;=2,F680&lt;=2,G680&lt;=2),"Lost",AND(E680&gt;=4,F680&lt;=2),"New/Promising",TRUE,"Needs Attention")</f>
        <v>Champions</v>
      </c>
      <c r="I680" s="3" t="str">
        <f t="shared" si="14"/>
        <v>Active</v>
      </c>
      <c r="J680" s="3" t="str">
        <f>_xlfn.XLOOKUP(A680,'Country_Lookup'!$D:$D,'Country_Lookup'!$E:$E)</f>
        <v>United Kingdom</v>
      </c>
    </row>
    <row r="681" spans="1:10" x14ac:dyDescent="0.3">
      <c r="A681">
        <v>13027</v>
      </c>
      <c r="B681">
        <v>113</v>
      </c>
      <c r="C681">
        <v>19</v>
      </c>
      <c r="D681">
        <v>17335.199999999972</v>
      </c>
      <c r="E681" cm="1">
        <f t="array" ref="E681">_xlfn.IFS(B681&lt;=PERCENTILE($B$3:$B$5882,0.2),5,B681&lt;=PERCENTILE($B$3:$B$5882,0.4),4,B681&lt;=PERCENTILE($B$3:$B$5882,0.6),3,B681&lt;=PERCENTILE($B$3:$B$5882,0.8),2,TRUE,1)</f>
        <v>3</v>
      </c>
      <c r="F681" cm="1">
        <f t="array" ref="F681">_xlfn.IFS(C681&lt;=PERCENTILE($C$3:$C$5882,0.2),1,C681&lt;=PERCENTILE($C$3:$C$5882,0.4),2,C681&lt;=PERCENTILE($C$3:$C$5882,0.6),3,C681&lt;=PERCENTILE($C$3:$C$5882,0.8),4,TRUE,5)</f>
        <v>5</v>
      </c>
      <c r="G681" cm="1">
        <f t="array" ref="G681">_xlfn.IFS(D681&lt;=PERCENTILE($D$3:$D$5882,0.2),1,D681&lt;=PERCENTILE($D$3:$D$5882,0.4),2,D681&lt;=PERCENTILE($D$3:$D$5882,0.6),3,D681&lt;=PERCENTILE($D$3:$D$5882,0.8),4,TRUE,5)</f>
        <v>5</v>
      </c>
      <c r="H681" s="3" t="str" cm="1">
        <f t="array" ref="H681">_xlfn.IFS(AND(E681&gt;=4,F681&gt;=4,G681&gt;=4),"Champions",AND(E681&gt;=3,F681&gt;=3,G681&gt;=3),"Loyal Customers",AND(E681&lt;=2,F681&gt;=3),"At Risk",AND(E681&lt;=2,F681&lt;=2,G681&lt;=2),"Lost",AND(E681&gt;=4,F681&lt;=2),"New/Promising",TRUE,"Needs Attention")</f>
        <v>Loyal Customers</v>
      </c>
      <c r="I681" s="3" t="str">
        <f t="shared" si="14"/>
        <v>Churned</v>
      </c>
      <c r="J681" s="3" t="str">
        <f>_xlfn.XLOOKUP(A681,'Country_Lookup'!$D:$D,'Country_Lookup'!$E:$E)</f>
        <v>United Kingdom</v>
      </c>
    </row>
    <row r="682" spans="1:10" x14ac:dyDescent="0.3">
      <c r="A682">
        <v>13028</v>
      </c>
      <c r="B682">
        <v>22</v>
      </c>
      <c r="C682">
        <v>2</v>
      </c>
      <c r="D682">
        <v>661.31999999999982</v>
      </c>
      <c r="E682" cm="1">
        <f t="array" ref="E682">_xlfn.IFS(B682&lt;=PERCENTILE($B$3:$B$5882,0.2),5,B682&lt;=PERCENTILE($B$3:$B$5882,0.4),4,B682&lt;=PERCENTILE($B$3:$B$5882,0.6),3,B682&lt;=PERCENTILE($B$3:$B$5882,0.8),2,TRUE,1)</f>
        <v>4</v>
      </c>
      <c r="F682" cm="1">
        <f t="array" ref="F682">_xlfn.IFS(C682&lt;=PERCENTILE($C$3:$C$5882,0.2),1,C682&lt;=PERCENTILE($C$3:$C$5882,0.4),2,C682&lt;=PERCENTILE($C$3:$C$5882,0.6),3,C682&lt;=PERCENTILE($C$3:$C$5882,0.8),4,TRUE,5)</f>
        <v>2</v>
      </c>
      <c r="G682" cm="1">
        <f t="array" ref="G682">_xlfn.IFS(D682&lt;=PERCENTILE($D$3:$D$5882,0.2),1,D682&lt;=PERCENTILE($D$3:$D$5882,0.4),2,D682&lt;=PERCENTILE($D$3:$D$5882,0.6),3,D682&lt;=PERCENTILE($D$3:$D$5882,0.8),4,TRUE,5)</f>
        <v>3</v>
      </c>
      <c r="H682" s="3" t="str" cm="1">
        <f t="array" ref="H682">_xlfn.IFS(AND(E682&gt;=4,F682&gt;=4,G682&gt;=4),"Champions",AND(E682&gt;=3,F682&gt;=3,G682&gt;=3),"Loyal Customers",AND(E682&lt;=2,F682&gt;=3),"At Risk",AND(E682&lt;=2,F682&lt;=2,G682&lt;=2),"Lost",AND(E682&gt;=4,F682&lt;=2),"New/Promising",TRUE,"Needs Attention")</f>
        <v>New/Promising</v>
      </c>
      <c r="I682" s="3" t="str">
        <f t="shared" si="14"/>
        <v>Active</v>
      </c>
      <c r="J682" s="3" t="str">
        <f>_xlfn.XLOOKUP(A682,'Country_Lookup'!$D:$D,'Country_Lookup'!$E:$E)</f>
        <v>United Kingdom</v>
      </c>
    </row>
    <row r="683" spans="1:10" x14ac:dyDescent="0.3">
      <c r="A683">
        <v>13029</v>
      </c>
      <c r="B683">
        <v>30</v>
      </c>
      <c r="C683">
        <v>5</v>
      </c>
      <c r="D683">
        <v>1927.2999999999995</v>
      </c>
      <c r="E683" cm="1">
        <f t="array" ref="E683">_xlfn.IFS(B683&lt;=PERCENTILE($B$3:$B$5882,0.2),5,B683&lt;=PERCENTILE($B$3:$B$5882,0.4),4,B683&lt;=PERCENTILE($B$3:$B$5882,0.6),3,B683&lt;=PERCENTILE($B$3:$B$5882,0.8),2,TRUE,1)</f>
        <v>4</v>
      </c>
      <c r="F683" cm="1">
        <f t="array" ref="F683">_xlfn.IFS(C683&lt;=PERCENTILE($C$3:$C$5882,0.2),1,C683&lt;=PERCENTILE($C$3:$C$5882,0.4),2,C683&lt;=PERCENTILE($C$3:$C$5882,0.6),3,C683&lt;=PERCENTILE($C$3:$C$5882,0.8),4,TRUE,5)</f>
        <v>4</v>
      </c>
      <c r="G683" cm="1">
        <f t="array" ref="G683">_xlfn.IFS(D683&lt;=PERCENTILE($D$3:$D$5882,0.2),1,D683&lt;=PERCENTILE($D$3:$D$5882,0.4),2,D683&lt;=PERCENTILE($D$3:$D$5882,0.6),3,D683&lt;=PERCENTILE($D$3:$D$5882,0.8),4,TRUE,5)</f>
        <v>4</v>
      </c>
      <c r="H683" s="3" t="str" cm="1">
        <f t="array" ref="H683">_xlfn.IFS(AND(E683&gt;=4,F683&gt;=4,G683&gt;=4),"Champions",AND(E683&gt;=3,F683&gt;=3,G683&gt;=3),"Loyal Customers",AND(E683&lt;=2,F683&gt;=3),"At Risk",AND(E683&lt;=2,F683&lt;=2,G683&lt;=2),"Lost",AND(E683&gt;=4,F683&lt;=2),"New/Promising",TRUE,"Needs Attention")</f>
        <v>Champions</v>
      </c>
      <c r="I683" s="3" t="str">
        <f t="shared" si="14"/>
        <v>Active</v>
      </c>
      <c r="J683" s="3" t="str">
        <f>_xlfn.XLOOKUP(A683,'Country_Lookup'!$D:$D,'Country_Lookup'!$E:$E)</f>
        <v>United Kingdom</v>
      </c>
    </row>
    <row r="684" spans="1:10" x14ac:dyDescent="0.3">
      <c r="A684">
        <v>13030</v>
      </c>
      <c r="B684">
        <v>11</v>
      </c>
      <c r="C684">
        <v>2</v>
      </c>
      <c r="D684">
        <v>1227.2200000000007</v>
      </c>
      <c r="E684" cm="1">
        <f t="array" ref="E684">_xlfn.IFS(B684&lt;=PERCENTILE($B$3:$B$5882,0.2),5,B684&lt;=PERCENTILE($B$3:$B$5882,0.4),4,B684&lt;=PERCENTILE($B$3:$B$5882,0.6),3,B684&lt;=PERCENTILE($B$3:$B$5882,0.8),2,TRUE,1)</f>
        <v>5</v>
      </c>
      <c r="F684" cm="1">
        <f t="array" ref="F684">_xlfn.IFS(C684&lt;=PERCENTILE($C$3:$C$5882,0.2),1,C684&lt;=PERCENTILE($C$3:$C$5882,0.4),2,C684&lt;=PERCENTILE($C$3:$C$5882,0.6),3,C684&lt;=PERCENTILE($C$3:$C$5882,0.8),4,TRUE,5)</f>
        <v>2</v>
      </c>
      <c r="G684" cm="1">
        <f t="array" ref="G684">_xlfn.IFS(D684&lt;=PERCENTILE($D$3:$D$5882,0.2),1,D684&lt;=PERCENTILE($D$3:$D$5882,0.4),2,D684&lt;=PERCENTILE($D$3:$D$5882,0.6),3,D684&lt;=PERCENTILE($D$3:$D$5882,0.8),4,TRUE,5)</f>
        <v>3</v>
      </c>
      <c r="H684" s="3" t="str" cm="1">
        <f t="array" ref="H684">_xlfn.IFS(AND(E684&gt;=4,F684&gt;=4,G684&gt;=4),"Champions",AND(E684&gt;=3,F684&gt;=3,G684&gt;=3),"Loyal Customers",AND(E684&lt;=2,F684&gt;=3),"At Risk",AND(E684&lt;=2,F684&lt;=2,G684&lt;=2),"Lost",AND(E684&gt;=4,F684&lt;=2),"New/Promising",TRUE,"Needs Attention")</f>
        <v>New/Promising</v>
      </c>
      <c r="I684" s="3" t="str">
        <f t="shared" si="14"/>
        <v>Active</v>
      </c>
      <c r="J684" s="3" t="str">
        <f>_xlfn.XLOOKUP(A684,'Country_Lookup'!$D:$D,'Country_Lookup'!$E:$E)</f>
        <v>United Kingdom</v>
      </c>
    </row>
    <row r="685" spans="1:10" x14ac:dyDescent="0.3">
      <c r="A685">
        <v>13031</v>
      </c>
      <c r="B685">
        <v>407</v>
      </c>
      <c r="C685">
        <v>5</v>
      </c>
      <c r="D685">
        <v>3419.2700000000145</v>
      </c>
      <c r="E685" cm="1">
        <f t="array" ref="E685">_xlfn.IFS(B685&lt;=PERCENTILE($B$3:$B$5882,0.2),5,B685&lt;=PERCENTILE($B$3:$B$5882,0.4),4,B685&lt;=PERCENTILE($B$3:$B$5882,0.6),3,B685&lt;=PERCENTILE($B$3:$B$5882,0.8),2,TRUE,1)</f>
        <v>2</v>
      </c>
      <c r="F685" cm="1">
        <f t="array" ref="F685">_xlfn.IFS(C685&lt;=PERCENTILE($C$3:$C$5882,0.2),1,C685&lt;=PERCENTILE($C$3:$C$5882,0.4),2,C685&lt;=PERCENTILE($C$3:$C$5882,0.6),3,C685&lt;=PERCENTILE($C$3:$C$5882,0.8),4,TRUE,5)</f>
        <v>4</v>
      </c>
      <c r="G685" cm="1">
        <f t="array" ref="G685">_xlfn.IFS(D685&lt;=PERCENTILE($D$3:$D$5882,0.2),1,D685&lt;=PERCENTILE($D$3:$D$5882,0.4),2,D685&lt;=PERCENTILE($D$3:$D$5882,0.6),3,D685&lt;=PERCENTILE($D$3:$D$5882,0.8),4,TRUE,5)</f>
        <v>5</v>
      </c>
      <c r="H685" s="3" t="str" cm="1">
        <f t="array" ref="H685">_xlfn.IFS(AND(E685&gt;=4,F685&gt;=4,G685&gt;=4),"Champions",AND(E685&gt;=3,F685&gt;=3,G685&gt;=3),"Loyal Customers",AND(E685&lt;=2,F685&gt;=3),"At Risk",AND(E685&lt;=2,F685&lt;=2,G685&lt;=2),"Lost",AND(E685&gt;=4,F685&lt;=2),"New/Promising",TRUE,"Needs Attention")</f>
        <v>At Risk</v>
      </c>
      <c r="I685" s="3" t="str">
        <f t="shared" si="14"/>
        <v>Churned</v>
      </c>
      <c r="J685" s="3" t="str">
        <f>_xlfn.XLOOKUP(A685,'Country_Lookup'!$D:$D,'Country_Lookup'!$E:$E)</f>
        <v>United Kingdom</v>
      </c>
    </row>
    <row r="686" spans="1:10" x14ac:dyDescent="0.3">
      <c r="A686">
        <v>13032</v>
      </c>
      <c r="B686">
        <v>52</v>
      </c>
      <c r="C686">
        <v>9</v>
      </c>
      <c r="D686">
        <v>2843.5499999999988</v>
      </c>
      <c r="E686" cm="1">
        <f t="array" ref="E686">_xlfn.IFS(B686&lt;=PERCENTILE($B$3:$B$5882,0.2),5,B686&lt;=PERCENTILE($B$3:$B$5882,0.4),4,B686&lt;=PERCENTILE($B$3:$B$5882,0.6),3,B686&lt;=PERCENTILE($B$3:$B$5882,0.8),2,TRUE,1)</f>
        <v>4</v>
      </c>
      <c r="F686" cm="1">
        <f t="array" ref="F686">_xlfn.IFS(C686&lt;=PERCENTILE($C$3:$C$5882,0.2),1,C686&lt;=PERCENTILE($C$3:$C$5882,0.4),2,C686&lt;=PERCENTILE($C$3:$C$5882,0.6),3,C686&lt;=PERCENTILE($C$3:$C$5882,0.8),4,TRUE,5)</f>
        <v>5</v>
      </c>
      <c r="G686" cm="1">
        <f t="array" ref="G686">_xlfn.IFS(D686&lt;=PERCENTILE($D$3:$D$5882,0.2),1,D686&lt;=PERCENTILE($D$3:$D$5882,0.4),2,D686&lt;=PERCENTILE($D$3:$D$5882,0.6),3,D686&lt;=PERCENTILE($D$3:$D$5882,0.8),4,TRUE,5)</f>
        <v>4</v>
      </c>
      <c r="H686" s="3" t="str" cm="1">
        <f t="array" ref="H686">_xlfn.IFS(AND(E686&gt;=4,F686&gt;=4,G686&gt;=4),"Champions",AND(E686&gt;=3,F686&gt;=3,G686&gt;=3),"Loyal Customers",AND(E686&lt;=2,F686&gt;=3),"At Risk",AND(E686&lt;=2,F686&lt;=2,G686&lt;=2),"Lost",AND(E686&gt;=4,F686&lt;=2),"New/Promising",TRUE,"Needs Attention")</f>
        <v>Champions</v>
      </c>
      <c r="I686" s="3" t="str">
        <f t="shared" si="14"/>
        <v>Active</v>
      </c>
      <c r="J686" s="3" t="str">
        <f>_xlfn.XLOOKUP(A686,'Country_Lookup'!$D:$D,'Country_Lookup'!$E:$E)</f>
        <v>United Kingdom</v>
      </c>
    </row>
    <row r="687" spans="1:10" x14ac:dyDescent="0.3">
      <c r="A687">
        <v>13033</v>
      </c>
      <c r="B687">
        <v>357</v>
      </c>
      <c r="C687">
        <v>2</v>
      </c>
      <c r="D687">
        <v>220.55000000000004</v>
      </c>
      <c r="E687" cm="1">
        <f t="array" ref="E687">_xlfn.IFS(B687&lt;=PERCENTILE($B$3:$B$5882,0.2),5,B687&lt;=PERCENTILE($B$3:$B$5882,0.4),4,B687&lt;=PERCENTILE($B$3:$B$5882,0.6),3,B687&lt;=PERCENTILE($B$3:$B$5882,0.8),2,TRUE,1)</f>
        <v>2</v>
      </c>
      <c r="F687" cm="1">
        <f t="array" ref="F687">_xlfn.IFS(C687&lt;=PERCENTILE($C$3:$C$5882,0.2),1,C687&lt;=PERCENTILE($C$3:$C$5882,0.4),2,C687&lt;=PERCENTILE($C$3:$C$5882,0.6),3,C687&lt;=PERCENTILE($C$3:$C$5882,0.8),4,TRUE,5)</f>
        <v>2</v>
      </c>
      <c r="G687" cm="1">
        <f t="array" ref="G687">_xlfn.IFS(D687&lt;=PERCENTILE($D$3:$D$5882,0.2),1,D687&lt;=PERCENTILE($D$3:$D$5882,0.4),2,D687&lt;=PERCENTILE($D$3:$D$5882,0.6),3,D687&lt;=PERCENTILE($D$3:$D$5882,0.8),4,TRUE,5)</f>
        <v>1</v>
      </c>
      <c r="H687" s="3" t="str" cm="1">
        <f t="array" ref="H687">_xlfn.IFS(AND(E687&gt;=4,F687&gt;=4,G687&gt;=4),"Champions",AND(E687&gt;=3,F687&gt;=3,G687&gt;=3),"Loyal Customers",AND(E687&lt;=2,F687&gt;=3),"At Risk",AND(E687&lt;=2,F687&lt;=2,G687&lt;=2),"Lost",AND(E687&gt;=4,F687&lt;=2),"New/Promising",TRUE,"Needs Attention")</f>
        <v>Lost</v>
      </c>
      <c r="I687" s="3" t="str">
        <f t="shared" si="14"/>
        <v>Churned</v>
      </c>
      <c r="J687" s="3" t="str">
        <f>_xlfn.XLOOKUP(A687,'Country_Lookup'!$D:$D,'Country_Lookup'!$E:$E)</f>
        <v>United Kingdom</v>
      </c>
    </row>
    <row r="688" spans="1:10" x14ac:dyDescent="0.3">
      <c r="A688">
        <v>13034</v>
      </c>
      <c r="B688">
        <v>54</v>
      </c>
      <c r="C688">
        <v>3</v>
      </c>
      <c r="D688">
        <v>922.68000000000018</v>
      </c>
      <c r="E688" cm="1">
        <f t="array" ref="E688">_xlfn.IFS(B688&lt;=PERCENTILE($B$3:$B$5882,0.2),5,B688&lt;=PERCENTILE($B$3:$B$5882,0.4),4,B688&lt;=PERCENTILE($B$3:$B$5882,0.6),3,B688&lt;=PERCENTILE($B$3:$B$5882,0.8),2,TRUE,1)</f>
        <v>4</v>
      </c>
      <c r="F688" cm="1">
        <f t="array" ref="F688">_xlfn.IFS(C688&lt;=PERCENTILE($C$3:$C$5882,0.2),1,C688&lt;=PERCENTILE($C$3:$C$5882,0.4),2,C688&lt;=PERCENTILE($C$3:$C$5882,0.6),3,C688&lt;=PERCENTILE($C$3:$C$5882,0.8),4,TRUE,5)</f>
        <v>3</v>
      </c>
      <c r="G688" cm="1">
        <f t="array" ref="G688">_xlfn.IFS(D688&lt;=PERCENTILE($D$3:$D$5882,0.2),1,D688&lt;=PERCENTILE($D$3:$D$5882,0.4),2,D688&lt;=PERCENTILE($D$3:$D$5882,0.6),3,D688&lt;=PERCENTILE($D$3:$D$5882,0.8),4,TRUE,5)</f>
        <v>3</v>
      </c>
      <c r="H688" s="3" t="str" cm="1">
        <f t="array" ref="H688">_xlfn.IFS(AND(E688&gt;=4,F688&gt;=4,G688&gt;=4),"Champions",AND(E688&gt;=3,F688&gt;=3,G688&gt;=3),"Loyal Customers",AND(E688&lt;=2,F688&gt;=3),"At Risk",AND(E688&lt;=2,F688&lt;=2,G688&lt;=2),"Lost",AND(E688&gt;=4,F688&lt;=2),"New/Promising",TRUE,"Needs Attention")</f>
        <v>Loyal Customers</v>
      </c>
      <c r="I688" s="3" t="str">
        <f t="shared" si="14"/>
        <v>Active</v>
      </c>
      <c r="J688" s="3" t="str">
        <f>_xlfn.XLOOKUP(A688,'Country_Lookup'!$D:$D,'Country_Lookup'!$E:$E)</f>
        <v>United Kingdom</v>
      </c>
    </row>
    <row r="689" spans="1:10" x14ac:dyDescent="0.3">
      <c r="A689">
        <v>13035</v>
      </c>
      <c r="B689">
        <v>73</v>
      </c>
      <c r="C689">
        <v>3</v>
      </c>
      <c r="D689">
        <v>1364.1999999999989</v>
      </c>
      <c r="E689" cm="1">
        <f t="array" ref="E689">_xlfn.IFS(B689&lt;=PERCENTILE($B$3:$B$5882,0.2),5,B689&lt;=PERCENTILE($B$3:$B$5882,0.4),4,B689&lt;=PERCENTILE($B$3:$B$5882,0.6),3,B689&lt;=PERCENTILE($B$3:$B$5882,0.8),2,TRUE,1)</f>
        <v>3</v>
      </c>
      <c r="F689" cm="1">
        <f t="array" ref="F689">_xlfn.IFS(C689&lt;=PERCENTILE($C$3:$C$5882,0.2),1,C689&lt;=PERCENTILE($C$3:$C$5882,0.4),2,C689&lt;=PERCENTILE($C$3:$C$5882,0.6),3,C689&lt;=PERCENTILE($C$3:$C$5882,0.8),4,TRUE,5)</f>
        <v>3</v>
      </c>
      <c r="G689" cm="1">
        <f t="array" ref="G689">_xlfn.IFS(D689&lt;=PERCENTILE($D$3:$D$5882,0.2),1,D689&lt;=PERCENTILE($D$3:$D$5882,0.4),2,D689&lt;=PERCENTILE($D$3:$D$5882,0.6),3,D689&lt;=PERCENTILE($D$3:$D$5882,0.8),4,TRUE,5)</f>
        <v>4</v>
      </c>
      <c r="H689" s="3" t="str" cm="1">
        <f t="array" ref="H689">_xlfn.IFS(AND(E689&gt;=4,F689&gt;=4,G689&gt;=4),"Champions",AND(E689&gt;=3,F689&gt;=3,G689&gt;=3),"Loyal Customers",AND(E689&lt;=2,F689&gt;=3),"At Risk",AND(E689&lt;=2,F689&lt;=2,G689&lt;=2),"Lost",AND(E689&gt;=4,F689&lt;=2),"New/Promising",TRUE,"Needs Attention")</f>
        <v>Loyal Customers</v>
      </c>
      <c r="I689" s="3" t="str">
        <f t="shared" si="14"/>
        <v>Active</v>
      </c>
      <c r="J689" s="3" t="str">
        <f>_xlfn.XLOOKUP(A689,'Country_Lookup'!$D:$D,'Country_Lookup'!$E:$E)</f>
        <v>United Kingdom</v>
      </c>
    </row>
    <row r="690" spans="1:10" x14ac:dyDescent="0.3">
      <c r="A690">
        <v>13036</v>
      </c>
      <c r="B690">
        <v>684</v>
      </c>
      <c r="C690">
        <v>1</v>
      </c>
      <c r="D690">
        <v>307.09999999999997</v>
      </c>
      <c r="E690" cm="1">
        <f t="array" ref="E690">_xlfn.IFS(B690&lt;=PERCENTILE($B$3:$B$5882,0.2),5,B690&lt;=PERCENTILE($B$3:$B$5882,0.4),4,B690&lt;=PERCENTILE($B$3:$B$5882,0.6),3,B690&lt;=PERCENTILE($B$3:$B$5882,0.8),2,TRUE,1)</f>
        <v>1</v>
      </c>
      <c r="F690" cm="1">
        <f t="array" ref="F690">_xlfn.IFS(C690&lt;=PERCENTILE($C$3:$C$5882,0.2),1,C690&lt;=PERCENTILE($C$3:$C$5882,0.4),2,C690&lt;=PERCENTILE($C$3:$C$5882,0.6),3,C690&lt;=PERCENTILE($C$3:$C$5882,0.8),4,TRUE,5)</f>
        <v>1</v>
      </c>
      <c r="G690" cm="1">
        <f t="array" ref="G690">_xlfn.IFS(D690&lt;=PERCENTILE($D$3:$D$5882,0.2),1,D690&lt;=PERCENTILE($D$3:$D$5882,0.4),2,D690&lt;=PERCENTILE($D$3:$D$5882,0.6),3,D690&lt;=PERCENTILE($D$3:$D$5882,0.8),4,TRUE,5)</f>
        <v>2</v>
      </c>
      <c r="H690" s="3" t="str" cm="1">
        <f t="array" ref="H690">_xlfn.IFS(AND(E690&gt;=4,F690&gt;=4,G690&gt;=4),"Champions",AND(E690&gt;=3,F690&gt;=3,G690&gt;=3),"Loyal Customers",AND(E690&lt;=2,F690&gt;=3),"At Risk",AND(E690&lt;=2,F690&lt;=2,G690&lt;=2),"Lost",AND(E690&gt;=4,F690&lt;=2),"New/Promising",TRUE,"Needs Attention")</f>
        <v>Lost</v>
      </c>
      <c r="I690" s="3" t="str">
        <f t="shared" si="14"/>
        <v>Churned</v>
      </c>
      <c r="J690" s="3" t="str">
        <f>_xlfn.XLOOKUP(A690,'Country_Lookup'!$D:$D,'Country_Lookup'!$E:$E)</f>
        <v>United Kingdom</v>
      </c>
    </row>
    <row r="691" spans="1:10" x14ac:dyDescent="0.3">
      <c r="A691">
        <v>13037</v>
      </c>
      <c r="B691">
        <v>138</v>
      </c>
      <c r="C691">
        <v>12</v>
      </c>
      <c r="D691">
        <v>3914.9499999999853</v>
      </c>
      <c r="E691" cm="1">
        <f t="array" ref="E691">_xlfn.IFS(B691&lt;=PERCENTILE($B$3:$B$5882,0.2),5,B691&lt;=PERCENTILE($B$3:$B$5882,0.4),4,B691&lt;=PERCENTILE($B$3:$B$5882,0.6),3,B691&lt;=PERCENTILE($B$3:$B$5882,0.8),2,TRUE,1)</f>
        <v>3</v>
      </c>
      <c r="F691" cm="1">
        <f t="array" ref="F691">_xlfn.IFS(C691&lt;=PERCENTILE($C$3:$C$5882,0.2),1,C691&lt;=PERCENTILE($C$3:$C$5882,0.4),2,C691&lt;=PERCENTILE($C$3:$C$5882,0.6),3,C691&lt;=PERCENTILE($C$3:$C$5882,0.8),4,TRUE,5)</f>
        <v>5</v>
      </c>
      <c r="G691" cm="1">
        <f t="array" ref="G691">_xlfn.IFS(D691&lt;=PERCENTILE($D$3:$D$5882,0.2),1,D691&lt;=PERCENTILE($D$3:$D$5882,0.4),2,D691&lt;=PERCENTILE($D$3:$D$5882,0.6),3,D691&lt;=PERCENTILE($D$3:$D$5882,0.8),4,TRUE,5)</f>
        <v>5</v>
      </c>
      <c r="H691" s="3" t="str" cm="1">
        <f t="array" ref="H691">_xlfn.IFS(AND(E691&gt;=4,F691&gt;=4,G691&gt;=4),"Champions",AND(E691&gt;=3,F691&gt;=3,G691&gt;=3),"Loyal Customers",AND(E691&lt;=2,F691&gt;=3),"At Risk",AND(E691&lt;=2,F691&lt;=2,G691&lt;=2),"Lost",AND(E691&gt;=4,F691&lt;=2),"New/Promising",TRUE,"Needs Attention")</f>
        <v>Loyal Customers</v>
      </c>
      <c r="I691" s="3" t="str">
        <f t="shared" si="14"/>
        <v>Churned</v>
      </c>
      <c r="J691" s="3" t="str">
        <f>_xlfn.XLOOKUP(A691,'Country_Lookup'!$D:$D,'Country_Lookup'!$E:$E)</f>
        <v>United Kingdom</v>
      </c>
    </row>
    <row r="692" spans="1:10" x14ac:dyDescent="0.3">
      <c r="A692">
        <v>13038</v>
      </c>
      <c r="B692">
        <v>80</v>
      </c>
      <c r="C692">
        <v>3</v>
      </c>
      <c r="D692">
        <v>908.45999999999935</v>
      </c>
      <c r="E692" cm="1">
        <f t="array" ref="E692">_xlfn.IFS(B692&lt;=PERCENTILE($B$3:$B$5882,0.2),5,B692&lt;=PERCENTILE($B$3:$B$5882,0.4),4,B692&lt;=PERCENTILE($B$3:$B$5882,0.6),3,B692&lt;=PERCENTILE($B$3:$B$5882,0.8),2,TRUE,1)</f>
        <v>3</v>
      </c>
      <c r="F692" cm="1">
        <f t="array" ref="F692">_xlfn.IFS(C692&lt;=PERCENTILE($C$3:$C$5882,0.2),1,C692&lt;=PERCENTILE($C$3:$C$5882,0.4),2,C692&lt;=PERCENTILE($C$3:$C$5882,0.6),3,C692&lt;=PERCENTILE($C$3:$C$5882,0.8),4,TRUE,5)</f>
        <v>3</v>
      </c>
      <c r="G692" cm="1">
        <f t="array" ref="G692">_xlfn.IFS(D692&lt;=PERCENTILE($D$3:$D$5882,0.2),1,D692&lt;=PERCENTILE($D$3:$D$5882,0.4),2,D692&lt;=PERCENTILE($D$3:$D$5882,0.6),3,D692&lt;=PERCENTILE($D$3:$D$5882,0.8),4,TRUE,5)</f>
        <v>3</v>
      </c>
      <c r="H692" s="3" t="str" cm="1">
        <f t="array" ref="H692">_xlfn.IFS(AND(E692&gt;=4,F692&gt;=4,G692&gt;=4),"Champions",AND(E692&gt;=3,F692&gt;=3,G692&gt;=3),"Loyal Customers",AND(E692&lt;=2,F692&gt;=3),"At Risk",AND(E692&lt;=2,F692&lt;=2,G692&lt;=2),"Lost",AND(E692&gt;=4,F692&lt;=2),"New/Promising",TRUE,"Needs Attention")</f>
        <v>Loyal Customers</v>
      </c>
      <c r="I692" s="3" t="str">
        <f t="shared" si="14"/>
        <v>Active</v>
      </c>
      <c r="J692" s="3" t="str">
        <f>_xlfn.XLOOKUP(A692,'Country_Lookup'!$D:$D,'Country_Lookup'!$E:$E)</f>
        <v>United Kingdom</v>
      </c>
    </row>
    <row r="693" spans="1:10" x14ac:dyDescent="0.3">
      <c r="A693">
        <v>13039</v>
      </c>
      <c r="B693">
        <v>584</v>
      </c>
      <c r="C693">
        <v>4</v>
      </c>
      <c r="D693">
        <v>1010.7300000000013</v>
      </c>
      <c r="E693" cm="1">
        <f t="array" ref="E693">_xlfn.IFS(B693&lt;=PERCENTILE($B$3:$B$5882,0.2),5,B693&lt;=PERCENTILE($B$3:$B$5882,0.4),4,B693&lt;=PERCENTILE($B$3:$B$5882,0.6),3,B693&lt;=PERCENTILE($B$3:$B$5882,0.8),2,TRUE,1)</f>
        <v>1</v>
      </c>
      <c r="F693" cm="1">
        <f t="array" ref="F693">_xlfn.IFS(C693&lt;=PERCENTILE($C$3:$C$5882,0.2),1,C693&lt;=PERCENTILE($C$3:$C$5882,0.4),2,C693&lt;=PERCENTILE($C$3:$C$5882,0.6),3,C693&lt;=PERCENTILE($C$3:$C$5882,0.8),4,TRUE,5)</f>
        <v>3</v>
      </c>
      <c r="G693" cm="1">
        <f t="array" ref="G693">_xlfn.IFS(D693&lt;=PERCENTILE($D$3:$D$5882,0.2),1,D693&lt;=PERCENTILE($D$3:$D$5882,0.4),2,D693&lt;=PERCENTILE($D$3:$D$5882,0.6),3,D693&lt;=PERCENTILE($D$3:$D$5882,0.8),4,TRUE,5)</f>
        <v>3</v>
      </c>
      <c r="H693" s="3" t="str" cm="1">
        <f t="array" ref="H693">_xlfn.IFS(AND(E693&gt;=4,F693&gt;=4,G693&gt;=4),"Champions",AND(E693&gt;=3,F693&gt;=3,G693&gt;=3),"Loyal Customers",AND(E693&lt;=2,F693&gt;=3),"At Risk",AND(E693&lt;=2,F693&lt;=2,G693&lt;=2),"Lost",AND(E693&gt;=4,F693&lt;=2),"New/Promising",TRUE,"Needs Attention")</f>
        <v>At Risk</v>
      </c>
      <c r="I693" s="3" t="str">
        <f t="shared" si="14"/>
        <v>Churned</v>
      </c>
      <c r="J693" s="3" t="str">
        <f>_xlfn.XLOOKUP(A693,'Country_Lookup'!$D:$D,'Country_Lookup'!$E:$E)</f>
        <v>United Kingdom</v>
      </c>
    </row>
    <row r="694" spans="1:10" x14ac:dyDescent="0.3">
      <c r="A694">
        <v>13040</v>
      </c>
      <c r="B694">
        <v>8</v>
      </c>
      <c r="C694">
        <v>2</v>
      </c>
      <c r="D694">
        <v>676.99000000000069</v>
      </c>
      <c r="E694" cm="1">
        <f t="array" ref="E694">_xlfn.IFS(B694&lt;=PERCENTILE($B$3:$B$5882,0.2),5,B694&lt;=PERCENTILE($B$3:$B$5882,0.4),4,B694&lt;=PERCENTILE($B$3:$B$5882,0.6),3,B694&lt;=PERCENTILE($B$3:$B$5882,0.8),2,TRUE,1)</f>
        <v>5</v>
      </c>
      <c r="F694" cm="1">
        <f t="array" ref="F694">_xlfn.IFS(C694&lt;=PERCENTILE($C$3:$C$5882,0.2),1,C694&lt;=PERCENTILE($C$3:$C$5882,0.4),2,C694&lt;=PERCENTILE($C$3:$C$5882,0.6),3,C694&lt;=PERCENTILE($C$3:$C$5882,0.8),4,TRUE,5)</f>
        <v>2</v>
      </c>
      <c r="G694" cm="1">
        <f t="array" ref="G694">_xlfn.IFS(D694&lt;=PERCENTILE($D$3:$D$5882,0.2),1,D694&lt;=PERCENTILE($D$3:$D$5882,0.4),2,D694&lt;=PERCENTILE($D$3:$D$5882,0.6),3,D694&lt;=PERCENTILE($D$3:$D$5882,0.8),4,TRUE,5)</f>
        <v>3</v>
      </c>
      <c r="H694" s="3" t="str" cm="1">
        <f t="array" ref="H694">_xlfn.IFS(AND(E694&gt;=4,F694&gt;=4,G694&gt;=4),"Champions",AND(E694&gt;=3,F694&gt;=3,G694&gt;=3),"Loyal Customers",AND(E694&lt;=2,F694&gt;=3),"At Risk",AND(E694&lt;=2,F694&lt;=2,G694&lt;=2),"Lost",AND(E694&gt;=4,F694&lt;=2),"New/Promising",TRUE,"Needs Attention")</f>
        <v>New/Promising</v>
      </c>
      <c r="I694" s="3" t="str">
        <f t="shared" si="14"/>
        <v>Active</v>
      </c>
      <c r="J694" s="3" t="str">
        <f>_xlfn.XLOOKUP(A694,'Country_Lookup'!$D:$D,'Country_Lookup'!$E:$E)</f>
        <v>United Kingdom</v>
      </c>
    </row>
    <row r="695" spans="1:10" x14ac:dyDescent="0.3">
      <c r="A695">
        <v>13041</v>
      </c>
      <c r="B695">
        <v>450</v>
      </c>
      <c r="C695">
        <v>4</v>
      </c>
      <c r="D695">
        <v>799.13000000000022</v>
      </c>
      <c r="E695" cm="1">
        <f t="array" ref="E695">_xlfn.IFS(B695&lt;=PERCENTILE($B$3:$B$5882,0.2),5,B695&lt;=PERCENTILE($B$3:$B$5882,0.4),4,B695&lt;=PERCENTILE($B$3:$B$5882,0.6),3,B695&lt;=PERCENTILE($B$3:$B$5882,0.8),2,TRUE,1)</f>
        <v>1</v>
      </c>
      <c r="F695" cm="1">
        <f t="array" ref="F695">_xlfn.IFS(C695&lt;=PERCENTILE($C$3:$C$5882,0.2),1,C695&lt;=PERCENTILE($C$3:$C$5882,0.4),2,C695&lt;=PERCENTILE($C$3:$C$5882,0.6),3,C695&lt;=PERCENTILE($C$3:$C$5882,0.8),4,TRUE,5)</f>
        <v>3</v>
      </c>
      <c r="G695" cm="1">
        <f t="array" ref="G695">_xlfn.IFS(D695&lt;=PERCENTILE($D$3:$D$5882,0.2),1,D695&lt;=PERCENTILE($D$3:$D$5882,0.4),2,D695&lt;=PERCENTILE($D$3:$D$5882,0.6),3,D695&lt;=PERCENTILE($D$3:$D$5882,0.8),4,TRUE,5)</f>
        <v>3</v>
      </c>
      <c r="H695" s="3" t="str" cm="1">
        <f t="array" ref="H695">_xlfn.IFS(AND(E695&gt;=4,F695&gt;=4,G695&gt;=4),"Champions",AND(E695&gt;=3,F695&gt;=3,G695&gt;=3),"Loyal Customers",AND(E695&lt;=2,F695&gt;=3),"At Risk",AND(E695&lt;=2,F695&lt;=2,G695&lt;=2),"Lost",AND(E695&gt;=4,F695&lt;=2),"New/Promising",TRUE,"Needs Attention")</f>
        <v>At Risk</v>
      </c>
      <c r="I695" s="3" t="str">
        <f t="shared" si="14"/>
        <v>Churned</v>
      </c>
      <c r="J695" s="3" t="str">
        <f>_xlfn.XLOOKUP(A695,'Country_Lookup'!$D:$D,'Country_Lookup'!$E:$E)</f>
        <v>United Kingdom</v>
      </c>
    </row>
    <row r="696" spans="1:10" x14ac:dyDescent="0.3">
      <c r="A696">
        <v>13042</v>
      </c>
      <c r="B696">
        <v>598</v>
      </c>
      <c r="C696">
        <v>3</v>
      </c>
      <c r="D696">
        <v>1556.5399999999986</v>
      </c>
      <c r="E696" cm="1">
        <f t="array" ref="E696">_xlfn.IFS(B696&lt;=PERCENTILE($B$3:$B$5882,0.2),5,B696&lt;=PERCENTILE($B$3:$B$5882,0.4),4,B696&lt;=PERCENTILE($B$3:$B$5882,0.6),3,B696&lt;=PERCENTILE($B$3:$B$5882,0.8),2,TRUE,1)</f>
        <v>1</v>
      </c>
      <c r="F696" cm="1">
        <f t="array" ref="F696">_xlfn.IFS(C696&lt;=PERCENTILE($C$3:$C$5882,0.2),1,C696&lt;=PERCENTILE($C$3:$C$5882,0.4),2,C696&lt;=PERCENTILE($C$3:$C$5882,0.6),3,C696&lt;=PERCENTILE($C$3:$C$5882,0.8),4,TRUE,5)</f>
        <v>3</v>
      </c>
      <c r="G696" cm="1">
        <f t="array" ref="G696">_xlfn.IFS(D696&lt;=PERCENTILE($D$3:$D$5882,0.2),1,D696&lt;=PERCENTILE($D$3:$D$5882,0.4),2,D696&lt;=PERCENTILE($D$3:$D$5882,0.6),3,D696&lt;=PERCENTILE($D$3:$D$5882,0.8),4,TRUE,5)</f>
        <v>4</v>
      </c>
      <c r="H696" s="3" t="str" cm="1">
        <f t="array" ref="H696">_xlfn.IFS(AND(E696&gt;=4,F696&gt;=4,G696&gt;=4),"Champions",AND(E696&gt;=3,F696&gt;=3,G696&gt;=3),"Loyal Customers",AND(E696&lt;=2,F696&gt;=3),"At Risk",AND(E696&lt;=2,F696&lt;=2,G696&lt;=2),"Lost",AND(E696&gt;=4,F696&lt;=2),"New/Promising",TRUE,"Needs Attention")</f>
        <v>At Risk</v>
      </c>
      <c r="I696" s="3" t="str">
        <f t="shared" si="14"/>
        <v>Churned</v>
      </c>
      <c r="J696" s="3" t="str">
        <f>_xlfn.XLOOKUP(A696,'Country_Lookup'!$D:$D,'Country_Lookup'!$E:$E)</f>
        <v>United Kingdom</v>
      </c>
    </row>
    <row r="697" spans="1:10" x14ac:dyDescent="0.3">
      <c r="A697">
        <v>13043</v>
      </c>
      <c r="B697">
        <v>273</v>
      </c>
      <c r="C697">
        <v>1</v>
      </c>
      <c r="D697">
        <v>516.42000000000007</v>
      </c>
      <c r="E697" cm="1">
        <f t="array" ref="E697">_xlfn.IFS(B697&lt;=PERCENTILE($B$3:$B$5882,0.2),5,B697&lt;=PERCENTILE($B$3:$B$5882,0.4),4,B697&lt;=PERCENTILE($B$3:$B$5882,0.6),3,B697&lt;=PERCENTILE($B$3:$B$5882,0.8),2,TRUE,1)</f>
        <v>2</v>
      </c>
      <c r="F697" cm="1">
        <f t="array" ref="F697">_xlfn.IFS(C697&lt;=PERCENTILE($C$3:$C$5882,0.2),1,C697&lt;=PERCENTILE($C$3:$C$5882,0.4),2,C697&lt;=PERCENTILE($C$3:$C$5882,0.6),3,C697&lt;=PERCENTILE($C$3:$C$5882,0.8),4,TRUE,5)</f>
        <v>1</v>
      </c>
      <c r="G697" cm="1">
        <f t="array" ref="G697">_xlfn.IFS(D697&lt;=PERCENTILE($D$3:$D$5882,0.2),1,D697&lt;=PERCENTILE($D$3:$D$5882,0.4),2,D697&lt;=PERCENTILE($D$3:$D$5882,0.6),3,D697&lt;=PERCENTILE($D$3:$D$5882,0.8),4,TRUE,5)</f>
        <v>2</v>
      </c>
      <c r="H697" s="3" t="str" cm="1">
        <f t="array" ref="H697">_xlfn.IFS(AND(E697&gt;=4,F697&gt;=4,G697&gt;=4),"Champions",AND(E697&gt;=3,F697&gt;=3,G697&gt;=3),"Loyal Customers",AND(E697&lt;=2,F697&gt;=3),"At Risk",AND(E697&lt;=2,F697&lt;=2,G697&lt;=2),"Lost",AND(E697&gt;=4,F697&lt;=2),"New/Promising",TRUE,"Needs Attention")</f>
        <v>Lost</v>
      </c>
      <c r="I697" s="3" t="str">
        <f t="shared" si="14"/>
        <v>Churned</v>
      </c>
      <c r="J697" s="3" t="str">
        <f>_xlfn.XLOOKUP(A697,'Country_Lookup'!$D:$D,'Country_Lookup'!$E:$E)</f>
        <v>United Kingdom</v>
      </c>
    </row>
    <row r="698" spans="1:10" x14ac:dyDescent="0.3">
      <c r="A698">
        <v>13044</v>
      </c>
      <c r="B698">
        <v>291</v>
      </c>
      <c r="C698">
        <v>11</v>
      </c>
      <c r="D698">
        <v>4853.8999999999633</v>
      </c>
      <c r="E698" cm="1">
        <f t="array" ref="E698">_xlfn.IFS(B698&lt;=PERCENTILE($B$3:$B$5882,0.2),5,B698&lt;=PERCENTILE($B$3:$B$5882,0.4),4,B698&lt;=PERCENTILE($B$3:$B$5882,0.6),3,B698&lt;=PERCENTILE($B$3:$B$5882,0.8),2,TRUE,1)</f>
        <v>2</v>
      </c>
      <c r="F698" cm="1">
        <f t="array" ref="F698">_xlfn.IFS(C698&lt;=PERCENTILE($C$3:$C$5882,0.2),1,C698&lt;=PERCENTILE($C$3:$C$5882,0.4),2,C698&lt;=PERCENTILE($C$3:$C$5882,0.6),3,C698&lt;=PERCENTILE($C$3:$C$5882,0.8),4,TRUE,5)</f>
        <v>5</v>
      </c>
      <c r="G698" cm="1">
        <f t="array" ref="G698">_xlfn.IFS(D698&lt;=PERCENTILE($D$3:$D$5882,0.2),1,D698&lt;=PERCENTILE($D$3:$D$5882,0.4),2,D698&lt;=PERCENTILE($D$3:$D$5882,0.6),3,D698&lt;=PERCENTILE($D$3:$D$5882,0.8),4,TRUE,5)</f>
        <v>5</v>
      </c>
      <c r="H698" s="3" t="str" cm="1">
        <f t="array" ref="H698">_xlfn.IFS(AND(E698&gt;=4,F698&gt;=4,G698&gt;=4),"Champions",AND(E698&gt;=3,F698&gt;=3,G698&gt;=3),"Loyal Customers",AND(E698&lt;=2,F698&gt;=3),"At Risk",AND(E698&lt;=2,F698&lt;=2,G698&lt;=2),"Lost",AND(E698&gt;=4,F698&lt;=2),"New/Promising",TRUE,"Needs Attention")</f>
        <v>At Risk</v>
      </c>
      <c r="I698" s="3" t="str">
        <f t="shared" si="14"/>
        <v>Churned</v>
      </c>
      <c r="J698" s="3" t="str">
        <f>_xlfn.XLOOKUP(A698,'Country_Lookup'!$D:$D,'Country_Lookup'!$E:$E)</f>
        <v>United Kingdom</v>
      </c>
    </row>
    <row r="699" spans="1:10" x14ac:dyDescent="0.3">
      <c r="A699">
        <v>13045</v>
      </c>
      <c r="B699">
        <v>99</v>
      </c>
      <c r="C699">
        <v>3</v>
      </c>
      <c r="D699">
        <v>808.91999999999905</v>
      </c>
      <c r="E699" cm="1">
        <f t="array" ref="E699">_xlfn.IFS(B699&lt;=PERCENTILE($B$3:$B$5882,0.2),5,B699&lt;=PERCENTILE($B$3:$B$5882,0.4),4,B699&lt;=PERCENTILE($B$3:$B$5882,0.6),3,B699&lt;=PERCENTILE($B$3:$B$5882,0.8),2,TRUE,1)</f>
        <v>3</v>
      </c>
      <c r="F699" cm="1">
        <f t="array" ref="F699">_xlfn.IFS(C699&lt;=PERCENTILE($C$3:$C$5882,0.2),1,C699&lt;=PERCENTILE($C$3:$C$5882,0.4),2,C699&lt;=PERCENTILE($C$3:$C$5882,0.6),3,C699&lt;=PERCENTILE($C$3:$C$5882,0.8),4,TRUE,5)</f>
        <v>3</v>
      </c>
      <c r="G699" cm="1">
        <f t="array" ref="G699">_xlfn.IFS(D699&lt;=PERCENTILE($D$3:$D$5882,0.2),1,D699&lt;=PERCENTILE($D$3:$D$5882,0.4),2,D699&lt;=PERCENTILE($D$3:$D$5882,0.6),3,D699&lt;=PERCENTILE($D$3:$D$5882,0.8),4,TRUE,5)</f>
        <v>3</v>
      </c>
      <c r="H699" s="3" t="str" cm="1">
        <f t="array" ref="H699">_xlfn.IFS(AND(E699&gt;=4,F699&gt;=4,G699&gt;=4),"Champions",AND(E699&gt;=3,F699&gt;=3,G699&gt;=3),"Loyal Customers",AND(E699&lt;=2,F699&gt;=3),"At Risk",AND(E699&lt;=2,F699&lt;=2,G699&lt;=2),"Lost",AND(E699&gt;=4,F699&lt;=2),"New/Promising",TRUE,"Needs Attention")</f>
        <v>Loyal Customers</v>
      </c>
      <c r="I699" s="3" t="str">
        <f t="shared" si="14"/>
        <v>Churned</v>
      </c>
      <c r="J699" s="3" t="str">
        <f>_xlfn.XLOOKUP(A699,'Country_Lookup'!$D:$D,'Country_Lookup'!$E:$E)</f>
        <v>United Kingdom</v>
      </c>
    </row>
    <row r="700" spans="1:10" x14ac:dyDescent="0.3">
      <c r="A700">
        <v>13046</v>
      </c>
      <c r="B700">
        <v>30</v>
      </c>
      <c r="C700">
        <v>3</v>
      </c>
      <c r="D700">
        <v>949.25000000000011</v>
      </c>
      <c r="E700" cm="1">
        <f t="array" ref="E700">_xlfn.IFS(B700&lt;=PERCENTILE($B$3:$B$5882,0.2),5,B700&lt;=PERCENTILE($B$3:$B$5882,0.4),4,B700&lt;=PERCENTILE($B$3:$B$5882,0.6),3,B700&lt;=PERCENTILE($B$3:$B$5882,0.8),2,TRUE,1)</f>
        <v>4</v>
      </c>
      <c r="F700" cm="1">
        <f t="array" ref="F700">_xlfn.IFS(C700&lt;=PERCENTILE($C$3:$C$5882,0.2),1,C700&lt;=PERCENTILE($C$3:$C$5882,0.4),2,C700&lt;=PERCENTILE($C$3:$C$5882,0.6),3,C700&lt;=PERCENTILE($C$3:$C$5882,0.8),4,TRUE,5)</f>
        <v>3</v>
      </c>
      <c r="G700" cm="1">
        <f t="array" ref="G700">_xlfn.IFS(D700&lt;=PERCENTILE($D$3:$D$5882,0.2),1,D700&lt;=PERCENTILE($D$3:$D$5882,0.4),2,D700&lt;=PERCENTILE($D$3:$D$5882,0.6),3,D700&lt;=PERCENTILE($D$3:$D$5882,0.8),4,TRUE,5)</f>
        <v>3</v>
      </c>
      <c r="H700" s="3" t="str" cm="1">
        <f t="array" ref="H700">_xlfn.IFS(AND(E700&gt;=4,F700&gt;=4,G700&gt;=4),"Champions",AND(E700&gt;=3,F700&gt;=3,G700&gt;=3),"Loyal Customers",AND(E700&lt;=2,F700&gt;=3),"At Risk",AND(E700&lt;=2,F700&lt;=2,G700&lt;=2),"Lost",AND(E700&gt;=4,F700&lt;=2),"New/Promising",TRUE,"Needs Attention")</f>
        <v>Loyal Customers</v>
      </c>
      <c r="I700" s="3" t="str">
        <f t="shared" si="14"/>
        <v>Active</v>
      </c>
      <c r="J700" s="3" t="str">
        <f>_xlfn.XLOOKUP(A700,'Country_Lookup'!$D:$D,'Country_Lookup'!$E:$E)</f>
        <v>United Kingdom</v>
      </c>
    </row>
    <row r="701" spans="1:10" x14ac:dyDescent="0.3">
      <c r="A701">
        <v>13047</v>
      </c>
      <c r="B701">
        <v>31</v>
      </c>
      <c r="C701">
        <v>24</v>
      </c>
      <c r="D701">
        <v>8795.1600000001145</v>
      </c>
      <c r="E701" cm="1">
        <f t="array" ref="E701">_xlfn.IFS(B701&lt;=PERCENTILE($B$3:$B$5882,0.2),5,B701&lt;=PERCENTILE($B$3:$B$5882,0.4),4,B701&lt;=PERCENTILE($B$3:$B$5882,0.6),3,B701&lt;=PERCENTILE($B$3:$B$5882,0.8),2,TRUE,1)</f>
        <v>4</v>
      </c>
      <c r="F701" cm="1">
        <f t="array" ref="F701">_xlfn.IFS(C701&lt;=PERCENTILE($C$3:$C$5882,0.2),1,C701&lt;=PERCENTILE($C$3:$C$5882,0.4),2,C701&lt;=PERCENTILE($C$3:$C$5882,0.6),3,C701&lt;=PERCENTILE($C$3:$C$5882,0.8),4,TRUE,5)</f>
        <v>5</v>
      </c>
      <c r="G701" cm="1">
        <f t="array" ref="G701">_xlfn.IFS(D701&lt;=PERCENTILE($D$3:$D$5882,0.2),1,D701&lt;=PERCENTILE($D$3:$D$5882,0.4),2,D701&lt;=PERCENTILE($D$3:$D$5882,0.6),3,D701&lt;=PERCENTILE($D$3:$D$5882,0.8),4,TRUE,5)</f>
        <v>5</v>
      </c>
      <c r="H701" s="3" t="str" cm="1">
        <f t="array" ref="H701">_xlfn.IFS(AND(E701&gt;=4,F701&gt;=4,G701&gt;=4),"Champions",AND(E701&gt;=3,F701&gt;=3,G701&gt;=3),"Loyal Customers",AND(E701&lt;=2,F701&gt;=3),"At Risk",AND(E701&lt;=2,F701&lt;=2,G701&lt;=2),"Lost",AND(E701&gt;=4,F701&lt;=2),"New/Promising",TRUE,"Needs Attention")</f>
        <v>Champions</v>
      </c>
      <c r="I701" s="3" t="str">
        <f t="shared" si="14"/>
        <v>Active</v>
      </c>
      <c r="J701" s="3" t="str">
        <f>_xlfn.XLOOKUP(A701,'Country_Lookup'!$D:$D,'Country_Lookup'!$E:$E)</f>
        <v>United Kingdom</v>
      </c>
    </row>
    <row r="702" spans="1:10" x14ac:dyDescent="0.3">
      <c r="A702">
        <v>13048</v>
      </c>
      <c r="B702">
        <v>14</v>
      </c>
      <c r="C702">
        <v>9</v>
      </c>
      <c r="D702">
        <v>4084.2099999999846</v>
      </c>
      <c r="E702" cm="1">
        <f t="array" ref="E702">_xlfn.IFS(B702&lt;=PERCENTILE($B$3:$B$5882,0.2),5,B702&lt;=PERCENTILE($B$3:$B$5882,0.4),4,B702&lt;=PERCENTILE($B$3:$B$5882,0.6),3,B702&lt;=PERCENTILE($B$3:$B$5882,0.8),2,TRUE,1)</f>
        <v>5</v>
      </c>
      <c r="F702" cm="1">
        <f t="array" ref="F702">_xlfn.IFS(C702&lt;=PERCENTILE($C$3:$C$5882,0.2),1,C702&lt;=PERCENTILE($C$3:$C$5882,0.4),2,C702&lt;=PERCENTILE($C$3:$C$5882,0.6),3,C702&lt;=PERCENTILE($C$3:$C$5882,0.8),4,TRUE,5)</f>
        <v>5</v>
      </c>
      <c r="G702" cm="1">
        <f t="array" ref="G702">_xlfn.IFS(D702&lt;=PERCENTILE($D$3:$D$5882,0.2),1,D702&lt;=PERCENTILE($D$3:$D$5882,0.4),2,D702&lt;=PERCENTILE($D$3:$D$5882,0.6),3,D702&lt;=PERCENTILE($D$3:$D$5882,0.8),4,TRUE,5)</f>
        <v>5</v>
      </c>
      <c r="H702" s="3" t="str" cm="1">
        <f t="array" ref="H702">_xlfn.IFS(AND(E702&gt;=4,F702&gt;=4,G702&gt;=4),"Champions",AND(E702&gt;=3,F702&gt;=3,G702&gt;=3),"Loyal Customers",AND(E702&lt;=2,F702&gt;=3),"At Risk",AND(E702&lt;=2,F702&lt;=2,G702&lt;=2),"Lost",AND(E702&gt;=4,F702&lt;=2),"New/Promising",TRUE,"Needs Attention")</f>
        <v>Champions</v>
      </c>
      <c r="I702" s="3" t="str">
        <f t="shared" si="14"/>
        <v>Active</v>
      </c>
      <c r="J702" s="3" t="str">
        <f>_xlfn.XLOOKUP(A702,'Country_Lookup'!$D:$D,'Country_Lookup'!$E:$E)</f>
        <v>United Kingdom</v>
      </c>
    </row>
    <row r="703" spans="1:10" x14ac:dyDescent="0.3">
      <c r="A703">
        <v>13049</v>
      </c>
      <c r="B703">
        <v>64</v>
      </c>
      <c r="C703">
        <v>4</v>
      </c>
      <c r="D703">
        <v>1408.2400000000005</v>
      </c>
      <c r="E703" cm="1">
        <f t="array" ref="E703">_xlfn.IFS(B703&lt;=PERCENTILE($B$3:$B$5882,0.2),5,B703&lt;=PERCENTILE($B$3:$B$5882,0.4),4,B703&lt;=PERCENTILE($B$3:$B$5882,0.6),3,B703&lt;=PERCENTILE($B$3:$B$5882,0.8),2,TRUE,1)</f>
        <v>3</v>
      </c>
      <c r="F703" cm="1">
        <f t="array" ref="F703">_xlfn.IFS(C703&lt;=PERCENTILE($C$3:$C$5882,0.2),1,C703&lt;=PERCENTILE($C$3:$C$5882,0.4),2,C703&lt;=PERCENTILE($C$3:$C$5882,0.6),3,C703&lt;=PERCENTILE($C$3:$C$5882,0.8),4,TRUE,5)</f>
        <v>3</v>
      </c>
      <c r="G703" cm="1">
        <f t="array" ref="G703">_xlfn.IFS(D703&lt;=PERCENTILE($D$3:$D$5882,0.2),1,D703&lt;=PERCENTILE($D$3:$D$5882,0.4),2,D703&lt;=PERCENTILE($D$3:$D$5882,0.6),3,D703&lt;=PERCENTILE($D$3:$D$5882,0.8),4,TRUE,5)</f>
        <v>4</v>
      </c>
      <c r="H703" s="3" t="str" cm="1">
        <f t="array" ref="H703">_xlfn.IFS(AND(E703&gt;=4,F703&gt;=4,G703&gt;=4),"Champions",AND(E703&gt;=3,F703&gt;=3,G703&gt;=3),"Loyal Customers",AND(E703&lt;=2,F703&gt;=3),"At Risk",AND(E703&lt;=2,F703&lt;=2,G703&lt;=2),"Lost",AND(E703&gt;=4,F703&lt;=2),"New/Promising",TRUE,"Needs Attention")</f>
        <v>Loyal Customers</v>
      </c>
      <c r="I703" s="3" t="str">
        <f t="shared" si="14"/>
        <v>Active</v>
      </c>
      <c r="J703" s="3" t="str">
        <f>_xlfn.XLOOKUP(A703,'Country_Lookup'!$D:$D,'Country_Lookup'!$E:$E)</f>
        <v>United Kingdom</v>
      </c>
    </row>
    <row r="704" spans="1:10" x14ac:dyDescent="0.3">
      <c r="A704">
        <v>13050</v>
      </c>
      <c r="B704">
        <v>14</v>
      </c>
      <c r="C704">
        <v>35</v>
      </c>
      <c r="D704">
        <v>12344.529999999839</v>
      </c>
      <c r="E704" cm="1">
        <f t="array" ref="E704">_xlfn.IFS(B704&lt;=PERCENTILE($B$3:$B$5882,0.2),5,B704&lt;=PERCENTILE($B$3:$B$5882,0.4),4,B704&lt;=PERCENTILE($B$3:$B$5882,0.6),3,B704&lt;=PERCENTILE($B$3:$B$5882,0.8),2,TRUE,1)</f>
        <v>5</v>
      </c>
      <c r="F704" cm="1">
        <f t="array" ref="F704">_xlfn.IFS(C704&lt;=PERCENTILE($C$3:$C$5882,0.2),1,C704&lt;=PERCENTILE($C$3:$C$5882,0.4),2,C704&lt;=PERCENTILE($C$3:$C$5882,0.6),3,C704&lt;=PERCENTILE($C$3:$C$5882,0.8),4,TRUE,5)</f>
        <v>5</v>
      </c>
      <c r="G704" cm="1">
        <f t="array" ref="G704">_xlfn.IFS(D704&lt;=PERCENTILE($D$3:$D$5882,0.2),1,D704&lt;=PERCENTILE($D$3:$D$5882,0.4),2,D704&lt;=PERCENTILE($D$3:$D$5882,0.6),3,D704&lt;=PERCENTILE($D$3:$D$5882,0.8),4,TRUE,5)</f>
        <v>5</v>
      </c>
      <c r="H704" s="3" t="str" cm="1">
        <f t="array" ref="H704">_xlfn.IFS(AND(E704&gt;=4,F704&gt;=4,G704&gt;=4),"Champions",AND(E704&gt;=3,F704&gt;=3,G704&gt;=3),"Loyal Customers",AND(E704&lt;=2,F704&gt;=3),"At Risk",AND(E704&lt;=2,F704&lt;=2,G704&lt;=2),"Lost",AND(E704&gt;=4,F704&lt;=2),"New/Promising",TRUE,"Needs Attention")</f>
        <v>Champions</v>
      </c>
      <c r="I704" s="3" t="str">
        <f t="shared" si="14"/>
        <v>Active</v>
      </c>
      <c r="J704" s="3" t="str">
        <f>_xlfn.XLOOKUP(A704,'Country_Lookup'!$D:$D,'Country_Lookup'!$E:$E)</f>
        <v>United Kingdom</v>
      </c>
    </row>
    <row r="705" spans="1:10" x14ac:dyDescent="0.3">
      <c r="A705">
        <v>13051</v>
      </c>
      <c r="B705">
        <v>578</v>
      </c>
      <c r="C705">
        <v>2</v>
      </c>
      <c r="D705">
        <v>155.80000000000001</v>
      </c>
      <c r="E705" cm="1">
        <f t="array" ref="E705">_xlfn.IFS(B705&lt;=PERCENTILE($B$3:$B$5882,0.2),5,B705&lt;=PERCENTILE($B$3:$B$5882,0.4),4,B705&lt;=PERCENTILE($B$3:$B$5882,0.6),3,B705&lt;=PERCENTILE($B$3:$B$5882,0.8),2,TRUE,1)</f>
        <v>1</v>
      </c>
      <c r="F705" cm="1">
        <f t="array" ref="F705">_xlfn.IFS(C705&lt;=PERCENTILE($C$3:$C$5882,0.2),1,C705&lt;=PERCENTILE($C$3:$C$5882,0.4),2,C705&lt;=PERCENTILE($C$3:$C$5882,0.6),3,C705&lt;=PERCENTILE($C$3:$C$5882,0.8),4,TRUE,5)</f>
        <v>2</v>
      </c>
      <c r="G705" cm="1">
        <f t="array" ref="G705">_xlfn.IFS(D705&lt;=PERCENTILE($D$3:$D$5882,0.2),1,D705&lt;=PERCENTILE($D$3:$D$5882,0.4),2,D705&lt;=PERCENTILE($D$3:$D$5882,0.6),3,D705&lt;=PERCENTILE($D$3:$D$5882,0.8),4,TRUE,5)</f>
        <v>1</v>
      </c>
      <c r="H705" s="3" t="str" cm="1">
        <f t="array" ref="H705">_xlfn.IFS(AND(E705&gt;=4,F705&gt;=4,G705&gt;=4),"Champions",AND(E705&gt;=3,F705&gt;=3,G705&gt;=3),"Loyal Customers",AND(E705&lt;=2,F705&gt;=3),"At Risk",AND(E705&lt;=2,F705&lt;=2,G705&lt;=2),"Lost",AND(E705&gt;=4,F705&lt;=2),"New/Promising",TRUE,"Needs Attention")</f>
        <v>Lost</v>
      </c>
      <c r="I705" s="3" t="str">
        <f t="shared" si="14"/>
        <v>Churned</v>
      </c>
      <c r="J705" s="3" t="str">
        <f>_xlfn.XLOOKUP(A705,'Country_Lookup'!$D:$D,'Country_Lookup'!$E:$E)</f>
        <v>United Kingdom</v>
      </c>
    </row>
    <row r="706" spans="1:10" x14ac:dyDescent="0.3">
      <c r="A706">
        <v>13052</v>
      </c>
      <c r="B706">
        <v>212</v>
      </c>
      <c r="C706">
        <v>7</v>
      </c>
      <c r="D706">
        <v>3168.5300000000184</v>
      </c>
      <c r="E706" cm="1">
        <f t="array" ref="E706">_xlfn.IFS(B706&lt;=PERCENTILE($B$3:$B$5882,0.2),5,B706&lt;=PERCENTILE($B$3:$B$5882,0.4),4,B706&lt;=PERCENTILE($B$3:$B$5882,0.6),3,B706&lt;=PERCENTILE($B$3:$B$5882,0.8),2,TRUE,1)</f>
        <v>2</v>
      </c>
      <c r="F706" cm="1">
        <f t="array" ref="F706">_xlfn.IFS(C706&lt;=PERCENTILE($C$3:$C$5882,0.2),1,C706&lt;=PERCENTILE($C$3:$C$5882,0.4),2,C706&lt;=PERCENTILE($C$3:$C$5882,0.6),3,C706&lt;=PERCENTILE($C$3:$C$5882,0.8),4,TRUE,5)</f>
        <v>4</v>
      </c>
      <c r="G706" cm="1">
        <f t="array" ref="G706">_xlfn.IFS(D706&lt;=PERCENTILE($D$3:$D$5882,0.2),1,D706&lt;=PERCENTILE($D$3:$D$5882,0.4),2,D706&lt;=PERCENTILE($D$3:$D$5882,0.6),3,D706&lt;=PERCENTILE($D$3:$D$5882,0.8),4,TRUE,5)</f>
        <v>5</v>
      </c>
      <c r="H706" s="3" t="str" cm="1">
        <f t="array" ref="H706">_xlfn.IFS(AND(E706&gt;=4,F706&gt;=4,G706&gt;=4),"Champions",AND(E706&gt;=3,F706&gt;=3,G706&gt;=3),"Loyal Customers",AND(E706&lt;=2,F706&gt;=3),"At Risk",AND(E706&lt;=2,F706&lt;=2,G706&lt;=2),"Lost",AND(E706&gt;=4,F706&lt;=2),"New/Promising",TRUE,"Needs Attention")</f>
        <v>At Risk</v>
      </c>
      <c r="I706" s="3" t="str">
        <f t="shared" si="14"/>
        <v>Churned</v>
      </c>
      <c r="J706" s="3" t="str">
        <f>_xlfn.XLOOKUP(A706,'Country_Lookup'!$D:$D,'Country_Lookup'!$E:$E)</f>
        <v>United Kingdom</v>
      </c>
    </row>
    <row r="707" spans="1:10" x14ac:dyDescent="0.3">
      <c r="A707">
        <v>13053</v>
      </c>
      <c r="B707">
        <v>621</v>
      </c>
      <c r="C707">
        <v>1</v>
      </c>
      <c r="D707">
        <v>127.65000000000003</v>
      </c>
      <c r="E707" cm="1">
        <f t="array" ref="E707">_xlfn.IFS(B707&lt;=PERCENTILE($B$3:$B$5882,0.2),5,B707&lt;=PERCENTILE($B$3:$B$5882,0.4),4,B707&lt;=PERCENTILE($B$3:$B$5882,0.6),3,B707&lt;=PERCENTILE($B$3:$B$5882,0.8),2,TRUE,1)</f>
        <v>1</v>
      </c>
      <c r="F707" cm="1">
        <f t="array" ref="F707">_xlfn.IFS(C707&lt;=PERCENTILE($C$3:$C$5882,0.2),1,C707&lt;=PERCENTILE($C$3:$C$5882,0.4),2,C707&lt;=PERCENTILE($C$3:$C$5882,0.6),3,C707&lt;=PERCENTILE($C$3:$C$5882,0.8),4,TRUE,5)</f>
        <v>1</v>
      </c>
      <c r="G707" cm="1">
        <f t="array" ref="G707">_xlfn.IFS(D707&lt;=PERCENTILE($D$3:$D$5882,0.2),1,D707&lt;=PERCENTILE($D$3:$D$5882,0.4),2,D707&lt;=PERCENTILE($D$3:$D$5882,0.6),3,D707&lt;=PERCENTILE($D$3:$D$5882,0.8),4,TRUE,5)</f>
        <v>1</v>
      </c>
      <c r="H707" s="3" t="str" cm="1">
        <f t="array" ref="H707">_xlfn.IFS(AND(E707&gt;=4,F707&gt;=4,G707&gt;=4),"Champions",AND(E707&gt;=3,F707&gt;=3,G707&gt;=3),"Loyal Customers",AND(E707&lt;=2,F707&gt;=3),"At Risk",AND(E707&lt;=2,F707&lt;=2,G707&lt;=2),"Lost",AND(E707&gt;=4,F707&lt;=2),"New/Promising",TRUE,"Needs Attention")</f>
        <v>Lost</v>
      </c>
      <c r="I707" s="3" t="str">
        <f t="shared" ref="I707:I770" si="15">IF(B707&gt;90,"Churned","Active")</f>
        <v>Churned</v>
      </c>
      <c r="J707" s="3" t="str">
        <f>_xlfn.XLOOKUP(A707,'Country_Lookup'!$D:$D,'Country_Lookup'!$E:$E)</f>
        <v>United Kingdom</v>
      </c>
    </row>
    <row r="708" spans="1:10" x14ac:dyDescent="0.3">
      <c r="A708">
        <v>13055</v>
      </c>
      <c r="B708">
        <v>78</v>
      </c>
      <c r="C708">
        <v>4</v>
      </c>
      <c r="D708">
        <v>2321.1099999999915</v>
      </c>
      <c r="E708" cm="1">
        <f t="array" ref="E708">_xlfn.IFS(B708&lt;=PERCENTILE($B$3:$B$5882,0.2),5,B708&lt;=PERCENTILE($B$3:$B$5882,0.4),4,B708&lt;=PERCENTILE($B$3:$B$5882,0.6),3,B708&lt;=PERCENTILE($B$3:$B$5882,0.8),2,TRUE,1)</f>
        <v>3</v>
      </c>
      <c r="F708" cm="1">
        <f t="array" ref="F708">_xlfn.IFS(C708&lt;=PERCENTILE($C$3:$C$5882,0.2),1,C708&lt;=PERCENTILE($C$3:$C$5882,0.4),2,C708&lt;=PERCENTILE($C$3:$C$5882,0.6),3,C708&lt;=PERCENTILE($C$3:$C$5882,0.8),4,TRUE,5)</f>
        <v>3</v>
      </c>
      <c r="G708" cm="1">
        <f t="array" ref="G708">_xlfn.IFS(D708&lt;=PERCENTILE($D$3:$D$5882,0.2),1,D708&lt;=PERCENTILE($D$3:$D$5882,0.4),2,D708&lt;=PERCENTILE($D$3:$D$5882,0.6),3,D708&lt;=PERCENTILE($D$3:$D$5882,0.8),4,TRUE,5)</f>
        <v>4</v>
      </c>
      <c r="H708" s="3" t="str" cm="1">
        <f t="array" ref="H708">_xlfn.IFS(AND(E708&gt;=4,F708&gt;=4,G708&gt;=4),"Champions",AND(E708&gt;=3,F708&gt;=3,G708&gt;=3),"Loyal Customers",AND(E708&lt;=2,F708&gt;=3),"At Risk",AND(E708&lt;=2,F708&lt;=2,G708&lt;=2),"Lost",AND(E708&gt;=4,F708&lt;=2),"New/Promising",TRUE,"Needs Attention")</f>
        <v>Loyal Customers</v>
      </c>
      <c r="I708" s="3" t="str">
        <f t="shared" si="15"/>
        <v>Active</v>
      </c>
      <c r="J708" s="3" t="str">
        <f>_xlfn.XLOOKUP(A708,'Country_Lookup'!$D:$D,'Country_Lookup'!$E:$E)</f>
        <v>United Kingdom</v>
      </c>
    </row>
    <row r="709" spans="1:10" x14ac:dyDescent="0.3">
      <c r="A709">
        <v>13056</v>
      </c>
      <c r="B709">
        <v>551</v>
      </c>
      <c r="C709">
        <v>1</v>
      </c>
      <c r="D709">
        <v>209.48000000000005</v>
      </c>
      <c r="E709" cm="1">
        <f t="array" ref="E709">_xlfn.IFS(B709&lt;=PERCENTILE($B$3:$B$5882,0.2),5,B709&lt;=PERCENTILE($B$3:$B$5882,0.4),4,B709&lt;=PERCENTILE($B$3:$B$5882,0.6),3,B709&lt;=PERCENTILE($B$3:$B$5882,0.8),2,TRUE,1)</f>
        <v>1</v>
      </c>
      <c r="F709" cm="1">
        <f t="array" ref="F709">_xlfn.IFS(C709&lt;=PERCENTILE($C$3:$C$5882,0.2),1,C709&lt;=PERCENTILE($C$3:$C$5882,0.4),2,C709&lt;=PERCENTILE($C$3:$C$5882,0.6),3,C709&lt;=PERCENTILE($C$3:$C$5882,0.8),4,TRUE,5)</f>
        <v>1</v>
      </c>
      <c r="G709" cm="1">
        <f t="array" ref="G709">_xlfn.IFS(D709&lt;=PERCENTILE($D$3:$D$5882,0.2),1,D709&lt;=PERCENTILE($D$3:$D$5882,0.4),2,D709&lt;=PERCENTILE($D$3:$D$5882,0.6),3,D709&lt;=PERCENTILE($D$3:$D$5882,0.8),4,TRUE,5)</f>
        <v>1</v>
      </c>
      <c r="H709" s="3" t="str" cm="1">
        <f t="array" ref="H709">_xlfn.IFS(AND(E709&gt;=4,F709&gt;=4,G709&gt;=4),"Champions",AND(E709&gt;=3,F709&gt;=3,G709&gt;=3),"Loyal Customers",AND(E709&lt;=2,F709&gt;=3),"At Risk",AND(E709&lt;=2,F709&lt;=2,G709&lt;=2),"Lost",AND(E709&gt;=4,F709&lt;=2),"New/Promising",TRUE,"Needs Attention")</f>
        <v>Lost</v>
      </c>
      <c r="I709" s="3" t="str">
        <f t="shared" si="15"/>
        <v>Churned</v>
      </c>
      <c r="J709" s="3" t="str">
        <f>_xlfn.XLOOKUP(A709,'Country_Lookup'!$D:$D,'Country_Lookup'!$E:$E)</f>
        <v>United Kingdom</v>
      </c>
    </row>
    <row r="710" spans="1:10" x14ac:dyDescent="0.3">
      <c r="A710">
        <v>13057</v>
      </c>
      <c r="B710">
        <v>530</v>
      </c>
      <c r="C710">
        <v>3</v>
      </c>
      <c r="D710">
        <v>722.09</v>
      </c>
      <c r="E710" cm="1">
        <f t="array" ref="E710">_xlfn.IFS(B710&lt;=PERCENTILE($B$3:$B$5882,0.2),5,B710&lt;=PERCENTILE($B$3:$B$5882,0.4),4,B710&lt;=PERCENTILE($B$3:$B$5882,0.6),3,B710&lt;=PERCENTILE($B$3:$B$5882,0.8),2,TRUE,1)</f>
        <v>1</v>
      </c>
      <c r="F710" cm="1">
        <f t="array" ref="F710">_xlfn.IFS(C710&lt;=PERCENTILE($C$3:$C$5882,0.2),1,C710&lt;=PERCENTILE($C$3:$C$5882,0.4),2,C710&lt;=PERCENTILE($C$3:$C$5882,0.6),3,C710&lt;=PERCENTILE($C$3:$C$5882,0.8),4,TRUE,5)</f>
        <v>3</v>
      </c>
      <c r="G710" cm="1">
        <f t="array" ref="G710">_xlfn.IFS(D710&lt;=PERCENTILE($D$3:$D$5882,0.2),1,D710&lt;=PERCENTILE($D$3:$D$5882,0.4),2,D710&lt;=PERCENTILE($D$3:$D$5882,0.6),3,D710&lt;=PERCENTILE($D$3:$D$5882,0.8),4,TRUE,5)</f>
        <v>3</v>
      </c>
      <c r="H710" s="3" t="str" cm="1">
        <f t="array" ref="H710">_xlfn.IFS(AND(E710&gt;=4,F710&gt;=4,G710&gt;=4),"Champions",AND(E710&gt;=3,F710&gt;=3,G710&gt;=3),"Loyal Customers",AND(E710&lt;=2,F710&gt;=3),"At Risk",AND(E710&lt;=2,F710&lt;=2,G710&lt;=2),"Lost",AND(E710&gt;=4,F710&lt;=2),"New/Promising",TRUE,"Needs Attention")</f>
        <v>At Risk</v>
      </c>
      <c r="I710" s="3" t="str">
        <f t="shared" si="15"/>
        <v>Churned</v>
      </c>
      <c r="J710" s="3" t="str">
        <f>_xlfn.XLOOKUP(A710,'Country_Lookup'!$D:$D,'Country_Lookup'!$E:$E)</f>
        <v>United Kingdom</v>
      </c>
    </row>
    <row r="711" spans="1:10" x14ac:dyDescent="0.3">
      <c r="A711">
        <v>13058</v>
      </c>
      <c r="B711">
        <v>24</v>
      </c>
      <c r="C711">
        <v>3</v>
      </c>
      <c r="D711">
        <v>271.40000000000003</v>
      </c>
      <c r="E711" cm="1">
        <f t="array" ref="E711">_xlfn.IFS(B711&lt;=PERCENTILE($B$3:$B$5882,0.2),5,B711&lt;=PERCENTILE($B$3:$B$5882,0.4),4,B711&lt;=PERCENTILE($B$3:$B$5882,0.6),3,B711&lt;=PERCENTILE($B$3:$B$5882,0.8),2,TRUE,1)</f>
        <v>4</v>
      </c>
      <c r="F711" cm="1">
        <f t="array" ref="F711">_xlfn.IFS(C711&lt;=PERCENTILE($C$3:$C$5882,0.2),1,C711&lt;=PERCENTILE($C$3:$C$5882,0.4),2,C711&lt;=PERCENTILE($C$3:$C$5882,0.6),3,C711&lt;=PERCENTILE($C$3:$C$5882,0.8),4,TRUE,5)</f>
        <v>3</v>
      </c>
      <c r="G711" cm="1">
        <f t="array" ref="G711">_xlfn.IFS(D711&lt;=PERCENTILE($D$3:$D$5882,0.2),1,D711&lt;=PERCENTILE($D$3:$D$5882,0.4),2,D711&lt;=PERCENTILE($D$3:$D$5882,0.6),3,D711&lt;=PERCENTILE($D$3:$D$5882,0.8),4,TRUE,5)</f>
        <v>1</v>
      </c>
      <c r="H711" s="3" t="str" cm="1">
        <f t="array" ref="H711">_xlfn.IFS(AND(E711&gt;=4,F711&gt;=4,G711&gt;=4),"Champions",AND(E711&gt;=3,F711&gt;=3,G711&gt;=3),"Loyal Customers",AND(E711&lt;=2,F711&gt;=3),"At Risk",AND(E711&lt;=2,F711&lt;=2,G711&lt;=2),"Lost",AND(E711&gt;=4,F711&lt;=2),"New/Promising",TRUE,"Needs Attention")</f>
        <v>Needs Attention</v>
      </c>
      <c r="I711" s="3" t="str">
        <f t="shared" si="15"/>
        <v>Active</v>
      </c>
      <c r="J711" s="3" t="str">
        <f>_xlfn.XLOOKUP(A711,'Country_Lookup'!$D:$D,'Country_Lookup'!$E:$E)</f>
        <v>United Kingdom</v>
      </c>
    </row>
    <row r="712" spans="1:10" x14ac:dyDescent="0.3">
      <c r="A712">
        <v>13059</v>
      </c>
      <c r="B712">
        <v>249</v>
      </c>
      <c r="C712">
        <v>10</v>
      </c>
      <c r="D712">
        <v>2303.1699999999878</v>
      </c>
      <c r="E712" cm="1">
        <f t="array" ref="E712">_xlfn.IFS(B712&lt;=PERCENTILE($B$3:$B$5882,0.2),5,B712&lt;=PERCENTILE($B$3:$B$5882,0.4),4,B712&lt;=PERCENTILE($B$3:$B$5882,0.6),3,B712&lt;=PERCENTILE($B$3:$B$5882,0.8),2,TRUE,1)</f>
        <v>2</v>
      </c>
      <c r="F712" cm="1">
        <f t="array" ref="F712">_xlfn.IFS(C712&lt;=PERCENTILE($C$3:$C$5882,0.2),1,C712&lt;=PERCENTILE($C$3:$C$5882,0.4),2,C712&lt;=PERCENTILE($C$3:$C$5882,0.6),3,C712&lt;=PERCENTILE($C$3:$C$5882,0.8),4,TRUE,5)</f>
        <v>5</v>
      </c>
      <c r="G712" cm="1">
        <f t="array" ref="G712">_xlfn.IFS(D712&lt;=PERCENTILE($D$3:$D$5882,0.2),1,D712&lt;=PERCENTILE($D$3:$D$5882,0.4),2,D712&lt;=PERCENTILE($D$3:$D$5882,0.6),3,D712&lt;=PERCENTILE($D$3:$D$5882,0.8),4,TRUE,5)</f>
        <v>4</v>
      </c>
      <c r="H712" s="3" t="str" cm="1">
        <f t="array" ref="H712">_xlfn.IFS(AND(E712&gt;=4,F712&gt;=4,G712&gt;=4),"Champions",AND(E712&gt;=3,F712&gt;=3,G712&gt;=3),"Loyal Customers",AND(E712&lt;=2,F712&gt;=3),"At Risk",AND(E712&lt;=2,F712&lt;=2,G712&lt;=2),"Lost",AND(E712&gt;=4,F712&lt;=2),"New/Promising",TRUE,"Needs Attention")</f>
        <v>At Risk</v>
      </c>
      <c r="I712" s="3" t="str">
        <f t="shared" si="15"/>
        <v>Churned</v>
      </c>
      <c r="J712" s="3" t="str">
        <f>_xlfn.XLOOKUP(A712,'Country_Lookup'!$D:$D,'Country_Lookup'!$E:$E)</f>
        <v>United Kingdom</v>
      </c>
    </row>
    <row r="713" spans="1:10" x14ac:dyDescent="0.3">
      <c r="A713">
        <v>13060</v>
      </c>
      <c r="B713">
        <v>253</v>
      </c>
      <c r="C713">
        <v>1</v>
      </c>
      <c r="D713">
        <v>307.53000000000003</v>
      </c>
      <c r="E713" cm="1">
        <f t="array" ref="E713">_xlfn.IFS(B713&lt;=PERCENTILE($B$3:$B$5882,0.2),5,B713&lt;=PERCENTILE($B$3:$B$5882,0.4),4,B713&lt;=PERCENTILE($B$3:$B$5882,0.6),3,B713&lt;=PERCENTILE($B$3:$B$5882,0.8),2,TRUE,1)</f>
        <v>2</v>
      </c>
      <c r="F713" cm="1">
        <f t="array" ref="F713">_xlfn.IFS(C713&lt;=PERCENTILE($C$3:$C$5882,0.2),1,C713&lt;=PERCENTILE($C$3:$C$5882,0.4),2,C713&lt;=PERCENTILE($C$3:$C$5882,0.6),3,C713&lt;=PERCENTILE($C$3:$C$5882,0.8),4,TRUE,5)</f>
        <v>1</v>
      </c>
      <c r="G713" cm="1">
        <f t="array" ref="G713">_xlfn.IFS(D713&lt;=PERCENTILE($D$3:$D$5882,0.2),1,D713&lt;=PERCENTILE($D$3:$D$5882,0.4),2,D713&lt;=PERCENTILE($D$3:$D$5882,0.6),3,D713&lt;=PERCENTILE($D$3:$D$5882,0.8),4,TRUE,5)</f>
        <v>2</v>
      </c>
      <c r="H713" s="3" t="str" cm="1">
        <f t="array" ref="H713">_xlfn.IFS(AND(E713&gt;=4,F713&gt;=4,G713&gt;=4),"Champions",AND(E713&gt;=3,F713&gt;=3,G713&gt;=3),"Loyal Customers",AND(E713&lt;=2,F713&gt;=3),"At Risk",AND(E713&lt;=2,F713&lt;=2,G713&lt;=2),"Lost",AND(E713&gt;=4,F713&lt;=2),"New/Promising",TRUE,"Needs Attention")</f>
        <v>Lost</v>
      </c>
      <c r="I713" s="3" t="str">
        <f t="shared" si="15"/>
        <v>Churned</v>
      </c>
      <c r="J713" s="3" t="str">
        <f>_xlfn.XLOOKUP(A713,'Country_Lookup'!$D:$D,'Country_Lookup'!$E:$E)</f>
        <v>United Kingdom</v>
      </c>
    </row>
    <row r="714" spans="1:10" x14ac:dyDescent="0.3">
      <c r="A714">
        <v>13061</v>
      </c>
      <c r="B714">
        <v>72</v>
      </c>
      <c r="C714">
        <v>1</v>
      </c>
      <c r="D714">
        <v>248.61000000000007</v>
      </c>
      <c r="E714" cm="1">
        <f t="array" ref="E714">_xlfn.IFS(B714&lt;=PERCENTILE($B$3:$B$5882,0.2),5,B714&lt;=PERCENTILE($B$3:$B$5882,0.4),4,B714&lt;=PERCENTILE($B$3:$B$5882,0.6),3,B714&lt;=PERCENTILE($B$3:$B$5882,0.8),2,TRUE,1)</f>
        <v>3</v>
      </c>
      <c r="F714" cm="1">
        <f t="array" ref="F714">_xlfn.IFS(C714&lt;=PERCENTILE($C$3:$C$5882,0.2),1,C714&lt;=PERCENTILE($C$3:$C$5882,0.4),2,C714&lt;=PERCENTILE($C$3:$C$5882,0.6),3,C714&lt;=PERCENTILE($C$3:$C$5882,0.8),4,TRUE,5)</f>
        <v>1</v>
      </c>
      <c r="G714" cm="1">
        <f t="array" ref="G714">_xlfn.IFS(D714&lt;=PERCENTILE($D$3:$D$5882,0.2),1,D714&lt;=PERCENTILE($D$3:$D$5882,0.4),2,D714&lt;=PERCENTILE($D$3:$D$5882,0.6),3,D714&lt;=PERCENTILE($D$3:$D$5882,0.8),4,TRUE,5)</f>
        <v>1</v>
      </c>
      <c r="H714" s="3" t="str" cm="1">
        <f t="array" ref="H714">_xlfn.IFS(AND(E714&gt;=4,F714&gt;=4,G714&gt;=4),"Champions",AND(E714&gt;=3,F714&gt;=3,G714&gt;=3),"Loyal Customers",AND(E714&lt;=2,F714&gt;=3),"At Risk",AND(E714&lt;=2,F714&lt;=2,G714&lt;=2),"Lost",AND(E714&gt;=4,F714&lt;=2),"New/Promising",TRUE,"Needs Attention")</f>
        <v>Needs Attention</v>
      </c>
      <c r="I714" s="3" t="str">
        <f t="shared" si="15"/>
        <v>Active</v>
      </c>
      <c r="J714" s="3" t="str">
        <f>_xlfn.XLOOKUP(A714,'Country_Lookup'!$D:$D,'Country_Lookup'!$E:$E)</f>
        <v>United Kingdom</v>
      </c>
    </row>
    <row r="715" spans="1:10" x14ac:dyDescent="0.3">
      <c r="A715">
        <v>13062</v>
      </c>
      <c r="B715">
        <v>191</v>
      </c>
      <c r="C715">
        <v>1</v>
      </c>
      <c r="D715">
        <v>346.98</v>
      </c>
      <c r="E715" cm="1">
        <f t="array" ref="E715">_xlfn.IFS(B715&lt;=PERCENTILE($B$3:$B$5882,0.2),5,B715&lt;=PERCENTILE($B$3:$B$5882,0.4),4,B715&lt;=PERCENTILE($B$3:$B$5882,0.6),3,B715&lt;=PERCENTILE($B$3:$B$5882,0.8),2,TRUE,1)</f>
        <v>2</v>
      </c>
      <c r="F715" cm="1">
        <f t="array" ref="F715">_xlfn.IFS(C715&lt;=PERCENTILE($C$3:$C$5882,0.2),1,C715&lt;=PERCENTILE($C$3:$C$5882,0.4),2,C715&lt;=PERCENTILE($C$3:$C$5882,0.6),3,C715&lt;=PERCENTILE($C$3:$C$5882,0.8),4,TRUE,5)</f>
        <v>1</v>
      </c>
      <c r="G715" cm="1">
        <f t="array" ref="G715">_xlfn.IFS(D715&lt;=PERCENTILE($D$3:$D$5882,0.2),1,D715&lt;=PERCENTILE($D$3:$D$5882,0.4),2,D715&lt;=PERCENTILE($D$3:$D$5882,0.6),3,D715&lt;=PERCENTILE($D$3:$D$5882,0.8),4,TRUE,5)</f>
        <v>2</v>
      </c>
      <c r="H715" s="3" t="str" cm="1">
        <f t="array" ref="H715">_xlfn.IFS(AND(E715&gt;=4,F715&gt;=4,G715&gt;=4),"Champions",AND(E715&gt;=3,F715&gt;=3,G715&gt;=3),"Loyal Customers",AND(E715&lt;=2,F715&gt;=3),"At Risk",AND(E715&lt;=2,F715&lt;=2,G715&lt;=2),"Lost",AND(E715&gt;=4,F715&lt;=2),"New/Promising",TRUE,"Needs Attention")</f>
        <v>Lost</v>
      </c>
      <c r="I715" s="3" t="str">
        <f t="shared" si="15"/>
        <v>Churned</v>
      </c>
      <c r="J715" s="3" t="str">
        <f>_xlfn.XLOOKUP(A715,'Country_Lookup'!$D:$D,'Country_Lookup'!$E:$E)</f>
        <v>United Kingdom</v>
      </c>
    </row>
    <row r="716" spans="1:10" x14ac:dyDescent="0.3">
      <c r="A716">
        <v>13063</v>
      </c>
      <c r="B716">
        <v>480</v>
      </c>
      <c r="C716">
        <v>1</v>
      </c>
      <c r="D716">
        <v>188.40000000000006</v>
      </c>
      <c r="E716" cm="1">
        <f t="array" ref="E716">_xlfn.IFS(B716&lt;=PERCENTILE($B$3:$B$5882,0.2),5,B716&lt;=PERCENTILE($B$3:$B$5882,0.4),4,B716&lt;=PERCENTILE($B$3:$B$5882,0.6),3,B716&lt;=PERCENTILE($B$3:$B$5882,0.8),2,TRUE,1)</f>
        <v>1</v>
      </c>
      <c r="F716" cm="1">
        <f t="array" ref="F716">_xlfn.IFS(C716&lt;=PERCENTILE($C$3:$C$5882,0.2),1,C716&lt;=PERCENTILE($C$3:$C$5882,0.4),2,C716&lt;=PERCENTILE($C$3:$C$5882,0.6),3,C716&lt;=PERCENTILE($C$3:$C$5882,0.8),4,TRUE,5)</f>
        <v>1</v>
      </c>
      <c r="G716" cm="1">
        <f t="array" ref="G716">_xlfn.IFS(D716&lt;=PERCENTILE($D$3:$D$5882,0.2),1,D716&lt;=PERCENTILE($D$3:$D$5882,0.4),2,D716&lt;=PERCENTILE($D$3:$D$5882,0.6),3,D716&lt;=PERCENTILE($D$3:$D$5882,0.8),4,TRUE,5)</f>
        <v>1</v>
      </c>
      <c r="H716" s="3" t="str" cm="1">
        <f t="array" ref="H716">_xlfn.IFS(AND(E716&gt;=4,F716&gt;=4,G716&gt;=4),"Champions",AND(E716&gt;=3,F716&gt;=3,G716&gt;=3),"Loyal Customers",AND(E716&lt;=2,F716&gt;=3),"At Risk",AND(E716&lt;=2,F716&lt;=2,G716&lt;=2),"Lost",AND(E716&gt;=4,F716&lt;=2),"New/Promising",TRUE,"Needs Attention")</f>
        <v>Lost</v>
      </c>
      <c r="I716" s="3" t="str">
        <f t="shared" si="15"/>
        <v>Churned</v>
      </c>
      <c r="J716" s="3" t="str">
        <f>_xlfn.XLOOKUP(A716,'Country_Lookup'!$D:$D,'Country_Lookup'!$E:$E)</f>
        <v>United Kingdom</v>
      </c>
    </row>
    <row r="717" spans="1:10" x14ac:dyDescent="0.3">
      <c r="A717">
        <v>13064</v>
      </c>
      <c r="B717">
        <v>12</v>
      </c>
      <c r="C717">
        <v>6</v>
      </c>
      <c r="D717">
        <v>1680.74</v>
      </c>
      <c r="E717" cm="1">
        <f t="array" ref="E717">_xlfn.IFS(B717&lt;=PERCENTILE($B$3:$B$5882,0.2),5,B717&lt;=PERCENTILE($B$3:$B$5882,0.4),4,B717&lt;=PERCENTILE($B$3:$B$5882,0.6),3,B717&lt;=PERCENTILE($B$3:$B$5882,0.8),2,TRUE,1)</f>
        <v>5</v>
      </c>
      <c r="F717" cm="1">
        <f t="array" ref="F717">_xlfn.IFS(C717&lt;=PERCENTILE($C$3:$C$5882,0.2),1,C717&lt;=PERCENTILE($C$3:$C$5882,0.4),2,C717&lt;=PERCENTILE($C$3:$C$5882,0.6),3,C717&lt;=PERCENTILE($C$3:$C$5882,0.8),4,TRUE,5)</f>
        <v>4</v>
      </c>
      <c r="G717" cm="1">
        <f t="array" ref="G717">_xlfn.IFS(D717&lt;=PERCENTILE($D$3:$D$5882,0.2),1,D717&lt;=PERCENTILE($D$3:$D$5882,0.4),2,D717&lt;=PERCENTILE($D$3:$D$5882,0.6),3,D717&lt;=PERCENTILE($D$3:$D$5882,0.8),4,TRUE,5)</f>
        <v>4</v>
      </c>
      <c r="H717" s="3" t="str" cm="1">
        <f t="array" ref="H717">_xlfn.IFS(AND(E717&gt;=4,F717&gt;=4,G717&gt;=4),"Champions",AND(E717&gt;=3,F717&gt;=3,G717&gt;=3),"Loyal Customers",AND(E717&lt;=2,F717&gt;=3),"At Risk",AND(E717&lt;=2,F717&lt;=2,G717&lt;=2),"Lost",AND(E717&gt;=4,F717&lt;=2),"New/Promising",TRUE,"Needs Attention")</f>
        <v>Champions</v>
      </c>
      <c r="I717" s="3" t="str">
        <f t="shared" si="15"/>
        <v>Active</v>
      </c>
      <c r="J717" s="3" t="str">
        <f>_xlfn.XLOOKUP(A717,'Country_Lookup'!$D:$D,'Country_Lookup'!$E:$E)</f>
        <v>United Kingdom</v>
      </c>
    </row>
    <row r="718" spans="1:10" x14ac:dyDescent="0.3">
      <c r="A718">
        <v>13065</v>
      </c>
      <c r="B718">
        <v>373</v>
      </c>
      <c r="C718">
        <v>5</v>
      </c>
      <c r="D718">
        <v>1260.9099999999996</v>
      </c>
      <c r="E718" cm="1">
        <f t="array" ref="E718">_xlfn.IFS(B718&lt;=PERCENTILE($B$3:$B$5882,0.2),5,B718&lt;=PERCENTILE($B$3:$B$5882,0.4),4,B718&lt;=PERCENTILE($B$3:$B$5882,0.6),3,B718&lt;=PERCENTILE($B$3:$B$5882,0.8),2,TRUE,1)</f>
        <v>2</v>
      </c>
      <c r="F718" cm="1">
        <f t="array" ref="F718">_xlfn.IFS(C718&lt;=PERCENTILE($C$3:$C$5882,0.2),1,C718&lt;=PERCENTILE($C$3:$C$5882,0.4),2,C718&lt;=PERCENTILE($C$3:$C$5882,0.6),3,C718&lt;=PERCENTILE($C$3:$C$5882,0.8),4,TRUE,5)</f>
        <v>4</v>
      </c>
      <c r="G718" cm="1">
        <f t="array" ref="G718">_xlfn.IFS(D718&lt;=PERCENTILE($D$3:$D$5882,0.2),1,D718&lt;=PERCENTILE($D$3:$D$5882,0.4),2,D718&lt;=PERCENTILE($D$3:$D$5882,0.6),3,D718&lt;=PERCENTILE($D$3:$D$5882,0.8),4,TRUE,5)</f>
        <v>4</v>
      </c>
      <c r="H718" s="3" t="str" cm="1">
        <f t="array" ref="H718">_xlfn.IFS(AND(E718&gt;=4,F718&gt;=4,G718&gt;=4),"Champions",AND(E718&gt;=3,F718&gt;=3,G718&gt;=3),"Loyal Customers",AND(E718&lt;=2,F718&gt;=3),"At Risk",AND(E718&lt;=2,F718&lt;=2,G718&lt;=2),"Lost",AND(E718&gt;=4,F718&lt;=2),"New/Promising",TRUE,"Needs Attention")</f>
        <v>At Risk</v>
      </c>
      <c r="I718" s="3" t="str">
        <f t="shared" si="15"/>
        <v>Churned</v>
      </c>
      <c r="J718" s="3" t="str">
        <f>_xlfn.XLOOKUP(A718,'Country_Lookup'!$D:$D,'Country_Lookup'!$E:$E)</f>
        <v>United Kingdom</v>
      </c>
    </row>
    <row r="719" spans="1:10" x14ac:dyDescent="0.3">
      <c r="A719">
        <v>13066</v>
      </c>
      <c r="B719">
        <v>24</v>
      </c>
      <c r="C719">
        <v>2</v>
      </c>
      <c r="D719">
        <v>470.79999999999956</v>
      </c>
      <c r="E719" cm="1">
        <f t="array" ref="E719">_xlfn.IFS(B719&lt;=PERCENTILE($B$3:$B$5882,0.2),5,B719&lt;=PERCENTILE($B$3:$B$5882,0.4),4,B719&lt;=PERCENTILE($B$3:$B$5882,0.6),3,B719&lt;=PERCENTILE($B$3:$B$5882,0.8),2,TRUE,1)</f>
        <v>4</v>
      </c>
      <c r="F719" cm="1">
        <f t="array" ref="F719">_xlfn.IFS(C719&lt;=PERCENTILE($C$3:$C$5882,0.2),1,C719&lt;=PERCENTILE($C$3:$C$5882,0.4),2,C719&lt;=PERCENTILE($C$3:$C$5882,0.6),3,C719&lt;=PERCENTILE($C$3:$C$5882,0.8),4,TRUE,5)</f>
        <v>2</v>
      </c>
      <c r="G719" cm="1">
        <f t="array" ref="G719">_xlfn.IFS(D719&lt;=PERCENTILE($D$3:$D$5882,0.2),1,D719&lt;=PERCENTILE($D$3:$D$5882,0.4),2,D719&lt;=PERCENTILE($D$3:$D$5882,0.6),3,D719&lt;=PERCENTILE($D$3:$D$5882,0.8),4,TRUE,5)</f>
        <v>2</v>
      </c>
      <c r="H719" s="3" t="str" cm="1">
        <f t="array" ref="H719">_xlfn.IFS(AND(E719&gt;=4,F719&gt;=4,G719&gt;=4),"Champions",AND(E719&gt;=3,F719&gt;=3,G719&gt;=3),"Loyal Customers",AND(E719&lt;=2,F719&gt;=3),"At Risk",AND(E719&lt;=2,F719&lt;=2,G719&lt;=2),"Lost",AND(E719&gt;=4,F719&lt;=2),"New/Promising",TRUE,"Needs Attention")</f>
        <v>New/Promising</v>
      </c>
      <c r="I719" s="3" t="str">
        <f t="shared" si="15"/>
        <v>Active</v>
      </c>
      <c r="J719" s="3" t="str">
        <f>_xlfn.XLOOKUP(A719,'Country_Lookup'!$D:$D,'Country_Lookup'!$E:$E)</f>
        <v>United Kingdom</v>
      </c>
    </row>
    <row r="720" spans="1:10" x14ac:dyDescent="0.3">
      <c r="A720">
        <v>13067</v>
      </c>
      <c r="B720">
        <v>82</v>
      </c>
      <c r="C720">
        <v>3</v>
      </c>
      <c r="D720">
        <v>508.51000000000016</v>
      </c>
      <c r="E720" cm="1">
        <f t="array" ref="E720">_xlfn.IFS(B720&lt;=PERCENTILE($B$3:$B$5882,0.2),5,B720&lt;=PERCENTILE($B$3:$B$5882,0.4),4,B720&lt;=PERCENTILE($B$3:$B$5882,0.6),3,B720&lt;=PERCENTILE($B$3:$B$5882,0.8),2,TRUE,1)</f>
        <v>3</v>
      </c>
      <c r="F720" cm="1">
        <f t="array" ref="F720">_xlfn.IFS(C720&lt;=PERCENTILE($C$3:$C$5882,0.2),1,C720&lt;=PERCENTILE($C$3:$C$5882,0.4),2,C720&lt;=PERCENTILE($C$3:$C$5882,0.6),3,C720&lt;=PERCENTILE($C$3:$C$5882,0.8),4,TRUE,5)</f>
        <v>3</v>
      </c>
      <c r="G720" cm="1">
        <f t="array" ref="G720">_xlfn.IFS(D720&lt;=PERCENTILE($D$3:$D$5882,0.2),1,D720&lt;=PERCENTILE($D$3:$D$5882,0.4),2,D720&lt;=PERCENTILE($D$3:$D$5882,0.6),3,D720&lt;=PERCENTILE($D$3:$D$5882,0.8),4,TRUE,5)</f>
        <v>2</v>
      </c>
      <c r="H720" s="3" t="str" cm="1">
        <f t="array" ref="H720">_xlfn.IFS(AND(E720&gt;=4,F720&gt;=4,G720&gt;=4),"Champions",AND(E720&gt;=3,F720&gt;=3,G720&gt;=3),"Loyal Customers",AND(E720&lt;=2,F720&gt;=3),"At Risk",AND(E720&lt;=2,F720&lt;=2,G720&lt;=2),"Lost",AND(E720&gt;=4,F720&lt;=2),"New/Promising",TRUE,"Needs Attention")</f>
        <v>Needs Attention</v>
      </c>
      <c r="I720" s="3" t="str">
        <f t="shared" si="15"/>
        <v>Active</v>
      </c>
      <c r="J720" s="3" t="str">
        <f>_xlfn.XLOOKUP(A720,'Country_Lookup'!$D:$D,'Country_Lookup'!$E:$E)</f>
        <v>United Kingdom</v>
      </c>
    </row>
    <row r="721" spans="1:10" x14ac:dyDescent="0.3">
      <c r="A721">
        <v>13068</v>
      </c>
      <c r="B721">
        <v>10</v>
      </c>
      <c r="C721">
        <v>2</v>
      </c>
      <c r="D721">
        <v>344</v>
      </c>
      <c r="E721" cm="1">
        <f t="array" ref="E721">_xlfn.IFS(B721&lt;=PERCENTILE($B$3:$B$5882,0.2),5,B721&lt;=PERCENTILE($B$3:$B$5882,0.4),4,B721&lt;=PERCENTILE($B$3:$B$5882,0.6),3,B721&lt;=PERCENTILE($B$3:$B$5882,0.8),2,TRUE,1)</f>
        <v>5</v>
      </c>
      <c r="F721" cm="1">
        <f t="array" ref="F721">_xlfn.IFS(C721&lt;=PERCENTILE($C$3:$C$5882,0.2),1,C721&lt;=PERCENTILE($C$3:$C$5882,0.4),2,C721&lt;=PERCENTILE($C$3:$C$5882,0.6),3,C721&lt;=PERCENTILE($C$3:$C$5882,0.8),4,TRUE,5)</f>
        <v>2</v>
      </c>
      <c r="G721" cm="1">
        <f t="array" ref="G721">_xlfn.IFS(D721&lt;=PERCENTILE($D$3:$D$5882,0.2),1,D721&lt;=PERCENTILE($D$3:$D$5882,0.4),2,D721&lt;=PERCENTILE($D$3:$D$5882,0.6),3,D721&lt;=PERCENTILE($D$3:$D$5882,0.8),4,TRUE,5)</f>
        <v>2</v>
      </c>
      <c r="H721" s="3" t="str" cm="1">
        <f t="array" ref="H721">_xlfn.IFS(AND(E721&gt;=4,F721&gt;=4,G721&gt;=4),"Champions",AND(E721&gt;=3,F721&gt;=3,G721&gt;=3),"Loyal Customers",AND(E721&lt;=2,F721&gt;=3),"At Risk",AND(E721&lt;=2,F721&lt;=2,G721&lt;=2),"Lost",AND(E721&gt;=4,F721&lt;=2),"New/Promising",TRUE,"Needs Attention")</f>
        <v>New/Promising</v>
      </c>
      <c r="I721" s="3" t="str">
        <f t="shared" si="15"/>
        <v>Active</v>
      </c>
      <c r="J721" s="3" t="str">
        <f>_xlfn.XLOOKUP(A721,'Country_Lookup'!$D:$D,'Country_Lookup'!$E:$E)</f>
        <v>United Kingdom</v>
      </c>
    </row>
    <row r="722" spans="1:10" x14ac:dyDescent="0.3">
      <c r="A722">
        <v>13069</v>
      </c>
      <c r="B722">
        <v>0</v>
      </c>
      <c r="C722">
        <v>38</v>
      </c>
      <c r="D722">
        <v>9683.1300000001083</v>
      </c>
      <c r="E722" cm="1">
        <f t="array" ref="E722">_xlfn.IFS(B722&lt;=PERCENTILE($B$3:$B$5882,0.2),5,B722&lt;=PERCENTILE($B$3:$B$5882,0.4),4,B722&lt;=PERCENTILE($B$3:$B$5882,0.6),3,B722&lt;=PERCENTILE($B$3:$B$5882,0.8),2,TRUE,1)</f>
        <v>5</v>
      </c>
      <c r="F722" cm="1">
        <f t="array" ref="F722">_xlfn.IFS(C722&lt;=PERCENTILE($C$3:$C$5882,0.2),1,C722&lt;=PERCENTILE($C$3:$C$5882,0.4),2,C722&lt;=PERCENTILE($C$3:$C$5882,0.6),3,C722&lt;=PERCENTILE($C$3:$C$5882,0.8),4,TRUE,5)</f>
        <v>5</v>
      </c>
      <c r="G722" cm="1">
        <f t="array" ref="G722">_xlfn.IFS(D722&lt;=PERCENTILE($D$3:$D$5882,0.2),1,D722&lt;=PERCENTILE($D$3:$D$5882,0.4),2,D722&lt;=PERCENTILE($D$3:$D$5882,0.6),3,D722&lt;=PERCENTILE($D$3:$D$5882,0.8),4,TRUE,5)</f>
        <v>5</v>
      </c>
      <c r="H722" s="3" t="str" cm="1">
        <f t="array" ref="H722">_xlfn.IFS(AND(E722&gt;=4,F722&gt;=4,G722&gt;=4),"Champions",AND(E722&gt;=3,F722&gt;=3,G722&gt;=3),"Loyal Customers",AND(E722&lt;=2,F722&gt;=3),"At Risk",AND(E722&lt;=2,F722&lt;=2,G722&lt;=2),"Lost",AND(E722&gt;=4,F722&lt;=2),"New/Promising",TRUE,"Needs Attention")</f>
        <v>Champions</v>
      </c>
      <c r="I722" s="3" t="str">
        <f t="shared" si="15"/>
        <v>Active</v>
      </c>
      <c r="J722" s="3" t="str">
        <f>_xlfn.XLOOKUP(A722,'Country_Lookup'!$D:$D,'Country_Lookup'!$E:$E)</f>
        <v>United Kingdom</v>
      </c>
    </row>
    <row r="723" spans="1:10" x14ac:dyDescent="0.3">
      <c r="A723">
        <v>13070</v>
      </c>
      <c r="B723">
        <v>192</v>
      </c>
      <c r="C723">
        <v>4</v>
      </c>
      <c r="D723">
        <v>751.70000000000039</v>
      </c>
      <c r="E723" cm="1">
        <f t="array" ref="E723">_xlfn.IFS(B723&lt;=PERCENTILE($B$3:$B$5882,0.2),5,B723&lt;=PERCENTILE($B$3:$B$5882,0.4),4,B723&lt;=PERCENTILE($B$3:$B$5882,0.6),3,B723&lt;=PERCENTILE($B$3:$B$5882,0.8),2,TRUE,1)</f>
        <v>2</v>
      </c>
      <c r="F723" cm="1">
        <f t="array" ref="F723">_xlfn.IFS(C723&lt;=PERCENTILE($C$3:$C$5882,0.2),1,C723&lt;=PERCENTILE($C$3:$C$5882,0.4),2,C723&lt;=PERCENTILE($C$3:$C$5882,0.6),3,C723&lt;=PERCENTILE($C$3:$C$5882,0.8),4,TRUE,5)</f>
        <v>3</v>
      </c>
      <c r="G723" cm="1">
        <f t="array" ref="G723">_xlfn.IFS(D723&lt;=PERCENTILE($D$3:$D$5882,0.2),1,D723&lt;=PERCENTILE($D$3:$D$5882,0.4),2,D723&lt;=PERCENTILE($D$3:$D$5882,0.6),3,D723&lt;=PERCENTILE($D$3:$D$5882,0.8),4,TRUE,5)</f>
        <v>3</v>
      </c>
      <c r="H723" s="3" t="str" cm="1">
        <f t="array" ref="H723">_xlfn.IFS(AND(E723&gt;=4,F723&gt;=4,G723&gt;=4),"Champions",AND(E723&gt;=3,F723&gt;=3,G723&gt;=3),"Loyal Customers",AND(E723&lt;=2,F723&gt;=3),"At Risk",AND(E723&lt;=2,F723&lt;=2,G723&lt;=2),"Lost",AND(E723&gt;=4,F723&lt;=2),"New/Promising",TRUE,"Needs Attention")</f>
        <v>At Risk</v>
      </c>
      <c r="I723" s="3" t="str">
        <f t="shared" si="15"/>
        <v>Churned</v>
      </c>
      <c r="J723" s="3" t="str">
        <f>_xlfn.XLOOKUP(A723,'Country_Lookup'!$D:$D,'Country_Lookup'!$E:$E)</f>
        <v>United Kingdom</v>
      </c>
    </row>
    <row r="724" spans="1:10" x14ac:dyDescent="0.3">
      <c r="A724">
        <v>13071</v>
      </c>
      <c r="B724">
        <v>612</v>
      </c>
      <c r="C724">
        <v>1</v>
      </c>
      <c r="D724">
        <v>129.22</v>
      </c>
      <c r="E724" cm="1">
        <f t="array" ref="E724">_xlfn.IFS(B724&lt;=PERCENTILE($B$3:$B$5882,0.2),5,B724&lt;=PERCENTILE($B$3:$B$5882,0.4),4,B724&lt;=PERCENTILE($B$3:$B$5882,0.6),3,B724&lt;=PERCENTILE($B$3:$B$5882,0.8),2,TRUE,1)</f>
        <v>1</v>
      </c>
      <c r="F724" cm="1">
        <f t="array" ref="F724">_xlfn.IFS(C724&lt;=PERCENTILE($C$3:$C$5882,0.2),1,C724&lt;=PERCENTILE($C$3:$C$5882,0.4),2,C724&lt;=PERCENTILE($C$3:$C$5882,0.6),3,C724&lt;=PERCENTILE($C$3:$C$5882,0.8),4,TRUE,5)</f>
        <v>1</v>
      </c>
      <c r="G724" cm="1">
        <f t="array" ref="G724">_xlfn.IFS(D724&lt;=PERCENTILE($D$3:$D$5882,0.2),1,D724&lt;=PERCENTILE($D$3:$D$5882,0.4),2,D724&lt;=PERCENTILE($D$3:$D$5882,0.6),3,D724&lt;=PERCENTILE($D$3:$D$5882,0.8),4,TRUE,5)</f>
        <v>1</v>
      </c>
      <c r="H724" s="3" t="str" cm="1">
        <f t="array" ref="H724">_xlfn.IFS(AND(E724&gt;=4,F724&gt;=4,G724&gt;=4),"Champions",AND(E724&gt;=3,F724&gt;=3,G724&gt;=3),"Loyal Customers",AND(E724&lt;=2,F724&gt;=3),"At Risk",AND(E724&lt;=2,F724&lt;=2,G724&lt;=2),"Lost",AND(E724&gt;=4,F724&lt;=2),"New/Promising",TRUE,"Needs Attention")</f>
        <v>Lost</v>
      </c>
      <c r="I724" s="3" t="str">
        <f t="shared" si="15"/>
        <v>Churned</v>
      </c>
      <c r="J724" s="3" t="str">
        <f>_xlfn.XLOOKUP(A724,'Country_Lookup'!$D:$D,'Country_Lookup'!$E:$E)</f>
        <v>United Kingdom</v>
      </c>
    </row>
    <row r="725" spans="1:10" x14ac:dyDescent="0.3">
      <c r="A725">
        <v>13072</v>
      </c>
      <c r="B725">
        <v>266</v>
      </c>
      <c r="C725">
        <v>1</v>
      </c>
      <c r="D725">
        <v>177.15000000000006</v>
      </c>
      <c r="E725" cm="1">
        <f t="array" ref="E725">_xlfn.IFS(B725&lt;=PERCENTILE($B$3:$B$5882,0.2),5,B725&lt;=PERCENTILE($B$3:$B$5882,0.4),4,B725&lt;=PERCENTILE($B$3:$B$5882,0.6),3,B725&lt;=PERCENTILE($B$3:$B$5882,0.8),2,TRUE,1)</f>
        <v>2</v>
      </c>
      <c r="F725" cm="1">
        <f t="array" ref="F725">_xlfn.IFS(C725&lt;=PERCENTILE($C$3:$C$5882,0.2),1,C725&lt;=PERCENTILE($C$3:$C$5882,0.4),2,C725&lt;=PERCENTILE($C$3:$C$5882,0.6),3,C725&lt;=PERCENTILE($C$3:$C$5882,0.8),4,TRUE,5)</f>
        <v>1</v>
      </c>
      <c r="G725" cm="1">
        <f t="array" ref="G725">_xlfn.IFS(D725&lt;=PERCENTILE($D$3:$D$5882,0.2),1,D725&lt;=PERCENTILE($D$3:$D$5882,0.4),2,D725&lt;=PERCENTILE($D$3:$D$5882,0.6),3,D725&lt;=PERCENTILE($D$3:$D$5882,0.8),4,TRUE,5)</f>
        <v>1</v>
      </c>
      <c r="H725" s="3" t="str" cm="1">
        <f t="array" ref="H725">_xlfn.IFS(AND(E725&gt;=4,F725&gt;=4,G725&gt;=4),"Champions",AND(E725&gt;=3,F725&gt;=3,G725&gt;=3),"Loyal Customers",AND(E725&lt;=2,F725&gt;=3),"At Risk",AND(E725&lt;=2,F725&lt;=2,G725&lt;=2),"Lost",AND(E725&gt;=4,F725&lt;=2),"New/Promising",TRUE,"Needs Attention")</f>
        <v>Lost</v>
      </c>
      <c r="I725" s="3" t="str">
        <f t="shared" si="15"/>
        <v>Churned</v>
      </c>
      <c r="J725" s="3" t="str">
        <f>_xlfn.XLOOKUP(A725,'Country_Lookup'!$D:$D,'Country_Lookup'!$E:$E)</f>
        <v>United Kingdom</v>
      </c>
    </row>
    <row r="726" spans="1:10" x14ac:dyDescent="0.3">
      <c r="A726">
        <v>13073</v>
      </c>
      <c r="B726">
        <v>411</v>
      </c>
      <c r="C726">
        <v>2</v>
      </c>
      <c r="D726">
        <v>418.08</v>
      </c>
      <c r="E726" cm="1">
        <f t="array" ref="E726">_xlfn.IFS(B726&lt;=PERCENTILE($B$3:$B$5882,0.2),5,B726&lt;=PERCENTILE($B$3:$B$5882,0.4),4,B726&lt;=PERCENTILE($B$3:$B$5882,0.6),3,B726&lt;=PERCENTILE($B$3:$B$5882,0.8),2,TRUE,1)</f>
        <v>1</v>
      </c>
      <c r="F726" cm="1">
        <f t="array" ref="F726">_xlfn.IFS(C726&lt;=PERCENTILE($C$3:$C$5882,0.2),1,C726&lt;=PERCENTILE($C$3:$C$5882,0.4),2,C726&lt;=PERCENTILE($C$3:$C$5882,0.6),3,C726&lt;=PERCENTILE($C$3:$C$5882,0.8),4,TRUE,5)</f>
        <v>2</v>
      </c>
      <c r="G726" cm="1">
        <f t="array" ref="G726">_xlfn.IFS(D726&lt;=PERCENTILE($D$3:$D$5882,0.2),1,D726&lt;=PERCENTILE($D$3:$D$5882,0.4),2,D726&lt;=PERCENTILE($D$3:$D$5882,0.6),3,D726&lt;=PERCENTILE($D$3:$D$5882,0.8),4,TRUE,5)</f>
        <v>2</v>
      </c>
      <c r="H726" s="3" t="str" cm="1">
        <f t="array" ref="H726">_xlfn.IFS(AND(E726&gt;=4,F726&gt;=4,G726&gt;=4),"Champions",AND(E726&gt;=3,F726&gt;=3,G726&gt;=3),"Loyal Customers",AND(E726&lt;=2,F726&gt;=3),"At Risk",AND(E726&lt;=2,F726&lt;=2,G726&lt;=2),"Lost",AND(E726&gt;=4,F726&lt;=2),"New/Promising",TRUE,"Needs Attention")</f>
        <v>Lost</v>
      </c>
      <c r="I726" s="3" t="str">
        <f t="shared" si="15"/>
        <v>Churned</v>
      </c>
      <c r="J726" s="3" t="str">
        <f>_xlfn.XLOOKUP(A726,'Country_Lookup'!$D:$D,'Country_Lookup'!$E:$E)</f>
        <v>United Kingdom</v>
      </c>
    </row>
    <row r="727" spans="1:10" x14ac:dyDescent="0.3">
      <c r="A727">
        <v>13074</v>
      </c>
      <c r="B727">
        <v>511</v>
      </c>
      <c r="C727">
        <v>4</v>
      </c>
      <c r="D727">
        <v>1378.7400000000002</v>
      </c>
      <c r="E727" cm="1">
        <f t="array" ref="E727">_xlfn.IFS(B727&lt;=PERCENTILE($B$3:$B$5882,0.2),5,B727&lt;=PERCENTILE($B$3:$B$5882,0.4),4,B727&lt;=PERCENTILE($B$3:$B$5882,0.6),3,B727&lt;=PERCENTILE($B$3:$B$5882,0.8),2,TRUE,1)</f>
        <v>1</v>
      </c>
      <c r="F727" cm="1">
        <f t="array" ref="F727">_xlfn.IFS(C727&lt;=PERCENTILE($C$3:$C$5882,0.2),1,C727&lt;=PERCENTILE($C$3:$C$5882,0.4),2,C727&lt;=PERCENTILE($C$3:$C$5882,0.6),3,C727&lt;=PERCENTILE($C$3:$C$5882,0.8),4,TRUE,5)</f>
        <v>3</v>
      </c>
      <c r="G727" cm="1">
        <f t="array" ref="G727">_xlfn.IFS(D727&lt;=PERCENTILE($D$3:$D$5882,0.2),1,D727&lt;=PERCENTILE($D$3:$D$5882,0.4),2,D727&lt;=PERCENTILE($D$3:$D$5882,0.6),3,D727&lt;=PERCENTILE($D$3:$D$5882,0.8),4,TRUE,5)</f>
        <v>4</v>
      </c>
      <c r="H727" s="3" t="str" cm="1">
        <f t="array" ref="H727">_xlfn.IFS(AND(E727&gt;=4,F727&gt;=4,G727&gt;=4),"Champions",AND(E727&gt;=3,F727&gt;=3,G727&gt;=3),"Loyal Customers",AND(E727&lt;=2,F727&gt;=3),"At Risk",AND(E727&lt;=2,F727&lt;=2,G727&lt;=2),"Lost",AND(E727&gt;=4,F727&lt;=2),"New/Promising",TRUE,"Needs Attention")</f>
        <v>At Risk</v>
      </c>
      <c r="I727" s="3" t="str">
        <f t="shared" si="15"/>
        <v>Churned</v>
      </c>
      <c r="J727" s="3" t="str">
        <f>_xlfn.XLOOKUP(A727,'Country_Lookup'!$D:$D,'Country_Lookup'!$E:$E)</f>
        <v>United Kingdom</v>
      </c>
    </row>
    <row r="728" spans="1:10" x14ac:dyDescent="0.3">
      <c r="A728">
        <v>13075</v>
      </c>
      <c r="B728">
        <v>129</v>
      </c>
      <c r="C728">
        <v>1</v>
      </c>
      <c r="D728">
        <v>919.61000000000024</v>
      </c>
      <c r="E728" cm="1">
        <f t="array" ref="E728">_xlfn.IFS(B728&lt;=PERCENTILE($B$3:$B$5882,0.2),5,B728&lt;=PERCENTILE($B$3:$B$5882,0.4),4,B728&lt;=PERCENTILE($B$3:$B$5882,0.6),3,B728&lt;=PERCENTILE($B$3:$B$5882,0.8),2,TRUE,1)</f>
        <v>3</v>
      </c>
      <c r="F728" cm="1">
        <f t="array" ref="F728">_xlfn.IFS(C728&lt;=PERCENTILE($C$3:$C$5882,0.2),1,C728&lt;=PERCENTILE($C$3:$C$5882,0.4),2,C728&lt;=PERCENTILE($C$3:$C$5882,0.6),3,C728&lt;=PERCENTILE($C$3:$C$5882,0.8),4,TRUE,5)</f>
        <v>1</v>
      </c>
      <c r="G728" cm="1">
        <f t="array" ref="G728">_xlfn.IFS(D728&lt;=PERCENTILE($D$3:$D$5882,0.2),1,D728&lt;=PERCENTILE($D$3:$D$5882,0.4),2,D728&lt;=PERCENTILE($D$3:$D$5882,0.6),3,D728&lt;=PERCENTILE($D$3:$D$5882,0.8),4,TRUE,5)</f>
        <v>3</v>
      </c>
      <c r="H728" s="3" t="str" cm="1">
        <f t="array" ref="H728">_xlfn.IFS(AND(E728&gt;=4,F728&gt;=4,G728&gt;=4),"Champions",AND(E728&gt;=3,F728&gt;=3,G728&gt;=3),"Loyal Customers",AND(E728&lt;=2,F728&gt;=3),"At Risk",AND(E728&lt;=2,F728&lt;=2,G728&lt;=2),"Lost",AND(E728&gt;=4,F728&lt;=2),"New/Promising",TRUE,"Needs Attention")</f>
        <v>Needs Attention</v>
      </c>
      <c r="I728" s="3" t="str">
        <f t="shared" si="15"/>
        <v>Churned</v>
      </c>
      <c r="J728" s="3" t="str">
        <f>_xlfn.XLOOKUP(A728,'Country_Lookup'!$D:$D,'Country_Lookup'!$E:$E)</f>
        <v>United Kingdom</v>
      </c>
    </row>
    <row r="729" spans="1:10" x14ac:dyDescent="0.3">
      <c r="A729">
        <v>13076</v>
      </c>
      <c r="B729">
        <v>457</v>
      </c>
      <c r="C729">
        <v>1</v>
      </c>
      <c r="D729">
        <v>135.39999999999998</v>
      </c>
      <c r="E729" cm="1">
        <f t="array" ref="E729">_xlfn.IFS(B729&lt;=PERCENTILE($B$3:$B$5882,0.2),5,B729&lt;=PERCENTILE($B$3:$B$5882,0.4),4,B729&lt;=PERCENTILE($B$3:$B$5882,0.6),3,B729&lt;=PERCENTILE($B$3:$B$5882,0.8),2,TRUE,1)</f>
        <v>1</v>
      </c>
      <c r="F729" cm="1">
        <f t="array" ref="F729">_xlfn.IFS(C729&lt;=PERCENTILE($C$3:$C$5882,0.2),1,C729&lt;=PERCENTILE($C$3:$C$5882,0.4),2,C729&lt;=PERCENTILE($C$3:$C$5882,0.6),3,C729&lt;=PERCENTILE($C$3:$C$5882,0.8),4,TRUE,5)</f>
        <v>1</v>
      </c>
      <c r="G729" cm="1">
        <f t="array" ref="G729">_xlfn.IFS(D729&lt;=PERCENTILE($D$3:$D$5882,0.2),1,D729&lt;=PERCENTILE($D$3:$D$5882,0.4),2,D729&lt;=PERCENTILE($D$3:$D$5882,0.6),3,D729&lt;=PERCENTILE($D$3:$D$5882,0.8),4,TRUE,5)</f>
        <v>1</v>
      </c>
      <c r="H729" s="3" t="str" cm="1">
        <f t="array" ref="H729">_xlfn.IFS(AND(E729&gt;=4,F729&gt;=4,G729&gt;=4),"Champions",AND(E729&gt;=3,F729&gt;=3,G729&gt;=3),"Loyal Customers",AND(E729&lt;=2,F729&gt;=3),"At Risk",AND(E729&lt;=2,F729&lt;=2,G729&lt;=2),"Lost",AND(E729&gt;=4,F729&lt;=2),"New/Promising",TRUE,"Needs Attention")</f>
        <v>Lost</v>
      </c>
      <c r="I729" s="3" t="str">
        <f t="shared" si="15"/>
        <v>Churned</v>
      </c>
      <c r="J729" s="3" t="str">
        <f>_xlfn.XLOOKUP(A729,'Country_Lookup'!$D:$D,'Country_Lookup'!$E:$E)</f>
        <v>United Kingdom</v>
      </c>
    </row>
    <row r="730" spans="1:10" x14ac:dyDescent="0.3">
      <c r="A730">
        <v>13077</v>
      </c>
      <c r="B730">
        <v>1</v>
      </c>
      <c r="C730">
        <v>11</v>
      </c>
      <c r="D730">
        <v>3064.6700000000133</v>
      </c>
      <c r="E730" cm="1">
        <f t="array" ref="E730">_xlfn.IFS(B730&lt;=PERCENTILE($B$3:$B$5882,0.2),5,B730&lt;=PERCENTILE($B$3:$B$5882,0.4),4,B730&lt;=PERCENTILE($B$3:$B$5882,0.6),3,B730&lt;=PERCENTILE($B$3:$B$5882,0.8),2,TRUE,1)</f>
        <v>5</v>
      </c>
      <c r="F730" cm="1">
        <f t="array" ref="F730">_xlfn.IFS(C730&lt;=PERCENTILE($C$3:$C$5882,0.2),1,C730&lt;=PERCENTILE($C$3:$C$5882,0.4),2,C730&lt;=PERCENTILE($C$3:$C$5882,0.6),3,C730&lt;=PERCENTILE($C$3:$C$5882,0.8),4,TRUE,5)</f>
        <v>5</v>
      </c>
      <c r="G730" cm="1">
        <f t="array" ref="G730">_xlfn.IFS(D730&lt;=PERCENTILE($D$3:$D$5882,0.2),1,D730&lt;=PERCENTILE($D$3:$D$5882,0.4),2,D730&lt;=PERCENTILE($D$3:$D$5882,0.6),3,D730&lt;=PERCENTILE($D$3:$D$5882,0.8),4,TRUE,5)</f>
        <v>5</v>
      </c>
      <c r="H730" s="3" t="str" cm="1">
        <f t="array" ref="H730">_xlfn.IFS(AND(E730&gt;=4,F730&gt;=4,G730&gt;=4),"Champions",AND(E730&gt;=3,F730&gt;=3,G730&gt;=3),"Loyal Customers",AND(E730&lt;=2,F730&gt;=3),"At Risk",AND(E730&lt;=2,F730&lt;=2,G730&lt;=2),"Lost",AND(E730&gt;=4,F730&lt;=2),"New/Promising",TRUE,"Needs Attention")</f>
        <v>Champions</v>
      </c>
      <c r="I730" s="3" t="str">
        <f t="shared" si="15"/>
        <v>Active</v>
      </c>
      <c r="J730" s="3" t="str">
        <f>_xlfn.XLOOKUP(A730,'Country_Lookup'!$D:$D,'Country_Lookup'!$E:$E)</f>
        <v>United Kingdom</v>
      </c>
    </row>
    <row r="731" spans="1:10" x14ac:dyDescent="0.3">
      <c r="A731">
        <v>13078</v>
      </c>
      <c r="B731">
        <v>3</v>
      </c>
      <c r="C731">
        <v>57</v>
      </c>
      <c r="D731">
        <v>29532.449999999568</v>
      </c>
      <c r="E731" cm="1">
        <f t="array" ref="E731">_xlfn.IFS(B731&lt;=PERCENTILE($B$3:$B$5882,0.2),5,B731&lt;=PERCENTILE($B$3:$B$5882,0.4),4,B731&lt;=PERCENTILE($B$3:$B$5882,0.6),3,B731&lt;=PERCENTILE($B$3:$B$5882,0.8),2,TRUE,1)</f>
        <v>5</v>
      </c>
      <c r="F731" cm="1">
        <f t="array" ref="F731">_xlfn.IFS(C731&lt;=PERCENTILE($C$3:$C$5882,0.2),1,C731&lt;=PERCENTILE($C$3:$C$5882,0.4),2,C731&lt;=PERCENTILE($C$3:$C$5882,0.6),3,C731&lt;=PERCENTILE($C$3:$C$5882,0.8),4,TRUE,5)</f>
        <v>5</v>
      </c>
      <c r="G731" cm="1">
        <f t="array" ref="G731">_xlfn.IFS(D731&lt;=PERCENTILE($D$3:$D$5882,0.2),1,D731&lt;=PERCENTILE($D$3:$D$5882,0.4),2,D731&lt;=PERCENTILE($D$3:$D$5882,0.6),3,D731&lt;=PERCENTILE($D$3:$D$5882,0.8),4,TRUE,5)</f>
        <v>5</v>
      </c>
      <c r="H731" s="3" t="str" cm="1">
        <f t="array" ref="H731">_xlfn.IFS(AND(E731&gt;=4,F731&gt;=4,G731&gt;=4),"Champions",AND(E731&gt;=3,F731&gt;=3,G731&gt;=3),"Loyal Customers",AND(E731&lt;=2,F731&gt;=3),"At Risk",AND(E731&lt;=2,F731&lt;=2,G731&lt;=2),"Lost",AND(E731&gt;=4,F731&lt;=2),"New/Promising",TRUE,"Needs Attention")</f>
        <v>Champions</v>
      </c>
      <c r="I731" s="3" t="str">
        <f t="shared" si="15"/>
        <v>Active</v>
      </c>
      <c r="J731" s="3" t="str">
        <f>_xlfn.XLOOKUP(A731,'Country_Lookup'!$D:$D,'Country_Lookup'!$E:$E)</f>
        <v>United Kingdom</v>
      </c>
    </row>
    <row r="732" spans="1:10" x14ac:dyDescent="0.3">
      <c r="A732">
        <v>13079</v>
      </c>
      <c r="B732">
        <v>4</v>
      </c>
      <c r="C732">
        <v>6</v>
      </c>
      <c r="D732">
        <v>419.18000000000006</v>
      </c>
      <c r="E732" cm="1">
        <f t="array" ref="E732">_xlfn.IFS(B732&lt;=PERCENTILE($B$3:$B$5882,0.2),5,B732&lt;=PERCENTILE($B$3:$B$5882,0.4),4,B732&lt;=PERCENTILE($B$3:$B$5882,0.6),3,B732&lt;=PERCENTILE($B$3:$B$5882,0.8),2,TRUE,1)</f>
        <v>5</v>
      </c>
      <c r="F732" cm="1">
        <f t="array" ref="F732">_xlfn.IFS(C732&lt;=PERCENTILE($C$3:$C$5882,0.2),1,C732&lt;=PERCENTILE($C$3:$C$5882,0.4),2,C732&lt;=PERCENTILE($C$3:$C$5882,0.6),3,C732&lt;=PERCENTILE($C$3:$C$5882,0.8),4,TRUE,5)</f>
        <v>4</v>
      </c>
      <c r="G732" cm="1">
        <f t="array" ref="G732">_xlfn.IFS(D732&lt;=PERCENTILE($D$3:$D$5882,0.2),1,D732&lt;=PERCENTILE($D$3:$D$5882,0.4),2,D732&lt;=PERCENTILE($D$3:$D$5882,0.6),3,D732&lt;=PERCENTILE($D$3:$D$5882,0.8),4,TRUE,5)</f>
        <v>2</v>
      </c>
      <c r="H732" s="3" t="str" cm="1">
        <f t="array" ref="H732">_xlfn.IFS(AND(E732&gt;=4,F732&gt;=4,G732&gt;=4),"Champions",AND(E732&gt;=3,F732&gt;=3,G732&gt;=3),"Loyal Customers",AND(E732&lt;=2,F732&gt;=3),"At Risk",AND(E732&lt;=2,F732&lt;=2,G732&lt;=2),"Lost",AND(E732&gt;=4,F732&lt;=2),"New/Promising",TRUE,"Needs Attention")</f>
        <v>Needs Attention</v>
      </c>
      <c r="I732" s="3" t="str">
        <f t="shared" si="15"/>
        <v>Active</v>
      </c>
      <c r="J732" s="3" t="str">
        <f>_xlfn.XLOOKUP(A732,'Country_Lookup'!$D:$D,'Country_Lookup'!$E:$E)</f>
        <v>United Kingdom</v>
      </c>
    </row>
    <row r="733" spans="1:10" x14ac:dyDescent="0.3">
      <c r="A733">
        <v>13080</v>
      </c>
      <c r="B733">
        <v>179</v>
      </c>
      <c r="C733">
        <v>4</v>
      </c>
      <c r="D733">
        <v>280.72999999999996</v>
      </c>
      <c r="E733" cm="1">
        <f t="array" ref="E733">_xlfn.IFS(B733&lt;=PERCENTILE($B$3:$B$5882,0.2),5,B733&lt;=PERCENTILE($B$3:$B$5882,0.4),4,B733&lt;=PERCENTILE($B$3:$B$5882,0.6),3,B733&lt;=PERCENTILE($B$3:$B$5882,0.8),2,TRUE,1)</f>
        <v>3</v>
      </c>
      <c r="F733" cm="1">
        <f t="array" ref="F733">_xlfn.IFS(C733&lt;=PERCENTILE($C$3:$C$5882,0.2),1,C733&lt;=PERCENTILE($C$3:$C$5882,0.4),2,C733&lt;=PERCENTILE($C$3:$C$5882,0.6),3,C733&lt;=PERCENTILE($C$3:$C$5882,0.8),4,TRUE,5)</f>
        <v>3</v>
      </c>
      <c r="G733" cm="1">
        <f t="array" ref="G733">_xlfn.IFS(D733&lt;=PERCENTILE($D$3:$D$5882,0.2),1,D733&lt;=PERCENTILE($D$3:$D$5882,0.4),2,D733&lt;=PERCENTILE($D$3:$D$5882,0.6),3,D733&lt;=PERCENTILE($D$3:$D$5882,0.8),4,TRUE,5)</f>
        <v>1</v>
      </c>
      <c r="H733" s="3" t="str" cm="1">
        <f t="array" ref="H733">_xlfn.IFS(AND(E733&gt;=4,F733&gt;=4,G733&gt;=4),"Champions",AND(E733&gt;=3,F733&gt;=3,G733&gt;=3),"Loyal Customers",AND(E733&lt;=2,F733&gt;=3),"At Risk",AND(E733&lt;=2,F733&lt;=2,G733&lt;=2),"Lost",AND(E733&gt;=4,F733&lt;=2),"New/Promising",TRUE,"Needs Attention")</f>
        <v>Needs Attention</v>
      </c>
      <c r="I733" s="3" t="str">
        <f t="shared" si="15"/>
        <v>Churned</v>
      </c>
      <c r="J733" s="3" t="str">
        <f>_xlfn.XLOOKUP(A733,'Country_Lookup'!$D:$D,'Country_Lookup'!$E:$E)</f>
        <v>United Kingdom</v>
      </c>
    </row>
    <row r="734" spans="1:10" x14ac:dyDescent="0.3">
      <c r="A734">
        <v>13081</v>
      </c>
      <c r="B734">
        <v>11</v>
      </c>
      <c r="C734">
        <v>28</v>
      </c>
      <c r="D734">
        <v>59205.150000002606</v>
      </c>
      <c r="E734" cm="1">
        <f t="array" ref="E734">_xlfn.IFS(B734&lt;=PERCENTILE($B$3:$B$5882,0.2),5,B734&lt;=PERCENTILE($B$3:$B$5882,0.4),4,B734&lt;=PERCENTILE($B$3:$B$5882,0.6),3,B734&lt;=PERCENTILE($B$3:$B$5882,0.8),2,TRUE,1)</f>
        <v>5</v>
      </c>
      <c r="F734" cm="1">
        <f t="array" ref="F734">_xlfn.IFS(C734&lt;=PERCENTILE($C$3:$C$5882,0.2),1,C734&lt;=PERCENTILE($C$3:$C$5882,0.4),2,C734&lt;=PERCENTILE($C$3:$C$5882,0.6),3,C734&lt;=PERCENTILE($C$3:$C$5882,0.8),4,TRUE,5)</f>
        <v>5</v>
      </c>
      <c r="G734" cm="1">
        <f t="array" ref="G734">_xlfn.IFS(D734&lt;=PERCENTILE($D$3:$D$5882,0.2),1,D734&lt;=PERCENTILE($D$3:$D$5882,0.4),2,D734&lt;=PERCENTILE($D$3:$D$5882,0.6),3,D734&lt;=PERCENTILE($D$3:$D$5882,0.8),4,TRUE,5)</f>
        <v>5</v>
      </c>
      <c r="H734" s="3" t="str" cm="1">
        <f t="array" ref="H734">_xlfn.IFS(AND(E734&gt;=4,F734&gt;=4,G734&gt;=4),"Champions",AND(E734&gt;=3,F734&gt;=3,G734&gt;=3),"Loyal Customers",AND(E734&lt;=2,F734&gt;=3),"At Risk",AND(E734&lt;=2,F734&lt;=2,G734&lt;=2),"Lost",AND(E734&gt;=4,F734&lt;=2),"New/Promising",TRUE,"Needs Attention")</f>
        <v>Champions</v>
      </c>
      <c r="I734" s="3" t="str">
        <f t="shared" si="15"/>
        <v>Active</v>
      </c>
      <c r="J734" s="3" t="str">
        <f>_xlfn.XLOOKUP(A734,'Country_Lookup'!$D:$D,'Country_Lookup'!$E:$E)</f>
        <v>United Kingdom</v>
      </c>
    </row>
    <row r="735" spans="1:10" x14ac:dyDescent="0.3">
      <c r="A735">
        <v>13082</v>
      </c>
      <c r="B735">
        <v>126</v>
      </c>
      <c r="C735">
        <v>21</v>
      </c>
      <c r="D735">
        <v>7335.75</v>
      </c>
      <c r="E735" cm="1">
        <f t="array" ref="E735">_xlfn.IFS(B735&lt;=PERCENTILE($B$3:$B$5882,0.2),5,B735&lt;=PERCENTILE($B$3:$B$5882,0.4),4,B735&lt;=PERCENTILE($B$3:$B$5882,0.6),3,B735&lt;=PERCENTILE($B$3:$B$5882,0.8),2,TRUE,1)</f>
        <v>3</v>
      </c>
      <c r="F735" cm="1">
        <f t="array" ref="F735">_xlfn.IFS(C735&lt;=PERCENTILE($C$3:$C$5882,0.2),1,C735&lt;=PERCENTILE($C$3:$C$5882,0.4),2,C735&lt;=PERCENTILE($C$3:$C$5882,0.6),3,C735&lt;=PERCENTILE($C$3:$C$5882,0.8),4,TRUE,5)</f>
        <v>5</v>
      </c>
      <c r="G735" cm="1">
        <f t="array" ref="G735">_xlfn.IFS(D735&lt;=PERCENTILE($D$3:$D$5882,0.2),1,D735&lt;=PERCENTILE($D$3:$D$5882,0.4),2,D735&lt;=PERCENTILE($D$3:$D$5882,0.6),3,D735&lt;=PERCENTILE($D$3:$D$5882,0.8),4,TRUE,5)</f>
        <v>5</v>
      </c>
      <c r="H735" s="3" t="str" cm="1">
        <f t="array" ref="H735">_xlfn.IFS(AND(E735&gt;=4,F735&gt;=4,G735&gt;=4),"Champions",AND(E735&gt;=3,F735&gt;=3,G735&gt;=3),"Loyal Customers",AND(E735&lt;=2,F735&gt;=3),"At Risk",AND(E735&lt;=2,F735&lt;=2,G735&lt;=2),"Lost",AND(E735&gt;=4,F735&lt;=2),"New/Promising",TRUE,"Needs Attention")</f>
        <v>Loyal Customers</v>
      </c>
      <c r="I735" s="3" t="str">
        <f t="shared" si="15"/>
        <v>Churned</v>
      </c>
      <c r="J735" s="3" t="str">
        <f>_xlfn.XLOOKUP(A735,'Country_Lookup'!$D:$D,'Country_Lookup'!$E:$E)</f>
        <v>United Kingdom</v>
      </c>
    </row>
    <row r="736" spans="1:10" x14ac:dyDescent="0.3">
      <c r="A736">
        <v>13083</v>
      </c>
      <c r="B736">
        <v>4</v>
      </c>
      <c r="C736">
        <v>3</v>
      </c>
      <c r="D736">
        <v>395.43000000000023</v>
      </c>
      <c r="E736" cm="1">
        <f t="array" ref="E736">_xlfn.IFS(B736&lt;=PERCENTILE($B$3:$B$5882,0.2),5,B736&lt;=PERCENTILE($B$3:$B$5882,0.4),4,B736&lt;=PERCENTILE($B$3:$B$5882,0.6),3,B736&lt;=PERCENTILE($B$3:$B$5882,0.8),2,TRUE,1)</f>
        <v>5</v>
      </c>
      <c r="F736" cm="1">
        <f t="array" ref="F736">_xlfn.IFS(C736&lt;=PERCENTILE($C$3:$C$5882,0.2),1,C736&lt;=PERCENTILE($C$3:$C$5882,0.4),2,C736&lt;=PERCENTILE($C$3:$C$5882,0.6),3,C736&lt;=PERCENTILE($C$3:$C$5882,0.8),4,TRUE,5)</f>
        <v>3</v>
      </c>
      <c r="G736" cm="1">
        <f t="array" ref="G736">_xlfn.IFS(D736&lt;=PERCENTILE($D$3:$D$5882,0.2),1,D736&lt;=PERCENTILE($D$3:$D$5882,0.4),2,D736&lt;=PERCENTILE($D$3:$D$5882,0.6),3,D736&lt;=PERCENTILE($D$3:$D$5882,0.8),4,TRUE,5)</f>
        <v>2</v>
      </c>
      <c r="H736" s="3" t="str" cm="1">
        <f t="array" ref="H736">_xlfn.IFS(AND(E736&gt;=4,F736&gt;=4,G736&gt;=4),"Champions",AND(E736&gt;=3,F736&gt;=3,G736&gt;=3),"Loyal Customers",AND(E736&lt;=2,F736&gt;=3),"At Risk",AND(E736&lt;=2,F736&lt;=2,G736&lt;=2),"Lost",AND(E736&gt;=4,F736&lt;=2),"New/Promising",TRUE,"Needs Attention")</f>
        <v>Needs Attention</v>
      </c>
      <c r="I736" s="3" t="str">
        <f t="shared" si="15"/>
        <v>Active</v>
      </c>
      <c r="J736" s="3" t="str">
        <f>_xlfn.XLOOKUP(A736,'Country_Lookup'!$D:$D,'Country_Lookup'!$E:$E)</f>
        <v>United Kingdom</v>
      </c>
    </row>
    <row r="737" spans="1:10" x14ac:dyDescent="0.3">
      <c r="A737">
        <v>13084</v>
      </c>
      <c r="B737">
        <v>491</v>
      </c>
      <c r="C737">
        <v>1</v>
      </c>
      <c r="D737">
        <v>122.39999999999999</v>
      </c>
      <c r="E737" cm="1">
        <f t="array" ref="E737">_xlfn.IFS(B737&lt;=PERCENTILE($B$3:$B$5882,0.2),5,B737&lt;=PERCENTILE($B$3:$B$5882,0.4),4,B737&lt;=PERCENTILE($B$3:$B$5882,0.6),3,B737&lt;=PERCENTILE($B$3:$B$5882,0.8),2,TRUE,1)</f>
        <v>1</v>
      </c>
      <c r="F737" cm="1">
        <f t="array" ref="F737">_xlfn.IFS(C737&lt;=PERCENTILE($C$3:$C$5882,0.2),1,C737&lt;=PERCENTILE($C$3:$C$5882,0.4),2,C737&lt;=PERCENTILE($C$3:$C$5882,0.6),3,C737&lt;=PERCENTILE($C$3:$C$5882,0.8),4,TRUE,5)</f>
        <v>1</v>
      </c>
      <c r="G737" cm="1">
        <f t="array" ref="G737">_xlfn.IFS(D737&lt;=PERCENTILE($D$3:$D$5882,0.2),1,D737&lt;=PERCENTILE($D$3:$D$5882,0.4),2,D737&lt;=PERCENTILE($D$3:$D$5882,0.6),3,D737&lt;=PERCENTILE($D$3:$D$5882,0.8),4,TRUE,5)</f>
        <v>1</v>
      </c>
      <c r="H737" s="3" t="str" cm="1">
        <f t="array" ref="H737">_xlfn.IFS(AND(E737&gt;=4,F737&gt;=4,G737&gt;=4),"Champions",AND(E737&gt;=3,F737&gt;=3,G737&gt;=3),"Loyal Customers",AND(E737&lt;=2,F737&gt;=3),"At Risk",AND(E737&lt;=2,F737&lt;=2,G737&lt;=2),"Lost",AND(E737&gt;=4,F737&lt;=2),"New/Promising",TRUE,"Needs Attention")</f>
        <v>Lost</v>
      </c>
      <c r="I737" s="3" t="str">
        <f t="shared" si="15"/>
        <v>Churned</v>
      </c>
      <c r="J737" s="3" t="str">
        <f>_xlfn.XLOOKUP(A737,'Country_Lookup'!$D:$D,'Country_Lookup'!$E:$E)</f>
        <v>United Kingdom</v>
      </c>
    </row>
    <row r="738" spans="1:10" x14ac:dyDescent="0.3">
      <c r="A738">
        <v>13085</v>
      </c>
      <c r="B738">
        <v>157</v>
      </c>
      <c r="C738">
        <v>8</v>
      </c>
      <c r="D738">
        <v>2433.2799999999993</v>
      </c>
      <c r="E738" cm="1">
        <f t="array" ref="E738">_xlfn.IFS(B738&lt;=PERCENTILE($B$3:$B$5882,0.2),5,B738&lt;=PERCENTILE($B$3:$B$5882,0.4),4,B738&lt;=PERCENTILE($B$3:$B$5882,0.6),3,B738&lt;=PERCENTILE($B$3:$B$5882,0.8),2,TRUE,1)</f>
        <v>3</v>
      </c>
      <c r="F738" cm="1">
        <f t="array" ref="F738">_xlfn.IFS(C738&lt;=PERCENTILE($C$3:$C$5882,0.2),1,C738&lt;=PERCENTILE($C$3:$C$5882,0.4),2,C738&lt;=PERCENTILE($C$3:$C$5882,0.6),3,C738&lt;=PERCENTILE($C$3:$C$5882,0.8),4,TRUE,5)</f>
        <v>4</v>
      </c>
      <c r="G738" cm="1">
        <f t="array" ref="G738">_xlfn.IFS(D738&lt;=PERCENTILE($D$3:$D$5882,0.2),1,D738&lt;=PERCENTILE($D$3:$D$5882,0.4),2,D738&lt;=PERCENTILE($D$3:$D$5882,0.6),3,D738&lt;=PERCENTILE($D$3:$D$5882,0.8),4,TRUE,5)</f>
        <v>4</v>
      </c>
      <c r="H738" s="3" t="str" cm="1">
        <f t="array" ref="H738">_xlfn.IFS(AND(E738&gt;=4,F738&gt;=4,G738&gt;=4),"Champions",AND(E738&gt;=3,F738&gt;=3,G738&gt;=3),"Loyal Customers",AND(E738&lt;=2,F738&gt;=3),"At Risk",AND(E738&lt;=2,F738&lt;=2,G738&lt;=2),"Lost",AND(E738&gt;=4,F738&lt;=2),"New/Promising",TRUE,"Needs Attention")</f>
        <v>Loyal Customers</v>
      </c>
      <c r="I738" s="3" t="str">
        <f t="shared" si="15"/>
        <v>Churned</v>
      </c>
      <c r="J738" s="3" t="str">
        <f>_xlfn.XLOOKUP(A738,'Country_Lookup'!$D:$D,'Country_Lookup'!$E:$E)</f>
        <v>United Kingdom</v>
      </c>
    </row>
    <row r="739" spans="1:10" x14ac:dyDescent="0.3">
      <c r="A739">
        <v>13086</v>
      </c>
      <c r="B739">
        <v>382</v>
      </c>
      <c r="C739">
        <v>1</v>
      </c>
      <c r="D739">
        <v>439.33000000000021</v>
      </c>
      <c r="E739" cm="1">
        <f t="array" ref="E739">_xlfn.IFS(B739&lt;=PERCENTILE($B$3:$B$5882,0.2),5,B739&lt;=PERCENTILE($B$3:$B$5882,0.4),4,B739&lt;=PERCENTILE($B$3:$B$5882,0.6),3,B739&lt;=PERCENTILE($B$3:$B$5882,0.8),2,TRUE,1)</f>
        <v>2</v>
      </c>
      <c r="F739" cm="1">
        <f t="array" ref="F739">_xlfn.IFS(C739&lt;=PERCENTILE($C$3:$C$5882,0.2),1,C739&lt;=PERCENTILE($C$3:$C$5882,0.4),2,C739&lt;=PERCENTILE($C$3:$C$5882,0.6),3,C739&lt;=PERCENTILE($C$3:$C$5882,0.8),4,TRUE,5)</f>
        <v>1</v>
      </c>
      <c r="G739" cm="1">
        <f t="array" ref="G739">_xlfn.IFS(D739&lt;=PERCENTILE($D$3:$D$5882,0.2),1,D739&lt;=PERCENTILE($D$3:$D$5882,0.4),2,D739&lt;=PERCENTILE($D$3:$D$5882,0.6),3,D739&lt;=PERCENTILE($D$3:$D$5882,0.8),4,TRUE,5)</f>
        <v>2</v>
      </c>
      <c r="H739" s="3" t="str" cm="1">
        <f t="array" ref="H739">_xlfn.IFS(AND(E739&gt;=4,F739&gt;=4,G739&gt;=4),"Champions",AND(E739&gt;=3,F739&gt;=3,G739&gt;=3),"Loyal Customers",AND(E739&lt;=2,F739&gt;=3),"At Risk",AND(E739&lt;=2,F739&lt;=2,G739&lt;=2),"Lost",AND(E739&gt;=4,F739&lt;=2),"New/Promising",TRUE,"Needs Attention")</f>
        <v>Lost</v>
      </c>
      <c r="I739" s="3" t="str">
        <f t="shared" si="15"/>
        <v>Churned</v>
      </c>
      <c r="J739" s="3" t="str">
        <f>_xlfn.XLOOKUP(A739,'Country_Lookup'!$D:$D,'Country_Lookup'!$E:$E)</f>
        <v>United Kingdom</v>
      </c>
    </row>
    <row r="740" spans="1:10" x14ac:dyDescent="0.3">
      <c r="A740">
        <v>13087</v>
      </c>
      <c r="B740">
        <v>726</v>
      </c>
      <c r="C740">
        <v>1</v>
      </c>
      <c r="D740">
        <v>313.64000000000004</v>
      </c>
      <c r="E740" cm="1">
        <f t="array" ref="E740">_xlfn.IFS(B740&lt;=PERCENTILE($B$3:$B$5882,0.2),5,B740&lt;=PERCENTILE($B$3:$B$5882,0.4),4,B740&lt;=PERCENTILE($B$3:$B$5882,0.6),3,B740&lt;=PERCENTILE($B$3:$B$5882,0.8),2,TRUE,1)</f>
        <v>1</v>
      </c>
      <c r="F740" cm="1">
        <f t="array" ref="F740">_xlfn.IFS(C740&lt;=PERCENTILE($C$3:$C$5882,0.2),1,C740&lt;=PERCENTILE($C$3:$C$5882,0.4),2,C740&lt;=PERCENTILE($C$3:$C$5882,0.6),3,C740&lt;=PERCENTILE($C$3:$C$5882,0.8),4,TRUE,5)</f>
        <v>1</v>
      </c>
      <c r="G740" cm="1">
        <f t="array" ref="G740">_xlfn.IFS(D740&lt;=PERCENTILE($D$3:$D$5882,0.2),1,D740&lt;=PERCENTILE($D$3:$D$5882,0.4),2,D740&lt;=PERCENTILE($D$3:$D$5882,0.6),3,D740&lt;=PERCENTILE($D$3:$D$5882,0.8),4,TRUE,5)</f>
        <v>2</v>
      </c>
      <c r="H740" s="3" t="str" cm="1">
        <f t="array" ref="H740">_xlfn.IFS(AND(E740&gt;=4,F740&gt;=4,G740&gt;=4),"Champions",AND(E740&gt;=3,F740&gt;=3,G740&gt;=3),"Loyal Customers",AND(E740&lt;=2,F740&gt;=3),"At Risk",AND(E740&lt;=2,F740&lt;=2,G740&lt;=2),"Lost",AND(E740&gt;=4,F740&lt;=2),"New/Promising",TRUE,"Needs Attention")</f>
        <v>Lost</v>
      </c>
      <c r="I740" s="3" t="str">
        <f t="shared" si="15"/>
        <v>Churned</v>
      </c>
      <c r="J740" s="3" t="str">
        <f>_xlfn.XLOOKUP(A740,'Country_Lookup'!$D:$D,'Country_Lookup'!$E:$E)</f>
        <v>United Kingdom</v>
      </c>
    </row>
    <row r="741" spans="1:10" x14ac:dyDescent="0.3">
      <c r="A741">
        <v>13088</v>
      </c>
      <c r="B741">
        <v>417</v>
      </c>
      <c r="C741">
        <v>1</v>
      </c>
      <c r="D741">
        <v>236.11000000000004</v>
      </c>
      <c r="E741" cm="1">
        <f t="array" ref="E741">_xlfn.IFS(B741&lt;=PERCENTILE($B$3:$B$5882,0.2),5,B741&lt;=PERCENTILE($B$3:$B$5882,0.4),4,B741&lt;=PERCENTILE($B$3:$B$5882,0.6),3,B741&lt;=PERCENTILE($B$3:$B$5882,0.8),2,TRUE,1)</f>
        <v>1</v>
      </c>
      <c r="F741" cm="1">
        <f t="array" ref="F741">_xlfn.IFS(C741&lt;=PERCENTILE($C$3:$C$5882,0.2),1,C741&lt;=PERCENTILE($C$3:$C$5882,0.4),2,C741&lt;=PERCENTILE($C$3:$C$5882,0.6),3,C741&lt;=PERCENTILE($C$3:$C$5882,0.8),4,TRUE,5)</f>
        <v>1</v>
      </c>
      <c r="G741" cm="1">
        <f t="array" ref="G741">_xlfn.IFS(D741&lt;=PERCENTILE($D$3:$D$5882,0.2),1,D741&lt;=PERCENTILE($D$3:$D$5882,0.4),2,D741&lt;=PERCENTILE($D$3:$D$5882,0.6),3,D741&lt;=PERCENTILE($D$3:$D$5882,0.8),4,TRUE,5)</f>
        <v>1</v>
      </c>
      <c r="H741" s="3" t="str" cm="1">
        <f t="array" ref="H741">_xlfn.IFS(AND(E741&gt;=4,F741&gt;=4,G741&gt;=4),"Champions",AND(E741&gt;=3,F741&gt;=3,G741&gt;=3),"Loyal Customers",AND(E741&lt;=2,F741&gt;=3),"At Risk",AND(E741&lt;=2,F741&lt;=2,G741&lt;=2),"Lost",AND(E741&gt;=4,F741&lt;=2),"New/Promising",TRUE,"Needs Attention")</f>
        <v>Lost</v>
      </c>
      <c r="I741" s="3" t="str">
        <f t="shared" si="15"/>
        <v>Churned</v>
      </c>
      <c r="J741" s="3" t="str">
        <f>_xlfn.XLOOKUP(A741,'Country_Lookup'!$D:$D,'Country_Lookup'!$E:$E)</f>
        <v>United Kingdom</v>
      </c>
    </row>
    <row r="742" spans="1:10" x14ac:dyDescent="0.3">
      <c r="A742">
        <v>13089</v>
      </c>
      <c r="B742">
        <v>2</v>
      </c>
      <c r="C742">
        <v>203</v>
      </c>
      <c r="D742">
        <v>116737.86000000933</v>
      </c>
      <c r="E742" cm="1">
        <f t="array" ref="E742">_xlfn.IFS(B742&lt;=PERCENTILE($B$3:$B$5882,0.2),5,B742&lt;=PERCENTILE($B$3:$B$5882,0.4),4,B742&lt;=PERCENTILE($B$3:$B$5882,0.6),3,B742&lt;=PERCENTILE($B$3:$B$5882,0.8),2,TRUE,1)</f>
        <v>5</v>
      </c>
      <c r="F742" cm="1">
        <f t="array" ref="F742">_xlfn.IFS(C742&lt;=PERCENTILE($C$3:$C$5882,0.2),1,C742&lt;=PERCENTILE($C$3:$C$5882,0.4),2,C742&lt;=PERCENTILE($C$3:$C$5882,0.6),3,C742&lt;=PERCENTILE($C$3:$C$5882,0.8),4,TRUE,5)</f>
        <v>5</v>
      </c>
      <c r="G742" cm="1">
        <f t="array" ref="G742">_xlfn.IFS(D742&lt;=PERCENTILE($D$3:$D$5882,0.2),1,D742&lt;=PERCENTILE($D$3:$D$5882,0.4),2,D742&lt;=PERCENTILE($D$3:$D$5882,0.6),3,D742&lt;=PERCENTILE($D$3:$D$5882,0.8),4,TRUE,5)</f>
        <v>5</v>
      </c>
      <c r="H742" s="3" t="str" cm="1">
        <f t="array" ref="H742">_xlfn.IFS(AND(E742&gt;=4,F742&gt;=4,G742&gt;=4),"Champions",AND(E742&gt;=3,F742&gt;=3,G742&gt;=3),"Loyal Customers",AND(E742&lt;=2,F742&gt;=3),"At Risk",AND(E742&lt;=2,F742&lt;=2,G742&lt;=2),"Lost",AND(E742&gt;=4,F742&lt;=2),"New/Promising",TRUE,"Needs Attention")</f>
        <v>Champions</v>
      </c>
      <c r="I742" s="3" t="str">
        <f t="shared" si="15"/>
        <v>Active</v>
      </c>
      <c r="J742" s="3" t="str">
        <f>_xlfn.XLOOKUP(A742,'Country_Lookup'!$D:$D,'Country_Lookup'!$E:$E)</f>
        <v>United Kingdom</v>
      </c>
    </row>
    <row r="743" spans="1:10" x14ac:dyDescent="0.3">
      <c r="A743">
        <v>13090</v>
      </c>
      <c r="B743">
        <v>8</v>
      </c>
      <c r="C743">
        <v>24</v>
      </c>
      <c r="D743">
        <v>14103.089999999947</v>
      </c>
      <c r="E743" cm="1">
        <f t="array" ref="E743">_xlfn.IFS(B743&lt;=PERCENTILE($B$3:$B$5882,0.2),5,B743&lt;=PERCENTILE($B$3:$B$5882,0.4),4,B743&lt;=PERCENTILE($B$3:$B$5882,0.6),3,B743&lt;=PERCENTILE($B$3:$B$5882,0.8),2,TRUE,1)</f>
        <v>5</v>
      </c>
      <c r="F743" cm="1">
        <f t="array" ref="F743">_xlfn.IFS(C743&lt;=PERCENTILE($C$3:$C$5882,0.2),1,C743&lt;=PERCENTILE($C$3:$C$5882,0.4),2,C743&lt;=PERCENTILE($C$3:$C$5882,0.6),3,C743&lt;=PERCENTILE($C$3:$C$5882,0.8),4,TRUE,5)</f>
        <v>5</v>
      </c>
      <c r="G743" cm="1">
        <f t="array" ref="G743">_xlfn.IFS(D743&lt;=PERCENTILE($D$3:$D$5882,0.2),1,D743&lt;=PERCENTILE($D$3:$D$5882,0.4),2,D743&lt;=PERCENTILE($D$3:$D$5882,0.6),3,D743&lt;=PERCENTILE($D$3:$D$5882,0.8),4,TRUE,5)</f>
        <v>5</v>
      </c>
      <c r="H743" s="3" t="str" cm="1">
        <f t="array" ref="H743">_xlfn.IFS(AND(E743&gt;=4,F743&gt;=4,G743&gt;=4),"Champions",AND(E743&gt;=3,F743&gt;=3,G743&gt;=3),"Loyal Customers",AND(E743&lt;=2,F743&gt;=3),"At Risk",AND(E743&lt;=2,F743&lt;=2,G743&lt;=2),"Lost",AND(E743&gt;=4,F743&lt;=2),"New/Promising",TRUE,"Needs Attention")</f>
        <v>Champions</v>
      </c>
      <c r="I743" s="3" t="str">
        <f t="shared" si="15"/>
        <v>Active</v>
      </c>
      <c r="J743" s="3" t="str">
        <f>_xlfn.XLOOKUP(A743,'Country_Lookup'!$D:$D,'Country_Lookup'!$E:$E)</f>
        <v>United Kingdom</v>
      </c>
    </row>
    <row r="744" spans="1:10" x14ac:dyDescent="0.3">
      <c r="A744">
        <v>13091</v>
      </c>
      <c r="B744">
        <v>28</v>
      </c>
      <c r="C744">
        <v>3</v>
      </c>
      <c r="D744">
        <v>2321.8200000000024</v>
      </c>
      <c r="E744" cm="1">
        <f t="array" ref="E744">_xlfn.IFS(B744&lt;=PERCENTILE($B$3:$B$5882,0.2),5,B744&lt;=PERCENTILE($B$3:$B$5882,0.4),4,B744&lt;=PERCENTILE($B$3:$B$5882,0.6),3,B744&lt;=PERCENTILE($B$3:$B$5882,0.8),2,TRUE,1)</f>
        <v>4</v>
      </c>
      <c r="F744" cm="1">
        <f t="array" ref="F744">_xlfn.IFS(C744&lt;=PERCENTILE($C$3:$C$5882,0.2),1,C744&lt;=PERCENTILE($C$3:$C$5882,0.4),2,C744&lt;=PERCENTILE($C$3:$C$5882,0.6),3,C744&lt;=PERCENTILE($C$3:$C$5882,0.8),4,TRUE,5)</f>
        <v>3</v>
      </c>
      <c r="G744" cm="1">
        <f t="array" ref="G744">_xlfn.IFS(D744&lt;=PERCENTILE($D$3:$D$5882,0.2),1,D744&lt;=PERCENTILE($D$3:$D$5882,0.4),2,D744&lt;=PERCENTILE($D$3:$D$5882,0.6),3,D744&lt;=PERCENTILE($D$3:$D$5882,0.8),4,TRUE,5)</f>
        <v>4</v>
      </c>
      <c r="H744" s="3" t="str" cm="1">
        <f t="array" ref="H744">_xlfn.IFS(AND(E744&gt;=4,F744&gt;=4,G744&gt;=4),"Champions",AND(E744&gt;=3,F744&gt;=3,G744&gt;=3),"Loyal Customers",AND(E744&lt;=2,F744&gt;=3),"At Risk",AND(E744&lt;=2,F744&lt;=2,G744&lt;=2),"Lost",AND(E744&gt;=4,F744&lt;=2),"New/Promising",TRUE,"Needs Attention")</f>
        <v>Loyal Customers</v>
      </c>
      <c r="I744" s="3" t="str">
        <f t="shared" si="15"/>
        <v>Active</v>
      </c>
      <c r="J744" s="3" t="str">
        <f>_xlfn.XLOOKUP(A744,'Country_Lookup'!$D:$D,'Country_Lookup'!$E:$E)</f>
        <v>United Kingdom</v>
      </c>
    </row>
    <row r="745" spans="1:10" x14ac:dyDescent="0.3">
      <c r="A745">
        <v>13092</v>
      </c>
      <c r="B745">
        <v>70</v>
      </c>
      <c r="C745">
        <v>12</v>
      </c>
      <c r="D745">
        <v>2140.2799999999988</v>
      </c>
      <c r="E745" cm="1">
        <f t="array" ref="E745">_xlfn.IFS(B745&lt;=PERCENTILE($B$3:$B$5882,0.2),5,B745&lt;=PERCENTILE($B$3:$B$5882,0.4),4,B745&lt;=PERCENTILE($B$3:$B$5882,0.6),3,B745&lt;=PERCENTILE($B$3:$B$5882,0.8),2,TRUE,1)</f>
        <v>3</v>
      </c>
      <c r="F745" cm="1">
        <f t="array" ref="F745">_xlfn.IFS(C745&lt;=PERCENTILE($C$3:$C$5882,0.2),1,C745&lt;=PERCENTILE($C$3:$C$5882,0.4),2,C745&lt;=PERCENTILE($C$3:$C$5882,0.6),3,C745&lt;=PERCENTILE($C$3:$C$5882,0.8),4,TRUE,5)</f>
        <v>5</v>
      </c>
      <c r="G745" cm="1">
        <f t="array" ref="G745">_xlfn.IFS(D745&lt;=PERCENTILE($D$3:$D$5882,0.2),1,D745&lt;=PERCENTILE($D$3:$D$5882,0.4),2,D745&lt;=PERCENTILE($D$3:$D$5882,0.6),3,D745&lt;=PERCENTILE($D$3:$D$5882,0.8),4,TRUE,5)</f>
        <v>4</v>
      </c>
      <c r="H745" s="3" t="str" cm="1">
        <f t="array" ref="H745">_xlfn.IFS(AND(E745&gt;=4,F745&gt;=4,G745&gt;=4),"Champions",AND(E745&gt;=3,F745&gt;=3,G745&gt;=3),"Loyal Customers",AND(E745&lt;=2,F745&gt;=3),"At Risk",AND(E745&lt;=2,F745&lt;=2,G745&lt;=2),"Lost",AND(E745&gt;=4,F745&lt;=2),"New/Promising",TRUE,"Needs Attention")</f>
        <v>Loyal Customers</v>
      </c>
      <c r="I745" s="3" t="str">
        <f t="shared" si="15"/>
        <v>Active</v>
      </c>
      <c r="J745" s="3" t="str">
        <f>_xlfn.XLOOKUP(A745,'Country_Lookup'!$D:$D,'Country_Lookup'!$E:$E)</f>
        <v>United Kingdom</v>
      </c>
    </row>
    <row r="746" spans="1:10" x14ac:dyDescent="0.3">
      <c r="A746">
        <v>13093</v>
      </c>
      <c r="B746">
        <v>275</v>
      </c>
      <c r="C746">
        <v>55</v>
      </c>
      <c r="D746">
        <v>54943.649999999019</v>
      </c>
      <c r="E746" cm="1">
        <f t="array" ref="E746">_xlfn.IFS(B746&lt;=PERCENTILE($B$3:$B$5882,0.2),5,B746&lt;=PERCENTILE($B$3:$B$5882,0.4),4,B746&lt;=PERCENTILE($B$3:$B$5882,0.6),3,B746&lt;=PERCENTILE($B$3:$B$5882,0.8),2,TRUE,1)</f>
        <v>2</v>
      </c>
      <c r="F746" cm="1">
        <f t="array" ref="F746">_xlfn.IFS(C746&lt;=PERCENTILE($C$3:$C$5882,0.2),1,C746&lt;=PERCENTILE($C$3:$C$5882,0.4),2,C746&lt;=PERCENTILE($C$3:$C$5882,0.6),3,C746&lt;=PERCENTILE($C$3:$C$5882,0.8),4,TRUE,5)</f>
        <v>5</v>
      </c>
      <c r="G746" cm="1">
        <f t="array" ref="G746">_xlfn.IFS(D746&lt;=PERCENTILE($D$3:$D$5882,0.2),1,D746&lt;=PERCENTILE($D$3:$D$5882,0.4),2,D746&lt;=PERCENTILE($D$3:$D$5882,0.6),3,D746&lt;=PERCENTILE($D$3:$D$5882,0.8),4,TRUE,5)</f>
        <v>5</v>
      </c>
      <c r="H746" s="3" t="str" cm="1">
        <f t="array" ref="H746">_xlfn.IFS(AND(E746&gt;=4,F746&gt;=4,G746&gt;=4),"Champions",AND(E746&gt;=3,F746&gt;=3,G746&gt;=3),"Loyal Customers",AND(E746&lt;=2,F746&gt;=3),"At Risk",AND(E746&lt;=2,F746&lt;=2,G746&lt;=2),"Lost",AND(E746&gt;=4,F746&lt;=2),"New/Promising",TRUE,"Needs Attention")</f>
        <v>At Risk</v>
      </c>
      <c r="I746" s="3" t="str">
        <f t="shared" si="15"/>
        <v>Churned</v>
      </c>
      <c r="J746" s="3" t="str">
        <f>_xlfn.XLOOKUP(A746,'Country_Lookup'!$D:$D,'Country_Lookup'!$E:$E)</f>
        <v>United Kingdom</v>
      </c>
    </row>
    <row r="747" spans="1:10" x14ac:dyDescent="0.3">
      <c r="A747">
        <v>13094</v>
      </c>
      <c r="B747">
        <v>21</v>
      </c>
      <c r="C747">
        <v>13</v>
      </c>
      <c r="D747">
        <v>2433.1199999999972</v>
      </c>
      <c r="E747" cm="1">
        <f t="array" ref="E747">_xlfn.IFS(B747&lt;=PERCENTILE($B$3:$B$5882,0.2),5,B747&lt;=PERCENTILE($B$3:$B$5882,0.4),4,B747&lt;=PERCENTILE($B$3:$B$5882,0.6),3,B747&lt;=PERCENTILE($B$3:$B$5882,0.8),2,TRUE,1)</f>
        <v>4</v>
      </c>
      <c r="F747" cm="1">
        <f t="array" ref="F747">_xlfn.IFS(C747&lt;=PERCENTILE($C$3:$C$5882,0.2),1,C747&lt;=PERCENTILE($C$3:$C$5882,0.4),2,C747&lt;=PERCENTILE($C$3:$C$5882,0.6),3,C747&lt;=PERCENTILE($C$3:$C$5882,0.8),4,TRUE,5)</f>
        <v>5</v>
      </c>
      <c r="G747" cm="1">
        <f t="array" ref="G747">_xlfn.IFS(D747&lt;=PERCENTILE($D$3:$D$5882,0.2),1,D747&lt;=PERCENTILE($D$3:$D$5882,0.4),2,D747&lt;=PERCENTILE($D$3:$D$5882,0.6),3,D747&lt;=PERCENTILE($D$3:$D$5882,0.8),4,TRUE,5)</f>
        <v>4</v>
      </c>
      <c r="H747" s="3" t="str" cm="1">
        <f t="array" ref="H747">_xlfn.IFS(AND(E747&gt;=4,F747&gt;=4,G747&gt;=4),"Champions",AND(E747&gt;=3,F747&gt;=3,G747&gt;=3),"Loyal Customers",AND(E747&lt;=2,F747&gt;=3),"At Risk",AND(E747&lt;=2,F747&lt;=2,G747&lt;=2),"Lost",AND(E747&gt;=4,F747&lt;=2),"New/Promising",TRUE,"Needs Attention")</f>
        <v>Champions</v>
      </c>
      <c r="I747" s="3" t="str">
        <f t="shared" si="15"/>
        <v>Active</v>
      </c>
      <c r="J747" s="3" t="str">
        <f>_xlfn.XLOOKUP(A747,'Country_Lookup'!$D:$D,'Country_Lookup'!$E:$E)</f>
        <v>United Kingdom</v>
      </c>
    </row>
    <row r="748" spans="1:10" x14ac:dyDescent="0.3">
      <c r="A748">
        <v>13095</v>
      </c>
      <c r="B748">
        <v>70</v>
      </c>
      <c r="C748">
        <v>1</v>
      </c>
      <c r="D748">
        <v>74.399999999999991</v>
      </c>
      <c r="E748" cm="1">
        <f t="array" ref="E748">_xlfn.IFS(B748&lt;=PERCENTILE($B$3:$B$5882,0.2),5,B748&lt;=PERCENTILE($B$3:$B$5882,0.4),4,B748&lt;=PERCENTILE($B$3:$B$5882,0.6),3,B748&lt;=PERCENTILE($B$3:$B$5882,0.8),2,TRUE,1)</f>
        <v>3</v>
      </c>
      <c r="F748" cm="1">
        <f t="array" ref="F748">_xlfn.IFS(C748&lt;=PERCENTILE($C$3:$C$5882,0.2),1,C748&lt;=PERCENTILE($C$3:$C$5882,0.4),2,C748&lt;=PERCENTILE($C$3:$C$5882,0.6),3,C748&lt;=PERCENTILE($C$3:$C$5882,0.8),4,TRUE,5)</f>
        <v>1</v>
      </c>
      <c r="G748" cm="1">
        <f t="array" ref="G748">_xlfn.IFS(D748&lt;=PERCENTILE($D$3:$D$5882,0.2),1,D748&lt;=PERCENTILE($D$3:$D$5882,0.4),2,D748&lt;=PERCENTILE($D$3:$D$5882,0.6),3,D748&lt;=PERCENTILE($D$3:$D$5882,0.8),4,TRUE,5)</f>
        <v>1</v>
      </c>
      <c r="H748" s="3" t="str" cm="1">
        <f t="array" ref="H748">_xlfn.IFS(AND(E748&gt;=4,F748&gt;=4,G748&gt;=4),"Champions",AND(E748&gt;=3,F748&gt;=3,G748&gt;=3),"Loyal Customers",AND(E748&lt;=2,F748&gt;=3),"At Risk",AND(E748&lt;=2,F748&lt;=2,G748&lt;=2),"Lost",AND(E748&gt;=4,F748&lt;=2),"New/Promising",TRUE,"Needs Attention")</f>
        <v>Needs Attention</v>
      </c>
      <c r="I748" s="3" t="str">
        <f t="shared" si="15"/>
        <v>Active</v>
      </c>
      <c r="J748" s="3" t="str">
        <f>_xlfn.XLOOKUP(A748,'Country_Lookup'!$D:$D,'Country_Lookup'!$E:$E)</f>
        <v>United Kingdom</v>
      </c>
    </row>
    <row r="749" spans="1:10" x14ac:dyDescent="0.3">
      <c r="A749">
        <v>13096</v>
      </c>
      <c r="B749">
        <v>394</v>
      </c>
      <c r="C749">
        <v>1</v>
      </c>
      <c r="D749">
        <v>419.70000000000005</v>
      </c>
      <c r="E749" cm="1">
        <f t="array" ref="E749">_xlfn.IFS(B749&lt;=PERCENTILE($B$3:$B$5882,0.2),5,B749&lt;=PERCENTILE($B$3:$B$5882,0.4),4,B749&lt;=PERCENTILE($B$3:$B$5882,0.6),3,B749&lt;=PERCENTILE($B$3:$B$5882,0.8),2,TRUE,1)</f>
        <v>2</v>
      </c>
      <c r="F749" cm="1">
        <f t="array" ref="F749">_xlfn.IFS(C749&lt;=PERCENTILE($C$3:$C$5882,0.2),1,C749&lt;=PERCENTILE($C$3:$C$5882,0.4),2,C749&lt;=PERCENTILE($C$3:$C$5882,0.6),3,C749&lt;=PERCENTILE($C$3:$C$5882,0.8),4,TRUE,5)</f>
        <v>1</v>
      </c>
      <c r="G749" cm="1">
        <f t="array" ref="G749">_xlfn.IFS(D749&lt;=PERCENTILE($D$3:$D$5882,0.2),1,D749&lt;=PERCENTILE($D$3:$D$5882,0.4),2,D749&lt;=PERCENTILE($D$3:$D$5882,0.6),3,D749&lt;=PERCENTILE($D$3:$D$5882,0.8),4,TRUE,5)</f>
        <v>2</v>
      </c>
      <c r="H749" s="3" t="str" cm="1">
        <f t="array" ref="H749">_xlfn.IFS(AND(E749&gt;=4,F749&gt;=4,G749&gt;=4),"Champions",AND(E749&gt;=3,F749&gt;=3,G749&gt;=3),"Loyal Customers",AND(E749&lt;=2,F749&gt;=3),"At Risk",AND(E749&lt;=2,F749&lt;=2,G749&lt;=2),"Lost",AND(E749&gt;=4,F749&lt;=2),"New/Promising",TRUE,"Needs Attention")</f>
        <v>Lost</v>
      </c>
      <c r="I749" s="3" t="str">
        <f t="shared" si="15"/>
        <v>Churned</v>
      </c>
      <c r="J749" s="3" t="str">
        <f>_xlfn.XLOOKUP(A749,'Country_Lookup'!$D:$D,'Country_Lookup'!$E:$E)</f>
        <v>United Kingdom</v>
      </c>
    </row>
    <row r="750" spans="1:10" x14ac:dyDescent="0.3">
      <c r="A750">
        <v>13097</v>
      </c>
      <c r="B750">
        <v>32</v>
      </c>
      <c r="C750">
        <v>28</v>
      </c>
      <c r="D750">
        <v>13389.220000000205</v>
      </c>
      <c r="E750" cm="1">
        <f t="array" ref="E750">_xlfn.IFS(B750&lt;=PERCENTILE($B$3:$B$5882,0.2),5,B750&lt;=PERCENTILE($B$3:$B$5882,0.4),4,B750&lt;=PERCENTILE($B$3:$B$5882,0.6),3,B750&lt;=PERCENTILE($B$3:$B$5882,0.8),2,TRUE,1)</f>
        <v>4</v>
      </c>
      <c r="F750" cm="1">
        <f t="array" ref="F750">_xlfn.IFS(C750&lt;=PERCENTILE($C$3:$C$5882,0.2),1,C750&lt;=PERCENTILE($C$3:$C$5882,0.4),2,C750&lt;=PERCENTILE($C$3:$C$5882,0.6),3,C750&lt;=PERCENTILE($C$3:$C$5882,0.8),4,TRUE,5)</f>
        <v>5</v>
      </c>
      <c r="G750" cm="1">
        <f t="array" ref="G750">_xlfn.IFS(D750&lt;=PERCENTILE($D$3:$D$5882,0.2),1,D750&lt;=PERCENTILE($D$3:$D$5882,0.4),2,D750&lt;=PERCENTILE($D$3:$D$5882,0.6),3,D750&lt;=PERCENTILE($D$3:$D$5882,0.8),4,TRUE,5)</f>
        <v>5</v>
      </c>
      <c r="H750" s="3" t="str" cm="1">
        <f t="array" ref="H750">_xlfn.IFS(AND(E750&gt;=4,F750&gt;=4,G750&gt;=4),"Champions",AND(E750&gt;=3,F750&gt;=3,G750&gt;=3),"Loyal Customers",AND(E750&lt;=2,F750&gt;=3),"At Risk",AND(E750&lt;=2,F750&lt;=2,G750&lt;=2),"Lost",AND(E750&gt;=4,F750&lt;=2),"New/Promising",TRUE,"Needs Attention")</f>
        <v>Champions</v>
      </c>
      <c r="I750" s="3" t="str">
        <f t="shared" si="15"/>
        <v>Active</v>
      </c>
      <c r="J750" s="3" t="str">
        <f>_xlfn.XLOOKUP(A750,'Country_Lookup'!$D:$D,'Country_Lookup'!$E:$E)</f>
        <v>United Kingdom</v>
      </c>
    </row>
    <row r="751" spans="1:10" x14ac:dyDescent="0.3">
      <c r="A751">
        <v>13098</v>
      </c>
      <c r="B751">
        <v>1</v>
      </c>
      <c r="C751">
        <v>28</v>
      </c>
      <c r="D751">
        <v>28882.439999999835</v>
      </c>
      <c r="E751" cm="1">
        <f t="array" ref="E751">_xlfn.IFS(B751&lt;=PERCENTILE($B$3:$B$5882,0.2),5,B751&lt;=PERCENTILE($B$3:$B$5882,0.4),4,B751&lt;=PERCENTILE($B$3:$B$5882,0.6),3,B751&lt;=PERCENTILE($B$3:$B$5882,0.8),2,TRUE,1)</f>
        <v>5</v>
      </c>
      <c r="F751" cm="1">
        <f t="array" ref="F751">_xlfn.IFS(C751&lt;=PERCENTILE($C$3:$C$5882,0.2),1,C751&lt;=PERCENTILE($C$3:$C$5882,0.4),2,C751&lt;=PERCENTILE($C$3:$C$5882,0.6),3,C751&lt;=PERCENTILE($C$3:$C$5882,0.8),4,TRUE,5)</f>
        <v>5</v>
      </c>
      <c r="G751" cm="1">
        <f t="array" ref="G751">_xlfn.IFS(D751&lt;=PERCENTILE($D$3:$D$5882,0.2),1,D751&lt;=PERCENTILE($D$3:$D$5882,0.4),2,D751&lt;=PERCENTILE($D$3:$D$5882,0.6),3,D751&lt;=PERCENTILE($D$3:$D$5882,0.8),4,TRUE,5)</f>
        <v>5</v>
      </c>
      <c r="H751" s="3" t="str" cm="1">
        <f t="array" ref="H751">_xlfn.IFS(AND(E751&gt;=4,F751&gt;=4,G751&gt;=4),"Champions",AND(E751&gt;=3,F751&gt;=3,G751&gt;=3),"Loyal Customers",AND(E751&lt;=2,F751&gt;=3),"At Risk",AND(E751&lt;=2,F751&lt;=2,G751&lt;=2),"Lost",AND(E751&gt;=4,F751&lt;=2),"New/Promising",TRUE,"Needs Attention")</f>
        <v>Champions</v>
      </c>
      <c r="I751" s="3" t="str">
        <f t="shared" si="15"/>
        <v>Active</v>
      </c>
      <c r="J751" s="3" t="str">
        <f>_xlfn.XLOOKUP(A751,'Country_Lookup'!$D:$D,'Country_Lookup'!$E:$E)</f>
        <v>United Kingdom</v>
      </c>
    </row>
    <row r="752" spans="1:10" x14ac:dyDescent="0.3">
      <c r="A752">
        <v>13099</v>
      </c>
      <c r="B752">
        <v>99</v>
      </c>
      <c r="C752">
        <v>1</v>
      </c>
      <c r="D752">
        <v>207.35999999999999</v>
      </c>
      <c r="E752" cm="1">
        <f t="array" ref="E752">_xlfn.IFS(B752&lt;=PERCENTILE($B$3:$B$5882,0.2),5,B752&lt;=PERCENTILE($B$3:$B$5882,0.4),4,B752&lt;=PERCENTILE($B$3:$B$5882,0.6),3,B752&lt;=PERCENTILE($B$3:$B$5882,0.8),2,TRUE,1)</f>
        <v>3</v>
      </c>
      <c r="F752" cm="1">
        <f t="array" ref="F752">_xlfn.IFS(C752&lt;=PERCENTILE($C$3:$C$5882,0.2),1,C752&lt;=PERCENTILE($C$3:$C$5882,0.4),2,C752&lt;=PERCENTILE($C$3:$C$5882,0.6),3,C752&lt;=PERCENTILE($C$3:$C$5882,0.8),4,TRUE,5)</f>
        <v>1</v>
      </c>
      <c r="G752" cm="1">
        <f t="array" ref="G752">_xlfn.IFS(D752&lt;=PERCENTILE($D$3:$D$5882,0.2),1,D752&lt;=PERCENTILE($D$3:$D$5882,0.4),2,D752&lt;=PERCENTILE($D$3:$D$5882,0.6),3,D752&lt;=PERCENTILE($D$3:$D$5882,0.8),4,TRUE,5)</f>
        <v>1</v>
      </c>
      <c r="H752" s="3" t="str" cm="1">
        <f t="array" ref="H752">_xlfn.IFS(AND(E752&gt;=4,F752&gt;=4,G752&gt;=4),"Champions",AND(E752&gt;=3,F752&gt;=3,G752&gt;=3),"Loyal Customers",AND(E752&lt;=2,F752&gt;=3),"At Risk",AND(E752&lt;=2,F752&lt;=2,G752&lt;=2),"Lost",AND(E752&gt;=4,F752&lt;=2),"New/Promising",TRUE,"Needs Attention")</f>
        <v>Needs Attention</v>
      </c>
      <c r="I752" s="3" t="str">
        <f t="shared" si="15"/>
        <v>Churned</v>
      </c>
      <c r="J752" s="3" t="str">
        <f>_xlfn.XLOOKUP(A752,'Country_Lookup'!$D:$D,'Country_Lookup'!$E:$E)</f>
        <v>United Kingdom</v>
      </c>
    </row>
    <row r="753" spans="1:10" x14ac:dyDescent="0.3">
      <c r="A753">
        <v>13101</v>
      </c>
      <c r="B753">
        <v>234</v>
      </c>
      <c r="C753">
        <v>4</v>
      </c>
      <c r="D753">
        <v>695.40000000000055</v>
      </c>
      <c r="E753" cm="1">
        <f t="array" ref="E753">_xlfn.IFS(B753&lt;=PERCENTILE($B$3:$B$5882,0.2),5,B753&lt;=PERCENTILE($B$3:$B$5882,0.4),4,B753&lt;=PERCENTILE($B$3:$B$5882,0.6),3,B753&lt;=PERCENTILE($B$3:$B$5882,0.8),2,TRUE,1)</f>
        <v>2</v>
      </c>
      <c r="F753" cm="1">
        <f t="array" ref="F753">_xlfn.IFS(C753&lt;=PERCENTILE($C$3:$C$5882,0.2),1,C753&lt;=PERCENTILE($C$3:$C$5882,0.4),2,C753&lt;=PERCENTILE($C$3:$C$5882,0.6),3,C753&lt;=PERCENTILE($C$3:$C$5882,0.8),4,TRUE,5)</f>
        <v>3</v>
      </c>
      <c r="G753" cm="1">
        <f t="array" ref="G753">_xlfn.IFS(D753&lt;=PERCENTILE($D$3:$D$5882,0.2),1,D753&lt;=PERCENTILE($D$3:$D$5882,0.4),2,D753&lt;=PERCENTILE($D$3:$D$5882,0.6),3,D753&lt;=PERCENTILE($D$3:$D$5882,0.8),4,TRUE,5)</f>
        <v>3</v>
      </c>
      <c r="H753" s="3" t="str" cm="1">
        <f t="array" ref="H753">_xlfn.IFS(AND(E753&gt;=4,F753&gt;=4,G753&gt;=4),"Champions",AND(E753&gt;=3,F753&gt;=3,G753&gt;=3),"Loyal Customers",AND(E753&lt;=2,F753&gt;=3),"At Risk",AND(E753&lt;=2,F753&lt;=2,G753&lt;=2),"Lost",AND(E753&gt;=4,F753&lt;=2),"New/Promising",TRUE,"Needs Attention")</f>
        <v>At Risk</v>
      </c>
      <c r="I753" s="3" t="str">
        <f t="shared" si="15"/>
        <v>Churned</v>
      </c>
      <c r="J753" s="3" t="str">
        <f>_xlfn.XLOOKUP(A753,'Country_Lookup'!$D:$D,'Country_Lookup'!$E:$E)</f>
        <v>United Kingdom</v>
      </c>
    </row>
    <row r="754" spans="1:10" x14ac:dyDescent="0.3">
      <c r="A754">
        <v>13102</v>
      </c>
      <c r="B754">
        <v>1</v>
      </c>
      <c r="C754">
        <v>37</v>
      </c>
      <c r="D754">
        <v>11696.919999999942</v>
      </c>
      <c r="E754" cm="1">
        <f t="array" ref="E754">_xlfn.IFS(B754&lt;=PERCENTILE($B$3:$B$5882,0.2),5,B754&lt;=PERCENTILE($B$3:$B$5882,0.4),4,B754&lt;=PERCENTILE($B$3:$B$5882,0.6),3,B754&lt;=PERCENTILE($B$3:$B$5882,0.8),2,TRUE,1)</f>
        <v>5</v>
      </c>
      <c r="F754" cm="1">
        <f t="array" ref="F754">_xlfn.IFS(C754&lt;=PERCENTILE($C$3:$C$5882,0.2),1,C754&lt;=PERCENTILE($C$3:$C$5882,0.4),2,C754&lt;=PERCENTILE($C$3:$C$5882,0.6),3,C754&lt;=PERCENTILE($C$3:$C$5882,0.8),4,TRUE,5)</f>
        <v>5</v>
      </c>
      <c r="G754" cm="1">
        <f t="array" ref="G754">_xlfn.IFS(D754&lt;=PERCENTILE($D$3:$D$5882,0.2),1,D754&lt;=PERCENTILE($D$3:$D$5882,0.4),2,D754&lt;=PERCENTILE($D$3:$D$5882,0.6),3,D754&lt;=PERCENTILE($D$3:$D$5882,0.8),4,TRUE,5)</f>
        <v>5</v>
      </c>
      <c r="H754" s="3" t="str" cm="1">
        <f t="array" ref="H754">_xlfn.IFS(AND(E754&gt;=4,F754&gt;=4,G754&gt;=4),"Champions",AND(E754&gt;=3,F754&gt;=3,G754&gt;=3),"Loyal Customers",AND(E754&lt;=2,F754&gt;=3),"At Risk",AND(E754&lt;=2,F754&lt;=2,G754&lt;=2),"Lost",AND(E754&gt;=4,F754&lt;=2),"New/Promising",TRUE,"Needs Attention")</f>
        <v>Champions</v>
      </c>
      <c r="I754" s="3" t="str">
        <f t="shared" si="15"/>
        <v>Active</v>
      </c>
      <c r="J754" s="3" t="str">
        <f>_xlfn.XLOOKUP(A754,'Country_Lookup'!$D:$D,'Country_Lookup'!$E:$E)</f>
        <v>United Kingdom</v>
      </c>
    </row>
    <row r="755" spans="1:10" x14ac:dyDescent="0.3">
      <c r="A755">
        <v>13103</v>
      </c>
      <c r="B755">
        <v>39</v>
      </c>
      <c r="C755">
        <v>3</v>
      </c>
      <c r="D755">
        <v>709.63999999999976</v>
      </c>
      <c r="E755" cm="1">
        <f t="array" ref="E755">_xlfn.IFS(B755&lt;=PERCENTILE($B$3:$B$5882,0.2),5,B755&lt;=PERCENTILE($B$3:$B$5882,0.4),4,B755&lt;=PERCENTILE($B$3:$B$5882,0.6),3,B755&lt;=PERCENTILE($B$3:$B$5882,0.8),2,TRUE,1)</f>
        <v>4</v>
      </c>
      <c r="F755" cm="1">
        <f t="array" ref="F755">_xlfn.IFS(C755&lt;=PERCENTILE($C$3:$C$5882,0.2),1,C755&lt;=PERCENTILE($C$3:$C$5882,0.4),2,C755&lt;=PERCENTILE($C$3:$C$5882,0.6),3,C755&lt;=PERCENTILE($C$3:$C$5882,0.8),4,TRUE,5)</f>
        <v>3</v>
      </c>
      <c r="G755" cm="1">
        <f t="array" ref="G755">_xlfn.IFS(D755&lt;=PERCENTILE($D$3:$D$5882,0.2),1,D755&lt;=PERCENTILE($D$3:$D$5882,0.4),2,D755&lt;=PERCENTILE($D$3:$D$5882,0.6),3,D755&lt;=PERCENTILE($D$3:$D$5882,0.8),4,TRUE,5)</f>
        <v>3</v>
      </c>
      <c r="H755" s="3" t="str" cm="1">
        <f t="array" ref="H755">_xlfn.IFS(AND(E755&gt;=4,F755&gt;=4,G755&gt;=4),"Champions",AND(E755&gt;=3,F755&gt;=3,G755&gt;=3),"Loyal Customers",AND(E755&lt;=2,F755&gt;=3),"At Risk",AND(E755&lt;=2,F755&lt;=2,G755&lt;=2),"Lost",AND(E755&gt;=4,F755&lt;=2),"New/Promising",TRUE,"Needs Attention")</f>
        <v>Loyal Customers</v>
      </c>
      <c r="I755" s="3" t="str">
        <f t="shared" si="15"/>
        <v>Active</v>
      </c>
      <c r="J755" s="3" t="str">
        <f>_xlfn.XLOOKUP(A755,'Country_Lookup'!$D:$D,'Country_Lookup'!$E:$E)</f>
        <v>United Kingdom</v>
      </c>
    </row>
    <row r="756" spans="1:10" x14ac:dyDescent="0.3">
      <c r="A756">
        <v>13104</v>
      </c>
      <c r="B756">
        <v>3</v>
      </c>
      <c r="C756">
        <v>9</v>
      </c>
      <c r="D756">
        <v>1709.0999999999992</v>
      </c>
      <c r="E756" cm="1">
        <f t="array" ref="E756">_xlfn.IFS(B756&lt;=PERCENTILE($B$3:$B$5882,0.2),5,B756&lt;=PERCENTILE($B$3:$B$5882,0.4),4,B756&lt;=PERCENTILE($B$3:$B$5882,0.6),3,B756&lt;=PERCENTILE($B$3:$B$5882,0.8),2,TRUE,1)</f>
        <v>5</v>
      </c>
      <c r="F756" cm="1">
        <f t="array" ref="F756">_xlfn.IFS(C756&lt;=PERCENTILE($C$3:$C$5882,0.2),1,C756&lt;=PERCENTILE($C$3:$C$5882,0.4),2,C756&lt;=PERCENTILE($C$3:$C$5882,0.6),3,C756&lt;=PERCENTILE($C$3:$C$5882,0.8),4,TRUE,5)</f>
        <v>5</v>
      </c>
      <c r="G756" cm="1">
        <f t="array" ref="G756">_xlfn.IFS(D756&lt;=PERCENTILE($D$3:$D$5882,0.2),1,D756&lt;=PERCENTILE($D$3:$D$5882,0.4),2,D756&lt;=PERCENTILE($D$3:$D$5882,0.6),3,D756&lt;=PERCENTILE($D$3:$D$5882,0.8),4,TRUE,5)</f>
        <v>4</v>
      </c>
      <c r="H756" s="3" t="str" cm="1">
        <f t="array" ref="H756">_xlfn.IFS(AND(E756&gt;=4,F756&gt;=4,G756&gt;=4),"Champions",AND(E756&gt;=3,F756&gt;=3,G756&gt;=3),"Loyal Customers",AND(E756&lt;=2,F756&gt;=3),"At Risk",AND(E756&lt;=2,F756&lt;=2,G756&lt;=2),"Lost",AND(E756&gt;=4,F756&lt;=2),"New/Promising",TRUE,"Needs Attention")</f>
        <v>Champions</v>
      </c>
      <c r="I756" s="3" t="str">
        <f t="shared" si="15"/>
        <v>Active</v>
      </c>
      <c r="J756" s="3" t="str">
        <f>_xlfn.XLOOKUP(A756,'Country_Lookup'!$D:$D,'Country_Lookup'!$E:$E)</f>
        <v>United Kingdom</v>
      </c>
    </row>
    <row r="757" spans="1:10" x14ac:dyDescent="0.3">
      <c r="A757">
        <v>13105</v>
      </c>
      <c r="B757">
        <v>436</v>
      </c>
      <c r="C757">
        <v>1</v>
      </c>
      <c r="D757">
        <v>72</v>
      </c>
      <c r="E757" cm="1">
        <f t="array" ref="E757">_xlfn.IFS(B757&lt;=PERCENTILE($B$3:$B$5882,0.2),5,B757&lt;=PERCENTILE($B$3:$B$5882,0.4),4,B757&lt;=PERCENTILE($B$3:$B$5882,0.6),3,B757&lt;=PERCENTILE($B$3:$B$5882,0.8),2,TRUE,1)</f>
        <v>1</v>
      </c>
      <c r="F757" cm="1">
        <f t="array" ref="F757">_xlfn.IFS(C757&lt;=PERCENTILE($C$3:$C$5882,0.2),1,C757&lt;=PERCENTILE($C$3:$C$5882,0.4),2,C757&lt;=PERCENTILE($C$3:$C$5882,0.6),3,C757&lt;=PERCENTILE($C$3:$C$5882,0.8),4,TRUE,5)</f>
        <v>1</v>
      </c>
      <c r="G757" cm="1">
        <f t="array" ref="G757">_xlfn.IFS(D757&lt;=PERCENTILE($D$3:$D$5882,0.2),1,D757&lt;=PERCENTILE($D$3:$D$5882,0.4),2,D757&lt;=PERCENTILE($D$3:$D$5882,0.6),3,D757&lt;=PERCENTILE($D$3:$D$5882,0.8),4,TRUE,5)</f>
        <v>1</v>
      </c>
      <c r="H757" s="3" t="str" cm="1">
        <f t="array" ref="H757">_xlfn.IFS(AND(E757&gt;=4,F757&gt;=4,G757&gt;=4),"Champions",AND(E757&gt;=3,F757&gt;=3,G757&gt;=3),"Loyal Customers",AND(E757&lt;=2,F757&gt;=3),"At Risk",AND(E757&lt;=2,F757&lt;=2,G757&lt;=2),"Lost",AND(E757&gt;=4,F757&lt;=2),"New/Promising",TRUE,"Needs Attention")</f>
        <v>Lost</v>
      </c>
      <c r="I757" s="3" t="str">
        <f t="shared" si="15"/>
        <v>Churned</v>
      </c>
      <c r="J757" s="3" t="str">
        <f>_xlfn.XLOOKUP(A757,'Country_Lookup'!$D:$D,'Country_Lookup'!$E:$E)</f>
        <v>United Kingdom</v>
      </c>
    </row>
    <row r="758" spans="1:10" x14ac:dyDescent="0.3">
      <c r="A758">
        <v>13106</v>
      </c>
      <c r="B758">
        <v>133</v>
      </c>
      <c r="C758">
        <v>2</v>
      </c>
      <c r="D758">
        <v>603.46</v>
      </c>
      <c r="E758" cm="1">
        <f t="array" ref="E758">_xlfn.IFS(B758&lt;=PERCENTILE($B$3:$B$5882,0.2),5,B758&lt;=PERCENTILE($B$3:$B$5882,0.4),4,B758&lt;=PERCENTILE($B$3:$B$5882,0.6),3,B758&lt;=PERCENTILE($B$3:$B$5882,0.8),2,TRUE,1)</f>
        <v>3</v>
      </c>
      <c r="F758" cm="1">
        <f t="array" ref="F758">_xlfn.IFS(C758&lt;=PERCENTILE($C$3:$C$5882,0.2),1,C758&lt;=PERCENTILE($C$3:$C$5882,0.4),2,C758&lt;=PERCENTILE($C$3:$C$5882,0.6),3,C758&lt;=PERCENTILE($C$3:$C$5882,0.8),4,TRUE,5)</f>
        <v>2</v>
      </c>
      <c r="G758" cm="1">
        <f t="array" ref="G758">_xlfn.IFS(D758&lt;=PERCENTILE($D$3:$D$5882,0.2),1,D758&lt;=PERCENTILE($D$3:$D$5882,0.4),2,D758&lt;=PERCENTILE($D$3:$D$5882,0.6),3,D758&lt;=PERCENTILE($D$3:$D$5882,0.8),4,TRUE,5)</f>
        <v>2</v>
      </c>
      <c r="H758" s="3" t="str" cm="1">
        <f t="array" ref="H758">_xlfn.IFS(AND(E758&gt;=4,F758&gt;=4,G758&gt;=4),"Champions",AND(E758&gt;=3,F758&gt;=3,G758&gt;=3),"Loyal Customers",AND(E758&lt;=2,F758&gt;=3),"At Risk",AND(E758&lt;=2,F758&lt;=2,G758&lt;=2),"Lost",AND(E758&gt;=4,F758&lt;=2),"New/Promising",TRUE,"Needs Attention")</f>
        <v>Needs Attention</v>
      </c>
      <c r="I758" s="3" t="str">
        <f t="shared" si="15"/>
        <v>Churned</v>
      </c>
      <c r="J758" s="3" t="str">
        <f>_xlfn.XLOOKUP(A758,'Country_Lookup'!$D:$D,'Country_Lookup'!$E:$E)</f>
        <v>United Kingdom</v>
      </c>
    </row>
    <row r="759" spans="1:10" x14ac:dyDescent="0.3">
      <c r="A759">
        <v>13107</v>
      </c>
      <c r="B759">
        <v>44</v>
      </c>
      <c r="C759">
        <v>9</v>
      </c>
      <c r="D759">
        <v>5253.0699999999797</v>
      </c>
      <c r="E759" cm="1">
        <f t="array" ref="E759">_xlfn.IFS(B759&lt;=PERCENTILE($B$3:$B$5882,0.2),5,B759&lt;=PERCENTILE($B$3:$B$5882,0.4),4,B759&lt;=PERCENTILE($B$3:$B$5882,0.6),3,B759&lt;=PERCENTILE($B$3:$B$5882,0.8),2,TRUE,1)</f>
        <v>4</v>
      </c>
      <c r="F759" cm="1">
        <f t="array" ref="F759">_xlfn.IFS(C759&lt;=PERCENTILE($C$3:$C$5882,0.2),1,C759&lt;=PERCENTILE($C$3:$C$5882,0.4),2,C759&lt;=PERCENTILE($C$3:$C$5882,0.6),3,C759&lt;=PERCENTILE($C$3:$C$5882,0.8),4,TRUE,5)</f>
        <v>5</v>
      </c>
      <c r="G759" cm="1">
        <f t="array" ref="G759">_xlfn.IFS(D759&lt;=PERCENTILE($D$3:$D$5882,0.2),1,D759&lt;=PERCENTILE($D$3:$D$5882,0.4),2,D759&lt;=PERCENTILE($D$3:$D$5882,0.6),3,D759&lt;=PERCENTILE($D$3:$D$5882,0.8),4,TRUE,5)</f>
        <v>5</v>
      </c>
      <c r="H759" s="3" t="str" cm="1">
        <f t="array" ref="H759">_xlfn.IFS(AND(E759&gt;=4,F759&gt;=4,G759&gt;=4),"Champions",AND(E759&gt;=3,F759&gt;=3,G759&gt;=3),"Loyal Customers",AND(E759&lt;=2,F759&gt;=3),"At Risk",AND(E759&lt;=2,F759&lt;=2,G759&lt;=2),"Lost",AND(E759&gt;=4,F759&lt;=2),"New/Promising",TRUE,"Needs Attention")</f>
        <v>Champions</v>
      </c>
      <c r="I759" s="3" t="str">
        <f t="shared" si="15"/>
        <v>Active</v>
      </c>
      <c r="J759" s="3" t="str">
        <f>_xlfn.XLOOKUP(A759,'Country_Lookup'!$D:$D,'Country_Lookup'!$E:$E)</f>
        <v>United Kingdom</v>
      </c>
    </row>
    <row r="760" spans="1:10" x14ac:dyDescent="0.3">
      <c r="A760">
        <v>13108</v>
      </c>
      <c r="B760">
        <v>372</v>
      </c>
      <c r="C760">
        <v>2</v>
      </c>
      <c r="D760">
        <v>1098.5199999999991</v>
      </c>
      <c r="E760" cm="1">
        <f t="array" ref="E760">_xlfn.IFS(B760&lt;=PERCENTILE($B$3:$B$5882,0.2),5,B760&lt;=PERCENTILE($B$3:$B$5882,0.4),4,B760&lt;=PERCENTILE($B$3:$B$5882,0.6),3,B760&lt;=PERCENTILE($B$3:$B$5882,0.8),2,TRUE,1)</f>
        <v>2</v>
      </c>
      <c r="F760" cm="1">
        <f t="array" ref="F760">_xlfn.IFS(C760&lt;=PERCENTILE($C$3:$C$5882,0.2),1,C760&lt;=PERCENTILE($C$3:$C$5882,0.4),2,C760&lt;=PERCENTILE($C$3:$C$5882,0.6),3,C760&lt;=PERCENTILE($C$3:$C$5882,0.8),4,TRUE,5)</f>
        <v>2</v>
      </c>
      <c r="G760" cm="1">
        <f t="array" ref="G760">_xlfn.IFS(D760&lt;=PERCENTILE($D$3:$D$5882,0.2),1,D760&lt;=PERCENTILE($D$3:$D$5882,0.4),2,D760&lt;=PERCENTILE($D$3:$D$5882,0.6),3,D760&lt;=PERCENTILE($D$3:$D$5882,0.8),4,TRUE,5)</f>
        <v>3</v>
      </c>
      <c r="H760" s="3" t="str" cm="1">
        <f t="array" ref="H760">_xlfn.IFS(AND(E760&gt;=4,F760&gt;=4,G760&gt;=4),"Champions",AND(E760&gt;=3,F760&gt;=3,G760&gt;=3),"Loyal Customers",AND(E760&lt;=2,F760&gt;=3),"At Risk",AND(E760&lt;=2,F760&lt;=2,G760&lt;=2),"Lost",AND(E760&gt;=4,F760&lt;=2),"New/Promising",TRUE,"Needs Attention")</f>
        <v>Needs Attention</v>
      </c>
      <c r="I760" s="3" t="str">
        <f t="shared" si="15"/>
        <v>Churned</v>
      </c>
      <c r="J760" s="3" t="str">
        <f>_xlfn.XLOOKUP(A760,'Country_Lookup'!$D:$D,'Country_Lookup'!$E:$E)</f>
        <v>United Kingdom</v>
      </c>
    </row>
    <row r="761" spans="1:10" x14ac:dyDescent="0.3">
      <c r="A761">
        <v>13109</v>
      </c>
      <c r="B761">
        <v>59</v>
      </c>
      <c r="C761">
        <v>3</v>
      </c>
      <c r="D761">
        <v>1134.0299999999993</v>
      </c>
      <c r="E761" cm="1">
        <f t="array" ref="E761">_xlfn.IFS(B761&lt;=PERCENTILE($B$3:$B$5882,0.2),5,B761&lt;=PERCENTILE($B$3:$B$5882,0.4),4,B761&lt;=PERCENTILE($B$3:$B$5882,0.6),3,B761&lt;=PERCENTILE($B$3:$B$5882,0.8),2,TRUE,1)</f>
        <v>3</v>
      </c>
      <c r="F761" cm="1">
        <f t="array" ref="F761">_xlfn.IFS(C761&lt;=PERCENTILE($C$3:$C$5882,0.2),1,C761&lt;=PERCENTILE($C$3:$C$5882,0.4),2,C761&lt;=PERCENTILE($C$3:$C$5882,0.6),3,C761&lt;=PERCENTILE($C$3:$C$5882,0.8),4,TRUE,5)</f>
        <v>3</v>
      </c>
      <c r="G761" cm="1">
        <f t="array" ref="G761">_xlfn.IFS(D761&lt;=PERCENTILE($D$3:$D$5882,0.2),1,D761&lt;=PERCENTILE($D$3:$D$5882,0.4),2,D761&lt;=PERCENTILE($D$3:$D$5882,0.6),3,D761&lt;=PERCENTILE($D$3:$D$5882,0.8),4,TRUE,5)</f>
        <v>3</v>
      </c>
      <c r="H761" s="3" t="str" cm="1">
        <f t="array" ref="H761">_xlfn.IFS(AND(E761&gt;=4,F761&gt;=4,G761&gt;=4),"Champions",AND(E761&gt;=3,F761&gt;=3,G761&gt;=3),"Loyal Customers",AND(E761&lt;=2,F761&gt;=3),"At Risk",AND(E761&lt;=2,F761&lt;=2,G761&lt;=2),"Lost",AND(E761&gt;=4,F761&lt;=2),"New/Promising",TRUE,"Needs Attention")</f>
        <v>Loyal Customers</v>
      </c>
      <c r="I761" s="3" t="str">
        <f t="shared" si="15"/>
        <v>Active</v>
      </c>
      <c r="J761" s="3" t="str">
        <f>_xlfn.XLOOKUP(A761,'Country_Lookup'!$D:$D,'Country_Lookup'!$E:$E)</f>
        <v>United Kingdom</v>
      </c>
    </row>
    <row r="762" spans="1:10" x14ac:dyDescent="0.3">
      <c r="A762">
        <v>13110</v>
      </c>
      <c r="B762">
        <v>31</v>
      </c>
      <c r="C762">
        <v>12</v>
      </c>
      <c r="D762">
        <v>2957.470000000003</v>
      </c>
      <c r="E762" cm="1">
        <f t="array" ref="E762">_xlfn.IFS(B762&lt;=PERCENTILE($B$3:$B$5882,0.2),5,B762&lt;=PERCENTILE($B$3:$B$5882,0.4),4,B762&lt;=PERCENTILE($B$3:$B$5882,0.6),3,B762&lt;=PERCENTILE($B$3:$B$5882,0.8),2,TRUE,1)</f>
        <v>4</v>
      </c>
      <c r="F762" cm="1">
        <f t="array" ref="F762">_xlfn.IFS(C762&lt;=PERCENTILE($C$3:$C$5882,0.2),1,C762&lt;=PERCENTILE($C$3:$C$5882,0.4),2,C762&lt;=PERCENTILE($C$3:$C$5882,0.6),3,C762&lt;=PERCENTILE($C$3:$C$5882,0.8),4,TRUE,5)</f>
        <v>5</v>
      </c>
      <c r="G762" cm="1">
        <f t="array" ref="G762">_xlfn.IFS(D762&lt;=PERCENTILE($D$3:$D$5882,0.2),1,D762&lt;=PERCENTILE($D$3:$D$5882,0.4),2,D762&lt;=PERCENTILE($D$3:$D$5882,0.6),3,D762&lt;=PERCENTILE($D$3:$D$5882,0.8),4,TRUE,5)</f>
        <v>4</v>
      </c>
      <c r="H762" s="3" t="str" cm="1">
        <f t="array" ref="H762">_xlfn.IFS(AND(E762&gt;=4,F762&gt;=4,G762&gt;=4),"Champions",AND(E762&gt;=3,F762&gt;=3,G762&gt;=3),"Loyal Customers",AND(E762&lt;=2,F762&gt;=3),"At Risk",AND(E762&lt;=2,F762&lt;=2,G762&lt;=2),"Lost",AND(E762&gt;=4,F762&lt;=2),"New/Promising",TRUE,"Needs Attention")</f>
        <v>Champions</v>
      </c>
      <c r="I762" s="3" t="str">
        <f t="shared" si="15"/>
        <v>Active</v>
      </c>
      <c r="J762" s="3" t="str">
        <f>_xlfn.XLOOKUP(A762,'Country_Lookup'!$D:$D,'Country_Lookup'!$E:$E)</f>
        <v>United Kingdom</v>
      </c>
    </row>
    <row r="763" spans="1:10" x14ac:dyDescent="0.3">
      <c r="A763">
        <v>13111</v>
      </c>
      <c r="B763">
        <v>718</v>
      </c>
      <c r="C763">
        <v>1</v>
      </c>
      <c r="D763">
        <v>321.88000000000005</v>
      </c>
      <c r="E763" cm="1">
        <f t="array" ref="E763">_xlfn.IFS(B763&lt;=PERCENTILE($B$3:$B$5882,0.2),5,B763&lt;=PERCENTILE($B$3:$B$5882,0.4),4,B763&lt;=PERCENTILE($B$3:$B$5882,0.6),3,B763&lt;=PERCENTILE($B$3:$B$5882,0.8),2,TRUE,1)</f>
        <v>1</v>
      </c>
      <c r="F763" cm="1">
        <f t="array" ref="F763">_xlfn.IFS(C763&lt;=PERCENTILE($C$3:$C$5882,0.2),1,C763&lt;=PERCENTILE($C$3:$C$5882,0.4),2,C763&lt;=PERCENTILE($C$3:$C$5882,0.6),3,C763&lt;=PERCENTILE($C$3:$C$5882,0.8),4,TRUE,5)</f>
        <v>1</v>
      </c>
      <c r="G763" cm="1">
        <f t="array" ref="G763">_xlfn.IFS(D763&lt;=PERCENTILE($D$3:$D$5882,0.2),1,D763&lt;=PERCENTILE($D$3:$D$5882,0.4),2,D763&lt;=PERCENTILE($D$3:$D$5882,0.6),3,D763&lt;=PERCENTILE($D$3:$D$5882,0.8),4,TRUE,5)</f>
        <v>2</v>
      </c>
      <c r="H763" s="3" t="str" cm="1">
        <f t="array" ref="H763">_xlfn.IFS(AND(E763&gt;=4,F763&gt;=4,G763&gt;=4),"Champions",AND(E763&gt;=3,F763&gt;=3,G763&gt;=3),"Loyal Customers",AND(E763&lt;=2,F763&gt;=3),"At Risk",AND(E763&lt;=2,F763&lt;=2,G763&lt;=2),"Lost",AND(E763&gt;=4,F763&lt;=2),"New/Promising",TRUE,"Needs Attention")</f>
        <v>Lost</v>
      </c>
      <c r="I763" s="3" t="str">
        <f t="shared" si="15"/>
        <v>Churned</v>
      </c>
      <c r="J763" s="3" t="str">
        <f>_xlfn.XLOOKUP(A763,'Country_Lookup'!$D:$D,'Country_Lookup'!$E:$E)</f>
        <v>United Kingdom</v>
      </c>
    </row>
    <row r="764" spans="1:10" x14ac:dyDescent="0.3">
      <c r="A764">
        <v>13112</v>
      </c>
      <c r="B764">
        <v>541</v>
      </c>
      <c r="C764">
        <v>1</v>
      </c>
      <c r="D764">
        <v>20.6</v>
      </c>
      <c r="E764" cm="1">
        <f t="array" ref="E764">_xlfn.IFS(B764&lt;=PERCENTILE($B$3:$B$5882,0.2),5,B764&lt;=PERCENTILE($B$3:$B$5882,0.4),4,B764&lt;=PERCENTILE($B$3:$B$5882,0.6),3,B764&lt;=PERCENTILE($B$3:$B$5882,0.8),2,TRUE,1)</f>
        <v>1</v>
      </c>
      <c r="F764" cm="1">
        <f t="array" ref="F764">_xlfn.IFS(C764&lt;=PERCENTILE($C$3:$C$5882,0.2),1,C764&lt;=PERCENTILE($C$3:$C$5882,0.4),2,C764&lt;=PERCENTILE($C$3:$C$5882,0.6),3,C764&lt;=PERCENTILE($C$3:$C$5882,0.8),4,TRUE,5)</f>
        <v>1</v>
      </c>
      <c r="G764" cm="1">
        <f t="array" ref="G764">_xlfn.IFS(D764&lt;=PERCENTILE($D$3:$D$5882,0.2),1,D764&lt;=PERCENTILE($D$3:$D$5882,0.4),2,D764&lt;=PERCENTILE($D$3:$D$5882,0.6),3,D764&lt;=PERCENTILE($D$3:$D$5882,0.8),4,TRUE,5)</f>
        <v>1</v>
      </c>
      <c r="H764" s="3" t="str" cm="1">
        <f t="array" ref="H764">_xlfn.IFS(AND(E764&gt;=4,F764&gt;=4,G764&gt;=4),"Champions",AND(E764&gt;=3,F764&gt;=3,G764&gt;=3),"Loyal Customers",AND(E764&lt;=2,F764&gt;=3),"At Risk",AND(E764&lt;=2,F764&lt;=2,G764&lt;=2),"Lost",AND(E764&gt;=4,F764&lt;=2),"New/Promising",TRUE,"Needs Attention")</f>
        <v>Lost</v>
      </c>
      <c r="I764" s="3" t="str">
        <f t="shared" si="15"/>
        <v>Churned</v>
      </c>
      <c r="J764" s="3" t="str">
        <f>_xlfn.XLOOKUP(A764,'Country_Lookup'!$D:$D,'Country_Lookup'!$E:$E)</f>
        <v>United Kingdom</v>
      </c>
    </row>
    <row r="765" spans="1:10" x14ac:dyDescent="0.3">
      <c r="A765">
        <v>13113</v>
      </c>
      <c r="B765">
        <v>0</v>
      </c>
      <c r="C765">
        <v>37</v>
      </c>
      <c r="D765">
        <v>18625.730000000185</v>
      </c>
      <c r="E765" cm="1">
        <f t="array" ref="E765">_xlfn.IFS(B765&lt;=PERCENTILE($B$3:$B$5882,0.2),5,B765&lt;=PERCENTILE($B$3:$B$5882,0.4),4,B765&lt;=PERCENTILE($B$3:$B$5882,0.6),3,B765&lt;=PERCENTILE($B$3:$B$5882,0.8),2,TRUE,1)</f>
        <v>5</v>
      </c>
      <c r="F765" cm="1">
        <f t="array" ref="F765">_xlfn.IFS(C765&lt;=PERCENTILE($C$3:$C$5882,0.2),1,C765&lt;=PERCENTILE($C$3:$C$5882,0.4),2,C765&lt;=PERCENTILE($C$3:$C$5882,0.6),3,C765&lt;=PERCENTILE($C$3:$C$5882,0.8),4,TRUE,5)</f>
        <v>5</v>
      </c>
      <c r="G765" cm="1">
        <f t="array" ref="G765">_xlfn.IFS(D765&lt;=PERCENTILE($D$3:$D$5882,0.2),1,D765&lt;=PERCENTILE($D$3:$D$5882,0.4),2,D765&lt;=PERCENTILE($D$3:$D$5882,0.6),3,D765&lt;=PERCENTILE($D$3:$D$5882,0.8),4,TRUE,5)</f>
        <v>5</v>
      </c>
      <c r="H765" s="3" t="str" cm="1">
        <f t="array" ref="H765">_xlfn.IFS(AND(E765&gt;=4,F765&gt;=4,G765&gt;=4),"Champions",AND(E765&gt;=3,F765&gt;=3,G765&gt;=3),"Loyal Customers",AND(E765&lt;=2,F765&gt;=3),"At Risk",AND(E765&lt;=2,F765&lt;=2,G765&lt;=2),"Lost",AND(E765&gt;=4,F765&lt;=2),"New/Promising",TRUE,"Needs Attention")</f>
        <v>Champions</v>
      </c>
      <c r="I765" s="3" t="str">
        <f t="shared" si="15"/>
        <v>Active</v>
      </c>
      <c r="J765" s="3" t="str">
        <f>_xlfn.XLOOKUP(A765,'Country_Lookup'!$D:$D,'Country_Lookup'!$E:$E)</f>
        <v>United Kingdom</v>
      </c>
    </row>
    <row r="766" spans="1:10" x14ac:dyDescent="0.3">
      <c r="A766">
        <v>13114</v>
      </c>
      <c r="B766">
        <v>730</v>
      </c>
      <c r="C766">
        <v>1</v>
      </c>
      <c r="D766">
        <v>234.38000000000008</v>
      </c>
      <c r="E766" cm="1">
        <f t="array" ref="E766">_xlfn.IFS(B766&lt;=PERCENTILE($B$3:$B$5882,0.2),5,B766&lt;=PERCENTILE($B$3:$B$5882,0.4),4,B766&lt;=PERCENTILE($B$3:$B$5882,0.6),3,B766&lt;=PERCENTILE($B$3:$B$5882,0.8),2,TRUE,1)</f>
        <v>1</v>
      </c>
      <c r="F766" cm="1">
        <f t="array" ref="F766">_xlfn.IFS(C766&lt;=PERCENTILE($C$3:$C$5882,0.2),1,C766&lt;=PERCENTILE($C$3:$C$5882,0.4),2,C766&lt;=PERCENTILE($C$3:$C$5882,0.6),3,C766&lt;=PERCENTILE($C$3:$C$5882,0.8),4,TRUE,5)</f>
        <v>1</v>
      </c>
      <c r="G766" cm="1">
        <f t="array" ref="G766">_xlfn.IFS(D766&lt;=PERCENTILE($D$3:$D$5882,0.2),1,D766&lt;=PERCENTILE($D$3:$D$5882,0.4),2,D766&lt;=PERCENTILE($D$3:$D$5882,0.6),3,D766&lt;=PERCENTILE($D$3:$D$5882,0.8),4,TRUE,5)</f>
        <v>1</v>
      </c>
      <c r="H766" s="3" t="str" cm="1">
        <f t="array" ref="H766">_xlfn.IFS(AND(E766&gt;=4,F766&gt;=4,G766&gt;=4),"Champions",AND(E766&gt;=3,F766&gt;=3,G766&gt;=3),"Loyal Customers",AND(E766&lt;=2,F766&gt;=3),"At Risk",AND(E766&lt;=2,F766&lt;=2,G766&lt;=2),"Lost",AND(E766&gt;=4,F766&lt;=2),"New/Promising",TRUE,"Needs Attention")</f>
        <v>Lost</v>
      </c>
      <c r="I766" s="3" t="str">
        <f t="shared" si="15"/>
        <v>Churned</v>
      </c>
      <c r="J766" s="3" t="str">
        <f>_xlfn.XLOOKUP(A766,'Country_Lookup'!$D:$D,'Country_Lookup'!$E:$E)</f>
        <v>United Kingdom</v>
      </c>
    </row>
    <row r="767" spans="1:10" x14ac:dyDescent="0.3">
      <c r="A767">
        <v>13115</v>
      </c>
      <c r="B767">
        <v>11</v>
      </c>
      <c r="C767">
        <v>10</v>
      </c>
      <c r="D767">
        <v>5494.6999999999707</v>
      </c>
      <c r="E767" cm="1">
        <f t="array" ref="E767">_xlfn.IFS(B767&lt;=PERCENTILE($B$3:$B$5882,0.2),5,B767&lt;=PERCENTILE($B$3:$B$5882,0.4),4,B767&lt;=PERCENTILE($B$3:$B$5882,0.6),3,B767&lt;=PERCENTILE($B$3:$B$5882,0.8),2,TRUE,1)</f>
        <v>5</v>
      </c>
      <c r="F767" cm="1">
        <f t="array" ref="F767">_xlfn.IFS(C767&lt;=PERCENTILE($C$3:$C$5882,0.2),1,C767&lt;=PERCENTILE($C$3:$C$5882,0.4),2,C767&lt;=PERCENTILE($C$3:$C$5882,0.6),3,C767&lt;=PERCENTILE($C$3:$C$5882,0.8),4,TRUE,5)</f>
        <v>5</v>
      </c>
      <c r="G767" cm="1">
        <f t="array" ref="G767">_xlfn.IFS(D767&lt;=PERCENTILE($D$3:$D$5882,0.2),1,D767&lt;=PERCENTILE($D$3:$D$5882,0.4),2,D767&lt;=PERCENTILE($D$3:$D$5882,0.6),3,D767&lt;=PERCENTILE($D$3:$D$5882,0.8),4,TRUE,5)</f>
        <v>5</v>
      </c>
      <c r="H767" s="3" t="str" cm="1">
        <f t="array" ref="H767">_xlfn.IFS(AND(E767&gt;=4,F767&gt;=4,G767&gt;=4),"Champions",AND(E767&gt;=3,F767&gt;=3,G767&gt;=3),"Loyal Customers",AND(E767&lt;=2,F767&gt;=3),"At Risk",AND(E767&lt;=2,F767&lt;=2,G767&lt;=2),"Lost",AND(E767&gt;=4,F767&lt;=2),"New/Promising",TRUE,"Needs Attention")</f>
        <v>Champions</v>
      </c>
      <c r="I767" s="3" t="str">
        <f t="shared" si="15"/>
        <v>Active</v>
      </c>
      <c r="J767" s="3" t="str">
        <f>_xlfn.XLOOKUP(A767,'Country_Lookup'!$D:$D,'Country_Lookup'!$E:$E)</f>
        <v>United Kingdom</v>
      </c>
    </row>
    <row r="768" spans="1:10" x14ac:dyDescent="0.3">
      <c r="A768">
        <v>13116</v>
      </c>
      <c r="B768">
        <v>138</v>
      </c>
      <c r="C768">
        <v>1</v>
      </c>
      <c r="D768">
        <v>501.13999999999993</v>
      </c>
      <c r="E768" cm="1">
        <f t="array" ref="E768">_xlfn.IFS(B768&lt;=PERCENTILE($B$3:$B$5882,0.2),5,B768&lt;=PERCENTILE($B$3:$B$5882,0.4),4,B768&lt;=PERCENTILE($B$3:$B$5882,0.6),3,B768&lt;=PERCENTILE($B$3:$B$5882,0.8),2,TRUE,1)</f>
        <v>3</v>
      </c>
      <c r="F768" cm="1">
        <f t="array" ref="F768">_xlfn.IFS(C768&lt;=PERCENTILE($C$3:$C$5882,0.2),1,C768&lt;=PERCENTILE($C$3:$C$5882,0.4),2,C768&lt;=PERCENTILE($C$3:$C$5882,0.6),3,C768&lt;=PERCENTILE($C$3:$C$5882,0.8),4,TRUE,5)</f>
        <v>1</v>
      </c>
      <c r="G768" cm="1">
        <f t="array" ref="G768">_xlfn.IFS(D768&lt;=PERCENTILE($D$3:$D$5882,0.2),1,D768&lt;=PERCENTILE($D$3:$D$5882,0.4),2,D768&lt;=PERCENTILE($D$3:$D$5882,0.6),3,D768&lt;=PERCENTILE($D$3:$D$5882,0.8),4,TRUE,5)</f>
        <v>2</v>
      </c>
      <c r="H768" s="3" t="str" cm="1">
        <f t="array" ref="H768">_xlfn.IFS(AND(E768&gt;=4,F768&gt;=4,G768&gt;=4),"Champions",AND(E768&gt;=3,F768&gt;=3,G768&gt;=3),"Loyal Customers",AND(E768&lt;=2,F768&gt;=3),"At Risk",AND(E768&lt;=2,F768&lt;=2,G768&lt;=2),"Lost",AND(E768&gt;=4,F768&lt;=2),"New/Promising",TRUE,"Needs Attention")</f>
        <v>Needs Attention</v>
      </c>
      <c r="I768" s="3" t="str">
        <f t="shared" si="15"/>
        <v>Churned</v>
      </c>
      <c r="J768" s="3" t="str">
        <f>_xlfn.XLOOKUP(A768,'Country_Lookup'!$D:$D,'Country_Lookup'!$E:$E)</f>
        <v>United Kingdom</v>
      </c>
    </row>
    <row r="769" spans="1:10" x14ac:dyDescent="0.3">
      <c r="A769">
        <v>13117</v>
      </c>
      <c r="B769">
        <v>21</v>
      </c>
      <c r="C769">
        <v>18</v>
      </c>
      <c r="D769">
        <v>2643.8099999999981</v>
      </c>
      <c r="E769" cm="1">
        <f t="array" ref="E769">_xlfn.IFS(B769&lt;=PERCENTILE($B$3:$B$5882,0.2),5,B769&lt;=PERCENTILE($B$3:$B$5882,0.4),4,B769&lt;=PERCENTILE($B$3:$B$5882,0.6),3,B769&lt;=PERCENTILE($B$3:$B$5882,0.8),2,TRUE,1)</f>
        <v>4</v>
      </c>
      <c r="F769" cm="1">
        <f t="array" ref="F769">_xlfn.IFS(C769&lt;=PERCENTILE($C$3:$C$5882,0.2),1,C769&lt;=PERCENTILE($C$3:$C$5882,0.4),2,C769&lt;=PERCENTILE($C$3:$C$5882,0.6),3,C769&lt;=PERCENTILE($C$3:$C$5882,0.8),4,TRUE,5)</f>
        <v>5</v>
      </c>
      <c r="G769" cm="1">
        <f t="array" ref="G769">_xlfn.IFS(D769&lt;=PERCENTILE($D$3:$D$5882,0.2),1,D769&lt;=PERCENTILE($D$3:$D$5882,0.4),2,D769&lt;=PERCENTILE($D$3:$D$5882,0.6),3,D769&lt;=PERCENTILE($D$3:$D$5882,0.8),4,TRUE,5)</f>
        <v>4</v>
      </c>
      <c r="H769" s="3" t="str" cm="1">
        <f t="array" ref="H769">_xlfn.IFS(AND(E769&gt;=4,F769&gt;=4,G769&gt;=4),"Champions",AND(E769&gt;=3,F769&gt;=3,G769&gt;=3),"Loyal Customers",AND(E769&lt;=2,F769&gt;=3),"At Risk",AND(E769&lt;=2,F769&lt;=2,G769&lt;=2),"Lost",AND(E769&gt;=4,F769&lt;=2),"New/Promising",TRUE,"Needs Attention")</f>
        <v>Champions</v>
      </c>
      <c r="I769" s="3" t="str">
        <f t="shared" si="15"/>
        <v>Active</v>
      </c>
      <c r="J769" s="3" t="str">
        <f>_xlfn.XLOOKUP(A769,'Country_Lookup'!$D:$D,'Country_Lookup'!$E:$E)</f>
        <v>United Kingdom</v>
      </c>
    </row>
    <row r="770" spans="1:10" x14ac:dyDescent="0.3">
      <c r="A770">
        <v>13118</v>
      </c>
      <c r="B770">
        <v>19</v>
      </c>
      <c r="C770">
        <v>9</v>
      </c>
      <c r="D770">
        <v>2415.4099999999953</v>
      </c>
      <c r="E770" cm="1">
        <f t="array" ref="E770">_xlfn.IFS(B770&lt;=PERCENTILE($B$3:$B$5882,0.2),5,B770&lt;=PERCENTILE($B$3:$B$5882,0.4),4,B770&lt;=PERCENTILE($B$3:$B$5882,0.6),3,B770&lt;=PERCENTILE($B$3:$B$5882,0.8),2,TRUE,1)</f>
        <v>5</v>
      </c>
      <c r="F770" cm="1">
        <f t="array" ref="F770">_xlfn.IFS(C770&lt;=PERCENTILE($C$3:$C$5882,0.2),1,C770&lt;=PERCENTILE($C$3:$C$5882,0.4),2,C770&lt;=PERCENTILE($C$3:$C$5882,0.6),3,C770&lt;=PERCENTILE($C$3:$C$5882,0.8),4,TRUE,5)</f>
        <v>5</v>
      </c>
      <c r="G770" cm="1">
        <f t="array" ref="G770">_xlfn.IFS(D770&lt;=PERCENTILE($D$3:$D$5882,0.2),1,D770&lt;=PERCENTILE($D$3:$D$5882,0.4),2,D770&lt;=PERCENTILE($D$3:$D$5882,0.6),3,D770&lt;=PERCENTILE($D$3:$D$5882,0.8),4,TRUE,5)</f>
        <v>4</v>
      </c>
      <c r="H770" s="3" t="str" cm="1">
        <f t="array" ref="H770">_xlfn.IFS(AND(E770&gt;=4,F770&gt;=4,G770&gt;=4),"Champions",AND(E770&gt;=3,F770&gt;=3,G770&gt;=3),"Loyal Customers",AND(E770&lt;=2,F770&gt;=3),"At Risk",AND(E770&lt;=2,F770&lt;=2,G770&lt;=2),"Lost",AND(E770&gt;=4,F770&lt;=2),"New/Promising",TRUE,"Needs Attention")</f>
        <v>Champions</v>
      </c>
      <c r="I770" s="3" t="str">
        <f t="shared" si="15"/>
        <v>Active</v>
      </c>
      <c r="J770" s="3" t="str">
        <f>_xlfn.XLOOKUP(A770,'Country_Lookup'!$D:$D,'Country_Lookup'!$E:$E)</f>
        <v>United Kingdom</v>
      </c>
    </row>
    <row r="771" spans="1:10" x14ac:dyDescent="0.3">
      <c r="A771">
        <v>13119</v>
      </c>
      <c r="B771">
        <v>668</v>
      </c>
      <c r="C771">
        <v>1</v>
      </c>
      <c r="D771">
        <v>134.90000000000006</v>
      </c>
      <c r="E771" cm="1">
        <f t="array" ref="E771">_xlfn.IFS(B771&lt;=PERCENTILE($B$3:$B$5882,0.2),5,B771&lt;=PERCENTILE($B$3:$B$5882,0.4),4,B771&lt;=PERCENTILE($B$3:$B$5882,0.6),3,B771&lt;=PERCENTILE($B$3:$B$5882,0.8),2,TRUE,1)</f>
        <v>1</v>
      </c>
      <c r="F771" cm="1">
        <f t="array" ref="F771">_xlfn.IFS(C771&lt;=PERCENTILE($C$3:$C$5882,0.2),1,C771&lt;=PERCENTILE($C$3:$C$5882,0.4),2,C771&lt;=PERCENTILE($C$3:$C$5882,0.6),3,C771&lt;=PERCENTILE($C$3:$C$5882,0.8),4,TRUE,5)</f>
        <v>1</v>
      </c>
      <c r="G771" cm="1">
        <f t="array" ref="G771">_xlfn.IFS(D771&lt;=PERCENTILE($D$3:$D$5882,0.2),1,D771&lt;=PERCENTILE($D$3:$D$5882,0.4),2,D771&lt;=PERCENTILE($D$3:$D$5882,0.6),3,D771&lt;=PERCENTILE($D$3:$D$5882,0.8),4,TRUE,5)</f>
        <v>1</v>
      </c>
      <c r="H771" s="3" t="str" cm="1">
        <f t="array" ref="H771">_xlfn.IFS(AND(E771&gt;=4,F771&gt;=4,G771&gt;=4),"Champions",AND(E771&gt;=3,F771&gt;=3,G771&gt;=3),"Loyal Customers",AND(E771&lt;=2,F771&gt;=3),"At Risk",AND(E771&lt;=2,F771&lt;=2,G771&lt;=2),"Lost",AND(E771&gt;=4,F771&lt;=2),"New/Promising",TRUE,"Needs Attention")</f>
        <v>Lost</v>
      </c>
      <c r="I771" s="3" t="str">
        <f t="shared" ref="I771:I834" si="16">IF(B771&gt;90,"Churned","Active")</f>
        <v>Churned</v>
      </c>
      <c r="J771" s="3" t="str">
        <f>_xlfn.XLOOKUP(A771,'Country_Lookup'!$D:$D,'Country_Lookup'!$E:$E)</f>
        <v>United Kingdom</v>
      </c>
    </row>
    <row r="772" spans="1:10" x14ac:dyDescent="0.3">
      <c r="A772">
        <v>13120</v>
      </c>
      <c r="B772">
        <v>238</v>
      </c>
      <c r="C772">
        <v>1</v>
      </c>
      <c r="D772">
        <v>30.599999999999998</v>
      </c>
      <c r="E772" cm="1">
        <f t="array" ref="E772">_xlfn.IFS(B772&lt;=PERCENTILE($B$3:$B$5882,0.2),5,B772&lt;=PERCENTILE($B$3:$B$5882,0.4),4,B772&lt;=PERCENTILE($B$3:$B$5882,0.6),3,B772&lt;=PERCENTILE($B$3:$B$5882,0.8),2,TRUE,1)</f>
        <v>2</v>
      </c>
      <c r="F772" cm="1">
        <f t="array" ref="F772">_xlfn.IFS(C772&lt;=PERCENTILE($C$3:$C$5882,0.2),1,C772&lt;=PERCENTILE($C$3:$C$5882,0.4),2,C772&lt;=PERCENTILE($C$3:$C$5882,0.6),3,C772&lt;=PERCENTILE($C$3:$C$5882,0.8),4,TRUE,5)</f>
        <v>1</v>
      </c>
      <c r="G772" cm="1">
        <f t="array" ref="G772">_xlfn.IFS(D772&lt;=PERCENTILE($D$3:$D$5882,0.2),1,D772&lt;=PERCENTILE($D$3:$D$5882,0.4),2,D772&lt;=PERCENTILE($D$3:$D$5882,0.6),3,D772&lt;=PERCENTILE($D$3:$D$5882,0.8),4,TRUE,5)</f>
        <v>1</v>
      </c>
      <c r="H772" s="3" t="str" cm="1">
        <f t="array" ref="H772">_xlfn.IFS(AND(E772&gt;=4,F772&gt;=4,G772&gt;=4),"Champions",AND(E772&gt;=3,F772&gt;=3,G772&gt;=3),"Loyal Customers",AND(E772&lt;=2,F772&gt;=3),"At Risk",AND(E772&lt;=2,F772&lt;=2,G772&lt;=2),"Lost",AND(E772&gt;=4,F772&lt;=2),"New/Promising",TRUE,"Needs Attention")</f>
        <v>Lost</v>
      </c>
      <c r="I772" s="3" t="str">
        <f t="shared" si="16"/>
        <v>Churned</v>
      </c>
      <c r="J772" s="3" t="str">
        <f>_xlfn.XLOOKUP(A772,'Country_Lookup'!$D:$D,'Country_Lookup'!$E:$E)</f>
        <v>United Kingdom</v>
      </c>
    </row>
    <row r="773" spans="1:10" x14ac:dyDescent="0.3">
      <c r="A773">
        <v>13121</v>
      </c>
      <c r="B773">
        <v>269</v>
      </c>
      <c r="C773">
        <v>1</v>
      </c>
      <c r="D773">
        <v>283.72999999999973</v>
      </c>
      <c r="E773" cm="1">
        <f t="array" ref="E773">_xlfn.IFS(B773&lt;=PERCENTILE($B$3:$B$5882,0.2),5,B773&lt;=PERCENTILE($B$3:$B$5882,0.4),4,B773&lt;=PERCENTILE($B$3:$B$5882,0.6),3,B773&lt;=PERCENTILE($B$3:$B$5882,0.8),2,TRUE,1)</f>
        <v>2</v>
      </c>
      <c r="F773" cm="1">
        <f t="array" ref="F773">_xlfn.IFS(C773&lt;=PERCENTILE($C$3:$C$5882,0.2),1,C773&lt;=PERCENTILE($C$3:$C$5882,0.4),2,C773&lt;=PERCENTILE($C$3:$C$5882,0.6),3,C773&lt;=PERCENTILE($C$3:$C$5882,0.8),4,TRUE,5)</f>
        <v>1</v>
      </c>
      <c r="G773" cm="1">
        <f t="array" ref="G773">_xlfn.IFS(D773&lt;=PERCENTILE($D$3:$D$5882,0.2),1,D773&lt;=PERCENTILE($D$3:$D$5882,0.4),2,D773&lt;=PERCENTILE($D$3:$D$5882,0.6),3,D773&lt;=PERCENTILE($D$3:$D$5882,0.8),4,TRUE,5)</f>
        <v>1</v>
      </c>
      <c r="H773" s="3" t="str" cm="1">
        <f t="array" ref="H773">_xlfn.IFS(AND(E773&gt;=4,F773&gt;=4,G773&gt;=4),"Champions",AND(E773&gt;=3,F773&gt;=3,G773&gt;=3),"Loyal Customers",AND(E773&lt;=2,F773&gt;=3),"At Risk",AND(E773&lt;=2,F773&lt;=2,G773&lt;=2),"Lost",AND(E773&gt;=4,F773&lt;=2),"New/Promising",TRUE,"Needs Attention")</f>
        <v>Lost</v>
      </c>
      <c r="I773" s="3" t="str">
        <f t="shared" si="16"/>
        <v>Churned</v>
      </c>
      <c r="J773" s="3" t="str">
        <f>_xlfn.XLOOKUP(A773,'Country_Lookup'!$D:$D,'Country_Lookup'!$E:$E)</f>
        <v>United Kingdom</v>
      </c>
    </row>
    <row r="774" spans="1:10" x14ac:dyDescent="0.3">
      <c r="A774">
        <v>13122</v>
      </c>
      <c r="B774">
        <v>94</v>
      </c>
      <c r="C774">
        <v>2</v>
      </c>
      <c r="D774">
        <v>922.38999999999953</v>
      </c>
      <c r="E774" cm="1">
        <f t="array" ref="E774">_xlfn.IFS(B774&lt;=PERCENTILE($B$3:$B$5882,0.2),5,B774&lt;=PERCENTILE($B$3:$B$5882,0.4),4,B774&lt;=PERCENTILE($B$3:$B$5882,0.6),3,B774&lt;=PERCENTILE($B$3:$B$5882,0.8),2,TRUE,1)</f>
        <v>3</v>
      </c>
      <c r="F774" cm="1">
        <f t="array" ref="F774">_xlfn.IFS(C774&lt;=PERCENTILE($C$3:$C$5882,0.2),1,C774&lt;=PERCENTILE($C$3:$C$5882,0.4),2,C774&lt;=PERCENTILE($C$3:$C$5882,0.6),3,C774&lt;=PERCENTILE($C$3:$C$5882,0.8),4,TRUE,5)</f>
        <v>2</v>
      </c>
      <c r="G774" cm="1">
        <f t="array" ref="G774">_xlfn.IFS(D774&lt;=PERCENTILE($D$3:$D$5882,0.2),1,D774&lt;=PERCENTILE($D$3:$D$5882,0.4),2,D774&lt;=PERCENTILE($D$3:$D$5882,0.6),3,D774&lt;=PERCENTILE($D$3:$D$5882,0.8),4,TRUE,5)</f>
        <v>3</v>
      </c>
      <c r="H774" s="3" t="str" cm="1">
        <f t="array" ref="H774">_xlfn.IFS(AND(E774&gt;=4,F774&gt;=4,G774&gt;=4),"Champions",AND(E774&gt;=3,F774&gt;=3,G774&gt;=3),"Loyal Customers",AND(E774&lt;=2,F774&gt;=3),"At Risk",AND(E774&lt;=2,F774&lt;=2,G774&lt;=2),"Lost",AND(E774&gt;=4,F774&lt;=2),"New/Promising",TRUE,"Needs Attention")</f>
        <v>Needs Attention</v>
      </c>
      <c r="I774" s="3" t="str">
        <f t="shared" si="16"/>
        <v>Churned</v>
      </c>
      <c r="J774" s="3" t="str">
        <f>_xlfn.XLOOKUP(A774,'Country_Lookup'!$D:$D,'Country_Lookup'!$E:$E)</f>
        <v>United Kingdom</v>
      </c>
    </row>
    <row r="775" spans="1:10" x14ac:dyDescent="0.3">
      <c r="A775">
        <v>13123</v>
      </c>
      <c r="B775">
        <v>472</v>
      </c>
      <c r="C775">
        <v>2</v>
      </c>
      <c r="D775">
        <v>506.75000000000006</v>
      </c>
      <c r="E775" cm="1">
        <f t="array" ref="E775">_xlfn.IFS(B775&lt;=PERCENTILE($B$3:$B$5882,0.2),5,B775&lt;=PERCENTILE($B$3:$B$5882,0.4),4,B775&lt;=PERCENTILE($B$3:$B$5882,0.6),3,B775&lt;=PERCENTILE($B$3:$B$5882,0.8),2,TRUE,1)</f>
        <v>1</v>
      </c>
      <c r="F775" cm="1">
        <f t="array" ref="F775">_xlfn.IFS(C775&lt;=PERCENTILE($C$3:$C$5882,0.2),1,C775&lt;=PERCENTILE($C$3:$C$5882,0.4),2,C775&lt;=PERCENTILE($C$3:$C$5882,0.6),3,C775&lt;=PERCENTILE($C$3:$C$5882,0.8),4,TRUE,5)</f>
        <v>2</v>
      </c>
      <c r="G775" cm="1">
        <f t="array" ref="G775">_xlfn.IFS(D775&lt;=PERCENTILE($D$3:$D$5882,0.2),1,D775&lt;=PERCENTILE($D$3:$D$5882,0.4),2,D775&lt;=PERCENTILE($D$3:$D$5882,0.6),3,D775&lt;=PERCENTILE($D$3:$D$5882,0.8),4,TRUE,5)</f>
        <v>2</v>
      </c>
      <c r="H775" s="3" t="str" cm="1">
        <f t="array" ref="H775">_xlfn.IFS(AND(E775&gt;=4,F775&gt;=4,G775&gt;=4),"Champions",AND(E775&gt;=3,F775&gt;=3,G775&gt;=3),"Loyal Customers",AND(E775&lt;=2,F775&gt;=3),"At Risk",AND(E775&lt;=2,F775&lt;=2,G775&lt;=2),"Lost",AND(E775&gt;=4,F775&lt;=2),"New/Promising",TRUE,"Needs Attention")</f>
        <v>Lost</v>
      </c>
      <c r="I775" s="3" t="str">
        <f t="shared" si="16"/>
        <v>Churned</v>
      </c>
      <c r="J775" s="3" t="str">
        <f>_xlfn.XLOOKUP(A775,'Country_Lookup'!$D:$D,'Country_Lookup'!$E:$E)</f>
        <v>United Kingdom</v>
      </c>
    </row>
    <row r="776" spans="1:10" x14ac:dyDescent="0.3">
      <c r="A776">
        <v>13124</v>
      </c>
      <c r="B776">
        <v>89</v>
      </c>
      <c r="C776">
        <v>4</v>
      </c>
      <c r="D776">
        <v>4782.4499999999734</v>
      </c>
      <c r="E776" cm="1">
        <f t="array" ref="E776">_xlfn.IFS(B776&lt;=PERCENTILE($B$3:$B$5882,0.2),5,B776&lt;=PERCENTILE($B$3:$B$5882,0.4),4,B776&lt;=PERCENTILE($B$3:$B$5882,0.6),3,B776&lt;=PERCENTILE($B$3:$B$5882,0.8),2,TRUE,1)</f>
        <v>3</v>
      </c>
      <c r="F776" cm="1">
        <f t="array" ref="F776">_xlfn.IFS(C776&lt;=PERCENTILE($C$3:$C$5882,0.2),1,C776&lt;=PERCENTILE($C$3:$C$5882,0.4),2,C776&lt;=PERCENTILE($C$3:$C$5882,0.6),3,C776&lt;=PERCENTILE($C$3:$C$5882,0.8),4,TRUE,5)</f>
        <v>3</v>
      </c>
      <c r="G776" cm="1">
        <f t="array" ref="G776">_xlfn.IFS(D776&lt;=PERCENTILE($D$3:$D$5882,0.2),1,D776&lt;=PERCENTILE($D$3:$D$5882,0.4),2,D776&lt;=PERCENTILE($D$3:$D$5882,0.6),3,D776&lt;=PERCENTILE($D$3:$D$5882,0.8),4,TRUE,5)</f>
        <v>5</v>
      </c>
      <c r="H776" s="3" t="str" cm="1">
        <f t="array" ref="H776">_xlfn.IFS(AND(E776&gt;=4,F776&gt;=4,G776&gt;=4),"Champions",AND(E776&gt;=3,F776&gt;=3,G776&gt;=3),"Loyal Customers",AND(E776&lt;=2,F776&gt;=3),"At Risk",AND(E776&lt;=2,F776&lt;=2,G776&lt;=2),"Lost",AND(E776&gt;=4,F776&lt;=2),"New/Promising",TRUE,"Needs Attention")</f>
        <v>Loyal Customers</v>
      </c>
      <c r="I776" s="3" t="str">
        <f t="shared" si="16"/>
        <v>Active</v>
      </c>
      <c r="J776" s="3" t="str">
        <f>_xlfn.XLOOKUP(A776,'Country_Lookup'!$D:$D,'Country_Lookup'!$E:$E)</f>
        <v>United Kingdom</v>
      </c>
    </row>
    <row r="777" spans="1:10" x14ac:dyDescent="0.3">
      <c r="A777">
        <v>13125</v>
      </c>
      <c r="B777">
        <v>523</v>
      </c>
      <c r="C777">
        <v>1</v>
      </c>
      <c r="D777">
        <v>158.57000000000005</v>
      </c>
      <c r="E777" cm="1">
        <f t="array" ref="E777">_xlfn.IFS(B777&lt;=PERCENTILE($B$3:$B$5882,0.2),5,B777&lt;=PERCENTILE($B$3:$B$5882,0.4),4,B777&lt;=PERCENTILE($B$3:$B$5882,0.6),3,B777&lt;=PERCENTILE($B$3:$B$5882,0.8),2,TRUE,1)</f>
        <v>1</v>
      </c>
      <c r="F777" cm="1">
        <f t="array" ref="F777">_xlfn.IFS(C777&lt;=PERCENTILE($C$3:$C$5882,0.2),1,C777&lt;=PERCENTILE($C$3:$C$5882,0.4),2,C777&lt;=PERCENTILE($C$3:$C$5882,0.6),3,C777&lt;=PERCENTILE($C$3:$C$5882,0.8),4,TRUE,5)</f>
        <v>1</v>
      </c>
      <c r="G777" cm="1">
        <f t="array" ref="G777">_xlfn.IFS(D777&lt;=PERCENTILE($D$3:$D$5882,0.2),1,D777&lt;=PERCENTILE($D$3:$D$5882,0.4),2,D777&lt;=PERCENTILE($D$3:$D$5882,0.6),3,D777&lt;=PERCENTILE($D$3:$D$5882,0.8),4,TRUE,5)</f>
        <v>1</v>
      </c>
      <c r="H777" s="3" t="str" cm="1">
        <f t="array" ref="H777">_xlfn.IFS(AND(E777&gt;=4,F777&gt;=4,G777&gt;=4),"Champions",AND(E777&gt;=3,F777&gt;=3,G777&gt;=3),"Loyal Customers",AND(E777&lt;=2,F777&gt;=3),"At Risk",AND(E777&lt;=2,F777&lt;=2,G777&lt;=2),"Lost",AND(E777&gt;=4,F777&lt;=2),"New/Promising",TRUE,"Needs Attention")</f>
        <v>Lost</v>
      </c>
      <c r="I777" s="3" t="str">
        <f t="shared" si="16"/>
        <v>Churned</v>
      </c>
      <c r="J777" s="3" t="str">
        <f>_xlfn.XLOOKUP(A777,'Country_Lookup'!$D:$D,'Country_Lookup'!$E:$E)</f>
        <v>United Kingdom</v>
      </c>
    </row>
    <row r="778" spans="1:10" x14ac:dyDescent="0.3">
      <c r="A778">
        <v>13126</v>
      </c>
      <c r="B778">
        <v>4</v>
      </c>
      <c r="C778">
        <v>13</v>
      </c>
      <c r="D778">
        <v>3998.2499999999995</v>
      </c>
      <c r="E778" cm="1">
        <f t="array" ref="E778">_xlfn.IFS(B778&lt;=PERCENTILE($B$3:$B$5882,0.2),5,B778&lt;=PERCENTILE($B$3:$B$5882,0.4),4,B778&lt;=PERCENTILE($B$3:$B$5882,0.6),3,B778&lt;=PERCENTILE($B$3:$B$5882,0.8),2,TRUE,1)</f>
        <v>5</v>
      </c>
      <c r="F778" cm="1">
        <f t="array" ref="F778">_xlfn.IFS(C778&lt;=PERCENTILE($C$3:$C$5882,0.2),1,C778&lt;=PERCENTILE($C$3:$C$5882,0.4),2,C778&lt;=PERCENTILE($C$3:$C$5882,0.6),3,C778&lt;=PERCENTILE($C$3:$C$5882,0.8),4,TRUE,5)</f>
        <v>5</v>
      </c>
      <c r="G778" cm="1">
        <f t="array" ref="G778">_xlfn.IFS(D778&lt;=PERCENTILE($D$3:$D$5882,0.2),1,D778&lt;=PERCENTILE($D$3:$D$5882,0.4),2,D778&lt;=PERCENTILE($D$3:$D$5882,0.6),3,D778&lt;=PERCENTILE($D$3:$D$5882,0.8),4,TRUE,5)</f>
        <v>5</v>
      </c>
      <c r="H778" s="3" t="str" cm="1">
        <f t="array" ref="H778">_xlfn.IFS(AND(E778&gt;=4,F778&gt;=4,G778&gt;=4),"Champions",AND(E778&gt;=3,F778&gt;=3,G778&gt;=3),"Loyal Customers",AND(E778&lt;=2,F778&gt;=3),"At Risk",AND(E778&lt;=2,F778&lt;=2,G778&lt;=2),"Lost",AND(E778&gt;=4,F778&lt;=2),"New/Promising",TRUE,"Needs Attention")</f>
        <v>Champions</v>
      </c>
      <c r="I778" s="3" t="str">
        <f t="shared" si="16"/>
        <v>Active</v>
      </c>
      <c r="J778" s="3" t="str">
        <f>_xlfn.XLOOKUP(A778,'Country_Lookup'!$D:$D,'Country_Lookup'!$E:$E)</f>
        <v>United Kingdom</v>
      </c>
    </row>
    <row r="779" spans="1:10" x14ac:dyDescent="0.3">
      <c r="A779">
        <v>13127</v>
      </c>
      <c r="B779">
        <v>77</v>
      </c>
      <c r="C779">
        <v>1</v>
      </c>
      <c r="D779">
        <v>259.17</v>
      </c>
      <c r="E779" cm="1">
        <f t="array" ref="E779">_xlfn.IFS(B779&lt;=PERCENTILE($B$3:$B$5882,0.2),5,B779&lt;=PERCENTILE($B$3:$B$5882,0.4),4,B779&lt;=PERCENTILE($B$3:$B$5882,0.6),3,B779&lt;=PERCENTILE($B$3:$B$5882,0.8),2,TRUE,1)</f>
        <v>3</v>
      </c>
      <c r="F779" cm="1">
        <f t="array" ref="F779">_xlfn.IFS(C779&lt;=PERCENTILE($C$3:$C$5882,0.2),1,C779&lt;=PERCENTILE($C$3:$C$5882,0.4),2,C779&lt;=PERCENTILE($C$3:$C$5882,0.6),3,C779&lt;=PERCENTILE($C$3:$C$5882,0.8),4,TRUE,5)</f>
        <v>1</v>
      </c>
      <c r="G779" cm="1">
        <f t="array" ref="G779">_xlfn.IFS(D779&lt;=PERCENTILE($D$3:$D$5882,0.2),1,D779&lt;=PERCENTILE($D$3:$D$5882,0.4),2,D779&lt;=PERCENTILE($D$3:$D$5882,0.6),3,D779&lt;=PERCENTILE($D$3:$D$5882,0.8),4,TRUE,5)</f>
        <v>1</v>
      </c>
      <c r="H779" s="3" t="str" cm="1">
        <f t="array" ref="H779">_xlfn.IFS(AND(E779&gt;=4,F779&gt;=4,G779&gt;=4),"Champions",AND(E779&gt;=3,F779&gt;=3,G779&gt;=3),"Loyal Customers",AND(E779&lt;=2,F779&gt;=3),"At Risk",AND(E779&lt;=2,F779&lt;=2,G779&lt;=2),"Lost",AND(E779&gt;=4,F779&lt;=2),"New/Promising",TRUE,"Needs Attention")</f>
        <v>Needs Attention</v>
      </c>
      <c r="I779" s="3" t="str">
        <f t="shared" si="16"/>
        <v>Active</v>
      </c>
      <c r="J779" s="3" t="str">
        <f>_xlfn.XLOOKUP(A779,'Country_Lookup'!$D:$D,'Country_Lookup'!$E:$E)</f>
        <v>United Kingdom</v>
      </c>
    </row>
    <row r="780" spans="1:10" x14ac:dyDescent="0.3">
      <c r="A780">
        <v>13128</v>
      </c>
      <c r="B780">
        <v>631</v>
      </c>
      <c r="C780">
        <v>1</v>
      </c>
      <c r="D780">
        <v>263.5</v>
      </c>
      <c r="E780" cm="1">
        <f t="array" ref="E780">_xlfn.IFS(B780&lt;=PERCENTILE($B$3:$B$5882,0.2),5,B780&lt;=PERCENTILE($B$3:$B$5882,0.4),4,B780&lt;=PERCENTILE($B$3:$B$5882,0.6),3,B780&lt;=PERCENTILE($B$3:$B$5882,0.8),2,TRUE,1)</f>
        <v>1</v>
      </c>
      <c r="F780" cm="1">
        <f t="array" ref="F780">_xlfn.IFS(C780&lt;=PERCENTILE($C$3:$C$5882,0.2),1,C780&lt;=PERCENTILE($C$3:$C$5882,0.4),2,C780&lt;=PERCENTILE($C$3:$C$5882,0.6),3,C780&lt;=PERCENTILE($C$3:$C$5882,0.8),4,TRUE,5)</f>
        <v>1</v>
      </c>
      <c r="G780" cm="1">
        <f t="array" ref="G780">_xlfn.IFS(D780&lt;=PERCENTILE($D$3:$D$5882,0.2),1,D780&lt;=PERCENTILE($D$3:$D$5882,0.4),2,D780&lt;=PERCENTILE($D$3:$D$5882,0.6),3,D780&lt;=PERCENTILE($D$3:$D$5882,0.8),4,TRUE,5)</f>
        <v>1</v>
      </c>
      <c r="H780" s="3" t="str" cm="1">
        <f t="array" ref="H780">_xlfn.IFS(AND(E780&gt;=4,F780&gt;=4,G780&gt;=4),"Champions",AND(E780&gt;=3,F780&gt;=3,G780&gt;=3),"Loyal Customers",AND(E780&lt;=2,F780&gt;=3),"At Risk",AND(E780&lt;=2,F780&lt;=2,G780&lt;=2),"Lost",AND(E780&gt;=4,F780&lt;=2),"New/Promising",TRUE,"Needs Attention")</f>
        <v>Lost</v>
      </c>
      <c r="I780" s="3" t="str">
        <f t="shared" si="16"/>
        <v>Churned</v>
      </c>
      <c r="J780" s="3" t="str">
        <f>_xlfn.XLOOKUP(A780,'Country_Lookup'!$D:$D,'Country_Lookup'!$E:$E)</f>
        <v>United Kingdom</v>
      </c>
    </row>
    <row r="781" spans="1:10" x14ac:dyDescent="0.3">
      <c r="A781">
        <v>13129</v>
      </c>
      <c r="B781">
        <v>452</v>
      </c>
      <c r="C781">
        <v>2</v>
      </c>
      <c r="D781">
        <v>233.25</v>
      </c>
      <c r="E781" cm="1">
        <f t="array" ref="E781">_xlfn.IFS(B781&lt;=PERCENTILE($B$3:$B$5882,0.2),5,B781&lt;=PERCENTILE($B$3:$B$5882,0.4),4,B781&lt;=PERCENTILE($B$3:$B$5882,0.6),3,B781&lt;=PERCENTILE($B$3:$B$5882,0.8),2,TRUE,1)</f>
        <v>1</v>
      </c>
      <c r="F781" cm="1">
        <f t="array" ref="F781">_xlfn.IFS(C781&lt;=PERCENTILE($C$3:$C$5882,0.2),1,C781&lt;=PERCENTILE($C$3:$C$5882,0.4),2,C781&lt;=PERCENTILE($C$3:$C$5882,0.6),3,C781&lt;=PERCENTILE($C$3:$C$5882,0.8),4,TRUE,5)</f>
        <v>2</v>
      </c>
      <c r="G781" cm="1">
        <f t="array" ref="G781">_xlfn.IFS(D781&lt;=PERCENTILE($D$3:$D$5882,0.2),1,D781&lt;=PERCENTILE($D$3:$D$5882,0.4),2,D781&lt;=PERCENTILE($D$3:$D$5882,0.6),3,D781&lt;=PERCENTILE($D$3:$D$5882,0.8),4,TRUE,5)</f>
        <v>1</v>
      </c>
      <c r="H781" s="3" t="str" cm="1">
        <f t="array" ref="H781">_xlfn.IFS(AND(E781&gt;=4,F781&gt;=4,G781&gt;=4),"Champions",AND(E781&gt;=3,F781&gt;=3,G781&gt;=3),"Loyal Customers",AND(E781&lt;=2,F781&gt;=3),"At Risk",AND(E781&lt;=2,F781&lt;=2,G781&lt;=2),"Lost",AND(E781&gt;=4,F781&lt;=2),"New/Promising",TRUE,"Needs Attention")</f>
        <v>Lost</v>
      </c>
      <c r="I781" s="3" t="str">
        <f t="shared" si="16"/>
        <v>Churned</v>
      </c>
      <c r="J781" s="3" t="str">
        <f>_xlfn.XLOOKUP(A781,'Country_Lookup'!$D:$D,'Country_Lookup'!$E:$E)</f>
        <v>United Kingdom</v>
      </c>
    </row>
    <row r="782" spans="1:10" x14ac:dyDescent="0.3">
      <c r="A782">
        <v>13130</v>
      </c>
      <c r="B782">
        <v>94</v>
      </c>
      <c r="C782">
        <v>1</v>
      </c>
      <c r="D782">
        <v>64</v>
      </c>
      <c r="E782" cm="1">
        <f t="array" ref="E782">_xlfn.IFS(B782&lt;=PERCENTILE($B$3:$B$5882,0.2),5,B782&lt;=PERCENTILE($B$3:$B$5882,0.4),4,B782&lt;=PERCENTILE($B$3:$B$5882,0.6),3,B782&lt;=PERCENTILE($B$3:$B$5882,0.8),2,TRUE,1)</f>
        <v>3</v>
      </c>
      <c r="F782" cm="1">
        <f t="array" ref="F782">_xlfn.IFS(C782&lt;=PERCENTILE($C$3:$C$5882,0.2),1,C782&lt;=PERCENTILE($C$3:$C$5882,0.4),2,C782&lt;=PERCENTILE($C$3:$C$5882,0.6),3,C782&lt;=PERCENTILE($C$3:$C$5882,0.8),4,TRUE,5)</f>
        <v>1</v>
      </c>
      <c r="G782" cm="1">
        <f t="array" ref="G782">_xlfn.IFS(D782&lt;=PERCENTILE($D$3:$D$5882,0.2),1,D782&lt;=PERCENTILE($D$3:$D$5882,0.4),2,D782&lt;=PERCENTILE($D$3:$D$5882,0.6),3,D782&lt;=PERCENTILE($D$3:$D$5882,0.8),4,TRUE,5)</f>
        <v>1</v>
      </c>
      <c r="H782" s="3" t="str" cm="1">
        <f t="array" ref="H782">_xlfn.IFS(AND(E782&gt;=4,F782&gt;=4,G782&gt;=4),"Champions",AND(E782&gt;=3,F782&gt;=3,G782&gt;=3),"Loyal Customers",AND(E782&lt;=2,F782&gt;=3),"At Risk",AND(E782&lt;=2,F782&lt;=2,G782&lt;=2),"Lost",AND(E782&gt;=4,F782&lt;=2),"New/Promising",TRUE,"Needs Attention")</f>
        <v>Needs Attention</v>
      </c>
      <c r="I782" s="3" t="str">
        <f t="shared" si="16"/>
        <v>Churned</v>
      </c>
      <c r="J782" s="3" t="str">
        <f>_xlfn.XLOOKUP(A782,'Country_Lookup'!$D:$D,'Country_Lookup'!$E:$E)</f>
        <v>United Kingdom</v>
      </c>
    </row>
    <row r="783" spans="1:10" x14ac:dyDescent="0.3">
      <c r="A783">
        <v>13131</v>
      </c>
      <c r="B783">
        <v>23</v>
      </c>
      <c r="C783">
        <v>7</v>
      </c>
      <c r="D783">
        <v>3313.7700000000063</v>
      </c>
      <c r="E783" cm="1">
        <f t="array" ref="E783">_xlfn.IFS(B783&lt;=PERCENTILE($B$3:$B$5882,0.2),5,B783&lt;=PERCENTILE($B$3:$B$5882,0.4),4,B783&lt;=PERCENTILE($B$3:$B$5882,0.6),3,B783&lt;=PERCENTILE($B$3:$B$5882,0.8),2,TRUE,1)</f>
        <v>4</v>
      </c>
      <c r="F783" cm="1">
        <f t="array" ref="F783">_xlfn.IFS(C783&lt;=PERCENTILE($C$3:$C$5882,0.2),1,C783&lt;=PERCENTILE($C$3:$C$5882,0.4),2,C783&lt;=PERCENTILE($C$3:$C$5882,0.6),3,C783&lt;=PERCENTILE($C$3:$C$5882,0.8),4,TRUE,5)</f>
        <v>4</v>
      </c>
      <c r="G783" cm="1">
        <f t="array" ref="G783">_xlfn.IFS(D783&lt;=PERCENTILE($D$3:$D$5882,0.2),1,D783&lt;=PERCENTILE($D$3:$D$5882,0.4),2,D783&lt;=PERCENTILE($D$3:$D$5882,0.6),3,D783&lt;=PERCENTILE($D$3:$D$5882,0.8),4,TRUE,5)</f>
        <v>5</v>
      </c>
      <c r="H783" s="3" t="str" cm="1">
        <f t="array" ref="H783">_xlfn.IFS(AND(E783&gt;=4,F783&gt;=4,G783&gt;=4),"Champions",AND(E783&gt;=3,F783&gt;=3,G783&gt;=3),"Loyal Customers",AND(E783&lt;=2,F783&gt;=3),"At Risk",AND(E783&lt;=2,F783&lt;=2,G783&lt;=2),"Lost",AND(E783&gt;=4,F783&lt;=2),"New/Promising",TRUE,"Needs Attention")</f>
        <v>Champions</v>
      </c>
      <c r="I783" s="3" t="str">
        <f t="shared" si="16"/>
        <v>Active</v>
      </c>
      <c r="J783" s="3" t="str">
        <f>_xlfn.XLOOKUP(A783,'Country_Lookup'!$D:$D,'Country_Lookup'!$E:$E)</f>
        <v>United Kingdom</v>
      </c>
    </row>
    <row r="784" spans="1:10" x14ac:dyDescent="0.3">
      <c r="A784">
        <v>13132</v>
      </c>
      <c r="B784">
        <v>261</v>
      </c>
      <c r="C784">
        <v>1</v>
      </c>
      <c r="D784">
        <v>77.3</v>
      </c>
      <c r="E784" cm="1">
        <f t="array" ref="E784">_xlfn.IFS(B784&lt;=PERCENTILE($B$3:$B$5882,0.2),5,B784&lt;=PERCENTILE($B$3:$B$5882,0.4),4,B784&lt;=PERCENTILE($B$3:$B$5882,0.6),3,B784&lt;=PERCENTILE($B$3:$B$5882,0.8),2,TRUE,1)</f>
        <v>2</v>
      </c>
      <c r="F784" cm="1">
        <f t="array" ref="F784">_xlfn.IFS(C784&lt;=PERCENTILE($C$3:$C$5882,0.2),1,C784&lt;=PERCENTILE($C$3:$C$5882,0.4),2,C784&lt;=PERCENTILE($C$3:$C$5882,0.6),3,C784&lt;=PERCENTILE($C$3:$C$5882,0.8),4,TRUE,5)</f>
        <v>1</v>
      </c>
      <c r="G784" cm="1">
        <f t="array" ref="G784">_xlfn.IFS(D784&lt;=PERCENTILE($D$3:$D$5882,0.2),1,D784&lt;=PERCENTILE($D$3:$D$5882,0.4),2,D784&lt;=PERCENTILE($D$3:$D$5882,0.6),3,D784&lt;=PERCENTILE($D$3:$D$5882,0.8),4,TRUE,5)</f>
        <v>1</v>
      </c>
      <c r="H784" s="3" t="str" cm="1">
        <f t="array" ref="H784">_xlfn.IFS(AND(E784&gt;=4,F784&gt;=4,G784&gt;=4),"Champions",AND(E784&gt;=3,F784&gt;=3,G784&gt;=3),"Loyal Customers",AND(E784&lt;=2,F784&gt;=3),"At Risk",AND(E784&lt;=2,F784&lt;=2,G784&lt;=2),"Lost",AND(E784&gt;=4,F784&lt;=2),"New/Promising",TRUE,"Needs Attention")</f>
        <v>Lost</v>
      </c>
      <c r="I784" s="3" t="str">
        <f t="shared" si="16"/>
        <v>Churned</v>
      </c>
      <c r="J784" s="3" t="str">
        <f>_xlfn.XLOOKUP(A784,'Country_Lookup'!$D:$D,'Country_Lookup'!$E:$E)</f>
        <v>United Kingdom</v>
      </c>
    </row>
    <row r="785" spans="1:10" x14ac:dyDescent="0.3">
      <c r="A785">
        <v>13133</v>
      </c>
      <c r="B785">
        <v>273</v>
      </c>
      <c r="C785">
        <v>3</v>
      </c>
      <c r="D785">
        <v>200.45000000000002</v>
      </c>
      <c r="E785" cm="1">
        <f t="array" ref="E785">_xlfn.IFS(B785&lt;=PERCENTILE($B$3:$B$5882,0.2),5,B785&lt;=PERCENTILE($B$3:$B$5882,0.4),4,B785&lt;=PERCENTILE($B$3:$B$5882,0.6),3,B785&lt;=PERCENTILE($B$3:$B$5882,0.8),2,TRUE,1)</f>
        <v>2</v>
      </c>
      <c r="F785" cm="1">
        <f t="array" ref="F785">_xlfn.IFS(C785&lt;=PERCENTILE($C$3:$C$5882,0.2),1,C785&lt;=PERCENTILE($C$3:$C$5882,0.4),2,C785&lt;=PERCENTILE($C$3:$C$5882,0.6),3,C785&lt;=PERCENTILE($C$3:$C$5882,0.8),4,TRUE,5)</f>
        <v>3</v>
      </c>
      <c r="G785" cm="1">
        <f t="array" ref="G785">_xlfn.IFS(D785&lt;=PERCENTILE($D$3:$D$5882,0.2),1,D785&lt;=PERCENTILE($D$3:$D$5882,0.4),2,D785&lt;=PERCENTILE($D$3:$D$5882,0.6),3,D785&lt;=PERCENTILE($D$3:$D$5882,0.8),4,TRUE,5)</f>
        <v>1</v>
      </c>
      <c r="H785" s="3" t="str" cm="1">
        <f t="array" ref="H785">_xlfn.IFS(AND(E785&gt;=4,F785&gt;=4,G785&gt;=4),"Champions",AND(E785&gt;=3,F785&gt;=3,G785&gt;=3),"Loyal Customers",AND(E785&lt;=2,F785&gt;=3),"At Risk",AND(E785&lt;=2,F785&lt;=2,G785&lt;=2),"Lost",AND(E785&gt;=4,F785&lt;=2),"New/Promising",TRUE,"Needs Attention")</f>
        <v>At Risk</v>
      </c>
      <c r="I785" s="3" t="str">
        <f t="shared" si="16"/>
        <v>Churned</v>
      </c>
      <c r="J785" s="3" t="str">
        <f>_xlfn.XLOOKUP(A785,'Country_Lookup'!$D:$D,'Country_Lookup'!$E:$E)</f>
        <v>United Kingdom</v>
      </c>
    </row>
    <row r="786" spans="1:10" x14ac:dyDescent="0.3">
      <c r="A786">
        <v>13134</v>
      </c>
      <c r="B786">
        <v>85</v>
      </c>
      <c r="C786">
        <v>6</v>
      </c>
      <c r="D786">
        <v>2475.2300000000005</v>
      </c>
      <c r="E786" cm="1">
        <f t="array" ref="E786">_xlfn.IFS(B786&lt;=PERCENTILE($B$3:$B$5882,0.2),5,B786&lt;=PERCENTILE($B$3:$B$5882,0.4),4,B786&lt;=PERCENTILE($B$3:$B$5882,0.6),3,B786&lt;=PERCENTILE($B$3:$B$5882,0.8),2,TRUE,1)</f>
        <v>3</v>
      </c>
      <c r="F786" cm="1">
        <f t="array" ref="F786">_xlfn.IFS(C786&lt;=PERCENTILE($C$3:$C$5882,0.2),1,C786&lt;=PERCENTILE($C$3:$C$5882,0.4),2,C786&lt;=PERCENTILE($C$3:$C$5882,0.6),3,C786&lt;=PERCENTILE($C$3:$C$5882,0.8),4,TRUE,5)</f>
        <v>4</v>
      </c>
      <c r="G786" cm="1">
        <f t="array" ref="G786">_xlfn.IFS(D786&lt;=PERCENTILE($D$3:$D$5882,0.2),1,D786&lt;=PERCENTILE($D$3:$D$5882,0.4),2,D786&lt;=PERCENTILE($D$3:$D$5882,0.6),3,D786&lt;=PERCENTILE($D$3:$D$5882,0.8),4,TRUE,5)</f>
        <v>4</v>
      </c>
      <c r="H786" s="3" t="str" cm="1">
        <f t="array" ref="H786">_xlfn.IFS(AND(E786&gt;=4,F786&gt;=4,G786&gt;=4),"Champions",AND(E786&gt;=3,F786&gt;=3,G786&gt;=3),"Loyal Customers",AND(E786&lt;=2,F786&gt;=3),"At Risk",AND(E786&lt;=2,F786&lt;=2,G786&lt;=2),"Lost",AND(E786&gt;=4,F786&lt;=2),"New/Promising",TRUE,"Needs Attention")</f>
        <v>Loyal Customers</v>
      </c>
      <c r="I786" s="3" t="str">
        <f t="shared" si="16"/>
        <v>Active</v>
      </c>
      <c r="J786" s="3" t="str">
        <f>_xlfn.XLOOKUP(A786,'Country_Lookup'!$D:$D,'Country_Lookup'!$E:$E)</f>
        <v>United Kingdom</v>
      </c>
    </row>
    <row r="787" spans="1:10" x14ac:dyDescent="0.3">
      <c r="A787">
        <v>13135</v>
      </c>
      <c r="B787">
        <v>196</v>
      </c>
      <c r="C787">
        <v>2</v>
      </c>
      <c r="D787">
        <v>3371.4499999999989</v>
      </c>
      <c r="E787" cm="1">
        <f t="array" ref="E787">_xlfn.IFS(B787&lt;=PERCENTILE($B$3:$B$5882,0.2),5,B787&lt;=PERCENTILE($B$3:$B$5882,0.4),4,B787&lt;=PERCENTILE($B$3:$B$5882,0.6),3,B787&lt;=PERCENTILE($B$3:$B$5882,0.8),2,TRUE,1)</f>
        <v>2</v>
      </c>
      <c r="F787" cm="1">
        <f t="array" ref="F787">_xlfn.IFS(C787&lt;=PERCENTILE($C$3:$C$5882,0.2),1,C787&lt;=PERCENTILE($C$3:$C$5882,0.4),2,C787&lt;=PERCENTILE($C$3:$C$5882,0.6),3,C787&lt;=PERCENTILE($C$3:$C$5882,0.8),4,TRUE,5)</f>
        <v>2</v>
      </c>
      <c r="G787" cm="1">
        <f t="array" ref="G787">_xlfn.IFS(D787&lt;=PERCENTILE($D$3:$D$5882,0.2),1,D787&lt;=PERCENTILE($D$3:$D$5882,0.4),2,D787&lt;=PERCENTILE($D$3:$D$5882,0.6),3,D787&lt;=PERCENTILE($D$3:$D$5882,0.8),4,TRUE,5)</f>
        <v>5</v>
      </c>
      <c r="H787" s="3" t="str" cm="1">
        <f t="array" ref="H787">_xlfn.IFS(AND(E787&gt;=4,F787&gt;=4,G787&gt;=4),"Champions",AND(E787&gt;=3,F787&gt;=3,G787&gt;=3),"Loyal Customers",AND(E787&lt;=2,F787&gt;=3),"At Risk",AND(E787&lt;=2,F787&lt;=2,G787&lt;=2),"Lost",AND(E787&gt;=4,F787&lt;=2),"New/Promising",TRUE,"Needs Attention")</f>
        <v>Needs Attention</v>
      </c>
      <c r="I787" s="3" t="str">
        <f t="shared" si="16"/>
        <v>Churned</v>
      </c>
      <c r="J787" s="3" t="str">
        <f>_xlfn.XLOOKUP(A787,'Country_Lookup'!$D:$D,'Country_Lookup'!$E:$E)</f>
        <v>United Kingdom</v>
      </c>
    </row>
    <row r="788" spans="1:10" x14ac:dyDescent="0.3">
      <c r="A788">
        <v>13136</v>
      </c>
      <c r="B788">
        <v>56</v>
      </c>
      <c r="C788">
        <v>13</v>
      </c>
      <c r="D788">
        <v>6274.5600000000413</v>
      </c>
      <c r="E788" cm="1">
        <f t="array" ref="E788">_xlfn.IFS(B788&lt;=PERCENTILE($B$3:$B$5882,0.2),5,B788&lt;=PERCENTILE($B$3:$B$5882,0.4),4,B788&lt;=PERCENTILE($B$3:$B$5882,0.6),3,B788&lt;=PERCENTILE($B$3:$B$5882,0.8),2,TRUE,1)</f>
        <v>4</v>
      </c>
      <c r="F788" cm="1">
        <f t="array" ref="F788">_xlfn.IFS(C788&lt;=PERCENTILE($C$3:$C$5882,0.2),1,C788&lt;=PERCENTILE($C$3:$C$5882,0.4),2,C788&lt;=PERCENTILE($C$3:$C$5882,0.6),3,C788&lt;=PERCENTILE($C$3:$C$5882,0.8),4,TRUE,5)</f>
        <v>5</v>
      </c>
      <c r="G788" cm="1">
        <f t="array" ref="G788">_xlfn.IFS(D788&lt;=PERCENTILE($D$3:$D$5882,0.2),1,D788&lt;=PERCENTILE($D$3:$D$5882,0.4),2,D788&lt;=PERCENTILE($D$3:$D$5882,0.6),3,D788&lt;=PERCENTILE($D$3:$D$5882,0.8),4,TRUE,5)</f>
        <v>5</v>
      </c>
      <c r="H788" s="3" t="str" cm="1">
        <f t="array" ref="H788">_xlfn.IFS(AND(E788&gt;=4,F788&gt;=4,G788&gt;=4),"Champions",AND(E788&gt;=3,F788&gt;=3,G788&gt;=3),"Loyal Customers",AND(E788&lt;=2,F788&gt;=3),"At Risk",AND(E788&lt;=2,F788&lt;=2,G788&lt;=2),"Lost",AND(E788&gt;=4,F788&lt;=2),"New/Promising",TRUE,"Needs Attention")</f>
        <v>Champions</v>
      </c>
      <c r="I788" s="3" t="str">
        <f t="shared" si="16"/>
        <v>Active</v>
      </c>
      <c r="J788" s="3" t="str">
        <f>_xlfn.XLOOKUP(A788,'Country_Lookup'!$D:$D,'Country_Lookup'!$E:$E)</f>
        <v>United Kingdom</v>
      </c>
    </row>
    <row r="789" spans="1:10" x14ac:dyDescent="0.3">
      <c r="A789">
        <v>13137</v>
      </c>
      <c r="B789">
        <v>10</v>
      </c>
      <c r="C789">
        <v>16</v>
      </c>
      <c r="D789">
        <v>7712.6999999999216</v>
      </c>
      <c r="E789" cm="1">
        <f t="array" ref="E789">_xlfn.IFS(B789&lt;=PERCENTILE($B$3:$B$5882,0.2),5,B789&lt;=PERCENTILE($B$3:$B$5882,0.4),4,B789&lt;=PERCENTILE($B$3:$B$5882,0.6),3,B789&lt;=PERCENTILE($B$3:$B$5882,0.8),2,TRUE,1)</f>
        <v>5</v>
      </c>
      <c r="F789" cm="1">
        <f t="array" ref="F789">_xlfn.IFS(C789&lt;=PERCENTILE($C$3:$C$5882,0.2),1,C789&lt;=PERCENTILE($C$3:$C$5882,0.4),2,C789&lt;=PERCENTILE($C$3:$C$5882,0.6),3,C789&lt;=PERCENTILE($C$3:$C$5882,0.8),4,TRUE,5)</f>
        <v>5</v>
      </c>
      <c r="G789" cm="1">
        <f t="array" ref="G789">_xlfn.IFS(D789&lt;=PERCENTILE($D$3:$D$5882,0.2),1,D789&lt;=PERCENTILE($D$3:$D$5882,0.4),2,D789&lt;=PERCENTILE($D$3:$D$5882,0.6),3,D789&lt;=PERCENTILE($D$3:$D$5882,0.8),4,TRUE,5)</f>
        <v>5</v>
      </c>
      <c r="H789" s="3" t="str" cm="1">
        <f t="array" ref="H789">_xlfn.IFS(AND(E789&gt;=4,F789&gt;=4,G789&gt;=4),"Champions",AND(E789&gt;=3,F789&gt;=3,G789&gt;=3),"Loyal Customers",AND(E789&lt;=2,F789&gt;=3),"At Risk",AND(E789&lt;=2,F789&lt;=2,G789&lt;=2),"Lost",AND(E789&gt;=4,F789&lt;=2),"New/Promising",TRUE,"Needs Attention")</f>
        <v>Champions</v>
      </c>
      <c r="I789" s="3" t="str">
        <f t="shared" si="16"/>
        <v>Active</v>
      </c>
      <c r="J789" s="3" t="str">
        <f>_xlfn.XLOOKUP(A789,'Country_Lookup'!$D:$D,'Country_Lookup'!$E:$E)</f>
        <v>United Kingdom</v>
      </c>
    </row>
    <row r="790" spans="1:10" x14ac:dyDescent="0.3">
      <c r="A790">
        <v>13138</v>
      </c>
      <c r="B790">
        <v>22</v>
      </c>
      <c r="C790">
        <v>7</v>
      </c>
      <c r="D790">
        <v>1467.2400000000007</v>
      </c>
      <c r="E790" cm="1">
        <f t="array" ref="E790">_xlfn.IFS(B790&lt;=PERCENTILE($B$3:$B$5882,0.2),5,B790&lt;=PERCENTILE($B$3:$B$5882,0.4),4,B790&lt;=PERCENTILE($B$3:$B$5882,0.6),3,B790&lt;=PERCENTILE($B$3:$B$5882,0.8),2,TRUE,1)</f>
        <v>4</v>
      </c>
      <c r="F790" cm="1">
        <f t="array" ref="F790">_xlfn.IFS(C790&lt;=PERCENTILE($C$3:$C$5882,0.2),1,C790&lt;=PERCENTILE($C$3:$C$5882,0.4),2,C790&lt;=PERCENTILE($C$3:$C$5882,0.6),3,C790&lt;=PERCENTILE($C$3:$C$5882,0.8),4,TRUE,5)</f>
        <v>4</v>
      </c>
      <c r="G790" cm="1">
        <f t="array" ref="G790">_xlfn.IFS(D790&lt;=PERCENTILE($D$3:$D$5882,0.2),1,D790&lt;=PERCENTILE($D$3:$D$5882,0.4),2,D790&lt;=PERCENTILE($D$3:$D$5882,0.6),3,D790&lt;=PERCENTILE($D$3:$D$5882,0.8),4,TRUE,5)</f>
        <v>4</v>
      </c>
      <c r="H790" s="3" t="str" cm="1">
        <f t="array" ref="H790">_xlfn.IFS(AND(E790&gt;=4,F790&gt;=4,G790&gt;=4),"Champions",AND(E790&gt;=3,F790&gt;=3,G790&gt;=3),"Loyal Customers",AND(E790&lt;=2,F790&gt;=3),"At Risk",AND(E790&lt;=2,F790&lt;=2,G790&lt;=2),"Lost",AND(E790&gt;=4,F790&lt;=2),"New/Promising",TRUE,"Needs Attention")</f>
        <v>Champions</v>
      </c>
      <c r="I790" s="3" t="str">
        <f t="shared" si="16"/>
        <v>Active</v>
      </c>
      <c r="J790" s="3" t="str">
        <f>_xlfn.XLOOKUP(A790,'Country_Lookup'!$D:$D,'Country_Lookup'!$E:$E)</f>
        <v>United Kingdom</v>
      </c>
    </row>
    <row r="791" spans="1:10" x14ac:dyDescent="0.3">
      <c r="A791">
        <v>13139</v>
      </c>
      <c r="B791">
        <v>16</v>
      </c>
      <c r="C791">
        <v>8</v>
      </c>
      <c r="D791">
        <v>8202.979999999985</v>
      </c>
      <c r="E791" cm="1">
        <f t="array" ref="E791">_xlfn.IFS(B791&lt;=PERCENTILE($B$3:$B$5882,0.2),5,B791&lt;=PERCENTILE($B$3:$B$5882,0.4),4,B791&lt;=PERCENTILE($B$3:$B$5882,0.6),3,B791&lt;=PERCENTILE($B$3:$B$5882,0.8),2,TRUE,1)</f>
        <v>5</v>
      </c>
      <c r="F791" cm="1">
        <f t="array" ref="F791">_xlfn.IFS(C791&lt;=PERCENTILE($C$3:$C$5882,0.2),1,C791&lt;=PERCENTILE($C$3:$C$5882,0.4),2,C791&lt;=PERCENTILE($C$3:$C$5882,0.6),3,C791&lt;=PERCENTILE($C$3:$C$5882,0.8),4,TRUE,5)</f>
        <v>4</v>
      </c>
      <c r="G791" cm="1">
        <f t="array" ref="G791">_xlfn.IFS(D791&lt;=PERCENTILE($D$3:$D$5882,0.2),1,D791&lt;=PERCENTILE($D$3:$D$5882,0.4),2,D791&lt;=PERCENTILE($D$3:$D$5882,0.6),3,D791&lt;=PERCENTILE($D$3:$D$5882,0.8),4,TRUE,5)</f>
        <v>5</v>
      </c>
      <c r="H791" s="3" t="str" cm="1">
        <f t="array" ref="H791">_xlfn.IFS(AND(E791&gt;=4,F791&gt;=4,G791&gt;=4),"Champions",AND(E791&gt;=3,F791&gt;=3,G791&gt;=3),"Loyal Customers",AND(E791&lt;=2,F791&gt;=3),"At Risk",AND(E791&lt;=2,F791&lt;=2,G791&lt;=2),"Lost",AND(E791&gt;=4,F791&lt;=2),"New/Promising",TRUE,"Needs Attention")</f>
        <v>Champions</v>
      </c>
      <c r="I791" s="3" t="str">
        <f t="shared" si="16"/>
        <v>Active</v>
      </c>
      <c r="J791" s="3" t="str">
        <f>_xlfn.XLOOKUP(A791,'Country_Lookup'!$D:$D,'Country_Lookup'!$E:$E)</f>
        <v>United Kingdom</v>
      </c>
    </row>
    <row r="792" spans="1:10" x14ac:dyDescent="0.3">
      <c r="A792">
        <v>13140</v>
      </c>
      <c r="B792">
        <v>108</v>
      </c>
      <c r="C792">
        <v>5</v>
      </c>
      <c r="D792">
        <v>1215.6799999999962</v>
      </c>
      <c r="E792" cm="1">
        <f t="array" ref="E792">_xlfn.IFS(B792&lt;=PERCENTILE($B$3:$B$5882,0.2),5,B792&lt;=PERCENTILE($B$3:$B$5882,0.4),4,B792&lt;=PERCENTILE($B$3:$B$5882,0.6),3,B792&lt;=PERCENTILE($B$3:$B$5882,0.8),2,TRUE,1)</f>
        <v>3</v>
      </c>
      <c r="F792" cm="1">
        <f t="array" ref="F792">_xlfn.IFS(C792&lt;=PERCENTILE($C$3:$C$5882,0.2),1,C792&lt;=PERCENTILE($C$3:$C$5882,0.4),2,C792&lt;=PERCENTILE($C$3:$C$5882,0.6),3,C792&lt;=PERCENTILE($C$3:$C$5882,0.8),4,TRUE,5)</f>
        <v>4</v>
      </c>
      <c r="G792" cm="1">
        <f t="array" ref="G792">_xlfn.IFS(D792&lt;=PERCENTILE($D$3:$D$5882,0.2),1,D792&lt;=PERCENTILE($D$3:$D$5882,0.4),2,D792&lt;=PERCENTILE($D$3:$D$5882,0.6),3,D792&lt;=PERCENTILE($D$3:$D$5882,0.8),4,TRUE,5)</f>
        <v>3</v>
      </c>
      <c r="H792" s="3" t="str" cm="1">
        <f t="array" ref="H792">_xlfn.IFS(AND(E792&gt;=4,F792&gt;=4,G792&gt;=4),"Champions",AND(E792&gt;=3,F792&gt;=3,G792&gt;=3),"Loyal Customers",AND(E792&lt;=2,F792&gt;=3),"At Risk",AND(E792&lt;=2,F792&lt;=2,G792&lt;=2),"Lost",AND(E792&gt;=4,F792&lt;=2),"New/Promising",TRUE,"Needs Attention")</f>
        <v>Loyal Customers</v>
      </c>
      <c r="I792" s="3" t="str">
        <f t="shared" si="16"/>
        <v>Churned</v>
      </c>
      <c r="J792" s="3" t="str">
        <f>_xlfn.XLOOKUP(A792,'Country_Lookup'!$D:$D,'Country_Lookup'!$E:$E)</f>
        <v>United Kingdom</v>
      </c>
    </row>
    <row r="793" spans="1:10" x14ac:dyDescent="0.3">
      <c r="A793">
        <v>13141</v>
      </c>
      <c r="B793">
        <v>84</v>
      </c>
      <c r="C793">
        <v>17</v>
      </c>
      <c r="D793">
        <v>7668.5800000000463</v>
      </c>
      <c r="E793" cm="1">
        <f t="array" ref="E793">_xlfn.IFS(B793&lt;=PERCENTILE($B$3:$B$5882,0.2),5,B793&lt;=PERCENTILE($B$3:$B$5882,0.4),4,B793&lt;=PERCENTILE($B$3:$B$5882,0.6),3,B793&lt;=PERCENTILE($B$3:$B$5882,0.8),2,TRUE,1)</f>
        <v>3</v>
      </c>
      <c r="F793" cm="1">
        <f t="array" ref="F793">_xlfn.IFS(C793&lt;=PERCENTILE($C$3:$C$5882,0.2),1,C793&lt;=PERCENTILE($C$3:$C$5882,0.4),2,C793&lt;=PERCENTILE($C$3:$C$5882,0.6),3,C793&lt;=PERCENTILE($C$3:$C$5882,0.8),4,TRUE,5)</f>
        <v>5</v>
      </c>
      <c r="G793" cm="1">
        <f t="array" ref="G793">_xlfn.IFS(D793&lt;=PERCENTILE($D$3:$D$5882,0.2),1,D793&lt;=PERCENTILE($D$3:$D$5882,0.4),2,D793&lt;=PERCENTILE($D$3:$D$5882,0.6),3,D793&lt;=PERCENTILE($D$3:$D$5882,0.8),4,TRUE,5)</f>
        <v>5</v>
      </c>
      <c r="H793" s="3" t="str" cm="1">
        <f t="array" ref="H793">_xlfn.IFS(AND(E793&gt;=4,F793&gt;=4,G793&gt;=4),"Champions",AND(E793&gt;=3,F793&gt;=3,G793&gt;=3),"Loyal Customers",AND(E793&lt;=2,F793&gt;=3),"At Risk",AND(E793&lt;=2,F793&lt;=2,G793&lt;=2),"Lost",AND(E793&gt;=4,F793&lt;=2),"New/Promising",TRUE,"Needs Attention")</f>
        <v>Loyal Customers</v>
      </c>
      <c r="I793" s="3" t="str">
        <f t="shared" si="16"/>
        <v>Active</v>
      </c>
      <c r="J793" s="3" t="str">
        <f>_xlfn.XLOOKUP(A793,'Country_Lookup'!$D:$D,'Country_Lookup'!$E:$E)</f>
        <v>United Kingdom</v>
      </c>
    </row>
    <row r="794" spans="1:10" x14ac:dyDescent="0.3">
      <c r="A794">
        <v>13142</v>
      </c>
      <c r="B794">
        <v>19</v>
      </c>
      <c r="C794">
        <v>1</v>
      </c>
      <c r="D794">
        <v>307.09000000000009</v>
      </c>
      <c r="E794" cm="1">
        <f t="array" ref="E794">_xlfn.IFS(B794&lt;=PERCENTILE($B$3:$B$5882,0.2),5,B794&lt;=PERCENTILE($B$3:$B$5882,0.4),4,B794&lt;=PERCENTILE($B$3:$B$5882,0.6),3,B794&lt;=PERCENTILE($B$3:$B$5882,0.8),2,TRUE,1)</f>
        <v>5</v>
      </c>
      <c r="F794" cm="1">
        <f t="array" ref="F794">_xlfn.IFS(C794&lt;=PERCENTILE($C$3:$C$5882,0.2),1,C794&lt;=PERCENTILE($C$3:$C$5882,0.4),2,C794&lt;=PERCENTILE($C$3:$C$5882,0.6),3,C794&lt;=PERCENTILE($C$3:$C$5882,0.8),4,TRUE,5)</f>
        <v>1</v>
      </c>
      <c r="G794" cm="1">
        <f t="array" ref="G794">_xlfn.IFS(D794&lt;=PERCENTILE($D$3:$D$5882,0.2),1,D794&lt;=PERCENTILE($D$3:$D$5882,0.4),2,D794&lt;=PERCENTILE($D$3:$D$5882,0.6),3,D794&lt;=PERCENTILE($D$3:$D$5882,0.8),4,TRUE,5)</f>
        <v>2</v>
      </c>
      <c r="H794" s="3" t="str" cm="1">
        <f t="array" ref="H794">_xlfn.IFS(AND(E794&gt;=4,F794&gt;=4,G794&gt;=4),"Champions",AND(E794&gt;=3,F794&gt;=3,G794&gt;=3),"Loyal Customers",AND(E794&lt;=2,F794&gt;=3),"At Risk",AND(E794&lt;=2,F794&lt;=2,G794&lt;=2),"Lost",AND(E794&gt;=4,F794&lt;=2),"New/Promising",TRUE,"Needs Attention")</f>
        <v>New/Promising</v>
      </c>
      <c r="I794" s="3" t="str">
        <f t="shared" si="16"/>
        <v>Active</v>
      </c>
      <c r="J794" s="3" t="str">
        <f>_xlfn.XLOOKUP(A794,'Country_Lookup'!$D:$D,'Country_Lookup'!$E:$E)</f>
        <v>United Kingdom</v>
      </c>
    </row>
    <row r="795" spans="1:10" x14ac:dyDescent="0.3">
      <c r="A795">
        <v>13143</v>
      </c>
      <c r="B795">
        <v>584</v>
      </c>
      <c r="C795">
        <v>1</v>
      </c>
      <c r="D795">
        <v>405.10000000000014</v>
      </c>
      <c r="E795" cm="1">
        <f t="array" ref="E795">_xlfn.IFS(B795&lt;=PERCENTILE($B$3:$B$5882,0.2),5,B795&lt;=PERCENTILE($B$3:$B$5882,0.4),4,B795&lt;=PERCENTILE($B$3:$B$5882,0.6),3,B795&lt;=PERCENTILE($B$3:$B$5882,0.8),2,TRUE,1)</f>
        <v>1</v>
      </c>
      <c r="F795" cm="1">
        <f t="array" ref="F795">_xlfn.IFS(C795&lt;=PERCENTILE($C$3:$C$5882,0.2),1,C795&lt;=PERCENTILE($C$3:$C$5882,0.4),2,C795&lt;=PERCENTILE($C$3:$C$5882,0.6),3,C795&lt;=PERCENTILE($C$3:$C$5882,0.8),4,TRUE,5)</f>
        <v>1</v>
      </c>
      <c r="G795" cm="1">
        <f t="array" ref="G795">_xlfn.IFS(D795&lt;=PERCENTILE($D$3:$D$5882,0.2),1,D795&lt;=PERCENTILE($D$3:$D$5882,0.4),2,D795&lt;=PERCENTILE($D$3:$D$5882,0.6),3,D795&lt;=PERCENTILE($D$3:$D$5882,0.8),4,TRUE,5)</f>
        <v>2</v>
      </c>
      <c r="H795" s="3" t="str" cm="1">
        <f t="array" ref="H795">_xlfn.IFS(AND(E795&gt;=4,F795&gt;=4,G795&gt;=4),"Champions",AND(E795&gt;=3,F795&gt;=3,G795&gt;=3),"Loyal Customers",AND(E795&lt;=2,F795&gt;=3),"At Risk",AND(E795&lt;=2,F795&lt;=2,G795&lt;=2),"Lost",AND(E795&gt;=4,F795&lt;=2),"New/Promising",TRUE,"Needs Attention")</f>
        <v>Lost</v>
      </c>
      <c r="I795" s="3" t="str">
        <f t="shared" si="16"/>
        <v>Churned</v>
      </c>
      <c r="J795" s="3" t="str">
        <f>_xlfn.XLOOKUP(A795,'Country_Lookup'!$D:$D,'Country_Lookup'!$E:$E)</f>
        <v>United Kingdom</v>
      </c>
    </row>
    <row r="796" spans="1:10" x14ac:dyDescent="0.3">
      <c r="A796">
        <v>13144</v>
      </c>
      <c r="B796">
        <v>332</v>
      </c>
      <c r="C796">
        <v>2</v>
      </c>
      <c r="D796">
        <v>135.35</v>
      </c>
      <c r="E796" cm="1">
        <f t="array" ref="E796">_xlfn.IFS(B796&lt;=PERCENTILE($B$3:$B$5882,0.2),5,B796&lt;=PERCENTILE($B$3:$B$5882,0.4),4,B796&lt;=PERCENTILE($B$3:$B$5882,0.6),3,B796&lt;=PERCENTILE($B$3:$B$5882,0.8),2,TRUE,1)</f>
        <v>2</v>
      </c>
      <c r="F796" cm="1">
        <f t="array" ref="F796">_xlfn.IFS(C796&lt;=PERCENTILE($C$3:$C$5882,0.2),1,C796&lt;=PERCENTILE($C$3:$C$5882,0.4),2,C796&lt;=PERCENTILE($C$3:$C$5882,0.6),3,C796&lt;=PERCENTILE($C$3:$C$5882,0.8),4,TRUE,5)</f>
        <v>2</v>
      </c>
      <c r="G796" cm="1">
        <f t="array" ref="G796">_xlfn.IFS(D796&lt;=PERCENTILE($D$3:$D$5882,0.2),1,D796&lt;=PERCENTILE($D$3:$D$5882,0.4),2,D796&lt;=PERCENTILE($D$3:$D$5882,0.6),3,D796&lt;=PERCENTILE($D$3:$D$5882,0.8),4,TRUE,5)</f>
        <v>1</v>
      </c>
      <c r="H796" s="3" t="str" cm="1">
        <f t="array" ref="H796">_xlfn.IFS(AND(E796&gt;=4,F796&gt;=4,G796&gt;=4),"Champions",AND(E796&gt;=3,F796&gt;=3,G796&gt;=3),"Loyal Customers",AND(E796&lt;=2,F796&gt;=3),"At Risk",AND(E796&lt;=2,F796&lt;=2,G796&lt;=2),"Lost",AND(E796&gt;=4,F796&lt;=2),"New/Promising",TRUE,"Needs Attention")</f>
        <v>Lost</v>
      </c>
      <c r="I796" s="3" t="str">
        <f t="shared" si="16"/>
        <v>Churned</v>
      </c>
      <c r="J796" s="3" t="str">
        <f>_xlfn.XLOOKUP(A796,'Country_Lookup'!$D:$D,'Country_Lookup'!$E:$E)</f>
        <v>United Kingdom</v>
      </c>
    </row>
    <row r="797" spans="1:10" x14ac:dyDescent="0.3">
      <c r="A797">
        <v>13145</v>
      </c>
      <c r="B797">
        <v>39</v>
      </c>
      <c r="C797">
        <v>7</v>
      </c>
      <c r="D797">
        <v>1423.5200000000002</v>
      </c>
      <c r="E797" cm="1">
        <f t="array" ref="E797">_xlfn.IFS(B797&lt;=PERCENTILE($B$3:$B$5882,0.2),5,B797&lt;=PERCENTILE($B$3:$B$5882,0.4),4,B797&lt;=PERCENTILE($B$3:$B$5882,0.6),3,B797&lt;=PERCENTILE($B$3:$B$5882,0.8),2,TRUE,1)</f>
        <v>4</v>
      </c>
      <c r="F797" cm="1">
        <f t="array" ref="F797">_xlfn.IFS(C797&lt;=PERCENTILE($C$3:$C$5882,0.2),1,C797&lt;=PERCENTILE($C$3:$C$5882,0.4),2,C797&lt;=PERCENTILE($C$3:$C$5882,0.6),3,C797&lt;=PERCENTILE($C$3:$C$5882,0.8),4,TRUE,5)</f>
        <v>4</v>
      </c>
      <c r="G797" cm="1">
        <f t="array" ref="G797">_xlfn.IFS(D797&lt;=PERCENTILE($D$3:$D$5882,0.2),1,D797&lt;=PERCENTILE($D$3:$D$5882,0.4),2,D797&lt;=PERCENTILE($D$3:$D$5882,0.6),3,D797&lt;=PERCENTILE($D$3:$D$5882,0.8),4,TRUE,5)</f>
        <v>4</v>
      </c>
      <c r="H797" s="3" t="str" cm="1">
        <f t="array" ref="H797">_xlfn.IFS(AND(E797&gt;=4,F797&gt;=4,G797&gt;=4),"Champions",AND(E797&gt;=3,F797&gt;=3,G797&gt;=3),"Loyal Customers",AND(E797&lt;=2,F797&gt;=3),"At Risk",AND(E797&lt;=2,F797&lt;=2,G797&lt;=2),"Lost",AND(E797&gt;=4,F797&lt;=2),"New/Promising",TRUE,"Needs Attention")</f>
        <v>Champions</v>
      </c>
      <c r="I797" s="3" t="str">
        <f t="shared" si="16"/>
        <v>Active</v>
      </c>
      <c r="J797" s="3" t="str">
        <f>_xlfn.XLOOKUP(A797,'Country_Lookup'!$D:$D,'Country_Lookup'!$E:$E)</f>
        <v>United Kingdom</v>
      </c>
    </row>
    <row r="798" spans="1:10" x14ac:dyDescent="0.3">
      <c r="A798">
        <v>13146</v>
      </c>
      <c r="B798">
        <v>26</v>
      </c>
      <c r="C798">
        <v>1</v>
      </c>
      <c r="D798">
        <v>228.90999999999997</v>
      </c>
      <c r="E798" cm="1">
        <f t="array" ref="E798">_xlfn.IFS(B798&lt;=PERCENTILE($B$3:$B$5882,0.2),5,B798&lt;=PERCENTILE($B$3:$B$5882,0.4),4,B798&lt;=PERCENTILE($B$3:$B$5882,0.6),3,B798&lt;=PERCENTILE($B$3:$B$5882,0.8),2,TRUE,1)</f>
        <v>4</v>
      </c>
      <c r="F798" cm="1">
        <f t="array" ref="F798">_xlfn.IFS(C798&lt;=PERCENTILE($C$3:$C$5882,0.2),1,C798&lt;=PERCENTILE($C$3:$C$5882,0.4),2,C798&lt;=PERCENTILE($C$3:$C$5882,0.6),3,C798&lt;=PERCENTILE($C$3:$C$5882,0.8),4,TRUE,5)</f>
        <v>1</v>
      </c>
      <c r="G798" cm="1">
        <f t="array" ref="G798">_xlfn.IFS(D798&lt;=PERCENTILE($D$3:$D$5882,0.2),1,D798&lt;=PERCENTILE($D$3:$D$5882,0.4),2,D798&lt;=PERCENTILE($D$3:$D$5882,0.6),3,D798&lt;=PERCENTILE($D$3:$D$5882,0.8),4,TRUE,5)</f>
        <v>1</v>
      </c>
      <c r="H798" s="3" t="str" cm="1">
        <f t="array" ref="H798">_xlfn.IFS(AND(E798&gt;=4,F798&gt;=4,G798&gt;=4),"Champions",AND(E798&gt;=3,F798&gt;=3,G798&gt;=3),"Loyal Customers",AND(E798&lt;=2,F798&gt;=3),"At Risk",AND(E798&lt;=2,F798&lt;=2,G798&lt;=2),"Lost",AND(E798&gt;=4,F798&lt;=2),"New/Promising",TRUE,"Needs Attention")</f>
        <v>New/Promising</v>
      </c>
      <c r="I798" s="3" t="str">
        <f t="shared" si="16"/>
        <v>Active</v>
      </c>
      <c r="J798" s="3" t="str">
        <f>_xlfn.XLOOKUP(A798,'Country_Lookup'!$D:$D,'Country_Lookup'!$E:$E)</f>
        <v>United Kingdom</v>
      </c>
    </row>
    <row r="799" spans="1:10" x14ac:dyDescent="0.3">
      <c r="A799">
        <v>13147</v>
      </c>
      <c r="B799">
        <v>10</v>
      </c>
      <c r="C799">
        <v>4</v>
      </c>
      <c r="D799">
        <v>712.80000000000007</v>
      </c>
      <c r="E799" cm="1">
        <f t="array" ref="E799">_xlfn.IFS(B799&lt;=PERCENTILE($B$3:$B$5882,0.2),5,B799&lt;=PERCENTILE($B$3:$B$5882,0.4),4,B799&lt;=PERCENTILE($B$3:$B$5882,0.6),3,B799&lt;=PERCENTILE($B$3:$B$5882,0.8),2,TRUE,1)</f>
        <v>5</v>
      </c>
      <c r="F799" cm="1">
        <f t="array" ref="F799">_xlfn.IFS(C799&lt;=PERCENTILE($C$3:$C$5882,0.2),1,C799&lt;=PERCENTILE($C$3:$C$5882,0.4),2,C799&lt;=PERCENTILE($C$3:$C$5882,0.6),3,C799&lt;=PERCENTILE($C$3:$C$5882,0.8),4,TRUE,5)</f>
        <v>3</v>
      </c>
      <c r="G799" cm="1">
        <f t="array" ref="G799">_xlfn.IFS(D799&lt;=PERCENTILE($D$3:$D$5882,0.2),1,D799&lt;=PERCENTILE($D$3:$D$5882,0.4),2,D799&lt;=PERCENTILE($D$3:$D$5882,0.6),3,D799&lt;=PERCENTILE($D$3:$D$5882,0.8),4,TRUE,5)</f>
        <v>3</v>
      </c>
      <c r="H799" s="3" t="str" cm="1">
        <f t="array" ref="H799">_xlfn.IFS(AND(E799&gt;=4,F799&gt;=4,G799&gt;=4),"Champions",AND(E799&gt;=3,F799&gt;=3,G799&gt;=3),"Loyal Customers",AND(E799&lt;=2,F799&gt;=3),"At Risk",AND(E799&lt;=2,F799&lt;=2,G799&lt;=2),"Lost",AND(E799&gt;=4,F799&lt;=2),"New/Promising",TRUE,"Needs Attention")</f>
        <v>Loyal Customers</v>
      </c>
      <c r="I799" s="3" t="str">
        <f t="shared" si="16"/>
        <v>Active</v>
      </c>
      <c r="J799" s="3" t="str">
        <f>_xlfn.XLOOKUP(A799,'Country_Lookup'!$D:$D,'Country_Lookup'!$E:$E)</f>
        <v>United Kingdom</v>
      </c>
    </row>
    <row r="800" spans="1:10" x14ac:dyDescent="0.3">
      <c r="A800">
        <v>13148</v>
      </c>
      <c r="B800">
        <v>29</v>
      </c>
      <c r="C800">
        <v>26</v>
      </c>
      <c r="D800">
        <v>8621.809999999874</v>
      </c>
      <c r="E800" cm="1">
        <f t="array" ref="E800">_xlfn.IFS(B800&lt;=PERCENTILE($B$3:$B$5882,0.2),5,B800&lt;=PERCENTILE($B$3:$B$5882,0.4),4,B800&lt;=PERCENTILE($B$3:$B$5882,0.6),3,B800&lt;=PERCENTILE($B$3:$B$5882,0.8),2,TRUE,1)</f>
        <v>4</v>
      </c>
      <c r="F800" cm="1">
        <f t="array" ref="F800">_xlfn.IFS(C800&lt;=PERCENTILE($C$3:$C$5882,0.2),1,C800&lt;=PERCENTILE($C$3:$C$5882,0.4),2,C800&lt;=PERCENTILE($C$3:$C$5882,0.6),3,C800&lt;=PERCENTILE($C$3:$C$5882,0.8),4,TRUE,5)</f>
        <v>5</v>
      </c>
      <c r="G800" cm="1">
        <f t="array" ref="G800">_xlfn.IFS(D800&lt;=PERCENTILE($D$3:$D$5882,0.2),1,D800&lt;=PERCENTILE($D$3:$D$5882,0.4),2,D800&lt;=PERCENTILE($D$3:$D$5882,0.6),3,D800&lt;=PERCENTILE($D$3:$D$5882,0.8),4,TRUE,5)</f>
        <v>5</v>
      </c>
      <c r="H800" s="3" t="str" cm="1">
        <f t="array" ref="H800">_xlfn.IFS(AND(E800&gt;=4,F800&gt;=4,G800&gt;=4),"Champions",AND(E800&gt;=3,F800&gt;=3,G800&gt;=3),"Loyal Customers",AND(E800&lt;=2,F800&gt;=3),"At Risk",AND(E800&lt;=2,F800&lt;=2,G800&lt;=2),"Lost",AND(E800&gt;=4,F800&lt;=2),"New/Promising",TRUE,"Needs Attention")</f>
        <v>Champions</v>
      </c>
      <c r="I800" s="3" t="str">
        <f t="shared" si="16"/>
        <v>Active</v>
      </c>
      <c r="J800" s="3" t="str">
        <f>_xlfn.XLOOKUP(A800,'Country_Lookup'!$D:$D,'Country_Lookup'!$E:$E)</f>
        <v>United Kingdom</v>
      </c>
    </row>
    <row r="801" spans="1:10" x14ac:dyDescent="0.3">
      <c r="A801">
        <v>13149</v>
      </c>
      <c r="B801">
        <v>14</v>
      </c>
      <c r="C801">
        <v>4</v>
      </c>
      <c r="D801">
        <v>1676.0599999999984</v>
      </c>
      <c r="E801" cm="1">
        <f t="array" ref="E801">_xlfn.IFS(B801&lt;=PERCENTILE($B$3:$B$5882,0.2),5,B801&lt;=PERCENTILE($B$3:$B$5882,0.4),4,B801&lt;=PERCENTILE($B$3:$B$5882,0.6),3,B801&lt;=PERCENTILE($B$3:$B$5882,0.8),2,TRUE,1)</f>
        <v>5</v>
      </c>
      <c r="F801" cm="1">
        <f t="array" ref="F801">_xlfn.IFS(C801&lt;=PERCENTILE($C$3:$C$5882,0.2),1,C801&lt;=PERCENTILE($C$3:$C$5882,0.4),2,C801&lt;=PERCENTILE($C$3:$C$5882,0.6),3,C801&lt;=PERCENTILE($C$3:$C$5882,0.8),4,TRUE,5)</f>
        <v>3</v>
      </c>
      <c r="G801" cm="1">
        <f t="array" ref="G801">_xlfn.IFS(D801&lt;=PERCENTILE($D$3:$D$5882,0.2),1,D801&lt;=PERCENTILE($D$3:$D$5882,0.4),2,D801&lt;=PERCENTILE($D$3:$D$5882,0.6),3,D801&lt;=PERCENTILE($D$3:$D$5882,0.8),4,TRUE,5)</f>
        <v>4</v>
      </c>
      <c r="H801" s="3" t="str" cm="1">
        <f t="array" ref="H801">_xlfn.IFS(AND(E801&gt;=4,F801&gt;=4,G801&gt;=4),"Champions",AND(E801&gt;=3,F801&gt;=3,G801&gt;=3),"Loyal Customers",AND(E801&lt;=2,F801&gt;=3),"At Risk",AND(E801&lt;=2,F801&lt;=2,G801&lt;=2),"Lost",AND(E801&gt;=4,F801&lt;=2),"New/Promising",TRUE,"Needs Attention")</f>
        <v>Loyal Customers</v>
      </c>
      <c r="I801" s="3" t="str">
        <f t="shared" si="16"/>
        <v>Active</v>
      </c>
      <c r="J801" s="3" t="str">
        <f>_xlfn.XLOOKUP(A801,'Country_Lookup'!$D:$D,'Country_Lookup'!$E:$E)</f>
        <v>United Kingdom</v>
      </c>
    </row>
    <row r="802" spans="1:10" x14ac:dyDescent="0.3">
      <c r="A802">
        <v>13150</v>
      </c>
      <c r="B802">
        <v>484</v>
      </c>
      <c r="C802">
        <v>3</v>
      </c>
      <c r="D802">
        <v>449.97000000000014</v>
      </c>
      <c r="E802" cm="1">
        <f t="array" ref="E802">_xlfn.IFS(B802&lt;=PERCENTILE($B$3:$B$5882,0.2),5,B802&lt;=PERCENTILE($B$3:$B$5882,0.4),4,B802&lt;=PERCENTILE($B$3:$B$5882,0.6),3,B802&lt;=PERCENTILE($B$3:$B$5882,0.8),2,TRUE,1)</f>
        <v>1</v>
      </c>
      <c r="F802" cm="1">
        <f t="array" ref="F802">_xlfn.IFS(C802&lt;=PERCENTILE($C$3:$C$5882,0.2),1,C802&lt;=PERCENTILE($C$3:$C$5882,0.4),2,C802&lt;=PERCENTILE($C$3:$C$5882,0.6),3,C802&lt;=PERCENTILE($C$3:$C$5882,0.8),4,TRUE,5)</f>
        <v>3</v>
      </c>
      <c r="G802" cm="1">
        <f t="array" ref="G802">_xlfn.IFS(D802&lt;=PERCENTILE($D$3:$D$5882,0.2),1,D802&lt;=PERCENTILE($D$3:$D$5882,0.4),2,D802&lt;=PERCENTILE($D$3:$D$5882,0.6),3,D802&lt;=PERCENTILE($D$3:$D$5882,0.8),4,TRUE,5)</f>
        <v>2</v>
      </c>
      <c r="H802" s="3" t="str" cm="1">
        <f t="array" ref="H802">_xlfn.IFS(AND(E802&gt;=4,F802&gt;=4,G802&gt;=4),"Champions",AND(E802&gt;=3,F802&gt;=3,G802&gt;=3),"Loyal Customers",AND(E802&lt;=2,F802&gt;=3),"At Risk",AND(E802&lt;=2,F802&lt;=2,G802&lt;=2),"Lost",AND(E802&gt;=4,F802&lt;=2),"New/Promising",TRUE,"Needs Attention")</f>
        <v>At Risk</v>
      </c>
      <c r="I802" s="3" t="str">
        <f t="shared" si="16"/>
        <v>Churned</v>
      </c>
      <c r="J802" s="3" t="str">
        <f>_xlfn.XLOOKUP(A802,'Country_Lookup'!$D:$D,'Country_Lookup'!$E:$E)</f>
        <v>United Kingdom</v>
      </c>
    </row>
    <row r="803" spans="1:10" x14ac:dyDescent="0.3">
      <c r="A803">
        <v>13151</v>
      </c>
      <c r="B803">
        <v>295</v>
      </c>
      <c r="C803">
        <v>3</v>
      </c>
      <c r="D803">
        <v>2580.7399999999948</v>
      </c>
      <c r="E803" cm="1">
        <f t="array" ref="E803">_xlfn.IFS(B803&lt;=PERCENTILE($B$3:$B$5882,0.2),5,B803&lt;=PERCENTILE($B$3:$B$5882,0.4),4,B803&lt;=PERCENTILE($B$3:$B$5882,0.6),3,B803&lt;=PERCENTILE($B$3:$B$5882,0.8),2,TRUE,1)</f>
        <v>2</v>
      </c>
      <c r="F803" cm="1">
        <f t="array" ref="F803">_xlfn.IFS(C803&lt;=PERCENTILE($C$3:$C$5882,0.2),1,C803&lt;=PERCENTILE($C$3:$C$5882,0.4),2,C803&lt;=PERCENTILE($C$3:$C$5882,0.6),3,C803&lt;=PERCENTILE($C$3:$C$5882,0.8),4,TRUE,5)</f>
        <v>3</v>
      </c>
      <c r="G803" cm="1">
        <f t="array" ref="G803">_xlfn.IFS(D803&lt;=PERCENTILE($D$3:$D$5882,0.2),1,D803&lt;=PERCENTILE($D$3:$D$5882,0.4),2,D803&lt;=PERCENTILE($D$3:$D$5882,0.6),3,D803&lt;=PERCENTILE($D$3:$D$5882,0.8),4,TRUE,5)</f>
        <v>4</v>
      </c>
      <c r="H803" s="3" t="str" cm="1">
        <f t="array" ref="H803">_xlfn.IFS(AND(E803&gt;=4,F803&gt;=4,G803&gt;=4),"Champions",AND(E803&gt;=3,F803&gt;=3,G803&gt;=3),"Loyal Customers",AND(E803&lt;=2,F803&gt;=3),"At Risk",AND(E803&lt;=2,F803&lt;=2,G803&lt;=2),"Lost",AND(E803&gt;=4,F803&lt;=2),"New/Promising",TRUE,"Needs Attention")</f>
        <v>At Risk</v>
      </c>
      <c r="I803" s="3" t="str">
        <f t="shared" si="16"/>
        <v>Churned</v>
      </c>
      <c r="J803" s="3" t="str">
        <f>_xlfn.XLOOKUP(A803,'Country_Lookup'!$D:$D,'Country_Lookup'!$E:$E)</f>
        <v>United Kingdom</v>
      </c>
    </row>
    <row r="804" spans="1:10" x14ac:dyDescent="0.3">
      <c r="A804">
        <v>13152</v>
      </c>
      <c r="B804">
        <v>417</v>
      </c>
      <c r="C804">
        <v>7</v>
      </c>
      <c r="D804">
        <v>2146.3800000000028</v>
      </c>
      <c r="E804" cm="1">
        <f t="array" ref="E804">_xlfn.IFS(B804&lt;=PERCENTILE($B$3:$B$5882,0.2),5,B804&lt;=PERCENTILE($B$3:$B$5882,0.4),4,B804&lt;=PERCENTILE($B$3:$B$5882,0.6),3,B804&lt;=PERCENTILE($B$3:$B$5882,0.8),2,TRUE,1)</f>
        <v>1</v>
      </c>
      <c r="F804" cm="1">
        <f t="array" ref="F804">_xlfn.IFS(C804&lt;=PERCENTILE($C$3:$C$5882,0.2),1,C804&lt;=PERCENTILE($C$3:$C$5882,0.4),2,C804&lt;=PERCENTILE($C$3:$C$5882,0.6),3,C804&lt;=PERCENTILE($C$3:$C$5882,0.8),4,TRUE,5)</f>
        <v>4</v>
      </c>
      <c r="G804" cm="1">
        <f t="array" ref="G804">_xlfn.IFS(D804&lt;=PERCENTILE($D$3:$D$5882,0.2),1,D804&lt;=PERCENTILE($D$3:$D$5882,0.4),2,D804&lt;=PERCENTILE($D$3:$D$5882,0.6),3,D804&lt;=PERCENTILE($D$3:$D$5882,0.8),4,TRUE,5)</f>
        <v>4</v>
      </c>
      <c r="H804" s="3" t="str" cm="1">
        <f t="array" ref="H804">_xlfn.IFS(AND(E804&gt;=4,F804&gt;=4,G804&gt;=4),"Champions",AND(E804&gt;=3,F804&gt;=3,G804&gt;=3),"Loyal Customers",AND(E804&lt;=2,F804&gt;=3),"At Risk",AND(E804&lt;=2,F804&lt;=2,G804&lt;=2),"Lost",AND(E804&gt;=4,F804&lt;=2),"New/Promising",TRUE,"Needs Attention")</f>
        <v>At Risk</v>
      </c>
      <c r="I804" s="3" t="str">
        <f t="shared" si="16"/>
        <v>Churned</v>
      </c>
      <c r="J804" s="3" t="str">
        <f>_xlfn.XLOOKUP(A804,'Country_Lookup'!$D:$D,'Country_Lookup'!$E:$E)</f>
        <v>United Kingdom</v>
      </c>
    </row>
    <row r="805" spans="1:10" x14ac:dyDescent="0.3">
      <c r="A805">
        <v>13153</v>
      </c>
      <c r="B805">
        <v>5</v>
      </c>
      <c r="C805">
        <v>1</v>
      </c>
      <c r="D805">
        <v>486.2200000000002</v>
      </c>
      <c r="E805" cm="1">
        <f t="array" ref="E805">_xlfn.IFS(B805&lt;=PERCENTILE($B$3:$B$5882,0.2),5,B805&lt;=PERCENTILE($B$3:$B$5882,0.4),4,B805&lt;=PERCENTILE($B$3:$B$5882,0.6),3,B805&lt;=PERCENTILE($B$3:$B$5882,0.8),2,TRUE,1)</f>
        <v>5</v>
      </c>
      <c r="F805" cm="1">
        <f t="array" ref="F805">_xlfn.IFS(C805&lt;=PERCENTILE($C$3:$C$5882,0.2),1,C805&lt;=PERCENTILE($C$3:$C$5882,0.4),2,C805&lt;=PERCENTILE($C$3:$C$5882,0.6),3,C805&lt;=PERCENTILE($C$3:$C$5882,0.8),4,TRUE,5)</f>
        <v>1</v>
      </c>
      <c r="G805" cm="1">
        <f t="array" ref="G805">_xlfn.IFS(D805&lt;=PERCENTILE($D$3:$D$5882,0.2),1,D805&lt;=PERCENTILE($D$3:$D$5882,0.4),2,D805&lt;=PERCENTILE($D$3:$D$5882,0.6),3,D805&lt;=PERCENTILE($D$3:$D$5882,0.8),4,TRUE,5)</f>
        <v>2</v>
      </c>
      <c r="H805" s="3" t="str" cm="1">
        <f t="array" ref="H805">_xlfn.IFS(AND(E805&gt;=4,F805&gt;=4,G805&gt;=4),"Champions",AND(E805&gt;=3,F805&gt;=3,G805&gt;=3),"Loyal Customers",AND(E805&lt;=2,F805&gt;=3),"At Risk",AND(E805&lt;=2,F805&lt;=2,G805&lt;=2),"Lost",AND(E805&gt;=4,F805&lt;=2),"New/Promising",TRUE,"Needs Attention")</f>
        <v>New/Promising</v>
      </c>
      <c r="I805" s="3" t="str">
        <f t="shared" si="16"/>
        <v>Active</v>
      </c>
      <c r="J805" s="3" t="str">
        <f>_xlfn.XLOOKUP(A805,'Country_Lookup'!$D:$D,'Country_Lookup'!$E:$E)</f>
        <v>United Kingdom</v>
      </c>
    </row>
    <row r="806" spans="1:10" x14ac:dyDescent="0.3">
      <c r="A806">
        <v>13154</v>
      </c>
      <c r="B806">
        <v>399</v>
      </c>
      <c r="C806">
        <v>3</v>
      </c>
      <c r="D806">
        <v>1624.8399999999974</v>
      </c>
      <c r="E806" cm="1">
        <f t="array" ref="E806">_xlfn.IFS(B806&lt;=PERCENTILE($B$3:$B$5882,0.2),5,B806&lt;=PERCENTILE($B$3:$B$5882,0.4),4,B806&lt;=PERCENTILE($B$3:$B$5882,0.6),3,B806&lt;=PERCENTILE($B$3:$B$5882,0.8),2,TRUE,1)</f>
        <v>2</v>
      </c>
      <c r="F806" cm="1">
        <f t="array" ref="F806">_xlfn.IFS(C806&lt;=PERCENTILE($C$3:$C$5882,0.2),1,C806&lt;=PERCENTILE($C$3:$C$5882,0.4),2,C806&lt;=PERCENTILE($C$3:$C$5882,0.6),3,C806&lt;=PERCENTILE($C$3:$C$5882,0.8),4,TRUE,5)</f>
        <v>3</v>
      </c>
      <c r="G806" cm="1">
        <f t="array" ref="G806">_xlfn.IFS(D806&lt;=PERCENTILE($D$3:$D$5882,0.2),1,D806&lt;=PERCENTILE($D$3:$D$5882,0.4),2,D806&lt;=PERCENTILE($D$3:$D$5882,0.6),3,D806&lt;=PERCENTILE($D$3:$D$5882,0.8),4,TRUE,5)</f>
        <v>4</v>
      </c>
      <c r="H806" s="3" t="str" cm="1">
        <f t="array" ref="H806">_xlfn.IFS(AND(E806&gt;=4,F806&gt;=4,G806&gt;=4),"Champions",AND(E806&gt;=3,F806&gt;=3,G806&gt;=3),"Loyal Customers",AND(E806&lt;=2,F806&gt;=3),"At Risk",AND(E806&lt;=2,F806&lt;=2,G806&lt;=2),"Lost",AND(E806&gt;=4,F806&lt;=2),"New/Promising",TRUE,"Needs Attention")</f>
        <v>At Risk</v>
      </c>
      <c r="I806" s="3" t="str">
        <f t="shared" si="16"/>
        <v>Churned</v>
      </c>
      <c r="J806" s="3" t="str">
        <f>_xlfn.XLOOKUP(A806,'Country_Lookup'!$D:$D,'Country_Lookup'!$E:$E)</f>
        <v>United Kingdom</v>
      </c>
    </row>
    <row r="807" spans="1:10" x14ac:dyDescent="0.3">
      <c r="A807">
        <v>13155</v>
      </c>
      <c r="B807">
        <v>33</v>
      </c>
      <c r="C807">
        <v>6</v>
      </c>
      <c r="D807">
        <v>1750.1799999999948</v>
      </c>
      <c r="E807" cm="1">
        <f t="array" ref="E807">_xlfn.IFS(B807&lt;=PERCENTILE($B$3:$B$5882,0.2),5,B807&lt;=PERCENTILE($B$3:$B$5882,0.4),4,B807&lt;=PERCENTILE($B$3:$B$5882,0.6),3,B807&lt;=PERCENTILE($B$3:$B$5882,0.8),2,TRUE,1)</f>
        <v>4</v>
      </c>
      <c r="F807" cm="1">
        <f t="array" ref="F807">_xlfn.IFS(C807&lt;=PERCENTILE($C$3:$C$5882,0.2),1,C807&lt;=PERCENTILE($C$3:$C$5882,0.4),2,C807&lt;=PERCENTILE($C$3:$C$5882,0.6),3,C807&lt;=PERCENTILE($C$3:$C$5882,0.8),4,TRUE,5)</f>
        <v>4</v>
      </c>
      <c r="G807" cm="1">
        <f t="array" ref="G807">_xlfn.IFS(D807&lt;=PERCENTILE($D$3:$D$5882,0.2),1,D807&lt;=PERCENTILE($D$3:$D$5882,0.4),2,D807&lt;=PERCENTILE($D$3:$D$5882,0.6),3,D807&lt;=PERCENTILE($D$3:$D$5882,0.8),4,TRUE,5)</f>
        <v>4</v>
      </c>
      <c r="H807" s="3" t="str" cm="1">
        <f t="array" ref="H807">_xlfn.IFS(AND(E807&gt;=4,F807&gt;=4,G807&gt;=4),"Champions",AND(E807&gt;=3,F807&gt;=3,G807&gt;=3),"Loyal Customers",AND(E807&lt;=2,F807&gt;=3),"At Risk",AND(E807&lt;=2,F807&lt;=2,G807&lt;=2),"Lost",AND(E807&gt;=4,F807&lt;=2),"New/Promising",TRUE,"Needs Attention")</f>
        <v>Champions</v>
      </c>
      <c r="I807" s="3" t="str">
        <f t="shared" si="16"/>
        <v>Active</v>
      </c>
      <c r="J807" s="3" t="str">
        <f>_xlfn.XLOOKUP(A807,'Country_Lookup'!$D:$D,'Country_Lookup'!$E:$E)</f>
        <v>United Kingdom</v>
      </c>
    </row>
    <row r="808" spans="1:10" x14ac:dyDescent="0.3">
      <c r="A808">
        <v>13156</v>
      </c>
      <c r="B808">
        <v>385</v>
      </c>
      <c r="C808">
        <v>3</v>
      </c>
      <c r="D808">
        <v>1586.5399999999995</v>
      </c>
      <c r="E808" cm="1">
        <f t="array" ref="E808">_xlfn.IFS(B808&lt;=PERCENTILE($B$3:$B$5882,0.2),5,B808&lt;=PERCENTILE($B$3:$B$5882,0.4),4,B808&lt;=PERCENTILE($B$3:$B$5882,0.6),3,B808&lt;=PERCENTILE($B$3:$B$5882,0.8),2,TRUE,1)</f>
        <v>2</v>
      </c>
      <c r="F808" cm="1">
        <f t="array" ref="F808">_xlfn.IFS(C808&lt;=PERCENTILE($C$3:$C$5882,0.2),1,C808&lt;=PERCENTILE($C$3:$C$5882,0.4),2,C808&lt;=PERCENTILE($C$3:$C$5882,0.6),3,C808&lt;=PERCENTILE($C$3:$C$5882,0.8),4,TRUE,5)</f>
        <v>3</v>
      </c>
      <c r="G808" cm="1">
        <f t="array" ref="G808">_xlfn.IFS(D808&lt;=PERCENTILE($D$3:$D$5882,0.2),1,D808&lt;=PERCENTILE($D$3:$D$5882,0.4),2,D808&lt;=PERCENTILE($D$3:$D$5882,0.6),3,D808&lt;=PERCENTILE($D$3:$D$5882,0.8),4,TRUE,5)</f>
        <v>4</v>
      </c>
      <c r="H808" s="3" t="str" cm="1">
        <f t="array" ref="H808">_xlfn.IFS(AND(E808&gt;=4,F808&gt;=4,G808&gt;=4),"Champions",AND(E808&gt;=3,F808&gt;=3,G808&gt;=3),"Loyal Customers",AND(E808&lt;=2,F808&gt;=3),"At Risk",AND(E808&lt;=2,F808&lt;=2,G808&lt;=2),"Lost",AND(E808&gt;=4,F808&lt;=2),"New/Promising",TRUE,"Needs Attention")</f>
        <v>At Risk</v>
      </c>
      <c r="I808" s="3" t="str">
        <f t="shared" si="16"/>
        <v>Churned</v>
      </c>
      <c r="J808" s="3" t="str">
        <f>_xlfn.XLOOKUP(A808,'Country_Lookup'!$D:$D,'Country_Lookup'!$E:$E)</f>
        <v>United Kingdom</v>
      </c>
    </row>
    <row r="809" spans="1:10" x14ac:dyDescent="0.3">
      <c r="A809">
        <v>13157</v>
      </c>
      <c r="B809">
        <v>49</v>
      </c>
      <c r="C809">
        <v>9</v>
      </c>
      <c r="D809">
        <v>5687.3600000000206</v>
      </c>
      <c r="E809" cm="1">
        <f t="array" ref="E809">_xlfn.IFS(B809&lt;=PERCENTILE($B$3:$B$5882,0.2),5,B809&lt;=PERCENTILE($B$3:$B$5882,0.4),4,B809&lt;=PERCENTILE($B$3:$B$5882,0.6),3,B809&lt;=PERCENTILE($B$3:$B$5882,0.8),2,TRUE,1)</f>
        <v>4</v>
      </c>
      <c r="F809" cm="1">
        <f t="array" ref="F809">_xlfn.IFS(C809&lt;=PERCENTILE($C$3:$C$5882,0.2),1,C809&lt;=PERCENTILE($C$3:$C$5882,0.4),2,C809&lt;=PERCENTILE($C$3:$C$5882,0.6),3,C809&lt;=PERCENTILE($C$3:$C$5882,0.8),4,TRUE,5)</f>
        <v>5</v>
      </c>
      <c r="G809" cm="1">
        <f t="array" ref="G809">_xlfn.IFS(D809&lt;=PERCENTILE($D$3:$D$5882,0.2),1,D809&lt;=PERCENTILE($D$3:$D$5882,0.4),2,D809&lt;=PERCENTILE($D$3:$D$5882,0.6),3,D809&lt;=PERCENTILE($D$3:$D$5882,0.8),4,TRUE,5)</f>
        <v>5</v>
      </c>
      <c r="H809" s="3" t="str" cm="1">
        <f t="array" ref="H809">_xlfn.IFS(AND(E809&gt;=4,F809&gt;=4,G809&gt;=4),"Champions",AND(E809&gt;=3,F809&gt;=3,G809&gt;=3),"Loyal Customers",AND(E809&lt;=2,F809&gt;=3),"At Risk",AND(E809&lt;=2,F809&lt;=2,G809&lt;=2),"Lost",AND(E809&gt;=4,F809&lt;=2),"New/Promising",TRUE,"Needs Attention")</f>
        <v>Champions</v>
      </c>
      <c r="I809" s="3" t="str">
        <f t="shared" si="16"/>
        <v>Active</v>
      </c>
      <c r="J809" s="3" t="str">
        <f>_xlfn.XLOOKUP(A809,'Country_Lookup'!$D:$D,'Country_Lookup'!$E:$E)</f>
        <v>United Kingdom</v>
      </c>
    </row>
    <row r="810" spans="1:10" x14ac:dyDescent="0.3">
      <c r="A810">
        <v>13158</v>
      </c>
      <c r="B810">
        <v>94</v>
      </c>
      <c r="C810">
        <v>5</v>
      </c>
      <c r="D810">
        <v>1508.1799999999962</v>
      </c>
      <c r="E810" cm="1">
        <f t="array" ref="E810">_xlfn.IFS(B810&lt;=PERCENTILE($B$3:$B$5882,0.2),5,B810&lt;=PERCENTILE($B$3:$B$5882,0.4),4,B810&lt;=PERCENTILE($B$3:$B$5882,0.6),3,B810&lt;=PERCENTILE($B$3:$B$5882,0.8),2,TRUE,1)</f>
        <v>3</v>
      </c>
      <c r="F810" cm="1">
        <f t="array" ref="F810">_xlfn.IFS(C810&lt;=PERCENTILE($C$3:$C$5882,0.2),1,C810&lt;=PERCENTILE($C$3:$C$5882,0.4),2,C810&lt;=PERCENTILE($C$3:$C$5882,0.6),3,C810&lt;=PERCENTILE($C$3:$C$5882,0.8),4,TRUE,5)</f>
        <v>4</v>
      </c>
      <c r="G810" cm="1">
        <f t="array" ref="G810">_xlfn.IFS(D810&lt;=PERCENTILE($D$3:$D$5882,0.2),1,D810&lt;=PERCENTILE($D$3:$D$5882,0.4),2,D810&lt;=PERCENTILE($D$3:$D$5882,0.6),3,D810&lt;=PERCENTILE($D$3:$D$5882,0.8),4,TRUE,5)</f>
        <v>4</v>
      </c>
      <c r="H810" s="3" t="str" cm="1">
        <f t="array" ref="H810">_xlfn.IFS(AND(E810&gt;=4,F810&gt;=4,G810&gt;=4),"Champions",AND(E810&gt;=3,F810&gt;=3,G810&gt;=3),"Loyal Customers",AND(E810&lt;=2,F810&gt;=3),"At Risk",AND(E810&lt;=2,F810&lt;=2,G810&lt;=2),"Lost",AND(E810&gt;=4,F810&lt;=2),"New/Promising",TRUE,"Needs Attention")</f>
        <v>Loyal Customers</v>
      </c>
      <c r="I810" s="3" t="str">
        <f t="shared" si="16"/>
        <v>Churned</v>
      </c>
      <c r="J810" s="3" t="str">
        <f>_xlfn.XLOOKUP(A810,'Country_Lookup'!$D:$D,'Country_Lookup'!$E:$E)</f>
        <v>United Kingdom</v>
      </c>
    </row>
    <row r="811" spans="1:10" x14ac:dyDescent="0.3">
      <c r="A811">
        <v>13159</v>
      </c>
      <c r="B811">
        <v>8</v>
      </c>
      <c r="C811">
        <v>4</v>
      </c>
      <c r="D811">
        <v>1437.8500000000031</v>
      </c>
      <c r="E811" cm="1">
        <f t="array" ref="E811">_xlfn.IFS(B811&lt;=PERCENTILE($B$3:$B$5882,0.2),5,B811&lt;=PERCENTILE($B$3:$B$5882,0.4),4,B811&lt;=PERCENTILE($B$3:$B$5882,0.6),3,B811&lt;=PERCENTILE($B$3:$B$5882,0.8),2,TRUE,1)</f>
        <v>5</v>
      </c>
      <c r="F811" cm="1">
        <f t="array" ref="F811">_xlfn.IFS(C811&lt;=PERCENTILE($C$3:$C$5882,0.2),1,C811&lt;=PERCENTILE($C$3:$C$5882,0.4),2,C811&lt;=PERCENTILE($C$3:$C$5882,0.6),3,C811&lt;=PERCENTILE($C$3:$C$5882,0.8),4,TRUE,5)</f>
        <v>3</v>
      </c>
      <c r="G811" cm="1">
        <f t="array" ref="G811">_xlfn.IFS(D811&lt;=PERCENTILE($D$3:$D$5882,0.2),1,D811&lt;=PERCENTILE($D$3:$D$5882,0.4),2,D811&lt;=PERCENTILE($D$3:$D$5882,0.6),3,D811&lt;=PERCENTILE($D$3:$D$5882,0.8),4,TRUE,5)</f>
        <v>4</v>
      </c>
      <c r="H811" s="3" t="str" cm="1">
        <f t="array" ref="H811">_xlfn.IFS(AND(E811&gt;=4,F811&gt;=4,G811&gt;=4),"Champions",AND(E811&gt;=3,F811&gt;=3,G811&gt;=3),"Loyal Customers",AND(E811&lt;=2,F811&gt;=3),"At Risk",AND(E811&lt;=2,F811&lt;=2,G811&lt;=2),"Lost",AND(E811&gt;=4,F811&lt;=2),"New/Promising",TRUE,"Needs Attention")</f>
        <v>Loyal Customers</v>
      </c>
      <c r="I811" s="3" t="str">
        <f t="shared" si="16"/>
        <v>Active</v>
      </c>
      <c r="J811" s="3" t="str">
        <f>_xlfn.XLOOKUP(A811,'Country_Lookup'!$D:$D,'Country_Lookup'!$E:$E)</f>
        <v>United Kingdom</v>
      </c>
    </row>
    <row r="812" spans="1:10" x14ac:dyDescent="0.3">
      <c r="A812">
        <v>13160</v>
      </c>
      <c r="B812">
        <v>22</v>
      </c>
      <c r="C812">
        <v>1</v>
      </c>
      <c r="D812">
        <v>91.799999999999983</v>
      </c>
      <c r="E812" cm="1">
        <f t="array" ref="E812">_xlfn.IFS(B812&lt;=PERCENTILE($B$3:$B$5882,0.2),5,B812&lt;=PERCENTILE($B$3:$B$5882,0.4),4,B812&lt;=PERCENTILE($B$3:$B$5882,0.6),3,B812&lt;=PERCENTILE($B$3:$B$5882,0.8),2,TRUE,1)</f>
        <v>4</v>
      </c>
      <c r="F812" cm="1">
        <f t="array" ref="F812">_xlfn.IFS(C812&lt;=PERCENTILE($C$3:$C$5882,0.2),1,C812&lt;=PERCENTILE($C$3:$C$5882,0.4),2,C812&lt;=PERCENTILE($C$3:$C$5882,0.6),3,C812&lt;=PERCENTILE($C$3:$C$5882,0.8),4,TRUE,5)</f>
        <v>1</v>
      </c>
      <c r="G812" cm="1">
        <f t="array" ref="G812">_xlfn.IFS(D812&lt;=PERCENTILE($D$3:$D$5882,0.2),1,D812&lt;=PERCENTILE($D$3:$D$5882,0.4),2,D812&lt;=PERCENTILE($D$3:$D$5882,0.6),3,D812&lt;=PERCENTILE($D$3:$D$5882,0.8),4,TRUE,5)</f>
        <v>1</v>
      </c>
      <c r="H812" s="3" t="str" cm="1">
        <f t="array" ref="H812">_xlfn.IFS(AND(E812&gt;=4,F812&gt;=4,G812&gt;=4),"Champions",AND(E812&gt;=3,F812&gt;=3,G812&gt;=3),"Loyal Customers",AND(E812&lt;=2,F812&gt;=3),"At Risk",AND(E812&lt;=2,F812&lt;=2,G812&lt;=2),"Lost",AND(E812&gt;=4,F812&lt;=2),"New/Promising",TRUE,"Needs Attention")</f>
        <v>New/Promising</v>
      </c>
      <c r="I812" s="3" t="str">
        <f t="shared" si="16"/>
        <v>Active</v>
      </c>
      <c r="J812" s="3" t="str">
        <f>_xlfn.XLOOKUP(A812,'Country_Lookup'!$D:$D,'Country_Lookup'!$E:$E)</f>
        <v>United Kingdom</v>
      </c>
    </row>
    <row r="813" spans="1:10" x14ac:dyDescent="0.3">
      <c r="A813">
        <v>13161</v>
      </c>
      <c r="B813">
        <v>313</v>
      </c>
      <c r="C813">
        <v>2</v>
      </c>
      <c r="D813">
        <v>478.88000000000051</v>
      </c>
      <c r="E813" cm="1">
        <f t="array" ref="E813">_xlfn.IFS(B813&lt;=PERCENTILE($B$3:$B$5882,0.2),5,B813&lt;=PERCENTILE($B$3:$B$5882,0.4),4,B813&lt;=PERCENTILE($B$3:$B$5882,0.6),3,B813&lt;=PERCENTILE($B$3:$B$5882,0.8),2,TRUE,1)</f>
        <v>2</v>
      </c>
      <c r="F813" cm="1">
        <f t="array" ref="F813">_xlfn.IFS(C813&lt;=PERCENTILE($C$3:$C$5882,0.2),1,C813&lt;=PERCENTILE($C$3:$C$5882,0.4),2,C813&lt;=PERCENTILE($C$3:$C$5882,0.6),3,C813&lt;=PERCENTILE($C$3:$C$5882,0.8),4,TRUE,5)</f>
        <v>2</v>
      </c>
      <c r="G813" cm="1">
        <f t="array" ref="G813">_xlfn.IFS(D813&lt;=PERCENTILE($D$3:$D$5882,0.2),1,D813&lt;=PERCENTILE($D$3:$D$5882,0.4),2,D813&lt;=PERCENTILE($D$3:$D$5882,0.6),3,D813&lt;=PERCENTILE($D$3:$D$5882,0.8),4,TRUE,5)</f>
        <v>2</v>
      </c>
      <c r="H813" s="3" t="str" cm="1">
        <f t="array" ref="H813">_xlfn.IFS(AND(E813&gt;=4,F813&gt;=4,G813&gt;=4),"Champions",AND(E813&gt;=3,F813&gt;=3,G813&gt;=3),"Loyal Customers",AND(E813&lt;=2,F813&gt;=3),"At Risk",AND(E813&lt;=2,F813&lt;=2,G813&lt;=2),"Lost",AND(E813&gt;=4,F813&lt;=2),"New/Promising",TRUE,"Needs Attention")</f>
        <v>Lost</v>
      </c>
      <c r="I813" s="3" t="str">
        <f t="shared" si="16"/>
        <v>Churned</v>
      </c>
      <c r="J813" s="3" t="str">
        <f>_xlfn.XLOOKUP(A813,'Country_Lookup'!$D:$D,'Country_Lookup'!$E:$E)</f>
        <v>United Kingdom</v>
      </c>
    </row>
    <row r="814" spans="1:10" x14ac:dyDescent="0.3">
      <c r="A814">
        <v>13162</v>
      </c>
      <c r="B814">
        <v>122</v>
      </c>
      <c r="C814">
        <v>16</v>
      </c>
      <c r="D814">
        <v>9275.4900000000016</v>
      </c>
      <c r="E814" cm="1">
        <f t="array" ref="E814">_xlfn.IFS(B814&lt;=PERCENTILE($B$3:$B$5882,0.2),5,B814&lt;=PERCENTILE($B$3:$B$5882,0.4),4,B814&lt;=PERCENTILE($B$3:$B$5882,0.6),3,B814&lt;=PERCENTILE($B$3:$B$5882,0.8),2,TRUE,1)</f>
        <v>3</v>
      </c>
      <c r="F814" cm="1">
        <f t="array" ref="F814">_xlfn.IFS(C814&lt;=PERCENTILE($C$3:$C$5882,0.2),1,C814&lt;=PERCENTILE($C$3:$C$5882,0.4),2,C814&lt;=PERCENTILE($C$3:$C$5882,0.6),3,C814&lt;=PERCENTILE($C$3:$C$5882,0.8),4,TRUE,5)</f>
        <v>5</v>
      </c>
      <c r="G814" cm="1">
        <f t="array" ref="G814">_xlfn.IFS(D814&lt;=PERCENTILE($D$3:$D$5882,0.2),1,D814&lt;=PERCENTILE($D$3:$D$5882,0.4),2,D814&lt;=PERCENTILE($D$3:$D$5882,0.6),3,D814&lt;=PERCENTILE($D$3:$D$5882,0.8),4,TRUE,5)</f>
        <v>5</v>
      </c>
      <c r="H814" s="3" t="str" cm="1">
        <f t="array" ref="H814">_xlfn.IFS(AND(E814&gt;=4,F814&gt;=4,G814&gt;=4),"Champions",AND(E814&gt;=3,F814&gt;=3,G814&gt;=3),"Loyal Customers",AND(E814&lt;=2,F814&gt;=3),"At Risk",AND(E814&lt;=2,F814&lt;=2,G814&lt;=2),"Lost",AND(E814&gt;=4,F814&lt;=2),"New/Promising",TRUE,"Needs Attention")</f>
        <v>Loyal Customers</v>
      </c>
      <c r="I814" s="3" t="str">
        <f t="shared" si="16"/>
        <v>Churned</v>
      </c>
      <c r="J814" s="3" t="str">
        <f>_xlfn.XLOOKUP(A814,'Country_Lookup'!$D:$D,'Country_Lookup'!$E:$E)</f>
        <v>United Kingdom</v>
      </c>
    </row>
    <row r="815" spans="1:10" x14ac:dyDescent="0.3">
      <c r="A815">
        <v>13163</v>
      </c>
      <c r="B815">
        <v>610</v>
      </c>
      <c r="C815">
        <v>1</v>
      </c>
      <c r="D815">
        <v>17.649999999999999</v>
      </c>
      <c r="E815" cm="1">
        <f t="array" ref="E815">_xlfn.IFS(B815&lt;=PERCENTILE($B$3:$B$5882,0.2),5,B815&lt;=PERCENTILE($B$3:$B$5882,0.4),4,B815&lt;=PERCENTILE($B$3:$B$5882,0.6),3,B815&lt;=PERCENTILE($B$3:$B$5882,0.8),2,TRUE,1)</f>
        <v>1</v>
      </c>
      <c r="F815" cm="1">
        <f t="array" ref="F815">_xlfn.IFS(C815&lt;=PERCENTILE($C$3:$C$5882,0.2),1,C815&lt;=PERCENTILE($C$3:$C$5882,0.4),2,C815&lt;=PERCENTILE($C$3:$C$5882,0.6),3,C815&lt;=PERCENTILE($C$3:$C$5882,0.8),4,TRUE,5)</f>
        <v>1</v>
      </c>
      <c r="G815" cm="1">
        <f t="array" ref="G815">_xlfn.IFS(D815&lt;=PERCENTILE($D$3:$D$5882,0.2),1,D815&lt;=PERCENTILE($D$3:$D$5882,0.4),2,D815&lt;=PERCENTILE($D$3:$D$5882,0.6),3,D815&lt;=PERCENTILE($D$3:$D$5882,0.8),4,TRUE,5)</f>
        <v>1</v>
      </c>
      <c r="H815" s="3" t="str" cm="1">
        <f t="array" ref="H815">_xlfn.IFS(AND(E815&gt;=4,F815&gt;=4,G815&gt;=4),"Champions",AND(E815&gt;=3,F815&gt;=3,G815&gt;=3),"Loyal Customers",AND(E815&lt;=2,F815&gt;=3),"At Risk",AND(E815&lt;=2,F815&lt;=2,G815&lt;=2),"Lost",AND(E815&gt;=4,F815&lt;=2),"New/Promising",TRUE,"Needs Attention")</f>
        <v>Lost</v>
      </c>
      <c r="I815" s="3" t="str">
        <f t="shared" si="16"/>
        <v>Churned</v>
      </c>
      <c r="J815" s="3" t="str">
        <f>_xlfn.XLOOKUP(A815,'Country_Lookup'!$D:$D,'Country_Lookup'!$E:$E)</f>
        <v>United Kingdom</v>
      </c>
    </row>
    <row r="816" spans="1:10" x14ac:dyDescent="0.3">
      <c r="A816">
        <v>13164</v>
      </c>
      <c r="B816">
        <v>569</v>
      </c>
      <c r="C816">
        <v>2</v>
      </c>
      <c r="D816">
        <v>372.2</v>
      </c>
      <c r="E816" cm="1">
        <f t="array" ref="E816">_xlfn.IFS(B816&lt;=PERCENTILE($B$3:$B$5882,0.2),5,B816&lt;=PERCENTILE($B$3:$B$5882,0.4),4,B816&lt;=PERCENTILE($B$3:$B$5882,0.6),3,B816&lt;=PERCENTILE($B$3:$B$5882,0.8),2,TRUE,1)</f>
        <v>1</v>
      </c>
      <c r="F816" cm="1">
        <f t="array" ref="F816">_xlfn.IFS(C816&lt;=PERCENTILE($C$3:$C$5882,0.2),1,C816&lt;=PERCENTILE($C$3:$C$5882,0.4),2,C816&lt;=PERCENTILE($C$3:$C$5882,0.6),3,C816&lt;=PERCENTILE($C$3:$C$5882,0.8),4,TRUE,5)</f>
        <v>2</v>
      </c>
      <c r="G816" cm="1">
        <f t="array" ref="G816">_xlfn.IFS(D816&lt;=PERCENTILE($D$3:$D$5882,0.2),1,D816&lt;=PERCENTILE($D$3:$D$5882,0.4),2,D816&lt;=PERCENTILE($D$3:$D$5882,0.6),3,D816&lt;=PERCENTILE($D$3:$D$5882,0.8),4,TRUE,5)</f>
        <v>2</v>
      </c>
      <c r="H816" s="3" t="str" cm="1">
        <f t="array" ref="H816">_xlfn.IFS(AND(E816&gt;=4,F816&gt;=4,G816&gt;=4),"Champions",AND(E816&gt;=3,F816&gt;=3,G816&gt;=3),"Loyal Customers",AND(E816&lt;=2,F816&gt;=3),"At Risk",AND(E816&lt;=2,F816&lt;=2,G816&lt;=2),"Lost",AND(E816&gt;=4,F816&lt;=2),"New/Promising",TRUE,"Needs Attention")</f>
        <v>Lost</v>
      </c>
      <c r="I816" s="3" t="str">
        <f t="shared" si="16"/>
        <v>Churned</v>
      </c>
      <c r="J816" s="3" t="str">
        <f>_xlfn.XLOOKUP(A816,'Country_Lookup'!$D:$D,'Country_Lookup'!$E:$E)</f>
        <v>United Kingdom</v>
      </c>
    </row>
    <row r="817" spans="1:10" x14ac:dyDescent="0.3">
      <c r="A817">
        <v>13165</v>
      </c>
      <c r="B817">
        <v>46</v>
      </c>
      <c r="C817">
        <v>3</v>
      </c>
      <c r="D817">
        <v>1451.1600000000017</v>
      </c>
      <c r="E817" cm="1">
        <f t="array" ref="E817">_xlfn.IFS(B817&lt;=PERCENTILE($B$3:$B$5882,0.2),5,B817&lt;=PERCENTILE($B$3:$B$5882,0.4),4,B817&lt;=PERCENTILE($B$3:$B$5882,0.6),3,B817&lt;=PERCENTILE($B$3:$B$5882,0.8),2,TRUE,1)</f>
        <v>4</v>
      </c>
      <c r="F817" cm="1">
        <f t="array" ref="F817">_xlfn.IFS(C817&lt;=PERCENTILE($C$3:$C$5882,0.2),1,C817&lt;=PERCENTILE($C$3:$C$5882,0.4),2,C817&lt;=PERCENTILE($C$3:$C$5882,0.6),3,C817&lt;=PERCENTILE($C$3:$C$5882,0.8),4,TRUE,5)</f>
        <v>3</v>
      </c>
      <c r="G817" cm="1">
        <f t="array" ref="G817">_xlfn.IFS(D817&lt;=PERCENTILE($D$3:$D$5882,0.2),1,D817&lt;=PERCENTILE($D$3:$D$5882,0.4),2,D817&lt;=PERCENTILE($D$3:$D$5882,0.6),3,D817&lt;=PERCENTILE($D$3:$D$5882,0.8),4,TRUE,5)</f>
        <v>4</v>
      </c>
      <c r="H817" s="3" t="str" cm="1">
        <f t="array" ref="H817">_xlfn.IFS(AND(E817&gt;=4,F817&gt;=4,G817&gt;=4),"Champions",AND(E817&gt;=3,F817&gt;=3,G817&gt;=3),"Loyal Customers",AND(E817&lt;=2,F817&gt;=3),"At Risk",AND(E817&lt;=2,F817&lt;=2,G817&lt;=2),"Lost",AND(E817&gt;=4,F817&lt;=2),"New/Promising",TRUE,"Needs Attention")</f>
        <v>Loyal Customers</v>
      </c>
      <c r="I817" s="3" t="str">
        <f t="shared" si="16"/>
        <v>Active</v>
      </c>
      <c r="J817" s="3" t="str">
        <f>_xlfn.XLOOKUP(A817,'Country_Lookup'!$D:$D,'Country_Lookup'!$E:$E)</f>
        <v>United Kingdom</v>
      </c>
    </row>
    <row r="818" spans="1:10" x14ac:dyDescent="0.3">
      <c r="A818">
        <v>13166</v>
      </c>
      <c r="B818">
        <v>283</v>
      </c>
      <c r="C818">
        <v>2</v>
      </c>
      <c r="D818">
        <v>884.18000000000018</v>
      </c>
      <c r="E818" cm="1">
        <f t="array" ref="E818">_xlfn.IFS(B818&lt;=PERCENTILE($B$3:$B$5882,0.2),5,B818&lt;=PERCENTILE($B$3:$B$5882,0.4),4,B818&lt;=PERCENTILE($B$3:$B$5882,0.6),3,B818&lt;=PERCENTILE($B$3:$B$5882,0.8),2,TRUE,1)</f>
        <v>2</v>
      </c>
      <c r="F818" cm="1">
        <f t="array" ref="F818">_xlfn.IFS(C818&lt;=PERCENTILE($C$3:$C$5882,0.2),1,C818&lt;=PERCENTILE($C$3:$C$5882,0.4),2,C818&lt;=PERCENTILE($C$3:$C$5882,0.6),3,C818&lt;=PERCENTILE($C$3:$C$5882,0.8),4,TRUE,5)</f>
        <v>2</v>
      </c>
      <c r="G818" cm="1">
        <f t="array" ref="G818">_xlfn.IFS(D818&lt;=PERCENTILE($D$3:$D$5882,0.2),1,D818&lt;=PERCENTILE($D$3:$D$5882,0.4),2,D818&lt;=PERCENTILE($D$3:$D$5882,0.6),3,D818&lt;=PERCENTILE($D$3:$D$5882,0.8),4,TRUE,5)</f>
        <v>3</v>
      </c>
      <c r="H818" s="3" t="str" cm="1">
        <f t="array" ref="H818">_xlfn.IFS(AND(E818&gt;=4,F818&gt;=4,G818&gt;=4),"Champions",AND(E818&gt;=3,F818&gt;=3,G818&gt;=3),"Loyal Customers",AND(E818&lt;=2,F818&gt;=3),"At Risk",AND(E818&lt;=2,F818&lt;=2,G818&lt;=2),"Lost",AND(E818&gt;=4,F818&lt;=2),"New/Promising",TRUE,"Needs Attention")</f>
        <v>Needs Attention</v>
      </c>
      <c r="I818" s="3" t="str">
        <f t="shared" si="16"/>
        <v>Churned</v>
      </c>
      <c r="J818" s="3" t="str">
        <f>_xlfn.XLOOKUP(A818,'Country_Lookup'!$D:$D,'Country_Lookup'!$E:$E)</f>
        <v>United Kingdom</v>
      </c>
    </row>
    <row r="819" spans="1:10" x14ac:dyDescent="0.3">
      <c r="A819">
        <v>13167</v>
      </c>
      <c r="B819">
        <v>18</v>
      </c>
      <c r="C819">
        <v>5</v>
      </c>
      <c r="D819">
        <v>1125.149999999999</v>
      </c>
      <c r="E819" cm="1">
        <f t="array" ref="E819">_xlfn.IFS(B819&lt;=PERCENTILE($B$3:$B$5882,0.2),5,B819&lt;=PERCENTILE($B$3:$B$5882,0.4),4,B819&lt;=PERCENTILE($B$3:$B$5882,0.6),3,B819&lt;=PERCENTILE($B$3:$B$5882,0.8),2,TRUE,1)</f>
        <v>5</v>
      </c>
      <c r="F819" cm="1">
        <f t="array" ref="F819">_xlfn.IFS(C819&lt;=PERCENTILE($C$3:$C$5882,0.2),1,C819&lt;=PERCENTILE($C$3:$C$5882,0.4),2,C819&lt;=PERCENTILE($C$3:$C$5882,0.6),3,C819&lt;=PERCENTILE($C$3:$C$5882,0.8),4,TRUE,5)</f>
        <v>4</v>
      </c>
      <c r="G819" cm="1">
        <f t="array" ref="G819">_xlfn.IFS(D819&lt;=PERCENTILE($D$3:$D$5882,0.2),1,D819&lt;=PERCENTILE($D$3:$D$5882,0.4),2,D819&lt;=PERCENTILE($D$3:$D$5882,0.6),3,D819&lt;=PERCENTILE($D$3:$D$5882,0.8),4,TRUE,5)</f>
        <v>3</v>
      </c>
      <c r="H819" s="3" t="str" cm="1">
        <f t="array" ref="H819">_xlfn.IFS(AND(E819&gt;=4,F819&gt;=4,G819&gt;=4),"Champions",AND(E819&gt;=3,F819&gt;=3,G819&gt;=3),"Loyal Customers",AND(E819&lt;=2,F819&gt;=3),"At Risk",AND(E819&lt;=2,F819&lt;=2,G819&lt;=2),"Lost",AND(E819&gt;=4,F819&lt;=2),"New/Promising",TRUE,"Needs Attention")</f>
        <v>Loyal Customers</v>
      </c>
      <c r="I819" s="3" t="str">
        <f t="shared" si="16"/>
        <v>Active</v>
      </c>
      <c r="J819" s="3" t="str">
        <f>_xlfn.XLOOKUP(A819,'Country_Lookup'!$D:$D,'Country_Lookup'!$E:$E)</f>
        <v>United Kingdom</v>
      </c>
    </row>
    <row r="820" spans="1:10" x14ac:dyDescent="0.3">
      <c r="A820">
        <v>13168</v>
      </c>
      <c r="B820">
        <v>36</v>
      </c>
      <c r="C820">
        <v>5</v>
      </c>
      <c r="D820">
        <v>1875.3099999999979</v>
      </c>
      <c r="E820" cm="1">
        <f t="array" ref="E820">_xlfn.IFS(B820&lt;=PERCENTILE($B$3:$B$5882,0.2),5,B820&lt;=PERCENTILE($B$3:$B$5882,0.4),4,B820&lt;=PERCENTILE($B$3:$B$5882,0.6),3,B820&lt;=PERCENTILE($B$3:$B$5882,0.8),2,TRUE,1)</f>
        <v>4</v>
      </c>
      <c r="F820" cm="1">
        <f t="array" ref="F820">_xlfn.IFS(C820&lt;=PERCENTILE($C$3:$C$5882,0.2),1,C820&lt;=PERCENTILE($C$3:$C$5882,0.4),2,C820&lt;=PERCENTILE($C$3:$C$5882,0.6),3,C820&lt;=PERCENTILE($C$3:$C$5882,0.8),4,TRUE,5)</f>
        <v>4</v>
      </c>
      <c r="G820" cm="1">
        <f t="array" ref="G820">_xlfn.IFS(D820&lt;=PERCENTILE($D$3:$D$5882,0.2),1,D820&lt;=PERCENTILE($D$3:$D$5882,0.4),2,D820&lt;=PERCENTILE($D$3:$D$5882,0.6),3,D820&lt;=PERCENTILE($D$3:$D$5882,0.8),4,TRUE,5)</f>
        <v>4</v>
      </c>
      <c r="H820" s="3" t="str" cm="1">
        <f t="array" ref="H820">_xlfn.IFS(AND(E820&gt;=4,F820&gt;=4,G820&gt;=4),"Champions",AND(E820&gt;=3,F820&gt;=3,G820&gt;=3),"Loyal Customers",AND(E820&lt;=2,F820&gt;=3),"At Risk",AND(E820&lt;=2,F820&lt;=2,G820&lt;=2),"Lost",AND(E820&gt;=4,F820&lt;=2),"New/Promising",TRUE,"Needs Attention")</f>
        <v>Champions</v>
      </c>
      <c r="I820" s="3" t="str">
        <f t="shared" si="16"/>
        <v>Active</v>
      </c>
      <c r="J820" s="3" t="str">
        <f>_xlfn.XLOOKUP(A820,'Country_Lookup'!$D:$D,'Country_Lookup'!$E:$E)</f>
        <v>United Kingdom</v>
      </c>
    </row>
    <row r="821" spans="1:10" x14ac:dyDescent="0.3">
      <c r="A821">
        <v>13169</v>
      </c>
      <c r="B821">
        <v>63</v>
      </c>
      <c r="C821">
        <v>3</v>
      </c>
      <c r="D821">
        <v>840.08</v>
      </c>
      <c r="E821" cm="1">
        <f t="array" ref="E821">_xlfn.IFS(B821&lt;=PERCENTILE($B$3:$B$5882,0.2),5,B821&lt;=PERCENTILE($B$3:$B$5882,0.4),4,B821&lt;=PERCENTILE($B$3:$B$5882,0.6),3,B821&lt;=PERCENTILE($B$3:$B$5882,0.8),2,TRUE,1)</f>
        <v>3</v>
      </c>
      <c r="F821" cm="1">
        <f t="array" ref="F821">_xlfn.IFS(C821&lt;=PERCENTILE($C$3:$C$5882,0.2),1,C821&lt;=PERCENTILE($C$3:$C$5882,0.4),2,C821&lt;=PERCENTILE($C$3:$C$5882,0.6),3,C821&lt;=PERCENTILE($C$3:$C$5882,0.8),4,TRUE,5)</f>
        <v>3</v>
      </c>
      <c r="G821" cm="1">
        <f t="array" ref="G821">_xlfn.IFS(D821&lt;=PERCENTILE($D$3:$D$5882,0.2),1,D821&lt;=PERCENTILE($D$3:$D$5882,0.4),2,D821&lt;=PERCENTILE($D$3:$D$5882,0.6),3,D821&lt;=PERCENTILE($D$3:$D$5882,0.8),4,TRUE,5)</f>
        <v>3</v>
      </c>
      <c r="H821" s="3" t="str" cm="1">
        <f t="array" ref="H821">_xlfn.IFS(AND(E821&gt;=4,F821&gt;=4,G821&gt;=4),"Champions",AND(E821&gt;=3,F821&gt;=3,G821&gt;=3),"Loyal Customers",AND(E821&lt;=2,F821&gt;=3),"At Risk",AND(E821&lt;=2,F821&lt;=2,G821&lt;=2),"Lost",AND(E821&gt;=4,F821&lt;=2),"New/Promising",TRUE,"Needs Attention")</f>
        <v>Loyal Customers</v>
      </c>
      <c r="I821" s="3" t="str">
        <f t="shared" si="16"/>
        <v>Active</v>
      </c>
      <c r="J821" s="3" t="str">
        <f>_xlfn.XLOOKUP(A821,'Country_Lookup'!$D:$D,'Country_Lookup'!$E:$E)</f>
        <v>United Kingdom</v>
      </c>
    </row>
    <row r="822" spans="1:10" x14ac:dyDescent="0.3">
      <c r="A822">
        <v>13170</v>
      </c>
      <c r="B822">
        <v>26</v>
      </c>
      <c r="C822">
        <v>1</v>
      </c>
      <c r="D822">
        <v>116.0100000000001</v>
      </c>
      <c r="E822" cm="1">
        <f t="array" ref="E822">_xlfn.IFS(B822&lt;=PERCENTILE($B$3:$B$5882,0.2),5,B822&lt;=PERCENTILE($B$3:$B$5882,0.4),4,B822&lt;=PERCENTILE($B$3:$B$5882,0.6),3,B822&lt;=PERCENTILE($B$3:$B$5882,0.8),2,TRUE,1)</f>
        <v>4</v>
      </c>
      <c r="F822" cm="1">
        <f t="array" ref="F822">_xlfn.IFS(C822&lt;=PERCENTILE($C$3:$C$5882,0.2),1,C822&lt;=PERCENTILE($C$3:$C$5882,0.4),2,C822&lt;=PERCENTILE($C$3:$C$5882,0.6),3,C822&lt;=PERCENTILE($C$3:$C$5882,0.8),4,TRUE,5)</f>
        <v>1</v>
      </c>
      <c r="G822" cm="1">
        <f t="array" ref="G822">_xlfn.IFS(D822&lt;=PERCENTILE($D$3:$D$5882,0.2),1,D822&lt;=PERCENTILE($D$3:$D$5882,0.4),2,D822&lt;=PERCENTILE($D$3:$D$5882,0.6),3,D822&lt;=PERCENTILE($D$3:$D$5882,0.8),4,TRUE,5)</f>
        <v>1</v>
      </c>
      <c r="H822" s="3" t="str" cm="1">
        <f t="array" ref="H822">_xlfn.IFS(AND(E822&gt;=4,F822&gt;=4,G822&gt;=4),"Champions",AND(E822&gt;=3,F822&gt;=3,G822&gt;=3),"Loyal Customers",AND(E822&lt;=2,F822&gt;=3),"At Risk",AND(E822&lt;=2,F822&lt;=2,G822&lt;=2),"Lost",AND(E822&gt;=4,F822&lt;=2),"New/Promising",TRUE,"Needs Attention")</f>
        <v>New/Promising</v>
      </c>
      <c r="I822" s="3" t="str">
        <f t="shared" si="16"/>
        <v>Active</v>
      </c>
      <c r="J822" s="3" t="str">
        <f>_xlfn.XLOOKUP(A822,'Country_Lookup'!$D:$D,'Country_Lookup'!$E:$E)</f>
        <v>United Kingdom</v>
      </c>
    </row>
    <row r="823" spans="1:10" x14ac:dyDescent="0.3">
      <c r="A823">
        <v>13171</v>
      </c>
      <c r="B823">
        <v>21</v>
      </c>
      <c r="C823">
        <v>3</v>
      </c>
      <c r="D823">
        <v>468.40999999999991</v>
      </c>
      <c r="E823" cm="1">
        <f t="array" ref="E823">_xlfn.IFS(B823&lt;=PERCENTILE($B$3:$B$5882,0.2),5,B823&lt;=PERCENTILE($B$3:$B$5882,0.4),4,B823&lt;=PERCENTILE($B$3:$B$5882,0.6),3,B823&lt;=PERCENTILE($B$3:$B$5882,0.8),2,TRUE,1)</f>
        <v>4</v>
      </c>
      <c r="F823" cm="1">
        <f t="array" ref="F823">_xlfn.IFS(C823&lt;=PERCENTILE($C$3:$C$5882,0.2),1,C823&lt;=PERCENTILE($C$3:$C$5882,0.4),2,C823&lt;=PERCENTILE($C$3:$C$5882,0.6),3,C823&lt;=PERCENTILE($C$3:$C$5882,0.8),4,TRUE,5)</f>
        <v>3</v>
      </c>
      <c r="G823" cm="1">
        <f t="array" ref="G823">_xlfn.IFS(D823&lt;=PERCENTILE($D$3:$D$5882,0.2),1,D823&lt;=PERCENTILE($D$3:$D$5882,0.4),2,D823&lt;=PERCENTILE($D$3:$D$5882,0.6),3,D823&lt;=PERCENTILE($D$3:$D$5882,0.8),4,TRUE,5)</f>
        <v>2</v>
      </c>
      <c r="H823" s="3" t="str" cm="1">
        <f t="array" ref="H823">_xlfn.IFS(AND(E823&gt;=4,F823&gt;=4,G823&gt;=4),"Champions",AND(E823&gt;=3,F823&gt;=3,G823&gt;=3),"Loyal Customers",AND(E823&lt;=2,F823&gt;=3),"At Risk",AND(E823&lt;=2,F823&lt;=2,G823&lt;=2),"Lost",AND(E823&gt;=4,F823&lt;=2),"New/Promising",TRUE,"Needs Attention")</f>
        <v>Needs Attention</v>
      </c>
      <c r="I823" s="3" t="str">
        <f t="shared" si="16"/>
        <v>Active</v>
      </c>
      <c r="J823" s="3" t="str">
        <f>_xlfn.XLOOKUP(A823,'Country_Lookup'!$D:$D,'Country_Lookup'!$E:$E)</f>
        <v>United Kingdom</v>
      </c>
    </row>
    <row r="824" spans="1:10" x14ac:dyDescent="0.3">
      <c r="A824">
        <v>13172</v>
      </c>
      <c r="B824">
        <v>400</v>
      </c>
      <c r="C824">
        <v>1</v>
      </c>
      <c r="D824">
        <v>69.599999999999994</v>
      </c>
      <c r="E824" cm="1">
        <f t="array" ref="E824">_xlfn.IFS(B824&lt;=PERCENTILE($B$3:$B$5882,0.2),5,B824&lt;=PERCENTILE($B$3:$B$5882,0.4),4,B824&lt;=PERCENTILE($B$3:$B$5882,0.6),3,B824&lt;=PERCENTILE($B$3:$B$5882,0.8),2,TRUE,1)</f>
        <v>2</v>
      </c>
      <c r="F824" cm="1">
        <f t="array" ref="F824">_xlfn.IFS(C824&lt;=PERCENTILE($C$3:$C$5882,0.2),1,C824&lt;=PERCENTILE($C$3:$C$5882,0.4),2,C824&lt;=PERCENTILE($C$3:$C$5882,0.6),3,C824&lt;=PERCENTILE($C$3:$C$5882,0.8),4,TRUE,5)</f>
        <v>1</v>
      </c>
      <c r="G824" cm="1">
        <f t="array" ref="G824">_xlfn.IFS(D824&lt;=PERCENTILE($D$3:$D$5882,0.2),1,D824&lt;=PERCENTILE($D$3:$D$5882,0.4),2,D824&lt;=PERCENTILE($D$3:$D$5882,0.6),3,D824&lt;=PERCENTILE($D$3:$D$5882,0.8),4,TRUE,5)</f>
        <v>1</v>
      </c>
      <c r="H824" s="3" t="str" cm="1">
        <f t="array" ref="H824">_xlfn.IFS(AND(E824&gt;=4,F824&gt;=4,G824&gt;=4),"Champions",AND(E824&gt;=3,F824&gt;=3,G824&gt;=3),"Loyal Customers",AND(E824&lt;=2,F824&gt;=3),"At Risk",AND(E824&lt;=2,F824&lt;=2,G824&lt;=2),"Lost",AND(E824&gt;=4,F824&lt;=2),"New/Promising",TRUE,"Needs Attention")</f>
        <v>Lost</v>
      </c>
      <c r="I824" s="3" t="str">
        <f t="shared" si="16"/>
        <v>Churned</v>
      </c>
      <c r="J824" s="3" t="str">
        <f>_xlfn.XLOOKUP(A824,'Country_Lookup'!$D:$D,'Country_Lookup'!$E:$E)</f>
        <v>United Kingdom</v>
      </c>
    </row>
    <row r="825" spans="1:10" x14ac:dyDescent="0.3">
      <c r="A825">
        <v>13173</v>
      </c>
      <c r="B825">
        <v>4</v>
      </c>
      <c r="C825">
        <v>11</v>
      </c>
      <c r="D825">
        <v>2639.3499999999881</v>
      </c>
      <c r="E825" cm="1">
        <f t="array" ref="E825">_xlfn.IFS(B825&lt;=PERCENTILE($B$3:$B$5882,0.2),5,B825&lt;=PERCENTILE($B$3:$B$5882,0.4),4,B825&lt;=PERCENTILE($B$3:$B$5882,0.6),3,B825&lt;=PERCENTILE($B$3:$B$5882,0.8),2,TRUE,1)</f>
        <v>5</v>
      </c>
      <c r="F825" cm="1">
        <f t="array" ref="F825">_xlfn.IFS(C825&lt;=PERCENTILE($C$3:$C$5882,0.2),1,C825&lt;=PERCENTILE($C$3:$C$5882,0.4),2,C825&lt;=PERCENTILE($C$3:$C$5882,0.6),3,C825&lt;=PERCENTILE($C$3:$C$5882,0.8),4,TRUE,5)</f>
        <v>5</v>
      </c>
      <c r="G825" cm="1">
        <f t="array" ref="G825">_xlfn.IFS(D825&lt;=PERCENTILE($D$3:$D$5882,0.2),1,D825&lt;=PERCENTILE($D$3:$D$5882,0.4),2,D825&lt;=PERCENTILE($D$3:$D$5882,0.6),3,D825&lt;=PERCENTILE($D$3:$D$5882,0.8),4,TRUE,5)</f>
        <v>4</v>
      </c>
      <c r="H825" s="3" t="str" cm="1">
        <f t="array" ref="H825">_xlfn.IFS(AND(E825&gt;=4,F825&gt;=4,G825&gt;=4),"Champions",AND(E825&gt;=3,F825&gt;=3,G825&gt;=3),"Loyal Customers",AND(E825&lt;=2,F825&gt;=3),"At Risk",AND(E825&lt;=2,F825&lt;=2,G825&lt;=2),"Lost",AND(E825&gt;=4,F825&lt;=2),"New/Promising",TRUE,"Needs Attention")</f>
        <v>Champions</v>
      </c>
      <c r="I825" s="3" t="str">
        <f t="shared" si="16"/>
        <v>Active</v>
      </c>
      <c r="J825" s="3" t="str">
        <f>_xlfn.XLOOKUP(A825,'Country_Lookup'!$D:$D,'Country_Lookup'!$E:$E)</f>
        <v>United Kingdom</v>
      </c>
    </row>
    <row r="826" spans="1:10" x14ac:dyDescent="0.3">
      <c r="A826">
        <v>13174</v>
      </c>
      <c r="B826">
        <v>16</v>
      </c>
      <c r="C826">
        <v>12</v>
      </c>
      <c r="D826">
        <v>9494.8399999998946</v>
      </c>
      <c r="E826" cm="1">
        <f t="array" ref="E826">_xlfn.IFS(B826&lt;=PERCENTILE($B$3:$B$5882,0.2),5,B826&lt;=PERCENTILE($B$3:$B$5882,0.4),4,B826&lt;=PERCENTILE($B$3:$B$5882,0.6),3,B826&lt;=PERCENTILE($B$3:$B$5882,0.8),2,TRUE,1)</f>
        <v>5</v>
      </c>
      <c r="F826" cm="1">
        <f t="array" ref="F826">_xlfn.IFS(C826&lt;=PERCENTILE($C$3:$C$5882,0.2),1,C826&lt;=PERCENTILE($C$3:$C$5882,0.4),2,C826&lt;=PERCENTILE($C$3:$C$5882,0.6),3,C826&lt;=PERCENTILE($C$3:$C$5882,0.8),4,TRUE,5)</f>
        <v>5</v>
      </c>
      <c r="G826" cm="1">
        <f t="array" ref="G826">_xlfn.IFS(D826&lt;=PERCENTILE($D$3:$D$5882,0.2),1,D826&lt;=PERCENTILE($D$3:$D$5882,0.4),2,D826&lt;=PERCENTILE($D$3:$D$5882,0.6),3,D826&lt;=PERCENTILE($D$3:$D$5882,0.8),4,TRUE,5)</f>
        <v>5</v>
      </c>
      <c r="H826" s="3" t="str" cm="1">
        <f t="array" ref="H826">_xlfn.IFS(AND(E826&gt;=4,F826&gt;=4,G826&gt;=4),"Champions",AND(E826&gt;=3,F826&gt;=3,G826&gt;=3),"Loyal Customers",AND(E826&lt;=2,F826&gt;=3),"At Risk",AND(E826&lt;=2,F826&lt;=2,G826&lt;=2),"Lost",AND(E826&gt;=4,F826&lt;=2),"New/Promising",TRUE,"Needs Attention")</f>
        <v>Champions</v>
      </c>
      <c r="I826" s="3" t="str">
        <f t="shared" si="16"/>
        <v>Active</v>
      </c>
      <c r="J826" s="3" t="str">
        <f>_xlfn.XLOOKUP(A826,'Country_Lookup'!$D:$D,'Country_Lookup'!$E:$E)</f>
        <v>United Kingdom</v>
      </c>
    </row>
    <row r="827" spans="1:10" x14ac:dyDescent="0.3">
      <c r="A827">
        <v>13175</v>
      </c>
      <c r="B827">
        <v>582</v>
      </c>
      <c r="C827">
        <v>2</v>
      </c>
      <c r="D827">
        <v>831.45</v>
      </c>
      <c r="E827" cm="1">
        <f t="array" ref="E827">_xlfn.IFS(B827&lt;=PERCENTILE($B$3:$B$5882,0.2),5,B827&lt;=PERCENTILE($B$3:$B$5882,0.4),4,B827&lt;=PERCENTILE($B$3:$B$5882,0.6),3,B827&lt;=PERCENTILE($B$3:$B$5882,0.8),2,TRUE,1)</f>
        <v>1</v>
      </c>
      <c r="F827" cm="1">
        <f t="array" ref="F827">_xlfn.IFS(C827&lt;=PERCENTILE($C$3:$C$5882,0.2),1,C827&lt;=PERCENTILE($C$3:$C$5882,0.4),2,C827&lt;=PERCENTILE($C$3:$C$5882,0.6),3,C827&lt;=PERCENTILE($C$3:$C$5882,0.8),4,TRUE,5)</f>
        <v>2</v>
      </c>
      <c r="G827" cm="1">
        <f t="array" ref="G827">_xlfn.IFS(D827&lt;=PERCENTILE($D$3:$D$5882,0.2),1,D827&lt;=PERCENTILE($D$3:$D$5882,0.4),2,D827&lt;=PERCENTILE($D$3:$D$5882,0.6),3,D827&lt;=PERCENTILE($D$3:$D$5882,0.8),4,TRUE,5)</f>
        <v>3</v>
      </c>
      <c r="H827" s="3" t="str" cm="1">
        <f t="array" ref="H827">_xlfn.IFS(AND(E827&gt;=4,F827&gt;=4,G827&gt;=4),"Champions",AND(E827&gt;=3,F827&gt;=3,G827&gt;=3),"Loyal Customers",AND(E827&lt;=2,F827&gt;=3),"At Risk",AND(E827&lt;=2,F827&lt;=2,G827&lt;=2),"Lost",AND(E827&gt;=4,F827&lt;=2),"New/Promising",TRUE,"Needs Attention")</f>
        <v>Needs Attention</v>
      </c>
      <c r="I827" s="3" t="str">
        <f t="shared" si="16"/>
        <v>Churned</v>
      </c>
      <c r="J827" s="3" t="str">
        <f>_xlfn.XLOOKUP(A827,'Country_Lookup'!$D:$D,'Country_Lookup'!$E:$E)</f>
        <v>United Kingdom</v>
      </c>
    </row>
    <row r="828" spans="1:10" x14ac:dyDescent="0.3">
      <c r="A828">
        <v>13176</v>
      </c>
      <c r="B828">
        <v>46</v>
      </c>
      <c r="C828">
        <v>1</v>
      </c>
      <c r="D828">
        <v>492.83999999999986</v>
      </c>
      <c r="E828" cm="1">
        <f t="array" ref="E828">_xlfn.IFS(B828&lt;=PERCENTILE($B$3:$B$5882,0.2),5,B828&lt;=PERCENTILE($B$3:$B$5882,0.4),4,B828&lt;=PERCENTILE($B$3:$B$5882,0.6),3,B828&lt;=PERCENTILE($B$3:$B$5882,0.8),2,TRUE,1)</f>
        <v>4</v>
      </c>
      <c r="F828" cm="1">
        <f t="array" ref="F828">_xlfn.IFS(C828&lt;=PERCENTILE($C$3:$C$5882,0.2),1,C828&lt;=PERCENTILE($C$3:$C$5882,0.4),2,C828&lt;=PERCENTILE($C$3:$C$5882,0.6),3,C828&lt;=PERCENTILE($C$3:$C$5882,0.8),4,TRUE,5)</f>
        <v>1</v>
      </c>
      <c r="G828" cm="1">
        <f t="array" ref="G828">_xlfn.IFS(D828&lt;=PERCENTILE($D$3:$D$5882,0.2),1,D828&lt;=PERCENTILE($D$3:$D$5882,0.4),2,D828&lt;=PERCENTILE($D$3:$D$5882,0.6),3,D828&lt;=PERCENTILE($D$3:$D$5882,0.8),4,TRUE,5)</f>
        <v>2</v>
      </c>
      <c r="H828" s="3" t="str" cm="1">
        <f t="array" ref="H828">_xlfn.IFS(AND(E828&gt;=4,F828&gt;=4,G828&gt;=4),"Champions",AND(E828&gt;=3,F828&gt;=3,G828&gt;=3),"Loyal Customers",AND(E828&lt;=2,F828&gt;=3),"At Risk",AND(E828&lt;=2,F828&lt;=2,G828&lt;=2),"Lost",AND(E828&gt;=4,F828&lt;=2),"New/Promising",TRUE,"Needs Attention")</f>
        <v>New/Promising</v>
      </c>
      <c r="I828" s="3" t="str">
        <f t="shared" si="16"/>
        <v>Active</v>
      </c>
      <c r="J828" s="3" t="str">
        <f>_xlfn.XLOOKUP(A828,'Country_Lookup'!$D:$D,'Country_Lookup'!$E:$E)</f>
        <v>United Kingdom</v>
      </c>
    </row>
    <row r="829" spans="1:10" x14ac:dyDescent="0.3">
      <c r="A829">
        <v>13177</v>
      </c>
      <c r="B829">
        <v>64</v>
      </c>
      <c r="C829">
        <v>2</v>
      </c>
      <c r="D829">
        <v>512.20000000000027</v>
      </c>
      <c r="E829" cm="1">
        <f t="array" ref="E829">_xlfn.IFS(B829&lt;=PERCENTILE($B$3:$B$5882,0.2),5,B829&lt;=PERCENTILE($B$3:$B$5882,0.4),4,B829&lt;=PERCENTILE($B$3:$B$5882,0.6),3,B829&lt;=PERCENTILE($B$3:$B$5882,0.8),2,TRUE,1)</f>
        <v>3</v>
      </c>
      <c r="F829" cm="1">
        <f t="array" ref="F829">_xlfn.IFS(C829&lt;=PERCENTILE($C$3:$C$5882,0.2),1,C829&lt;=PERCENTILE($C$3:$C$5882,0.4),2,C829&lt;=PERCENTILE($C$3:$C$5882,0.6),3,C829&lt;=PERCENTILE($C$3:$C$5882,0.8),4,TRUE,5)</f>
        <v>2</v>
      </c>
      <c r="G829" cm="1">
        <f t="array" ref="G829">_xlfn.IFS(D829&lt;=PERCENTILE($D$3:$D$5882,0.2),1,D829&lt;=PERCENTILE($D$3:$D$5882,0.4),2,D829&lt;=PERCENTILE($D$3:$D$5882,0.6),3,D829&lt;=PERCENTILE($D$3:$D$5882,0.8),4,TRUE,5)</f>
        <v>2</v>
      </c>
      <c r="H829" s="3" t="str" cm="1">
        <f t="array" ref="H829">_xlfn.IFS(AND(E829&gt;=4,F829&gt;=4,G829&gt;=4),"Champions",AND(E829&gt;=3,F829&gt;=3,G829&gt;=3),"Loyal Customers",AND(E829&lt;=2,F829&gt;=3),"At Risk",AND(E829&lt;=2,F829&lt;=2,G829&lt;=2),"Lost",AND(E829&gt;=4,F829&lt;=2),"New/Promising",TRUE,"Needs Attention")</f>
        <v>Needs Attention</v>
      </c>
      <c r="I829" s="3" t="str">
        <f t="shared" si="16"/>
        <v>Active</v>
      </c>
      <c r="J829" s="3" t="str">
        <f>_xlfn.XLOOKUP(A829,'Country_Lookup'!$D:$D,'Country_Lookup'!$E:$E)</f>
        <v>United Kingdom</v>
      </c>
    </row>
    <row r="830" spans="1:10" x14ac:dyDescent="0.3">
      <c r="A830">
        <v>13178</v>
      </c>
      <c r="B830">
        <v>26</v>
      </c>
      <c r="C830">
        <v>21</v>
      </c>
      <c r="D830">
        <v>14059.190000000097</v>
      </c>
      <c r="E830" cm="1">
        <f t="array" ref="E830">_xlfn.IFS(B830&lt;=PERCENTILE($B$3:$B$5882,0.2),5,B830&lt;=PERCENTILE($B$3:$B$5882,0.4),4,B830&lt;=PERCENTILE($B$3:$B$5882,0.6),3,B830&lt;=PERCENTILE($B$3:$B$5882,0.8),2,TRUE,1)</f>
        <v>4</v>
      </c>
      <c r="F830" cm="1">
        <f t="array" ref="F830">_xlfn.IFS(C830&lt;=PERCENTILE($C$3:$C$5882,0.2),1,C830&lt;=PERCENTILE($C$3:$C$5882,0.4),2,C830&lt;=PERCENTILE($C$3:$C$5882,0.6),3,C830&lt;=PERCENTILE($C$3:$C$5882,0.8),4,TRUE,5)</f>
        <v>5</v>
      </c>
      <c r="G830" cm="1">
        <f t="array" ref="G830">_xlfn.IFS(D830&lt;=PERCENTILE($D$3:$D$5882,0.2),1,D830&lt;=PERCENTILE($D$3:$D$5882,0.4),2,D830&lt;=PERCENTILE($D$3:$D$5882,0.6),3,D830&lt;=PERCENTILE($D$3:$D$5882,0.8),4,TRUE,5)</f>
        <v>5</v>
      </c>
      <c r="H830" s="3" t="str" cm="1">
        <f t="array" ref="H830">_xlfn.IFS(AND(E830&gt;=4,F830&gt;=4,G830&gt;=4),"Champions",AND(E830&gt;=3,F830&gt;=3,G830&gt;=3),"Loyal Customers",AND(E830&lt;=2,F830&gt;=3),"At Risk",AND(E830&lt;=2,F830&lt;=2,G830&lt;=2),"Lost",AND(E830&gt;=4,F830&lt;=2),"New/Promising",TRUE,"Needs Attention")</f>
        <v>Champions</v>
      </c>
      <c r="I830" s="3" t="str">
        <f t="shared" si="16"/>
        <v>Active</v>
      </c>
      <c r="J830" s="3" t="str">
        <f>_xlfn.XLOOKUP(A830,'Country_Lookup'!$D:$D,'Country_Lookup'!$E:$E)</f>
        <v>United Kingdom</v>
      </c>
    </row>
    <row r="831" spans="1:10" x14ac:dyDescent="0.3">
      <c r="A831">
        <v>13179</v>
      </c>
      <c r="B831">
        <v>618</v>
      </c>
      <c r="C831">
        <v>1</v>
      </c>
      <c r="D831">
        <v>572.31000000000017</v>
      </c>
      <c r="E831" cm="1">
        <f t="array" ref="E831">_xlfn.IFS(B831&lt;=PERCENTILE($B$3:$B$5882,0.2),5,B831&lt;=PERCENTILE($B$3:$B$5882,0.4),4,B831&lt;=PERCENTILE($B$3:$B$5882,0.6),3,B831&lt;=PERCENTILE($B$3:$B$5882,0.8),2,TRUE,1)</f>
        <v>1</v>
      </c>
      <c r="F831" cm="1">
        <f t="array" ref="F831">_xlfn.IFS(C831&lt;=PERCENTILE($C$3:$C$5882,0.2),1,C831&lt;=PERCENTILE($C$3:$C$5882,0.4),2,C831&lt;=PERCENTILE($C$3:$C$5882,0.6),3,C831&lt;=PERCENTILE($C$3:$C$5882,0.8),4,TRUE,5)</f>
        <v>1</v>
      </c>
      <c r="G831" cm="1">
        <f t="array" ref="G831">_xlfn.IFS(D831&lt;=PERCENTILE($D$3:$D$5882,0.2),1,D831&lt;=PERCENTILE($D$3:$D$5882,0.4),2,D831&lt;=PERCENTILE($D$3:$D$5882,0.6),3,D831&lt;=PERCENTILE($D$3:$D$5882,0.8),4,TRUE,5)</f>
        <v>2</v>
      </c>
      <c r="H831" s="3" t="str" cm="1">
        <f t="array" ref="H831">_xlfn.IFS(AND(E831&gt;=4,F831&gt;=4,G831&gt;=4),"Champions",AND(E831&gt;=3,F831&gt;=3,G831&gt;=3),"Loyal Customers",AND(E831&lt;=2,F831&gt;=3),"At Risk",AND(E831&lt;=2,F831&lt;=2,G831&lt;=2),"Lost",AND(E831&gt;=4,F831&lt;=2),"New/Promising",TRUE,"Needs Attention")</f>
        <v>Lost</v>
      </c>
      <c r="I831" s="3" t="str">
        <f t="shared" si="16"/>
        <v>Churned</v>
      </c>
      <c r="J831" s="3" t="str">
        <f>_xlfn.XLOOKUP(A831,'Country_Lookup'!$D:$D,'Country_Lookup'!$E:$E)</f>
        <v>United Kingdom</v>
      </c>
    </row>
    <row r="832" spans="1:10" x14ac:dyDescent="0.3">
      <c r="A832">
        <v>13180</v>
      </c>
      <c r="B832">
        <v>607</v>
      </c>
      <c r="C832">
        <v>1</v>
      </c>
      <c r="D832">
        <v>86.1</v>
      </c>
      <c r="E832" cm="1">
        <f t="array" ref="E832">_xlfn.IFS(B832&lt;=PERCENTILE($B$3:$B$5882,0.2),5,B832&lt;=PERCENTILE($B$3:$B$5882,0.4),4,B832&lt;=PERCENTILE($B$3:$B$5882,0.6),3,B832&lt;=PERCENTILE($B$3:$B$5882,0.8),2,TRUE,1)</f>
        <v>1</v>
      </c>
      <c r="F832" cm="1">
        <f t="array" ref="F832">_xlfn.IFS(C832&lt;=PERCENTILE($C$3:$C$5882,0.2),1,C832&lt;=PERCENTILE($C$3:$C$5882,0.4),2,C832&lt;=PERCENTILE($C$3:$C$5882,0.6),3,C832&lt;=PERCENTILE($C$3:$C$5882,0.8),4,TRUE,5)</f>
        <v>1</v>
      </c>
      <c r="G832" cm="1">
        <f t="array" ref="G832">_xlfn.IFS(D832&lt;=PERCENTILE($D$3:$D$5882,0.2),1,D832&lt;=PERCENTILE($D$3:$D$5882,0.4),2,D832&lt;=PERCENTILE($D$3:$D$5882,0.6),3,D832&lt;=PERCENTILE($D$3:$D$5882,0.8),4,TRUE,5)</f>
        <v>1</v>
      </c>
      <c r="H832" s="3" t="str" cm="1">
        <f t="array" ref="H832">_xlfn.IFS(AND(E832&gt;=4,F832&gt;=4,G832&gt;=4),"Champions",AND(E832&gt;=3,F832&gt;=3,G832&gt;=3),"Loyal Customers",AND(E832&lt;=2,F832&gt;=3),"At Risk",AND(E832&lt;=2,F832&lt;=2,G832&lt;=2),"Lost",AND(E832&gt;=4,F832&lt;=2),"New/Promising",TRUE,"Needs Attention")</f>
        <v>Lost</v>
      </c>
      <c r="I832" s="3" t="str">
        <f t="shared" si="16"/>
        <v>Churned</v>
      </c>
      <c r="J832" s="3" t="str">
        <f>_xlfn.XLOOKUP(A832,'Country_Lookup'!$D:$D,'Country_Lookup'!$E:$E)</f>
        <v>United Kingdom</v>
      </c>
    </row>
    <row r="833" spans="1:10" x14ac:dyDescent="0.3">
      <c r="A833">
        <v>13181</v>
      </c>
      <c r="B833">
        <v>381</v>
      </c>
      <c r="C833">
        <v>1</v>
      </c>
      <c r="D833">
        <v>359.68999999999983</v>
      </c>
      <c r="E833" cm="1">
        <f t="array" ref="E833">_xlfn.IFS(B833&lt;=PERCENTILE($B$3:$B$5882,0.2),5,B833&lt;=PERCENTILE($B$3:$B$5882,0.4),4,B833&lt;=PERCENTILE($B$3:$B$5882,0.6),3,B833&lt;=PERCENTILE($B$3:$B$5882,0.8),2,TRUE,1)</f>
        <v>2</v>
      </c>
      <c r="F833" cm="1">
        <f t="array" ref="F833">_xlfn.IFS(C833&lt;=PERCENTILE($C$3:$C$5882,0.2),1,C833&lt;=PERCENTILE($C$3:$C$5882,0.4),2,C833&lt;=PERCENTILE($C$3:$C$5882,0.6),3,C833&lt;=PERCENTILE($C$3:$C$5882,0.8),4,TRUE,5)</f>
        <v>1</v>
      </c>
      <c r="G833" cm="1">
        <f t="array" ref="G833">_xlfn.IFS(D833&lt;=PERCENTILE($D$3:$D$5882,0.2),1,D833&lt;=PERCENTILE($D$3:$D$5882,0.4),2,D833&lt;=PERCENTILE($D$3:$D$5882,0.6),3,D833&lt;=PERCENTILE($D$3:$D$5882,0.8),4,TRUE,5)</f>
        <v>2</v>
      </c>
      <c r="H833" s="3" t="str" cm="1">
        <f t="array" ref="H833">_xlfn.IFS(AND(E833&gt;=4,F833&gt;=4,G833&gt;=4),"Champions",AND(E833&gt;=3,F833&gt;=3,G833&gt;=3),"Loyal Customers",AND(E833&lt;=2,F833&gt;=3),"At Risk",AND(E833&lt;=2,F833&lt;=2,G833&lt;=2),"Lost",AND(E833&gt;=4,F833&lt;=2),"New/Promising",TRUE,"Needs Attention")</f>
        <v>Lost</v>
      </c>
      <c r="I833" s="3" t="str">
        <f t="shared" si="16"/>
        <v>Churned</v>
      </c>
      <c r="J833" s="3" t="str">
        <f>_xlfn.XLOOKUP(A833,'Country_Lookup'!$D:$D,'Country_Lookup'!$E:$E)</f>
        <v>United Kingdom</v>
      </c>
    </row>
    <row r="834" spans="1:10" x14ac:dyDescent="0.3">
      <c r="A834">
        <v>13182</v>
      </c>
      <c r="B834">
        <v>45</v>
      </c>
      <c r="C834">
        <v>1</v>
      </c>
      <c r="D834">
        <v>121.18</v>
      </c>
      <c r="E834" cm="1">
        <f t="array" ref="E834">_xlfn.IFS(B834&lt;=PERCENTILE($B$3:$B$5882,0.2),5,B834&lt;=PERCENTILE($B$3:$B$5882,0.4),4,B834&lt;=PERCENTILE($B$3:$B$5882,0.6),3,B834&lt;=PERCENTILE($B$3:$B$5882,0.8),2,TRUE,1)</f>
        <v>4</v>
      </c>
      <c r="F834" cm="1">
        <f t="array" ref="F834">_xlfn.IFS(C834&lt;=PERCENTILE($C$3:$C$5882,0.2),1,C834&lt;=PERCENTILE($C$3:$C$5882,0.4),2,C834&lt;=PERCENTILE($C$3:$C$5882,0.6),3,C834&lt;=PERCENTILE($C$3:$C$5882,0.8),4,TRUE,5)</f>
        <v>1</v>
      </c>
      <c r="G834" cm="1">
        <f t="array" ref="G834">_xlfn.IFS(D834&lt;=PERCENTILE($D$3:$D$5882,0.2),1,D834&lt;=PERCENTILE($D$3:$D$5882,0.4),2,D834&lt;=PERCENTILE($D$3:$D$5882,0.6),3,D834&lt;=PERCENTILE($D$3:$D$5882,0.8),4,TRUE,5)</f>
        <v>1</v>
      </c>
      <c r="H834" s="3" t="str" cm="1">
        <f t="array" ref="H834">_xlfn.IFS(AND(E834&gt;=4,F834&gt;=4,G834&gt;=4),"Champions",AND(E834&gt;=3,F834&gt;=3,G834&gt;=3),"Loyal Customers",AND(E834&lt;=2,F834&gt;=3),"At Risk",AND(E834&lt;=2,F834&lt;=2,G834&lt;=2),"Lost",AND(E834&gt;=4,F834&lt;=2),"New/Promising",TRUE,"Needs Attention")</f>
        <v>New/Promising</v>
      </c>
      <c r="I834" s="3" t="str">
        <f t="shared" si="16"/>
        <v>Active</v>
      </c>
      <c r="J834" s="3" t="str">
        <f>_xlfn.XLOOKUP(A834,'Country_Lookup'!$D:$D,'Country_Lookup'!$E:$E)</f>
        <v>United Kingdom</v>
      </c>
    </row>
    <row r="835" spans="1:10" x14ac:dyDescent="0.3">
      <c r="A835">
        <v>13183</v>
      </c>
      <c r="B835">
        <v>7</v>
      </c>
      <c r="C835">
        <v>15</v>
      </c>
      <c r="D835">
        <v>7036.1800000000203</v>
      </c>
      <c r="E835" cm="1">
        <f t="array" ref="E835">_xlfn.IFS(B835&lt;=PERCENTILE($B$3:$B$5882,0.2),5,B835&lt;=PERCENTILE($B$3:$B$5882,0.4),4,B835&lt;=PERCENTILE($B$3:$B$5882,0.6),3,B835&lt;=PERCENTILE($B$3:$B$5882,0.8),2,TRUE,1)</f>
        <v>5</v>
      </c>
      <c r="F835" cm="1">
        <f t="array" ref="F835">_xlfn.IFS(C835&lt;=PERCENTILE($C$3:$C$5882,0.2),1,C835&lt;=PERCENTILE($C$3:$C$5882,0.4),2,C835&lt;=PERCENTILE($C$3:$C$5882,0.6),3,C835&lt;=PERCENTILE($C$3:$C$5882,0.8),4,TRUE,5)</f>
        <v>5</v>
      </c>
      <c r="G835" cm="1">
        <f t="array" ref="G835">_xlfn.IFS(D835&lt;=PERCENTILE($D$3:$D$5882,0.2),1,D835&lt;=PERCENTILE($D$3:$D$5882,0.4),2,D835&lt;=PERCENTILE($D$3:$D$5882,0.6),3,D835&lt;=PERCENTILE($D$3:$D$5882,0.8),4,TRUE,5)</f>
        <v>5</v>
      </c>
      <c r="H835" s="3" t="str" cm="1">
        <f t="array" ref="H835">_xlfn.IFS(AND(E835&gt;=4,F835&gt;=4,G835&gt;=4),"Champions",AND(E835&gt;=3,F835&gt;=3,G835&gt;=3),"Loyal Customers",AND(E835&lt;=2,F835&gt;=3),"At Risk",AND(E835&lt;=2,F835&lt;=2,G835&lt;=2),"Lost",AND(E835&gt;=4,F835&lt;=2),"New/Promising",TRUE,"Needs Attention")</f>
        <v>Champions</v>
      </c>
      <c r="I835" s="3" t="str">
        <f t="shared" ref="I835:I898" si="17">IF(B835&gt;90,"Churned","Active")</f>
        <v>Active</v>
      </c>
      <c r="J835" s="3" t="str">
        <f>_xlfn.XLOOKUP(A835,'Country_Lookup'!$D:$D,'Country_Lookup'!$E:$E)</f>
        <v>United Kingdom</v>
      </c>
    </row>
    <row r="836" spans="1:10" x14ac:dyDescent="0.3">
      <c r="A836">
        <v>13184</v>
      </c>
      <c r="B836">
        <v>14</v>
      </c>
      <c r="C836">
        <v>10</v>
      </c>
      <c r="D836">
        <v>1701.2899999999991</v>
      </c>
      <c r="E836" cm="1">
        <f t="array" ref="E836">_xlfn.IFS(B836&lt;=PERCENTILE($B$3:$B$5882,0.2),5,B836&lt;=PERCENTILE($B$3:$B$5882,0.4),4,B836&lt;=PERCENTILE($B$3:$B$5882,0.6),3,B836&lt;=PERCENTILE($B$3:$B$5882,0.8),2,TRUE,1)</f>
        <v>5</v>
      </c>
      <c r="F836" cm="1">
        <f t="array" ref="F836">_xlfn.IFS(C836&lt;=PERCENTILE($C$3:$C$5882,0.2),1,C836&lt;=PERCENTILE($C$3:$C$5882,0.4),2,C836&lt;=PERCENTILE($C$3:$C$5882,0.6),3,C836&lt;=PERCENTILE($C$3:$C$5882,0.8),4,TRUE,5)</f>
        <v>5</v>
      </c>
      <c r="G836" cm="1">
        <f t="array" ref="G836">_xlfn.IFS(D836&lt;=PERCENTILE($D$3:$D$5882,0.2),1,D836&lt;=PERCENTILE($D$3:$D$5882,0.4),2,D836&lt;=PERCENTILE($D$3:$D$5882,0.6),3,D836&lt;=PERCENTILE($D$3:$D$5882,0.8),4,TRUE,5)</f>
        <v>4</v>
      </c>
      <c r="H836" s="3" t="str" cm="1">
        <f t="array" ref="H836">_xlfn.IFS(AND(E836&gt;=4,F836&gt;=4,G836&gt;=4),"Champions",AND(E836&gt;=3,F836&gt;=3,G836&gt;=3),"Loyal Customers",AND(E836&lt;=2,F836&gt;=3),"At Risk",AND(E836&lt;=2,F836&lt;=2,G836&lt;=2),"Lost",AND(E836&gt;=4,F836&lt;=2),"New/Promising",TRUE,"Needs Attention")</f>
        <v>Champions</v>
      </c>
      <c r="I836" s="3" t="str">
        <f t="shared" si="17"/>
        <v>Active</v>
      </c>
      <c r="J836" s="3" t="str">
        <f>_xlfn.XLOOKUP(A836,'Country_Lookup'!$D:$D,'Country_Lookup'!$E:$E)</f>
        <v>United Kingdom</v>
      </c>
    </row>
    <row r="837" spans="1:10" x14ac:dyDescent="0.3">
      <c r="A837">
        <v>13185</v>
      </c>
      <c r="B837">
        <v>267</v>
      </c>
      <c r="C837">
        <v>1</v>
      </c>
      <c r="D837">
        <v>71.400000000000006</v>
      </c>
      <c r="E837" cm="1">
        <f t="array" ref="E837">_xlfn.IFS(B837&lt;=PERCENTILE($B$3:$B$5882,0.2),5,B837&lt;=PERCENTILE($B$3:$B$5882,0.4),4,B837&lt;=PERCENTILE($B$3:$B$5882,0.6),3,B837&lt;=PERCENTILE($B$3:$B$5882,0.8),2,TRUE,1)</f>
        <v>2</v>
      </c>
      <c r="F837" cm="1">
        <f t="array" ref="F837">_xlfn.IFS(C837&lt;=PERCENTILE($C$3:$C$5882,0.2),1,C837&lt;=PERCENTILE($C$3:$C$5882,0.4),2,C837&lt;=PERCENTILE($C$3:$C$5882,0.6),3,C837&lt;=PERCENTILE($C$3:$C$5882,0.8),4,TRUE,5)</f>
        <v>1</v>
      </c>
      <c r="G837" cm="1">
        <f t="array" ref="G837">_xlfn.IFS(D837&lt;=PERCENTILE($D$3:$D$5882,0.2),1,D837&lt;=PERCENTILE($D$3:$D$5882,0.4),2,D837&lt;=PERCENTILE($D$3:$D$5882,0.6),3,D837&lt;=PERCENTILE($D$3:$D$5882,0.8),4,TRUE,5)</f>
        <v>1</v>
      </c>
      <c r="H837" s="3" t="str" cm="1">
        <f t="array" ref="H837">_xlfn.IFS(AND(E837&gt;=4,F837&gt;=4,G837&gt;=4),"Champions",AND(E837&gt;=3,F837&gt;=3,G837&gt;=3),"Loyal Customers",AND(E837&lt;=2,F837&gt;=3),"At Risk",AND(E837&lt;=2,F837&lt;=2,G837&lt;=2),"Lost",AND(E837&gt;=4,F837&lt;=2),"New/Promising",TRUE,"Needs Attention")</f>
        <v>Lost</v>
      </c>
      <c r="I837" s="3" t="str">
        <f t="shared" si="17"/>
        <v>Churned</v>
      </c>
      <c r="J837" s="3" t="str">
        <f>_xlfn.XLOOKUP(A837,'Country_Lookup'!$D:$D,'Country_Lookup'!$E:$E)</f>
        <v>United Kingdom</v>
      </c>
    </row>
    <row r="838" spans="1:10" x14ac:dyDescent="0.3">
      <c r="A838">
        <v>13186</v>
      </c>
      <c r="B838">
        <v>39</v>
      </c>
      <c r="C838">
        <v>3</v>
      </c>
      <c r="D838">
        <v>1575.8899999999994</v>
      </c>
      <c r="E838" cm="1">
        <f t="array" ref="E838">_xlfn.IFS(B838&lt;=PERCENTILE($B$3:$B$5882,0.2),5,B838&lt;=PERCENTILE($B$3:$B$5882,0.4),4,B838&lt;=PERCENTILE($B$3:$B$5882,0.6),3,B838&lt;=PERCENTILE($B$3:$B$5882,0.8),2,TRUE,1)</f>
        <v>4</v>
      </c>
      <c r="F838" cm="1">
        <f t="array" ref="F838">_xlfn.IFS(C838&lt;=PERCENTILE($C$3:$C$5882,0.2),1,C838&lt;=PERCENTILE($C$3:$C$5882,0.4),2,C838&lt;=PERCENTILE($C$3:$C$5882,0.6),3,C838&lt;=PERCENTILE($C$3:$C$5882,0.8),4,TRUE,5)</f>
        <v>3</v>
      </c>
      <c r="G838" cm="1">
        <f t="array" ref="G838">_xlfn.IFS(D838&lt;=PERCENTILE($D$3:$D$5882,0.2),1,D838&lt;=PERCENTILE($D$3:$D$5882,0.4),2,D838&lt;=PERCENTILE($D$3:$D$5882,0.6),3,D838&lt;=PERCENTILE($D$3:$D$5882,0.8),4,TRUE,5)</f>
        <v>4</v>
      </c>
      <c r="H838" s="3" t="str" cm="1">
        <f t="array" ref="H838">_xlfn.IFS(AND(E838&gt;=4,F838&gt;=4,G838&gt;=4),"Champions",AND(E838&gt;=3,F838&gt;=3,G838&gt;=3),"Loyal Customers",AND(E838&lt;=2,F838&gt;=3),"At Risk",AND(E838&lt;=2,F838&lt;=2,G838&lt;=2),"Lost",AND(E838&gt;=4,F838&lt;=2),"New/Promising",TRUE,"Needs Attention")</f>
        <v>Loyal Customers</v>
      </c>
      <c r="I838" s="3" t="str">
        <f t="shared" si="17"/>
        <v>Active</v>
      </c>
      <c r="J838" s="3" t="str">
        <f>_xlfn.XLOOKUP(A838,'Country_Lookup'!$D:$D,'Country_Lookup'!$E:$E)</f>
        <v>United Kingdom</v>
      </c>
    </row>
    <row r="839" spans="1:10" x14ac:dyDescent="0.3">
      <c r="A839">
        <v>13187</v>
      </c>
      <c r="B839">
        <v>337</v>
      </c>
      <c r="C839">
        <v>4</v>
      </c>
      <c r="D839">
        <v>367.00999999999965</v>
      </c>
      <c r="E839" cm="1">
        <f t="array" ref="E839">_xlfn.IFS(B839&lt;=PERCENTILE($B$3:$B$5882,0.2),5,B839&lt;=PERCENTILE($B$3:$B$5882,0.4),4,B839&lt;=PERCENTILE($B$3:$B$5882,0.6),3,B839&lt;=PERCENTILE($B$3:$B$5882,0.8),2,TRUE,1)</f>
        <v>2</v>
      </c>
      <c r="F839" cm="1">
        <f t="array" ref="F839">_xlfn.IFS(C839&lt;=PERCENTILE($C$3:$C$5882,0.2),1,C839&lt;=PERCENTILE($C$3:$C$5882,0.4),2,C839&lt;=PERCENTILE($C$3:$C$5882,0.6),3,C839&lt;=PERCENTILE($C$3:$C$5882,0.8),4,TRUE,5)</f>
        <v>3</v>
      </c>
      <c r="G839" cm="1">
        <f t="array" ref="G839">_xlfn.IFS(D839&lt;=PERCENTILE($D$3:$D$5882,0.2),1,D839&lt;=PERCENTILE($D$3:$D$5882,0.4),2,D839&lt;=PERCENTILE($D$3:$D$5882,0.6),3,D839&lt;=PERCENTILE($D$3:$D$5882,0.8),4,TRUE,5)</f>
        <v>2</v>
      </c>
      <c r="H839" s="3" t="str" cm="1">
        <f t="array" ref="H839">_xlfn.IFS(AND(E839&gt;=4,F839&gt;=4,G839&gt;=4),"Champions",AND(E839&gt;=3,F839&gt;=3,G839&gt;=3),"Loyal Customers",AND(E839&lt;=2,F839&gt;=3),"At Risk",AND(E839&lt;=2,F839&lt;=2,G839&lt;=2),"Lost",AND(E839&gt;=4,F839&lt;=2),"New/Promising",TRUE,"Needs Attention")</f>
        <v>At Risk</v>
      </c>
      <c r="I839" s="3" t="str">
        <f t="shared" si="17"/>
        <v>Churned</v>
      </c>
      <c r="J839" s="3" t="str">
        <f>_xlfn.XLOOKUP(A839,'Country_Lookup'!$D:$D,'Country_Lookup'!$E:$E)</f>
        <v>United Kingdom</v>
      </c>
    </row>
    <row r="840" spans="1:10" x14ac:dyDescent="0.3">
      <c r="A840">
        <v>13188</v>
      </c>
      <c r="B840">
        <v>11</v>
      </c>
      <c r="C840">
        <v>1</v>
      </c>
      <c r="D840">
        <v>114.60000000000001</v>
      </c>
      <c r="E840" cm="1">
        <f t="array" ref="E840">_xlfn.IFS(B840&lt;=PERCENTILE($B$3:$B$5882,0.2),5,B840&lt;=PERCENTILE($B$3:$B$5882,0.4),4,B840&lt;=PERCENTILE($B$3:$B$5882,0.6),3,B840&lt;=PERCENTILE($B$3:$B$5882,0.8),2,TRUE,1)</f>
        <v>5</v>
      </c>
      <c r="F840" cm="1">
        <f t="array" ref="F840">_xlfn.IFS(C840&lt;=PERCENTILE($C$3:$C$5882,0.2),1,C840&lt;=PERCENTILE($C$3:$C$5882,0.4),2,C840&lt;=PERCENTILE($C$3:$C$5882,0.6),3,C840&lt;=PERCENTILE($C$3:$C$5882,0.8),4,TRUE,5)</f>
        <v>1</v>
      </c>
      <c r="G840" cm="1">
        <f t="array" ref="G840">_xlfn.IFS(D840&lt;=PERCENTILE($D$3:$D$5882,0.2),1,D840&lt;=PERCENTILE($D$3:$D$5882,0.4),2,D840&lt;=PERCENTILE($D$3:$D$5882,0.6),3,D840&lt;=PERCENTILE($D$3:$D$5882,0.8),4,TRUE,5)</f>
        <v>1</v>
      </c>
      <c r="H840" s="3" t="str" cm="1">
        <f t="array" ref="H840">_xlfn.IFS(AND(E840&gt;=4,F840&gt;=4,G840&gt;=4),"Champions",AND(E840&gt;=3,F840&gt;=3,G840&gt;=3),"Loyal Customers",AND(E840&lt;=2,F840&gt;=3),"At Risk",AND(E840&lt;=2,F840&lt;=2,G840&lt;=2),"Lost",AND(E840&gt;=4,F840&lt;=2),"New/Promising",TRUE,"Needs Attention")</f>
        <v>New/Promising</v>
      </c>
      <c r="I840" s="3" t="str">
        <f t="shared" si="17"/>
        <v>Active</v>
      </c>
      <c r="J840" s="3" t="str">
        <f>_xlfn.XLOOKUP(A840,'Country_Lookup'!$D:$D,'Country_Lookup'!$E:$E)</f>
        <v>United Kingdom</v>
      </c>
    </row>
    <row r="841" spans="1:10" x14ac:dyDescent="0.3">
      <c r="A841">
        <v>13189</v>
      </c>
      <c r="B841">
        <v>18</v>
      </c>
      <c r="C841">
        <v>2</v>
      </c>
      <c r="D841">
        <v>260.68000000000006</v>
      </c>
      <c r="E841" cm="1">
        <f t="array" ref="E841">_xlfn.IFS(B841&lt;=PERCENTILE($B$3:$B$5882,0.2),5,B841&lt;=PERCENTILE($B$3:$B$5882,0.4),4,B841&lt;=PERCENTILE($B$3:$B$5882,0.6),3,B841&lt;=PERCENTILE($B$3:$B$5882,0.8),2,TRUE,1)</f>
        <v>5</v>
      </c>
      <c r="F841" cm="1">
        <f t="array" ref="F841">_xlfn.IFS(C841&lt;=PERCENTILE($C$3:$C$5882,0.2),1,C841&lt;=PERCENTILE($C$3:$C$5882,0.4),2,C841&lt;=PERCENTILE($C$3:$C$5882,0.6),3,C841&lt;=PERCENTILE($C$3:$C$5882,0.8),4,TRUE,5)</f>
        <v>2</v>
      </c>
      <c r="G841" cm="1">
        <f t="array" ref="G841">_xlfn.IFS(D841&lt;=PERCENTILE($D$3:$D$5882,0.2),1,D841&lt;=PERCENTILE($D$3:$D$5882,0.4),2,D841&lt;=PERCENTILE($D$3:$D$5882,0.6),3,D841&lt;=PERCENTILE($D$3:$D$5882,0.8),4,TRUE,5)</f>
        <v>1</v>
      </c>
      <c r="H841" s="3" t="str" cm="1">
        <f t="array" ref="H841">_xlfn.IFS(AND(E841&gt;=4,F841&gt;=4,G841&gt;=4),"Champions",AND(E841&gt;=3,F841&gt;=3,G841&gt;=3),"Loyal Customers",AND(E841&lt;=2,F841&gt;=3),"At Risk",AND(E841&lt;=2,F841&lt;=2,G841&lt;=2),"Lost",AND(E841&gt;=4,F841&lt;=2),"New/Promising",TRUE,"Needs Attention")</f>
        <v>New/Promising</v>
      </c>
      <c r="I841" s="3" t="str">
        <f t="shared" si="17"/>
        <v>Active</v>
      </c>
      <c r="J841" s="3" t="str">
        <f>_xlfn.XLOOKUP(A841,'Country_Lookup'!$D:$D,'Country_Lookup'!$E:$E)</f>
        <v>United Kingdom</v>
      </c>
    </row>
    <row r="842" spans="1:10" x14ac:dyDescent="0.3">
      <c r="A842">
        <v>13190</v>
      </c>
      <c r="B842">
        <v>544</v>
      </c>
      <c r="C842">
        <v>3</v>
      </c>
      <c r="D842">
        <v>570.66</v>
      </c>
      <c r="E842" cm="1">
        <f t="array" ref="E842">_xlfn.IFS(B842&lt;=PERCENTILE($B$3:$B$5882,0.2),5,B842&lt;=PERCENTILE($B$3:$B$5882,0.4),4,B842&lt;=PERCENTILE($B$3:$B$5882,0.6),3,B842&lt;=PERCENTILE($B$3:$B$5882,0.8),2,TRUE,1)</f>
        <v>1</v>
      </c>
      <c r="F842" cm="1">
        <f t="array" ref="F842">_xlfn.IFS(C842&lt;=PERCENTILE($C$3:$C$5882,0.2),1,C842&lt;=PERCENTILE($C$3:$C$5882,0.4),2,C842&lt;=PERCENTILE($C$3:$C$5882,0.6),3,C842&lt;=PERCENTILE($C$3:$C$5882,0.8),4,TRUE,5)</f>
        <v>3</v>
      </c>
      <c r="G842" cm="1">
        <f t="array" ref="G842">_xlfn.IFS(D842&lt;=PERCENTILE($D$3:$D$5882,0.2),1,D842&lt;=PERCENTILE($D$3:$D$5882,0.4),2,D842&lt;=PERCENTILE($D$3:$D$5882,0.6),3,D842&lt;=PERCENTILE($D$3:$D$5882,0.8),4,TRUE,5)</f>
        <v>2</v>
      </c>
      <c r="H842" s="3" t="str" cm="1">
        <f t="array" ref="H842">_xlfn.IFS(AND(E842&gt;=4,F842&gt;=4,G842&gt;=4),"Champions",AND(E842&gt;=3,F842&gt;=3,G842&gt;=3),"Loyal Customers",AND(E842&lt;=2,F842&gt;=3),"At Risk",AND(E842&lt;=2,F842&lt;=2,G842&lt;=2),"Lost",AND(E842&gt;=4,F842&lt;=2),"New/Promising",TRUE,"Needs Attention")</f>
        <v>At Risk</v>
      </c>
      <c r="I842" s="3" t="str">
        <f t="shared" si="17"/>
        <v>Churned</v>
      </c>
      <c r="J842" s="3" t="str">
        <f>_xlfn.XLOOKUP(A842,'Country_Lookup'!$D:$D,'Country_Lookup'!$E:$E)</f>
        <v>United Kingdom</v>
      </c>
    </row>
    <row r="843" spans="1:10" x14ac:dyDescent="0.3">
      <c r="A843">
        <v>13191</v>
      </c>
      <c r="B843">
        <v>658</v>
      </c>
      <c r="C843">
        <v>1</v>
      </c>
      <c r="D843">
        <v>164.69000000000031</v>
      </c>
      <c r="E843" cm="1">
        <f t="array" ref="E843">_xlfn.IFS(B843&lt;=PERCENTILE($B$3:$B$5882,0.2),5,B843&lt;=PERCENTILE($B$3:$B$5882,0.4),4,B843&lt;=PERCENTILE($B$3:$B$5882,0.6),3,B843&lt;=PERCENTILE($B$3:$B$5882,0.8),2,TRUE,1)</f>
        <v>1</v>
      </c>
      <c r="F843" cm="1">
        <f t="array" ref="F843">_xlfn.IFS(C843&lt;=PERCENTILE($C$3:$C$5882,0.2),1,C843&lt;=PERCENTILE($C$3:$C$5882,0.4),2,C843&lt;=PERCENTILE($C$3:$C$5882,0.6),3,C843&lt;=PERCENTILE($C$3:$C$5882,0.8),4,TRUE,5)</f>
        <v>1</v>
      </c>
      <c r="G843" cm="1">
        <f t="array" ref="G843">_xlfn.IFS(D843&lt;=PERCENTILE($D$3:$D$5882,0.2),1,D843&lt;=PERCENTILE($D$3:$D$5882,0.4),2,D843&lt;=PERCENTILE($D$3:$D$5882,0.6),3,D843&lt;=PERCENTILE($D$3:$D$5882,0.8),4,TRUE,5)</f>
        <v>1</v>
      </c>
      <c r="H843" s="3" t="str" cm="1">
        <f t="array" ref="H843">_xlfn.IFS(AND(E843&gt;=4,F843&gt;=4,G843&gt;=4),"Champions",AND(E843&gt;=3,F843&gt;=3,G843&gt;=3),"Loyal Customers",AND(E843&lt;=2,F843&gt;=3),"At Risk",AND(E843&lt;=2,F843&lt;=2,G843&lt;=2),"Lost",AND(E843&gt;=4,F843&lt;=2),"New/Promising",TRUE,"Needs Attention")</f>
        <v>Lost</v>
      </c>
      <c r="I843" s="3" t="str">
        <f t="shared" si="17"/>
        <v>Churned</v>
      </c>
      <c r="J843" s="3" t="str">
        <f>_xlfn.XLOOKUP(A843,'Country_Lookup'!$D:$D,'Country_Lookup'!$E:$E)</f>
        <v>United Kingdom</v>
      </c>
    </row>
    <row r="844" spans="1:10" x14ac:dyDescent="0.3">
      <c r="A844">
        <v>13192</v>
      </c>
      <c r="B844">
        <v>95</v>
      </c>
      <c r="C844">
        <v>6</v>
      </c>
      <c r="D844">
        <v>2558.5800000000017</v>
      </c>
      <c r="E844" cm="1">
        <f t="array" ref="E844">_xlfn.IFS(B844&lt;=PERCENTILE($B$3:$B$5882,0.2),5,B844&lt;=PERCENTILE($B$3:$B$5882,0.4),4,B844&lt;=PERCENTILE($B$3:$B$5882,0.6),3,B844&lt;=PERCENTILE($B$3:$B$5882,0.8),2,TRUE,1)</f>
        <v>3</v>
      </c>
      <c r="F844" cm="1">
        <f t="array" ref="F844">_xlfn.IFS(C844&lt;=PERCENTILE($C$3:$C$5882,0.2),1,C844&lt;=PERCENTILE($C$3:$C$5882,0.4),2,C844&lt;=PERCENTILE($C$3:$C$5882,0.6),3,C844&lt;=PERCENTILE($C$3:$C$5882,0.8),4,TRUE,5)</f>
        <v>4</v>
      </c>
      <c r="G844" cm="1">
        <f t="array" ref="G844">_xlfn.IFS(D844&lt;=PERCENTILE($D$3:$D$5882,0.2),1,D844&lt;=PERCENTILE($D$3:$D$5882,0.4),2,D844&lt;=PERCENTILE($D$3:$D$5882,0.6),3,D844&lt;=PERCENTILE($D$3:$D$5882,0.8),4,TRUE,5)</f>
        <v>4</v>
      </c>
      <c r="H844" s="3" t="str" cm="1">
        <f t="array" ref="H844">_xlfn.IFS(AND(E844&gt;=4,F844&gt;=4,G844&gt;=4),"Champions",AND(E844&gt;=3,F844&gt;=3,G844&gt;=3),"Loyal Customers",AND(E844&lt;=2,F844&gt;=3),"At Risk",AND(E844&lt;=2,F844&lt;=2,G844&lt;=2),"Lost",AND(E844&gt;=4,F844&lt;=2),"New/Promising",TRUE,"Needs Attention")</f>
        <v>Loyal Customers</v>
      </c>
      <c r="I844" s="3" t="str">
        <f t="shared" si="17"/>
        <v>Churned</v>
      </c>
      <c r="J844" s="3" t="str">
        <f>_xlfn.XLOOKUP(A844,'Country_Lookup'!$D:$D,'Country_Lookup'!$E:$E)</f>
        <v>United Kingdom</v>
      </c>
    </row>
    <row r="845" spans="1:10" x14ac:dyDescent="0.3">
      <c r="A845">
        <v>13193</v>
      </c>
      <c r="B845">
        <v>61</v>
      </c>
      <c r="C845">
        <v>1</v>
      </c>
      <c r="D845">
        <v>117.88000000000008</v>
      </c>
      <c r="E845" cm="1">
        <f t="array" ref="E845">_xlfn.IFS(B845&lt;=PERCENTILE($B$3:$B$5882,0.2),5,B845&lt;=PERCENTILE($B$3:$B$5882,0.4),4,B845&lt;=PERCENTILE($B$3:$B$5882,0.6),3,B845&lt;=PERCENTILE($B$3:$B$5882,0.8),2,TRUE,1)</f>
        <v>3</v>
      </c>
      <c r="F845" cm="1">
        <f t="array" ref="F845">_xlfn.IFS(C845&lt;=PERCENTILE($C$3:$C$5882,0.2),1,C845&lt;=PERCENTILE($C$3:$C$5882,0.4),2,C845&lt;=PERCENTILE($C$3:$C$5882,0.6),3,C845&lt;=PERCENTILE($C$3:$C$5882,0.8),4,TRUE,5)</f>
        <v>1</v>
      </c>
      <c r="G845" cm="1">
        <f t="array" ref="G845">_xlfn.IFS(D845&lt;=PERCENTILE($D$3:$D$5882,0.2),1,D845&lt;=PERCENTILE($D$3:$D$5882,0.4),2,D845&lt;=PERCENTILE($D$3:$D$5882,0.6),3,D845&lt;=PERCENTILE($D$3:$D$5882,0.8),4,TRUE,5)</f>
        <v>1</v>
      </c>
      <c r="H845" s="3" t="str" cm="1">
        <f t="array" ref="H845">_xlfn.IFS(AND(E845&gt;=4,F845&gt;=4,G845&gt;=4),"Champions",AND(E845&gt;=3,F845&gt;=3,G845&gt;=3),"Loyal Customers",AND(E845&lt;=2,F845&gt;=3),"At Risk",AND(E845&lt;=2,F845&lt;=2,G845&lt;=2),"Lost",AND(E845&gt;=4,F845&lt;=2),"New/Promising",TRUE,"Needs Attention")</f>
        <v>Needs Attention</v>
      </c>
      <c r="I845" s="3" t="str">
        <f t="shared" si="17"/>
        <v>Active</v>
      </c>
      <c r="J845" s="3" t="str">
        <f>_xlfn.XLOOKUP(A845,'Country_Lookup'!$D:$D,'Country_Lookup'!$E:$E)</f>
        <v>United Kingdom</v>
      </c>
    </row>
    <row r="846" spans="1:10" x14ac:dyDescent="0.3">
      <c r="A846">
        <v>13194</v>
      </c>
      <c r="B846">
        <v>135</v>
      </c>
      <c r="C846">
        <v>2</v>
      </c>
      <c r="D846">
        <v>472.77999999999986</v>
      </c>
      <c r="E846" cm="1">
        <f t="array" ref="E846">_xlfn.IFS(B846&lt;=PERCENTILE($B$3:$B$5882,0.2),5,B846&lt;=PERCENTILE($B$3:$B$5882,0.4),4,B846&lt;=PERCENTILE($B$3:$B$5882,0.6),3,B846&lt;=PERCENTILE($B$3:$B$5882,0.8),2,TRUE,1)</f>
        <v>3</v>
      </c>
      <c r="F846" cm="1">
        <f t="array" ref="F846">_xlfn.IFS(C846&lt;=PERCENTILE($C$3:$C$5882,0.2),1,C846&lt;=PERCENTILE($C$3:$C$5882,0.4),2,C846&lt;=PERCENTILE($C$3:$C$5882,0.6),3,C846&lt;=PERCENTILE($C$3:$C$5882,0.8),4,TRUE,5)</f>
        <v>2</v>
      </c>
      <c r="G846" cm="1">
        <f t="array" ref="G846">_xlfn.IFS(D846&lt;=PERCENTILE($D$3:$D$5882,0.2),1,D846&lt;=PERCENTILE($D$3:$D$5882,0.4),2,D846&lt;=PERCENTILE($D$3:$D$5882,0.6),3,D846&lt;=PERCENTILE($D$3:$D$5882,0.8),4,TRUE,5)</f>
        <v>2</v>
      </c>
      <c r="H846" s="3" t="str" cm="1">
        <f t="array" ref="H846">_xlfn.IFS(AND(E846&gt;=4,F846&gt;=4,G846&gt;=4),"Champions",AND(E846&gt;=3,F846&gt;=3,G846&gt;=3),"Loyal Customers",AND(E846&lt;=2,F846&gt;=3),"At Risk",AND(E846&lt;=2,F846&lt;=2,G846&lt;=2),"Lost",AND(E846&gt;=4,F846&lt;=2),"New/Promising",TRUE,"Needs Attention")</f>
        <v>Needs Attention</v>
      </c>
      <c r="I846" s="3" t="str">
        <f t="shared" si="17"/>
        <v>Churned</v>
      </c>
      <c r="J846" s="3" t="str">
        <f>_xlfn.XLOOKUP(A846,'Country_Lookup'!$D:$D,'Country_Lookup'!$E:$E)</f>
        <v>United Kingdom</v>
      </c>
    </row>
    <row r="847" spans="1:10" x14ac:dyDescent="0.3">
      <c r="A847">
        <v>13195</v>
      </c>
      <c r="B847">
        <v>414</v>
      </c>
      <c r="C847">
        <v>1</v>
      </c>
      <c r="D847">
        <v>172.38</v>
      </c>
      <c r="E847" cm="1">
        <f t="array" ref="E847">_xlfn.IFS(B847&lt;=PERCENTILE($B$3:$B$5882,0.2),5,B847&lt;=PERCENTILE($B$3:$B$5882,0.4),4,B847&lt;=PERCENTILE($B$3:$B$5882,0.6),3,B847&lt;=PERCENTILE($B$3:$B$5882,0.8),2,TRUE,1)</f>
        <v>1</v>
      </c>
      <c r="F847" cm="1">
        <f t="array" ref="F847">_xlfn.IFS(C847&lt;=PERCENTILE($C$3:$C$5882,0.2),1,C847&lt;=PERCENTILE($C$3:$C$5882,0.4),2,C847&lt;=PERCENTILE($C$3:$C$5882,0.6),3,C847&lt;=PERCENTILE($C$3:$C$5882,0.8),4,TRUE,5)</f>
        <v>1</v>
      </c>
      <c r="G847" cm="1">
        <f t="array" ref="G847">_xlfn.IFS(D847&lt;=PERCENTILE($D$3:$D$5882,0.2),1,D847&lt;=PERCENTILE($D$3:$D$5882,0.4),2,D847&lt;=PERCENTILE($D$3:$D$5882,0.6),3,D847&lt;=PERCENTILE($D$3:$D$5882,0.8),4,TRUE,5)</f>
        <v>1</v>
      </c>
      <c r="H847" s="3" t="str" cm="1">
        <f t="array" ref="H847">_xlfn.IFS(AND(E847&gt;=4,F847&gt;=4,G847&gt;=4),"Champions",AND(E847&gt;=3,F847&gt;=3,G847&gt;=3),"Loyal Customers",AND(E847&lt;=2,F847&gt;=3),"At Risk",AND(E847&lt;=2,F847&lt;=2,G847&lt;=2),"Lost",AND(E847&gt;=4,F847&lt;=2),"New/Promising",TRUE,"Needs Attention")</f>
        <v>Lost</v>
      </c>
      <c r="I847" s="3" t="str">
        <f t="shared" si="17"/>
        <v>Churned</v>
      </c>
      <c r="J847" s="3" t="str">
        <f>_xlfn.XLOOKUP(A847,'Country_Lookup'!$D:$D,'Country_Lookup'!$E:$E)</f>
        <v>United Kingdom</v>
      </c>
    </row>
    <row r="848" spans="1:10" x14ac:dyDescent="0.3">
      <c r="A848">
        <v>13196</v>
      </c>
      <c r="B848">
        <v>11</v>
      </c>
      <c r="C848">
        <v>7</v>
      </c>
      <c r="D848">
        <v>3068.840000000007</v>
      </c>
      <c r="E848" cm="1">
        <f t="array" ref="E848">_xlfn.IFS(B848&lt;=PERCENTILE($B$3:$B$5882,0.2),5,B848&lt;=PERCENTILE($B$3:$B$5882,0.4),4,B848&lt;=PERCENTILE($B$3:$B$5882,0.6),3,B848&lt;=PERCENTILE($B$3:$B$5882,0.8),2,TRUE,1)</f>
        <v>5</v>
      </c>
      <c r="F848" cm="1">
        <f t="array" ref="F848">_xlfn.IFS(C848&lt;=PERCENTILE($C$3:$C$5882,0.2),1,C848&lt;=PERCENTILE($C$3:$C$5882,0.4),2,C848&lt;=PERCENTILE($C$3:$C$5882,0.6),3,C848&lt;=PERCENTILE($C$3:$C$5882,0.8),4,TRUE,5)</f>
        <v>4</v>
      </c>
      <c r="G848" cm="1">
        <f t="array" ref="G848">_xlfn.IFS(D848&lt;=PERCENTILE($D$3:$D$5882,0.2),1,D848&lt;=PERCENTILE($D$3:$D$5882,0.4),2,D848&lt;=PERCENTILE($D$3:$D$5882,0.6),3,D848&lt;=PERCENTILE($D$3:$D$5882,0.8),4,TRUE,5)</f>
        <v>5</v>
      </c>
      <c r="H848" s="3" t="str" cm="1">
        <f t="array" ref="H848">_xlfn.IFS(AND(E848&gt;=4,F848&gt;=4,G848&gt;=4),"Champions",AND(E848&gt;=3,F848&gt;=3,G848&gt;=3),"Loyal Customers",AND(E848&lt;=2,F848&gt;=3),"At Risk",AND(E848&lt;=2,F848&lt;=2,G848&lt;=2),"Lost",AND(E848&gt;=4,F848&lt;=2),"New/Promising",TRUE,"Needs Attention")</f>
        <v>Champions</v>
      </c>
      <c r="I848" s="3" t="str">
        <f t="shared" si="17"/>
        <v>Active</v>
      </c>
      <c r="J848" s="3" t="str">
        <f>_xlfn.XLOOKUP(A848,'Country_Lookup'!$D:$D,'Country_Lookup'!$E:$E)</f>
        <v>United Kingdom</v>
      </c>
    </row>
    <row r="849" spans="1:10" x14ac:dyDescent="0.3">
      <c r="A849">
        <v>13197</v>
      </c>
      <c r="B849">
        <v>609</v>
      </c>
      <c r="C849">
        <v>1</v>
      </c>
      <c r="D849">
        <v>373.01000000000016</v>
      </c>
      <c r="E849" cm="1">
        <f t="array" ref="E849">_xlfn.IFS(B849&lt;=PERCENTILE($B$3:$B$5882,0.2),5,B849&lt;=PERCENTILE($B$3:$B$5882,0.4),4,B849&lt;=PERCENTILE($B$3:$B$5882,0.6),3,B849&lt;=PERCENTILE($B$3:$B$5882,0.8),2,TRUE,1)</f>
        <v>1</v>
      </c>
      <c r="F849" cm="1">
        <f t="array" ref="F849">_xlfn.IFS(C849&lt;=PERCENTILE($C$3:$C$5882,0.2),1,C849&lt;=PERCENTILE($C$3:$C$5882,0.4),2,C849&lt;=PERCENTILE($C$3:$C$5882,0.6),3,C849&lt;=PERCENTILE($C$3:$C$5882,0.8),4,TRUE,5)</f>
        <v>1</v>
      </c>
      <c r="G849" cm="1">
        <f t="array" ref="G849">_xlfn.IFS(D849&lt;=PERCENTILE($D$3:$D$5882,0.2),1,D849&lt;=PERCENTILE($D$3:$D$5882,0.4),2,D849&lt;=PERCENTILE($D$3:$D$5882,0.6),3,D849&lt;=PERCENTILE($D$3:$D$5882,0.8),4,TRUE,5)</f>
        <v>2</v>
      </c>
      <c r="H849" s="3" t="str" cm="1">
        <f t="array" ref="H849">_xlfn.IFS(AND(E849&gt;=4,F849&gt;=4,G849&gt;=4),"Champions",AND(E849&gt;=3,F849&gt;=3,G849&gt;=3),"Loyal Customers",AND(E849&lt;=2,F849&gt;=3),"At Risk",AND(E849&lt;=2,F849&lt;=2,G849&lt;=2),"Lost",AND(E849&gt;=4,F849&lt;=2),"New/Promising",TRUE,"Needs Attention")</f>
        <v>Lost</v>
      </c>
      <c r="I849" s="3" t="str">
        <f t="shared" si="17"/>
        <v>Churned</v>
      </c>
      <c r="J849" s="3" t="str">
        <f>_xlfn.XLOOKUP(A849,'Country_Lookup'!$D:$D,'Country_Lookup'!$E:$E)</f>
        <v>United Kingdom</v>
      </c>
    </row>
    <row r="850" spans="1:10" x14ac:dyDescent="0.3">
      <c r="A850">
        <v>13198</v>
      </c>
      <c r="B850">
        <v>10</v>
      </c>
      <c r="C850">
        <v>8</v>
      </c>
      <c r="D850">
        <v>4974.2299999999859</v>
      </c>
      <c r="E850" cm="1">
        <f t="array" ref="E850">_xlfn.IFS(B850&lt;=PERCENTILE($B$3:$B$5882,0.2),5,B850&lt;=PERCENTILE($B$3:$B$5882,0.4),4,B850&lt;=PERCENTILE($B$3:$B$5882,0.6),3,B850&lt;=PERCENTILE($B$3:$B$5882,0.8),2,TRUE,1)</f>
        <v>5</v>
      </c>
      <c r="F850" cm="1">
        <f t="array" ref="F850">_xlfn.IFS(C850&lt;=PERCENTILE($C$3:$C$5882,0.2),1,C850&lt;=PERCENTILE($C$3:$C$5882,0.4),2,C850&lt;=PERCENTILE($C$3:$C$5882,0.6),3,C850&lt;=PERCENTILE($C$3:$C$5882,0.8),4,TRUE,5)</f>
        <v>4</v>
      </c>
      <c r="G850" cm="1">
        <f t="array" ref="G850">_xlfn.IFS(D850&lt;=PERCENTILE($D$3:$D$5882,0.2),1,D850&lt;=PERCENTILE($D$3:$D$5882,0.4),2,D850&lt;=PERCENTILE($D$3:$D$5882,0.6),3,D850&lt;=PERCENTILE($D$3:$D$5882,0.8),4,TRUE,5)</f>
        <v>5</v>
      </c>
      <c r="H850" s="3" t="str" cm="1">
        <f t="array" ref="H850">_xlfn.IFS(AND(E850&gt;=4,F850&gt;=4,G850&gt;=4),"Champions",AND(E850&gt;=3,F850&gt;=3,G850&gt;=3),"Loyal Customers",AND(E850&lt;=2,F850&gt;=3),"At Risk",AND(E850&lt;=2,F850&lt;=2,G850&lt;=2),"Lost",AND(E850&gt;=4,F850&lt;=2),"New/Promising",TRUE,"Needs Attention")</f>
        <v>Champions</v>
      </c>
      <c r="I850" s="3" t="str">
        <f t="shared" si="17"/>
        <v>Active</v>
      </c>
      <c r="J850" s="3" t="str">
        <f>_xlfn.XLOOKUP(A850,'Country_Lookup'!$D:$D,'Country_Lookup'!$E:$E)</f>
        <v>United Kingdom</v>
      </c>
    </row>
    <row r="851" spans="1:10" x14ac:dyDescent="0.3">
      <c r="A851">
        <v>13199</v>
      </c>
      <c r="B851">
        <v>3</v>
      </c>
      <c r="C851">
        <v>67</v>
      </c>
      <c r="D851">
        <v>16432.890000000021</v>
      </c>
      <c r="E851" cm="1">
        <f t="array" ref="E851">_xlfn.IFS(B851&lt;=PERCENTILE($B$3:$B$5882,0.2),5,B851&lt;=PERCENTILE($B$3:$B$5882,0.4),4,B851&lt;=PERCENTILE($B$3:$B$5882,0.6),3,B851&lt;=PERCENTILE($B$3:$B$5882,0.8),2,TRUE,1)</f>
        <v>5</v>
      </c>
      <c r="F851" cm="1">
        <f t="array" ref="F851">_xlfn.IFS(C851&lt;=PERCENTILE($C$3:$C$5882,0.2),1,C851&lt;=PERCENTILE($C$3:$C$5882,0.4),2,C851&lt;=PERCENTILE($C$3:$C$5882,0.6),3,C851&lt;=PERCENTILE($C$3:$C$5882,0.8),4,TRUE,5)</f>
        <v>5</v>
      </c>
      <c r="G851" cm="1">
        <f t="array" ref="G851">_xlfn.IFS(D851&lt;=PERCENTILE($D$3:$D$5882,0.2),1,D851&lt;=PERCENTILE($D$3:$D$5882,0.4),2,D851&lt;=PERCENTILE($D$3:$D$5882,0.6),3,D851&lt;=PERCENTILE($D$3:$D$5882,0.8),4,TRUE,5)</f>
        <v>5</v>
      </c>
      <c r="H851" s="3" t="str" cm="1">
        <f t="array" ref="H851">_xlfn.IFS(AND(E851&gt;=4,F851&gt;=4,G851&gt;=4),"Champions",AND(E851&gt;=3,F851&gt;=3,G851&gt;=3),"Loyal Customers",AND(E851&lt;=2,F851&gt;=3),"At Risk",AND(E851&lt;=2,F851&lt;=2,G851&lt;=2),"Lost",AND(E851&gt;=4,F851&lt;=2),"New/Promising",TRUE,"Needs Attention")</f>
        <v>Champions</v>
      </c>
      <c r="I851" s="3" t="str">
        <f t="shared" si="17"/>
        <v>Active</v>
      </c>
      <c r="J851" s="3" t="str">
        <f>_xlfn.XLOOKUP(A851,'Country_Lookup'!$D:$D,'Country_Lookup'!$E:$E)</f>
        <v>United Kingdom</v>
      </c>
    </row>
    <row r="852" spans="1:10" x14ac:dyDescent="0.3">
      <c r="A852">
        <v>13200</v>
      </c>
      <c r="B852">
        <v>19</v>
      </c>
      <c r="C852">
        <v>4</v>
      </c>
      <c r="D852">
        <v>870.09000000000094</v>
      </c>
      <c r="E852" cm="1">
        <f t="array" ref="E852">_xlfn.IFS(B852&lt;=PERCENTILE($B$3:$B$5882,0.2),5,B852&lt;=PERCENTILE($B$3:$B$5882,0.4),4,B852&lt;=PERCENTILE($B$3:$B$5882,0.6),3,B852&lt;=PERCENTILE($B$3:$B$5882,0.8),2,TRUE,1)</f>
        <v>5</v>
      </c>
      <c r="F852" cm="1">
        <f t="array" ref="F852">_xlfn.IFS(C852&lt;=PERCENTILE($C$3:$C$5882,0.2),1,C852&lt;=PERCENTILE($C$3:$C$5882,0.4),2,C852&lt;=PERCENTILE($C$3:$C$5882,0.6),3,C852&lt;=PERCENTILE($C$3:$C$5882,0.8),4,TRUE,5)</f>
        <v>3</v>
      </c>
      <c r="G852" cm="1">
        <f t="array" ref="G852">_xlfn.IFS(D852&lt;=PERCENTILE($D$3:$D$5882,0.2),1,D852&lt;=PERCENTILE($D$3:$D$5882,0.4),2,D852&lt;=PERCENTILE($D$3:$D$5882,0.6),3,D852&lt;=PERCENTILE($D$3:$D$5882,0.8),4,TRUE,5)</f>
        <v>3</v>
      </c>
      <c r="H852" s="3" t="str" cm="1">
        <f t="array" ref="H852">_xlfn.IFS(AND(E852&gt;=4,F852&gt;=4,G852&gt;=4),"Champions",AND(E852&gt;=3,F852&gt;=3,G852&gt;=3),"Loyal Customers",AND(E852&lt;=2,F852&gt;=3),"At Risk",AND(E852&lt;=2,F852&lt;=2,G852&lt;=2),"Lost",AND(E852&gt;=4,F852&lt;=2),"New/Promising",TRUE,"Needs Attention")</f>
        <v>Loyal Customers</v>
      </c>
      <c r="I852" s="3" t="str">
        <f t="shared" si="17"/>
        <v>Active</v>
      </c>
      <c r="J852" s="3" t="str">
        <f>_xlfn.XLOOKUP(A852,'Country_Lookup'!$D:$D,'Country_Lookup'!$E:$E)</f>
        <v>United Kingdom</v>
      </c>
    </row>
    <row r="853" spans="1:10" x14ac:dyDescent="0.3">
      <c r="A853">
        <v>13201</v>
      </c>
      <c r="B853">
        <v>502</v>
      </c>
      <c r="C853">
        <v>4</v>
      </c>
      <c r="D853">
        <v>1240.6100000000004</v>
      </c>
      <c r="E853" cm="1">
        <f t="array" ref="E853">_xlfn.IFS(B853&lt;=PERCENTILE($B$3:$B$5882,0.2),5,B853&lt;=PERCENTILE($B$3:$B$5882,0.4),4,B853&lt;=PERCENTILE($B$3:$B$5882,0.6),3,B853&lt;=PERCENTILE($B$3:$B$5882,0.8),2,TRUE,1)</f>
        <v>1</v>
      </c>
      <c r="F853" cm="1">
        <f t="array" ref="F853">_xlfn.IFS(C853&lt;=PERCENTILE($C$3:$C$5882,0.2),1,C853&lt;=PERCENTILE($C$3:$C$5882,0.4),2,C853&lt;=PERCENTILE($C$3:$C$5882,0.6),3,C853&lt;=PERCENTILE($C$3:$C$5882,0.8),4,TRUE,5)</f>
        <v>3</v>
      </c>
      <c r="G853" cm="1">
        <f t="array" ref="G853">_xlfn.IFS(D853&lt;=PERCENTILE($D$3:$D$5882,0.2),1,D853&lt;=PERCENTILE($D$3:$D$5882,0.4),2,D853&lt;=PERCENTILE($D$3:$D$5882,0.6),3,D853&lt;=PERCENTILE($D$3:$D$5882,0.8),4,TRUE,5)</f>
        <v>3</v>
      </c>
      <c r="H853" s="3" t="str" cm="1">
        <f t="array" ref="H853">_xlfn.IFS(AND(E853&gt;=4,F853&gt;=4,G853&gt;=4),"Champions",AND(E853&gt;=3,F853&gt;=3,G853&gt;=3),"Loyal Customers",AND(E853&lt;=2,F853&gt;=3),"At Risk",AND(E853&lt;=2,F853&lt;=2,G853&lt;=2),"Lost",AND(E853&gt;=4,F853&lt;=2),"New/Promising",TRUE,"Needs Attention")</f>
        <v>At Risk</v>
      </c>
      <c r="I853" s="3" t="str">
        <f t="shared" si="17"/>
        <v>Churned</v>
      </c>
      <c r="J853" s="3" t="str">
        <f>_xlfn.XLOOKUP(A853,'Country_Lookup'!$D:$D,'Country_Lookup'!$E:$E)</f>
        <v>United Kingdom</v>
      </c>
    </row>
    <row r="854" spans="1:10" x14ac:dyDescent="0.3">
      <c r="A854">
        <v>13202</v>
      </c>
      <c r="B854">
        <v>394</v>
      </c>
      <c r="C854">
        <v>7</v>
      </c>
      <c r="D854">
        <v>1580.3000000000018</v>
      </c>
      <c r="E854" cm="1">
        <f t="array" ref="E854">_xlfn.IFS(B854&lt;=PERCENTILE($B$3:$B$5882,0.2),5,B854&lt;=PERCENTILE($B$3:$B$5882,0.4),4,B854&lt;=PERCENTILE($B$3:$B$5882,0.6),3,B854&lt;=PERCENTILE($B$3:$B$5882,0.8),2,TRUE,1)</f>
        <v>2</v>
      </c>
      <c r="F854" cm="1">
        <f t="array" ref="F854">_xlfn.IFS(C854&lt;=PERCENTILE($C$3:$C$5882,0.2),1,C854&lt;=PERCENTILE($C$3:$C$5882,0.4),2,C854&lt;=PERCENTILE($C$3:$C$5882,0.6),3,C854&lt;=PERCENTILE($C$3:$C$5882,0.8),4,TRUE,5)</f>
        <v>4</v>
      </c>
      <c r="G854" cm="1">
        <f t="array" ref="G854">_xlfn.IFS(D854&lt;=PERCENTILE($D$3:$D$5882,0.2),1,D854&lt;=PERCENTILE($D$3:$D$5882,0.4),2,D854&lt;=PERCENTILE($D$3:$D$5882,0.6),3,D854&lt;=PERCENTILE($D$3:$D$5882,0.8),4,TRUE,5)</f>
        <v>4</v>
      </c>
      <c r="H854" s="3" t="str" cm="1">
        <f t="array" ref="H854">_xlfn.IFS(AND(E854&gt;=4,F854&gt;=4,G854&gt;=4),"Champions",AND(E854&gt;=3,F854&gt;=3,G854&gt;=3),"Loyal Customers",AND(E854&lt;=2,F854&gt;=3),"At Risk",AND(E854&lt;=2,F854&lt;=2,G854&lt;=2),"Lost",AND(E854&gt;=4,F854&lt;=2),"New/Promising",TRUE,"Needs Attention")</f>
        <v>At Risk</v>
      </c>
      <c r="I854" s="3" t="str">
        <f t="shared" si="17"/>
        <v>Churned</v>
      </c>
      <c r="J854" s="3" t="str">
        <f>_xlfn.XLOOKUP(A854,'Country_Lookup'!$D:$D,'Country_Lookup'!$E:$E)</f>
        <v>United Kingdom</v>
      </c>
    </row>
    <row r="855" spans="1:10" x14ac:dyDescent="0.3">
      <c r="A855">
        <v>13203</v>
      </c>
      <c r="B855">
        <v>9</v>
      </c>
      <c r="C855">
        <v>10</v>
      </c>
      <c r="D855">
        <v>2648.2499999999995</v>
      </c>
      <c r="E855" cm="1">
        <f t="array" ref="E855">_xlfn.IFS(B855&lt;=PERCENTILE($B$3:$B$5882,0.2),5,B855&lt;=PERCENTILE($B$3:$B$5882,0.4),4,B855&lt;=PERCENTILE($B$3:$B$5882,0.6),3,B855&lt;=PERCENTILE($B$3:$B$5882,0.8),2,TRUE,1)</f>
        <v>5</v>
      </c>
      <c r="F855" cm="1">
        <f t="array" ref="F855">_xlfn.IFS(C855&lt;=PERCENTILE($C$3:$C$5882,0.2),1,C855&lt;=PERCENTILE($C$3:$C$5882,0.4),2,C855&lt;=PERCENTILE($C$3:$C$5882,0.6),3,C855&lt;=PERCENTILE($C$3:$C$5882,0.8),4,TRUE,5)</f>
        <v>5</v>
      </c>
      <c r="G855" cm="1">
        <f t="array" ref="G855">_xlfn.IFS(D855&lt;=PERCENTILE($D$3:$D$5882,0.2),1,D855&lt;=PERCENTILE($D$3:$D$5882,0.4),2,D855&lt;=PERCENTILE($D$3:$D$5882,0.6),3,D855&lt;=PERCENTILE($D$3:$D$5882,0.8),4,TRUE,5)</f>
        <v>4</v>
      </c>
      <c r="H855" s="3" t="str" cm="1">
        <f t="array" ref="H855">_xlfn.IFS(AND(E855&gt;=4,F855&gt;=4,G855&gt;=4),"Champions",AND(E855&gt;=3,F855&gt;=3,G855&gt;=3),"Loyal Customers",AND(E855&lt;=2,F855&gt;=3),"At Risk",AND(E855&lt;=2,F855&lt;=2,G855&lt;=2),"Lost",AND(E855&gt;=4,F855&lt;=2),"New/Promising",TRUE,"Needs Attention")</f>
        <v>Champions</v>
      </c>
      <c r="I855" s="3" t="str">
        <f t="shared" si="17"/>
        <v>Active</v>
      </c>
      <c r="J855" s="3" t="str">
        <f>_xlfn.XLOOKUP(A855,'Country_Lookup'!$D:$D,'Country_Lookup'!$E:$E)</f>
        <v>United Kingdom</v>
      </c>
    </row>
    <row r="856" spans="1:10" x14ac:dyDescent="0.3">
      <c r="A856">
        <v>13204</v>
      </c>
      <c r="B856">
        <v>731</v>
      </c>
      <c r="C856">
        <v>1</v>
      </c>
      <c r="D856">
        <v>966.66000000000145</v>
      </c>
      <c r="E856" cm="1">
        <f t="array" ref="E856">_xlfn.IFS(B856&lt;=PERCENTILE($B$3:$B$5882,0.2),5,B856&lt;=PERCENTILE($B$3:$B$5882,0.4),4,B856&lt;=PERCENTILE($B$3:$B$5882,0.6),3,B856&lt;=PERCENTILE($B$3:$B$5882,0.8),2,TRUE,1)</f>
        <v>1</v>
      </c>
      <c r="F856" cm="1">
        <f t="array" ref="F856">_xlfn.IFS(C856&lt;=PERCENTILE($C$3:$C$5882,0.2),1,C856&lt;=PERCENTILE($C$3:$C$5882,0.4),2,C856&lt;=PERCENTILE($C$3:$C$5882,0.6),3,C856&lt;=PERCENTILE($C$3:$C$5882,0.8),4,TRUE,5)</f>
        <v>1</v>
      </c>
      <c r="G856" cm="1">
        <f t="array" ref="G856">_xlfn.IFS(D856&lt;=PERCENTILE($D$3:$D$5882,0.2),1,D856&lt;=PERCENTILE($D$3:$D$5882,0.4),2,D856&lt;=PERCENTILE($D$3:$D$5882,0.6),3,D856&lt;=PERCENTILE($D$3:$D$5882,0.8),4,TRUE,5)</f>
        <v>3</v>
      </c>
      <c r="H856" s="3" t="str" cm="1">
        <f t="array" ref="H856">_xlfn.IFS(AND(E856&gt;=4,F856&gt;=4,G856&gt;=4),"Champions",AND(E856&gt;=3,F856&gt;=3,G856&gt;=3),"Loyal Customers",AND(E856&lt;=2,F856&gt;=3),"At Risk",AND(E856&lt;=2,F856&lt;=2,G856&lt;=2),"Lost",AND(E856&gt;=4,F856&lt;=2),"New/Promising",TRUE,"Needs Attention")</f>
        <v>Needs Attention</v>
      </c>
      <c r="I856" s="3" t="str">
        <f t="shared" si="17"/>
        <v>Churned</v>
      </c>
      <c r="J856" s="3" t="str">
        <f>_xlfn.XLOOKUP(A856,'Country_Lookup'!$D:$D,'Country_Lookup'!$E:$E)</f>
        <v>United Kingdom</v>
      </c>
    </row>
    <row r="857" spans="1:10" x14ac:dyDescent="0.3">
      <c r="A857">
        <v>13205</v>
      </c>
      <c r="B857">
        <v>443</v>
      </c>
      <c r="C857">
        <v>1</v>
      </c>
      <c r="D857">
        <v>2803.2</v>
      </c>
      <c r="E857" cm="1">
        <f t="array" ref="E857">_xlfn.IFS(B857&lt;=PERCENTILE($B$3:$B$5882,0.2),5,B857&lt;=PERCENTILE($B$3:$B$5882,0.4),4,B857&lt;=PERCENTILE($B$3:$B$5882,0.6),3,B857&lt;=PERCENTILE($B$3:$B$5882,0.8),2,TRUE,1)</f>
        <v>1</v>
      </c>
      <c r="F857" cm="1">
        <f t="array" ref="F857">_xlfn.IFS(C857&lt;=PERCENTILE($C$3:$C$5882,0.2),1,C857&lt;=PERCENTILE($C$3:$C$5882,0.4),2,C857&lt;=PERCENTILE($C$3:$C$5882,0.6),3,C857&lt;=PERCENTILE($C$3:$C$5882,0.8),4,TRUE,5)</f>
        <v>1</v>
      </c>
      <c r="G857" cm="1">
        <f t="array" ref="G857">_xlfn.IFS(D857&lt;=PERCENTILE($D$3:$D$5882,0.2),1,D857&lt;=PERCENTILE($D$3:$D$5882,0.4),2,D857&lt;=PERCENTILE($D$3:$D$5882,0.6),3,D857&lt;=PERCENTILE($D$3:$D$5882,0.8),4,TRUE,5)</f>
        <v>4</v>
      </c>
      <c r="H857" s="3" t="str" cm="1">
        <f t="array" ref="H857">_xlfn.IFS(AND(E857&gt;=4,F857&gt;=4,G857&gt;=4),"Champions",AND(E857&gt;=3,F857&gt;=3,G857&gt;=3),"Loyal Customers",AND(E857&lt;=2,F857&gt;=3),"At Risk",AND(E857&lt;=2,F857&lt;=2,G857&lt;=2),"Lost",AND(E857&gt;=4,F857&lt;=2),"New/Promising",TRUE,"Needs Attention")</f>
        <v>Needs Attention</v>
      </c>
      <c r="I857" s="3" t="str">
        <f t="shared" si="17"/>
        <v>Churned</v>
      </c>
      <c r="J857" s="3" t="str">
        <f>_xlfn.XLOOKUP(A857,'Country_Lookup'!$D:$D,'Country_Lookup'!$E:$E)</f>
        <v>United Kingdom</v>
      </c>
    </row>
    <row r="858" spans="1:10" x14ac:dyDescent="0.3">
      <c r="A858">
        <v>13206</v>
      </c>
      <c r="B858">
        <v>400</v>
      </c>
      <c r="C858">
        <v>13</v>
      </c>
      <c r="D858">
        <v>8377.3199999999797</v>
      </c>
      <c r="E858" cm="1">
        <f t="array" ref="E858">_xlfn.IFS(B858&lt;=PERCENTILE($B$3:$B$5882,0.2),5,B858&lt;=PERCENTILE($B$3:$B$5882,0.4),4,B858&lt;=PERCENTILE($B$3:$B$5882,0.6),3,B858&lt;=PERCENTILE($B$3:$B$5882,0.8),2,TRUE,1)</f>
        <v>2</v>
      </c>
      <c r="F858" cm="1">
        <f t="array" ref="F858">_xlfn.IFS(C858&lt;=PERCENTILE($C$3:$C$5882,0.2),1,C858&lt;=PERCENTILE($C$3:$C$5882,0.4),2,C858&lt;=PERCENTILE($C$3:$C$5882,0.6),3,C858&lt;=PERCENTILE($C$3:$C$5882,0.8),4,TRUE,5)</f>
        <v>5</v>
      </c>
      <c r="G858" cm="1">
        <f t="array" ref="G858">_xlfn.IFS(D858&lt;=PERCENTILE($D$3:$D$5882,0.2),1,D858&lt;=PERCENTILE($D$3:$D$5882,0.4),2,D858&lt;=PERCENTILE($D$3:$D$5882,0.6),3,D858&lt;=PERCENTILE($D$3:$D$5882,0.8),4,TRUE,5)</f>
        <v>5</v>
      </c>
      <c r="H858" s="3" t="str" cm="1">
        <f t="array" ref="H858">_xlfn.IFS(AND(E858&gt;=4,F858&gt;=4,G858&gt;=4),"Champions",AND(E858&gt;=3,F858&gt;=3,G858&gt;=3),"Loyal Customers",AND(E858&lt;=2,F858&gt;=3),"At Risk",AND(E858&lt;=2,F858&lt;=2,G858&lt;=2),"Lost",AND(E858&gt;=4,F858&lt;=2),"New/Promising",TRUE,"Needs Attention")</f>
        <v>At Risk</v>
      </c>
      <c r="I858" s="3" t="str">
        <f t="shared" si="17"/>
        <v>Churned</v>
      </c>
      <c r="J858" s="3" t="str">
        <f>_xlfn.XLOOKUP(A858,'Country_Lookup'!$D:$D,'Country_Lookup'!$E:$E)</f>
        <v>United Kingdom</v>
      </c>
    </row>
    <row r="859" spans="1:10" x14ac:dyDescent="0.3">
      <c r="A859">
        <v>13207</v>
      </c>
      <c r="B859">
        <v>15</v>
      </c>
      <c r="C859">
        <v>4</v>
      </c>
      <c r="D859">
        <v>535.86000000000035</v>
      </c>
      <c r="E859" cm="1">
        <f t="array" ref="E859">_xlfn.IFS(B859&lt;=PERCENTILE($B$3:$B$5882,0.2),5,B859&lt;=PERCENTILE($B$3:$B$5882,0.4),4,B859&lt;=PERCENTILE($B$3:$B$5882,0.6),3,B859&lt;=PERCENTILE($B$3:$B$5882,0.8),2,TRUE,1)</f>
        <v>5</v>
      </c>
      <c r="F859" cm="1">
        <f t="array" ref="F859">_xlfn.IFS(C859&lt;=PERCENTILE($C$3:$C$5882,0.2),1,C859&lt;=PERCENTILE($C$3:$C$5882,0.4),2,C859&lt;=PERCENTILE($C$3:$C$5882,0.6),3,C859&lt;=PERCENTILE($C$3:$C$5882,0.8),4,TRUE,5)</f>
        <v>3</v>
      </c>
      <c r="G859" cm="1">
        <f t="array" ref="G859">_xlfn.IFS(D859&lt;=PERCENTILE($D$3:$D$5882,0.2),1,D859&lt;=PERCENTILE($D$3:$D$5882,0.4),2,D859&lt;=PERCENTILE($D$3:$D$5882,0.6),3,D859&lt;=PERCENTILE($D$3:$D$5882,0.8),4,TRUE,5)</f>
        <v>2</v>
      </c>
      <c r="H859" s="3" t="str" cm="1">
        <f t="array" ref="H859">_xlfn.IFS(AND(E859&gt;=4,F859&gt;=4,G859&gt;=4),"Champions",AND(E859&gt;=3,F859&gt;=3,G859&gt;=3),"Loyal Customers",AND(E859&lt;=2,F859&gt;=3),"At Risk",AND(E859&lt;=2,F859&lt;=2,G859&lt;=2),"Lost",AND(E859&gt;=4,F859&lt;=2),"New/Promising",TRUE,"Needs Attention")</f>
        <v>Needs Attention</v>
      </c>
      <c r="I859" s="3" t="str">
        <f t="shared" si="17"/>
        <v>Active</v>
      </c>
      <c r="J859" s="3" t="str">
        <f>_xlfn.XLOOKUP(A859,'Country_Lookup'!$D:$D,'Country_Lookup'!$E:$E)</f>
        <v>United Kingdom</v>
      </c>
    </row>
    <row r="860" spans="1:10" x14ac:dyDescent="0.3">
      <c r="A860">
        <v>13208</v>
      </c>
      <c r="B860">
        <v>58</v>
      </c>
      <c r="C860">
        <v>9</v>
      </c>
      <c r="D860">
        <v>1988.4999999999998</v>
      </c>
      <c r="E860" cm="1">
        <f t="array" ref="E860">_xlfn.IFS(B860&lt;=PERCENTILE($B$3:$B$5882,0.2),5,B860&lt;=PERCENTILE($B$3:$B$5882,0.4),4,B860&lt;=PERCENTILE($B$3:$B$5882,0.6),3,B860&lt;=PERCENTILE($B$3:$B$5882,0.8),2,TRUE,1)</f>
        <v>4</v>
      </c>
      <c r="F860" cm="1">
        <f t="array" ref="F860">_xlfn.IFS(C860&lt;=PERCENTILE($C$3:$C$5882,0.2),1,C860&lt;=PERCENTILE($C$3:$C$5882,0.4),2,C860&lt;=PERCENTILE($C$3:$C$5882,0.6),3,C860&lt;=PERCENTILE($C$3:$C$5882,0.8),4,TRUE,5)</f>
        <v>5</v>
      </c>
      <c r="G860" cm="1">
        <f t="array" ref="G860">_xlfn.IFS(D860&lt;=PERCENTILE($D$3:$D$5882,0.2),1,D860&lt;=PERCENTILE($D$3:$D$5882,0.4),2,D860&lt;=PERCENTILE($D$3:$D$5882,0.6),3,D860&lt;=PERCENTILE($D$3:$D$5882,0.8),4,TRUE,5)</f>
        <v>4</v>
      </c>
      <c r="H860" s="3" t="str" cm="1">
        <f t="array" ref="H860">_xlfn.IFS(AND(E860&gt;=4,F860&gt;=4,G860&gt;=4),"Champions",AND(E860&gt;=3,F860&gt;=3,G860&gt;=3),"Loyal Customers",AND(E860&lt;=2,F860&gt;=3),"At Risk",AND(E860&lt;=2,F860&lt;=2,G860&lt;=2),"Lost",AND(E860&gt;=4,F860&lt;=2),"New/Promising",TRUE,"Needs Attention")</f>
        <v>Champions</v>
      </c>
      <c r="I860" s="3" t="str">
        <f t="shared" si="17"/>
        <v>Active</v>
      </c>
      <c r="J860" s="3" t="str">
        <f>_xlfn.XLOOKUP(A860,'Country_Lookup'!$D:$D,'Country_Lookup'!$E:$E)</f>
        <v>United Kingdom</v>
      </c>
    </row>
    <row r="861" spans="1:10" x14ac:dyDescent="0.3">
      <c r="A861">
        <v>13209</v>
      </c>
      <c r="B861">
        <v>30</v>
      </c>
      <c r="C861">
        <v>13</v>
      </c>
      <c r="D861">
        <v>8509.5099999999347</v>
      </c>
      <c r="E861" cm="1">
        <f t="array" ref="E861">_xlfn.IFS(B861&lt;=PERCENTILE($B$3:$B$5882,0.2),5,B861&lt;=PERCENTILE($B$3:$B$5882,0.4),4,B861&lt;=PERCENTILE($B$3:$B$5882,0.6),3,B861&lt;=PERCENTILE($B$3:$B$5882,0.8),2,TRUE,1)</f>
        <v>4</v>
      </c>
      <c r="F861" cm="1">
        <f t="array" ref="F861">_xlfn.IFS(C861&lt;=PERCENTILE($C$3:$C$5882,0.2),1,C861&lt;=PERCENTILE($C$3:$C$5882,0.4),2,C861&lt;=PERCENTILE($C$3:$C$5882,0.6),3,C861&lt;=PERCENTILE($C$3:$C$5882,0.8),4,TRUE,5)</f>
        <v>5</v>
      </c>
      <c r="G861" cm="1">
        <f t="array" ref="G861">_xlfn.IFS(D861&lt;=PERCENTILE($D$3:$D$5882,0.2),1,D861&lt;=PERCENTILE($D$3:$D$5882,0.4),2,D861&lt;=PERCENTILE($D$3:$D$5882,0.6),3,D861&lt;=PERCENTILE($D$3:$D$5882,0.8),4,TRUE,5)</f>
        <v>5</v>
      </c>
      <c r="H861" s="3" t="str" cm="1">
        <f t="array" ref="H861">_xlfn.IFS(AND(E861&gt;=4,F861&gt;=4,G861&gt;=4),"Champions",AND(E861&gt;=3,F861&gt;=3,G861&gt;=3),"Loyal Customers",AND(E861&lt;=2,F861&gt;=3),"At Risk",AND(E861&lt;=2,F861&lt;=2,G861&lt;=2),"Lost",AND(E861&gt;=4,F861&lt;=2),"New/Promising",TRUE,"Needs Attention")</f>
        <v>Champions</v>
      </c>
      <c r="I861" s="3" t="str">
        <f t="shared" si="17"/>
        <v>Active</v>
      </c>
      <c r="J861" s="3" t="str">
        <f>_xlfn.XLOOKUP(A861,'Country_Lookup'!$D:$D,'Country_Lookup'!$E:$E)</f>
        <v>United Kingdom</v>
      </c>
    </row>
    <row r="862" spans="1:10" x14ac:dyDescent="0.3">
      <c r="A862">
        <v>13210</v>
      </c>
      <c r="B862">
        <v>93</v>
      </c>
      <c r="C862">
        <v>1</v>
      </c>
      <c r="D862">
        <v>353.47999999999979</v>
      </c>
      <c r="E862" cm="1">
        <f t="array" ref="E862">_xlfn.IFS(B862&lt;=PERCENTILE($B$3:$B$5882,0.2),5,B862&lt;=PERCENTILE($B$3:$B$5882,0.4),4,B862&lt;=PERCENTILE($B$3:$B$5882,0.6),3,B862&lt;=PERCENTILE($B$3:$B$5882,0.8),2,TRUE,1)</f>
        <v>3</v>
      </c>
      <c r="F862" cm="1">
        <f t="array" ref="F862">_xlfn.IFS(C862&lt;=PERCENTILE($C$3:$C$5882,0.2),1,C862&lt;=PERCENTILE($C$3:$C$5882,0.4),2,C862&lt;=PERCENTILE($C$3:$C$5882,0.6),3,C862&lt;=PERCENTILE($C$3:$C$5882,0.8),4,TRUE,5)</f>
        <v>1</v>
      </c>
      <c r="G862" cm="1">
        <f t="array" ref="G862">_xlfn.IFS(D862&lt;=PERCENTILE($D$3:$D$5882,0.2),1,D862&lt;=PERCENTILE($D$3:$D$5882,0.4),2,D862&lt;=PERCENTILE($D$3:$D$5882,0.6),3,D862&lt;=PERCENTILE($D$3:$D$5882,0.8),4,TRUE,5)</f>
        <v>2</v>
      </c>
      <c r="H862" s="3" t="str" cm="1">
        <f t="array" ref="H862">_xlfn.IFS(AND(E862&gt;=4,F862&gt;=4,G862&gt;=4),"Champions",AND(E862&gt;=3,F862&gt;=3,G862&gt;=3),"Loyal Customers",AND(E862&lt;=2,F862&gt;=3),"At Risk",AND(E862&lt;=2,F862&lt;=2,G862&lt;=2),"Lost",AND(E862&gt;=4,F862&lt;=2),"New/Promising",TRUE,"Needs Attention")</f>
        <v>Needs Attention</v>
      </c>
      <c r="I862" s="3" t="str">
        <f t="shared" si="17"/>
        <v>Churned</v>
      </c>
      <c r="J862" s="3" t="str">
        <f>_xlfn.XLOOKUP(A862,'Country_Lookup'!$D:$D,'Country_Lookup'!$E:$E)</f>
        <v>United Kingdom</v>
      </c>
    </row>
    <row r="863" spans="1:10" x14ac:dyDescent="0.3">
      <c r="A863">
        <v>13211</v>
      </c>
      <c r="B863">
        <v>10</v>
      </c>
      <c r="C863">
        <v>10</v>
      </c>
      <c r="D863">
        <v>2729.3200000000024</v>
      </c>
      <c r="E863" cm="1">
        <f t="array" ref="E863">_xlfn.IFS(B863&lt;=PERCENTILE($B$3:$B$5882,0.2),5,B863&lt;=PERCENTILE($B$3:$B$5882,0.4),4,B863&lt;=PERCENTILE($B$3:$B$5882,0.6),3,B863&lt;=PERCENTILE($B$3:$B$5882,0.8),2,TRUE,1)</f>
        <v>5</v>
      </c>
      <c r="F863" cm="1">
        <f t="array" ref="F863">_xlfn.IFS(C863&lt;=PERCENTILE($C$3:$C$5882,0.2),1,C863&lt;=PERCENTILE($C$3:$C$5882,0.4),2,C863&lt;=PERCENTILE($C$3:$C$5882,0.6),3,C863&lt;=PERCENTILE($C$3:$C$5882,0.8),4,TRUE,5)</f>
        <v>5</v>
      </c>
      <c r="G863" cm="1">
        <f t="array" ref="G863">_xlfn.IFS(D863&lt;=PERCENTILE($D$3:$D$5882,0.2),1,D863&lt;=PERCENTILE($D$3:$D$5882,0.4),2,D863&lt;=PERCENTILE($D$3:$D$5882,0.6),3,D863&lt;=PERCENTILE($D$3:$D$5882,0.8),4,TRUE,5)</f>
        <v>4</v>
      </c>
      <c r="H863" s="3" t="str" cm="1">
        <f t="array" ref="H863">_xlfn.IFS(AND(E863&gt;=4,F863&gt;=4,G863&gt;=4),"Champions",AND(E863&gt;=3,F863&gt;=3,G863&gt;=3),"Loyal Customers",AND(E863&lt;=2,F863&gt;=3),"At Risk",AND(E863&lt;=2,F863&lt;=2,G863&lt;=2),"Lost",AND(E863&gt;=4,F863&lt;=2),"New/Promising",TRUE,"Needs Attention")</f>
        <v>Champions</v>
      </c>
      <c r="I863" s="3" t="str">
        <f t="shared" si="17"/>
        <v>Active</v>
      </c>
      <c r="J863" s="3" t="str">
        <f>_xlfn.XLOOKUP(A863,'Country_Lookup'!$D:$D,'Country_Lookup'!$E:$E)</f>
        <v>United Kingdom</v>
      </c>
    </row>
    <row r="864" spans="1:10" x14ac:dyDescent="0.3">
      <c r="A864">
        <v>13212</v>
      </c>
      <c r="B864">
        <v>19</v>
      </c>
      <c r="C864">
        <v>3</v>
      </c>
      <c r="D864">
        <v>788.08000000000084</v>
      </c>
      <c r="E864" cm="1">
        <f t="array" ref="E864">_xlfn.IFS(B864&lt;=PERCENTILE($B$3:$B$5882,0.2),5,B864&lt;=PERCENTILE($B$3:$B$5882,0.4),4,B864&lt;=PERCENTILE($B$3:$B$5882,0.6),3,B864&lt;=PERCENTILE($B$3:$B$5882,0.8),2,TRUE,1)</f>
        <v>5</v>
      </c>
      <c r="F864" cm="1">
        <f t="array" ref="F864">_xlfn.IFS(C864&lt;=PERCENTILE($C$3:$C$5882,0.2),1,C864&lt;=PERCENTILE($C$3:$C$5882,0.4),2,C864&lt;=PERCENTILE($C$3:$C$5882,0.6),3,C864&lt;=PERCENTILE($C$3:$C$5882,0.8),4,TRUE,5)</f>
        <v>3</v>
      </c>
      <c r="G864" cm="1">
        <f t="array" ref="G864">_xlfn.IFS(D864&lt;=PERCENTILE($D$3:$D$5882,0.2),1,D864&lt;=PERCENTILE($D$3:$D$5882,0.4),2,D864&lt;=PERCENTILE($D$3:$D$5882,0.6),3,D864&lt;=PERCENTILE($D$3:$D$5882,0.8),4,TRUE,5)</f>
        <v>3</v>
      </c>
      <c r="H864" s="3" t="str" cm="1">
        <f t="array" ref="H864">_xlfn.IFS(AND(E864&gt;=4,F864&gt;=4,G864&gt;=4),"Champions",AND(E864&gt;=3,F864&gt;=3,G864&gt;=3),"Loyal Customers",AND(E864&lt;=2,F864&gt;=3),"At Risk",AND(E864&lt;=2,F864&lt;=2,G864&lt;=2),"Lost",AND(E864&gt;=4,F864&lt;=2),"New/Promising",TRUE,"Needs Attention")</f>
        <v>Loyal Customers</v>
      </c>
      <c r="I864" s="3" t="str">
        <f t="shared" si="17"/>
        <v>Active</v>
      </c>
      <c r="J864" s="3" t="str">
        <f>_xlfn.XLOOKUP(A864,'Country_Lookup'!$D:$D,'Country_Lookup'!$E:$E)</f>
        <v>United Kingdom</v>
      </c>
    </row>
    <row r="865" spans="1:10" x14ac:dyDescent="0.3">
      <c r="A865">
        <v>13213</v>
      </c>
      <c r="B865">
        <v>56</v>
      </c>
      <c r="C865">
        <v>11</v>
      </c>
      <c r="D865">
        <v>3851.5200000000104</v>
      </c>
      <c r="E865" cm="1">
        <f t="array" ref="E865">_xlfn.IFS(B865&lt;=PERCENTILE($B$3:$B$5882,0.2),5,B865&lt;=PERCENTILE($B$3:$B$5882,0.4),4,B865&lt;=PERCENTILE($B$3:$B$5882,0.6),3,B865&lt;=PERCENTILE($B$3:$B$5882,0.8),2,TRUE,1)</f>
        <v>4</v>
      </c>
      <c r="F865" cm="1">
        <f t="array" ref="F865">_xlfn.IFS(C865&lt;=PERCENTILE($C$3:$C$5882,0.2),1,C865&lt;=PERCENTILE($C$3:$C$5882,0.4),2,C865&lt;=PERCENTILE($C$3:$C$5882,0.6),3,C865&lt;=PERCENTILE($C$3:$C$5882,0.8),4,TRUE,5)</f>
        <v>5</v>
      </c>
      <c r="G865" cm="1">
        <f t="array" ref="G865">_xlfn.IFS(D865&lt;=PERCENTILE($D$3:$D$5882,0.2),1,D865&lt;=PERCENTILE($D$3:$D$5882,0.4),2,D865&lt;=PERCENTILE($D$3:$D$5882,0.6),3,D865&lt;=PERCENTILE($D$3:$D$5882,0.8),4,TRUE,5)</f>
        <v>5</v>
      </c>
      <c r="H865" s="3" t="str" cm="1">
        <f t="array" ref="H865">_xlfn.IFS(AND(E865&gt;=4,F865&gt;=4,G865&gt;=4),"Champions",AND(E865&gt;=3,F865&gt;=3,G865&gt;=3),"Loyal Customers",AND(E865&lt;=2,F865&gt;=3),"At Risk",AND(E865&lt;=2,F865&lt;=2,G865&lt;=2),"Lost",AND(E865&gt;=4,F865&lt;=2),"New/Promising",TRUE,"Needs Attention")</f>
        <v>Champions</v>
      </c>
      <c r="I865" s="3" t="str">
        <f t="shared" si="17"/>
        <v>Active</v>
      </c>
      <c r="J865" s="3" t="str">
        <f>_xlfn.XLOOKUP(A865,'Country_Lookup'!$D:$D,'Country_Lookup'!$E:$E)</f>
        <v>United Kingdom</v>
      </c>
    </row>
    <row r="866" spans="1:10" x14ac:dyDescent="0.3">
      <c r="A866">
        <v>13214</v>
      </c>
      <c r="B866">
        <v>417</v>
      </c>
      <c r="C866">
        <v>7</v>
      </c>
      <c r="D866">
        <v>3264.2299999999891</v>
      </c>
      <c r="E866" cm="1">
        <f t="array" ref="E866">_xlfn.IFS(B866&lt;=PERCENTILE($B$3:$B$5882,0.2),5,B866&lt;=PERCENTILE($B$3:$B$5882,0.4),4,B866&lt;=PERCENTILE($B$3:$B$5882,0.6),3,B866&lt;=PERCENTILE($B$3:$B$5882,0.8),2,TRUE,1)</f>
        <v>1</v>
      </c>
      <c r="F866" cm="1">
        <f t="array" ref="F866">_xlfn.IFS(C866&lt;=PERCENTILE($C$3:$C$5882,0.2),1,C866&lt;=PERCENTILE($C$3:$C$5882,0.4),2,C866&lt;=PERCENTILE($C$3:$C$5882,0.6),3,C866&lt;=PERCENTILE($C$3:$C$5882,0.8),4,TRUE,5)</f>
        <v>4</v>
      </c>
      <c r="G866" cm="1">
        <f t="array" ref="G866">_xlfn.IFS(D866&lt;=PERCENTILE($D$3:$D$5882,0.2),1,D866&lt;=PERCENTILE($D$3:$D$5882,0.4),2,D866&lt;=PERCENTILE($D$3:$D$5882,0.6),3,D866&lt;=PERCENTILE($D$3:$D$5882,0.8),4,TRUE,5)</f>
        <v>5</v>
      </c>
      <c r="H866" s="3" t="str" cm="1">
        <f t="array" ref="H866">_xlfn.IFS(AND(E866&gt;=4,F866&gt;=4,G866&gt;=4),"Champions",AND(E866&gt;=3,F866&gt;=3,G866&gt;=3),"Loyal Customers",AND(E866&lt;=2,F866&gt;=3),"At Risk",AND(E866&lt;=2,F866&lt;=2,G866&lt;=2),"Lost",AND(E866&gt;=4,F866&lt;=2),"New/Promising",TRUE,"Needs Attention")</f>
        <v>At Risk</v>
      </c>
      <c r="I866" s="3" t="str">
        <f t="shared" si="17"/>
        <v>Churned</v>
      </c>
      <c r="J866" s="3" t="str">
        <f>_xlfn.XLOOKUP(A866,'Country_Lookup'!$D:$D,'Country_Lookup'!$E:$E)</f>
        <v>United Kingdom</v>
      </c>
    </row>
    <row r="867" spans="1:10" x14ac:dyDescent="0.3">
      <c r="A867">
        <v>13215</v>
      </c>
      <c r="B867">
        <v>402</v>
      </c>
      <c r="C867">
        <v>1</v>
      </c>
      <c r="D867">
        <v>81.599999999999994</v>
      </c>
      <c r="E867" cm="1">
        <f t="array" ref="E867">_xlfn.IFS(B867&lt;=PERCENTILE($B$3:$B$5882,0.2),5,B867&lt;=PERCENTILE($B$3:$B$5882,0.4),4,B867&lt;=PERCENTILE($B$3:$B$5882,0.6),3,B867&lt;=PERCENTILE($B$3:$B$5882,0.8),2,TRUE,1)</f>
        <v>2</v>
      </c>
      <c r="F867" cm="1">
        <f t="array" ref="F867">_xlfn.IFS(C867&lt;=PERCENTILE($C$3:$C$5882,0.2),1,C867&lt;=PERCENTILE($C$3:$C$5882,0.4),2,C867&lt;=PERCENTILE($C$3:$C$5882,0.6),3,C867&lt;=PERCENTILE($C$3:$C$5882,0.8),4,TRUE,5)</f>
        <v>1</v>
      </c>
      <c r="G867" cm="1">
        <f t="array" ref="G867">_xlfn.IFS(D867&lt;=PERCENTILE($D$3:$D$5882,0.2),1,D867&lt;=PERCENTILE($D$3:$D$5882,0.4),2,D867&lt;=PERCENTILE($D$3:$D$5882,0.6),3,D867&lt;=PERCENTILE($D$3:$D$5882,0.8),4,TRUE,5)</f>
        <v>1</v>
      </c>
      <c r="H867" s="3" t="str" cm="1">
        <f t="array" ref="H867">_xlfn.IFS(AND(E867&gt;=4,F867&gt;=4,G867&gt;=4),"Champions",AND(E867&gt;=3,F867&gt;=3,G867&gt;=3),"Loyal Customers",AND(E867&lt;=2,F867&gt;=3),"At Risk",AND(E867&lt;=2,F867&lt;=2,G867&lt;=2),"Lost",AND(E867&gt;=4,F867&lt;=2),"New/Promising",TRUE,"Needs Attention")</f>
        <v>Lost</v>
      </c>
      <c r="I867" s="3" t="str">
        <f t="shared" si="17"/>
        <v>Churned</v>
      </c>
      <c r="J867" s="3" t="str">
        <f>_xlfn.XLOOKUP(A867,'Country_Lookup'!$D:$D,'Country_Lookup'!$E:$E)</f>
        <v>United Kingdom</v>
      </c>
    </row>
    <row r="868" spans="1:10" x14ac:dyDescent="0.3">
      <c r="A868">
        <v>13216</v>
      </c>
      <c r="B868">
        <v>267</v>
      </c>
      <c r="C868">
        <v>1</v>
      </c>
      <c r="D868">
        <v>333.74</v>
      </c>
      <c r="E868" cm="1">
        <f t="array" ref="E868">_xlfn.IFS(B868&lt;=PERCENTILE($B$3:$B$5882,0.2),5,B868&lt;=PERCENTILE($B$3:$B$5882,0.4),4,B868&lt;=PERCENTILE($B$3:$B$5882,0.6),3,B868&lt;=PERCENTILE($B$3:$B$5882,0.8),2,TRUE,1)</f>
        <v>2</v>
      </c>
      <c r="F868" cm="1">
        <f t="array" ref="F868">_xlfn.IFS(C868&lt;=PERCENTILE($C$3:$C$5882,0.2),1,C868&lt;=PERCENTILE($C$3:$C$5882,0.4),2,C868&lt;=PERCENTILE($C$3:$C$5882,0.6),3,C868&lt;=PERCENTILE($C$3:$C$5882,0.8),4,TRUE,5)</f>
        <v>1</v>
      </c>
      <c r="G868" cm="1">
        <f t="array" ref="G868">_xlfn.IFS(D868&lt;=PERCENTILE($D$3:$D$5882,0.2),1,D868&lt;=PERCENTILE($D$3:$D$5882,0.4),2,D868&lt;=PERCENTILE($D$3:$D$5882,0.6),3,D868&lt;=PERCENTILE($D$3:$D$5882,0.8),4,TRUE,5)</f>
        <v>2</v>
      </c>
      <c r="H868" s="3" t="str" cm="1">
        <f t="array" ref="H868">_xlfn.IFS(AND(E868&gt;=4,F868&gt;=4,G868&gt;=4),"Champions",AND(E868&gt;=3,F868&gt;=3,G868&gt;=3),"Loyal Customers",AND(E868&lt;=2,F868&gt;=3),"At Risk",AND(E868&lt;=2,F868&lt;=2,G868&lt;=2),"Lost",AND(E868&gt;=4,F868&lt;=2),"New/Promising",TRUE,"Needs Attention")</f>
        <v>Lost</v>
      </c>
      <c r="I868" s="3" t="str">
        <f t="shared" si="17"/>
        <v>Churned</v>
      </c>
      <c r="J868" s="3" t="str">
        <f>_xlfn.XLOOKUP(A868,'Country_Lookup'!$D:$D,'Country_Lookup'!$E:$E)</f>
        <v>United Kingdom</v>
      </c>
    </row>
    <row r="869" spans="1:10" x14ac:dyDescent="0.3">
      <c r="A869">
        <v>13217</v>
      </c>
      <c r="B869">
        <v>122</v>
      </c>
      <c r="C869">
        <v>4</v>
      </c>
      <c r="D869">
        <v>666.48</v>
      </c>
      <c r="E869" cm="1">
        <f t="array" ref="E869">_xlfn.IFS(B869&lt;=PERCENTILE($B$3:$B$5882,0.2),5,B869&lt;=PERCENTILE($B$3:$B$5882,0.4),4,B869&lt;=PERCENTILE($B$3:$B$5882,0.6),3,B869&lt;=PERCENTILE($B$3:$B$5882,0.8),2,TRUE,1)</f>
        <v>3</v>
      </c>
      <c r="F869" cm="1">
        <f t="array" ref="F869">_xlfn.IFS(C869&lt;=PERCENTILE($C$3:$C$5882,0.2),1,C869&lt;=PERCENTILE($C$3:$C$5882,0.4),2,C869&lt;=PERCENTILE($C$3:$C$5882,0.6),3,C869&lt;=PERCENTILE($C$3:$C$5882,0.8),4,TRUE,5)</f>
        <v>3</v>
      </c>
      <c r="G869" cm="1">
        <f t="array" ref="G869">_xlfn.IFS(D869&lt;=PERCENTILE($D$3:$D$5882,0.2),1,D869&lt;=PERCENTILE($D$3:$D$5882,0.4),2,D869&lt;=PERCENTILE($D$3:$D$5882,0.6),3,D869&lt;=PERCENTILE($D$3:$D$5882,0.8),4,TRUE,5)</f>
        <v>3</v>
      </c>
      <c r="H869" s="3" t="str" cm="1">
        <f t="array" ref="H869">_xlfn.IFS(AND(E869&gt;=4,F869&gt;=4,G869&gt;=4),"Champions",AND(E869&gt;=3,F869&gt;=3,G869&gt;=3),"Loyal Customers",AND(E869&lt;=2,F869&gt;=3),"At Risk",AND(E869&lt;=2,F869&lt;=2,G869&lt;=2),"Lost",AND(E869&gt;=4,F869&lt;=2),"New/Promising",TRUE,"Needs Attention")</f>
        <v>Loyal Customers</v>
      </c>
      <c r="I869" s="3" t="str">
        <f t="shared" si="17"/>
        <v>Churned</v>
      </c>
      <c r="J869" s="3" t="str">
        <f>_xlfn.XLOOKUP(A869,'Country_Lookup'!$D:$D,'Country_Lookup'!$E:$E)</f>
        <v>United Kingdom</v>
      </c>
    </row>
    <row r="870" spans="1:10" x14ac:dyDescent="0.3">
      <c r="A870">
        <v>13218</v>
      </c>
      <c r="B870">
        <v>127</v>
      </c>
      <c r="C870">
        <v>1</v>
      </c>
      <c r="D870">
        <v>62.64</v>
      </c>
      <c r="E870" cm="1">
        <f t="array" ref="E870">_xlfn.IFS(B870&lt;=PERCENTILE($B$3:$B$5882,0.2),5,B870&lt;=PERCENTILE($B$3:$B$5882,0.4),4,B870&lt;=PERCENTILE($B$3:$B$5882,0.6),3,B870&lt;=PERCENTILE($B$3:$B$5882,0.8),2,TRUE,1)</f>
        <v>3</v>
      </c>
      <c r="F870" cm="1">
        <f t="array" ref="F870">_xlfn.IFS(C870&lt;=PERCENTILE($C$3:$C$5882,0.2),1,C870&lt;=PERCENTILE($C$3:$C$5882,0.4),2,C870&lt;=PERCENTILE($C$3:$C$5882,0.6),3,C870&lt;=PERCENTILE($C$3:$C$5882,0.8),4,TRUE,5)</f>
        <v>1</v>
      </c>
      <c r="G870" cm="1">
        <f t="array" ref="G870">_xlfn.IFS(D870&lt;=PERCENTILE($D$3:$D$5882,0.2),1,D870&lt;=PERCENTILE($D$3:$D$5882,0.4),2,D870&lt;=PERCENTILE($D$3:$D$5882,0.6),3,D870&lt;=PERCENTILE($D$3:$D$5882,0.8),4,TRUE,5)</f>
        <v>1</v>
      </c>
      <c r="H870" s="3" t="str" cm="1">
        <f t="array" ref="H870">_xlfn.IFS(AND(E870&gt;=4,F870&gt;=4,G870&gt;=4),"Champions",AND(E870&gt;=3,F870&gt;=3,G870&gt;=3),"Loyal Customers",AND(E870&lt;=2,F870&gt;=3),"At Risk",AND(E870&lt;=2,F870&lt;=2,G870&lt;=2),"Lost",AND(E870&gt;=4,F870&lt;=2),"New/Promising",TRUE,"Needs Attention")</f>
        <v>Needs Attention</v>
      </c>
      <c r="I870" s="3" t="str">
        <f t="shared" si="17"/>
        <v>Churned</v>
      </c>
      <c r="J870" s="3" t="str">
        <f>_xlfn.XLOOKUP(A870,'Country_Lookup'!$D:$D,'Country_Lookup'!$E:$E)</f>
        <v>United Kingdom</v>
      </c>
    </row>
    <row r="871" spans="1:10" x14ac:dyDescent="0.3">
      <c r="A871">
        <v>13219</v>
      </c>
      <c r="B871">
        <v>618</v>
      </c>
      <c r="C871">
        <v>1</v>
      </c>
      <c r="D871">
        <v>76.23</v>
      </c>
      <c r="E871" cm="1">
        <f t="array" ref="E871">_xlfn.IFS(B871&lt;=PERCENTILE($B$3:$B$5882,0.2),5,B871&lt;=PERCENTILE($B$3:$B$5882,0.4),4,B871&lt;=PERCENTILE($B$3:$B$5882,0.6),3,B871&lt;=PERCENTILE($B$3:$B$5882,0.8),2,TRUE,1)</f>
        <v>1</v>
      </c>
      <c r="F871" cm="1">
        <f t="array" ref="F871">_xlfn.IFS(C871&lt;=PERCENTILE($C$3:$C$5882,0.2),1,C871&lt;=PERCENTILE($C$3:$C$5882,0.4),2,C871&lt;=PERCENTILE($C$3:$C$5882,0.6),3,C871&lt;=PERCENTILE($C$3:$C$5882,0.8),4,TRUE,5)</f>
        <v>1</v>
      </c>
      <c r="G871" cm="1">
        <f t="array" ref="G871">_xlfn.IFS(D871&lt;=PERCENTILE($D$3:$D$5882,0.2),1,D871&lt;=PERCENTILE($D$3:$D$5882,0.4),2,D871&lt;=PERCENTILE($D$3:$D$5882,0.6),3,D871&lt;=PERCENTILE($D$3:$D$5882,0.8),4,TRUE,5)</f>
        <v>1</v>
      </c>
      <c r="H871" s="3" t="str" cm="1">
        <f t="array" ref="H871">_xlfn.IFS(AND(E871&gt;=4,F871&gt;=4,G871&gt;=4),"Champions",AND(E871&gt;=3,F871&gt;=3,G871&gt;=3),"Loyal Customers",AND(E871&lt;=2,F871&gt;=3),"At Risk",AND(E871&lt;=2,F871&lt;=2,G871&lt;=2),"Lost",AND(E871&gt;=4,F871&lt;=2),"New/Promising",TRUE,"Needs Attention")</f>
        <v>Lost</v>
      </c>
      <c r="I871" s="3" t="str">
        <f t="shared" si="17"/>
        <v>Churned</v>
      </c>
      <c r="J871" s="3" t="str">
        <f>_xlfn.XLOOKUP(A871,'Country_Lookup'!$D:$D,'Country_Lookup'!$E:$E)</f>
        <v>United Kingdom</v>
      </c>
    </row>
    <row r="872" spans="1:10" x14ac:dyDescent="0.3">
      <c r="A872">
        <v>13220</v>
      </c>
      <c r="B872">
        <v>78</v>
      </c>
      <c r="C872">
        <v>5</v>
      </c>
      <c r="D872">
        <v>1336.0899999999981</v>
      </c>
      <c r="E872" cm="1">
        <f t="array" ref="E872">_xlfn.IFS(B872&lt;=PERCENTILE($B$3:$B$5882,0.2),5,B872&lt;=PERCENTILE($B$3:$B$5882,0.4),4,B872&lt;=PERCENTILE($B$3:$B$5882,0.6),3,B872&lt;=PERCENTILE($B$3:$B$5882,0.8),2,TRUE,1)</f>
        <v>3</v>
      </c>
      <c r="F872" cm="1">
        <f t="array" ref="F872">_xlfn.IFS(C872&lt;=PERCENTILE($C$3:$C$5882,0.2),1,C872&lt;=PERCENTILE($C$3:$C$5882,0.4),2,C872&lt;=PERCENTILE($C$3:$C$5882,0.6),3,C872&lt;=PERCENTILE($C$3:$C$5882,0.8),4,TRUE,5)</f>
        <v>4</v>
      </c>
      <c r="G872" cm="1">
        <f t="array" ref="G872">_xlfn.IFS(D872&lt;=PERCENTILE($D$3:$D$5882,0.2),1,D872&lt;=PERCENTILE($D$3:$D$5882,0.4),2,D872&lt;=PERCENTILE($D$3:$D$5882,0.6),3,D872&lt;=PERCENTILE($D$3:$D$5882,0.8),4,TRUE,5)</f>
        <v>4</v>
      </c>
      <c r="H872" s="3" t="str" cm="1">
        <f t="array" ref="H872">_xlfn.IFS(AND(E872&gt;=4,F872&gt;=4,G872&gt;=4),"Champions",AND(E872&gt;=3,F872&gt;=3,G872&gt;=3),"Loyal Customers",AND(E872&lt;=2,F872&gt;=3),"At Risk",AND(E872&lt;=2,F872&lt;=2,G872&lt;=2),"Lost",AND(E872&gt;=4,F872&lt;=2),"New/Promising",TRUE,"Needs Attention")</f>
        <v>Loyal Customers</v>
      </c>
      <c r="I872" s="3" t="str">
        <f t="shared" si="17"/>
        <v>Active</v>
      </c>
      <c r="J872" s="3" t="str">
        <f>_xlfn.XLOOKUP(A872,'Country_Lookup'!$D:$D,'Country_Lookup'!$E:$E)</f>
        <v>United Kingdom</v>
      </c>
    </row>
    <row r="873" spans="1:10" x14ac:dyDescent="0.3">
      <c r="A873">
        <v>13221</v>
      </c>
      <c r="B873">
        <v>240</v>
      </c>
      <c r="C873">
        <v>2</v>
      </c>
      <c r="D873">
        <v>847.40999999999826</v>
      </c>
      <c r="E873" cm="1">
        <f t="array" ref="E873">_xlfn.IFS(B873&lt;=PERCENTILE($B$3:$B$5882,0.2),5,B873&lt;=PERCENTILE($B$3:$B$5882,0.4),4,B873&lt;=PERCENTILE($B$3:$B$5882,0.6),3,B873&lt;=PERCENTILE($B$3:$B$5882,0.8),2,TRUE,1)</f>
        <v>2</v>
      </c>
      <c r="F873" cm="1">
        <f t="array" ref="F873">_xlfn.IFS(C873&lt;=PERCENTILE($C$3:$C$5882,0.2),1,C873&lt;=PERCENTILE($C$3:$C$5882,0.4),2,C873&lt;=PERCENTILE($C$3:$C$5882,0.6),3,C873&lt;=PERCENTILE($C$3:$C$5882,0.8),4,TRUE,5)</f>
        <v>2</v>
      </c>
      <c r="G873" cm="1">
        <f t="array" ref="G873">_xlfn.IFS(D873&lt;=PERCENTILE($D$3:$D$5882,0.2),1,D873&lt;=PERCENTILE($D$3:$D$5882,0.4),2,D873&lt;=PERCENTILE($D$3:$D$5882,0.6),3,D873&lt;=PERCENTILE($D$3:$D$5882,0.8),4,TRUE,5)</f>
        <v>3</v>
      </c>
      <c r="H873" s="3" t="str" cm="1">
        <f t="array" ref="H873">_xlfn.IFS(AND(E873&gt;=4,F873&gt;=4,G873&gt;=4),"Champions",AND(E873&gt;=3,F873&gt;=3,G873&gt;=3),"Loyal Customers",AND(E873&lt;=2,F873&gt;=3),"At Risk",AND(E873&lt;=2,F873&lt;=2,G873&lt;=2),"Lost",AND(E873&gt;=4,F873&lt;=2),"New/Promising",TRUE,"Needs Attention")</f>
        <v>Needs Attention</v>
      </c>
      <c r="I873" s="3" t="str">
        <f t="shared" si="17"/>
        <v>Churned</v>
      </c>
      <c r="J873" s="3" t="str">
        <f>_xlfn.XLOOKUP(A873,'Country_Lookup'!$D:$D,'Country_Lookup'!$E:$E)</f>
        <v>United Kingdom</v>
      </c>
    </row>
    <row r="874" spans="1:10" x14ac:dyDescent="0.3">
      <c r="A874">
        <v>13222</v>
      </c>
      <c r="B874">
        <v>577</v>
      </c>
      <c r="C874">
        <v>1</v>
      </c>
      <c r="D874">
        <v>88.5</v>
      </c>
      <c r="E874" cm="1">
        <f t="array" ref="E874">_xlfn.IFS(B874&lt;=PERCENTILE($B$3:$B$5882,0.2),5,B874&lt;=PERCENTILE($B$3:$B$5882,0.4),4,B874&lt;=PERCENTILE($B$3:$B$5882,0.6),3,B874&lt;=PERCENTILE($B$3:$B$5882,0.8),2,TRUE,1)</f>
        <v>1</v>
      </c>
      <c r="F874" cm="1">
        <f t="array" ref="F874">_xlfn.IFS(C874&lt;=PERCENTILE($C$3:$C$5882,0.2),1,C874&lt;=PERCENTILE($C$3:$C$5882,0.4),2,C874&lt;=PERCENTILE($C$3:$C$5882,0.6),3,C874&lt;=PERCENTILE($C$3:$C$5882,0.8),4,TRUE,5)</f>
        <v>1</v>
      </c>
      <c r="G874" cm="1">
        <f t="array" ref="G874">_xlfn.IFS(D874&lt;=PERCENTILE($D$3:$D$5882,0.2),1,D874&lt;=PERCENTILE($D$3:$D$5882,0.4),2,D874&lt;=PERCENTILE($D$3:$D$5882,0.6),3,D874&lt;=PERCENTILE($D$3:$D$5882,0.8),4,TRUE,5)</f>
        <v>1</v>
      </c>
      <c r="H874" s="3" t="str" cm="1">
        <f t="array" ref="H874">_xlfn.IFS(AND(E874&gt;=4,F874&gt;=4,G874&gt;=4),"Champions",AND(E874&gt;=3,F874&gt;=3,G874&gt;=3),"Loyal Customers",AND(E874&lt;=2,F874&gt;=3),"At Risk",AND(E874&lt;=2,F874&lt;=2,G874&lt;=2),"Lost",AND(E874&gt;=4,F874&lt;=2),"New/Promising",TRUE,"Needs Attention")</f>
        <v>Lost</v>
      </c>
      <c r="I874" s="3" t="str">
        <f t="shared" si="17"/>
        <v>Churned</v>
      </c>
      <c r="J874" s="3" t="str">
        <f>_xlfn.XLOOKUP(A874,'Country_Lookup'!$D:$D,'Country_Lookup'!$E:$E)</f>
        <v>United Kingdom</v>
      </c>
    </row>
    <row r="875" spans="1:10" x14ac:dyDescent="0.3">
      <c r="A875">
        <v>13223</v>
      </c>
      <c r="B875">
        <v>200</v>
      </c>
      <c r="C875">
        <v>6</v>
      </c>
      <c r="D875">
        <v>969.12000000000023</v>
      </c>
      <c r="E875" cm="1">
        <f t="array" ref="E875">_xlfn.IFS(B875&lt;=PERCENTILE($B$3:$B$5882,0.2),5,B875&lt;=PERCENTILE($B$3:$B$5882,0.4),4,B875&lt;=PERCENTILE($B$3:$B$5882,0.6),3,B875&lt;=PERCENTILE($B$3:$B$5882,0.8),2,TRUE,1)</f>
        <v>2</v>
      </c>
      <c r="F875" cm="1">
        <f t="array" ref="F875">_xlfn.IFS(C875&lt;=PERCENTILE($C$3:$C$5882,0.2),1,C875&lt;=PERCENTILE($C$3:$C$5882,0.4),2,C875&lt;=PERCENTILE($C$3:$C$5882,0.6),3,C875&lt;=PERCENTILE($C$3:$C$5882,0.8),4,TRUE,5)</f>
        <v>4</v>
      </c>
      <c r="G875" cm="1">
        <f t="array" ref="G875">_xlfn.IFS(D875&lt;=PERCENTILE($D$3:$D$5882,0.2),1,D875&lt;=PERCENTILE($D$3:$D$5882,0.4),2,D875&lt;=PERCENTILE($D$3:$D$5882,0.6),3,D875&lt;=PERCENTILE($D$3:$D$5882,0.8),4,TRUE,5)</f>
        <v>3</v>
      </c>
      <c r="H875" s="3" t="str" cm="1">
        <f t="array" ref="H875">_xlfn.IFS(AND(E875&gt;=4,F875&gt;=4,G875&gt;=4),"Champions",AND(E875&gt;=3,F875&gt;=3,G875&gt;=3),"Loyal Customers",AND(E875&lt;=2,F875&gt;=3),"At Risk",AND(E875&lt;=2,F875&lt;=2,G875&lt;=2),"Lost",AND(E875&gt;=4,F875&lt;=2),"New/Promising",TRUE,"Needs Attention")</f>
        <v>At Risk</v>
      </c>
      <c r="I875" s="3" t="str">
        <f t="shared" si="17"/>
        <v>Churned</v>
      </c>
      <c r="J875" s="3" t="str">
        <f>_xlfn.XLOOKUP(A875,'Country_Lookup'!$D:$D,'Country_Lookup'!$E:$E)</f>
        <v>United Kingdom</v>
      </c>
    </row>
    <row r="876" spans="1:10" x14ac:dyDescent="0.3">
      <c r="A876">
        <v>13224</v>
      </c>
      <c r="B876">
        <v>60</v>
      </c>
      <c r="C876">
        <v>2</v>
      </c>
      <c r="D876">
        <v>2155.9500000000039</v>
      </c>
      <c r="E876" cm="1">
        <f t="array" ref="E876">_xlfn.IFS(B876&lt;=PERCENTILE($B$3:$B$5882,0.2),5,B876&lt;=PERCENTILE($B$3:$B$5882,0.4),4,B876&lt;=PERCENTILE($B$3:$B$5882,0.6),3,B876&lt;=PERCENTILE($B$3:$B$5882,0.8),2,TRUE,1)</f>
        <v>3</v>
      </c>
      <c r="F876" cm="1">
        <f t="array" ref="F876">_xlfn.IFS(C876&lt;=PERCENTILE($C$3:$C$5882,0.2),1,C876&lt;=PERCENTILE($C$3:$C$5882,0.4),2,C876&lt;=PERCENTILE($C$3:$C$5882,0.6),3,C876&lt;=PERCENTILE($C$3:$C$5882,0.8),4,TRUE,5)</f>
        <v>2</v>
      </c>
      <c r="G876" cm="1">
        <f t="array" ref="G876">_xlfn.IFS(D876&lt;=PERCENTILE($D$3:$D$5882,0.2),1,D876&lt;=PERCENTILE($D$3:$D$5882,0.4),2,D876&lt;=PERCENTILE($D$3:$D$5882,0.6),3,D876&lt;=PERCENTILE($D$3:$D$5882,0.8),4,TRUE,5)</f>
        <v>4</v>
      </c>
      <c r="H876" s="3" t="str" cm="1">
        <f t="array" ref="H876">_xlfn.IFS(AND(E876&gt;=4,F876&gt;=4,G876&gt;=4),"Champions",AND(E876&gt;=3,F876&gt;=3,G876&gt;=3),"Loyal Customers",AND(E876&lt;=2,F876&gt;=3),"At Risk",AND(E876&lt;=2,F876&lt;=2,G876&lt;=2),"Lost",AND(E876&gt;=4,F876&lt;=2),"New/Promising",TRUE,"Needs Attention")</f>
        <v>Needs Attention</v>
      </c>
      <c r="I876" s="3" t="str">
        <f t="shared" si="17"/>
        <v>Active</v>
      </c>
      <c r="J876" s="3" t="str">
        <f>_xlfn.XLOOKUP(A876,'Country_Lookup'!$D:$D,'Country_Lookup'!$E:$E)</f>
        <v>United Kingdom</v>
      </c>
    </row>
    <row r="877" spans="1:10" x14ac:dyDescent="0.3">
      <c r="A877">
        <v>13225</v>
      </c>
      <c r="B877">
        <v>3</v>
      </c>
      <c r="C877">
        <v>16</v>
      </c>
      <c r="D877">
        <v>16260.07000000002</v>
      </c>
      <c r="E877" cm="1">
        <f t="array" ref="E877">_xlfn.IFS(B877&lt;=PERCENTILE($B$3:$B$5882,0.2),5,B877&lt;=PERCENTILE($B$3:$B$5882,0.4),4,B877&lt;=PERCENTILE($B$3:$B$5882,0.6),3,B877&lt;=PERCENTILE($B$3:$B$5882,0.8),2,TRUE,1)</f>
        <v>5</v>
      </c>
      <c r="F877" cm="1">
        <f t="array" ref="F877">_xlfn.IFS(C877&lt;=PERCENTILE($C$3:$C$5882,0.2),1,C877&lt;=PERCENTILE($C$3:$C$5882,0.4),2,C877&lt;=PERCENTILE($C$3:$C$5882,0.6),3,C877&lt;=PERCENTILE($C$3:$C$5882,0.8),4,TRUE,5)</f>
        <v>5</v>
      </c>
      <c r="G877" cm="1">
        <f t="array" ref="G877">_xlfn.IFS(D877&lt;=PERCENTILE($D$3:$D$5882,0.2),1,D877&lt;=PERCENTILE($D$3:$D$5882,0.4),2,D877&lt;=PERCENTILE($D$3:$D$5882,0.6),3,D877&lt;=PERCENTILE($D$3:$D$5882,0.8),4,TRUE,5)</f>
        <v>5</v>
      </c>
      <c r="H877" s="3" t="str" cm="1">
        <f t="array" ref="H877">_xlfn.IFS(AND(E877&gt;=4,F877&gt;=4,G877&gt;=4),"Champions",AND(E877&gt;=3,F877&gt;=3,G877&gt;=3),"Loyal Customers",AND(E877&lt;=2,F877&gt;=3),"At Risk",AND(E877&lt;=2,F877&lt;=2,G877&lt;=2),"Lost",AND(E877&gt;=4,F877&lt;=2),"New/Promising",TRUE,"Needs Attention")</f>
        <v>Champions</v>
      </c>
      <c r="I877" s="3" t="str">
        <f t="shared" si="17"/>
        <v>Active</v>
      </c>
      <c r="J877" s="3" t="str">
        <f>_xlfn.XLOOKUP(A877,'Country_Lookup'!$D:$D,'Country_Lookup'!$E:$E)</f>
        <v>United Kingdom</v>
      </c>
    </row>
    <row r="878" spans="1:10" x14ac:dyDescent="0.3">
      <c r="A878">
        <v>13226</v>
      </c>
      <c r="B878">
        <v>273</v>
      </c>
      <c r="C878">
        <v>2</v>
      </c>
      <c r="D878">
        <v>312.46000000000004</v>
      </c>
      <c r="E878" cm="1">
        <f t="array" ref="E878">_xlfn.IFS(B878&lt;=PERCENTILE($B$3:$B$5882,0.2),5,B878&lt;=PERCENTILE($B$3:$B$5882,0.4),4,B878&lt;=PERCENTILE($B$3:$B$5882,0.6),3,B878&lt;=PERCENTILE($B$3:$B$5882,0.8),2,TRUE,1)</f>
        <v>2</v>
      </c>
      <c r="F878" cm="1">
        <f t="array" ref="F878">_xlfn.IFS(C878&lt;=PERCENTILE($C$3:$C$5882,0.2),1,C878&lt;=PERCENTILE($C$3:$C$5882,0.4),2,C878&lt;=PERCENTILE($C$3:$C$5882,0.6),3,C878&lt;=PERCENTILE($C$3:$C$5882,0.8),4,TRUE,5)</f>
        <v>2</v>
      </c>
      <c r="G878" cm="1">
        <f t="array" ref="G878">_xlfn.IFS(D878&lt;=PERCENTILE($D$3:$D$5882,0.2),1,D878&lt;=PERCENTILE($D$3:$D$5882,0.4),2,D878&lt;=PERCENTILE($D$3:$D$5882,0.6),3,D878&lt;=PERCENTILE($D$3:$D$5882,0.8),4,TRUE,5)</f>
        <v>2</v>
      </c>
      <c r="H878" s="3" t="str" cm="1">
        <f t="array" ref="H878">_xlfn.IFS(AND(E878&gt;=4,F878&gt;=4,G878&gt;=4),"Champions",AND(E878&gt;=3,F878&gt;=3,G878&gt;=3),"Loyal Customers",AND(E878&lt;=2,F878&gt;=3),"At Risk",AND(E878&lt;=2,F878&lt;=2,G878&lt;=2),"Lost",AND(E878&gt;=4,F878&lt;=2),"New/Promising",TRUE,"Needs Attention")</f>
        <v>Lost</v>
      </c>
      <c r="I878" s="3" t="str">
        <f t="shared" si="17"/>
        <v>Churned</v>
      </c>
      <c r="J878" s="3" t="str">
        <f>_xlfn.XLOOKUP(A878,'Country_Lookup'!$D:$D,'Country_Lookup'!$E:$E)</f>
        <v>United Kingdom</v>
      </c>
    </row>
    <row r="879" spans="1:10" x14ac:dyDescent="0.3">
      <c r="A879">
        <v>13227</v>
      </c>
      <c r="B879">
        <v>201</v>
      </c>
      <c r="C879">
        <v>1</v>
      </c>
      <c r="D879">
        <v>257.7</v>
      </c>
      <c r="E879" cm="1">
        <f t="array" ref="E879">_xlfn.IFS(B879&lt;=PERCENTILE($B$3:$B$5882,0.2),5,B879&lt;=PERCENTILE($B$3:$B$5882,0.4),4,B879&lt;=PERCENTILE($B$3:$B$5882,0.6),3,B879&lt;=PERCENTILE($B$3:$B$5882,0.8),2,TRUE,1)</f>
        <v>2</v>
      </c>
      <c r="F879" cm="1">
        <f t="array" ref="F879">_xlfn.IFS(C879&lt;=PERCENTILE($C$3:$C$5882,0.2),1,C879&lt;=PERCENTILE($C$3:$C$5882,0.4),2,C879&lt;=PERCENTILE($C$3:$C$5882,0.6),3,C879&lt;=PERCENTILE($C$3:$C$5882,0.8),4,TRUE,5)</f>
        <v>1</v>
      </c>
      <c r="G879" cm="1">
        <f t="array" ref="G879">_xlfn.IFS(D879&lt;=PERCENTILE($D$3:$D$5882,0.2),1,D879&lt;=PERCENTILE($D$3:$D$5882,0.4),2,D879&lt;=PERCENTILE($D$3:$D$5882,0.6),3,D879&lt;=PERCENTILE($D$3:$D$5882,0.8),4,TRUE,5)</f>
        <v>1</v>
      </c>
      <c r="H879" s="3" t="str" cm="1">
        <f t="array" ref="H879">_xlfn.IFS(AND(E879&gt;=4,F879&gt;=4,G879&gt;=4),"Champions",AND(E879&gt;=3,F879&gt;=3,G879&gt;=3),"Loyal Customers",AND(E879&lt;=2,F879&gt;=3),"At Risk",AND(E879&lt;=2,F879&lt;=2,G879&lt;=2),"Lost",AND(E879&gt;=4,F879&lt;=2),"New/Promising",TRUE,"Needs Attention")</f>
        <v>Lost</v>
      </c>
      <c r="I879" s="3" t="str">
        <f t="shared" si="17"/>
        <v>Churned</v>
      </c>
      <c r="J879" s="3" t="str">
        <f>_xlfn.XLOOKUP(A879,'Country_Lookup'!$D:$D,'Country_Lookup'!$E:$E)</f>
        <v>United Kingdom</v>
      </c>
    </row>
    <row r="880" spans="1:10" x14ac:dyDescent="0.3">
      <c r="A880">
        <v>13228</v>
      </c>
      <c r="B880">
        <v>81</v>
      </c>
      <c r="C880">
        <v>1</v>
      </c>
      <c r="D880">
        <v>358</v>
      </c>
      <c r="E880" cm="1">
        <f t="array" ref="E880">_xlfn.IFS(B880&lt;=PERCENTILE($B$3:$B$5882,0.2),5,B880&lt;=PERCENTILE($B$3:$B$5882,0.4),4,B880&lt;=PERCENTILE($B$3:$B$5882,0.6),3,B880&lt;=PERCENTILE($B$3:$B$5882,0.8),2,TRUE,1)</f>
        <v>3</v>
      </c>
      <c r="F880" cm="1">
        <f t="array" ref="F880">_xlfn.IFS(C880&lt;=PERCENTILE($C$3:$C$5882,0.2),1,C880&lt;=PERCENTILE($C$3:$C$5882,0.4),2,C880&lt;=PERCENTILE($C$3:$C$5882,0.6),3,C880&lt;=PERCENTILE($C$3:$C$5882,0.8),4,TRUE,5)</f>
        <v>1</v>
      </c>
      <c r="G880" cm="1">
        <f t="array" ref="G880">_xlfn.IFS(D880&lt;=PERCENTILE($D$3:$D$5882,0.2),1,D880&lt;=PERCENTILE($D$3:$D$5882,0.4),2,D880&lt;=PERCENTILE($D$3:$D$5882,0.6),3,D880&lt;=PERCENTILE($D$3:$D$5882,0.8),4,TRUE,5)</f>
        <v>2</v>
      </c>
      <c r="H880" s="3" t="str" cm="1">
        <f t="array" ref="H880">_xlfn.IFS(AND(E880&gt;=4,F880&gt;=4,G880&gt;=4),"Champions",AND(E880&gt;=3,F880&gt;=3,G880&gt;=3),"Loyal Customers",AND(E880&lt;=2,F880&gt;=3),"At Risk",AND(E880&lt;=2,F880&lt;=2,G880&lt;=2),"Lost",AND(E880&gt;=4,F880&lt;=2),"New/Promising",TRUE,"Needs Attention")</f>
        <v>Needs Attention</v>
      </c>
      <c r="I880" s="3" t="str">
        <f t="shared" si="17"/>
        <v>Active</v>
      </c>
      <c r="J880" s="3" t="str">
        <f>_xlfn.XLOOKUP(A880,'Country_Lookup'!$D:$D,'Country_Lookup'!$E:$E)</f>
        <v>United Kingdom</v>
      </c>
    </row>
    <row r="881" spans="1:10" x14ac:dyDescent="0.3">
      <c r="A881">
        <v>13229</v>
      </c>
      <c r="B881">
        <v>225</v>
      </c>
      <c r="C881">
        <v>1</v>
      </c>
      <c r="D881">
        <v>160.95000000000002</v>
      </c>
      <c r="E881" cm="1">
        <f t="array" ref="E881">_xlfn.IFS(B881&lt;=PERCENTILE($B$3:$B$5882,0.2),5,B881&lt;=PERCENTILE($B$3:$B$5882,0.4),4,B881&lt;=PERCENTILE($B$3:$B$5882,0.6),3,B881&lt;=PERCENTILE($B$3:$B$5882,0.8),2,TRUE,1)</f>
        <v>2</v>
      </c>
      <c r="F881" cm="1">
        <f t="array" ref="F881">_xlfn.IFS(C881&lt;=PERCENTILE($C$3:$C$5882,0.2),1,C881&lt;=PERCENTILE($C$3:$C$5882,0.4),2,C881&lt;=PERCENTILE($C$3:$C$5882,0.6),3,C881&lt;=PERCENTILE($C$3:$C$5882,0.8),4,TRUE,5)</f>
        <v>1</v>
      </c>
      <c r="G881" cm="1">
        <f t="array" ref="G881">_xlfn.IFS(D881&lt;=PERCENTILE($D$3:$D$5882,0.2),1,D881&lt;=PERCENTILE($D$3:$D$5882,0.4),2,D881&lt;=PERCENTILE($D$3:$D$5882,0.6),3,D881&lt;=PERCENTILE($D$3:$D$5882,0.8),4,TRUE,5)</f>
        <v>1</v>
      </c>
      <c r="H881" s="3" t="str" cm="1">
        <f t="array" ref="H881">_xlfn.IFS(AND(E881&gt;=4,F881&gt;=4,G881&gt;=4),"Champions",AND(E881&gt;=3,F881&gt;=3,G881&gt;=3),"Loyal Customers",AND(E881&lt;=2,F881&gt;=3),"At Risk",AND(E881&lt;=2,F881&lt;=2,G881&lt;=2),"Lost",AND(E881&gt;=4,F881&lt;=2),"New/Promising",TRUE,"Needs Attention")</f>
        <v>Lost</v>
      </c>
      <c r="I881" s="3" t="str">
        <f t="shared" si="17"/>
        <v>Churned</v>
      </c>
      <c r="J881" s="3" t="str">
        <f>_xlfn.XLOOKUP(A881,'Country_Lookup'!$D:$D,'Country_Lookup'!$E:$E)</f>
        <v>United Kingdom</v>
      </c>
    </row>
    <row r="882" spans="1:10" x14ac:dyDescent="0.3">
      <c r="A882">
        <v>13230</v>
      </c>
      <c r="B882">
        <v>4</v>
      </c>
      <c r="C882">
        <v>30</v>
      </c>
      <c r="D882">
        <v>6360.7800000001889</v>
      </c>
      <c r="E882" cm="1">
        <f t="array" ref="E882">_xlfn.IFS(B882&lt;=PERCENTILE($B$3:$B$5882,0.2),5,B882&lt;=PERCENTILE($B$3:$B$5882,0.4),4,B882&lt;=PERCENTILE($B$3:$B$5882,0.6),3,B882&lt;=PERCENTILE($B$3:$B$5882,0.8),2,TRUE,1)</f>
        <v>5</v>
      </c>
      <c r="F882" cm="1">
        <f t="array" ref="F882">_xlfn.IFS(C882&lt;=PERCENTILE($C$3:$C$5882,0.2),1,C882&lt;=PERCENTILE($C$3:$C$5882,0.4),2,C882&lt;=PERCENTILE($C$3:$C$5882,0.6),3,C882&lt;=PERCENTILE($C$3:$C$5882,0.8),4,TRUE,5)</f>
        <v>5</v>
      </c>
      <c r="G882" cm="1">
        <f t="array" ref="G882">_xlfn.IFS(D882&lt;=PERCENTILE($D$3:$D$5882,0.2),1,D882&lt;=PERCENTILE($D$3:$D$5882,0.4),2,D882&lt;=PERCENTILE($D$3:$D$5882,0.6),3,D882&lt;=PERCENTILE($D$3:$D$5882,0.8),4,TRUE,5)</f>
        <v>5</v>
      </c>
      <c r="H882" s="3" t="str" cm="1">
        <f t="array" ref="H882">_xlfn.IFS(AND(E882&gt;=4,F882&gt;=4,G882&gt;=4),"Champions",AND(E882&gt;=3,F882&gt;=3,G882&gt;=3),"Loyal Customers",AND(E882&lt;=2,F882&gt;=3),"At Risk",AND(E882&lt;=2,F882&lt;=2,G882&lt;=2),"Lost",AND(E882&gt;=4,F882&lt;=2),"New/Promising",TRUE,"Needs Attention")</f>
        <v>Champions</v>
      </c>
      <c r="I882" s="3" t="str">
        <f t="shared" si="17"/>
        <v>Active</v>
      </c>
      <c r="J882" s="3" t="str">
        <f>_xlfn.XLOOKUP(A882,'Country_Lookup'!$D:$D,'Country_Lookup'!$E:$E)</f>
        <v>United Kingdom</v>
      </c>
    </row>
    <row r="883" spans="1:10" x14ac:dyDescent="0.3">
      <c r="A883">
        <v>13232</v>
      </c>
      <c r="B883">
        <v>12</v>
      </c>
      <c r="C883">
        <v>7</v>
      </c>
      <c r="D883">
        <v>1357.6000000000024</v>
      </c>
      <c r="E883" cm="1">
        <f t="array" ref="E883">_xlfn.IFS(B883&lt;=PERCENTILE($B$3:$B$5882,0.2),5,B883&lt;=PERCENTILE($B$3:$B$5882,0.4),4,B883&lt;=PERCENTILE($B$3:$B$5882,0.6),3,B883&lt;=PERCENTILE($B$3:$B$5882,0.8),2,TRUE,1)</f>
        <v>5</v>
      </c>
      <c r="F883" cm="1">
        <f t="array" ref="F883">_xlfn.IFS(C883&lt;=PERCENTILE($C$3:$C$5882,0.2),1,C883&lt;=PERCENTILE($C$3:$C$5882,0.4),2,C883&lt;=PERCENTILE($C$3:$C$5882,0.6),3,C883&lt;=PERCENTILE($C$3:$C$5882,0.8),4,TRUE,5)</f>
        <v>4</v>
      </c>
      <c r="G883" cm="1">
        <f t="array" ref="G883">_xlfn.IFS(D883&lt;=PERCENTILE($D$3:$D$5882,0.2),1,D883&lt;=PERCENTILE($D$3:$D$5882,0.4),2,D883&lt;=PERCENTILE($D$3:$D$5882,0.6),3,D883&lt;=PERCENTILE($D$3:$D$5882,0.8),4,TRUE,5)</f>
        <v>4</v>
      </c>
      <c r="H883" s="3" t="str" cm="1">
        <f t="array" ref="H883">_xlfn.IFS(AND(E883&gt;=4,F883&gt;=4,G883&gt;=4),"Champions",AND(E883&gt;=3,F883&gt;=3,G883&gt;=3),"Loyal Customers",AND(E883&lt;=2,F883&gt;=3),"At Risk",AND(E883&lt;=2,F883&lt;=2,G883&lt;=2),"Lost",AND(E883&gt;=4,F883&lt;=2),"New/Promising",TRUE,"Needs Attention")</f>
        <v>Champions</v>
      </c>
      <c r="I883" s="3" t="str">
        <f t="shared" si="17"/>
        <v>Active</v>
      </c>
      <c r="J883" s="3" t="str">
        <f>_xlfn.XLOOKUP(A883,'Country_Lookup'!$D:$D,'Country_Lookup'!$E:$E)</f>
        <v>United Kingdom</v>
      </c>
    </row>
    <row r="884" spans="1:10" x14ac:dyDescent="0.3">
      <c r="A884">
        <v>13233</v>
      </c>
      <c r="B884">
        <v>74</v>
      </c>
      <c r="C884">
        <v>4</v>
      </c>
      <c r="D884">
        <v>1176.4600000000012</v>
      </c>
      <c r="E884" cm="1">
        <f t="array" ref="E884">_xlfn.IFS(B884&lt;=PERCENTILE($B$3:$B$5882,0.2),5,B884&lt;=PERCENTILE($B$3:$B$5882,0.4),4,B884&lt;=PERCENTILE($B$3:$B$5882,0.6),3,B884&lt;=PERCENTILE($B$3:$B$5882,0.8),2,TRUE,1)</f>
        <v>3</v>
      </c>
      <c r="F884" cm="1">
        <f t="array" ref="F884">_xlfn.IFS(C884&lt;=PERCENTILE($C$3:$C$5882,0.2),1,C884&lt;=PERCENTILE($C$3:$C$5882,0.4),2,C884&lt;=PERCENTILE($C$3:$C$5882,0.6),3,C884&lt;=PERCENTILE($C$3:$C$5882,0.8),4,TRUE,5)</f>
        <v>3</v>
      </c>
      <c r="G884" cm="1">
        <f t="array" ref="G884">_xlfn.IFS(D884&lt;=PERCENTILE($D$3:$D$5882,0.2),1,D884&lt;=PERCENTILE($D$3:$D$5882,0.4),2,D884&lt;=PERCENTILE($D$3:$D$5882,0.6),3,D884&lt;=PERCENTILE($D$3:$D$5882,0.8),4,TRUE,5)</f>
        <v>3</v>
      </c>
      <c r="H884" s="3" t="str" cm="1">
        <f t="array" ref="H884">_xlfn.IFS(AND(E884&gt;=4,F884&gt;=4,G884&gt;=4),"Champions",AND(E884&gt;=3,F884&gt;=3,G884&gt;=3),"Loyal Customers",AND(E884&lt;=2,F884&gt;=3),"At Risk",AND(E884&lt;=2,F884&lt;=2,G884&lt;=2),"Lost",AND(E884&gt;=4,F884&lt;=2),"New/Promising",TRUE,"Needs Attention")</f>
        <v>Loyal Customers</v>
      </c>
      <c r="I884" s="3" t="str">
        <f t="shared" si="17"/>
        <v>Active</v>
      </c>
      <c r="J884" s="3" t="str">
        <f>_xlfn.XLOOKUP(A884,'Country_Lookup'!$D:$D,'Country_Lookup'!$E:$E)</f>
        <v>United Kingdom</v>
      </c>
    </row>
    <row r="885" spans="1:10" x14ac:dyDescent="0.3">
      <c r="A885">
        <v>13234</v>
      </c>
      <c r="B885">
        <v>672</v>
      </c>
      <c r="C885">
        <v>2</v>
      </c>
      <c r="D885">
        <v>356.95000000000039</v>
      </c>
      <c r="E885" cm="1">
        <f t="array" ref="E885">_xlfn.IFS(B885&lt;=PERCENTILE($B$3:$B$5882,0.2),5,B885&lt;=PERCENTILE($B$3:$B$5882,0.4),4,B885&lt;=PERCENTILE($B$3:$B$5882,0.6),3,B885&lt;=PERCENTILE($B$3:$B$5882,0.8),2,TRUE,1)</f>
        <v>1</v>
      </c>
      <c r="F885" cm="1">
        <f t="array" ref="F885">_xlfn.IFS(C885&lt;=PERCENTILE($C$3:$C$5882,0.2),1,C885&lt;=PERCENTILE($C$3:$C$5882,0.4),2,C885&lt;=PERCENTILE($C$3:$C$5882,0.6),3,C885&lt;=PERCENTILE($C$3:$C$5882,0.8),4,TRUE,5)</f>
        <v>2</v>
      </c>
      <c r="G885" cm="1">
        <f t="array" ref="G885">_xlfn.IFS(D885&lt;=PERCENTILE($D$3:$D$5882,0.2),1,D885&lt;=PERCENTILE($D$3:$D$5882,0.4),2,D885&lt;=PERCENTILE($D$3:$D$5882,0.6),3,D885&lt;=PERCENTILE($D$3:$D$5882,0.8),4,TRUE,5)</f>
        <v>2</v>
      </c>
      <c r="H885" s="3" t="str" cm="1">
        <f t="array" ref="H885">_xlfn.IFS(AND(E885&gt;=4,F885&gt;=4,G885&gt;=4),"Champions",AND(E885&gt;=3,F885&gt;=3,G885&gt;=3),"Loyal Customers",AND(E885&lt;=2,F885&gt;=3),"At Risk",AND(E885&lt;=2,F885&lt;=2,G885&lt;=2),"Lost",AND(E885&gt;=4,F885&lt;=2),"New/Promising",TRUE,"Needs Attention")</f>
        <v>Lost</v>
      </c>
      <c r="I885" s="3" t="str">
        <f t="shared" si="17"/>
        <v>Churned</v>
      </c>
      <c r="J885" s="3" t="str">
        <f>_xlfn.XLOOKUP(A885,'Country_Lookup'!$D:$D,'Country_Lookup'!$E:$E)</f>
        <v>United Kingdom</v>
      </c>
    </row>
    <row r="886" spans="1:10" x14ac:dyDescent="0.3">
      <c r="A886">
        <v>13235</v>
      </c>
      <c r="B886">
        <v>212</v>
      </c>
      <c r="C886">
        <v>1</v>
      </c>
      <c r="D886">
        <v>1031.0699999999995</v>
      </c>
      <c r="E886" cm="1">
        <f t="array" ref="E886">_xlfn.IFS(B886&lt;=PERCENTILE($B$3:$B$5882,0.2),5,B886&lt;=PERCENTILE($B$3:$B$5882,0.4),4,B886&lt;=PERCENTILE($B$3:$B$5882,0.6),3,B886&lt;=PERCENTILE($B$3:$B$5882,0.8),2,TRUE,1)</f>
        <v>2</v>
      </c>
      <c r="F886" cm="1">
        <f t="array" ref="F886">_xlfn.IFS(C886&lt;=PERCENTILE($C$3:$C$5882,0.2),1,C886&lt;=PERCENTILE($C$3:$C$5882,0.4),2,C886&lt;=PERCENTILE($C$3:$C$5882,0.6),3,C886&lt;=PERCENTILE($C$3:$C$5882,0.8),4,TRUE,5)</f>
        <v>1</v>
      </c>
      <c r="G886" cm="1">
        <f t="array" ref="G886">_xlfn.IFS(D886&lt;=PERCENTILE($D$3:$D$5882,0.2),1,D886&lt;=PERCENTILE($D$3:$D$5882,0.4),2,D886&lt;=PERCENTILE($D$3:$D$5882,0.6),3,D886&lt;=PERCENTILE($D$3:$D$5882,0.8),4,TRUE,5)</f>
        <v>3</v>
      </c>
      <c r="H886" s="3" t="str" cm="1">
        <f t="array" ref="H886">_xlfn.IFS(AND(E886&gt;=4,F886&gt;=4,G886&gt;=4),"Champions",AND(E886&gt;=3,F886&gt;=3,G886&gt;=3),"Loyal Customers",AND(E886&lt;=2,F886&gt;=3),"At Risk",AND(E886&lt;=2,F886&lt;=2,G886&lt;=2),"Lost",AND(E886&gt;=4,F886&lt;=2),"New/Promising",TRUE,"Needs Attention")</f>
        <v>Needs Attention</v>
      </c>
      <c r="I886" s="3" t="str">
        <f t="shared" si="17"/>
        <v>Churned</v>
      </c>
      <c r="J886" s="3" t="str">
        <f>_xlfn.XLOOKUP(A886,'Country_Lookup'!$D:$D,'Country_Lookup'!$E:$E)</f>
        <v>United Kingdom</v>
      </c>
    </row>
    <row r="887" spans="1:10" x14ac:dyDescent="0.3">
      <c r="A887">
        <v>13236</v>
      </c>
      <c r="B887">
        <v>24</v>
      </c>
      <c r="C887">
        <v>2</v>
      </c>
      <c r="D887">
        <v>744.84999999999957</v>
      </c>
      <c r="E887" cm="1">
        <f t="array" ref="E887">_xlfn.IFS(B887&lt;=PERCENTILE($B$3:$B$5882,0.2),5,B887&lt;=PERCENTILE($B$3:$B$5882,0.4),4,B887&lt;=PERCENTILE($B$3:$B$5882,0.6),3,B887&lt;=PERCENTILE($B$3:$B$5882,0.8),2,TRUE,1)</f>
        <v>4</v>
      </c>
      <c r="F887" cm="1">
        <f t="array" ref="F887">_xlfn.IFS(C887&lt;=PERCENTILE($C$3:$C$5882,0.2),1,C887&lt;=PERCENTILE($C$3:$C$5882,0.4),2,C887&lt;=PERCENTILE($C$3:$C$5882,0.6),3,C887&lt;=PERCENTILE($C$3:$C$5882,0.8),4,TRUE,5)</f>
        <v>2</v>
      </c>
      <c r="G887" cm="1">
        <f t="array" ref="G887">_xlfn.IFS(D887&lt;=PERCENTILE($D$3:$D$5882,0.2),1,D887&lt;=PERCENTILE($D$3:$D$5882,0.4),2,D887&lt;=PERCENTILE($D$3:$D$5882,0.6),3,D887&lt;=PERCENTILE($D$3:$D$5882,0.8),4,TRUE,5)</f>
        <v>3</v>
      </c>
      <c r="H887" s="3" t="str" cm="1">
        <f t="array" ref="H887">_xlfn.IFS(AND(E887&gt;=4,F887&gt;=4,G887&gt;=4),"Champions",AND(E887&gt;=3,F887&gt;=3,G887&gt;=3),"Loyal Customers",AND(E887&lt;=2,F887&gt;=3),"At Risk",AND(E887&lt;=2,F887&lt;=2,G887&lt;=2),"Lost",AND(E887&gt;=4,F887&lt;=2),"New/Promising",TRUE,"Needs Attention")</f>
        <v>New/Promising</v>
      </c>
      <c r="I887" s="3" t="str">
        <f t="shared" si="17"/>
        <v>Active</v>
      </c>
      <c r="J887" s="3" t="str">
        <f>_xlfn.XLOOKUP(A887,'Country_Lookup'!$D:$D,'Country_Lookup'!$E:$E)</f>
        <v>United Kingdom</v>
      </c>
    </row>
    <row r="888" spans="1:10" x14ac:dyDescent="0.3">
      <c r="A888">
        <v>13237</v>
      </c>
      <c r="B888">
        <v>387</v>
      </c>
      <c r="C888">
        <v>1</v>
      </c>
      <c r="D888">
        <v>643</v>
      </c>
      <c r="E888" cm="1">
        <f t="array" ref="E888">_xlfn.IFS(B888&lt;=PERCENTILE($B$3:$B$5882,0.2),5,B888&lt;=PERCENTILE($B$3:$B$5882,0.4),4,B888&lt;=PERCENTILE($B$3:$B$5882,0.6),3,B888&lt;=PERCENTILE($B$3:$B$5882,0.8),2,TRUE,1)</f>
        <v>2</v>
      </c>
      <c r="F888" cm="1">
        <f t="array" ref="F888">_xlfn.IFS(C888&lt;=PERCENTILE($C$3:$C$5882,0.2),1,C888&lt;=PERCENTILE($C$3:$C$5882,0.4),2,C888&lt;=PERCENTILE($C$3:$C$5882,0.6),3,C888&lt;=PERCENTILE($C$3:$C$5882,0.8),4,TRUE,5)</f>
        <v>1</v>
      </c>
      <c r="G888" cm="1">
        <f t="array" ref="G888">_xlfn.IFS(D888&lt;=PERCENTILE($D$3:$D$5882,0.2),1,D888&lt;=PERCENTILE($D$3:$D$5882,0.4),2,D888&lt;=PERCENTILE($D$3:$D$5882,0.6),3,D888&lt;=PERCENTILE($D$3:$D$5882,0.8),4,TRUE,5)</f>
        <v>3</v>
      </c>
      <c r="H888" s="3" t="str" cm="1">
        <f t="array" ref="H888">_xlfn.IFS(AND(E888&gt;=4,F888&gt;=4,G888&gt;=4),"Champions",AND(E888&gt;=3,F888&gt;=3,G888&gt;=3),"Loyal Customers",AND(E888&lt;=2,F888&gt;=3),"At Risk",AND(E888&lt;=2,F888&lt;=2,G888&lt;=2),"Lost",AND(E888&gt;=4,F888&lt;=2),"New/Promising",TRUE,"Needs Attention")</f>
        <v>Needs Attention</v>
      </c>
      <c r="I888" s="3" t="str">
        <f t="shared" si="17"/>
        <v>Churned</v>
      </c>
      <c r="J888" s="3" t="str">
        <f>_xlfn.XLOOKUP(A888,'Country_Lookup'!$D:$D,'Country_Lookup'!$E:$E)</f>
        <v>United Kingdom</v>
      </c>
    </row>
    <row r="889" spans="1:10" x14ac:dyDescent="0.3">
      <c r="A889">
        <v>13238</v>
      </c>
      <c r="B889">
        <v>17</v>
      </c>
      <c r="C889">
        <v>6</v>
      </c>
      <c r="D889">
        <v>1006.6299999999997</v>
      </c>
      <c r="E889" cm="1">
        <f t="array" ref="E889">_xlfn.IFS(B889&lt;=PERCENTILE($B$3:$B$5882,0.2),5,B889&lt;=PERCENTILE($B$3:$B$5882,0.4),4,B889&lt;=PERCENTILE($B$3:$B$5882,0.6),3,B889&lt;=PERCENTILE($B$3:$B$5882,0.8),2,TRUE,1)</f>
        <v>5</v>
      </c>
      <c r="F889" cm="1">
        <f t="array" ref="F889">_xlfn.IFS(C889&lt;=PERCENTILE($C$3:$C$5882,0.2),1,C889&lt;=PERCENTILE($C$3:$C$5882,0.4),2,C889&lt;=PERCENTILE($C$3:$C$5882,0.6),3,C889&lt;=PERCENTILE($C$3:$C$5882,0.8),4,TRUE,5)</f>
        <v>4</v>
      </c>
      <c r="G889" cm="1">
        <f t="array" ref="G889">_xlfn.IFS(D889&lt;=PERCENTILE($D$3:$D$5882,0.2),1,D889&lt;=PERCENTILE($D$3:$D$5882,0.4),2,D889&lt;=PERCENTILE($D$3:$D$5882,0.6),3,D889&lt;=PERCENTILE($D$3:$D$5882,0.8),4,TRUE,5)</f>
        <v>3</v>
      </c>
      <c r="H889" s="3" t="str" cm="1">
        <f t="array" ref="H889">_xlfn.IFS(AND(E889&gt;=4,F889&gt;=4,G889&gt;=4),"Champions",AND(E889&gt;=3,F889&gt;=3,G889&gt;=3),"Loyal Customers",AND(E889&lt;=2,F889&gt;=3),"At Risk",AND(E889&lt;=2,F889&lt;=2,G889&lt;=2),"Lost",AND(E889&gt;=4,F889&lt;=2),"New/Promising",TRUE,"Needs Attention")</f>
        <v>Loyal Customers</v>
      </c>
      <c r="I889" s="3" t="str">
        <f t="shared" si="17"/>
        <v>Active</v>
      </c>
      <c r="J889" s="3" t="str">
        <f>_xlfn.XLOOKUP(A889,'Country_Lookup'!$D:$D,'Country_Lookup'!$E:$E)</f>
        <v>United Kingdom</v>
      </c>
    </row>
    <row r="890" spans="1:10" x14ac:dyDescent="0.3">
      <c r="A890">
        <v>13239</v>
      </c>
      <c r="B890">
        <v>261</v>
      </c>
      <c r="C890">
        <v>5</v>
      </c>
      <c r="D890">
        <v>1594.6900000000016</v>
      </c>
      <c r="E890" cm="1">
        <f t="array" ref="E890">_xlfn.IFS(B890&lt;=PERCENTILE($B$3:$B$5882,0.2),5,B890&lt;=PERCENTILE($B$3:$B$5882,0.4),4,B890&lt;=PERCENTILE($B$3:$B$5882,0.6),3,B890&lt;=PERCENTILE($B$3:$B$5882,0.8),2,TRUE,1)</f>
        <v>2</v>
      </c>
      <c r="F890" cm="1">
        <f t="array" ref="F890">_xlfn.IFS(C890&lt;=PERCENTILE($C$3:$C$5882,0.2),1,C890&lt;=PERCENTILE($C$3:$C$5882,0.4),2,C890&lt;=PERCENTILE($C$3:$C$5882,0.6),3,C890&lt;=PERCENTILE($C$3:$C$5882,0.8),4,TRUE,5)</f>
        <v>4</v>
      </c>
      <c r="G890" cm="1">
        <f t="array" ref="G890">_xlfn.IFS(D890&lt;=PERCENTILE($D$3:$D$5882,0.2),1,D890&lt;=PERCENTILE($D$3:$D$5882,0.4),2,D890&lt;=PERCENTILE($D$3:$D$5882,0.6),3,D890&lt;=PERCENTILE($D$3:$D$5882,0.8),4,TRUE,5)</f>
        <v>4</v>
      </c>
      <c r="H890" s="3" t="str" cm="1">
        <f t="array" ref="H890">_xlfn.IFS(AND(E890&gt;=4,F890&gt;=4,G890&gt;=4),"Champions",AND(E890&gt;=3,F890&gt;=3,G890&gt;=3),"Loyal Customers",AND(E890&lt;=2,F890&gt;=3),"At Risk",AND(E890&lt;=2,F890&lt;=2,G890&lt;=2),"Lost",AND(E890&gt;=4,F890&lt;=2),"New/Promising",TRUE,"Needs Attention")</f>
        <v>At Risk</v>
      </c>
      <c r="I890" s="3" t="str">
        <f t="shared" si="17"/>
        <v>Churned</v>
      </c>
      <c r="J890" s="3" t="str">
        <f>_xlfn.XLOOKUP(A890,'Country_Lookup'!$D:$D,'Country_Lookup'!$E:$E)</f>
        <v>United Kingdom</v>
      </c>
    </row>
    <row r="891" spans="1:10" x14ac:dyDescent="0.3">
      <c r="A891">
        <v>13240</v>
      </c>
      <c r="B891">
        <v>96</v>
      </c>
      <c r="C891">
        <v>8</v>
      </c>
      <c r="D891">
        <v>1738.5200000000032</v>
      </c>
      <c r="E891" cm="1">
        <f t="array" ref="E891">_xlfn.IFS(B891&lt;=PERCENTILE($B$3:$B$5882,0.2),5,B891&lt;=PERCENTILE($B$3:$B$5882,0.4),4,B891&lt;=PERCENTILE($B$3:$B$5882,0.6),3,B891&lt;=PERCENTILE($B$3:$B$5882,0.8),2,TRUE,1)</f>
        <v>3</v>
      </c>
      <c r="F891" cm="1">
        <f t="array" ref="F891">_xlfn.IFS(C891&lt;=PERCENTILE($C$3:$C$5882,0.2),1,C891&lt;=PERCENTILE($C$3:$C$5882,0.4),2,C891&lt;=PERCENTILE($C$3:$C$5882,0.6),3,C891&lt;=PERCENTILE($C$3:$C$5882,0.8),4,TRUE,5)</f>
        <v>4</v>
      </c>
      <c r="G891" cm="1">
        <f t="array" ref="G891">_xlfn.IFS(D891&lt;=PERCENTILE($D$3:$D$5882,0.2),1,D891&lt;=PERCENTILE($D$3:$D$5882,0.4),2,D891&lt;=PERCENTILE($D$3:$D$5882,0.6),3,D891&lt;=PERCENTILE($D$3:$D$5882,0.8),4,TRUE,5)</f>
        <v>4</v>
      </c>
      <c r="H891" s="3" t="str" cm="1">
        <f t="array" ref="H891">_xlfn.IFS(AND(E891&gt;=4,F891&gt;=4,G891&gt;=4),"Champions",AND(E891&gt;=3,F891&gt;=3,G891&gt;=3),"Loyal Customers",AND(E891&lt;=2,F891&gt;=3),"At Risk",AND(E891&lt;=2,F891&lt;=2,G891&lt;=2),"Lost",AND(E891&gt;=4,F891&lt;=2),"New/Promising",TRUE,"Needs Attention")</f>
        <v>Loyal Customers</v>
      </c>
      <c r="I891" s="3" t="str">
        <f t="shared" si="17"/>
        <v>Churned</v>
      </c>
      <c r="J891" s="3" t="str">
        <f>_xlfn.XLOOKUP(A891,'Country_Lookup'!$D:$D,'Country_Lookup'!$E:$E)</f>
        <v>United Kingdom</v>
      </c>
    </row>
    <row r="892" spans="1:10" x14ac:dyDescent="0.3">
      <c r="A892">
        <v>13241</v>
      </c>
      <c r="B892">
        <v>411</v>
      </c>
      <c r="C892">
        <v>1</v>
      </c>
      <c r="D892">
        <v>115.57999999999996</v>
      </c>
      <c r="E892" cm="1">
        <f t="array" ref="E892">_xlfn.IFS(B892&lt;=PERCENTILE($B$3:$B$5882,0.2),5,B892&lt;=PERCENTILE($B$3:$B$5882,0.4),4,B892&lt;=PERCENTILE($B$3:$B$5882,0.6),3,B892&lt;=PERCENTILE($B$3:$B$5882,0.8),2,TRUE,1)</f>
        <v>1</v>
      </c>
      <c r="F892" cm="1">
        <f t="array" ref="F892">_xlfn.IFS(C892&lt;=PERCENTILE($C$3:$C$5882,0.2),1,C892&lt;=PERCENTILE($C$3:$C$5882,0.4),2,C892&lt;=PERCENTILE($C$3:$C$5882,0.6),3,C892&lt;=PERCENTILE($C$3:$C$5882,0.8),4,TRUE,5)</f>
        <v>1</v>
      </c>
      <c r="G892" cm="1">
        <f t="array" ref="G892">_xlfn.IFS(D892&lt;=PERCENTILE($D$3:$D$5882,0.2),1,D892&lt;=PERCENTILE($D$3:$D$5882,0.4),2,D892&lt;=PERCENTILE($D$3:$D$5882,0.6),3,D892&lt;=PERCENTILE($D$3:$D$5882,0.8),4,TRUE,5)</f>
        <v>1</v>
      </c>
      <c r="H892" s="3" t="str" cm="1">
        <f t="array" ref="H892">_xlfn.IFS(AND(E892&gt;=4,F892&gt;=4,G892&gt;=4),"Champions",AND(E892&gt;=3,F892&gt;=3,G892&gt;=3),"Loyal Customers",AND(E892&lt;=2,F892&gt;=3),"At Risk",AND(E892&lt;=2,F892&lt;=2,G892&lt;=2),"Lost",AND(E892&gt;=4,F892&lt;=2),"New/Promising",TRUE,"Needs Attention")</f>
        <v>Lost</v>
      </c>
      <c r="I892" s="3" t="str">
        <f t="shared" si="17"/>
        <v>Churned</v>
      </c>
      <c r="J892" s="3" t="str">
        <f>_xlfn.XLOOKUP(A892,'Country_Lookup'!$D:$D,'Country_Lookup'!$E:$E)</f>
        <v>United Kingdom</v>
      </c>
    </row>
    <row r="893" spans="1:10" x14ac:dyDescent="0.3">
      <c r="A893">
        <v>13242</v>
      </c>
      <c r="B893">
        <v>112</v>
      </c>
      <c r="C893">
        <v>7</v>
      </c>
      <c r="D893">
        <v>699.40000000000032</v>
      </c>
      <c r="E893" cm="1">
        <f t="array" ref="E893">_xlfn.IFS(B893&lt;=PERCENTILE($B$3:$B$5882,0.2),5,B893&lt;=PERCENTILE($B$3:$B$5882,0.4),4,B893&lt;=PERCENTILE($B$3:$B$5882,0.6),3,B893&lt;=PERCENTILE($B$3:$B$5882,0.8),2,TRUE,1)</f>
        <v>3</v>
      </c>
      <c r="F893" cm="1">
        <f t="array" ref="F893">_xlfn.IFS(C893&lt;=PERCENTILE($C$3:$C$5882,0.2),1,C893&lt;=PERCENTILE($C$3:$C$5882,0.4),2,C893&lt;=PERCENTILE($C$3:$C$5882,0.6),3,C893&lt;=PERCENTILE($C$3:$C$5882,0.8),4,TRUE,5)</f>
        <v>4</v>
      </c>
      <c r="G893" cm="1">
        <f t="array" ref="G893">_xlfn.IFS(D893&lt;=PERCENTILE($D$3:$D$5882,0.2),1,D893&lt;=PERCENTILE($D$3:$D$5882,0.4),2,D893&lt;=PERCENTILE($D$3:$D$5882,0.6),3,D893&lt;=PERCENTILE($D$3:$D$5882,0.8),4,TRUE,5)</f>
        <v>3</v>
      </c>
      <c r="H893" s="3" t="str" cm="1">
        <f t="array" ref="H893">_xlfn.IFS(AND(E893&gt;=4,F893&gt;=4,G893&gt;=4),"Champions",AND(E893&gt;=3,F893&gt;=3,G893&gt;=3),"Loyal Customers",AND(E893&lt;=2,F893&gt;=3),"At Risk",AND(E893&lt;=2,F893&lt;=2,G893&lt;=2),"Lost",AND(E893&gt;=4,F893&lt;=2),"New/Promising",TRUE,"Needs Attention")</f>
        <v>Loyal Customers</v>
      </c>
      <c r="I893" s="3" t="str">
        <f t="shared" si="17"/>
        <v>Churned</v>
      </c>
      <c r="J893" s="3" t="str">
        <f>_xlfn.XLOOKUP(A893,'Country_Lookup'!$D:$D,'Country_Lookup'!$E:$E)</f>
        <v>United Kingdom</v>
      </c>
    </row>
    <row r="894" spans="1:10" x14ac:dyDescent="0.3">
      <c r="A894">
        <v>13243</v>
      </c>
      <c r="B894">
        <v>203</v>
      </c>
      <c r="C894">
        <v>5</v>
      </c>
      <c r="D894">
        <v>1278.0400000000006</v>
      </c>
      <c r="E894" cm="1">
        <f t="array" ref="E894">_xlfn.IFS(B894&lt;=PERCENTILE($B$3:$B$5882,0.2),5,B894&lt;=PERCENTILE($B$3:$B$5882,0.4),4,B894&lt;=PERCENTILE($B$3:$B$5882,0.6),3,B894&lt;=PERCENTILE($B$3:$B$5882,0.8),2,TRUE,1)</f>
        <v>2</v>
      </c>
      <c r="F894" cm="1">
        <f t="array" ref="F894">_xlfn.IFS(C894&lt;=PERCENTILE($C$3:$C$5882,0.2),1,C894&lt;=PERCENTILE($C$3:$C$5882,0.4),2,C894&lt;=PERCENTILE($C$3:$C$5882,0.6),3,C894&lt;=PERCENTILE($C$3:$C$5882,0.8),4,TRUE,5)</f>
        <v>4</v>
      </c>
      <c r="G894" cm="1">
        <f t="array" ref="G894">_xlfn.IFS(D894&lt;=PERCENTILE($D$3:$D$5882,0.2),1,D894&lt;=PERCENTILE($D$3:$D$5882,0.4),2,D894&lt;=PERCENTILE($D$3:$D$5882,0.6),3,D894&lt;=PERCENTILE($D$3:$D$5882,0.8),4,TRUE,5)</f>
        <v>4</v>
      </c>
      <c r="H894" s="3" t="str" cm="1">
        <f t="array" ref="H894">_xlfn.IFS(AND(E894&gt;=4,F894&gt;=4,G894&gt;=4),"Champions",AND(E894&gt;=3,F894&gt;=3,G894&gt;=3),"Loyal Customers",AND(E894&lt;=2,F894&gt;=3),"At Risk",AND(E894&lt;=2,F894&lt;=2,G894&lt;=2),"Lost",AND(E894&gt;=4,F894&lt;=2),"New/Promising",TRUE,"Needs Attention")</f>
        <v>At Risk</v>
      </c>
      <c r="I894" s="3" t="str">
        <f t="shared" si="17"/>
        <v>Churned</v>
      </c>
      <c r="J894" s="3" t="str">
        <f>_xlfn.XLOOKUP(A894,'Country_Lookup'!$D:$D,'Country_Lookup'!$E:$E)</f>
        <v>United Kingdom</v>
      </c>
    </row>
    <row r="895" spans="1:10" x14ac:dyDescent="0.3">
      <c r="A895">
        <v>13244</v>
      </c>
      <c r="B895">
        <v>92</v>
      </c>
      <c r="C895">
        <v>1</v>
      </c>
      <c r="D895">
        <v>121.74000000000011</v>
      </c>
      <c r="E895" cm="1">
        <f t="array" ref="E895">_xlfn.IFS(B895&lt;=PERCENTILE($B$3:$B$5882,0.2),5,B895&lt;=PERCENTILE($B$3:$B$5882,0.4),4,B895&lt;=PERCENTILE($B$3:$B$5882,0.6),3,B895&lt;=PERCENTILE($B$3:$B$5882,0.8),2,TRUE,1)</f>
        <v>3</v>
      </c>
      <c r="F895" cm="1">
        <f t="array" ref="F895">_xlfn.IFS(C895&lt;=PERCENTILE($C$3:$C$5882,0.2),1,C895&lt;=PERCENTILE($C$3:$C$5882,0.4),2,C895&lt;=PERCENTILE($C$3:$C$5882,0.6),3,C895&lt;=PERCENTILE($C$3:$C$5882,0.8),4,TRUE,5)</f>
        <v>1</v>
      </c>
      <c r="G895" cm="1">
        <f t="array" ref="G895">_xlfn.IFS(D895&lt;=PERCENTILE($D$3:$D$5882,0.2),1,D895&lt;=PERCENTILE($D$3:$D$5882,0.4),2,D895&lt;=PERCENTILE($D$3:$D$5882,0.6),3,D895&lt;=PERCENTILE($D$3:$D$5882,0.8),4,TRUE,5)</f>
        <v>1</v>
      </c>
      <c r="H895" s="3" t="str" cm="1">
        <f t="array" ref="H895">_xlfn.IFS(AND(E895&gt;=4,F895&gt;=4,G895&gt;=4),"Champions",AND(E895&gt;=3,F895&gt;=3,G895&gt;=3),"Loyal Customers",AND(E895&lt;=2,F895&gt;=3),"At Risk",AND(E895&lt;=2,F895&lt;=2,G895&lt;=2),"Lost",AND(E895&gt;=4,F895&lt;=2),"New/Promising",TRUE,"Needs Attention")</f>
        <v>Needs Attention</v>
      </c>
      <c r="I895" s="3" t="str">
        <f t="shared" si="17"/>
        <v>Churned</v>
      </c>
      <c r="J895" s="3" t="str">
        <f>_xlfn.XLOOKUP(A895,'Country_Lookup'!$D:$D,'Country_Lookup'!$E:$E)</f>
        <v>United Kingdom</v>
      </c>
    </row>
    <row r="896" spans="1:10" x14ac:dyDescent="0.3">
      <c r="A896">
        <v>13245</v>
      </c>
      <c r="B896">
        <v>50</v>
      </c>
      <c r="C896">
        <v>2</v>
      </c>
      <c r="D896">
        <v>989.22000000000048</v>
      </c>
      <c r="E896" cm="1">
        <f t="array" ref="E896">_xlfn.IFS(B896&lt;=PERCENTILE($B$3:$B$5882,0.2),5,B896&lt;=PERCENTILE($B$3:$B$5882,0.4),4,B896&lt;=PERCENTILE($B$3:$B$5882,0.6),3,B896&lt;=PERCENTILE($B$3:$B$5882,0.8),2,TRUE,1)</f>
        <v>4</v>
      </c>
      <c r="F896" cm="1">
        <f t="array" ref="F896">_xlfn.IFS(C896&lt;=PERCENTILE($C$3:$C$5882,0.2),1,C896&lt;=PERCENTILE($C$3:$C$5882,0.4),2,C896&lt;=PERCENTILE($C$3:$C$5882,0.6),3,C896&lt;=PERCENTILE($C$3:$C$5882,0.8),4,TRUE,5)</f>
        <v>2</v>
      </c>
      <c r="G896" cm="1">
        <f t="array" ref="G896">_xlfn.IFS(D896&lt;=PERCENTILE($D$3:$D$5882,0.2),1,D896&lt;=PERCENTILE($D$3:$D$5882,0.4),2,D896&lt;=PERCENTILE($D$3:$D$5882,0.6),3,D896&lt;=PERCENTILE($D$3:$D$5882,0.8),4,TRUE,5)</f>
        <v>3</v>
      </c>
      <c r="H896" s="3" t="str" cm="1">
        <f t="array" ref="H896">_xlfn.IFS(AND(E896&gt;=4,F896&gt;=4,G896&gt;=4),"Champions",AND(E896&gt;=3,F896&gt;=3,G896&gt;=3),"Loyal Customers",AND(E896&lt;=2,F896&gt;=3),"At Risk",AND(E896&lt;=2,F896&lt;=2,G896&lt;=2),"Lost",AND(E896&gt;=4,F896&lt;=2),"New/Promising",TRUE,"Needs Attention")</f>
        <v>New/Promising</v>
      </c>
      <c r="I896" s="3" t="str">
        <f t="shared" si="17"/>
        <v>Active</v>
      </c>
      <c r="J896" s="3" t="str">
        <f>_xlfn.XLOOKUP(A896,'Country_Lookup'!$D:$D,'Country_Lookup'!$E:$E)</f>
        <v>United Kingdom</v>
      </c>
    </row>
    <row r="897" spans="1:10" x14ac:dyDescent="0.3">
      <c r="A897">
        <v>13246</v>
      </c>
      <c r="B897">
        <v>18</v>
      </c>
      <c r="C897">
        <v>11</v>
      </c>
      <c r="D897">
        <v>3387.4300000000067</v>
      </c>
      <c r="E897" cm="1">
        <f t="array" ref="E897">_xlfn.IFS(B897&lt;=PERCENTILE($B$3:$B$5882,0.2),5,B897&lt;=PERCENTILE($B$3:$B$5882,0.4),4,B897&lt;=PERCENTILE($B$3:$B$5882,0.6),3,B897&lt;=PERCENTILE($B$3:$B$5882,0.8),2,TRUE,1)</f>
        <v>5</v>
      </c>
      <c r="F897" cm="1">
        <f t="array" ref="F897">_xlfn.IFS(C897&lt;=PERCENTILE($C$3:$C$5882,0.2),1,C897&lt;=PERCENTILE($C$3:$C$5882,0.4),2,C897&lt;=PERCENTILE($C$3:$C$5882,0.6),3,C897&lt;=PERCENTILE($C$3:$C$5882,0.8),4,TRUE,5)</f>
        <v>5</v>
      </c>
      <c r="G897" cm="1">
        <f t="array" ref="G897">_xlfn.IFS(D897&lt;=PERCENTILE($D$3:$D$5882,0.2),1,D897&lt;=PERCENTILE($D$3:$D$5882,0.4),2,D897&lt;=PERCENTILE($D$3:$D$5882,0.6),3,D897&lt;=PERCENTILE($D$3:$D$5882,0.8),4,TRUE,5)</f>
        <v>5</v>
      </c>
      <c r="H897" s="3" t="str" cm="1">
        <f t="array" ref="H897">_xlfn.IFS(AND(E897&gt;=4,F897&gt;=4,G897&gt;=4),"Champions",AND(E897&gt;=3,F897&gt;=3,G897&gt;=3),"Loyal Customers",AND(E897&lt;=2,F897&gt;=3),"At Risk",AND(E897&lt;=2,F897&lt;=2,G897&lt;=2),"Lost",AND(E897&gt;=4,F897&lt;=2),"New/Promising",TRUE,"Needs Attention")</f>
        <v>Champions</v>
      </c>
      <c r="I897" s="3" t="str">
        <f t="shared" si="17"/>
        <v>Active</v>
      </c>
      <c r="J897" s="3" t="str">
        <f>_xlfn.XLOOKUP(A897,'Country_Lookup'!$D:$D,'Country_Lookup'!$E:$E)</f>
        <v>United Kingdom</v>
      </c>
    </row>
    <row r="898" spans="1:10" x14ac:dyDescent="0.3">
      <c r="A898">
        <v>13247</v>
      </c>
      <c r="B898">
        <v>17</v>
      </c>
      <c r="C898">
        <v>4</v>
      </c>
      <c r="D898">
        <v>501.12000000000023</v>
      </c>
      <c r="E898" cm="1">
        <f t="array" ref="E898">_xlfn.IFS(B898&lt;=PERCENTILE($B$3:$B$5882,0.2),5,B898&lt;=PERCENTILE($B$3:$B$5882,0.4),4,B898&lt;=PERCENTILE($B$3:$B$5882,0.6),3,B898&lt;=PERCENTILE($B$3:$B$5882,0.8),2,TRUE,1)</f>
        <v>5</v>
      </c>
      <c r="F898" cm="1">
        <f t="array" ref="F898">_xlfn.IFS(C898&lt;=PERCENTILE($C$3:$C$5882,0.2),1,C898&lt;=PERCENTILE($C$3:$C$5882,0.4),2,C898&lt;=PERCENTILE($C$3:$C$5882,0.6),3,C898&lt;=PERCENTILE($C$3:$C$5882,0.8),4,TRUE,5)</f>
        <v>3</v>
      </c>
      <c r="G898" cm="1">
        <f t="array" ref="G898">_xlfn.IFS(D898&lt;=PERCENTILE($D$3:$D$5882,0.2),1,D898&lt;=PERCENTILE($D$3:$D$5882,0.4),2,D898&lt;=PERCENTILE($D$3:$D$5882,0.6),3,D898&lt;=PERCENTILE($D$3:$D$5882,0.8),4,TRUE,5)</f>
        <v>2</v>
      </c>
      <c r="H898" s="3" t="str" cm="1">
        <f t="array" ref="H898">_xlfn.IFS(AND(E898&gt;=4,F898&gt;=4,G898&gt;=4),"Champions",AND(E898&gt;=3,F898&gt;=3,G898&gt;=3),"Loyal Customers",AND(E898&lt;=2,F898&gt;=3),"At Risk",AND(E898&lt;=2,F898&lt;=2,G898&lt;=2),"Lost",AND(E898&gt;=4,F898&lt;=2),"New/Promising",TRUE,"Needs Attention")</f>
        <v>Needs Attention</v>
      </c>
      <c r="I898" s="3" t="str">
        <f t="shared" si="17"/>
        <v>Active</v>
      </c>
      <c r="J898" s="3" t="str">
        <f>_xlfn.XLOOKUP(A898,'Country_Lookup'!$D:$D,'Country_Lookup'!$E:$E)</f>
        <v>United Kingdom</v>
      </c>
    </row>
    <row r="899" spans="1:10" x14ac:dyDescent="0.3">
      <c r="A899">
        <v>13248</v>
      </c>
      <c r="B899">
        <v>124</v>
      </c>
      <c r="C899">
        <v>2</v>
      </c>
      <c r="D899">
        <v>465.68000000000023</v>
      </c>
      <c r="E899" cm="1">
        <f t="array" ref="E899">_xlfn.IFS(B899&lt;=PERCENTILE($B$3:$B$5882,0.2),5,B899&lt;=PERCENTILE($B$3:$B$5882,0.4),4,B899&lt;=PERCENTILE($B$3:$B$5882,0.6),3,B899&lt;=PERCENTILE($B$3:$B$5882,0.8),2,TRUE,1)</f>
        <v>3</v>
      </c>
      <c r="F899" cm="1">
        <f t="array" ref="F899">_xlfn.IFS(C899&lt;=PERCENTILE($C$3:$C$5882,0.2),1,C899&lt;=PERCENTILE($C$3:$C$5882,0.4),2,C899&lt;=PERCENTILE($C$3:$C$5882,0.6),3,C899&lt;=PERCENTILE($C$3:$C$5882,0.8),4,TRUE,5)</f>
        <v>2</v>
      </c>
      <c r="G899" cm="1">
        <f t="array" ref="G899">_xlfn.IFS(D899&lt;=PERCENTILE($D$3:$D$5882,0.2),1,D899&lt;=PERCENTILE($D$3:$D$5882,0.4),2,D899&lt;=PERCENTILE($D$3:$D$5882,0.6),3,D899&lt;=PERCENTILE($D$3:$D$5882,0.8),4,TRUE,5)</f>
        <v>2</v>
      </c>
      <c r="H899" s="3" t="str" cm="1">
        <f t="array" ref="H899">_xlfn.IFS(AND(E899&gt;=4,F899&gt;=4,G899&gt;=4),"Champions",AND(E899&gt;=3,F899&gt;=3,G899&gt;=3),"Loyal Customers",AND(E899&lt;=2,F899&gt;=3),"At Risk",AND(E899&lt;=2,F899&lt;=2,G899&lt;=2),"Lost",AND(E899&gt;=4,F899&lt;=2),"New/Promising",TRUE,"Needs Attention")</f>
        <v>Needs Attention</v>
      </c>
      <c r="I899" s="3" t="str">
        <f t="shared" ref="I899:I962" si="18">IF(B899&gt;90,"Churned","Active")</f>
        <v>Churned</v>
      </c>
      <c r="J899" s="3" t="str">
        <f>_xlfn.XLOOKUP(A899,'Country_Lookup'!$D:$D,'Country_Lookup'!$E:$E)</f>
        <v>United Kingdom</v>
      </c>
    </row>
    <row r="900" spans="1:10" x14ac:dyDescent="0.3">
      <c r="A900">
        <v>13249</v>
      </c>
      <c r="B900">
        <v>92</v>
      </c>
      <c r="C900">
        <v>9</v>
      </c>
      <c r="D900">
        <v>1608.93</v>
      </c>
      <c r="E900" cm="1">
        <f t="array" ref="E900">_xlfn.IFS(B900&lt;=PERCENTILE($B$3:$B$5882,0.2),5,B900&lt;=PERCENTILE($B$3:$B$5882,0.4),4,B900&lt;=PERCENTILE($B$3:$B$5882,0.6),3,B900&lt;=PERCENTILE($B$3:$B$5882,0.8),2,TRUE,1)</f>
        <v>3</v>
      </c>
      <c r="F900" cm="1">
        <f t="array" ref="F900">_xlfn.IFS(C900&lt;=PERCENTILE($C$3:$C$5882,0.2),1,C900&lt;=PERCENTILE($C$3:$C$5882,0.4),2,C900&lt;=PERCENTILE($C$3:$C$5882,0.6),3,C900&lt;=PERCENTILE($C$3:$C$5882,0.8),4,TRUE,5)</f>
        <v>5</v>
      </c>
      <c r="G900" cm="1">
        <f t="array" ref="G900">_xlfn.IFS(D900&lt;=PERCENTILE($D$3:$D$5882,0.2),1,D900&lt;=PERCENTILE($D$3:$D$5882,0.4),2,D900&lt;=PERCENTILE($D$3:$D$5882,0.6),3,D900&lt;=PERCENTILE($D$3:$D$5882,0.8),4,TRUE,5)</f>
        <v>4</v>
      </c>
      <c r="H900" s="3" t="str" cm="1">
        <f t="array" ref="H900">_xlfn.IFS(AND(E900&gt;=4,F900&gt;=4,G900&gt;=4),"Champions",AND(E900&gt;=3,F900&gt;=3,G900&gt;=3),"Loyal Customers",AND(E900&lt;=2,F900&gt;=3),"At Risk",AND(E900&lt;=2,F900&lt;=2,G900&lt;=2),"Lost",AND(E900&gt;=4,F900&lt;=2),"New/Promising",TRUE,"Needs Attention")</f>
        <v>Loyal Customers</v>
      </c>
      <c r="I900" s="3" t="str">
        <f t="shared" si="18"/>
        <v>Churned</v>
      </c>
      <c r="J900" s="3" t="str">
        <f>_xlfn.XLOOKUP(A900,'Country_Lookup'!$D:$D,'Country_Lookup'!$E:$E)</f>
        <v>United Kingdom</v>
      </c>
    </row>
    <row r="901" spans="1:10" x14ac:dyDescent="0.3">
      <c r="A901">
        <v>13250</v>
      </c>
      <c r="B901">
        <v>460</v>
      </c>
      <c r="C901">
        <v>2</v>
      </c>
      <c r="D901">
        <v>256.03999999999996</v>
      </c>
      <c r="E901" cm="1">
        <f t="array" ref="E901">_xlfn.IFS(B901&lt;=PERCENTILE($B$3:$B$5882,0.2),5,B901&lt;=PERCENTILE($B$3:$B$5882,0.4),4,B901&lt;=PERCENTILE($B$3:$B$5882,0.6),3,B901&lt;=PERCENTILE($B$3:$B$5882,0.8),2,TRUE,1)</f>
        <v>1</v>
      </c>
      <c r="F901" cm="1">
        <f t="array" ref="F901">_xlfn.IFS(C901&lt;=PERCENTILE($C$3:$C$5882,0.2),1,C901&lt;=PERCENTILE($C$3:$C$5882,0.4),2,C901&lt;=PERCENTILE($C$3:$C$5882,0.6),3,C901&lt;=PERCENTILE($C$3:$C$5882,0.8),4,TRUE,5)</f>
        <v>2</v>
      </c>
      <c r="G901" cm="1">
        <f t="array" ref="G901">_xlfn.IFS(D901&lt;=PERCENTILE($D$3:$D$5882,0.2),1,D901&lt;=PERCENTILE($D$3:$D$5882,0.4),2,D901&lt;=PERCENTILE($D$3:$D$5882,0.6),3,D901&lt;=PERCENTILE($D$3:$D$5882,0.8),4,TRUE,5)</f>
        <v>1</v>
      </c>
      <c r="H901" s="3" t="str" cm="1">
        <f t="array" ref="H901">_xlfn.IFS(AND(E901&gt;=4,F901&gt;=4,G901&gt;=4),"Champions",AND(E901&gt;=3,F901&gt;=3,G901&gt;=3),"Loyal Customers",AND(E901&lt;=2,F901&gt;=3),"At Risk",AND(E901&lt;=2,F901&lt;=2,G901&lt;=2),"Lost",AND(E901&gt;=4,F901&lt;=2),"New/Promising",TRUE,"Needs Attention")</f>
        <v>Lost</v>
      </c>
      <c r="I901" s="3" t="str">
        <f t="shared" si="18"/>
        <v>Churned</v>
      </c>
      <c r="J901" s="3" t="str">
        <f>_xlfn.XLOOKUP(A901,'Country_Lookup'!$D:$D,'Country_Lookup'!$E:$E)</f>
        <v>United Kingdom</v>
      </c>
    </row>
    <row r="902" spans="1:10" x14ac:dyDescent="0.3">
      <c r="A902">
        <v>13251</v>
      </c>
      <c r="B902">
        <v>402</v>
      </c>
      <c r="C902">
        <v>1</v>
      </c>
      <c r="D902">
        <v>252.68000000000006</v>
      </c>
      <c r="E902" cm="1">
        <f t="array" ref="E902">_xlfn.IFS(B902&lt;=PERCENTILE($B$3:$B$5882,0.2),5,B902&lt;=PERCENTILE($B$3:$B$5882,0.4),4,B902&lt;=PERCENTILE($B$3:$B$5882,0.6),3,B902&lt;=PERCENTILE($B$3:$B$5882,0.8),2,TRUE,1)</f>
        <v>2</v>
      </c>
      <c r="F902" cm="1">
        <f t="array" ref="F902">_xlfn.IFS(C902&lt;=PERCENTILE($C$3:$C$5882,0.2),1,C902&lt;=PERCENTILE($C$3:$C$5882,0.4),2,C902&lt;=PERCENTILE($C$3:$C$5882,0.6),3,C902&lt;=PERCENTILE($C$3:$C$5882,0.8),4,TRUE,5)</f>
        <v>1</v>
      </c>
      <c r="G902" cm="1">
        <f t="array" ref="G902">_xlfn.IFS(D902&lt;=PERCENTILE($D$3:$D$5882,0.2),1,D902&lt;=PERCENTILE($D$3:$D$5882,0.4),2,D902&lt;=PERCENTILE($D$3:$D$5882,0.6),3,D902&lt;=PERCENTILE($D$3:$D$5882,0.8),4,TRUE,5)</f>
        <v>1</v>
      </c>
      <c r="H902" s="3" t="str" cm="1">
        <f t="array" ref="H902">_xlfn.IFS(AND(E902&gt;=4,F902&gt;=4,G902&gt;=4),"Champions",AND(E902&gt;=3,F902&gt;=3,G902&gt;=3),"Loyal Customers",AND(E902&lt;=2,F902&gt;=3),"At Risk",AND(E902&lt;=2,F902&lt;=2,G902&lt;=2),"Lost",AND(E902&gt;=4,F902&lt;=2),"New/Promising",TRUE,"Needs Attention")</f>
        <v>Lost</v>
      </c>
      <c r="I902" s="3" t="str">
        <f t="shared" si="18"/>
        <v>Churned</v>
      </c>
      <c r="J902" s="3" t="str">
        <f>_xlfn.XLOOKUP(A902,'Country_Lookup'!$D:$D,'Country_Lookup'!$E:$E)</f>
        <v>United Kingdom</v>
      </c>
    </row>
    <row r="903" spans="1:10" x14ac:dyDescent="0.3">
      <c r="A903">
        <v>13252</v>
      </c>
      <c r="B903">
        <v>394</v>
      </c>
      <c r="C903">
        <v>2</v>
      </c>
      <c r="D903">
        <v>399.30000000000013</v>
      </c>
      <c r="E903" cm="1">
        <f t="array" ref="E903">_xlfn.IFS(B903&lt;=PERCENTILE($B$3:$B$5882,0.2),5,B903&lt;=PERCENTILE($B$3:$B$5882,0.4),4,B903&lt;=PERCENTILE($B$3:$B$5882,0.6),3,B903&lt;=PERCENTILE($B$3:$B$5882,0.8),2,TRUE,1)</f>
        <v>2</v>
      </c>
      <c r="F903" cm="1">
        <f t="array" ref="F903">_xlfn.IFS(C903&lt;=PERCENTILE($C$3:$C$5882,0.2),1,C903&lt;=PERCENTILE($C$3:$C$5882,0.4),2,C903&lt;=PERCENTILE($C$3:$C$5882,0.6),3,C903&lt;=PERCENTILE($C$3:$C$5882,0.8),4,TRUE,5)</f>
        <v>2</v>
      </c>
      <c r="G903" cm="1">
        <f t="array" ref="G903">_xlfn.IFS(D903&lt;=PERCENTILE($D$3:$D$5882,0.2),1,D903&lt;=PERCENTILE($D$3:$D$5882,0.4),2,D903&lt;=PERCENTILE($D$3:$D$5882,0.6),3,D903&lt;=PERCENTILE($D$3:$D$5882,0.8),4,TRUE,5)</f>
        <v>2</v>
      </c>
      <c r="H903" s="3" t="str" cm="1">
        <f t="array" ref="H903">_xlfn.IFS(AND(E903&gt;=4,F903&gt;=4,G903&gt;=4),"Champions",AND(E903&gt;=3,F903&gt;=3,G903&gt;=3),"Loyal Customers",AND(E903&lt;=2,F903&gt;=3),"At Risk",AND(E903&lt;=2,F903&lt;=2,G903&lt;=2),"Lost",AND(E903&gt;=4,F903&lt;=2),"New/Promising",TRUE,"Needs Attention")</f>
        <v>Lost</v>
      </c>
      <c r="I903" s="3" t="str">
        <f t="shared" si="18"/>
        <v>Churned</v>
      </c>
      <c r="J903" s="3" t="str">
        <f>_xlfn.XLOOKUP(A903,'Country_Lookup'!$D:$D,'Country_Lookup'!$E:$E)</f>
        <v>United Kingdom</v>
      </c>
    </row>
    <row r="904" spans="1:10" x14ac:dyDescent="0.3">
      <c r="A904">
        <v>13253</v>
      </c>
      <c r="B904">
        <v>156</v>
      </c>
      <c r="C904">
        <v>4</v>
      </c>
      <c r="D904">
        <v>2951.1099999999947</v>
      </c>
      <c r="E904" cm="1">
        <f t="array" ref="E904">_xlfn.IFS(B904&lt;=PERCENTILE($B$3:$B$5882,0.2),5,B904&lt;=PERCENTILE($B$3:$B$5882,0.4),4,B904&lt;=PERCENTILE($B$3:$B$5882,0.6),3,B904&lt;=PERCENTILE($B$3:$B$5882,0.8),2,TRUE,1)</f>
        <v>3</v>
      </c>
      <c r="F904" cm="1">
        <f t="array" ref="F904">_xlfn.IFS(C904&lt;=PERCENTILE($C$3:$C$5882,0.2),1,C904&lt;=PERCENTILE($C$3:$C$5882,0.4),2,C904&lt;=PERCENTILE($C$3:$C$5882,0.6),3,C904&lt;=PERCENTILE($C$3:$C$5882,0.8),4,TRUE,5)</f>
        <v>3</v>
      </c>
      <c r="G904" cm="1">
        <f t="array" ref="G904">_xlfn.IFS(D904&lt;=PERCENTILE($D$3:$D$5882,0.2),1,D904&lt;=PERCENTILE($D$3:$D$5882,0.4),2,D904&lt;=PERCENTILE($D$3:$D$5882,0.6),3,D904&lt;=PERCENTILE($D$3:$D$5882,0.8),4,TRUE,5)</f>
        <v>4</v>
      </c>
      <c r="H904" s="3" t="str" cm="1">
        <f t="array" ref="H904">_xlfn.IFS(AND(E904&gt;=4,F904&gt;=4,G904&gt;=4),"Champions",AND(E904&gt;=3,F904&gt;=3,G904&gt;=3),"Loyal Customers",AND(E904&lt;=2,F904&gt;=3),"At Risk",AND(E904&lt;=2,F904&lt;=2,G904&lt;=2),"Lost",AND(E904&gt;=4,F904&lt;=2),"New/Promising",TRUE,"Needs Attention")</f>
        <v>Loyal Customers</v>
      </c>
      <c r="I904" s="3" t="str">
        <f t="shared" si="18"/>
        <v>Churned</v>
      </c>
      <c r="J904" s="3" t="str">
        <f>_xlfn.XLOOKUP(A904,'Country_Lookup'!$D:$D,'Country_Lookup'!$E:$E)</f>
        <v>United Kingdom</v>
      </c>
    </row>
    <row r="905" spans="1:10" x14ac:dyDescent="0.3">
      <c r="A905">
        <v>13254</v>
      </c>
      <c r="B905">
        <v>376</v>
      </c>
      <c r="C905">
        <v>1</v>
      </c>
      <c r="D905">
        <v>51.410000000000004</v>
      </c>
      <c r="E905" cm="1">
        <f t="array" ref="E905">_xlfn.IFS(B905&lt;=PERCENTILE($B$3:$B$5882,0.2),5,B905&lt;=PERCENTILE($B$3:$B$5882,0.4),4,B905&lt;=PERCENTILE($B$3:$B$5882,0.6),3,B905&lt;=PERCENTILE($B$3:$B$5882,0.8),2,TRUE,1)</f>
        <v>2</v>
      </c>
      <c r="F905" cm="1">
        <f t="array" ref="F905">_xlfn.IFS(C905&lt;=PERCENTILE($C$3:$C$5882,0.2),1,C905&lt;=PERCENTILE($C$3:$C$5882,0.4),2,C905&lt;=PERCENTILE($C$3:$C$5882,0.6),3,C905&lt;=PERCENTILE($C$3:$C$5882,0.8),4,TRUE,5)</f>
        <v>1</v>
      </c>
      <c r="G905" cm="1">
        <f t="array" ref="G905">_xlfn.IFS(D905&lt;=PERCENTILE($D$3:$D$5882,0.2),1,D905&lt;=PERCENTILE($D$3:$D$5882,0.4),2,D905&lt;=PERCENTILE($D$3:$D$5882,0.6),3,D905&lt;=PERCENTILE($D$3:$D$5882,0.8),4,TRUE,5)</f>
        <v>1</v>
      </c>
      <c r="H905" s="3" t="str" cm="1">
        <f t="array" ref="H905">_xlfn.IFS(AND(E905&gt;=4,F905&gt;=4,G905&gt;=4),"Champions",AND(E905&gt;=3,F905&gt;=3,G905&gt;=3),"Loyal Customers",AND(E905&lt;=2,F905&gt;=3),"At Risk",AND(E905&lt;=2,F905&lt;=2,G905&lt;=2),"Lost",AND(E905&gt;=4,F905&lt;=2),"New/Promising",TRUE,"Needs Attention")</f>
        <v>Lost</v>
      </c>
      <c r="I905" s="3" t="str">
        <f t="shared" si="18"/>
        <v>Churned</v>
      </c>
      <c r="J905" s="3" t="str">
        <f>_xlfn.XLOOKUP(A905,'Country_Lookup'!$D:$D,'Country_Lookup'!$E:$E)</f>
        <v>United Kingdom</v>
      </c>
    </row>
    <row r="906" spans="1:10" x14ac:dyDescent="0.3">
      <c r="A906">
        <v>13255</v>
      </c>
      <c r="B906">
        <v>9</v>
      </c>
      <c r="C906">
        <v>3</v>
      </c>
      <c r="D906">
        <v>904.45999999999947</v>
      </c>
      <c r="E906" cm="1">
        <f t="array" ref="E906">_xlfn.IFS(B906&lt;=PERCENTILE($B$3:$B$5882,0.2),5,B906&lt;=PERCENTILE($B$3:$B$5882,0.4),4,B906&lt;=PERCENTILE($B$3:$B$5882,0.6),3,B906&lt;=PERCENTILE($B$3:$B$5882,0.8),2,TRUE,1)</f>
        <v>5</v>
      </c>
      <c r="F906" cm="1">
        <f t="array" ref="F906">_xlfn.IFS(C906&lt;=PERCENTILE($C$3:$C$5882,0.2),1,C906&lt;=PERCENTILE($C$3:$C$5882,0.4),2,C906&lt;=PERCENTILE($C$3:$C$5882,0.6),3,C906&lt;=PERCENTILE($C$3:$C$5882,0.8),4,TRUE,5)</f>
        <v>3</v>
      </c>
      <c r="G906" cm="1">
        <f t="array" ref="G906">_xlfn.IFS(D906&lt;=PERCENTILE($D$3:$D$5882,0.2),1,D906&lt;=PERCENTILE($D$3:$D$5882,0.4),2,D906&lt;=PERCENTILE($D$3:$D$5882,0.6),3,D906&lt;=PERCENTILE($D$3:$D$5882,0.8),4,TRUE,5)</f>
        <v>3</v>
      </c>
      <c r="H906" s="3" t="str" cm="1">
        <f t="array" ref="H906">_xlfn.IFS(AND(E906&gt;=4,F906&gt;=4,G906&gt;=4),"Champions",AND(E906&gt;=3,F906&gt;=3,G906&gt;=3),"Loyal Customers",AND(E906&lt;=2,F906&gt;=3),"At Risk",AND(E906&lt;=2,F906&lt;=2,G906&lt;=2),"Lost",AND(E906&gt;=4,F906&lt;=2),"New/Promising",TRUE,"Needs Attention")</f>
        <v>Loyal Customers</v>
      </c>
      <c r="I906" s="3" t="str">
        <f t="shared" si="18"/>
        <v>Active</v>
      </c>
      <c r="J906" s="3" t="str">
        <f>_xlfn.XLOOKUP(A906,'Country_Lookup'!$D:$D,'Country_Lookup'!$E:$E)</f>
        <v>United Kingdom</v>
      </c>
    </row>
    <row r="907" spans="1:10" x14ac:dyDescent="0.3">
      <c r="A907">
        <v>13257</v>
      </c>
      <c r="B907">
        <v>436</v>
      </c>
      <c r="C907">
        <v>1</v>
      </c>
      <c r="D907">
        <v>149.74999999999997</v>
      </c>
      <c r="E907" cm="1">
        <f t="array" ref="E907">_xlfn.IFS(B907&lt;=PERCENTILE($B$3:$B$5882,0.2),5,B907&lt;=PERCENTILE($B$3:$B$5882,0.4),4,B907&lt;=PERCENTILE($B$3:$B$5882,0.6),3,B907&lt;=PERCENTILE($B$3:$B$5882,0.8),2,TRUE,1)</f>
        <v>1</v>
      </c>
      <c r="F907" cm="1">
        <f t="array" ref="F907">_xlfn.IFS(C907&lt;=PERCENTILE($C$3:$C$5882,0.2),1,C907&lt;=PERCENTILE($C$3:$C$5882,0.4),2,C907&lt;=PERCENTILE($C$3:$C$5882,0.6),3,C907&lt;=PERCENTILE($C$3:$C$5882,0.8),4,TRUE,5)</f>
        <v>1</v>
      </c>
      <c r="G907" cm="1">
        <f t="array" ref="G907">_xlfn.IFS(D907&lt;=PERCENTILE($D$3:$D$5882,0.2),1,D907&lt;=PERCENTILE($D$3:$D$5882,0.4),2,D907&lt;=PERCENTILE($D$3:$D$5882,0.6),3,D907&lt;=PERCENTILE($D$3:$D$5882,0.8),4,TRUE,5)</f>
        <v>1</v>
      </c>
      <c r="H907" s="3" t="str" cm="1">
        <f t="array" ref="H907">_xlfn.IFS(AND(E907&gt;=4,F907&gt;=4,G907&gt;=4),"Champions",AND(E907&gt;=3,F907&gt;=3,G907&gt;=3),"Loyal Customers",AND(E907&lt;=2,F907&gt;=3),"At Risk",AND(E907&lt;=2,F907&lt;=2,G907&lt;=2),"Lost",AND(E907&gt;=4,F907&lt;=2),"New/Promising",TRUE,"Needs Attention")</f>
        <v>Lost</v>
      </c>
      <c r="I907" s="3" t="str">
        <f t="shared" si="18"/>
        <v>Churned</v>
      </c>
      <c r="J907" s="3" t="str">
        <f>_xlfn.XLOOKUP(A907,'Country_Lookup'!$D:$D,'Country_Lookup'!$E:$E)</f>
        <v>United Kingdom</v>
      </c>
    </row>
    <row r="908" spans="1:10" x14ac:dyDescent="0.3">
      <c r="A908">
        <v>13258</v>
      </c>
      <c r="B908">
        <v>11</v>
      </c>
      <c r="C908">
        <v>5</v>
      </c>
      <c r="D908">
        <v>1035.18</v>
      </c>
      <c r="E908" cm="1">
        <f t="array" ref="E908">_xlfn.IFS(B908&lt;=PERCENTILE($B$3:$B$5882,0.2),5,B908&lt;=PERCENTILE($B$3:$B$5882,0.4),4,B908&lt;=PERCENTILE($B$3:$B$5882,0.6),3,B908&lt;=PERCENTILE($B$3:$B$5882,0.8),2,TRUE,1)</f>
        <v>5</v>
      </c>
      <c r="F908" cm="1">
        <f t="array" ref="F908">_xlfn.IFS(C908&lt;=PERCENTILE($C$3:$C$5882,0.2),1,C908&lt;=PERCENTILE($C$3:$C$5882,0.4),2,C908&lt;=PERCENTILE($C$3:$C$5882,0.6),3,C908&lt;=PERCENTILE($C$3:$C$5882,0.8),4,TRUE,5)</f>
        <v>4</v>
      </c>
      <c r="G908" cm="1">
        <f t="array" ref="G908">_xlfn.IFS(D908&lt;=PERCENTILE($D$3:$D$5882,0.2),1,D908&lt;=PERCENTILE($D$3:$D$5882,0.4),2,D908&lt;=PERCENTILE($D$3:$D$5882,0.6),3,D908&lt;=PERCENTILE($D$3:$D$5882,0.8),4,TRUE,5)</f>
        <v>3</v>
      </c>
      <c r="H908" s="3" t="str" cm="1">
        <f t="array" ref="H908">_xlfn.IFS(AND(E908&gt;=4,F908&gt;=4,G908&gt;=4),"Champions",AND(E908&gt;=3,F908&gt;=3,G908&gt;=3),"Loyal Customers",AND(E908&lt;=2,F908&gt;=3),"At Risk",AND(E908&lt;=2,F908&lt;=2,G908&lt;=2),"Lost",AND(E908&gt;=4,F908&lt;=2),"New/Promising",TRUE,"Needs Attention")</f>
        <v>Loyal Customers</v>
      </c>
      <c r="I908" s="3" t="str">
        <f t="shared" si="18"/>
        <v>Active</v>
      </c>
      <c r="J908" s="3" t="str">
        <f>_xlfn.XLOOKUP(A908,'Country_Lookup'!$D:$D,'Country_Lookup'!$E:$E)</f>
        <v>United Kingdom</v>
      </c>
    </row>
    <row r="909" spans="1:10" x14ac:dyDescent="0.3">
      <c r="A909">
        <v>13259</v>
      </c>
      <c r="B909">
        <v>61</v>
      </c>
      <c r="C909">
        <v>9</v>
      </c>
      <c r="D909">
        <v>1433.3800000000042</v>
      </c>
      <c r="E909" cm="1">
        <f t="array" ref="E909">_xlfn.IFS(B909&lt;=PERCENTILE($B$3:$B$5882,0.2),5,B909&lt;=PERCENTILE($B$3:$B$5882,0.4),4,B909&lt;=PERCENTILE($B$3:$B$5882,0.6),3,B909&lt;=PERCENTILE($B$3:$B$5882,0.8),2,TRUE,1)</f>
        <v>3</v>
      </c>
      <c r="F909" cm="1">
        <f t="array" ref="F909">_xlfn.IFS(C909&lt;=PERCENTILE($C$3:$C$5882,0.2),1,C909&lt;=PERCENTILE($C$3:$C$5882,0.4),2,C909&lt;=PERCENTILE($C$3:$C$5882,0.6),3,C909&lt;=PERCENTILE($C$3:$C$5882,0.8),4,TRUE,5)</f>
        <v>5</v>
      </c>
      <c r="G909" cm="1">
        <f t="array" ref="G909">_xlfn.IFS(D909&lt;=PERCENTILE($D$3:$D$5882,0.2),1,D909&lt;=PERCENTILE($D$3:$D$5882,0.4),2,D909&lt;=PERCENTILE($D$3:$D$5882,0.6),3,D909&lt;=PERCENTILE($D$3:$D$5882,0.8),4,TRUE,5)</f>
        <v>4</v>
      </c>
      <c r="H909" s="3" t="str" cm="1">
        <f t="array" ref="H909">_xlfn.IFS(AND(E909&gt;=4,F909&gt;=4,G909&gt;=4),"Champions",AND(E909&gt;=3,F909&gt;=3,G909&gt;=3),"Loyal Customers",AND(E909&lt;=2,F909&gt;=3),"At Risk",AND(E909&lt;=2,F909&lt;=2,G909&lt;=2),"Lost",AND(E909&gt;=4,F909&lt;=2),"New/Promising",TRUE,"Needs Attention")</f>
        <v>Loyal Customers</v>
      </c>
      <c r="I909" s="3" t="str">
        <f t="shared" si="18"/>
        <v>Active</v>
      </c>
      <c r="J909" s="3" t="str">
        <f>_xlfn.XLOOKUP(A909,'Country_Lookup'!$D:$D,'Country_Lookup'!$E:$E)</f>
        <v>United Kingdom</v>
      </c>
    </row>
    <row r="910" spans="1:10" x14ac:dyDescent="0.3">
      <c r="A910">
        <v>13260</v>
      </c>
      <c r="B910">
        <v>61</v>
      </c>
      <c r="C910">
        <v>1</v>
      </c>
      <c r="D910">
        <v>557.62</v>
      </c>
      <c r="E910" cm="1">
        <f t="array" ref="E910">_xlfn.IFS(B910&lt;=PERCENTILE($B$3:$B$5882,0.2),5,B910&lt;=PERCENTILE($B$3:$B$5882,0.4),4,B910&lt;=PERCENTILE($B$3:$B$5882,0.6),3,B910&lt;=PERCENTILE($B$3:$B$5882,0.8),2,TRUE,1)</f>
        <v>3</v>
      </c>
      <c r="F910" cm="1">
        <f t="array" ref="F910">_xlfn.IFS(C910&lt;=PERCENTILE($C$3:$C$5882,0.2),1,C910&lt;=PERCENTILE($C$3:$C$5882,0.4),2,C910&lt;=PERCENTILE($C$3:$C$5882,0.6),3,C910&lt;=PERCENTILE($C$3:$C$5882,0.8),4,TRUE,5)</f>
        <v>1</v>
      </c>
      <c r="G910" cm="1">
        <f t="array" ref="G910">_xlfn.IFS(D910&lt;=PERCENTILE($D$3:$D$5882,0.2),1,D910&lt;=PERCENTILE($D$3:$D$5882,0.4),2,D910&lt;=PERCENTILE($D$3:$D$5882,0.6),3,D910&lt;=PERCENTILE($D$3:$D$5882,0.8),4,TRUE,5)</f>
        <v>2</v>
      </c>
      <c r="H910" s="3" t="str" cm="1">
        <f t="array" ref="H910">_xlfn.IFS(AND(E910&gt;=4,F910&gt;=4,G910&gt;=4),"Champions",AND(E910&gt;=3,F910&gt;=3,G910&gt;=3),"Loyal Customers",AND(E910&lt;=2,F910&gt;=3),"At Risk",AND(E910&lt;=2,F910&lt;=2,G910&lt;=2),"Lost",AND(E910&gt;=4,F910&lt;=2),"New/Promising",TRUE,"Needs Attention")</f>
        <v>Needs Attention</v>
      </c>
      <c r="I910" s="3" t="str">
        <f t="shared" si="18"/>
        <v>Active</v>
      </c>
      <c r="J910" s="3" t="str">
        <f>_xlfn.XLOOKUP(A910,'Country_Lookup'!$D:$D,'Country_Lookup'!$E:$E)</f>
        <v>United Kingdom</v>
      </c>
    </row>
    <row r="911" spans="1:10" x14ac:dyDescent="0.3">
      <c r="A911">
        <v>13261</v>
      </c>
      <c r="B911">
        <v>268</v>
      </c>
      <c r="C911">
        <v>2</v>
      </c>
      <c r="D911">
        <v>944.10000000000014</v>
      </c>
      <c r="E911" cm="1">
        <f t="array" ref="E911">_xlfn.IFS(B911&lt;=PERCENTILE($B$3:$B$5882,0.2),5,B911&lt;=PERCENTILE($B$3:$B$5882,0.4),4,B911&lt;=PERCENTILE($B$3:$B$5882,0.6),3,B911&lt;=PERCENTILE($B$3:$B$5882,0.8),2,TRUE,1)</f>
        <v>2</v>
      </c>
      <c r="F911" cm="1">
        <f t="array" ref="F911">_xlfn.IFS(C911&lt;=PERCENTILE($C$3:$C$5882,0.2),1,C911&lt;=PERCENTILE($C$3:$C$5882,0.4),2,C911&lt;=PERCENTILE($C$3:$C$5882,0.6),3,C911&lt;=PERCENTILE($C$3:$C$5882,0.8),4,TRUE,5)</f>
        <v>2</v>
      </c>
      <c r="G911" cm="1">
        <f t="array" ref="G911">_xlfn.IFS(D911&lt;=PERCENTILE($D$3:$D$5882,0.2),1,D911&lt;=PERCENTILE($D$3:$D$5882,0.4),2,D911&lt;=PERCENTILE($D$3:$D$5882,0.6),3,D911&lt;=PERCENTILE($D$3:$D$5882,0.8),4,TRUE,5)</f>
        <v>3</v>
      </c>
      <c r="H911" s="3" t="str" cm="1">
        <f t="array" ref="H911">_xlfn.IFS(AND(E911&gt;=4,F911&gt;=4,G911&gt;=4),"Champions",AND(E911&gt;=3,F911&gt;=3,G911&gt;=3),"Loyal Customers",AND(E911&lt;=2,F911&gt;=3),"At Risk",AND(E911&lt;=2,F911&lt;=2,G911&lt;=2),"Lost",AND(E911&gt;=4,F911&lt;=2),"New/Promising",TRUE,"Needs Attention")</f>
        <v>Needs Attention</v>
      </c>
      <c r="I911" s="3" t="str">
        <f t="shared" si="18"/>
        <v>Churned</v>
      </c>
      <c r="J911" s="3" t="str">
        <f>_xlfn.XLOOKUP(A911,'Country_Lookup'!$D:$D,'Country_Lookup'!$E:$E)</f>
        <v>United Kingdom</v>
      </c>
    </row>
    <row r="912" spans="1:10" x14ac:dyDescent="0.3">
      <c r="A912">
        <v>13262</v>
      </c>
      <c r="B912">
        <v>263</v>
      </c>
      <c r="C912">
        <v>3</v>
      </c>
      <c r="D912">
        <v>573.4500000000005</v>
      </c>
      <c r="E912" cm="1">
        <f t="array" ref="E912">_xlfn.IFS(B912&lt;=PERCENTILE($B$3:$B$5882,0.2),5,B912&lt;=PERCENTILE($B$3:$B$5882,0.4),4,B912&lt;=PERCENTILE($B$3:$B$5882,0.6),3,B912&lt;=PERCENTILE($B$3:$B$5882,0.8),2,TRUE,1)</f>
        <v>2</v>
      </c>
      <c r="F912" cm="1">
        <f t="array" ref="F912">_xlfn.IFS(C912&lt;=PERCENTILE($C$3:$C$5882,0.2),1,C912&lt;=PERCENTILE($C$3:$C$5882,0.4),2,C912&lt;=PERCENTILE($C$3:$C$5882,0.6),3,C912&lt;=PERCENTILE($C$3:$C$5882,0.8),4,TRUE,5)</f>
        <v>3</v>
      </c>
      <c r="G912" cm="1">
        <f t="array" ref="G912">_xlfn.IFS(D912&lt;=PERCENTILE($D$3:$D$5882,0.2),1,D912&lt;=PERCENTILE($D$3:$D$5882,0.4),2,D912&lt;=PERCENTILE($D$3:$D$5882,0.6),3,D912&lt;=PERCENTILE($D$3:$D$5882,0.8),4,TRUE,5)</f>
        <v>2</v>
      </c>
      <c r="H912" s="3" t="str" cm="1">
        <f t="array" ref="H912">_xlfn.IFS(AND(E912&gt;=4,F912&gt;=4,G912&gt;=4),"Champions",AND(E912&gt;=3,F912&gt;=3,G912&gt;=3),"Loyal Customers",AND(E912&lt;=2,F912&gt;=3),"At Risk",AND(E912&lt;=2,F912&lt;=2,G912&lt;=2),"Lost",AND(E912&gt;=4,F912&lt;=2),"New/Promising",TRUE,"Needs Attention")</f>
        <v>At Risk</v>
      </c>
      <c r="I912" s="3" t="str">
        <f t="shared" si="18"/>
        <v>Churned</v>
      </c>
      <c r="J912" s="3" t="str">
        <f>_xlfn.XLOOKUP(A912,'Country_Lookup'!$D:$D,'Country_Lookup'!$E:$E)</f>
        <v>United Kingdom</v>
      </c>
    </row>
    <row r="913" spans="1:10" x14ac:dyDescent="0.3">
      <c r="A913">
        <v>13263</v>
      </c>
      <c r="B913">
        <v>1</v>
      </c>
      <c r="C913">
        <v>39</v>
      </c>
      <c r="D913">
        <v>8704.6899999998641</v>
      </c>
      <c r="E913" cm="1">
        <f t="array" ref="E913">_xlfn.IFS(B913&lt;=PERCENTILE($B$3:$B$5882,0.2),5,B913&lt;=PERCENTILE($B$3:$B$5882,0.4),4,B913&lt;=PERCENTILE($B$3:$B$5882,0.6),3,B913&lt;=PERCENTILE($B$3:$B$5882,0.8),2,TRUE,1)</f>
        <v>5</v>
      </c>
      <c r="F913" cm="1">
        <f t="array" ref="F913">_xlfn.IFS(C913&lt;=PERCENTILE($C$3:$C$5882,0.2),1,C913&lt;=PERCENTILE($C$3:$C$5882,0.4),2,C913&lt;=PERCENTILE($C$3:$C$5882,0.6),3,C913&lt;=PERCENTILE($C$3:$C$5882,0.8),4,TRUE,5)</f>
        <v>5</v>
      </c>
      <c r="G913" cm="1">
        <f t="array" ref="G913">_xlfn.IFS(D913&lt;=PERCENTILE($D$3:$D$5882,0.2),1,D913&lt;=PERCENTILE($D$3:$D$5882,0.4),2,D913&lt;=PERCENTILE($D$3:$D$5882,0.6),3,D913&lt;=PERCENTILE($D$3:$D$5882,0.8),4,TRUE,5)</f>
        <v>5</v>
      </c>
      <c r="H913" s="3" t="str" cm="1">
        <f t="array" ref="H913">_xlfn.IFS(AND(E913&gt;=4,F913&gt;=4,G913&gt;=4),"Champions",AND(E913&gt;=3,F913&gt;=3,G913&gt;=3),"Loyal Customers",AND(E913&lt;=2,F913&gt;=3),"At Risk",AND(E913&lt;=2,F913&lt;=2,G913&lt;=2),"Lost",AND(E913&gt;=4,F913&lt;=2),"New/Promising",TRUE,"Needs Attention")</f>
        <v>Champions</v>
      </c>
      <c r="I913" s="3" t="str">
        <f t="shared" si="18"/>
        <v>Active</v>
      </c>
      <c r="J913" s="3" t="str">
        <f>_xlfn.XLOOKUP(A913,'Country_Lookup'!$D:$D,'Country_Lookup'!$E:$E)</f>
        <v>United Kingdom</v>
      </c>
    </row>
    <row r="914" spans="1:10" x14ac:dyDescent="0.3">
      <c r="A914">
        <v>13264</v>
      </c>
      <c r="B914">
        <v>442</v>
      </c>
      <c r="C914">
        <v>1</v>
      </c>
      <c r="D914">
        <v>722.56000000000029</v>
      </c>
      <c r="E914" cm="1">
        <f t="array" ref="E914">_xlfn.IFS(B914&lt;=PERCENTILE($B$3:$B$5882,0.2),5,B914&lt;=PERCENTILE($B$3:$B$5882,0.4),4,B914&lt;=PERCENTILE($B$3:$B$5882,0.6),3,B914&lt;=PERCENTILE($B$3:$B$5882,0.8),2,TRUE,1)</f>
        <v>1</v>
      </c>
      <c r="F914" cm="1">
        <f t="array" ref="F914">_xlfn.IFS(C914&lt;=PERCENTILE($C$3:$C$5882,0.2),1,C914&lt;=PERCENTILE($C$3:$C$5882,0.4),2,C914&lt;=PERCENTILE($C$3:$C$5882,0.6),3,C914&lt;=PERCENTILE($C$3:$C$5882,0.8),4,TRUE,5)</f>
        <v>1</v>
      </c>
      <c r="G914" cm="1">
        <f t="array" ref="G914">_xlfn.IFS(D914&lt;=PERCENTILE($D$3:$D$5882,0.2),1,D914&lt;=PERCENTILE($D$3:$D$5882,0.4),2,D914&lt;=PERCENTILE($D$3:$D$5882,0.6),3,D914&lt;=PERCENTILE($D$3:$D$5882,0.8),4,TRUE,5)</f>
        <v>3</v>
      </c>
      <c r="H914" s="3" t="str" cm="1">
        <f t="array" ref="H914">_xlfn.IFS(AND(E914&gt;=4,F914&gt;=4,G914&gt;=4),"Champions",AND(E914&gt;=3,F914&gt;=3,G914&gt;=3),"Loyal Customers",AND(E914&lt;=2,F914&gt;=3),"At Risk",AND(E914&lt;=2,F914&lt;=2,G914&lt;=2),"Lost",AND(E914&gt;=4,F914&lt;=2),"New/Promising",TRUE,"Needs Attention")</f>
        <v>Needs Attention</v>
      </c>
      <c r="I914" s="3" t="str">
        <f t="shared" si="18"/>
        <v>Churned</v>
      </c>
      <c r="J914" s="3" t="str">
        <f>_xlfn.XLOOKUP(A914,'Country_Lookup'!$D:$D,'Country_Lookup'!$E:$E)</f>
        <v>United Kingdom</v>
      </c>
    </row>
    <row r="915" spans="1:10" x14ac:dyDescent="0.3">
      <c r="A915">
        <v>13265</v>
      </c>
      <c r="B915">
        <v>53</v>
      </c>
      <c r="C915">
        <v>5</v>
      </c>
      <c r="D915">
        <v>2107.660000000003</v>
      </c>
      <c r="E915" cm="1">
        <f t="array" ref="E915">_xlfn.IFS(B915&lt;=PERCENTILE($B$3:$B$5882,0.2),5,B915&lt;=PERCENTILE($B$3:$B$5882,0.4),4,B915&lt;=PERCENTILE($B$3:$B$5882,0.6),3,B915&lt;=PERCENTILE($B$3:$B$5882,0.8),2,TRUE,1)</f>
        <v>4</v>
      </c>
      <c r="F915" cm="1">
        <f t="array" ref="F915">_xlfn.IFS(C915&lt;=PERCENTILE($C$3:$C$5882,0.2),1,C915&lt;=PERCENTILE($C$3:$C$5882,0.4),2,C915&lt;=PERCENTILE($C$3:$C$5882,0.6),3,C915&lt;=PERCENTILE($C$3:$C$5882,0.8),4,TRUE,5)</f>
        <v>4</v>
      </c>
      <c r="G915" cm="1">
        <f t="array" ref="G915">_xlfn.IFS(D915&lt;=PERCENTILE($D$3:$D$5882,0.2),1,D915&lt;=PERCENTILE($D$3:$D$5882,0.4),2,D915&lt;=PERCENTILE($D$3:$D$5882,0.6),3,D915&lt;=PERCENTILE($D$3:$D$5882,0.8),4,TRUE,5)</f>
        <v>4</v>
      </c>
      <c r="H915" s="3" t="str" cm="1">
        <f t="array" ref="H915">_xlfn.IFS(AND(E915&gt;=4,F915&gt;=4,G915&gt;=4),"Champions",AND(E915&gt;=3,F915&gt;=3,G915&gt;=3),"Loyal Customers",AND(E915&lt;=2,F915&gt;=3),"At Risk",AND(E915&lt;=2,F915&lt;=2,G915&lt;=2),"Lost",AND(E915&gt;=4,F915&lt;=2),"New/Promising",TRUE,"Needs Attention")</f>
        <v>Champions</v>
      </c>
      <c r="I915" s="3" t="str">
        <f t="shared" si="18"/>
        <v>Active</v>
      </c>
      <c r="J915" s="3" t="str">
        <f>_xlfn.XLOOKUP(A915,'Country_Lookup'!$D:$D,'Country_Lookup'!$E:$E)</f>
        <v>United Kingdom</v>
      </c>
    </row>
    <row r="916" spans="1:10" x14ac:dyDescent="0.3">
      <c r="A916">
        <v>13266</v>
      </c>
      <c r="B916">
        <v>11</v>
      </c>
      <c r="C916">
        <v>19</v>
      </c>
      <c r="D916">
        <v>6135.0400000000218</v>
      </c>
      <c r="E916" cm="1">
        <f t="array" ref="E916">_xlfn.IFS(B916&lt;=PERCENTILE($B$3:$B$5882,0.2),5,B916&lt;=PERCENTILE($B$3:$B$5882,0.4),4,B916&lt;=PERCENTILE($B$3:$B$5882,0.6),3,B916&lt;=PERCENTILE($B$3:$B$5882,0.8),2,TRUE,1)</f>
        <v>5</v>
      </c>
      <c r="F916" cm="1">
        <f t="array" ref="F916">_xlfn.IFS(C916&lt;=PERCENTILE($C$3:$C$5882,0.2),1,C916&lt;=PERCENTILE($C$3:$C$5882,0.4),2,C916&lt;=PERCENTILE($C$3:$C$5882,0.6),3,C916&lt;=PERCENTILE($C$3:$C$5882,0.8),4,TRUE,5)</f>
        <v>5</v>
      </c>
      <c r="G916" cm="1">
        <f t="array" ref="G916">_xlfn.IFS(D916&lt;=PERCENTILE($D$3:$D$5882,0.2),1,D916&lt;=PERCENTILE($D$3:$D$5882,0.4),2,D916&lt;=PERCENTILE($D$3:$D$5882,0.6),3,D916&lt;=PERCENTILE($D$3:$D$5882,0.8),4,TRUE,5)</f>
        <v>5</v>
      </c>
      <c r="H916" s="3" t="str" cm="1">
        <f t="array" ref="H916">_xlfn.IFS(AND(E916&gt;=4,F916&gt;=4,G916&gt;=4),"Champions",AND(E916&gt;=3,F916&gt;=3,G916&gt;=3),"Loyal Customers",AND(E916&lt;=2,F916&gt;=3),"At Risk",AND(E916&lt;=2,F916&lt;=2,G916&lt;=2),"Lost",AND(E916&gt;=4,F916&lt;=2),"New/Promising",TRUE,"Needs Attention")</f>
        <v>Champions</v>
      </c>
      <c r="I916" s="3" t="str">
        <f t="shared" si="18"/>
        <v>Active</v>
      </c>
      <c r="J916" s="3" t="str">
        <f>_xlfn.XLOOKUP(A916,'Country_Lookup'!$D:$D,'Country_Lookup'!$E:$E)</f>
        <v>United Kingdom</v>
      </c>
    </row>
    <row r="917" spans="1:10" x14ac:dyDescent="0.3">
      <c r="A917">
        <v>13267</v>
      </c>
      <c r="B917">
        <v>2</v>
      </c>
      <c r="C917">
        <v>36</v>
      </c>
      <c r="D917">
        <v>9758.2600000001257</v>
      </c>
      <c r="E917" cm="1">
        <f t="array" ref="E917">_xlfn.IFS(B917&lt;=PERCENTILE($B$3:$B$5882,0.2),5,B917&lt;=PERCENTILE($B$3:$B$5882,0.4),4,B917&lt;=PERCENTILE($B$3:$B$5882,0.6),3,B917&lt;=PERCENTILE($B$3:$B$5882,0.8),2,TRUE,1)</f>
        <v>5</v>
      </c>
      <c r="F917" cm="1">
        <f t="array" ref="F917">_xlfn.IFS(C917&lt;=PERCENTILE($C$3:$C$5882,0.2),1,C917&lt;=PERCENTILE($C$3:$C$5882,0.4),2,C917&lt;=PERCENTILE($C$3:$C$5882,0.6),3,C917&lt;=PERCENTILE($C$3:$C$5882,0.8),4,TRUE,5)</f>
        <v>5</v>
      </c>
      <c r="G917" cm="1">
        <f t="array" ref="G917">_xlfn.IFS(D917&lt;=PERCENTILE($D$3:$D$5882,0.2),1,D917&lt;=PERCENTILE($D$3:$D$5882,0.4),2,D917&lt;=PERCENTILE($D$3:$D$5882,0.6),3,D917&lt;=PERCENTILE($D$3:$D$5882,0.8),4,TRUE,5)</f>
        <v>5</v>
      </c>
      <c r="H917" s="3" t="str" cm="1">
        <f t="array" ref="H917">_xlfn.IFS(AND(E917&gt;=4,F917&gt;=4,G917&gt;=4),"Champions",AND(E917&gt;=3,F917&gt;=3,G917&gt;=3),"Loyal Customers",AND(E917&lt;=2,F917&gt;=3),"At Risk",AND(E917&lt;=2,F917&lt;=2,G917&lt;=2),"Lost",AND(E917&gt;=4,F917&lt;=2),"New/Promising",TRUE,"Needs Attention")</f>
        <v>Champions</v>
      </c>
      <c r="I917" s="3" t="str">
        <f t="shared" si="18"/>
        <v>Active</v>
      </c>
      <c r="J917" s="3" t="str">
        <f>_xlfn.XLOOKUP(A917,'Country_Lookup'!$D:$D,'Country_Lookup'!$E:$E)</f>
        <v>United Kingdom</v>
      </c>
    </row>
    <row r="918" spans="1:10" x14ac:dyDescent="0.3">
      <c r="A918">
        <v>13268</v>
      </c>
      <c r="B918">
        <v>17</v>
      </c>
      <c r="C918">
        <v>11</v>
      </c>
      <c r="D918">
        <v>3214.6899999999655</v>
      </c>
      <c r="E918" cm="1">
        <f t="array" ref="E918">_xlfn.IFS(B918&lt;=PERCENTILE($B$3:$B$5882,0.2),5,B918&lt;=PERCENTILE($B$3:$B$5882,0.4),4,B918&lt;=PERCENTILE($B$3:$B$5882,0.6),3,B918&lt;=PERCENTILE($B$3:$B$5882,0.8),2,TRUE,1)</f>
        <v>5</v>
      </c>
      <c r="F918" cm="1">
        <f t="array" ref="F918">_xlfn.IFS(C918&lt;=PERCENTILE($C$3:$C$5882,0.2),1,C918&lt;=PERCENTILE($C$3:$C$5882,0.4),2,C918&lt;=PERCENTILE($C$3:$C$5882,0.6),3,C918&lt;=PERCENTILE($C$3:$C$5882,0.8),4,TRUE,5)</f>
        <v>5</v>
      </c>
      <c r="G918" cm="1">
        <f t="array" ref="G918">_xlfn.IFS(D918&lt;=PERCENTILE($D$3:$D$5882,0.2),1,D918&lt;=PERCENTILE($D$3:$D$5882,0.4),2,D918&lt;=PERCENTILE($D$3:$D$5882,0.6),3,D918&lt;=PERCENTILE($D$3:$D$5882,0.8),4,TRUE,5)</f>
        <v>5</v>
      </c>
      <c r="H918" s="3" t="str" cm="1">
        <f t="array" ref="H918">_xlfn.IFS(AND(E918&gt;=4,F918&gt;=4,G918&gt;=4),"Champions",AND(E918&gt;=3,F918&gt;=3,G918&gt;=3),"Loyal Customers",AND(E918&lt;=2,F918&gt;=3),"At Risk",AND(E918&lt;=2,F918&lt;=2,G918&lt;=2),"Lost",AND(E918&gt;=4,F918&lt;=2),"New/Promising",TRUE,"Needs Attention")</f>
        <v>Champions</v>
      </c>
      <c r="I918" s="3" t="str">
        <f t="shared" si="18"/>
        <v>Active</v>
      </c>
      <c r="J918" s="3" t="str">
        <f>_xlfn.XLOOKUP(A918,'Country_Lookup'!$D:$D,'Country_Lookup'!$E:$E)</f>
        <v>United Kingdom</v>
      </c>
    </row>
    <row r="919" spans="1:10" x14ac:dyDescent="0.3">
      <c r="A919">
        <v>13269</v>
      </c>
      <c r="B919">
        <v>1</v>
      </c>
      <c r="C919">
        <v>28</v>
      </c>
      <c r="D919">
        <v>8891.7000000000971</v>
      </c>
      <c r="E919" cm="1">
        <f t="array" ref="E919">_xlfn.IFS(B919&lt;=PERCENTILE($B$3:$B$5882,0.2),5,B919&lt;=PERCENTILE($B$3:$B$5882,0.4),4,B919&lt;=PERCENTILE($B$3:$B$5882,0.6),3,B919&lt;=PERCENTILE($B$3:$B$5882,0.8),2,TRUE,1)</f>
        <v>5</v>
      </c>
      <c r="F919" cm="1">
        <f t="array" ref="F919">_xlfn.IFS(C919&lt;=PERCENTILE($C$3:$C$5882,0.2),1,C919&lt;=PERCENTILE($C$3:$C$5882,0.4),2,C919&lt;=PERCENTILE($C$3:$C$5882,0.6),3,C919&lt;=PERCENTILE($C$3:$C$5882,0.8),4,TRUE,5)</f>
        <v>5</v>
      </c>
      <c r="G919" cm="1">
        <f t="array" ref="G919">_xlfn.IFS(D919&lt;=PERCENTILE($D$3:$D$5882,0.2),1,D919&lt;=PERCENTILE($D$3:$D$5882,0.4),2,D919&lt;=PERCENTILE($D$3:$D$5882,0.6),3,D919&lt;=PERCENTILE($D$3:$D$5882,0.8),4,TRUE,5)</f>
        <v>5</v>
      </c>
      <c r="H919" s="3" t="str" cm="1">
        <f t="array" ref="H919">_xlfn.IFS(AND(E919&gt;=4,F919&gt;=4,G919&gt;=4),"Champions",AND(E919&gt;=3,F919&gt;=3,G919&gt;=3),"Loyal Customers",AND(E919&lt;=2,F919&gt;=3),"At Risk",AND(E919&lt;=2,F919&lt;=2,G919&lt;=2),"Lost",AND(E919&gt;=4,F919&lt;=2),"New/Promising",TRUE,"Needs Attention")</f>
        <v>Champions</v>
      </c>
      <c r="I919" s="3" t="str">
        <f t="shared" si="18"/>
        <v>Active</v>
      </c>
      <c r="J919" s="3" t="str">
        <f>_xlfn.XLOOKUP(A919,'Country_Lookup'!$D:$D,'Country_Lookup'!$E:$E)</f>
        <v>United Kingdom</v>
      </c>
    </row>
    <row r="920" spans="1:10" x14ac:dyDescent="0.3">
      <c r="A920">
        <v>13270</v>
      </c>
      <c r="B920">
        <v>366</v>
      </c>
      <c r="C920">
        <v>1</v>
      </c>
      <c r="D920">
        <v>1180</v>
      </c>
      <c r="E920" cm="1">
        <f t="array" ref="E920">_xlfn.IFS(B920&lt;=PERCENTILE($B$3:$B$5882,0.2),5,B920&lt;=PERCENTILE($B$3:$B$5882,0.4),4,B920&lt;=PERCENTILE($B$3:$B$5882,0.6),3,B920&lt;=PERCENTILE($B$3:$B$5882,0.8),2,TRUE,1)</f>
        <v>2</v>
      </c>
      <c r="F920" cm="1">
        <f t="array" ref="F920">_xlfn.IFS(C920&lt;=PERCENTILE($C$3:$C$5882,0.2),1,C920&lt;=PERCENTILE($C$3:$C$5882,0.4),2,C920&lt;=PERCENTILE($C$3:$C$5882,0.6),3,C920&lt;=PERCENTILE($C$3:$C$5882,0.8),4,TRUE,5)</f>
        <v>1</v>
      </c>
      <c r="G920" cm="1">
        <f t="array" ref="G920">_xlfn.IFS(D920&lt;=PERCENTILE($D$3:$D$5882,0.2),1,D920&lt;=PERCENTILE($D$3:$D$5882,0.4),2,D920&lt;=PERCENTILE($D$3:$D$5882,0.6),3,D920&lt;=PERCENTILE($D$3:$D$5882,0.8),4,TRUE,5)</f>
        <v>3</v>
      </c>
      <c r="H920" s="3" t="str" cm="1">
        <f t="array" ref="H920">_xlfn.IFS(AND(E920&gt;=4,F920&gt;=4,G920&gt;=4),"Champions",AND(E920&gt;=3,F920&gt;=3,G920&gt;=3),"Loyal Customers",AND(E920&lt;=2,F920&gt;=3),"At Risk",AND(E920&lt;=2,F920&lt;=2,G920&lt;=2),"Lost",AND(E920&gt;=4,F920&lt;=2),"New/Promising",TRUE,"Needs Attention")</f>
        <v>Needs Attention</v>
      </c>
      <c r="I920" s="3" t="str">
        <f t="shared" si="18"/>
        <v>Churned</v>
      </c>
      <c r="J920" s="3" t="str">
        <f>_xlfn.XLOOKUP(A920,'Country_Lookup'!$D:$D,'Country_Lookup'!$E:$E)</f>
        <v>United Kingdom</v>
      </c>
    </row>
    <row r="921" spans="1:10" x14ac:dyDescent="0.3">
      <c r="A921">
        <v>13271</v>
      </c>
      <c r="B921">
        <v>37</v>
      </c>
      <c r="C921">
        <v>1</v>
      </c>
      <c r="D921">
        <v>217.38000000000065</v>
      </c>
      <c r="E921" cm="1">
        <f t="array" ref="E921">_xlfn.IFS(B921&lt;=PERCENTILE($B$3:$B$5882,0.2),5,B921&lt;=PERCENTILE($B$3:$B$5882,0.4),4,B921&lt;=PERCENTILE($B$3:$B$5882,0.6),3,B921&lt;=PERCENTILE($B$3:$B$5882,0.8),2,TRUE,1)</f>
        <v>4</v>
      </c>
      <c r="F921" cm="1">
        <f t="array" ref="F921">_xlfn.IFS(C921&lt;=PERCENTILE($C$3:$C$5882,0.2),1,C921&lt;=PERCENTILE($C$3:$C$5882,0.4),2,C921&lt;=PERCENTILE($C$3:$C$5882,0.6),3,C921&lt;=PERCENTILE($C$3:$C$5882,0.8),4,TRUE,5)</f>
        <v>1</v>
      </c>
      <c r="G921" cm="1">
        <f t="array" ref="G921">_xlfn.IFS(D921&lt;=PERCENTILE($D$3:$D$5882,0.2),1,D921&lt;=PERCENTILE($D$3:$D$5882,0.4),2,D921&lt;=PERCENTILE($D$3:$D$5882,0.6),3,D921&lt;=PERCENTILE($D$3:$D$5882,0.8),4,TRUE,5)</f>
        <v>1</v>
      </c>
      <c r="H921" s="3" t="str" cm="1">
        <f t="array" ref="H921">_xlfn.IFS(AND(E921&gt;=4,F921&gt;=4,G921&gt;=4),"Champions",AND(E921&gt;=3,F921&gt;=3,G921&gt;=3),"Loyal Customers",AND(E921&lt;=2,F921&gt;=3),"At Risk",AND(E921&lt;=2,F921&lt;=2,G921&lt;=2),"Lost",AND(E921&gt;=4,F921&lt;=2),"New/Promising",TRUE,"Needs Attention")</f>
        <v>New/Promising</v>
      </c>
      <c r="I921" s="3" t="str">
        <f t="shared" si="18"/>
        <v>Active</v>
      </c>
      <c r="J921" s="3" t="str">
        <f>_xlfn.XLOOKUP(A921,'Country_Lookup'!$D:$D,'Country_Lookup'!$E:$E)</f>
        <v>United Kingdom</v>
      </c>
    </row>
    <row r="922" spans="1:10" x14ac:dyDescent="0.3">
      <c r="A922">
        <v>13272</v>
      </c>
      <c r="B922">
        <v>31</v>
      </c>
      <c r="C922">
        <v>2</v>
      </c>
      <c r="D922">
        <v>276.56</v>
      </c>
      <c r="E922" cm="1">
        <f t="array" ref="E922">_xlfn.IFS(B922&lt;=PERCENTILE($B$3:$B$5882,0.2),5,B922&lt;=PERCENTILE($B$3:$B$5882,0.4),4,B922&lt;=PERCENTILE($B$3:$B$5882,0.6),3,B922&lt;=PERCENTILE($B$3:$B$5882,0.8),2,TRUE,1)</f>
        <v>4</v>
      </c>
      <c r="F922" cm="1">
        <f t="array" ref="F922">_xlfn.IFS(C922&lt;=PERCENTILE($C$3:$C$5882,0.2),1,C922&lt;=PERCENTILE($C$3:$C$5882,0.4),2,C922&lt;=PERCENTILE($C$3:$C$5882,0.6),3,C922&lt;=PERCENTILE($C$3:$C$5882,0.8),4,TRUE,5)</f>
        <v>2</v>
      </c>
      <c r="G922" cm="1">
        <f t="array" ref="G922">_xlfn.IFS(D922&lt;=PERCENTILE($D$3:$D$5882,0.2),1,D922&lt;=PERCENTILE($D$3:$D$5882,0.4),2,D922&lt;=PERCENTILE($D$3:$D$5882,0.6),3,D922&lt;=PERCENTILE($D$3:$D$5882,0.8),4,TRUE,5)</f>
        <v>1</v>
      </c>
      <c r="H922" s="3" t="str" cm="1">
        <f t="array" ref="H922">_xlfn.IFS(AND(E922&gt;=4,F922&gt;=4,G922&gt;=4),"Champions",AND(E922&gt;=3,F922&gt;=3,G922&gt;=3),"Loyal Customers",AND(E922&lt;=2,F922&gt;=3),"At Risk",AND(E922&lt;=2,F922&lt;=2,G922&lt;=2),"Lost",AND(E922&gt;=4,F922&lt;=2),"New/Promising",TRUE,"Needs Attention")</f>
        <v>New/Promising</v>
      </c>
      <c r="I922" s="3" t="str">
        <f t="shared" si="18"/>
        <v>Active</v>
      </c>
      <c r="J922" s="3" t="str">
        <f>_xlfn.XLOOKUP(A922,'Country_Lookup'!$D:$D,'Country_Lookup'!$E:$E)</f>
        <v>United Kingdom</v>
      </c>
    </row>
    <row r="923" spans="1:10" x14ac:dyDescent="0.3">
      <c r="A923">
        <v>13273</v>
      </c>
      <c r="B923">
        <v>113</v>
      </c>
      <c r="C923">
        <v>1</v>
      </c>
      <c r="D923">
        <v>138.97999999999999</v>
      </c>
      <c r="E923" cm="1">
        <f t="array" ref="E923">_xlfn.IFS(B923&lt;=PERCENTILE($B$3:$B$5882,0.2),5,B923&lt;=PERCENTILE($B$3:$B$5882,0.4),4,B923&lt;=PERCENTILE($B$3:$B$5882,0.6),3,B923&lt;=PERCENTILE($B$3:$B$5882,0.8),2,TRUE,1)</f>
        <v>3</v>
      </c>
      <c r="F923" cm="1">
        <f t="array" ref="F923">_xlfn.IFS(C923&lt;=PERCENTILE($C$3:$C$5882,0.2),1,C923&lt;=PERCENTILE($C$3:$C$5882,0.4),2,C923&lt;=PERCENTILE($C$3:$C$5882,0.6),3,C923&lt;=PERCENTILE($C$3:$C$5882,0.8),4,TRUE,5)</f>
        <v>1</v>
      </c>
      <c r="G923" cm="1">
        <f t="array" ref="G923">_xlfn.IFS(D923&lt;=PERCENTILE($D$3:$D$5882,0.2),1,D923&lt;=PERCENTILE($D$3:$D$5882,0.4),2,D923&lt;=PERCENTILE($D$3:$D$5882,0.6),3,D923&lt;=PERCENTILE($D$3:$D$5882,0.8),4,TRUE,5)</f>
        <v>1</v>
      </c>
      <c r="H923" s="3" t="str" cm="1">
        <f t="array" ref="H923">_xlfn.IFS(AND(E923&gt;=4,F923&gt;=4,G923&gt;=4),"Champions",AND(E923&gt;=3,F923&gt;=3,G923&gt;=3),"Loyal Customers",AND(E923&lt;=2,F923&gt;=3),"At Risk",AND(E923&lt;=2,F923&lt;=2,G923&lt;=2),"Lost",AND(E923&gt;=4,F923&lt;=2),"New/Promising",TRUE,"Needs Attention")</f>
        <v>Needs Attention</v>
      </c>
      <c r="I923" s="3" t="str">
        <f t="shared" si="18"/>
        <v>Churned</v>
      </c>
      <c r="J923" s="3" t="str">
        <f>_xlfn.XLOOKUP(A923,'Country_Lookup'!$D:$D,'Country_Lookup'!$E:$E)</f>
        <v>United Kingdom</v>
      </c>
    </row>
    <row r="924" spans="1:10" x14ac:dyDescent="0.3">
      <c r="A924">
        <v>13274</v>
      </c>
      <c r="B924">
        <v>409</v>
      </c>
      <c r="C924">
        <v>1</v>
      </c>
      <c r="D924">
        <v>360.85000000000014</v>
      </c>
      <c r="E924" cm="1">
        <f t="array" ref="E924">_xlfn.IFS(B924&lt;=PERCENTILE($B$3:$B$5882,0.2),5,B924&lt;=PERCENTILE($B$3:$B$5882,0.4),4,B924&lt;=PERCENTILE($B$3:$B$5882,0.6),3,B924&lt;=PERCENTILE($B$3:$B$5882,0.8),2,TRUE,1)</f>
        <v>2</v>
      </c>
      <c r="F924" cm="1">
        <f t="array" ref="F924">_xlfn.IFS(C924&lt;=PERCENTILE($C$3:$C$5882,0.2),1,C924&lt;=PERCENTILE($C$3:$C$5882,0.4),2,C924&lt;=PERCENTILE($C$3:$C$5882,0.6),3,C924&lt;=PERCENTILE($C$3:$C$5882,0.8),4,TRUE,5)</f>
        <v>1</v>
      </c>
      <c r="G924" cm="1">
        <f t="array" ref="G924">_xlfn.IFS(D924&lt;=PERCENTILE($D$3:$D$5882,0.2),1,D924&lt;=PERCENTILE($D$3:$D$5882,0.4),2,D924&lt;=PERCENTILE($D$3:$D$5882,0.6),3,D924&lt;=PERCENTILE($D$3:$D$5882,0.8),4,TRUE,5)</f>
        <v>2</v>
      </c>
      <c r="H924" s="3" t="str" cm="1">
        <f t="array" ref="H924">_xlfn.IFS(AND(E924&gt;=4,F924&gt;=4,G924&gt;=4),"Champions",AND(E924&gt;=3,F924&gt;=3,G924&gt;=3),"Loyal Customers",AND(E924&lt;=2,F924&gt;=3),"At Risk",AND(E924&lt;=2,F924&lt;=2,G924&lt;=2),"Lost",AND(E924&gt;=4,F924&lt;=2),"New/Promising",TRUE,"Needs Attention")</f>
        <v>Lost</v>
      </c>
      <c r="I924" s="3" t="str">
        <f t="shared" si="18"/>
        <v>Churned</v>
      </c>
      <c r="J924" s="3" t="str">
        <f>_xlfn.XLOOKUP(A924,'Country_Lookup'!$D:$D,'Country_Lookup'!$E:$E)</f>
        <v>United Kingdom</v>
      </c>
    </row>
    <row r="925" spans="1:10" x14ac:dyDescent="0.3">
      <c r="A925">
        <v>13275</v>
      </c>
      <c r="B925">
        <v>383</v>
      </c>
      <c r="C925">
        <v>2</v>
      </c>
      <c r="D925">
        <v>241.65999999999988</v>
      </c>
      <c r="E925" cm="1">
        <f t="array" ref="E925">_xlfn.IFS(B925&lt;=PERCENTILE($B$3:$B$5882,0.2),5,B925&lt;=PERCENTILE($B$3:$B$5882,0.4),4,B925&lt;=PERCENTILE($B$3:$B$5882,0.6),3,B925&lt;=PERCENTILE($B$3:$B$5882,0.8),2,TRUE,1)</f>
        <v>2</v>
      </c>
      <c r="F925" cm="1">
        <f t="array" ref="F925">_xlfn.IFS(C925&lt;=PERCENTILE($C$3:$C$5882,0.2),1,C925&lt;=PERCENTILE($C$3:$C$5882,0.4),2,C925&lt;=PERCENTILE($C$3:$C$5882,0.6),3,C925&lt;=PERCENTILE($C$3:$C$5882,0.8),4,TRUE,5)</f>
        <v>2</v>
      </c>
      <c r="G925" cm="1">
        <f t="array" ref="G925">_xlfn.IFS(D925&lt;=PERCENTILE($D$3:$D$5882,0.2),1,D925&lt;=PERCENTILE($D$3:$D$5882,0.4),2,D925&lt;=PERCENTILE($D$3:$D$5882,0.6),3,D925&lt;=PERCENTILE($D$3:$D$5882,0.8),4,TRUE,5)</f>
        <v>1</v>
      </c>
      <c r="H925" s="3" t="str" cm="1">
        <f t="array" ref="H925">_xlfn.IFS(AND(E925&gt;=4,F925&gt;=4,G925&gt;=4),"Champions",AND(E925&gt;=3,F925&gt;=3,G925&gt;=3),"Loyal Customers",AND(E925&lt;=2,F925&gt;=3),"At Risk",AND(E925&lt;=2,F925&lt;=2,G925&lt;=2),"Lost",AND(E925&gt;=4,F925&lt;=2),"New/Promising",TRUE,"Needs Attention")</f>
        <v>Lost</v>
      </c>
      <c r="I925" s="3" t="str">
        <f t="shared" si="18"/>
        <v>Churned</v>
      </c>
      <c r="J925" s="3" t="str">
        <f>_xlfn.XLOOKUP(A925,'Country_Lookup'!$D:$D,'Country_Lookup'!$E:$E)</f>
        <v>United Kingdom</v>
      </c>
    </row>
    <row r="926" spans="1:10" x14ac:dyDescent="0.3">
      <c r="A926">
        <v>13276</v>
      </c>
      <c r="B926">
        <v>63</v>
      </c>
      <c r="C926">
        <v>5</v>
      </c>
      <c r="D926">
        <v>1939.2600000000054</v>
      </c>
      <c r="E926" cm="1">
        <f t="array" ref="E926">_xlfn.IFS(B926&lt;=PERCENTILE($B$3:$B$5882,0.2),5,B926&lt;=PERCENTILE($B$3:$B$5882,0.4),4,B926&lt;=PERCENTILE($B$3:$B$5882,0.6),3,B926&lt;=PERCENTILE($B$3:$B$5882,0.8),2,TRUE,1)</f>
        <v>3</v>
      </c>
      <c r="F926" cm="1">
        <f t="array" ref="F926">_xlfn.IFS(C926&lt;=PERCENTILE($C$3:$C$5882,0.2),1,C926&lt;=PERCENTILE($C$3:$C$5882,0.4),2,C926&lt;=PERCENTILE($C$3:$C$5882,0.6),3,C926&lt;=PERCENTILE($C$3:$C$5882,0.8),4,TRUE,5)</f>
        <v>4</v>
      </c>
      <c r="G926" cm="1">
        <f t="array" ref="G926">_xlfn.IFS(D926&lt;=PERCENTILE($D$3:$D$5882,0.2),1,D926&lt;=PERCENTILE($D$3:$D$5882,0.4),2,D926&lt;=PERCENTILE($D$3:$D$5882,0.6),3,D926&lt;=PERCENTILE($D$3:$D$5882,0.8),4,TRUE,5)</f>
        <v>4</v>
      </c>
      <c r="H926" s="3" t="str" cm="1">
        <f t="array" ref="H926">_xlfn.IFS(AND(E926&gt;=4,F926&gt;=4,G926&gt;=4),"Champions",AND(E926&gt;=3,F926&gt;=3,G926&gt;=3),"Loyal Customers",AND(E926&lt;=2,F926&gt;=3),"At Risk",AND(E926&lt;=2,F926&lt;=2,G926&lt;=2),"Lost",AND(E926&gt;=4,F926&lt;=2),"New/Promising",TRUE,"Needs Attention")</f>
        <v>Loyal Customers</v>
      </c>
      <c r="I926" s="3" t="str">
        <f t="shared" si="18"/>
        <v>Active</v>
      </c>
      <c r="J926" s="3" t="str">
        <f>_xlfn.XLOOKUP(A926,'Country_Lookup'!$D:$D,'Country_Lookup'!$E:$E)</f>
        <v>United Kingdom</v>
      </c>
    </row>
    <row r="927" spans="1:10" x14ac:dyDescent="0.3">
      <c r="A927">
        <v>13277</v>
      </c>
      <c r="B927">
        <v>15</v>
      </c>
      <c r="C927">
        <v>7</v>
      </c>
      <c r="D927">
        <v>523.29999999999984</v>
      </c>
      <c r="E927" cm="1">
        <f t="array" ref="E927">_xlfn.IFS(B927&lt;=PERCENTILE($B$3:$B$5882,0.2),5,B927&lt;=PERCENTILE($B$3:$B$5882,0.4),4,B927&lt;=PERCENTILE($B$3:$B$5882,0.6),3,B927&lt;=PERCENTILE($B$3:$B$5882,0.8),2,TRUE,1)</f>
        <v>5</v>
      </c>
      <c r="F927" cm="1">
        <f t="array" ref="F927">_xlfn.IFS(C927&lt;=PERCENTILE($C$3:$C$5882,0.2),1,C927&lt;=PERCENTILE($C$3:$C$5882,0.4),2,C927&lt;=PERCENTILE($C$3:$C$5882,0.6),3,C927&lt;=PERCENTILE($C$3:$C$5882,0.8),4,TRUE,5)</f>
        <v>4</v>
      </c>
      <c r="G927" cm="1">
        <f t="array" ref="G927">_xlfn.IFS(D927&lt;=PERCENTILE($D$3:$D$5882,0.2),1,D927&lt;=PERCENTILE($D$3:$D$5882,0.4),2,D927&lt;=PERCENTILE($D$3:$D$5882,0.6),3,D927&lt;=PERCENTILE($D$3:$D$5882,0.8),4,TRUE,5)</f>
        <v>2</v>
      </c>
      <c r="H927" s="3" t="str" cm="1">
        <f t="array" ref="H927">_xlfn.IFS(AND(E927&gt;=4,F927&gt;=4,G927&gt;=4),"Champions",AND(E927&gt;=3,F927&gt;=3,G927&gt;=3),"Loyal Customers",AND(E927&lt;=2,F927&gt;=3),"At Risk",AND(E927&lt;=2,F927&lt;=2,G927&lt;=2),"Lost",AND(E927&gt;=4,F927&lt;=2),"New/Promising",TRUE,"Needs Attention")</f>
        <v>Needs Attention</v>
      </c>
      <c r="I927" s="3" t="str">
        <f t="shared" si="18"/>
        <v>Active</v>
      </c>
      <c r="J927" s="3" t="str">
        <f>_xlfn.XLOOKUP(A927,'Country_Lookup'!$D:$D,'Country_Lookup'!$E:$E)</f>
        <v>United Kingdom</v>
      </c>
    </row>
    <row r="928" spans="1:10" x14ac:dyDescent="0.3">
      <c r="A928">
        <v>13278</v>
      </c>
      <c r="B928">
        <v>40</v>
      </c>
      <c r="C928">
        <v>4</v>
      </c>
      <c r="D928">
        <v>1435.8500000000029</v>
      </c>
      <c r="E928" cm="1">
        <f t="array" ref="E928">_xlfn.IFS(B928&lt;=PERCENTILE($B$3:$B$5882,0.2),5,B928&lt;=PERCENTILE($B$3:$B$5882,0.4),4,B928&lt;=PERCENTILE($B$3:$B$5882,0.6),3,B928&lt;=PERCENTILE($B$3:$B$5882,0.8),2,TRUE,1)</f>
        <v>4</v>
      </c>
      <c r="F928" cm="1">
        <f t="array" ref="F928">_xlfn.IFS(C928&lt;=PERCENTILE($C$3:$C$5882,0.2),1,C928&lt;=PERCENTILE($C$3:$C$5882,0.4),2,C928&lt;=PERCENTILE($C$3:$C$5882,0.6),3,C928&lt;=PERCENTILE($C$3:$C$5882,0.8),4,TRUE,5)</f>
        <v>3</v>
      </c>
      <c r="G928" cm="1">
        <f t="array" ref="G928">_xlfn.IFS(D928&lt;=PERCENTILE($D$3:$D$5882,0.2),1,D928&lt;=PERCENTILE($D$3:$D$5882,0.4),2,D928&lt;=PERCENTILE($D$3:$D$5882,0.6),3,D928&lt;=PERCENTILE($D$3:$D$5882,0.8),4,TRUE,5)</f>
        <v>4</v>
      </c>
      <c r="H928" s="3" t="str" cm="1">
        <f t="array" ref="H928">_xlfn.IFS(AND(E928&gt;=4,F928&gt;=4,G928&gt;=4),"Champions",AND(E928&gt;=3,F928&gt;=3,G928&gt;=3),"Loyal Customers",AND(E928&lt;=2,F928&gt;=3),"At Risk",AND(E928&lt;=2,F928&lt;=2,G928&lt;=2),"Lost",AND(E928&gt;=4,F928&lt;=2),"New/Promising",TRUE,"Needs Attention")</f>
        <v>Loyal Customers</v>
      </c>
      <c r="I928" s="3" t="str">
        <f t="shared" si="18"/>
        <v>Active</v>
      </c>
      <c r="J928" s="3" t="str">
        <f>_xlfn.XLOOKUP(A928,'Country_Lookup'!$D:$D,'Country_Lookup'!$E:$E)</f>
        <v>United Kingdom</v>
      </c>
    </row>
    <row r="929" spans="1:10" x14ac:dyDescent="0.3">
      <c r="A929">
        <v>13279</v>
      </c>
      <c r="B929">
        <v>78</v>
      </c>
      <c r="C929">
        <v>1</v>
      </c>
      <c r="D929">
        <v>137.75</v>
      </c>
      <c r="E929" cm="1">
        <f t="array" ref="E929">_xlfn.IFS(B929&lt;=PERCENTILE($B$3:$B$5882,0.2),5,B929&lt;=PERCENTILE($B$3:$B$5882,0.4),4,B929&lt;=PERCENTILE($B$3:$B$5882,0.6),3,B929&lt;=PERCENTILE($B$3:$B$5882,0.8),2,TRUE,1)</f>
        <v>3</v>
      </c>
      <c r="F929" cm="1">
        <f t="array" ref="F929">_xlfn.IFS(C929&lt;=PERCENTILE($C$3:$C$5882,0.2),1,C929&lt;=PERCENTILE($C$3:$C$5882,0.4),2,C929&lt;=PERCENTILE($C$3:$C$5882,0.6),3,C929&lt;=PERCENTILE($C$3:$C$5882,0.8),4,TRUE,5)</f>
        <v>1</v>
      </c>
      <c r="G929" cm="1">
        <f t="array" ref="G929">_xlfn.IFS(D929&lt;=PERCENTILE($D$3:$D$5882,0.2),1,D929&lt;=PERCENTILE($D$3:$D$5882,0.4),2,D929&lt;=PERCENTILE($D$3:$D$5882,0.6),3,D929&lt;=PERCENTILE($D$3:$D$5882,0.8),4,TRUE,5)</f>
        <v>1</v>
      </c>
      <c r="H929" s="3" t="str" cm="1">
        <f t="array" ref="H929">_xlfn.IFS(AND(E929&gt;=4,F929&gt;=4,G929&gt;=4),"Champions",AND(E929&gt;=3,F929&gt;=3,G929&gt;=3),"Loyal Customers",AND(E929&lt;=2,F929&gt;=3),"At Risk",AND(E929&lt;=2,F929&lt;=2,G929&lt;=2),"Lost",AND(E929&gt;=4,F929&lt;=2),"New/Promising",TRUE,"Needs Attention")</f>
        <v>Needs Attention</v>
      </c>
      <c r="I929" s="3" t="str">
        <f t="shared" si="18"/>
        <v>Active</v>
      </c>
      <c r="J929" s="3" t="str">
        <f>_xlfn.XLOOKUP(A929,'Country_Lookup'!$D:$D,'Country_Lookup'!$E:$E)</f>
        <v>United Kingdom</v>
      </c>
    </row>
    <row r="930" spans="1:10" x14ac:dyDescent="0.3">
      <c r="A930">
        <v>13280</v>
      </c>
      <c r="B930">
        <v>122</v>
      </c>
      <c r="C930">
        <v>7</v>
      </c>
      <c r="D930">
        <v>2322.6300000000037</v>
      </c>
      <c r="E930" cm="1">
        <f t="array" ref="E930">_xlfn.IFS(B930&lt;=PERCENTILE($B$3:$B$5882,0.2),5,B930&lt;=PERCENTILE($B$3:$B$5882,0.4),4,B930&lt;=PERCENTILE($B$3:$B$5882,0.6),3,B930&lt;=PERCENTILE($B$3:$B$5882,0.8),2,TRUE,1)</f>
        <v>3</v>
      </c>
      <c r="F930" cm="1">
        <f t="array" ref="F930">_xlfn.IFS(C930&lt;=PERCENTILE($C$3:$C$5882,0.2),1,C930&lt;=PERCENTILE($C$3:$C$5882,0.4),2,C930&lt;=PERCENTILE($C$3:$C$5882,0.6),3,C930&lt;=PERCENTILE($C$3:$C$5882,0.8),4,TRUE,5)</f>
        <v>4</v>
      </c>
      <c r="G930" cm="1">
        <f t="array" ref="G930">_xlfn.IFS(D930&lt;=PERCENTILE($D$3:$D$5882,0.2),1,D930&lt;=PERCENTILE($D$3:$D$5882,0.4),2,D930&lt;=PERCENTILE($D$3:$D$5882,0.6),3,D930&lt;=PERCENTILE($D$3:$D$5882,0.8),4,TRUE,5)</f>
        <v>4</v>
      </c>
      <c r="H930" s="3" t="str" cm="1">
        <f t="array" ref="H930">_xlfn.IFS(AND(E930&gt;=4,F930&gt;=4,G930&gt;=4),"Champions",AND(E930&gt;=3,F930&gt;=3,G930&gt;=3),"Loyal Customers",AND(E930&lt;=2,F930&gt;=3),"At Risk",AND(E930&lt;=2,F930&lt;=2,G930&lt;=2),"Lost",AND(E930&gt;=4,F930&lt;=2),"New/Promising",TRUE,"Needs Attention")</f>
        <v>Loyal Customers</v>
      </c>
      <c r="I930" s="3" t="str">
        <f t="shared" si="18"/>
        <v>Churned</v>
      </c>
      <c r="J930" s="3" t="str">
        <f>_xlfn.XLOOKUP(A930,'Country_Lookup'!$D:$D,'Country_Lookup'!$E:$E)</f>
        <v>United Kingdom</v>
      </c>
    </row>
    <row r="931" spans="1:10" x14ac:dyDescent="0.3">
      <c r="A931">
        <v>13281</v>
      </c>
      <c r="B931">
        <v>439</v>
      </c>
      <c r="C931">
        <v>1</v>
      </c>
      <c r="D931">
        <v>350.85000000000031</v>
      </c>
      <c r="E931" cm="1">
        <f t="array" ref="E931">_xlfn.IFS(B931&lt;=PERCENTILE($B$3:$B$5882,0.2),5,B931&lt;=PERCENTILE($B$3:$B$5882,0.4),4,B931&lt;=PERCENTILE($B$3:$B$5882,0.6),3,B931&lt;=PERCENTILE($B$3:$B$5882,0.8),2,TRUE,1)</f>
        <v>1</v>
      </c>
      <c r="F931" cm="1">
        <f t="array" ref="F931">_xlfn.IFS(C931&lt;=PERCENTILE($C$3:$C$5882,0.2),1,C931&lt;=PERCENTILE($C$3:$C$5882,0.4),2,C931&lt;=PERCENTILE($C$3:$C$5882,0.6),3,C931&lt;=PERCENTILE($C$3:$C$5882,0.8),4,TRUE,5)</f>
        <v>1</v>
      </c>
      <c r="G931" cm="1">
        <f t="array" ref="G931">_xlfn.IFS(D931&lt;=PERCENTILE($D$3:$D$5882,0.2),1,D931&lt;=PERCENTILE($D$3:$D$5882,0.4),2,D931&lt;=PERCENTILE($D$3:$D$5882,0.6),3,D931&lt;=PERCENTILE($D$3:$D$5882,0.8),4,TRUE,5)</f>
        <v>2</v>
      </c>
      <c r="H931" s="3" t="str" cm="1">
        <f t="array" ref="H931">_xlfn.IFS(AND(E931&gt;=4,F931&gt;=4,G931&gt;=4),"Champions",AND(E931&gt;=3,F931&gt;=3,G931&gt;=3),"Loyal Customers",AND(E931&lt;=2,F931&gt;=3),"At Risk",AND(E931&lt;=2,F931&lt;=2,G931&lt;=2),"Lost",AND(E931&gt;=4,F931&lt;=2),"New/Promising",TRUE,"Needs Attention")</f>
        <v>Lost</v>
      </c>
      <c r="I931" s="3" t="str">
        <f t="shared" si="18"/>
        <v>Churned</v>
      </c>
      <c r="J931" s="3" t="str">
        <f>_xlfn.XLOOKUP(A931,'Country_Lookup'!$D:$D,'Country_Lookup'!$E:$E)</f>
        <v>United Kingdom</v>
      </c>
    </row>
    <row r="932" spans="1:10" x14ac:dyDescent="0.3">
      <c r="A932">
        <v>13282</v>
      </c>
      <c r="B932">
        <v>18</v>
      </c>
      <c r="C932">
        <v>4</v>
      </c>
      <c r="D932">
        <v>1313.1900000000005</v>
      </c>
      <c r="E932" cm="1">
        <f t="array" ref="E932">_xlfn.IFS(B932&lt;=PERCENTILE($B$3:$B$5882,0.2),5,B932&lt;=PERCENTILE($B$3:$B$5882,0.4),4,B932&lt;=PERCENTILE($B$3:$B$5882,0.6),3,B932&lt;=PERCENTILE($B$3:$B$5882,0.8),2,TRUE,1)</f>
        <v>5</v>
      </c>
      <c r="F932" cm="1">
        <f t="array" ref="F932">_xlfn.IFS(C932&lt;=PERCENTILE($C$3:$C$5882,0.2),1,C932&lt;=PERCENTILE($C$3:$C$5882,0.4),2,C932&lt;=PERCENTILE($C$3:$C$5882,0.6),3,C932&lt;=PERCENTILE($C$3:$C$5882,0.8),4,TRUE,5)</f>
        <v>3</v>
      </c>
      <c r="G932" cm="1">
        <f t="array" ref="G932">_xlfn.IFS(D932&lt;=PERCENTILE($D$3:$D$5882,0.2),1,D932&lt;=PERCENTILE($D$3:$D$5882,0.4),2,D932&lt;=PERCENTILE($D$3:$D$5882,0.6),3,D932&lt;=PERCENTILE($D$3:$D$5882,0.8),4,TRUE,5)</f>
        <v>4</v>
      </c>
      <c r="H932" s="3" t="str" cm="1">
        <f t="array" ref="H932">_xlfn.IFS(AND(E932&gt;=4,F932&gt;=4,G932&gt;=4),"Champions",AND(E932&gt;=3,F932&gt;=3,G932&gt;=3),"Loyal Customers",AND(E932&lt;=2,F932&gt;=3),"At Risk",AND(E932&lt;=2,F932&lt;=2,G932&lt;=2),"Lost",AND(E932&gt;=4,F932&lt;=2),"New/Promising",TRUE,"Needs Attention")</f>
        <v>Loyal Customers</v>
      </c>
      <c r="I932" s="3" t="str">
        <f t="shared" si="18"/>
        <v>Active</v>
      </c>
      <c r="J932" s="3" t="str">
        <f>_xlfn.XLOOKUP(A932,'Country_Lookup'!$D:$D,'Country_Lookup'!$E:$E)</f>
        <v>United Kingdom</v>
      </c>
    </row>
    <row r="933" spans="1:10" x14ac:dyDescent="0.3">
      <c r="A933">
        <v>13283</v>
      </c>
      <c r="B933">
        <v>59</v>
      </c>
      <c r="C933">
        <v>4</v>
      </c>
      <c r="D933">
        <v>373.3599999999999</v>
      </c>
      <c r="E933" cm="1">
        <f t="array" ref="E933">_xlfn.IFS(B933&lt;=PERCENTILE($B$3:$B$5882,0.2),5,B933&lt;=PERCENTILE($B$3:$B$5882,0.4),4,B933&lt;=PERCENTILE($B$3:$B$5882,0.6),3,B933&lt;=PERCENTILE($B$3:$B$5882,0.8),2,TRUE,1)</f>
        <v>3</v>
      </c>
      <c r="F933" cm="1">
        <f t="array" ref="F933">_xlfn.IFS(C933&lt;=PERCENTILE($C$3:$C$5882,0.2),1,C933&lt;=PERCENTILE($C$3:$C$5882,0.4),2,C933&lt;=PERCENTILE($C$3:$C$5882,0.6),3,C933&lt;=PERCENTILE($C$3:$C$5882,0.8),4,TRUE,5)</f>
        <v>3</v>
      </c>
      <c r="G933" cm="1">
        <f t="array" ref="G933">_xlfn.IFS(D933&lt;=PERCENTILE($D$3:$D$5882,0.2),1,D933&lt;=PERCENTILE($D$3:$D$5882,0.4),2,D933&lt;=PERCENTILE($D$3:$D$5882,0.6),3,D933&lt;=PERCENTILE($D$3:$D$5882,0.8),4,TRUE,5)</f>
        <v>2</v>
      </c>
      <c r="H933" s="3" t="str" cm="1">
        <f t="array" ref="H933">_xlfn.IFS(AND(E933&gt;=4,F933&gt;=4,G933&gt;=4),"Champions",AND(E933&gt;=3,F933&gt;=3,G933&gt;=3),"Loyal Customers",AND(E933&lt;=2,F933&gt;=3),"At Risk",AND(E933&lt;=2,F933&lt;=2,G933&lt;=2),"Lost",AND(E933&gt;=4,F933&lt;=2),"New/Promising",TRUE,"Needs Attention")</f>
        <v>Needs Attention</v>
      </c>
      <c r="I933" s="3" t="str">
        <f t="shared" si="18"/>
        <v>Active</v>
      </c>
      <c r="J933" s="3" t="str">
        <f>_xlfn.XLOOKUP(A933,'Country_Lookup'!$D:$D,'Country_Lookup'!$E:$E)</f>
        <v>United Kingdom</v>
      </c>
    </row>
    <row r="934" spans="1:10" x14ac:dyDescent="0.3">
      <c r="A934">
        <v>13284</v>
      </c>
      <c r="B934">
        <v>330</v>
      </c>
      <c r="C934">
        <v>1</v>
      </c>
      <c r="D934">
        <v>201.19000000000003</v>
      </c>
      <c r="E934" cm="1">
        <f t="array" ref="E934">_xlfn.IFS(B934&lt;=PERCENTILE($B$3:$B$5882,0.2),5,B934&lt;=PERCENTILE($B$3:$B$5882,0.4),4,B934&lt;=PERCENTILE($B$3:$B$5882,0.6),3,B934&lt;=PERCENTILE($B$3:$B$5882,0.8),2,TRUE,1)</f>
        <v>2</v>
      </c>
      <c r="F934" cm="1">
        <f t="array" ref="F934">_xlfn.IFS(C934&lt;=PERCENTILE($C$3:$C$5882,0.2),1,C934&lt;=PERCENTILE($C$3:$C$5882,0.4),2,C934&lt;=PERCENTILE($C$3:$C$5882,0.6),3,C934&lt;=PERCENTILE($C$3:$C$5882,0.8),4,TRUE,5)</f>
        <v>1</v>
      </c>
      <c r="G934" cm="1">
        <f t="array" ref="G934">_xlfn.IFS(D934&lt;=PERCENTILE($D$3:$D$5882,0.2),1,D934&lt;=PERCENTILE($D$3:$D$5882,0.4),2,D934&lt;=PERCENTILE($D$3:$D$5882,0.6),3,D934&lt;=PERCENTILE($D$3:$D$5882,0.8),4,TRUE,5)</f>
        <v>1</v>
      </c>
      <c r="H934" s="3" t="str" cm="1">
        <f t="array" ref="H934">_xlfn.IFS(AND(E934&gt;=4,F934&gt;=4,G934&gt;=4),"Champions",AND(E934&gt;=3,F934&gt;=3,G934&gt;=3),"Loyal Customers",AND(E934&lt;=2,F934&gt;=3),"At Risk",AND(E934&lt;=2,F934&lt;=2,G934&lt;=2),"Lost",AND(E934&gt;=4,F934&lt;=2),"New/Promising",TRUE,"Needs Attention")</f>
        <v>Lost</v>
      </c>
      <c r="I934" s="3" t="str">
        <f t="shared" si="18"/>
        <v>Churned</v>
      </c>
      <c r="J934" s="3" t="str">
        <f>_xlfn.XLOOKUP(A934,'Country_Lookup'!$D:$D,'Country_Lookup'!$E:$E)</f>
        <v>United Kingdom</v>
      </c>
    </row>
    <row r="935" spans="1:10" x14ac:dyDescent="0.3">
      <c r="A935">
        <v>13285</v>
      </c>
      <c r="B935">
        <v>23</v>
      </c>
      <c r="C935">
        <v>6</v>
      </c>
      <c r="D935">
        <v>3364.589999999997</v>
      </c>
      <c r="E935" cm="1">
        <f t="array" ref="E935">_xlfn.IFS(B935&lt;=PERCENTILE($B$3:$B$5882,0.2),5,B935&lt;=PERCENTILE($B$3:$B$5882,0.4),4,B935&lt;=PERCENTILE($B$3:$B$5882,0.6),3,B935&lt;=PERCENTILE($B$3:$B$5882,0.8),2,TRUE,1)</f>
        <v>4</v>
      </c>
      <c r="F935" cm="1">
        <f t="array" ref="F935">_xlfn.IFS(C935&lt;=PERCENTILE($C$3:$C$5882,0.2),1,C935&lt;=PERCENTILE($C$3:$C$5882,0.4),2,C935&lt;=PERCENTILE($C$3:$C$5882,0.6),3,C935&lt;=PERCENTILE($C$3:$C$5882,0.8),4,TRUE,5)</f>
        <v>4</v>
      </c>
      <c r="G935" cm="1">
        <f t="array" ref="G935">_xlfn.IFS(D935&lt;=PERCENTILE($D$3:$D$5882,0.2),1,D935&lt;=PERCENTILE($D$3:$D$5882,0.4),2,D935&lt;=PERCENTILE($D$3:$D$5882,0.6),3,D935&lt;=PERCENTILE($D$3:$D$5882,0.8),4,TRUE,5)</f>
        <v>5</v>
      </c>
      <c r="H935" s="3" t="str" cm="1">
        <f t="array" ref="H935">_xlfn.IFS(AND(E935&gt;=4,F935&gt;=4,G935&gt;=4),"Champions",AND(E935&gt;=3,F935&gt;=3,G935&gt;=3),"Loyal Customers",AND(E935&lt;=2,F935&gt;=3),"At Risk",AND(E935&lt;=2,F935&lt;=2,G935&lt;=2),"Lost",AND(E935&gt;=4,F935&lt;=2),"New/Promising",TRUE,"Needs Attention")</f>
        <v>Champions</v>
      </c>
      <c r="I935" s="3" t="str">
        <f t="shared" si="18"/>
        <v>Active</v>
      </c>
      <c r="J935" s="3" t="str">
        <f>_xlfn.XLOOKUP(A935,'Country_Lookup'!$D:$D,'Country_Lookup'!$E:$E)</f>
        <v>United Kingdom</v>
      </c>
    </row>
    <row r="936" spans="1:10" x14ac:dyDescent="0.3">
      <c r="A936">
        <v>13286</v>
      </c>
      <c r="B936">
        <v>600</v>
      </c>
      <c r="C936">
        <v>1</v>
      </c>
      <c r="D936">
        <v>734.9100000000002</v>
      </c>
      <c r="E936" cm="1">
        <f t="array" ref="E936">_xlfn.IFS(B936&lt;=PERCENTILE($B$3:$B$5882,0.2),5,B936&lt;=PERCENTILE($B$3:$B$5882,0.4),4,B936&lt;=PERCENTILE($B$3:$B$5882,0.6),3,B936&lt;=PERCENTILE($B$3:$B$5882,0.8),2,TRUE,1)</f>
        <v>1</v>
      </c>
      <c r="F936" cm="1">
        <f t="array" ref="F936">_xlfn.IFS(C936&lt;=PERCENTILE($C$3:$C$5882,0.2),1,C936&lt;=PERCENTILE($C$3:$C$5882,0.4),2,C936&lt;=PERCENTILE($C$3:$C$5882,0.6),3,C936&lt;=PERCENTILE($C$3:$C$5882,0.8),4,TRUE,5)</f>
        <v>1</v>
      </c>
      <c r="G936" cm="1">
        <f t="array" ref="G936">_xlfn.IFS(D936&lt;=PERCENTILE($D$3:$D$5882,0.2),1,D936&lt;=PERCENTILE($D$3:$D$5882,0.4),2,D936&lt;=PERCENTILE($D$3:$D$5882,0.6),3,D936&lt;=PERCENTILE($D$3:$D$5882,0.8),4,TRUE,5)</f>
        <v>3</v>
      </c>
      <c r="H936" s="3" t="str" cm="1">
        <f t="array" ref="H936">_xlfn.IFS(AND(E936&gt;=4,F936&gt;=4,G936&gt;=4),"Champions",AND(E936&gt;=3,F936&gt;=3,G936&gt;=3),"Loyal Customers",AND(E936&lt;=2,F936&gt;=3),"At Risk",AND(E936&lt;=2,F936&lt;=2,G936&lt;=2),"Lost",AND(E936&gt;=4,F936&lt;=2),"New/Promising",TRUE,"Needs Attention")</f>
        <v>Needs Attention</v>
      </c>
      <c r="I936" s="3" t="str">
        <f t="shared" si="18"/>
        <v>Churned</v>
      </c>
      <c r="J936" s="3" t="str">
        <f>_xlfn.XLOOKUP(A936,'Country_Lookup'!$D:$D,'Country_Lookup'!$E:$E)</f>
        <v>United Kingdom</v>
      </c>
    </row>
    <row r="937" spans="1:10" x14ac:dyDescent="0.3">
      <c r="A937">
        <v>13287</v>
      </c>
      <c r="B937">
        <v>603</v>
      </c>
      <c r="C937">
        <v>3</v>
      </c>
      <c r="D937">
        <v>781.58999999999924</v>
      </c>
      <c r="E937" cm="1">
        <f t="array" ref="E937">_xlfn.IFS(B937&lt;=PERCENTILE($B$3:$B$5882,0.2),5,B937&lt;=PERCENTILE($B$3:$B$5882,0.4),4,B937&lt;=PERCENTILE($B$3:$B$5882,0.6),3,B937&lt;=PERCENTILE($B$3:$B$5882,0.8),2,TRUE,1)</f>
        <v>1</v>
      </c>
      <c r="F937" cm="1">
        <f t="array" ref="F937">_xlfn.IFS(C937&lt;=PERCENTILE($C$3:$C$5882,0.2),1,C937&lt;=PERCENTILE($C$3:$C$5882,0.4),2,C937&lt;=PERCENTILE($C$3:$C$5882,0.6),3,C937&lt;=PERCENTILE($C$3:$C$5882,0.8),4,TRUE,5)</f>
        <v>3</v>
      </c>
      <c r="G937" cm="1">
        <f t="array" ref="G937">_xlfn.IFS(D937&lt;=PERCENTILE($D$3:$D$5882,0.2),1,D937&lt;=PERCENTILE($D$3:$D$5882,0.4),2,D937&lt;=PERCENTILE($D$3:$D$5882,0.6),3,D937&lt;=PERCENTILE($D$3:$D$5882,0.8),4,TRUE,5)</f>
        <v>3</v>
      </c>
      <c r="H937" s="3" t="str" cm="1">
        <f t="array" ref="H937">_xlfn.IFS(AND(E937&gt;=4,F937&gt;=4,G937&gt;=4),"Champions",AND(E937&gt;=3,F937&gt;=3,G937&gt;=3),"Loyal Customers",AND(E937&lt;=2,F937&gt;=3),"At Risk",AND(E937&lt;=2,F937&lt;=2,G937&lt;=2),"Lost",AND(E937&gt;=4,F937&lt;=2),"New/Promising",TRUE,"Needs Attention")</f>
        <v>At Risk</v>
      </c>
      <c r="I937" s="3" t="str">
        <f t="shared" si="18"/>
        <v>Churned</v>
      </c>
      <c r="J937" s="3" t="str">
        <f>_xlfn.XLOOKUP(A937,'Country_Lookup'!$D:$D,'Country_Lookup'!$E:$E)</f>
        <v>United Kingdom</v>
      </c>
    </row>
    <row r="938" spans="1:10" x14ac:dyDescent="0.3">
      <c r="A938">
        <v>13288</v>
      </c>
      <c r="B938">
        <v>443</v>
      </c>
      <c r="C938">
        <v>5</v>
      </c>
      <c r="D938">
        <v>927.61</v>
      </c>
      <c r="E938" cm="1">
        <f t="array" ref="E938">_xlfn.IFS(B938&lt;=PERCENTILE($B$3:$B$5882,0.2),5,B938&lt;=PERCENTILE($B$3:$B$5882,0.4),4,B938&lt;=PERCENTILE($B$3:$B$5882,0.6),3,B938&lt;=PERCENTILE($B$3:$B$5882,0.8),2,TRUE,1)</f>
        <v>1</v>
      </c>
      <c r="F938" cm="1">
        <f t="array" ref="F938">_xlfn.IFS(C938&lt;=PERCENTILE($C$3:$C$5882,0.2),1,C938&lt;=PERCENTILE($C$3:$C$5882,0.4),2,C938&lt;=PERCENTILE($C$3:$C$5882,0.6),3,C938&lt;=PERCENTILE($C$3:$C$5882,0.8),4,TRUE,5)</f>
        <v>4</v>
      </c>
      <c r="G938" cm="1">
        <f t="array" ref="G938">_xlfn.IFS(D938&lt;=PERCENTILE($D$3:$D$5882,0.2),1,D938&lt;=PERCENTILE($D$3:$D$5882,0.4),2,D938&lt;=PERCENTILE($D$3:$D$5882,0.6),3,D938&lt;=PERCENTILE($D$3:$D$5882,0.8),4,TRUE,5)</f>
        <v>3</v>
      </c>
      <c r="H938" s="3" t="str" cm="1">
        <f t="array" ref="H938">_xlfn.IFS(AND(E938&gt;=4,F938&gt;=4,G938&gt;=4),"Champions",AND(E938&gt;=3,F938&gt;=3,G938&gt;=3),"Loyal Customers",AND(E938&lt;=2,F938&gt;=3),"At Risk",AND(E938&lt;=2,F938&lt;=2,G938&lt;=2),"Lost",AND(E938&gt;=4,F938&lt;=2),"New/Promising",TRUE,"Needs Attention")</f>
        <v>At Risk</v>
      </c>
      <c r="I938" s="3" t="str">
        <f t="shared" si="18"/>
        <v>Churned</v>
      </c>
      <c r="J938" s="3" t="str">
        <f>_xlfn.XLOOKUP(A938,'Country_Lookup'!$D:$D,'Country_Lookup'!$E:$E)</f>
        <v>United Kingdom</v>
      </c>
    </row>
    <row r="939" spans="1:10" x14ac:dyDescent="0.3">
      <c r="A939">
        <v>13289</v>
      </c>
      <c r="B939">
        <v>723</v>
      </c>
      <c r="C939">
        <v>1</v>
      </c>
      <c r="D939">
        <v>307.94999999999993</v>
      </c>
      <c r="E939" cm="1">
        <f t="array" ref="E939">_xlfn.IFS(B939&lt;=PERCENTILE($B$3:$B$5882,0.2),5,B939&lt;=PERCENTILE($B$3:$B$5882,0.4),4,B939&lt;=PERCENTILE($B$3:$B$5882,0.6),3,B939&lt;=PERCENTILE($B$3:$B$5882,0.8),2,TRUE,1)</f>
        <v>1</v>
      </c>
      <c r="F939" cm="1">
        <f t="array" ref="F939">_xlfn.IFS(C939&lt;=PERCENTILE($C$3:$C$5882,0.2),1,C939&lt;=PERCENTILE($C$3:$C$5882,0.4),2,C939&lt;=PERCENTILE($C$3:$C$5882,0.6),3,C939&lt;=PERCENTILE($C$3:$C$5882,0.8),4,TRUE,5)</f>
        <v>1</v>
      </c>
      <c r="G939" cm="1">
        <f t="array" ref="G939">_xlfn.IFS(D939&lt;=PERCENTILE($D$3:$D$5882,0.2),1,D939&lt;=PERCENTILE($D$3:$D$5882,0.4),2,D939&lt;=PERCENTILE($D$3:$D$5882,0.6),3,D939&lt;=PERCENTILE($D$3:$D$5882,0.8),4,TRUE,5)</f>
        <v>2</v>
      </c>
      <c r="H939" s="3" t="str" cm="1">
        <f t="array" ref="H939">_xlfn.IFS(AND(E939&gt;=4,F939&gt;=4,G939&gt;=4),"Champions",AND(E939&gt;=3,F939&gt;=3,G939&gt;=3),"Loyal Customers",AND(E939&lt;=2,F939&gt;=3),"At Risk",AND(E939&lt;=2,F939&lt;=2,G939&lt;=2),"Lost",AND(E939&gt;=4,F939&lt;=2),"New/Promising",TRUE,"Needs Attention")</f>
        <v>Lost</v>
      </c>
      <c r="I939" s="3" t="str">
        <f t="shared" si="18"/>
        <v>Churned</v>
      </c>
      <c r="J939" s="3" t="str">
        <f>_xlfn.XLOOKUP(A939,'Country_Lookup'!$D:$D,'Country_Lookup'!$E:$E)</f>
        <v>United Kingdom</v>
      </c>
    </row>
    <row r="940" spans="1:10" x14ac:dyDescent="0.3">
      <c r="A940">
        <v>13290</v>
      </c>
      <c r="B940">
        <v>438</v>
      </c>
      <c r="C940">
        <v>1</v>
      </c>
      <c r="D940">
        <v>208.63</v>
      </c>
      <c r="E940" cm="1">
        <f t="array" ref="E940">_xlfn.IFS(B940&lt;=PERCENTILE($B$3:$B$5882,0.2),5,B940&lt;=PERCENTILE($B$3:$B$5882,0.4),4,B940&lt;=PERCENTILE($B$3:$B$5882,0.6),3,B940&lt;=PERCENTILE($B$3:$B$5882,0.8),2,TRUE,1)</f>
        <v>1</v>
      </c>
      <c r="F940" cm="1">
        <f t="array" ref="F940">_xlfn.IFS(C940&lt;=PERCENTILE($C$3:$C$5882,0.2),1,C940&lt;=PERCENTILE($C$3:$C$5882,0.4),2,C940&lt;=PERCENTILE($C$3:$C$5882,0.6),3,C940&lt;=PERCENTILE($C$3:$C$5882,0.8),4,TRUE,5)</f>
        <v>1</v>
      </c>
      <c r="G940" cm="1">
        <f t="array" ref="G940">_xlfn.IFS(D940&lt;=PERCENTILE($D$3:$D$5882,0.2),1,D940&lt;=PERCENTILE($D$3:$D$5882,0.4),2,D940&lt;=PERCENTILE($D$3:$D$5882,0.6),3,D940&lt;=PERCENTILE($D$3:$D$5882,0.8),4,TRUE,5)</f>
        <v>1</v>
      </c>
      <c r="H940" s="3" t="str" cm="1">
        <f t="array" ref="H940">_xlfn.IFS(AND(E940&gt;=4,F940&gt;=4,G940&gt;=4),"Champions",AND(E940&gt;=3,F940&gt;=3,G940&gt;=3),"Loyal Customers",AND(E940&lt;=2,F940&gt;=3),"At Risk",AND(E940&lt;=2,F940&lt;=2,G940&lt;=2),"Lost",AND(E940&gt;=4,F940&lt;=2),"New/Promising",TRUE,"Needs Attention")</f>
        <v>Lost</v>
      </c>
      <c r="I940" s="3" t="str">
        <f t="shared" si="18"/>
        <v>Churned</v>
      </c>
      <c r="J940" s="3" t="str">
        <f>_xlfn.XLOOKUP(A940,'Country_Lookup'!$D:$D,'Country_Lookup'!$E:$E)</f>
        <v>United Kingdom</v>
      </c>
    </row>
    <row r="941" spans="1:10" x14ac:dyDescent="0.3">
      <c r="A941">
        <v>13291</v>
      </c>
      <c r="B941">
        <v>155</v>
      </c>
      <c r="C941">
        <v>11</v>
      </c>
      <c r="D941">
        <v>3320.8399999999929</v>
      </c>
      <c r="E941" cm="1">
        <f t="array" ref="E941">_xlfn.IFS(B941&lt;=PERCENTILE($B$3:$B$5882,0.2),5,B941&lt;=PERCENTILE($B$3:$B$5882,0.4),4,B941&lt;=PERCENTILE($B$3:$B$5882,0.6),3,B941&lt;=PERCENTILE($B$3:$B$5882,0.8),2,TRUE,1)</f>
        <v>3</v>
      </c>
      <c r="F941" cm="1">
        <f t="array" ref="F941">_xlfn.IFS(C941&lt;=PERCENTILE($C$3:$C$5882,0.2),1,C941&lt;=PERCENTILE($C$3:$C$5882,0.4),2,C941&lt;=PERCENTILE($C$3:$C$5882,0.6),3,C941&lt;=PERCENTILE($C$3:$C$5882,0.8),4,TRUE,5)</f>
        <v>5</v>
      </c>
      <c r="G941" cm="1">
        <f t="array" ref="G941">_xlfn.IFS(D941&lt;=PERCENTILE($D$3:$D$5882,0.2),1,D941&lt;=PERCENTILE($D$3:$D$5882,0.4),2,D941&lt;=PERCENTILE($D$3:$D$5882,0.6),3,D941&lt;=PERCENTILE($D$3:$D$5882,0.8),4,TRUE,5)</f>
        <v>5</v>
      </c>
      <c r="H941" s="3" t="str" cm="1">
        <f t="array" ref="H941">_xlfn.IFS(AND(E941&gt;=4,F941&gt;=4,G941&gt;=4),"Champions",AND(E941&gt;=3,F941&gt;=3,G941&gt;=3),"Loyal Customers",AND(E941&lt;=2,F941&gt;=3),"At Risk",AND(E941&lt;=2,F941&lt;=2,G941&lt;=2),"Lost",AND(E941&gt;=4,F941&lt;=2),"New/Promising",TRUE,"Needs Attention")</f>
        <v>Loyal Customers</v>
      </c>
      <c r="I941" s="3" t="str">
        <f t="shared" si="18"/>
        <v>Churned</v>
      </c>
      <c r="J941" s="3" t="str">
        <f>_xlfn.XLOOKUP(A941,'Country_Lookup'!$D:$D,'Country_Lookup'!$E:$E)</f>
        <v>United Kingdom</v>
      </c>
    </row>
    <row r="942" spans="1:10" x14ac:dyDescent="0.3">
      <c r="A942">
        <v>13292</v>
      </c>
      <c r="B942">
        <v>38</v>
      </c>
      <c r="C942">
        <v>5</v>
      </c>
      <c r="D942">
        <v>994.51000000000158</v>
      </c>
      <c r="E942" cm="1">
        <f t="array" ref="E942">_xlfn.IFS(B942&lt;=PERCENTILE($B$3:$B$5882,0.2),5,B942&lt;=PERCENTILE($B$3:$B$5882,0.4),4,B942&lt;=PERCENTILE($B$3:$B$5882,0.6),3,B942&lt;=PERCENTILE($B$3:$B$5882,0.8),2,TRUE,1)</f>
        <v>4</v>
      </c>
      <c r="F942" cm="1">
        <f t="array" ref="F942">_xlfn.IFS(C942&lt;=PERCENTILE($C$3:$C$5882,0.2),1,C942&lt;=PERCENTILE($C$3:$C$5882,0.4),2,C942&lt;=PERCENTILE($C$3:$C$5882,0.6),3,C942&lt;=PERCENTILE($C$3:$C$5882,0.8),4,TRUE,5)</f>
        <v>4</v>
      </c>
      <c r="G942" cm="1">
        <f t="array" ref="G942">_xlfn.IFS(D942&lt;=PERCENTILE($D$3:$D$5882,0.2),1,D942&lt;=PERCENTILE($D$3:$D$5882,0.4),2,D942&lt;=PERCENTILE($D$3:$D$5882,0.6),3,D942&lt;=PERCENTILE($D$3:$D$5882,0.8),4,TRUE,5)</f>
        <v>3</v>
      </c>
      <c r="H942" s="3" t="str" cm="1">
        <f t="array" ref="H942">_xlfn.IFS(AND(E942&gt;=4,F942&gt;=4,G942&gt;=4),"Champions",AND(E942&gt;=3,F942&gt;=3,G942&gt;=3),"Loyal Customers",AND(E942&lt;=2,F942&gt;=3),"At Risk",AND(E942&lt;=2,F942&lt;=2,G942&lt;=2),"Lost",AND(E942&gt;=4,F942&lt;=2),"New/Promising",TRUE,"Needs Attention")</f>
        <v>Loyal Customers</v>
      </c>
      <c r="I942" s="3" t="str">
        <f t="shared" si="18"/>
        <v>Active</v>
      </c>
      <c r="J942" s="3" t="str">
        <f>_xlfn.XLOOKUP(A942,'Country_Lookup'!$D:$D,'Country_Lookup'!$E:$E)</f>
        <v>United Kingdom</v>
      </c>
    </row>
    <row r="943" spans="1:10" x14ac:dyDescent="0.3">
      <c r="A943">
        <v>13293</v>
      </c>
      <c r="B943">
        <v>392</v>
      </c>
      <c r="C943">
        <v>6</v>
      </c>
      <c r="D943">
        <v>1192.9400000000012</v>
      </c>
      <c r="E943" cm="1">
        <f t="array" ref="E943">_xlfn.IFS(B943&lt;=PERCENTILE($B$3:$B$5882,0.2),5,B943&lt;=PERCENTILE($B$3:$B$5882,0.4),4,B943&lt;=PERCENTILE($B$3:$B$5882,0.6),3,B943&lt;=PERCENTILE($B$3:$B$5882,0.8),2,TRUE,1)</f>
        <v>2</v>
      </c>
      <c r="F943" cm="1">
        <f t="array" ref="F943">_xlfn.IFS(C943&lt;=PERCENTILE($C$3:$C$5882,0.2),1,C943&lt;=PERCENTILE($C$3:$C$5882,0.4),2,C943&lt;=PERCENTILE($C$3:$C$5882,0.6),3,C943&lt;=PERCENTILE($C$3:$C$5882,0.8),4,TRUE,5)</f>
        <v>4</v>
      </c>
      <c r="G943" cm="1">
        <f t="array" ref="G943">_xlfn.IFS(D943&lt;=PERCENTILE($D$3:$D$5882,0.2),1,D943&lt;=PERCENTILE($D$3:$D$5882,0.4),2,D943&lt;=PERCENTILE($D$3:$D$5882,0.6),3,D943&lt;=PERCENTILE($D$3:$D$5882,0.8),4,TRUE,5)</f>
        <v>3</v>
      </c>
      <c r="H943" s="3" t="str" cm="1">
        <f t="array" ref="H943">_xlfn.IFS(AND(E943&gt;=4,F943&gt;=4,G943&gt;=4),"Champions",AND(E943&gt;=3,F943&gt;=3,G943&gt;=3),"Loyal Customers",AND(E943&lt;=2,F943&gt;=3),"At Risk",AND(E943&lt;=2,F943&lt;=2,G943&lt;=2),"Lost",AND(E943&gt;=4,F943&lt;=2),"New/Promising",TRUE,"Needs Attention")</f>
        <v>At Risk</v>
      </c>
      <c r="I943" s="3" t="str">
        <f t="shared" si="18"/>
        <v>Churned</v>
      </c>
      <c r="J943" s="3" t="str">
        <f>_xlfn.XLOOKUP(A943,'Country_Lookup'!$D:$D,'Country_Lookup'!$E:$E)</f>
        <v>United Kingdom</v>
      </c>
    </row>
    <row r="944" spans="1:10" x14ac:dyDescent="0.3">
      <c r="A944">
        <v>13294</v>
      </c>
      <c r="B944">
        <v>189</v>
      </c>
      <c r="C944">
        <v>3</v>
      </c>
      <c r="D944">
        <v>1689.5299999999988</v>
      </c>
      <c r="E944" cm="1">
        <f t="array" ref="E944">_xlfn.IFS(B944&lt;=PERCENTILE($B$3:$B$5882,0.2),5,B944&lt;=PERCENTILE($B$3:$B$5882,0.4),4,B944&lt;=PERCENTILE($B$3:$B$5882,0.6),3,B944&lt;=PERCENTILE($B$3:$B$5882,0.8),2,TRUE,1)</f>
        <v>3</v>
      </c>
      <c r="F944" cm="1">
        <f t="array" ref="F944">_xlfn.IFS(C944&lt;=PERCENTILE($C$3:$C$5882,0.2),1,C944&lt;=PERCENTILE($C$3:$C$5882,0.4),2,C944&lt;=PERCENTILE($C$3:$C$5882,0.6),3,C944&lt;=PERCENTILE($C$3:$C$5882,0.8),4,TRUE,5)</f>
        <v>3</v>
      </c>
      <c r="G944" cm="1">
        <f t="array" ref="G944">_xlfn.IFS(D944&lt;=PERCENTILE($D$3:$D$5882,0.2),1,D944&lt;=PERCENTILE($D$3:$D$5882,0.4),2,D944&lt;=PERCENTILE($D$3:$D$5882,0.6),3,D944&lt;=PERCENTILE($D$3:$D$5882,0.8),4,TRUE,5)</f>
        <v>4</v>
      </c>
      <c r="H944" s="3" t="str" cm="1">
        <f t="array" ref="H944">_xlfn.IFS(AND(E944&gt;=4,F944&gt;=4,G944&gt;=4),"Champions",AND(E944&gt;=3,F944&gt;=3,G944&gt;=3),"Loyal Customers",AND(E944&lt;=2,F944&gt;=3),"At Risk",AND(E944&lt;=2,F944&lt;=2,G944&lt;=2),"Lost",AND(E944&gt;=4,F944&lt;=2),"New/Promising",TRUE,"Needs Attention")</f>
        <v>Loyal Customers</v>
      </c>
      <c r="I944" s="3" t="str">
        <f t="shared" si="18"/>
        <v>Churned</v>
      </c>
      <c r="J944" s="3" t="str">
        <f>_xlfn.XLOOKUP(A944,'Country_Lookup'!$D:$D,'Country_Lookup'!$E:$E)</f>
        <v>United Kingdom</v>
      </c>
    </row>
    <row r="945" spans="1:10" x14ac:dyDescent="0.3">
      <c r="A945">
        <v>13295</v>
      </c>
      <c r="B945">
        <v>359</v>
      </c>
      <c r="C945">
        <v>4</v>
      </c>
      <c r="D945">
        <v>1101.9700000000009</v>
      </c>
      <c r="E945" cm="1">
        <f t="array" ref="E945">_xlfn.IFS(B945&lt;=PERCENTILE($B$3:$B$5882,0.2),5,B945&lt;=PERCENTILE($B$3:$B$5882,0.4),4,B945&lt;=PERCENTILE($B$3:$B$5882,0.6),3,B945&lt;=PERCENTILE($B$3:$B$5882,0.8),2,TRUE,1)</f>
        <v>2</v>
      </c>
      <c r="F945" cm="1">
        <f t="array" ref="F945">_xlfn.IFS(C945&lt;=PERCENTILE($C$3:$C$5882,0.2),1,C945&lt;=PERCENTILE($C$3:$C$5882,0.4),2,C945&lt;=PERCENTILE($C$3:$C$5882,0.6),3,C945&lt;=PERCENTILE($C$3:$C$5882,0.8),4,TRUE,5)</f>
        <v>3</v>
      </c>
      <c r="G945" cm="1">
        <f t="array" ref="G945">_xlfn.IFS(D945&lt;=PERCENTILE($D$3:$D$5882,0.2),1,D945&lt;=PERCENTILE($D$3:$D$5882,0.4),2,D945&lt;=PERCENTILE($D$3:$D$5882,0.6),3,D945&lt;=PERCENTILE($D$3:$D$5882,0.8),4,TRUE,5)</f>
        <v>3</v>
      </c>
      <c r="H945" s="3" t="str" cm="1">
        <f t="array" ref="H945">_xlfn.IFS(AND(E945&gt;=4,F945&gt;=4,G945&gt;=4),"Champions",AND(E945&gt;=3,F945&gt;=3,G945&gt;=3),"Loyal Customers",AND(E945&lt;=2,F945&gt;=3),"At Risk",AND(E945&lt;=2,F945&lt;=2,G945&lt;=2),"Lost",AND(E945&gt;=4,F945&lt;=2),"New/Promising",TRUE,"Needs Attention")</f>
        <v>At Risk</v>
      </c>
      <c r="I945" s="3" t="str">
        <f t="shared" si="18"/>
        <v>Churned</v>
      </c>
      <c r="J945" s="3" t="str">
        <f>_xlfn.XLOOKUP(A945,'Country_Lookup'!$D:$D,'Country_Lookup'!$E:$E)</f>
        <v>United Kingdom</v>
      </c>
    </row>
    <row r="946" spans="1:10" x14ac:dyDescent="0.3">
      <c r="A946">
        <v>13296</v>
      </c>
      <c r="B946">
        <v>137</v>
      </c>
      <c r="C946">
        <v>6</v>
      </c>
      <c r="D946">
        <v>792.51000000000136</v>
      </c>
      <c r="E946" cm="1">
        <f t="array" ref="E946">_xlfn.IFS(B946&lt;=PERCENTILE($B$3:$B$5882,0.2),5,B946&lt;=PERCENTILE($B$3:$B$5882,0.4),4,B946&lt;=PERCENTILE($B$3:$B$5882,0.6),3,B946&lt;=PERCENTILE($B$3:$B$5882,0.8),2,TRUE,1)</f>
        <v>3</v>
      </c>
      <c r="F946" cm="1">
        <f t="array" ref="F946">_xlfn.IFS(C946&lt;=PERCENTILE($C$3:$C$5882,0.2),1,C946&lt;=PERCENTILE($C$3:$C$5882,0.4),2,C946&lt;=PERCENTILE($C$3:$C$5882,0.6),3,C946&lt;=PERCENTILE($C$3:$C$5882,0.8),4,TRUE,5)</f>
        <v>4</v>
      </c>
      <c r="G946" cm="1">
        <f t="array" ref="G946">_xlfn.IFS(D946&lt;=PERCENTILE($D$3:$D$5882,0.2),1,D946&lt;=PERCENTILE($D$3:$D$5882,0.4),2,D946&lt;=PERCENTILE($D$3:$D$5882,0.6),3,D946&lt;=PERCENTILE($D$3:$D$5882,0.8),4,TRUE,5)</f>
        <v>3</v>
      </c>
      <c r="H946" s="3" t="str" cm="1">
        <f t="array" ref="H946">_xlfn.IFS(AND(E946&gt;=4,F946&gt;=4,G946&gt;=4),"Champions",AND(E946&gt;=3,F946&gt;=3,G946&gt;=3),"Loyal Customers",AND(E946&lt;=2,F946&gt;=3),"At Risk",AND(E946&lt;=2,F946&lt;=2,G946&lt;=2),"Lost",AND(E946&gt;=4,F946&lt;=2),"New/Promising",TRUE,"Needs Attention")</f>
        <v>Loyal Customers</v>
      </c>
      <c r="I946" s="3" t="str">
        <f t="shared" si="18"/>
        <v>Churned</v>
      </c>
      <c r="J946" s="3" t="str">
        <f>_xlfn.XLOOKUP(A946,'Country_Lookup'!$D:$D,'Country_Lookup'!$E:$E)</f>
        <v>United Kingdom</v>
      </c>
    </row>
    <row r="947" spans="1:10" x14ac:dyDescent="0.3">
      <c r="A947">
        <v>13297</v>
      </c>
      <c r="B947">
        <v>7</v>
      </c>
      <c r="C947">
        <v>7</v>
      </c>
      <c r="D947">
        <v>4368.6199999999963</v>
      </c>
      <c r="E947" cm="1">
        <f t="array" ref="E947">_xlfn.IFS(B947&lt;=PERCENTILE($B$3:$B$5882,0.2),5,B947&lt;=PERCENTILE($B$3:$B$5882,0.4),4,B947&lt;=PERCENTILE($B$3:$B$5882,0.6),3,B947&lt;=PERCENTILE($B$3:$B$5882,0.8),2,TRUE,1)</f>
        <v>5</v>
      </c>
      <c r="F947" cm="1">
        <f t="array" ref="F947">_xlfn.IFS(C947&lt;=PERCENTILE($C$3:$C$5882,0.2),1,C947&lt;=PERCENTILE($C$3:$C$5882,0.4),2,C947&lt;=PERCENTILE($C$3:$C$5882,0.6),3,C947&lt;=PERCENTILE($C$3:$C$5882,0.8),4,TRUE,5)</f>
        <v>4</v>
      </c>
      <c r="G947" cm="1">
        <f t="array" ref="G947">_xlfn.IFS(D947&lt;=PERCENTILE($D$3:$D$5882,0.2),1,D947&lt;=PERCENTILE($D$3:$D$5882,0.4),2,D947&lt;=PERCENTILE($D$3:$D$5882,0.6),3,D947&lt;=PERCENTILE($D$3:$D$5882,0.8),4,TRUE,5)</f>
        <v>5</v>
      </c>
      <c r="H947" s="3" t="str" cm="1">
        <f t="array" ref="H947">_xlfn.IFS(AND(E947&gt;=4,F947&gt;=4,G947&gt;=4),"Champions",AND(E947&gt;=3,F947&gt;=3,G947&gt;=3),"Loyal Customers",AND(E947&lt;=2,F947&gt;=3),"At Risk",AND(E947&lt;=2,F947&lt;=2,G947&lt;=2),"Lost",AND(E947&gt;=4,F947&lt;=2),"New/Promising",TRUE,"Needs Attention")</f>
        <v>Champions</v>
      </c>
      <c r="I947" s="3" t="str">
        <f t="shared" si="18"/>
        <v>Active</v>
      </c>
      <c r="J947" s="3" t="str">
        <f>_xlfn.XLOOKUP(A947,'Country_Lookup'!$D:$D,'Country_Lookup'!$E:$E)</f>
        <v>United Kingdom</v>
      </c>
    </row>
    <row r="948" spans="1:10" x14ac:dyDescent="0.3">
      <c r="A948">
        <v>13298</v>
      </c>
      <c r="B948">
        <v>1</v>
      </c>
      <c r="C948">
        <v>1</v>
      </c>
      <c r="D948">
        <v>360</v>
      </c>
      <c r="E948" cm="1">
        <f t="array" ref="E948">_xlfn.IFS(B948&lt;=PERCENTILE($B$3:$B$5882,0.2),5,B948&lt;=PERCENTILE($B$3:$B$5882,0.4),4,B948&lt;=PERCENTILE($B$3:$B$5882,0.6),3,B948&lt;=PERCENTILE($B$3:$B$5882,0.8),2,TRUE,1)</f>
        <v>5</v>
      </c>
      <c r="F948" cm="1">
        <f t="array" ref="F948">_xlfn.IFS(C948&lt;=PERCENTILE($C$3:$C$5882,0.2),1,C948&lt;=PERCENTILE($C$3:$C$5882,0.4),2,C948&lt;=PERCENTILE($C$3:$C$5882,0.6),3,C948&lt;=PERCENTILE($C$3:$C$5882,0.8),4,TRUE,5)</f>
        <v>1</v>
      </c>
      <c r="G948" cm="1">
        <f t="array" ref="G948">_xlfn.IFS(D948&lt;=PERCENTILE($D$3:$D$5882,0.2),1,D948&lt;=PERCENTILE($D$3:$D$5882,0.4),2,D948&lt;=PERCENTILE($D$3:$D$5882,0.6),3,D948&lt;=PERCENTILE($D$3:$D$5882,0.8),4,TRUE,5)</f>
        <v>2</v>
      </c>
      <c r="H948" s="3" t="str" cm="1">
        <f t="array" ref="H948">_xlfn.IFS(AND(E948&gt;=4,F948&gt;=4,G948&gt;=4),"Champions",AND(E948&gt;=3,F948&gt;=3,G948&gt;=3),"Loyal Customers",AND(E948&lt;=2,F948&gt;=3),"At Risk",AND(E948&lt;=2,F948&lt;=2,G948&lt;=2),"Lost",AND(E948&gt;=4,F948&lt;=2),"New/Promising",TRUE,"Needs Attention")</f>
        <v>New/Promising</v>
      </c>
      <c r="I948" s="3" t="str">
        <f t="shared" si="18"/>
        <v>Active</v>
      </c>
      <c r="J948" s="3" t="str">
        <f>_xlfn.XLOOKUP(A948,'Country_Lookup'!$D:$D,'Country_Lookup'!$E:$E)</f>
        <v>United Kingdom</v>
      </c>
    </row>
    <row r="949" spans="1:10" x14ac:dyDescent="0.3">
      <c r="A949">
        <v>13299</v>
      </c>
      <c r="B949">
        <v>268</v>
      </c>
      <c r="C949">
        <v>3</v>
      </c>
      <c r="D949">
        <v>1218.6999999999982</v>
      </c>
      <c r="E949" cm="1">
        <f t="array" ref="E949">_xlfn.IFS(B949&lt;=PERCENTILE($B$3:$B$5882,0.2),5,B949&lt;=PERCENTILE($B$3:$B$5882,0.4),4,B949&lt;=PERCENTILE($B$3:$B$5882,0.6),3,B949&lt;=PERCENTILE($B$3:$B$5882,0.8),2,TRUE,1)</f>
        <v>2</v>
      </c>
      <c r="F949" cm="1">
        <f t="array" ref="F949">_xlfn.IFS(C949&lt;=PERCENTILE($C$3:$C$5882,0.2),1,C949&lt;=PERCENTILE($C$3:$C$5882,0.4),2,C949&lt;=PERCENTILE($C$3:$C$5882,0.6),3,C949&lt;=PERCENTILE($C$3:$C$5882,0.8),4,TRUE,5)</f>
        <v>3</v>
      </c>
      <c r="G949" cm="1">
        <f t="array" ref="G949">_xlfn.IFS(D949&lt;=PERCENTILE($D$3:$D$5882,0.2),1,D949&lt;=PERCENTILE($D$3:$D$5882,0.4),2,D949&lt;=PERCENTILE($D$3:$D$5882,0.6),3,D949&lt;=PERCENTILE($D$3:$D$5882,0.8),4,TRUE,5)</f>
        <v>3</v>
      </c>
      <c r="H949" s="3" t="str" cm="1">
        <f t="array" ref="H949">_xlfn.IFS(AND(E949&gt;=4,F949&gt;=4,G949&gt;=4),"Champions",AND(E949&gt;=3,F949&gt;=3,G949&gt;=3),"Loyal Customers",AND(E949&lt;=2,F949&gt;=3),"At Risk",AND(E949&lt;=2,F949&lt;=2,G949&lt;=2),"Lost",AND(E949&gt;=4,F949&lt;=2),"New/Promising",TRUE,"Needs Attention")</f>
        <v>At Risk</v>
      </c>
      <c r="I949" s="3" t="str">
        <f t="shared" si="18"/>
        <v>Churned</v>
      </c>
      <c r="J949" s="3" t="str">
        <f>_xlfn.XLOOKUP(A949,'Country_Lookup'!$D:$D,'Country_Lookup'!$E:$E)</f>
        <v>United Kingdom</v>
      </c>
    </row>
    <row r="950" spans="1:10" x14ac:dyDescent="0.3">
      <c r="A950">
        <v>13300</v>
      </c>
      <c r="B950">
        <v>169</v>
      </c>
      <c r="C950">
        <v>3</v>
      </c>
      <c r="D950">
        <v>1285.51</v>
      </c>
      <c r="E950" cm="1">
        <f t="array" ref="E950">_xlfn.IFS(B950&lt;=PERCENTILE($B$3:$B$5882,0.2),5,B950&lt;=PERCENTILE($B$3:$B$5882,0.4),4,B950&lt;=PERCENTILE($B$3:$B$5882,0.6),3,B950&lt;=PERCENTILE($B$3:$B$5882,0.8),2,TRUE,1)</f>
        <v>3</v>
      </c>
      <c r="F950" cm="1">
        <f t="array" ref="F950">_xlfn.IFS(C950&lt;=PERCENTILE($C$3:$C$5882,0.2),1,C950&lt;=PERCENTILE($C$3:$C$5882,0.4),2,C950&lt;=PERCENTILE($C$3:$C$5882,0.6),3,C950&lt;=PERCENTILE($C$3:$C$5882,0.8),4,TRUE,5)</f>
        <v>3</v>
      </c>
      <c r="G950" cm="1">
        <f t="array" ref="G950">_xlfn.IFS(D950&lt;=PERCENTILE($D$3:$D$5882,0.2),1,D950&lt;=PERCENTILE($D$3:$D$5882,0.4),2,D950&lt;=PERCENTILE($D$3:$D$5882,0.6),3,D950&lt;=PERCENTILE($D$3:$D$5882,0.8),4,TRUE,5)</f>
        <v>4</v>
      </c>
      <c r="H950" s="3" t="str" cm="1">
        <f t="array" ref="H950">_xlfn.IFS(AND(E950&gt;=4,F950&gt;=4,G950&gt;=4),"Champions",AND(E950&gt;=3,F950&gt;=3,G950&gt;=3),"Loyal Customers",AND(E950&lt;=2,F950&gt;=3),"At Risk",AND(E950&lt;=2,F950&lt;=2,G950&lt;=2),"Lost",AND(E950&gt;=4,F950&lt;=2),"New/Promising",TRUE,"Needs Attention")</f>
        <v>Loyal Customers</v>
      </c>
      <c r="I950" s="3" t="str">
        <f t="shared" si="18"/>
        <v>Churned</v>
      </c>
      <c r="J950" s="3" t="str">
        <f>_xlfn.XLOOKUP(A950,'Country_Lookup'!$D:$D,'Country_Lookup'!$E:$E)</f>
        <v>United Kingdom</v>
      </c>
    </row>
    <row r="951" spans="1:10" x14ac:dyDescent="0.3">
      <c r="A951">
        <v>13301</v>
      </c>
      <c r="B951">
        <v>103</v>
      </c>
      <c r="C951">
        <v>4</v>
      </c>
      <c r="D951">
        <v>618.08999999999889</v>
      </c>
      <c r="E951" cm="1">
        <f t="array" ref="E951">_xlfn.IFS(B951&lt;=PERCENTILE($B$3:$B$5882,0.2),5,B951&lt;=PERCENTILE($B$3:$B$5882,0.4),4,B951&lt;=PERCENTILE($B$3:$B$5882,0.6),3,B951&lt;=PERCENTILE($B$3:$B$5882,0.8),2,TRUE,1)</f>
        <v>3</v>
      </c>
      <c r="F951" cm="1">
        <f t="array" ref="F951">_xlfn.IFS(C951&lt;=PERCENTILE($C$3:$C$5882,0.2),1,C951&lt;=PERCENTILE($C$3:$C$5882,0.4),2,C951&lt;=PERCENTILE($C$3:$C$5882,0.6),3,C951&lt;=PERCENTILE($C$3:$C$5882,0.8),4,TRUE,5)</f>
        <v>3</v>
      </c>
      <c r="G951" cm="1">
        <f t="array" ref="G951">_xlfn.IFS(D951&lt;=PERCENTILE($D$3:$D$5882,0.2),1,D951&lt;=PERCENTILE($D$3:$D$5882,0.4),2,D951&lt;=PERCENTILE($D$3:$D$5882,0.6),3,D951&lt;=PERCENTILE($D$3:$D$5882,0.8),4,TRUE,5)</f>
        <v>2</v>
      </c>
      <c r="H951" s="3" t="str" cm="1">
        <f t="array" ref="H951">_xlfn.IFS(AND(E951&gt;=4,F951&gt;=4,G951&gt;=4),"Champions",AND(E951&gt;=3,F951&gt;=3,G951&gt;=3),"Loyal Customers",AND(E951&lt;=2,F951&gt;=3),"At Risk",AND(E951&lt;=2,F951&lt;=2,G951&lt;=2),"Lost",AND(E951&gt;=4,F951&lt;=2),"New/Promising",TRUE,"Needs Attention")</f>
        <v>Needs Attention</v>
      </c>
      <c r="I951" s="3" t="str">
        <f t="shared" si="18"/>
        <v>Churned</v>
      </c>
      <c r="J951" s="3" t="str">
        <f>_xlfn.XLOOKUP(A951,'Country_Lookup'!$D:$D,'Country_Lookup'!$E:$E)</f>
        <v>United Kingdom</v>
      </c>
    </row>
    <row r="952" spans="1:10" x14ac:dyDescent="0.3">
      <c r="A952">
        <v>13302</v>
      </c>
      <c r="B952">
        <v>155</v>
      </c>
      <c r="C952">
        <v>2</v>
      </c>
      <c r="D952">
        <v>159.19999999999999</v>
      </c>
      <c r="E952" cm="1">
        <f t="array" ref="E952">_xlfn.IFS(B952&lt;=PERCENTILE($B$3:$B$5882,0.2),5,B952&lt;=PERCENTILE($B$3:$B$5882,0.4),4,B952&lt;=PERCENTILE($B$3:$B$5882,0.6),3,B952&lt;=PERCENTILE($B$3:$B$5882,0.8),2,TRUE,1)</f>
        <v>3</v>
      </c>
      <c r="F952" cm="1">
        <f t="array" ref="F952">_xlfn.IFS(C952&lt;=PERCENTILE($C$3:$C$5882,0.2),1,C952&lt;=PERCENTILE($C$3:$C$5882,0.4),2,C952&lt;=PERCENTILE($C$3:$C$5882,0.6),3,C952&lt;=PERCENTILE($C$3:$C$5882,0.8),4,TRUE,5)</f>
        <v>2</v>
      </c>
      <c r="G952" cm="1">
        <f t="array" ref="G952">_xlfn.IFS(D952&lt;=PERCENTILE($D$3:$D$5882,0.2),1,D952&lt;=PERCENTILE($D$3:$D$5882,0.4),2,D952&lt;=PERCENTILE($D$3:$D$5882,0.6),3,D952&lt;=PERCENTILE($D$3:$D$5882,0.8),4,TRUE,5)</f>
        <v>1</v>
      </c>
      <c r="H952" s="3" t="str" cm="1">
        <f t="array" ref="H952">_xlfn.IFS(AND(E952&gt;=4,F952&gt;=4,G952&gt;=4),"Champions",AND(E952&gt;=3,F952&gt;=3,G952&gt;=3),"Loyal Customers",AND(E952&lt;=2,F952&gt;=3),"At Risk",AND(E952&lt;=2,F952&lt;=2,G952&lt;=2),"Lost",AND(E952&gt;=4,F952&lt;=2),"New/Promising",TRUE,"Needs Attention")</f>
        <v>Needs Attention</v>
      </c>
      <c r="I952" s="3" t="str">
        <f t="shared" si="18"/>
        <v>Churned</v>
      </c>
      <c r="J952" s="3" t="str">
        <f>_xlfn.XLOOKUP(A952,'Country_Lookup'!$D:$D,'Country_Lookup'!$E:$E)</f>
        <v>United Kingdom</v>
      </c>
    </row>
    <row r="953" spans="1:10" x14ac:dyDescent="0.3">
      <c r="A953">
        <v>13303</v>
      </c>
      <c r="B953">
        <v>400</v>
      </c>
      <c r="C953">
        <v>1</v>
      </c>
      <c r="D953">
        <v>61.72</v>
      </c>
      <c r="E953" cm="1">
        <f t="array" ref="E953">_xlfn.IFS(B953&lt;=PERCENTILE($B$3:$B$5882,0.2),5,B953&lt;=PERCENTILE($B$3:$B$5882,0.4),4,B953&lt;=PERCENTILE($B$3:$B$5882,0.6),3,B953&lt;=PERCENTILE($B$3:$B$5882,0.8),2,TRUE,1)</f>
        <v>2</v>
      </c>
      <c r="F953" cm="1">
        <f t="array" ref="F953">_xlfn.IFS(C953&lt;=PERCENTILE($C$3:$C$5882,0.2),1,C953&lt;=PERCENTILE($C$3:$C$5882,0.4),2,C953&lt;=PERCENTILE($C$3:$C$5882,0.6),3,C953&lt;=PERCENTILE($C$3:$C$5882,0.8),4,TRUE,5)</f>
        <v>1</v>
      </c>
      <c r="G953" cm="1">
        <f t="array" ref="G953">_xlfn.IFS(D953&lt;=PERCENTILE($D$3:$D$5882,0.2),1,D953&lt;=PERCENTILE($D$3:$D$5882,0.4),2,D953&lt;=PERCENTILE($D$3:$D$5882,0.6),3,D953&lt;=PERCENTILE($D$3:$D$5882,0.8),4,TRUE,5)</f>
        <v>1</v>
      </c>
      <c r="H953" s="3" t="str" cm="1">
        <f t="array" ref="H953">_xlfn.IFS(AND(E953&gt;=4,F953&gt;=4,G953&gt;=4),"Champions",AND(E953&gt;=3,F953&gt;=3,G953&gt;=3),"Loyal Customers",AND(E953&lt;=2,F953&gt;=3),"At Risk",AND(E953&lt;=2,F953&lt;=2,G953&lt;=2),"Lost",AND(E953&gt;=4,F953&lt;=2),"New/Promising",TRUE,"Needs Attention")</f>
        <v>Lost</v>
      </c>
      <c r="I953" s="3" t="str">
        <f t="shared" si="18"/>
        <v>Churned</v>
      </c>
      <c r="J953" s="3" t="str">
        <f>_xlfn.XLOOKUP(A953,'Country_Lookup'!$D:$D,'Country_Lookup'!$E:$E)</f>
        <v>United Kingdom</v>
      </c>
    </row>
    <row r="954" spans="1:10" x14ac:dyDescent="0.3">
      <c r="A954">
        <v>13304</v>
      </c>
      <c r="B954">
        <v>351</v>
      </c>
      <c r="C954">
        <v>4</v>
      </c>
      <c r="D954">
        <v>1217.9900000000014</v>
      </c>
      <c r="E954" cm="1">
        <f t="array" ref="E954">_xlfn.IFS(B954&lt;=PERCENTILE($B$3:$B$5882,0.2),5,B954&lt;=PERCENTILE($B$3:$B$5882,0.4),4,B954&lt;=PERCENTILE($B$3:$B$5882,0.6),3,B954&lt;=PERCENTILE($B$3:$B$5882,0.8),2,TRUE,1)</f>
        <v>2</v>
      </c>
      <c r="F954" cm="1">
        <f t="array" ref="F954">_xlfn.IFS(C954&lt;=PERCENTILE($C$3:$C$5882,0.2),1,C954&lt;=PERCENTILE($C$3:$C$5882,0.4),2,C954&lt;=PERCENTILE($C$3:$C$5882,0.6),3,C954&lt;=PERCENTILE($C$3:$C$5882,0.8),4,TRUE,5)</f>
        <v>3</v>
      </c>
      <c r="G954" cm="1">
        <f t="array" ref="G954">_xlfn.IFS(D954&lt;=PERCENTILE($D$3:$D$5882,0.2),1,D954&lt;=PERCENTILE($D$3:$D$5882,0.4),2,D954&lt;=PERCENTILE($D$3:$D$5882,0.6),3,D954&lt;=PERCENTILE($D$3:$D$5882,0.8),4,TRUE,5)</f>
        <v>3</v>
      </c>
      <c r="H954" s="3" t="str" cm="1">
        <f t="array" ref="H954">_xlfn.IFS(AND(E954&gt;=4,F954&gt;=4,G954&gt;=4),"Champions",AND(E954&gt;=3,F954&gt;=3,G954&gt;=3),"Loyal Customers",AND(E954&lt;=2,F954&gt;=3),"At Risk",AND(E954&lt;=2,F954&lt;=2,G954&lt;=2),"Lost",AND(E954&gt;=4,F954&lt;=2),"New/Promising",TRUE,"Needs Attention")</f>
        <v>At Risk</v>
      </c>
      <c r="I954" s="3" t="str">
        <f t="shared" si="18"/>
        <v>Churned</v>
      </c>
      <c r="J954" s="3" t="str">
        <f>_xlfn.XLOOKUP(A954,'Country_Lookup'!$D:$D,'Country_Lookup'!$E:$E)</f>
        <v>United Kingdom</v>
      </c>
    </row>
    <row r="955" spans="1:10" x14ac:dyDescent="0.3">
      <c r="A955">
        <v>13305</v>
      </c>
      <c r="B955">
        <v>4</v>
      </c>
      <c r="C955">
        <v>16</v>
      </c>
      <c r="D955">
        <v>3754.7099999999946</v>
      </c>
      <c r="E955" cm="1">
        <f t="array" ref="E955">_xlfn.IFS(B955&lt;=PERCENTILE($B$3:$B$5882,0.2),5,B955&lt;=PERCENTILE($B$3:$B$5882,0.4),4,B955&lt;=PERCENTILE($B$3:$B$5882,0.6),3,B955&lt;=PERCENTILE($B$3:$B$5882,0.8),2,TRUE,1)</f>
        <v>5</v>
      </c>
      <c r="F955" cm="1">
        <f t="array" ref="F955">_xlfn.IFS(C955&lt;=PERCENTILE($C$3:$C$5882,0.2),1,C955&lt;=PERCENTILE($C$3:$C$5882,0.4),2,C955&lt;=PERCENTILE($C$3:$C$5882,0.6),3,C955&lt;=PERCENTILE($C$3:$C$5882,0.8),4,TRUE,5)</f>
        <v>5</v>
      </c>
      <c r="G955" cm="1">
        <f t="array" ref="G955">_xlfn.IFS(D955&lt;=PERCENTILE($D$3:$D$5882,0.2),1,D955&lt;=PERCENTILE($D$3:$D$5882,0.4),2,D955&lt;=PERCENTILE($D$3:$D$5882,0.6),3,D955&lt;=PERCENTILE($D$3:$D$5882,0.8),4,TRUE,5)</f>
        <v>5</v>
      </c>
      <c r="H955" s="3" t="str" cm="1">
        <f t="array" ref="H955">_xlfn.IFS(AND(E955&gt;=4,F955&gt;=4,G955&gt;=4),"Champions",AND(E955&gt;=3,F955&gt;=3,G955&gt;=3),"Loyal Customers",AND(E955&lt;=2,F955&gt;=3),"At Risk",AND(E955&lt;=2,F955&lt;=2,G955&lt;=2),"Lost",AND(E955&gt;=4,F955&lt;=2),"New/Promising",TRUE,"Needs Attention")</f>
        <v>Champions</v>
      </c>
      <c r="I955" s="3" t="str">
        <f t="shared" si="18"/>
        <v>Active</v>
      </c>
      <c r="J955" s="3" t="str">
        <f>_xlfn.XLOOKUP(A955,'Country_Lookup'!$D:$D,'Country_Lookup'!$E:$E)</f>
        <v>United Kingdom</v>
      </c>
    </row>
    <row r="956" spans="1:10" x14ac:dyDescent="0.3">
      <c r="A956">
        <v>13306</v>
      </c>
      <c r="B956">
        <v>430</v>
      </c>
      <c r="C956">
        <v>1</v>
      </c>
      <c r="D956">
        <v>53.65</v>
      </c>
      <c r="E956" cm="1">
        <f t="array" ref="E956">_xlfn.IFS(B956&lt;=PERCENTILE($B$3:$B$5882,0.2),5,B956&lt;=PERCENTILE($B$3:$B$5882,0.4),4,B956&lt;=PERCENTILE($B$3:$B$5882,0.6),3,B956&lt;=PERCENTILE($B$3:$B$5882,0.8),2,TRUE,1)</f>
        <v>1</v>
      </c>
      <c r="F956" cm="1">
        <f t="array" ref="F956">_xlfn.IFS(C956&lt;=PERCENTILE($C$3:$C$5882,0.2),1,C956&lt;=PERCENTILE($C$3:$C$5882,0.4),2,C956&lt;=PERCENTILE($C$3:$C$5882,0.6),3,C956&lt;=PERCENTILE($C$3:$C$5882,0.8),4,TRUE,5)</f>
        <v>1</v>
      </c>
      <c r="G956" cm="1">
        <f t="array" ref="G956">_xlfn.IFS(D956&lt;=PERCENTILE($D$3:$D$5882,0.2),1,D956&lt;=PERCENTILE($D$3:$D$5882,0.4),2,D956&lt;=PERCENTILE($D$3:$D$5882,0.6),3,D956&lt;=PERCENTILE($D$3:$D$5882,0.8),4,TRUE,5)</f>
        <v>1</v>
      </c>
      <c r="H956" s="3" t="str" cm="1">
        <f t="array" ref="H956">_xlfn.IFS(AND(E956&gt;=4,F956&gt;=4,G956&gt;=4),"Champions",AND(E956&gt;=3,F956&gt;=3,G956&gt;=3),"Loyal Customers",AND(E956&lt;=2,F956&gt;=3),"At Risk",AND(E956&lt;=2,F956&lt;=2,G956&lt;=2),"Lost",AND(E956&gt;=4,F956&lt;=2),"New/Promising",TRUE,"Needs Attention")</f>
        <v>Lost</v>
      </c>
      <c r="I956" s="3" t="str">
        <f t="shared" si="18"/>
        <v>Churned</v>
      </c>
      <c r="J956" s="3" t="str">
        <f>_xlfn.XLOOKUP(A956,'Country_Lookup'!$D:$D,'Country_Lookup'!$E:$E)</f>
        <v>United Kingdom</v>
      </c>
    </row>
    <row r="957" spans="1:10" x14ac:dyDescent="0.3">
      <c r="A957">
        <v>13307</v>
      </c>
      <c r="B957">
        <v>120</v>
      </c>
      <c r="C957">
        <v>3</v>
      </c>
      <c r="D957">
        <v>273.34000000000009</v>
      </c>
      <c r="E957" cm="1">
        <f t="array" ref="E957">_xlfn.IFS(B957&lt;=PERCENTILE($B$3:$B$5882,0.2),5,B957&lt;=PERCENTILE($B$3:$B$5882,0.4),4,B957&lt;=PERCENTILE($B$3:$B$5882,0.6),3,B957&lt;=PERCENTILE($B$3:$B$5882,0.8),2,TRUE,1)</f>
        <v>3</v>
      </c>
      <c r="F957" cm="1">
        <f t="array" ref="F957">_xlfn.IFS(C957&lt;=PERCENTILE($C$3:$C$5882,0.2),1,C957&lt;=PERCENTILE($C$3:$C$5882,0.4),2,C957&lt;=PERCENTILE($C$3:$C$5882,0.6),3,C957&lt;=PERCENTILE($C$3:$C$5882,0.8),4,TRUE,5)</f>
        <v>3</v>
      </c>
      <c r="G957" cm="1">
        <f t="array" ref="G957">_xlfn.IFS(D957&lt;=PERCENTILE($D$3:$D$5882,0.2),1,D957&lt;=PERCENTILE($D$3:$D$5882,0.4),2,D957&lt;=PERCENTILE($D$3:$D$5882,0.6),3,D957&lt;=PERCENTILE($D$3:$D$5882,0.8),4,TRUE,5)</f>
        <v>1</v>
      </c>
      <c r="H957" s="3" t="str" cm="1">
        <f t="array" ref="H957">_xlfn.IFS(AND(E957&gt;=4,F957&gt;=4,G957&gt;=4),"Champions",AND(E957&gt;=3,F957&gt;=3,G957&gt;=3),"Loyal Customers",AND(E957&lt;=2,F957&gt;=3),"At Risk",AND(E957&lt;=2,F957&lt;=2,G957&lt;=2),"Lost",AND(E957&gt;=4,F957&lt;=2),"New/Promising",TRUE,"Needs Attention")</f>
        <v>Needs Attention</v>
      </c>
      <c r="I957" s="3" t="str">
        <f t="shared" si="18"/>
        <v>Churned</v>
      </c>
      <c r="J957" s="3" t="str">
        <f>_xlfn.XLOOKUP(A957,'Country_Lookup'!$D:$D,'Country_Lookup'!$E:$E)</f>
        <v>United Kingdom</v>
      </c>
    </row>
    <row r="958" spans="1:10" x14ac:dyDescent="0.3">
      <c r="A958">
        <v>13308</v>
      </c>
      <c r="B958">
        <v>22</v>
      </c>
      <c r="C958">
        <v>4</v>
      </c>
      <c r="D958">
        <v>1670.3699999999985</v>
      </c>
      <c r="E958" cm="1">
        <f t="array" ref="E958">_xlfn.IFS(B958&lt;=PERCENTILE($B$3:$B$5882,0.2),5,B958&lt;=PERCENTILE($B$3:$B$5882,0.4),4,B958&lt;=PERCENTILE($B$3:$B$5882,0.6),3,B958&lt;=PERCENTILE($B$3:$B$5882,0.8),2,TRUE,1)</f>
        <v>4</v>
      </c>
      <c r="F958" cm="1">
        <f t="array" ref="F958">_xlfn.IFS(C958&lt;=PERCENTILE($C$3:$C$5882,0.2),1,C958&lt;=PERCENTILE($C$3:$C$5882,0.4),2,C958&lt;=PERCENTILE($C$3:$C$5882,0.6),3,C958&lt;=PERCENTILE($C$3:$C$5882,0.8),4,TRUE,5)</f>
        <v>3</v>
      </c>
      <c r="G958" cm="1">
        <f t="array" ref="G958">_xlfn.IFS(D958&lt;=PERCENTILE($D$3:$D$5882,0.2),1,D958&lt;=PERCENTILE($D$3:$D$5882,0.4),2,D958&lt;=PERCENTILE($D$3:$D$5882,0.6),3,D958&lt;=PERCENTILE($D$3:$D$5882,0.8),4,TRUE,5)</f>
        <v>4</v>
      </c>
      <c r="H958" s="3" t="str" cm="1">
        <f t="array" ref="H958">_xlfn.IFS(AND(E958&gt;=4,F958&gt;=4,G958&gt;=4),"Champions",AND(E958&gt;=3,F958&gt;=3,G958&gt;=3),"Loyal Customers",AND(E958&lt;=2,F958&gt;=3),"At Risk",AND(E958&lt;=2,F958&lt;=2,G958&lt;=2),"Lost",AND(E958&gt;=4,F958&lt;=2),"New/Promising",TRUE,"Needs Attention")</f>
        <v>Loyal Customers</v>
      </c>
      <c r="I958" s="3" t="str">
        <f t="shared" si="18"/>
        <v>Active</v>
      </c>
      <c r="J958" s="3" t="str">
        <f>_xlfn.XLOOKUP(A958,'Country_Lookup'!$D:$D,'Country_Lookup'!$E:$E)</f>
        <v>United Kingdom</v>
      </c>
    </row>
    <row r="959" spans="1:10" x14ac:dyDescent="0.3">
      <c r="A959">
        <v>13309</v>
      </c>
      <c r="B959">
        <v>7</v>
      </c>
      <c r="C959">
        <v>6</v>
      </c>
      <c r="D959">
        <v>1706.3699999999972</v>
      </c>
      <c r="E959" cm="1">
        <f t="array" ref="E959">_xlfn.IFS(B959&lt;=PERCENTILE($B$3:$B$5882,0.2),5,B959&lt;=PERCENTILE($B$3:$B$5882,0.4),4,B959&lt;=PERCENTILE($B$3:$B$5882,0.6),3,B959&lt;=PERCENTILE($B$3:$B$5882,0.8),2,TRUE,1)</f>
        <v>5</v>
      </c>
      <c r="F959" cm="1">
        <f t="array" ref="F959">_xlfn.IFS(C959&lt;=PERCENTILE($C$3:$C$5882,0.2),1,C959&lt;=PERCENTILE($C$3:$C$5882,0.4),2,C959&lt;=PERCENTILE($C$3:$C$5882,0.6),3,C959&lt;=PERCENTILE($C$3:$C$5882,0.8),4,TRUE,5)</f>
        <v>4</v>
      </c>
      <c r="G959" cm="1">
        <f t="array" ref="G959">_xlfn.IFS(D959&lt;=PERCENTILE($D$3:$D$5882,0.2),1,D959&lt;=PERCENTILE($D$3:$D$5882,0.4),2,D959&lt;=PERCENTILE($D$3:$D$5882,0.6),3,D959&lt;=PERCENTILE($D$3:$D$5882,0.8),4,TRUE,5)</f>
        <v>4</v>
      </c>
      <c r="H959" s="3" t="str" cm="1">
        <f t="array" ref="H959">_xlfn.IFS(AND(E959&gt;=4,F959&gt;=4,G959&gt;=4),"Champions",AND(E959&gt;=3,F959&gt;=3,G959&gt;=3),"Loyal Customers",AND(E959&lt;=2,F959&gt;=3),"At Risk",AND(E959&lt;=2,F959&lt;=2,G959&lt;=2),"Lost",AND(E959&gt;=4,F959&lt;=2),"New/Promising",TRUE,"Needs Attention")</f>
        <v>Champions</v>
      </c>
      <c r="I959" s="3" t="str">
        <f t="shared" si="18"/>
        <v>Active</v>
      </c>
      <c r="J959" s="3" t="str">
        <f>_xlfn.XLOOKUP(A959,'Country_Lookup'!$D:$D,'Country_Lookup'!$E:$E)</f>
        <v>United Kingdom</v>
      </c>
    </row>
    <row r="960" spans="1:10" x14ac:dyDescent="0.3">
      <c r="A960">
        <v>13310</v>
      </c>
      <c r="B960">
        <v>28</v>
      </c>
      <c r="C960">
        <v>5</v>
      </c>
      <c r="D960">
        <v>1541.1999999999987</v>
      </c>
      <c r="E960" cm="1">
        <f t="array" ref="E960">_xlfn.IFS(B960&lt;=PERCENTILE($B$3:$B$5882,0.2),5,B960&lt;=PERCENTILE($B$3:$B$5882,0.4),4,B960&lt;=PERCENTILE($B$3:$B$5882,0.6),3,B960&lt;=PERCENTILE($B$3:$B$5882,0.8),2,TRUE,1)</f>
        <v>4</v>
      </c>
      <c r="F960" cm="1">
        <f t="array" ref="F960">_xlfn.IFS(C960&lt;=PERCENTILE($C$3:$C$5882,0.2),1,C960&lt;=PERCENTILE($C$3:$C$5882,0.4),2,C960&lt;=PERCENTILE($C$3:$C$5882,0.6),3,C960&lt;=PERCENTILE($C$3:$C$5882,0.8),4,TRUE,5)</f>
        <v>4</v>
      </c>
      <c r="G960" cm="1">
        <f t="array" ref="G960">_xlfn.IFS(D960&lt;=PERCENTILE($D$3:$D$5882,0.2),1,D960&lt;=PERCENTILE($D$3:$D$5882,0.4),2,D960&lt;=PERCENTILE($D$3:$D$5882,0.6),3,D960&lt;=PERCENTILE($D$3:$D$5882,0.8),4,TRUE,5)</f>
        <v>4</v>
      </c>
      <c r="H960" s="3" t="str" cm="1">
        <f t="array" ref="H960">_xlfn.IFS(AND(E960&gt;=4,F960&gt;=4,G960&gt;=4),"Champions",AND(E960&gt;=3,F960&gt;=3,G960&gt;=3),"Loyal Customers",AND(E960&lt;=2,F960&gt;=3),"At Risk",AND(E960&lt;=2,F960&lt;=2,G960&lt;=2),"Lost",AND(E960&gt;=4,F960&lt;=2),"New/Promising",TRUE,"Needs Attention")</f>
        <v>Champions</v>
      </c>
      <c r="I960" s="3" t="str">
        <f t="shared" si="18"/>
        <v>Active</v>
      </c>
      <c r="J960" s="3" t="str">
        <f>_xlfn.XLOOKUP(A960,'Country_Lookup'!$D:$D,'Country_Lookup'!$E:$E)</f>
        <v>United Kingdom</v>
      </c>
    </row>
    <row r="961" spans="1:10" x14ac:dyDescent="0.3">
      <c r="A961">
        <v>13311</v>
      </c>
      <c r="B961">
        <v>4</v>
      </c>
      <c r="C961">
        <v>2</v>
      </c>
      <c r="D961">
        <v>598.56999999999982</v>
      </c>
      <c r="E961" cm="1">
        <f t="array" ref="E961">_xlfn.IFS(B961&lt;=PERCENTILE($B$3:$B$5882,0.2),5,B961&lt;=PERCENTILE($B$3:$B$5882,0.4),4,B961&lt;=PERCENTILE($B$3:$B$5882,0.6),3,B961&lt;=PERCENTILE($B$3:$B$5882,0.8),2,TRUE,1)</f>
        <v>5</v>
      </c>
      <c r="F961" cm="1">
        <f t="array" ref="F961">_xlfn.IFS(C961&lt;=PERCENTILE($C$3:$C$5882,0.2),1,C961&lt;=PERCENTILE($C$3:$C$5882,0.4),2,C961&lt;=PERCENTILE($C$3:$C$5882,0.6),3,C961&lt;=PERCENTILE($C$3:$C$5882,0.8),4,TRUE,5)</f>
        <v>2</v>
      </c>
      <c r="G961" cm="1">
        <f t="array" ref="G961">_xlfn.IFS(D961&lt;=PERCENTILE($D$3:$D$5882,0.2),1,D961&lt;=PERCENTILE($D$3:$D$5882,0.4),2,D961&lt;=PERCENTILE($D$3:$D$5882,0.6),3,D961&lt;=PERCENTILE($D$3:$D$5882,0.8),4,TRUE,5)</f>
        <v>2</v>
      </c>
      <c r="H961" s="3" t="str" cm="1">
        <f t="array" ref="H961">_xlfn.IFS(AND(E961&gt;=4,F961&gt;=4,G961&gt;=4),"Champions",AND(E961&gt;=3,F961&gt;=3,G961&gt;=3),"Loyal Customers",AND(E961&lt;=2,F961&gt;=3),"At Risk",AND(E961&lt;=2,F961&lt;=2,G961&lt;=2),"Lost",AND(E961&gt;=4,F961&lt;=2),"New/Promising",TRUE,"Needs Attention")</f>
        <v>New/Promising</v>
      </c>
      <c r="I961" s="3" t="str">
        <f t="shared" si="18"/>
        <v>Active</v>
      </c>
      <c r="J961" s="3" t="str">
        <f>_xlfn.XLOOKUP(A961,'Country_Lookup'!$D:$D,'Country_Lookup'!$E:$E)</f>
        <v>United Kingdom</v>
      </c>
    </row>
    <row r="962" spans="1:10" x14ac:dyDescent="0.3">
      <c r="A962">
        <v>13312</v>
      </c>
      <c r="B962">
        <v>451</v>
      </c>
      <c r="C962">
        <v>1</v>
      </c>
      <c r="D962">
        <v>124.75</v>
      </c>
      <c r="E962" cm="1">
        <f t="array" ref="E962">_xlfn.IFS(B962&lt;=PERCENTILE($B$3:$B$5882,0.2),5,B962&lt;=PERCENTILE($B$3:$B$5882,0.4),4,B962&lt;=PERCENTILE($B$3:$B$5882,0.6),3,B962&lt;=PERCENTILE($B$3:$B$5882,0.8),2,TRUE,1)</f>
        <v>1</v>
      </c>
      <c r="F962" cm="1">
        <f t="array" ref="F962">_xlfn.IFS(C962&lt;=PERCENTILE($C$3:$C$5882,0.2),1,C962&lt;=PERCENTILE($C$3:$C$5882,0.4),2,C962&lt;=PERCENTILE($C$3:$C$5882,0.6),3,C962&lt;=PERCENTILE($C$3:$C$5882,0.8),4,TRUE,5)</f>
        <v>1</v>
      </c>
      <c r="G962" cm="1">
        <f t="array" ref="G962">_xlfn.IFS(D962&lt;=PERCENTILE($D$3:$D$5882,0.2),1,D962&lt;=PERCENTILE($D$3:$D$5882,0.4),2,D962&lt;=PERCENTILE($D$3:$D$5882,0.6),3,D962&lt;=PERCENTILE($D$3:$D$5882,0.8),4,TRUE,5)</f>
        <v>1</v>
      </c>
      <c r="H962" s="3" t="str" cm="1">
        <f t="array" ref="H962">_xlfn.IFS(AND(E962&gt;=4,F962&gt;=4,G962&gt;=4),"Champions",AND(E962&gt;=3,F962&gt;=3,G962&gt;=3),"Loyal Customers",AND(E962&lt;=2,F962&gt;=3),"At Risk",AND(E962&lt;=2,F962&lt;=2,G962&lt;=2),"Lost",AND(E962&gt;=4,F962&lt;=2),"New/Promising",TRUE,"Needs Attention")</f>
        <v>Lost</v>
      </c>
      <c r="I962" s="3" t="str">
        <f t="shared" si="18"/>
        <v>Churned</v>
      </c>
      <c r="J962" s="3" t="str">
        <f>_xlfn.XLOOKUP(A962,'Country_Lookup'!$D:$D,'Country_Lookup'!$E:$E)</f>
        <v>United Kingdom</v>
      </c>
    </row>
    <row r="963" spans="1:10" x14ac:dyDescent="0.3">
      <c r="A963">
        <v>13313</v>
      </c>
      <c r="B963">
        <v>22</v>
      </c>
      <c r="C963">
        <v>12</v>
      </c>
      <c r="D963">
        <v>3445.3199999999956</v>
      </c>
      <c r="E963" cm="1">
        <f t="array" ref="E963">_xlfn.IFS(B963&lt;=PERCENTILE($B$3:$B$5882,0.2),5,B963&lt;=PERCENTILE($B$3:$B$5882,0.4),4,B963&lt;=PERCENTILE($B$3:$B$5882,0.6),3,B963&lt;=PERCENTILE($B$3:$B$5882,0.8),2,TRUE,1)</f>
        <v>4</v>
      </c>
      <c r="F963" cm="1">
        <f t="array" ref="F963">_xlfn.IFS(C963&lt;=PERCENTILE($C$3:$C$5882,0.2),1,C963&lt;=PERCENTILE($C$3:$C$5882,0.4),2,C963&lt;=PERCENTILE($C$3:$C$5882,0.6),3,C963&lt;=PERCENTILE($C$3:$C$5882,0.8),4,TRUE,5)</f>
        <v>5</v>
      </c>
      <c r="G963" cm="1">
        <f t="array" ref="G963">_xlfn.IFS(D963&lt;=PERCENTILE($D$3:$D$5882,0.2),1,D963&lt;=PERCENTILE($D$3:$D$5882,0.4),2,D963&lt;=PERCENTILE($D$3:$D$5882,0.6),3,D963&lt;=PERCENTILE($D$3:$D$5882,0.8),4,TRUE,5)</f>
        <v>5</v>
      </c>
      <c r="H963" s="3" t="str" cm="1">
        <f t="array" ref="H963">_xlfn.IFS(AND(E963&gt;=4,F963&gt;=4,G963&gt;=4),"Champions",AND(E963&gt;=3,F963&gt;=3,G963&gt;=3),"Loyal Customers",AND(E963&lt;=2,F963&gt;=3),"At Risk",AND(E963&lt;=2,F963&lt;=2,G963&lt;=2),"Lost",AND(E963&gt;=4,F963&lt;=2),"New/Promising",TRUE,"Needs Attention")</f>
        <v>Champions</v>
      </c>
      <c r="I963" s="3" t="str">
        <f t="shared" ref="I963:I1026" si="19">IF(B963&gt;90,"Churned","Active")</f>
        <v>Active</v>
      </c>
      <c r="J963" s="3" t="str">
        <f>_xlfn.XLOOKUP(A963,'Country_Lookup'!$D:$D,'Country_Lookup'!$E:$E)</f>
        <v>United Kingdom</v>
      </c>
    </row>
    <row r="964" spans="1:10" x14ac:dyDescent="0.3">
      <c r="A964">
        <v>13314</v>
      </c>
      <c r="B964">
        <v>1</v>
      </c>
      <c r="C964">
        <v>3</v>
      </c>
      <c r="D964">
        <v>775.9400000000004</v>
      </c>
      <c r="E964" cm="1">
        <f t="array" ref="E964">_xlfn.IFS(B964&lt;=PERCENTILE($B$3:$B$5882,0.2),5,B964&lt;=PERCENTILE($B$3:$B$5882,0.4),4,B964&lt;=PERCENTILE($B$3:$B$5882,0.6),3,B964&lt;=PERCENTILE($B$3:$B$5882,0.8),2,TRUE,1)</f>
        <v>5</v>
      </c>
      <c r="F964" cm="1">
        <f t="array" ref="F964">_xlfn.IFS(C964&lt;=PERCENTILE($C$3:$C$5882,0.2),1,C964&lt;=PERCENTILE($C$3:$C$5882,0.4),2,C964&lt;=PERCENTILE($C$3:$C$5882,0.6),3,C964&lt;=PERCENTILE($C$3:$C$5882,0.8),4,TRUE,5)</f>
        <v>3</v>
      </c>
      <c r="G964" cm="1">
        <f t="array" ref="G964">_xlfn.IFS(D964&lt;=PERCENTILE($D$3:$D$5882,0.2),1,D964&lt;=PERCENTILE($D$3:$D$5882,0.4),2,D964&lt;=PERCENTILE($D$3:$D$5882,0.6),3,D964&lt;=PERCENTILE($D$3:$D$5882,0.8),4,TRUE,5)</f>
        <v>3</v>
      </c>
      <c r="H964" s="3" t="str" cm="1">
        <f t="array" ref="H964">_xlfn.IFS(AND(E964&gt;=4,F964&gt;=4,G964&gt;=4),"Champions",AND(E964&gt;=3,F964&gt;=3,G964&gt;=3),"Loyal Customers",AND(E964&lt;=2,F964&gt;=3),"At Risk",AND(E964&lt;=2,F964&lt;=2,G964&lt;=2),"Lost",AND(E964&gt;=4,F964&lt;=2),"New/Promising",TRUE,"Needs Attention")</f>
        <v>Loyal Customers</v>
      </c>
      <c r="I964" s="3" t="str">
        <f t="shared" si="19"/>
        <v>Active</v>
      </c>
      <c r="J964" s="3" t="str">
        <f>_xlfn.XLOOKUP(A964,'Country_Lookup'!$D:$D,'Country_Lookup'!$E:$E)</f>
        <v>United Kingdom</v>
      </c>
    </row>
    <row r="965" spans="1:10" x14ac:dyDescent="0.3">
      <c r="A965">
        <v>13315</v>
      </c>
      <c r="B965">
        <v>689</v>
      </c>
      <c r="C965">
        <v>1</v>
      </c>
      <c r="D965">
        <v>310.26000000000016</v>
      </c>
      <c r="E965" cm="1">
        <f t="array" ref="E965">_xlfn.IFS(B965&lt;=PERCENTILE($B$3:$B$5882,0.2),5,B965&lt;=PERCENTILE($B$3:$B$5882,0.4),4,B965&lt;=PERCENTILE($B$3:$B$5882,0.6),3,B965&lt;=PERCENTILE($B$3:$B$5882,0.8),2,TRUE,1)</f>
        <v>1</v>
      </c>
      <c r="F965" cm="1">
        <f t="array" ref="F965">_xlfn.IFS(C965&lt;=PERCENTILE($C$3:$C$5882,0.2),1,C965&lt;=PERCENTILE($C$3:$C$5882,0.4),2,C965&lt;=PERCENTILE($C$3:$C$5882,0.6),3,C965&lt;=PERCENTILE($C$3:$C$5882,0.8),4,TRUE,5)</f>
        <v>1</v>
      </c>
      <c r="G965" cm="1">
        <f t="array" ref="G965">_xlfn.IFS(D965&lt;=PERCENTILE($D$3:$D$5882,0.2),1,D965&lt;=PERCENTILE($D$3:$D$5882,0.4),2,D965&lt;=PERCENTILE($D$3:$D$5882,0.6),3,D965&lt;=PERCENTILE($D$3:$D$5882,0.8),4,TRUE,5)</f>
        <v>2</v>
      </c>
      <c r="H965" s="3" t="str" cm="1">
        <f t="array" ref="H965">_xlfn.IFS(AND(E965&gt;=4,F965&gt;=4,G965&gt;=4),"Champions",AND(E965&gt;=3,F965&gt;=3,G965&gt;=3),"Loyal Customers",AND(E965&lt;=2,F965&gt;=3),"At Risk",AND(E965&lt;=2,F965&lt;=2,G965&lt;=2),"Lost",AND(E965&gt;=4,F965&lt;=2),"New/Promising",TRUE,"Needs Attention")</f>
        <v>Lost</v>
      </c>
      <c r="I965" s="3" t="str">
        <f t="shared" si="19"/>
        <v>Churned</v>
      </c>
      <c r="J965" s="3" t="str">
        <f>_xlfn.XLOOKUP(A965,'Country_Lookup'!$D:$D,'Country_Lookup'!$E:$E)</f>
        <v>United Kingdom</v>
      </c>
    </row>
    <row r="966" spans="1:10" x14ac:dyDescent="0.3">
      <c r="A966">
        <v>13316</v>
      </c>
      <c r="B966">
        <v>37</v>
      </c>
      <c r="C966">
        <v>10</v>
      </c>
      <c r="D966">
        <v>13191.570000000003</v>
      </c>
      <c r="E966" cm="1">
        <f t="array" ref="E966">_xlfn.IFS(B966&lt;=PERCENTILE($B$3:$B$5882,0.2),5,B966&lt;=PERCENTILE($B$3:$B$5882,0.4),4,B966&lt;=PERCENTILE($B$3:$B$5882,0.6),3,B966&lt;=PERCENTILE($B$3:$B$5882,0.8),2,TRUE,1)</f>
        <v>4</v>
      </c>
      <c r="F966" cm="1">
        <f t="array" ref="F966">_xlfn.IFS(C966&lt;=PERCENTILE($C$3:$C$5882,0.2),1,C966&lt;=PERCENTILE($C$3:$C$5882,0.4),2,C966&lt;=PERCENTILE($C$3:$C$5882,0.6),3,C966&lt;=PERCENTILE($C$3:$C$5882,0.8),4,TRUE,5)</f>
        <v>5</v>
      </c>
      <c r="G966" cm="1">
        <f t="array" ref="G966">_xlfn.IFS(D966&lt;=PERCENTILE($D$3:$D$5882,0.2),1,D966&lt;=PERCENTILE($D$3:$D$5882,0.4),2,D966&lt;=PERCENTILE($D$3:$D$5882,0.6),3,D966&lt;=PERCENTILE($D$3:$D$5882,0.8),4,TRUE,5)</f>
        <v>5</v>
      </c>
      <c r="H966" s="3" t="str" cm="1">
        <f t="array" ref="H966">_xlfn.IFS(AND(E966&gt;=4,F966&gt;=4,G966&gt;=4),"Champions",AND(E966&gt;=3,F966&gt;=3,G966&gt;=3),"Loyal Customers",AND(E966&lt;=2,F966&gt;=3),"At Risk",AND(E966&lt;=2,F966&lt;=2,G966&lt;=2),"Lost",AND(E966&gt;=4,F966&lt;=2),"New/Promising",TRUE,"Needs Attention")</f>
        <v>Champions</v>
      </c>
      <c r="I966" s="3" t="str">
        <f t="shared" si="19"/>
        <v>Active</v>
      </c>
      <c r="J966" s="3" t="str">
        <f>_xlfn.XLOOKUP(A966,'Country_Lookup'!$D:$D,'Country_Lookup'!$E:$E)</f>
        <v>United Kingdom</v>
      </c>
    </row>
    <row r="967" spans="1:10" x14ac:dyDescent="0.3">
      <c r="A967">
        <v>13317</v>
      </c>
      <c r="B967">
        <v>66</v>
      </c>
      <c r="C967">
        <v>19</v>
      </c>
      <c r="D967">
        <v>6486.091000000014</v>
      </c>
      <c r="E967" cm="1">
        <f t="array" ref="E967">_xlfn.IFS(B967&lt;=PERCENTILE($B$3:$B$5882,0.2),5,B967&lt;=PERCENTILE($B$3:$B$5882,0.4),4,B967&lt;=PERCENTILE($B$3:$B$5882,0.6),3,B967&lt;=PERCENTILE($B$3:$B$5882,0.8),2,TRUE,1)</f>
        <v>3</v>
      </c>
      <c r="F967" cm="1">
        <f t="array" ref="F967">_xlfn.IFS(C967&lt;=PERCENTILE($C$3:$C$5882,0.2),1,C967&lt;=PERCENTILE($C$3:$C$5882,0.4),2,C967&lt;=PERCENTILE($C$3:$C$5882,0.6),3,C967&lt;=PERCENTILE($C$3:$C$5882,0.8),4,TRUE,5)</f>
        <v>5</v>
      </c>
      <c r="G967" cm="1">
        <f t="array" ref="G967">_xlfn.IFS(D967&lt;=PERCENTILE($D$3:$D$5882,0.2),1,D967&lt;=PERCENTILE($D$3:$D$5882,0.4),2,D967&lt;=PERCENTILE($D$3:$D$5882,0.6),3,D967&lt;=PERCENTILE($D$3:$D$5882,0.8),4,TRUE,5)</f>
        <v>5</v>
      </c>
      <c r="H967" s="3" t="str" cm="1">
        <f t="array" ref="H967">_xlfn.IFS(AND(E967&gt;=4,F967&gt;=4,G967&gt;=4),"Champions",AND(E967&gt;=3,F967&gt;=3,G967&gt;=3),"Loyal Customers",AND(E967&lt;=2,F967&gt;=3),"At Risk",AND(E967&lt;=2,F967&lt;=2,G967&lt;=2),"Lost",AND(E967&gt;=4,F967&lt;=2),"New/Promising",TRUE,"Needs Attention")</f>
        <v>Loyal Customers</v>
      </c>
      <c r="I967" s="3" t="str">
        <f t="shared" si="19"/>
        <v>Active</v>
      </c>
      <c r="J967" s="3" t="str">
        <f>_xlfn.XLOOKUP(A967,'Country_Lookup'!$D:$D,'Country_Lookup'!$E:$E)</f>
        <v>United Kingdom</v>
      </c>
    </row>
    <row r="968" spans="1:10" x14ac:dyDescent="0.3">
      <c r="A968">
        <v>13318</v>
      </c>
      <c r="B968">
        <v>1</v>
      </c>
      <c r="C968">
        <v>3</v>
      </c>
      <c r="D968">
        <v>640.76</v>
      </c>
      <c r="E968" cm="1">
        <f t="array" ref="E968">_xlfn.IFS(B968&lt;=PERCENTILE($B$3:$B$5882,0.2),5,B968&lt;=PERCENTILE($B$3:$B$5882,0.4),4,B968&lt;=PERCENTILE($B$3:$B$5882,0.6),3,B968&lt;=PERCENTILE($B$3:$B$5882,0.8),2,TRUE,1)</f>
        <v>5</v>
      </c>
      <c r="F968" cm="1">
        <f t="array" ref="F968">_xlfn.IFS(C968&lt;=PERCENTILE($C$3:$C$5882,0.2),1,C968&lt;=PERCENTILE($C$3:$C$5882,0.4),2,C968&lt;=PERCENTILE($C$3:$C$5882,0.6),3,C968&lt;=PERCENTILE($C$3:$C$5882,0.8),4,TRUE,5)</f>
        <v>3</v>
      </c>
      <c r="G968" cm="1">
        <f t="array" ref="G968">_xlfn.IFS(D968&lt;=PERCENTILE($D$3:$D$5882,0.2),1,D968&lt;=PERCENTILE($D$3:$D$5882,0.4),2,D968&lt;=PERCENTILE($D$3:$D$5882,0.6),3,D968&lt;=PERCENTILE($D$3:$D$5882,0.8),4,TRUE,5)</f>
        <v>3</v>
      </c>
      <c r="H968" s="3" t="str" cm="1">
        <f t="array" ref="H968">_xlfn.IFS(AND(E968&gt;=4,F968&gt;=4,G968&gt;=4),"Champions",AND(E968&gt;=3,F968&gt;=3,G968&gt;=3),"Loyal Customers",AND(E968&lt;=2,F968&gt;=3),"At Risk",AND(E968&lt;=2,F968&lt;=2,G968&lt;=2),"Lost",AND(E968&gt;=4,F968&lt;=2),"New/Promising",TRUE,"Needs Attention")</f>
        <v>Loyal Customers</v>
      </c>
      <c r="I968" s="3" t="str">
        <f t="shared" si="19"/>
        <v>Active</v>
      </c>
      <c r="J968" s="3" t="str">
        <f>_xlfn.XLOOKUP(A968,'Country_Lookup'!$D:$D,'Country_Lookup'!$E:$E)</f>
        <v>United Kingdom</v>
      </c>
    </row>
    <row r="969" spans="1:10" x14ac:dyDescent="0.3">
      <c r="A969">
        <v>13319</v>
      </c>
      <c r="B969">
        <v>5</v>
      </c>
      <c r="C969">
        <v>58</v>
      </c>
      <c r="D969">
        <v>22082.499999999996</v>
      </c>
      <c r="E969" cm="1">
        <f t="array" ref="E969">_xlfn.IFS(B969&lt;=PERCENTILE($B$3:$B$5882,0.2),5,B969&lt;=PERCENTILE($B$3:$B$5882,0.4),4,B969&lt;=PERCENTILE($B$3:$B$5882,0.6),3,B969&lt;=PERCENTILE($B$3:$B$5882,0.8),2,TRUE,1)</f>
        <v>5</v>
      </c>
      <c r="F969" cm="1">
        <f t="array" ref="F969">_xlfn.IFS(C969&lt;=PERCENTILE($C$3:$C$5882,0.2),1,C969&lt;=PERCENTILE($C$3:$C$5882,0.4),2,C969&lt;=PERCENTILE($C$3:$C$5882,0.6),3,C969&lt;=PERCENTILE($C$3:$C$5882,0.8),4,TRUE,5)</f>
        <v>5</v>
      </c>
      <c r="G969" cm="1">
        <f t="array" ref="G969">_xlfn.IFS(D969&lt;=PERCENTILE($D$3:$D$5882,0.2),1,D969&lt;=PERCENTILE($D$3:$D$5882,0.4),2,D969&lt;=PERCENTILE($D$3:$D$5882,0.6),3,D969&lt;=PERCENTILE($D$3:$D$5882,0.8),4,TRUE,5)</f>
        <v>5</v>
      </c>
      <c r="H969" s="3" t="str" cm="1">
        <f t="array" ref="H969">_xlfn.IFS(AND(E969&gt;=4,F969&gt;=4,G969&gt;=4),"Champions",AND(E969&gt;=3,F969&gt;=3,G969&gt;=3),"Loyal Customers",AND(E969&lt;=2,F969&gt;=3),"At Risk",AND(E969&lt;=2,F969&lt;=2,G969&lt;=2),"Lost",AND(E969&gt;=4,F969&lt;=2),"New/Promising",TRUE,"Needs Attention")</f>
        <v>Champions</v>
      </c>
      <c r="I969" s="3" t="str">
        <f t="shared" si="19"/>
        <v>Active</v>
      </c>
      <c r="J969" s="3" t="str">
        <f>_xlfn.XLOOKUP(A969,'Country_Lookup'!$D:$D,'Country_Lookup'!$E:$E)</f>
        <v>United Kingdom</v>
      </c>
    </row>
    <row r="970" spans="1:10" x14ac:dyDescent="0.3">
      <c r="A970">
        <v>13320</v>
      </c>
      <c r="B970">
        <v>78</v>
      </c>
      <c r="C970">
        <v>6</v>
      </c>
      <c r="D970">
        <v>2228.0999999999981</v>
      </c>
      <c r="E970" cm="1">
        <f t="array" ref="E970">_xlfn.IFS(B970&lt;=PERCENTILE($B$3:$B$5882,0.2),5,B970&lt;=PERCENTILE($B$3:$B$5882,0.4),4,B970&lt;=PERCENTILE($B$3:$B$5882,0.6),3,B970&lt;=PERCENTILE($B$3:$B$5882,0.8),2,TRUE,1)</f>
        <v>3</v>
      </c>
      <c r="F970" cm="1">
        <f t="array" ref="F970">_xlfn.IFS(C970&lt;=PERCENTILE($C$3:$C$5882,0.2),1,C970&lt;=PERCENTILE($C$3:$C$5882,0.4),2,C970&lt;=PERCENTILE($C$3:$C$5882,0.6),3,C970&lt;=PERCENTILE($C$3:$C$5882,0.8),4,TRUE,5)</f>
        <v>4</v>
      </c>
      <c r="G970" cm="1">
        <f t="array" ref="G970">_xlfn.IFS(D970&lt;=PERCENTILE($D$3:$D$5882,0.2),1,D970&lt;=PERCENTILE($D$3:$D$5882,0.4),2,D970&lt;=PERCENTILE($D$3:$D$5882,0.6),3,D970&lt;=PERCENTILE($D$3:$D$5882,0.8),4,TRUE,5)</f>
        <v>4</v>
      </c>
      <c r="H970" s="3" t="str" cm="1">
        <f t="array" ref="H970">_xlfn.IFS(AND(E970&gt;=4,F970&gt;=4,G970&gt;=4),"Champions",AND(E970&gt;=3,F970&gt;=3,G970&gt;=3),"Loyal Customers",AND(E970&lt;=2,F970&gt;=3),"At Risk",AND(E970&lt;=2,F970&lt;=2,G970&lt;=2),"Lost",AND(E970&gt;=4,F970&lt;=2),"New/Promising",TRUE,"Needs Attention")</f>
        <v>Loyal Customers</v>
      </c>
      <c r="I970" s="3" t="str">
        <f t="shared" si="19"/>
        <v>Active</v>
      </c>
      <c r="J970" s="3" t="str">
        <f>_xlfn.XLOOKUP(A970,'Country_Lookup'!$D:$D,'Country_Lookup'!$E:$E)</f>
        <v>United Kingdom</v>
      </c>
    </row>
    <row r="971" spans="1:10" x14ac:dyDescent="0.3">
      <c r="A971">
        <v>13321</v>
      </c>
      <c r="B971">
        <v>72</v>
      </c>
      <c r="C971">
        <v>2</v>
      </c>
      <c r="D971">
        <v>567.3599999999999</v>
      </c>
      <c r="E971" cm="1">
        <f t="array" ref="E971">_xlfn.IFS(B971&lt;=PERCENTILE($B$3:$B$5882,0.2),5,B971&lt;=PERCENTILE($B$3:$B$5882,0.4),4,B971&lt;=PERCENTILE($B$3:$B$5882,0.6),3,B971&lt;=PERCENTILE($B$3:$B$5882,0.8),2,TRUE,1)</f>
        <v>3</v>
      </c>
      <c r="F971" cm="1">
        <f t="array" ref="F971">_xlfn.IFS(C971&lt;=PERCENTILE($C$3:$C$5882,0.2),1,C971&lt;=PERCENTILE($C$3:$C$5882,0.4),2,C971&lt;=PERCENTILE($C$3:$C$5882,0.6),3,C971&lt;=PERCENTILE($C$3:$C$5882,0.8),4,TRUE,5)</f>
        <v>2</v>
      </c>
      <c r="G971" cm="1">
        <f t="array" ref="G971">_xlfn.IFS(D971&lt;=PERCENTILE($D$3:$D$5882,0.2),1,D971&lt;=PERCENTILE($D$3:$D$5882,0.4),2,D971&lt;=PERCENTILE($D$3:$D$5882,0.6),3,D971&lt;=PERCENTILE($D$3:$D$5882,0.8),4,TRUE,5)</f>
        <v>2</v>
      </c>
      <c r="H971" s="3" t="str" cm="1">
        <f t="array" ref="H971">_xlfn.IFS(AND(E971&gt;=4,F971&gt;=4,G971&gt;=4),"Champions",AND(E971&gt;=3,F971&gt;=3,G971&gt;=3),"Loyal Customers",AND(E971&lt;=2,F971&gt;=3),"At Risk",AND(E971&lt;=2,F971&lt;=2,G971&lt;=2),"Lost",AND(E971&gt;=4,F971&lt;=2),"New/Promising",TRUE,"Needs Attention")</f>
        <v>Needs Attention</v>
      </c>
      <c r="I971" s="3" t="str">
        <f t="shared" si="19"/>
        <v>Active</v>
      </c>
      <c r="J971" s="3" t="str">
        <f>_xlfn.XLOOKUP(A971,'Country_Lookup'!$D:$D,'Country_Lookup'!$E:$E)</f>
        <v>United Kingdom</v>
      </c>
    </row>
    <row r="972" spans="1:10" x14ac:dyDescent="0.3">
      <c r="A972">
        <v>13322</v>
      </c>
      <c r="B972">
        <v>17</v>
      </c>
      <c r="C972">
        <v>1</v>
      </c>
      <c r="D972">
        <v>199.47999999999993</v>
      </c>
      <c r="E972" cm="1">
        <f t="array" ref="E972">_xlfn.IFS(B972&lt;=PERCENTILE($B$3:$B$5882,0.2),5,B972&lt;=PERCENTILE($B$3:$B$5882,0.4),4,B972&lt;=PERCENTILE($B$3:$B$5882,0.6),3,B972&lt;=PERCENTILE($B$3:$B$5882,0.8),2,TRUE,1)</f>
        <v>5</v>
      </c>
      <c r="F972" cm="1">
        <f t="array" ref="F972">_xlfn.IFS(C972&lt;=PERCENTILE($C$3:$C$5882,0.2),1,C972&lt;=PERCENTILE($C$3:$C$5882,0.4),2,C972&lt;=PERCENTILE($C$3:$C$5882,0.6),3,C972&lt;=PERCENTILE($C$3:$C$5882,0.8),4,TRUE,5)</f>
        <v>1</v>
      </c>
      <c r="G972" cm="1">
        <f t="array" ref="G972">_xlfn.IFS(D972&lt;=PERCENTILE($D$3:$D$5882,0.2),1,D972&lt;=PERCENTILE($D$3:$D$5882,0.4),2,D972&lt;=PERCENTILE($D$3:$D$5882,0.6),3,D972&lt;=PERCENTILE($D$3:$D$5882,0.8),4,TRUE,5)</f>
        <v>1</v>
      </c>
      <c r="H972" s="3" t="str" cm="1">
        <f t="array" ref="H972">_xlfn.IFS(AND(E972&gt;=4,F972&gt;=4,G972&gt;=4),"Champions",AND(E972&gt;=3,F972&gt;=3,G972&gt;=3),"Loyal Customers",AND(E972&lt;=2,F972&gt;=3),"At Risk",AND(E972&lt;=2,F972&lt;=2,G972&lt;=2),"Lost",AND(E972&gt;=4,F972&lt;=2),"New/Promising",TRUE,"Needs Attention")</f>
        <v>New/Promising</v>
      </c>
      <c r="I972" s="3" t="str">
        <f t="shared" si="19"/>
        <v>Active</v>
      </c>
      <c r="J972" s="3" t="str">
        <f>_xlfn.XLOOKUP(A972,'Country_Lookup'!$D:$D,'Country_Lookup'!$E:$E)</f>
        <v>United Kingdom</v>
      </c>
    </row>
    <row r="973" spans="1:10" x14ac:dyDescent="0.3">
      <c r="A973">
        <v>13323</v>
      </c>
      <c r="B973">
        <v>3</v>
      </c>
      <c r="C973">
        <v>5</v>
      </c>
      <c r="D973">
        <v>787.85000000000025</v>
      </c>
      <c r="E973" cm="1">
        <f t="array" ref="E973">_xlfn.IFS(B973&lt;=PERCENTILE($B$3:$B$5882,0.2),5,B973&lt;=PERCENTILE($B$3:$B$5882,0.4),4,B973&lt;=PERCENTILE($B$3:$B$5882,0.6),3,B973&lt;=PERCENTILE($B$3:$B$5882,0.8),2,TRUE,1)</f>
        <v>5</v>
      </c>
      <c r="F973" cm="1">
        <f t="array" ref="F973">_xlfn.IFS(C973&lt;=PERCENTILE($C$3:$C$5882,0.2),1,C973&lt;=PERCENTILE($C$3:$C$5882,0.4),2,C973&lt;=PERCENTILE($C$3:$C$5882,0.6),3,C973&lt;=PERCENTILE($C$3:$C$5882,0.8),4,TRUE,5)</f>
        <v>4</v>
      </c>
      <c r="G973" cm="1">
        <f t="array" ref="G973">_xlfn.IFS(D973&lt;=PERCENTILE($D$3:$D$5882,0.2),1,D973&lt;=PERCENTILE($D$3:$D$5882,0.4),2,D973&lt;=PERCENTILE($D$3:$D$5882,0.6),3,D973&lt;=PERCENTILE($D$3:$D$5882,0.8),4,TRUE,5)</f>
        <v>3</v>
      </c>
      <c r="H973" s="3" t="str" cm="1">
        <f t="array" ref="H973">_xlfn.IFS(AND(E973&gt;=4,F973&gt;=4,G973&gt;=4),"Champions",AND(E973&gt;=3,F973&gt;=3,G973&gt;=3),"Loyal Customers",AND(E973&lt;=2,F973&gt;=3),"At Risk",AND(E973&lt;=2,F973&lt;=2,G973&lt;=2),"Lost",AND(E973&gt;=4,F973&lt;=2),"New/Promising",TRUE,"Needs Attention")</f>
        <v>Loyal Customers</v>
      </c>
      <c r="I973" s="3" t="str">
        <f t="shared" si="19"/>
        <v>Active</v>
      </c>
      <c r="J973" s="3" t="str">
        <f>_xlfn.XLOOKUP(A973,'Country_Lookup'!$D:$D,'Country_Lookup'!$E:$E)</f>
        <v>United Kingdom</v>
      </c>
    </row>
    <row r="974" spans="1:10" x14ac:dyDescent="0.3">
      <c r="A974">
        <v>13324</v>
      </c>
      <c r="B974">
        <v>36</v>
      </c>
      <c r="C974">
        <v>18</v>
      </c>
      <c r="D974">
        <v>10513.469999999974</v>
      </c>
      <c r="E974" cm="1">
        <f t="array" ref="E974">_xlfn.IFS(B974&lt;=PERCENTILE($B$3:$B$5882,0.2),5,B974&lt;=PERCENTILE($B$3:$B$5882,0.4),4,B974&lt;=PERCENTILE($B$3:$B$5882,0.6),3,B974&lt;=PERCENTILE($B$3:$B$5882,0.8),2,TRUE,1)</f>
        <v>4</v>
      </c>
      <c r="F974" cm="1">
        <f t="array" ref="F974">_xlfn.IFS(C974&lt;=PERCENTILE($C$3:$C$5882,0.2),1,C974&lt;=PERCENTILE($C$3:$C$5882,0.4),2,C974&lt;=PERCENTILE($C$3:$C$5882,0.6),3,C974&lt;=PERCENTILE($C$3:$C$5882,0.8),4,TRUE,5)</f>
        <v>5</v>
      </c>
      <c r="G974" cm="1">
        <f t="array" ref="G974">_xlfn.IFS(D974&lt;=PERCENTILE($D$3:$D$5882,0.2),1,D974&lt;=PERCENTILE($D$3:$D$5882,0.4),2,D974&lt;=PERCENTILE($D$3:$D$5882,0.6),3,D974&lt;=PERCENTILE($D$3:$D$5882,0.8),4,TRUE,5)</f>
        <v>5</v>
      </c>
      <c r="H974" s="3" t="str" cm="1">
        <f t="array" ref="H974">_xlfn.IFS(AND(E974&gt;=4,F974&gt;=4,G974&gt;=4),"Champions",AND(E974&gt;=3,F974&gt;=3,G974&gt;=3),"Loyal Customers",AND(E974&lt;=2,F974&gt;=3),"At Risk",AND(E974&lt;=2,F974&lt;=2,G974&lt;=2),"Lost",AND(E974&gt;=4,F974&lt;=2),"New/Promising",TRUE,"Needs Attention")</f>
        <v>Champions</v>
      </c>
      <c r="I974" s="3" t="str">
        <f t="shared" si="19"/>
        <v>Active</v>
      </c>
      <c r="J974" s="3" t="str">
        <f>_xlfn.XLOOKUP(A974,'Country_Lookup'!$D:$D,'Country_Lookup'!$E:$E)</f>
        <v>United Kingdom</v>
      </c>
    </row>
    <row r="975" spans="1:10" x14ac:dyDescent="0.3">
      <c r="A975">
        <v>13325</v>
      </c>
      <c r="B975">
        <v>81</v>
      </c>
      <c r="C975">
        <v>1</v>
      </c>
      <c r="D975">
        <v>675.30000000000007</v>
      </c>
      <c r="E975" cm="1">
        <f t="array" ref="E975">_xlfn.IFS(B975&lt;=PERCENTILE($B$3:$B$5882,0.2),5,B975&lt;=PERCENTILE($B$3:$B$5882,0.4),4,B975&lt;=PERCENTILE($B$3:$B$5882,0.6),3,B975&lt;=PERCENTILE($B$3:$B$5882,0.8),2,TRUE,1)</f>
        <v>3</v>
      </c>
      <c r="F975" cm="1">
        <f t="array" ref="F975">_xlfn.IFS(C975&lt;=PERCENTILE($C$3:$C$5882,0.2),1,C975&lt;=PERCENTILE($C$3:$C$5882,0.4),2,C975&lt;=PERCENTILE($C$3:$C$5882,0.6),3,C975&lt;=PERCENTILE($C$3:$C$5882,0.8),4,TRUE,5)</f>
        <v>1</v>
      </c>
      <c r="G975" cm="1">
        <f t="array" ref="G975">_xlfn.IFS(D975&lt;=PERCENTILE($D$3:$D$5882,0.2),1,D975&lt;=PERCENTILE($D$3:$D$5882,0.4),2,D975&lt;=PERCENTILE($D$3:$D$5882,0.6),3,D975&lt;=PERCENTILE($D$3:$D$5882,0.8),4,TRUE,5)</f>
        <v>3</v>
      </c>
      <c r="H975" s="3" t="str" cm="1">
        <f t="array" ref="H975">_xlfn.IFS(AND(E975&gt;=4,F975&gt;=4,G975&gt;=4),"Champions",AND(E975&gt;=3,F975&gt;=3,G975&gt;=3),"Loyal Customers",AND(E975&lt;=2,F975&gt;=3),"At Risk",AND(E975&lt;=2,F975&lt;=2,G975&lt;=2),"Lost",AND(E975&gt;=4,F975&lt;=2),"New/Promising",TRUE,"Needs Attention")</f>
        <v>Needs Attention</v>
      </c>
      <c r="I975" s="3" t="str">
        <f t="shared" si="19"/>
        <v>Active</v>
      </c>
      <c r="J975" s="3" t="str">
        <f>_xlfn.XLOOKUP(A975,'Country_Lookup'!$D:$D,'Country_Lookup'!$E:$E)</f>
        <v>United Kingdom</v>
      </c>
    </row>
    <row r="976" spans="1:10" x14ac:dyDescent="0.3">
      <c r="A976">
        <v>13326</v>
      </c>
      <c r="B976">
        <v>432</v>
      </c>
      <c r="C976">
        <v>1</v>
      </c>
      <c r="D976">
        <v>281.7600000000001</v>
      </c>
      <c r="E976" cm="1">
        <f t="array" ref="E976">_xlfn.IFS(B976&lt;=PERCENTILE($B$3:$B$5882,0.2),5,B976&lt;=PERCENTILE($B$3:$B$5882,0.4),4,B976&lt;=PERCENTILE($B$3:$B$5882,0.6),3,B976&lt;=PERCENTILE($B$3:$B$5882,0.8),2,TRUE,1)</f>
        <v>1</v>
      </c>
      <c r="F976" cm="1">
        <f t="array" ref="F976">_xlfn.IFS(C976&lt;=PERCENTILE($C$3:$C$5882,0.2),1,C976&lt;=PERCENTILE($C$3:$C$5882,0.4),2,C976&lt;=PERCENTILE($C$3:$C$5882,0.6),3,C976&lt;=PERCENTILE($C$3:$C$5882,0.8),4,TRUE,5)</f>
        <v>1</v>
      </c>
      <c r="G976" cm="1">
        <f t="array" ref="G976">_xlfn.IFS(D976&lt;=PERCENTILE($D$3:$D$5882,0.2),1,D976&lt;=PERCENTILE($D$3:$D$5882,0.4),2,D976&lt;=PERCENTILE($D$3:$D$5882,0.6),3,D976&lt;=PERCENTILE($D$3:$D$5882,0.8),4,TRUE,5)</f>
        <v>1</v>
      </c>
      <c r="H976" s="3" t="str" cm="1">
        <f t="array" ref="H976">_xlfn.IFS(AND(E976&gt;=4,F976&gt;=4,G976&gt;=4),"Champions",AND(E976&gt;=3,F976&gt;=3,G976&gt;=3),"Loyal Customers",AND(E976&lt;=2,F976&gt;=3),"At Risk",AND(E976&lt;=2,F976&lt;=2,G976&lt;=2),"Lost",AND(E976&gt;=4,F976&lt;=2),"New/Promising",TRUE,"Needs Attention")</f>
        <v>Lost</v>
      </c>
      <c r="I976" s="3" t="str">
        <f t="shared" si="19"/>
        <v>Churned</v>
      </c>
      <c r="J976" s="3" t="str">
        <f>_xlfn.XLOOKUP(A976,'Country_Lookup'!$D:$D,'Country_Lookup'!$E:$E)</f>
        <v>United Kingdom</v>
      </c>
    </row>
    <row r="977" spans="1:10" x14ac:dyDescent="0.3">
      <c r="A977">
        <v>13327</v>
      </c>
      <c r="B977">
        <v>38</v>
      </c>
      <c r="C977">
        <v>20</v>
      </c>
      <c r="D977">
        <v>9879.4799999999886</v>
      </c>
      <c r="E977" cm="1">
        <f t="array" ref="E977">_xlfn.IFS(B977&lt;=PERCENTILE($B$3:$B$5882,0.2),5,B977&lt;=PERCENTILE($B$3:$B$5882,0.4),4,B977&lt;=PERCENTILE($B$3:$B$5882,0.6),3,B977&lt;=PERCENTILE($B$3:$B$5882,0.8),2,TRUE,1)</f>
        <v>4</v>
      </c>
      <c r="F977" cm="1">
        <f t="array" ref="F977">_xlfn.IFS(C977&lt;=PERCENTILE($C$3:$C$5882,0.2),1,C977&lt;=PERCENTILE($C$3:$C$5882,0.4),2,C977&lt;=PERCENTILE($C$3:$C$5882,0.6),3,C977&lt;=PERCENTILE($C$3:$C$5882,0.8),4,TRUE,5)</f>
        <v>5</v>
      </c>
      <c r="G977" cm="1">
        <f t="array" ref="G977">_xlfn.IFS(D977&lt;=PERCENTILE($D$3:$D$5882,0.2),1,D977&lt;=PERCENTILE($D$3:$D$5882,0.4),2,D977&lt;=PERCENTILE($D$3:$D$5882,0.6),3,D977&lt;=PERCENTILE($D$3:$D$5882,0.8),4,TRUE,5)</f>
        <v>5</v>
      </c>
      <c r="H977" s="3" t="str" cm="1">
        <f t="array" ref="H977">_xlfn.IFS(AND(E977&gt;=4,F977&gt;=4,G977&gt;=4),"Champions",AND(E977&gt;=3,F977&gt;=3,G977&gt;=3),"Loyal Customers",AND(E977&lt;=2,F977&gt;=3),"At Risk",AND(E977&lt;=2,F977&lt;=2,G977&lt;=2),"Lost",AND(E977&gt;=4,F977&lt;=2),"New/Promising",TRUE,"Needs Attention")</f>
        <v>Champions</v>
      </c>
      <c r="I977" s="3" t="str">
        <f t="shared" si="19"/>
        <v>Active</v>
      </c>
      <c r="J977" s="3" t="str">
        <f>_xlfn.XLOOKUP(A977,'Country_Lookup'!$D:$D,'Country_Lookup'!$E:$E)</f>
        <v>United Kingdom</v>
      </c>
    </row>
    <row r="978" spans="1:10" x14ac:dyDescent="0.3">
      <c r="A978">
        <v>13328</v>
      </c>
      <c r="B978">
        <v>316</v>
      </c>
      <c r="C978">
        <v>1</v>
      </c>
      <c r="D978">
        <v>1308.48</v>
      </c>
      <c r="E978" cm="1">
        <f t="array" ref="E978">_xlfn.IFS(B978&lt;=PERCENTILE($B$3:$B$5882,0.2),5,B978&lt;=PERCENTILE($B$3:$B$5882,0.4),4,B978&lt;=PERCENTILE($B$3:$B$5882,0.6),3,B978&lt;=PERCENTILE($B$3:$B$5882,0.8),2,TRUE,1)</f>
        <v>2</v>
      </c>
      <c r="F978" cm="1">
        <f t="array" ref="F978">_xlfn.IFS(C978&lt;=PERCENTILE($C$3:$C$5882,0.2),1,C978&lt;=PERCENTILE($C$3:$C$5882,0.4),2,C978&lt;=PERCENTILE($C$3:$C$5882,0.6),3,C978&lt;=PERCENTILE($C$3:$C$5882,0.8),4,TRUE,5)</f>
        <v>1</v>
      </c>
      <c r="G978" cm="1">
        <f t="array" ref="G978">_xlfn.IFS(D978&lt;=PERCENTILE($D$3:$D$5882,0.2),1,D978&lt;=PERCENTILE($D$3:$D$5882,0.4),2,D978&lt;=PERCENTILE($D$3:$D$5882,0.6),3,D978&lt;=PERCENTILE($D$3:$D$5882,0.8),4,TRUE,5)</f>
        <v>4</v>
      </c>
      <c r="H978" s="3" t="str" cm="1">
        <f t="array" ref="H978">_xlfn.IFS(AND(E978&gt;=4,F978&gt;=4,G978&gt;=4),"Champions",AND(E978&gt;=3,F978&gt;=3,G978&gt;=3),"Loyal Customers",AND(E978&lt;=2,F978&gt;=3),"At Risk",AND(E978&lt;=2,F978&lt;=2,G978&lt;=2),"Lost",AND(E978&gt;=4,F978&lt;=2),"New/Promising",TRUE,"Needs Attention")</f>
        <v>Needs Attention</v>
      </c>
      <c r="I978" s="3" t="str">
        <f t="shared" si="19"/>
        <v>Churned</v>
      </c>
      <c r="J978" s="3" t="str">
        <f>_xlfn.XLOOKUP(A978,'Country_Lookup'!$D:$D,'Country_Lookup'!$E:$E)</f>
        <v>United Kingdom</v>
      </c>
    </row>
    <row r="979" spans="1:10" x14ac:dyDescent="0.3">
      <c r="A979">
        <v>13329</v>
      </c>
      <c r="B979">
        <v>31</v>
      </c>
      <c r="C979">
        <v>8</v>
      </c>
      <c r="D979">
        <v>5112.9699999999839</v>
      </c>
      <c r="E979" cm="1">
        <f t="array" ref="E979">_xlfn.IFS(B979&lt;=PERCENTILE($B$3:$B$5882,0.2),5,B979&lt;=PERCENTILE($B$3:$B$5882,0.4),4,B979&lt;=PERCENTILE($B$3:$B$5882,0.6),3,B979&lt;=PERCENTILE($B$3:$B$5882,0.8),2,TRUE,1)</f>
        <v>4</v>
      </c>
      <c r="F979" cm="1">
        <f t="array" ref="F979">_xlfn.IFS(C979&lt;=PERCENTILE($C$3:$C$5882,0.2),1,C979&lt;=PERCENTILE($C$3:$C$5882,0.4),2,C979&lt;=PERCENTILE($C$3:$C$5882,0.6),3,C979&lt;=PERCENTILE($C$3:$C$5882,0.8),4,TRUE,5)</f>
        <v>4</v>
      </c>
      <c r="G979" cm="1">
        <f t="array" ref="G979">_xlfn.IFS(D979&lt;=PERCENTILE($D$3:$D$5882,0.2),1,D979&lt;=PERCENTILE($D$3:$D$5882,0.4),2,D979&lt;=PERCENTILE($D$3:$D$5882,0.6),3,D979&lt;=PERCENTILE($D$3:$D$5882,0.8),4,TRUE,5)</f>
        <v>5</v>
      </c>
      <c r="H979" s="3" t="str" cm="1">
        <f t="array" ref="H979">_xlfn.IFS(AND(E979&gt;=4,F979&gt;=4,G979&gt;=4),"Champions",AND(E979&gt;=3,F979&gt;=3,G979&gt;=3),"Loyal Customers",AND(E979&lt;=2,F979&gt;=3),"At Risk",AND(E979&lt;=2,F979&lt;=2,G979&lt;=2),"Lost",AND(E979&gt;=4,F979&lt;=2),"New/Promising",TRUE,"Needs Attention")</f>
        <v>Champions</v>
      </c>
      <c r="I979" s="3" t="str">
        <f t="shared" si="19"/>
        <v>Active</v>
      </c>
      <c r="J979" s="3" t="str">
        <f>_xlfn.XLOOKUP(A979,'Country_Lookup'!$D:$D,'Country_Lookup'!$E:$E)</f>
        <v>United Kingdom</v>
      </c>
    </row>
    <row r="980" spans="1:10" x14ac:dyDescent="0.3">
      <c r="A980">
        <v>13330</v>
      </c>
      <c r="B980">
        <v>92</v>
      </c>
      <c r="C980">
        <v>6</v>
      </c>
      <c r="D980">
        <v>2806.1799999999944</v>
      </c>
      <c r="E980" cm="1">
        <f t="array" ref="E980">_xlfn.IFS(B980&lt;=PERCENTILE($B$3:$B$5882,0.2),5,B980&lt;=PERCENTILE($B$3:$B$5882,0.4),4,B980&lt;=PERCENTILE($B$3:$B$5882,0.6),3,B980&lt;=PERCENTILE($B$3:$B$5882,0.8),2,TRUE,1)</f>
        <v>3</v>
      </c>
      <c r="F980" cm="1">
        <f t="array" ref="F980">_xlfn.IFS(C980&lt;=PERCENTILE($C$3:$C$5882,0.2),1,C980&lt;=PERCENTILE($C$3:$C$5882,0.4),2,C980&lt;=PERCENTILE($C$3:$C$5882,0.6),3,C980&lt;=PERCENTILE($C$3:$C$5882,0.8),4,TRUE,5)</f>
        <v>4</v>
      </c>
      <c r="G980" cm="1">
        <f t="array" ref="G980">_xlfn.IFS(D980&lt;=PERCENTILE($D$3:$D$5882,0.2),1,D980&lt;=PERCENTILE($D$3:$D$5882,0.4),2,D980&lt;=PERCENTILE($D$3:$D$5882,0.6),3,D980&lt;=PERCENTILE($D$3:$D$5882,0.8),4,TRUE,5)</f>
        <v>4</v>
      </c>
      <c r="H980" s="3" t="str" cm="1">
        <f t="array" ref="H980">_xlfn.IFS(AND(E980&gt;=4,F980&gt;=4,G980&gt;=4),"Champions",AND(E980&gt;=3,F980&gt;=3,G980&gt;=3),"Loyal Customers",AND(E980&lt;=2,F980&gt;=3),"At Risk",AND(E980&lt;=2,F980&lt;=2,G980&lt;=2),"Lost",AND(E980&gt;=4,F980&lt;=2),"New/Promising",TRUE,"Needs Attention")</f>
        <v>Loyal Customers</v>
      </c>
      <c r="I980" s="3" t="str">
        <f t="shared" si="19"/>
        <v>Churned</v>
      </c>
      <c r="J980" s="3" t="str">
        <f>_xlfn.XLOOKUP(A980,'Country_Lookup'!$D:$D,'Country_Lookup'!$E:$E)</f>
        <v>United Kingdom</v>
      </c>
    </row>
    <row r="981" spans="1:10" x14ac:dyDescent="0.3">
      <c r="A981">
        <v>13331</v>
      </c>
      <c r="B981">
        <v>401</v>
      </c>
      <c r="C981">
        <v>1</v>
      </c>
      <c r="D981">
        <v>262.40000000000003</v>
      </c>
      <c r="E981" cm="1">
        <f t="array" ref="E981">_xlfn.IFS(B981&lt;=PERCENTILE($B$3:$B$5882,0.2),5,B981&lt;=PERCENTILE($B$3:$B$5882,0.4),4,B981&lt;=PERCENTILE($B$3:$B$5882,0.6),3,B981&lt;=PERCENTILE($B$3:$B$5882,0.8),2,TRUE,1)</f>
        <v>2</v>
      </c>
      <c r="F981" cm="1">
        <f t="array" ref="F981">_xlfn.IFS(C981&lt;=PERCENTILE($C$3:$C$5882,0.2),1,C981&lt;=PERCENTILE($C$3:$C$5882,0.4),2,C981&lt;=PERCENTILE($C$3:$C$5882,0.6),3,C981&lt;=PERCENTILE($C$3:$C$5882,0.8),4,TRUE,5)</f>
        <v>1</v>
      </c>
      <c r="G981" cm="1">
        <f t="array" ref="G981">_xlfn.IFS(D981&lt;=PERCENTILE($D$3:$D$5882,0.2),1,D981&lt;=PERCENTILE($D$3:$D$5882,0.4),2,D981&lt;=PERCENTILE($D$3:$D$5882,0.6),3,D981&lt;=PERCENTILE($D$3:$D$5882,0.8),4,TRUE,5)</f>
        <v>1</v>
      </c>
      <c r="H981" s="3" t="str" cm="1">
        <f t="array" ref="H981">_xlfn.IFS(AND(E981&gt;=4,F981&gt;=4,G981&gt;=4),"Champions",AND(E981&gt;=3,F981&gt;=3,G981&gt;=3),"Loyal Customers",AND(E981&lt;=2,F981&gt;=3),"At Risk",AND(E981&lt;=2,F981&lt;=2,G981&lt;=2),"Lost",AND(E981&gt;=4,F981&lt;=2),"New/Promising",TRUE,"Needs Attention")</f>
        <v>Lost</v>
      </c>
      <c r="I981" s="3" t="str">
        <f t="shared" si="19"/>
        <v>Churned</v>
      </c>
      <c r="J981" s="3" t="str">
        <f>_xlfn.XLOOKUP(A981,'Country_Lookup'!$D:$D,'Country_Lookup'!$E:$E)</f>
        <v>United Kingdom</v>
      </c>
    </row>
    <row r="982" spans="1:10" x14ac:dyDescent="0.3">
      <c r="A982">
        <v>13332</v>
      </c>
      <c r="B982">
        <v>14</v>
      </c>
      <c r="C982">
        <v>1</v>
      </c>
      <c r="D982">
        <v>350.89999999999986</v>
      </c>
      <c r="E982" cm="1">
        <f t="array" ref="E982">_xlfn.IFS(B982&lt;=PERCENTILE($B$3:$B$5882,0.2),5,B982&lt;=PERCENTILE($B$3:$B$5882,0.4),4,B982&lt;=PERCENTILE($B$3:$B$5882,0.6),3,B982&lt;=PERCENTILE($B$3:$B$5882,0.8),2,TRUE,1)</f>
        <v>5</v>
      </c>
      <c r="F982" cm="1">
        <f t="array" ref="F982">_xlfn.IFS(C982&lt;=PERCENTILE($C$3:$C$5882,0.2),1,C982&lt;=PERCENTILE($C$3:$C$5882,0.4),2,C982&lt;=PERCENTILE($C$3:$C$5882,0.6),3,C982&lt;=PERCENTILE($C$3:$C$5882,0.8),4,TRUE,5)</f>
        <v>1</v>
      </c>
      <c r="G982" cm="1">
        <f t="array" ref="G982">_xlfn.IFS(D982&lt;=PERCENTILE($D$3:$D$5882,0.2),1,D982&lt;=PERCENTILE($D$3:$D$5882,0.4),2,D982&lt;=PERCENTILE($D$3:$D$5882,0.6),3,D982&lt;=PERCENTILE($D$3:$D$5882,0.8),4,TRUE,5)</f>
        <v>2</v>
      </c>
      <c r="H982" s="3" t="str" cm="1">
        <f t="array" ref="H982">_xlfn.IFS(AND(E982&gt;=4,F982&gt;=4,G982&gt;=4),"Champions",AND(E982&gt;=3,F982&gt;=3,G982&gt;=3),"Loyal Customers",AND(E982&lt;=2,F982&gt;=3),"At Risk",AND(E982&lt;=2,F982&lt;=2,G982&lt;=2),"Lost",AND(E982&gt;=4,F982&lt;=2),"New/Promising",TRUE,"Needs Attention")</f>
        <v>New/Promising</v>
      </c>
      <c r="I982" s="3" t="str">
        <f t="shared" si="19"/>
        <v>Active</v>
      </c>
      <c r="J982" s="3" t="str">
        <f>_xlfn.XLOOKUP(A982,'Country_Lookup'!$D:$D,'Country_Lookup'!$E:$E)</f>
        <v>United Kingdom</v>
      </c>
    </row>
    <row r="983" spans="1:10" x14ac:dyDescent="0.3">
      <c r="A983">
        <v>13333</v>
      </c>
      <c r="B983">
        <v>411</v>
      </c>
      <c r="C983">
        <v>3</v>
      </c>
      <c r="D983">
        <v>1015.7399999999996</v>
      </c>
      <c r="E983" cm="1">
        <f t="array" ref="E983">_xlfn.IFS(B983&lt;=PERCENTILE($B$3:$B$5882,0.2),5,B983&lt;=PERCENTILE($B$3:$B$5882,0.4),4,B983&lt;=PERCENTILE($B$3:$B$5882,0.6),3,B983&lt;=PERCENTILE($B$3:$B$5882,0.8),2,TRUE,1)</f>
        <v>1</v>
      </c>
      <c r="F983" cm="1">
        <f t="array" ref="F983">_xlfn.IFS(C983&lt;=PERCENTILE($C$3:$C$5882,0.2),1,C983&lt;=PERCENTILE($C$3:$C$5882,0.4),2,C983&lt;=PERCENTILE($C$3:$C$5882,0.6),3,C983&lt;=PERCENTILE($C$3:$C$5882,0.8),4,TRUE,5)</f>
        <v>3</v>
      </c>
      <c r="G983" cm="1">
        <f t="array" ref="G983">_xlfn.IFS(D983&lt;=PERCENTILE($D$3:$D$5882,0.2),1,D983&lt;=PERCENTILE($D$3:$D$5882,0.4),2,D983&lt;=PERCENTILE($D$3:$D$5882,0.6),3,D983&lt;=PERCENTILE($D$3:$D$5882,0.8),4,TRUE,5)</f>
        <v>3</v>
      </c>
      <c r="H983" s="3" t="str" cm="1">
        <f t="array" ref="H983">_xlfn.IFS(AND(E983&gt;=4,F983&gt;=4,G983&gt;=4),"Champions",AND(E983&gt;=3,F983&gt;=3,G983&gt;=3),"Loyal Customers",AND(E983&lt;=2,F983&gt;=3),"At Risk",AND(E983&lt;=2,F983&lt;=2,G983&lt;=2),"Lost",AND(E983&gt;=4,F983&lt;=2),"New/Promising",TRUE,"Needs Attention")</f>
        <v>At Risk</v>
      </c>
      <c r="I983" s="3" t="str">
        <f t="shared" si="19"/>
        <v>Churned</v>
      </c>
      <c r="J983" s="3" t="str">
        <f>_xlfn.XLOOKUP(A983,'Country_Lookup'!$D:$D,'Country_Lookup'!$E:$E)</f>
        <v>United Kingdom</v>
      </c>
    </row>
    <row r="984" spans="1:10" x14ac:dyDescent="0.3">
      <c r="A984">
        <v>13334</v>
      </c>
      <c r="B984">
        <v>82</v>
      </c>
      <c r="C984">
        <v>5</v>
      </c>
      <c r="D984">
        <v>6263.7500000000009</v>
      </c>
      <c r="E984" cm="1">
        <f t="array" ref="E984">_xlfn.IFS(B984&lt;=PERCENTILE($B$3:$B$5882,0.2),5,B984&lt;=PERCENTILE($B$3:$B$5882,0.4),4,B984&lt;=PERCENTILE($B$3:$B$5882,0.6),3,B984&lt;=PERCENTILE($B$3:$B$5882,0.8),2,TRUE,1)</f>
        <v>3</v>
      </c>
      <c r="F984" cm="1">
        <f t="array" ref="F984">_xlfn.IFS(C984&lt;=PERCENTILE($C$3:$C$5882,0.2),1,C984&lt;=PERCENTILE($C$3:$C$5882,0.4),2,C984&lt;=PERCENTILE($C$3:$C$5882,0.6),3,C984&lt;=PERCENTILE($C$3:$C$5882,0.8),4,TRUE,5)</f>
        <v>4</v>
      </c>
      <c r="G984" cm="1">
        <f t="array" ref="G984">_xlfn.IFS(D984&lt;=PERCENTILE($D$3:$D$5882,0.2),1,D984&lt;=PERCENTILE($D$3:$D$5882,0.4),2,D984&lt;=PERCENTILE($D$3:$D$5882,0.6),3,D984&lt;=PERCENTILE($D$3:$D$5882,0.8),4,TRUE,5)</f>
        <v>5</v>
      </c>
      <c r="H984" s="3" t="str" cm="1">
        <f t="array" ref="H984">_xlfn.IFS(AND(E984&gt;=4,F984&gt;=4,G984&gt;=4),"Champions",AND(E984&gt;=3,F984&gt;=3,G984&gt;=3),"Loyal Customers",AND(E984&lt;=2,F984&gt;=3),"At Risk",AND(E984&lt;=2,F984&lt;=2,G984&lt;=2),"Lost",AND(E984&gt;=4,F984&lt;=2),"New/Promising",TRUE,"Needs Attention")</f>
        <v>Loyal Customers</v>
      </c>
      <c r="I984" s="3" t="str">
        <f t="shared" si="19"/>
        <v>Active</v>
      </c>
      <c r="J984" s="3" t="str">
        <f>_xlfn.XLOOKUP(A984,'Country_Lookup'!$D:$D,'Country_Lookup'!$E:$E)</f>
        <v>United Kingdom</v>
      </c>
    </row>
    <row r="985" spans="1:10" x14ac:dyDescent="0.3">
      <c r="A985">
        <v>13336</v>
      </c>
      <c r="B985">
        <v>77</v>
      </c>
      <c r="C985">
        <v>1</v>
      </c>
      <c r="D985">
        <v>795.12000000000035</v>
      </c>
      <c r="E985" cm="1">
        <f t="array" ref="E985">_xlfn.IFS(B985&lt;=PERCENTILE($B$3:$B$5882,0.2),5,B985&lt;=PERCENTILE($B$3:$B$5882,0.4),4,B985&lt;=PERCENTILE($B$3:$B$5882,0.6),3,B985&lt;=PERCENTILE($B$3:$B$5882,0.8),2,TRUE,1)</f>
        <v>3</v>
      </c>
      <c r="F985" cm="1">
        <f t="array" ref="F985">_xlfn.IFS(C985&lt;=PERCENTILE($C$3:$C$5882,0.2),1,C985&lt;=PERCENTILE($C$3:$C$5882,0.4),2,C985&lt;=PERCENTILE($C$3:$C$5882,0.6),3,C985&lt;=PERCENTILE($C$3:$C$5882,0.8),4,TRUE,5)</f>
        <v>1</v>
      </c>
      <c r="G985" cm="1">
        <f t="array" ref="G985">_xlfn.IFS(D985&lt;=PERCENTILE($D$3:$D$5882,0.2),1,D985&lt;=PERCENTILE($D$3:$D$5882,0.4),2,D985&lt;=PERCENTILE($D$3:$D$5882,0.6),3,D985&lt;=PERCENTILE($D$3:$D$5882,0.8),4,TRUE,5)</f>
        <v>3</v>
      </c>
      <c r="H985" s="3" t="str" cm="1">
        <f t="array" ref="H985">_xlfn.IFS(AND(E985&gt;=4,F985&gt;=4,G985&gt;=4),"Champions",AND(E985&gt;=3,F985&gt;=3,G985&gt;=3),"Loyal Customers",AND(E985&lt;=2,F985&gt;=3),"At Risk",AND(E985&lt;=2,F985&lt;=2,G985&lt;=2),"Lost",AND(E985&gt;=4,F985&lt;=2),"New/Promising",TRUE,"Needs Attention")</f>
        <v>Needs Attention</v>
      </c>
      <c r="I985" s="3" t="str">
        <f t="shared" si="19"/>
        <v>Active</v>
      </c>
      <c r="J985" s="3" t="str">
        <f>_xlfn.XLOOKUP(A985,'Country_Lookup'!$D:$D,'Country_Lookup'!$E:$E)</f>
        <v>United Kingdom</v>
      </c>
    </row>
    <row r="986" spans="1:10" x14ac:dyDescent="0.3">
      <c r="A986">
        <v>13337</v>
      </c>
      <c r="B986">
        <v>546</v>
      </c>
      <c r="C986">
        <v>1</v>
      </c>
      <c r="D986">
        <v>1575.2599999999979</v>
      </c>
      <c r="E986" cm="1">
        <f t="array" ref="E986">_xlfn.IFS(B986&lt;=PERCENTILE($B$3:$B$5882,0.2),5,B986&lt;=PERCENTILE($B$3:$B$5882,0.4),4,B986&lt;=PERCENTILE($B$3:$B$5882,0.6),3,B986&lt;=PERCENTILE($B$3:$B$5882,0.8),2,TRUE,1)</f>
        <v>1</v>
      </c>
      <c r="F986" cm="1">
        <f t="array" ref="F986">_xlfn.IFS(C986&lt;=PERCENTILE($C$3:$C$5882,0.2),1,C986&lt;=PERCENTILE($C$3:$C$5882,0.4),2,C986&lt;=PERCENTILE($C$3:$C$5882,0.6),3,C986&lt;=PERCENTILE($C$3:$C$5882,0.8),4,TRUE,5)</f>
        <v>1</v>
      </c>
      <c r="G986" cm="1">
        <f t="array" ref="G986">_xlfn.IFS(D986&lt;=PERCENTILE($D$3:$D$5882,0.2),1,D986&lt;=PERCENTILE($D$3:$D$5882,0.4),2,D986&lt;=PERCENTILE($D$3:$D$5882,0.6),3,D986&lt;=PERCENTILE($D$3:$D$5882,0.8),4,TRUE,5)</f>
        <v>4</v>
      </c>
      <c r="H986" s="3" t="str" cm="1">
        <f t="array" ref="H986">_xlfn.IFS(AND(E986&gt;=4,F986&gt;=4,G986&gt;=4),"Champions",AND(E986&gt;=3,F986&gt;=3,G986&gt;=3),"Loyal Customers",AND(E986&lt;=2,F986&gt;=3),"At Risk",AND(E986&lt;=2,F986&lt;=2,G986&lt;=2),"Lost",AND(E986&gt;=4,F986&lt;=2),"New/Promising",TRUE,"Needs Attention")</f>
        <v>Needs Attention</v>
      </c>
      <c r="I986" s="3" t="str">
        <f t="shared" si="19"/>
        <v>Churned</v>
      </c>
      <c r="J986" s="3" t="str">
        <f>_xlfn.XLOOKUP(A986,'Country_Lookup'!$D:$D,'Country_Lookup'!$E:$E)</f>
        <v>United Kingdom</v>
      </c>
    </row>
    <row r="987" spans="1:10" x14ac:dyDescent="0.3">
      <c r="A987">
        <v>13338</v>
      </c>
      <c r="B987">
        <v>157</v>
      </c>
      <c r="C987">
        <v>4</v>
      </c>
      <c r="D987">
        <v>2445.6199999999958</v>
      </c>
      <c r="E987" cm="1">
        <f t="array" ref="E987">_xlfn.IFS(B987&lt;=PERCENTILE($B$3:$B$5882,0.2),5,B987&lt;=PERCENTILE($B$3:$B$5882,0.4),4,B987&lt;=PERCENTILE($B$3:$B$5882,0.6),3,B987&lt;=PERCENTILE($B$3:$B$5882,0.8),2,TRUE,1)</f>
        <v>3</v>
      </c>
      <c r="F987" cm="1">
        <f t="array" ref="F987">_xlfn.IFS(C987&lt;=PERCENTILE($C$3:$C$5882,0.2),1,C987&lt;=PERCENTILE($C$3:$C$5882,0.4),2,C987&lt;=PERCENTILE($C$3:$C$5882,0.6),3,C987&lt;=PERCENTILE($C$3:$C$5882,0.8),4,TRUE,5)</f>
        <v>3</v>
      </c>
      <c r="G987" cm="1">
        <f t="array" ref="G987">_xlfn.IFS(D987&lt;=PERCENTILE($D$3:$D$5882,0.2),1,D987&lt;=PERCENTILE($D$3:$D$5882,0.4),2,D987&lt;=PERCENTILE($D$3:$D$5882,0.6),3,D987&lt;=PERCENTILE($D$3:$D$5882,0.8),4,TRUE,5)</f>
        <v>4</v>
      </c>
      <c r="H987" s="3" t="str" cm="1">
        <f t="array" ref="H987">_xlfn.IFS(AND(E987&gt;=4,F987&gt;=4,G987&gt;=4),"Champions",AND(E987&gt;=3,F987&gt;=3,G987&gt;=3),"Loyal Customers",AND(E987&lt;=2,F987&gt;=3),"At Risk",AND(E987&lt;=2,F987&lt;=2,G987&lt;=2),"Lost",AND(E987&gt;=4,F987&lt;=2),"New/Promising",TRUE,"Needs Attention")</f>
        <v>Loyal Customers</v>
      </c>
      <c r="I987" s="3" t="str">
        <f t="shared" si="19"/>
        <v>Churned</v>
      </c>
      <c r="J987" s="3" t="str">
        <f>_xlfn.XLOOKUP(A987,'Country_Lookup'!$D:$D,'Country_Lookup'!$E:$E)</f>
        <v>United Kingdom</v>
      </c>
    </row>
    <row r="988" spans="1:10" x14ac:dyDescent="0.3">
      <c r="A988">
        <v>13339</v>
      </c>
      <c r="B988">
        <v>200</v>
      </c>
      <c r="C988">
        <v>1</v>
      </c>
      <c r="D988">
        <v>860.12000000000057</v>
      </c>
      <c r="E988" cm="1">
        <f t="array" ref="E988">_xlfn.IFS(B988&lt;=PERCENTILE($B$3:$B$5882,0.2),5,B988&lt;=PERCENTILE($B$3:$B$5882,0.4),4,B988&lt;=PERCENTILE($B$3:$B$5882,0.6),3,B988&lt;=PERCENTILE($B$3:$B$5882,0.8),2,TRUE,1)</f>
        <v>2</v>
      </c>
      <c r="F988" cm="1">
        <f t="array" ref="F988">_xlfn.IFS(C988&lt;=PERCENTILE($C$3:$C$5882,0.2),1,C988&lt;=PERCENTILE($C$3:$C$5882,0.4),2,C988&lt;=PERCENTILE($C$3:$C$5882,0.6),3,C988&lt;=PERCENTILE($C$3:$C$5882,0.8),4,TRUE,5)</f>
        <v>1</v>
      </c>
      <c r="G988" cm="1">
        <f t="array" ref="G988">_xlfn.IFS(D988&lt;=PERCENTILE($D$3:$D$5882,0.2),1,D988&lt;=PERCENTILE($D$3:$D$5882,0.4),2,D988&lt;=PERCENTILE($D$3:$D$5882,0.6),3,D988&lt;=PERCENTILE($D$3:$D$5882,0.8),4,TRUE,5)</f>
        <v>3</v>
      </c>
      <c r="H988" s="3" t="str" cm="1">
        <f t="array" ref="H988">_xlfn.IFS(AND(E988&gt;=4,F988&gt;=4,G988&gt;=4),"Champions",AND(E988&gt;=3,F988&gt;=3,G988&gt;=3),"Loyal Customers",AND(E988&lt;=2,F988&gt;=3),"At Risk",AND(E988&lt;=2,F988&lt;=2,G988&lt;=2),"Lost",AND(E988&gt;=4,F988&lt;=2),"New/Promising",TRUE,"Needs Attention")</f>
        <v>Needs Attention</v>
      </c>
      <c r="I988" s="3" t="str">
        <f t="shared" si="19"/>
        <v>Churned</v>
      </c>
      <c r="J988" s="3" t="str">
        <f>_xlfn.XLOOKUP(A988,'Country_Lookup'!$D:$D,'Country_Lookup'!$E:$E)</f>
        <v>United Kingdom</v>
      </c>
    </row>
    <row r="989" spans="1:10" x14ac:dyDescent="0.3">
      <c r="A989">
        <v>13340</v>
      </c>
      <c r="B989">
        <v>45</v>
      </c>
      <c r="C989">
        <v>12</v>
      </c>
      <c r="D989">
        <v>22100.559999999994</v>
      </c>
      <c r="E989" cm="1">
        <f t="array" ref="E989">_xlfn.IFS(B989&lt;=PERCENTILE($B$3:$B$5882,0.2),5,B989&lt;=PERCENTILE($B$3:$B$5882,0.4),4,B989&lt;=PERCENTILE($B$3:$B$5882,0.6),3,B989&lt;=PERCENTILE($B$3:$B$5882,0.8),2,TRUE,1)</f>
        <v>4</v>
      </c>
      <c r="F989" cm="1">
        <f t="array" ref="F989">_xlfn.IFS(C989&lt;=PERCENTILE($C$3:$C$5882,0.2),1,C989&lt;=PERCENTILE($C$3:$C$5882,0.4),2,C989&lt;=PERCENTILE($C$3:$C$5882,0.6),3,C989&lt;=PERCENTILE($C$3:$C$5882,0.8),4,TRUE,5)</f>
        <v>5</v>
      </c>
      <c r="G989" cm="1">
        <f t="array" ref="G989">_xlfn.IFS(D989&lt;=PERCENTILE($D$3:$D$5882,0.2),1,D989&lt;=PERCENTILE($D$3:$D$5882,0.4),2,D989&lt;=PERCENTILE($D$3:$D$5882,0.6),3,D989&lt;=PERCENTILE($D$3:$D$5882,0.8),4,TRUE,5)</f>
        <v>5</v>
      </c>
      <c r="H989" s="3" t="str" cm="1">
        <f t="array" ref="H989">_xlfn.IFS(AND(E989&gt;=4,F989&gt;=4,G989&gt;=4),"Champions",AND(E989&gt;=3,F989&gt;=3,G989&gt;=3),"Loyal Customers",AND(E989&lt;=2,F989&gt;=3),"At Risk",AND(E989&lt;=2,F989&lt;=2,G989&lt;=2),"Lost",AND(E989&gt;=4,F989&lt;=2),"New/Promising",TRUE,"Needs Attention")</f>
        <v>Champions</v>
      </c>
      <c r="I989" s="3" t="str">
        <f t="shared" si="19"/>
        <v>Active</v>
      </c>
      <c r="J989" s="3" t="str">
        <f>_xlfn.XLOOKUP(A989,'Country_Lookup'!$D:$D,'Country_Lookup'!$E:$E)</f>
        <v>United Kingdom</v>
      </c>
    </row>
    <row r="990" spans="1:10" x14ac:dyDescent="0.3">
      <c r="A990">
        <v>13341</v>
      </c>
      <c r="B990">
        <v>260</v>
      </c>
      <c r="C990">
        <v>1</v>
      </c>
      <c r="D990">
        <v>775.84999999999945</v>
      </c>
      <c r="E990" cm="1">
        <f t="array" ref="E990">_xlfn.IFS(B990&lt;=PERCENTILE($B$3:$B$5882,0.2),5,B990&lt;=PERCENTILE($B$3:$B$5882,0.4),4,B990&lt;=PERCENTILE($B$3:$B$5882,0.6),3,B990&lt;=PERCENTILE($B$3:$B$5882,0.8),2,TRUE,1)</f>
        <v>2</v>
      </c>
      <c r="F990" cm="1">
        <f t="array" ref="F990">_xlfn.IFS(C990&lt;=PERCENTILE($C$3:$C$5882,0.2),1,C990&lt;=PERCENTILE($C$3:$C$5882,0.4),2,C990&lt;=PERCENTILE($C$3:$C$5882,0.6),3,C990&lt;=PERCENTILE($C$3:$C$5882,0.8),4,TRUE,5)</f>
        <v>1</v>
      </c>
      <c r="G990" cm="1">
        <f t="array" ref="G990">_xlfn.IFS(D990&lt;=PERCENTILE($D$3:$D$5882,0.2),1,D990&lt;=PERCENTILE($D$3:$D$5882,0.4),2,D990&lt;=PERCENTILE($D$3:$D$5882,0.6),3,D990&lt;=PERCENTILE($D$3:$D$5882,0.8),4,TRUE,5)</f>
        <v>3</v>
      </c>
      <c r="H990" s="3" t="str" cm="1">
        <f t="array" ref="H990">_xlfn.IFS(AND(E990&gt;=4,F990&gt;=4,G990&gt;=4),"Champions",AND(E990&gt;=3,F990&gt;=3,G990&gt;=3),"Loyal Customers",AND(E990&lt;=2,F990&gt;=3),"At Risk",AND(E990&lt;=2,F990&lt;=2,G990&lt;=2),"Lost",AND(E990&gt;=4,F990&lt;=2),"New/Promising",TRUE,"Needs Attention")</f>
        <v>Needs Attention</v>
      </c>
      <c r="I990" s="3" t="str">
        <f t="shared" si="19"/>
        <v>Churned</v>
      </c>
      <c r="J990" s="3" t="str">
        <f>_xlfn.XLOOKUP(A990,'Country_Lookup'!$D:$D,'Country_Lookup'!$E:$E)</f>
        <v>United Kingdom</v>
      </c>
    </row>
    <row r="991" spans="1:10" x14ac:dyDescent="0.3">
      <c r="A991">
        <v>13343</v>
      </c>
      <c r="B991">
        <v>177</v>
      </c>
      <c r="C991">
        <v>1</v>
      </c>
      <c r="D991">
        <v>353.43000000000018</v>
      </c>
      <c r="E991" cm="1">
        <f t="array" ref="E991">_xlfn.IFS(B991&lt;=PERCENTILE($B$3:$B$5882,0.2),5,B991&lt;=PERCENTILE($B$3:$B$5882,0.4),4,B991&lt;=PERCENTILE($B$3:$B$5882,0.6),3,B991&lt;=PERCENTILE($B$3:$B$5882,0.8),2,TRUE,1)</f>
        <v>3</v>
      </c>
      <c r="F991" cm="1">
        <f t="array" ref="F991">_xlfn.IFS(C991&lt;=PERCENTILE($C$3:$C$5882,0.2),1,C991&lt;=PERCENTILE($C$3:$C$5882,0.4),2,C991&lt;=PERCENTILE($C$3:$C$5882,0.6),3,C991&lt;=PERCENTILE($C$3:$C$5882,0.8),4,TRUE,5)</f>
        <v>1</v>
      </c>
      <c r="G991" cm="1">
        <f t="array" ref="G991">_xlfn.IFS(D991&lt;=PERCENTILE($D$3:$D$5882,0.2),1,D991&lt;=PERCENTILE($D$3:$D$5882,0.4),2,D991&lt;=PERCENTILE($D$3:$D$5882,0.6),3,D991&lt;=PERCENTILE($D$3:$D$5882,0.8),4,TRUE,5)</f>
        <v>2</v>
      </c>
      <c r="H991" s="3" t="str" cm="1">
        <f t="array" ref="H991">_xlfn.IFS(AND(E991&gt;=4,F991&gt;=4,G991&gt;=4),"Champions",AND(E991&gt;=3,F991&gt;=3,G991&gt;=3),"Loyal Customers",AND(E991&lt;=2,F991&gt;=3),"At Risk",AND(E991&lt;=2,F991&lt;=2,G991&lt;=2),"Lost",AND(E991&gt;=4,F991&lt;=2),"New/Promising",TRUE,"Needs Attention")</f>
        <v>Needs Attention</v>
      </c>
      <c r="I991" s="3" t="str">
        <f t="shared" si="19"/>
        <v>Churned</v>
      </c>
      <c r="J991" s="3" t="str">
        <f>_xlfn.XLOOKUP(A991,'Country_Lookup'!$D:$D,'Country_Lookup'!$E:$E)</f>
        <v>United Kingdom</v>
      </c>
    </row>
    <row r="992" spans="1:10" x14ac:dyDescent="0.3">
      <c r="A992">
        <v>13344</v>
      </c>
      <c r="B992">
        <v>67</v>
      </c>
      <c r="C992">
        <v>3</v>
      </c>
      <c r="D992">
        <v>2543.7199999999962</v>
      </c>
      <c r="E992" cm="1">
        <f t="array" ref="E992">_xlfn.IFS(B992&lt;=PERCENTILE($B$3:$B$5882,0.2),5,B992&lt;=PERCENTILE($B$3:$B$5882,0.4),4,B992&lt;=PERCENTILE($B$3:$B$5882,0.6),3,B992&lt;=PERCENTILE($B$3:$B$5882,0.8),2,TRUE,1)</f>
        <v>3</v>
      </c>
      <c r="F992" cm="1">
        <f t="array" ref="F992">_xlfn.IFS(C992&lt;=PERCENTILE($C$3:$C$5882,0.2),1,C992&lt;=PERCENTILE($C$3:$C$5882,0.4),2,C992&lt;=PERCENTILE($C$3:$C$5882,0.6),3,C992&lt;=PERCENTILE($C$3:$C$5882,0.8),4,TRUE,5)</f>
        <v>3</v>
      </c>
      <c r="G992" cm="1">
        <f t="array" ref="G992">_xlfn.IFS(D992&lt;=PERCENTILE($D$3:$D$5882,0.2),1,D992&lt;=PERCENTILE($D$3:$D$5882,0.4),2,D992&lt;=PERCENTILE($D$3:$D$5882,0.6),3,D992&lt;=PERCENTILE($D$3:$D$5882,0.8),4,TRUE,5)</f>
        <v>4</v>
      </c>
      <c r="H992" s="3" t="str" cm="1">
        <f t="array" ref="H992">_xlfn.IFS(AND(E992&gt;=4,F992&gt;=4,G992&gt;=4),"Champions",AND(E992&gt;=3,F992&gt;=3,G992&gt;=3),"Loyal Customers",AND(E992&lt;=2,F992&gt;=3),"At Risk",AND(E992&lt;=2,F992&lt;=2,G992&lt;=2),"Lost",AND(E992&gt;=4,F992&lt;=2),"New/Promising",TRUE,"Needs Attention")</f>
        <v>Loyal Customers</v>
      </c>
      <c r="I992" s="3" t="str">
        <f t="shared" si="19"/>
        <v>Active</v>
      </c>
      <c r="J992" s="3" t="str">
        <f>_xlfn.XLOOKUP(A992,'Country_Lookup'!$D:$D,'Country_Lookup'!$E:$E)</f>
        <v>United Kingdom</v>
      </c>
    </row>
    <row r="993" spans="1:10" x14ac:dyDescent="0.3">
      <c r="A993">
        <v>13345</v>
      </c>
      <c r="B993">
        <v>287</v>
      </c>
      <c r="C993">
        <v>1</v>
      </c>
      <c r="D993">
        <v>389.50000000000006</v>
      </c>
      <c r="E993" cm="1">
        <f t="array" ref="E993">_xlfn.IFS(B993&lt;=PERCENTILE($B$3:$B$5882,0.2),5,B993&lt;=PERCENTILE($B$3:$B$5882,0.4),4,B993&lt;=PERCENTILE($B$3:$B$5882,0.6),3,B993&lt;=PERCENTILE($B$3:$B$5882,0.8),2,TRUE,1)</f>
        <v>2</v>
      </c>
      <c r="F993" cm="1">
        <f t="array" ref="F993">_xlfn.IFS(C993&lt;=PERCENTILE($C$3:$C$5882,0.2),1,C993&lt;=PERCENTILE($C$3:$C$5882,0.4),2,C993&lt;=PERCENTILE($C$3:$C$5882,0.6),3,C993&lt;=PERCENTILE($C$3:$C$5882,0.8),4,TRUE,5)</f>
        <v>1</v>
      </c>
      <c r="G993" cm="1">
        <f t="array" ref="G993">_xlfn.IFS(D993&lt;=PERCENTILE($D$3:$D$5882,0.2),1,D993&lt;=PERCENTILE($D$3:$D$5882,0.4),2,D993&lt;=PERCENTILE($D$3:$D$5882,0.6),3,D993&lt;=PERCENTILE($D$3:$D$5882,0.8),4,TRUE,5)</f>
        <v>2</v>
      </c>
      <c r="H993" s="3" t="str" cm="1">
        <f t="array" ref="H993">_xlfn.IFS(AND(E993&gt;=4,F993&gt;=4,G993&gt;=4),"Champions",AND(E993&gt;=3,F993&gt;=3,G993&gt;=3),"Loyal Customers",AND(E993&lt;=2,F993&gt;=3),"At Risk",AND(E993&lt;=2,F993&lt;=2,G993&lt;=2),"Lost",AND(E993&gt;=4,F993&lt;=2),"New/Promising",TRUE,"Needs Attention")</f>
        <v>Lost</v>
      </c>
      <c r="I993" s="3" t="str">
        <f t="shared" si="19"/>
        <v>Churned</v>
      </c>
      <c r="J993" s="3" t="str">
        <f>_xlfn.XLOOKUP(A993,'Country_Lookup'!$D:$D,'Country_Lookup'!$E:$E)</f>
        <v>United Kingdom</v>
      </c>
    </row>
    <row r="994" spans="1:10" x14ac:dyDescent="0.3">
      <c r="A994">
        <v>13346</v>
      </c>
      <c r="B994">
        <v>462</v>
      </c>
      <c r="C994">
        <v>6</v>
      </c>
      <c r="D994">
        <v>299.40000000000003</v>
      </c>
      <c r="E994" cm="1">
        <f t="array" ref="E994">_xlfn.IFS(B994&lt;=PERCENTILE($B$3:$B$5882,0.2),5,B994&lt;=PERCENTILE($B$3:$B$5882,0.4),4,B994&lt;=PERCENTILE($B$3:$B$5882,0.6),3,B994&lt;=PERCENTILE($B$3:$B$5882,0.8),2,TRUE,1)</f>
        <v>1</v>
      </c>
      <c r="F994" cm="1">
        <f t="array" ref="F994">_xlfn.IFS(C994&lt;=PERCENTILE($C$3:$C$5882,0.2),1,C994&lt;=PERCENTILE($C$3:$C$5882,0.4),2,C994&lt;=PERCENTILE($C$3:$C$5882,0.6),3,C994&lt;=PERCENTILE($C$3:$C$5882,0.8),4,TRUE,5)</f>
        <v>4</v>
      </c>
      <c r="G994" cm="1">
        <f t="array" ref="G994">_xlfn.IFS(D994&lt;=PERCENTILE($D$3:$D$5882,0.2),1,D994&lt;=PERCENTILE($D$3:$D$5882,0.4),2,D994&lt;=PERCENTILE($D$3:$D$5882,0.6),3,D994&lt;=PERCENTILE($D$3:$D$5882,0.8),4,TRUE,5)</f>
        <v>2</v>
      </c>
      <c r="H994" s="3" t="str" cm="1">
        <f t="array" ref="H994">_xlfn.IFS(AND(E994&gt;=4,F994&gt;=4,G994&gt;=4),"Champions",AND(E994&gt;=3,F994&gt;=3,G994&gt;=3),"Loyal Customers",AND(E994&lt;=2,F994&gt;=3),"At Risk",AND(E994&lt;=2,F994&lt;=2,G994&lt;=2),"Lost",AND(E994&gt;=4,F994&lt;=2),"New/Promising",TRUE,"Needs Attention")</f>
        <v>At Risk</v>
      </c>
      <c r="I994" s="3" t="str">
        <f t="shared" si="19"/>
        <v>Churned</v>
      </c>
      <c r="J994" s="3" t="str">
        <f>_xlfn.XLOOKUP(A994,'Country_Lookup'!$D:$D,'Country_Lookup'!$E:$E)</f>
        <v>United Kingdom</v>
      </c>
    </row>
    <row r="995" spans="1:10" x14ac:dyDescent="0.3">
      <c r="A995">
        <v>13347</v>
      </c>
      <c r="B995">
        <v>70</v>
      </c>
      <c r="C995">
        <v>1</v>
      </c>
      <c r="D995">
        <v>341.36</v>
      </c>
      <c r="E995" cm="1">
        <f t="array" ref="E995">_xlfn.IFS(B995&lt;=PERCENTILE($B$3:$B$5882,0.2),5,B995&lt;=PERCENTILE($B$3:$B$5882,0.4),4,B995&lt;=PERCENTILE($B$3:$B$5882,0.6),3,B995&lt;=PERCENTILE($B$3:$B$5882,0.8),2,TRUE,1)</f>
        <v>3</v>
      </c>
      <c r="F995" cm="1">
        <f t="array" ref="F995">_xlfn.IFS(C995&lt;=PERCENTILE($C$3:$C$5882,0.2),1,C995&lt;=PERCENTILE($C$3:$C$5882,0.4),2,C995&lt;=PERCENTILE($C$3:$C$5882,0.6),3,C995&lt;=PERCENTILE($C$3:$C$5882,0.8),4,TRUE,5)</f>
        <v>1</v>
      </c>
      <c r="G995" cm="1">
        <f t="array" ref="G995">_xlfn.IFS(D995&lt;=PERCENTILE($D$3:$D$5882,0.2),1,D995&lt;=PERCENTILE($D$3:$D$5882,0.4),2,D995&lt;=PERCENTILE($D$3:$D$5882,0.6),3,D995&lt;=PERCENTILE($D$3:$D$5882,0.8),4,TRUE,5)</f>
        <v>2</v>
      </c>
      <c r="H995" s="3" t="str" cm="1">
        <f t="array" ref="H995">_xlfn.IFS(AND(E995&gt;=4,F995&gt;=4,G995&gt;=4),"Champions",AND(E995&gt;=3,F995&gt;=3,G995&gt;=3),"Loyal Customers",AND(E995&lt;=2,F995&gt;=3),"At Risk",AND(E995&lt;=2,F995&lt;=2,G995&lt;=2),"Lost",AND(E995&gt;=4,F995&lt;=2),"New/Promising",TRUE,"Needs Attention")</f>
        <v>Needs Attention</v>
      </c>
      <c r="I995" s="3" t="str">
        <f t="shared" si="19"/>
        <v>Active</v>
      </c>
      <c r="J995" s="3" t="str">
        <f>_xlfn.XLOOKUP(A995,'Country_Lookup'!$D:$D,'Country_Lookup'!$E:$E)</f>
        <v>United Kingdom</v>
      </c>
    </row>
    <row r="996" spans="1:10" x14ac:dyDescent="0.3">
      <c r="A996">
        <v>13348</v>
      </c>
      <c r="B996">
        <v>64</v>
      </c>
      <c r="C996">
        <v>1</v>
      </c>
      <c r="D996">
        <v>233.75999999999991</v>
      </c>
      <c r="E996" cm="1">
        <f t="array" ref="E996">_xlfn.IFS(B996&lt;=PERCENTILE($B$3:$B$5882,0.2),5,B996&lt;=PERCENTILE($B$3:$B$5882,0.4),4,B996&lt;=PERCENTILE($B$3:$B$5882,0.6),3,B996&lt;=PERCENTILE($B$3:$B$5882,0.8),2,TRUE,1)</f>
        <v>3</v>
      </c>
      <c r="F996" cm="1">
        <f t="array" ref="F996">_xlfn.IFS(C996&lt;=PERCENTILE($C$3:$C$5882,0.2),1,C996&lt;=PERCENTILE($C$3:$C$5882,0.4),2,C996&lt;=PERCENTILE($C$3:$C$5882,0.6),3,C996&lt;=PERCENTILE($C$3:$C$5882,0.8),4,TRUE,5)</f>
        <v>1</v>
      </c>
      <c r="G996" cm="1">
        <f t="array" ref="G996">_xlfn.IFS(D996&lt;=PERCENTILE($D$3:$D$5882,0.2),1,D996&lt;=PERCENTILE($D$3:$D$5882,0.4),2,D996&lt;=PERCENTILE($D$3:$D$5882,0.6),3,D996&lt;=PERCENTILE($D$3:$D$5882,0.8),4,TRUE,5)</f>
        <v>1</v>
      </c>
      <c r="H996" s="3" t="str" cm="1">
        <f t="array" ref="H996">_xlfn.IFS(AND(E996&gt;=4,F996&gt;=4,G996&gt;=4),"Champions",AND(E996&gt;=3,F996&gt;=3,G996&gt;=3),"Loyal Customers",AND(E996&lt;=2,F996&gt;=3),"At Risk",AND(E996&lt;=2,F996&lt;=2,G996&lt;=2),"Lost",AND(E996&gt;=4,F996&lt;=2),"New/Promising",TRUE,"Needs Attention")</f>
        <v>Needs Attention</v>
      </c>
      <c r="I996" s="3" t="str">
        <f t="shared" si="19"/>
        <v>Active</v>
      </c>
      <c r="J996" s="3" t="str">
        <f>_xlfn.XLOOKUP(A996,'Country_Lookup'!$D:$D,'Country_Lookup'!$E:$E)</f>
        <v>United Kingdom</v>
      </c>
    </row>
    <row r="997" spans="1:10" x14ac:dyDescent="0.3">
      <c r="A997">
        <v>13349</v>
      </c>
      <c r="B997">
        <v>10</v>
      </c>
      <c r="C997">
        <v>1</v>
      </c>
      <c r="D997">
        <v>247.32000000000005</v>
      </c>
      <c r="E997" cm="1">
        <f t="array" ref="E997">_xlfn.IFS(B997&lt;=PERCENTILE($B$3:$B$5882,0.2),5,B997&lt;=PERCENTILE($B$3:$B$5882,0.4),4,B997&lt;=PERCENTILE($B$3:$B$5882,0.6),3,B997&lt;=PERCENTILE($B$3:$B$5882,0.8),2,TRUE,1)</f>
        <v>5</v>
      </c>
      <c r="F997" cm="1">
        <f t="array" ref="F997">_xlfn.IFS(C997&lt;=PERCENTILE($C$3:$C$5882,0.2),1,C997&lt;=PERCENTILE($C$3:$C$5882,0.4),2,C997&lt;=PERCENTILE($C$3:$C$5882,0.6),3,C997&lt;=PERCENTILE($C$3:$C$5882,0.8),4,TRUE,5)</f>
        <v>1</v>
      </c>
      <c r="G997" cm="1">
        <f t="array" ref="G997">_xlfn.IFS(D997&lt;=PERCENTILE($D$3:$D$5882,0.2),1,D997&lt;=PERCENTILE($D$3:$D$5882,0.4),2,D997&lt;=PERCENTILE($D$3:$D$5882,0.6),3,D997&lt;=PERCENTILE($D$3:$D$5882,0.8),4,TRUE,5)</f>
        <v>1</v>
      </c>
      <c r="H997" s="3" t="str" cm="1">
        <f t="array" ref="H997">_xlfn.IFS(AND(E997&gt;=4,F997&gt;=4,G997&gt;=4),"Champions",AND(E997&gt;=3,F997&gt;=3,G997&gt;=3),"Loyal Customers",AND(E997&lt;=2,F997&gt;=3),"At Risk",AND(E997&lt;=2,F997&lt;=2,G997&lt;=2),"Lost",AND(E997&gt;=4,F997&lt;=2),"New/Promising",TRUE,"Needs Attention")</f>
        <v>New/Promising</v>
      </c>
      <c r="I997" s="3" t="str">
        <f t="shared" si="19"/>
        <v>Active</v>
      </c>
      <c r="J997" s="3" t="str">
        <f>_xlfn.XLOOKUP(A997,'Country_Lookup'!$D:$D,'Country_Lookup'!$E:$E)</f>
        <v>United Kingdom</v>
      </c>
    </row>
    <row r="998" spans="1:10" x14ac:dyDescent="0.3">
      <c r="A998">
        <v>13350</v>
      </c>
      <c r="B998">
        <v>16</v>
      </c>
      <c r="C998">
        <v>2</v>
      </c>
      <c r="D998">
        <v>979.12000000000012</v>
      </c>
      <c r="E998" cm="1">
        <f t="array" ref="E998">_xlfn.IFS(B998&lt;=PERCENTILE($B$3:$B$5882,0.2),5,B998&lt;=PERCENTILE($B$3:$B$5882,0.4),4,B998&lt;=PERCENTILE($B$3:$B$5882,0.6),3,B998&lt;=PERCENTILE($B$3:$B$5882,0.8),2,TRUE,1)</f>
        <v>5</v>
      </c>
      <c r="F998" cm="1">
        <f t="array" ref="F998">_xlfn.IFS(C998&lt;=PERCENTILE($C$3:$C$5882,0.2),1,C998&lt;=PERCENTILE($C$3:$C$5882,0.4),2,C998&lt;=PERCENTILE($C$3:$C$5882,0.6),3,C998&lt;=PERCENTILE($C$3:$C$5882,0.8),4,TRUE,5)</f>
        <v>2</v>
      </c>
      <c r="G998" cm="1">
        <f t="array" ref="G998">_xlfn.IFS(D998&lt;=PERCENTILE($D$3:$D$5882,0.2),1,D998&lt;=PERCENTILE($D$3:$D$5882,0.4),2,D998&lt;=PERCENTILE($D$3:$D$5882,0.6),3,D998&lt;=PERCENTILE($D$3:$D$5882,0.8),4,TRUE,5)</f>
        <v>3</v>
      </c>
      <c r="H998" s="3" t="str" cm="1">
        <f t="array" ref="H998">_xlfn.IFS(AND(E998&gt;=4,F998&gt;=4,G998&gt;=4),"Champions",AND(E998&gt;=3,F998&gt;=3,G998&gt;=3),"Loyal Customers",AND(E998&lt;=2,F998&gt;=3),"At Risk",AND(E998&lt;=2,F998&lt;=2,G998&lt;=2),"Lost",AND(E998&gt;=4,F998&lt;=2),"New/Promising",TRUE,"Needs Attention")</f>
        <v>New/Promising</v>
      </c>
      <c r="I998" s="3" t="str">
        <f t="shared" si="19"/>
        <v>Active</v>
      </c>
      <c r="J998" s="3" t="str">
        <f>_xlfn.XLOOKUP(A998,'Country_Lookup'!$D:$D,'Country_Lookup'!$E:$E)</f>
        <v>United Kingdom</v>
      </c>
    </row>
    <row r="999" spans="1:10" x14ac:dyDescent="0.3">
      <c r="A999">
        <v>13351</v>
      </c>
      <c r="B999">
        <v>66</v>
      </c>
      <c r="C999">
        <v>1</v>
      </c>
      <c r="D999">
        <v>373.94000000000023</v>
      </c>
      <c r="E999" cm="1">
        <f t="array" ref="E999">_xlfn.IFS(B999&lt;=PERCENTILE($B$3:$B$5882,0.2),5,B999&lt;=PERCENTILE($B$3:$B$5882,0.4),4,B999&lt;=PERCENTILE($B$3:$B$5882,0.6),3,B999&lt;=PERCENTILE($B$3:$B$5882,0.8),2,TRUE,1)</f>
        <v>3</v>
      </c>
      <c r="F999" cm="1">
        <f t="array" ref="F999">_xlfn.IFS(C999&lt;=PERCENTILE($C$3:$C$5882,0.2),1,C999&lt;=PERCENTILE($C$3:$C$5882,0.4),2,C999&lt;=PERCENTILE($C$3:$C$5882,0.6),3,C999&lt;=PERCENTILE($C$3:$C$5882,0.8),4,TRUE,5)</f>
        <v>1</v>
      </c>
      <c r="G999" cm="1">
        <f t="array" ref="G999">_xlfn.IFS(D999&lt;=PERCENTILE($D$3:$D$5882,0.2),1,D999&lt;=PERCENTILE($D$3:$D$5882,0.4),2,D999&lt;=PERCENTILE($D$3:$D$5882,0.6),3,D999&lt;=PERCENTILE($D$3:$D$5882,0.8),4,TRUE,5)</f>
        <v>2</v>
      </c>
      <c r="H999" s="3" t="str" cm="1">
        <f t="array" ref="H999">_xlfn.IFS(AND(E999&gt;=4,F999&gt;=4,G999&gt;=4),"Champions",AND(E999&gt;=3,F999&gt;=3,G999&gt;=3),"Loyal Customers",AND(E999&lt;=2,F999&gt;=3),"At Risk",AND(E999&lt;=2,F999&lt;=2,G999&lt;=2),"Lost",AND(E999&gt;=4,F999&lt;=2),"New/Promising",TRUE,"Needs Attention")</f>
        <v>Needs Attention</v>
      </c>
      <c r="I999" s="3" t="str">
        <f t="shared" si="19"/>
        <v>Active</v>
      </c>
      <c r="J999" s="3" t="str">
        <f>_xlfn.XLOOKUP(A999,'Country_Lookup'!$D:$D,'Country_Lookup'!$E:$E)</f>
        <v>United Kingdom</v>
      </c>
    </row>
    <row r="1000" spans="1:10" x14ac:dyDescent="0.3">
      <c r="A1000">
        <v>13352</v>
      </c>
      <c r="B1000">
        <v>60</v>
      </c>
      <c r="C1000">
        <v>1</v>
      </c>
      <c r="D1000">
        <v>397.98000000000019</v>
      </c>
      <c r="E1000" cm="1">
        <f t="array" ref="E1000">_xlfn.IFS(B1000&lt;=PERCENTILE($B$3:$B$5882,0.2),5,B1000&lt;=PERCENTILE($B$3:$B$5882,0.4),4,B1000&lt;=PERCENTILE($B$3:$B$5882,0.6),3,B1000&lt;=PERCENTILE($B$3:$B$5882,0.8),2,TRUE,1)</f>
        <v>3</v>
      </c>
      <c r="F1000" cm="1">
        <f t="array" ref="F1000">_xlfn.IFS(C1000&lt;=PERCENTILE($C$3:$C$5882,0.2),1,C1000&lt;=PERCENTILE($C$3:$C$5882,0.4),2,C1000&lt;=PERCENTILE($C$3:$C$5882,0.6),3,C1000&lt;=PERCENTILE($C$3:$C$5882,0.8),4,TRUE,5)</f>
        <v>1</v>
      </c>
      <c r="G1000" cm="1">
        <f t="array" ref="G1000">_xlfn.IFS(D1000&lt;=PERCENTILE($D$3:$D$5882,0.2),1,D1000&lt;=PERCENTILE($D$3:$D$5882,0.4),2,D1000&lt;=PERCENTILE($D$3:$D$5882,0.6),3,D1000&lt;=PERCENTILE($D$3:$D$5882,0.8),4,TRUE,5)</f>
        <v>2</v>
      </c>
      <c r="H1000" s="3" t="str" cm="1">
        <f t="array" ref="H1000">_xlfn.IFS(AND(E1000&gt;=4,F1000&gt;=4,G1000&gt;=4),"Champions",AND(E1000&gt;=3,F1000&gt;=3,G1000&gt;=3),"Loyal Customers",AND(E1000&lt;=2,F1000&gt;=3),"At Risk",AND(E1000&lt;=2,F1000&lt;=2,G1000&lt;=2),"Lost",AND(E1000&gt;=4,F1000&lt;=2),"New/Promising",TRUE,"Needs Attention")</f>
        <v>Needs Attention</v>
      </c>
      <c r="I1000" s="3" t="str">
        <f t="shared" si="19"/>
        <v>Active</v>
      </c>
      <c r="J1000" s="3" t="str">
        <f>_xlfn.XLOOKUP(A1000,'Country_Lookup'!$D:$D,'Country_Lookup'!$E:$E)</f>
        <v>United Kingdom</v>
      </c>
    </row>
    <row r="1001" spans="1:10" x14ac:dyDescent="0.3">
      <c r="A1001">
        <v>13354</v>
      </c>
      <c r="B1001">
        <v>71</v>
      </c>
      <c r="C1001">
        <v>1</v>
      </c>
      <c r="D1001">
        <v>743.52999999999952</v>
      </c>
      <c r="E1001" cm="1">
        <f t="array" ref="E1001">_xlfn.IFS(B1001&lt;=PERCENTILE($B$3:$B$5882,0.2),5,B1001&lt;=PERCENTILE($B$3:$B$5882,0.4),4,B1001&lt;=PERCENTILE($B$3:$B$5882,0.6),3,B1001&lt;=PERCENTILE($B$3:$B$5882,0.8),2,TRUE,1)</f>
        <v>3</v>
      </c>
      <c r="F1001" cm="1">
        <f t="array" ref="F1001">_xlfn.IFS(C1001&lt;=PERCENTILE($C$3:$C$5882,0.2),1,C1001&lt;=PERCENTILE($C$3:$C$5882,0.4),2,C1001&lt;=PERCENTILE($C$3:$C$5882,0.6),3,C1001&lt;=PERCENTILE($C$3:$C$5882,0.8),4,TRUE,5)</f>
        <v>1</v>
      </c>
      <c r="G1001" cm="1">
        <f t="array" ref="G1001">_xlfn.IFS(D1001&lt;=PERCENTILE($D$3:$D$5882,0.2),1,D1001&lt;=PERCENTILE($D$3:$D$5882,0.4),2,D1001&lt;=PERCENTILE($D$3:$D$5882,0.6),3,D1001&lt;=PERCENTILE($D$3:$D$5882,0.8),4,TRUE,5)</f>
        <v>3</v>
      </c>
      <c r="H1001" s="3" t="str" cm="1">
        <f t="array" ref="H1001">_xlfn.IFS(AND(E1001&gt;=4,F1001&gt;=4,G1001&gt;=4),"Champions",AND(E1001&gt;=3,F1001&gt;=3,G1001&gt;=3),"Loyal Customers",AND(E1001&lt;=2,F1001&gt;=3),"At Risk",AND(E1001&lt;=2,F1001&lt;=2,G1001&lt;=2),"Lost",AND(E1001&gt;=4,F1001&lt;=2),"New/Promising",TRUE,"Needs Attention")</f>
        <v>Needs Attention</v>
      </c>
      <c r="I1001" s="3" t="str">
        <f t="shared" si="19"/>
        <v>Active</v>
      </c>
      <c r="J1001" s="3" t="str">
        <f>_xlfn.XLOOKUP(A1001,'Country_Lookup'!$D:$D,'Country_Lookup'!$E:$E)</f>
        <v>United Kingdom</v>
      </c>
    </row>
    <row r="1002" spans="1:10" x14ac:dyDescent="0.3">
      <c r="A1002">
        <v>13355</v>
      </c>
      <c r="B1002">
        <v>122</v>
      </c>
      <c r="C1002">
        <v>1</v>
      </c>
      <c r="D1002">
        <v>674.70000000000039</v>
      </c>
      <c r="E1002" cm="1">
        <f t="array" ref="E1002">_xlfn.IFS(B1002&lt;=PERCENTILE($B$3:$B$5882,0.2),5,B1002&lt;=PERCENTILE($B$3:$B$5882,0.4),4,B1002&lt;=PERCENTILE($B$3:$B$5882,0.6),3,B1002&lt;=PERCENTILE($B$3:$B$5882,0.8),2,TRUE,1)</f>
        <v>3</v>
      </c>
      <c r="F1002" cm="1">
        <f t="array" ref="F1002">_xlfn.IFS(C1002&lt;=PERCENTILE($C$3:$C$5882,0.2),1,C1002&lt;=PERCENTILE($C$3:$C$5882,0.4),2,C1002&lt;=PERCENTILE($C$3:$C$5882,0.6),3,C1002&lt;=PERCENTILE($C$3:$C$5882,0.8),4,TRUE,5)</f>
        <v>1</v>
      </c>
      <c r="G1002" cm="1">
        <f t="array" ref="G1002">_xlfn.IFS(D1002&lt;=PERCENTILE($D$3:$D$5882,0.2),1,D1002&lt;=PERCENTILE($D$3:$D$5882,0.4),2,D1002&lt;=PERCENTILE($D$3:$D$5882,0.6),3,D1002&lt;=PERCENTILE($D$3:$D$5882,0.8),4,TRUE,5)</f>
        <v>3</v>
      </c>
      <c r="H1002" s="3" t="str" cm="1">
        <f t="array" ref="H1002">_xlfn.IFS(AND(E1002&gt;=4,F1002&gt;=4,G1002&gt;=4),"Champions",AND(E1002&gt;=3,F1002&gt;=3,G1002&gt;=3),"Loyal Customers",AND(E1002&lt;=2,F1002&gt;=3),"At Risk",AND(E1002&lt;=2,F1002&lt;=2,G1002&lt;=2),"Lost",AND(E1002&gt;=4,F1002&lt;=2),"New/Promising",TRUE,"Needs Attention")</f>
        <v>Needs Attention</v>
      </c>
      <c r="I1002" s="3" t="str">
        <f t="shared" si="19"/>
        <v>Churned</v>
      </c>
      <c r="J1002" s="3" t="str">
        <f>_xlfn.XLOOKUP(A1002,'Country_Lookup'!$D:$D,'Country_Lookup'!$E:$E)</f>
        <v>United Kingdom</v>
      </c>
    </row>
    <row r="1003" spans="1:10" x14ac:dyDescent="0.3">
      <c r="A1003">
        <v>13356</v>
      </c>
      <c r="B1003">
        <v>80</v>
      </c>
      <c r="C1003">
        <v>1</v>
      </c>
      <c r="D1003">
        <v>768.24000000000069</v>
      </c>
      <c r="E1003" cm="1">
        <f t="array" ref="E1003">_xlfn.IFS(B1003&lt;=PERCENTILE($B$3:$B$5882,0.2),5,B1003&lt;=PERCENTILE($B$3:$B$5882,0.4),4,B1003&lt;=PERCENTILE($B$3:$B$5882,0.6),3,B1003&lt;=PERCENTILE($B$3:$B$5882,0.8),2,TRUE,1)</f>
        <v>3</v>
      </c>
      <c r="F1003" cm="1">
        <f t="array" ref="F1003">_xlfn.IFS(C1003&lt;=PERCENTILE($C$3:$C$5882,0.2),1,C1003&lt;=PERCENTILE($C$3:$C$5882,0.4),2,C1003&lt;=PERCENTILE($C$3:$C$5882,0.6),3,C1003&lt;=PERCENTILE($C$3:$C$5882,0.8),4,TRUE,5)</f>
        <v>1</v>
      </c>
      <c r="G1003" cm="1">
        <f t="array" ref="G1003">_xlfn.IFS(D1003&lt;=PERCENTILE($D$3:$D$5882,0.2),1,D1003&lt;=PERCENTILE($D$3:$D$5882,0.4),2,D1003&lt;=PERCENTILE($D$3:$D$5882,0.6),3,D1003&lt;=PERCENTILE($D$3:$D$5882,0.8),4,TRUE,5)</f>
        <v>3</v>
      </c>
      <c r="H1003" s="3" t="str" cm="1">
        <f t="array" ref="H1003">_xlfn.IFS(AND(E1003&gt;=4,F1003&gt;=4,G1003&gt;=4),"Champions",AND(E1003&gt;=3,F1003&gt;=3,G1003&gt;=3),"Loyal Customers",AND(E1003&lt;=2,F1003&gt;=3),"At Risk",AND(E1003&lt;=2,F1003&lt;=2,G1003&lt;=2),"Lost",AND(E1003&gt;=4,F1003&lt;=2),"New/Promising",TRUE,"Needs Attention")</f>
        <v>Needs Attention</v>
      </c>
      <c r="I1003" s="3" t="str">
        <f t="shared" si="19"/>
        <v>Active</v>
      </c>
      <c r="J1003" s="3" t="str">
        <f>_xlfn.XLOOKUP(A1003,'Country_Lookup'!$D:$D,'Country_Lookup'!$E:$E)</f>
        <v>United Kingdom</v>
      </c>
    </row>
    <row r="1004" spans="1:10" x14ac:dyDescent="0.3">
      <c r="A1004">
        <v>13357</v>
      </c>
      <c r="B1004">
        <v>257</v>
      </c>
      <c r="C1004">
        <v>5</v>
      </c>
      <c r="D1004">
        <v>3838.3600000000265</v>
      </c>
      <c r="E1004" cm="1">
        <f t="array" ref="E1004">_xlfn.IFS(B1004&lt;=PERCENTILE($B$3:$B$5882,0.2),5,B1004&lt;=PERCENTILE($B$3:$B$5882,0.4),4,B1004&lt;=PERCENTILE($B$3:$B$5882,0.6),3,B1004&lt;=PERCENTILE($B$3:$B$5882,0.8),2,TRUE,1)</f>
        <v>2</v>
      </c>
      <c r="F1004" cm="1">
        <f t="array" ref="F1004">_xlfn.IFS(C1004&lt;=PERCENTILE($C$3:$C$5882,0.2),1,C1004&lt;=PERCENTILE($C$3:$C$5882,0.4),2,C1004&lt;=PERCENTILE($C$3:$C$5882,0.6),3,C1004&lt;=PERCENTILE($C$3:$C$5882,0.8),4,TRUE,5)</f>
        <v>4</v>
      </c>
      <c r="G1004" cm="1">
        <f t="array" ref="G1004">_xlfn.IFS(D1004&lt;=PERCENTILE($D$3:$D$5882,0.2),1,D1004&lt;=PERCENTILE($D$3:$D$5882,0.4),2,D1004&lt;=PERCENTILE($D$3:$D$5882,0.6),3,D1004&lt;=PERCENTILE($D$3:$D$5882,0.8),4,TRUE,5)</f>
        <v>5</v>
      </c>
      <c r="H1004" s="3" t="str" cm="1">
        <f t="array" ref="H1004">_xlfn.IFS(AND(E1004&gt;=4,F1004&gt;=4,G1004&gt;=4),"Champions",AND(E1004&gt;=3,F1004&gt;=3,G1004&gt;=3),"Loyal Customers",AND(E1004&lt;=2,F1004&gt;=3),"At Risk",AND(E1004&lt;=2,F1004&lt;=2,G1004&lt;=2),"Lost",AND(E1004&gt;=4,F1004&lt;=2),"New/Promising",TRUE,"Needs Attention")</f>
        <v>At Risk</v>
      </c>
      <c r="I1004" s="3" t="str">
        <f t="shared" si="19"/>
        <v>Churned</v>
      </c>
      <c r="J1004" s="3" t="str">
        <f>_xlfn.XLOOKUP(A1004,'Country_Lookup'!$D:$D,'Country_Lookup'!$E:$E)</f>
        <v>United Kingdom</v>
      </c>
    </row>
    <row r="1005" spans="1:10" x14ac:dyDescent="0.3">
      <c r="A1005">
        <v>13358</v>
      </c>
      <c r="B1005">
        <v>268</v>
      </c>
      <c r="C1005">
        <v>1</v>
      </c>
      <c r="D1005">
        <v>439.0300000000002</v>
      </c>
      <c r="E1005" cm="1">
        <f t="array" ref="E1005">_xlfn.IFS(B1005&lt;=PERCENTILE($B$3:$B$5882,0.2),5,B1005&lt;=PERCENTILE($B$3:$B$5882,0.4),4,B1005&lt;=PERCENTILE($B$3:$B$5882,0.6),3,B1005&lt;=PERCENTILE($B$3:$B$5882,0.8),2,TRUE,1)</f>
        <v>2</v>
      </c>
      <c r="F1005" cm="1">
        <f t="array" ref="F1005">_xlfn.IFS(C1005&lt;=PERCENTILE($C$3:$C$5882,0.2),1,C1005&lt;=PERCENTILE($C$3:$C$5882,0.4),2,C1005&lt;=PERCENTILE($C$3:$C$5882,0.6),3,C1005&lt;=PERCENTILE($C$3:$C$5882,0.8),4,TRUE,5)</f>
        <v>1</v>
      </c>
      <c r="G1005" cm="1">
        <f t="array" ref="G1005">_xlfn.IFS(D1005&lt;=PERCENTILE($D$3:$D$5882,0.2),1,D1005&lt;=PERCENTILE($D$3:$D$5882,0.4),2,D1005&lt;=PERCENTILE($D$3:$D$5882,0.6),3,D1005&lt;=PERCENTILE($D$3:$D$5882,0.8),4,TRUE,5)</f>
        <v>2</v>
      </c>
      <c r="H1005" s="3" t="str" cm="1">
        <f t="array" ref="H1005">_xlfn.IFS(AND(E1005&gt;=4,F1005&gt;=4,G1005&gt;=4),"Champions",AND(E1005&gt;=3,F1005&gt;=3,G1005&gt;=3),"Loyal Customers",AND(E1005&lt;=2,F1005&gt;=3),"At Risk",AND(E1005&lt;=2,F1005&lt;=2,G1005&lt;=2),"Lost",AND(E1005&gt;=4,F1005&lt;=2),"New/Promising",TRUE,"Needs Attention")</f>
        <v>Lost</v>
      </c>
      <c r="I1005" s="3" t="str">
        <f t="shared" si="19"/>
        <v>Churned</v>
      </c>
      <c r="J1005" s="3" t="str">
        <f>_xlfn.XLOOKUP(A1005,'Country_Lookup'!$D:$D,'Country_Lookup'!$E:$E)</f>
        <v>United Kingdom</v>
      </c>
    </row>
    <row r="1006" spans="1:10" x14ac:dyDescent="0.3">
      <c r="A1006">
        <v>13359</v>
      </c>
      <c r="B1006">
        <v>63</v>
      </c>
      <c r="C1006">
        <v>2</v>
      </c>
      <c r="D1006">
        <v>1043.3099999999993</v>
      </c>
      <c r="E1006" cm="1">
        <f t="array" ref="E1006">_xlfn.IFS(B1006&lt;=PERCENTILE($B$3:$B$5882,0.2),5,B1006&lt;=PERCENTILE($B$3:$B$5882,0.4),4,B1006&lt;=PERCENTILE($B$3:$B$5882,0.6),3,B1006&lt;=PERCENTILE($B$3:$B$5882,0.8),2,TRUE,1)</f>
        <v>3</v>
      </c>
      <c r="F1006" cm="1">
        <f t="array" ref="F1006">_xlfn.IFS(C1006&lt;=PERCENTILE($C$3:$C$5882,0.2),1,C1006&lt;=PERCENTILE($C$3:$C$5882,0.4),2,C1006&lt;=PERCENTILE($C$3:$C$5882,0.6),3,C1006&lt;=PERCENTILE($C$3:$C$5882,0.8),4,TRUE,5)</f>
        <v>2</v>
      </c>
      <c r="G1006" cm="1">
        <f t="array" ref="G1006">_xlfn.IFS(D1006&lt;=PERCENTILE($D$3:$D$5882,0.2),1,D1006&lt;=PERCENTILE($D$3:$D$5882,0.4),2,D1006&lt;=PERCENTILE($D$3:$D$5882,0.6),3,D1006&lt;=PERCENTILE($D$3:$D$5882,0.8),4,TRUE,5)</f>
        <v>3</v>
      </c>
      <c r="H1006" s="3" t="str" cm="1">
        <f t="array" ref="H1006">_xlfn.IFS(AND(E1006&gt;=4,F1006&gt;=4,G1006&gt;=4),"Champions",AND(E1006&gt;=3,F1006&gt;=3,G1006&gt;=3),"Loyal Customers",AND(E1006&lt;=2,F1006&gt;=3),"At Risk",AND(E1006&lt;=2,F1006&lt;=2,G1006&lt;=2),"Lost",AND(E1006&gt;=4,F1006&lt;=2),"New/Promising",TRUE,"Needs Attention")</f>
        <v>Needs Attention</v>
      </c>
      <c r="I1006" s="3" t="str">
        <f t="shared" si="19"/>
        <v>Active</v>
      </c>
      <c r="J1006" s="3" t="str">
        <f>_xlfn.XLOOKUP(A1006,'Country_Lookup'!$D:$D,'Country_Lookup'!$E:$E)</f>
        <v>United Kingdom</v>
      </c>
    </row>
    <row r="1007" spans="1:10" x14ac:dyDescent="0.3">
      <c r="A1007">
        <v>13360</v>
      </c>
      <c r="B1007">
        <v>431</v>
      </c>
      <c r="C1007">
        <v>4</v>
      </c>
      <c r="D1007">
        <v>1553.6499999999985</v>
      </c>
      <c r="E1007" cm="1">
        <f t="array" ref="E1007">_xlfn.IFS(B1007&lt;=PERCENTILE($B$3:$B$5882,0.2),5,B1007&lt;=PERCENTILE($B$3:$B$5882,0.4),4,B1007&lt;=PERCENTILE($B$3:$B$5882,0.6),3,B1007&lt;=PERCENTILE($B$3:$B$5882,0.8),2,TRUE,1)</f>
        <v>1</v>
      </c>
      <c r="F1007" cm="1">
        <f t="array" ref="F1007">_xlfn.IFS(C1007&lt;=PERCENTILE($C$3:$C$5882,0.2),1,C1007&lt;=PERCENTILE($C$3:$C$5882,0.4),2,C1007&lt;=PERCENTILE($C$3:$C$5882,0.6),3,C1007&lt;=PERCENTILE($C$3:$C$5882,0.8),4,TRUE,5)</f>
        <v>3</v>
      </c>
      <c r="G1007" cm="1">
        <f t="array" ref="G1007">_xlfn.IFS(D1007&lt;=PERCENTILE($D$3:$D$5882,0.2),1,D1007&lt;=PERCENTILE($D$3:$D$5882,0.4),2,D1007&lt;=PERCENTILE($D$3:$D$5882,0.6),3,D1007&lt;=PERCENTILE($D$3:$D$5882,0.8),4,TRUE,5)</f>
        <v>4</v>
      </c>
      <c r="H1007" s="3" t="str" cm="1">
        <f t="array" ref="H1007">_xlfn.IFS(AND(E1007&gt;=4,F1007&gt;=4,G1007&gt;=4),"Champions",AND(E1007&gt;=3,F1007&gt;=3,G1007&gt;=3),"Loyal Customers",AND(E1007&lt;=2,F1007&gt;=3),"At Risk",AND(E1007&lt;=2,F1007&lt;=2,G1007&lt;=2),"Lost",AND(E1007&gt;=4,F1007&lt;=2),"New/Promising",TRUE,"Needs Attention")</f>
        <v>At Risk</v>
      </c>
      <c r="I1007" s="3" t="str">
        <f t="shared" si="19"/>
        <v>Churned</v>
      </c>
      <c r="J1007" s="3" t="str">
        <f>_xlfn.XLOOKUP(A1007,'Country_Lookup'!$D:$D,'Country_Lookup'!$E:$E)</f>
        <v>United Kingdom</v>
      </c>
    </row>
    <row r="1008" spans="1:10" x14ac:dyDescent="0.3">
      <c r="A1008">
        <v>13361</v>
      </c>
      <c r="B1008">
        <v>472</v>
      </c>
      <c r="C1008">
        <v>2</v>
      </c>
      <c r="D1008">
        <v>1450.4999999999998</v>
      </c>
      <c r="E1008" cm="1">
        <f t="array" ref="E1008">_xlfn.IFS(B1008&lt;=PERCENTILE($B$3:$B$5882,0.2),5,B1008&lt;=PERCENTILE($B$3:$B$5882,0.4),4,B1008&lt;=PERCENTILE($B$3:$B$5882,0.6),3,B1008&lt;=PERCENTILE($B$3:$B$5882,0.8),2,TRUE,1)</f>
        <v>1</v>
      </c>
      <c r="F1008" cm="1">
        <f t="array" ref="F1008">_xlfn.IFS(C1008&lt;=PERCENTILE($C$3:$C$5882,0.2),1,C1008&lt;=PERCENTILE($C$3:$C$5882,0.4),2,C1008&lt;=PERCENTILE($C$3:$C$5882,0.6),3,C1008&lt;=PERCENTILE($C$3:$C$5882,0.8),4,TRUE,5)</f>
        <v>2</v>
      </c>
      <c r="G1008" cm="1">
        <f t="array" ref="G1008">_xlfn.IFS(D1008&lt;=PERCENTILE($D$3:$D$5882,0.2),1,D1008&lt;=PERCENTILE($D$3:$D$5882,0.4),2,D1008&lt;=PERCENTILE($D$3:$D$5882,0.6),3,D1008&lt;=PERCENTILE($D$3:$D$5882,0.8),4,TRUE,5)</f>
        <v>4</v>
      </c>
      <c r="H1008" s="3" t="str" cm="1">
        <f t="array" ref="H1008">_xlfn.IFS(AND(E1008&gt;=4,F1008&gt;=4,G1008&gt;=4),"Champions",AND(E1008&gt;=3,F1008&gt;=3,G1008&gt;=3),"Loyal Customers",AND(E1008&lt;=2,F1008&gt;=3),"At Risk",AND(E1008&lt;=2,F1008&lt;=2,G1008&lt;=2),"Lost",AND(E1008&gt;=4,F1008&lt;=2),"New/Promising",TRUE,"Needs Attention")</f>
        <v>Needs Attention</v>
      </c>
      <c r="I1008" s="3" t="str">
        <f t="shared" si="19"/>
        <v>Churned</v>
      </c>
      <c r="J1008" s="3" t="str">
        <f>_xlfn.XLOOKUP(A1008,'Country_Lookup'!$D:$D,'Country_Lookup'!$E:$E)</f>
        <v>United Kingdom</v>
      </c>
    </row>
    <row r="1009" spans="1:10" x14ac:dyDescent="0.3">
      <c r="A1009">
        <v>13362</v>
      </c>
      <c r="B1009">
        <v>9</v>
      </c>
      <c r="C1009">
        <v>7</v>
      </c>
      <c r="D1009">
        <v>5394.0700000000461</v>
      </c>
      <c r="E1009" cm="1">
        <f t="array" ref="E1009">_xlfn.IFS(B1009&lt;=PERCENTILE($B$3:$B$5882,0.2),5,B1009&lt;=PERCENTILE($B$3:$B$5882,0.4),4,B1009&lt;=PERCENTILE($B$3:$B$5882,0.6),3,B1009&lt;=PERCENTILE($B$3:$B$5882,0.8),2,TRUE,1)</f>
        <v>5</v>
      </c>
      <c r="F1009" cm="1">
        <f t="array" ref="F1009">_xlfn.IFS(C1009&lt;=PERCENTILE($C$3:$C$5882,0.2),1,C1009&lt;=PERCENTILE($C$3:$C$5882,0.4),2,C1009&lt;=PERCENTILE($C$3:$C$5882,0.6),3,C1009&lt;=PERCENTILE($C$3:$C$5882,0.8),4,TRUE,5)</f>
        <v>4</v>
      </c>
      <c r="G1009" cm="1">
        <f t="array" ref="G1009">_xlfn.IFS(D1009&lt;=PERCENTILE($D$3:$D$5882,0.2),1,D1009&lt;=PERCENTILE($D$3:$D$5882,0.4),2,D1009&lt;=PERCENTILE($D$3:$D$5882,0.6),3,D1009&lt;=PERCENTILE($D$3:$D$5882,0.8),4,TRUE,5)</f>
        <v>5</v>
      </c>
      <c r="H1009" s="3" t="str" cm="1">
        <f t="array" ref="H1009">_xlfn.IFS(AND(E1009&gt;=4,F1009&gt;=4,G1009&gt;=4),"Champions",AND(E1009&gt;=3,F1009&gt;=3,G1009&gt;=3),"Loyal Customers",AND(E1009&lt;=2,F1009&gt;=3),"At Risk",AND(E1009&lt;=2,F1009&lt;=2,G1009&lt;=2),"Lost",AND(E1009&gt;=4,F1009&lt;=2),"New/Promising",TRUE,"Needs Attention")</f>
        <v>Champions</v>
      </c>
      <c r="I1009" s="3" t="str">
        <f t="shared" si="19"/>
        <v>Active</v>
      </c>
      <c r="J1009" s="3" t="str">
        <f>_xlfn.XLOOKUP(A1009,'Country_Lookup'!$D:$D,'Country_Lookup'!$E:$E)</f>
        <v>United Kingdom</v>
      </c>
    </row>
    <row r="1010" spans="1:10" x14ac:dyDescent="0.3">
      <c r="A1010">
        <v>13363</v>
      </c>
      <c r="B1010">
        <v>17</v>
      </c>
      <c r="C1010">
        <v>3</v>
      </c>
      <c r="D1010">
        <v>1723.8599999999969</v>
      </c>
      <c r="E1010" cm="1">
        <f t="array" ref="E1010">_xlfn.IFS(B1010&lt;=PERCENTILE($B$3:$B$5882,0.2),5,B1010&lt;=PERCENTILE($B$3:$B$5882,0.4),4,B1010&lt;=PERCENTILE($B$3:$B$5882,0.6),3,B1010&lt;=PERCENTILE($B$3:$B$5882,0.8),2,TRUE,1)</f>
        <v>5</v>
      </c>
      <c r="F1010" cm="1">
        <f t="array" ref="F1010">_xlfn.IFS(C1010&lt;=PERCENTILE($C$3:$C$5882,0.2),1,C1010&lt;=PERCENTILE($C$3:$C$5882,0.4),2,C1010&lt;=PERCENTILE($C$3:$C$5882,0.6),3,C1010&lt;=PERCENTILE($C$3:$C$5882,0.8),4,TRUE,5)</f>
        <v>3</v>
      </c>
      <c r="G1010" cm="1">
        <f t="array" ref="G1010">_xlfn.IFS(D1010&lt;=PERCENTILE($D$3:$D$5882,0.2),1,D1010&lt;=PERCENTILE($D$3:$D$5882,0.4),2,D1010&lt;=PERCENTILE($D$3:$D$5882,0.6),3,D1010&lt;=PERCENTILE($D$3:$D$5882,0.8),4,TRUE,5)</f>
        <v>4</v>
      </c>
      <c r="H1010" s="3" t="str" cm="1">
        <f t="array" ref="H1010">_xlfn.IFS(AND(E1010&gt;=4,F1010&gt;=4,G1010&gt;=4),"Champions",AND(E1010&gt;=3,F1010&gt;=3,G1010&gt;=3),"Loyal Customers",AND(E1010&lt;=2,F1010&gt;=3),"At Risk",AND(E1010&lt;=2,F1010&lt;=2,G1010&lt;=2),"Lost",AND(E1010&gt;=4,F1010&lt;=2),"New/Promising",TRUE,"Needs Attention")</f>
        <v>Loyal Customers</v>
      </c>
      <c r="I1010" s="3" t="str">
        <f t="shared" si="19"/>
        <v>Active</v>
      </c>
      <c r="J1010" s="3" t="str">
        <f>_xlfn.XLOOKUP(A1010,'Country_Lookup'!$D:$D,'Country_Lookup'!$E:$E)</f>
        <v>United Kingdom</v>
      </c>
    </row>
    <row r="1011" spans="1:10" x14ac:dyDescent="0.3">
      <c r="A1011">
        <v>13364</v>
      </c>
      <c r="B1011">
        <v>71</v>
      </c>
      <c r="C1011">
        <v>1</v>
      </c>
      <c r="D1011">
        <v>134.96</v>
      </c>
      <c r="E1011" cm="1">
        <f t="array" ref="E1011">_xlfn.IFS(B1011&lt;=PERCENTILE($B$3:$B$5882,0.2),5,B1011&lt;=PERCENTILE($B$3:$B$5882,0.4),4,B1011&lt;=PERCENTILE($B$3:$B$5882,0.6),3,B1011&lt;=PERCENTILE($B$3:$B$5882,0.8),2,TRUE,1)</f>
        <v>3</v>
      </c>
      <c r="F1011" cm="1">
        <f t="array" ref="F1011">_xlfn.IFS(C1011&lt;=PERCENTILE($C$3:$C$5882,0.2),1,C1011&lt;=PERCENTILE($C$3:$C$5882,0.4),2,C1011&lt;=PERCENTILE($C$3:$C$5882,0.6),3,C1011&lt;=PERCENTILE($C$3:$C$5882,0.8),4,TRUE,5)</f>
        <v>1</v>
      </c>
      <c r="G1011" cm="1">
        <f t="array" ref="G1011">_xlfn.IFS(D1011&lt;=PERCENTILE($D$3:$D$5882,0.2),1,D1011&lt;=PERCENTILE($D$3:$D$5882,0.4),2,D1011&lt;=PERCENTILE($D$3:$D$5882,0.6),3,D1011&lt;=PERCENTILE($D$3:$D$5882,0.8),4,TRUE,5)</f>
        <v>1</v>
      </c>
      <c r="H1011" s="3" t="str" cm="1">
        <f t="array" ref="H1011">_xlfn.IFS(AND(E1011&gt;=4,F1011&gt;=4,G1011&gt;=4),"Champions",AND(E1011&gt;=3,F1011&gt;=3,G1011&gt;=3),"Loyal Customers",AND(E1011&lt;=2,F1011&gt;=3),"At Risk",AND(E1011&lt;=2,F1011&lt;=2,G1011&lt;=2),"Lost",AND(E1011&gt;=4,F1011&lt;=2),"New/Promising",TRUE,"Needs Attention")</f>
        <v>Needs Attention</v>
      </c>
      <c r="I1011" s="3" t="str">
        <f t="shared" si="19"/>
        <v>Active</v>
      </c>
      <c r="J1011" s="3" t="str">
        <f>_xlfn.XLOOKUP(A1011,'Country_Lookup'!$D:$D,'Country_Lookup'!$E:$E)</f>
        <v>United Kingdom</v>
      </c>
    </row>
    <row r="1012" spans="1:10" x14ac:dyDescent="0.3">
      <c r="A1012">
        <v>13365</v>
      </c>
      <c r="B1012">
        <v>33</v>
      </c>
      <c r="C1012">
        <v>2</v>
      </c>
      <c r="D1012">
        <v>2225.3699999999958</v>
      </c>
      <c r="E1012" cm="1">
        <f t="array" ref="E1012">_xlfn.IFS(B1012&lt;=PERCENTILE($B$3:$B$5882,0.2),5,B1012&lt;=PERCENTILE($B$3:$B$5882,0.4),4,B1012&lt;=PERCENTILE($B$3:$B$5882,0.6),3,B1012&lt;=PERCENTILE($B$3:$B$5882,0.8),2,TRUE,1)</f>
        <v>4</v>
      </c>
      <c r="F1012" cm="1">
        <f t="array" ref="F1012">_xlfn.IFS(C1012&lt;=PERCENTILE($C$3:$C$5882,0.2),1,C1012&lt;=PERCENTILE($C$3:$C$5882,0.4),2,C1012&lt;=PERCENTILE($C$3:$C$5882,0.6),3,C1012&lt;=PERCENTILE($C$3:$C$5882,0.8),4,TRUE,5)</f>
        <v>2</v>
      </c>
      <c r="G1012" cm="1">
        <f t="array" ref="G1012">_xlfn.IFS(D1012&lt;=PERCENTILE($D$3:$D$5882,0.2),1,D1012&lt;=PERCENTILE($D$3:$D$5882,0.4),2,D1012&lt;=PERCENTILE($D$3:$D$5882,0.6),3,D1012&lt;=PERCENTILE($D$3:$D$5882,0.8),4,TRUE,5)</f>
        <v>4</v>
      </c>
      <c r="H1012" s="3" t="str" cm="1">
        <f t="array" ref="H1012">_xlfn.IFS(AND(E1012&gt;=4,F1012&gt;=4,G1012&gt;=4),"Champions",AND(E1012&gt;=3,F1012&gt;=3,G1012&gt;=3),"Loyal Customers",AND(E1012&lt;=2,F1012&gt;=3),"At Risk",AND(E1012&lt;=2,F1012&lt;=2,G1012&lt;=2),"Lost",AND(E1012&gt;=4,F1012&lt;=2),"New/Promising",TRUE,"Needs Attention")</f>
        <v>New/Promising</v>
      </c>
      <c r="I1012" s="3" t="str">
        <f t="shared" si="19"/>
        <v>Active</v>
      </c>
      <c r="J1012" s="3" t="str">
        <f>_xlfn.XLOOKUP(A1012,'Country_Lookup'!$D:$D,'Country_Lookup'!$E:$E)</f>
        <v>United Kingdom</v>
      </c>
    </row>
    <row r="1013" spans="1:10" x14ac:dyDescent="0.3">
      <c r="A1013">
        <v>13366</v>
      </c>
      <c r="B1013">
        <v>50</v>
      </c>
      <c r="C1013">
        <v>1</v>
      </c>
      <c r="D1013">
        <v>56.160000000000004</v>
      </c>
      <c r="E1013" cm="1">
        <f t="array" ref="E1013">_xlfn.IFS(B1013&lt;=PERCENTILE($B$3:$B$5882,0.2),5,B1013&lt;=PERCENTILE($B$3:$B$5882,0.4),4,B1013&lt;=PERCENTILE($B$3:$B$5882,0.6),3,B1013&lt;=PERCENTILE($B$3:$B$5882,0.8),2,TRUE,1)</f>
        <v>4</v>
      </c>
      <c r="F1013" cm="1">
        <f t="array" ref="F1013">_xlfn.IFS(C1013&lt;=PERCENTILE($C$3:$C$5882,0.2),1,C1013&lt;=PERCENTILE($C$3:$C$5882,0.4),2,C1013&lt;=PERCENTILE($C$3:$C$5882,0.6),3,C1013&lt;=PERCENTILE($C$3:$C$5882,0.8),4,TRUE,5)</f>
        <v>1</v>
      </c>
      <c r="G1013" cm="1">
        <f t="array" ref="G1013">_xlfn.IFS(D1013&lt;=PERCENTILE($D$3:$D$5882,0.2),1,D1013&lt;=PERCENTILE($D$3:$D$5882,0.4),2,D1013&lt;=PERCENTILE($D$3:$D$5882,0.6),3,D1013&lt;=PERCENTILE($D$3:$D$5882,0.8),4,TRUE,5)</f>
        <v>1</v>
      </c>
      <c r="H1013" s="3" t="str" cm="1">
        <f t="array" ref="H1013">_xlfn.IFS(AND(E1013&gt;=4,F1013&gt;=4,G1013&gt;=4),"Champions",AND(E1013&gt;=3,F1013&gt;=3,G1013&gt;=3),"Loyal Customers",AND(E1013&lt;=2,F1013&gt;=3),"At Risk",AND(E1013&lt;=2,F1013&lt;=2,G1013&lt;=2),"Lost",AND(E1013&gt;=4,F1013&lt;=2),"New/Promising",TRUE,"Needs Attention")</f>
        <v>New/Promising</v>
      </c>
      <c r="I1013" s="3" t="str">
        <f t="shared" si="19"/>
        <v>Active</v>
      </c>
      <c r="J1013" s="3" t="str">
        <f>_xlfn.XLOOKUP(A1013,'Country_Lookup'!$D:$D,'Country_Lookup'!$E:$E)</f>
        <v>United Kingdom</v>
      </c>
    </row>
    <row r="1014" spans="1:10" x14ac:dyDescent="0.3">
      <c r="A1014">
        <v>13367</v>
      </c>
      <c r="B1014">
        <v>431</v>
      </c>
      <c r="C1014">
        <v>1</v>
      </c>
      <c r="D1014">
        <v>510.2</v>
      </c>
      <c r="E1014" cm="1">
        <f t="array" ref="E1014">_xlfn.IFS(B1014&lt;=PERCENTILE($B$3:$B$5882,0.2),5,B1014&lt;=PERCENTILE($B$3:$B$5882,0.4),4,B1014&lt;=PERCENTILE($B$3:$B$5882,0.6),3,B1014&lt;=PERCENTILE($B$3:$B$5882,0.8),2,TRUE,1)</f>
        <v>1</v>
      </c>
      <c r="F1014" cm="1">
        <f t="array" ref="F1014">_xlfn.IFS(C1014&lt;=PERCENTILE($C$3:$C$5882,0.2),1,C1014&lt;=PERCENTILE($C$3:$C$5882,0.4),2,C1014&lt;=PERCENTILE($C$3:$C$5882,0.6),3,C1014&lt;=PERCENTILE($C$3:$C$5882,0.8),4,TRUE,5)</f>
        <v>1</v>
      </c>
      <c r="G1014" cm="1">
        <f t="array" ref="G1014">_xlfn.IFS(D1014&lt;=PERCENTILE($D$3:$D$5882,0.2),1,D1014&lt;=PERCENTILE($D$3:$D$5882,0.4),2,D1014&lt;=PERCENTILE($D$3:$D$5882,0.6),3,D1014&lt;=PERCENTILE($D$3:$D$5882,0.8),4,TRUE,5)</f>
        <v>2</v>
      </c>
      <c r="H1014" s="3" t="str" cm="1">
        <f t="array" ref="H1014">_xlfn.IFS(AND(E1014&gt;=4,F1014&gt;=4,G1014&gt;=4),"Champions",AND(E1014&gt;=3,F1014&gt;=3,G1014&gt;=3),"Loyal Customers",AND(E1014&lt;=2,F1014&gt;=3),"At Risk",AND(E1014&lt;=2,F1014&lt;=2,G1014&lt;=2),"Lost",AND(E1014&gt;=4,F1014&lt;=2),"New/Promising",TRUE,"Needs Attention")</f>
        <v>Lost</v>
      </c>
      <c r="I1014" s="3" t="str">
        <f t="shared" si="19"/>
        <v>Churned</v>
      </c>
      <c r="J1014" s="3" t="str">
        <f>_xlfn.XLOOKUP(A1014,'Country_Lookup'!$D:$D,'Country_Lookup'!$E:$E)</f>
        <v>United Kingdom</v>
      </c>
    </row>
    <row r="1015" spans="1:10" x14ac:dyDescent="0.3">
      <c r="A1015">
        <v>13368</v>
      </c>
      <c r="B1015">
        <v>256</v>
      </c>
      <c r="C1015">
        <v>4</v>
      </c>
      <c r="D1015">
        <v>1121.5000000000002</v>
      </c>
      <c r="E1015" cm="1">
        <f t="array" ref="E1015">_xlfn.IFS(B1015&lt;=PERCENTILE($B$3:$B$5882,0.2),5,B1015&lt;=PERCENTILE($B$3:$B$5882,0.4),4,B1015&lt;=PERCENTILE($B$3:$B$5882,0.6),3,B1015&lt;=PERCENTILE($B$3:$B$5882,0.8),2,TRUE,1)</f>
        <v>2</v>
      </c>
      <c r="F1015" cm="1">
        <f t="array" ref="F1015">_xlfn.IFS(C1015&lt;=PERCENTILE($C$3:$C$5882,0.2),1,C1015&lt;=PERCENTILE($C$3:$C$5882,0.4),2,C1015&lt;=PERCENTILE($C$3:$C$5882,0.6),3,C1015&lt;=PERCENTILE($C$3:$C$5882,0.8),4,TRUE,5)</f>
        <v>3</v>
      </c>
      <c r="G1015" cm="1">
        <f t="array" ref="G1015">_xlfn.IFS(D1015&lt;=PERCENTILE($D$3:$D$5882,0.2),1,D1015&lt;=PERCENTILE($D$3:$D$5882,0.4),2,D1015&lt;=PERCENTILE($D$3:$D$5882,0.6),3,D1015&lt;=PERCENTILE($D$3:$D$5882,0.8),4,TRUE,5)</f>
        <v>3</v>
      </c>
      <c r="H1015" s="3" t="str" cm="1">
        <f t="array" ref="H1015">_xlfn.IFS(AND(E1015&gt;=4,F1015&gt;=4,G1015&gt;=4),"Champions",AND(E1015&gt;=3,F1015&gt;=3,G1015&gt;=3),"Loyal Customers",AND(E1015&lt;=2,F1015&gt;=3),"At Risk",AND(E1015&lt;=2,F1015&lt;=2,G1015&lt;=2),"Lost",AND(E1015&gt;=4,F1015&lt;=2),"New/Promising",TRUE,"Needs Attention")</f>
        <v>At Risk</v>
      </c>
      <c r="I1015" s="3" t="str">
        <f t="shared" si="19"/>
        <v>Churned</v>
      </c>
      <c r="J1015" s="3" t="str">
        <f>_xlfn.XLOOKUP(A1015,'Country_Lookup'!$D:$D,'Country_Lookup'!$E:$E)</f>
        <v>United Kingdom</v>
      </c>
    </row>
    <row r="1016" spans="1:10" x14ac:dyDescent="0.3">
      <c r="A1016">
        <v>13369</v>
      </c>
      <c r="B1016">
        <v>365</v>
      </c>
      <c r="C1016">
        <v>1</v>
      </c>
      <c r="D1016">
        <v>616.55999999999972</v>
      </c>
      <c r="E1016" cm="1">
        <f t="array" ref="E1016">_xlfn.IFS(B1016&lt;=PERCENTILE($B$3:$B$5882,0.2),5,B1016&lt;=PERCENTILE($B$3:$B$5882,0.4),4,B1016&lt;=PERCENTILE($B$3:$B$5882,0.6),3,B1016&lt;=PERCENTILE($B$3:$B$5882,0.8),2,TRUE,1)</f>
        <v>2</v>
      </c>
      <c r="F1016" cm="1">
        <f t="array" ref="F1016">_xlfn.IFS(C1016&lt;=PERCENTILE($C$3:$C$5882,0.2),1,C1016&lt;=PERCENTILE($C$3:$C$5882,0.4),2,C1016&lt;=PERCENTILE($C$3:$C$5882,0.6),3,C1016&lt;=PERCENTILE($C$3:$C$5882,0.8),4,TRUE,5)</f>
        <v>1</v>
      </c>
      <c r="G1016" cm="1">
        <f t="array" ref="G1016">_xlfn.IFS(D1016&lt;=PERCENTILE($D$3:$D$5882,0.2),1,D1016&lt;=PERCENTILE($D$3:$D$5882,0.4),2,D1016&lt;=PERCENTILE($D$3:$D$5882,0.6),3,D1016&lt;=PERCENTILE($D$3:$D$5882,0.8),4,TRUE,5)</f>
        <v>2</v>
      </c>
      <c r="H1016" s="3" t="str" cm="1">
        <f t="array" ref="H1016">_xlfn.IFS(AND(E1016&gt;=4,F1016&gt;=4,G1016&gt;=4),"Champions",AND(E1016&gt;=3,F1016&gt;=3,G1016&gt;=3),"Loyal Customers",AND(E1016&lt;=2,F1016&gt;=3),"At Risk",AND(E1016&lt;=2,F1016&lt;=2,G1016&lt;=2),"Lost",AND(E1016&gt;=4,F1016&lt;=2),"New/Promising",TRUE,"Needs Attention")</f>
        <v>Lost</v>
      </c>
      <c r="I1016" s="3" t="str">
        <f t="shared" si="19"/>
        <v>Churned</v>
      </c>
      <c r="J1016" s="3" t="str">
        <f>_xlfn.XLOOKUP(A1016,'Country_Lookup'!$D:$D,'Country_Lookup'!$E:$E)</f>
        <v>United Kingdom</v>
      </c>
    </row>
    <row r="1017" spans="1:10" x14ac:dyDescent="0.3">
      <c r="A1017">
        <v>13370</v>
      </c>
      <c r="B1017">
        <v>371</v>
      </c>
      <c r="C1017">
        <v>1</v>
      </c>
      <c r="D1017">
        <v>1509.7400000000018</v>
      </c>
      <c r="E1017" cm="1">
        <f t="array" ref="E1017">_xlfn.IFS(B1017&lt;=PERCENTILE($B$3:$B$5882,0.2),5,B1017&lt;=PERCENTILE($B$3:$B$5882,0.4),4,B1017&lt;=PERCENTILE($B$3:$B$5882,0.6),3,B1017&lt;=PERCENTILE($B$3:$B$5882,0.8),2,TRUE,1)</f>
        <v>2</v>
      </c>
      <c r="F1017" cm="1">
        <f t="array" ref="F1017">_xlfn.IFS(C1017&lt;=PERCENTILE($C$3:$C$5882,0.2),1,C1017&lt;=PERCENTILE($C$3:$C$5882,0.4),2,C1017&lt;=PERCENTILE($C$3:$C$5882,0.6),3,C1017&lt;=PERCENTILE($C$3:$C$5882,0.8),4,TRUE,5)</f>
        <v>1</v>
      </c>
      <c r="G1017" cm="1">
        <f t="array" ref="G1017">_xlfn.IFS(D1017&lt;=PERCENTILE($D$3:$D$5882,0.2),1,D1017&lt;=PERCENTILE($D$3:$D$5882,0.4),2,D1017&lt;=PERCENTILE($D$3:$D$5882,0.6),3,D1017&lt;=PERCENTILE($D$3:$D$5882,0.8),4,TRUE,5)</f>
        <v>4</v>
      </c>
      <c r="H1017" s="3" t="str" cm="1">
        <f t="array" ref="H1017">_xlfn.IFS(AND(E1017&gt;=4,F1017&gt;=4,G1017&gt;=4),"Champions",AND(E1017&gt;=3,F1017&gt;=3,G1017&gt;=3),"Loyal Customers",AND(E1017&lt;=2,F1017&gt;=3),"At Risk",AND(E1017&lt;=2,F1017&lt;=2,G1017&lt;=2),"Lost",AND(E1017&gt;=4,F1017&lt;=2),"New/Promising",TRUE,"Needs Attention")</f>
        <v>Needs Attention</v>
      </c>
      <c r="I1017" s="3" t="str">
        <f t="shared" si="19"/>
        <v>Churned</v>
      </c>
      <c r="J1017" s="3" t="str">
        <f>_xlfn.XLOOKUP(A1017,'Country_Lookup'!$D:$D,'Country_Lookup'!$E:$E)</f>
        <v>United Kingdom</v>
      </c>
    </row>
    <row r="1018" spans="1:10" x14ac:dyDescent="0.3">
      <c r="A1018">
        <v>13371</v>
      </c>
      <c r="B1018">
        <v>505</v>
      </c>
      <c r="C1018">
        <v>2</v>
      </c>
      <c r="D1018">
        <v>2297.660000000003</v>
      </c>
      <c r="E1018" cm="1">
        <f t="array" ref="E1018">_xlfn.IFS(B1018&lt;=PERCENTILE($B$3:$B$5882,0.2),5,B1018&lt;=PERCENTILE($B$3:$B$5882,0.4),4,B1018&lt;=PERCENTILE($B$3:$B$5882,0.6),3,B1018&lt;=PERCENTILE($B$3:$B$5882,0.8),2,TRUE,1)</f>
        <v>1</v>
      </c>
      <c r="F1018" cm="1">
        <f t="array" ref="F1018">_xlfn.IFS(C1018&lt;=PERCENTILE($C$3:$C$5882,0.2),1,C1018&lt;=PERCENTILE($C$3:$C$5882,0.4),2,C1018&lt;=PERCENTILE($C$3:$C$5882,0.6),3,C1018&lt;=PERCENTILE($C$3:$C$5882,0.8),4,TRUE,5)</f>
        <v>2</v>
      </c>
      <c r="G1018" cm="1">
        <f t="array" ref="G1018">_xlfn.IFS(D1018&lt;=PERCENTILE($D$3:$D$5882,0.2),1,D1018&lt;=PERCENTILE($D$3:$D$5882,0.4),2,D1018&lt;=PERCENTILE($D$3:$D$5882,0.6),3,D1018&lt;=PERCENTILE($D$3:$D$5882,0.8),4,TRUE,5)</f>
        <v>4</v>
      </c>
      <c r="H1018" s="3" t="str" cm="1">
        <f t="array" ref="H1018">_xlfn.IFS(AND(E1018&gt;=4,F1018&gt;=4,G1018&gt;=4),"Champions",AND(E1018&gt;=3,F1018&gt;=3,G1018&gt;=3),"Loyal Customers",AND(E1018&lt;=2,F1018&gt;=3),"At Risk",AND(E1018&lt;=2,F1018&lt;=2,G1018&lt;=2),"Lost",AND(E1018&gt;=4,F1018&lt;=2),"New/Promising",TRUE,"Needs Attention")</f>
        <v>Needs Attention</v>
      </c>
      <c r="I1018" s="3" t="str">
        <f t="shared" si="19"/>
        <v>Churned</v>
      </c>
      <c r="J1018" s="3" t="str">
        <f>_xlfn.XLOOKUP(A1018,'Country_Lookup'!$D:$D,'Country_Lookup'!$E:$E)</f>
        <v>United Kingdom</v>
      </c>
    </row>
    <row r="1019" spans="1:10" x14ac:dyDescent="0.3">
      <c r="A1019">
        <v>13372</v>
      </c>
      <c r="B1019">
        <v>89</v>
      </c>
      <c r="C1019">
        <v>1</v>
      </c>
      <c r="D1019">
        <v>378.64000000000021</v>
      </c>
      <c r="E1019" cm="1">
        <f t="array" ref="E1019">_xlfn.IFS(B1019&lt;=PERCENTILE($B$3:$B$5882,0.2),5,B1019&lt;=PERCENTILE($B$3:$B$5882,0.4),4,B1019&lt;=PERCENTILE($B$3:$B$5882,0.6),3,B1019&lt;=PERCENTILE($B$3:$B$5882,0.8),2,TRUE,1)</f>
        <v>3</v>
      </c>
      <c r="F1019" cm="1">
        <f t="array" ref="F1019">_xlfn.IFS(C1019&lt;=PERCENTILE($C$3:$C$5882,0.2),1,C1019&lt;=PERCENTILE($C$3:$C$5882,0.4),2,C1019&lt;=PERCENTILE($C$3:$C$5882,0.6),3,C1019&lt;=PERCENTILE($C$3:$C$5882,0.8),4,TRUE,5)</f>
        <v>1</v>
      </c>
      <c r="G1019" cm="1">
        <f t="array" ref="G1019">_xlfn.IFS(D1019&lt;=PERCENTILE($D$3:$D$5882,0.2),1,D1019&lt;=PERCENTILE($D$3:$D$5882,0.4),2,D1019&lt;=PERCENTILE($D$3:$D$5882,0.6),3,D1019&lt;=PERCENTILE($D$3:$D$5882,0.8),4,TRUE,5)</f>
        <v>2</v>
      </c>
      <c r="H1019" s="3" t="str" cm="1">
        <f t="array" ref="H1019">_xlfn.IFS(AND(E1019&gt;=4,F1019&gt;=4,G1019&gt;=4),"Champions",AND(E1019&gt;=3,F1019&gt;=3,G1019&gt;=3),"Loyal Customers",AND(E1019&lt;=2,F1019&gt;=3),"At Risk",AND(E1019&lt;=2,F1019&lt;=2,G1019&lt;=2),"Lost",AND(E1019&gt;=4,F1019&lt;=2),"New/Promising",TRUE,"Needs Attention")</f>
        <v>Needs Attention</v>
      </c>
      <c r="I1019" s="3" t="str">
        <f t="shared" si="19"/>
        <v>Active</v>
      </c>
      <c r="J1019" s="3" t="str">
        <f>_xlfn.XLOOKUP(A1019,'Country_Lookup'!$D:$D,'Country_Lookup'!$E:$E)</f>
        <v>United Kingdom</v>
      </c>
    </row>
    <row r="1020" spans="1:10" x14ac:dyDescent="0.3">
      <c r="A1020">
        <v>13373</v>
      </c>
      <c r="B1020">
        <v>60</v>
      </c>
      <c r="C1020">
        <v>6</v>
      </c>
      <c r="D1020">
        <v>7587.1899999999796</v>
      </c>
      <c r="E1020" cm="1">
        <f t="array" ref="E1020">_xlfn.IFS(B1020&lt;=PERCENTILE($B$3:$B$5882,0.2),5,B1020&lt;=PERCENTILE($B$3:$B$5882,0.4),4,B1020&lt;=PERCENTILE($B$3:$B$5882,0.6),3,B1020&lt;=PERCENTILE($B$3:$B$5882,0.8),2,TRUE,1)</f>
        <v>3</v>
      </c>
      <c r="F1020" cm="1">
        <f t="array" ref="F1020">_xlfn.IFS(C1020&lt;=PERCENTILE($C$3:$C$5882,0.2),1,C1020&lt;=PERCENTILE($C$3:$C$5882,0.4),2,C1020&lt;=PERCENTILE($C$3:$C$5882,0.6),3,C1020&lt;=PERCENTILE($C$3:$C$5882,0.8),4,TRUE,5)</f>
        <v>4</v>
      </c>
      <c r="G1020" cm="1">
        <f t="array" ref="G1020">_xlfn.IFS(D1020&lt;=PERCENTILE($D$3:$D$5882,0.2),1,D1020&lt;=PERCENTILE($D$3:$D$5882,0.4),2,D1020&lt;=PERCENTILE($D$3:$D$5882,0.6),3,D1020&lt;=PERCENTILE($D$3:$D$5882,0.8),4,TRUE,5)</f>
        <v>5</v>
      </c>
      <c r="H1020" s="3" t="str" cm="1">
        <f t="array" ref="H1020">_xlfn.IFS(AND(E1020&gt;=4,F1020&gt;=4,G1020&gt;=4),"Champions",AND(E1020&gt;=3,F1020&gt;=3,G1020&gt;=3),"Loyal Customers",AND(E1020&lt;=2,F1020&gt;=3),"At Risk",AND(E1020&lt;=2,F1020&lt;=2,G1020&lt;=2),"Lost",AND(E1020&gt;=4,F1020&lt;=2),"New/Promising",TRUE,"Needs Attention")</f>
        <v>Loyal Customers</v>
      </c>
      <c r="I1020" s="3" t="str">
        <f t="shared" si="19"/>
        <v>Active</v>
      </c>
      <c r="J1020" s="3" t="str">
        <f>_xlfn.XLOOKUP(A1020,'Country_Lookup'!$D:$D,'Country_Lookup'!$E:$E)</f>
        <v>United Kingdom</v>
      </c>
    </row>
    <row r="1021" spans="1:10" x14ac:dyDescent="0.3">
      <c r="A1021">
        <v>13374</v>
      </c>
      <c r="B1021">
        <v>414</v>
      </c>
      <c r="C1021">
        <v>2</v>
      </c>
      <c r="D1021">
        <v>422.80000000000013</v>
      </c>
      <c r="E1021" cm="1">
        <f t="array" ref="E1021">_xlfn.IFS(B1021&lt;=PERCENTILE($B$3:$B$5882,0.2),5,B1021&lt;=PERCENTILE($B$3:$B$5882,0.4),4,B1021&lt;=PERCENTILE($B$3:$B$5882,0.6),3,B1021&lt;=PERCENTILE($B$3:$B$5882,0.8),2,TRUE,1)</f>
        <v>1</v>
      </c>
      <c r="F1021" cm="1">
        <f t="array" ref="F1021">_xlfn.IFS(C1021&lt;=PERCENTILE($C$3:$C$5882,0.2),1,C1021&lt;=PERCENTILE($C$3:$C$5882,0.4),2,C1021&lt;=PERCENTILE($C$3:$C$5882,0.6),3,C1021&lt;=PERCENTILE($C$3:$C$5882,0.8),4,TRUE,5)</f>
        <v>2</v>
      </c>
      <c r="G1021" cm="1">
        <f t="array" ref="G1021">_xlfn.IFS(D1021&lt;=PERCENTILE($D$3:$D$5882,0.2),1,D1021&lt;=PERCENTILE($D$3:$D$5882,0.4),2,D1021&lt;=PERCENTILE($D$3:$D$5882,0.6),3,D1021&lt;=PERCENTILE($D$3:$D$5882,0.8),4,TRUE,5)</f>
        <v>2</v>
      </c>
      <c r="H1021" s="3" t="str" cm="1">
        <f t="array" ref="H1021">_xlfn.IFS(AND(E1021&gt;=4,F1021&gt;=4,G1021&gt;=4),"Champions",AND(E1021&gt;=3,F1021&gt;=3,G1021&gt;=3),"Loyal Customers",AND(E1021&lt;=2,F1021&gt;=3),"At Risk",AND(E1021&lt;=2,F1021&lt;=2,G1021&lt;=2),"Lost",AND(E1021&gt;=4,F1021&lt;=2),"New/Promising",TRUE,"Needs Attention")</f>
        <v>Lost</v>
      </c>
      <c r="I1021" s="3" t="str">
        <f t="shared" si="19"/>
        <v>Churned</v>
      </c>
      <c r="J1021" s="3" t="str">
        <f>_xlfn.XLOOKUP(A1021,'Country_Lookup'!$D:$D,'Country_Lookup'!$E:$E)</f>
        <v>United Kingdom</v>
      </c>
    </row>
    <row r="1022" spans="1:10" x14ac:dyDescent="0.3">
      <c r="A1022">
        <v>13375</v>
      </c>
      <c r="B1022">
        <v>88</v>
      </c>
      <c r="C1022">
        <v>2</v>
      </c>
      <c r="D1022">
        <v>1792.2299999999989</v>
      </c>
      <c r="E1022" cm="1">
        <f t="array" ref="E1022">_xlfn.IFS(B1022&lt;=PERCENTILE($B$3:$B$5882,0.2),5,B1022&lt;=PERCENTILE($B$3:$B$5882,0.4),4,B1022&lt;=PERCENTILE($B$3:$B$5882,0.6),3,B1022&lt;=PERCENTILE($B$3:$B$5882,0.8),2,TRUE,1)</f>
        <v>3</v>
      </c>
      <c r="F1022" cm="1">
        <f t="array" ref="F1022">_xlfn.IFS(C1022&lt;=PERCENTILE($C$3:$C$5882,0.2),1,C1022&lt;=PERCENTILE($C$3:$C$5882,0.4),2,C1022&lt;=PERCENTILE($C$3:$C$5882,0.6),3,C1022&lt;=PERCENTILE($C$3:$C$5882,0.8),4,TRUE,5)</f>
        <v>2</v>
      </c>
      <c r="G1022" cm="1">
        <f t="array" ref="G1022">_xlfn.IFS(D1022&lt;=PERCENTILE($D$3:$D$5882,0.2),1,D1022&lt;=PERCENTILE($D$3:$D$5882,0.4),2,D1022&lt;=PERCENTILE($D$3:$D$5882,0.6),3,D1022&lt;=PERCENTILE($D$3:$D$5882,0.8),4,TRUE,5)</f>
        <v>4</v>
      </c>
      <c r="H1022" s="3" t="str" cm="1">
        <f t="array" ref="H1022">_xlfn.IFS(AND(E1022&gt;=4,F1022&gt;=4,G1022&gt;=4),"Champions",AND(E1022&gt;=3,F1022&gt;=3,G1022&gt;=3),"Loyal Customers",AND(E1022&lt;=2,F1022&gt;=3),"At Risk",AND(E1022&lt;=2,F1022&lt;=2,G1022&lt;=2),"Lost",AND(E1022&gt;=4,F1022&lt;=2),"New/Promising",TRUE,"Needs Attention")</f>
        <v>Needs Attention</v>
      </c>
      <c r="I1022" s="3" t="str">
        <f t="shared" si="19"/>
        <v>Active</v>
      </c>
      <c r="J1022" s="3" t="str">
        <f>_xlfn.XLOOKUP(A1022,'Country_Lookup'!$D:$D,'Country_Lookup'!$E:$E)</f>
        <v>United Kingdom</v>
      </c>
    </row>
    <row r="1023" spans="1:10" x14ac:dyDescent="0.3">
      <c r="A1023">
        <v>13376</v>
      </c>
      <c r="B1023">
        <v>99</v>
      </c>
      <c r="C1023">
        <v>3</v>
      </c>
      <c r="D1023">
        <v>1019.7600000000004</v>
      </c>
      <c r="E1023" cm="1">
        <f t="array" ref="E1023">_xlfn.IFS(B1023&lt;=PERCENTILE($B$3:$B$5882,0.2),5,B1023&lt;=PERCENTILE($B$3:$B$5882,0.4),4,B1023&lt;=PERCENTILE($B$3:$B$5882,0.6),3,B1023&lt;=PERCENTILE($B$3:$B$5882,0.8),2,TRUE,1)</f>
        <v>3</v>
      </c>
      <c r="F1023" cm="1">
        <f t="array" ref="F1023">_xlfn.IFS(C1023&lt;=PERCENTILE($C$3:$C$5882,0.2),1,C1023&lt;=PERCENTILE($C$3:$C$5882,0.4),2,C1023&lt;=PERCENTILE($C$3:$C$5882,0.6),3,C1023&lt;=PERCENTILE($C$3:$C$5882,0.8),4,TRUE,5)</f>
        <v>3</v>
      </c>
      <c r="G1023" cm="1">
        <f t="array" ref="G1023">_xlfn.IFS(D1023&lt;=PERCENTILE($D$3:$D$5882,0.2),1,D1023&lt;=PERCENTILE($D$3:$D$5882,0.4),2,D1023&lt;=PERCENTILE($D$3:$D$5882,0.6),3,D1023&lt;=PERCENTILE($D$3:$D$5882,0.8),4,TRUE,5)</f>
        <v>3</v>
      </c>
      <c r="H1023" s="3" t="str" cm="1">
        <f t="array" ref="H1023">_xlfn.IFS(AND(E1023&gt;=4,F1023&gt;=4,G1023&gt;=4),"Champions",AND(E1023&gt;=3,F1023&gt;=3,G1023&gt;=3),"Loyal Customers",AND(E1023&lt;=2,F1023&gt;=3),"At Risk",AND(E1023&lt;=2,F1023&lt;=2,G1023&lt;=2),"Lost",AND(E1023&gt;=4,F1023&lt;=2),"New/Promising",TRUE,"Needs Attention")</f>
        <v>Loyal Customers</v>
      </c>
      <c r="I1023" s="3" t="str">
        <f t="shared" si="19"/>
        <v>Churned</v>
      </c>
      <c r="J1023" s="3" t="str">
        <f>_xlfn.XLOOKUP(A1023,'Country_Lookup'!$D:$D,'Country_Lookup'!$E:$E)</f>
        <v>United Kingdom</v>
      </c>
    </row>
    <row r="1024" spans="1:10" x14ac:dyDescent="0.3">
      <c r="A1024">
        <v>13377</v>
      </c>
      <c r="B1024">
        <v>396</v>
      </c>
      <c r="C1024">
        <v>2</v>
      </c>
      <c r="D1024">
        <v>1552.8800000000015</v>
      </c>
      <c r="E1024" cm="1">
        <f t="array" ref="E1024">_xlfn.IFS(B1024&lt;=PERCENTILE($B$3:$B$5882,0.2),5,B1024&lt;=PERCENTILE($B$3:$B$5882,0.4),4,B1024&lt;=PERCENTILE($B$3:$B$5882,0.6),3,B1024&lt;=PERCENTILE($B$3:$B$5882,0.8),2,TRUE,1)</f>
        <v>2</v>
      </c>
      <c r="F1024" cm="1">
        <f t="array" ref="F1024">_xlfn.IFS(C1024&lt;=PERCENTILE($C$3:$C$5882,0.2),1,C1024&lt;=PERCENTILE($C$3:$C$5882,0.4),2,C1024&lt;=PERCENTILE($C$3:$C$5882,0.6),3,C1024&lt;=PERCENTILE($C$3:$C$5882,0.8),4,TRUE,5)</f>
        <v>2</v>
      </c>
      <c r="G1024" cm="1">
        <f t="array" ref="G1024">_xlfn.IFS(D1024&lt;=PERCENTILE($D$3:$D$5882,0.2),1,D1024&lt;=PERCENTILE($D$3:$D$5882,0.4),2,D1024&lt;=PERCENTILE($D$3:$D$5882,0.6),3,D1024&lt;=PERCENTILE($D$3:$D$5882,0.8),4,TRUE,5)</f>
        <v>4</v>
      </c>
      <c r="H1024" s="3" t="str" cm="1">
        <f t="array" ref="H1024">_xlfn.IFS(AND(E1024&gt;=4,F1024&gt;=4,G1024&gt;=4),"Champions",AND(E1024&gt;=3,F1024&gt;=3,G1024&gt;=3),"Loyal Customers",AND(E1024&lt;=2,F1024&gt;=3),"At Risk",AND(E1024&lt;=2,F1024&lt;=2,G1024&lt;=2),"Lost",AND(E1024&gt;=4,F1024&lt;=2),"New/Promising",TRUE,"Needs Attention")</f>
        <v>Needs Attention</v>
      </c>
      <c r="I1024" s="3" t="str">
        <f t="shared" si="19"/>
        <v>Churned</v>
      </c>
      <c r="J1024" s="3" t="str">
        <f>_xlfn.XLOOKUP(A1024,'Country_Lookup'!$D:$D,'Country_Lookup'!$E:$E)</f>
        <v>United Kingdom</v>
      </c>
    </row>
    <row r="1025" spans="1:10" x14ac:dyDescent="0.3">
      <c r="A1025">
        <v>13379</v>
      </c>
      <c r="B1025">
        <v>26</v>
      </c>
      <c r="C1025">
        <v>3</v>
      </c>
      <c r="D1025">
        <v>572.55999999999938</v>
      </c>
      <c r="E1025" cm="1">
        <f t="array" ref="E1025">_xlfn.IFS(B1025&lt;=PERCENTILE($B$3:$B$5882,0.2),5,B1025&lt;=PERCENTILE($B$3:$B$5882,0.4),4,B1025&lt;=PERCENTILE($B$3:$B$5882,0.6),3,B1025&lt;=PERCENTILE($B$3:$B$5882,0.8),2,TRUE,1)</f>
        <v>4</v>
      </c>
      <c r="F1025" cm="1">
        <f t="array" ref="F1025">_xlfn.IFS(C1025&lt;=PERCENTILE($C$3:$C$5882,0.2),1,C1025&lt;=PERCENTILE($C$3:$C$5882,0.4),2,C1025&lt;=PERCENTILE($C$3:$C$5882,0.6),3,C1025&lt;=PERCENTILE($C$3:$C$5882,0.8),4,TRUE,5)</f>
        <v>3</v>
      </c>
      <c r="G1025" cm="1">
        <f t="array" ref="G1025">_xlfn.IFS(D1025&lt;=PERCENTILE($D$3:$D$5882,0.2),1,D1025&lt;=PERCENTILE($D$3:$D$5882,0.4),2,D1025&lt;=PERCENTILE($D$3:$D$5882,0.6),3,D1025&lt;=PERCENTILE($D$3:$D$5882,0.8),4,TRUE,5)</f>
        <v>2</v>
      </c>
      <c r="H1025" s="3" t="str" cm="1">
        <f t="array" ref="H1025">_xlfn.IFS(AND(E1025&gt;=4,F1025&gt;=4,G1025&gt;=4),"Champions",AND(E1025&gt;=3,F1025&gt;=3,G1025&gt;=3),"Loyal Customers",AND(E1025&lt;=2,F1025&gt;=3),"At Risk",AND(E1025&lt;=2,F1025&lt;=2,G1025&lt;=2),"Lost",AND(E1025&gt;=4,F1025&lt;=2),"New/Promising",TRUE,"Needs Attention")</f>
        <v>Needs Attention</v>
      </c>
      <c r="I1025" s="3" t="str">
        <f t="shared" si="19"/>
        <v>Active</v>
      </c>
      <c r="J1025" s="3" t="str">
        <f>_xlfn.XLOOKUP(A1025,'Country_Lookup'!$D:$D,'Country_Lookup'!$E:$E)</f>
        <v>United Kingdom</v>
      </c>
    </row>
    <row r="1026" spans="1:10" x14ac:dyDescent="0.3">
      <c r="A1026">
        <v>13380</v>
      </c>
      <c r="B1026">
        <v>432</v>
      </c>
      <c r="C1026">
        <v>1</v>
      </c>
      <c r="D1026">
        <v>62.4</v>
      </c>
      <c r="E1026" cm="1">
        <f t="array" ref="E1026">_xlfn.IFS(B1026&lt;=PERCENTILE($B$3:$B$5882,0.2),5,B1026&lt;=PERCENTILE($B$3:$B$5882,0.4),4,B1026&lt;=PERCENTILE($B$3:$B$5882,0.6),3,B1026&lt;=PERCENTILE($B$3:$B$5882,0.8),2,TRUE,1)</f>
        <v>1</v>
      </c>
      <c r="F1026" cm="1">
        <f t="array" ref="F1026">_xlfn.IFS(C1026&lt;=PERCENTILE($C$3:$C$5882,0.2),1,C1026&lt;=PERCENTILE($C$3:$C$5882,0.4),2,C1026&lt;=PERCENTILE($C$3:$C$5882,0.6),3,C1026&lt;=PERCENTILE($C$3:$C$5882,0.8),4,TRUE,5)</f>
        <v>1</v>
      </c>
      <c r="G1026" cm="1">
        <f t="array" ref="G1026">_xlfn.IFS(D1026&lt;=PERCENTILE($D$3:$D$5882,0.2),1,D1026&lt;=PERCENTILE($D$3:$D$5882,0.4),2,D1026&lt;=PERCENTILE($D$3:$D$5882,0.6),3,D1026&lt;=PERCENTILE($D$3:$D$5882,0.8),4,TRUE,5)</f>
        <v>1</v>
      </c>
      <c r="H1026" s="3" t="str" cm="1">
        <f t="array" ref="H1026">_xlfn.IFS(AND(E1026&gt;=4,F1026&gt;=4,G1026&gt;=4),"Champions",AND(E1026&gt;=3,F1026&gt;=3,G1026&gt;=3),"Loyal Customers",AND(E1026&lt;=2,F1026&gt;=3),"At Risk",AND(E1026&lt;=2,F1026&lt;=2,G1026&lt;=2),"Lost",AND(E1026&gt;=4,F1026&lt;=2),"New/Promising",TRUE,"Needs Attention")</f>
        <v>Lost</v>
      </c>
      <c r="I1026" s="3" t="str">
        <f t="shared" si="19"/>
        <v>Churned</v>
      </c>
      <c r="J1026" s="3" t="str">
        <f>_xlfn.XLOOKUP(A1026,'Country_Lookup'!$D:$D,'Country_Lookup'!$E:$E)</f>
        <v>United Kingdom</v>
      </c>
    </row>
    <row r="1027" spans="1:10" x14ac:dyDescent="0.3">
      <c r="A1027">
        <v>13381</v>
      </c>
      <c r="B1027">
        <v>31</v>
      </c>
      <c r="C1027">
        <v>12</v>
      </c>
      <c r="D1027">
        <v>8224.3700000000699</v>
      </c>
      <c r="E1027" cm="1">
        <f t="array" ref="E1027">_xlfn.IFS(B1027&lt;=PERCENTILE($B$3:$B$5882,0.2),5,B1027&lt;=PERCENTILE($B$3:$B$5882,0.4),4,B1027&lt;=PERCENTILE($B$3:$B$5882,0.6),3,B1027&lt;=PERCENTILE($B$3:$B$5882,0.8),2,TRUE,1)</f>
        <v>4</v>
      </c>
      <c r="F1027" cm="1">
        <f t="array" ref="F1027">_xlfn.IFS(C1027&lt;=PERCENTILE($C$3:$C$5882,0.2),1,C1027&lt;=PERCENTILE($C$3:$C$5882,0.4),2,C1027&lt;=PERCENTILE($C$3:$C$5882,0.6),3,C1027&lt;=PERCENTILE($C$3:$C$5882,0.8),4,TRUE,5)</f>
        <v>5</v>
      </c>
      <c r="G1027" cm="1">
        <f t="array" ref="G1027">_xlfn.IFS(D1027&lt;=PERCENTILE($D$3:$D$5882,0.2),1,D1027&lt;=PERCENTILE($D$3:$D$5882,0.4),2,D1027&lt;=PERCENTILE($D$3:$D$5882,0.6),3,D1027&lt;=PERCENTILE($D$3:$D$5882,0.8),4,TRUE,5)</f>
        <v>5</v>
      </c>
      <c r="H1027" s="3" t="str" cm="1">
        <f t="array" ref="H1027">_xlfn.IFS(AND(E1027&gt;=4,F1027&gt;=4,G1027&gt;=4),"Champions",AND(E1027&gt;=3,F1027&gt;=3,G1027&gt;=3),"Loyal Customers",AND(E1027&lt;=2,F1027&gt;=3),"At Risk",AND(E1027&lt;=2,F1027&lt;=2,G1027&lt;=2),"Lost",AND(E1027&gt;=4,F1027&lt;=2),"New/Promising",TRUE,"Needs Attention")</f>
        <v>Champions</v>
      </c>
      <c r="I1027" s="3" t="str">
        <f t="shared" ref="I1027:I1090" si="20">IF(B1027&gt;90,"Churned","Active")</f>
        <v>Active</v>
      </c>
      <c r="J1027" s="3" t="str">
        <f>_xlfn.XLOOKUP(A1027,'Country_Lookup'!$D:$D,'Country_Lookup'!$E:$E)</f>
        <v>United Kingdom</v>
      </c>
    </row>
    <row r="1028" spans="1:10" x14ac:dyDescent="0.3">
      <c r="A1028">
        <v>13382</v>
      </c>
      <c r="B1028">
        <v>280</v>
      </c>
      <c r="C1028">
        <v>5</v>
      </c>
      <c r="D1028">
        <v>1387.5800000000015</v>
      </c>
      <c r="E1028" cm="1">
        <f t="array" ref="E1028">_xlfn.IFS(B1028&lt;=PERCENTILE($B$3:$B$5882,0.2),5,B1028&lt;=PERCENTILE($B$3:$B$5882,0.4),4,B1028&lt;=PERCENTILE($B$3:$B$5882,0.6),3,B1028&lt;=PERCENTILE($B$3:$B$5882,0.8),2,TRUE,1)</f>
        <v>2</v>
      </c>
      <c r="F1028" cm="1">
        <f t="array" ref="F1028">_xlfn.IFS(C1028&lt;=PERCENTILE($C$3:$C$5882,0.2),1,C1028&lt;=PERCENTILE($C$3:$C$5882,0.4),2,C1028&lt;=PERCENTILE($C$3:$C$5882,0.6),3,C1028&lt;=PERCENTILE($C$3:$C$5882,0.8),4,TRUE,5)</f>
        <v>4</v>
      </c>
      <c r="G1028" cm="1">
        <f t="array" ref="G1028">_xlfn.IFS(D1028&lt;=PERCENTILE($D$3:$D$5882,0.2),1,D1028&lt;=PERCENTILE($D$3:$D$5882,0.4),2,D1028&lt;=PERCENTILE($D$3:$D$5882,0.6),3,D1028&lt;=PERCENTILE($D$3:$D$5882,0.8),4,TRUE,5)</f>
        <v>4</v>
      </c>
      <c r="H1028" s="3" t="str" cm="1">
        <f t="array" ref="H1028">_xlfn.IFS(AND(E1028&gt;=4,F1028&gt;=4,G1028&gt;=4),"Champions",AND(E1028&gt;=3,F1028&gt;=3,G1028&gt;=3),"Loyal Customers",AND(E1028&lt;=2,F1028&gt;=3),"At Risk",AND(E1028&lt;=2,F1028&lt;=2,G1028&lt;=2),"Lost",AND(E1028&gt;=4,F1028&lt;=2),"New/Promising",TRUE,"Needs Attention")</f>
        <v>At Risk</v>
      </c>
      <c r="I1028" s="3" t="str">
        <f t="shared" si="20"/>
        <v>Churned</v>
      </c>
      <c r="J1028" s="3" t="str">
        <f>_xlfn.XLOOKUP(A1028,'Country_Lookup'!$D:$D,'Country_Lookup'!$E:$E)</f>
        <v>United Kingdom</v>
      </c>
    </row>
    <row r="1029" spans="1:10" x14ac:dyDescent="0.3">
      <c r="A1029">
        <v>13383</v>
      </c>
      <c r="B1029">
        <v>543</v>
      </c>
      <c r="C1029">
        <v>1</v>
      </c>
      <c r="D1029">
        <v>305.28000000000003</v>
      </c>
      <c r="E1029" cm="1">
        <f t="array" ref="E1029">_xlfn.IFS(B1029&lt;=PERCENTILE($B$3:$B$5882,0.2),5,B1029&lt;=PERCENTILE($B$3:$B$5882,0.4),4,B1029&lt;=PERCENTILE($B$3:$B$5882,0.6),3,B1029&lt;=PERCENTILE($B$3:$B$5882,0.8),2,TRUE,1)</f>
        <v>1</v>
      </c>
      <c r="F1029" cm="1">
        <f t="array" ref="F1029">_xlfn.IFS(C1029&lt;=PERCENTILE($C$3:$C$5882,0.2),1,C1029&lt;=PERCENTILE($C$3:$C$5882,0.4),2,C1029&lt;=PERCENTILE($C$3:$C$5882,0.6),3,C1029&lt;=PERCENTILE($C$3:$C$5882,0.8),4,TRUE,5)</f>
        <v>1</v>
      </c>
      <c r="G1029" cm="1">
        <f t="array" ref="G1029">_xlfn.IFS(D1029&lt;=PERCENTILE($D$3:$D$5882,0.2),1,D1029&lt;=PERCENTILE($D$3:$D$5882,0.4),2,D1029&lt;=PERCENTILE($D$3:$D$5882,0.6),3,D1029&lt;=PERCENTILE($D$3:$D$5882,0.8),4,TRUE,5)</f>
        <v>2</v>
      </c>
      <c r="H1029" s="3" t="str" cm="1">
        <f t="array" ref="H1029">_xlfn.IFS(AND(E1029&gt;=4,F1029&gt;=4,G1029&gt;=4),"Champions",AND(E1029&gt;=3,F1029&gt;=3,G1029&gt;=3),"Loyal Customers",AND(E1029&lt;=2,F1029&gt;=3),"At Risk",AND(E1029&lt;=2,F1029&lt;=2,G1029&lt;=2),"Lost",AND(E1029&gt;=4,F1029&lt;=2),"New/Promising",TRUE,"Needs Attention")</f>
        <v>Lost</v>
      </c>
      <c r="I1029" s="3" t="str">
        <f t="shared" si="20"/>
        <v>Churned</v>
      </c>
      <c r="J1029" s="3" t="str">
        <f>_xlfn.XLOOKUP(A1029,'Country_Lookup'!$D:$D,'Country_Lookup'!$E:$E)</f>
        <v>United Kingdom</v>
      </c>
    </row>
    <row r="1030" spans="1:10" x14ac:dyDescent="0.3">
      <c r="A1030">
        <v>13384</v>
      </c>
      <c r="B1030">
        <v>30</v>
      </c>
      <c r="C1030">
        <v>11</v>
      </c>
      <c r="D1030">
        <v>6680.8300000000218</v>
      </c>
      <c r="E1030" cm="1">
        <f t="array" ref="E1030">_xlfn.IFS(B1030&lt;=PERCENTILE($B$3:$B$5882,0.2),5,B1030&lt;=PERCENTILE($B$3:$B$5882,0.4),4,B1030&lt;=PERCENTILE($B$3:$B$5882,0.6),3,B1030&lt;=PERCENTILE($B$3:$B$5882,0.8),2,TRUE,1)</f>
        <v>4</v>
      </c>
      <c r="F1030" cm="1">
        <f t="array" ref="F1030">_xlfn.IFS(C1030&lt;=PERCENTILE($C$3:$C$5882,0.2),1,C1030&lt;=PERCENTILE($C$3:$C$5882,0.4),2,C1030&lt;=PERCENTILE($C$3:$C$5882,0.6),3,C1030&lt;=PERCENTILE($C$3:$C$5882,0.8),4,TRUE,5)</f>
        <v>5</v>
      </c>
      <c r="G1030" cm="1">
        <f t="array" ref="G1030">_xlfn.IFS(D1030&lt;=PERCENTILE($D$3:$D$5882,0.2),1,D1030&lt;=PERCENTILE($D$3:$D$5882,0.4),2,D1030&lt;=PERCENTILE($D$3:$D$5882,0.6),3,D1030&lt;=PERCENTILE($D$3:$D$5882,0.8),4,TRUE,5)</f>
        <v>5</v>
      </c>
      <c r="H1030" s="3" t="str" cm="1">
        <f t="array" ref="H1030">_xlfn.IFS(AND(E1030&gt;=4,F1030&gt;=4,G1030&gt;=4),"Champions",AND(E1030&gt;=3,F1030&gt;=3,G1030&gt;=3),"Loyal Customers",AND(E1030&lt;=2,F1030&gt;=3),"At Risk",AND(E1030&lt;=2,F1030&lt;=2,G1030&lt;=2),"Lost",AND(E1030&gt;=4,F1030&lt;=2),"New/Promising",TRUE,"Needs Attention")</f>
        <v>Champions</v>
      </c>
      <c r="I1030" s="3" t="str">
        <f t="shared" si="20"/>
        <v>Active</v>
      </c>
      <c r="J1030" s="3" t="str">
        <f>_xlfn.XLOOKUP(A1030,'Country_Lookup'!$D:$D,'Country_Lookup'!$E:$E)</f>
        <v>United Kingdom</v>
      </c>
    </row>
    <row r="1031" spans="1:10" x14ac:dyDescent="0.3">
      <c r="A1031">
        <v>13385</v>
      </c>
      <c r="B1031">
        <v>329</v>
      </c>
      <c r="C1031">
        <v>1</v>
      </c>
      <c r="D1031">
        <v>534.56999999999982</v>
      </c>
      <c r="E1031" cm="1">
        <f t="array" ref="E1031">_xlfn.IFS(B1031&lt;=PERCENTILE($B$3:$B$5882,0.2),5,B1031&lt;=PERCENTILE($B$3:$B$5882,0.4),4,B1031&lt;=PERCENTILE($B$3:$B$5882,0.6),3,B1031&lt;=PERCENTILE($B$3:$B$5882,0.8),2,TRUE,1)</f>
        <v>2</v>
      </c>
      <c r="F1031" cm="1">
        <f t="array" ref="F1031">_xlfn.IFS(C1031&lt;=PERCENTILE($C$3:$C$5882,0.2),1,C1031&lt;=PERCENTILE($C$3:$C$5882,0.4),2,C1031&lt;=PERCENTILE($C$3:$C$5882,0.6),3,C1031&lt;=PERCENTILE($C$3:$C$5882,0.8),4,TRUE,5)</f>
        <v>1</v>
      </c>
      <c r="G1031" cm="1">
        <f t="array" ref="G1031">_xlfn.IFS(D1031&lt;=PERCENTILE($D$3:$D$5882,0.2),1,D1031&lt;=PERCENTILE($D$3:$D$5882,0.4),2,D1031&lt;=PERCENTILE($D$3:$D$5882,0.6),3,D1031&lt;=PERCENTILE($D$3:$D$5882,0.8),4,TRUE,5)</f>
        <v>2</v>
      </c>
      <c r="H1031" s="3" t="str" cm="1">
        <f t="array" ref="H1031">_xlfn.IFS(AND(E1031&gt;=4,F1031&gt;=4,G1031&gt;=4),"Champions",AND(E1031&gt;=3,F1031&gt;=3,G1031&gt;=3),"Loyal Customers",AND(E1031&lt;=2,F1031&gt;=3),"At Risk",AND(E1031&lt;=2,F1031&lt;=2,G1031&lt;=2),"Lost",AND(E1031&gt;=4,F1031&lt;=2),"New/Promising",TRUE,"Needs Attention")</f>
        <v>Lost</v>
      </c>
      <c r="I1031" s="3" t="str">
        <f t="shared" si="20"/>
        <v>Churned</v>
      </c>
      <c r="J1031" s="3" t="str">
        <f>_xlfn.XLOOKUP(A1031,'Country_Lookup'!$D:$D,'Country_Lookup'!$E:$E)</f>
        <v>United Kingdom</v>
      </c>
    </row>
    <row r="1032" spans="1:10" x14ac:dyDescent="0.3">
      <c r="A1032">
        <v>13386</v>
      </c>
      <c r="B1032">
        <v>414</v>
      </c>
      <c r="C1032">
        <v>2</v>
      </c>
      <c r="D1032">
        <v>835.45999999999947</v>
      </c>
      <c r="E1032" cm="1">
        <f t="array" ref="E1032">_xlfn.IFS(B1032&lt;=PERCENTILE($B$3:$B$5882,0.2),5,B1032&lt;=PERCENTILE($B$3:$B$5882,0.4),4,B1032&lt;=PERCENTILE($B$3:$B$5882,0.6),3,B1032&lt;=PERCENTILE($B$3:$B$5882,0.8),2,TRUE,1)</f>
        <v>1</v>
      </c>
      <c r="F1032" cm="1">
        <f t="array" ref="F1032">_xlfn.IFS(C1032&lt;=PERCENTILE($C$3:$C$5882,0.2),1,C1032&lt;=PERCENTILE($C$3:$C$5882,0.4),2,C1032&lt;=PERCENTILE($C$3:$C$5882,0.6),3,C1032&lt;=PERCENTILE($C$3:$C$5882,0.8),4,TRUE,5)</f>
        <v>2</v>
      </c>
      <c r="G1032" cm="1">
        <f t="array" ref="G1032">_xlfn.IFS(D1032&lt;=PERCENTILE($D$3:$D$5882,0.2),1,D1032&lt;=PERCENTILE($D$3:$D$5882,0.4),2,D1032&lt;=PERCENTILE($D$3:$D$5882,0.6),3,D1032&lt;=PERCENTILE($D$3:$D$5882,0.8),4,TRUE,5)</f>
        <v>3</v>
      </c>
      <c r="H1032" s="3" t="str" cm="1">
        <f t="array" ref="H1032">_xlfn.IFS(AND(E1032&gt;=4,F1032&gt;=4,G1032&gt;=4),"Champions",AND(E1032&gt;=3,F1032&gt;=3,G1032&gt;=3),"Loyal Customers",AND(E1032&lt;=2,F1032&gt;=3),"At Risk",AND(E1032&lt;=2,F1032&lt;=2,G1032&lt;=2),"Lost",AND(E1032&gt;=4,F1032&lt;=2),"New/Promising",TRUE,"Needs Attention")</f>
        <v>Needs Attention</v>
      </c>
      <c r="I1032" s="3" t="str">
        <f t="shared" si="20"/>
        <v>Churned</v>
      </c>
      <c r="J1032" s="3" t="str">
        <f>_xlfn.XLOOKUP(A1032,'Country_Lookup'!$D:$D,'Country_Lookup'!$E:$E)</f>
        <v>United Kingdom</v>
      </c>
    </row>
    <row r="1033" spans="1:10" x14ac:dyDescent="0.3">
      <c r="A1033">
        <v>13387</v>
      </c>
      <c r="B1033">
        <v>417</v>
      </c>
      <c r="C1033">
        <v>1</v>
      </c>
      <c r="D1033">
        <v>189.44000000000037</v>
      </c>
      <c r="E1033" cm="1">
        <f t="array" ref="E1033">_xlfn.IFS(B1033&lt;=PERCENTILE($B$3:$B$5882,0.2),5,B1033&lt;=PERCENTILE($B$3:$B$5882,0.4),4,B1033&lt;=PERCENTILE($B$3:$B$5882,0.6),3,B1033&lt;=PERCENTILE($B$3:$B$5882,0.8),2,TRUE,1)</f>
        <v>1</v>
      </c>
      <c r="F1033" cm="1">
        <f t="array" ref="F1033">_xlfn.IFS(C1033&lt;=PERCENTILE($C$3:$C$5882,0.2),1,C1033&lt;=PERCENTILE($C$3:$C$5882,0.4),2,C1033&lt;=PERCENTILE($C$3:$C$5882,0.6),3,C1033&lt;=PERCENTILE($C$3:$C$5882,0.8),4,TRUE,5)</f>
        <v>1</v>
      </c>
      <c r="G1033" cm="1">
        <f t="array" ref="G1033">_xlfn.IFS(D1033&lt;=PERCENTILE($D$3:$D$5882,0.2),1,D1033&lt;=PERCENTILE($D$3:$D$5882,0.4),2,D1033&lt;=PERCENTILE($D$3:$D$5882,0.6),3,D1033&lt;=PERCENTILE($D$3:$D$5882,0.8),4,TRUE,5)</f>
        <v>1</v>
      </c>
      <c r="H1033" s="3" t="str" cm="1">
        <f t="array" ref="H1033">_xlfn.IFS(AND(E1033&gt;=4,F1033&gt;=4,G1033&gt;=4),"Champions",AND(E1033&gt;=3,F1033&gt;=3,G1033&gt;=3),"Loyal Customers",AND(E1033&lt;=2,F1033&gt;=3),"At Risk",AND(E1033&lt;=2,F1033&lt;=2,G1033&lt;=2),"Lost",AND(E1033&gt;=4,F1033&lt;=2),"New/Promising",TRUE,"Needs Attention")</f>
        <v>Lost</v>
      </c>
      <c r="I1033" s="3" t="str">
        <f t="shared" si="20"/>
        <v>Churned</v>
      </c>
      <c r="J1033" s="3" t="str">
        <f>_xlfn.XLOOKUP(A1033,'Country_Lookup'!$D:$D,'Country_Lookup'!$E:$E)</f>
        <v>United Kingdom</v>
      </c>
    </row>
    <row r="1034" spans="1:10" x14ac:dyDescent="0.3">
      <c r="A1034">
        <v>13388</v>
      </c>
      <c r="B1034">
        <v>131</v>
      </c>
      <c r="C1034">
        <v>3</v>
      </c>
      <c r="D1034">
        <v>1185.6499999999996</v>
      </c>
      <c r="E1034" cm="1">
        <f t="array" ref="E1034">_xlfn.IFS(B1034&lt;=PERCENTILE($B$3:$B$5882,0.2),5,B1034&lt;=PERCENTILE($B$3:$B$5882,0.4),4,B1034&lt;=PERCENTILE($B$3:$B$5882,0.6),3,B1034&lt;=PERCENTILE($B$3:$B$5882,0.8),2,TRUE,1)</f>
        <v>3</v>
      </c>
      <c r="F1034" cm="1">
        <f t="array" ref="F1034">_xlfn.IFS(C1034&lt;=PERCENTILE($C$3:$C$5882,0.2),1,C1034&lt;=PERCENTILE($C$3:$C$5882,0.4),2,C1034&lt;=PERCENTILE($C$3:$C$5882,0.6),3,C1034&lt;=PERCENTILE($C$3:$C$5882,0.8),4,TRUE,5)</f>
        <v>3</v>
      </c>
      <c r="G1034" cm="1">
        <f t="array" ref="G1034">_xlfn.IFS(D1034&lt;=PERCENTILE($D$3:$D$5882,0.2),1,D1034&lt;=PERCENTILE($D$3:$D$5882,0.4),2,D1034&lt;=PERCENTILE($D$3:$D$5882,0.6),3,D1034&lt;=PERCENTILE($D$3:$D$5882,0.8),4,TRUE,5)</f>
        <v>3</v>
      </c>
      <c r="H1034" s="3" t="str" cm="1">
        <f t="array" ref="H1034">_xlfn.IFS(AND(E1034&gt;=4,F1034&gt;=4,G1034&gt;=4),"Champions",AND(E1034&gt;=3,F1034&gt;=3,G1034&gt;=3),"Loyal Customers",AND(E1034&lt;=2,F1034&gt;=3),"At Risk",AND(E1034&lt;=2,F1034&lt;=2,G1034&lt;=2),"Lost",AND(E1034&gt;=4,F1034&lt;=2),"New/Promising",TRUE,"Needs Attention")</f>
        <v>Loyal Customers</v>
      </c>
      <c r="I1034" s="3" t="str">
        <f t="shared" si="20"/>
        <v>Churned</v>
      </c>
      <c r="J1034" s="3" t="str">
        <f>_xlfn.XLOOKUP(A1034,'Country_Lookup'!$D:$D,'Country_Lookup'!$E:$E)</f>
        <v>United Kingdom</v>
      </c>
    </row>
    <row r="1035" spans="1:10" x14ac:dyDescent="0.3">
      <c r="A1035">
        <v>13389</v>
      </c>
      <c r="B1035">
        <v>11</v>
      </c>
      <c r="C1035">
        <v>3</v>
      </c>
      <c r="D1035">
        <v>797.9599999999997</v>
      </c>
      <c r="E1035" cm="1">
        <f t="array" ref="E1035">_xlfn.IFS(B1035&lt;=PERCENTILE($B$3:$B$5882,0.2),5,B1035&lt;=PERCENTILE($B$3:$B$5882,0.4),4,B1035&lt;=PERCENTILE($B$3:$B$5882,0.6),3,B1035&lt;=PERCENTILE($B$3:$B$5882,0.8),2,TRUE,1)</f>
        <v>5</v>
      </c>
      <c r="F1035" cm="1">
        <f t="array" ref="F1035">_xlfn.IFS(C1035&lt;=PERCENTILE($C$3:$C$5882,0.2),1,C1035&lt;=PERCENTILE($C$3:$C$5882,0.4),2,C1035&lt;=PERCENTILE($C$3:$C$5882,0.6),3,C1035&lt;=PERCENTILE($C$3:$C$5882,0.8),4,TRUE,5)</f>
        <v>3</v>
      </c>
      <c r="G1035" cm="1">
        <f t="array" ref="G1035">_xlfn.IFS(D1035&lt;=PERCENTILE($D$3:$D$5882,0.2),1,D1035&lt;=PERCENTILE($D$3:$D$5882,0.4),2,D1035&lt;=PERCENTILE($D$3:$D$5882,0.6),3,D1035&lt;=PERCENTILE($D$3:$D$5882,0.8),4,TRUE,5)</f>
        <v>3</v>
      </c>
      <c r="H1035" s="3" t="str" cm="1">
        <f t="array" ref="H1035">_xlfn.IFS(AND(E1035&gt;=4,F1035&gt;=4,G1035&gt;=4),"Champions",AND(E1035&gt;=3,F1035&gt;=3,G1035&gt;=3),"Loyal Customers",AND(E1035&lt;=2,F1035&gt;=3),"At Risk",AND(E1035&lt;=2,F1035&lt;=2,G1035&lt;=2),"Lost",AND(E1035&gt;=4,F1035&lt;=2),"New/Promising",TRUE,"Needs Attention")</f>
        <v>Loyal Customers</v>
      </c>
      <c r="I1035" s="3" t="str">
        <f t="shared" si="20"/>
        <v>Active</v>
      </c>
      <c r="J1035" s="3" t="str">
        <f>_xlfn.XLOOKUP(A1035,'Country_Lookup'!$D:$D,'Country_Lookup'!$E:$E)</f>
        <v>United Kingdom</v>
      </c>
    </row>
    <row r="1036" spans="1:10" x14ac:dyDescent="0.3">
      <c r="A1036">
        <v>13390</v>
      </c>
      <c r="B1036">
        <v>74</v>
      </c>
      <c r="C1036">
        <v>1</v>
      </c>
      <c r="D1036">
        <v>544.08000000000004</v>
      </c>
      <c r="E1036" cm="1">
        <f t="array" ref="E1036">_xlfn.IFS(B1036&lt;=PERCENTILE($B$3:$B$5882,0.2),5,B1036&lt;=PERCENTILE($B$3:$B$5882,0.4),4,B1036&lt;=PERCENTILE($B$3:$B$5882,0.6),3,B1036&lt;=PERCENTILE($B$3:$B$5882,0.8),2,TRUE,1)</f>
        <v>3</v>
      </c>
      <c r="F1036" cm="1">
        <f t="array" ref="F1036">_xlfn.IFS(C1036&lt;=PERCENTILE($C$3:$C$5882,0.2),1,C1036&lt;=PERCENTILE($C$3:$C$5882,0.4),2,C1036&lt;=PERCENTILE($C$3:$C$5882,0.6),3,C1036&lt;=PERCENTILE($C$3:$C$5882,0.8),4,TRUE,5)</f>
        <v>1</v>
      </c>
      <c r="G1036" cm="1">
        <f t="array" ref="G1036">_xlfn.IFS(D1036&lt;=PERCENTILE($D$3:$D$5882,0.2),1,D1036&lt;=PERCENTILE($D$3:$D$5882,0.4),2,D1036&lt;=PERCENTILE($D$3:$D$5882,0.6),3,D1036&lt;=PERCENTILE($D$3:$D$5882,0.8),4,TRUE,5)</f>
        <v>2</v>
      </c>
      <c r="H1036" s="3" t="str" cm="1">
        <f t="array" ref="H1036">_xlfn.IFS(AND(E1036&gt;=4,F1036&gt;=4,G1036&gt;=4),"Champions",AND(E1036&gt;=3,F1036&gt;=3,G1036&gt;=3),"Loyal Customers",AND(E1036&lt;=2,F1036&gt;=3),"At Risk",AND(E1036&lt;=2,F1036&lt;=2,G1036&lt;=2),"Lost",AND(E1036&gt;=4,F1036&lt;=2),"New/Promising",TRUE,"Needs Attention")</f>
        <v>Needs Attention</v>
      </c>
      <c r="I1036" s="3" t="str">
        <f t="shared" si="20"/>
        <v>Active</v>
      </c>
      <c r="J1036" s="3" t="str">
        <f>_xlfn.XLOOKUP(A1036,'Country_Lookup'!$D:$D,'Country_Lookup'!$E:$E)</f>
        <v>United Kingdom</v>
      </c>
    </row>
    <row r="1037" spans="1:10" x14ac:dyDescent="0.3">
      <c r="A1037">
        <v>13391</v>
      </c>
      <c r="B1037">
        <v>203</v>
      </c>
      <c r="C1037">
        <v>1</v>
      </c>
      <c r="D1037">
        <v>59.8</v>
      </c>
      <c r="E1037" cm="1">
        <f t="array" ref="E1037">_xlfn.IFS(B1037&lt;=PERCENTILE($B$3:$B$5882,0.2),5,B1037&lt;=PERCENTILE($B$3:$B$5882,0.4),4,B1037&lt;=PERCENTILE($B$3:$B$5882,0.6),3,B1037&lt;=PERCENTILE($B$3:$B$5882,0.8),2,TRUE,1)</f>
        <v>2</v>
      </c>
      <c r="F1037" cm="1">
        <f t="array" ref="F1037">_xlfn.IFS(C1037&lt;=PERCENTILE($C$3:$C$5882,0.2),1,C1037&lt;=PERCENTILE($C$3:$C$5882,0.4),2,C1037&lt;=PERCENTILE($C$3:$C$5882,0.6),3,C1037&lt;=PERCENTILE($C$3:$C$5882,0.8),4,TRUE,5)</f>
        <v>1</v>
      </c>
      <c r="G1037" cm="1">
        <f t="array" ref="G1037">_xlfn.IFS(D1037&lt;=PERCENTILE($D$3:$D$5882,0.2),1,D1037&lt;=PERCENTILE($D$3:$D$5882,0.4),2,D1037&lt;=PERCENTILE($D$3:$D$5882,0.6),3,D1037&lt;=PERCENTILE($D$3:$D$5882,0.8),4,TRUE,5)</f>
        <v>1</v>
      </c>
      <c r="H1037" s="3" t="str" cm="1">
        <f t="array" ref="H1037">_xlfn.IFS(AND(E1037&gt;=4,F1037&gt;=4,G1037&gt;=4),"Champions",AND(E1037&gt;=3,F1037&gt;=3,G1037&gt;=3),"Loyal Customers",AND(E1037&lt;=2,F1037&gt;=3),"At Risk",AND(E1037&lt;=2,F1037&lt;=2,G1037&lt;=2),"Lost",AND(E1037&gt;=4,F1037&lt;=2),"New/Promising",TRUE,"Needs Attention")</f>
        <v>Lost</v>
      </c>
      <c r="I1037" s="3" t="str">
        <f t="shared" si="20"/>
        <v>Churned</v>
      </c>
      <c r="J1037" s="3" t="str">
        <f>_xlfn.XLOOKUP(A1037,'Country_Lookup'!$D:$D,'Country_Lookup'!$E:$E)</f>
        <v>United Kingdom</v>
      </c>
    </row>
    <row r="1038" spans="1:10" x14ac:dyDescent="0.3">
      <c r="A1038">
        <v>13392</v>
      </c>
      <c r="B1038">
        <v>677</v>
      </c>
      <c r="C1038">
        <v>1</v>
      </c>
      <c r="D1038">
        <v>91.14</v>
      </c>
      <c r="E1038" cm="1">
        <f t="array" ref="E1038">_xlfn.IFS(B1038&lt;=PERCENTILE($B$3:$B$5882,0.2),5,B1038&lt;=PERCENTILE($B$3:$B$5882,0.4),4,B1038&lt;=PERCENTILE($B$3:$B$5882,0.6),3,B1038&lt;=PERCENTILE($B$3:$B$5882,0.8),2,TRUE,1)</f>
        <v>1</v>
      </c>
      <c r="F1038" cm="1">
        <f t="array" ref="F1038">_xlfn.IFS(C1038&lt;=PERCENTILE($C$3:$C$5882,0.2),1,C1038&lt;=PERCENTILE($C$3:$C$5882,0.4),2,C1038&lt;=PERCENTILE($C$3:$C$5882,0.6),3,C1038&lt;=PERCENTILE($C$3:$C$5882,0.8),4,TRUE,5)</f>
        <v>1</v>
      </c>
      <c r="G1038" cm="1">
        <f t="array" ref="G1038">_xlfn.IFS(D1038&lt;=PERCENTILE($D$3:$D$5882,0.2),1,D1038&lt;=PERCENTILE($D$3:$D$5882,0.4),2,D1038&lt;=PERCENTILE($D$3:$D$5882,0.6),3,D1038&lt;=PERCENTILE($D$3:$D$5882,0.8),4,TRUE,5)</f>
        <v>1</v>
      </c>
      <c r="H1038" s="3" t="str" cm="1">
        <f t="array" ref="H1038">_xlfn.IFS(AND(E1038&gt;=4,F1038&gt;=4,G1038&gt;=4),"Champions",AND(E1038&gt;=3,F1038&gt;=3,G1038&gt;=3),"Loyal Customers",AND(E1038&lt;=2,F1038&gt;=3),"At Risk",AND(E1038&lt;=2,F1038&lt;=2,G1038&lt;=2),"Lost",AND(E1038&gt;=4,F1038&lt;=2),"New/Promising",TRUE,"Needs Attention")</f>
        <v>Lost</v>
      </c>
      <c r="I1038" s="3" t="str">
        <f t="shared" si="20"/>
        <v>Churned</v>
      </c>
      <c r="J1038" s="3" t="str">
        <f>_xlfn.XLOOKUP(A1038,'Country_Lookup'!$D:$D,'Country_Lookup'!$E:$E)</f>
        <v>United Kingdom</v>
      </c>
    </row>
    <row r="1039" spans="1:10" x14ac:dyDescent="0.3">
      <c r="A1039">
        <v>13393</v>
      </c>
      <c r="B1039">
        <v>583</v>
      </c>
      <c r="C1039">
        <v>4</v>
      </c>
      <c r="D1039">
        <v>1131.4499999999985</v>
      </c>
      <c r="E1039" cm="1">
        <f t="array" ref="E1039">_xlfn.IFS(B1039&lt;=PERCENTILE($B$3:$B$5882,0.2),5,B1039&lt;=PERCENTILE($B$3:$B$5882,0.4),4,B1039&lt;=PERCENTILE($B$3:$B$5882,0.6),3,B1039&lt;=PERCENTILE($B$3:$B$5882,0.8),2,TRUE,1)</f>
        <v>1</v>
      </c>
      <c r="F1039" cm="1">
        <f t="array" ref="F1039">_xlfn.IFS(C1039&lt;=PERCENTILE($C$3:$C$5882,0.2),1,C1039&lt;=PERCENTILE($C$3:$C$5882,0.4),2,C1039&lt;=PERCENTILE($C$3:$C$5882,0.6),3,C1039&lt;=PERCENTILE($C$3:$C$5882,0.8),4,TRUE,5)</f>
        <v>3</v>
      </c>
      <c r="G1039" cm="1">
        <f t="array" ref="G1039">_xlfn.IFS(D1039&lt;=PERCENTILE($D$3:$D$5882,0.2),1,D1039&lt;=PERCENTILE($D$3:$D$5882,0.4),2,D1039&lt;=PERCENTILE($D$3:$D$5882,0.6),3,D1039&lt;=PERCENTILE($D$3:$D$5882,0.8),4,TRUE,5)</f>
        <v>3</v>
      </c>
      <c r="H1039" s="3" t="str" cm="1">
        <f t="array" ref="H1039">_xlfn.IFS(AND(E1039&gt;=4,F1039&gt;=4,G1039&gt;=4),"Champions",AND(E1039&gt;=3,F1039&gt;=3,G1039&gt;=3),"Loyal Customers",AND(E1039&lt;=2,F1039&gt;=3),"At Risk",AND(E1039&lt;=2,F1039&lt;=2,G1039&lt;=2),"Lost",AND(E1039&gt;=4,F1039&lt;=2),"New/Promising",TRUE,"Needs Attention")</f>
        <v>At Risk</v>
      </c>
      <c r="I1039" s="3" t="str">
        <f t="shared" si="20"/>
        <v>Churned</v>
      </c>
      <c r="J1039" s="3" t="str">
        <f>_xlfn.XLOOKUP(A1039,'Country_Lookup'!$D:$D,'Country_Lookup'!$E:$E)</f>
        <v>United Kingdom</v>
      </c>
    </row>
    <row r="1040" spans="1:10" x14ac:dyDescent="0.3">
      <c r="A1040">
        <v>13394</v>
      </c>
      <c r="B1040">
        <v>1</v>
      </c>
      <c r="C1040">
        <v>19</v>
      </c>
      <c r="D1040">
        <v>6621.700000000018</v>
      </c>
      <c r="E1040" cm="1">
        <f t="array" ref="E1040">_xlfn.IFS(B1040&lt;=PERCENTILE($B$3:$B$5882,0.2),5,B1040&lt;=PERCENTILE($B$3:$B$5882,0.4),4,B1040&lt;=PERCENTILE($B$3:$B$5882,0.6),3,B1040&lt;=PERCENTILE($B$3:$B$5882,0.8),2,TRUE,1)</f>
        <v>5</v>
      </c>
      <c r="F1040" cm="1">
        <f t="array" ref="F1040">_xlfn.IFS(C1040&lt;=PERCENTILE($C$3:$C$5882,0.2),1,C1040&lt;=PERCENTILE($C$3:$C$5882,0.4),2,C1040&lt;=PERCENTILE($C$3:$C$5882,0.6),3,C1040&lt;=PERCENTILE($C$3:$C$5882,0.8),4,TRUE,5)</f>
        <v>5</v>
      </c>
      <c r="G1040" cm="1">
        <f t="array" ref="G1040">_xlfn.IFS(D1040&lt;=PERCENTILE($D$3:$D$5882,0.2),1,D1040&lt;=PERCENTILE($D$3:$D$5882,0.4),2,D1040&lt;=PERCENTILE($D$3:$D$5882,0.6),3,D1040&lt;=PERCENTILE($D$3:$D$5882,0.8),4,TRUE,5)</f>
        <v>5</v>
      </c>
      <c r="H1040" s="3" t="str" cm="1">
        <f t="array" ref="H1040">_xlfn.IFS(AND(E1040&gt;=4,F1040&gt;=4,G1040&gt;=4),"Champions",AND(E1040&gt;=3,F1040&gt;=3,G1040&gt;=3),"Loyal Customers",AND(E1040&lt;=2,F1040&gt;=3),"At Risk",AND(E1040&lt;=2,F1040&lt;=2,G1040&lt;=2),"Lost",AND(E1040&gt;=4,F1040&lt;=2),"New/Promising",TRUE,"Needs Attention")</f>
        <v>Champions</v>
      </c>
      <c r="I1040" s="3" t="str">
        <f t="shared" si="20"/>
        <v>Active</v>
      </c>
      <c r="J1040" s="3" t="str">
        <f>_xlfn.XLOOKUP(A1040,'Country_Lookup'!$D:$D,'Country_Lookup'!$E:$E)</f>
        <v>United Kingdom</v>
      </c>
    </row>
    <row r="1041" spans="1:10" x14ac:dyDescent="0.3">
      <c r="A1041">
        <v>13395</v>
      </c>
      <c r="B1041">
        <v>185</v>
      </c>
      <c r="C1041">
        <v>3</v>
      </c>
      <c r="D1041">
        <v>1180.2299999999998</v>
      </c>
      <c r="E1041" cm="1">
        <f t="array" ref="E1041">_xlfn.IFS(B1041&lt;=PERCENTILE($B$3:$B$5882,0.2),5,B1041&lt;=PERCENTILE($B$3:$B$5882,0.4),4,B1041&lt;=PERCENTILE($B$3:$B$5882,0.6),3,B1041&lt;=PERCENTILE($B$3:$B$5882,0.8),2,TRUE,1)</f>
        <v>3</v>
      </c>
      <c r="F1041" cm="1">
        <f t="array" ref="F1041">_xlfn.IFS(C1041&lt;=PERCENTILE($C$3:$C$5882,0.2),1,C1041&lt;=PERCENTILE($C$3:$C$5882,0.4),2,C1041&lt;=PERCENTILE($C$3:$C$5882,0.6),3,C1041&lt;=PERCENTILE($C$3:$C$5882,0.8),4,TRUE,5)</f>
        <v>3</v>
      </c>
      <c r="G1041" cm="1">
        <f t="array" ref="G1041">_xlfn.IFS(D1041&lt;=PERCENTILE($D$3:$D$5882,0.2),1,D1041&lt;=PERCENTILE($D$3:$D$5882,0.4),2,D1041&lt;=PERCENTILE($D$3:$D$5882,0.6),3,D1041&lt;=PERCENTILE($D$3:$D$5882,0.8),4,TRUE,5)</f>
        <v>3</v>
      </c>
      <c r="H1041" s="3" t="str" cm="1">
        <f t="array" ref="H1041">_xlfn.IFS(AND(E1041&gt;=4,F1041&gt;=4,G1041&gt;=4),"Champions",AND(E1041&gt;=3,F1041&gt;=3,G1041&gt;=3),"Loyal Customers",AND(E1041&lt;=2,F1041&gt;=3),"At Risk",AND(E1041&lt;=2,F1041&lt;=2,G1041&lt;=2),"Lost",AND(E1041&gt;=4,F1041&lt;=2),"New/Promising",TRUE,"Needs Attention")</f>
        <v>Loyal Customers</v>
      </c>
      <c r="I1041" s="3" t="str">
        <f t="shared" si="20"/>
        <v>Churned</v>
      </c>
      <c r="J1041" s="3" t="str">
        <f>_xlfn.XLOOKUP(A1041,'Country_Lookup'!$D:$D,'Country_Lookup'!$E:$E)</f>
        <v>United Kingdom</v>
      </c>
    </row>
    <row r="1042" spans="1:10" x14ac:dyDescent="0.3">
      <c r="A1042">
        <v>13396</v>
      </c>
      <c r="B1042">
        <v>29</v>
      </c>
      <c r="C1042">
        <v>2</v>
      </c>
      <c r="D1042">
        <v>1360.9899999999996</v>
      </c>
      <c r="E1042" cm="1">
        <f t="array" ref="E1042">_xlfn.IFS(B1042&lt;=PERCENTILE($B$3:$B$5882,0.2),5,B1042&lt;=PERCENTILE($B$3:$B$5882,0.4),4,B1042&lt;=PERCENTILE($B$3:$B$5882,0.6),3,B1042&lt;=PERCENTILE($B$3:$B$5882,0.8),2,TRUE,1)</f>
        <v>4</v>
      </c>
      <c r="F1042" cm="1">
        <f t="array" ref="F1042">_xlfn.IFS(C1042&lt;=PERCENTILE($C$3:$C$5882,0.2),1,C1042&lt;=PERCENTILE($C$3:$C$5882,0.4),2,C1042&lt;=PERCENTILE($C$3:$C$5882,0.6),3,C1042&lt;=PERCENTILE($C$3:$C$5882,0.8),4,TRUE,5)</f>
        <v>2</v>
      </c>
      <c r="G1042" cm="1">
        <f t="array" ref="G1042">_xlfn.IFS(D1042&lt;=PERCENTILE($D$3:$D$5882,0.2),1,D1042&lt;=PERCENTILE($D$3:$D$5882,0.4),2,D1042&lt;=PERCENTILE($D$3:$D$5882,0.6),3,D1042&lt;=PERCENTILE($D$3:$D$5882,0.8),4,TRUE,5)</f>
        <v>4</v>
      </c>
      <c r="H1042" s="3" t="str" cm="1">
        <f t="array" ref="H1042">_xlfn.IFS(AND(E1042&gt;=4,F1042&gt;=4,G1042&gt;=4),"Champions",AND(E1042&gt;=3,F1042&gt;=3,G1042&gt;=3),"Loyal Customers",AND(E1042&lt;=2,F1042&gt;=3),"At Risk",AND(E1042&lt;=2,F1042&lt;=2,G1042&lt;=2),"Lost",AND(E1042&gt;=4,F1042&lt;=2),"New/Promising",TRUE,"Needs Attention")</f>
        <v>New/Promising</v>
      </c>
      <c r="I1042" s="3" t="str">
        <f t="shared" si="20"/>
        <v>Active</v>
      </c>
      <c r="J1042" s="3" t="str">
        <f>_xlfn.XLOOKUP(A1042,'Country_Lookup'!$D:$D,'Country_Lookup'!$E:$E)</f>
        <v>United Kingdom</v>
      </c>
    </row>
    <row r="1043" spans="1:10" x14ac:dyDescent="0.3">
      <c r="A1043">
        <v>13397</v>
      </c>
      <c r="B1043">
        <v>72</v>
      </c>
      <c r="C1043">
        <v>10</v>
      </c>
      <c r="D1043">
        <v>3191.8699999999967</v>
      </c>
      <c r="E1043" cm="1">
        <f t="array" ref="E1043">_xlfn.IFS(B1043&lt;=PERCENTILE($B$3:$B$5882,0.2),5,B1043&lt;=PERCENTILE($B$3:$B$5882,0.4),4,B1043&lt;=PERCENTILE($B$3:$B$5882,0.6),3,B1043&lt;=PERCENTILE($B$3:$B$5882,0.8),2,TRUE,1)</f>
        <v>3</v>
      </c>
      <c r="F1043" cm="1">
        <f t="array" ref="F1043">_xlfn.IFS(C1043&lt;=PERCENTILE($C$3:$C$5882,0.2),1,C1043&lt;=PERCENTILE($C$3:$C$5882,0.4),2,C1043&lt;=PERCENTILE($C$3:$C$5882,0.6),3,C1043&lt;=PERCENTILE($C$3:$C$5882,0.8),4,TRUE,5)</f>
        <v>5</v>
      </c>
      <c r="G1043" cm="1">
        <f t="array" ref="G1043">_xlfn.IFS(D1043&lt;=PERCENTILE($D$3:$D$5882,0.2),1,D1043&lt;=PERCENTILE($D$3:$D$5882,0.4),2,D1043&lt;=PERCENTILE($D$3:$D$5882,0.6),3,D1043&lt;=PERCENTILE($D$3:$D$5882,0.8),4,TRUE,5)</f>
        <v>5</v>
      </c>
      <c r="H1043" s="3" t="str" cm="1">
        <f t="array" ref="H1043">_xlfn.IFS(AND(E1043&gt;=4,F1043&gt;=4,G1043&gt;=4),"Champions",AND(E1043&gt;=3,F1043&gt;=3,G1043&gt;=3),"Loyal Customers",AND(E1043&lt;=2,F1043&gt;=3),"At Risk",AND(E1043&lt;=2,F1043&lt;=2,G1043&lt;=2),"Lost",AND(E1043&gt;=4,F1043&lt;=2),"New/Promising",TRUE,"Needs Attention")</f>
        <v>Loyal Customers</v>
      </c>
      <c r="I1043" s="3" t="str">
        <f t="shared" si="20"/>
        <v>Active</v>
      </c>
      <c r="J1043" s="3" t="str">
        <f>_xlfn.XLOOKUP(A1043,'Country_Lookup'!$D:$D,'Country_Lookup'!$E:$E)</f>
        <v>United Kingdom</v>
      </c>
    </row>
    <row r="1044" spans="1:10" x14ac:dyDescent="0.3">
      <c r="A1044">
        <v>13398</v>
      </c>
      <c r="B1044">
        <v>192</v>
      </c>
      <c r="C1044">
        <v>2</v>
      </c>
      <c r="D1044">
        <v>670.34000000000015</v>
      </c>
      <c r="E1044" cm="1">
        <f t="array" ref="E1044">_xlfn.IFS(B1044&lt;=PERCENTILE($B$3:$B$5882,0.2),5,B1044&lt;=PERCENTILE($B$3:$B$5882,0.4),4,B1044&lt;=PERCENTILE($B$3:$B$5882,0.6),3,B1044&lt;=PERCENTILE($B$3:$B$5882,0.8),2,TRUE,1)</f>
        <v>2</v>
      </c>
      <c r="F1044" cm="1">
        <f t="array" ref="F1044">_xlfn.IFS(C1044&lt;=PERCENTILE($C$3:$C$5882,0.2),1,C1044&lt;=PERCENTILE($C$3:$C$5882,0.4),2,C1044&lt;=PERCENTILE($C$3:$C$5882,0.6),3,C1044&lt;=PERCENTILE($C$3:$C$5882,0.8),4,TRUE,5)</f>
        <v>2</v>
      </c>
      <c r="G1044" cm="1">
        <f t="array" ref="G1044">_xlfn.IFS(D1044&lt;=PERCENTILE($D$3:$D$5882,0.2),1,D1044&lt;=PERCENTILE($D$3:$D$5882,0.4),2,D1044&lt;=PERCENTILE($D$3:$D$5882,0.6),3,D1044&lt;=PERCENTILE($D$3:$D$5882,0.8),4,TRUE,5)</f>
        <v>3</v>
      </c>
      <c r="H1044" s="3" t="str" cm="1">
        <f t="array" ref="H1044">_xlfn.IFS(AND(E1044&gt;=4,F1044&gt;=4,G1044&gt;=4),"Champions",AND(E1044&gt;=3,F1044&gt;=3,G1044&gt;=3),"Loyal Customers",AND(E1044&lt;=2,F1044&gt;=3),"At Risk",AND(E1044&lt;=2,F1044&lt;=2,G1044&lt;=2),"Lost",AND(E1044&gt;=4,F1044&lt;=2),"New/Promising",TRUE,"Needs Attention")</f>
        <v>Needs Attention</v>
      </c>
      <c r="I1044" s="3" t="str">
        <f t="shared" si="20"/>
        <v>Churned</v>
      </c>
      <c r="J1044" s="3" t="str">
        <f>_xlfn.XLOOKUP(A1044,'Country_Lookup'!$D:$D,'Country_Lookup'!$E:$E)</f>
        <v>United Kingdom</v>
      </c>
    </row>
    <row r="1045" spans="1:10" x14ac:dyDescent="0.3">
      <c r="A1045">
        <v>13399</v>
      </c>
      <c r="B1045">
        <v>464</v>
      </c>
      <c r="C1045">
        <v>3</v>
      </c>
      <c r="D1045">
        <v>275.40000000000003</v>
      </c>
      <c r="E1045" cm="1">
        <f t="array" ref="E1045">_xlfn.IFS(B1045&lt;=PERCENTILE($B$3:$B$5882,0.2),5,B1045&lt;=PERCENTILE($B$3:$B$5882,0.4),4,B1045&lt;=PERCENTILE($B$3:$B$5882,0.6),3,B1045&lt;=PERCENTILE($B$3:$B$5882,0.8),2,TRUE,1)</f>
        <v>1</v>
      </c>
      <c r="F1045" cm="1">
        <f t="array" ref="F1045">_xlfn.IFS(C1045&lt;=PERCENTILE($C$3:$C$5882,0.2),1,C1045&lt;=PERCENTILE($C$3:$C$5882,0.4),2,C1045&lt;=PERCENTILE($C$3:$C$5882,0.6),3,C1045&lt;=PERCENTILE($C$3:$C$5882,0.8),4,TRUE,5)</f>
        <v>3</v>
      </c>
      <c r="G1045" cm="1">
        <f t="array" ref="G1045">_xlfn.IFS(D1045&lt;=PERCENTILE($D$3:$D$5882,0.2),1,D1045&lt;=PERCENTILE($D$3:$D$5882,0.4),2,D1045&lt;=PERCENTILE($D$3:$D$5882,0.6),3,D1045&lt;=PERCENTILE($D$3:$D$5882,0.8),4,TRUE,5)</f>
        <v>1</v>
      </c>
      <c r="H1045" s="3" t="str" cm="1">
        <f t="array" ref="H1045">_xlfn.IFS(AND(E1045&gt;=4,F1045&gt;=4,G1045&gt;=4),"Champions",AND(E1045&gt;=3,F1045&gt;=3,G1045&gt;=3),"Loyal Customers",AND(E1045&lt;=2,F1045&gt;=3),"At Risk",AND(E1045&lt;=2,F1045&lt;=2,G1045&lt;=2),"Lost",AND(E1045&gt;=4,F1045&lt;=2),"New/Promising",TRUE,"Needs Attention")</f>
        <v>At Risk</v>
      </c>
      <c r="I1045" s="3" t="str">
        <f t="shared" si="20"/>
        <v>Churned</v>
      </c>
      <c r="J1045" s="3" t="str">
        <f>_xlfn.XLOOKUP(A1045,'Country_Lookup'!$D:$D,'Country_Lookup'!$E:$E)</f>
        <v>United Kingdom</v>
      </c>
    </row>
    <row r="1046" spans="1:10" x14ac:dyDescent="0.3">
      <c r="A1046">
        <v>13400</v>
      </c>
      <c r="B1046">
        <v>582</v>
      </c>
      <c r="C1046">
        <v>1</v>
      </c>
      <c r="D1046">
        <v>310.83</v>
      </c>
      <c r="E1046" cm="1">
        <f t="array" ref="E1046">_xlfn.IFS(B1046&lt;=PERCENTILE($B$3:$B$5882,0.2),5,B1046&lt;=PERCENTILE($B$3:$B$5882,0.4),4,B1046&lt;=PERCENTILE($B$3:$B$5882,0.6),3,B1046&lt;=PERCENTILE($B$3:$B$5882,0.8),2,TRUE,1)</f>
        <v>1</v>
      </c>
      <c r="F1046" cm="1">
        <f t="array" ref="F1046">_xlfn.IFS(C1046&lt;=PERCENTILE($C$3:$C$5882,0.2),1,C1046&lt;=PERCENTILE($C$3:$C$5882,0.4),2,C1046&lt;=PERCENTILE($C$3:$C$5882,0.6),3,C1046&lt;=PERCENTILE($C$3:$C$5882,0.8),4,TRUE,5)</f>
        <v>1</v>
      </c>
      <c r="G1046" cm="1">
        <f t="array" ref="G1046">_xlfn.IFS(D1046&lt;=PERCENTILE($D$3:$D$5882,0.2),1,D1046&lt;=PERCENTILE($D$3:$D$5882,0.4),2,D1046&lt;=PERCENTILE($D$3:$D$5882,0.6),3,D1046&lt;=PERCENTILE($D$3:$D$5882,0.8),4,TRUE,5)</f>
        <v>2</v>
      </c>
      <c r="H1046" s="3" t="str" cm="1">
        <f t="array" ref="H1046">_xlfn.IFS(AND(E1046&gt;=4,F1046&gt;=4,G1046&gt;=4),"Champions",AND(E1046&gt;=3,F1046&gt;=3,G1046&gt;=3),"Loyal Customers",AND(E1046&lt;=2,F1046&gt;=3),"At Risk",AND(E1046&lt;=2,F1046&lt;=2,G1046&lt;=2),"Lost",AND(E1046&gt;=4,F1046&lt;=2),"New/Promising",TRUE,"Needs Attention")</f>
        <v>Lost</v>
      </c>
      <c r="I1046" s="3" t="str">
        <f t="shared" si="20"/>
        <v>Churned</v>
      </c>
      <c r="J1046" s="3" t="str">
        <f>_xlfn.XLOOKUP(A1046,'Country_Lookup'!$D:$D,'Country_Lookup'!$E:$E)</f>
        <v>United Kingdom</v>
      </c>
    </row>
    <row r="1047" spans="1:10" x14ac:dyDescent="0.3">
      <c r="A1047">
        <v>13402</v>
      </c>
      <c r="B1047">
        <v>127</v>
      </c>
      <c r="C1047">
        <v>4</v>
      </c>
      <c r="D1047">
        <v>1535.1300000000019</v>
      </c>
      <c r="E1047" cm="1">
        <f t="array" ref="E1047">_xlfn.IFS(B1047&lt;=PERCENTILE($B$3:$B$5882,0.2),5,B1047&lt;=PERCENTILE($B$3:$B$5882,0.4),4,B1047&lt;=PERCENTILE($B$3:$B$5882,0.6),3,B1047&lt;=PERCENTILE($B$3:$B$5882,0.8),2,TRUE,1)</f>
        <v>3</v>
      </c>
      <c r="F1047" cm="1">
        <f t="array" ref="F1047">_xlfn.IFS(C1047&lt;=PERCENTILE($C$3:$C$5882,0.2),1,C1047&lt;=PERCENTILE($C$3:$C$5882,0.4),2,C1047&lt;=PERCENTILE($C$3:$C$5882,0.6),3,C1047&lt;=PERCENTILE($C$3:$C$5882,0.8),4,TRUE,5)</f>
        <v>3</v>
      </c>
      <c r="G1047" cm="1">
        <f t="array" ref="G1047">_xlfn.IFS(D1047&lt;=PERCENTILE($D$3:$D$5882,0.2),1,D1047&lt;=PERCENTILE($D$3:$D$5882,0.4),2,D1047&lt;=PERCENTILE($D$3:$D$5882,0.6),3,D1047&lt;=PERCENTILE($D$3:$D$5882,0.8),4,TRUE,5)</f>
        <v>4</v>
      </c>
      <c r="H1047" s="3" t="str" cm="1">
        <f t="array" ref="H1047">_xlfn.IFS(AND(E1047&gt;=4,F1047&gt;=4,G1047&gt;=4),"Champions",AND(E1047&gt;=3,F1047&gt;=3,G1047&gt;=3),"Loyal Customers",AND(E1047&lt;=2,F1047&gt;=3),"At Risk",AND(E1047&lt;=2,F1047&lt;=2,G1047&lt;=2),"Lost",AND(E1047&gt;=4,F1047&lt;=2),"New/Promising",TRUE,"Needs Attention")</f>
        <v>Loyal Customers</v>
      </c>
      <c r="I1047" s="3" t="str">
        <f t="shared" si="20"/>
        <v>Churned</v>
      </c>
      <c r="J1047" s="3" t="str">
        <f>_xlfn.XLOOKUP(A1047,'Country_Lookup'!$D:$D,'Country_Lookup'!$E:$E)</f>
        <v>United Kingdom</v>
      </c>
    </row>
    <row r="1048" spans="1:10" x14ac:dyDescent="0.3">
      <c r="A1048">
        <v>13403</v>
      </c>
      <c r="B1048">
        <v>17</v>
      </c>
      <c r="C1048">
        <v>3</v>
      </c>
      <c r="D1048">
        <v>229.5</v>
      </c>
      <c r="E1048" cm="1">
        <f t="array" ref="E1048">_xlfn.IFS(B1048&lt;=PERCENTILE($B$3:$B$5882,0.2),5,B1048&lt;=PERCENTILE($B$3:$B$5882,0.4),4,B1048&lt;=PERCENTILE($B$3:$B$5882,0.6),3,B1048&lt;=PERCENTILE($B$3:$B$5882,0.8),2,TRUE,1)</f>
        <v>5</v>
      </c>
      <c r="F1048" cm="1">
        <f t="array" ref="F1048">_xlfn.IFS(C1048&lt;=PERCENTILE($C$3:$C$5882,0.2),1,C1048&lt;=PERCENTILE($C$3:$C$5882,0.4),2,C1048&lt;=PERCENTILE($C$3:$C$5882,0.6),3,C1048&lt;=PERCENTILE($C$3:$C$5882,0.8),4,TRUE,5)</f>
        <v>3</v>
      </c>
      <c r="G1048" cm="1">
        <f t="array" ref="G1048">_xlfn.IFS(D1048&lt;=PERCENTILE($D$3:$D$5882,0.2),1,D1048&lt;=PERCENTILE($D$3:$D$5882,0.4),2,D1048&lt;=PERCENTILE($D$3:$D$5882,0.6),3,D1048&lt;=PERCENTILE($D$3:$D$5882,0.8),4,TRUE,5)</f>
        <v>1</v>
      </c>
      <c r="H1048" s="3" t="str" cm="1">
        <f t="array" ref="H1048">_xlfn.IFS(AND(E1048&gt;=4,F1048&gt;=4,G1048&gt;=4),"Champions",AND(E1048&gt;=3,F1048&gt;=3,G1048&gt;=3),"Loyal Customers",AND(E1048&lt;=2,F1048&gt;=3),"At Risk",AND(E1048&lt;=2,F1048&lt;=2,G1048&lt;=2),"Lost",AND(E1048&gt;=4,F1048&lt;=2),"New/Promising",TRUE,"Needs Attention")</f>
        <v>Needs Attention</v>
      </c>
      <c r="I1048" s="3" t="str">
        <f t="shared" si="20"/>
        <v>Active</v>
      </c>
      <c r="J1048" s="3" t="str">
        <f>_xlfn.XLOOKUP(A1048,'Country_Lookup'!$D:$D,'Country_Lookup'!$E:$E)</f>
        <v>United Kingdom</v>
      </c>
    </row>
    <row r="1049" spans="1:10" x14ac:dyDescent="0.3">
      <c r="A1049">
        <v>13404</v>
      </c>
      <c r="B1049">
        <v>1</v>
      </c>
      <c r="C1049">
        <v>2</v>
      </c>
      <c r="D1049">
        <v>252.48999999999995</v>
      </c>
      <c r="E1049" cm="1">
        <f t="array" ref="E1049">_xlfn.IFS(B1049&lt;=PERCENTILE($B$3:$B$5882,0.2),5,B1049&lt;=PERCENTILE($B$3:$B$5882,0.4),4,B1049&lt;=PERCENTILE($B$3:$B$5882,0.6),3,B1049&lt;=PERCENTILE($B$3:$B$5882,0.8),2,TRUE,1)</f>
        <v>5</v>
      </c>
      <c r="F1049" cm="1">
        <f t="array" ref="F1049">_xlfn.IFS(C1049&lt;=PERCENTILE($C$3:$C$5882,0.2),1,C1049&lt;=PERCENTILE($C$3:$C$5882,0.4),2,C1049&lt;=PERCENTILE($C$3:$C$5882,0.6),3,C1049&lt;=PERCENTILE($C$3:$C$5882,0.8),4,TRUE,5)</f>
        <v>2</v>
      </c>
      <c r="G1049" cm="1">
        <f t="array" ref="G1049">_xlfn.IFS(D1049&lt;=PERCENTILE($D$3:$D$5882,0.2),1,D1049&lt;=PERCENTILE($D$3:$D$5882,0.4),2,D1049&lt;=PERCENTILE($D$3:$D$5882,0.6),3,D1049&lt;=PERCENTILE($D$3:$D$5882,0.8),4,TRUE,5)</f>
        <v>1</v>
      </c>
      <c r="H1049" s="3" t="str" cm="1">
        <f t="array" ref="H1049">_xlfn.IFS(AND(E1049&gt;=4,F1049&gt;=4,G1049&gt;=4),"Champions",AND(E1049&gt;=3,F1049&gt;=3,G1049&gt;=3),"Loyal Customers",AND(E1049&lt;=2,F1049&gt;=3),"At Risk",AND(E1049&lt;=2,F1049&lt;=2,G1049&lt;=2),"Lost",AND(E1049&gt;=4,F1049&lt;=2),"New/Promising",TRUE,"Needs Attention")</f>
        <v>New/Promising</v>
      </c>
      <c r="I1049" s="3" t="str">
        <f t="shared" si="20"/>
        <v>Active</v>
      </c>
      <c r="J1049" s="3" t="str">
        <f>_xlfn.XLOOKUP(A1049,'Country_Lookup'!$D:$D,'Country_Lookup'!$E:$E)</f>
        <v>United Kingdom</v>
      </c>
    </row>
    <row r="1050" spans="1:10" x14ac:dyDescent="0.3">
      <c r="A1050">
        <v>13405</v>
      </c>
      <c r="B1050">
        <v>74</v>
      </c>
      <c r="C1050">
        <v>6</v>
      </c>
      <c r="D1050">
        <v>1213.8110000000008</v>
      </c>
      <c r="E1050" cm="1">
        <f t="array" ref="E1050">_xlfn.IFS(B1050&lt;=PERCENTILE($B$3:$B$5882,0.2),5,B1050&lt;=PERCENTILE($B$3:$B$5882,0.4),4,B1050&lt;=PERCENTILE($B$3:$B$5882,0.6),3,B1050&lt;=PERCENTILE($B$3:$B$5882,0.8),2,TRUE,1)</f>
        <v>3</v>
      </c>
      <c r="F1050" cm="1">
        <f t="array" ref="F1050">_xlfn.IFS(C1050&lt;=PERCENTILE($C$3:$C$5882,0.2),1,C1050&lt;=PERCENTILE($C$3:$C$5882,0.4),2,C1050&lt;=PERCENTILE($C$3:$C$5882,0.6),3,C1050&lt;=PERCENTILE($C$3:$C$5882,0.8),4,TRUE,5)</f>
        <v>4</v>
      </c>
      <c r="G1050" cm="1">
        <f t="array" ref="G1050">_xlfn.IFS(D1050&lt;=PERCENTILE($D$3:$D$5882,0.2),1,D1050&lt;=PERCENTILE($D$3:$D$5882,0.4),2,D1050&lt;=PERCENTILE($D$3:$D$5882,0.6),3,D1050&lt;=PERCENTILE($D$3:$D$5882,0.8),4,TRUE,5)</f>
        <v>3</v>
      </c>
      <c r="H1050" s="3" t="str" cm="1">
        <f t="array" ref="H1050">_xlfn.IFS(AND(E1050&gt;=4,F1050&gt;=4,G1050&gt;=4),"Champions",AND(E1050&gt;=3,F1050&gt;=3,G1050&gt;=3),"Loyal Customers",AND(E1050&lt;=2,F1050&gt;=3),"At Risk",AND(E1050&lt;=2,F1050&lt;=2,G1050&lt;=2),"Lost",AND(E1050&gt;=4,F1050&lt;=2),"New/Promising",TRUE,"Needs Attention")</f>
        <v>Loyal Customers</v>
      </c>
      <c r="I1050" s="3" t="str">
        <f t="shared" si="20"/>
        <v>Active</v>
      </c>
      <c r="J1050" s="3" t="str">
        <f>_xlfn.XLOOKUP(A1050,'Country_Lookup'!$D:$D,'Country_Lookup'!$E:$E)</f>
        <v>United Kingdom</v>
      </c>
    </row>
    <row r="1051" spans="1:10" x14ac:dyDescent="0.3">
      <c r="A1051">
        <v>13406</v>
      </c>
      <c r="B1051">
        <v>427</v>
      </c>
      <c r="C1051">
        <v>2</v>
      </c>
      <c r="D1051">
        <v>568.91999999999996</v>
      </c>
      <c r="E1051" cm="1">
        <f t="array" ref="E1051">_xlfn.IFS(B1051&lt;=PERCENTILE($B$3:$B$5882,0.2),5,B1051&lt;=PERCENTILE($B$3:$B$5882,0.4),4,B1051&lt;=PERCENTILE($B$3:$B$5882,0.6),3,B1051&lt;=PERCENTILE($B$3:$B$5882,0.8),2,TRUE,1)</f>
        <v>1</v>
      </c>
      <c r="F1051" cm="1">
        <f t="array" ref="F1051">_xlfn.IFS(C1051&lt;=PERCENTILE($C$3:$C$5882,0.2),1,C1051&lt;=PERCENTILE($C$3:$C$5882,0.4),2,C1051&lt;=PERCENTILE($C$3:$C$5882,0.6),3,C1051&lt;=PERCENTILE($C$3:$C$5882,0.8),4,TRUE,5)</f>
        <v>2</v>
      </c>
      <c r="G1051" cm="1">
        <f t="array" ref="G1051">_xlfn.IFS(D1051&lt;=PERCENTILE($D$3:$D$5882,0.2),1,D1051&lt;=PERCENTILE($D$3:$D$5882,0.4),2,D1051&lt;=PERCENTILE($D$3:$D$5882,0.6),3,D1051&lt;=PERCENTILE($D$3:$D$5882,0.8),4,TRUE,5)</f>
        <v>2</v>
      </c>
      <c r="H1051" s="3" t="str" cm="1">
        <f t="array" ref="H1051">_xlfn.IFS(AND(E1051&gt;=4,F1051&gt;=4,G1051&gt;=4),"Champions",AND(E1051&gt;=3,F1051&gt;=3,G1051&gt;=3),"Loyal Customers",AND(E1051&lt;=2,F1051&gt;=3),"At Risk",AND(E1051&lt;=2,F1051&lt;=2,G1051&lt;=2),"Lost",AND(E1051&gt;=4,F1051&lt;=2),"New/Promising",TRUE,"Needs Attention")</f>
        <v>Lost</v>
      </c>
      <c r="I1051" s="3" t="str">
        <f t="shared" si="20"/>
        <v>Churned</v>
      </c>
      <c r="J1051" s="3" t="str">
        <f>_xlfn.XLOOKUP(A1051,'Country_Lookup'!$D:$D,'Country_Lookup'!$E:$E)</f>
        <v>United Kingdom</v>
      </c>
    </row>
    <row r="1052" spans="1:10" x14ac:dyDescent="0.3">
      <c r="A1052">
        <v>13407</v>
      </c>
      <c r="B1052">
        <v>578</v>
      </c>
      <c r="C1052">
        <v>3</v>
      </c>
      <c r="D1052">
        <v>2244.7000000000016</v>
      </c>
      <c r="E1052" cm="1">
        <f t="array" ref="E1052">_xlfn.IFS(B1052&lt;=PERCENTILE($B$3:$B$5882,0.2),5,B1052&lt;=PERCENTILE($B$3:$B$5882,0.4),4,B1052&lt;=PERCENTILE($B$3:$B$5882,0.6),3,B1052&lt;=PERCENTILE($B$3:$B$5882,0.8),2,TRUE,1)</f>
        <v>1</v>
      </c>
      <c r="F1052" cm="1">
        <f t="array" ref="F1052">_xlfn.IFS(C1052&lt;=PERCENTILE($C$3:$C$5882,0.2),1,C1052&lt;=PERCENTILE($C$3:$C$5882,0.4),2,C1052&lt;=PERCENTILE($C$3:$C$5882,0.6),3,C1052&lt;=PERCENTILE($C$3:$C$5882,0.8),4,TRUE,5)</f>
        <v>3</v>
      </c>
      <c r="G1052" cm="1">
        <f t="array" ref="G1052">_xlfn.IFS(D1052&lt;=PERCENTILE($D$3:$D$5882,0.2),1,D1052&lt;=PERCENTILE($D$3:$D$5882,0.4),2,D1052&lt;=PERCENTILE($D$3:$D$5882,0.6),3,D1052&lt;=PERCENTILE($D$3:$D$5882,0.8),4,TRUE,5)</f>
        <v>4</v>
      </c>
      <c r="H1052" s="3" t="str" cm="1">
        <f t="array" ref="H1052">_xlfn.IFS(AND(E1052&gt;=4,F1052&gt;=4,G1052&gt;=4),"Champions",AND(E1052&gt;=3,F1052&gt;=3,G1052&gt;=3),"Loyal Customers",AND(E1052&lt;=2,F1052&gt;=3),"At Risk",AND(E1052&lt;=2,F1052&lt;=2,G1052&lt;=2),"Lost",AND(E1052&gt;=4,F1052&lt;=2),"New/Promising",TRUE,"Needs Attention")</f>
        <v>At Risk</v>
      </c>
      <c r="I1052" s="3" t="str">
        <f t="shared" si="20"/>
        <v>Churned</v>
      </c>
      <c r="J1052" s="3" t="str">
        <f>_xlfn.XLOOKUP(A1052,'Country_Lookup'!$D:$D,'Country_Lookup'!$E:$E)</f>
        <v>United Kingdom</v>
      </c>
    </row>
    <row r="1053" spans="1:10" x14ac:dyDescent="0.3">
      <c r="A1053">
        <v>13408</v>
      </c>
      <c r="B1053">
        <v>1</v>
      </c>
      <c r="C1053">
        <v>106</v>
      </c>
      <c r="D1053">
        <v>51733.461999999796</v>
      </c>
      <c r="E1053" cm="1">
        <f t="array" ref="E1053">_xlfn.IFS(B1053&lt;=PERCENTILE($B$3:$B$5882,0.2),5,B1053&lt;=PERCENTILE($B$3:$B$5882,0.4),4,B1053&lt;=PERCENTILE($B$3:$B$5882,0.6),3,B1053&lt;=PERCENTILE($B$3:$B$5882,0.8),2,TRUE,1)</f>
        <v>5</v>
      </c>
      <c r="F1053" cm="1">
        <f t="array" ref="F1053">_xlfn.IFS(C1053&lt;=PERCENTILE($C$3:$C$5882,0.2),1,C1053&lt;=PERCENTILE($C$3:$C$5882,0.4),2,C1053&lt;=PERCENTILE($C$3:$C$5882,0.6),3,C1053&lt;=PERCENTILE($C$3:$C$5882,0.8),4,TRUE,5)</f>
        <v>5</v>
      </c>
      <c r="G1053" cm="1">
        <f t="array" ref="G1053">_xlfn.IFS(D1053&lt;=PERCENTILE($D$3:$D$5882,0.2),1,D1053&lt;=PERCENTILE($D$3:$D$5882,0.4),2,D1053&lt;=PERCENTILE($D$3:$D$5882,0.6),3,D1053&lt;=PERCENTILE($D$3:$D$5882,0.8),4,TRUE,5)</f>
        <v>5</v>
      </c>
      <c r="H1053" s="3" t="str" cm="1">
        <f t="array" ref="H1053">_xlfn.IFS(AND(E1053&gt;=4,F1053&gt;=4,G1053&gt;=4),"Champions",AND(E1053&gt;=3,F1053&gt;=3,G1053&gt;=3),"Loyal Customers",AND(E1053&lt;=2,F1053&gt;=3),"At Risk",AND(E1053&lt;=2,F1053&lt;=2,G1053&lt;=2),"Lost",AND(E1053&gt;=4,F1053&lt;=2),"New/Promising",TRUE,"Needs Attention")</f>
        <v>Champions</v>
      </c>
      <c r="I1053" s="3" t="str">
        <f t="shared" si="20"/>
        <v>Active</v>
      </c>
      <c r="J1053" s="3" t="str">
        <f>_xlfn.XLOOKUP(A1053,'Country_Lookup'!$D:$D,'Country_Lookup'!$E:$E)</f>
        <v>United Kingdom</v>
      </c>
    </row>
    <row r="1054" spans="1:10" x14ac:dyDescent="0.3">
      <c r="A1054">
        <v>13410</v>
      </c>
      <c r="B1054">
        <v>24</v>
      </c>
      <c r="C1054">
        <v>9</v>
      </c>
      <c r="D1054">
        <v>2201.9600000000023</v>
      </c>
      <c r="E1054" cm="1">
        <f t="array" ref="E1054">_xlfn.IFS(B1054&lt;=PERCENTILE($B$3:$B$5882,0.2),5,B1054&lt;=PERCENTILE($B$3:$B$5882,0.4),4,B1054&lt;=PERCENTILE($B$3:$B$5882,0.6),3,B1054&lt;=PERCENTILE($B$3:$B$5882,0.8),2,TRUE,1)</f>
        <v>4</v>
      </c>
      <c r="F1054" cm="1">
        <f t="array" ref="F1054">_xlfn.IFS(C1054&lt;=PERCENTILE($C$3:$C$5882,0.2),1,C1054&lt;=PERCENTILE($C$3:$C$5882,0.4),2,C1054&lt;=PERCENTILE($C$3:$C$5882,0.6),3,C1054&lt;=PERCENTILE($C$3:$C$5882,0.8),4,TRUE,5)</f>
        <v>5</v>
      </c>
      <c r="G1054" cm="1">
        <f t="array" ref="G1054">_xlfn.IFS(D1054&lt;=PERCENTILE($D$3:$D$5882,0.2),1,D1054&lt;=PERCENTILE($D$3:$D$5882,0.4),2,D1054&lt;=PERCENTILE($D$3:$D$5882,0.6),3,D1054&lt;=PERCENTILE($D$3:$D$5882,0.8),4,TRUE,5)</f>
        <v>4</v>
      </c>
      <c r="H1054" s="3" t="str" cm="1">
        <f t="array" ref="H1054">_xlfn.IFS(AND(E1054&gt;=4,F1054&gt;=4,G1054&gt;=4),"Champions",AND(E1054&gt;=3,F1054&gt;=3,G1054&gt;=3),"Loyal Customers",AND(E1054&lt;=2,F1054&gt;=3),"At Risk",AND(E1054&lt;=2,F1054&lt;=2,G1054&lt;=2),"Lost",AND(E1054&gt;=4,F1054&lt;=2),"New/Promising",TRUE,"Needs Attention")</f>
        <v>Champions</v>
      </c>
      <c r="I1054" s="3" t="str">
        <f t="shared" si="20"/>
        <v>Active</v>
      </c>
      <c r="J1054" s="3" t="str">
        <f>_xlfn.XLOOKUP(A1054,'Country_Lookup'!$D:$D,'Country_Lookup'!$E:$E)</f>
        <v>United Kingdom</v>
      </c>
    </row>
    <row r="1055" spans="1:10" x14ac:dyDescent="0.3">
      <c r="A1055">
        <v>13411</v>
      </c>
      <c r="B1055">
        <v>107</v>
      </c>
      <c r="C1055">
        <v>1</v>
      </c>
      <c r="D1055">
        <v>213.55000000000007</v>
      </c>
      <c r="E1055" cm="1">
        <f t="array" ref="E1055">_xlfn.IFS(B1055&lt;=PERCENTILE($B$3:$B$5882,0.2),5,B1055&lt;=PERCENTILE($B$3:$B$5882,0.4),4,B1055&lt;=PERCENTILE($B$3:$B$5882,0.6),3,B1055&lt;=PERCENTILE($B$3:$B$5882,0.8),2,TRUE,1)</f>
        <v>3</v>
      </c>
      <c r="F1055" cm="1">
        <f t="array" ref="F1055">_xlfn.IFS(C1055&lt;=PERCENTILE($C$3:$C$5882,0.2),1,C1055&lt;=PERCENTILE($C$3:$C$5882,0.4),2,C1055&lt;=PERCENTILE($C$3:$C$5882,0.6),3,C1055&lt;=PERCENTILE($C$3:$C$5882,0.8),4,TRUE,5)</f>
        <v>1</v>
      </c>
      <c r="G1055" cm="1">
        <f t="array" ref="G1055">_xlfn.IFS(D1055&lt;=PERCENTILE($D$3:$D$5882,0.2),1,D1055&lt;=PERCENTILE($D$3:$D$5882,0.4),2,D1055&lt;=PERCENTILE($D$3:$D$5882,0.6),3,D1055&lt;=PERCENTILE($D$3:$D$5882,0.8),4,TRUE,5)</f>
        <v>1</v>
      </c>
      <c r="H1055" s="3" t="str" cm="1">
        <f t="array" ref="H1055">_xlfn.IFS(AND(E1055&gt;=4,F1055&gt;=4,G1055&gt;=4),"Champions",AND(E1055&gt;=3,F1055&gt;=3,G1055&gt;=3),"Loyal Customers",AND(E1055&lt;=2,F1055&gt;=3),"At Risk",AND(E1055&lt;=2,F1055&lt;=2,G1055&lt;=2),"Lost",AND(E1055&gt;=4,F1055&lt;=2),"New/Promising",TRUE,"Needs Attention")</f>
        <v>Needs Attention</v>
      </c>
      <c r="I1055" s="3" t="str">
        <f t="shared" si="20"/>
        <v>Churned</v>
      </c>
      <c r="J1055" s="3" t="str">
        <f>_xlfn.XLOOKUP(A1055,'Country_Lookup'!$D:$D,'Country_Lookup'!$E:$E)</f>
        <v>United Kingdom</v>
      </c>
    </row>
    <row r="1056" spans="1:10" x14ac:dyDescent="0.3">
      <c r="A1056">
        <v>13412</v>
      </c>
      <c r="B1056">
        <v>620</v>
      </c>
      <c r="C1056">
        <v>1</v>
      </c>
      <c r="D1056">
        <v>487.35000000000025</v>
      </c>
      <c r="E1056" cm="1">
        <f t="array" ref="E1056">_xlfn.IFS(B1056&lt;=PERCENTILE($B$3:$B$5882,0.2),5,B1056&lt;=PERCENTILE($B$3:$B$5882,0.4),4,B1056&lt;=PERCENTILE($B$3:$B$5882,0.6),3,B1056&lt;=PERCENTILE($B$3:$B$5882,0.8),2,TRUE,1)</f>
        <v>1</v>
      </c>
      <c r="F1056" cm="1">
        <f t="array" ref="F1056">_xlfn.IFS(C1056&lt;=PERCENTILE($C$3:$C$5882,0.2),1,C1056&lt;=PERCENTILE($C$3:$C$5882,0.4),2,C1056&lt;=PERCENTILE($C$3:$C$5882,0.6),3,C1056&lt;=PERCENTILE($C$3:$C$5882,0.8),4,TRUE,5)</f>
        <v>1</v>
      </c>
      <c r="G1056" cm="1">
        <f t="array" ref="G1056">_xlfn.IFS(D1056&lt;=PERCENTILE($D$3:$D$5882,0.2),1,D1056&lt;=PERCENTILE($D$3:$D$5882,0.4),2,D1056&lt;=PERCENTILE($D$3:$D$5882,0.6),3,D1056&lt;=PERCENTILE($D$3:$D$5882,0.8),4,TRUE,5)</f>
        <v>2</v>
      </c>
      <c r="H1056" s="3" t="str" cm="1">
        <f t="array" ref="H1056">_xlfn.IFS(AND(E1056&gt;=4,F1056&gt;=4,G1056&gt;=4),"Champions",AND(E1056&gt;=3,F1056&gt;=3,G1056&gt;=3),"Loyal Customers",AND(E1056&lt;=2,F1056&gt;=3),"At Risk",AND(E1056&lt;=2,F1056&lt;=2,G1056&lt;=2),"Lost",AND(E1056&gt;=4,F1056&lt;=2),"New/Promising",TRUE,"Needs Attention")</f>
        <v>Lost</v>
      </c>
      <c r="I1056" s="3" t="str">
        <f t="shared" si="20"/>
        <v>Churned</v>
      </c>
      <c r="J1056" s="3" t="str">
        <f>_xlfn.XLOOKUP(A1056,'Country_Lookup'!$D:$D,'Country_Lookup'!$E:$E)</f>
        <v>United Kingdom</v>
      </c>
    </row>
    <row r="1057" spans="1:10" x14ac:dyDescent="0.3">
      <c r="A1057">
        <v>13413</v>
      </c>
      <c r="B1057">
        <v>639</v>
      </c>
      <c r="C1057">
        <v>6</v>
      </c>
      <c r="D1057">
        <v>429.44000000000023</v>
      </c>
      <c r="E1057" cm="1">
        <f t="array" ref="E1057">_xlfn.IFS(B1057&lt;=PERCENTILE($B$3:$B$5882,0.2),5,B1057&lt;=PERCENTILE($B$3:$B$5882,0.4),4,B1057&lt;=PERCENTILE($B$3:$B$5882,0.6),3,B1057&lt;=PERCENTILE($B$3:$B$5882,0.8),2,TRUE,1)</f>
        <v>1</v>
      </c>
      <c r="F1057" cm="1">
        <f t="array" ref="F1057">_xlfn.IFS(C1057&lt;=PERCENTILE($C$3:$C$5882,0.2),1,C1057&lt;=PERCENTILE($C$3:$C$5882,0.4),2,C1057&lt;=PERCENTILE($C$3:$C$5882,0.6),3,C1057&lt;=PERCENTILE($C$3:$C$5882,0.8),4,TRUE,5)</f>
        <v>4</v>
      </c>
      <c r="G1057" cm="1">
        <f t="array" ref="G1057">_xlfn.IFS(D1057&lt;=PERCENTILE($D$3:$D$5882,0.2),1,D1057&lt;=PERCENTILE($D$3:$D$5882,0.4),2,D1057&lt;=PERCENTILE($D$3:$D$5882,0.6),3,D1057&lt;=PERCENTILE($D$3:$D$5882,0.8),4,TRUE,5)</f>
        <v>2</v>
      </c>
      <c r="H1057" s="3" t="str" cm="1">
        <f t="array" ref="H1057">_xlfn.IFS(AND(E1057&gt;=4,F1057&gt;=4,G1057&gt;=4),"Champions",AND(E1057&gt;=3,F1057&gt;=3,G1057&gt;=3),"Loyal Customers",AND(E1057&lt;=2,F1057&gt;=3),"At Risk",AND(E1057&lt;=2,F1057&lt;=2,G1057&lt;=2),"Lost",AND(E1057&gt;=4,F1057&lt;=2),"New/Promising",TRUE,"Needs Attention")</f>
        <v>At Risk</v>
      </c>
      <c r="I1057" s="3" t="str">
        <f t="shared" si="20"/>
        <v>Churned</v>
      </c>
      <c r="J1057" s="3" t="str">
        <f>_xlfn.XLOOKUP(A1057,'Country_Lookup'!$D:$D,'Country_Lookup'!$E:$E)</f>
        <v>United Kingdom</v>
      </c>
    </row>
    <row r="1058" spans="1:10" x14ac:dyDescent="0.3">
      <c r="A1058">
        <v>13414</v>
      </c>
      <c r="B1058">
        <v>133</v>
      </c>
      <c r="C1058">
        <v>6</v>
      </c>
      <c r="D1058">
        <v>2494.1400000000003</v>
      </c>
      <c r="E1058" cm="1">
        <f t="array" ref="E1058">_xlfn.IFS(B1058&lt;=PERCENTILE($B$3:$B$5882,0.2),5,B1058&lt;=PERCENTILE($B$3:$B$5882,0.4),4,B1058&lt;=PERCENTILE($B$3:$B$5882,0.6),3,B1058&lt;=PERCENTILE($B$3:$B$5882,0.8),2,TRUE,1)</f>
        <v>3</v>
      </c>
      <c r="F1058" cm="1">
        <f t="array" ref="F1058">_xlfn.IFS(C1058&lt;=PERCENTILE($C$3:$C$5882,0.2),1,C1058&lt;=PERCENTILE($C$3:$C$5882,0.4),2,C1058&lt;=PERCENTILE($C$3:$C$5882,0.6),3,C1058&lt;=PERCENTILE($C$3:$C$5882,0.8),4,TRUE,5)</f>
        <v>4</v>
      </c>
      <c r="G1058" cm="1">
        <f t="array" ref="G1058">_xlfn.IFS(D1058&lt;=PERCENTILE($D$3:$D$5882,0.2),1,D1058&lt;=PERCENTILE($D$3:$D$5882,0.4),2,D1058&lt;=PERCENTILE($D$3:$D$5882,0.6),3,D1058&lt;=PERCENTILE($D$3:$D$5882,0.8),4,TRUE,5)</f>
        <v>4</v>
      </c>
      <c r="H1058" s="3" t="str" cm="1">
        <f t="array" ref="H1058">_xlfn.IFS(AND(E1058&gt;=4,F1058&gt;=4,G1058&gt;=4),"Champions",AND(E1058&gt;=3,F1058&gt;=3,G1058&gt;=3),"Loyal Customers",AND(E1058&lt;=2,F1058&gt;=3),"At Risk",AND(E1058&lt;=2,F1058&lt;=2,G1058&lt;=2),"Lost",AND(E1058&gt;=4,F1058&lt;=2),"New/Promising",TRUE,"Needs Attention")</f>
        <v>Loyal Customers</v>
      </c>
      <c r="I1058" s="3" t="str">
        <f t="shared" si="20"/>
        <v>Churned</v>
      </c>
      <c r="J1058" s="3" t="str">
        <f>_xlfn.XLOOKUP(A1058,'Country_Lookup'!$D:$D,'Country_Lookup'!$E:$E)</f>
        <v>United Kingdom</v>
      </c>
    </row>
    <row r="1059" spans="1:10" x14ac:dyDescent="0.3">
      <c r="A1059">
        <v>13415</v>
      </c>
      <c r="B1059">
        <v>472</v>
      </c>
      <c r="C1059">
        <v>4</v>
      </c>
      <c r="D1059">
        <v>800.66999999999871</v>
      </c>
      <c r="E1059" cm="1">
        <f t="array" ref="E1059">_xlfn.IFS(B1059&lt;=PERCENTILE($B$3:$B$5882,0.2),5,B1059&lt;=PERCENTILE($B$3:$B$5882,0.4),4,B1059&lt;=PERCENTILE($B$3:$B$5882,0.6),3,B1059&lt;=PERCENTILE($B$3:$B$5882,0.8),2,TRUE,1)</f>
        <v>1</v>
      </c>
      <c r="F1059" cm="1">
        <f t="array" ref="F1059">_xlfn.IFS(C1059&lt;=PERCENTILE($C$3:$C$5882,0.2),1,C1059&lt;=PERCENTILE($C$3:$C$5882,0.4),2,C1059&lt;=PERCENTILE($C$3:$C$5882,0.6),3,C1059&lt;=PERCENTILE($C$3:$C$5882,0.8),4,TRUE,5)</f>
        <v>3</v>
      </c>
      <c r="G1059" cm="1">
        <f t="array" ref="G1059">_xlfn.IFS(D1059&lt;=PERCENTILE($D$3:$D$5882,0.2),1,D1059&lt;=PERCENTILE($D$3:$D$5882,0.4),2,D1059&lt;=PERCENTILE($D$3:$D$5882,0.6),3,D1059&lt;=PERCENTILE($D$3:$D$5882,0.8),4,TRUE,5)</f>
        <v>3</v>
      </c>
      <c r="H1059" s="3" t="str" cm="1">
        <f t="array" ref="H1059">_xlfn.IFS(AND(E1059&gt;=4,F1059&gt;=4,G1059&gt;=4),"Champions",AND(E1059&gt;=3,F1059&gt;=3,G1059&gt;=3),"Loyal Customers",AND(E1059&lt;=2,F1059&gt;=3),"At Risk",AND(E1059&lt;=2,F1059&lt;=2,G1059&lt;=2),"Lost",AND(E1059&gt;=4,F1059&lt;=2),"New/Promising",TRUE,"Needs Attention")</f>
        <v>At Risk</v>
      </c>
      <c r="I1059" s="3" t="str">
        <f t="shared" si="20"/>
        <v>Churned</v>
      </c>
      <c r="J1059" s="3" t="str">
        <f>_xlfn.XLOOKUP(A1059,'Country_Lookup'!$D:$D,'Country_Lookup'!$E:$E)</f>
        <v>United Kingdom</v>
      </c>
    </row>
    <row r="1060" spans="1:10" x14ac:dyDescent="0.3">
      <c r="A1060">
        <v>13416</v>
      </c>
      <c r="B1060">
        <v>43</v>
      </c>
      <c r="C1060">
        <v>3</v>
      </c>
      <c r="D1060">
        <v>940.7999999999995</v>
      </c>
      <c r="E1060" cm="1">
        <f t="array" ref="E1060">_xlfn.IFS(B1060&lt;=PERCENTILE($B$3:$B$5882,0.2),5,B1060&lt;=PERCENTILE($B$3:$B$5882,0.4),4,B1060&lt;=PERCENTILE($B$3:$B$5882,0.6),3,B1060&lt;=PERCENTILE($B$3:$B$5882,0.8),2,TRUE,1)</f>
        <v>4</v>
      </c>
      <c r="F1060" cm="1">
        <f t="array" ref="F1060">_xlfn.IFS(C1060&lt;=PERCENTILE($C$3:$C$5882,0.2),1,C1060&lt;=PERCENTILE($C$3:$C$5882,0.4),2,C1060&lt;=PERCENTILE($C$3:$C$5882,0.6),3,C1060&lt;=PERCENTILE($C$3:$C$5882,0.8),4,TRUE,5)</f>
        <v>3</v>
      </c>
      <c r="G1060" cm="1">
        <f t="array" ref="G1060">_xlfn.IFS(D1060&lt;=PERCENTILE($D$3:$D$5882,0.2),1,D1060&lt;=PERCENTILE($D$3:$D$5882,0.4),2,D1060&lt;=PERCENTILE($D$3:$D$5882,0.6),3,D1060&lt;=PERCENTILE($D$3:$D$5882,0.8),4,TRUE,5)</f>
        <v>3</v>
      </c>
      <c r="H1060" s="3" t="str" cm="1">
        <f t="array" ref="H1060">_xlfn.IFS(AND(E1060&gt;=4,F1060&gt;=4,G1060&gt;=4),"Champions",AND(E1060&gt;=3,F1060&gt;=3,G1060&gt;=3),"Loyal Customers",AND(E1060&lt;=2,F1060&gt;=3),"At Risk",AND(E1060&lt;=2,F1060&lt;=2,G1060&lt;=2),"Lost",AND(E1060&gt;=4,F1060&lt;=2),"New/Promising",TRUE,"Needs Attention")</f>
        <v>Loyal Customers</v>
      </c>
      <c r="I1060" s="3" t="str">
        <f t="shared" si="20"/>
        <v>Active</v>
      </c>
      <c r="J1060" s="3" t="str">
        <f>_xlfn.XLOOKUP(A1060,'Country_Lookup'!$D:$D,'Country_Lookup'!$E:$E)</f>
        <v>United Kingdom</v>
      </c>
    </row>
    <row r="1061" spans="1:10" x14ac:dyDescent="0.3">
      <c r="A1061">
        <v>13417</v>
      </c>
      <c r="B1061">
        <v>4</v>
      </c>
      <c r="C1061">
        <v>6</v>
      </c>
      <c r="D1061">
        <v>1669.4900000000018</v>
      </c>
      <c r="E1061" cm="1">
        <f t="array" ref="E1061">_xlfn.IFS(B1061&lt;=PERCENTILE($B$3:$B$5882,0.2),5,B1061&lt;=PERCENTILE($B$3:$B$5882,0.4),4,B1061&lt;=PERCENTILE($B$3:$B$5882,0.6),3,B1061&lt;=PERCENTILE($B$3:$B$5882,0.8),2,TRUE,1)</f>
        <v>5</v>
      </c>
      <c r="F1061" cm="1">
        <f t="array" ref="F1061">_xlfn.IFS(C1061&lt;=PERCENTILE($C$3:$C$5882,0.2),1,C1061&lt;=PERCENTILE($C$3:$C$5882,0.4),2,C1061&lt;=PERCENTILE($C$3:$C$5882,0.6),3,C1061&lt;=PERCENTILE($C$3:$C$5882,0.8),4,TRUE,5)</f>
        <v>4</v>
      </c>
      <c r="G1061" cm="1">
        <f t="array" ref="G1061">_xlfn.IFS(D1061&lt;=PERCENTILE($D$3:$D$5882,0.2),1,D1061&lt;=PERCENTILE($D$3:$D$5882,0.4),2,D1061&lt;=PERCENTILE($D$3:$D$5882,0.6),3,D1061&lt;=PERCENTILE($D$3:$D$5882,0.8),4,TRUE,5)</f>
        <v>4</v>
      </c>
      <c r="H1061" s="3" t="str" cm="1">
        <f t="array" ref="H1061">_xlfn.IFS(AND(E1061&gt;=4,F1061&gt;=4,G1061&gt;=4),"Champions",AND(E1061&gt;=3,F1061&gt;=3,G1061&gt;=3),"Loyal Customers",AND(E1061&lt;=2,F1061&gt;=3),"At Risk",AND(E1061&lt;=2,F1061&lt;=2,G1061&lt;=2),"Lost",AND(E1061&gt;=4,F1061&lt;=2),"New/Promising",TRUE,"Needs Attention")</f>
        <v>Champions</v>
      </c>
      <c r="I1061" s="3" t="str">
        <f t="shared" si="20"/>
        <v>Active</v>
      </c>
      <c r="J1061" s="3" t="str">
        <f>_xlfn.XLOOKUP(A1061,'Country_Lookup'!$D:$D,'Country_Lookup'!$E:$E)</f>
        <v>United Kingdom</v>
      </c>
    </row>
    <row r="1062" spans="1:10" x14ac:dyDescent="0.3">
      <c r="A1062">
        <v>13418</v>
      </c>
      <c r="B1062">
        <v>11</v>
      </c>
      <c r="C1062">
        <v>31</v>
      </c>
      <c r="D1062">
        <v>12233.599999999893</v>
      </c>
      <c r="E1062" cm="1">
        <f t="array" ref="E1062">_xlfn.IFS(B1062&lt;=PERCENTILE($B$3:$B$5882,0.2),5,B1062&lt;=PERCENTILE($B$3:$B$5882,0.4),4,B1062&lt;=PERCENTILE($B$3:$B$5882,0.6),3,B1062&lt;=PERCENTILE($B$3:$B$5882,0.8),2,TRUE,1)</f>
        <v>5</v>
      </c>
      <c r="F1062" cm="1">
        <f t="array" ref="F1062">_xlfn.IFS(C1062&lt;=PERCENTILE($C$3:$C$5882,0.2),1,C1062&lt;=PERCENTILE($C$3:$C$5882,0.4),2,C1062&lt;=PERCENTILE($C$3:$C$5882,0.6),3,C1062&lt;=PERCENTILE($C$3:$C$5882,0.8),4,TRUE,5)</f>
        <v>5</v>
      </c>
      <c r="G1062" cm="1">
        <f t="array" ref="G1062">_xlfn.IFS(D1062&lt;=PERCENTILE($D$3:$D$5882,0.2),1,D1062&lt;=PERCENTILE($D$3:$D$5882,0.4),2,D1062&lt;=PERCENTILE($D$3:$D$5882,0.6),3,D1062&lt;=PERCENTILE($D$3:$D$5882,0.8),4,TRUE,5)</f>
        <v>5</v>
      </c>
      <c r="H1062" s="3" t="str" cm="1">
        <f t="array" ref="H1062">_xlfn.IFS(AND(E1062&gt;=4,F1062&gt;=4,G1062&gt;=4),"Champions",AND(E1062&gt;=3,F1062&gt;=3,G1062&gt;=3),"Loyal Customers",AND(E1062&lt;=2,F1062&gt;=3),"At Risk",AND(E1062&lt;=2,F1062&lt;=2,G1062&lt;=2),"Lost",AND(E1062&gt;=4,F1062&lt;=2),"New/Promising",TRUE,"Needs Attention")</f>
        <v>Champions</v>
      </c>
      <c r="I1062" s="3" t="str">
        <f t="shared" si="20"/>
        <v>Active</v>
      </c>
      <c r="J1062" s="3" t="str">
        <f>_xlfn.XLOOKUP(A1062,'Country_Lookup'!$D:$D,'Country_Lookup'!$E:$E)</f>
        <v>United Kingdom</v>
      </c>
    </row>
    <row r="1063" spans="1:10" x14ac:dyDescent="0.3">
      <c r="A1063">
        <v>13419</v>
      </c>
      <c r="B1063">
        <v>63</v>
      </c>
      <c r="C1063">
        <v>1</v>
      </c>
      <c r="D1063">
        <v>221.05999999999997</v>
      </c>
      <c r="E1063" cm="1">
        <f t="array" ref="E1063">_xlfn.IFS(B1063&lt;=PERCENTILE($B$3:$B$5882,0.2),5,B1063&lt;=PERCENTILE($B$3:$B$5882,0.4),4,B1063&lt;=PERCENTILE($B$3:$B$5882,0.6),3,B1063&lt;=PERCENTILE($B$3:$B$5882,0.8),2,TRUE,1)</f>
        <v>3</v>
      </c>
      <c r="F1063" cm="1">
        <f t="array" ref="F1063">_xlfn.IFS(C1063&lt;=PERCENTILE($C$3:$C$5882,0.2),1,C1063&lt;=PERCENTILE($C$3:$C$5882,0.4),2,C1063&lt;=PERCENTILE($C$3:$C$5882,0.6),3,C1063&lt;=PERCENTILE($C$3:$C$5882,0.8),4,TRUE,5)</f>
        <v>1</v>
      </c>
      <c r="G1063" cm="1">
        <f t="array" ref="G1063">_xlfn.IFS(D1063&lt;=PERCENTILE($D$3:$D$5882,0.2),1,D1063&lt;=PERCENTILE($D$3:$D$5882,0.4),2,D1063&lt;=PERCENTILE($D$3:$D$5882,0.6),3,D1063&lt;=PERCENTILE($D$3:$D$5882,0.8),4,TRUE,5)</f>
        <v>1</v>
      </c>
      <c r="H1063" s="3" t="str" cm="1">
        <f t="array" ref="H1063">_xlfn.IFS(AND(E1063&gt;=4,F1063&gt;=4,G1063&gt;=4),"Champions",AND(E1063&gt;=3,F1063&gt;=3,G1063&gt;=3),"Loyal Customers",AND(E1063&lt;=2,F1063&gt;=3),"At Risk",AND(E1063&lt;=2,F1063&lt;=2,G1063&lt;=2),"Lost",AND(E1063&gt;=4,F1063&lt;=2),"New/Promising",TRUE,"Needs Attention")</f>
        <v>Needs Attention</v>
      </c>
      <c r="I1063" s="3" t="str">
        <f t="shared" si="20"/>
        <v>Active</v>
      </c>
      <c r="J1063" s="3" t="str">
        <f>_xlfn.XLOOKUP(A1063,'Country_Lookup'!$D:$D,'Country_Lookup'!$E:$E)</f>
        <v>United Kingdom</v>
      </c>
    </row>
    <row r="1064" spans="1:10" x14ac:dyDescent="0.3">
      <c r="A1064">
        <v>13420</v>
      </c>
      <c r="B1064">
        <v>149</v>
      </c>
      <c r="C1064">
        <v>2</v>
      </c>
      <c r="D1064">
        <v>159.85</v>
      </c>
      <c r="E1064" cm="1">
        <f t="array" ref="E1064">_xlfn.IFS(B1064&lt;=PERCENTILE($B$3:$B$5882,0.2),5,B1064&lt;=PERCENTILE($B$3:$B$5882,0.4),4,B1064&lt;=PERCENTILE($B$3:$B$5882,0.6),3,B1064&lt;=PERCENTILE($B$3:$B$5882,0.8),2,TRUE,1)</f>
        <v>3</v>
      </c>
      <c r="F1064" cm="1">
        <f t="array" ref="F1064">_xlfn.IFS(C1064&lt;=PERCENTILE($C$3:$C$5882,0.2),1,C1064&lt;=PERCENTILE($C$3:$C$5882,0.4),2,C1064&lt;=PERCENTILE($C$3:$C$5882,0.6),3,C1064&lt;=PERCENTILE($C$3:$C$5882,0.8),4,TRUE,5)</f>
        <v>2</v>
      </c>
      <c r="G1064" cm="1">
        <f t="array" ref="G1064">_xlfn.IFS(D1064&lt;=PERCENTILE($D$3:$D$5882,0.2),1,D1064&lt;=PERCENTILE($D$3:$D$5882,0.4),2,D1064&lt;=PERCENTILE($D$3:$D$5882,0.6),3,D1064&lt;=PERCENTILE($D$3:$D$5882,0.8),4,TRUE,5)</f>
        <v>1</v>
      </c>
      <c r="H1064" s="3" t="str" cm="1">
        <f t="array" ref="H1064">_xlfn.IFS(AND(E1064&gt;=4,F1064&gt;=4,G1064&gt;=4),"Champions",AND(E1064&gt;=3,F1064&gt;=3,G1064&gt;=3),"Loyal Customers",AND(E1064&lt;=2,F1064&gt;=3),"At Risk",AND(E1064&lt;=2,F1064&lt;=2,G1064&lt;=2),"Lost",AND(E1064&gt;=4,F1064&lt;=2),"New/Promising",TRUE,"Needs Attention")</f>
        <v>Needs Attention</v>
      </c>
      <c r="I1064" s="3" t="str">
        <f t="shared" si="20"/>
        <v>Churned</v>
      </c>
      <c r="J1064" s="3" t="str">
        <f>_xlfn.XLOOKUP(A1064,'Country_Lookup'!$D:$D,'Country_Lookup'!$E:$E)</f>
        <v>United Kingdom</v>
      </c>
    </row>
    <row r="1065" spans="1:10" x14ac:dyDescent="0.3">
      <c r="A1065">
        <v>13421</v>
      </c>
      <c r="B1065">
        <v>40</v>
      </c>
      <c r="C1065">
        <v>8</v>
      </c>
      <c r="D1065">
        <v>4103.1200000000026</v>
      </c>
      <c r="E1065" cm="1">
        <f t="array" ref="E1065">_xlfn.IFS(B1065&lt;=PERCENTILE($B$3:$B$5882,0.2),5,B1065&lt;=PERCENTILE($B$3:$B$5882,0.4),4,B1065&lt;=PERCENTILE($B$3:$B$5882,0.6),3,B1065&lt;=PERCENTILE($B$3:$B$5882,0.8),2,TRUE,1)</f>
        <v>4</v>
      </c>
      <c r="F1065" cm="1">
        <f t="array" ref="F1065">_xlfn.IFS(C1065&lt;=PERCENTILE($C$3:$C$5882,0.2),1,C1065&lt;=PERCENTILE($C$3:$C$5882,0.4),2,C1065&lt;=PERCENTILE($C$3:$C$5882,0.6),3,C1065&lt;=PERCENTILE($C$3:$C$5882,0.8),4,TRUE,5)</f>
        <v>4</v>
      </c>
      <c r="G1065" cm="1">
        <f t="array" ref="G1065">_xlfn.IFS(D1065&lt;=PERCENTILE($D$3:$D$5882,0.2),1,D1065&lt;=PERCENTILE($D$3:$D$5882,0.4),2,D1065&lt;=PERCENTILE($D$3:$D$5882,0.6),3,D1065&lt;=PERCENTILE($D$3:$D$5882,0.8),4,TRUE,5)</f>
        <v>5</v>
      </c>
      <c r="H1065" s="3" t="str" cm="1">
        <f t="array" ref="H1065">_xlfn.IFS(AND(E1065&gt;=4,F1065&gt;=4,G1065&gt;=4),"Champions",AND(E1065&gt;=3,F1065&gt;=3,G1065&gt;=3),"Loyal Customers",AND(E1065&lt;=2,F1065&gt;=3),"At Risk",AND(E1065&lt;=2,F1065&lt;=2,G1065&lt;=2),"Lost",AND(E1065&gt;=4,F1065&lt;=2),"New/Promising",TRUE,"Needs Attention")</f>
        <v>Champions</v>
      </c>
      <c r="I1065" s="3" t="str">
        <f t="shared" si="20"/>
        <v>Active</v>
      </c>
      <c r="J1065" s="3" t="str">
        <f>_xlfn.XLOOKUP(A1065,'Country_Lookup'!$D:$D,'Country_Lookup'!$E:$E)</f>
        <v>United Kingdom</v>
      </c>
    </row>
    <row r="1066" spans="1:10" x14ac:dyDescent="0.3">
      <c r="A1066">
        <v>13422</v>
      </c>
      <c r="B1066">
        <v>64</v>
      </c>
      <c r="C1066">
        <v>1</v>
      </c>
      <c r="D1066">
        <v>2626.2999999999938</v>
      </c>
      <c r="E1066" cm="1">
        <f t="array" ref="E1066">_xlfn.IFS(B1066&lt;=PERCENTILE($B$3:$B$5882,0.2),5,B1066&lt;=PERCENTILE($B$3:$B$5882,0.4),4,B1066&lt;=PERCENTILE($B$3:$B$5882,0.6),3,B1066&lt;=PERCENTILE($B$3:$B$5882,0.8),2,TRUE,1)</f>
        <v>3</v>
      </c>
      <c r="F1066" cm="1">
        <f t="array" ref="F1066">_xlfn.IFS(C1066&lt;=PERCENTILE($C$3:$C$5882,0.2),1,C1066&lt;=PERCENTILE($C$3:$C$5882,0.4),2,C1066&lt;=PERCENTILE($C$3:$C$5882,0.6),3,C1066&lt;=PERCENTILE($C$3:$C$5882,0.8),4,TRUE,5)</f>
        <v>1</v>
      </c>
      <c r="G1066" cm="1">
        <f t="array" ref="G1066">_xlfn.IFS(D1066&lt;=PERCENTILE($D$3:$D$5882,0.2),1,D1066&lt;=PERCENTILE($D$3:$D$5882,0.4),2,D1066&lt;=PERCENTILE($D$3:$D$5882,0.6),3,D1066&lt;=PERCENTILE($D$3:$D$5882,0.8),4,TRUE,5)</f>
        <v>4</v>
      </c>
      <c r="H1066" s="3" t="str" cm="1">
        <f t="array" ref="H1066">_xlfn.IFS(AND(E1066&gt;=4,F1066&gt;=4,G1066&gt;=4),"Champions",AND(E1066&gt;=3,F1066&gt;=3,G1066&gt;=3),"Loyal Customers",AND(E1066&lt;=2,F1066&gt;=3),"At Risk",AND(E1066&lt;=2,F1066&lt;=2,G1066&lt;=2),"Lost",AND(E1066&gt;=4,F1066&lt;=2),"New/Promising",TRUE,"Needs Attention")</f>
        <v>Needs Attention</v>
      </c>
      <c r="I1066" s="3" t="str">
        <f t="shared" si="20"/>
        <v>Active</v>
      </c>
      <c r="J1066" s="3" t="str">
        <f>_xlfn.XLOOKUP(A1066,'Country_Lookup'!$D:$D,'Country_Lookup'!$E:$E)</f>
        <v>United Kingdom</v>
      </c>
    </row>
    <row r="1067" spans="1:10" x14ac:dyDescent="0.3">
      <c r="A1067">
        <v>13423</v>
      </c>
      <c r="B1067">
        <v>428</v>
      </c>
      <c r="C1067">
        <v>1</v>
      </c>
      <c r="D1067">
        <v>217.02999999999997</v>
      </c>
      <c r="E1067" cm="1">
        <f t="array" ref="E1067">_xlfn.IFS(B1067&lt;=PERCENTILE($B$3:$B$5882,0.2),5,B1067&lt;=PERCENTILE($B$3:$B$5882,0.4),4,B1067&lt;=PERCENTILE($B$3:$B$5882,0.6),3,B1067&lt;=PERCENTILE($B$3:$B$5882,0.8),2,TRUE,1)</f>
        <v>1</v>
      </c>
      <c r="F1067" cm="1">
        <f t="array" ref="F1067">_xlfn.IFS(C1067&lt;=PERCENTILE($C$3:$C$5882,0.2),1,C1067&lt;=PERCENTILE($C$3:$C$5882,0.4),2,C1067&lt;=PERCENTILE($C$3:$C$5882,0.6),3,C1067&lt;=PERCENTILE($C$3:$C$5882,0.8),4,TRUE,5)</f>
        <v>1</v>
      </c>
      <c r="G1067" cm="1">
        <f t="array" ref="G1067">_xlfn.IFS(D1067&lt;=PERCENTILE($D$3:$D$5882,0.2),1,D1067&lt;=PERCENTILE($D$3:$D$5882,0.4),2,D1067&lt;=PERCENTILE($D$3:$D$5882,0.6),3,D1067&lt;=PERCENTILE($D$3:$D$5882,0.8),4,TRUE,5)</f>
        <v>1</v>
      </c>
      <c r="H1067" s="3" t="str" cm="1">
        <f t="array" ref="H1067">_xlfn.IFS(AND(E1067&gt;=4,F1067&gt;=4,G1067&gt;=4),"Champions",AND(E1067&gt;=3,F1067&gt;=3,G1067&gt;=3),"Loyal Customers",AND(E1067&lt;=2,F1067&gt;=3),"At Risk",AND(E1067&lt;=2,F1067&lt;=2,G1067&lt;=2),"Lost",AND(E1067&gt;=4,F1067&lt;=2),"New/Promising",TRUE,"Needs Attention")</f>
        <v>Lost</v>
      </c>
      <c r="I1067" s="3" t="str">
        <f t="shared" si="20"/>
        <v>Churned</v>
      </c>
      <c r="J1067" s="3" t="str">
        <f>_xlfn.XLOOKUP(A1067,'Country_Lookup'!$D:$D,'Country_Lookup'!$E:$E)</f>
        <v>United Kingdom</v>
      </c>
    </row>
    <row r="1068" spans="1:10" x14ac:dyDescent="0.3">
      <c r="A1068">
        <v>13424</v>
      </c>
      <c r="B1068">
        <v>449</v>
      </c>
      <c r="C1068">
        <v>1</v>
      </c>
      <c r="D1068">
        <v>572.77000000000032</v>
      </c>
      <c r="E1068" cm="1">
        <f t="array" ref="E1068">_xlfn.IFS(B1068&lt;=PERCENTILE($B$3:$B$5882,0.2),5,B1068&lt;=PERCENTILE($B$3:$B$5882,0.4),4,B1068&lt;=PERCENTILE($B$3:$B$5882,0.6),3,B1068&lt;=PERCENTILE($B$3:$B$5882,0.8),2,TRUE,1)</f>
        <v>1</v>
      </c>
      <c r="F1068" cm="1">
        <f t="array" ref="F1068">_xlfn.IFS(C1068&lt;=PERCENTILE($C$3:$C$5882,0.2),1,C1068&lt;=PERCENTILE($C$3:$C$5882,0.4),2,C1068&lt;=PERCENTILE($C$3:$C$5882,0.6),3,C1068&lt;=PERCENTILE($C$3:$C$5882,0.8),4,TRUE,5)</f>
        <v>1</v>
      </c>
      <c r="G1068" cm="1">
        <f t="array" ref="G1068">_xlfn.IFS(D1068&lt;=PERCENTILE($D$3:$D$5882,0.2),1,D1068&lt;=PERCENTILE($D$3:$D$5882,0.4),2,D1068&lt;=PERCENTILE($D$3:$D$5882,0.6),3,D1068&lt;=PERCENTILE($D$3:$D$5882,0.8),4,TRUE,5)</f>
        <v>2</v>
      </c>
      <c r="H1068" s="3" t="str" cm="1">
        <f t="array" ref="H1068">_xlfn.IFS(AND(E1068&gt;=4,F1068&gt;=4,G1068&gt;=4),"Champions",AND(E1068&gt;=3,F1068&gt;=3,G1068&gt;=3),"Loyal Customers",AND(E1068&lt;=2,F1068&gt;=3),"At Risk",AND(E1068&lt;=2,F1068&lt;=2,G1068&lt;=2),"Lost",AND(E1068&gt;=4,F1068&lt;=2),"New/Promising",TRUE,"Needs Attention")</f>
        <v>Lost</v>
      </c>
      <c r="I1068" s="3" t="str">
        <f t="shared" si="20"/>
        <v>Churned</v>
      </c>
      <c r="J1068" s="3" t="str">
        <f>_xlfn.XLOOKUP(A1068,'Country_Lookup'!$D:$D,'Country_Lookup'!$E:$E)</f>
        <v>United Kingdom</v>
      </c>
    </row>
    <row r="1069" spans="1:10" x14ac:dyDescent="0.3">
      <c r="A1069">
        <v>13425</v>
      </c>
      <c r="B1069">
        <v>108</v>
      </c>
      <c r="C1069">
        <v>5</v>
      </c>
      <c r="D1069">
        <v>3403.6300000000033</v>
      </c>
      <c r="E1069" cm="1">
        <f t="array" ref="E1069">_xlfn.IFS(B1069&lt;=PERCENTILE($B$3:$B$5882,0.2),5,B1069&lt;=PERCENTILE($B$3:$B$5882,0.4),4,B1069&lt;=PERCENTILE($B$3:$B$5882,0.6),3,B1069&lt;=PERCENTILE($B$3:$B$5882,0.8),2,TRUE,1)</f>
        <v>3</v>
      </c>
      <c r="F1069" cm="1">
        <f t="array" ref="F1069">_xlfn.IFS(C1069&lt;=PERCENTILE($C$3:$C$5882,0.2),1,C1069&lt;=PERCENTILE($C$3:$C$5882,0.4),2,C1069&lt;=PERCENTILE($C$3:$C$5882,0.6),3,C1069&lt;=PERCENTILE($C$3:$C$5882,0.8),4,TRUE,5)</f>
        <v>4</v>
      </c>
      <c r="G1069" cm="1">
        <f t="array" ref="G1069">_xlfn.IFS(D1069&lt;=PERCENTILE($D$3:$D$5882,0.2),1,D1069&lt;=PERCENTILE($D$3:$D$5882,0.4),2,D1069&lt;=PERCENTILE($D$3:$D$5882,0.6),3,D1069&lt;=PERCENTILE($D$3:$D$5882,0.8),4,TRUE,5)</f>
        <v>5</v>
      </c>
      <c r="H1069" s="3" t="str" cm="1">
        <f t="array" ref="H1069">_xlfn.IFS(AND(E1069&gt;=4,F1069&gt;=4,G1069&gt;=4),"Champions",AND(E1069&gt;=3,F1069&gt;=3,G1069&gt;=3),"Loyal Customers",AND(E1069&lt;=2,F1069&gt;=3),"At Risk",AND(E1069&lt;=2,F1069&lt;=2,G1069&lt;=2),"Lost",AND(E1069&gt;=4,F1069&lt;=2),"New/Promising",TRUE,"Needs Attention")</f>
        <v>Loyal Customers</v>
      </c>
      <c r="I1069" s="3" t="str">
        <f t="shared" si="20"/>
        <v>Churned</v>
      </c>
      <c r="J1069" s="3" t="str">
        <f>_xlfn.XLOOKUP(A1069,'Country_Lookup'!$D:$D,'Country_Lookup'!$E:$E)</f>
        <v>United Kingdom</v>
      </c>
    </row>
    <row r="1070" spans="1:10" x14ac:dyDescent="0.3">
      <c r="A1070">
        <v>13426</v>
      </c>
      <c r="B1070">
        <v>0</v>
      </c>
      <c r="C1070">
        <v>22</v>
      </c>
      <c r="D1070">
        <v>8167.3799999999319</v>
      </c>
      <c r="E1070" cm="1">
        <f t="array" ref="E1070">_xlfn.IFS(B1070&lt;=PERCENTILE($B$3:$B$5882,0.2),5,B1070&lt;=PERCENTILE($B$3:$B$5882,0.4),4,B1070&lt;=PERCENTILE($B$3:$B$5882,0.6),3,B1070&lt;=PERCENTILE($B$3:$B$5882,0.8),2,TRUE,1)</f>
        <v>5</v>
      </c>
      <c r="F1070" cm="1">
        <f t="array" ref="F1070">_xlfn.IFS(C1070&lt;=PERCENTILE($C$3:$C$5882,0.2),1,C1070&lt;=PERCENTILE($C$3:$C$5882,0.4),2,C1070&lt;=PERCENTILE($C$3:$C$5882,0.6),3,C1070&lt;=PERCENTILE($C$3:$C$5882,0.8),4,TRUE,5)</f>
        <v>5</v>
      </c>
      <c r="G1070" cm="1">
        <f t="array" ref="G1070">_xlfn.IFS(D1070&lt;=PERCENTILE($D$3:$D$5882,0.2),1,D1070&lt;=PERCENTILE($D$3:$D$5882,0.4),2,D1070&lt;=PERCENTILE($D$3:$D$5882,0.6),3,D1070&lt;=PERCENTILE($D$3:$D$5882,0.8),4,TRUE,5)</f>
        <v>5</v>
      </c>
      <c r="H1070" s="3" t="str" cm="1">
        <f t="array" ref="H1070">_xlfn.IFS(AND(E1070&gt;=4,F1070&gt;=4,G1070&gt;=4),"Champions",AND(E1070&gt;=3,F1070&gt;=3,G1070&gt;=3),"Loyal Customers",AND(E1070&lt;=2,F1070&gt;=3),"At Risk",AND(E1070&lt;=2,F1070&lt;=2,G1070&lt;=2),"Lost",AND(E1070&gt;=4,F1070&lt;=2),"New/Promising",TRUE,"Needs Attention")</f>
        <v>Champions</v>
      </c>
      <c r="I1070" s="3" t="str">
        <f t="shared" si="20"/>
        <v>Active</v>
      </c>
      <c r="J1070" s="3" t="str">
        <f>_xlfn.XLOOKUP(A1070,'Country_Lookup'!$D:$D,'Country_Lookup'!$E:$E)</f>
        <v>United Kingdom</v>
      </c>
    </row>
    <row r="1071" spans="1:10" x14ac:dyDescent="0.3">
      <c r="A1071">
        <v>13427</v>
      </c>
      <c r="B1071">
        <v>19</v>
      </c>
      <c r="C1071">
        <v>6</v>
      </c>
      <c r="D1071">
        <v>1006.5299999999993</v>
      </c>
      <c r="E1071" cm="1">
        <f t="array" ref="E1071">_xlfn.IFS(B1071&lt;=PERCENTILE($B$3:$B$5882,0.2),5,B1071&lt;=PERCENTILE($B$3:$B$5882,0.4),4,B1071&lt;=PERCENTILE($B$3:$B$5882,0.6),3,B1071&lt;=PERCENTILE($B$3:$B$5882,0.8),2,TRUE,1)</f>
        <v>5</v>
      </c>
      <c r="F1071" cm="1">
        <f t="array" ref="F1071">_xlfn.IFS(C1071&lt;=PERCENTILE($C$3:$C$5882,0.2),1,C1071&lt;=PERCENTILE($C$3:$C$5882,0.4),2,C1071&lt;=PERCENTILE($C$3:$C$5882,0.6),3,C1071&lt;=PERCENTILE($C$3:$C$5882,0.8),4,TRUE,5)</f>
        <v>4</v>
      </c>
      <c r="G1071" cm="1">
        <f t="array" ref="G1071">_xlfn.IFS(D1071&lt;=PERCENTILE($D$3:$D$5882,0.2),1,D1071&lt;=PERCENTILE($D$3:$D$5882,0.4),2,D1071&lt;=PERCENTILE($D$3:$D$5882,0.6),3,D1071&lt;=PERCENTILE($D$3:$D$5882,0.8),4,TRUE,5)</f>
        <v>3</v>
      </c>
      <c r="H1071" s="3" t="str" cm="1">
        <f t="array" ref="H1071">_xlfn.IFS(AND(E1071&gt;=4,F1071&gt;=4,G1071&gt;=4),"Champions",AND(E1071&gt;=3,F1071&gt;=3,G1071&gt;=3),"Loyal Customers",AND(E1071&lt;=2,F1071&gt;=3),"At Risk",AND(E1071&lt;=2,F1071&lt;=2,G1071&lt;=2),"Lost",AND(E1071&gt;=4,F1071&lt;=2),"New/Promising",TRUE,"Needs Attention")</f>
        <v>Loyal Customers</v>
      </c>
      <c r="I1071" s="3" t="str">
        <f t="shared" si="20"/>
        <v>Active</v>
      </c>
      <c r="J1071" s="3" t="str">
        <f>_xlfn.XLOOKUP(A1071,'Country_Lookup'!$D:$D,'Country_Lookup'!$E:$E)</f>
        <v>United Kingdom</v>
      </c>
    </row>
    <row r="1072" spans="1:10" x14ac:dyDescent="0.3">
      <c r="A1072">
        <v>13428</v>
      </c>
      <c r="B1072">
        <v>10</v>
      </c>
      <c r="C1072">
        <v>3</v>
      </c>
      <c r="D1072">
        <v>499.98000000000098</v>
      </c>
      <c r="E1072" cm="1">
        <f t="array" ref="E1072">_xlfn.IFS(B1072&lt;=PERCENTILE($B$3:$B$5882,0.2),5,B1072&lt;=PERCENTILE($B$3:$B$5882,0.4),4,B1072&lt;=PERCENTILE($B$3:$B$5882,0.6),3,B1072&lt;=PERCENTILE($B$3:$B$5882,0.8),2,TRUE,1)</f>
        <v>5</v>
      </c>
      <c r="F1072" cm="1">
        <f t="array" ref="F1072">_xlfn.IFS(C1072&lt;=PERCENTILE($C$3:$C$5882,0.2),1,C1072&lt;=PERCENTILE($C$3:$C$5882,0.4),2,C1072&lt;=PERCENTILE($C$3:$C$5882,0.6),3,C1072&lt;=PERCENTILE($C$3:$C$5882,0.8),4,TRUE,5)</f>
        <v>3</v>
      </c>
      <c r="G1072" cm="1">
        <f t="array" ref="G1072">_xlfn.IFS(D1072&lt;=PERCENTILE($D$3:$D$5882,0.2),1,D1072&lt;=PERCENTILE($D$3:$D$5882,0.4),2,D1072&lt;=PERCENTILE($D$3:$D$5882,0.6),3,D1072&lt;=PERCENTILE($D$3:$D$5882,0.8),4,TRUE,5)</f>
        <v>2</v>
      </c>
      <c r="H1072" s="3" t="str" cm="1">
        <f t="array" ref="H1072">_xlfn.IFS(AND(E1072&gt;=4,F1072&gt;=4,G1072&gt;=4),"Champions",AND(E1072&gt;=3,F1072&gt;=3,G1072&gt;=3),"Loyal Customers",AND(E1072&lt;=2,F1072&gt;=3),"At Risk",AND(E1072&lt;=2,F1072&lt;=2,G1072&lt;=2),"Lost",AND(E1072&gt;=4,F1072&lt;=2),"New/Promising",TRUE,"Needs Attention")</f>
        <v>Needs Attention</v>
      </c>
      <c r="I1072" s="3" t="str">
        <f t="shared" si="20"/>
        <v>Active</v>
      </c>
      <c r="J1072" s="3" t="str">
        <f>_xlfn.XLOOKUP(A1072,'Country_Lookup'!$D:$D,'Country_Lookup'!$E:$E)</f>
        <v>United Kingdom</v>
      </c>
    </row>
    <row r="1073" spans="1:10" x14ac:dyDescent="0.3">
      <c r="A1073">
        <v>13429</v>
      </c>
      <c r="B1073">
        <v>10</v>
      </c>
      <c r="C1073">
        <v>4</v>
      </c>
      <c r="D1073">
        <v>1006.8000000000012</v>
      </c>
      <c r="E1073" cm="1">
        <f t="array" ref="E1073">_xlfn.IFS(B1073&lt;=PERCENTILE($B$3:$B$5882,0.2),5,B1073&lt;=PERCENTILE($B$3:$B$5882,0.4),4,B1073&lt;=PERCENTILE($B$3:$B$5882,0.6),3,B1073&lt;=PERCENTILE($B$3:$B$5882,0.8),2,TRUE,1)</f>
        <v>5</v>
      </c>
      <c r="F1073" cm="1">
        <f t="array" ref="F1073">_xlfn.IFS(C1073&lt;=PERCENTILE($C$3:$C$5882,0.2),1,C1073&lt;=PERCENTILE($C$3:$C$5882,0.4),2,C1073&lt;=PERCENTILE($C$3:$C$5882,0.6),3,C1073&lt;=PERCENTILE($C$3:$C$5882,0.8),4,TRUE,5)</f>
        <v>3</v>
      </c>
      <c r="G1073" cm="1">
        <f t="array" ref="G1073">_xlfn.IFS(D1073&lt;=PERCENTILE($D$3:$D$5882,0.2),1,D1073&lt;=PERCENTILE($D$3:$D$5882,0.4),2,D1073&lt;=PERCENTILE($D$3:$D$5882,0.6),3,D1073&lt;=PERCENTILE($D$3:$D$5882,0.8),4,TRUE,5)</f>
        <v>3</v>
      </c>
      <c r="H1073" s="3" t="str" cm="1">
        <f t="array" ref="H1073">_xlfn.IFS(AND(E1073&gt;=4,F1073&gt;=4,G1073&gt;=4),"Champions",AND(E1073&gt;=3,F1073&gt;=3,G1073&gt;=3),"Loyal Customers",AND(E1073&lt;=2,F1073&gt;=3),"At Risk",AND(E1073&lt;=2,F1073&lt;=2,G1073&lt;=2),"Lost",AND(E1073&gt;=4,F1073&lt;=2),"New/Promising",TRUE,"Needs Attention")</f>
        <v>Loyal Customers</v>
      </c>
      <c r="I1073" s="3" t="str">
        <f t="shared" si="20"/>
        <v>Active</v>
      </c>
      <c r="J1073" s="3" t="str">
        <f>_xlfn.XLOOKUP(A1073,'Country_Lookup'!$D:$D,'Country_Lookup'!$E:$E)</f>
        <v>United Kingdom</v>
      </c>
    </row>
    <row r="1074" spans="1:10" x14ac:dyDescent="0.3">
      <c r="A1074">
        <v>13430</v>
      </c>
      <c r="B1074">
        <v>18</v>
      </c>
      <c r="C1074">
        <v>2</v>
      </c>
      <c r="D1074">
        <v>679.4500000000005</v>
      </c>
      <c r="E1074" cm="1">
        <f t="array" ref="E1074">_xlfn.IFS(B1074&lt;=PERCENTILE($B$3:$B$5882,0.2),5,B1074&lt;=PERCENTILE($B$3:$B$5882,0.4),4,B1074&lt;=PERCENTILE($B$3:$B$5882,0.6),3,B1074&lt;=PERCENTILE($B$3:$B$5882,0.8),2,TRUE,1)</f>
        <v>5</v>
      </c>
      <c r="F1074" cm="1">
        <f t="array" ref="F1074">_xlfn.IFS(C1074&lt;=PERCENTILE($C$3:$C$5882,0.2),1,C1074&lt;=PERCENTILE($C$3:$C$5882,0.4),2,C1074&lt;=PERCENTILE($C$3:$C$5882,0.6),3,C1074&lt;=PERCENTILE($C$3:$C$5882,0.8),4,TRUE,5)</f>
        <v>2</v>
      </c>
      <c r="G1074" cm="1">
        <f t="array" ref="G1074">_xlfn.IFS(D1074&lt;=PERCENTILE($D$3:$D$5882,0.2),1,D1074&lt;=PERCENTILE($D$3:$D$5882,0.4),2,D1074&lt;=PERCENTILE($D$3:$D$5882,0.6),3,D1074&lt;=PERCENTILE($D$3:$D$5882,0.8),4,TRUE,5)</f>
        <v>3</v>
      </c>
      <c r="H1074" s="3" t="str" cm="1">
        <f t="array" ref="H1074">_xlfn.IFS(AND(E1074&gt;=4,F1074&gt;=4,G1074&gt;=4),"Champions",AND(E1074&gt;=3,F1074&gt;=3,G1074&gt;=3),"Loyal Customers",AND(E1074&lt;=2,F1074&gt;=3),"At Risk",AND(E1074&lt;=2,F1074&lt;=2,G1074&lt;=2),"Lost",AND(E1074&gt;=4,F1074&lt;=2),"New/Promising",TRUE,"Needs Attention")</f>
        <v>New/Promising</v>
      </c>
      <c r="I1074" s="3" t="str">
        <f t="shared" si="20"/>
        <v>Active</v>
      </c>
      <c r="J1074" s="3" t="str">
        <f>_xlfn.XLOOKUP(A1074,'Country_Lookup'!$D:$D,'Country_Lookup'!$E:$E)</f>
        <v>United Kingdom</v>
      </c>
    </row>
    <row r="1075" spans="1:10" x14ac:dyDescent="0.3">
      <c r="A1075">
        <v>13431</v>
      </c>
      <c r="B1075">
        <v>67</v>
      </c>
      <c r="C1075">
        <v>8</v>
      </c>
      <c r="D1075">
        <v>3316.2399999999943</v>
      </c>
      <c r="E1075" cm="1">
        <f t="array" ref="E1075">_xlfn.IFS(B1075&lt;=PERCENTILE($B$3:$B$5882,0.2),5,B1075&lt;=PERCENTILE($B$3:$B$5882,0.4),4,B1075&lt;=PERCENTILE($B$3:$B$5882,0.6),3,B1075&lt;=PERCENTILE($B$3:$B$5882,0.8),2,TRUE,1)</f>
        <v>3</v>
      </c>
      <c r="F1075" cm="1">
        <f t="array" ref="F1075">_xlfn.IFS(C1075&lt;=PERCENTILE($C$3:$C$5882,0.2),1,C1075&lt;=PERCENTILE($C$3:$C$5882,0.4),2,C1075&lt;=PERCENTILE($C$3:$C$5882,0.6),3,C1075&lt;=PERCENTILE($C$3:$C$5882,0.8),4,TRUE,5)</f>
        <v>4</v>
      </c>
      <c r="G1075" cm="1">
        <f t="array" ref="G1075">_xlfn.IFS(D1075&lt;=PERCENTILE($D$3:$D$5882,0.2),1,D1075&lt;=PERCENTILE($D$3:$D$5882,0.4),2,D1075&lt;=PERCENTILE($D$3:$D$5882,0.6),3,D1075&lt;=PERCENTILE($D$3:$D$5882,0.8),4,TRUE,5)</f>
        <v>5</v>
      </c>
      <c r="H1075" s="3" t="str" cm="1">
        <f t="array" ref="H1075">_xlfn.IFS(AND(E1075&gt;=4,F1075&gt;=4,G1075&gt;=4),"Champions",AND(E1075&gt;=3,F1075&gt;=3,G1075&gt;=3),"Loyal Customers",AND(E1075&lt;=2,F1075&gt;=3),"At Risk",AND(E1075&lt;=2,F1075&lt;=2,G1075&lt;=2),"Lost",AND(E1075&gt;=4,F1075&lt;=2),"New/Promising",TRUE,"Needs Attention")</f>
        <v>Loyal Customers</v>
      </c>
      <c r="I1075" s="3" t="str">
        <f t="shared" si="20"/>
        <v>Active</v>
      </c>
      <c r="J1075" s="3" t="str">
        <f>_xlfn.XLOOKUP(A1075,'Country_Lookup'!$D:$D,'Country_Lookup'!$E:$E)</f>
        <v>United Kingdom</v>
      </c>
    </row>
    <row r="1076" spans="1:10" x14ac:dyDescent="0.3">
      <c r="A1076">
        <v>13432</v>
      </c>
      <c r="B1076">
        <v>571</v>
      </c>
      <c r="C1076">
        <v>2</v>
      </c>
      <c r="D1076">
        <v>439.09999999999911</v>
      </c>
      <c r="E1076" cm="1">
        <f t="array" ref="E1076">_xlfn.IFS(B1076&lt;=PERCENTILE($B$3:$B$5882,0.2),5,B1076&lt;=PERCENTILE($B$3:$B$5882,0.4),4,B1076&lt;=PERCENTILE($B$3:$B$5882,0.6),3,B1076&lt;=PERCENTILE($B$3:$B$5882,0.8),2,TRUE,1)</f>
        <v>1</v>
      </c>
      <c r="F1076" cm="1">
        <f t="array" ref="F1076">_xlfn.IFS(C1076&lt;=PERCENTILE($C$3:$C$5882,0.2),1,C1076&lt;=PERCENTILE($C$3:$C$5882,0.4),2,C1076&lt;=PERCENTILE($C$3:$C$5882,0.6),3,C1076&lt;=PERCENTILE($C$3:$C$5882,0.8),4,TRUE,5)</f>
        <v>2</v>
      </c>
      <c r="G1076" cm="1">
        <f t="array" ref="G1076">_xlfn.IFS(D1076&lt;=PERCENTILE($D$3:$D$5882,0.2),1,D1076&lt;=PERCENTILE($D$3:$D$5882,0.4),2,D1076&lt;=PERCENTILE($D$3:$D$5882,0.6),3,D1076&lt;=PERCENTILE($D$3:$D$5882,0.8),4,TRUE,5)</f>
        <v>2</v>
      </c>
      <c r="H1076" s="3" t="str" cm="1">
        <f t="array" ref="H1076">_xlfn.IFS(AND(E1076&gt;=4,F1076&gt;=4,G1076&gt;=4),"Champions",AND(E1076&gt;=3,F1076&gt;=3,G1076&gt;=3),"Loyal Customers",AND(E1076&lt;=2,F1076&gt;=3),"At Risk",AND(E1076&lt;=2,F1076&lt;=2,G1076&lt;=2),"Lost",AND(E1076&gt;=4,F1076&lt;=2),"New/Promising",TRUE,"Needs Attention")</f>
        <v>Lost</v>
      </c>
      <c r="I1076" s="3" t="str">
        <f t="shared" si="20"/>
        <v>Churned</v>
      </c>
      <c r="J1076" s="3" t="str">
        <f>_xlfn.XLOOKUP(A1076,'Country_Lookup'!$D:$D,'Country_Lookup'!$E:$E)</f>
        <v>United Kingdom</v>
      </c>
    </row>
    <row r="1077" spans="1:10" x14ac:dyDescent="0.3">
      <c r="A1077">
        <v>13433</v>
      </c>
      <c r="B1077">
        <v>501</v>
      </c>
      <c r="C1077">
        <v>4</v>
      </c>
      <c r="D1077">
        <v>658.31999999999982</v>
      </c>
      <c r="E1077" cm="1">
        <f t="array" ref="E1077">_xlfn.IFS(B1077&lt;=PERCENTILE($B$3:$B$5882,0.2),5,B1077&lt;=PERCENTILE($B$3:$B$5882,0.4),4,B1077&lt;=PERCENTILE($B$3:$B$5882,0.6),3,B1077&lt;=PERCENTILE($B$3:$B$5882,0.8),2,TRUE,1)</f>
        <v>1</v>
      </c>
      <c r="F1077" cm="1">
        <f t="array" ref="F1077">_xlfn.IFS(C1077&lt;=PERCENTILE($C$3:$C$5882,0.2),1,C1077&lt;=PERCENTILE($C$3:$C$5882,0.4),2,C1077&lt;=PERCENTILE($C$3:$C$5882,0.6),3,C1077&lt;=PERCENTILE($C$3:$C$5882,0.8),4,TRUE,5)</f>
        <v>3</v>
      </c>
      <c r="G1077" cm="1">
        <f t="array" ref="G1077">_xlfn.IFS(D1077&lt;=PERCENTILE($D$3:$D$5882,0.2),1,D1077&lt;=PERCENTILE($D$3:$D$5882,0.4),2,D1077&lt;=PERCENTILE($D$3:$D$5882,0.6),3,D1077&lt;=PERCENTILE($D$3:$D$5882,0.8),4,TRUE,5)</f>
        <v>3</v>
      </c>
      <c r="H1077" s="3" t="str" cm="1">
        <f t="array" ref="H1077">_xlfn.IFS(AND(E1077&gt;=4,F1077&gt;=4,G1077&gt;=4),"Champions",AND(E1077&gt;=3,F1077&gt;=3,G1077&gt;=3),"Loyal Customers",AND(E1077&lt;=2,F1077&gt;=3),"At Risk",AND(E1077&lt;=2,F1077&lt;=2,G1077&lt;=2),"Lost",AND(E1077&gt;=4,F1077&lt;=2),"New/Promising",TRUE,"Needs Attention")</f>
        <v>At Risk</v>
      </c>
      <c r="I1077" s="3" t="str">
        <f t="shared" si="20"/>
        <v>Churned</v>
      </c>
      <c r="J1077" s="3" t="str">
        <f>_xlfn.XLOOKUP(A1077,'Country_Lookup'!$D:$D,'Country_Lookup'!$E:$E)</f>
        <v>United Kingdom</v>
      </c>
    </row>
    <row r="1078" spans="1:10" x14ac:dyDescent="0.3">
      <c r="A1078">
        <v>13434</v>
      </c>
      <c r="B1078">
        <v>74</v>
      </c>
      <c r="C1078">
        <v>5</v>
      </c>
      <c r="D1078">
        <v>1666.8600000000004</v>
      </c>
      <c r="E1078" cm="1">
        <f t="array" ref="E1078">_xlfn.IFS(B1078&lt;=PERCENTILE($B$3:$B$5882,0.2),5,B1078&lt;=PERCENTILE($B$3:$B$5882,0.4),4,B1078&lt;=PERCENTILE($B$3:$B$5882,0.6),3,B1078&lt;=PERCENTILE($B$3:$B$5882,0.8),2,TRUE,1)</f>
        <v>3</v>
      </c>
      <c r="F1078" cm="1">
        <f t="array" ref="F1078">_xlfn.IFS(C1078&lt;=PERCENTILE($C$3:$C$5882,0.2),1,C1078&lt;=PERCENTILE($C$3:$C$5882,0.4),2,C1078&lt;=PERCENTILE($C$3:$C$5882,0.6),3,C1078&lt;=PERCENTILE($C$3:$C$5882,0.8),4,TRUE,5)</f>
        <v>4</v>
      </c>
      <c r="G1078" cm="1">
        <f t="array" ref="G1078">_xlfn.IFS(D1078&lt;=PERCENTILE($D$3:$D$5882,0.2),1,D1078&lt;=PERCENTILE($D$3:$D$5882,0.4),2,D1078&lt;=PERCENTILE($D$3:$D$5882,0.6),3,D1078&lt;=PERCENTILE($D$3:$D$5882,0.8),4,TRUE,5)</f>
        <v>4</v>
      </c>
      <c r="H1078" s="3" t="str" cm="1">
        <f t="array" ref="H1078">_xlfn.IFS(AND(E1078&gt;=4,F1078&gt;=4,G1078&gt;=4),"Champions",AND(E1078&gt;=3,F1078&gt;=3,G1078&gt;=3),"Loyal Customers",AND(E1078&lt;=2,F1078&gt;=3),"At Risk",AND(E1078&lt;=2,F1078&lt;=2,G1078&lt;=2),"Lost",AND(E1078&gt;=4,F1078&lt;=2),"New/Promising",TRUE,"Needs Attention")</f>
        <v>Loyal Customers</v>
      </c>
      <c r="I1078" s="3" t="str">
        <f t="shared" si="20"/>
        <v>Active</v>
      </c>
      <c r="J1078" s="3" t="str">
        <f>_xlfn.XLOOKUP(A1078,'Country_Lookup'!$D:$D,'Country_Lookup'!$E:$E)</f>
        <v>United Kingdom</v>
      </c>
    </row>
    <row r="1079" spans="1:10" x14ac:dyDescent="0.3">
      <c r="A1079">
        <v>13435</v>
      </c>
      <c r="B1079">
        <v>5</v>
      </c>
      <c r="C1079">
        <v>9</v>
      </c>
      <c r="D1079">
        <v>4475.2299999999905</v>
      </c>
      <c r="E1079" cm="1">
        <f t="array" ref="E1079">_xlfn.IFS(B1079&lt;=PERCENTILE($B$3:$B$5882,0.2),5,B1079&lt;=PERCENTILE($B$3:$B$5882,0.4),4,B1079&lt;=PERCENTILE($B$3:$B$5882,0.6),3,B1079&lt;=PERCENTILE($B$3:$B$5882,0.8),2,TRUE,1)</f>
        <v>5</v>
      </c>
      <c r="F1079" cm="1">
        <f t="array" ref="F1079">_xlfn.IFS(C1079&lt;=PERCENTILE($C$3:$C$5882,0.2),1,C1079&lt;=PERCENTILE($C$3:$C$5882,0.4),2,C1079&lt;=PERCENTILE($C$3:$C$5882,0.6),3,C1079&lt;=PERCENTILE($C$3:$C$5882,0.8),4,TRUE,5)</f>
        <v>5</v>
      </c>
      <c r="G1079" cm="1">
        <f t="array" ref="G1079">_xlfn.IFS(D1079&lt;=PERCENTILE($D$3:$D$5882,0.2),1,D1079&lt;=PERCENTILE($D$3:$D$5882,0.4),2,D1079&lt;=PERCENTILE($D$3:$D$5882,0.6),3,D1079&lt;=PERCENTILE($D$3:$D$5882,0.8),4,TRUE,5)</f>
        <v>5</v>
      </c>
      <c r="H1079" s="3" t="str" cm="1">
        <f t="array" ref="H1079">_xlfn.IFS(AND(E1079&gt;=4,F1079&gt;=4,G1079&gt;=4),"Champions",AND(E1079&gt;=3,F1079&gt;=3,G1079&gt;=3),"Loyal Customers",AND(E1079&lt;=2,F1079&gt;=3),"At Risk",AND(E1079&lt;=2,F1079&lt;=2,G1079&lt;=2),"Lost",AND(E1079&gt;=4,F1079&lt;=2),"New/Promising",TRUE,"Needs Attention")</f>
        <v>Champions</v>
      </c>
      <c r="I1079" s="3" t="str">
        <f t="shared" si="20"/>
        <v>Active</v>
      </c>
      <c r="J1079" s="3" t="str">
        <f>_xlfn.XLOOKUP(A1079,'Country_Lookup'!$D:$D,'Country_Lookup'!$E:$E)</f>
        <v>United Kingdom</v>
      </c>
    </row>
    <row r="1080" spans="1:10" x14ac:dyDescent="0.3">
      <c r="A1080">
        <v>13436</v>
      </c>
      <c r="B1080">
        <v>1</v>
      </c>
      <c r="C1080">
        <v>1</v>
      </c>
      <c r="D1080">
        <v>196.89000000000001</v>
      </c>
      <c r="E1080" cm="1">
        <f t="array" ref="E1080">_xlfn.IFS(B1080&lt;=PERCENTILE($B$3:$B$5882,0.2),5,B1080&lt;=PERCENTILE($B$3:$B$5882,0.4),4,B1080&lt;=PERCENTILE($B$3:$B$5882,0.6),3,B1080&lt;=PERCENTILE($B$3:$B$5882,0.8),2,TRUE,1)</f>
        <v>5</v>
      </c>
      <c r="F1080" cm="1">
        <f t="array" ref="F1080">_xlfn.IFS(C1080&lt;=PERCENTILE($C$3:$C$5882,0.2),1,C1080&lt;=PERCENTILE($C$3:$C$5882,0.4),2,C1080&lt;=PERCENTILE($C$3:$C$5882,0.6),3,C1080&lt;=PERCENTILE($C$3:$C$5882,0.8),4,TRUE,5)</f>
        <v>1</v>
      </c>
      <c r="G1080" cm="1">
        <f t="array" ref="G1080">_xlfn.IFS(D1080&lt;=PERCENTILE($D$3:$D$5882,0.2),1,D1080&lt;=PERCENTILE($D$3:$D$5882,0.4),2,D1080&lt;=PERCENTILE($D$3:$D$5882,0.6),3,D1080&lt;=PERCENTILE($D$3:$D$5882,0.8),4,TRUE,5)</f>
        <v>1</v>
      </c>
      <c r="H1080" s="3" t="str" cm="1">
        <f t="array" ref="H1080">_xlfn.IFS(AND(E1080&gt;=4,F1080&gt;=4,G1080&gt;=4),"Champions",AND(E1080&gt;=3,F1080&gt;=3,G1080&gt;=3),"Loyal Customers",AND(E1080&lt;=2,F1080&gt;=3),"At Risk",AND(E1080&lt;=2,F1080&lt;=2,G1080&lt;=2),"Lost",AND(E1080&gt;=4,F1080&lt;=2),"New/Promising",TRUE,"Needs Attention")</f>
        <v>New/Promising</v>
      </c>
      <c r="I1080" s="3" t="str">
        <f t="shared" si="20"/>
        <v>Active</v>
      </c>
      <c r="J1080" s="3" t="str">
        <f>_xlfn.XLOOKUP(A1080,'Country_Lookup'!$D:$D,'Country_Lookup'!$E:$E)</f>
        <v>United Kingdom</v>
      </c>
    </row>
    <row r="1081" spans="1:10" x14ac:dyDescent="0.3">
      <c r="A1081">
        <v>13437</v>
      </c>
      <c r="B1081">
        <v>14</v>
      </c>
      <c r="C1081">
        <v>7</v>
      </c>
      <c r="D1081">
        <v>3408.0600000000027</v>
      </c>
      <c r="E1081" cm="1">
        <f t="array" ref="E1081">_xlfn.IFS(B1081&lt;=PERCENTILE($B$3:$B$5882,0.2),5,B1081&lt;=PERCENTILE($B$3:$B$5882,0.4),4,B1081&lt;=PERCENTILE($B$3:$B$5882,0.6),3,B1081&lt;=PERCENTILE($B$3:$B$5882,0.8),2,TRUE,1)</f>
        <v>5</v>
      </c>
      <c r="F1081" cm="1">
        <f t="array" ref="F1081">_xlfn.IFS(C1081&lt;=PERCENTILE($C$3:$C$5882,0.2),1,C1081&lt;=PERCENTILE($C$3:$C$5882,0.4),2,C1081&lt;=PERCENTILE($C$3:$C$5882,0.6),3,C1081&lt;=PERCENTILE($C$3:$C$5882,0.8),4,TRUE,5)</f>
        <v>4</v>
      </c>
      <c r="G1081" cm="1">
        <f t="array" ref="G1081">_xlfn.IFS(D1081&lt;=PERCENTILE($D$3:$D$5882,0.2),1,D1081&lt;=PERCENTILE($D$3:$D$5882,0.4),2,D1081&lt;=PERCENTILE($D$3:$D$5882,0.6),3,D1081&lt;=PERCENTILE($D$3:$D$5882,0.8),4,TRUE,5)</f>
        <v>5</v>
      </c>
      <c r="H1081" s="3" t="str" cm="1">
        <f t="array" ref="H1081">_xlfn.IFS(AND(E1081&gt;=4,F1081&gt;=4,G1081&gt;=4),"Champions",AND(E1081&gt;=3,F1081&gt;=3,G1081&gt;=3),"Loyal Customers",AND(E1081&lt;=2,F1081&gt;=3),"At Risk",AND(E1081&lt;=2,F1081&lt;=2,G1081&lt;=2),"Lost",AND(E1081&gt;=4,F1081&lt;=2),"New/Promising",TRUE,"Needs Attention")</f>
        <v>Champions</v>
      </c>
      <c r="I1081" s="3" t="str">
        <f t="shared" si="20"/>
        <v>Active</v>
      </c>
      <c r="J1081" s="3" t="str">
        <f>_xlfn.XLOOKUP(A1081,'Country_Lookup'!$D:$D,'Country_Lookup'!$E:$E)</f>
        <v>United Kingdom</v>
      </c>
    </row>
    <row r="1082" spans="1:10" x14ac:dyDescent="0.3">
      <c r="A1082">
        <v>13438</v>
      </c>
      <c r="B1082">
        <v>547</v>
      </c>
      <c r="C1082">
        <v>1</v>
      </c>
      <c r="D1082">
        <v>46.5</v>
      </c>
      <c r="E1082" cm="1">
        <f t="array" ref="E1082">_xlfn.IFS(B1082&lt;=PERCENTILE($B$3:$B$5882,0.2),5,B1082&lt;=PERCENTILE($B$3:$B$5882,0.4),4,B1082&lt;=PERCENTILE($B$3:$B$5882,0.6),3,B1082&lt;=PERCENTILE($B$3:$B$5882,0.8),2,TRUE,1)</f>
        <v>1</v>
      </c>
      <c r="F1082" cm="1">
        <f t="array" ref="F1082">_xlfn.IFS(C1082&lt;=PERCENTILE($C$3:$C$5882,0.2),1,C1082&lt;=PERCENTILE($C$3:$C$5882,0.4),2,C1082&lt;=PERCENTILE($C$3:$C$5882,0.6),3,C1082&lt;=PERCENTILE($C$3:$C$5882,0.8),4,TRUE,5)</f>
        <v>1</v>
      </c>
      <c r="G1082" cm="1">
        <f t="array" ref="G1082">_xlfn.IFS(D1082&lt;=PERCENTILE($D$3:$D$5882,0.2),1,D1082&lt;=PERCENTILE($D$3:$D$5882,0.4),2,D1082&lt;=PERCENTILE($D$3:$D$5882,0.6),3,D1082&lt;=PERCENTILE($D$3:$D$5882,0.8),4,TRUE,5)</f>
        <v>1</v>
      </c>
      <c r="H1082" s="3" t="str" cm="1">
        <f t="array" ref="H1082">_xlfn.IFS(AND(E1082&gt;=4,F1082&gt;=4,G1082&gt;=4),"Champions",AND(E1082&gt;=3,F1082&gt;=3,G1082&gt;=3),"Loyal Customers",AND(E1082&lt;=2,F1082&gt;=3),"At Risk",AND(E1082&lt;=2,F1082&lt;=2,G1082&lt;=2),"Lost",AND(E1082&gt;=4,F1082&lt;=2),"New/Promising",TRUE,"Needs Attention")</f>
        <v>Lost</v>
      </c>
      <c r="I1082" s="3" t="str">
        <f t="shared" si="20"/>
        <v>Churned</v>
      </c>
      <c r="J1082" s="3" t="str">
        <f>_xlfn.XLOOKUP(A1082,'Country_Lookup'!$D:$D,'Country_Lookup'!$E:$E)</f>
        <v>United Kingdom</v>
      </c>
    </row>
    <row r="1083" spans="1:10" x14ac:dyDescent="0.3">
      <c r="A1083">
        <v>13439</v>
      </c>
      <c r="B1083">
        <v>255</v>
      </c>
      <c r="C1083">
        <v>3</v>
      </c>
      <c r="D1083">
        <v>986.60999999999751</v>
      </c>
      <c r="E1083" cm="1">
        <f t="array" ref="E1083">_xlfn.IFS(B1083&lt;=PERCENTILE($B$3:$B$5882,0.2),5,B1083&lt;=PERCENTILE($B$3:$B$5882,0.4),4,B1083&lt;=PERCENTILE($B$3:$B$5882,0.6),3,B1083&lt;=PERCENTILE($B$3:$B$5882,0.8),2,TRUE,1)</f>
        <v>2</v>
      </c>
      <c r="F1083" cm="1">
        <f t="array" ref="F1083">_xlfn.IFS(C1083&lt;=PERCENTILE($C$3:$C$5882,0.2),1,C1083&lt;=PERCENTILE($C$3:$C$5882,0.4),2,C1083&lt;=PERCENTILE($C$3:$C$5882,0.6),3,C1083&lt;=PERCENTILE($C$3:$C$5882,0.8),4,TRUE,5)</f>
        <v>3</v>
      </c>
      <c r="G1083" cm="1">
        <f t="array" ref="G1083">_xlfn.IFS(D1083&lt;=PERCENTILE($D$3:$D$5882,0.2),1,D1083&lt;=PERCENTILE($D$3:$D$5882,0.4),2,D1083&lt;=PERCENTILE($D$3:$D$5882,0.6),3,D1083&lt;=PERCENTILE($D$3:$D$5882,0.8),4,TRUE,5)</f>
        <v>3</v>
      </c>
      <c r="H1083" s="3" t="str" cm="1">
        <f t="array" ref="H1083">_xlfn.IFS(AND(E1083&gt;=4,F1083&gt;=4,G1083&gt;=4),"Champions",AND(E1083&gt;=3,F1083&gt;=3,G1083&gt;=3),"Loyal Customers",AND(E1083&lt;=2,F1083&gt;=3),"At Risk",AND(E1083&lt;=2,F1083&lt;=2,G1083&lt;=2),"Lost",AND(E1083&gt;=4,F1083&lt;=2),"New/Promising",TRUE,"Needs Attention")</f>
        <v>At Risk</v>
      </c>
      <c r="I1083" s="3" t="str">
        <f t="shared" si="20"/>
        <v>Churned</v>
      </c>
      <c r="J1083" s="3" t="str">
        <f>_xlfn.XLOOKUP(A1083,'Country_Lookup'!$D:$D,'Country_Lookup'!$E:$E)</f>
        <v>United Kingdom</v>
      </c>
    </row>
    <row r="1084" spans="1:10" x14ac:dyDescent="0.3">
      <c r="A1084">
        <v>13440</v>
      </c>
      <c r="B1084">
        <v>423</v>
      </c>
      <c r="C1084">
        <v>7</v>
      </c>
      <c r="D1084">
        <v>1295.2499999999998</v>
      </c>
      <c r="E1084" cm="1">
        <f t="array" ref="E1084">_xlfn.IFS(B1084&lt;=PERCENTILE($B$3:$B$5882,0.2),5,B1084&lt;=PERCENTILE($B$3:$B$5882,0.4),4,B1084&lt;=PERCENTILE($B$3:$B$5882,0.6),3,B1084&lt;=PERCENTILE($B$3:$B$5882,0.8),2,TRUE,1)</f>
        <v>1</v>
      </c>
      <c r="F1084" cm="1">
        <f t="array" ref="F1084">_xlfn.IFS(C1084&lt;=PERCENTILE($C$3:$C$5882,0.2),1,C1084&lt;=PERCENTILE($C$3:$C$5882,0.4),2,C1084&lt;=PERCENTILE($C$3:$C$5882,0.6),3,C1084&lt;=PERCENTILE($C$3:$C$5882,0.8),4,TRUE,5)</f>
        <v>4</v>
      </c>
      <c r="G1084" cm="1">
        <f t="array" ref="G1084">_xlfn.IFS(D1084&lt;=PERCENTILE($D$3:$D$5882,0.2),1,D1084&lt;=PERCENTILE($D$3:$D$5882,0.4),2,D1084&lt;=PERCENTILE($D$3:$D$5882,0.6),3,D1084&lt;=PERCENTILE($D$3:$D$5882,0.8),4,TRUE,5)</f>
        <v>4</v>
      </c>
      <c r="H1084" s="3" t="str" cm="1">
        <f t="array" ref="H1084">_xlfn.IFS(AND(E1084&gt;=4,F1084&gt;=4,G1084&gt;=4),"Champions",AND(E1084&gt;=3,F1084&gt;=3,G1084&gt;=3),"Loyal Customers",AND(E1084&lt;=2,F1084&gt;=3),"At Risk",AND(E1084&lt;=2,F1084&lt;=2,G1084&lt;=2),"Lost",AND(E1084&gt;=4,F1084&lt;=2),"New/Promising",TRUE,"Needs Attention")</f>
        <v>At Risk</v>
      </c>
      <c r="I1084" s="3" t="str">
        <f t="shared" si="20"/>
        <v>Churned</v>
      </c>
      <c r="J1084" s="3" t="str">
        <f>_xlfn.XLOOKUP(A1084,'Country_Lookup'!$D:$D,'Country_Lookup'!$E:$E)</f>
        <v>United Kingdom</v>
      </c>
    </row>
    <row r="1085" spans="1:10" x14ac:dyDescent="0.3">
      <c r="A1085">
        <v>13441</v>
      </c>
      <c r="B1085">
        <v>91</v>
      </c>
      <c r="C1085">
        <v>2</v>
      </c>
      <c r="D1085">
        <v>720.90000000000043</v>
      </c>
      <c r="E1085" cm="1">
        <f t="array" ref="E1085">_xlfn.IFS(B1085&lt;=PERCENTILE($B$3:$B$5882,0.2),5,B1085&lt;=PERCENTILE($B$3:$B$5882,0.4),4,B1085&lt;=PERCENTILE($B$3:$B$5882,0.6),3,B1085&lt;=PERCENTILE($B$3:$B$5882,0.8),2,TRUE,1)</f>
        <v>3</v>
      </c>
      <c r="F1085" cm="1">
        <f t="array" ref="F1085">_xlfn.IFS(C1085&lt;=PERCENTILE($C$3:$C$5882,0.2),1,C1085&lt;=PERCENTILE($C$3:$C$5882,0.4),2,C1085&lt;=PERCENTILE($C$3:$C$5882,0.6),3,C1085&lt;=PERCENTILE($C$3:$C$5882,0.8),4,TRUE,5)</f>
        <v>2</v>
      </c>
      <c r="G1085" cm="1">
        <f t="array" ref="G1085">_xlfn.IFS(D1085&lt;=PERCENTILE($D$3:$D$5882,0.2),1,D1085&lt;=PERCENTILE($D$3:$D$5882,0.4),2,D1085&lt;=PERCENTILE($D$3:$D$5882,0.6),3,D1085&lt;=PERCENTILE($D$3:$D$5882,0.8),4,TRUE,5)</f>
        <v>3</v>
      </c>
      <c r="H1085" s="3" t="str" cm="1">
        <f t="array" ref="H1085">_xlfn.IFS(AND(E1085&gt;=4,F1085&gt;=4,G1085&gt;=4),"Champions",AND(E1085&gt;=3,F1085&gt;=3,G1085&gt;=3),"Loyal Customers",AND(E1085&lt;=2,F1085&gt;=3),"At Risk",AND(E1085&lt;=2,F1085&lt;=2,G1085&lt;=2),"Lost",AND(E1085&gt;=4,F1085&lt;=2),"New/Promising",TRUE,"Needs Attention")</f>
        <v>Needs Attention</v>
      </c>
      <c r="I1085" s="3" t="str">
        <f t="shared" si="20"/>
        <v>Churned</v>
      </c>
      <c r="J1085" s="3" t="str">
        <f>_xlfn.XLOOKUP(A1085,'Country_Lookup'!$D:$D,'Country_Lookup'!$E:$E)</f>
        <v>United Kingdom</v>
      </c>
    </row>
    <row r="1086" spans="1:10" x14ac:dyDescent="0.3">
      <c r="A1086">
        <v>13442</v>
      </c>
      <c r="B1086">
        <v>667</v>
      </c>
      <c r="C1086">
        <v>3</v>
      </c>
      <c r="D1086">
        <v>419.87000000000035</v>
      </c>
      <c r="E1086" cm="1">
        <f t="array" ref="E1086">_xlfn.IFS(B1086&lt;=PERCENTILE($B$3:$B$5882,0.2),5,B1086&lt;=PERCENTILE($B$3:$B$5882,0.4),4,B1086&lt;=PERCENTILE($B$3:$B$5882,0.6),3,B1086&lt;=PERCENTILE($B$3:$B$5882,0.8),2,TRUE,1)</f>
        <v>1</v>
      </c>
      <c r="F1086" cm="1">
        <f t="array" ref="F1086">_xlfn.IFS(C1086&lt;=PERCENTILE($C$3:$C$5882,0.2),1,C1086&lt;=PERCENTILE($C$3:$C$5882,0.4),2,C1086&lt;=PERCENTILE($C$3:$C$5882,0.6),3,C1086&lt;=PERCENTILE($C$3:$C$5882,0.8),4,TRUE,5)</f>
        <v>3</v>
      </c>
      <c r="G1086" cm="1">
        <f t="array" ref="G1086">_xlfn.IFS(D1086&lt;=PERCENTILE($D$3:$D$5882,0.2),1,D1086&lt;=PERCENTILE($D$3:$D$5882,0.4),2,D1086&lt;=PERCENTILE($D$3:$D$5882,0.6),3,D1086&lt;=PERCENTILE($D$3:$D$5882,0.8),4,TRUE,5)</f>
        <v>2</v>
      </c>
      <c r="H1086" s="3" t="str" cm="1">
        <f t="array" ref="H1086">_xlfn.IFS(AND(E1086&gt;=4,F1086&gt;=4,G1086&gt;=4),"Champions",AND(E1086&gt;=3,F1086&gt;=3,G1086&gt;=3),"Loyal Customers",AND(E1086&lt;=2,F1086&gt;=3),"At Risk",AND(E1086&lt;=2,F1086&lt;=2,G1086&lt;=2),"Lost",AND(E1086&gt;=4,F1086&lt;=2),"New/Promising",TRUE,"Needs Attention")</f>
        <v>At Risk</v>
      </c>
      <c r="I1086" s="3" t="str">
        <f t="shared" si="20"/>
        <v>Churned</v>
      </c>
      <c r="J1086" s="3" t="str">
        <f>_xlfn.XLOOKUP(A1086,'Country_Lookup'!$D:$D,'Country_Lookup'!$E:$E)</f>
        <v>United Kingdom</v>
      </c>
    </row>
    <row r="1087" spans="1:10" x14ac:dyDescent="0.3">
      <c r="A1087">
        <v>13443</v>
      </c>
      <c r="B1087">
        <v>448</v>
      </c>
      <c r="C1087">
        <v>6</v>
      </c>
      <c r="D1087">
        <v>1280.1600000000021</v>
      </c>
      <c r="E1087" cm="1">
        <f t="array" ref="E1087">_xlfn.IFS(B1087&lt;=PERCENTILE($B$3:$B$5882,0.2),5,B1087&lt;=PERCENTILE($B$3:$B$5882,0.4),4,B1087&lt;=PERCENTILE($B$3:$B$5882,0.6),3,B1087&lt;=PERCENTILE($B$3:$B$5882,0.8),2,TRUE,1)</f>
        <v>1</v>
      </c>
      <c r="F1087" cm="1">
        <f t="array" ref="F1087">_xlfn.IFS(C1087&lt;=PERCENTILE($C$3:$C$5882,0.2),1,C1087&lt;=PERCENTILE($C$3:$C$5882,0.4),2,C1087&lt;=PERCENTILE($C$3:$C$5882,0.6),3,C1087&lt;=PERCENTILE($C$3:$C$5882,0.8),4,TRUE,5)</f>
        <v>4</v>
      </c>
      <c r="G1087" cm="1">
        <f t="array" ref="G1087">_xlfn.IFS(D1087&lt;=PERCENTILE($D$3:$D$5882,0.2),1,D1087&lt;=PERCENTILE($D$3:$D$5882,0.4),2,D1087&lt;=PERCENTILE($D$3:$D$5882,0.6),3,D1087&lt;=PERCENTILE($D$3:$D$5882,0.8),4,TRUE,5)</f>
        <v>4</v>
      </c>
      <c r="H1087" s="3" t="str" cm="1">
        <f t="array" ref="H1087">_xlfn.IFS(AND(E1087&gt;=4,F1087&gt;=4,G1087&gt;=4),"Champions",AND(E1087&gt;=3,F1087&gt;=3,G1087&gt;=3),"Loyal Customers",AND(E1087&lt;=2,F1087&gt;=3),"At Risk",AND(E1087&lt;=2,F1087&lt;=2,G1087&lt;=2),"Lost",AND(E1087&gt;=4,F1087&lt;=2),"New/Promising",TRUE,"Needs Attention")</f>
        <v>At Risk</v>
      </c>
      <c r="I1087" s="3" t="str">
        <f t="shared" si="20"/>
        <v>Churned</v>
      </c>
      <c r="J1087" s="3" t="str">
        <f>_xlfn.XLOOKUP(A1087,'Country_Lookup'!$D:$D,'Country_Lookup'!$E:$E)</f>
        <v>United Kingdom</v>
      </c>
    </row>
    <row r="1088" spans="1:10" x14ac:dyDescent="0.3">
      <c r="A1088">
        <v>13444</v>
      </c>
      <c r="B1088">
        <v>374</v>
      </c>
      <c r="C1088">
        <v>2</v>
      </c>
      <c r="D1088">
        <v>631.68000000000018</v>
      </c>
      <c r="E1088" cm="1">
        <f t="array" ref="E1088">_xlfn.IFS(B1088&lt;=PERCENTILE($B$3:$B$5882,0.2),5,B1088&lt;=PERCENTILE($B$3:$B$5882,0.4),4,B1088&lt;=PERCENTILE($B$3:$B$5882,0.6),3,B1088&lt;=PERCENTILE($B$3:$B$5882,0.8),2,TRUE,1)</f>
        <v>2</v>
      </c>
      <c r="F1088" cm="1">
        <f t="array" ref="F1088">_xlfn.IFS(C1088&lt;=PERCENTILE($C$3:$C$5882,0.2),1,C1088&lt;=PERCENTILE($C$3:$C$5882,0.4),2,C1088&lt;=PERCENTILE($C$3:$C$5882,0.6),3,C1088&lt;=PERCENTILE($C$3:$C$5882,0.8),4,TRUE,5)</f>
        <v>2</v>
      </c>
      <c r="G1088" cm="1">
        <f t="array" ref="G1088">_xlfn.IFS(D1088&lt;=PERCENTILE($D$3:$D$5882,0.2),1,D1088&lt;=PERCENTILE($D$3:$D$5882,0.4),2,D1088&lt;=PERCENTILE($D$3:$D$5882,0.6),3,D1088&lt;=PERCENTILE($D$3:$D$5882,0.8),4,TRUE,5)</f>
        <v>3</v>
      </c>
      <c r="H1088" s="3" t="str" cm="1">
        <f t="array" ref="H1088">_xlfn.IFS(AND(E1088&gt;=4,F1088&gt;=4,G1088&gt;=4),"Champions",AND(E1088&gt;=3,F1088&gt;=3,G1088&gt;=3),"Loyal Customers",AND(E1088&lt;=2,F1088&gt;=3),"At Risk",AND(E1088&lt;=2,F1088&lt;=2,G1088&lt;=2),"Lost",AND(E1088&gt;=4,F1088&lt;=2),"New/Promising",TRUE,"Needs Attention")</f>
        <v>Needs Attention</v>
      </c>
      <c r="I1088" s="3" t="str">
        <f t="shared" si="20"/>
        <v>Churned</v>
      </c>
      <c r="J1088" s="3" t="str">
        <f>_xlfn.XLOOKUP(A1088,'Country_Lookup'!$D:$D,'Country_Lookup'!$E:$E)</f>
        <v>United Kingdom</v>
      </c>
    </row>
    <row r="1089" spans="1:10" x14ac:dyDescent="0.3">
      <c r="A1089">
        <v>13445</v>
      </c>
      <c r="B1089">
        <v>626</v>
      </c>
      <c r="C1089">
        <v>1</v>
      </c>
      <c r="D1089">
        <v>241.90000000000003</v>
      </c>
      <c r="E1089" cm="1">
        <f t="array" ref="E1089">_xlfn.IFS(B1089&lt;=PERCENTILE($B$3:$B$5882,0.2),5,B1089&lt;=PERCENTILE($B$3:$B$5882,0.4),4,B1089&lt;=PERCENTILE($B$3:$B$5882,0.6),3,B1089&lt;=PERCENTILE($B$3:$B$5882,0.8),2,TRUE,1)</f>
        <v>1</v>
      </c>
      <c r="F1089" cm="1">
        <f t="array" ref="F1089">_xlfn.IFS(C1089&lt;=PERCENTILE($C$3:$C$5882,0.2),1,C1089&lt;=PERCENTILE($C$3:$C$5882,0.4),2,C1089&lt;=PERCENTILE($C$3:$C$5882,0.6),3,C1089&lt;=PERCENTILE($C$3:$C$5882,0.8),4,TRUE,5)</f>
        <v>1</v>
      </c>
      <c r="G1089" cm="1">
        <f t="array" ref="G1089">_xlfn.IFS(D1089&lt;=PERCENTILE($D$3:$D$5882,0.2),1,D1089&lt;=PERCENTILE($D$3:$D$5882,0.4),2,D1089&lt;=PERCENTILE($D$3:$D$5882,0.6),3,D1089&lt;=PERCENTILE($D$3:$D$5882,0.8),4,TRUE,5)</f>
        <v>1</v>
      </c>
      <c r="H1089" s="3" t="str" cm="1">
        <f t="array" ref="H1089">_xlfn.IFS(AND(E1089&gt;=4,F1089&gt;=4,G1089&gt;=4),"Champions",AND(E1089&gt;=3,F1089&gt;=3,G1089&gt;=3),"Loyal Customers",AND(E1089&lt;=2,F1089&gt;=3),"At Risk",AND(E1089&lt;=2,F1089&lt;=2,G1089&lt;=2),"Lost",AND(E1089&gt;=4,F1089&lt;=2),"New/Promising",TRUE,"Needs Attention")</f>
        <v>Lost</v>
      </c>
      <c r="I1089" s="3" t="str">
        <f t="shared" si="20"/>
        <v>Churned</v>
      </c>
      <c r="J1089" s="3" t="str">
        <f>_xlfn.XLOOKUP(A1089,'Country_Lookup'!$D:$D,'Country_Lookup'!$E:$E)</f>
        <v>United Kingdom</v>
      </c>
    </row>
    <row r="1090" spans="1:10" x14ac:dyDescent="0.3">
      <c r="A1090">
        <v>13446</v>
      </c>
      <c r="B1090">
        <v>430</v>
      </c>
      <c r="C1090">
        <v>11</v>
      </c>
      <c r="D1090">
        <v>3881.8900000000062</v>
      </c>
      <c r="E1090" cm="1">
        <f t="array" ref="E1090">_xlfn.IFS(B1090&lt;=PERCENTILE($B$3:$B$5882,0.2),5,B1090&lt;=PERCENTILE($B$3:$B$5882,0.4),4,B1090&lt;=PERCENTILE($B$3:$B$5882,0.6),3,B1090&lt;=PERCENTILE($B$3:$B$5882,0.8),2,TRUE,1)</f>
        <v>1</v>
      </c>
      <c r="F1090" cm="1">
        <f t="array" ref="F1090">_xlfn.IFS(C1090&lt;=PERCENTILE($C$3:$C$5882,0.2),1,C1090&lt;=PERCENTILE($C$3:$C$5882,0.4),2,C1090&lt;=PERCENTILE($C$3:$C$5882,0.6),3,C1090&lt;=PERCENTILE($C$3:$C$5882,0.8),4,TRUE,5)</f>
        <v>5</v>
      </c>
      <c r="G1090" cm="1">
        <f t="array" ref="G1090">_xlfn.IFS(D1090&lt;=PERCENTILE($D$3:$D$5882,0.2),1,D1090&lt;=PERCENTILE($D$3:$D$5882,0.4),2,D1090&lt;=PERCENTILE($D$3:$D$5882,0.6),3,D1090&lt;=PERCENTILE($D$3:$D$5882,0.8),4,TRUE,5)</f>
        <v>5</v>
      </c>
      <c r="H1090" s="3" t="str" cm="1">
        <f t="array" ref="H1090">_xlfn.IFS(AND(E1090&gt;=4,F1090&gt;=4,G1090&gt;=4),"Champions",AND(E1090&gt;=3,F1090&gt;=3,G1090&gt;=3),"Loyal Customers",AND(E1090&lt;=2,F1090&gt;=3),"At Risk",AND(E1090&lt;=2,F1090&lt;=2,G1090&lt;=2),"Lost",AND(E1090&gt;=4,F1090&lt;=2),"New/Promising",TRUE,"Needs Attention")</f>
        <v>At Risk</v>
      </c>
      <c r="I1090" s="3" t="str">
        <f t="shared" si="20"/>
        <v>Churned</v>
      </c>
      <c r="J1090" s="3" t="str">
        <f>_xlfn.XLOOKUP(A1090,'Country_Lookup'!$D:$D,'Country_Lookup'!$E:$E)</f>
        <v>United Kingdom</v>
      </c>
    </row>
    <row r="1091" spans="1:10" x14ac:dyDescent="0.3">
      <c r="A1091">
        <v>13447</v>
      </c>
      <c r="B1091">
        <v>23</v>
      </c>
      <c r="C1091">
        <v>3</v>
      </c>
      <c r="D1091">
        <v>1129.1399999999996</v>
      </c>
      <c r="E1091" cm="1">
        <f t="array" ref="E1091">_xlfn.IFS(B1091&lt;=PERCENTILE($B$3:$B$5882,0.2),5,B1091&lt;=PERCENTILE($B$3:$B$5882,0.4),4,B1091&lt;=PERCENTILE($B$3:$B$5882,0.6),3,B1091&lt;=PERCENTILE($B$3:$B$5882,0.8),2,TRUE,1)</f>
        <v>4</v>
      </c>
      <c r="F1091" cm="1">
        <f t="array" ref="F1091">_xlfn.IFS(C1091&lt;=PERCENTILE($C$3:$C$5882,0.2),1,C1091&lt;=PERCENTILE($C$3:$C$5882,0.4),2,C1091&lt;=PERCENTILE($C$3:$C$5882,0.6),3,C1091&lt;=PERCENTILE($C$3:$C$5882,0.8),4,TRUE,5)</f>
        <v>3</v>
      </c>
      <c r="G1091" cm="1">
        <f t="array" ref="G1091">_xlfn.IFS(D1091&lt;=PERCENTILE($D$3:$D$5882,0.2),1,D1091&lt;=PERCENTILE($D$3:$D$5882,0.4),2,D1091&lt;=PERCENTILE($D$3:$D$5882,0.6),3,D1091&lt;=PERCENTILE($D$3:$D$5882,0.8),4,TRUE,5)</f>
        <v>3</v>
      </c>
      <c r="H1091" s="3" t="str" cm="1">
        <f t="array" ref="H1091">_xlfn.IFS(AND(E1091&gt;=4,F1091&gt;=4,G1091&gt;=4),"Champions",AND(E1091&gt;=3,F1091&gt;=3,G1091&gt;=3),"Loyal Customers",AND(E1091&lt;=2,F1091&gt;=3),"At Risk",AND(E1091&lt;=2,F1091&lt;=2,G1091&lt;=2),"Lost",AND(E1091&gt;=4,F1091&lt;=2),"New/Promising",TRUE,"Needs Attention")</f>
        <v>Loyal Customers</v>
      </c>
      <c r="I1091" s="3" t="str">
        <f t="shared" ref="I1091:I1154" si="21">IF(B1091&gt;90,"Churned","Active")</f>
        <v>Active</v>
      </c>
      <c r="J1091" s="3" t="str">
        <f>_xlfn.XLOOKUP(A1091,'Country_Lookup'!$D:$D,'Country_Lookup'!$E:$E)</f>
        <v>United Kingdom</v>
      </c>
    </row>
    <row r="1092" spans="1:10" x14ac:dyDescent="0.3">
      <c r="A1092">
        <v>13448</v>
      </c>
      <c r="B1092">
        <v>16</v>
      </c>
      <c r="C1092">
        <v>13</v>
      </c>
      <c r="D1092">
        <v>9240.8700000000881</v>
      </c>
      <c r="E1092" cm="1">
        <f t="array" ref="E1092">_xlfn.IFS(B1092&lt;=PERCENTILE($B$3:$B$5882,0.2),5,B1092&lt;=PERCENTILE($B$3:$B$5882,0.4),4,B1092&lt;=PERCENTILE($B$3:$B$5882,0.6),3,B1092&lt;=PERCENTILE($B$3:$B$5882,0.8),2,TRUE,1)</f>
        <v>5</v>
      </c>
      <c r="F1092" cm="1">
        <f t="array" ref="F1092">_xlfn.IFS(C1092&lt;=PERCENTILE($C$3:$C$5882,0.2),1,C1092&lt;=PERCENTILE($C$3:$C$5882,0.4),2,C1092&lt;=PERCENTILE($C$3:$C$5882,0.6),3,C1092&lt;=PERCENTILE($C$3:$C$5882,0.8),4,TRUE,5)</f>
        <v>5</v>
      </c>
      <c r="G1092" cm="1">
        <f t="array" ref="G1092">_xlfn.IFS(D1092&lt;=PERCENTILE($D$3:$D$5882,0.2),1,D1092&lt;=PERCENTILE($D$3:$D$5882,0.4),2,D1092&lt;=PERCENTILE($D$3:$D$5882,0.6),3,D1092&lt;=PERCENTILE($D$3:$D$5882,0.8),4,TRUE,5)</f>
        <v>5</v>
      </c>
      <c r="H1092" s="3" t="str" cm="1">
        <f t="array" ref="H1092">_xlfn.IFS(AND(E1092&gt;=4,F1092&gt;=4,G1092&gt;=4),"Champions",AND(E1092&gt;=3,F1092&gt;=3,G1092&gt;=3),"Loyal Customers",AND(E1092&lt;=2,F1092&gt;=3),"At Risk",AND(E1092&lt;=2,F1092&lt;=2,G1092&lt;=2),"Lost",AND(E1092&gt;=4,F1092&lt;=2),"New/Promising",TRUE,"Needs Attention")</f>
        <v>Champions</v>
      </c>
      <c r="I1092" s="3" t="str">
        <f t="shared" si="21"/>
        <v>Active</v>
      </c>
      <c r="J1092" s="3" t="str">
        <f>_xlfn.XLOOKUP(A1092,'Country_Lookup'!$D:$D,'Country_Lookup'!$E:$E)</f>
        <v>United Kingdom</v>
      </c>
    </row>
    <row r="1093" spans="1:10" x14ac:dyDescent="0.3">
      <c r="A1093">
        <v>13449</v>
      </c>
      <c r="B1093">
        <v>23</v>
      </c>
      <c r="C1093">
        <v>1</v>
      </c>
      <c r="D1093">
        <v>291.88000000000011</v>
      </c>
      <c r="E1093" cm="1">
        <f t="array" ref="E1093">_xlfn.IFS(B1093&lt;=PERCENTILE($B$3:$B$5882,0.2),5,B1093&lt;=PERCENTILE($B$3:$B$5882,0.4),4,B1093&lt;=PERCENTILE($B$3:$B$5882,0.6),3,B1093&lt;=PERCENTILE($B$3:$B$5882,0.8),2,TRUE,1)</f>
        <v>4</v>
      </c>
      <c r="F1093" cm="1">
        <f t="array" ref="F1093">_xlfn.IFS(C1093&lt;=PERCENTILE($C$3:$C$5882,0.2),1,C1093&lt;=PERCENTILE($C$3:$C$5882,0.4),2,C1093&lt;=PERCENTILE($C$3:$C$5882,0.6),3,C1093&lt;=PERCENTILE($C$3:$C$5882,0.8),4,TRUE,5)</f>
        <v>1</v>
      </c>
      <c r="G1093" cm="1">
        <f t="array" ref="G1093">_xlfn.IFS(D1093&lt;=PERCENTILE($D$3:$D$5882,0.2),1,D1093&lt;=PERCENTILE($D$3:$D$5882,0.4),2,D1093&lt;=PERCENTILE($D$3:$D$5882,0.6),3,D1093&lt;=PERCENTILE($D$3:$D$5882,0.8),4,TRUE,5)</f>
        <v>2</v>
      </c>
      <c r="H1093" s="3" t="str" cm="1">
        <f t="array" ref="H1093">_xlfn.IFS(AND(E1093&gt;=4,F1093&gt;=4,G1093&gt;=4),"Champions",AND(E1093&gt;=3,F1093&gt;=3,G1093&gt;=3),"Loyal Customers",AND(E1093&lt;=2,F1093&gt;=3),"At Risk",AND(E1093&lt;=2,F1093&lt;=2,G1093&lt;=2),"Lost",AND(E1093&gt;=4,F1093&lt;=2),"New/Promising",TRUE,"Needs Attention")</f>
        <v>New/Promising</v>
      </c>
      <c r="I1093" s="3" t="str">
        <f t="shared" si="21"/>
        <v>Active</v>
      </c>
      <c r="J1093" s="3" t="str">
        <f>_xlfn.XLOOKUP(A1093,'Country_Lookup'!$D:$D,'Country_Lookup'!$E:$E)</f>
        <v>United Kingdom</v>
      </c>
    </row>
    <row r="1094" spans="1:10" x14ac:dyDescent="0.3">
      <c r="A1094">
        <v>13450</v>
      </c>
      <c r="B1094">
        <v>26</v>
      </c>
      <c r="C1094">
        <v>13</v>
      </c>
      <c r="D1094">
        <v>4120.0399999999963</v>
      </c>
      <c r="E1094" cm="1">
        <f t="array" ref="E1094">_xlfn.IFS(B1094&lt;=PERCENTILE($B$3:$B$5882,0.2),5,B1094&lt;=PERCENTILE($B$3:$B$5882,0.4),4,B1094&lt;=PERCENTILE($B$3:$B$5882,0.6),3,B1094&lt;=PERCENTILE($B$3:$B$5882,0.8),2,TRUE,1)</f>
        <v>4</v>
      </c>
      <c r="F1094" cm="1">
        <f t="array" ref="F1094">_xlfn.IFS(C1094&lt;=PERCENTILE($C$3:$C$5882,0.2),1,C1094&lt;=PERCENTILE($C$3:$C$5882,0.4),2,C1094&lt;=PERCENTILE($C$3:$C$5882,0.6),3,C1094&lt;=PERCENTILE($C$3:$C$5882,0.8),4,TRUE,5)</f>
        <v>5</v>
      </c>
      <c r="G1094" cm="1">
        <f t="array" ref="G1094">_xlfn.IFS(D1094&lt;=PERCENTILE($D$3:$D$5882,0.2),1,D1094&lt;=PERCENTILE($D$3:$D$5882,0.4),2,D1094&lt;=PERCENTILE($D$3:$D$5882,0.6),3,D1094&lt;=PERCENTILE($D$3:$D$5882,0.8),4,TRUE,5)</f>
        <v>5</v>
      </c>
      <c r="H1094" s="3" t="str" cm="1">
        <f t="array" ref="H1094">_xlfn.IFS(AND(E1094&gt;=4,F1094&gt;=4,G1094&gt;=4),"Champions",AND(E1094&gt;=3,F1094&gt;=3,G1094&gt;=3),"Loyal Customers",AND(E1094&lt;=2,F1094&gt;=3),"At Risk",AND(E1094&lt;=2,F1094&lt;=2,G1094&lt;=2),"Lost",AND(E1094&gt;=4,F1094&lt;=2),"New/Promising",TRUE,"Needs Attention")</f>
        <v>Champions</v>
      </c>
      <c r="I1094" s="3" t="str">
        <f t="shared" si="21"/>
        <v>Active</v>
      </c>
      <c r="J1094" s="3" t="str">
        <f>_xlfn.XLOOKUP(A1094,'Country_Lookup'!$D:$D,'Country_Lookup'!$E:$E)</f>
        <v>United Kingdom</v>
      </c>
    </row>
    <row r="1095" spans="1:10" x14ac:dyDescent="0.3">
      <c r="A1095">
        <v>13451</v>
      </c>
      <c r="B1095">
        <v>26</v>
      </c>
      <c r="C1095">
        <v>11</v>
      </c>
      <c r="D1095">
        <v>7190.9199999999419</v>
      </c>
      <c r="E1095" cm="1">
        <f t="array" ref="E1095">_xlfn.IFS(B1095&lt;=PERCENTILE($B$3:$B$5882,0.2),5,B1095&lt;=PERCENTILE($B$3:$B$5882,0.4),4,B1095&lt;=PERCENTILE($B$3:$B$5882,0.6),3,B1095&lt;=PERCENTILE($B$3:$B$5882,0.8),2,TRUE,1)</f>
        <v>4</v>
      </c>
      <c r="F1095" cm="1">
        <f t="array" ref="F1095">_xlfn.IFS(C1095&lt;=PERCENTILE($C$3:$C$5882,0.2),1,C1095&lt;=PERCENTILE($C$3:$C$5882,0.4),2,C1095&lt;=PERCENTILE($C$3:$C$5882,0.6),3,C1095&lt;=PERCENTILE($C$3:$C$5882,0.8),4,TRUE,5)</f>
        <v>5</v>
      </c>
      <c r="G1095" cm="1">
        <f t="array" ref="G1095">_xlfn.IFS(D1095&lt;=PERCENTILE($D$3:$D$5882,0.2),1,D1095&lt;=PERCENTILE($D$3:$D$5882,0.4),2,D1095&lt;=PERCENTILE($D$3:$D$5882,0.6),3,D1095&lt;=PERCENTILE($D$3:$D$5882,0.8),4,TRUE,5)</f>
        <v>5</v>
      </c>
      <c r="H1095" s="3" t="str" cm="1">
        <f t="array" ref="H1095">_xlfn.IFS(AND(E1095&gt;=4,F1095&gt;=4,G1095&gt;=4),"Champions",AND(E1095&gt;=3,F1095&gt;=3,G1095&gt;=3),"Loyal Customers",AND(E1095&lt;=2,F1095&gt;=3),"At Risk",AND(E1095&lt;=2,F1095&lt;=2,G1095&lt;=2),"Lost",AND(E1095&gt;=4,F1095&lt;=2),"New/Promising",TRUE,"Needs Attention")</f>
        <v>Champions</v>
      </c>
      <c r="I1095" s="3" t="str">
        <f t="shared" si="21"/>
        <v>Active</v>
      </c>
      <c r="J1095" s="3" t="str">
        <f>_xlfn.XLOOKUP(A1095,'Country_Lookup'!$D:$D,'Country_Lookup'!$E:$E)</f>
        <v>United Kingdom</v>
      </c>
    </row>
    <row r="1096" spans="1:10" x14ac:dyDescent="0.3">
      <c r="A1096">
        <v>13452</v>
      </c>
      <c r="B1096">
        <v>259</v>
      </c>
      <c r="C1096">
        <v>3</v>
      </c>
      <c r="D1096">
        <v>729.79999999999984</v>
      </c>
      <c r="E1096" cm="1">
        <f t="array" ref="E1096">_xlfn.IFS(B1096&lt;=PERCENTILE($B$3:$B$5882,0.2),5,B1096&lt;=PERCENTILE($B$3:$B$5882,0.4),4,B1096&lt;=PERCENTILE($B$3:$B$5882,0.6),3,B1096&lt;=PERCENTILE($B$3:$B$5882,0.8),2,TRUE,1)</f>
        <v>2</v>
      </c>
      <c r="F1096" cm="1">
        <f t="array" ref="F1096">_xlfn.IFS(C1096&lt;=PERCENTILE($C$3:$C$5882,0.2),1,C1096&lt;=PERCENTILE($C$3:$C$5882,0.4),2,C1096&lt;=PERCENTILE($C$3:$C$5882,0.6),3,C1096&lt;=PERCENTILE($C$3:$C$5882,0.8),4,TRUE,5)</f>
        <v>3</v>
      </c>
      <c r="G1096" cm="1">
        <f t="array" ref="G1096">_xlfn.IFS(D1096&lt;=PERCENTILE($D$3:$D$5882,0.2),1,D1096&lt;=PERCENTILE($D$3:$D$5882,0.4),2,D1096&lt;=PERCENTILE($D$3:$D$5882,0.6),3,D1096&lt;=PERCENTILE($D$3:$D$5882,0.8),4,TRUE,5)</f>
        <v>3</v>
      </c>
      <c r="H1096" s="3" t="str" cm="1">
        <f t="array" ref="H1096">_xlfn.IFS(AND(E1096&gt;=4,F1096&gt;=4,G1096&gt;=4),"Champions",AND(E1096&gt;=3,F1096&gt;=3,G1096&gt;=3),"Loyal Customers",AND(E1096&lt;=2,F1096&gt;=3),"At Risk",AND(E1096&lt;=2,F1096&lt;=2,G1096&lt;=2),"Lost",AND(E1096&gt;=4,F1096&lt;=2),"New/Promising",TRUE,"Needs Attention")</f>
        <v>At Risk</v>
      </c>
      <c r="I1096" s="3" t="str">
        <f t="shared" si="21"/>
        <v>Churned</v>
      </c>
      <c r="J1096" s="3" t="str">
        <f>_xlfn.XLOOKUP(A1096,'Country_Lookup'!$D:$D,'Country_Lookup'!$E:$E)</f>
        <v>United Kingdom</v>
      </c>
    </row>
    <row r="1097" spans="1:10" x14ac:dyDescent="0.3">
      <c r="A1097">
        <v>13453</v>
      </c>
      <c r="B1097">
        <v>165</v>
      </c>
      <c r="C1097">
        <v>3</v>
      </c>
      <c r="D1097">
        <v>781.68999999999949</v>
      </c>
      <c r="E1097" cm="1">
        <f t="array" ref="E1097">_xlfn.IFS(B1097&lt;=PERCENTILE($B$3:$B$5882,0.2),5,B1097&lt;=PERCENTILE($B$3:$B$5882,0.4),4,B1097&lt;=PERCENTILE($B$3:$B$5882,0.6),3,B1097&lt;=PERCENTILE($B$3:$B$5882,0.8),2,TRUE,1)</f>
        <v>3</v>
      </c>
      <c r="F1097" cm="1">
        <f t="array" ref="F1097">_xlfn.IFS(C1097&lt;=PERCENTILE($C$3:$C$5882,0.2),1,C1097&lt;=PERCENTILE($C$3:$C$5882,0.4),2,C1097&lt;=PERCENTILE($C$3:$C$5882,0.6),3,C1097&lt;=PERCENTILE($C$3:$C$5882,0.8),4,TRUE,5)</f>
        <v>3</v>
      </c>
      <c r="G1097" cm="1">
        <f t="array" ref="G1097">_xlfn.IFS(D1097&lt;=PERCENTILE($D$3:$D$5882,0.2),1,D1097&lt;=PERCENTILE($D$3:$D$5882,0.4),2,D1097&lt;=PERCENTILE($D$3:$D$5882,0.6),3,D1097&lt;=PERCENTILE($D$3:$D$5882,0.8),4,TRUE,5)</f>
        <v>3</v>
      </c>
      <c r="H1097" s="3" t="str" cm="1">
        <f t="array" ref="H1097">_xlfn.IFS(AND(E1097&gt;=4,F1097&gt;=4,G1097&gt;=4),"Champions",AND(E1097&gt;=3,F1097&gt;=3,G1097&gt;=3),"Loyal Customers",AND(E1097&lt;=2,F1097&gt;=3),"At Risk",AND(E1097&lt;=2,F1097&lt;=2,G1097&lt;=2),"Lost",AND(E1097&gt;=4,F1097&lt;=2),"New/Promising",TRUE,"Needs Attention")</f>
        <v>Loyal Customers</v>
      </c>
      <c r="I1097" s="3" t="str">
        <f t="shared" si="21"/>
        <v>Churned</v>
      </c>
      <c r="J1097" s="3" t="str">
        <f>_xlfn.XLOOKUP(A1097,'Country_Lookup'!$D:$D,'Country_Lookup'!$E:$E)</f>
        <v>United Kingdom</v>
      </c>
    </row>
    <row r="1098" spans="1:10" x14ac:dyDescent="0.3">
      <c r="A1098">
        <v>13454</v>
      </c>
      <c r="B1098">
        <v>641</v>
      </c>
      <c r="C1098">
        <v>1</v>
      </c>
      <c r="D1098">
        <v>219.86999999999992</v>
      </c>
      <c r="E1098" cm="1">
        <f t="array" ref="E1098">_xlfn.IFS(B1098&lt;=PERCENTILE($B$3:$B$5882,0.2),5,B1098&lt;=PERCENTILE($B$3:$B$5882,0.4),4,B1098&lt;=PERCENTILE($B$3:$B$5882,0.6),3,B1098&lt;=PERCENTILE($B$3:$B$5882,0.8),2,TRUE,1)</f>
        <v>1</v>
      </c>
      <c r="F1098" cm="1">
        <f t="array" ref="F1098">_xlfn.IFS(C1098&lt;=PERCENTILE($C$3:$C$5882,0.2),1,C1098&lt;=PERCENTILE($C$3:$C$5882,0.4),2,C1098&lt;=PERCENTILE($C$3:$C$5882,0.6),3,C1098&lt;=PERCENTILE($C$3:$C$5882,0.8),4,TRUE,5)</f>
        <v>1</v>
      </c>
      <c r="G1098" cm="1">
        <f t="array" ref="G1098">_xlfn.IFS(D1098&lt;=PERCENTILE($D$3:$D$5882,0.2),1,D1098&lt;=PERCENTILE($D$3:$D$5882,0.4),2,D1098&lt;=PERCENTILE($D$3:$D$5882,0.6),3,D1098&lt;=PERCENTILE($D$3:$D$5882,0.8),4,TRUE,5)</f>
        <v>1</v>
      </c>
      <c r="H1098" s="3" t="str" cm="1">
        <f t="array" ref="H1098">_xlfn.IFS(AND(E1098&gt;=4,F1098&gt;=4,G1098&gt;=4),"Champions",AND(E1098&gt;=3,F1098&gt;=3,G1098&gt;=3),"Loyal Customers",AND(E1098&lt;=2,F1098&gt;=3),"At Risk",AND(E1098&lt;=2,F1098&lt;=2,G1098&lt;=2),"Lost",AND(E1098&gt;=4,F1098&lt;=2),"New/Promising",TRUE,"Needs Attention")</f>
        <v>Lost</v>
      </c>
      <c r="I1098" s="3" t="str">
        <f t="shared" si="21"/>
        <v>Churned</v>
      </c>
      <c r="J1098" s="3" t="str">
        <f>_xlfn.XLOOKUP(A1098,'Country_Lookup'!$D:$D,'Country_Lookup'!$E:$E)</f>
        <v>United Kingdom</v>
      </c>
    </row>
    <row r="1099" spans="1:10" x14ac:dyDescent="0.3">
      <c r="A1099">
        <v>13455</v>
      </c>
      <c r="B1099">
        <v>24</v>
      </c>
      <c r="C1099">
        <v>6</v>
      </c>
      <c r="D1099">
        <v>2905.9299999999944</v>
      </c>
      <c r="E1099" cm="1">
        <f t="array" ref="E1099">_xlfn.IFS(B1099&lt;=PERCENTILE($B$3:$B$5882,0.2),5,B1099&lt;=PERCENTILE($B$3:$B$5882,0.4),4,B1099&lt;=PERCENTILE($B$3:$B$5882,0.6),3,B1099&lt;=PERCENTILE($B$3:$B$5882,0.8),2,TRUE,1)</f>
        <v>4</v>
      </c>
      <c r="F1099" cm="1">
        <f t="array" ref="F1099">_xlfn.IFS(C1099&lt;=PERCENTILE($C$3:$C$5882,0.2),1,C1099&lt;=PERCENTILE($C$3:$C$5882,0.4),2,C1099&lt;=PERCENTILE($C$3:$C$5882,0.6),3,C1099&lt;=PERCENTILE($C$3:$C$5882,0.8),4,TRUE,5)</f>
        <v>4</v>
      </c>
      <c r="G1099" cm="1">
        <f t="array" ref="G1099">_xlfn.IFS(D1099&lt;=PERCENTILE($D$3:$D$5882,0.2),1,D1099&lt;=PERCENTILE($D$3:$D$5882,0.4),2,D1099&lt;=PERCENTILE($D$3:$D$5882,0.6),3,D1099&lt;=PERCENTILE($D$3:$D$5882,0.8),4,TRUE,5)</f>
        <v>4</v>
      </c>
      <c r="H1099" s="3" t="str" cm="1">
        <f t="array" ref="H1099">_xlfn.IFS(AND(E1099&gt;=4,F1099&gt;=4,G1099&gt;=4),"Champions",AND(E1099&gt;=3,F1099&gt;=3,G1099&gt;=3),"Loyal Customers",AND(E1099&lt;=2,F1099&gt;=3),"At Risk",AND(E1099&lt;=2,F1099&lt;=2,G1099&lt;=2),"Lost",AND(E1099&gt;=4,F1099&lt;=2),"New/Promising",TRUE,"Needs Attention")</f>
        <v>Champions</v>
      </c>
      <c r="I1099" s="3" t="str">
        <f t="shared" si="21"/>
        <v>Active</v>
      </c>
      <c r="J1099" s="3" t="str">
        <f>_xlfn.XLOOKUP(A1099,'Country_Lookup'!$D:$D,'Country_Lookup'!$E:$E)</f>
        <v>United Kingdom</v>
      </c>
    </row>
    <row r="1100" spans="1:10" x14ac:dyDescent="0.3">
      <c r="A1100">
        <v>13456</v>
      </c>
      <c r="B1100">
        <v>17</v>
      </c>
      <c r="C1100">
        <v>6</v>
      </c>
      <c r="D1100">
        <v>1766.7200000000009</v>
      </c>
      <c r="E1100" cm="1">
        <f t="array" ref="E1100">_xlfn.IFS(B1100&lt;=PERCENTILE($B$3:$B$5882,0.2),5,B1100&lt;=PERCENTILE($B$3:$B$5882,0.4),4,B1100&lt;=PERCENTILE($B$3:$B$5882,0.6),3,B1100&lt;=PERCENTILE($B$3:$B$5882,0.8),2,TRUE,1)</f>
        <v>5</v>
      </c>
      <c r="F1100" cm="1">
        <f t="array" ref="F1100">_xlfn.IFS(C1100&lt;=PERCENTILE($C$3:$C$5882,0.2),1,C1100&lt;=PERCENTILE($C$3:$C$5882,0.4),2,C1100&lt;=PERCENTILE($C$3:$C$5882,0.6),3,C1100&lt;=PERCENTILE($C$3:$C$5882,0.8),4,TRUE,5)</f>
        <v>4</v>
      </c>
      <c r="G1100" cm="1">
        <f t="array" ref="G1100">_xlfn.IFS(D1100&lt;=PERCENTILE($D$3:$D$5882,0.2),1,D1100&lt;=PERCENTILE($D$3:$D$5882,0.4),2,D1100&lt;=PERCENTILE($D$3:$D$5882,0.6),3,D1100&lt;=PERCENTILE($D$3:$D$5882,0.8),4,TRUE,5)</f>
        <v>4</v>
      </c>
      <c r="H1100" s="3" t="str" cm="1">
        <f t="array" ref="H1100">_xlfn.IFS(AND(E1100&gt;=4,F1100&gt;=4,G1100&gt;=4),"Champions",AND(E1100&gt;=3,F1100&gt;=3,G1100&gt;=3),"Loyal Customers",AND(E1100&lt;=2,F1100&gt;=3),"At Risk",AND(E1100&lt;=2,F1100&lt;=2,G1100&lt;=2),"Lost",AND(E1100&gt;=4,F1100&lt;=2),"New/Promising",TRUE,"Needs Attention")</f>
        <v>Champions</v>
      </c>
      <c r="I1100" s="3" t="str">
        <f t="shared" si="21"/>
        <v>Active</v>
      </c>
      <c r="J1100" s="3" t="str">
        <f>_xlfn.XLOOKUP(A1100,'Country_Lookup'!$D:$D,'Country_Lookup'!$E:$E)</f>
        <v>United Kingdom</v>
      </c>
    </row>
    <row r="1101" spans="1:10" x14ac:dyDescent="0.3">
      <c r="A1101">
        <v>13457</v>
      </c>
      <c r="B1101">
        <v>688</v>
      </c>
      <c r="C1101">
        <v>2</v>
      </c>
      <c r="D1101">
        <v>148.22</v>
      </c>
      <c r="E1101" cm="1">
        <f t="array" ref="E1101">_xlfn.IFS(B1101&lt;=PERCENTILE($B$3:$B$5882,0.2),5,B1101&lt;=PERCENTILE($B$3:$B$5882,0.4),4,B1101&lt;=PERCENTILE($B$3:$B$5882,0.6),3,B1101&lt;=PERCENTILE($B$3:$B$5882,0.8),2,TRUE,1)</f>
        <v>1</v>
      </c>
      <c r="F1101" cm="1">
        <f t="array" ref="F1101">_xlfn.IFS(C1101&lt;=PERCENTILE($C$3:$C$5882,0.2),1,C1101&lt;=PERCENTILE($C$3:$C$5882,0.4),2,C1101&lt;=PERCENTILE($C$3:$C$5882,0.6),3,C1101&lt;=PERCENTILE($C$3:$C$5882,0.8),4,TRUE,5)</f>
        <v>2</v>
      </c>
      <c r="G1101" cm="1">
        <f t="array" ref="G1101">_xlfn.IFS(D1101&lt;=PERCENTILE($D$3:$D$5882,0.2),1,D1101&lt;=PERCENTILE($D$3:$D$5882,0.4),2,D1101&lt;=PERCENTILE($D$3:$D$5882,0.6),3,D1101&lt;=PERCENTILE($D$3:$D$5882,0.8),4,TRUE,5)</f>
        <v>1</v>
      </c>
      <c r="H1101" s="3" t="str" cm="1">
        <f t="array" ref="H1101">_xlfn.IFS(AND(E1101&gt;=4,F1101&gt;=4,G1101&gt;=4),"Champions",AND(E1101&gt;=3,F1101&gt;=3,G1101&gt;=3),"Loyal Customers",AND(E1101&lt;=2,F1101&gt;=3),"At Risk",AND(E1101&lt;=2,F1101&lt;=2,G1101&lt;=2),"Lost",AND(E1101&gt;=4,F1101&lt;=2),"New/Promising",TRUE,"Needs Attention")</f>
        <v>Lost</v>
      </c>
      <c r="I1101" s="3" t="str">
        <f t="shared" si="21"/>
        <v>Churned</v>
      </c>
      <c r="J1101" s="3" t="str">
        <f>_xlfn.XLOOKUP(A1101,'Country_Lookup'!$D:$D,'Country_Lookup'!$E:$E)</f>
        <v>United Kingdom</v>
      </c>
    </row>
    <row r="1102" spans="1:10" x14ac:dyDescent="0.3">
      <c r="A1102">
        <v>13458</v>
      </c>
      <c r="B1102">
        <v>7</v>
      </c>
      <c r="C1102">
        <v>16</v>
      </c>
      <c r="D1102">
        <v>11959.270000000148</v>
      </c>
      <c r="E1102" cm="1">
        <f t="array" ref="E1102">_xlfn.IFS(B1102&lt;=PERCENTILE($B$3:$B$5882,0.2),5,B1102&lt;=PERCENTILE($B$3:$B$5882,0.4),4,B1102&lt;=PERCENTILE($B$3:$B$5882,0.6),3,B1102&lt;=PERCENTILE($B$3:$B$5882,0.8),2,TRUE,1)</f>
        <v>5</v>
      </c>
      <c r="F1102" cm="1">
        <f t="array" ref="F1102">_xlfn.IFS(C1102&lt;=PERCENTILE($C$3:$C$5882,0.2),1,C1102&lt;=PERCENTILE($C$3:$C$5882,0.4),2,C1102&lt;=PERCENTILE($C$3:$C$5882,0.6),3,C1102&lt;=PERCENTILE($C$3:$C$5882,0.8),4,TRUE,5)</f>
        <v>5</v>
      </c>
      <c r="G1102" cm="1">
        <f t="array" ref="G1102">_xlfn.IFS(D1102&lt;=PERCENTILE($D$3:$D$5882,0.2),1,D1102&lt;=PERCENTILE($D$3:$D$5882,0.4),2,D1102&lt;=PERCENTILE($D$3:$D$5882,0.6),3,D1102&lt;=PERCENTILE($D$3:$D$5882,0.8),4,TRUE,5)</f>
        <v>5</v>
      </c>
      <c r="H1102" s="3" t="str" cm="1">
        <f t="array" ref="H1102">_xlfn.IFS(AND(E1102&gt;=4,F1102&gt;=4,G1102&gt;=4),"Champions",AND(E1102&gt;=3,F1102&gt;=3,G1102&gt;=3),"Loyal Customers",AND(E1102&lt;=2,F1102&gt;=3),"At Risk",AND(E1102&lt;=2,F1102&lt;=2,G1102&lt;=2),"Lost",AND(E1102&gt;=4,F1102&lt;=2),"New/Promising",TRUE,"Needs Attention")</f>
        <v>Champions</v>
      </c>
      <c r="I1102" s="3" t="str">
        <f t="shared" si="21"/>
        <v>Active</v>
      </c>
      <c r="J1102" s="3" t="str">
        <f>_xlfn.XLOOKUP(A1102,'Country_Lookup'!$D:$D,'Country_Lookup'!$E:$E)</f>
        <v>United Kingdom</v>
      </c>
    </row>
    <row r="1103" spans="1:10" x14ac:dyDescent="0.3">
      <c r="A1103">
        <v>13459</v>
      </c>
      <c r="B1103">
        <v>624</v>
      </c>
      <c r="C1103">
        <v>2</v>
      </c>
      <c r="D1103">
        <v>1160.4100000000021</v>
      </c>
      <c r="E1103" cm="1">
        <f t="array" ref="E1103">_xlfn.IFS(B1103&lt;=PERCENTILE($B$3:$B$5882,0.2),5,B1103&lt;=PERCENTILE($B$3:$B$5882,0.4),4,B1103&lt;=PERCENTILE($B$3:$B$5882,0.6),3,B1103&lt;=PERCENTILE($B$3:$B$5882,0.8),2,TRUE,1)</f>
        <v>1</v>
      </c>
      <c r="F1103" cm="1">
        <f t="array" ref="F1103">_xlfn.IFS(C1103&lt;=PERCENTILE($C$3:$C$5882,0.2),1,C1103&lt;=PERCENTILE($C$3:$C$5882,0.4),2,C1103&lt;=PERCENTILE($C$3:$C$5882,0.6),3,C1103&lt;=PERCENTILE($C$3:$C$5882,0.8),4,TRUE,5)</f>
        <v>2</v>
      </c>
      <c r="G1103" cm="1">
        <f t="array" ref="G1103">_xlfn.IFS(D1103&lt;=PERCENTILE($D$3:$D$5882,0.2),1,D1103&lt;=PERCENTILE($D$3:$D$5882,0.4),2,D1103&lt;=PERCENTILE($D$3:$D$5882,0.6),3,D1103&lt;=PERCENTILE($D$3:$D$5882,0.8),4,TRUE,5)</f>
        <v>3</v>
      </c>
      <c r="H1103" s="3" t="str" cm="1">
        <f t="array" ref="H1103">_xlfn.IFS(AND(E1103&gt;=4,F1103&gt;=4,G1103&gt;=4),"Champions",AND(E1103&gt;=3,F1103&gt;=3,G1103&gt;=3),"Loyal Customers",AND(E1103&lt;=2,F1103&gt;=3),"At Risk",AND(E1103&lt;=2,F1103&lt;=2,G1103&lt;=2),"Lost",AND(E1103&gt;=4,F1103&lt;=2),"New/Promising",TRUE,"Needs Attention")</f>
        <v>Needs Attention</v>
      </c>
      <c r="I1103" s="3" t="str">
        <f t="shared" si="21"/>
        <v>Churned</v>
      </c>
      <c r="J1103" s="3" t="str">
        <f>_xlfn.XLOOKUP(A1103,'Country_Lookup'!$D:$D,'Country_Lookup'!$E:$E)</f>
        <v>United Kingdom</v>
      </c>
    </row>
    <row r="1104" spans="1:10" x14ac:dyDescent="0.3">
      <c r="A1104">
        <v>13460</v>
      </c>
      <c r="B1104">
        <v>29</v>
      </c>
      <c r="C1104">
        <v>2</v>
      </c>
      <c r="D1104">
        <v>183.44000000000003</v>
      </c>
      <c r="E1104" cm="1">
        <f t="array" ref="E1104">_xlfn.IFS(B1104&lt;=PERCENTILE($B$3:$B$5882,0.2),5,B1104&lt;=PERCENTILE($B$3:$B$5882,0.4),4,B1104&lt;=PERCENTILE($B$3:$B$5882,0.6),3,B1104&lt;=PERCENTILE($B$3:$B$5882,0.8),2,TRUE,1)</f>
        <v>4</v>
      </c>
      <c r="F1104" cm="1">
        <f t="array" ref="F1104">_xlfn.IFS(C1104&lt;=PERCENTILE($C$3:$C$5882,0.2),1,C1104&lt;=PERCENTILE($C$3:$C$5882,0.4),2,C1104&lt;=PERCENTILE($C$3:$C$5882,0.6),3,C1104&lt;=PERCENTILE($C$3:$C$5882,0.8),4,TRUE,5)</f>
        <v>2</v>
      </c>
      <c r="G1104" cm="1">
        <f t="array" ref="G1104">_xlfn.IFS(D1104&lt;=PERCENTILE($D$3:$D$5882,0.2),1,D1104&lt;=PERCENTILE($D$3:$D$5882,0.4),2,D1104&lt;=PERCENTILE($D$3:$D$5882,0.6),3,D1104&lt;=PERCENTILE($D$3:$D$5882,0.8),4,TRUE,5)</f>
        <v>1</v>
      </c>
      <c r="H1104" s="3" t="str" cm="1">
        <f t="array" ref="H1104">_xlfn.IFS(AND(E1104&gt;=4,F1104&gt;=4,G1104&gt;=4),"Champions",AND(E1104&gt;=3,F1104&gt;=3,G1104&gt;=3),"Loyal Customers",AND(E1104&lt;=2,F1104&gt;=3),"At Risk",AND(E1104&lt;=2,F1104&lt;=2,G1104&lt;=2),"Lost",AND(E1104&gt;=4,F1104&lt;=2),"New/Promising",TRUE,"Needs Attention")</f>
        <v>New/Promising</v>
      </c>
      <c r="I1104" s="3" t="str">
        <f t="shared" si="21"/>
        <v>Active</v>
      </c>
      <c r="J1104" s="3" t="str">
        <f>_xlfn.XLOOKUP(A1104,'Country_Lookup'!$D:$D,'Country_Lookup'!$E:$E)</f>
        <v>United Kingdom</v>
      </c>
    </row>
    <row r="1105" spans="1:10" x14ac:dyDescent="0.3">
      <c r="A1105">
        <v>13461</v>
      </c>
      <c r="B1105">
        <v>38</v>
      </c>
      <c r="C1105">
        <v>6</v>
      </c>
      <c r="D1105">
        <v>4160.0000000000009</v>
      </c>
      <c r="E1105" cm="1">
        <f t="array" ref="E1105">_xlfn.IFS(B1105&lt;=PERCENTILE($B$3:$B$5882,0.2),5,B1105&lt;=PERCENTILE($B$3:$B$5882,0.4),4,B1105&lt;=PERCENTILE($B$3:$B$5882,0.6),3,B1105&lt;=PERCENTILE($B$3:$B$5882,0.8),2,TRUE,1)</f>
        <v>4</v>
      </c>
      <c r="F1105" cm="1">
        <f t="array" ref="F1105">_xlfn.IFS(C1105&lt;=PERCENTILE($C$3:$C$5882,0.2),1,C1105&lt;=PERCENTILE($C$3:$C$5882,0.4),2,C1105&lt;=PERCENTILE($C$3:$C$5882,0.6),3,C1105&lt;=PERCENTILE($C$3:$C$5882,0.8),4,TRUE,5)</f>
        <v>4</v>
      </c>
      <c r="G1105" cm="1">
        <f t="array" ref="G1105">_xlfn.IFS(D1105&lt;=PERCENTILE($D$3:$D$5882,0.2),1,D1105&lt;=PERCENTILE($D$3:$D$5882,0.4),2,D1105&lt;=PERCENTILE($D$3:$D$5882,0.6),3,D1105&lt;=PERCENTILE($D$3:$D$5882,0.8),4,TRUE,5)</f>
        <v>5</v>
      </c>
      <c r="H1105" s="3" t="str" cm="1">
        <f t="array" ref="H1105">_xlfn.IFS(AND(E1105&gt;=4,F1105&gt;=4,G1105&gt;=4),"Champions",AND(E1105&gt;=3,F1105&gt;=3,G1105&gt;=3),"Loyal Customers",AND(E1105&lt;=2,F1105&gt;=3),"At Risk",AND(E1105&lt;=2,F1105&lt;=2,G1105&lt;=2),"Lost",AND(E1105&gt;=4,F1105&lt;=2),"New/Promising",TRUE,"Needs Attention")</f>
        <v>Champions</v>
      </c>
      <c r="I1105" s="3" t="str">
        <f t="shared" si="21"/>
        <v>Active</v>
      </c>
      <c r="J1105" s="3" t="str">
        <f>_xlfn.XLOOKUP(A1105,'Country_Lookup'!$D:$D,'Country_Lookup'!$E:$E)</f>
        <v>United Kingdom</v>
      </c>
    </row>
    <row r="1106" spans="1:10" x14ac:dyDescent="0.3">
      <c r="A1106">
        <v>13462</v>
      </c>
      <c r="B1106">
        <v>252</v>
      </c>
      <c r="C1106">
        <v>5</v>
      </c>
      <c r="D1106">
        <v>1153.8500000000006</v>
      </c>
      <c r="E1106" cm="1">
        <f t="array" ref="E1106">_xlfn.IFS(B1106&lt;=PERCENTILE($B$3:$B$5882,0.2),5,B1106&lt;=PERCENTILE($B$3:$B$5882,0.4),4,B1106&lt;=PERCENTILE($B$3:$B$5882,0.6),3,B1106&lt;=PERCENTILE($B$3:$B$5882,0.8),2,TRUE,1)</f>
        <v>2</v>
      </c>
      <c r="F1106" cm="1">
        <f t="array" ref="F1106">_xlfn.IFS(C1106&lt;=PERCENTILE($C$3:$C$5882,0.2),1,C1106&lt;=PERCENTILE($C$3:$C$5882,0.4),2,C1106&lt;=PERCENTILE($C$3:$C$5882,0.6),3,C1106&lt;=PERCENTILE($C$3:$C$5882,0.8),4,TRUE,5)</f>
        <v>4</v>
      </c>
      <c r="G1106" cm="1">
        <f t="array" ref="G1106">_xlfn.IFS(D1106&lt;=PERCENTILE($D$3:$D$5882,0.2),1,D1106&lt;=PERCENTILE($D$3:$D$5882,0.4),2,D1106&lt;=PERCENTILE($D$3:$D$5882,0.6),3,D1106&lt;=PERCENTILE($D$3:$D$5882,0.8),4,TRUE,5)</f>
        <v>3</v>
      </c>
      <c r="H1106" s="3" t="str" cm="1">
        <f t="array" ref="H1106">_xlfn.IFS(AND(E1106&gt;=4,F1106&gt;=4,G1106&gt;=4),"Champions",AND(E1106&gt;=3,F1106&gt;=3,G1106&gt;=3),"Loyal Customers",AND(E1106&lt;=2,F1106&gt;=3),"At Risk",AND(E1106&lt;=2,F1106&lt;=2,G1106&lt;=2),"Lost",AND(E1106&gt;=4,F1106&lt;=2),"New/Promising",TRUE,"Needs Attention")</f>
        <v>At Risk</v>
      </c>
      <c r="I1106" s="3" t="str">
        <f t="shared" si="21"/>
        <v>Churned</v>
      </c>
      <c r="J1106" s="3" t="str">
        <f>_xlfn.XLOOKUP(A1106,'Country_Lookup'!$D:$D,'Country_Lookup'!$E:$E)</f>
        <v>United Kingdom</v>
      </c>
    </row>
    <row r="1107" spans="1:10" x14ac:dyDescent="0.3">
      <c r="A1107">
        <v>13464</v>
      </c>
      <c r="B1107">
        <v>58</v>
      </c>
      <c r="C1107">
        <v>6</v>
      </c>
      <c r="D1107">
        <v>3097.6400000000017</v>
      </c>
      <c r="E1107" cm="1">
        <f t="array" ref="E1107">_xlfn.IFS(B1107&lt;=PERCENTILE($B$3:$B$5882,0.2),5,B1107&lt;=PERCENTILE($B$3:$B$5882,0.4),4,B1107&lt;=PERCENTILE($B$3:$B$5882,0.6),3,B1107&lt;=PERCENTILE($B$3:$B$5882,0.8),2,TRUE,1)</f>
        <v>4</v>
      </c>
      <c r="F1107" cm="1">
        <f t="array" ref="F1107">_xlfn.IFS(C1107&lt;=PERCENTILE($C$3:$C$5882,0.2),1,C1107&lt;=PERCENTILE($C$3:$C$5882,0.4),2,C1107&lt;=PERCENTILE($C$3:$C$5882,0.6),3,C1107&lt;=PERCENTILE($C$3:$C$5882,0.8),4,TRUE,5)</f>
        <v>4</v>
      </c>
      <c r="G1107" cm="1">
        <f t="array" ref="G1107">_xlfn.IFS(D1107&lt;=PERCENTILE($D$3:$D$5882,0.2),1,D1107&lt;=PERCENTILE($D$3:$D$5882,0.4),2,D1107&lt;=PERCENTILE($D$3:$D$5882,0.6),3,D1107&lt;=PERCENTILE($D$3:$D$5882,0.8),4,TRUE,5)</f>
        <v>5</v>
      </c>
      <c r="H1107" s="3" t="str" cm="1">
        <f t="array" ref="H1107">_xlfn.IFS(AND(E1107&gt;=4,F1107&gt;=4,G1107&gt;=4),"Champions",AND(E1107&gt;=3,F1107&gt;=3,G1107&gt;=3),"Loyal Customers",AND(E1107&lt;=2,F1107&gt;=3),"At Risk",AND(E1107&lt;=2,F1107&lt;=2,G1107&lt;=2),"Lost",AND(E1107&gt;=4,F1107&lt;=2),"New/Promising",TRUE,"Needs Attention")</f>
        <v>Champions</v>
      </c>
      <c r="I1107" s="3" t="str">
        <f t="shared" si="21"/>
        <v>Active</v>
      </c>
      <c r="J1107" s="3" t="str">
        <f>_xlfn.XLOOKUP(A1107,'Country_Lookup'!$D:$D,'Country_Lookup'!$E:$E)</f>
        <v>United Kingdom</v>
      </c>
    </row>
    <row r="1108" spans="1:10" x14ac:dyDescent="0.3">
      <c r="A1108">
        <v>13465</v>
      </c>
      <c r="B1108">
        <v>446</v>
      </c>
      <c r="C1108">
        <v>2</v>
      </c>
      <c r="D1108">
        <v>931.11999999999989</v>
      </c>
      <c r="E1108" cm="1">
        <f t="array" ref="E1108">_xlfn.IFS(B1108&lt;=PERCENTILE($B$3:$B$5882,0.2),5,B1108&lt;=PERCENTILE($B$3:$B$5882,0.4),4,B1108&lt;=PERCENTILE($B$3:$B$5882,0.6),3,B1108&lt;=PERCENTILE($B$3:$B$5882,0.8),2,TRUE,1)</f>
        <v>1</v>
      </c>
      <c r="F1108" cm="1">
        <f t="array" ref="F1108">_xlfn.IFS(C1108&lt;=PERCENTILE($C$3:$C$5882,0.2),1,C1108&lt;=PERCENTILE($C$3:$C$5882,0.4),2,C1108&lt;=PERCENTILE($C$3:$C$5882,0.6),3,C1108&lt;=PERCENTILE($C$3:$C$5882,0.8),4,TRUE,5)</f>
        <v>2</v>
      </c>
      <c r="G1108" cm="1">
        <f t="array" ref="G1108">_xlfn.IFS(D1108&lt;=PERCENTILE($D$3:$D$5882,0.2),1,D1108&lt;=PERCENTILE($D$3:$D$5882,0.4),2,D1108&lt;=PERCENTILE($D$3:$D$5882,0.6),3,D1108&lt;=PERCENTILE($D$3:$D$5882,0.8),4,TRUE,5)</f>
        <v>3</v>
      </c>
      <c r="H1108" s="3" t="str" cm="1">
        <f t="array" ref="H1108">_xlfn.IFS(AND(E1108&gt;=4,F1108&gt;=4,G1108&gt;=4),"Champions",AND(E1108&gt;=3,F1108&gt;=3,G1108&gt;=3),"Loyal Customers",AND(E1108&lt;=2,F1108&gt;=3),"At Risk",AND(E1108&lt;=2,F1108&lt;=2,G1108&lt;=2),"Lost",AND(E1108&gt;=4,F1108&lt;=2),"New/Promising",TRUE,"Needs Attention")</f>
        <v>Needs Attention</v>
      </c>
      <c r="I1108" s="3" t="str">
        <f t="shared" si="21"/>
        <v>Churned</v>
      </c>
      <c r="J1108" s="3" t="str">
        <f>_xlfn.XLOOKUP(A1108,'Country_Lookup'!$D:$D,'Country_Lookup'!$E:$E)</f>
        <v>United Kingdom</v>
      </c>
    </row>
    <row r="1109" spans="1:10" x14ac:dyDescent="0.3">
      <c r="A1109">
        <v>13466</v>
      </c>
      <c r="B1109">
        <v>184</v>
      </c>
      <c r="C1109">
        <v>5</v>
      </c>
      <c r="D1109">
        <v>1013.3499999999991</v>
      </c>
      <c r="E1109" cm="1">
        <f t="array" ref="E1109">_xlfn.IFS(B1109&lt;=PERCENTILE($B$3:$B$5882,0.2),5,B1109&lt;=PERCENTILE($B$3:$B$5882,0.4),4,B1109&lt;=PERCENTILE($B$3:$B$5882,0.6),3,B1109&lt;=PERCENTILE($B$3:$B$5882,0.8),2,TRUE,1)</f>
        <v>3</v>
      </c>
      <c r="F1109" cm="1">
        <f t="array" ref="F1109">_xlfn.IFS(C1109&lt;=PERCENTILE($C$3:$C$5882,0.2),1,C1109&lt;=PERCENTILE($C$3:$C$5882,0.4),2,C1109&lt;=PERCENTILE($C$3:$C$5882,0.6),3,C1109&lt;=PERCENTILE($C$3:$C$5882,0.8),4,TRUE,5)</f>
        <v>4</v>
      </c>
      <c r="G1109" cm="1">
        <f t="array" ref="G1109">_xlfn.IFS(D1109&lt;=PERCENTILE($D$3:$D$5882,0.2),1,D1109&lt;=PERCENTILE($D$3:$D$5882,0.4),2,D1109&lt;=PERCENTILE($D$3:$D$5882,0.6),3,D1109&lt;=PERCENTILE($D$3:$D$5882,0.8),4,TRUE,5)</f>
        <v>3</v>
      </c>
      <c r="H1109" s="3" t="str" cm="1">
        <f t="array" ref="H1109">_xlfn.IFS(AND(E1109&gt;=4,F1109&gt;=4,G1109&gt;=4),"Champions",AND(E1109&gt;=3,F1109&gt;=3,G1109&gt;=3),"Loyal Customers",AND(E1109&lt;=2,F1109&gt;=3),"At Risk",AND(E1109&lt;=2,F1109&lt;=2,G1109&lt;=2),"Lost",AND(E1109&gt;=4,F1109&lt;=2),"New/Promising",TRUE,"Needs Attention")</f>
        <v>Loyal Customers</v>
      </c>
      <c r="I1109" s="3" t="str">
        <f t="shared" si="21"/>
        <v>Churned</v>
      </c>
      <c r="J1109" s="3" t="str">
        <f>_xlfn.XLOOKUP(A1109,'Country_Lookup'!$D:$D,'Country_Lookup'!$E:$E)</f>
        <v>United Kingdom</v>
      </c>
    </row>
    <row r="1110" spans="1:10" x14ac:dyDescent="0.3">
      <c r="A1110">
        <v>13467</v>
      </c>
      <c r="B1110">
        <v>10</v>
      </c>
      <c r="C1110">
        <v>2</v>
      </c>
      <c r="D1110">
        <v>1083.7100000000021</v>
      </c>
      <c r="E1110" cm="1">
        <f t="array" ref="E1110">_xlfn.IFS(B1110&lt;=PERCENTILE($B$3:$B$5882,0.2),5,B1110&lt;=PERCENTILE($B$3:$B$5882,0.4),4,B1110&lt;=PERCENTILE($B$3:$B$5882,0.6),3,B1110&lt;=PERCENTILE($B$3:$B$5882,0.8),2,TRUE,1)</f>
        <v>5</v>
      </c>
      <c r="F1110" cm="1">
        <f t="array" ref="F1110">_xlfn.IFS(C1110&lt;=PERCENTILE($C$3:$C$5882,0.2),1,C1110&lt;=PERCENTILE($C$3:$C$5882,0.4),2,C1110&lt;=PERCENTILE($C$3:$C$5882,0.6),3,C1110&lt;=PERCENTILE($C$3:$C$5882,0.8),4,TRUE,5)</f>
        <v>2</v>
      </c>
      <c r="G1110" cm="1">
        <f t="array" ref="G1110">_xlfn.IFS(D1110&lt;=PERCENTILE($D$3:$D$5882,0.2),1,D1110&lt;=PERCENTILE($D$3:$D$5882,0.4),2,D1110&lt;=PERCENTILE($D$3:$D$5882,0.6),3,D1110&lt;=PERCENTILE($D$3:$D$5882,0.8),4,TRUE,5)</f>
        <v>3</v>
      </c>
      <c r="H1110" s="3" t="str" cm="1">
        <f t="array" ref="H1110">_xlfn.IFS(AND(E1110&gt;=4,F1110&gt;=4,G1110&gt;=4),"Champions",AND(E1110&gt;=3,F1110&gt;=3,G1110&gt;=3),"Loyal Customers",AND(E1110&lt;=2,F1110&gt;=3),"At Risk",AND(E1110&lt;=2,F1110&lt;=2,G1110&lt;=2),"Lost",AND(E1110&gt;=4,F1110&lt;=2),"New/Promising",TRUE,"Needs Attention")</f>
        <v>New/Promising</v>
      </c>
      <c r="I1110" s="3" t="str">
        <f t="shared" si="21"/>
        <v>Active</v>
      </c>
      <c r="J1110" s="3" t="str">
        <f>_xlfn.XLOOKUP(A1110,'Country_Lookup'!$D:$D,'Country_Lookup'!$E:$E)</f>
        <v>United Kingdom</v>
      </c>
    </row>
    <row r="1111" spans="1:10" x14ac:dyDescent="0.3">
      <c r="A1111">
        <v>13468</v>
      </c>
      <c r="B1111">
        <v>1</v>
      </c>
      <c r="C1111">
        <v>72</v>
      </c>
      <c r="D1111">
        <v>13390.509999999826</v>
      </c>
      <c r="E1111" cm="1">
        <f t="array" ref="E1111">_xlfn.IFS(B1111&lt;=PERCENTILE($B$3:$B$5882,0.2),5,B1111&lt;=PERCENTILE($B$3:$B$5882,0.4),4,B1111&lt;=PERCENTILE($B$3:$B$5882,0.6),3,B1111&lt;=PERCENTILE($B$3:$B$5882,0.8),2,TRUE,1)</f>
        <v>5</v>
      </c>
      <c r="F1111" cm="1">
        <f t="array" ref="F1111">_xlfn.IFS(C1111&lt;=PERCENTILE($C$3:$C$5882,0.2),1,C1111&lt;=PERCENTILE($C$3:$C$5882,0.4),2,C1111&lt;=PERCENTILE($C$3:$C$5882,0.6),3,C1111&lt;=PERCENTILE($C$3:$C$5882,0.8),4,TRUE,5)</f>
        <v>5</v>
      </c>
      <c r="G1111" cm="1">
        <f t="array" ref="G1111">_xlfn.IFS(D1111&lt;=PERCENTILE($D$3:$D$5882,0.2),1,D1111&lt;=PERCENTILE($D$3:$D$5882,0.4),2,D1111&lt;=PERCENTILE($D$3:$D$5882,0.6),3,D1111&lt;=PERCENTILE($D$3:$D$5882,0.8),4,TRUE,5)</f>
        <v>5</v>
      </c>
      <c r="H1111" s="3" t="str" cm="1">
        <f t="array" ref="H1111">_xlfn.IFS(AND(E1111&gt;=4,F1111&gt;=4,G1111&gt;=4),"Champions",AND(E1111&gt;=3,F1111&gt;=3,G1111&gt;=3),"Loyal Customers",AND(E1111&lt;=2,F1111&gt;=3),"At Risk",AND(E1111&lt;=2,F1111&lt;=2,G1111&lt;=2),"Lost",AND(E1111&gt;=4,F1111&lt;=2),"New/Promising",TRUE,"Needs Attention")</f>
        <v>Champions</v>
      </c>
      <c r="I1111" s="3" t="str">
        <f t="shared" si="21"/>
        <v>Active</v>
      </c>
      <c r="J1111" s="3" t="str">
        <f>_xlfn.XLOOKUP(A1111,'Country_Lookup'!$D:$D,'Country_Lookup'!$E:$E)</f>
        <v>United Kingdom</v>
      </c>
    </row>
    <row r="1112" spans="1:10" x14ac:dyDescent="0.3">
      <c r="A1112">
        <v>13469</v>
      </c>
      <c r="B1112">
        <v>653</v>
      </c>
      <c r="C1112">
        <v>1</v>
      </c>
      <c r="D1112">
        <v>82.399999999999991</v>
      </c>
      <c r="E1112" cm="1">
        <f t="array" ref="E1112">_xlfn.IFS(B1112&lt;=PERCENTILE($B$3:$B$5882,0.2),5,B1112&lt;=PERCENTILE($B$3:$B$5882,0.4),4,B1112&lt;=PERCENTILE($B$3:$B$5882,0.6),3,B1112&lt;=PERCENTILE($B$3:$B$5882,0.8),2,TRUE,1)</f>
        <v>1</v>
      </c>
      <c r="F1112" cm="1">
        <f t="array" ref="F1112">_xlfn.IFS(C1112&lt;=PERCENTILE($C$3:$C$5882,0.2),1,C1112&lt;=PERCENTILE($C$3:$C$5882,0.4),2,C1112&lt;=PERCENTILE($C$3:$C$5882,0.6),3,C1112&lt;=PERCENTILE($C$3:$C$5882,0.8),4,TRUE,5)</f>
        <v>1</v>
      </c>
      <c r="G1112" cm="1">
        <f t="array" ref="G1112">_xlfn.IFS(D1112&lt;=PERCENTILE($D$3:$D$5882,0.2),1,D1112&lt;=PERCENTILE($D$3:$D$5882,0.4),2,D1112&lt;=PERCENTILE($D$3:$D$5882,0.6),3,D1112&lt;=PERCENTILE($D$3:$D$5882,0.8),4,TRUE,5)</f>
        <v>1</v>
      </c>
      <c r="H1112" s="3" t="str" cm="1">
        <f t="array" ref="H1112">_xlfn.IFS(AND(E1112&gt;=4,F1112&gt;=4,G1112&gt;=4),"Champions",AND(E1112&gt;=3,F1112&gt;=3,G1112&gt;=3),"Loyal Customers",AND(E1112&lt;=2,F1112&gt;=3),"At Risk",AND(E1112&lt;=2,F1112&lt;=2,G1112&lt;=2),"Lost",AND(E1112&gt;=4,F1112&lt;=2),"New/Promising",TRUE,"Needs Attention")</f>
        <v>Lost</v>
      </c>
      <c r="I1112" s="3" t="str">
        <f t="shared" si="21"/>
        <v>Churned</v>
      </c>
      <c r="J1112" s="3" t="str">
        <f>_xlfn.XLOOKUP(A1112,'Country_Lookup'!$D:$D,'Country_Lookup'!$E:$E)</f>
        <v>United Kingdom</v>
      </c>
    </row>
    <row r="1113" spans="1:10" x14ac:dyDescent="0.3">
      <c r="A1113">
        <v>13470</v>
      </c>
      <c r="B1113">
        <v>99</v>
      </c>
      <c r="C1113">
        <v>2</v>
      </c>
      <c r="D1113">
        <v>165</v>
      </c>
      <c r="E1113" cm="1">
        <f t="array" ref="E1113">_xlfn.IFS(B1113&lt;=PERCENTILE($B$3:$B$5882,0.2),5,B1113&lt;=PERCENTILE($B$3:$B$5882,0.4),4,B1113&lt;=PERCENTILE($B$3:$B$5882,0.6),3,B1113&lt;=PERCENTILE($B$3:$B$5882,0.8),2,TRUE,1)</f>
        <v>3</v>
      </c>
      <c r="F1113" cm="1">
        <f t="array" ref="F1113">_xlfn.IFS(C1113&lt;=PERCENTILE($C$3:$C$5882,0.2),1,C1113&lt;=PERCENTILE($C$3:$C$5882,0.4),2,C1113&lt;=PERCENTILE($C$3:$C$5882,0.6),3,C1113&lt;=PERCENTILE($C$3:$C$5882,0.8),4,TRUE,5)</f>
        <v>2</v>
      </c>
      <c r="G1113" cm="1">
        <f t="array" ref="G1113">_xlfn.IFS(D1113&lt;=PERCENTILE($D$3:$D$5882,0.2),1,D1113&lt;=PERCENTILE($D$3:$D$5882,0.4),2,D1113&lt;=PERCENTILE($D$3:$D$5882,0.6),3,D1113&lt;=PERCENTILE($D$3:$D$5882,0.8),4,TRUE,5)</f>
        <v>1</v>
      </c>
      <c r="H1113" s="3" t="str" cm="1">
        <f t="array" ref="H1113">_xlfn.IFS(AND(E1113&gt;=4,F1113&gt;=4,G1113&gt;=4),"Champions",AND(E1113&gt;=3,F1113&gt;=3,G1113&gt;=3),"Loyal Customers",AND(E1113&lt;=2,F1113&gt;=3),"At Risk",AND(E1113&lt;=2,F1113&lt;=2,G1113&lt;=2),"Lost",AND(E1113&gt;=4,F1113&lt;=2),"New/Promising",TRUE,"Needs Attention")</f>
        <v>Needs Attention</v>
      </c>
      <c r="I1113" s="3" t="str">
        <f t="shared" si="21"/>
        <v>Churned</v>
      </c>
      <c r="J1113" s="3" t="str">
        <f>_xlfn.XLOOKUP(A1113,'Country_Lookup'!$D:$D,'Country_Lookup'!$E:$E)</f>
        <v>United Kingdom</v>
      </c>
    </row>
    <row r="1114" spans="1:10" x14ac:dyDescent="0.3">
      <c r="A1114">
        <v>13471</v>
      </c>
      <c r="B1114">
        <v>1</v>
      </c>
      <c r="C1114">
        <v>4</v>
      </c>
      <c r="D1114">
        <v>2531.5799999999958</v>
      </c>
      <c r="E1114" cm="1">
        <f t="array" ref="E1114">_xlfn.IFS(B1114&lt;=PERCENTILE($B$3:$B$5882,0.2),5,B1114&lt;=PERCENTILE($B$3:$B$5882,0.4),4,B1114&lt;=PERCENTILE($B$3:$B$5882,0.6),3,B1114&lt;=PERCENTILE($B$3:$B$5882,0.8),2,TRUE,1)</f>
        <v>5</v>
      </c>
      <c r="F1114" cm="1">
        <f t="array" ref="F1114">_xlfn.IFS(C1114&lt;=PERCENTILE($C$3:$C$5882,0.2),1,C1114&lt;=PERCENTILE($C$3:$C$5882,0.4),2,C1114&lt;=PERCENTILE($C$3:$C$5882,0.6),3,C1114&lt;=PERCENTILE($C$3:$C$5882,0.8),4,TRUE,5)</f>
        <v>3</v>
      </c>
      <c r="G1114" cm="1">
        <f t="array" ref="G1114">_xlfn.IFS(D1114&lt;=PERCENTILE($D$3:$D$5882,0.2),1,D1114&lt;=PERCENTILE($D$3:$D$5882,0.4),2,D1114&lt;=PERCENTILE($D$3:$D$5882,0.6),3,D1114&lt;=PERCENTILE($D$3:$D$5882,0.8),4,TRUE,5)</f>
        <v>4</v>
      </c>
      <c r="H1114" s="3" t="str" cm="1">
        <f t="array" ref="H1114">_xlfn.IFS(AND(E1114&gt;=4,F1114&gt;=4,G1114&gt;=4),"Champions",AND(E1114&gt;=3,F1114&gt;=3,G1114&gt;=3),"Loyal Customers",AND(E1114&lt;=2,F1114&gt;=3),"At Risk",AND(E1114&lt;=2,F1114&lt;=2,G1114&lt;=2),"Lost",AND(E1114&gt;=4,F1114&lt;=2),"New/Promising",TRUE,"Needs Attention")</f>
        <v>Loyal Customers</v>
      </c>
      <c r="I1114" s="3" t="str">
        <f t="shared" si="21"/>
        <v>Active</v>
      </c>
      <c r="J1114" s="3" t="str">
        <f>_xlfn.XLOOKUP(A1114,'Country_Lookup'!$D:$D,'Country_Lookup'!$E:$E)</f>
        <v>United Kingdom</v>
      </c>
    </row>
    <row r="1115" spans="1:10" x14ac:dyDescent="0.3">
      <c r="A1115">
        <v>13472</v>
      </c>
      <c r="B1115">
        <v>463</v>
      </c>
      <c r="C1115">
        <v>2</v>
      </c>
      <c r="D1115">
        <v>592.2399999999999</v>
      </c>
      <c r="E1115" cm="1">
        <f t="array" ref="E1115">_xlfn.IFS(B1115&lt;=PERCENTILE($B$3:$B$5882,0.2),5,B1115&lt;=PERCENTILE($B$3:$B$5882,0.4),4,B1115&lt;=PERCENTILE($B$3:$B$5882,0.6),3,B1115&lt;=PERCENTILE($B$3:$B$5882,0.8),2,TRUE,1)</f>
        <v>1</v>
      </c>
      <c r="F1115" cm="1">
        <f t="array" ref="F1115">_xlfn.IFS(C1115&lt;=PERCENTILE($C$3:$C$5882,0.2),1,C1115&lt;=PERCENTILE($C$3:$C$5882,0.4),2,C1115&lt;=PERCENTILE($C$3:$C$5882,0.6),3,C1115&lt;=PERCENTILE($C$3:$C$5882,0.8),4,TRUE,5)</f>
        <v>2</v>
      </c>
      <c r="G1115" cm="1">
        <f t="array" ref="G1115">_xlfn.IFS(D1115&lt;=PERCENTILE($D$3:$D$5882,0.2),1,D1115&lt;=PERCENTILE($D$3:$D$5882,0.4),2,D1115&lt;=PERCENTILE($D$3:$D$5882,0.6),3,D1115&lt;=PERCENTILE($D$3:$D$5882,0.8),4,TRUE,5)</f>
        <v>2</v>
      </c>
      <c r="H1115" s="3" t="str" cm="1">
        <f t="array" ref="H1115">_xlfn.IFS(AND(E1115&gt;=4,F1115&gt;=4,G1115&gt;=4),"Champions",AND(E1115&gt;=3,F1115&gt;=3,G1115&gt;=3),"Loyal Customers",AND(E1115&lt;=2,F1115&gt;=3),"At Risk",AND(E1115&lt;=2,F1115&lt;=2,G1115&lt;=2),"Lost",AND(E1115&gt;=4,F1115&lt;=2),"New/Promising",TRUE,"Needs Attention")</f>
        <v>Lost</v>
      </c>
      <c r="I1115" s="3" t="str">
        <f t="shared" si="21"/>
        <v>Churned</v>
      </c>
      <c r="J1115" s="3" t="str">
        <f>_xlfn.XLOOKUP(A1115,'Country_Lookup'!$D:$D,'Country_Lookup'!$E:$E)</f>
        <v>United Kingdom</v>
      </c>
    </row>
    <row r="1116" spans="1:10" x14ac:dyDescent="0.3">
      <c r="A1116">
        <v>13473</v>
      </c>
      <c r="B1116">
        <v>60</v>
      </c>
      <c r="C1116">
        <v>8</v>
      </c>
      <c r="D1116">
        <v>2657.7600000000011</v>
      </c>
      <c r="E1116" cm="1">
        <f t="array" ref="E1116">_xlfn.IFS(B1116&lt;=PERCENTILE($B$3:$B$5882,0.2),5,B1116&lt;=PERCENTILE($B$3:$B$5882,0.4),4,B1116&lt;=PERCENTILE($B$3:$B$5882,0.6),3,B1116&lt;=PERCENTILE($B$3:$B$5882,0.8),2,TRUE,1)</f>
        <v>3</v>
      </c>
      <c r="F1116" cm="1">
        <f t="array" ref="F1116">_xlfn.IFS(C1116&lt;=PERCENTILE($C$3:$C$5882,0.2),1,C1116&lt;=PERCENTILE($C$3:$C$5882,0.4),2,C1116&lt;=PERCENTILE($C$3:$C$5882,0.6),3,C1116&lt;=PERCENTILE($C$3:$C$5882,0.8),4,TRUE,5)</f>
        <v>4</v>
      </c>
      <c r="G1116" cm="1">
        <f t="array" ref="G1116">_xlfn.IFS(D1116&lt;=PERCENTILE($D$3:$D$5882,0.2),1,D1116&lt;=PERCENTILE($D$3:$D$5882,0.4),2,D1116&lt;=PERCENTILE($D$3:$D$5882,0.6),3,D1116&lt;=PERCENTILE($D$3:$D$5882,0.8),4,TRUE,5)</f>
        <v>4</v>
      </c>
      <c r="H1116" s="3" t="str" cm="1">
        <f t="array" ref="H1116">_xlfn.IFS(AND(E1116&gt;=4,F1116&gt;=4,G1116&gt;=4),"Champions",AND(E1116&gt;=3,F1116&gt;=3,G1116&gt;=3),"Loyal Customers",AND(E1116&lt;=2,F1116&gt;=3),"At Risk",AND(E1116&lt;=2,F1116&lt;=2,G1116&lt;=2),"Lost",AND(E1116&gt;=4,F1116&lt;=2),"New/Promising",TRUE,"Needs Attention")</f>
        <v>Loyal Customers</v>
      </c>
      <c r="I1116" s="3" t="str">
        <f t="shared" si="21"/>
        <v>Active</v>
      </c>
      <c r="J1116" s="3" t="str">
        <f>_xlfn.XLOOKUP(A1116,'Country_Lookup'!$D:$D,'Country_Lookup'!$E:$E)</f>
        <v>United Kingdom</v>
      </c>
    </row>
    <row r="1117" spans="1:10" x14ac:dyDescent="0.3">
      <c r="A1117">
        <v>13474</v>
      </c>
      <c r="B1117">
        <v>236</v>
      </c>
      <c r="C1117">
        <v>3</v>
      </c>
      <c r="D1117">
        <v>663.78999999999883</v>
      </c>
      <c r="E1117" cm="1">
        <f t="array" ref="E1117">_xlfn.IFS(B1117&lt;=PERCENTILE($B$3:$B$5882,0.2),5,B1117&lt;=PERCENTILE($B$3:$B$5882,0.4),4,B1117&lt;=PERCENTILE($B$3:$B$5882,0.6),3,B1117&lt;=PERCENTILE($B$3:$B$5882,0.8),2,TRUE,1)</f>
        <v>2</v>
      </c>
      <c r="F1117" cm="1">
        <f t="array" ref="F1117">_xlfn.IFS(C1117&lt;=PERCENTILE($C$3:$C$5882,0.2),1,C1117&lt;=PERCENTILE($C$3:$C$5882,0.4),2,C1117&lt;=PERCENTILE($C$3:$C$5882,0.6),3,C1117&lt;=PERCENTILE($C$3:$C$5882,0.8),4,TRUE,5)</f>
        <v>3</v>
      </c>
      <c r="G1117" cm="1">
        <f t="array" ref="G1117">_xlfn.IFS(D1117&lt;=PERCENTILE($D$3:$D$5882,0.2),1,D1117&lt;=PERCENTILE($D$3:$D$5882,0.4),2,D1117&lt;=PERCENTILE($D$3:$D$5882,0.6),3,D1117&lt;=PERCENTILE($D$3:$D$5882,0.8),4,TRUE,5)</f>
        <v>3</v>
      </c>
      <c r="H1117" s="3" t="str" cm="1">
        <f t="array" ref="H1117">_xlfn.IFS(AND(E1117&gt;=4,F1117&gt;=4,G1117&gt;=4),"Champions",AND(E1117&gt;=3,F1117&gt;=3,G1117&gt;=3),"Loyal Customers",AND(E1117&lt;=2,F1117&gt;=3),"At Risk",AND(E1117&lt;=2,F1117&lt;=2,G1117&lt;=2),"Lost",AND(E1117&gt;=4,F1117&lt;=2),"New/Promising",TRUE,"Needs Attention")</f>
        <v>At Risk</v>
      </c>
      <c r="I1117" s="3" t="str">
        <f t="shared" si="21"/>
        <v>Churned</v>
      </c>
      <c r="J1117" s="3" t="str">
        <f>_xlfn.XLOOKUP(A1117,'Country_Lookup'!$D:$D,'Country_Lookup'!$E:$E)</f>
        <v>United Kingdom</v>
      </c>
    </row>
    <row r="1118" spans="1:10" x14ac:dyDescent="0.3">
      <c r="A1118">
        <v>13475</v>
      </c>
      <c r="B1118">
        <v>191</v>
      </c>
      <c r="C1118">
        <v>4</v>
      </c>
      <c r="D1118">
        <v>1431.7799999999991</v>
      </c>
      <c r="E1118" cm="1">
        <f t="array" ref="E1118">_xlfn.IFS(B1118&lt;=PERCENTILE($B$3:$B$5882,0.2),5,B1118&lt;=PERCENTILE($B$3:$B$5882,0.4),4,B1118&lt;=PERCENTILE($B$3:$B$5882,0.6),3,B1118&lt;=PERCENTILE($B$3:$B$5882,0.8),2,TRUE,1)</f>
        <v>2</v>
      </c>
      <c r="F1118" cm="1">
        <f t="array" ref="F1118">_xlfn.IFS(C1118&lt;=PERCENTILE($C$3:$C$5882,0.2),1,C1118&lt;=PERCENTILE($C$3:$C$5882,0.4),2,C1118&lt;=PERCENTILE($C$3:$C$5882,0.6),3,C1118&lt;=PERCENTILE($C$3:$C$5882,0.8),4,TRUE,5)</f>
        <v>3</v>
      </c>
      <c r="G1118" cm="1">
        <f t="array" ref="G1118">_xlfn.IFS(D1118&lt;=PERCENTILE($D$3:$D$5882,0.2),1,D1118&lt;=PERCENTILE($D$3:$D$5882,0.4),2,D1118&lt;=PERCENTILE($D$3:$D$5882,0.6),3,D1118&lt;=PERCENTILE($D$3:$D$5882,0.8),4,TRUE,5)</f>
        <v>4</v>
      </c>
      <c r="H1118" s="3" t="str" cm="1">
        <f t="array" ref="H1118">_xlfn.IFS(AND(E1118&gt;=4,F1118&gt;=4,G1118&gt;=4),"Champions",AND(E1118&gt;=3,F1118&gt;=3,G1118&gt;=3),"Loyal Customers",AND(E1118&lt;=2,F1118&gt;=3),"At Risk",AND(E1118&lt;=2,F1118&lt;=2,G1118&lt;=2),"Lost",AND(E1118&gt;=4,F1118&lt;=2),"New/Promising",TRUE,"Needs Attention")</f>
        <v>At Risk</v>
      </c>
      <c r="I1118" s="3" t="str">
        <f t="shared" si="21"/>
        <v>Churned</v>
      </c>
      <c r="J1118" s="3" t="str">
        <f>_xlfn.XLOOKUP(A1118,'Country_Lookup'!$D:$D,'Country_Lookup'!$E:$E)</f>
        <v>United Kingdom</v>
      </c>
    </row>
    <row r="1119" spans="1:10" x14ac:dyDescent="0.3">
      <c r="A1119">
        <v>13476</v>
      </c>
      <c r="B1119">
        <v>178</v>
      </c>
      <c r="C1119">
        <v>5</v>
      </c>
      <c r="D1119">
        <v>2061.4700000000007</v>
      </c>
      <c r="E1119" cm="1">
        <f t="array" ref="E1119">_xlfn.IFS(B1119&lt;=PERCENTILE($B$3:$B$5882,0.2),5,B1119&lt;=PERCENTILE($B$3:$B$5882,0.4),4,B1119&lt;=PERCENTILE($B$3:$B$5882,0.6),3,B1119&lt;=PERCENTILE($B$3:$B$5882,0.8),2,TRUE,1)</f>
        <v>3</v>
      </c>
      <c r="F1119" cm="1">
        <f t="array" ref="F1119">_xlfn.IFS(C1119&lt;=PERCENTILE($C$3:$C$5882,0.2),1,C1119&lt;=PERCENTILE($C$3:$C$5882,0.4),2,C1119&lt;=PERCENTILE($C$3:$C$5882,0.6),3,C1119&lt;=PERCENTILE($C$3:$C$5882,0.8),4,TRUE,5)</f>
        <v>4</v>
      </c>
      <c r="G1119" cm="1">
        <f t="array" ref="G1119">_xlfn.IFS(D1119&lt;=PERCENTILE($D$3:$D$5882,0.2),1,D1119&lt;=PERCENTILE($D$3:$D$5882,0.4),2,D1119&lt;=PERCENTILE($D$3:$D$5882,0.6),3,D1119&lt;=PERCENTILE($D$3:$D$5882,0.8),4,TRUE,5)</f>
        <v>4</v>
      </c>
      <c r="H1119" s="3" t="str" cm="1">
        <f t="array" ref="H1119">_xlfn.IFS(AND(E1119&gt;=4,F1119&gt;=4,G1119&gt;=4),"Champions",AND(E1119&gt;=3,F1119&gt;=3,G1119&gt;=3),"Loyal Customers",AND(E1119&lt;=2,F1119&gt;=3),"At Risk",AND(E1119&lt;=2,F1119&lt;=2,G1119&lt;=2),"Lost",AND(E1119&gt;=4,F1119&lt;=2),"New/Promising",TRUE,"Needs Attention")</f>
        <v>Loyal Customers</v>
      </c>
      <c r="I1119" s="3" t="str">
        <f t="shared" si="21"/>
        <v>Churned</v>
      </c>
      <c r="J1119" s="3" t="str">
        <f>_xlfn.XLOOKUP(A1119,'Country_Lookup'!$D:$D,'Country_Lookup'!$E:$E)</f>
        <v>United Kingdom</v>
      </c>
    </row>
    <row r="1120" spans="1:10" x14ac:dyDescent="0.3">
      <c r="A1120">
        <v>13477</v>
      </c>
      <c r="B1120">
        <v>37</v>
      </c>
      <c r="C1120">
        <v>11</v>
      </c>
      <c r="D1120">
        <v>2834.1699999999882</v>
      </c>
      <c r="E1120" cm="1">
        <f t="array" ref="E1120">_xlfn.IFS(B1120&lt;=PERCENTILE($B$3:$B$5882,0.2),5,B1120&lt;=PERCENTILE($B$3:$B$5882,0.4),4,B1120&lt;=PERCENTILE($B$3:$B$5882,0.6),3,B1120&lt;=PERCENTILE($B$3:$B$5882,0.8),2,TRUE,1)</f>
        <v>4</v>
      </c>
      <c r="F1120" cm="1">
        <f t="array" ref="F1120">_xlfn.IFS(C1120&lt;=PERCENTILE($C$3:$C$5882,0.2),1,C1120&lt;=PERCENTILE($C$3:$C$5882,0.4),2,C1120&lt;=PERCENTILE($C$3:$C$5882,0.6),3,C1120&lt;=PERCENTILE($C$3:$C$5882,0.8),4,TRUE,5)</f>
        <v>5</v>
      </c>
      <c r="G1120" cm="1">
        <f t="array" ref="G1120">_xlfn.IFS(D1120&lt;=PERCENTILE($D$3:$D$5882,0.2),1,D1120&lt;=PERCENTILE($D$3:$D$5882,0.4),2,D1120&lt;=PERCENTILE($D$3:$D$5882,0.6),3,D1120&lt;=PERCENTILE($D$3:$D$5882,0.8),4,TRUE,5)</f>
        <v>4</v>
      </c>
      <c r="H1120" s="3" t="str" cm="1">
        <f t="array" ref="H1120">_xlfn.IFS(AND(E1120&gt;=4,F1120&gt;=4,G1120&gt;=4),"Champions",AND(E1120&gt;=3,F1120&gt;=3,G1120&gt;=3),"Loyal Customers",AND(E1120&lt;=2,F1120&gt;=3),"At Risk",AND(E1120&lt;=2,F1120&lt;=2,G1120&lt;=2),"Lost",AND(E1120&gt;=4,F1120&lt;=2),"New/Promising",TRUE,"Needs Attention")</f>
        <v>Champions</v>
      </c>
      <c r="I1120" s="3" t="str">
        <f t="shared" si="21"/>
        <v>Active</v>
      </c>
      <c r="J1120" s="3" t="str">
        <f>_xlfn.XLOOKUP(A1120,'Country_Lookup'!$D:$D,'Country_Lookup'!$E:$E)</f>
        <v>United Kingdom</v>
      </c>
    </row>
    <row r="1121" spans="1:10" x14ac:dyDescent="0.3">
      <c r="A1121">
        <v>13478</v>
      </c>
      <c r="B1121">
        <v>469</v>
      </c>
      <c r="C1121">
        <v>5</v>
      </c>
      <c r="D1121">
        <v>2215.7800000000002</v>
      </c>
      <c r="E1121" cm="1">
        <f t="array" ref="E1121">_xlfn.IFS(B1121&lt;=PERCENTILE($B$3:$B$5882,0.2),5,B1121&lt;=PERCENTILE($B$3:$B$5882,0.4),4,B1121&lt;=PERCENTILE($B$3:$B$5882,0.6),3,B1121&lt;=PERCENTILE($B$3:$B$5882,0.8),2,TRUE,1)</f>
        <v>1</v>
      </c>
      <c r="F1121" cm="1">
        <f t="array" ref="F1121">_xlfn.IFS(C1121&lt;=PERCENTILE($C$3:$C$5882,0.2),1,C1121&lt;=PERCENTILE($C$3:$C$5882,0.4),2,C1121&lt;=PERCENTILE($C$3:$C$5882,0.6),3,C1121&lt;=PERCENTILE($C$3:$C$5882,0.8),4,TRUE,5)</f>
        <v>4</v>
      </c>
      <c r="G1121" cm="1">
        <f t="array" ref="G1121">_xlfn.IFS(D1121&lt;=PERCENTILE($D$3:$D$5882,0.2),1,D1121&lt;=PERCENTILE($D$3:$D$5882,0.4),2,D1121&lt;=PERCENTILE($D$3:$D$5882,0.6),3,D1121&lt;=PERCENTILE($D$3:$D$5882,0.8),4,TRUE,5)</f>
        <v>4</v>
      </c>
      <c r="H1121" s="3" t="str" cm="1">
        <f t="array" ref="H1121">_xlfn.IFS(AND(E1121&gt;=4,F1121&gt;=4,G1121&gt;=4),"Champions",AND(E1121&gt;=3,F1121&gt;=3,G1121&gt;=3),"Loyal Customers",AND(E1121&lt;=2,F1121&gt;=3),"At Risk",AND(E1121&lt;=2,F1121&lt;=2,G1121&lt;=2),"Lost",AND(E1121&gt;=4,F1121&lt;=2),"New/Promising",TRUE,"Needs Attention")</f>
        <v>At Risk</v>
      </c>
      <c r="I1121" s="3" t="str">
        <f t="shared" si="21"/>
        <v>Churned</v>
      </c>
      <c r="J1121" s="3" t="str">
        <f>_xlfn.XLOOKUP(A1121,'Country_Lookup'!$D:$D,'Country_Lookup'!$E:$E)</f>
        <v>United Kingdom</v>
      </c>
    </row>
    <row r="1122" spans="1:10" x14ac:dyDescent="0.3">
      <c r="A1122">
        <v>13479</v>
      </c>
      <c r="B1122">
        <v>200</v>
      </c>
      <c r="C1122">
        <v>4</v>
      </c>
      <c r="D1122">
        <v>851.37000000000057</v>
      </c>
      <c r="E1122" cm="1">
        <f t="array" ref="E1122">_xlfn.IFS(B1122&lt;=PERCENTILE($B$3:$B$5882,0.2),5,B1122&lt;=PERCENTILE($B$3:$B$5882,0.4),4,B1122&lt;=PERCENTILE($B$3:$B$5882,0.6),3,B1122&lt;=PERCENTILE($B$3:$B$5882,0.8),2,TRUE,1)</f>
        <v>2</v>
      </c>
      <c r="F1122" cm="1">
        <f t="array" ref="F1122">_xlfn.IFS(C1122&lt;=PERCENTILE($C$3:$C$5882,0.2),1,C1122&lt;=PERCENTILE($C$3:$C$5882,0.4),2,C1122&lt;=PERCENTILE($C$3:$C$5882,0.6),3,C1122&lt;=PERCENTILE($C$3:$C$5882,0.8),4,TRUE,5)</f>
        <v>3</v>
      </c>
      <c r="G1122" cm="1">
        <f t="array" ref="G1122">_xlfn.IFS(D1122&lt;=PERCENTILE($D$3:$D$5882,0.2),1,D1122&lt;=PERCENTILE($D$3:$D$5882,0.4),2,D1122&lt;=PERCENTILE($D$3:$D$5882,0.6),3,D1122&lt;=PERCENTILE($D$3:$D$5882,0.8),4,TRUE,5)</f>
        <v>3</v>
      </c>
      <c r="H1122" s="3" t="str" cm="1">
        <f t="array" ref="H1122">_xlfn.IFS(AND(E1122&gt;=4,F1122&gt;=4,G1122&gt;=4),"Champions",AND(E1122&gt;=3,F1122&gt;=3,G1122&gt;=3),"Loyal Customers",AND(E1122&lt;=2,F1122&gt;=3),"At Risk",AND(E1122&lt;=2,F1122&lt;=2,G1122&lt;=2),"Lost",AND(E1122&gt;=4,F1122&lt;=2),"New/Promising",TRUE,"Needs Attention")</f>
        <v>At Risk</v>
      </c>
      <c r="I1122" s="3" t="str">
        <f t="shared" si="21"/>
        <v>Churned</v>
      </c>
      <c r="J1122" s="3" t="str">
        <f>_xlfn.XLOOKUP(A1122,'Country_Lookup'!$D:$D,'Country_Lookup'!$E:$E)</f>
        <v>United Kingdom</v>
      </c>
    </row>
    <row r="1123" spans="1:10" x14ac:dyDescent="0.3">
      <c r="A1123">
        <v>13480</v>
      </c>
      <c r="B1123">
        <v>416</v>
      </c>
      <c r="C1123">
        <v>2</v>
      </c>
      <c r="D1123">
        <v>627.81999999999982</v>
      </c>
      <c r="E1123" cm="1">
        <f t="array" ref="E1123">_xlfn.IFS(B1123&lt;=PERCENTILE($B$3:$B$5882,0.2),5,B1123&lt;=PERCENTILE($B$3:$B$5882,0.4),4,B1123&lt;=PERCENTILE($B$3:$B$5882,0.6),3,B1123&lt;=PERCENTILE($B$3:$B$5882,0.8),2,TRUE,1)</f>
        <v>1</v>
      </c>
      <c r="F1123" cm="1">
        <f t="array" ref="F1123">_xlfn.IFS(C1123&lt;=PERCENTILE($C$3:$C$5882,0.2),1,C1123&lt;=PERCENTILE($C$3:$C$5882,0.4),2,C1123&lt;=PERCENTILE($C$3:$C$5882,0.6),3,C1123&lt;=PERCENTILE($C$3:$C$5882,0.8),4,TRUE,5)</f>
        <v>2</v>
      </c>
      <c r="G1123" cm="1">
        <f t="array" ref="G1123">_xlfn.IFS(D1123&lt;=PERCENTILE($D$3:$D$5882,0.2),1,D1123&lt;=PERCENTILE($D$3:$D$5882,0.4),2,D1123&lt;=PERCENTILE($D$3:$D$5882,0.6),3,D1123&lt;=PERCENTILE($D$3:$D$5882,0.8),4,TRUE,5)</f>
        <v>3</v>
      </c>
      <c r="H1123" s="3" t="str" cm="1">
        <f t="array" ref="H1123">_xlfn.IFS(AND(E1123&gt;=4,F1123&gt;=4,G1123&gt;=4),"Champions",AND(E1123&gt;=3,F1123&gt;=3,G1123&gt;=3),"Loyal Customers",AND(E1123&lt;=2,F1123&gt;=3),"At Risk",AND(E1123&lt;=2,F1123&lt;=2,G1123&lt;=2),"Lost",AND(E1123&gt;=4,F1123&lt;=2),"New/Promising",TRUE,"Needs Attention")</f>
        <v>Needs Attention</v>
      </c>
      <c r="I1123" s="3" t="str">
        <f t="shared" si="21"/>
        <v>Churned</v>
      </c>
      <c r="J1123" s="3" t="str">
        <f>_xlfn.XLOOKUP(A1123,'Country_Lookup'!$D:$D,'Country_Lookup'!$E:$E)</f>
        <v>United Kingdom</v>
      </c>
    </row>
    <row r="1124" spans="1:10" x14ac:dyDescent="0.3">
      <c r="A1124">
        <v>13481</v>
      </c>
      <c r="B1124">
        <v>45</v>
      </c>
      <c r="C1124">
        <v>11</v>
      </c>
      <c r="D1124">
        <v>3830.8399999999938</v>
      </c>
      <c r="E1124" cm="1">
        <f t="array" ref="E1124">_xlfn.IFS(B1124&lt;=PERCENTILE($B$3:$B$5882,0.2),5,B1124&lt;=PERCENTILE($B$3:$B$5882,0.4),4,B1124&lt;=PERCENTILE($B$3:$B$5882,0.6),3,B1124&lt;=PERCENTILE($B$3:$B$5882,0.8),2,TRUE,1)</f>
        <v>4</v>
      </c>
      <c r="F1124" cm="1">
        <f t="array" ref="F1124">_xlfn.IFS(C1124&lt;=PERCENTILE($C$3:$C$5882,0.2),1,C1124&lt;=PERCENTILE($C$3:$C$5882,0.4),2,C1124&lt;=PERCENTILE($C$3:$C$5882,0.6),3,C1124&lt;=PERCENTILE($C$3:$C$5882,0.8),4,TRUE,5)</f>
        <v>5</v>
      </c>
      <c r="G1124" cm="1">
        <f t="array" ref="G1124">_xlfn.IFS(D1124&lt;=PERCENTILE($D$3:$D$5882,0.2),1,D1124&lt;=PERCENTILE($D$3:$D$5882,0.4),2,D1124&lt;=PERCENTILE($D$3:$D$5882,0.6),3,D1124&lt;=PERCENTILE($D$3:$D$5882,0.8),4,TRUE,5)</f>
        <v>5</v>
      </c>
      <c r="H1124" s="3" t="str" cm="1">
        <f t="array" ref="H1124">_xlfn.IFS(AND(E1124&gt;=4,F1124&gt;=4,G1124&gt;=4),"Champions",AND(E1124&gt;=3,F1124&gt;=3,G1124&gt;=3),"Loyal Customers",AND(E1124&lt;=2,F1124&gt;=3),"At Risk",AND(E1124&lt;=2,F1124&lt;=2,G1124&lt;=2),"Lost",AND(E1124&gt;=4,F1124&lt;=2),"New/Promising",TRUE,"Needs Attention")</f>
        <v>Champions</v>
      </c>
      <c r="I1124" s="3" t="str">
        <f t="shared" si="21"/>
        <v>Active</v>
      </c>
      <c r="J1124" s="3" t="str">
        <f>_xlfn.XLOOKUP(A1124,'Country_Lookup'!$D:$D,'Country_Lookup'!$E:$E)</f>
        <v>United Kingdom</v>
      </c>
    </row>
    <row r="1125" spans="1:10" x14ac:dyDescent="0.3">
      <c r="A1125">
        <v>13482</v>
      </c>
      <c r="B1125">
        <v>232</v>
      </c>
      <c r="C1125">
        <v>2</v>
      </c>
      <c r="D1125">
        <v>336.09000000000003</v>
      </c>
      <c r="E1125" cm="1">
        <f t="array" ref="E1125">_xlfn.IFS(B1125&lt;=PERCENTILE($B$3:$B$5882,0.2),5,B1125&lt;=PERCENTILE($B$3:$B$5882,0.4),4,B1125&lt;=PERCENTILE($B$3:$B$5882,0.6),3,B1125&lt;=PERCENTILE($B$3:$B$5882,0.8),2,TRUE,1)</f>
        <v>2</v>
      </c>
      <c r="F1125" cm="1">
        <f t="array" ref="F1125">_xlfn.IFS(C1125&lt;=PERCENTILE($C$3:$C$5882,0.2),1,C1125&lt;=PERCENTILE($C$3:$C$5882,0.4),2,C1125&lt;=PERCENTILE($C$3:$C$5882,0.6),3,C1125&lt;=PERCENTILE($C$3:$C$5882,0.8),4,TRUE,5)</f>
        <v>2</v>
      </c>
      <c r="G1125" cm="1">
        <f t="array" ref="G1125">_xlfn.IFS(D1125&lt;=PERCENTILE($D$3:$D$5882,0.2),1,D1125&lt;=PERCENTILE($D$3:$D$5882,0.4),2,D1125&lt;=PERCENTILE($D$3:$D$5882,0.6),3,D1125&lt;=PERCENTILE($D$3:$D$5882,0.8),4,TRUE,5)</f>
        <v>2</v>
      </c>
      <c r="H1125" s="3" t="str" cm="1">
        <f t="array" ref="H1125">_xlfn.IFS(AND(E1125&gt;=4,F1125&gt;=4,G1125&gt;=4),"Champions",AND(E1125&gt;=3,F1125&gt;=3,G1125&gt;=3),"Loyal Customers",AND(E1125&lt;=2,F1125&gt;=3),"At Risk",AND(E1125&lt;=2,F1125&lt;=2,G1125&lt;=2),"Lost",AND(E1125&gt;=4,F1125&lt;=2),"New/Promising",TRUE,"Needs Attention")</f>
        <v>Lost</v>
      </c>
      <c r="I1125" s="3" t="str">
        <f t="shared" si="21"/>
        <v>Churned</v>
      </c>
      <c r="J1125" s="3" t="str">
        <f>_xlfn.XLOOKUP(A1125,'Country_Lookup'!$D:$D,'Country_Lookup'!$E:$E)</f>
        <v>United Kingdom</v>
      </c>
    </row>
    <row r="1126" spans="1:10" x14ac:dyDescent="0.3">
      <c r="A1126">
        <v>13483</v>
      </c>
      <c r="B1126">
        <v>65</v>
      </c>
      <c r="C1126">
        <v>1</v>
      </c>
      <c r="D1126">
        <v>140.33999999999995</v>
      </c>
      <c r="E1126" cm="1">
        <f t="array" ref="E1126">_xlfn.IFS(B1126&lt;=PERCENTILE($B$3:$B$5882,0.2),5,B1126&lt;=PERCENTILE($B$3:$B$5882,0.4),4,B1126&lt;=PERCENTILE($B$3:$B$5882,0.6),3,B1126&lt;=PERCENTILE($B$3:$B$5882,0.8),2,TRUE,1)</f>
        <v>3</v>
      </c>
      <c r="F1126" cm="1">
        <f t="array" ref="F1126">_xlfn.IFS(C1126&lt;=PERCENTILE($C$3:$C$5882,0.2),1,C1126&lt;=PERCENTILE($C$3:$C$5882,0.4),2,C1126&lt;=PERCENTILE($C$3:$C$5882,0.6),3,C1126&lt;=PERCENTILE($C$3:$C$5882,0.8),4,TRUE,5)</f>
        <v>1</v>
      </c>
      <c r="G1126" cm="1">
        <f t="array" ref="G1126">_xlfn.IFS(D1126&lt;=PERCENTILE($D$3:$D$5882,0.2),1,D1126&lt;=PERCENTILE($D$3:$D$5882,0.4),2,D1126&lt;=PERCENTILE($D$3:$D$5882,0.6),3,D1126&lt;=PERCENTILE($D$3:$D$5882,0.8),4,TRUE,5)</f>
        <v>1</v>
      </c>
      <c r="H1126" s="3" t="str" cm="1">
        <f t="array" ref="H1126">_xlfn.IFS(AND(E1126&gt;=4,F1126&gt;=4,G1126&gt;=4),"Champions",AND(E1126&gt;=3,F1126&gt;=3,G1126&gt;=3),"Loyal Customers",AND(E1126&lt;=2,F1126&gt;=3),"At Risk",AND(E1126&lt;=2,F1126&lt;=2,G1126&lt;=2),"Lost",AND(E1126&gt;=4,F1126&lt;=2),"New/Promising",TRUE,"Needs Attention")</f>
        <v>Needs Attention</v>
      </c>
      <c r="I1126" s="3" t="str">
        <f t="shared" si="21"/>
        <v>Active</v>
      </c>
      <c r="J1126" s="3" t="str">
        <f>_xlfn.XLOOKUP(A1126,'Country_Lookup'!$D:$D,'Country_Lookup'!$E:$E)</f>
        <v>United Kingdom</v>
      </c>
    </row>
    <row r="1127" spans="1:10" x14ac:dyDescent="0.3">
      <c r="A1127">
        <v>13484</v>
      </c>
      <c r="B1127">
        <v>241</v>
      </c>
      <c r="C1127">
        <v>3</v>
      </c>
      <c r="D1127">
        <v>790.72000000000037</v>
      </c>
      <c r="E1127" cm="1">
        <f t="array" ref="E1127">_xlfn.IFS(B1127&lt;=PERCENTILE($B$3:$B$5882,0.2),5,B1127&lt;=PERCENTILE($B$3:$B$5882,0.4),4,B1127&lt;=PERCENTILE($B$3:$B$5882,0.6),3,B1127&lt;=PERCENTILE($B$3:$B$5882,0.8),2,TRUE,1)</f>
        <v>2</v>
      </c>
      <c r="F1127" cm="1">
        <f t="array" ref="F1127">_xlfn.IFS(C1127&lt;=PERCENTILE($C$3:$C$5882,0.2),1,C1127&lt;=PERCENTILE($C$3:$C$5882,0.4),2,C1127&lt;=PERCENTILE($C$3:$C$5882,0.6),3,C1127&lt;=PERCENTILE($C$3:$C$5882,0.8),4,TRUE,5)</f>
        <v>3</v>
      </c>
      <c r="G1127" cm="1">
        <f t="array" ref="G1127">_xlfn.IFS(D1127&lt;=PERCENTILE($D$3:$D$5882,0.2),1,D1127&lt;=PERCENTILE($D$3:$D$5882,0.4),2,D1127&lt;=PERCENTILE($D$3:$D$5882,0.6),3,D1127&lt;=PERCENTILE($D$3:$D$5882,0.8),4,TRUE,5)</f>
        <v>3</v>
      </c>
      <c r="H1127" s="3" t="str" cm="1">
        <f t="array" ref="H1127">_xlfn.IFS(AND(E1127&gt;=4,F1127&gt;=4,G1127&gt;=4),"Champions",AND(E1127&gt;=3,F1127&gt;=3,G1127&gt;=3),"Loyal Customers",AND(E1127&lt;=2,F1127&gt;=3),"At Risk",AND(E1127&lt;=2,F1127&lt;=2,G1127&lt;=2),"Lost",AND(E1127&gt;=4,F1127&lt;=2),"New/Promising",TRUE,"Needs Attention")</f>
        <v>At Risk</v>
      </c>
      <c r="I1127" s="3" t="str">
        <f t="shared" si="21"/>
        <v>Churned</v>
      </c>
      <c r="J1127" s="3" t="str">
        <f>_xlfn.XLOOKUP(A1127,'Country_Lookup'!$D:$D,'Country_Lookup'!$E:$E)</f>
        <v>United Kingdom</v>
      </c>
    </row>
    <row r="1128" spans="1:10" x14ac:dyDescent="0.3">
      <c r="A1128">
        <v>13485</v>
      </c>
      <c r="B1128">
        <v>233</v>
      </c>
      <c r="C1128">
        <v>11</v>
      </c>
      <c r="D1128">
        <v>3019.2199999999875</v>
      </c>
      <c r="E1128" cm="1">
        <f t="array" ref="E1128">_xlfn.IFS(B1128&lt;=PERCENTILE($B$3:$B$5882,0.2),5,B1128&lt;=PERCENTILE($B$3:$B$5882,0.4),4,B1128&lt;=PERCENTILE($B$3:$B$5882,0.6),3,B1128&lt;=PERCENTILE($B$3:$B$5882,0.8),2,TRUE,1)</f>
        <v>2</v>
      </c>
      <c r="F1128" cm="1">
        <f t="array" ref="F1128">_xlfn.IFS(C1128&lt;=PERCENTILE($C$3:$C$5882,0.2),1,C1128&lt;=PERCENTILE($C$3:$C$5882,0.4),2,C1128&lt;=PERCENTILE($C$3:$C$5882,0.6),3,C1128&lt;=PERCENTILE($C$3:$C$5882,0.8),4,TRUE,5)</f>
        <v>5</v>
      </c>
      <c r="G1128" cm="1">
        <f t="array" ref="G1128">_xlfn.IFS(D1128&lt;=PERCENTILE($D$3:$D$5882,0.2),1,D1128&lt;=PERCENTILE($D$3:$D$5882,0.4),2,D1128&lt;=PERCENTILE($D$3:$D$5882,0.6),3,D1128&lt;=PERCENTILE($D$3:$D$5882,0.8),4,TRUE,5)</f>
        <v>5</v>
      </c>
      <c r="H1128" s="3" t="str" cm="1">
        <f t="array" ref="H1128">_xlfn.IFS(AND(E1128&gt;=4,F1128&gt;=4,G1128&gt;=4),"Champions",AND(E1128&gt;=3,F1128&gt;=3,G1128&gt;=3),"Loyal Customers",AND(E1128&lt;=2,F1128&gt;=3),"At Risk",AND(E1128&lt;=2,F1128&lt;=2,G1128&lt;=2),"Lost",AND(E1128&gt;=4,F1128&lt;=2),"New/Promising",TRUE,"Needs Attention")</f>
        <v>At Risk</v>
      </c>
      <c r="I1128" s="3" t="str">
        <f t="shared" si="21"/>
        <v>Churned</v>
      </c>
      <c r="J1128" s="3" t="str">
        <f>_xlfn.XLOOKUP(A1128,'Country_Lookup'!$D:$D,'Country_Lookup'!$E:$E)</f>
        <v>United Kingdom</v>
      </c>
    </row>
    <row r="1129" spans="1:10" x14ac:dyDescent="0.3">
      <c r="A1129">
        <v>13486</v>
      </c>
      <c r="B1129">
        <v>78</v>
      </c>
      <c r="C1129">
        <v>3</v>
      </c>
      <c r="D1129">
        <v>1122.4099999999989</v>
      </c>
      <c r="E1129" cm="1">
        <f t="array" ref="E1129">_xlfn.IFS(B1129&lt;=PERCENTILE($B$3:$B$5882,0.2),5,B1129&lt;=PERCENTILE($B$3:$B$5882,0.4),4,B1129&lt;=PERCENTILE($B$3:$B$5882,0.6),3,B1129&lt;=PERCENTILE($B$3:$B$5882,0.8),2,TRUE,1)</f>
        <v>3</v>
      </c>
      <c r="F1129" cm="1">
        <f t="array" ref="F1129">_xlfn.IFS(C1129&lt;=PERCENTILE($C$3:$C$5882,0.2),1,C1129&lt;=PERCENTILE($C$3:$C$5882,0.4),2,C1129&lt;=PERCENTILE($C$3:$C$5882,0.6),3,C1129&lt;=PERCENTILE($C$3:$C$5882,0.8),4,TRUE,5)</f>
        <v>3</v>
      </c>
      <c r="G1129" cm="1">
        <f t="array" ref="G1129">_xlfn.IFS(D1129&lt;=PERCENTILE($D$3:$D$5882,0.2),1,D1129&lt;=PERCENTILE($D$3:$D$5882,0.4),2,D1129&lt;=PERCENTILE($D$3:$D$5882,0.6),3,D1129&lt;=PERCENTILE($D$3:$D$5882,0.8),4,TRUE,5)</f>
        <v>3</v>
      </c>
      <c r="H1129" s="3" t="str" cm="1">
        <f t="array" ref="H1129">_xlfn.IFS(AND(E1129&gt;=4,F1129&gt;=4,G1129&gt;=4),"Champions",AND(E1129&gt;=3,F1129&gt;=3,G1129&gt;=3),"Loyal Customers",AND(E1129&lt;=2,F1129&gt;=3),"At Risk",AND(E1129&lt;=2,F1129&lt;=2,G1129&lt;=2),"Lost",AND(E1129&gt;=4,F1129&lt;=2),"New/Promising",TRUE,"Needs Attention")</f>
        <v>Loyal Customers</v>
      </c>
      <c r="I1129" s="3" t="str">
        <f t="shared" si="21"/>
        <v>Active</v>
      </c>
      <c r="J1129" s="3" t="str">
        <f>_xlfn.XLOOKUP(A1129,'Country_Lookup'!$D:$D,'Country_Lookup'!$E:$E)</f>
        <v>United Kingdom</v>
      </c>
    </row>
    <row r="1130" spans="1:10" x14ac:dyDescent="0.3">
      <c r="A1130">
        <v>13487</v>
      </c>
      <c r="B1130">
        <v>57</v>
      </c>
      <c r="C1130">
        <v>5</v>
      </c>
      <c r="D1130">
        <v>846.86999999999989</v>
      </c>
      <c r="E1130" cm="1">
        <f t="array" ref="E1130">_xlfn.IFS(B1130&lt;=PERCENTILE($B$3:$B$5882,0.2),5,B1130&lt;=PERCENTILE($B$3:$B$5882,0.4),4,B1130&lt;=PERCENTILE($B$3:$B$5882,0.6),3,B1130&lt;=PERCENTILE($B$3:$B$5882,0.8),2,TRUE,1)</f>
        <v>4</v>
      </c>
      <c r="F1130" cm="1">
        <f t="array" ref="F1130">_xlfn.IFS(C1130&lt;=PERCENTILE($C$3:$C$5882,0.2),1,C1130&lt;=PERCENTILE($C$3:$C$5882,0.4),2,C1130&lt;=PERCENTILE($C$3:$C$5882,0.6),3,C1130&lt;=PERCENTILE($C$3:$C$5882,0.8),4,TRUE,5)</f>
        <v>4</v>
      </c>
      <c r="G1130" cm="1">
        <f t="array" ref="G1130">_xlfn.IFS(D1130&lt;=PERCENTILE($D$3:$D$5882,0.2),1,D1130&lt;=PERCENTILE($D$3:$D$5882,0.4),2,D1130&lt;=PERCENTILE($D$3:$D$5882,0.6),3,D1130&lt;=PERCENTILE($D$3:$D$5882,0.8),4,TRUE,5)</f>
        <v>3</v>
      </c>
      <c r="H1130" s="3" t="str" cm="1">
        <f t="array" ref="H1130">_xlfn.IFS(AND(E1130&gt;=4,F1130&gt;=4,G1130&gt;=4),"Champions",AND(E1130&gt;=3,F1130&gt;=3,G1130&gt;=3),"Loyal Customers",AND(E1130&lt;=2,F1130&gt;=3),"At Risk",AND(E1130&lt;=2,F1130&lt;=2,G1130&lt;=2),"Lost",AND(E1130&gt;=4,F1130&lt;=2),"New/Promising",TRUE,"Needs Attention")</f>
        <v>Loyal Customers</v>
      </c>
      <c r="I1130" s="3" t="str">
        <f t="shared" si="21"/>
        <v>Active</v>
      </c>
      <c r="J1130" s="3" t="str">
        <f>_xlfn.XLOOKUP(A1130,'Country_Lookup'!$D:$D,'Country_Lookup'!$E:$E)</f>
        <v>United Kingdom</v>
      </c>
    </row>
    <row r="1131" spans="1:10" x14ac:dyDescent="0.3">
      <c r="A1131">
        <v>13488</v>
      </c>
      <c r="B1131">
        <v>17</v>
      </c>
      <c r="C1131">
        <v>23</v>
      </c>
      <c r="D1131">
        <v>15587.880000000161</v>
      </c>
      <c r="E1131" cm="1">
        <f t="array" ref="E1131">_xlfn.IFS(B1131&lt;=PERCENTILE($B$3:$B$5882,0.2),5,B1131&lt;=PERCENTILE($B$3:$B$5882,0.4),4,B1131&lt;=PERCENTILE($B$3:$B$5882,0.6),3,B1131&lt;=PERCENTILE($B$3:$B$5882,0.8),2,TRUE,1)</f>
        <v>5</v>
      </c>
      <c r="F1131" cm="1">
        <f t="array" ref="F1131">_xlfn.IFS(C1131&lt;=PERCENTILE($C$3:$C$5882,0.2),1,C1131&lt;=PERCENTILE($C$3:$C$5882,0.4),2,C1131&lt;=PERCENTILE($C$3:$C$5882,0.6),3,C1131&lt;=PERCENTILE($C$3:$C$5882,0.8),4,TRUE,5)</f>
        <v>5</v>
      </c>
      <c r="G1131" cm="1">
        <f t="array" ref="G1131">_xlfn.IFS(D1131&lt;=PERCENTILE($D$3:$D$5882,0.2),1,D1131&lt;=PERCENTILE($D$3:$D$5882,0.4),2,D1131&lt;=PERCENTILE($D$3:$D$5882,0.6),3,D1131&lt;=PERCENTILE($D$3:$D$5882,0.8),4,TRUE,5)</f>
        <v>5</v>
      </c>
      <c r="H1131" s="3" t="str" cm="1">
        <f t="array" ref="H1131">_xlfn.IFS(AND(E1131&gt;=4,F1131&gt;=4,G1131&gt;=4),"Champions",AND(E1131&gt;=3,F1131&gt;=3,G1131&gt;=3),"Loyal Customers",AND(E1131&lt;=2,F1131&gt;=3),"At Risk",AND(E1131&lt;=2,F1131&lt;=2,G1131&lt;=2),"Lost",AND(E1131&gt;=4,F1131&lt;=2),"New/Promising",TRUE,"Needs Attention")</f>
        <v>Champions</v>
      </c>
      <c r="I1131" s="3" t="str">
        <f t="shared" si="21"/>
        <v>Active</v>
      </c>
      <c r="J1131" s="3" t="str">
        <f>_xlfn.XLOOKUP(A1131,'Country_Lookup'!$D:$D,'Country_Lookup'!$E:$E)</f>
        <v>United Kingdom</v>
      </c>
    </row>
    <row r="1132" spans="1:10" x14ac:dyDescent="0.3">
      <c r="A1132">
        <v>13489</v>
      </c>
      <c r="B1132">
        <v>105</v>
      </c>
      <c r="C1132">
        <v>4</v>
      </c>
      <c r="D1132">
        <v>449.52000000000004</v>
      </c>
      <c r="E1132" cm="1">
        <f t="array" ref="E1132">_xlfn.IFS(B1132&lt;=PERCENTILE($B$3:$B$5882,0.2),5,B1132&lt;=PERCENTILE($B$3:$B$5882,0.4),4,B1132&lt;=PERCENTILE($B$3:$B$5882,0.6),3,B1132&lt;=PERCENTILE($B$3:$B$5882,0.8),2,TRUE,1)</f>
        <v>3</v>
      </c>
      <c r="F1132" cm="1">
        <f t="array" ref="F1132">_xlfn.IFS(C1132&lt;=PERCENTILE($C$3:$C$5882,0.2),1,C1132&lt;=PERCENTILE($C$3:$C$5882,0.4),2,C1132&lt;=PERCENTILE($C$3:$C$5882,0.6),3,C1132&lt;=PERCENTILE($C$3:$C$5882,0.8),4,TRUE,5)</f>
        <v>3</v>
      </c>
      <c r="G1132" cm="1">
        <f t="array" ref="G1132">_xlfn.IFS(D1132&lt;=PERCENTILE($D$3:$D$5882,0.2),1,D1132&lt;=PERCENTILE($D$3:$D$5882,0.4),2,D1132&lt;=PERCENTILE($D$3:$D$5882,0.6),3,D1132&lt;=PERCENTILE($D$3:$D$5882,0.8),4,TRUE,5)</f>
        <v>2</v>
      </c>
      <c r="H1132" s="3" t="str" cm="1">
        <f t="array" ref="H1132">_xlfn.IFS(AND(E1132&gt;=4,F1132&gt;=4,G1132&gt;=4),"Champions",AND(E1132&gt;=3,F1132&gt;=3,G1132&gt;=3),"Loyal Customers",AND(E1132&lt;=2,F1132&gt;=3),"At Risk",AND(E1132&lt;=2,F1132&lt;=2,G1132&lt;=2),"Lost",AND(E1132&gt;=4,F1132&lt;=2),"New/Promising",TRUE,"Needs Attention")</f>
        <v>Needs Attention</v>
      </c>
      <c r="I1132" s="3" t="str">
        <f t="shared" si="21"/>
        <v>Churned</v>
      </c>
      <c r="J1132" s="3" t="str">
        <f>_xlfn.XLOOKUP(A1132,'Country_Lookup'!$D:$D,'Country_Lookup'!$E:$E)</f>
        <v>United Kingdom</v>
      </c>
    </row>
    <row r="1133" spans="1:10" x14ac:dyDescent="0.3">
      <c r="A1133">
        <v>13490</v>
      </c>
      <c r="B1133">
        <v>654</v>
      </c>
      <c r="C1133">
        <v>1</v>
      </c>
      <c r="D1133">
        <v>154.25</v>
      </c>
      <c r="E1133" cm="1">
        <f t="array" ref="E1133">_xlfn.IFS(B1133&lt;=PERCENTILE($B$3:$B$5882,0.2),5,B1133&lt;=PERCENTILE($B$3:$B$5882,0.4),4,B1133&lt;=PERCENTILE($B$3:$B$5882,0.6),3,B1133&lt;=PERCENTILE($B$3:$B$5882,0.8),2,TRUE,1)</f>
        <v>1</v>
      </c>
      <c r="F1133" cm="1">
        <f t="array" ref="F1133">_xlfn.IFS(C1133&lt;=PERCENTILE($C$3:$C$5882,0.2),1,C1133&lt;=PERCENTILE($C$3:$C$5882,0.4),2,C1133&lt;=PERCENTILE($C$3:$C$5882,0.6),3,C1133&lt;=PERCENTILE($C$3:$C$5882,0.8),4,TRUE,5)</f>
        <v>1</v>
      </c>
      <c r="G1133" cm="1">
        <f t="array" ref="G1133">_xlfn.IFS(D1133&lt;=PERCENTILE($D$3:$D$5882,0.2),1,D1133&lt;=PERCENTILE($D$3:$D$5882,0.4),2,D1133&lt;=PERCENTILE($D$3:$D$5882,0.6),3,D1133&lt;=PERCENTILE($D$3:$D$5882,0.8),4,TRUE,5)</f>
        <v>1</v>
      </c>
      <c r="H1133" s="3" t="str" cm="1">
        <f t="array" ref="H1133">_xlfn.IFS(AND(E1133&gt;=4,F1133&gt;=4,G1133&gt;=4),"Champions",AND(E1133&gt;=3,F1133&gt;=3,G1133&gt;=3),"Loyal Customers",AND(E1133&lt;=2,F1133&gt;=3),"At Risk",AND(E1133&lt;=2,F1133&lt;=2,G1133&lt;=2),"Lost",AND(E1133&gt;=4,F1133&lt;=2),"New/Promising",TRUE,"Needs Attention")</f>
        <v>Lost</v>
      </c>
      <c r="I1133" s="3" t="str">
        <f t="shared" si="21"/>
        <v>Churned</v>
      </c>
      <c r="J1133" s="3" t="str">
        <f>_xlfn.XLOOKUP(A1133,'Country_Lookup'!$D:$D,'Country_Lookup'!$E:$E)</f>
        <v>United Kingdom</v>
      </c>
    </row>
    <row r="1134" spans="1:10" x14ac:dyDescent="0.3">
      <c r="A1134">
        <v>13491</v>
      </c>
      <c r="B1134">
        <v>51</v>
      </c>
      <c r="C1134">
        <v>27</v>
      </c>
      <c r="D1134">
        <v>4566.5600000000313</v>
      </c>
      <c r="E1134" cm="1">
        <f t="array" ref="E1134">_xlfn.IFS(B1134&lt;=PERCENTILE($B$3:$B$5882,0.2),5,B1134&lt;=PERCENTILE($B$3:$B$5882,0.4),4,B1134&lt;=PERCENTILE($B$3:$B$5882,0.6),3,B1134&lt;=PERCENTILE($B$3:$B$5882,0.8),2,TRUE,1)</f>
        <v>4</v>
      </c>
      <c r="F1134" cm="1">
        <f t="array" ref="F1134">_xlfn.IFS(C1134&lt;=PERCENTILE($C$3:$C$5882,0.2),1,C1134&lt;=PERCENTILE($C$3:$C$5882,0.4),2,C1134&lt;=PERCENTILE($C$3:$C$5882,0.6),3,C1134&lt;=PERCENTILE($C$3:$C$5882,0.8),4,TRUE,5)</f>
        <v>5</v>
      </c>
      <c r="G1134" cm="1">
        <f t="array" ref="G1134">_xlfn.IFS(D1134&lt;=PERCENTILE($D$3:$D$5882,0.2),1,D1134&lt;=PERCENTILE($D$3:$D$5882,0.4),2,D1134&lt;=PERCENTILE($D$3:$D$5882,0.6),3,D1134&lt;=PERCENTILE($D$3:$D$5882,0.8),4,TRUE,5)</f>
        <v>5</v>
      </c>
      <c r="H1134" s="3" t="str" cm="1">
        <f t="array" ref="H1134">_xlfn.IFS(AND(E1134&gt;=4,F1134&gt;=4,G1134&gt;=4),"Champions",AND(E1134&gt;=3,F1134&gt;=3,G1134&gt;=3),"Loyal Customers",AND(E1134&lt;=2,F1134&gt;=3),"At Risk",AND(E1134&lt;=2,F1134&lt;=2,G1134&lt;=2),"Lost",AND(E1134&gt;=4,F1134&lt;=2),"New/Promising",TRUE,"Needs Attention")</f>
        <v>Champions</v>
      </c>
      <c r="I1134" s="3" t="str">
        <f t="shared" si="21"/>
        <v>Active</v>
      </c>
      <c r="J1134" s="3" t="str">
        <f>_xlfn.XLOOKUP(A1134,'Country_Lookup'!$D:$D,'Country_Lookup'!$E:$E)</f>
        <v>United Kingdom</v>
      </c>
    </row>
    <row r="1135" spans="1:10" x14ac:dyDescent="0.3">
      <c r="A1135">
        <v>13492</v>
      </c>
      <c r="B1135">
        <v>136</v>
      </c>
      <c r="C1135">
        <v>3</v>
      </c>
      <c r="D1135">
        <v>1269.8399999999983</v>
      </c>
      <c r="E1135" cm="1">
        <f t="array" ref="E1135">_xlfn.IFS(B1135&lt;=PERCENTILE($B$3:$B$5882,0.2),5,B1135&lt;=PERCENTILE($B$3:$B$5882,0.4),4,B1135&lt;=PERCENTILE($B$3:$B$5882,0.6),3,B1135&lt;=PERCENTILE($B$3:$B$5882,0.8),2,TRUE,1)</f>
        <v>3</v>
      </c>
      <c r="F1135" cm="1">
        <f t="array" ref="F1135">_xlfn.IFS(C1135&lt;=PERCENTILE($C$3:$C$5882,0.2),1,C1135&lt;=PERCENTILE($C$3:$C$5882,0.4),2,C1135&lt;=PERCENTILE($C$3:$C$5882,0.6),3,C1135&lt;=PERCENTILE($C$3:$C$5882,0.8),4,TRUE,5)</f>
        <v>3</v>
      </c>
      <c r="G1135" cm="1">
        <f t="array" ref="G1135">_xlfn.IFS(D1135&lt;=PERCENTILE($D$3:$D$5882,0.2),1,D1135&lt;=PERCENTILE($D$3:$D$5882,0.4),2,D1135&lt;=PERCENTILE($D$3:$D$5882,0.6),3,D1135&lt;=PERCENTILE($D$3:$D$5882,0.8),4,TRUE,5)</f>
        <v>4</v>
      </c>
      <c r="H1135" s="3" t="str" cm="1">
        <f t="array" ref="H1135">_xlfn.IFS(AND(E1135&gt;=4,F1135&gt;=4,G1135&gt;=4),"Champions",AND(E1135&gt;=3,F1135&gt;=3,G1135&gt;=3),"Loyal Customers",AND(E1135&lt;=2,F1135&gt;=3),"At Risk",AND(E1135&lt;=2,F1135&lt;=2,G1135&lt;=2),"Lost",AND(E1135&gt;=4,F1135&lt;=2),"New/Promising",TRUE,"Needs Attention")</f>
        <v>Loyal Customers</v>
      </c>
      <c r="I1135" s="3" t="str">
        <f t="shared" si="21"/>
        <v>Churned</v>
      </c>
      <c r="J1135" s="3" t="str">
        <f>_xlfn.XLOOKUP(A1135,'Country_Lookup'!$D:$D,'Country_Lookup'!$E:$E)</f>
        <v>Switzerland</v>
      </c>
    </row>
    <row r="1136" spans="1:10" x14ac:dyDescent="0.3">
      <c r="A1136">
        <v>13493</v>
      </c>
      <c r="B1136">
        <v>275</v>
      </c>
      <c r="C1136">
        <v>2</v>
      </c>
      <c r="D1136">
        <v>618.63000000000011</v>
      </c>
      <c r="E1136" cm="1">
        <f t="array" ref="E1136">_xlfn.IFS(B1136&lt;=PERCENTILE($B$3:$B$5882,0.2),5,B1136&lt;=PERCENTILE($B$3:$B$5882,0.4),4,B1136&lt;=PERCENTILE($B$3:$B$5882,0.6),3,B1136&lt;=PERCENTILE($B$3:$B$5882,0.8),2,TRUE,1)</f>
        <v>2</v>
      </c>
      <c r="F1136" cm="1">
        <f t="array" ref="F1136">_xlfn.IFS(C1136&lt;=PERCENTILE($C$3:$C$5882,0.2),1,C1136&lt;=PERCENTILE($C$3:$C$5882,0.4),2,C1136&lt;=PERCENTILE($C$3:$C$5882,0.6),3,C1136&lt;=PERCENTILE($C$3:$C$5882,0.8),4,TRUE,5)</f>
        <v>2</v>
      </c>
      <c r="G1136" cm="1">
        <f t="array" ref="G1136">_xlfn.IFS(D1136&lt;=PERCENTILE($D$3:$D$5882,0.2),1,D1136&lt;=PERCENTILE($D$3:$D$5882,0.4),2,D1136&lt;=PERCENTILE($D$3:$D$5882,0.6),3,D1136&lt;=PERCENTILE($D$3:$D$5882,0.8),4,TRUE,5)</f>
        <v>3</v>
      </c>
      <c r="H1136" s="3" t="str" cm="1">
        <f t="array" ref="H1136">_xlfn.IFS(AND(E1136&gt;=4,F1136&gt;=4,G1136&gt;=4),"Champions",AND(E1136&gt;=3,F1136&gt;=3,G1136&gt;=3),"Loyal Customers",AND(E1136&lt;=2,F1136&gt;=3),"At Risk",AND(E1136&lt;=2,F1136&lt;=2,G1136&lt;=2),"Lost",AND(E1136&gt;=4,F1136&lt;=2),"New/Promising",TRUE,"Needs Attention")</f>
        <v>Needs Attention</v>
      </c>
      <c r="I1136" s="3" t="str">
        <f t="shared" si="21"/>
        <v>Churned</v>
      </c>
      <c r="J1136" s="3" t="str">
        <f>_xlfn.XLOOKUP(A1136,'Country_Lookup'!$D:$D,'Country_Lookup'!$E:$E)</f>
        <v>Switzerland</v>
      </c>
    </row>
    <row r="1137" spans="1:10" x14ac:dyDescent="0.3">
      <c r="A1137">
        <v>13494</v>
      </c>
      <c r="B1137">
        <v>311</v>
      </c>
      <c r="C1137">
        <v>1</v>
      </c>
      <c r="D1137">
        <v>316.2600000000001</v>
      </c>
      <c r="E1137" cm="1">
        <f t="array" ref="E1137">_xlfn.IFS(B1137&lt;=PERCENTILE($B$3:$B$5882,0.2),5,B1137&lt;=PERCENTILE($B$3:$B$5882,0.4),4,B1137&lt;=PERCENTILE($B$3:$B$5882,0.6),3,B1137&lt;=PERCENTILE($B$3:$B$5882,0.8),2,TRUE,1)</f>
        <v>2</v>
      </c>
      <c r="F1137" cm="1">
        <f t="array" ref="F1137">_xlfn.IFS(C1137&lt;=PERCENTILE($C$3:$C$5882,0.2),1,C1137&lt;=PERCENTILE($C$3:$C$5882,0.4),2,C1137&lt;=PERCENTILE($C$3:$C$5882,0.6),3,C1137&lt;=PERCENTILE($C$3:$C$5882,0.8),4,TRUE,5)</f>
        <v>1</v>
      </c>
      <c r="G1137" cm="1">
        <f t="array" ref="G1137">_xlfn.IFS(D1137&lt;=PERCENTILE($D$3:$D$5882,0.2),1,D1137&lt;=PERCENTILE($D$3:$D$5882,0.4),2,D1137&lt;=PERCENTILE($D$3:$D$5882,0.6),3,D1137&lt;=PERCENTILE($D$3:$D$5882,0.8),4,TRUE,5)</f>
        <v>2</v>
      </c>
      <c r="H1137" s="3" t="str" cm="1">
        <f t="array" ref="H1137">_xlfn.IFS(AND(E1137&gt;=4,F1137&gt;=4,G1137&gt;=4),"Champions",AND(E1137&gt;=3,F1137&gt;=3,G1137&gt;=3),"Loyal Customers",AND(E1137&lt;=2,F1137&gt;=3),"At Risk",AND(E1137&lt;=2,F1137&lt;=2,G1137&lt;=2),"Lost",AND(E1137&gt;=4,F1137&lt;=2),"New/Promising",TRUE,"Needs Attention")</f>
        <v>Lost</v>
      </c>
      <c r="I1137" s="3" t="str">
        <f t="shared" si="21"/>
        <v>Churned</v>
      </c>
      <c r="J1137" s="3" t="str">
        <f>_xlfn.XLOOKUP(A1137,'Country_Lookup'!$D:$D,'Country_Lookup'!$E:$E)</f>
        <v>United Kingdom</v>
      </c>
    </row>
    <row r="1138" spans="1:10" x14ac:dyDescent="0.3">
      <c r="A1138">
        <v>13495</v>
      </c>
      <c r="B1138">
        <v>7</v>
      </c>
      <c r="C1138">
        <v>10</v>
      </c>
      <c r="D1138">
        <v>5374.2600000000066</v>
      </c>
      <c r="E1138" cm="1">
        <f t="array" ref="E1138">_xlfn.IFS(B1138&lt;=PERCENTILE($B$3:$B$5882,0.2),5,B1138&lt;=PERCENTILE($B$3:$B$5882,0.4),4,B1138&lt;=PERCENTILE($B$3:$B$5882,0.6),3,B1138&lt;=PERCENTILE($B$3:$B$5882,0.8),2,TRUE,1)</f>
        <v>5</v>
      </c>
      <c r="F1138" cm="1">
        <f t="array" ref="F1138">_xlfn.IFS(C1138&lt;=PERCENTILE($C$3:$C$5882,0.2),1,C1138&lt;=PERCENTILE($C$3:$C$5882,0.4),2,C1138&lt;=PERCENTILE($C$3:$C$5882,0.6),3,C1138&lt;=PERCENTILE($C$3:$C$5882,0.8),4,TRUE,5)</f>
        <v>5</v>
      </c>
      <c r="G1138" cm="1">
        <f t="array" ref="G1138">_xlfn.IFS(D1138&lt;=PERCENTILE($D$3:$D$5882,0.2),1,D1138&lt;=PERCENTILE($D$3:$D$5882,0.4),2,D1138&lt;=PERCENTILE($D$3:$D$5882,0.6),3,D1138&lt;=PERCENTILE($D$3:$D$5882,0.8),4,TRUE,5)</f>
        <v>5</v>
      </c>
      <c r="H1138" s="3" t="str" cm="1">
        <f t="array" ref="H1138">_xlfn.IFS(AND(E1138&gt;=4,F1138&gt;=4,G1138&gt;=4),"Champions",AND(E1138&gt;=3,F1138&gt;=3,G1138&gt;=3),"Loyal Customers",AND(E1138&lt;=2,F1138&gt;=3),"At Risk",AND(E1138&lt;=2,F1138&lt;=2,G1138&lt;=2),"Lost",AND(E1138&gt;=4,F1138&lt;=2),"New/Promising",TRUE,"Needs Attention")</f>
        <v>Champions</v>
      </c>
      <c r="I1138" s="3" t="str">
        <f t="shared" si="21"/>
        <v>Active</v>
      </c>
      <c r="J1138" s="3" t="str">
        <f>_xlfn.XLOOKUP(A1138,'Country_Lookup'!$D:$D,'Country_Lookup'!$E:$E)</f>
        <v>United Kingdom</v>
      </c>
    </row>
    <row r="1139" spans="1:10" x14ac:dyDescent="0.3">
      <c r="A1139">
        <v>13496</v>
      </c>
      <c r="B1139">
        <v>10</v>
      </c>
      <c r="C1139">
        <v>2</v>
      </c>
      <c r="D1139">
        <v>653.3300000000005</v>
      </c>
      <c r="E1139" cm="1">
        <f t="array" ref="E1139">_xlfn.IFS(B1139&lt;=PERCENTILE($B$3:$B$5882,0.2),5,B1139&lt;=PERCENTILE($B$3:$B$5882,0.4),4,B1139&lt;=PERCENTILE($B$3:$B$5882,0.6),3,B1139&lt;=PERCENTILE($B$3:$B$5882,0.8),2,TRUE,1)</f>
        <v>5</v>
      </c>
      <c r="F1139" cm="1">
        <f t="array" ref="F1139">_xlfn.IFS(C1139&lt;=PERCENTILE($C$3:$C$5882,0.2),1,C1139&lt;=PERCENTILE($C$3:$C$5882,0.4),2,C1139&lt;=PERCENTILE($C$3:$C$5882,0.6),3,C1139&lt;=PERCENTILE($C$3:$C$5882,0.8),4,TRUE,5)</f>
        <v>2</v>
      </c>
      <c r="G1139" cm="1">
        <f t="array" ref="G1139">_xlfn.IFS(D1139&lt;=PERCENTILE($D$3:$D$5882,0.2),1,D1139&lt;=PERCENTILE($D$3:$D$5882,0.4),2,D1139&lt;=PERCENTILE($D$3:$D$5882,0.6),3,D1139&lt;=PERCENTILE($D$3:$D$5882,0.8),4,TRUE,5)</f>
        <v>3</v>
      </c>
      <c r="H1139" s="3" t="str" cm="1">
        <f t="array" ref="H1139">_xlfn.IFS(AND(E1139&gt;=4,F1139&gt;=4,G1139&gt;=4),"Champions",AND(E1139&gt;=3,F1139&gt;=3,G1139&gt;=3),"Loyal Customers",AND(E1139&lt;=2,F1139&gt;=3),"At Risk",AND(E1139&lt;=2,F1139&lt;=2,G1139&lt;=2),"Lost",AND(E1139&gt;=4,F1139&lt;=2),"New/Promising",TRUE,"Needs Attention")</f>
        <v>New/Promising</v>
      </c>
      <c r="I1139" s="3" t="str">
        <f t="shared" si="21"/>
        <v>Active</v>
      </c>
      <c r="J1139" s="3" t="str">
        <f>_xlfn.XLOOKUP(A1139,'Country_Lookup'!$D:$D,'Country_Lookup'!$E:$E)</f>
        <v>United Kingdom</v>
      </c>
    </row>
    <row r="1140" spans="1:10" x14ac:dyDescent="0.3">
      <c r="A1140">
        <v>13497</v>
      </c>
      <c r="B1140">
        <v>282</v>
      </c>
      <c r="C1140">
        <v>6</v>
      </c>
      <c r="D1140">
        <v>1320.3300000000006</v>
      </c>
      <c r="E1140" cm="1">
        <f t="array" ref="E1140">_xlfn.IFS(B1140&lt;=PERCENTILE($B$3:$B$5882,0.2),5,B1140&lt;=PERCENTILE($B$3:$B$5882,0.4),4,B1140&lt;=PERCENTILE($B$3:$B$5882,0.6),3,B1140&lt;=PERCENTILE($B$3:$B$5882,0.8),2,TRUE,1)</f>
        <v>2</v>
      </c>
      <c r="F1140" cm="1">
        <f t="array" ref="F1140">_xlfn.IFS(C1140&lt;=PERCENTILE($C$3:$C$5882,0.2),1,C1140&lt;=PERCENTILE($C$3:$C$5882,0.4),2,C1140&lt;=PERCENTILE($C$3:$C$5882,0.6),3,C1140&lt;=PERCENTILE($C$3:$C$5882,0.8),4,TRUE,5)</f>
        <v>4</v>
      </c>
      <c r="G1140" cm="1">
        <f t="array" ref="G1140">_xlfn.IFS(D1140&lt;=PERCENTILE($D$3:$D$5882,0.2),1,D1140&lt;=PERCENTILE($D$3:$D$5882,0.4),2,D1140&lt;=PERCENTILE($D$3:$D$5882,0.6),3,D1140&lt;=PERCENTILE($D$3:$D$5882,0.8),4,TRUE,5)</f>
        <v>4</v>
      </c>
      <c r="H1140" s="3" t="str" cm="1">
        <f t="array" ref="H1140">_xlfn.IFS(AND(E1140&gt;=4,F1140&gt;=4,G1140&gt;=4),"Champions",AND(E1140&gt;=3,F1140&gt;=3,G1140&gt;=3),"Loyal Customers",AND(E1140&lt;=2,F1140&gt;=3),"At Risk",AND(E1140&lt;=2,F1140&lt;=2,G1140&lt;=2),"Lost",AND(E1140&gt;=4,F1140&lt;=2),"New/Promising",TRUE,"Needs Attention")</f>
        <v>At Risk</v>
      </c>
      <c r="I1140" s="3" t="str">
        <f t="shared" si="21"/>
        <v>Churned</v>
      </c>
      <c r="J1140" s="3" t="str">
        <f>_xlfn.XLOOKUP(A1140,'Country_Lookup'!$D:$D,'Country_Lookup'!$E:$E)</f>
        <v>United Kingdom</v>
      </c>
    </row>
    <row r="1141" spans="1:10" x14ac:dyDescent="0.3">
      <c r="A1141">
        <v>13498</v>
      </c>
      <c r="B1141">
        <v>730</v>
      </c>
      <c r="C1141">
        <v>1</v>
      </c>
      <c r="D1141">
        <v>327.38000000000005</v>
      </c>
      <c r="E1141" cm="1">
        <f t="array" ref="E1141">_xlfn.IFS(B1141&lt;=PERCENTILE($B$3:$B$5882,0.2),5,B1141&lt;=PERCENTILE($B$3:$B$5882,0.4),4,B1141&lt;=PERCENTILE($B$3:$B$5882,0.6),3,B1141&lt;=PERCENTILE($B$3:$B$5882,0.8),2,TRUE,1)</f>
        <v>1</v>
      </c>
      <c r="F1141" cm="1">
        <f t="array" ref="F1141">_xlfn.IFS(C1141&lt;=PERCENTILE($C$3:$C$5882,0.2),1,C1141&lt;=PERCENTILE($C$3:$C$5882,0.4),2,C1141&lt;=PERCENTILE($C$3:$C$5882,0.6),3,C1141&lt;=PERCENTILE($C$3:$C$5882,0.8),4,TRUE,5)</f>
        <v>1</v>
      </c>
      <c r="G1141" cm="1">
        <f t="array" ref="G1141">_xlfn.IFS(D1141&lt;=PERCENTILE($D$3:$D$5882,0.2),1,D1141&lt;=PERCENTILE($D$3:$D$5882,0.4),2,D1141&lt;=PERCENTILE($D$3:$D$5882,0.6),3,D1141&lt;=PERCENTILE($D$3:$D$5882,0.8),4,TRUE,5)</f>
        <v>2</v>
      </c>
      <c r="H1141" s="3" t="str" cm="1">
        <f t="array" ref="H1141">_xlfn.IFS(AND(E1141&gt;=4,F1141&gt;=4,G1141&gt;=4),"Champions",AND(E1141&gt;=3,F1141&gt;=3,G1141&gt;=3),"Loyal Customers",AND(E1141&lt;=2,F1141&gt;=3),"At Risk",AND(E1141&lt;=2,F1141&lt;=2,G1141&lt;=2),"Lost",AND(E1141&gt;=4,F1141&lt;=2),"New/Promising",TRUE,"Needs Attention")</f>
        <v>Lost</v>
      </c>
      <c r="I1141" s="3" t="str">
        <f t="shared" si="21"/>
        <v>Churned</v>
      </c>
      <c r="J1141" s="3" t="str">
        <f>_xlfn.XLOOKUP(A1141,'Country_Lookup'!$D:$D,'Country_Lookup'!$E:$E)</f>
        <v>United Kingdom</v>
      </c>
    </row>
    <row r="1142" spans="1:10" x14ac:dyDescent="0.3">
      <c r="A1142">
        <v>13499</v>
      </c>
      <c r="B1142">
        <v>17</v>
      </c>
      <c r="C1142">
        <v>5</v>
      </c>
      <c r="D1142">
        <v>1159.1100000000004</v>
      </c>
      <c r="E1142" cm="1">
        <f t="array" ref="E1142">_xlfn.IFS(B1142&lt;=PERCENTILE($B$3:$B$5882,0.2),5,B1142&lt;=PERCENTILE($B$3:$B$5882,0.4),4,B1142&lt;=PERCENTILE($B$3:$B$5882,0.6),3,B1142&lt;=PERCENTILE($B$3:$B$5882,0.8),2,TRUE,1)</f>
        <v>5</v>
      </c>
      <c r="F1142" cm="1">
        <f t="array" ref="F1142">_xlfn.IFS(C1142&lt;=PERCENTILE($C$3:$C$5882,0.2),1,C1142&lt;=PERCENTILE($C$3:$C$5882,0.4),2,C1142&lt;=PERCENTILE($C$3:$C$5882,0.6),3,C1142&lt;=PERCENTILE($C$3:$C$5882,0.8),4,TRUE,5)</f>
        <v>4</v>
      </c>
      <c r="G1142" cm="1">
        <f t="array" ref="G1142">_xlfn.IFS(D1142&lt;=PERCENTILE($D$3:$D$5882,0.2),1,D1142&lt;=PERCENTILE($D$3:$D$5882,0.4),2,D1142&lt;=PERCENTILE($D$3:$D$5882,0.6),3,D1142&lt;=PERCENTILE($D$3:$D$5882,0.8),4,TRUE,5)</f>
        <v>3</v>
      </c>
      <c r="H1142" s="3" t="str" cm="1">
        <f t="array" ref="H1142">_xlfn.IFS(AND(E1142&gt;=4,F1142&gt;=4,G1142&gt;=4),"Champions",AND(E1142&gt;=3,F1142&gt;=3,G1142&gt;=3),"Loyal Customers",AND(E1142&lt;=2,F1142&gt;=3),"At Risk",AND(E1142&lt;=2,F1142&lt;=2,G1142&lt;=2),"Lost",AND(E1142&gt;=4,F1142&lt;=2),"New/Promising",TRUE,"Needs Attention")</f>
        <v>Loyal Customers</v>
      </c>
      <c r="I1142" s="3" t="str">
        <f t="shared" si="21"/>
        <v>Active</v>
      </c>
      <c r="J1142" s="3" t="str">
        <f>_xlfn.XLOOKUP(A1142,'Country_Lookup'!$D:$D,'Country_Lookup'!$E:$E)</f>
        <v>United Kingdom</v>
      </c>
    </row>
    <row r="1143" spans="1:10" x14ac:dyDescent="0.3">
      <c r="A1143">
        <v>13500</v>
      </c>
      <c r="B1143">
        <v>23</v>
      </c>
      <c r="C1143">
        <v>4</v>
      </c>
      <c r="D1143">
        <v>1466.3</v>
      </c>
      <c r="E1143" cm="1">
        <f t="array" ref="E1143">_xlfn.IFS(B1143&lt;=PERCENTILE($B$3:$B$5882,0.2),5,B1143&lt;=PERCENTILE($B$3:$B$5882,0.4),4,B1143&lt;=PERCENTILE($B$3:$B$5882,0.6),3,B1143&lt;=PERCENTILE($B$3:$B$5882,0.8),2,TRUE,1)</f>
        <v>4</v>
      </c>
      <c r="F1143" cm="1">
        <f t="array" ref="F1143">_xlfn.IFS(C1143&lt;=PERCENTILE($C$3:$C$5882,0.2),1,C1143&lt;=PERCENTILE($C$3:$C$5882,0.4),2,C1143&lt;=PERCENTILE($C$3:$C$5882,0.6),3,C1143&lt;=PERCENTILE($C$3:$C$5882,0.8),4,TRUE,5)</f>
        <v>3</v>
      </c>
      <c r="G1143" cm="1">
        <f t="array" ref="G1143">_xlfn.IFS(D1143&lt;=PERCENTILE($D$3:$D$5882,0.2),1,D1143&lt;=PERCENTILE($D$3:$D$5882,0.4),2,D1143&lt;=PERCENTILE($D$3:$D$5882,0.6),3,D1143&lt;=PERCENTILE($D$3:$D$5882,0.8),4,TRUE,5)</f>
        <v>4</v>
      </c>
      <c r="H1143" s="3" t="str" cm="1">
        <f t="array" ref="H1143">_xlfn.IFS(AND(E1143&gt;=4,F1143&gt;=4,G1143&gt;=4),"Champions",AND(E1143&gt;=3,F1143&gt;=3,G1143&gt;=3),"Loyal Customers",AND(E1143&lt;=2,F1143&gt;=3),"At Risk",AND(E1143&lt;=2,F1143&lt;=2,G1143&lt;=2),"Lost",AND(E1143&gt;=4,F1143&lt;=2),"New/Promising",TRUE,"Needs Attention")</f>
        <v>Loyal Customers</v>
      </c>
      <c r="I1143" s="3" t="str">
        <f t="shared" si="21"/>
        <v>Active</v>
      </c>
      <c r="J1143" s="3" t="str">
        <f>_xlfn.XLOOKUP(A1143,'Country_Lookup'!$D:$D,'Country_Lookup'!$E:$E)</f>
        <v>United Kingdom</v>
      </c>
    </row>
    <row r="1144" spans="1:10" x14ac:dyDescent="0.3">
      <c r="A1144">
        <v>13501</v>
      </c>
      <c r="B1144">
        <v>288</v>
      </c>
      <c r="C1144">
        <v>3</v>
      </c>
      <c r="D1144">
        <v>2885.1100000000033</v>
      </c>
      <c r="E1144" cm="1">
        <f t="array" ref="E1144">_xlfn.IFS(B1144&lt;=PERCENTILE($B$3:$B$5882,0.2),5,B1144&lt;=PERCENTILE($B$3:$B$5882,0.4),4,B1144&lt;=PERCENTILE($B$3:$B$5882,0.6),3,B1144&lt;=PERCENTILE($B$3:$B$5882,0.8),2,TRUE,1)</f>
        <v>2</v>
      </c>
      <c r="F1144" cm="1">
        <f t="array" ref="F1144">_xlfn.IFS(C1144&lt;=PERCENTILE($C$3:$C$5882,0.2),1,C1144&lt;=PERCENTILE($C$3:$C$5882,0.4),2,C1144&lt;=PERCENTILE($C$3:$C$5882,0.6),3,C1144&lt;=PERCENTILE($C$3:$C$5882,0.8),4,TRUE,5)</f>
        <v>3</v>
      </c>
      <c r="G1144" cm="1">
        <f t="array" ref="G1144">_xlfn.IFS(D1144&lt;=PERCENTILE($D$3:$D$5882,0.2),1,D1144&lt;=PERCENTILE($D$3:$D$5882,0.4),2,D1144&lt;=PERCENTILE($D$3:$D$5882,0.6),3,D1144&lt;=PERCENTILE($D$3:$D$5882,0.8),4,TRUE,5)</f>
        <v>4</v>
      </c>
      <c r="H1144" s="3" t="str" cm="1">
        <f t="array" ref="H1144">_xlfn.IFS(AND(E1144&gt;=4,F1144&gt;=4,G1144&gt;=4),"Champions",AND(E1144&gt;=3,F1144&gt;=3,G1144&gt;=3),"Loyal Customers",AND(E1144&lt;=2,F1144&gt;=3),"At Risk",AND(E1144&lt;=2,F1144&lt;=2,G1144&lt;=2),"Lost",AND(E1144&gt;=4,F1144&lt;=2),"New/Promising",TRUE,"Needs Attention")</f>
        <v>At Risk</v>
      </c>
      <c r="I1144" s="3" t="str">
        <f t="shared" si="21"/>
        <v>Churned</v>
      </c>
      <c r="J1144" s="3" t="str">
        <f>_xlfn.XLOOKUP(A1144,'Country_Lookup'!$D:$D,'Country_Lookup'!$E:$E)</f>
        <v>Switzerland</v>
      </c>
    </row>
    <row r="1145" spans="1:10" x14ac:dyDescent="0.3">
      <c r="A1145">
        <v>13502</v>
      </c>
      <c r="B1145">
        <v>16</v>
      </c>
      <c r="C1145">
        <v>5</v>
      </c>
      <c r="D1145">
        <v>780.50000000000011</v>
      </c>
      <c r="E1145" cm="1">
        <f t="array" ref="E1145">_xlfn.IFS(B1145&lt;=PERCENTILE($B$3:$B$5882,0.2),5,B1145&lt;=PERCENTILE($B$3:$B$5882,0.4),4,B1145&lt;=PERCENTILE($B$3:$B$5882,0.6),3,B1145&lt;=PERCENTILE($B$3:$B$5882,0.8),2,TRUE,1)</f>
        <v>5</v>
      </c>
      <c r="F1145" cm="1">
        <f t="array" ref="F1145">_xlfn.IFS(C1145&lt;=PERCENTILE($C$3:$C$5882,0.2),1,C1145&lt;=PERCENTILE($C$3:$C$5882,0.4),2,C1145&lt;=PERCENTILE($C$3:$C$5882,0.6),3,C1145&lt;=PERCENTILE($C$3:$C$5882,0.8),4,TRUE,5)</f>
        <v>4</v>
      </c>
      <c r="G1145" cm="1">
        <f t="array" ref="G1145">_xlfn.IFS(D1145&lt;=PERCENTILE($D$3:$D$5882,0.2),1,D1145&lt;=PERCENTILE($D$3:$D$5882,0.4),2,D1145&lt;=PERCENTILE($D$3:$D$5882,0.6),3,D1145&lt;=PERCENTILE($D$3:$D$5882,0.8),4,TRUE,5)</f>
        <v>3</v>
      </c>
      <c r="H1145" s="3" t="str" cm="1">
        <f t="array" ref="H1145">_xlfn.IFS(AND(E1145&gt;=4,F1145&gt;=4,G1145&gt;=4),"Champions",AND(E1145&gt;=3,F1145&gt;=3,G1145&gt;=3),"Loyal Customers",AND(E1145&lt;=2,F1145&gt;=3),"At Risk",AND(E1145&lt;=2,F1145&lt;=2,G1145&lt;=2),"Lost",AND(E1145&gt;=4,F1145&lt;=2),"New/Promising",TRUE,"Needs Attention")</f>
        <v>Loyal Customers</v>
      </c>
      <c r="I1145" s="3" t="str">
        <f t="shared" si="21"/>
        <v>Active</v>
      </c>
      <c r="J1145" s="3" t="str">
        <f>_xlfn.XLOOKUP(A1145,'Country_Lookup'!$D:$D,'Country_Lookup'!$E:$E)</f>
        <v>United Kingdom</v>
      </c>
    </row>
    <row r="1146" spans="1:10" x14ac:dyDescent="0.3">
      <c r="A1146">
        <v>13503</v>
      </c>
      <c r="B1146">
        <v>71</v>
      </c>
      <c r="C1146">
        <v>6</v>
      </c>
      <c r="D1146">
        <v>1905.3899999999987</v>
      </c>
      <c r="E1146" cm="1">
        <f t="array" ref="E1146">_xlfn.IFS(B1146&lt;=PERCENTILE($B$3:$B$5882,0.2),5,B1146&lt;=PERCENTILE($B$3:$B$5882,0.4),4,B1146&lt;=PERCENTILE($B$3:$B$5882,0.6),3,B1146&lt;=PERCENTILE($B$3:$B$5882,0.8),2,TRUE,1)</f>
        <v>3</v>
      </c>
      <c r="F1146" cm="1">
        <f t="array" ref="F1146">_xlfn.IFS(C1146&lt;=PERCENTILE($C$3:$C$5882,0.2),1,C1146&lt;=PERCENTILE($C$3:$C$5882,0.4),2,C1146&lt;=PERCENTILE($C$3:$C$5882,0.6),3,C1146&lt;=PERCENTILE($C$3:$C$5882,0.8),4,TRUE,5)</f>
        <v>4</v>
      </c>
      <c r="G1146" cm="1">
        <f t="array" ref="G1146">_xlfn.IFS(D1146&lt;=PERCENTILE($D$3:$D$5882,0.2),1,D1146&lt;=PERCENTILE($D$3:$D$5882,0.4),2,D1146&lt;=PERCENTILE($D$3:$D$5882,0.6),3,D1146&lt;=PERCENTILE($D$3:$D$5882,0.8),4,TRUE,5)</f>
        <v>4</v>
      </c>
      <c r="H1146" s="3" t="str" cm="1">
        <f t="array" ref="H1146">_xlfn.IFS(AND(E1146&gt;=4,F1146&gt;=4,G1146&gt;=4),"Champions",AND(E1146&gt;=3,F1146&gt;=3,G1146&gt;=3),"Loyal Customers",AND(E1146&lt;=2,F1146&gt;=3),"At Risk",AND(E1146&lt;=2,F1146&lt;=2,G1146&lt;=2),"Lost",AND(E1146&gt;=4,F1146&lt;=2),"New/Promising",TRUE,"Needs Attention")</f>
        <v>Loyal Customers</v>
      </c>
      <c r="I1146" s="3" t="str">
        <f t="shared" si="21"/>
        <v>Active</v>
      </c>
      <c r="J1146" s="3" t="str">
        <f>_xlfn.XLOOKUP(A1146,'Country_Lookup'!$D:$D,'Country_Lookup'!$E:$E)</f>
        <v>United Kingdom</v>
      </c>
    </row>
    <row r="1147" spans="1:10" x14ac:dyDescent="0.3">
      <c r="A1147">
        <v>13504</v>
      </c>
      <c r="B1147">
        <v>64</v>
      </c>
      <c r="C1147">
        <v>1</v>
      </c>
      <c r="D1147">
        <v>295.93000000000023</v>
      </c>
      <c r="E1147" cm="1">
        <f t="array" ref="E1147">_xlfn.IFS(B1147&lt;=PERCENTILE($B$3:$B$5882,0.2),5,B1147&lt;=PERCENTILE($B$3:$B$5882,0.4),4,B1147&lt;=PERCENTILE($B$3:$B$5882,0.6),3,B1147&lt;=PERCENTILE($B$3:$B$5882,0.8),2,TRUE,1)</f>
        <v>3</v>
      </c>
      <c r="F1147" cm="1">
        <f t="array" ref="F1147">_xlfn.IFS(C1147&lt;=PERCENTILE($C$3:$C$5882,0.2),1,C1147&lt;=PERCENTILE($C$3:$C$5882,0.4),2,C1147&lt;=PERCENTILE($C$3:$C$5882,0.6),3,C1147&lt;=PERCENTILE($C$3:$C$5882,0.8),4,TRUE,5)</f>
        <v>1</v>
      </c>
      <c r="G1147" cm="1">
        <f t="array" ref="G1147">_xlfn.IFS(D1147&lt;=PERCENTILE($D$3:$D$5882,0.2),1,D1147&lt;=PERCENTILE($D$3:$D$5882,0.4),2,D1147&lt;=PERCENTILE($D$3:$D$5882,0.6),3,D1147&lt;=PERCENTILE($D$3:$D$5882,0.8),4,TRUE,5)</f>
        <v>2</v>
      </c>
      <c r="H1147" s="3" t="str" cm="1">
        <f t="array" ref="H1147">_xlfn.IFS(AND(E1147&gt;=4,F1147&gt;=4,G1147&gt;=4),"Champions",AND(E1147&gt;=3,F1147&gt;=3,G1147&gt;=3),"Loyal Customers",AND(E1147&lt;=2,F1147&gt;=3),"At Risk",AND(E1147&lt;=2,F1147&lt;=2,G1147&lt;=2),"Lost",AND(E1147&gt;=4,F1147&lt;=2),"New/Promising",TRUE,"Needs Attention")</f>
        <v>Needs Attention</v>
      </c>
      <c r="I1147" s="3" t="str">
        <f t="shared" si="21"/>
        <v>Active</v>
      </c>
      <c r="J1147" s="3" t="str">
        <f>_xlfn.XLOOKUP(A1147,'Country_Lookup'!$D:$D,'Country_Lookup'!$E:$E)</f>
        <v>United Kingdom</v>
      </c>
    </row>
    <row r="1148" spans="1:10" x14ac:dyDescent="0.3">
      <c r="A1148">
        <v>13505</v>
      </c>
      <c r="B1148">
        <v>72</v>
      </c>
      <c r="C1148">
        <v>4</v>
      </c>
      <c r="D1148">
        <v>4393.6300000000037</v>
      </c>
      <c r="E1148" cm="1">
        <f t="array" ref="E1148">_xlfn.IFS(B1148&lt;=PERCENTILE($B$3:$B$5882,0.2),5,B1148&lt;=PERCENTILE($B$3:$B$5882,0.4),4,B1148&lt;=PERCENTILE($B$3:$B$5882,0.6),3,B1148&lt;=PERCENTILE($B$3:$B$5882,0.8),2,TRUE,1)</f>
        <v>3</v>
      </c>
      <c r="F1148" cm="1">
        <f t="array" ref="F1148">_xlfn.IFS(C1148&lt;=PERCENTILE($C$3:$C$5882,0.2),1,C1148&lt;=PERCENTILE($C$3:$C$5882,0.4),2,C1148&lt;=PERCENTILE($C$3:$C$5882,0.6),3,C1148&lt;=PERCENTILE($C$3:$C$5882,0.8),4,TRUE,5)</f>
        <v>3</v>
      </c>
      <c r="G1148" cm="1">
        <f t="array" ref="G1148">_xlfn.IFS(D1148&lt;=PERCENTILE($D$3:$D$5882,0.2),1,D1148&lt;=PERCENTILE($D$3:$D$5882,0.4),2,D1148&lt;=PERCENTILE($D$3:$D$5882,0.6),3,D1148&lt;=PERCENTILE($D$3:$D$5882,0.8),4,TRUE,5)</f>
        <v>5</v>
      </c>
      <c r="H1148" s="3" t="str" cm="1">
        <f t="array" ref="H1148">_xlfn.IFS(AND(E1148&gt;=4,F1148&gt;=4,G1148&gt;=4),"Champions",AND(E1148&gt;=3,F1148&gt;=3,G1148&gt;=3),"Loyal Customers",AND(E1148&lt;=2,F1148&gt;=3),"At Risk",AND(E1148&lt;=2,F1148&lt;=2,G1148&lt;=2),"Lost",AND(E1148&gt;=4,F1148&lt;=2),"New/Promising",TRUE,"Needs Attention")</f>
        <v>Loyal Customers</v>
      </c>
      <c r="I1148" s="3" t="str">
        <f t="shared" si="21"/>
        <v>Active</v>
      </c>
      <c r="J1148" s="3" t="str">
        <f>_xlfn.XLOOKUP(A1148,'Country_Lookup'!$D:$D,'Country_Lookup'!$E:$E)</f>
        <v>Switzerland</v>
      </c>
    </row>
    <row r="1149" spans="1:10" x14ac:dyDescent="0.3">
      <c r="A1149">
        <v>13506</v>
      </c>
      <c r="B1149">
        <v>316</v>
      </c>
      <c r="C1149">
        <v>5</v>
      </c>
      <c r="D1149">
        <v>1639.2000000000003</v>
      </c>
      <c r="E1149" cm="1">
        <f t="array" ref="E1149">_xlfn.IFS(B1149&lt;=PERCENTILE($B$3:$B$5882,0.2),5,B1149&lt;=PERCENTILE($B$3:$B$5882,0.4),4,B1149&lt;=PERCENTILE($B$3:$B$5882,0.6),3,B1149&lt;=PERCENTILE($B$3:$B$5882,0.8),2,TRUE,1)</f>
        <v>2</v>
      </c>
      <c r="F1149" cm="1">
        <f t="array" ref="F1149">_xlfn.IFS(C1149&lt;=PERCENTILE($C$3:$C$5882,0.2),1,C1149&lt;=PERCENTILE($C$3:$C$5882,0.4),2,C1149&lt;=PERCENTILE($C$3:$C$5882,0.6),3,C1149&lt;=PERCENTILE($C$3:$C$5882,0.8),4,TRUE,5)</f>
        <v>4</v>
      </c>
      <c r="G1149" cm="1">
        <f t="array" ref="G1149">_xlfn.IFS(D1149&lt;=PERCENTILE($D$3:$D$5882,0.2),1,D1149&lt;=PERCENTILE($D$3:$D$5882,0.4),2,D1149&lt;=PERCENTILE($D$3:$D$5882,0.6),3,D1149&lt;=PERCENTILE($D$3:$D$5882,0.8),4,TRUE,5)</f>
        <v>4</v>
      </c>
      <c r="H1149" s="3" t="str" cm="1">
        <f t="array" ref="H1149">_xlfn.IFS(AND(E1149&gt;=4,F1149&gt;=4,G1149&gt;=4),"Champions",AND(E1149&gt;=3,F1149&gt;=3,G1149&gt;=3),"Loyal Customers",AND(E1149&lt;=2,F1149&gt;=3),"At Risk",AND(E1149&lt;=2,F1149&lt;=2,G1149&lt;=2),"Lost",AND(E1149&gt;=4,F1149&lt;=2),"New/Promising",TRUE,"Needs Attention")</f>
        <v>At Risk</v>
      </c>
      <c r="I1149" s="3" t="str">
        <f t="shared" si="21"/>
        <v>Churned</v>
      </c>
      <c r="J1149" s="3" t="str">
        <f>_xlfn.XLOOKUP(A1149,'Country_Lookup'!$D:$D,'Country_Lookup'!$E:$E)</f>
        <v>United Kingdom</v>
      </c>
    </row>
    <row r="1150" spans="1:10" x14ac:dyDescent="0.3">
      <c r="A1150">
        <v>13507</v>
      </c>
      <c r="B1150">
        <v>3</v>
      </c>
      <c r="C1150">
        <v>4</v>
      </c>
      <c r="D1150">
        <v>2479.1599999999921</v>
      </c>
      <c r="E1150" cm="1">
        <f t="array" ref="E1150">_xlfn.IFS(B1150&lt;=PERCENTILE($B$3:$B$5882,0.2),5,B1150&lt;=PERCENTILE($B$3:$B$5882,0.4),4,B1150&lt;=PERCENTILE($B$3:$B$5882,0.6),3,B1150&lt;=PERCENTILE($B$3:$B$5882,0.8),2,TRUE,1)</f>
        <v>5</v>
      </c>
      <c r="F1150" cm="1">
        <f t="array" ref="F1150">_xlfn.IFS(C1150&lt;=PERCENTILE($C$3:$C$5882,0.2),1,C1150&lt;=PERCENTILE($C$3:$C$5882,0.4),2,C1150&lt;=PERCENTILE($C$3:$C$5882,0.6),3,C1150&lt;=PERCENTILE($C$3:$C$5882,0.8),4,TRUE,5)</f>
        <v>3</v>
      </c>
      <c r="G1150" cm="1">
        <f t="array" ref="G1150">_xlfn.IFS(D1150&lt;=PERCENTILE($D$3:$D$5882,0.2),1,D1150&lt;=PERCENTILE($D$3:$D$5882,0.4),2,D1150&lt;=PERCENTILE($D$3:$D$5882,0.6),3,D1150&lt;=PERCENTILE($D$3:$D$5882,0.8),4,TRUE,5)</f>
        <v>4</v>
      </c>
      <c r="H1150" s="3" t="str" cm="1">
        <f t="array" ref="H1150">_xlfn.IFS(AND(E1150&gt;=4,F1150&gt;=4,G1150&gt;=4),"Champions",AND(E1150&gt;=3,F1150&gt;=3,G1150&gt;=3),"Loyal Customers",AND(E1150&lt;=2,F1150&gt;=3),"At Risk",AND(E1150&lt;=2,F1150&lt;=2,G1150&lt;=2),"Lost",AND(E1150&gt;=4,F1150&lt;=2),"New/Promising",TRUE,"Needs Attention")</f>
        <v>Loyal Customers</v>
      </c>
      <c r="I1150" s="3" t="str">
        <f t="shared" si="21"/>
        <v>Active</v>
      </c>
      <c r="J1150" s="3" t="str">
        <f>_xlfn.XLOOKUP(A1150,'Country_Lookup'!$D:$D,'Country_Lookup'!$E:$E)</f>
        <v>United Kingdom</v>
      </c>
    </row>
    <row r="1151" spans="1:10" x14ac:dyDescent="0.3">
      <c r="A1151">
        <v>13508</v>
      </c>
      <c r="B1151">
        <v>243</v>
      </c>
      <c r="C1151">
        <v>2</v>
      </c>
      <c r="D1151">
        <v>287.05000000000013</v>
      </c>
      <c r="E1151" cm="1">
        <f t="array" ref="E1151">_xlfn.IFS(B1151&lt;=PERCENTILE($B$3:$B$5882,0.2),5,B1151&lt;=PERCENTILE($B$3:$B$5882,0.4),4,B1151&lt;=PERCENTILE($B$3:$B$5882,0.6),3,B1151&lt;=PERCENTILE($B$3:$B$5882,0.8),2,TRUE,1)</f>
        <v>2</v>
      </c>
      <c r="F1151" cm="1">
        <f t="array" ref="F1151">_xlfn.IFS(C1151&lt;=PERCENTILE($C$3:$C$5882,0.2),1,C1151&lt;=PERCENTILE($C$3:$C$5882,0.4),2,C1151&lt;=PERCENTILE($C$3:$C$5882,0.6),3,C1151&lt;=PERCENTILE($C$3:$C$5882,0.8),4,TRUE,5)</f>
        <v>2</v>
      </c>
      <c r="G1151" cm="1">
        <f t="array" ref="G1151">_xlfn.IFS(D1151&lt;=PERCENTILE($D$3:$D$5882,0.2),1,D1151&lt;=PERCENTILE($D$3:$D$5882,0.4),2,D1151&lt;=PERCENTILE($D$3:$D$5882,0.6),3,D1151&lt;=PERCENTILE($D$3:$D$5882,0.8),4,TRUE,5)</f>
        <v>1</v>
      </c>
      <c r="H1151" s="3" t="str" cm="1">
        <f t="array" ref="H1151">_xlfn.IFS(AND(E1151&gt;=4,F1151&gt;=4,G1151&gt;=4),"Champions",AND(E1151&gt;=3,F1151&gt;=3,G1151&gt;=3),"Loyal Customers",AND(E1151&lt;=2,F1151&gt;=3),"At Risk",AND(E1151&lt;=2,F1151&lt;=2,G1151&lt;=2),"Lost",AND(E1151&gt;=4,F1151&lt;=2),"New/Promising",TRUE,"Needs Attention")</f>
        <v>Lost</v>
      </c>
      <c r="I1151" s="3" t="str">
        <f t="shared" si="21"/>
        <v>Churned</v>
      </c>
      <c r="J1151" s="3" t="str">
        <f>_xlfn.XLOOKUP(A1151,'Country_Lookup'!$D:$D,'Country_Lookup'!$E:$E)</f>
        <v>United Kingdom</v>
      </c>
    </row>
    <row r="1152" spans="1:10" x14ac:dyDescent="0.3">
      <c r="A1152">
        <v>13509</v>
      </c>
      <c r="B1152">
        <v>8</v>
      </c>
      <c r="C1152">
        <v>8</v>
      </c>
      <c r="D1152">
        <v>1114.7200000000005</v>
      </c>
      <c r="E1152" cm="1">
        <f t="array" ref="E1152">_xlfn.IFS(B1152&lt;=PERCENTILE($B$3:$B$5882,0.2),5,B1152&lt;=PERCENTILE($B$3:$B$5882,0.4),4,B1152&lt;=PERCENTILE($B$3:$B$5882,0.6),3,B1152&lt;=PERCENTILE($B$3:$B$5882,0.8),2,TRUE,1)</f>
        <v>5</v>
      </c>
      <c r="F1152" cm="1">
        <f t="array" ref="F1152">_xlfn.IFS(C1152&lt;=PERCENTILE($C$3:$C$5882,0.2),1,C1152&lt;=PERCENTILE($C$3:$C$5882,0.4),2,C1152&lt;=PERCENTILE($C$3:$C$5882,0.6),3,C1152&lt;=PERCENTILE($C$3:$C$5882,0.8),4,TRUE,5)</f>
        <v>4</v>
      </c>
      <c r="G1152" cm="1">
        <f t="array" ref="G1152">_xlfn.IFS(D1152&lt;=PERCENTILE($D$3:$D$5882,0.2),1,D1152&lt;=PERCENTILE($D$3:$D$5882,0.4),2,D1152&lt;=PERCENTILE($D$3:$D$5882,0.6),3,D1152&lt;=PERCENTILE($D$3:$D$5882,0.8),4,TRUE,5)</f>
        <v>3</v>
      </c>
      <c r="H1152" s="3" t="str" cm="1">
        <f t="array" ref="H1152">_xlfn.IFS(AND(E1152&gt;=4,F1152&gt;=4,G1152&gt;=4),"Champions",AND(E1152&gt;=3,F1152&gt;=3,G1152&gt;=3),"Loyal Customers",AND(E1152&lt;=2,F1152&gt;=3),"At Risk",AND(E1152&lt;=2,F1152&lt;=2,G1152&lt;=2),"Lost",AND(E1152&gt;=4,F1152&lt;=2),"New/Promising",TRUE,"Needs Attention")</f>
        <v>Loyal Customers</v>
      </c>
      <c r="I1152" s="3" t="str">
        <f t="shared" si="21"/>
        <v>Active</v>
      </c>
      <c r="J1152" s="3" t="str">
        <f>_xlfn.XLOOKUP(A1152,'Country_Lookup'!$D:$D,'Country_Lookup'!$E:$E)</f>
        <v>United Kingdom</v>
      </c>
    </row>
    <row r="1153" spans="1:10" x14ac:dyDescent="0.3">
      <c r="A1153">
        <v>13510</v>
      </c>
      <c r="B1153">
        <v>1</v>
      </c>
      <c r="C1153">
        <v>11</v>
      </c>
      <c r="D1153">
        <v>4558.29000000002</v>
      </c>
      <c r="E1153" cm="1">
        <f t="array" ref="E1153">_xlfn.IFS(B1153&lt;=PERCENTILE($B$3:$B$5882,0.2),5,B1153&lt;=PERCENTILE($B$3:$B$5882,0.4),4,B1153&lt;=PERCENTILE($B$3:$B$5882,0.6),3,B1153&lt;=PERCENTILE($B$3:$B$5882,0.8),2,TRUE,1)</f>
        <v>5</v>
      </c>
      <c r="F1153" cm="1">
        <f t="array" ref="F1153">_xlfn.IFS(C1153&lt;=PERCENTILE($C$3:$C$5882,0.2),1,C1153&lt;=PERCENTILE($C$3:$C$5882,0.4),2,C1153&lt;=PERCENTILE($C$3:$C$5882,0.6),3,C1153&lt;=PERCENTILE($C$3:$C$5882,0.8),4,TRUE,5)</f>
        <v>5</v>
      </c>
      <c r="G1153" cm="1">
        <f t="array" ref="G1153">_xlfn.IFS(D1153&lt;=PERCENTILE($D$3:$D$5882,0.2),1,D1153&lt;=PERCENTILE($D$3:$D$5882,0.4),2,D1153&lt;=PERCENTILE($D$3:$D$5882,0.6),3,D1153&lt;=PERCENTILE($D$3:$D$5882,0.8),4,TRUE,5)</f>
        <v>5</v>
      </c>
      <c r="H1153" s="3" t="str" cm="1">
        <f t="array" ref="H1153">_xlfn.IFS(AND(E1153&gt;=4,F1153&gt;=4,G1153&gt;=4),"Champions",AND(E1153&gt;=3,F1153&gt;=3,G1153&gt;=3),"Loyal Customers",AND(E1153&lt;=2,F1153&gt;=3),"At Risk",AND(E1153&lt;=2,F1153&lt;=2,G1153&lt;=2),"Lost",AND(E1153&gt;=4,F1153&lt;=2),"New/Promising",TRUE,"Needs Attention")</f>
        <v>Champions</v>
      </c>
      <c r="I1153" s="3" t="str">
        <f t="shared" si="21"/>
        <v>Active</v>
      </c>
      <c r="J1153" s="3" t="str">
        <f>_xlfn.XLOOKUP(A1153,'Country_Lookup'!$D:$D,'Country_Lookup'!$E:$E)</f>
        <v>United Kingdom</v>
      </c>
    </row>
    <row r="1154" spans="1:10" x14ac:dyDescent="0.3">
      <c r="A1154">
        <v>13511</v>
      </c>
      <c r="B1154">
        <v>676</v>
      </c>
      <c r="C1154">
        <v>1</v>
      </c>
      <c r="D1154">
        <v>282.76</v>
      </c>
      <c r="E1154" cm="1">
        <f t="array" ref="E1154">_xlfn.IFS(B1154&lt;=PERCENTILE($B$3:$B$5882,0.2),5,B1154&lt;=PERCENTILE($B$3:$B$5882,0.4),4,B1154&lt;=PERCENTILE($B$3:$B$5882,0.6),3,B1154&lt;=PERCENTILE($B$3:$B$5882,0.8),2,TRUE,1)</f>
        <v>1</v>
      </c>
      <c r="F1154" cm="1">
        <f t="array" ref="F1154">_xlfn.IFS(C1154&lt;=PERCENTILE($C$3:$C$5882,0.2),1,C1154&lt;=PERCENTILE($C$3:$C$5882,0.4),2,C1154&lt;=PERCENTILE($C$3:$C$5882,0.6),3,C1154&lt;=PERCENTILE($C$3:$C$5882,0.8),4,TRUE,5)</f>
        <v>1</v>
      </c>
      <c r="G1154" cm="1">
        <f t="array" ref="G1154">_xlfn.IFS(D1154&lt;=PERCENTILE($D$3:$D$5882,0.2),1,D1154&lt;=PERCENTILE($D$3:$D$5882,0.4),2,D1154&lt;=PERCENTILE($D$3:$D$5882,0.6),3,D1154&lt;=PERCENTILE($D$3:$D$5882,0.8),4,TRUE,5)</f>
        <v>1</v>
      </c>
      <c r="H1154" s="3" t="str" cm="1">
        <f t="array" ref="H1154">_xlfn.IFS(AND(E1154&gt;=4,F1154&gt;=4,G1154&gt;=4),"Champions",AND(E1154&gt;=3,F1154&gt;=3,G1154&gt;=3),"Loyal Customers",AND(E1154&lt;=2,F1154&gt;=3),"At Risk",AND(E1154&lt;=2,F1154&lt;=2,G1154&lt;=2),"Lost",AND(E1154&gt;=4,F1154&lt;=2),"New/Promising",TRUE,"Needs Attention")</f>
        <v>Lost</v>
      </c>
      <c r="I1154" s="3" t="str">
        <f t="shared" si="21"/>
        <v>Churned</v>
      </c>
      <c r="J1154" s="3" t="str">
        <f>_xlfn.XLOOKUP(A1154,'Country_Lookup'!$D:$D,'Country_Lookup'!$E:$E)</f>
        <v>United Kingdom</v>
      </c>
    </row>
    <row r="1155" spans="1:10" x14ac:dyDescent="0.3">
      <c r="A1155">
        <v>13512</v>
      </c>
      <c r="B1155">
        <v>260</v>
      </c>
      <c r="C1155">
        <v>4</v>
      </c>
      <c r="D1155">
        <v>713.38999999999965</v>
      </c>
      <c r="E1155" cm="1">
        <f t="array" ref="E1155">_xlfn.IFS(B1155&lt;=PERCENTILE($B$3:$B$5882,0.2),5,B1155&lt;=PERCENTILE($B$3:$B$5882,0.4),4,B1155&lt;=PERCENTILE($B$3:$B$5882,0.6),3,B1155&lt;=PERCENTILE($B$3:$B$5882,0.8),2,TRUE,1)</f>
        <v>2</v>
      </c>
      <c r="F1155" cm="1">
        <f t="array" ref="F1155">_xlfn.IFS(C1155&lt;=PERCENTILE($C$3:$C$5882,0.2),1,C1155&lt;=PERCENTILE($C$3:$C$5882,0.4),2,C1155&lt;=PERCENTILE($C$3:$C$5882,0.6),3,C1155&lt;=PERCENTILE($C$3:$C$5882,0.8),4,TRUE,5)</f>
        <v>3</v>
      </c>
      <c r="G1155" cm="1">
        <f t="array" ref="G1155">_xlfn.IFS(D1155&lt;=PERCENTILE($D$3:$D$5882,0.2),1,D1155&lt;=PERCENTILE($D$3:$D$5882,0.4),2,D1155&lt;=PERCENTILE($D$3:$D$5882,0.6),3,D1155&lt;=PERCENTILE($D$3:$D$5882,0.8),4,TRUE,5)</f>
        <v>3</v>
      </c>
      <c r="H1155" s="3" t="str" cm="1">
        <f t="array" ref="H1155">_xlfn.IFS(AND(E1155&gt;=4,F1155&gt;=4,G1155&gt;=4),"Champions",AND(E1155&gt;=3,F1155&gt;=3,G1155&gt;=3),"Loyal Customers",AND(E1155&lt;=2,F1155&gt;=3),"At Risk",AND(E1155&lt;=2,F1155&lt;=2,G1155&lt;=2),"Lost",AND(E1155&gt;=4,F1155&lt;=2),"New/Promising",TRUE,"Needs Attention")</f>
        <v>At Risk</v>
      </c>
      <c r="I1155" s="3" t="str">
        <f t="shared" ref="I1155:I1218" si="22">IF(B1155&gt;90,"Churned","Active")</f>
        <v>Churned</v>
      </c>
      <c r="J1155" s="3" t="str">
        <f>_xlfn.XLOOKUP(A1155,'Country_Lookup'!$D:$D,'Country_Lookup'!$E:$E)</f>
        <v>United Kingdom</v>
      </c>
    </row>
    <row r="1156" spans="1:10" x14ac:dyDescent="0.3">
      <c r="A1156">
        <v>13513</v>
      </c>
      <c r="B1156">
        <v>126</v>
      </c>
      <c r="C1156">
        <v>3</v>
      </c>
      <c r="D1156">
        <v>824.59000000000015</v>
      </c>
      <c r="E1156" cm="1">
        <f t="array" ref="E1156">_xlfn.IFS(B1156&lt;=PERCENTILE($B$3:$B$5882,0.2),5,B1156&lt;=PERCENTILE($B$3:$B$5882,0.4),4,B1156&lt;=PERCENTILE($B$3:$B$5882,0.6),3,B1156&lt;=PERCENTILE($B$3:$B$5882,0.8),2,TRUE,1)</f>
        <v>3</v>
      </c>
      <c r="F1156" cm="1">
        <f t="array" ref="F1156">_xlfn.IFS(C1156&lt;=PERCENTILE($C$3:$C$5882,0.2),1,C1156&lt;=PERCENTILE($C$3:$C$5882,0.4),2,C1156&lt;=PERCENTILE($C$3:$C$5882,0.6),3,C1156&lt;=PERCENTILE($C$3:$C$5882,0.8),4,TRUE,5)</f>
        <v>3</v>
      </c>
      <c r="G1156" cm="1">
        <f t="array" ref="G1156">_xlfn.IFS(D1156&lt;=PERCENTILE($D$3:$D$5882,0.2),1,D1156&lt;=PERCENTILE($D$3:$D$5882,0.4),2,D1156&lt;=PERCENTILE($D$3:$D$5882,0.6),3,D1156&lt;=PERCENTILE($D$3:$D$5882,0.8),4,TRUE,5)</f>
        <v>3</v>
      </c>
      <c r="H1156" s="3" t="str" cm="1">
        <f t="array" ref="H1156">_xlfn.IFS(AND(E1156&gt;=4,F1156&gt;=4,G1156&gt;=4),"Champions",AND(E1156&gt;=3,F1156&gt;=3,G1156&gt;=3),"Loyal Customers",AND(E1156&lt;=2,F1156&gt;=3),"At Risk",AND(E1156&lt;=2,F1156&lt;=2,G1156&lt;=2),"Lost",AND(E1156&gt;=4,F1156&lt;=2),"New/Promising",TRUE,"Needs Attention")</f>
        <v>Loyal Customers</v>
      </c>
      <c r="I1156" s="3" t="str">
        <f t="shared" si="22"/>
        <v>Churned</v>
      </c>
      <c r="J1156" s="3" t="str">
        <f>_xlfn.XLOOKUP(A1156,'Country_Lookup'!$D:$D,'Country_Lookup'!$E:$E)</f>
        <v>United Kingdom</v>
      </c>
    </row>
    <row r="1157" spans="1:10" x14ac:dyDescent="0.3">
      <c r="A1157">
        <v>13514</v>
      </c>
      <c r="B1157">
        <v>73</v>
      </c>
      <c r="C1157">
        <v>4</v>
      </c>
      <c r="D1157">
        <v>815.89999999999986</v>
      </c>
      <c r="E1157" cm="1">
        <f t="array" ref="E1157">_xlfn.IFS(B1157&lt;=PERCENTILE($B$3:$B$5882,0.2),5,B1157&lt;=PERCENTILE($B$3:$B$5882,0.4),4,B1157&lt;=PERCENTILE($B$3:$B$5882,0.6),3,B1157&lt;=PERCENTILE($B$3:$B$5882,0.8),2,TRUE,1)</f>
        <v>3</v>
      </c>
      <c r="F1157" cm="1">
        <f t="array" ref="F1157">_xlfn.IFS(C1157&lt;=PERCENTILE($C$3:$C$5882,0.2),1,C1157&lt;=PERCENTILE($C$3:$C$5882,0.4),2,C1157&lt;=PERCENTILE($C$3:$C$5882,0.6),3,C1157&lt;=PERCENTILE($C$3:$C$5882,0.8),4,TRUE,5)</f>
        <v>3</v>
      </c>
      <c r="G1157" cm="1">
        <f t="array" ref="G1157">_xlfn.IFS(D1157&lt;=PERCENTILE($D$3:$D$5882,0.2),1,D1157&lt;=PERCENTILE($D$3:$D$5882,0.4),2,D1157&lt;=PERCENTILE($D$3:$D$5882,0.6),3,D1157&lt;=PERCENTILE($D$3:$D$5882,0.8),4,TRUE,5)</f>
        <v>3</v>
      </c>
      <c r="H1157" s="3" t="str" cm="1">
        <f t="array" ref="H1157">_xlfn.IFS(AND(E1157&gt;=4,F1157&gt;=4,G1157&gt;=4),"Champions",AND(E1157&gt;=3,F1157&gt;=3,G1157&gt;=3),"Loyal Customers",AND(E1157&lt;=2,F1157&gt;=3),"At Risk",AND(E1157&lt;=2,F1157&lt;=2,G1157&lt;=2),"Lost",AND(E1157&gt;=4,F1157&lt;=2),"New/Promising",TRUE,"Needs Attention")</f>
        <v>Loyal Customers</v>
      </c>
      <c r="I1157" s="3" t="str">
        <f t="shared" si="22"/>
        <v>Active</v>
      </c>
      <c r="J1157" s="3" t="str">
        <f>_xlfn.XLOOKUP(A1157,'Country_Lookup'!$D:$D,'Country_Lookup'!$E:$E)</f>
        <v>United Kingdom</v>
      </c>
    </row>
    <row r="1158" spans="1:10" x14ac:dyDescent="0.3">
      <c r="A1158">
        <v>13515</v>
      </c>
      <c r="B1158">
        <v>72</v>
      </c>
      <c r="C1158">
        <v>6</v>
      </c>
      <c r="D1158">
        <v>1265.8200000000022</v>
      </c>
      <c r="E1158" cm="1">
        <f t="array" ref="E1158">_xlfn.IFS(B1158&lt;=PERCENTILE($B$3:$B$5882,0.2),5,B1158&lt;=PERCENTILE($B$3:$B$5882,0.4),4,B1158&lt;=PERCENTILE($B$3:$B$5882,0.6),3,B1158&lt;=PERCENTILE($B$3:$B$5882,0.8),2,TRUE,1)</f>
        <v>3</v>
      </c>
      <c r="F1158" cm="1">
        <f t="array" ref="F1158">_xlfn.IFS(C1158&lt;=PERCENTILE($C$3:$C$5882,0.2),1,C1158&lt;=PERCENTILE($C$3:$C$5882,0.4),2,C1158&lt;=PERCENTILE($C$3:$C$5882,0.6),3,C1158&lt;=PERCENTILE($C$3:$C$5882,0.8),4,TRUE,5)</f>
        <v>4</v>
      </c>
      <c r="G1158" cm="1">
        <f t="array" ref="G1158">_xlfn.IFS(D1158&lt;=PERCENTILE($D$3:$D$5882,0.2),1,D1158&lt;=PERCENTILE($D$3:$D$5882,0.4),2,D1158&lt;=PERCENTILE($D$3:$D$5882,0.6),3,D1158&lt;=PERCENTILE($D$3:$D$5882,0.8),4,TRUE,5)</f>
        <v>4</v>
      </c>
      <c r="H1158" s="3" t="str" cm="1">
        <f t="array" ref="H1158">_xlfn.IFS(AND(E1158&gt;=4,F1158&gt;=4,G1158&gt;=4),"Champions",AND(E1158&gt;=3,F1158&gt;=3,G1158&gt;=3),"Loyal Customers",AND(E1158&lt;=2,F1158&gt;=3),"At Risk",AND(E1158&lt;=2,F1158&lt;=2,G1158&lt;=2),"Lost",AND(E1158&gt;=4,F1158&lt;=2),"New/Promising",TRUE,"Needs Attention")</f>
        <v>Loyal Customers</v>
      </c>
      <c r="I1158" s="3" t="str">
        <f t="shared" si="22"/>
        <v>Active</v>
      </c>
      <c r="J1158" s="3" t="str">
        <f>_xlfn.XLOOKUP(A1158,'Country_Lookup'!$D:$D,'Country_Lookup'!$E:$E)</f>
        <v>United Kingdom</v>
      </c>
    </row>
    <row r="1159" spans="1:10" x14ac:dyDescent="0.3">
      <c r="A1159">
        <v>13516</v>
      </c>
      <c r="B1159">
        <v>21</v>
      </c>
      <c r="C1159">
        <v>4</v>
      </c>
      <c r="D1159">
        <v>1685.2599999999991</v>
      </c>
      <c r="E1159" cm="1">
        <f t="array" ref="E1159">_xlfn.IFS(B1159&lt;=PERCENTILE($B$3:$B$5882,0.2),5,B1159&lt;=PERCENTILE($B$3:$B$5882,0.4),4,B1159&lt;=PERCENTILE($B$3:$B$5882,0.6),3,B1159&lt;=PERCENTILE($B$3:$B$5882,0.8),2,TRUE,1)</f>
        <v>4</v>
      </c>
      <c r="F1159" cm="1">
        <f t="array" ref="F1159">_xlfn.IFS(C1159&lt;=PERCENTILE($C$3:$C$5882,0.2),1,C1159&lt;=PERCENTILE($C$3:$C$5882,0.4),2,C1159&lt;=PERCENTILE($C$3:$C$5882,0.6),3,C1159&lt;=PERCENTILE($C$3:$C$5882,0.8),4,TRUE,5)</f>
        <v>3</v>
      </c>
      <c r="G1159" cm="1">
        <f t="array" ref="G1159">_xlfn.IFS(D1159&lt;=PERCENTILE($D$3:$D$5882,0.2),1,D1159&lt;=PERCENTILE($D$3:$D$5882,0.4),2,D1159&lt;=PERCENTILE($D$3:$D$5882,0.6),3,D1159&lt;=PERCENTILE($D$3:$D$5882,0.8),4,TRUE,5)</f>
        <v>4</v>
      </c>
      <c r="H1159" s="3" t="str" cm="1">
        <f t="array" ref="H1159">_xlfn.IFS(AND(E1159&gt;=4,F1159&gt;=4,G1159&gt;=4),"Champions",AND(E1159&gt;=3,F1159&gt;=3,G1159&gt;=3),"Loyal Customers",AND(E1159&lt;=2,F1159&gt;=3),"At Risk",AND(E1159&lt;=2,F1159&lt;=2,G1159&lt;=2),"Lost",AND(E1159&gt;=4,F1159&lt;=2),"New/Promising",TRUE,"Needs Attention")</f>
        <v>Loyal Customers</v>
      </c>
      <c r="I1159" s="3" t="str">
        <f t="shared" si="22"/>
        <v>Active</v>
      </c>
      <c r="J1159" s="3" t="str">
        <f>_xlfn.XLOOKUP(A1159,'Country_Lookup'!$D:$D,'Country_Lookup'!$E:$E)</f>
        <v>United Kingdom</v>
      </c>
    </row>
    <row r="1160" spans="1:10" x14ac:dyDescent="0.3">
      <c r="A1160">
        <v>13517</v>
      </c>
      <c r="B1160">
        <v>59</v>
      </c>
      <c r="C1160">
        <v>3</v>
      </c>
      <c r="D1160">
        <v>2128.4199999999905</v>
      </c>
      <c r="E1160" cm="1">
        <f t="array" ref="E1160">_xlfn.IFS(B1160&lt;=PERCENTILE($B$3:$B$5882,0.2),5,B1160&lt;=PERCENTILE($B$3:$B$5882,0.4),4,B1160&lt;=PERCENTILE($B$3:$B$5882,0.6),3,B1160&lt;=PERCENTILE($B$3:$B$5882,0.8),2,TRUE,1)</f>
        <v>3</v>
      </c>
      <c r="F1160" cm="1">
        <f t="array" ref="F1160">_xlfn.IFS(C1160&lt;=PERCENTILE($C$3:$C$5882,0.2),1,C1160&lt;=PERCENTILE($C$3:$C$5882,0.4),2,C1160&lt;=PERCENTILE($C$3:$C$5882,0.6),3,C1160&lt;=PERCENTILE($C$3:$C$5882,0.8),4,TRUE,5)</f>
        <v>3</v>
      </c>
      <c r="G1160" cm="1">
        <f t="array" ref="G1160">_xlfn.IFS(D1160&lt;=PERCENTILE($D$3:$D$5882,0.2),1,D1160&lt;=PERCENTILE($D$3:$D$5882,0.4),2,D1160&lt;=PERCENTILE($D$3:$D$5882,0.6),3,D1160&lt;=PERCENTILE($D$3:$D$5882,0.8),4,TRUE,5)</f>
        <v>4</v>
      </c>
      <c r="H1160" s="3" t="str" cm="1">
        <f t="array" ref="H1160">_xlfn.IFS(AND(E1160&gt;=4,F1160&gt;=4,G1160&gt;=4),"Champions",AND(E1160&gt;=3,F1160&gt;=3,G1160&gt;=3),"Loyal Customers",AND(E1160&lt;=2,F1160&gt;=3),"At Risk",AND(E1160&lt;=2,F1160&lt;=2,G1160&lt;=2),"Lost",AND(E1160&gt;=4,F1160&lt;=2),"New/Promising",TRUE,"Needs Attention")</f>
        <v>Loyal Customers</v>
      </c>
      <c r="I1160" s="3" t="str">
        <f t="shared" si="22"/>
        <v>Active</v>
      </c>
      <c r="J1160" s="3" t="str">
        <f>_xlfn.XLOOKUP(A1160,'Country_Lookup'!$D:$D,'Country_Lookup'!$E:$E)</f>
        <v>United Kingdom</v>
      </c>
    </row>
    <row r="1161" spans="1:10" x14ac:dyDescent="0.3">
      <c r="A1161">
        <v>13518</v>
      </c>
      <c r="B1161">
        <v>85</v>
      </c>
      <c r="C1161">
        <v>1</v>
      </c>
      <c r="D1161">
        <v>659.4399999999996</v>
      </c>
      <c r="E1161" cm="1">
        <f t="array" ref="E1161">_xlfn.IFS(B1161&lt;=PERCENTILE($B$3:$B$5882,0.2),5,B1161&lt;=PERCENTILE($B$3:$B$5882,0.4),4,B1161&lt;=PERCENTILE($B$3:$B$5882,0.6),3,B1161&lt;=PERCENTILE($B$3:$B$5882,0.8),2,TRUE,1)</f>
        <v>3</v>
      </c>
      <c r="F1161" cm="1">
        <f t="array" ref="F1161">_xlfn.IFS(C1161&lt;=PERCENTILE($C$3:$C$5882,0.2),1,C1161&lt;=PERCENTILE($C$3:$C$5882,0.4),2,C1161&lt;=PERCENTILE($C$3:$C$5882,0.6),3,C1161&lt;=PERCENTILE($C$3:$C$5882,0.8),4,TRUE,5)</f>
        <v>1</v>
      </c>
      <c r="G1161" cm="1">
        <f t="array" ref="G1161">_xlfn.IFS(D1161&lt;=PERCENTILE($D$3:$D$5882,0.2),1,D1161&lt;=PERCENTILE($D$3:$D$5882,0.4),2,D1161&lt;=PERCENTILE($D$3:$D$5882,0.6),3,D1161&lt;=PERCENTILE($D$3:$D$5882,0.8),4,TRUE,5)</f>
        <v>3</v>
      </c>
      <c r="H1161" s="3" t="str" cm="1">
        <f t="array" ref="H1161">_xlfn.IFS(AND(E1161&gt;=4,F1161&gt;=4,G1161&gt;=4),"Champions",AND(E1161&gt;=3,F1161&gt;=3,G1161&gt;=3),"Loyal Customers",AND(E1161&lt;=2,F1161&gt;=3),"At Risk",AND(E1161&lt;=2,F1161&lt;=2,G1161&lt;=2),"Lost",AND(E1161&gt;=4,F1161&lt;=2),"New/Promising",TRUE,"Needs Attention")</f>
        <v>Needs Attention</v>
      </c>
      <c r="I1161" s="3" t="str">
        <f t="shared" si="22"/>
        <v>Active</v>
      </c>
      <c r="J1161" s="3" t="str">
        <f>_xlfn.XLOOKUP(A1161,'Country_Lookup'!$D:$D,'Country_Lookup'!$E:$E)</f>
        <v>United Kingdom</v>
      </c>
    </row>
    <row r="1162" spans="1:10" x14ac:dyDescent="0.3">
      <c r="A1162">
        <v>13519</v>
      </c>
      <c r="B1162">
        <v>78</v>
      </c>
      <c r="C1162">
        <v>2</v>
      </c>
      <c r="D1162">
        <v>343.21000000000009</v>
      </c>
      <c r="E1162" cm="1">
        <f t="array" ref="E1162">_xlfn.IFS(B1162&lt;=PERCENTILE($B$3:$B$5882,0.2),5,B1162&lt;=PERCENTILE($B$3:$B$5882,0.4),4,B1162&lt;=PERCENTILE($B$3:$B$5882,0.6),3,B1162&lt;=PERCENTILE($B$3:$B$5882,0.8),2,TRUE,1)</f>
        <v>3</v>
      </c>
      <c r="F1162" cm="1">
        <f t="array" ref="F1162">_xlfn.IFS(C1162&lt;=PERCENTILE($C$3:$C$5882,0.2),1,C1162&lt;=PERCENTILE($C$3:$C$5882,0.4),2,C1162&lt;=PERCENTILE($C$3:$C$5882,0.6),3,C1162&lt;=PERCENTILE($C$3:$C$5882,0.8),4,TRUE,5)</f>
        <v>2</v>
      </c>
      <c r="G1162" cm="1">
        <f t="array" ref="G1162">_xlfn.IFS(D1162&lt;=PERCENTILE($D$3:$D$5882,0.2),1,D1162&lt;=PERCENTILE($D$3:$D$5882,0.4),2,D1162&lt;=PERCENTILE($D$3:$D$5882,0.6),3,D1162&lt;=PERCENTILE($D$3:$D$5882,0.8),4,TRUE,5)</f>
        <v>2</v>
      </c>
      <c r="H1162" s="3" t="str" cm="1">
        <f t="array" ref="H1162">_xlfn.IFS(AND(E1162&gt;=4,F1162&gt;=4,G1162&gt;=4),"Champions",AND(E1162&gt;=3,F1162&gt;=3,G1162&gt;=3),"Loyal Customers",AND(E1162&lt;=2,F1162&gt;=3),"At Risk",AND(E1162&lt;=2,F1162&lt;=2,G1162&lt;=2),"Lost",AND(E1162&gt;=4,F1162&lt;=2),"New/Promising",TRUE,"Needs Attention")</f>
        <v>Needs Attention</v>
      </c>
      <c r="I1162" s="3" t="str">
        <f t="shared" si="22"/>
        <v>Active</v>
      </c>
      <c r="J1162" s="3" t="str">
        <f>_xlfn.XLOOKUP(A1162,'Country_Lookup'!$D:$D,'Country_Lookup'!$E:$E)</f>
        <v>United Kingdom</v>
      </c>
    </row>
    <row r="1163" spans="1:10" x14ac:dyDescent="0.3">
      <c r="A1163">
        <v>13520</v>
      </c>
      <c r="B1163">
        <v>58</v>
      </c>
      <c r="C1163">
        <v>11</v>
      </c>
      <c r="D1163">
        <v>6909.3999999999887</v>
      </c>
      <c r="E1163" cm="1">
        <f t="array" ref="E1163">_xlfn.IFS(B1163&lt;=PERCENTILE($B$3:$B$5882,0.2),5,B1163&lt;=PERCENTILE($B$3:$B$5882,0.4),4,B1163&lt;=PERCENTILE($B$3:$B$5882,0.6),3,B1163&lt;=PERCENTILE($B$3:$B$5882,0.8),2,TRUE,1)</f>
        <v>4</v>
      </c>
      <c r="F1163" cm="1">
        <f t="array" ref="F1163">_xlfn.IFS(C1163&lt;=PERCENTILE($C$3:$C$5882,0.2),1,C1163&lt;=PERCENTILE($C$3:$C$5882,0.4),2,C1163&lt;=PERCENTILE($C$3:$C$5882,0.6),3,C1163&lt;=PERCENTILE($C$3:$C$5882,0.8),4,TRUE,5)</f>
        <v>5</v>
      </c>
      <c r="G1163" cm="1">
        <f t="array" ref="G1163">_xlfn.IFS(D1163&lt;=PERCENTILE($D$3:$D$5882,0.2),1,D1163&lt;=PERCENTILE($D$3:$D$5882,0.4),2,D1163&lt;=PERCENTILE($D$3:$D$5882,0.6),3,D1163&lt;=PERCENTILE($D$3:$D$5882,0.8),4,TRUE,5)</f>
        <v>5</v>
      </c>
      <c r="H1163" s="3" t="str" cm="1">
        <f t="array" ref="H1163">_xlfn.IFS(AND(E1163&gt;=4,F1163&gt;=4,G1163&gt;=4),"Champions",AND(E1163&gt;=3,F1163&gt;=3,G1163&gt;=3),"Loyal Customers",AND(E1163&lt;=2,F1163&gt;=3),"At Risk",AND(E1163&lt;=2,F1163&lt;=2,G1163&lt;=2),"Lost",AND(E1163&gt;=4,F1163&lt;=2),"New/Promising",TRUE,"Needs Attention")</f>
        <v>Champions</v>
      </c>
      <c r="I1163" s="3" t="str">
        <f t="shared" si="22"/>
        <v>Active</v>
      </c>
      <c r="J1163" s="3" t="str">
        <f>_xlfn.XLOOKUP(A1163,'Country_Lookup'!$D:$D,'Country_Lookup'!$E:$E)</f>
        <v>Switzerland</v>
      </c>
    </row>
    <row r="1164" spans="1:10" x14ac:dyDescent="0.3">
      <c r="A1164">
        <v>13521</v>
      </c>
      <c r="B1164">
        <v>1</v>
      </c>
      <c r="C1164">
        <v>3</v>
      </c>
      <c r="D1164">
        <v>1093.650000000008</v>
      </c>
      <c r="E1164" cm="1">
        <f t="array" ref="E1164">_xlfn.IFS(B1164&lt;=PERCENTILE($B$3:$B$5882,0.2),5,B1164&lt;=PERCENTILE($B$3:$B$5882,0.4),4,B1164&lt;=PERCENTILE($B$3:$B$5882,0.6),3,B1164&lt;=PERCENTILE($B$3:$B$5882,0.8),2,TRUE,1)</f>
        <v>5</v>
      </c>
      <c r="F1164" cm="1">
        <f t="array" ref="F1164">_xlfn.IFS(C1164&lt;=PERCENTILE($C$3:$C$5882,0.2),1,C1164&lt;=PERCENTILE($C$3:$C$5882,0.4),2,C1164&lt;=PERCENTILE($C$3:$C$5882,0.6),3,C1164&lt;=PERCENTILE($C$3:$C$5882,0.8),4,TRUE,5)</f>
        <v>3</v>
      </c>
      <c r="G1164" cm="1">
        <f t="array" ref="G1164">_xlfn.IFS(D1164&lt;=PERCENTILE($D$3:$D$5882,0.2),1,D1164&lt;=PERCENTILE($D$3:$D$5882,0.4),2,D1164&lt;=PERCENTILE($D$3:$D$5882,0.6),3,D1164&lt;=PERCENTILE($D$3:$D$5882,0.8),4,TRUE,5)</f>
        <v>3</v>
      </c>
      <c r="H1164" s="3" t="str" cm="1">
        <f t="array" ref="H1164">_xlfn.IFS(AND(E1164&gt;=4,F1164&gt;=4,G1164&gt;=4),"Champions",AND(E1164&gt;=3,F1164&gt;=3,G1164&gt;=3),"Loyal Customers",AND(E1164&lt;=2,F1164&gt;=3),"At Risk",AND(E1164&lt;=2,F1164&lt;=2,G1164&lt;=2),"Lost",AND(E1164&gt;=4,F1164&lt;=2),"New/Promising",TRUE,"Needs Attention")</f>
        <v>Loyal Customers</v>
      </c>
      <c r="I1164" s="3" t="str">
        <f t="shared" si="22"/>
        <v>Active</v>
      </c>
      <c r="J1164" s="3" t="str">
        <f>_xlfn.XLOOKUP(A1164,'Country_Lookup'!$D:$D,'Country_Lookup'!$E:$E)</f>
        <v>United Kingdom</v>
      </c>
    </row>
    <row r="1165" spans="1:10" x14ac:dyDescent="0.3">
      <c r="A1165">
        <v>13522</v>
      </c>
      <c r="B1165">
        <v>30</v>
      </c>
      <c r="C1165">
        <v>1</v>
      </c>
      <c r="D1165">
        <v>125.8</v>
      </c>
      <c r="E1165" cm="1">
        <f t="array" ref="E1165">_xlfn.IFS(B1165&lt;=PERCENTILE($B$3:$B$5882,0.2),5,B1165&lt;=PERCENTILE($B$3:$B$5882,0.4),4,B1165&lt;=PERCENTILE($B$3:$B$5882,0.6),3,B1165&lt;=PERCENTILE($B$3:$B$5882,0.8),2,TRUE,1)</f>
        <v>4</v>
      </c>
      <c r="F1165" cm="1">
        <f t="array" ref="F1165">_xlfn.IFS(C1165&lt;=PERCENTILE($C$3:$C$5882,0.2),1,C1165&lt;=PERCENTILE($C$3:$C$5882,0.4),2,C1165&lt;=PERCENTILE($C$3:$C$5882,0.6),3,C1165&lt;=PERCENTILE($C$3:$C$5882,0.8),4,TRUE,5)</f>
        <v>1</v>
      </c>
      <c r="G1165" cm="1">
        <f t="array" ref="G1165">_xlfn.IFS(D1165&lt;=PERCENTILE($D$3:$D$5882,0.2),1,D1165&lt;=PERCENTILE($D$3:$D$5882,0.4),2,D1165&lt;=PERCENTILE($D$3:$D$5882,0.6),3,D1165&lt;=PERCENTILE($D$3:$D$5882,0.8),4,TRUE,5)</f>
        <v>1</v>
      </c>
      <c r="H1165" s="3" t="str" cm="1">
        <f t="array" ref="H1165">_xlfn.IFS(AND(E1165&gt;=4,F1165&gt;=4,G1165&gt;=4),"Champions",AND(E1165&gt;=3,F1165&gt;=3,G1165&gt;=3),"Loyal Customers",AND(E1165&lt;=2,F1165&gt;=3),"At Risk",AND(E1165&lt;=2,F1165&lt;=2,G1165&lt;=2),"Lost",AND(E1165&gt;=4,F1165&lt;=2),"New/Promising",TRUE,"Needs Attention")</f>
        <v>New/Promising</v>
      </c>
      <c r="I1165" s="3" t="str">
        <f t="shared" si="22"/>
        <v>Active</v>
      </c>
      <c r="J1165" s="3" t="str">
        <f>_xlfn.XLOOKUP(A1165,'Country_Lookup'!$D:$D,'Country_Lookup'!$E:$E)</f>
        <v>United Kingdom</v>
      </c>
    </row>
    <row r="1166" spans="1:10" x14ac:dyDescent="0.3">
      <c r="A1166">
        <v>13523</v>
      </c>
      <c r="B1166">
        <v>33</v>
      </c>
      <c r="C1166">
        <v>6</v>
      </c>
      <c r="D1166">
        <v>5101.5200000000132</v>
      </c>
      <c r="E1166" cm="1">
        <f t="array" ref="E1166">_xlfn.IFS(B1166&lt;=PERCENTILE($B$3:$B$5882,0.2),5,B1166&lt;=PERCENTILE($B$3:$B$5882,0.4),4,B1166&lt;=PERCENTILE($B$3:$B$5882,0.6),3,B1166&lt;=PERCENTILE($B$3:$B$5882,0.8),2,TRUE,1)</f>
        <v>4</v>
      </c>
      <c r="F1166" cm="1">
        <f t="array" ref="F1166">_xlfn.IFS(C1166&lt;=PERCENTILE($C$3:$C$5882,0.2),1,C1166&lt;=PERCENTILE($C$3:$C$5882,0.4),2,C1166&lt;=PERCENTILE($C$3:$C$5882,0.6),3,C1166&lt;=PERCENTILE($C$3:$C$5882,0.8),4,TRUE,5)</f>
        <v>4</v>
      </c>
      <c r="G1166" cm="1">
        <f t="array" ref="G1166">_xlfn.IFS(D1166&lt;=PERCENTILE($D$3:$D$5882,0.2),1,D1166&lt;=PERCENTILE($D$3:$D$5882,0.4),2,D1166&lt;=PERCENTILE($D$3:$D$5882,0.6),3,D1166&lt;=PERCENTILE($D$3:$D$5882,0.8),4,TRUE,5)</f>
        <v>5</v>
      </c>
      <c r="H1166" s="3" t="str" cm="1">
        <f t="array" ref="H1166">_xlfn.IFS(AND(E1166&gt;=4,F1166&gt;=4,G1166&gt;=4),"Champions",AND(E1166&gt;=3,F1166&gt;=3,G1166&gt;=3),"Loyal Customers",AND(E1166&lt;=2,F1166&gt;=3),"At Risk",AND(E1166&lt;=2,F1166&lt;=2,G1166&lt;=2),"Lost",AND(E1166&gt;=4,F1166&lt;=2),"New/Promising",TRUE,"Needs Attention")</f>
        <v>Champions</v>
      </c>
      <c r="I1166" s="3" t="str">
        <f t="shared" si="22"/>
        <v>Active</v>
      </c>
      <c r="J1166" s="3" t="str">
        <f>_xlfn.XLOOKUP(A1166,'Country_Lookup'!$D:$D,'Country_Lookup'!$E:$E)</f>
        <v>United Kingdom</v>
      </c>
    </row>
    <row r="1167" spans="1:10" x14ac:dyDescent="0.3">
      <c r="A1167">
        <v>13524</v>
      </c>
      <c r="B1167">
        <v>40</v>
      </c>
      <c r="C1167">
        <v>5</v>
      </c>
      <c r="D1167">
        <v>680.18000000000018</v>
      </c>
      <c r="E1167" cm="1">
        <f t="array" ref="E1167">_xlfn.IFS(B1167&lt;=PERCENTILE($B$3:$B$5882,0.2),5,B1167&lt;=PERCENTILE($B$3:$B$5882,0.4),4,B1167&lt;=PERCENTILE($B$3:$B$5882,0.6),3,B1167&lt;=PERCENTILE($B$3:$B$5882,0.8),2,TRUE,1)</f>
        <v>4</v>
      </c>
      <c r="F1167" cm="1">
        <f t="array" ref="F1167">_xlfn.IFS(C1167&lt;=PERCENTILE($C$3:$C$5882,0.2),1,C1167&lt;=PERCENTILE($C$3:$C$5882,0.4),2,C1167&lt;=PERCENTILE($C$3:$C$5882,0.6),3,C1167&lt;=PERCENTILE($C$3:$C$5882,0.8),4,TRUE,5)</f>
        <v>4</v>
      </c>
      <c r="G1167" cm="1">
        <f t="array" ref="G1167">_xlfn.IFS(D1167&lt;=PERCENTILE($D$3:$D$5882,0.2),1,D1167&lt;=PERCENTILE($D$3:$D$5882,0.4),2,D1167&lt;=PERCENTILE($D$3:$D$5882,0.6),3,D1167&lt;=PERCENTILE($D$3:$D$5882,0.8),4,TRUE,5)</f>
        <v>3</v>
      </c>
      <c r="H1167" s="3" t="str" cm="1">
        <f t="array" ref="H1167">_xlfn.IFS(AND(E1167&gt;=4,F1167&gt;=4,G1167&gt;=4),"Champions",AND(E1167&gt;=3,F1167&gt;=3,G1167&gt;=3),"Loyal Customers",AND(E1167&lt;=2,F1167&gt;=3),"At Risk",AND(E1167&lt;=2,F1167&lt;=2,G1167&lt;=2),"Lost",AND(E1167&gt;=4,F1167&lt;=2),"New/Promising",TRUE,"Needs Attention")</f>
        <v>Loyal Customers</v>
      </c>
      <c r="I1167" s="3" t="str">
        <f t="shared" si="22"/>
        <v>Active</v>
      </c>
      <c r="J1167" s="3" t="str">
        <f>_xlfn.XLOOKUP(A1167,'Country_Lookup'!$D:$D,'Country_Lookup'!$E:$E)</f>
        <v>United Kingdom</v>
      </c>
    </row>
    <row r="1168" spans="1:10" x14ac:dyDescent="0.3">
      <c r="A1168">
        <v>13525</v>
      </c>
      <c r="B1168">
        <v>14</v>
      </c>
      <c r="C1168">
        <v>2</v>
      </c>
      <c r="D1168">
        <v>628.77999999999986</v>
      </c>
      <c r="E1168" cm="1">
        <f t="array" ref="E1168">_xlfn.IFS(B1168&lt;=PERCENTILE($B$3:$B$5882,0.2),5,B1168&lt;=PERCENTILE($B$3:$B$5882,0.4),4,B1168&lt;=PERCENTILE($B$3:$B$5882,0.6),3,B1168&lt;=PERCENTILE($B$3:$B$5882,0.8),2,TRUE,1)</f>
        <v>5</v>
      </c>
      <c r="F1168" cm="1">
        <f t="array" ref="F1168">_xlfn.IFS(C1168&lt;=PERCENTILE($C$3:$C$5882,0.2),1,C1168&lt;=PERCENTILE($C$3:$C$5882,0.4),2,C1168&lt;=PERCENTILE($C$3:$C$5882,0.6),3,C1168&lt;=PERCENTILE($C$3:$C$5882,0.8),4,TRUE,5)</f>
        <v>2</v>
      </c>
      <c r="G1168" cm="1">
        <f t="array" ref="G1168">_xlfn.IFS(D1168&lt;=PERCENTILE($D$3:$D$5882,0.2),1,D1168&lt;=PERCENTILE($D$3:$D$5882,0.4),2,D1168&lt;=PERCENTILE($D$3:$D$5882,0.6),3,D1168&lt;=PERCENTILE($D$3:$D$5882,0.8),4,TRUE,5)</f>
        <v>3</v>
      </c>
      <c r="H1168" s="3" t="str" cm="1">
        <f t="array" ref="H1168">_xlfn.IFS(AND(E1168&gt;=4,F1168&gt;=4,G1168&gt;=4),"Champions",AND(E1168&gt;=3,F1168&gt;=3,G1168&gt;=3),"Loyal Customers",AND(E1168&lt;=2,F1168&gt;=3),"At Risk",AND(E1168&lt;=2,F1168&lt;=2,G1168&lt;=2),"Lost",AND(E1168&gt;=4,F1168&lt;=2),"New/Promising",TRUE,"Needs Attention")</f>
        <v>New/Promising</v>
      </c>
      <c r="I1168" s="3" t="str">
        <f t="shared" si="22"/>
        <v>Active</v>
      </c>
      <c r="J1168" s="3" t="str">
        <f>_xlfn.XLOOKUP(A1168,'Country_Lookup'!$D:$D,'Country_Lookup'!$E:$E)</f>
        <v>United Kingdom</v>
      </c>
    </row>
    <row r="1169" spans="1:10" x14ac:dyDescent="0.3">
      <c r="A1169">
        <v>13526</v>
      </c>
      <c r="B1169">
        <v>738</v>
      </c>
      <c r="C1169">
        <v>2</v>
      </c>
      <c r="D1169">
        <v>1181.9999999999998</v>
      </c>
      <c r="E1169" cm="1">
        <f t="array" ref="E1169">_xlfn.IFS(B1169&lt;=PERCENTILE($B$3:$B$5882,0.2),5,B1169&lt;=PERCENTILE($B$3:$B$5882,0.4),4,B1169&lt;=PERCENTILE($B$3:$B$5882,0.6),3,B1169&lt;=PERCENTILE($B$3:$B$5882,0.8),2,TRUE,1)</f>
        <v>1</v>
      </c>
      <c r="F1169" cm="1">
        <f t="array" ref="F1169">_xlfn.IFS(C1169&lt;=PERCENTILE($C$3:$C$5882,0.2),1,C1169&lt;=PERCENTILE($C$3:$C$5882,0.4),2,C1169&lt;=PERCENTILE($C$3:$C$5882,0.6),3,C1169&lt;=PERCENTILE($C$3:$C$5882,0.8),4,TRUE,5)</f>
        <v>2</v>
      </c>
      <c r="G1169" cm="1">
        <f t="array" ref="G1169">_xlfn.IFS(D1169&lt;=PERCENTILE($D$3:$D$5882,0.2),1,D1169&lt;=PERCENTILE($D$3:$D$5882,0.4),2,D1169&lt;=PERCENTILE($D$3:$D$5882,0.6),3,D1169&lt;=PERCENTILE($D$3:$D$5882,0.8),4,TRUE,5)</f>
        <v>3</v>
      </c>
      <c r="H1169" s="3" t="str" cm="1">
        <f t="array" ref="H1169">_xlfn.IFS(AND(E1169&gt;=4,F1169&gt;=4,G1169&gt;=4),"Champions",AND(E1169&gt;=3,F1169&gt;=3,G1169&gt;=3),"Loyal Customers",AND(E1169&lt;=2,F1169&gt;=3),"At Risk",AND(E1169&lt;=2,F1169&lt;=2,G1169&lt;=2),"Lost",AND(E1169&gt;=4,F1169&lt;=2),"New/Promising",TRUE,"Needs Attention")</f>
        <v>Needs Attention</v>
      </c>
      <c r="I1169" s="3" t="str">
        <f t="shared" si="22"/>
        <v>Churned</v>
      </c>
      <c r="J1169" s="3" t="str">
        <f>_xlfn.XLOOKUP(A1169,'Country_Lookup'!$D:$D,'Country_Lookup'!$E:$E)</f>
        <v>United Kingdom</v>
      </c>
    </row>
    <row r="1170" spans="1:10" x14ac:dyDescent="0.3">
      <c r="A1170">
        <v>13527</v>
      </c>
      <c r="B1170">
        <v>33</v>
      </c>
      <c r="C1170">
        <v>12</v>
      </c>
      <c r="D1170">
        <v>4683.7399999999961</v>
      </c>
      <c r="E1170" cm="1">
        <f t="array" ref="E1170">_xlfn.IFS(B1170&lt;=PERCENTILE($B$3:$B$5882,0.2),5,B1170&lt;=PERCENTILE($B$3:$B$5882,0.4),4,B1170&lt;=PERCENTILE($B$3:$B$5882,0.6),3,B1170&lt;=PERCENTILE($B$3:$B$5882,0.8),2,TRUE,1)</f>
        <v>4</v>
      </c>
      <c r="F1170" cm="1">
        <f t="array" ref="F1170">_xlfn.IFS(C1170&lt;=PERCENTILE($C$3:$C$5882,0.2),1,C1170&lt;=PERCENTILE($C$3:$C$5882,0.4),2,C1170&lt;=PERCENTILE($C$3:$C$5882,0.6),3,C1170&lt;=PERCENTILE($C$3:$C$5882,0.8),4,TRUE,5)</f>
        <v>5</v>
      </c>
      <c r="G1170" cm="1">
        <f t="array" ref="G1170">_xlfn.IFS(D1170&lt;=PERCENTILE($D$3:$D$5882,0.2),1,D1170&lt;=PERCENTILE($D$3:$D$5882,0.4),2,D1170&lt;=PERCENTILE($D$3:$D$5882,0.6),3,D1170&lt;=PERCENTILE($D$3:$D$5882,0.8),4,TRUE,5)</f>
        <v>5</v>
      </c>
      <c r="H1170" s="3" t="str" cm="1">
        <f t="array" ref="H1170">_xlfn.IFS(AND(E1170&gt;=4,F1170&gt;=4,G1170&gt;=4),"Champions",AND(E1170&gt;=3,F1170&gt;=3,G1170&gt;=3),"Loyal Customers",AND(E1170&lt;=2,F1170&gt;=3),"At Risk",AND(E1170&lt;=2,F1170&lt;=2,G1170&lt;=2),"Lost",AND(E1170&gt;=4,F1170&lt;=2),"New/Promising",TRUE,"Needs Attention")</f>
        <v>Champions</v>
      </c>
      <c r="I1170" s="3" t="str">
        <f t="shared" si="22"/>
        <v>Active</v>
      </c>
      <c r="J1170" s="3" t="str">
        <f>_xlfn.XLOOKUP(A1170,'Country_Lookup'!$D:$D,'Country_Lookup'!$E:$E)</f>
        <v>United Kingdom</v>
      </c>
    </row>
    <row r="1171" spans="1:10" x14ac:dyDescent="0.3">
      <c r="A1171">
        <v>13529</v>
      </c>
      <c r="B1171">
        <v>78</v>
      </c>
      <c r="C1171">
        <v>2</v>
      </c>
      <c r="D1171">
        <v>307.7600000000001</v>
      </c>
      <c r="E1171" cm="1">
        <f t="array" ref="E1171">_xlfn.IFS(B1171&lt;=PERCENTILE($B$3:$B$5882,0.2),5,B1171&lt;=PERCENTILE($B$3:$B$5882,0.4),4,B1171&lt;=PERCENTILE($B$3:$B$5882,0.6),3,B1171&lt;=PERCENTILE($B$3:$B$5882,0.8),2,TRUE,1)</f>
        <v>3</v>
      </c>
      <c r="F1171" cm="1">
        <f t="array" ref="F1171">_xlfn.IFS(C1171&lt;=PERCENTILE($C$3:$C$5882,0.2),1,C1171&lt;=PERCENTILE($C$3:$C$5882,0.4),2,C1171&lt;=PERCENTILE($C$3:$C$5882,0.6),3,C1171&lt;=PERCENTILE($C$3:$C$5882,0.8),4,TRUE,5)</f>
        <v>2</v>
      </c>
      <c r="G1171" cm="1">
        <f t="array" ref="G1171">_xlfn.IFS(D1171&lt;=PERCENTILE($D$3:$D$5882,0.2),1,D1171&lt;=PERCENTILE($D$3:$D$5882,0.4),2,D1171&lt;=PERCENTILE($D$3:$D$5882,0.6),3,D1171&lt;=PERCENTILE($D$3:$D$5882,0.8),4,TRUE,5)</f>
        <v>2</v>
      </c>
      <c r="H1171" s="3" t="str" cm="1">
        <f t="array" ref="H1171">_xlfn.IFS(AND(E1171&gt;=4,F1171&gt;=4,G1171&gt;=4),"Champions",AND(E1171&gt;=3,F1171&gt;=3,G1171&gt;=3),"Loyal Customers",AND(E1171&lt;=2,F1171&gt;=3),"At Risk",AND(E1171&lt;=2,F1171&lt;=2,G1171&lt;=2),"Lost",AND(E1171&gt;=4,F1171&lt;=2),"New/Promising",TRUE,"Needs Attention")</f>
        <v>Needs Attention</v>
      </c>
      <c r="I1171" s="3" t="str">
        <f t="shared" si="22"/>
        <v>Active</v>
      </c>
      <c r="J1171" s="3" t="str">
        <f>_xlfn.XLOOKUP(A1171,'Country_Lookup'!$D:$D,'Country_Lookup'!$E:$E)</f>
        <v>United Kingdom</v>
      </c>
    </row>
    <row r="1172" spans="1:10" x14ac:dyDescent="0.3">
      <c r="A1172">
        <v>13530</v>
      </c>
      <c r="B1172">
        <v>634</v>
      </c>
      <c r="C1172">
        <v>1</v>
      </c>
      <c r="D1172">
        <v>402.97999999999985</v>
      </c>
      <c r="E1172" cm="1">
        <f t="array" ref="E1172">_xlfn.IFS(B1172&lt;=PERCENTILE($B$3:$B$5882,0.2),5,B1172&lt;=PERCENTILE($B$3:$B$5882,0.4),4,B1172&lt;=PERCENTILE($B$3:$B$5882,0.6),3,B1172&lt;=PERCENTILE($B$3:$B$5882,0.8),2,TRUE,1)</f>
        <v>1</v>
      </c>
      <c r="F1172" cm="1">
        <f t="array" ref="F1172">_xlfn.IFS(C1172&lt;=PERCENTILE($C$3:$C$5882,0.2),1,C1172&lt;=PERCENTILE($C$3:$C$5882,0.4),2,C1172&lt;=PERCENTILE($C$3:$C$5882,0.6),3,C1172&lt;=PERCENTILE($C$3:$C$5882,0.8),4,TRUE,5)</f>
        <v>1</v>
      </c>
      <c r="G1172" cm="1">
        <f t="array" ref="G1172">_xlfn.IFS(D1172&lt;=PERCENTILE($D$3:$D$5882,0.2),1,D1172&lt;=PERCENTILE($D$3:$D$5882,0.4),2,D1172&lt;=PERCENTILE($D$3:$D$5882,0.6),3,D1172&lt;=PERCENTILE($D$3:$D$5882,0.8),4,TRUE,5)</f>
        <v>2</v>
      </c>
      <c r="H1172" s="3" t="str" cm="1">
        <f t="array" ref="H1172">_xlfn.IFS(AND(E1172&gt;=4,F1172&gt;=4,G1172&gt;=4),"Champions",AND(E1172&gt;=3,F1172&gt;=3,G1172&gt;=3),"Loyal Customers",AND(E1172&lt;=2,F1172&gt;=3),"At Risk",AND(E1172&lt;=2,F1172&lt;=2,G1172&lt;=2),"Lost",AND(E1172&gt;=4,F1172&lt;=2),"New/Promising",TRUE,"Needs Attention")</f>
        <v>Lost</v>
      </c>
      <c r="I1172" s="3" t="str">
        <f t="shared" si="22"/>
        <v>Churned</v>
      </c>
      <c r="J1172" s="3" t="str">
        <f>_xlfn.XLOOKUP(A1172,'Country_Lookup'!$D:$D,'Country_Lookup'!$E:$E)</f>
        <v>United Kingdom</v>
      </c>
    </row>
    <row r="1173" spans="1:10" x14ac:dyDescent="0.3">
      <c r="A1173">
        <v>13531</v>
      </c>
      <c r="B1173">
        <v>205</v>
      </c>
      <c r="C1173">
        <v>6</v>
      </c>
      <c r="D1173">
        <v>1738.5199999999995</v>
      </c>
      <c r="E1173" cm="1">
        <f t="array" ref="E1173">_xlfn.IFS(B1173&lt;=PERCENTILE($B$3:$B$5882,0.2),5,B1173&lt;=PERCENTILE($B$3:$B$5882,0.4),4,B1173&lt;=PERCENTILE($B$3:$B$5882,0.6),3,B1173&lt;=PERCENTILE($B$3:$B$5882,0.8),2,TRUE,1)</f>
        <v>2</v>
      </c>
      <c r="F1173" cm="1">
        <f t="array" ref="F1173">_xlfn.IFS(C1173&lt;=PERCENTILE($C$3:$C$5882,0.2),1,C1173&lt;=PERCENTILE($C$3:$C$5882,0.4),2,C1173&lt;=PERCENTILE($C$3:$C$5882,0.6),3,C1173&lt;=PERCENTILE($C$3:$C$5882,0.8),4,TRUE,5)</f>
        <v>4</v>
      </c>
      <c r="G1173" cm="1">
        <f t="array" ref="G1173">_xlfn.IFS(D1173&lt;=PERCENTILE($D$3:$D$5882,0.2),1,D1173&lt;=PERCENTILE($D$3:$D$5882,0.4),2,D1173&lt;=PERCENTILE($D$3:$D$5882,0.6),3,D1173&lt;=PERCENTILE($D$3:$D$5882,0.8),4,TRUE,5)</f>
        <v>4</v>
      </c>
      <c r="H1173" s="3" t="str" cm="1">
        <f t="array" ref="H1173">_xlfn.IFS(AND(E1173&gt;=4,F1173&gt;=4,G1173&gt;=4),"Champions",AND(E1173&gt;=3,F1173&gt;=3,G1173&gt;=3),"Loyal Customers",AND(E1173&lt;=2,F1173&gt;=3),"At Risk",AND(E1173&lt;=2,F1173&lt;=2,G1173&lt;=2),"Lost",AND(E1173&gt;=4,F1173&lt;=2),"New/Promising",TRUE,"Needs Attention")</f>
        <v>At Risk</v>
      </c>
      <c r="I1173" s="3" t="str">
        <f t="shared" si="22"/>
        <v>Churned</v>
      </c>
      <c r="J1173" s="3" t="str">
        <f>_xlfn.XLOOKUP(A1173,'Country_Lookup'!$D:$D,'Country_Lookup'!$E:$E)</f>
        <v>United Kingdom</v>
      </c>
    </row>
    <row r="1174" spans="1:10" x14ac:dyDescent="0.3">
      <c r="A1174">
        <v>13532</v>
      </c>
      <c r="B1174">
        <v>33</v>
      </c>
      <c r="C1174">
        <v>1</v>
      </c>
      <c r="D1174">
        <v>210.30999999999992</v>
      </c>
      <c r="E1174" cm="1">
        <f t="array" ref="E1174">_xlfn.IFS(B1174&lt;=PERCENTILE($B$3:$B$5882,0.2),5,B1174&lt;=PERCENTILE($B$3:$B$5882,0.4),4,B1174&lt;=PERCENTILE($B$3:$B$5882,0.6),3,B1174&lt;=PERCENTILE($B$3:$B$5882,0.8),2,TRUE,1)</f>
        <v>4</v>
      </c>
      <c r="F1174" cm="1">
        <f t="array" ref="F1174">_xlfn.IFS(C1174&lt;=PERCENTILE($C$3:$C$5882,0.2),1,C1174&lt;=PERCENTILE($C$3:$C$5882,0.4),2,C1174&lt;=PERCENTILE($C$3:$C$5882,0.6),3,C1174&lt;=PERCENTILE($C$3:$C$5882,0.8),4,TRUE,5)</f>
        <v>1</v>
      </c>
      <c r="G1174" cm="1">
        <f t="array" ref="G1174">_xlfn.IFS(D1174&lt;=PERCENTILE($D$3:$D$5882,0.2),1,D1174&lt;=PERCENTILE($D$3:$D$5882,0.4),2,D1174&lt;=PERCENTILE($D$3:$D$5882,0.6),3,D1174&lt;=PERCENTILE($D$3:$D$5882,0.8),4,TRUE,5)</f>
        <v>1</v>
      </c>
      <c r="H1174" s="3" t="str" cm="1">
        <f t="array" ref="H1174">_xlfn.IFS(AND(E1174&gt;=4,F1174&gt;=4,G1174&gt;=4),"Champions",AND(E1174&gt;=3,F1174&gt;=3,G1174&gt;=3),"Loyal Customers",AND(E1174&lt;=2,F1174&gt;=3),"At Risk",AND(E1174&lt;=2,F1174&lt;=2,G1174&lt;=2),"Lost",AND(E1174&gt;=4,F1174&lt;=2),"New/Promising",TRUE,"Needs Attention")</f>
        <v>New/Promising</v>
      </c>
      <c r="I1174" s="3" t="str">
        <f t="shared" si="22"/>
        <v>Active</v>
      </c>
      <c r="J1174" s="3" t="str">
        <f>_xlfn.XLOOKUP(A1174,'Country_Lookup'!$D:$D,'Country_Lookup'!$E:$E)</f>
        <v>United Kingdom</v>
      </c>
    </row>
    <row r="1175" spans="1:10" x14ac:dyDescent="0.3">
      <c r="A1175">
        <v>13533</v>
      </c>
      <c r="B1175">
        <v>182</v>
      </c>
      <c r="C1175">
        <v>3</v>
      </c>
      <c r="D1175">
        <v>270.79000000000059</v>
      </c>
      <c r="E1175" cm="1">
        <f t="array" ref="E1175">_xlfn.IFS(B1175&lt;=PERCENTILE($B$3:$B$5882,0.2),5,B1175&lt;=PERCENTILE($B$3:$B$5882,0.4),4,B1175&lt;=PERCENTILE($B$3:$B$5882,0.6),3,B1175&lt;=PERCENTILE($B$3:$B$5882,0.8),2,TRUE,1)</f>
        <v>3</v>
      </c>
      <c r="F1175" cm="1">
        <f t="array" ref="F1175">_xlfn.IFS(C1175&lt;=PERCENTILE($C$3:$C$5882,0.2),1,C1175&lt;=PERCENTILE($C$3:$C$5882,0.4),2,C1175&lt;=PERCENTILE($C$3:$C$5882,0.6),3,C1175&lt;=PERCENTILE($C$3:$C$5882,0.8),4,TRUE,5)</f>
        <v>3</v>
      </c>
      <c r="G1175" cm="1">
        <f t="array" ref="G1175">_xlfn.IFS(D1175&lt;=PERCENTILE($D$3:$D$5882,0.2),1,D1175&lt;=PERCENTILE($D$3:$D$5882,0.4),2,D1175&lt;=PERCENTILE($D$3:$D$5882,0.6),3,D1175&lt;=PERCENTILE($D$3:$D$5882,0.8),4,TRUE,5)</f>
        <v>1</v>
      </c>
      <c r="H1175" s="3" t="str" cm="1">
        <f t="array" ref="H1175">_xlfn.IFS(AND(E1175&gt;=4,F1175&gt;=4,G1175&gt;=4),"Champions",AND(E1175&gt;=3,F1175&gt;=3,G1175&gt;=3),"Loyal Customers",AND(E1175&lt;=2,F1175&gt;=3),"At Risk",AND(E1175&lt;=2,F1175&lt;=2,G1175&lt;=2),"Lost",AND(E1175&gt;=4,F1175&lt;=2),"New/Promising",TRUE,"Needs Attention")</f>
        <v>Needs Attention</v>
      </c>
      <c r="I1175" s="3" t="str">
        <f t="shared" si="22"/>
        <v>Churned</v>
      </c>
      <c r="J1175" s="3" t="str">
        <f>_xlfn.XLOOKUP(A1175,'Country_Lookup'!$D:$D,'Country_Lookup'!$E:$E)</f>
        <v>United Kingdom</v>
      </c>
    </row>
    <row r="1176" spans="1:10" x14ac:dyDescent="0.3">
      <c r="A1176">
        <v>13534</v>
      </c>
      <c r="B1176">
        <v>2</v>
      </c>
      <c r="C1176">
        <v>35</v>
      </c>
      <c r="D1176">
        <v>7720.8999999999469</v>
      </c>
      <c r="E1176" cm="1">
        <f t="array" ref="E1176">_xlfn.IFS(B1176&lt;=PERCENTILE($B$3:$B$5882,0.2),5,B1176&lt;=PERCENTILE($B$3:$B$5882,0.4),4,B1176&lt;=PERCENTILE($B$3:$B$5882,0.6),3,B1176&lt;=PERCENTILE($B$3:$B$5882,0.8),2,TRUE,1)</f>
        <v>5</v>
      </c>
      <c r="F1176" cm="1">
        <f t="array" ref="F1176">_xlfn.IFS(C1176&lt;=PERCENTILE($C$3:$C$5882,0.2),1,C1176&lt;=PERCENTILE($C$3:$C$5882,0.4),2,C1176&lt;=PERCENTILE($C$3:$C$5882,0.6),3,C1176&lt;=PERCENTILE($C$3:$C$5882,0.8),4,TRUE,5)</f>
        <v>5</v>
      </c>
      <c r="G1176" cm="1">
        <f t="array" ref="G1176">_xlfn.IFS(D1176&lt;=PERCENTILE($D$3:$D$5882,0.2),1,D1176&lt;=PERCENTILE($D$3:$D$5882,0.4),2,D1176&lt;=PERCENTILE($D$3:$D$5882,0.6),3,D1176&lt;=PERCENTILE($D$3:$D$5882,0.8),4,TRUE,5)</f>
        <v>5</v>
      </c>
      <c r="H1176" s="3" t="str" cm="1">
        <f t="array" ref="H1176">_xlfn.IFS(AND(E1176&gt;=4,F1176&gt;=4,G1176&gt;=4),"Champions",AND(E1176&gt;=3,F1176&gt;=3,G1176&gt;=3),"Loyal Customers",AND(E1176&lt;=2,F1176&gt;=3),"At Risk",AND(E1176&lt;=2,F1176&lt;=2,G1176&lt;=2),"Lost",AND(E1176&gt;=4,F1176&lt;=2),"New/Promising",TRUE,"Needs Attention")</f>
        <v>Champions</v>
      </c>
      <c r="I1176" s="3" t="str">
        <f t="shared" si="22"/>
        <v>Active</v>
      </c>
      <c r="J1176" s="3" t="str">
        <f>_xlfn.XLOOKUP(A1176,'Country_Lookup'!$D:$D,'Country_Lookup'!$E:$E)</f>
        <v>United Kingdom</v>
      </c>
    </row>
    <row r="1177" spans="1:10" x14ac:dyDescent="0.3">
      <c r="A1177">
        <v>13535</v>
      </c>
      <c r="B1177">
        <v>402</v>
      </c>
      <c r="C1177">
        <v>1</v>
      </c>
      <c r="D1177">
        <v>89.5</v>
      </c>
      <c r="E1177" cm="1">
        <f t="array" ref="E1177">_xlfn.IFS(B1177&lt;=PERCENTILE($B$3:$B$5882,0.2),5,B1177&lt;=PERCENTILE($B$3:$B$5882,0.4),4,B1177&lt;=PERCENTILE($B$3:$B$5882,0.6),3,B1177&lt;=PERCENTILE($B$3:$B$5882,0.8),2,TRUE,1)</f>
        <v>2</v>
      </c>
      <c r="F1177" cm="1">
        <f t="array" ref="F1177">_xlfn.IFS(C1177&lt;=PERCENTILE($C$3:$C$5882,0.2),1,C1177&lt;=PERCENTILE($C$3:$C$5882,0.4),2,C1177&lt;=PERCENTILE($C$3:$C$5882,0.6),3,C1177&lt;=PERCENTILE($C$3:$C$5882,0.8),4,TRUE,5)</f>
        <v>1</v>
      </c>
      <c r="G1177" cm="1">
        <f t="array" ref="G1177">_xlfn.IFS(D1177&lt;=PERCENTILE($D$3:$D$5882,0.2),1,D1177&lt;=PERCENTILE($D$3:$D$5882,0.4),2,D1177&lt;=PERCENTILE($D$3:$D$5882,0.6),3,D1177&lt;=PERCENTILE($D$3:$D$5882,0.8),4,TRUE,5)</f>
        <v>1</v>
      </c>
      <c r="H1177" s="3" t="str" cm="1">
        <f t="array" ref="H1177">_xlfn.IFS(AND(E1177&gt;=4,F1177&gt;=4,G1177&gt;=4),"Champions",AND(E1177&gt;=3,F1177&gt;=3,G1177&gt;=3),"Loyal Customers",AND(E1177&lt;=2,F1177&gt;=3),"At Risk",AND(E1177&lt;=2,F1177&lt;=2,G1177&lt;=2),"Lost",AND(E1177&gt;=4,F1177&lt;=2),"New/Promising",TRUE,"Needs Attention")</f>
        <v>Lost</v>
      </c>
      <c r="I1177" s="3" t="str">
        <f t="shared" si="22"/>
        <v>Churned</v>
      </c>
      <c r="J1177" s="3" t="str">
        <f>_xlfn.XLOOKUP(A1177,'Country_Lookup'!$D:$D,'Country_Lookup'!$E:$E)</f>
        <v>United Kingdom</v>
      </c>
    </row>
    <row r="1178" spans="1:10" x14ac:dyDescent="0.3">
      <c r="A1178">
        <v>13536</v>
      </c>
      <c r="B1178">
        <v>1</v>
      </c>
      <c r="C1178">
        <v>7</v>
      </c>
      <c r="D1178">
        <v>3448.2899999999968</v>
      </c>
      <c r="E1178" cm="1">
        <f t="array" ref="E1178">_xlfn.IFS(B1178&lt;=PERCENTILE($B$3:$B$5882,0.2),5,B1178&lt;=PERCENTILE($B$3:$B$5882,0.4),4,B1178&lt;=PERCENTILE($B$3:$B$5882,0.6),3,B1178&lt;=PERCENTILE($B$3:$B$5882,0.8),2,TRUE,1)</f>
        <v>5</v>
      </c>
      <c r="F1178" cm="1">
        <f t="array" ref="F1178">_xlfn.IFS(C1178&lt;=PERCENTILE($C$3:$C$5882,0.2),1,C1178&lt;=PERCENTILE($C$3:$C$5882,0.4),2,C1178&lt;=PERCENTILE($C$3:$C$5882,0.6),3,C1178&lt;=PERCENTILE($C$3:$C$5882,0.8),4,TRUE,5)</f>
        <v>4</v>
      </c>
      <c r="G1178" cm="1">
        <f t="array" ref="G1178">_xlfn.IFS(D1178&lt;=PERCENTILE($D$3:$D$5882,0.2),1,D1178&lt;=PERCENTILE($D$3:$D$5882,0.4),2,D1178&lt;=PERCENTILE($D$3:$D$5882,0.6),3,D1178&lt;=PERCENTILE($D$3:$D$5882,0.8),4,TRUE,5)</f>
        <v>5</v>
      </c>
      <c r="H1178" s="3" t="str" cm="1">
        <f t="array" ref="H1178">_xlfn.IFS(AND(E1178&gt;=4,F1178&gt;=4,G1178&gt;=4),"Champions",AND(E1178&gt;=3,F1178&gt;=3,G1178&gt;=3),"Loyal Customers",AND(E1178&lt;=2,F1178&gt;=3),"At Risk",AND(E1178&lt;=2,F1178&lt;=2,G1178&lt;=2),"Lost",AND(E1178&gt;=4,F1178&lt;=2),"New/Promising",TRUE,"Needs Attention")</f>
        <v>Champions</v>
      </c>
      <c r="I1178" s="3" t="str">
        <f t="shared" si="22"/>
        <v>Active</v>
      </c>
      <c r="J1178" s="3" t="str">
        <f>_xlfn.XLOOKUP(A1178,'Country_Lookup'!$D:$D,'Country_Lookup'!$E:$E)</f>
        <v>United Kingdom</v>
      </c>
    </row>
    <row r="1179" spans="1:10" x14ac:dyDescent="0.3">
      <c r="A1179">
        <v>13537</v>
      </c>
      <c r="B1179">
        <v>425</v>
      </c>
      <c r="C1179">
        <v>2</v>
      </c>
      <c r="D1179">
        <v>717.84999999999945</v>
      </c>
      <c r="E1179" cm="1">
        <f t="array" ref="E1179">_xlfn.IFS(B1179&lt;=PERCENTILE($B$3:$B$5882,0.2),5,B1179&lt;=PERCENTILE($B$3:$B$5882,0.4),4,B1179&lt;=PERCENTILE($B$3:$B$5882,0.6),3,B1179&lt;=PERCENTILE($B$3:$B$5882,0.8),2,TRUE,1)</f>
        <v>1</v>
      </c>
      <c r="F1179" cm="1">
        <f t="array" ref="F1179">_xlfn.IFS(C1179&lt;=PERCENTILE($C$3:$C$5882,0.2),1,C1179&lt;=PERCENTILE($C$3:$C$5882,0.4),2,C1179&lt;=PERCENTILE($C$3:$C$5882,0.6),3,C1179&lt;=PERCENTILE($C$3:$C$5882,0.8),4,TRUE,5)</f>
        <v>2</v>
      </c>
      <c r="G1179" cm="1">
        <f t="array" ref="G1179">_xlfn.IFS(D1179&lt;=PERCENTILE($D$3:$D$5882,0.2),1,D1179&lt;=PERCENTILE($D$3:$D$5882,0.4),2,D1179&lt;=PERCENTILE($D$3:$D$5882,0.6),3,D1179&lt;=PERCENTILE($D$3:$D$5882,0.8),4,TRUE,5)</f>
        <v>3</v>
      </c>
      <c r="H1179" s="3" t="str" cm="1">
        <f t="array" ref="H1179">_xlfn.IFS(AND(E1179&gt;=4,F1179&gt;=4,G1179&gt;=4),"Champions",AND(E1179&gt;=3,F1179&gt;=3,G1179&gt;=3),"Loyal Customers",AND(E1179&lt;=2,F1179&gt;=3),"At Risk",AND(E1179&lt;=2,F1179&lt;=2,G1179&lt;=2),"Lost",AND(E1179&gt;=4,F1179&lt;=2),"New/Promising",TRUE,"Needs Attention")</f>
        <v>Needs Attention</v>
      </c>
      <c r="I1179" s="3" t="str">
        <f t="shared" si="22"/>
        <v>Churned</v>
      </c>
      <c r="J1179" s="3" t="str">
        <f>_xlfn.XLOOKUP(A1179,'Country_Lookup'!$D:$D,'Country_Lookup'!$E:$E)</f>
        <v>United Kingdom</v>
      </c>
    </row>
    <row r="1180" spans="1:10" x14ac:dyDescent="0.3">
      <c r="A1180">
        <v>13538</v>
      </c>
      <c r="B1180">
        <v>43</v>
      </c>
      <c r="C1180">
        <v>12</v>
      </c>
      <c r="D1180">
        <v>3112.7299999999941</v>
      </c>
      <c r="E1180" cm="1">
        <f t="array" ref="E1180">_xlfn.IFS(B1180&lt;=PERCENTILE($B$3:$B$5882,0.2),5,B1180&lt;=PERCENTILE($B$3:$B$5882,0.4),4,B1180&lt;=PERCENTILE($B$3:$B$5882,0.6),3,B1180&lt;=PERCENTILE($B$3:$B$5882,0.8),2,TRUE,1)</f>
        <v>4</v>
      </c>
      <c r="F1180" cm="1">
        <f t="array" ref="F1180">_xlfn.IFS(C1180&lt;=PERCENTILE($C$3:$C$5882,0.2),1,C1180&lt;=PERCENTILE($C$3:$C$5882,0.4),2,C1180&lt;=PERCENTILE($C$3:$C$5882,0.6),3,C1180&lt;=PERCENTILE($C$3:$C$5882,0.8),4,TRUE,5)</f>
        <v>5</v>
      </c>
      <c r="G1180" cm="1">
        <f t="array" ref="G1180">_xlfn.IFS(D1180&lt;=PERCENTILE($D$3:$D$5882,0.2),1,D1180&lt;=PERCENTILE($D$3:$D$5882,0.4),2,D1180&lt;=PERCENTILE($D$3:$D$5882,0.6),3,D1180&lt;=PERCENTILE($D$3:$D$5882,0.8),4,TRUE,5)</f>
        <v>5</v>
      </c>
      <c r="H1180" s="3" t="str" cm="1">
        <f t="array" ref="H1180">_xlfn.IFS(AND(E1180&gt;=4,F1180&gt;=4,G1180&gt;=4),"Champions",AND(E1180&gt;=3,F1180&gt;=3,G1180&gt;=3),"Loyal Customers",AND(E1180&lt;=2,F1180&gt;=3),"At Risk",AND(E1180&lt;=2,F1180&lt;=2,G1180&lt;=2),"Lost",AND(E1180&gt;=4,F1180&lt;=2),"New/Promising",TRUE,"Needs Attention")</f>
        <v>Champions</v>
      </c>
      <c r="I1180" s="3" t="str">
        <f t="shared" si="22"/>
        <v>Active</v>
      </c>
      <c r="J1180" s="3" t="str">
        <f>_xlfn.XLOOKUP(A1180,'Country_Lookup'!$D:$D,'Country_Lookup'!$E:$E)</f>
        <v>United Kingdom</v>
      </c>
    </row>
    <row r="1181" spans="1:10" x14ac:dyDescent="0.3">
      <c r="A1181">
        <v>13539</v>
      </c>
      <c r="B1181">
        <v>85</v>
      </c>
      <c r="C1181">
        <v>7</v>
      </c>
      <c r="D1181">
        <v>1569.36</v>
      </c>
      <c r="E1181" cm="1">
        <f t="array" ref="E1181">_xlfn.IFS(B1181&lt;=PERCENTILE($B$3:$B$5882,0.2),5,B1181&lt;=PERCENTILE($B$3:$B$5882,0.4),4,B1181&lt;=PERCENTILE($B$3:$B$5882,0.6),3,B1181&lt;=PERCENTILE($B$3:$B$5882,0.8),2,TRUE,1)</f>
        <v>3</v>
      </c>
      <c r="F1181" cm="1">
        <f t="array" ref="F1181">_xlfn.IFS(C1181&lt;=PERCENTILE($C$3:$C$5882,0.2),1,C1181&lt;=PERCENTILE($C$3:$C$5882,0.4),2,C1181&lt;=PERCENTILE($C$3:$C$5882,0.6),3,C1181&lt;=PERCENTILE($C$3:$C$5882,0.8),4,TRUE,5)</f>
        <v>4</v>
      </c>
      <c r="G1181" cm="1">
        <f t="array" ref="G1181">_xlfn.IFS(D1181&lt;=PERCENTILE($D$3:$D$5882,0.2),1,D1181&lt;=PERCENTILE($D$3:$D$5882,0.4),2,D1181&lt;=PERCENTILE($D$3:$D$5882,0.6),3,D1181&lt;=PERCENTILE($D$3:$D$5882,0.8),4,TRUE,5)</f>
        <v>4</v>
      </c>
      <c r="H1181" s="3" t="str" cm="1">
        <f t="array" ref="H1181">_xlfn.IFS(AND(E1181&gt;=4,F1181&gt;=4,G1181&gt;=4),"Champions",AND(E1181&gt;=3,F1181&gt;=3,G1181&gt;=3),"Loyal Customers",AND(E1181&lt;=2,F1181&gt;=3),"At Risk",AND(E1181&lt;=2,F1181&lt;=2,G1181&lt;=2),"Lost",AND(E1181&gt;=4,F1181&lt;=2),"New/Promising",TRUE,"Needs Attention")</f>
        <v>Loyal Customers</v>
      </c>
      <c r="I1181" s="3" t="str">
        <f t="shared" si="22"/>
        <v>Active</v>
      </c>
      <c r="J1181" s="3" t="str">
        <f>_xlfn.XLOOKUP(A1181,'Country_Lookup'!$D:$D,'Country_Lookup'!$E:$E)</f>
        <v>United Kingdom</v>
      </c>
    </row>
    <row r="1182" spans="1:10" x14ac:dyDescent="0.3">
      <c r="A1182">
        <v>13540</v>
      </c>
      <c r="B1182">
        <v>467</v>
      </c>
      <c r="C1182">
        <v>3</v>
      </c>
      <c r="D1182">
        <v>632.38999999999976</v>
      </c>
      <c r="E1182" cm="1">
        <f t="array" ref="E1182">_xlfn.IFS(B1182&lt;=PERCENTILE($B$3:$B$5882,0.2),5,B1182&lt;=PERCENTILE($B$3:$B$5882,0.4),4,B1182&lt;=PERCENTILE($B$3:$B$5882,0.6),3,B1182&lt;=PERCENTILE($B$3:$B$5882,0.8),2,TRUE,1)</f>
        <v>1</v>
      </c>
      <c r="F1182" cm="1">
        <f t="array" ref="F1182">_xlfn.IFS(C1182&lt;=PERCENTILE($C$3:$C$5882,0.2),1,C1182&lt;=PERCENTILE($C$3:$C$5882,0.4),2,C1182&lt;=PERCENTILE($C$3:$C$5882,0.6),3,C1182&lt;=PERCENTILE($C$3:$C$5882,0.8),4,TRUE,5)</f>
        <v>3</v>
      </c>
      <c r="G1182" cm="1">
        <f t="array" ref="G1182">_xlfn.IFS(D1182&lt;=PERCENTILE($D$3:$D$5882,0.2),1,D1182&lt;=PERCENTILE($D$3:$D$5882,0.4),2,D1182&lt;=PERCENTILE($D$3:$D$5882,0.6),3,D1182&lt;=PERCENTILE($D$3:$D$5882,0.8),4,TRUE,5)</f>
        <v>3</v>
      </c>
      <c r="H1182" s="3" t="str" cm="1">
        <f t="array" ref="H1182">_xlfn.IFS(AND(E1182&gt;=4,F1182&gt;=4,G1182&gt;=4),"Champions",AND(E1182&gt;=3,F1182&gt;=3,G1182&gt;=3),"Loyal Customers",AND(E1182&lt;=2,F1182&gt;=3),"At Risk",AND(E1182&lt;=2,F1182&lt;=2,G1182&lt;=2),"Lost",AND(E1182&gt;=4,F1182&lt;=2),"New/Promising",TRUE,"Needs Attention")</f>
        <v>At Risk</v>
      </c>
      <c r="I1182" s="3" t="str">
        <f t="shared" si="22"/>
        <v>Churned</v>
      </c>
      <c r="J1182" s="3" t="str">
        <f>_xlfn.XLOOKUP(A1182,'Country_Lookup'!$D:$D,'Country_Lookup'!$E:$E)</f>
        <v>United Kingdom</v>
      </c>
    </row>
    <row r="1183" spans="1:10" x14ac:dyDescent="0.3">
      <c r="A1183">
        <v>13541</v>
      </c>
      <c r="B1183">
        <v>427</v>
      </c>
      <c r="C1183">
        <v>2</v>
      </c>
      <c r="D1183">
        <v>785.25</v>
      </c>
      <c r="E1183" cm="1">
        <f t="array" ref="E1183">_xlfn.IFS(B1183&lt;=PERCENTILE($B$3:$B$5882,0.2),5,B1183&lt;=PERCENTILE($B$3:$B$5882,0.4),4,B1183&lt;=PERCENTILE($B$3:$B$5882,0.6),3,B1183&lt;=PERCENTILE($B$3:$B$5882,0.8),2,TRUE,1)</f>
        <v>1</v>
      </c>
      <c r="F1183" cm="1">
        <f t="array" ref="F1183">_xlfn.IFS(C1183&lt;=PERCENTILE($C$3:$C$5882,0.2),1,C1183&lt;=PERCENTILE($C$3:$C$5882,0.4),2,C1183&lt;=PERCENTILE($C$3:$C$5882,0.6),3,C1183&lt;=PERCENTILE($C$3:$C$5882,0.8),4,TRUE,5)</f>
        <v>2</v>
      </c>
      <c r="G1183" cm="1">
        <f t="array" ref="G1183">_xlfn.IFS(D1183&lt;=PERCENTILE($D$3:$D$5882,0.2),1,D1183&lt;=PERCENTILE($D$3:$D$5882,0.4),2,D1183&lt;=PERCENTILE($D$3:$D$5882,0.6),3,D1183&lt;=PERCENTILE($D$3:$D$5882,0.8),4,TRUE,5)</f>
        <v>3</v>
      </c>
      <c r="H1183" s="3" t="str" cm="1">
        <f t="array" ref="H1183">_xlfn.IFS(AND(E1183&gt;=4,F1183&gt;=4,G1183&gt;=4),"Champions",AND(E1183&gt;=3,F1183&gt;=3,G1183&gt;=3),"Loyal Customers",AND(E1183&lt;=2,F1183&gt;=3),"At Risk",AND(E1183&lt;=2,F1183&lt;=2,G1183&lt;=2),"Lost",AND(E1183&gt;=4,F1183&lt;=2),"New/Promising",TRUE,"Needs Attention")</f>
        <v>Needs Attention</v>
      </c>
      <c r="I1183" s="3" t="str">
        <f t="shared" si="22"/>
        <v>Churned</v>
      </c>
      <c r="J1183" s="3" t="str">
        <f>_xlfn.XLOOKUP(A1183,'Country_Lookup'!$D:$D,'Country_Lookup'!$E:$E)</f>
        <v>United Kingdom</v>
      </c>
    </row>
    <row r="1184" spans="1:10" x14ac:dyDescent="0.3">
      <c r="A1184">
        <v>13542</v>
      </c>
      <c r="B1184">
        <v>376</v>
      </c>
      <c r="C1184">
        <v>17</v>
      </c>
      <c r="D1184">
        <v>4006.1699999999987</v>
      </c>
      <c r="E1184" cm="1">
        <f t="array" ref="E1184">_xlfn.IFS(B1184&lt;=PERCENTILE($B$3:$B$5882,0.2),5,B1184&lt;=PERCENTILE($B$3:$B$5882,0.4),4,B1184&lt;=PERCENTILE($B$3:$B$5882,0.6),3,B1184&lt;=PERCENTILE($B$3:$B$5882,0.8),2,TRUE,1)</f>
        <v>2</v>
      </c>
      <c r="F1184" cm="1">
        <f t="array" ref="F1184">_xlfn.IFS(C1184&lt;=PERCENTILE($C$3:$C$5882,0.2),1,C1184&lt;=PERCENTILE($C$3:$C$5882,0.4),2,C1184&lt;=PERCENTILE($C$3:$C$5882,0.6),3,C1184&lt;=PERCENTILE($C$3:$C$5882,0.8),4,TRUE,5)</f>
        <v>5</v>
      </c>
      <c r="G1184" cm="1">
        <f t="array" ref="G1184">_xlfn.IFS(D1184&lt;=PERCENTILE($D$3:$D$5882,0.2),1,D1184&lt;=PERCENTILE($D$3:$D$5882,0.4),2,D1184&lt;=PERCENTILE($D$3:$D$5882,0.6),3,D1184&lt;=PERCENTILE($D$3:$D$5882,0.8),4,TRUE,5)</f>
        <v>5</v>
      </c>
      <c r="H1184" s="3" t="str" cm="1">
        <f t="array" ref="H1184">_xlfn.IFS(AND(E1184&gt;=4,F1184&gt;=4,G1184&gt;=4),"Champions",AND(E1184&gt;=3,F1184&gt;=3,G1184&gt;=3),"Loyal Customers",AND(E1184&lt;=2,F1184&gt;=3),"At Risk",AND(E1184&lt;=2,F1184&lt;=2,G1184&lt;=2),"Lost",AND(E1184&gt;=4,F1184&lt;=2),"New/Promising",TRUE,"Needs Attention")</f>
        <v>At Risk</v>
      </c>
      <c r="I1184" s="3" t="str">
        <f t="shared" si="22"/>
        <v>Churned</v>
      </c>
      <c r="J1184" s="3" t="str">
        <f>_xlfn.XLOOKUP(A1184,'Country_Lookup'!$D:$D,'Country_Lookup'!$E:$E)</f>
        <v>United Kingdom</v>
      </c>
    </row>
    <row r="1185" spans="1:10" x14ac:dyDescent="0.3">
      <c r="A1185">
        <v>13543</v>
      </c>
      <c r="B1185">
        <v>634</v>
      </c>
      <c r="C1185">
        <v>2</v>
      </c>
      <c r="D1185">
        <v>1439.6100000000004</v>
      </c>
      <c r="E1185" cm="1">
        <f t="array" ref="E1185">_xlfn.IFS(B1185&lt;=PERCENTILE($B$3:$B$5882,0.2),5,B1185&lt;=PERCENTILE($B$3:$B$5882,0.4),4,B1185&lt;=PERCENTILE($B$3:$B$5882,0.6),3,B1185&lt;=PERCENTILE($B$3:$B$5882,0.8),2,TRUE,1)</f>
        <v>1</v>
      </c>
      <c r="F1185" cm="1">
        <f t="array" ref="F1185">_xlfn.IFS(C1185&lt;=PERCENTILE($C$3:$C$5882,0.2),1,C1185&lt;=PERCENTILE($C$3:$C$5882,0.4),2,C1185&lt;=PERCENTILE($C$3:$C$5882,0.6),3,C1185&lt;=PERCENTILE($C$3:$C$5882,0.8),4,TRUE,5)</f>
        <v>2</v>
      </c>
      <c r="G1185" cm="1">
        <f t="array" ref="G1185">_xlfn.IFS(D1185&lt;=PERCENTILE($D$3:$D$5882,0.2),1,D1185&lt;=PERCENTILE($D$3:$D$5882,0.4),2,D1185&lt;=PERCENTILE($D$3:$D$5882,0.6),3,D1185&lt;=PERCENTILE($D$3:$D$5882,0.8),4,TRUE,5)</f>
        <v>4</v>
      </c>
      <c r="H1185" s="3" t="str" cm="1">
        <f t="array" ref="H1185">_xlfn.IFS(AND(E1185&gt;=4,F1185&gt;=4,G1185&gt;=4),"Champions",AND(E1185&gt;=3,F1185&gt;=3,G1185&gt;=3),"Loyal Customers",AND(E1185&lt;=2,F1185&gt;=3),"At Risk",AND(E1185&lt;=2,F1185&lt;=2,G1185&lt;=2),"Lost",AND(E1185&gt;=4,F1185&lt;=2),"New/Promising",TRUE,"Needs Attention")</f>
        <v>Needs Attention</v>
      </c>
      <c r="I1185" s="3" t="str">
        <f t="shared" si="22"/>
        <v>Churned</v>
      </c>
      <c r="J1185" s="3" t="str">
        <f>_xlfn.XLOOKUP(A1185,'Country_Lookup'!$D:$D,'Country_Lookup'!$E:$E)</f>
        <v>United Kingdom</v>
      </c>
    </row>
    <row r="1186" spans="1:10" x14ac:dyDescent="0.3">
      <c r="A1186">
        <v>13544</v>
      </c>
      <c r="B1186">
        <v>39</v>
      </c>
      <c r="C1186">
        <v>6</v>
      </c>
      <c r="D1186">
        <v>829.00000000000011</v>
      </c>
      <c r="E1186" cm="1">
        <f t="array" ref="E1186">_xlfn.IFS(B1186&lt;=PERCENTILE($B$3:$B$5882,0.2),5,B1186&lt;=PERCENTILE($B$3:$B$5882,0.4),4,B1186&lt;=PERCENTILE($B$3:$B$5882,0.6),3,B1186&lt;=PERCENTILE($B$3:$B$5882,0.8),2,TRUE,1)</f>
        <v>4</v>
      </c>
      <c r="F1186" cm="1">
        <f t="array" ref="F1186">_xlfn.IFS(C1186&lt;=PERCENTILE($C$3:$C$5882,0.2),1,C1186&lt;=PERCENTILE($C$3:$C$5882,0.4),2,C1186&lt;=PERCENTILE($C$3:$C$5882,0.6),3,C1186&lt;=PERCENTILE($C$3:$C$5882,0.8),4,TRUE,5)</f>
        <v>4</v>
      </c>
      <c r="G1186" cm="1">
        <f t="array" ref="G1186">_xlfn.IFS(D1186&lt;=PERCENTILE($D$3:$D$5882,0.2),1,D1186&lt;=PERCENTILE($D$3:$D$5882,0.4),2,D1186&lt;=PERCENTILE($D$3:$D$5882,0.6),3,D1186&lt;=PERCENTILE($D$3:$D$5882,0.8),4,TRUE,5)</f>
        <v>3</v>
      </c>
      <c r="H1186" s="3" t="str" cm="1">
        <f t="array" ref="H1186">_xlfn.IFS(AND(E1186&gt;=4,F1186&gt;=4,G1186&gt;=4),"Champions",AND(E1186&gt;=3,F1186&gt;=3,G1186&gt;=3),"Loyal Customers",AND(E1186&lt;=2,F1186&gt;=3),"At Risk",AND(E1186&lt;=2,F1186&lt;=2,G1186&lt;=2),"Lost",AND(E1186&gt;=4,F1186&lt;=2),"New/Promising",TRUE,"Needs Attention")</f>
        <v>Loyal Customers</v>
      </c>
      <c r="I1186" s="3" t="str">
        <f t="shared" si="22"/>
        <v>Active</v>
      </c>
      <c r="J1186" s="3" t="str">
        <f>_xlfn.XLOOKUP(A1186,'Country_Lookup'!$D:$D,'Country_Lookup'!$E:$E)</f>
        <v>United Kingdom</v>
      </c>
    </row>
    <row r="1187" spans="1:10" x14ac:dyDescent="0.3">
      <c r="A1187">
        <v>13545</v>
      </c>
      <c r="B1187">
        <v>390</v>
      </c>
      <c r="C1187">
        <v>2</v>
      </c>
      <c r="D1187">
        <v>374.63999999999976</v>
      </c>
      <c r="E1187" cm="1">
        <f t="array" ref="E1187">_xlfn.IFS(B1187&lt;=PERCENTILE($B$3:$B$5882,0.2),5,B1187&lt;=PERCENTILE($B$3:$B$5882,0.4),4,B1187&lt;=PERCENTILE($B$3:$B$5882,0.6),3,B1187&lt;=PERCENTILE($B$3:$B$5882,0.8),2,TRUE,1)</f>
        <v>2</v>
      </c>
      <c r="F1187" cm="1">
        <f t="array" ref="F1187">_xlfn.IFS(C1187&lt;=PERCENTILE($C$3:$C$5882,0.2),1,C1187&lt;=PERCENTILE($C$3:$C$5882,0.4),2,C1187&lt;=PERCENTILE($C$3:$C$5882,0.6),3,C1187&lt;=PERCENTILE($C$3:$C$5882,0.8),4,TRUE,5)</f>
        <v>2</v>
      </c>
      <c r="G1187" cm="1">
        <f t="array" ref="G1187">_xlfn.IFS(D1187&lt;=PERCENTILE($D$3:$D$5882,0.2),1,D1187&lt;=PERCENTILE($D$3:$D$5882,0.4),2,D1187&lt;=PERCENTILE($D$3:$D$5882,0.6),3,D1187&lt;=PERCENTILE($D$3:$D$5882,0.8),4,TRUE,5)</f>
        <v>2</v>
      </c>
      <c r="H1187" s="3" t="str" cm="1">
        <f t="array" ref="H1187">_xlfn.IFS(AND(E1187&gt;=4,F1187&gt;=4,G1187&gt;=4),"Champions",AND(E1187&gt;=3,F1187&gt;=3,G1187&gt;=3),"Loyal Customers",AND(E1187&lt;=2,F1187&gt;=3),"At Risk",AND(E1187&lt;=2,F1187&lt;=2,G1187&lt;=2),"Lost",AND(E1187&gt;=4,F1187&lt;=2),"New/Promising",TRUE,"Needs Attention")</f>
        <v>Lost</v>
      </c>
      <c r="I1187" s="3" t="str">
        <f t="shared" si="22"/>
        <v>Churned</v>
      </c>
      <c r="J1187" s="3" t="str">
        <f>_xlfn.XLOOKUP(A1187,'Country_Lookup'!$D:$D,'Country_Lookup'!$E:$E)</f>
        <v>United Kingdom</v>
      </c>
    </row>
    <row r="1188" spans="1:10" x14ac:dyDescent="0.3">
      <c r="A1188">
        <v>13546</v>
      </c>
      <c r="B1188">
        <v>12</v>
      </c>
      <c r="C1188">
        <v>5</v>
      </c>
      <c r="D1188">
        <v>1092.1400000000026</v>
      </c>
      <c r="E1188" cm="1">
        <f t="array" ref="E1188">_xlfn.IFS(B1188&lt;=PERCENTILE($B$3:$B$5882,0.2),5,B1188&lt;=PERCENTILE($B$3:$B$5882,0.4),4,B1188&lt;=PERCENTILE($B$3:$B$5882,0.6),3,B1188&lt;=PERCENTILE($B$3:$B$5882,0.8),2,TRUE,1)</f>
        <v>5</v>
      </c>
      <c r="F1188" cm="1">
        <f t="array" ref="F1188">_xlfn.IFS(C1188&lt;=PERCENTILE($C$3:$C$5882,0.2),1,C1188&lt;=PERCENTILE($C$3:$C$5882,0.4),2,C1188&lt;=PERCENTILE($C$3:$C$5882,0.6),3,C1188&lt;=PERCENTILE($C$3:$C$5882,0.8),4,TRUE,5)</f>
        <v>4</v>
      </c>
      <c r="G1188" cm="1">
        <f t="array" ref="G1188">_xlfn.IFS(D1188&lt;=PERCENTILE($D$3:$D$5882,0.2),1,D1188&lt;=PERCENTILE($D$3:$D$5882,0.4),2,D1188&lt;=PERCENTILE($D$3:$D$5882,0.6),3,D1188&lt;=PERCENTILE($D$3:$D$5882,0.8),4,TRUE,5)</f>
        <v>3</v>
      </c>
      <c r="H1188" s="3" t="str" cm="1">
        <f t="array" ref="H1188">_xlfn.IFS(AND(E1188&gt;=4,F1188&gt;=4,G1188&gt;=4),"Champions",AND(E1188&gt;=3,F1188&gt;=3,G1188&gt;=3),"Loyal Customers",AND(E1188&lt;=2,F1188&gt;=3),"At Risk",AND(E1188&lt;=2,F1188&lt;=2,G1188&lt;=2),"Lost",AND(E1188&gt;=4,F1188&lt;=2),"New/Promising",TRUE,"Needs Attention")</f>
        <v>Loyal Customers</v>
      </c>
      <c r="I1188" s="3" t="str">
        <f t="shared" si="22"/>
        <v>Active</v>
      </c>
      <c r="J1188" s="3" t="str">
        <f>_xlfn.XLOOKUP(A1188,'Country_Lookup'!$D:$D,'Country_Lookup'!$E:$E)</f>
        <v>United Kingdom</v>
      </c>
    </row>
    <row r="1189" spans="1:10" x14ac:dyDescent="0.3">
      <c r="A1189">
        <v>13547</v>
      </c>
      <c r="B1189">
        <v>408</v>
      </c>
      <c r="C1189">
        <v>1</v>
      </c>
      <c r="D1189">
        <v>175.52999999999992</v>
      </c>
      <c r="E1189" cm="1">
        <f t="array" ref="E1189">_xlfn.IFS(B1189&lt;=PERCENTILE($B$3:$B$5882,0.2),5,B1189&lt;=PERCENTILE($B$3:$B$5882,0.4),4,B1189&lt;=PERCENTILE($B$3:$B$5882,0.6),3,B1189&lt;=PERCENTILE($B$3:$B$5882,0.8),2,TRUE,1)</f>
        <v>2</v>
      </c>
      <c r="F1189" cm="1">
        <f t="array" ref="F1189">_xlfn.IFS(C1189&lt;=PERCENTILE($C$3:$C$5882,0.2),1,C1189&lt;=PERCENTILE($C$3:$C$5882,0.4),2,C1189&lt;=PERCENTILE($C$3:$C$5882,0.6),3,C1189&lt;=PERCENTILE($C$3:$C$5882,0.8),4,TRUE,5)</f>
        <v>1</v>
      </c>
      <c r="G1189" cm="1">
        <f t="array" ref="G1189">_xlfn.IFS(D1189&lt;=PERCENTILE($D$3:$D$5882,0.2),1,D1189&lt;=PERCENTILE($D$3:$D$5882,0.4),2,D1189&lt;=PERCENTILE($D$3:$D$5882,0.6),3,D1189&lt;=PERCENTILE($D$3:$D$5882,0.8),4,TRUE,5)</f>
        <v>1</v>
      </c>
      <c r="H1189" s="3" t="str" cm="1">
        <f t="array" ref="H1189">_xlfn.IFS(AND(E1189&gt;=4,F1189&gt;=4,G1189&gt;=4),"Champions",AND(E1189&gt;=3,F1189&gt;=3,G1189&gt;=3),"Loyal Customers",AND(E1189&lt;=2,F1189&gt;=3),"At Risk",AND(E1189&lt;=2,F1189&lt;=2,G1189&lt;=2),"Lost",AND(E1189&gt;=4,F1189&lt;=2),"New/Promising",TRUE,"Needs Attention")</f>
        <v>Lost</v>
      </c>
      <c r="I1189" s="3" t="str">
        <f t="shared" si="22"/>
        <v>Churned</v>
      </c>
      <c r="J1189" s="3" t="str">
        <f>_xlfn.XLOOKUP(A1189,'Country_Lookup'!$D:$D,'Country_Lookup'!$E:$E)</f>
        <v>United Kingdom</v>
      </c>
    </row>
    <row r="1190" spans="1:10" x14ac:dyDescent="0.3">
      <c r="A1190">
        <v>13548</v>
      </c>
      <c r="B1190">
        <v>96</v>
      </c>
      <c r="C1190">
        <v>3</v>
      </c>
      <c r="D1190">
        <v>908.98999999999921</v>
      </c>
      <c r="E1190" cm="1">
        <f t="array" ref="E1190">_xlfn.IFS(B1190&lt;=PERCENTILE($B$3:$B$5882,0.2),5,B1190&lt;=PERCENTILE($B$3:$B$5882,0.4),4,B1190&lt;=PERCENTILE($B$3:$B$5882,0.6),3,B1190&lt;=PERCENTILE($B$3:$B$5882,0.8),2,TRUE,1)</f>
        <v>3</v>
      </c>
      <c r="F1190" cm="1">
        <f t="array" ref="F1190">_xlfn.IFS(C1190&lt;=PERCENTILE($C$3:$C$5882,0.2),1,C1190&lt;=PERCENTILE($C$3:$C$5882,0.4),2,C1190&lt;=PERCENTILE($C$3:$C$5882,0.6),3,C1190&lt;=PERCENTILE($C$3:$C$5882,0.8),4,TRUE,5)</f>
        <v>3</v>
      </c>
      <c r="G1190" cm="1">
        <f t="array" ref="G1190">_xlfn.IFS(D1190&lt;=PERCENTILE($D$3:$D$5882,0.2),1,D1190&lt;=PERCENTILE($D$3:$D$5882,0.4),2,D1190&lt;=PERCENTILE($D$3:$D$5882,0.6),3,D1190&lt;=PERCENTILE($D$3:$D$5882,0.8),4,TRUE,5)</f>
        <v>3</v>
      </c>
      <c r="H1190" s="3" t="str" cm="1">
        <f t="array" ref="H1190">_xlfn.IFS(AND(E1190&gt;=4,F1190&gt;=4,G1190&gt;=4),"Champions",AND(E1190&gt;=3,F1190&gt;=3,G1190&gt;=3),"Loyal Customers",AND(E1190&lt;=2,F1190&gt;=3),"At Risk",AND(E1190&lt;=2,F1190&lt;=2,G1190&lt;=2),"Lost",AND(E1190&gt;=4,F1190&lt;=2),"New/Promising",TRUE,"Needs Attention")</f>
        <v>Loyal Customers</v>
      </c>
      <c r="I1190" s="3" t="str">
        <f t="shared" si="22"/>
        <v>Churned</v>
      </c>
      <c r="J1190" s="3" t="str">
        <f>_xlfn.XLOOKUP(A1190,'Country_Lookup'!$D:$D,'Country_Lookup'!$E:$E)</f>
        <v>United Kingdom</v>
      </c>
    </row>
    <row r="1191" spans="1:10" x14ac:dyDescent="0.3">
      <c r="A1191">
        <v>13549</v>
      </c>
      <c r="B1191">
        <v>25</v>
      </c>
      <c r="C1191">
        <v>8</v>
      </c>
      <c r="D1191">
        <v>1005.8000000000011</v>
      </c>
      <c r="E1191" cm="1">
        <f t="array" ref="E1191">_xlfn.IFS(B1191&lt;=PERCENTILE($B$3:$B$5882,0.2),5,B1191&lt;=PERCENTILE($B$3:$B$5882,0.4),4,B1191&lt;=PERCENTILE($B$3:$B$5882,0.6),3,B1191&lt;=PERCENTILE($B$3:$B$5882,0.8),2,TRUE,1)</f>
        <v>4</v>
      </c>
      <c r="F1191" cm="1">
        <f t="array" ref="F1191">_xlfn.IFS(C1191&lt;=PERCENTILE($C$3:$C$5882,0.2),1,C1191&lt;=PERCENTILE($C$3:$C$5882,0.4),2,C1191&lt;=PERCENTILE($C$3:$C$5882,0.6),3,C1191&lt;=PERCENTILE($C$3:$C$5882,0.8),4,TRUE,5)</f>
        <v>4</v>
      </c>
      <c r="G1191" cm="1">
        <f t="array" ref="G1191">_xlfn.IFS(D1191&lt;=PERCENTILE($D$3:$D$5882,0.2),1,D1191&lt;=PERCENTILE($D$3:$D$5882,0.4),2,D1191&lt;=PERCENTILE($D$3:$D$5882,0.6),3,D1191&lt;=PERCENTILE($D$3:$D$5882,0.8),4,TRUE,5)</f>
        <v>3</v>
      </c>
      <c r="H1191" s="3" t="str" cm="1">
        <f t="array" ref="H1191">_xlfn.IFS(AND(E1191&gt;=4,F1191&gt;=4,G1191&gt;=4),"Champions",AND(E1191&gt;=3,F1191&gt;=3,G1191&gt;=3),"Loyal Customers",AND(E1191&lt;=2,F1191&gt;=3),"At Risk",AND(E1191&lt;=2,F1191&lt;=2,G1191&lt;=2),"Lost",AND(E1191&gt;=4,F1191&lt;=2),"New/Promising",TRUE,"Needs Attention")</f>
        <v>Loyal Customers</v>
      </c>
      <c r="I1191" s="3" t="str">
        <f t="shared" si="22"/>
        <v>Active</v>
      </c>
      <c r="J1191" s="3" t="str">
        <f>_xlfn.XLOOKUP(A1191,'Country_Lookup'!$D:$D,'Country_Lookup'!$E:$E)</f>
        <v>United Kingdom</v>
      </c>
    </row>
    <row r="1192" spans="1:10" x14ac:dyDescent="0.3">
      <c r="A1192">
        <v>13550</v>
      </c>
      <c r="B1192">
        <v>383</v>
      </c>
      <c r="C1192">
        <v>1</v>
      </c>
      <c r="D1192">
        <v>349.5100000000001</v>
      </c>
      <c r="E1192" cm="1">
        <f t="array" ref="E1192">_xlfn.IFS(B1192&lt;=PERCENTILE($B$3:$B$5882,0.2),5,B1192&lt;=PERCENTILE($B$3:$B$5882,0.4),4,B1192&lt;=PERCENTILE($B$3:$B$5882,0.6),3,B1192&lt;=PERCENTILE($B$3:$B$5882,0.8),2,TRUE,1)</f>
        <v>2</v>
      </c>
      <c r="F1192" cm="1">
        <f t="array" ref="F1192">_xlfn.IFS(C1192&lt;=PERCENTILE($C$3:$C$5882,0.2),1,C1192&lt;=PERCENTILE($C$3:$C$5882,0.4),2,C1192&lt;=PERCENTILE($C$3:$C$5882,0.6),3,C1192&lt;=PERCENTILE($C$3:$C$5882,0.8),4,TRUE,5)</f>
        <v>1</v>
      </c>
      <c r="G1192" cm="1">
        <f t="array" ref="G1192">_xlfn.IFS(D1192&lt;=PERCENTILE($D$3:$D$5882,0.2),1,D1192&lt;=PERCENTILE($D$3:$D$5882,0.4),2,D1192&lt;=PERCENTILE($D$3:$D$5882,0.6),3,D1192&lt;=PERCENTILE($D$3:$D$5882,0.8),4,TRUE,5)</f>
        <v>2</v>
      </c>
      <c r="H1192" s="3" t="str" cm="1">
        <f t="array" ref="H1192">_xlfn.IFS(AND(E1192&gt;=4,F1192&gt;=4,G1192&gt;=4),"Champions",AND(E1192&gt;=3,F1192&gt;=3,G1192&gt;=3),"Loyal Customers",AND(E1192&lt;=2,F1192&gt;=3),"At Risk",AND(E1192&lt;=2,F1192&lt;=2,G1192&lt;=2),"Lost",AND(E1192&gt;=4,F1192&lt;=2),"New/Promising",TRUE,"Needs Attention")</f>
        <v>Lost</v>
      </c>
      <c r="I1192" s="3" t="str">
        <f t="shared" si="22"/>
        <v>Churned</v>
      </c>
      <c r="J1192" s="3" t="str">
        <f>_xlfn.XLOOKUP(A1192,'Country_Lookup'!$D:$D,'Country_Lookup'!$E:$E)</f>
        <v>United Kingdom</v>
      </c>
    </row>
    <row r="1193" spans="1:10" x14ac:dyDescent="0.3">
      <c r="A1193">
        <v>13551</v>
      </c>
      <c r="B1193">
        <v>319</v>
      </c>
      <c r="C1193">
        <v>2</v>
      </c>
      <c r="D1193">
        <v>244.2</v>
      </c>
      <c r="E1193" cm="1">
        <f t="array" ref="E1193">_xlfn.IFS(B1193&lt;=PERCENTILE($B$3:$B$5882,0.2),5,B1193&lt;=PERCENTILE($B$3:$B$5882,0.4),4,B1193&lt;=PERCENTILE($B$3:$B$5882,0.6),3,B1193&lt;=PERCENTILE($B$3:$B$5882,0.8),2,TRUE,1)</f>
        <v>2</v>
      </c>
      <c r="F1193" cm="1">
        <f t="array" ref="F1193">_xlfn.IFS(C1193&lt;=PERCENTILE($C$3:$C$5882,0.2),1,C1193&lt;=PERCENTILE($C$3:$C$5882,0.4),2,C1193&lt;=PERCENTILE($C$3:$C$5882,0.6),3,C1193&lt;=PERCENTILE($C$3:$C$5882,0.8),4,TRUE,5)</f>
        <v>2</v>
      </c>
      <c r="G1193" cm="1">
        <f t="array" ref="G1193">_xlfn.IFS(D1193&lt;=PERCENTILE($D$3:$D$5882,0.2),1,D1193&lt;=PERCENTILE($D$3:$D$5882,0.4),2,D1193&lt;=PERCENTILE($D$3:$D$5882,0.6),3,D1193&lt;=PERCENTILE($D$3:$D$5882,0.8),4,TRUE,5)</f>
        <v>1</v>
      </c>
      <c r="H1193" s="3" t="str" cm="1">
        <f t="array" ref="H1193">_xlfn.IFS(AND(E1193&gt;=4,F1193&gt;=4,G1193&gt;=4),"Champions",AND(E1193&gt;=3,F1193&gt;=3,G1193&gt;=3),"Loyal Customers",AND(E1193&lt;=2,F1193&gt;=3),"At Risk",AND(E1193&lt;=2,F1193&lt;=2,G1193&lt;=2),"Lost",AND(E1193&gt;=4,F1193&lt;=2),"New/Promising",TRUE,"Needs Attention")</f>
        <v>Lost</v>
      </c>
      <c r="I1193" s="3" t="str">
        <f t="shared" si="22"/>
        <v>Churned</v>
      </c>
      <c r="J1193" s="3" t="str">
        <f>_xlfn.XLOOKUP(A1193,'Country_Lookup'!$D:$D,'Country_Lookup'!$E:$E)</f>
        <v>United Kingdom</v>
      </c>
    </row>
    <row r="1194" spans="1:10" x14ac:dyDescent="0.3">
      <c r="A1194">
        <v>13552</v>
      </c>
      <c r="B1194">
        <v>66</v>
      </c>
      <c r="C1194">
        <v>22</v>
      </c>
      <c r="D1194">
        <v>6978.9199999999928</v>
      </c>
      <c r="E1194" cm="1">
        <f t="array" ref="E1194">_xlfn.IFS(B1194&lt;=PERCENTILE($B$3:$B$5882,0.2),5,B1194&lt;=PERCENTILE($B$3:$B$5882,0.4),4,B1194&lt;=PERCENTILE($B$3:$B$5882,0.6),3,B1194&lt;=PERCENTILE($B$3:$B$5882,0.8),2,TRUE,1)</f>
        <v>3</v>
      </c>
      <c r="F1194" cm="1">
        <f t="array" ref="F1194">_xlfn.IFS(C1194&lt;=PERCENTILE($C$3:$C$5882,0.2),1,C1194&lt;=PERCENTILE($C$3:$C$5882,0.4),2,C1194&lt;=PERCENTILE($C$3:$C$5882,0.6),3,C1194&lt;=PERCENTILE($C$3:$C$5882,0.8),4,TRUE,5)</f>
        <v>5</v>
      </c>
      <c r="G1194" cm="1">
        <f t="array" ref="G1194">_xlfn.IFS(D1194&lt;=PERCENTILE($D$3:$D$5882,0.2),1,D1194&lt;=PERCENTILE($D$3:$D$5882,0.4),2,D1194&lt;=PERCENTILE($D$3:$D$5882,0.6),3,D1194&lt;=PERCENTILE($D$3:$D$5882,0.8),4,TRUE,5)</f>
        <v>5</v>
      </c>
      <c r="H1194" s="3" t="str" cm="1">
        <f t="array" ref="H1194">_xlfn.IFS(AND(E1194&gt;=4,F1194&gt;=4,G1194&gt;=4),"Champions",AND(E1194&gt;=3,F1194&gt;=3,G1194&gt;=3),"Loyal Customers",AND(E1194&lt;=2,F1194&gt;=3),"At Risk",AND(E1194&lt;=2,F1194&lt;=2,G1194&lt;=2),"Lost",AND(E1194&gt;=4,F1194&lt;=2),"New/Promising",TRUE,"Needs Attention")</f>
        <v>Loyal Customers</v>
      </c>
      <c r="I1194" s="3" t="str">
        <f t="shared" si="22"/>
        <v>Active</v>
      </c>
      <c r="J1194" s="3" t="str">
        <f>_xlfn.XLOOKUP(A1194,'Country_Lookup'!$D:$D,'Country_Lookup'!$E:$E)</f>
        <v>United Kingdom</v>
      </c>
    </row>
    <row r="1195" spans="1:10" x14ac:dyDescent="0.3">
      <c r="A1195">
        <v>13553</v>
      </c>
      <c r="B1195">
        <v>674</v>
      </c>
      <c r="C1195">
        <v>1</v>
      </c>
      <c r="D1195">
        <v>517.80000000000064</v>
      </c>
      <c r="E1195" cm="1">
        <f t="array" ref="E1195">_xlfn.IFS(B1195&lt;=PERCENTILE($B$3:$B$5882,0.2),5,B1195&lt;=PERCENTILE($B$3:$B$5882,0.4),4,B1195&lt;=PERCENTILE($B$3:$B$5882,0.6),3,B1195&lt;=PERCENTILE($B$3:$B$5882,0.8),2,TRUE,1)</f>
        <v>1</v>
      </c>
      <c r="F1195" cm="1">
        <f t="array" ref="F1195">_xlfn.IFS(C1195&lt;=PERCENTILE($C$3:$C$5882,0.2),1,C1195&lt;=PERCENTILE($C$3:$C$5882,0.4),2,C1195&lt;=PERCENTILE($C$3:$C$5882,0.6),3,C1195&lt;=PERCENTILE($C$3:$C$5882,0.8),4,TRUE,5)</f>
        <v>1</v>
      </c>
      <c r="G1195" cm="1">
        <f t="array" ref="G1195">_xlfn.IFS(D1195&lt;=PERCENTILE($D$3:$D$5882,0.2),1,D1195&lt;=PERCENTILE($D$3:$D$5882,0.4),2,D1195&lt;=PERCENTILE($D$3:$D$5882,0.6),3,D1195&lt;=PERCENTILE($D$3:$D$5882,0.8),4,TRUE,5)</f>
        <v>2</v>
      </c>
      <c r="H1195" s="3" t="str" cm="1">
        <f t="array" ref="H1195">_xlfn.IFS(AND(E1195&gt;=4,F1195&gt;=4,G1195&gt;=4),"Champions",AND(E1195&gt;=3,F1195&gt;=3,G1195&gt;=3),"Loyal Customers",AND(E1195&lt;=2,F1195&gt;=3),"At Risk",AND(E1195&lt;=2,F1195&lt;=2,G1195&lt;=2),"Lost",AND(E1195&gt;=4,F1195&lt;=2),"New/Promising",TRUE,"Needs Attention")</f>
        <v>Lost</v>
      </c>
      <c r="I1195" s="3" t="str">
        <f t="shared" si="22"/>
        <v>Churned</v>
      </c>
      <c r="J1195" s="3" t="str">
        <f>_xlfn.XLOOKUP(A1195,'Country_Lookup'!$D:$D,'Country_Lookup'!$E:$E)</f>
        <v>United Kingdom</v>
      </c>
    </row>
    <row r="1196" spans="1:10" x14ac:dyDescent="0.3">
      <c r="A1196">
        <v>13554</v>
      </c>
      <c r="B1196">
        <v>380</v>
      </c>
      <c r="C1196">
        <v>7</v>
      </c>
      <c r="D1196">
        <v>1638.2800000000045</v>
      </c>
      <c r="E1196" cm="1">
        <f t="array" ref="E1196">_xlfn.IFS(B1196&lt;=PERCENTILE($B$3:$B$5882,0.2),5,B1196&lt;=PERCENTILE($B$3:$B$5882,0.4),4,B1196&lt;=PERCENTILE($B$3:$B$5882,0.6),3,B1196&lt;=PERCENTILE($B$3:$B$5882,0.8),2,TRUE,1)</f>
        <v>2</v>
      </c>
      <c r="F1196" cm="1">
        <f t="array" ref="F1196">_xlfn.IFS(C1196&lt;=PERCENTILE($C$3:$C$5882,0.2),1,C1196&lt;=PERCENTILE($C$3:$C$5882,0.4),2,C1196&lt;=PERCENTILE($C$3:$C$5882,0.6),3,C1196&lt;=PERCENTILE($C$3:$C$5882,0.8),4,TRUE,5)</f>
        <v>4</v>
      </c>
      <c r="G1196" cm="1">
        <f t="array" ref="G1196">_xlfn.IFS(D1196&lt;=PERCENTILE($D$3:$D$5882,0.2),1,D1196&lt;=PERCENTILE($D$3:$D$5882,0.4),2,D1196&lt;=PERCENTILE($D$3:$D$5882,0.6),3,D1196&lt;=PERCENTILE($D$3:$D$5882,0.8),4,TRUE,5)</f>
        <v>4</v>
      </c>
      <c r="H1196" s="3" t="str" cm="1">
        <f t="array" ref="H1196">_xlfn.IFS(AND(E1196&gt;=4,F1196&gt;=4,G1196&gt;=4),"Champions",AND(E1196&gt;=3,F1196&gt;=3,G1196&gt;=3),"Loyal Customers",AND(E1196&lt;=2,F1196&gt;=3),"At Risk",AND(E1196&lt;=2,F1196&lt;=2,G1196&lt;=2),"Lost",AND(E1196&gt;=4,F1196&lt;=2),"New/Promising",TRUE,"Needs Attention")</f>
        <v>At Risk</v>
      </c>
      <c r="I1196" s="3" t="str">
        <f t="shared" si="22"/>
        <v>Churned</v>
      </c>
      <c r="J1196" s="3" t="str">
        <f>_xlfn.XLOOKUP(A1196,'Country_Lookup'!$D:$D,'Country_Lookup'!$E:$E)</f>
        <v>United Kingdom</v>
      </c>
    </row>
    <row r="1197" spans="1:10" x14ac:dyDescent="0.3">
      <c r="A1197">
        <v>13555</v>
      </c>
      <c r="B1197">
        <v>73</v>
      </c>
      <c r="C1197">
        <v>13</v>
      </c>
      <c r="D1197">
        <v>8999.1899999999696</v>
      </c>
      <c r="E1197" cm="1">
        <f t="array" ref="E1197">_xlfn.IFS(B1197&lt;=PERCENTILE($B$3:$B$5882,0.2),5,B1197&lt;=PERCENTILE($B$3:$B$5882,0.4),4,B1197&lt;=PERCENTILE($B$3:$B$5882,0.6),3,B1197&lt;=PERCENTILE($B$3:$B$5882,0.8),2,TRUE,1)</f>
        <v>3</v>
      </c>
      <c r="F1197" cm="1">
        <f t="array" ref="F1197">_xlfn.IFS(C1197&lt;=PERCENTILE($C$3:$C$5882,0.2),1,C1197&lt;=PERCENTILE($C$3:$C$5882,0.4),2,C1197&lt;=PERCENTILE($C$3:$C$5882,0.6),3,C1197&lt;=PERCENTILE($C$3:$C$5882,0.8),4,TRUE,5)</f>
        <v>5</v>
      </c>
      <c r="G1197" cm="1">
        <f t="array" ref="G1197">_xlfn.IFS(D1197&lt;=PERCENTILE($D$3:$D$5882,0.2),1,D1197&lt;=PERCENTILE($D$3:$D$5882,0.4),2,D1197&lt;=PERCENTILE($D$3:$D$5882,0.6),3,D1197&lt;=PERCENTILE($D$3:$D$5882,0.8),4,TRUE,5)</f>
        <v>5</v>
      </c>
      <c r="H1197" s="3" t="str" cm="1">
        <f t="array" ref="H1197">_xlfn.IFS(AND(E1197&gt;=4,F1197&gt;=4,G1197&gt;=4),"Champions",AND(E1197&gt;=3,F1197&gt;=3,G1197&gt;=3),"Loyal Customers",AND(E1197&lt;=2,F1197&gt;=3),"At Risk",AND(E1197&lt;=2,F1197&lt;=2,G1197&lt;=2),"Lost",AND(E1197&gt;=4,F1197&lt;=2),"New/Promising",TRUE,"Needs Attention")</f>
        <v>Loyal Customers</v>
      </c>
      <c r="I1197" s="3" t="str">
        <f t="shared" si="22"/>
        <v>Active</v>
      </c>
      <c r="J1197" s="3" t="str">
        <f>_xlfn.XLOOKUP(A1197,'Country_Lookup'!$D:$D,'Country_Lookup'!$E:$E)</f>
        <v>United Kingdom</v>
      </c>
    </row>
    <row r="1198" spans="1:10" x14ac:dyDescent="0.3">
      <c r="A1198">
        <v>13556</v>
      </c>
      <c r="B1198">
        <v>429</v>
      </c>
      <c r="C1198">
        <v>2</v>
      </c>
      <c r="D1198">
        <v>200.82</v>
      </c>
      <c r="E1198" cm="1">
        <f t="array" ref="E1198">_xlfn.IFS(B1198&lt;=PERCENTILE($B$3:$B$5882,0.2),5,B1198&lt;=PERCENTILE($B$3:$B$5882,0.4),4,B1198&lt;=PERCENTILE($B$3:$B$5882,0.6),3,B1198&lt;=PERCENTILE($B$3:$B$5882,0.8),2,TRUE,1)</f>
        <v>1</v>
      </c>
      <c r="F1198" cm="1">
        <f t="array" ref="F1198">_xlfn.IFS(C1198&lt;=PERCENTILE($C$3:$C$5882,0.2),1,C1198&lt;=PERCENTILE($C$3:$C$5882,0.4),2,C1198&lt;=PERCENTILE($C$3:$C$5882,0.6),3,C1198&lt;=PERCENTILE($C$3:$C$5882,0.8),4,TRUE,5)</f>
        <v>2</v>
      </c>
      <c r="G1198" cm="1">
        <f t="array" ref="G1198">_xlfn.IFS(D1198&lt;=PERCENTILE($D$3:$D$5882,0.2),1,D1198&lt;=PERCENTILE($D$3:$D$5882,0.4),2,D1198&lt;=PERCENTILE($D$3:$D$5882,0.6),3,D1198&lt;=PERCENTILE($D$3:$D$5882,0.8),4,TRUE,5)</f>
        <v>1</v>
      </c>
      <c r="H1198" s="3" t="str" cm="1">
        <f t="array" ref="H1198">_xlfn.IFS(AND(E1198&gt;=4,F1198&gt;=4,G1198&gt;=4),"Champions",AND(E1198&gt;=3,F1198&gt;=3,G1198&gt;=3),"Loyal Customers",AND(E1198&lt;=2,F1198&gt;=3),"At Risk",AND(E1198&lt;=2,F1198&lt;=2,G1198&lt;=2),"Lost",AND(E1198&gt;=4,F1198&lt;=2),"New/Promising",TRUE,"Needs Attention")</f>
        <v>Lost</v>
      </c>
      <c r="I1198" s="3" t="str">
        <f t="shared" si="22"/>
        <v>Churned</v>
      </c>
      <c r="J1198" s="3" t="str">
        <f>_xlfn.XLOOKUP(A1198,'Country_Lookup'!$D:$D,'Country_Lookup'!$E:$E)</f>
        <v>United Kingdom</v>
      </c>
    </row>
    <row r="1199" spans="1:10" x14ac:dyDescent="0.3">
      <c r="A1199">
        <v>13557</v>
      </c>
      <c r="B1199">
        <v>28</v>
      </c>
      <c r="C1199">
        <v>13</v>
      </c>
      <c r="D1199">
        <v>3032.2600000000061</v>
      </c>
      <c r="E1199" cm="1">
        <f t="array" ref="E1199">_xlfn.IFS(B1199&lt;=PERCENTILE($B$3:$B$5882,0.2),5,B1199&lt;=PERCENTILE($B$3:$B$5882,0.4),4,B1199&lt;=PERCENTILE($B$3:$B$5882,0.6),3,B1199&lt;=PERCENTILE($B$3:$B$5882,0.8),2,TRUE,1)</f>
        <v>4</v>
      </c>
      <c r="F1199" cm="1">
        <f t="array" ref="F1199">_xlfn.IFS(C1199&lt;=PERCENTILE($C$3:$C$5882,0.2),1,C1199&lt;=PERCENTILE($C$3:$C$5882,0.4),2,C1199&lt;=PERCENTILE($C$3:$C$5882,0.6),3,C1199&lt;=PERCENTILE($C$3:$C$5882,0.8),4,TRUE,5)</f>
        <v>5</v>
      </c>
      <c r="G1199" cm="1">
        <f t="array" ref="G1199">_xlfn.IFS(D1199&lt;=PERCENTILE($D$3:$D$5882,0.2),1,D1199&lt;=PERCENTILE($D$3:$D$5882,0.4),2,D1199&lt;=PERCENTILE($D$3:$D$5882,0.6),3,D1199&lt;=PERCENTILE($D$3:$D$5882,0.8),4,TRUE,5)</f>
        <v>5</v>
      </c>
      <c r="H1199" s="3" t="str" cm="1">
        <f t="array" ref="H1199">_xlfn.IFS(AND(E1199&gt;=4,F1199&gt;=4,G1199&gt;=4),"Champions",AND(E1199&gt;=3,F1199&gt;=3,G1199&gt;=3),"Loyal Customers",AND(E1199&lt;=2,F1199&gt;=3),"At Risk",AND(E1199&lt;=2,F1199&lt;=2,G1199&lt;=2),"Lost",AND(E1199&gt;=4,F1199&lt;=2),"New/Promising",TRUE,"Needs Attention")</f>
        <v>Champions</v>
      </c>
      <c r="I1199" s="3" t="str">
        <f t="shared" si="22"/>
        <v>Active</v>
      </c>
      <c r="J1199" s="3" t="str">
        <f>_xlfn.XLOOKUP(A1199,'Country_Lookup'!$D:$D,'Country_Lookup'!$E:$E)</f>
        <v>United Kingdom</v>
      </c>
    </row>
    <row r="1200" spans="1:10" x14ac:dyDescent="0.3">
      <c r="A1200">
        <v>13558</v>
      </c>
      <c r="B1200">
        <v>5</v>
      </c>
      <c r="C1200">
        <v>4</v>
      </c>
      <c r="D1200">
        <v>605.05999999999858</v>
      </c>
      <c r="E1200" cm="1">
        <f t="array" ref="E1200">_xlfn.IFS(B1200&lt;=PERCENTILE($B$3:$B$5882,0.2),5,B1200&lt;=PERCENTILE($B$3:$B$5882,0.4),4,B1200&lt;=PERCENTILE($B$3:$B$5882,0.6),3,B1200&lt;=PERCENTILE($B$3:$B$5882,0.8),2,TRUE,1)</f>
        <v>5</v>
      </c>
      <c r="F1200" cm="1">
        <f t="array" ref="F1200">_xlfn.IFS(C1200&lt;=PERCENTILE($C$3:$C$5882,0.2),1,C1200&lt;=PERCENTILE($C$3:$C$5882,0.4),2,C1200&lt;=PERCENTILE($C$3:$C$5882,0.6),3,C1200&lt;=PERCENTILE($C$3:$C$5882,0.8),4,TRUE,5)</f>
        <v>3</v>
      </c>
      <c r="G1200" cm="1">
        <f t="array" ref="G1200">_xlfn.IFS(D1200&lt;=PERCENTILE($D$3:$D$5882,0.2),1,D1200&lt;=PERCENTILE($D$3:$D$5882,0.4),2,D1200&lt;=PERCENTILE($D$3:$D$5882,0.6),3,D1200&lt;=PERCENTILE($D$3:$D$5882,0.8),4,TRUE,5)</f>
        <v>2</v>
      </c>
      <c r="H1200" s="3" t="str" cm="1">
        <f t="array" ref="H1200">_xlfn.IFS(AND(E1200&gt;=4,F1200&gt;=4,G1200&gt;=4),"Champions",AND(E1200&gt;=3,F1200&gt;=3,G1200&gt;=3),"Loyal Customers",AND(E1200&lt;=2,F1200&gt;=3),"At Risk",AND(E1200&lt;=2,F1200&lt;=2,G1200&lt;=2),"Lost",AND(E1200&gt;=4,F1200&lt;=2),"New/Promising",TRUE,"Needs Attention")</f>
        <v>Needs Attention</v>
      </c>
      <c r="I1200" s="3" t="str">
        <f t="shared" si="22"/>
        <v>Active</v>
      </c>
      <c r="J1200" s="3" t="str">
        <f>_xlfn.XLOOKUP(A1200,'Country_Lookup'!$D:$D,'Country_Lookup'!$E:$E)</f>
        <v>United Kingdom</v>
      </c>
    </row>
    <row r="1201" spans="1:10" x14ac:dyDescent="0.3">
      <c r="A1201">
        <v>13559</v>
      </c>
      <c r="B1201">
        <v>512</v>
      </c>
      <c r="C1201">
        <v>2</v>
      </c>
      <c r="D1201">
        <v>990</v>
      </c>
      <c r="E1201" cm="1">
        <f t="array" ref="E1201">_xlfn.IFS(B1201&lt;=PERCENTILE($B$3:$B$5882,0.2),5,B1201&lt;=PERCENTILE($B$3:$B$5882,0.4),4,B1201&lt;=PERCENTILE($B$3:$B$5882,0.6),3,B1201&lt;=PERCENTILE($B$3:$B$5882,0.8),2,TRUE,1)</f>
        <v>1</v>
      </c>
      <c r="F1201" cm="1">
        <f t="array" ref="F1201">_xlfn.IFS(C1201&lt;=PERCENTILE($C$3:$C$5882,0.2),1,C1201&lt;=PERCENTILE($C$3:$C$5882,0.4),2,C1201&lt;=PERCENTILE($C$3:$C$5882,0.6),3,C1201&lt;=PERCENTILE($C$3:$C$5882,0.8),4,TRUE,5)</f>
        <v>2</v>
      </c>
      <c r="G1201" cm="1">
        <f t="array" ref="G1201">_xlfn.IFS(D1201&lt;=PERCENTILE($D$3:$D$5882,0.2),1,D1201&lt;=PERCENTILE($D$3:$D$5882,0.4),2,D1201&lt;=PERCENTILE($D$3:$D$5882,0.6),3,D1201&lt;=PERCENTILE($D$3:$D$5882,0.8),4,TRUE,5)</f>
        <v>3</v>
      </c>
      <c r="H1201" s="3" t="str" cm="1">
        <f t="array" ref="H1201">_xlfn.IFS(AND(E1201&gt;=4,F1201&gt;=4,G1201&gt;=4),"Champions",AND(E1201&gt;=3,F1201&gt;=3,G1201&gt;=3),"Loyal Customers",AND(E1201&lt;=2,F1201&gt;=3),"At Risk",AND(E1201&lt;=2,F1201&lt;=2,G1201&lt;=2),"Lost",AND(E1201&gt;=4,F1201&lt;=2),"New/Promising",TRUE,"Needs Attention")</f>
        <v>Needs Attention</v>
      </c>
      <c r="I1201" s="3" t="str">
        <f t="shared" si="22"/>
        <v>Churned</v>
      </c>
      <c r="J1201" s="3" t="str">
        <f>_xlfn.XLOOKUP(A1201,'Country_Lookup'!$D:$D,'Country_Lookup'!$E:$E)</f>
        <v>United Kingdom</v>
      </c>
    </row>
    <row r="1202" spans="1:10" x14ac:dyDescent="0.3">
      <c r="A1202">
        <v>13560</v>
      </c>
      <c r="B1202">
        <v>7</v>
      </c>
      <c r="C1202">
        <v>1</v>
      </c>
      <c r="D1202">
        <v>174.36999999999998</v>
      </c>
      <c r="E1202" cm="1">
        <f t="array" ref="E1202">_xlfn.IFS(B1202&lt;=PERCENTILE($B$3:$B$5882,0.2),5,B1202&lt;=PERCENTILE($B$3:$B$5882,0.4),4,B1202&lt;=PERCENTILE($B$3:$B$5882,0.6),3,B1202&lt;=PERCENTILE($B$3:$B$5882,0.8),2,TRUE,1)</f>
        <v>5</v>
      </c>
      <c r="F1202" cm="1">
        <f t="array" ref="F1202">_xlfn.IFS(C1202&lt;=PERCENTILE($C$3:$C$5882,0.2),1,C1202&lt;=PERCENTILE($C$3:$C$5882,0.4),2,C1202&lt;=PERCENTILE($C$3:$C$5882,0.6),3,C1202&lt;=PERCENTILE($C$3:$C$5882,0.8),4,TRUE,5)</f>
        <v>1</v>
      </c>
      <c r="G1202" cm="1">
        <f t="array" ref="G1202">_xlfn.IFS(D1202&lt;=PERCENTILE($D$3:$D$5882,0.2),1,D1202&lt;=PERCENTILE($D$3:$D$5882,0.4),2,D1202&lt;=PERCENTILE($D$3:$D$5882,0.6),3,D1202&lt;=PERCENTILE($D$3:$D$5882,0.8),4,TRUE,5)</f>
        <v>1</v>
      </c>
      <c r="H1202" s="3" t="str" cm="1">
        <f t="array" ref="H1202">_xlfn.IFS(AND(E1202&gt;=4,F1202&gt;=4,G1202&gt;=4),"Champions",AND(E1202&gt;=3,F1202&gt;=3,G1202&gt;=3),"Loyal Customers",AND(E1202&lt;=2,F1202&gt;=3),"At Risk",AND(E1202&lt;=2,F1202&lt;=2,G1202&lt;=2),"Lost",AND(E1202&gt;=4,F1202&lt;=2),"New/Promising",TRUE,"Needs Attention")</f>
        <v>New/Promising</v>
      </c>
      <c r="I1202" s="3" t="str">
        <f t="shared" si="22"/>
        <v>Active</v>
      </c>
      <c r="J1202" s="3" t="str">
        <f>_xlfn.XLOOKUP(A1202,'Country_Lookup'!$D:$D,'Country_Lookup'!$E:$E)</f>
        <v>United Kingdom</v>
      </c>
    </row>
    <row r="1203" spans="1:10" x14ac:dyDescent="0.3">
      <c r="A1203">
        <v>13561</v>
      </c>
      <c r="B1203">
        <v>215</v>
      </c>
      <c r="C1203">
        <v>11</v>
      </c>
      <c r="D1203">
        <v>1820.7199999999898</v>
      </c>
      <c r="E1203" cm="1">
        <f t="array" ref="E1203">_xlfn.IFS(B1203&lt;=PERCENTILE($B$3:$B$5882,0.2),5,B1203&lt;=PERCENTILE($B$3:$B$5882,0.4),4,B1203&lt;=PERCENTILE($B$3:$B$5882,0.6),3,B1203&lt;=PERCENTILE($B$3:$B$5882,0.8),2,TRUE,1)</f>
        <v>2</v>
      </c>
      <c r="F1203" cm="1">
        <f t="array" ref="F1203">_xlfn.IFS(C1203&lt;=PERCENTILE($C$3:$C$5882,0.2),1,C1203&lt;=PERCENTILE($C$3:$C$5882,0.4),2,C1203&lt;=PERCENTILE($C$3:$C$5882,0.6),3,C1203&lt;=PERCENTILE($C$3:$C$5882,0.8),4,TRUE,5)</f>
        <v>5</v>
      </c>
      <c r="G1203" cm="1">
        <f t="array" ref="G1203">_xlfn.IFS(D1203&lt;=PERCENTILE($D$3:$D$5882,0.2),1,D1203&lt;=PERCENTILE($D$3:$D$5882,0.4),2,D1203&lt;=PERCENTILE($D$3:$D$5882,0.6),3,D1203&lt;=PERCENTILE($D$3:$D$5882,0.8),4,TRUE,5)</f>
        <v>4</v>
      </c>
      <c r="H1203" s="3" t="str" cm="1">
        <f t="array" ref="H1203">_xlfn.IFS(AND(E1203&gt;=4,F1203&gt;=4,G1203&gt;=4),"Champions",AND(E1203&gt;=3,F1203&gt;=3,G1203&gt;=3),"Loyal Customers",AND(E1203&lt;=2,F1203&gt;=3),"At Risk",AND(E1203&lt;=2,F1203&lt;=2,G1203&lt;=2),"Lost",AND(E1203&gt;=4,F1203&lt;=2),"New/Promising",TRUE,"Needs Attention")</f>
        <v>At Risk</v>
      </c>
      <c r="I1203" s="3" t="str">
        <f t="shared" si="22"/>
        <v>Churned</v>
      </c>
      <c r="J1203" s="3" t="str">
        <f>_xlfn.XLOOKUP(A1203,'Country_Lookup'!$D:$D,'Country_Lookup'!$E:$E)</f>
        <v>United Kingdom</v>
      </c>
    </row>
    <row r="1204" spans="1:10" x14ac:dyDescent="0.3">
      <c r="A1204">
        <v>13562</v>
      </c>
      <c r="B1204">
        <v>81</v>
      </c>
      <c r="C1204">
        <v>8</v>
      </c>
      <c r="D1204">
        <v>4838.1800000000212</v>
      </c>
      <c r="E1204" cm="1">
        <f t="array" ref="E1204">_xlfn.IFS(B1204&lt;=PERCENTILE($B$3:$B$5882,0.2),5,B1204&lt;=PERCENTILE($B$3:$B$5882,0.4),4,B1204&lt;=PERCENTILE($B$3:$B$5882,0.6),3,B1204&lt;=PERCENTILE($B$3:$B$5882,0.8),2,TRUE,1)</f>
        <v>3</v>
      </c>
      <c r="F1204" cm="1">
        <f t="array" ref="F1204">_xlfn.IFS(C1204&lt;=PERCENTILE($C$3:$C$5882,0.2),1,C1204&lt;=PERCENTILE($C$3:$C$5882,0.4),2,C1204&lt;=PERCENTILE($C$3:$C$5882,0.6),3,C1204&lt;=PERCENTILE($C$3:$C$5882,0.8),4,TRUE,5)</f>
        <v>4</v>
      </c>
      <c r="G1204" cm="1">
        <f t="array" ref="G1204">_xlfn.IFS(D1204&lt;=PERCENTILE($D$3:$D$5882,0.2),1,D1204&lt;=PERCENTILE($D$3:$D$5882,0.4),2,D1204&lt;=PERCENTILE($D$3:$D$5882,0.6),3,D1204&lt;=PERCENTILE($D$3:$D$5882,0.8),4,TRUE,5)</f>
        <v>5</v>
      </c>
      <c r="H1204" s="3" t="str" cm="1">
        <f t="array" ref="H1204">_xlfn.IFS(AND(E1204&gt;=4,F1204&gt;=4,G1204&gt;=4),"Champions",AND(E1204&gt;=3,F1204&gt;=3,G1204&gt;=3),"Loyal Customers",AND(E1204&lt;=2,F1204&gt;=3),"At Risk",AND(E1204&lt;=2,F1204&lt;=2,G1204&lt;=2),"Lost",AND(E1204&gt;=4,F1204&lt;=2),"New/Promising",TRUE,"Needs Attention")</f>
        <v>Loyal Customers</v>
      </c>
      <c r="I1204" s="3" t="str">
        <f t="shared" si="22"/>
        <v>Active</v>
      </c>
      <c r="J1204" s="3" t="str">
        <f>_xlfn.XLOOKUP(A1204,'Country_Lookup'!$D:$D,'Country_Lookup'!$E:$E)</f>
        <v>United Kingdom</v>
      </c>
    </row>
    <row r="1205" spans="1:10" x14ac:dyDescent="0.3">
      <c r="A1205">
        <v>13563</v>
      </c>
      <c r="B1205">
        <v>84</v>
      </c>
      <c r="C1205">
        <v>2</v>
      </c>
      <c r="D1205">
        <v>777.5299999999994</v>
      </c>
      <c r="E1205" cm="1">
        <f t="array" ref="E1205">_xlfn.IFS(B1205&lt;=PERCENTILE($B$3:$B$5882,0.2),5,B1205&lt;=PERCENTILE($B$3:$B$5882,0.4),4,B1205&lt;=PERCENTILE($B$3:$B$5882,0.6),3,B1205&lt;=PERCENTILE($B$3:$B$5882,0.8),2,TRUE,1)</f>
        <v>3</v>
      </c>
      <c r="F1205" cm="1">
        <f t="array" ref="F1205">_xlfn.IFS(C1205&lt;=PERCENTILE($C$3:$C$5882,0.2),1,C1205&lt;=PERCENTILE($C$3:$C$5882,0.4),2,C1205&lt;=PERCENTILE($C$3:$C$5882,0.6),3,C1205&lt;=PERCENTILE($C$3:$C$5882,0.8),4,TRUE,5)</f>
        <v>2</v>
      </c>
      <c r="G1205" cm="1">
        <f t="array" ref="G1205">_xlfn.IFS(D1205&lt;=PERCENTILE($D$3:$D$5882,0.2),1,D1205&lt;=PERCENTILE($D$3:$D$5882,0.4),2,D1205&lt;=PERCENTILE($D$3:$D$5882,0.6),3,D1205&lt;=PERCENTILE($D$3:$D$5882,0.8),4,TRUE,5)</f>
        <v>3</v>
      </c>
      <c r="H1205" s="3" t="str" cm="1">
        <f t="array" ref="H1205">_xlfn.IFS(AND(E1205&gt;=4,F1205&gt;=4,G1205&gt;=4),"Champions",AND(E1205&gt;=3,F1205&gt;=3,G1205&gt;=3),"Loyal Customers",AND(E1205&lt;=2,F1205&gt;=3),"At Risk",AND(E1205&lt;=2,F1205&lt;=2,G1205&lt;=2),"Lost",AND(E1205&gt;=4,F1205&lt;=2),"New/Promising",TRUE,"Needs Attention")</f>
        <v>Needs Attention</v>
      </c>
      <c r="I1205" s="3" t="str">
        <f t="shared" si="22"/>
        <v>Active</v>
      </c>
      <c r="J1205" s="3" t="str">
        <f>_xlfn.XLOOKUP(A1205,'Country_Lookup'!$D:$D,'Country_Lookup'!$E:$E)</f>
        <v>United Kingdom</v>
      </c>
    </row>
    <row r="1206" spans="1:10" x14ac:dyDescent="0.3">
      <c r="A1206">
        <v>13564</v>
      </c>
      <c r="B1206">
        <v>144</v>
      </c>
      <c r="C1206">
        <v>37</v>
      </c>
      <c r="D1206">
        <v>17249.55000000041</v>
      </c>
      <c r="E1206" cm="1">
        <f t="array" ref="E1206">_xlfn.IFS(B1206&lt;=PERCENTILE($B$3:$B$5882,0.2),5,B1206&lt;=PERCENTILE($B$3:$B$5882,0.4),4,B1206&lt;=PERCENTILE($B$3:$B$5882,0.6),3,B1206&lt;=PERCENTILE($B$3:$B$5882,0.8),2,TRUE,1)</f>
        <v>3</v>
      </c>
      <c r="F1206" cm="1">
        <f t="array" ref="F1206">_xlfn.IFS(C1206&lt;=PERCENTILE($C$3:$C$5882,0.2),1,C1206&lt;=PERCENTILE($C$3:$C$5882,0.4),2,C1206&lt;=PERCENTILE($C$3:$C$5882,0.6),3,C1206&lt;=PERCENTILE($C$3:$C$5882,0.8),4,TRUE,5)</f>
        <v>5</v>
      </c>
      <c r="G1206" cm="1">
        <f t="array" ref="G1206">_xlfn.IFS(D1206&lt;=PERCENTILE($D$3:$D$5882,0.2),1,D1206&lt;=PERCENTILE($D$3:$D$5882,0.4),2,D1206&lt;=PERCENTILE($D$3:$D$5882,0.6),3,D1206&lt;=PERCENTILE($D$3:$D$5882,0.8),4,TRUE,5)</f>
        <v>5</v>
      </c>
      <c r="H1206" s="3" t="str" cm="1">
        <f t="array" ref="H1206">_xlfn.IFS(AND(E1206&gt;=4,F1206&gt;=4,G1206&gt;=4),"Champions",AND(E1206&gt;=3,F1206&gt;=3,G1206&gt;=3),"Loyal Customers",AND(E1206&lt;=2,F1206&gt;=3),"At Risk",AND(E1206&lt;=2,F1206&lt;=2,G1206&lt;=2),"Lost",AND(E1206&gt;=4,F1206&lt;=2),"New/Promising",TRUE,"Needs Attention")</f>
        <v>Loyal Customers</v>
      </c>
      <c r="I1206" s="3" t="str">
        <f t="shared" si="22"/>
        <v>Churned</v>
      </c>
      <c r="J1206" s="3" t="str">
        <f>_xlfn.XLOOKUP(A1206,'Country_Lookup'!$D:$D,'Country_Lookup'!$E:$E)</f>
        <v>United Kingdom</v>
      </c>
    </row>
    <row r="1207" spans="1:10" x14ac:dyDescent="0.3">
      <c r="A1207">
        <v>13565</v>
      </c>
      <c r="B1207">
        <v>19</v>
      </c>
      <c r="C1207">
        <v>3</v>
      </c>
      <c r="D1207">
        <v>414.79999999999956</v>
      </c>
      <c r="E1207" cm="1">
        <f t="array" ref="E1207">_xlfn.IFS(B1207&lt;=PERCENTILE($B$3:$B$5882,0.2),5,B1207&lt;=PERCENTILE($B$3:$B$5882,0.4),4,B1207&lt;=PERCENTILE($B$3:$B$5882,0.6),3,B1207&lt;=PERCENTILE($B$3:$B$5882,0.8),2,TRUE,1)</f>
        <v>5</v>
      </c>
      <c r="F1207" cm="1">
        <f t="array" ref="F1207">_xlfn.IFS(C1207&lt;=PERCENTILE($C$3:$C$5882,0.2),1,C1207&lt;=PERCENTILE($C$3:$C$5882,0.4),2,C1207&lt;=PERCENTILE($C$3:$C$5882,0.6),3,C1207&lt;=PERCENTILE($C$3:$C$5882,0.8),4,TRUE,5)</f>
        <v>3</v>
      </c>
      <c r="G1207" cm="1">
        <f t="array" ref="G1207">_xlfn.IFS(D1207&lt;=PERCENTILE($D$3:$D$5882,0.2),1,D1207&lt;=PERCENTILE($D$3:$D$5882,0.4),2,D1207&lt;=PERCENTILE($D$3:$D$5882,0.6),3,D1207&lt;=PERCENTILE($D$3:$D$5882,0.8),4,TRUE,5)</f>
        <v>2</v>
      </c>
      <c r="H1207" s="3" t="str" cm="1">
        <f t="array" ref="H1207">_xlfn.IFS(AND(E1207&gt;=4,F1207&gt;=4,G1207&gt;=4),"Champions",AND(E1207&gt;=3,F1207&gt;=3,G1207&gt;=3),"Loyal Customers",AND(E1207&lt;=2,F1207&gt;=3),"At Risk",AND(E1207&lt;=2,F1207&lt;=2,G1207&lt;=2),"Lost",AND(E1207&gt;=4,F1207&lt;=2),"New/Promising",TRUE,"Needs Attention")</f>
        <v>Needs Attention</v>
      </c>
      <c r="I1207" s="3" t="str">
        <f t="shared" si="22"/>
        <v>Active</v>
      </c>
      <c r="J1207" s="3" t="str">
        <f>_xlfn.XLOOKUP(A1207,'Country_Lookup'!$D:$D,'Country_Lookup'!$E:$E)</f>
        <v>United Kingdom</v>
      </c>
    </row>
    <row r="1208" spans="1:10" x14ac:dyDescent="0.3">
      <c r="A1208">
        <v>13566</v>
      </c>
      <c r="B1208">
        <v>40</v>
      </c>
      <c r="C1208">
        <v>5</v>
      </c>
      <c r="D1208">
        <v>1708.119999999996</v>
      </c>
      <c r="E1208" cm="1">
        <f t="array" ref="E1208">_xlfn.IFS(B1208&lt;=PERCENTILE($B$3:$B$5882,0.2),5,B1208&lt;=PERCENTILE($B$3:$B$5882,0.4),4,B1208&lt;=PERCENTILE($B$3:$B$5882,0.6),3,B1208&lt;=PERCENTILE($B$3:$B$5882,0.8),2,TRUE,1)</f>
        <v>4</v>
      </c>
      <c r="F1208" cm="1">
        <f t="array" ref="F1208">_xlfn.IFS(C1208&lt;=PERCENTILE($C$3:$C$5882,0.2),1,C1208&lt;=PERCENTILE($C$3:$C$5882,0.4),2,C1208&lt;=PERCENTILE($C$3:$C$5882,0.6),3,C1208&lt;=PERCENTILE($C$3:$C$5882,0.8),4,TRUE,5)</f>
        <v>4</v>
      </c>
      <c r="G1208" cm="1">
        <f t="array" ref="G1208">_xlfn.IFS(D1208&lt;=PERCENTILE($D$3:$D$5882,0.2),1,D1208&lt;=PERCENTILE($D$3:$D$5882,0.4),2,D1208&lt;=PERCENTILE($D$3:$D$5882,0.6),3,D1208&lt;=PERCENTILE($D$3:$D$5882,0.8),4,TRUE,5)</f>
        <v>4</v>
      </c>
      <c r="H1208" s="3" t="str" cm="1">
        <f t="array" ref="H1208">_xlfn.IFS(AND(E1208&gt;=4,F1208&gt;=4,G1208&gt;=4),"Champions",AND(E1208&gt;=3,F1208&gt;=3,G1208&gt;=3),"Loyal Customers",AND(E1208&lt;=2,F1208&gt;=3),"At Risk",AND(E1208&lt;=2,F1208&lt;=2,G1208&lt;=2),"Lost",AND(E1208&gt;=4,F1208&lt;=2),"New/Promising",TRUE,"Needs Attention")</f>
        <v>Champions</v>
      </c>
      <c r="I1208" s="3" t="str">
        <f t="shared" si="22"/>
        <v>Active</v>
      </c>
      <c r="J1208" s="3" t="str">
        <f>_xlfn.XLOOKUP(A1208,'Country_Lookup'!$D:$D,'Country_Lookup'!$E:$E)</f>
        <v>United Kingdom</v>
      </c>
    </row>
    <row r="1209" spans="1:10" x14ac:dyDescent="0.3">
      <c r="A1209">
        <v>13567</v>
      </c>
      <c r="B1209">
        <v>428</v>
      </c>
      <c r="C1209">
        <v>4</v>
      </c>
      <c r="D1209">
        <v>1083.6900000000016</v>
      </c>
      <c r="E1209" cm="1">
        <f t="array" ref="E1209">_xlfn.IFS(B1209&lt;=PERCENTILE($B$3:$B$5882,0.2),5,B1209&lt;=PERCENTILE($B$3:$B$5882,0.4),4,B1209&lt;=PERCENTILE($B$3:$B$5882,0.6),3,B1209&lt;=PERCENTILE($B$3:$B$5882,0.8),2,TRUE,1)</f>
        <v>1</v>
      </c>
      <c r="F1209" cm="1">
        <f t="array" ref="F1209">_xlfn.IFS(C1209&lt;=PERCENTILE($C$3:$C$5882,0.2),1,C1209&lt;=PERCENTILE($C$3:$C$5882,0.4),2,C1209&lt;=PERCENTILE($C$3:$C$5882,0.6),3,C1209&lt;=PERCENTILE($C$3:$C$5882,0.8),4,TRUE,5)</f>
        <v>3</v>
      </c>
      <c r="G1209" cm="1">
        <f t="array" ref="G1209">_xlfn.IFS(D1209&lt;=PERCENTILE($D$3:$D$5882,0.2),1,D1209&lt;=PERCENTILE($D$3:$D$5882,0.4),2,D1209&lt;=PERCENTILE($D$3:$D$5882,0.6),3,D1209&lt;=PERCENTILE($D$3:$D$5882,0.8),4,TRUE,5)</f>
        <v>3</v>
      </c>
      <c r="H1209" s="3" t="str" cm="1">
        <f t="array" ref="H1209">_xlfn.IFS(AND(E1209&gt;=4,F1209&gt;=4,G1209&gt;=4),"Champions",AND(E1209&gt;=3,F1209&gt;=3,G1209&gt;=3),"Loyal Customers",AND(E1209&lt;=2,F1209&gt;=3),"At Risk",AND(E1209&lt;=2,F1209&lt;=2,G1209&lt;=2),"Lost",AND(E1209&gt;=4,F1209&lt;=2),"New/Promising",TRUE,"Needs Attention")</f>
        <v>At Risk</v>
      </c>
      <c r="I1209" s="3" t="str">
        <f t="shared" si="22"/>
        <v>Churned</v>
      </c>
      <c r="J1209" s="3" t="str">
        <f>_xlfn.XLOOKUP(A1209,'Country_Lookup'!$D:$D,'Country_Lookup'!$E:$E)</f>
        <v>United Kingdom</v>
      </c>
    </row>
    <row r="1210" spans="1:10" x14ac:dyDescent="0.3">
      <c r="A1210">
        <v>13568</v>
      </c>
      <c r="B1210">
        <v>173</v>
      </c>
      <c r="C1210">
        <v>1</v>
      </c>
      <c r="D1210">
        <v>192.85000000000019</v>
      </c>
      <c r="E1210" cm="1">
        <f t="array" ref="E1210">_xlfn.IFS(B1210&lt;=PERCENTILE($B$3:$B$5882,0.2),5,B1210&lt;=PERCENTILE($B$3:$B$5882,0.4),4,B1210&lt;=PERCENTILE($B$3:$B$5882,0.6),3,B1210&lt;=PERCENTILE($B$3:$B$5882,0.8),2,TRUE,1)</f>
        <v>3</v>
      </c>
      <c r="F1210" cm="1">
        <f t="array" ref="F1210">_xlfn.IFS(C1210&lt;=PERCENTILE($C$3:$C$5882,0.2),1,C1210&lt;=PERCENTILE($C$3:$C$5882,0.4),2,C1210&lt;=PERCENTILE($C$3:$C$5882,0.6),3,C1210&lt;=PERCENTILE($C$3:$C$5882,0.8),4,TRUE,5)</f>
        <v>1</v>
      </c>
      <c r="G1210" cm="1">
        <f t="array" ref="G1210">_xlfn.IFS(D1210&lt;=PERCENTILE($D$3:$D$5882,0.2),1,D1210&lt;=PERCENTILE($D$3:$D$5882,0.4),2,D1210&lt;=PERCENTILE($D$3:$D$5882,0.6),3,D1210&lt;=PERCENTILE($D$3:$D$5882,0.8),4,TRUE,5)</f>
        <v>1</v>
      </c>
      <c r="H1210" s="3" t="str" cm="1">
        <f t="array" ref="H1210">_xlfn.IFS(AND(E1210&gt;=4,F1210&gt;=4,G1210&gt;=4),"Champions",AND(E1210&gt;=3,F1210&gt;=3,G1210&gt;=3),"Loyal Customers",AND(E1210&lt;=2,F1210&gt;=3),"At Risk",AND(E1210&lt;=2,F1210&lt;=2,G1210&lt;=2),"Lost",AND(E1210&gt;=4,F1210&lt;=2),"New/Promising",TRUE,"Needs Attention")</f>
        <v>Needs Attention</v>
      </c>
      <c r="I1210" s="3" t="str">
        <f t="shared" si="22"/>
        <v>Churned</v>
      </c>
      <c r="J1210" s="3" t="str">
        <f>_xlfn.XLOOKUP(A1210,'Country_Lookup'!$D:$D,'Country_Lookup'!$E:$E)</f>
        <v>United Kingdom</v>
      </c>
    </row>
    <row r="1211" spans="1:10" x14ac:dyDescent="0.3">
      <c r="A1211">
        <v>13569</v>
      </c>
      <c r="B1211">
        <v>17</v>
      </c>
      <c r="C1211">
        <v>4</v>
      </c>
      <c r="D1211">
        <v>893.77999999999895</v>
      </c>
      <c r="E1211" cm="1">
        <f t="array" ref="E1211">_xlfn.IFS(B1211&lt;=PERCENTILE($B$3:$B$5882,0.2),5,B1211&lt;=PERCENTILE($B$3:$B$5882,0.4),4,B1211&lt;=PERCENTILE($B$3:$B$5882,0.6),3,B1211&lt;=PERCENTILE($B$3:$B$5882,0.8),2,TRUE,1)</f>
        <v>5</v>
      </c>
      <c r="F1211" cm="1">
        <f t="array" ref="F1211">_xlfn.IFS(C1211&lt;=PERCENTILE($C$3:$C$5882,0.2),1,C1211&lt;=PERCENTILE($C$3:$C$5882,0.4),2,C1211&lt;=PERCENTILE($C$3:$C$5882,0.6),3,C1211&lt;=PERCENTILE($C$3:$C$5882,0.8),4,TRUE,5)</f>
        <v>3</v>
      </c>
      <c r="G1211" cm="1">
        <f t="array" ref="G1211">_xlfn.IFS(D1211&lt;=PERCENTILE($D$3:$D$5882,0.2),1,D1211&lt;=PERCENTILE($D$3:$D$5882,0.4),2,D1211&lt;=PERCENTILE($D$3:$D$5882,0.6),3,D1211&lt;=PERCENTILE($D$3:$D$5882,0.8),4,TRUE,5)</f>
        <v>3</v>
      </c>
      <c r="H1211" s="3" t="str" cm="1">
        <f t="array" ref="H1211">_xlfn.IFS(AND(E1211&gt;=4,F1211&gt;=4,G1211&gt;=4),"Champions",AND(E1211&gt;=3,F1211&gt;=3,G1211&gt;=3),"Loyal Customers",AND(E1211&lt;=2,F1211&gt;=3),"At Risk",AND(E1211&lt;=2,F1211&lt;=2,G1211&lt;=2),"Lost",AND(E1211&gt;=4,F1211&lt;=2),"New/Promising",TRUE,"Needs Attention")</f>
        <v>Loyal Customers</v>
      </c>
      <c r="I1211" s="3" t="str">
        <f t="shared" si="22"/>
        <v>Active</v>
      </c>
      <c r="J1211" s="3" t="str">
        <f>_xlfn.XLOOKUP(A1211,'Country_Lookup'!$D:$D,'Country_Lookup'!$E:$E)</f>
        <v>United Kingdom</v>
      </c>
    </row>
    <row r="1212" spans="1:10" x14ac:dyDescent="0.3">
      <c r="A1212">
        <v>13570</v>
      </c>
      <c r="B1212">
        <v>243</v>
      </c>
      <c r="C1212">
        <v>1</v>
      </c>
      <c r="D1212">
        <v>239.48999999999984</v>
      </c>
      <c r="E1212" cm="1">
        <f t="array" ref="E1212">_xlfn.IFS(B1212&lt;=PERCENTILE($B$3:$B$5882,0.2),5,B1212&lt;=PERCENTILE($B$3:$B$5882,0.4),4,B1212&lt;=PERCENTILE($B$3:$B$5882,0.6),3,B1212&lt;=PERCENTILE($B$3:$B$5882,0.8),2,TRUE,1)</f>
        <v>2</v>
      </c>
      <c r="F1212" cm="1">
        <f t="array" ref="F1212">_xlfn.IFS(C1212&lt;=PERCENTILE($C$3:$C$5882,0.2),1,C1212&lt;=PERCENTILE($C$3:$C$5882,0.4),2,C1212&lt;=PERCENTILE($C$3:$C$5882,0.6),3,C1212&lt;=PERCENTILE($C$3:$C$5882,0.8),4,TRUE,5)</f>
        <v>1</v>
      </c>
      <c r="G1212" cm="1">
        <f t="array" ref="G1212">_xlfn.IFS(D1212&lt;=PERCENTILE($D$3:$D$5882,0.2),1,D1212&lt;=PERCENTILE($D$3:$D$5882,0.4),2,D1212&lt;=PERCENTILE($D$3:$D$5882,0.6),3,D1212&lt;=PERCENTILE($D$3:$D$5882,0.8),4,TRUE,5)</f>
        <v>1</v>
      </c>
      <c r="H1212" s="3" t="str" cm="1">
        <f t="array" ref="H1212">_xlfn.IFS(AND(E1212&gt;=4,F1212&gt;=4,G1212&gt;=4),"Champions",AND(E1212&gt;=3,F1212&gt;=3,G1212&gt;=3),"Loyal Customers",AND(E1212&lt;=2,F1212&gt;=3),"At Risk",AND(E1212&lt;=2,F1212&lt;=2,G1212&lt;=2),"Lost",AND(E1212&gt;=4,F1212&lt;=2),"New/Promising",TRUE,"Needs Attention")</f>
        <v>Lost</v>
      </c>
      <c r="I1212" s="3" t="str">
        <f t="shared" si="22"/>
        <v>Churned</v>
      </c>
      <c r="J1212" s="3" t="str">
        <f>_xlfn.XLOOKUP(A1212,'Country_Lookup'!$D:$D,'Country_Lookup'!$E:$E)</f>
        <v>United Kingdom</v>
      </c>
    </row>
    <row r="1213" spans="1:10" x14ac:dyDescent="0.3">
      <c r="A1213">
        <v>13571</v>
      </c>
      <c r="B1213">
        <v>12</v>
      </c>
      <c r="C1213">
        <v>26</v>
      </c>
      <c r="D1213">
        <v>4546.54000000003</v>
      </c>
      <c r="E1213" cm="1">
        <f t="array" ref="E1213">_xlfn.IFS(B1213&lt;=PERCENTILE($B$3:$B$5882,0.2),5,B1213&lt;=PERCENTILE($B$3:$B$5882,0.4),4,B1213&lt;=PERCENTILE($B$3:$B$5882,0.6),3,B1213&lt;=PERCENTILE($B$3:$B$5882,0.8),2,TRUE,1)</f>
        <v>5</v>
      </c>
      <c r="F1213" cm="1">
        <f t="array" ref="F1213">_xlfn.IFS(C1213&lt;=PERCENTILE($C$3:$C$5882,0.2),1,C1213&lt;=PERCENTILE($C$3:$C$5882,0.4),2,C1213&lt;=PERCENTILE($C$3:$C$5882,0.6),3,C1213&lt;=PERCENTILE($C$3:$C$5882,0.8),4,TRUE,5)</f>
        <v>5</v>
      </c>
      <c r="G1213" cm="1">
        <f t="array" ref="G1213">_xlfn.IFS(D1213&lt;=PERCENTILE($D$3:$D$5882,0.2),1,D1213&lt;=PERCENTILE($D$3:$D$5882,0.4),2,D1213&lt;=PERCENTILE($D$3:$D$5882,0.6),3,D1213&lt;=PERCENTILE($D$3:$D$5882,0.8),4,TRUE,5)</f>
        <v>5</v>
      </c>
      <c r="H1213" s="3" t="str" cm="1">
        <f t="array" ref="H1213">_xlfn.IFS(AND(E1213&gt;=4,F1213&gt;=4,G1213&gt;=4),"Champions",AND(E1213&gt;=3,F1213&gt;=3,G1213&gt;=3),"Loyal Customers",AND(E1213&lt;=2,F1213&gt;=3),"At Risk",AND(E1213&lt;=2,F1213&lt;=2,G1213&lt;=2),"Lost",AND(E1213&gt;=4,F1213&lt;=2),"New/Promising",TRUE,"Needs Attention")</f>
        <v>Champions</v>
      </c>
      <c r="I1213" s="3" t="str">
        <f t="shared" si="22"/>
        <v>Active</v>
      </c>
      <c r="J1213" s="3" t="str">
        <f>_xlfn.XLOOKUP(A1213,'Country_Lookup'!$D:$D,'Country_Lookup'!$E:$E)</f>
        <v>United Kingdom</v>
      </c>
    </row>
    <row r="1214" spans="1:10" x14ac:dyDescent="0.3">
      <c r="A1214">
        <v>13572</v>
      </c>
      <c r="B1214">
        <v>205</v>
      </c>
      <c r="C1214">
        <v>1</v>
      </c>
      <c r="D1214">
        <v>1384.2500000000002</v>
      </c>
      <c r="E1214" cm="1">
        <f t="array" ref="E1214">_xlfn.IFS(B1214&lt;=PERCENTILE($B$3:$B$5882,0.2),5,B1214&lt;=PERCENTILE($B$3:$B$5882,0.4),4,B1214&lt;=PERCENTILE($B$3:$B$5882,0.6),3,B1214&lt;=PERCENTILE($B$3:$B$5882,0.8),2,TRUE,1)</f>
        <v>2</v>
      </c>
      <c r="F1214" cm="1">
        <f t="array" ref="F1214">_xlfn.IFS(C1214&lt;=PERCENTILE($C$3:$C$5882,0.2),1,C1214&lt;=PERCENTILE($C$3:$C$5882,0.4),2,C1214&lt;=PERCENTILE($C$3:$C$5882,0.6),3,C1214&lt;=PERCENTILE($C$3:$C$5882,0.8),4,TRUE,5)</f>
        <v>1</v>
      </c>
      <c r="G1214" cm="1">
        <f t="array" ref="G1214">_xlfn.IFS(D1214&lt;=PERCENTILE($D$3:$D$5882,0.2),1,D1214&lt;=PERCENTILE($D$3:$D$5882,0.4),2,D1214&lt;=PERCENTILE($D$3:$D$5882,0.6),3,D1214&lt;=PERCENTILE($D$3:$D$5882,0.8),4,TRUE,5)</f>
        <v>4</v>
      </c>
      <c r="H1214" s="3" t="str" cm="1">
        <f t="array" ref="H1214">_xlfn.IFS(AND(E1214&gt;=4,F1214&gt;=4,G1214&gt;=4),"Champions",AND(E1214&gt;=3,F1214&gt;=3,G1214&gt;=3),"Loyal Customers",AND(E1214&lt;=2,F1214&gt;=3),"At Risk",AND(E1214&lt;=2,F1214&lt;=2,G1214&lt;=2),"Lost",AND(E1214&gt;=4,F1214&lt;=2),"New/Promising",TRUE,"Needs Attention")</f>
        <v>Needs Attention</v>
      </c>
      <c r="I1214" s="3" t="str">
        <f t="shared" si="22"/>
        <v>Churned</v>
      </c>
      <c r="J1214" s="3" t="str">
        <f>_xlfn.XLOOKUP(A1214,'Country_Lookup'!$D:$D,'Country_Lookup'!$E:$E)</f>
        <v>United Kingdom</v>
      </c>
    </row>
    <row r="1215" spans="1:10" x14ac:dyDescent="0.3">
      <c r="A1215">
        <v>13573</v>
      </c>
      <c r="B1215">
        <v>50</v>
      </c>
      <c r="C1215">
        <v>6</v>
      </c>
      <c r="D1215">
        <v>916.47000000000082</v>
      </c>
      <c r="E1215" cm="1">
        <f t="array" ref="E1215">_xlfn.IFS(B1215&lt;=PERCENTILE($B$3:$B$5882,0.2),5,B1215&lt;=PERCENTILE($B$3:$B$5882,0.4),4,B1215&lt;=PERCENTILE($B$3:$B$5882,0.6),3,B1215&lt;=PERCENTILE($B$3:$B$5882,0.8),2,TRUE,1)</f>
        <v>4</v>
      </c>
      <c r="F1215" cm="1">
        <f t="array" ref="F1215">_xlfn.IFS(C1215&lt;=PERCENTILE($C$3:$C$5882,0.2),1,C1215&lt;=PERCENTILE($C$3:$C$5882,0.4),2,C1215&lt;=PERCENTILE($C$3:$C$5882,0.6),3,C1215&lt;=PERCENTILE($C$3:$C$5882,0.8),4,TRUE,5)</f>
        <v>4</v>
      </c>
      <c r="G1215" cm="1">
        <f t="array" ref="G1215">_xlfn.IFS(D1215&lt;=PERCENTILE($D$3:$D$5882,0.2),1,D1215&lt;=PERCENTILE($D$3:$D$5882,0.4),2,D1215&lt;=PERCENTILE($D$3:$D$5882,0.6),3,D1215&lt;=PERCENTILE($D$3:$D$5882,0.8),4,TRUE,5)</f>
        <v>3</v>
      </c>
      <c r="H1215" s="3" t="str" cm="1">
        <f t="array" ref="H1215">_xlfn.IFS(AND(E1215&gt;=4,F1215&gt;=4,G1215&gt;=4),"Champions",AND(E1215&gt;=3,F1215&gt;=3,G1215&gt;=3),"Loyal Customers",AND(E1215&lt;=2,F1215&gt;=3),"At Risk",AND(E1215&lt;=2,F1215&lt;=2,G1215&lt;=2),"Lost",AND(E1215&gt;=4,F1215&lt;=2),"New/Promising",TRUE,"Needs Attention")</f>
        <v>Loyal Customers</v>
      </c>
      <c r="I1215" s="3" t="str">
        <f t="shared" si="22"/>
        <v>Active</v>
      </c>
      <c r="J1215" s="3" t="str">
        <f>_xlfn.XLOOKUP(A1215,'Country_Lookup'!$D:$D,'Country_Lookup'!$E:$E)</f>
        <v>United Kingdom</v>
      </c>
    </row>
    <row r="1216" spans="1:10" x14ac:dyDescent="0.3">
      <c r="A1216">
        <v>13574</v>
      </c>
      <c r="B1216">
        <v>411</v>
      </c>
      <c r="C1216">
        <v>1</v>
      </c>
      <c r="D1216">
        <v>421.25</v>
      </c>
      <c r="E1216" cm="1">
        <f t="array" ref="E1216">_xlfn.IFS(B1216&lt;=PERCENTILE($B$3:$B$5882,0.2),5,B1216&lt;=PERCENTILE($B$3:$B$5882,0.4),4,B1216&lt;=PERCENTILE($B$3:$B$5882,0.6),3,B1216&lt;=PERCENTILE($B$3:$B$5882,0.8),2,TRUE,1)</f>
        <v>1</v>
      </c>
      <c r="F1216" cm="1">
        <f t="array" ref="F1216">_xlfn.IFS(C1216&lt;=PERCENTILE($C$3:$C$5882,0.2),1,C1216&lt;=PERCENTILE($C$3:$C$5882,0.4),2,C1216&lt;=PERCENTILE($C$3:$C$5882,0.6),3,C1216&lt;=PERCENTILE($C$3:$C$5882,0.8),4,TRUE,5)</f>
        <v>1</v>
      </c>
      <c r="G1216" cm="1">
        <f t="array" ref="G1216">_xlfn.IFS(D1216&lt;=PERCENTILE($D$3:$D$5882,0.2),1,D1216&lt;=PERCENTILE($D$3:$D$5882,0.4),2,D1216&lt;=PERCENTILE($D$3:$D$5882,0.6),3,D1216&lt;=PERCENTILE($D$3:$D$5882,0.8),4,TRUE,5)</f>
        <v>2</v>
      </c>
      <c r="H1216" s="3" t="str" cm="1">
        <f t="array" ref="H1216">_xlfn.IFS(AND(E1216&gt;=4,F1216&gt;=4,G1216&gt;=4),"Champions",AND(E1216&gt;=3,F1216&gt;=3,G1216&gt;=3),"Loyal Customers",AND(E1216&lt;=2,F1216&gt;=3),"At Risk",AND(E1216&lt;=2,F1216&lt;=2,G1216&lt;=2),"Lost",AND(E1216&gt;=4,F1216&lt;=2),"New/Promising",TRUE,"Needs Attention")</f>
        <v>Lost</v>
      </c>
      <c r="I1216" s="3" t="str">
        <f t="shared" si="22"/>
        <v>Churned</v>
      </c>
      <c r="J1216" s="3" t="str">
        <f>_xlfn.XLOOKUP(A1216,'Country_Lookup'!$D:$D,'Country_Lookup'!$E:$E)</f>
        <v>United Kingdom</v>
      </c>
    </row>
    <row r="1217" spans="1:10" x14ac:dyDescent="0.3">
      <c r="A1217">
        <v>13575</v>
      </c>
      <c r="B1217">
        <v>23</v>
      </c>
      <c r="C1217">
        <v>5</v>
      </c>
      <c r="D1217">
        <v>732.06999999999982</v>
      </c>
      <c r="E1217" cm="1">
        <f t="array" ref="E1217">_xlfn.IFS(B1217&lt;=PERCENTILE($B$3:$B$5882,0.2),5,B1217&lt;=PERCENTILE($B$3:$B$5882,0.4),4,B1217&lt;=PERCENTILE($B$3:$B$5882,0.6),3,B1217&lt;=PERCENTILE($B$3:$B$5882,0.8),2,TRUE,1)</f>
        <v>4</v>
      </c>
      <c r="F1217" cm="1">
        <f t="array" ref="F1217">_xlfn.IFS(C1217&lt;=PERCENTILE($C$3:$C$5882,0.2),1,C1217&lt;=PERCENTILE($C$3:$C$5882,0.4),2,C1217&lt;=PERCENTILE($C$3:$C$5882,0.6),3,C1217&lt;=PERCENTILE($C$3:$C$5882,0.8),4,TRUE,5)</f>
        <v>4</v>
      </c>
      <c r="G1217" cm="1">
        <f t="array" ref="G1217">_xlfn.IFS(D1217&lt;=PERCENTILE($D$3:$D$5882,0.2),1,D1217&lt;=PERCENTILE($D$3:$D$5882,0.4),2,D1217&lt;=PERCENTILE($D$3:$D$5882,0.6),3,D1217&lt;=PERCENTILE($D$3:$D$5882,0.8),4,TRUE,5)</f>
        <v>3</v>
      </c>
      <c r="H1217" s="3" t="str" cm="1">
        <f t="array" ref="H1217">_xlfn.IFS(AND(E1217&gt;=4,F1217&gt;=4,G1217&gt;=4),"Champions",AND(E1217&gt;=3,F1217&gt;=3,G1217&gt;=3),"Loyal Customers",AND(E1217&lt;=2,F1217&gt;=3),"At Risk",AND(E1217&lt;=2,F1217&lt;=2,G1217&lt;=2),"Lost",AND(E1217&gt;=4,F1217&lt;=2),"New/Promising",TRUE,"Needs Attention")</f>
        <v>Loyal Customers</v>
      </c>
      <c r="I1217" s="3" t="str">
        <f t="shared" si="22"/>
        <v>Active</v>
      </c>
      <c r="J1217" s="3" t="str">
        <f>_xlfn.XLOOKUP(A1217,'Country_Lookup'!$D:$D,'Country_Lookup'!$E:$E)</f>
        <v>United Kingdom</v>
      </c>
    </row>
    <row r="1218" spans="1:10" x14ac:dyDescent="0.3">
      <c r="A1218">
        <v>13576</v>
      </c>
      <c r="B1218">
        <v>10</v>
      </c>
      <c r="C1218">
        <v>28</v>
      </c>
      <c r="D1218">
        <v>11551.740000000073</v>
      </c>
      <c r="E1218" cm="1">
        <f t="array" ref="E1218">_xlfn.IFS(B1218&lt;=PERCENTILE($B$3:$B$5882,0.2),5,B1218&lt;=PERCENTILE($B$3:$B$5882,0.4),4,B1218&lt;=PERCENTILE($B$3:$B$5882,0.6),3,B1218&lt;=PERCENTILE($B$3:$B$5882,0.8),2,TRUE,1)</f>
        <v>5</v>
      </c>
      <c r="F1218" cm="1">
        <f t="array" ref="F1218">_xlfn.IFS(C1218&lt;=PERCENTILE($C$3:$C$5882,0.2),1,C1218&lt;=PERCENTILE($C$3:$C$5882,0.4),2,C1218&lt;=PERCENTILE($C$3:$C$5882,0.6),3,C1218&lt;=PERCENTILE($C$3:$C$5882,0.8),4,TRUE,5)</f>
        <v>5</v>
      </c>
      <c r="G1218" cm="1">
        <f t="array" ref="G1218">_xlfn.IFS(D1218&lt;=PERCENTILE($D$3:$D$5882,0.2),1,D1218&lt;=PERCENTILE($D$3:$D$5882,0.4),2,D1218&lt;=PERCENTILE($D$3:$D$5882,0.6),3,D1218&lt;=PERCENTILE($D$3:$D$5882,0.8),4,TRUE,5)</f>
        <v>5</v>
      </c>
      <c r="H1218" s="3" t="str" cm="1">
        <f t="array" ref="H1218">_xlfn.IFS(AND(E1218&gt;=4,F1218&gt;=4,G1218&gt;=4),"Champions",AND(E1218&gt;=3,F1218&gt;=3,G1218&gt;=3),"Loyal Customers",AND(E1218&lt;=2,F1218&gt;=3),"At Risk",AND(E1218&lt;=2,F1218&lt;=2,G1218&lt;=2),"Lost",AND(E1218&gt;=4,F1218&lt;=2),"New/Promising",TRUE,"Needs Attention")</f>
        <v>Champions</v>
      </c>
      <c r="I1218" s="3" t="str">
        <f t="shared" si="22"/>
        <v>Active</v>
      </c>
      <c r="J1218" s="3" t="str">
        <f>_xlfn.XLOOKUP(A1218,'Country_Lookup'!$D:$D,'Country_Lookup'!$E:$E)</f>
        <v>United Kingdom</v>
      </c>
    </row>
    <row r="1219" spans="1:10" x14ac:dyDescent="0.3">
      <c r="A1219">
        <v>13577</v>
      </c>
      <c r="B1219">
        <v>25</v>
      </c>
      <c r="C1219">
        <v>11</v>
      </c>
      <c r="D1219">
        <v>3489.2800000000148</v>
      </c>
      <c r="E1219" cm="1">
        <f t="array" ref="E1219">_xlfn.IFS(B1219&lt;=PERCENTILE($B$3:$B$5882,0.2),5,B1219&lt;=PERCENTILE($B$3:$B$5882,0.4),4,B1219&lt;=PERCENTILE($B$3:$B$5882,0.6),3,B1219&lt;=PERCENTILE($B$3:$B$5882,0.8),2,TRUE,1)</f>
        <v>4</v>
      </c>
      <c r="F1219" cm="1">
        <f t="array" ref="F1219">_xlfn.IFS(C1219&lt;=PERCENTILE($C$3:$C$5882,0.2),1,C1219&lt;=PERCENTILE($C$3:$C$5882,0.4),2,C1219&lt;=PERCENTILE($C$3:$C$5882,0.6),3,C1219&lt;=PERCENTILE($C$3:$C$5882,0.8),4,TRUE,5)</f>
        <v>5</v>
      </c>
      <c r="G1219" cm="1">
        <f t="array" ref="G1219">_xlfn.IFS(D1219&lt;=PERCENTILE($D$3:$D$5882,0.2),1,D1219&lt;=PERCENTILE($D$3:$D$5882,0.4),2,D1219&lt;=PERCENTILE($D$3:$D$5882,0.6),3,D1219&lt;=PERCENTILE($D$3:$D$5882,0.8),4,TRUE,5)</f>
        <v>5</v>
      </c>
      <c r="H1219" s="3" t="str" cm="1">
        <f t="array" ref="H1219">_xlfn.IFS(AND(E1219&gt;=4,F1219&gt;=4,G1219&gt;=4),"Champions",AND(E1219&gt;=3,F1219&gt;=3,G1219&gt;=3),"Loyal Customers",AND(E1219&lt;=2,F1219&gt;=3),"At Risk",AND(E1219&lt;=2,F1219&lt;=2,G1219&lt;=2),"Lost",AND(E1219&gt;=4,F1219&lt;=2),"New/Promising",TRUE,"Needs Attention")</f>
        <v>Champions</v>
      </c>
      <c r="I1219" s="3" t="str">
        <f t="shared" ref="I1219:I1282" si="23">IF(B1219&gt;90,"Churned","Active")</f>
        <v>Active</v>
      </c>
      <c r="J1219" s="3" t="str">
        <f>_xlfn.XLOOKUP(A1219,'Country_Lookup'!$D:$D,'Country_Lookup'!$E:$E)</f>
        <v>United Kingdom</v>
      </c>
    </row>
    <row r="1220" spans="1:10" x14ac:dyDescent="0.3">
      <c r="A1220">
        <v>13578</v>
      </c>
      <c r="B1220">
        <v>409</v>
      </c>
      <c r="C1220">
        <v>1</v>
      </c>
      <c r="D1220">
        <v>147.66</v>
      </c>
      <c r="E1220" cm="1">
        <f t="array" ref="E1220">_xlfn.IFS(B1220&lt;=PERCENTILE($B$3:$B$5882,0.2),5,B1220&lt;=PERCENTILE($B$3:$B$5882,0.4),4,B1220&lt;=PERCENTILE($B$3:$B$5882,0.6),3,B1220&lt;=PERCENTILE($B$3:$B$5882,0.8),2,TRUE,1)</f>
        <v>2</v>
      </c>
      <c r="F1220" cm="1">
        <f t="array" ref="F1220">_xlfn.IFS(C1220&lt;=PERCENTILE($C$3:$C$5882,0.2),1,C1220&lt;=PERCENTILE($C$3:$C$5882,0.4),2,C1220&lt;=PERCENTILE($C$3:$C$5882,0.6),3,C1220&lt;=PERCENTILE($C$3:$C$5882,0.8),4,TRUE,5)</f>
        <v>1</v>
      </c>
      <c r="G1220" cm="1">
        <f t="array" ref="G1220">_xlfn.IFS(D1220&lt;=PERCENTILE($D$3:$D$5882,0.2),1,D1220&lt;=PERCENTILE($D$3:$D$5882,0.4),2,D1220&lt;=PERCENTILE($D$3:$D$5882,0.6),3,D1220&lt;=PERCENTILE($D$3:$D$5882,0.8),4,TRUE,5)</f>
        <v>1</v>
      </c>
      <c r="H1220" s="3" t="str" cm="1">
        <f t="array" ref="H1220">_xlfn.IFS(AND(E1220&gt;=4,F1220&gt;=4,G1220&gt;=4),"Champions",AND(E1220&gt;=3,F1220&gt;=3,G1220&gt;=3),"Loyal Customers",AND(E1220&lt;=2,F1220&gt;=3),"At Risk",AND(E1220&lt;=2,F1220&lt;=2,G1220&lt;=2),"Lost",AND(E1220&gt;=4,F1220&lt;=2),"New/Promising",TRUE,"Needs Attention")</f>
        <v>Lost</v>
      </c>
      <c r="I1220" s="3" t="str">
        <f t="shared" si="23"/>
        <v>Churned</v>
      </c>
      <c r="J1220" s="3" t="str">
        <f>_xlfn.XLOOKUP(A1220,'Country_Lookup'!$D:$D,'Country_Lookup'!$E:$E)</f>
        <v>United Kingdom</v>
      </c>
    </row>
    <row r="1221" spans="1:10" x14ac:dyDescent="0.3">
      <c r="A1221">
        <v>13579</v>
      </c>
      <c r="B1221">
        <v>14</v>
      </c>
      <c r="C1221">
        <v>5</v>
      </c>
      <c r="D1221">
        <v>1539.0399999999972</v>
      </c>
      <c r="E1221" cm="1">
        <f t="array" ref="E1221">_xlfn.IFS(B1221&lt;=PERCENTILE($B$3:$B$5882,0.2),5,B1221&lt;=PERCENTILE($B$3:$B$5882,0.4),4,B1221&lt;=PERCENTILE($B$3:$B$5882,0.6),3,B1221&lt;=PERCENTILE($B$3:$B$5882,0.8),2,TRUE,1)</f>
        <v>5</v>
      </c>
      <c r="F1221" cm="1">
        <f t="array" ref="F1221">_xlfn.IFS(C1221&lt;=PERCENTILE($C$3:$C$5882,0.2),1,C1221&lt;=PERCENTILE($C$3:$C$5882,0.4),2,C1221&lt;=PERCENTILE($C$3:$C$5882,0.6),3,C1221&lt;=PERCENTILE($C$3:$C$5882,0.8),4,TRUE,5)</f>
        <v>4</v>
      </c>
      <c r="G1221" cm="1">
        <f t="array" ref="G1221">_xlfn.IFS(D1221&lt;=PERCENTILE($D$3:$D$5882,0.2),1,D1221&lt;=PERCENTILE($D$3:$D$5882,0.4),2,D1221&lt;=PERCENTILE($D$3:$D$5882,0.6),3,D1221&lt;=PERCENTILE($D$3:$D$5882,0.8),4,TRUE,5)</f>
        <v>4</v>
      </c>
      <c r="H1221" s="3" t="str" cm="1">
        <f t="array" ref="H1221">_xlfn.IFS(AND(E1221&gt;=4,F1221&gt;=4,G1221&gt;=4),"Champions",AND(E1221&gt;=3,F1221&gt;=3,G1221&gt;=3),"Loyal Customers",AND(E1221&lt;=2,F1221&gt;=3),"At Risk",AND(E1221&lt;=2,F1221&lt;=2,G1221&lt;=2),"Lost",AND(E1221&gt;=4,F1221&lt;=2),"New/Promising",TRUE,"Needs Attention")</f>
        <v>Champions</v>
      </c>
      <c r="I1221" s="3" t="str">
        <f t="shared" si="23"/>
        <v>Active</v>
      </c>
      <c r="J1221" s="3" t="str">
        <f>_xlfn.XLOOKUP(A1221,'Country_Lookup'!$D:$D,'Country_Lookup'!$E:$E)</f>
        <v>United Kingdom</v>
      </c>
    </row>
    <row r="1222" spans="1:10" x14ac:dyDescent="0.3">
      <c r="A1222">
        <v>13580</v>
      </c>
      <c r="B1222">
        <v>406</v>
      </c>
      <c r="C1222">
        <v>1</v>
      </c>
      <c r="D1222">
        <v>107.75</v>
      </c>
      <c r="E1222" cm="1">
        <f t="array" ref="E1222">_xlfn.IFS(B1222&lt;=PERCENTILE($B$3:$B$5882,0.2),5,B1222&lt;=PERCENTILE($B$3:$B$5882,0.4),4,B1222&lt;=PERCENTILE($B$3:$B$5882,0.6),3,B1222&lt;=PERCENTILE($B$3:$B$5882,0.8),2,TRUE,1)</f>
        <v>2</v>
      </c>
      <c r="F1222" cm="1">
        <f t="array" ref="F1222">_xlfn.IFS(C1222&lt;=PERCENTILE($C$3:$C$5882,0.2),1,C1222&lt;=PERCENTILE($C$3:$C$5882,0.4),2,C1222&lt;=PERCENTILE($C$3:$C$5882,0.6),3,C1222&lt;=PERCENTILE($C$3:$C$5882,0.8),4,TRUE,5)</f>
        <v>1</v>
      </c>
      <c r="G1222" cm="1">
        <f t="array" ref="G1222">_xlfn.IFS(D1222&lt;=PERCENTILE($D$3:$D$5882,0.2),1,D1222&lt;=PERCENTILE($D$3:$D$5882,0.4),2,D1222&lt;=PERCENTILE($D$3:$D$5882,0.6),3,D1222&lt;=PERCENTILE($D$3:$D$5882,0.8),4,TRUE,5)</f>
        <v>1</v>
      </c>
      <c r="H1222" s="3" t="str" cm="1">
        <f t="array" ref="H1222">_xlfn.IFS(AND(E1222&gt;=4,F1222&gt;=4,G1222&gt;=4),"Champions",AND(E1222&gt;=3,F1222&gt;=3,G1222&gt;=3),"Loyal Customers",AND(E1222&lt;=2,F1222&gt;=3),"At Risk",AND(E1222&lt;=2,F1222&lt;=2,G1222&lt;=2),"Lost",AND(E1222&gt;=4,F1222&lt;=2),"New/Promising",TRUE,"Needs Attention")</f>
        <v>Lost</v>
      </c>
      <c r="I1222" s="3" t="str">
        <f t="shared" si="23"/>
        <v>Churned</v>
      </c>
      <c r="J1222" s="3" t="str">
        <f>_xlfn.XLOOKUP(A1222,'Country_Lookup'!$D:$D,'Country_Lookup'!$E:$E)</f>
        <v>United Kingdom</v>
      </c>
    </row>
    <row r="1223" spans="1:10" x14ac:dyDescent="0.3">
      <c r="A1223">
        <v>13581</v>
      </c>
      <c r="B1223">
        <v>309</v>
      </c>
      <c r="C1223">
        <v>2</v>
      </c>
      <c r="D1223">
        <v>280.53000000000003</v>
      </c>
      <c r="E1223" cm="1">
        <f t="array" ref="E1223">_xlfn.IFS(B1223&lt;=PERCENTILE($B$3:$B$5882,0.2),5,B1223&lt;=PERCENTILE($B$3:$B$5882,0.4),4,B1223&lt;=PERCENTILE($B$3:$B$5882,0.6),3,B1223&lt;=PERCENTILE($B$3:$B$5882,0.8),2,TRUE,1)</f>
        <v>2</v>
      </c>
      <c r="F1223" cm="1">
        <f t="array" ref="F1223">_xlfn.IFS(C1223&lt;=PERCENTILE($C$3:$C$5882,0.2),1,C1223&lt;=PERCENTILE($C$3:$C$5882,0.4),2,C1223&lt;=PERCENTILE($C$3:$C$5882,0.6),3,C1223&lt;=PERCENTILE($C$3:$C$5882,0.8),4,TRUE,5)</f>
        <v>2</v>
      </c>
      <c r="G1223" cm="1">
        <f t="array" ref="G1223">_xlfn.IFS(D1223&lt;=PERCENTILE($D$3:$D$5882,0.2),1,D1223&lt;=PERCENTILE($D$3:$D$5882,0.4),2,D1223&lt;=PERCENTILE($D$3:$D$5882,0.6),3,D1223&lt;=PERCENTILE($D$3:$D$5882,0.8),4,TRUE,5)</f>
        <v>1</v>
      </c>
      <c r="H1223" s="3" t="str" cm="1">
        <f t="array" ref="H1223">_xlfn.IFS(AND(E1223&gt;=4,F1223&gt;=4,G1223&gt;=4),"Champions",AND(E1223&gt;=3,F1223&gt;=3,G1223&gt;=3),"Loyal Customers",AND(E1223&lt;=2,F1223&gt;=3),"At Risk",AND(E1223&lt;=2,F1223&lt;=2,G1223&lt;=2),"Lost",AND(E1223&gt;=4,F1223&lt;=2),"New/Promising",TRUE,"Needs Attention")</f>
        <v>Lost</v>
      </c>
      <c r="I1223" s="3" t="str">
        <f t="shared" si="23"/>
        <v>Churned</v>
      </c>
      <c r="J1223" s="3" t="str">
        <f>_xlfn.XLOOKUP(A1223,'Country_Lookup'!$D:$D,'Country_Lookup'!$E:$E)</f>
        <v>United Kingdom</v>
      </c>
    </row>
    <row r="1224" spans="1:10" x14ac:dyDescent="0.3">
      <c r="A1224">
        <v>13582</v>
      </c>
      <c r="B1224">
        <v>389</v>
      </c>
      <c r="C1224">
        <v>2</v>
      </c>
      <c r="D1224">
        <v>241.68</v>
      </c>
      <c r="E1224" cm="1">
        <f t="array" ref="E1224">_xlfn.IFS(B1224&lt;=PERCENTILE($B$3:$B$5882,0.2),5,B1224&lt;=PERCENTILE($B$3:$B$5882,0.4),4,B1224&lt;=PERCENTILE($B$3:$B$5882,0.6),3,B1224&lt;=PERCENTILE($B$3:$B$5882,0.8),2,TRUE,1)</f>
        <v>2</v>
      </c>
      <c r="F1224" cm="1">
        <f t="array" ref="F1224">_xlfn.IFS(C1224&lt;=PERCENTILE($C$3:$C$5882,0.2),1,C1224&lt;=PERCENTILE($C$3:$C$5882,0.4),2,C1224&lt;=PERCENTILE($C$3:$C$5882,0.6),3,C1224&lt;=PERCENTILE($C$3:$C$5882,0.8),4,TRUE,5)</f>
        <v>2</v>
      </c>
      <c r="G1224" cm="1">
        <f t="array" ref="G1224">_xlfn.IFS(D1224&lt;=PERCENTILE($D$3:$D$5882,0.2),1,D1224&lt;=PERCENTILE($D$3:$D$5882,0.4),2,D1224&lt;=PERCENTILE($D$3:$D$5882,0.6),3,D1224&lt;=PERCENTILE($D$3:$D$5882,0.8),4,TRUE,5)</f>
        <v>1</v>
      </c>
      <c r="H1224" s="3" t="str" cm="1">
        <f t="array" ref="H1224">_xlfn.IFS(AND(E1224&gt;=4,F1224&gt;=4,G1224&gt;=4),"Champions",AND(E1224&gt;=3,F1224&gt;=3,G1224&gt;=3),"Loyal Customers",AND(E1224&lt;=2,F1224&gt;=3),"At Risk",AND(E1224&lt;=2,F1224&lt;=2,G1224&lt;=2),"Lost",AND(E1224&gt;=4,F1224&lt;=2),"New/Promising",TRUE,"Needs Attention")</f>
        <v>Lost</v>
      </c>
      <c r="I1224" s="3" t="str">
        <f t="shared" si="23"/>
        <v>Churned</v>
      </c>
      <c r="J1224" s="3" t="str">
        <f>_xlfn.XLOOKUP(A1224,'Country_Lookup'!$D:$D,'Country_Lookup'!$E:$E)</f>
        <v>United Kingdom</v>
      </c>
    </row>
    <row r="1225" spans="1:10" x14ac:dyDescent="0.3">
      <c r="A1225">
        <v>13583</v>
      </c>
      <c r="B1225">
        <v>155</v>
      </c>
      <c r="C1225">
        <v>2</v>
      </c>
      <c r="D1225">
        <v>1445.0310000000011</v>
      </c>
      <c r="E1225" cm="1">
        <f t="array" ref="E1225">_xlfn.IFS(B1225&lt;=PERCENTILE($B$3:$B$5882,0.2),5,B1225&lt;=PERCENTILE($B$3:$B$5882,0.4),4,B1225&lt;=PERCENTILE($B$3:$B$5882,0.6),3,B1225&lt;=PERCENTILE($B$3:$B$5882,0.8),2,TRUE,1)</f>
        <v>3</v>
      </c>
      <c r="F1225" cm="1">
        <f t="array" ref="F1225">_xlfn.IFS(C1225&lt;=PERCENTILE($C$3:$C$5882,0.2),1,C1225&lt;=PERCENTILE($C$3:$C$5882,0.4),2,C1225&lt;=PERCENTILE($C$3:$C$5882,0.6),3,C1225&lt;=PERCENTILE($C$3:$C$5882,0.8),4,TRUE,5)</f>
        <v>2</v>
      </c>
      <c r="G1225" cm="1">
        <f t="array" ref="G1225">_xlfn.IFS(D1225&lt;=PERCENTILE($D$3:$D$5882,0.2),1,D1225&lt;=PERCENTILE($D$3:$D$5882,0.4),2,D1225&lt;=PERCENTILE($D$3:$D$5882,0.6),3,D1225&lt;=PERCENTILE($D$3:$D$5882,0.8),4,TRUE,5)</f>
        <v>4</v>
      </c>
      <c r="H1225" s="3" t="str" cm="1">
        <f t="array" ref="H1225">_xlfn.IFS(AND(E1225&gt;=4,F1225&gt;=4,G1225&gt;=4),"Champions",AND(E1225&gt;=3,F1225&gt;=3,G1225&gt;=3),"Loyal Customers",AND(E1225&lt;=2,F1225&gt;=3),"At Risk",AND(E1225&lt;=2,F1225&lt;=2,G1225&lt;=2),"Lost",AND(E1225&gt;=4,F1225&lt;=2),"New/Promising",TRUE,"Needs Attention")</f>
        <v>Needs Attention</v>
      </c>
      <c r="I1225" s="3" t="str">
        <f t="shared" si="23"/>
        <v>Churned</v>
      </c>
      <c r="J1225" s="3" t="str">
        <f>_xlfn.XLOOKUP(A1225,'Country_Lookup'!$D:$D,'Country_Lookup'!$E:$E)</f>
        <v>United Kingdom</v>
      </c>
    </row>
    <row r="1226" spans="1:10" x14ac:dyDescent="0.3">
      <c r="A1226">
        <v>13584</v>
      </c>
      <c r="B1226">
        <v>306</v>
      </c>
      <c r="C1226">
        <v>3</v>
      </c>
      <c r="D1226">
        <v>392.45000000000056</v>
      </c>
      <c r="E1226" cm="1">
        <f t="array" ref="E1226">_xlfn.IFS(B1226&lt;=PERCENTILE($B$3:$B$5882,0.2),5,B1226&lt;=PERCENTILE($B$3:$B$5882,0.4),4,B1226&lt;=PERCENTILE($B$3:$B$5882,0.6),3,B1226&lt;=PERCENTILE($B$3:$B$5882,0.8),2,TRUE,1)</f>
        <v>2</v>
      </c>
      <c r="F1226" cm="1">
        <f t="array" ref="F1226">_xlfn.IFS(C1226&lt;=PERCENTILE($C$3:$C$5882,0.2),1,C1226&lt;=PERCENTILE($C$3:$C$5882,0.4),2,C1226&lt;=PERCENTILE($C$3:$C$5882,0.6),3,C1226&lt;=PERCENTILE($C$3:$C$5882,0.8),4,TRUE,5)</f>
        <v>3</v>
      </c>
      <c r="G1226" cm="1">
        <f t="array" ref="G1226">_xlfn.IFS(D1226&lt;=PERCENTILE($D$3:$D$5882,0.2),1,D1226&lt;=PERCENTILE($D$3:$D$5882,0.4),2,D1226&lt;=PERCENTILE($D$3:$D$5882,0.6),3,D1226&lt;=PERCENTILE($D$3:$D$5882,0.8),4,TRUE,5)</f>
        <v>2</v>
      </c>
      <c r="H1226" s="3" t="str" cm="1">
        <f t="array" ref="H1226">_xlfn.IFS(AND(E1226&gt;=4,F1226&gt;=4,G1226&gt;=4),"Champions",AND(E1226&gt;=3,F1226&gt;=3,G1226&gt;=3),"Loyal Customers",AND(E1226&lt;=2,F1226&gt;=3),"At Risk",AND(E1226&lt;=2,F1226&lt;=2,G1226&lt;=2),"Lost",AND(E1226&gt;=4,F1226&lt;=2),"New/Promising",TRUE,"Needs Attention")</f>
        <v>At Risk</v>
      </c>
      <c r="I1226" s="3" t="str">
        <f t="shared" si="23"/>
        <v>Churned</v>
      </c>
      <c r="J1226" s="3" t="str">
        <f>_xlfn.XLOOKUP(A1226,'Country_Lookup'!$D:$D,'Country_Lookup'!$E:$E)</f>
        <v>United Kingdom</v>
      </c>
    </row>
    <row r="1227" spans="1:10" x14ac:dyDescent="0.3">
      <c r="A1227">
        <v>13585</v>
      </c>
      <c r="B1227">
        <v>530</v>
      </c>
      <c r="C1227">
        <v>3</v>
      </c>
      <c r="D1227">
        <v>684.54000000000065</v>
      </c>
      <c r="E1227" cm="1">
        <f t="array" ref="E1227">_xlfn.IFS(B1227&lt;=PERCENTILE($B$3:$B$5882,0.2),5,B1227&lt;=PERCENTILE($B$3:$B$5882,0.4),4,B1227&lt;=PERCENTILE($B$3:$B$5882,0.6),3,B1227&lt;=PERCENTILE($B$3:$B$5882,0.8),2,TRUE,1)</f>
        <v>1</v>
      </c>
      <c r="F1227" cm="1">
        <f t="array" ref="F1227">_xlfn.IFS(C1227&lt;=PERCENTILE($C$3:$C$5882,0.2),1,C1227&lt;=PERCENTILE($C$3:$C$5882,0.4),2,C1227&lt;=PERCENTILE($C$3:$C$5882,0.6),3,C1227&lt;=PERCENTILE($C$3:$C$5882,0.8),4,TRUE,5)</f>
        <v>3</v>
      </c>
      <c r="G1227" cm="1">
        <f t="array" ref="G1227">_xlfn.IFS(D1227&lt;=PERCENTILE($D$3:$D$5882,0.2),1,D1227&lt;=PERCENTILE($D$3:$D$5882,0.4),2,D1227&lt;=PERCENTILE($D$3:$D$5882,0.6),3,D1227&lt;=PERCENTILE($D$3:$D$5882,0.8),4,TRUE,5)</f>
        <v>3</v>
      </c>
      <c r="H1227" s="3" t="str" cm="1">
        <f t="array" ref="H1227">_xlfn.IFS(AND(E1227&gt;=4,F1227&gt;=4,G1227&gt;=4),"Champions",AND(E1227&gt;=3,F1227&gt;=3,G1227&gt;=3),"Loyal Customers",AND(E1227&lt;=2,F1227&gt;=3),"At Risk",AND(E1227&lt;=2,F1227&lt;=2,G1227&lt;=2),"Lost",AND(E1227&gt;=4,F1227&lt;=2),"New/Promising",TRUE,"Needs Attention")</f>
        <v>At Risk</v>
      </c>
      <c r="I1227" s="3" t="str">
        <f t="shared" si="23"/>
        <v>Churned</v>
      </c>
      <c r="J1227" s="3" t="str">
        <f>_xlfn.XLOOKUP(A1227,'Country_Lookup'!$D:$D,'Country_Lookup'!$E:$E)</f>
        <v>United Kingdom</v>
      </c>
    </row>
    <row r="1228" spans="1:10" x14ac:dyDescent="0.3">
      <c r="A1228">
        <v>13586</v>
      </c>
      <c r="B1228">
        <v>541</v>
      </c>
      <c r="C1228">
        <v>1</v>
      </c>
      <c r="D1228">
        <v>131.53000000000006</v>
      </c>
      <c r="E1228" cm="1">
        <f t="array" ref="E1228">_xlfn.IFS(B1228&lt;=PERCENTILE($B$3:$B$5882,0.2),5,B1228&lt;=PERCENTILE($B$3:$B$5882,0.4),4,B1228&lt;=PERCENTILE($B$3:$B$5882,0.6),3,B1228&lt;=PERCENTILE($B$3:$B$5882,0.8),2,TRUE,1)</f>
        <v>1</v>
      </c>
      <c r="F1228" cm="1">
        <f t="array" ref="F1228">_xlfn.IFS(C1228&lt;=PERCENTILE($C$3:$C$5882,0.2),1,C1228&lt;=PERCENTILE($C$3:$C$5882,0.4),2,C1228&lt;=PERCENTILE($C$3:$C$5882,0.6),3,C1228&lt;=PERCENTILE($C$3:$C$5882,0.8),4,TRUE,5)</f>
        <v>1</v>
      </c>
      <c r="G1228" cm="1">
        <f t="array" ref="G1228">_xlfn.IFS(D1228&lt;=PERCENTILE($D$3:$D$5882,0.2),1,D1228&lt;=PERCENTILE($D$3:$D$5882,0.4),2,D1228&lt;=PERCENTILE($D$3:$D$5882,0.6),3,D1228&lt;=PERCENTILE($D$3:$D$5882,0.8),4,TRUE,5)</f>
        <v>1</v>
      </c>
      <c r="H1228" s="3" t="str" cm="1">
        <f t="array" ref="H1228">_xlfn.IFS(AND(E1228&gt;=4,F1228&gt;=4,G1228&gt;=4),"Champions",AND(E1228&gt;=3,F1228&gt;=3,G1228&gt;=3),"Loyal Customers",AND(E1228&lt;=2,F1228&gt;=3),"At Risk",AND(E1228&lt;=2,F1228&lt;=2,G1228&lt;=2),"Lost",AND(E1228&gt;=4,F1228&lt;=2),"New/Promising",TRUE,"Needs Attention")</f>
        <v>Lost</v>
      </c>
      <c r="I1228" s="3" t="str">
        <f t="shared" si="23"/>
        <v>Churned</v>
      </c>
      <c r="J1228" s="3" t="str">
        <f>_xlfn.XLOOKUP(A1228,'Country_Lookup'!$D:$D,'Country_Lookup'!$E:$E)</f>
        <v>United Kingdom</v>
      </c>
    </row>
    <row r="1229" spans="1:10" x14ac:dyDescent="0.3">
      <c r="A1229">
        <v>13587</v>
      </c>
      <c r="B1229">
        <v>63</v>
      </c>
      <c r="C1229">
        <v>4</v>
      </c>
      <c r="D1229">
        <v>1673.5</v>
      </c>
      <c r="E1229" cm="1">
        <f t="array" ref="E1229">_xlfn.IFS(B1229&lt;=PERCENTILE($B$3:$B$5882,0.2),5,B1229&lt;=PERCENTILE($B$3:$B$5882,0.4),4,B1229&lt;=PERCENTILE($B$3:$B$5882,0.6),3,B1229&lt;=PERCENTILE($B$3:$B$5882,0.8),2,TRUE,1)</f>
        <v>3</v>
      </c>
      <c r="F1229" cm="1">
        <f t="array" ref="F1229">_xlfn.IFS(C1229&lt;=PERCENTILE($C$3:$C$5882,0.2),1,C1229&lt;=PERCENTILE($C$3:$C$5882,0.4),2,C1229&lt;=PERCENTILE($C$3:$C$5882,0.6),3,C1229&lt;=PERCENTILE($C$3:$C$5882,0.8),4,TRUE,5)</f>
        <v>3</v>
      </c>
      <c r="G1229" cm="1">
        <f t="array" ref="G1229">_xlfn.IFS(D1229&lt;=PERCENTILE($D$3:$D$5882,0.2),1,D1229&lt;=PERCENTILE($D$3:$D$5882,0.4),2,D1229&lt;=PERCENTILE($D$3:$D$5882,0.6),3,D1229&lt;=PERCENTILE($D$3:$D$5882,0.8),4,TRUE,5)</f>
        <v>4</v>
      </c>
      <c r="H1229" s="3" t="str" cm="1">
        <f t="array" ref="H1229">_xlfn.IFS(AND(E1229&gt;=4,F1229&gt;=4,G1229&gt;=4),"Champions",AND(E1229&gt;=3,F1229&gt;=3,G1229&gt;=3),"Loyal Customers",AND(E1229&lt;=2,F1229&gt;=3),"At Risk",AND(E1229&lt;=2,F1229&lt;=2,G1229&lt;=2),"Lost",AND(E1229&gt;=4,F1229&lt;=2),"New/Promising",TRUE,"Needs Attention")</f>
        <v>Loyal Customers</v>
      </c>
      <c r="I1229" s="3" t="str">
        <f t="shared" si="23"/>
        <v>Active</v>
      </c>
      <c r="J1229" s="3" t="str">
        <f>_xlfn.XLOOKUP(A1229,'Country_Lookup'!$D:$D,'Country_Lookup'!$E:$E)</f>
        <v>United Kingdom</v>
      </c>
    </row>
    <row r="1230" spans="1:10" x14ac:dyDescent="0.3">
      <c r="A1230">
        <v>13588</v>
      </c>
      <c r="B1230">
        <v>15</v>
      </c>
      <c r="C1230">
        <v>9</v>
      </c>
      <c r="D1230">
        <v>2478.9500000000071</v>
      </c>
      <c r="E1230" cm="1">
        <f t="array" ref="E1230">_xlfn.IFS(B1230&lt;=PERCENTILE($B$3:$B$5882,0.2),5,B1230&lt;=PERCENTILE($B$3:$B$5882,0.4),4,B1230&lt;=PERCENTILE($B$3:$B$5882,0.6),3,B1230&lt;=PERCENTILE($B$3:$B$5882,0.8),2,TRUE,1)</f>
        <v>5</v>
      </c>
      <c r="F1230" cm="1">
        <f t="array" ref="F1230">_xlfn.IFS(C1230&lt;=PERCENTILE($C$3:$C$5882,0.2),1,C1230&lt;=PERCENTILE($C$3:$C$5882,0.4),2,C1230&lt;=PERCENTILE($C$3:$C$5882,0.6),3,C1230&lt;=PERCENTILE($C$3:$C$5882,0.8),4,TRUE,5)</f>
        <v>5</v>
      </c>
      <c r="G1230" cm="1">
        <f t="array" ref="G1230">_xlfn.IFS(D1230&lt;=PERCENTILE($D$3:$D$5882,0.2),1,D1230&lt;=PERCENTILE($D$3:$D$5882,0.4),2,D1230&lt;=PERCENTILE($D$3:$D$5882,0.6),3,D1230&lt;=PERCENTILE($D$3:$D$5882,0.8),4,TRUE,5)</f>
        <v>4</v>
      </c>
      <c r="H1230" s="3" t="str" cm="1">
        <f t="array" ref="H1230">_xlfn.IFS(AND(E1230&gt;=4,F1230&gt;=4,G1230&gt;=4),"Champions",AND(E1230&gt;=3,F1230&gt;=3,G1230&gt;=3),"Loyal Customers",AND(E1230&lt;=2,F1230&gt;=3),"At Risk",AND(E1230&lt;=2,F1230&lt;=2,G1230&lt;=2),"Lost",AND(E1230&gt;=4,F1230&lt;=2),"New/Promising",TRUE,"Needs Attention")</f>
        <v>Champions</v>
      </c>
      <c r="I1230" s="3" t="str">
        <f t="shared" si="23"/>
        <v>Active</v>
      </c>
      <c r="J1230" s="3" t="str">
        <f>_xlfn.XLOOKUP(A1230,'Country_Lookup'!$D:$D,'Country_Lookup'!$E:$E)</f>
        <v>United Kingdom</v>
      </c>
    </row>
    <row r="1231" spans="1:10" x14ac:dyDescent="0.3">
      <c r="A1231">
        <v>13589</v>
      </c>
      <c r="B1231">
        <v>14</v>
      </c>
      <c r="C1231">
        <v>6</v>
      </c>
      <c r="D1231">
        <v>1120.7399999999984</v>
      </c>
      <c r="E1231" cm="1">
        <f t="array" ref="E1231">_xlfn.IFS(B1231&lt;=PERCENTILE($B$3:$B$5882,0.2),5,B1231&lt;=PERCENTILE($B$3:$B$5882,0.4),4,B1231&lt;=PERCENTILE($B$3:$B$5882,0.6),3,B1231&lt;=PERCENTILE($B$3:$B$5882,0.8),2,TRUE,1)</f>
        <v>5</v>
      </c>
      <c r="F1231" cm="1">
        <f t="array" ref="F1231">_xlfn.IFS(C1231&lt;=PERCENTILE($C$3:$C$5882,0.2),1,C1231&lt;=PERCENTILE($C$3:$C$5882,0.4),2,C1231&lt;=PERCENTILE($C$3:$C$5882,0.6),3,C1231&lt;=PERCENTILE($C$3:$C$5882,0.8),4,TRUE,5)</f>
        <v>4</v>
      </c>
      <c r="G1231" cm="1">
        <f t="array" ref="G1231">_xlfn.IFS(D1231&lt;=PERCENTILE($D$3:$D$5882,0.2),1,D1231&lt;=PERCENTILE($D$3:$D$5882,0.4),2,D1231&lt;=PERCENTILE($D$3:$D$5882,0.6),3,D1231&lt;=PERCENTILE($D$3:$D$5882,0.8),4,TRUE,5)</f>
        <v>3</v>
      </c>
      <c r="H1231" s="3" t="str" cm="1">
        <f t="array" ref="H1231">_xlfn.IFS(AND(E1231&gt;=4,F1231&gt;=4,G1231&gt;=4),"Champions",AND(E1231&gt;=3,F1231&gt;=3,G1231&gt;=3),"Loyal Customers",AND(E1231&lt;=2,F1231&gt;=3),"At Risk",AND(E1231&lt;=2,F1231&lt;=2,G1231&lt;=2),"Lost",AND(E1231&gt;=4,F1231&lt;=2),"New/Promising",TRUE,"Needs Attention")</f>
        <v>Loyal Customers</v>
      </c>
      <c r="I1231" s="3" t="str">
        <f t="shared" si="23"/>
        <v>Active</v>
      </c>
      <c r="J1231" s="3" t="str">
        <f>_xlfn.XLOOKUP(A1231,'Country_Lookup'!$D:$D,'Country_Lookup'!$E:$E)</f>
        <v>United Kingdom</v>
      </c>
    </row>
    <row r="1232" spans="1:10" x14ac:dyDescent="0.3">
      <c r="A1232">
        <v>13590</v>
      </c>
      <c r="B1232">
        <v>11</v>
      </c>
      <c r="C1232">
        <v>18</v>
      </c>
      <c r="D1232">
        <v>6349.5900000000011</v>
      </c>
      <c r="E1232" cm="1">
        <f t="array" ref="E1232">_xlfn.IFS(B1232&lt;=PERCENTILE($B$3:$B$5882,0.2),5,B1232&lt;=PERCENTILE($B$3:$B$5882,0.4),4,B1232&lt;=PERCENTILE($B$3:$B$5882,0.6),3,B1232&lt;=PERCENTILE($B$3:$B$5882,0.8),2,TRUE,1)</f>
        <v>5</v>
      </c>
      <c r="F1232" cm="1">
        <f t="array" ref="F1232">_xlfn.IFS(C1232&lt;=PERCENTILE($C$3:$C$5882,0.2),1,C1232&lt;=PERCENTILE($C$3:$C$5882,0.4),2,C1232&lt;=PERCENTILE($C$3:$C$5882,0.6),3,C1232&lt;=PERCENTILE($C$3:$C$5882,0.8),4,TRUE,5)</f>
        <v>5</v>
      </c>
      <c r="G1232" cm="1">
        <f t="array" ref="G1232">_xlfn.IFS(D1232&lt;=PERCENTILE($D$3:$D$5882,0.2),1,D1232&lt;=PERCENTILE($D$3:$D$5882,0.4),2,D1232&lt;=PERCENTILE($D$3:$D$5882,0.6),3,D1232&lt;=PERCENTILE($D$3:$D$5882,0.8),4,TRUE,5)</f>
        <v>5</v>
      </c>
      <c r="H1232" s="3" t="str" cm="1">
        <f t="array" ref="H1232">_xlfn.IFS(AND(E1232&gt;=4,F1232&gt;=4,G1232&gt;=4),"Champions",AND(E1232&gt;=3,F1232&gt;=3,G1232&gt;=3),"Loyal Customers",AND(E1232&lt;=2,F1232&gt;=3),"At Risk",AND(E1232&lt;=2,F1232&lt;=2,G1232&lt;=2),"Lost",AND(E1232&gt;=4,F1232&lt;=2),"New/Promising",TRUE,"Needs Attention")</f>
        <v>Champions</v>
      </c>
      <c r="I1232" s="3" t="str">
        <f t="shared" si="23"/>
        <v>Active</v>
      </c>
      <c r="J1232" s="3" t="str">
        <f>_xlfn.XLOOKUP(A1232,'Country_Lookup'!$D:$D,'Country_Lookup'!$E:$E)</f>
        <v>United Kingdom</v>
      </c>
    </row>
    <row r="1233" spans="1:10" x14ac:dyDescent="0.3">
      <c r="A1233">
        <v>13591</v>
      </c>
      <c r="B1233">
        <v>64</v>
      </c>
      <c r="C1233">
        <v>7</v>
      </c>
      <c r="D1233">
        <v>2093.9400000000019</v>
      </c>
      <c r="E1233" cm="1">
        <f t="array" ref="E1233">_xlfn.IFS(B1233&lt;=PERCENTILE($B$3:$B$5882,0.2),5,B1233&lt;=PERCENTILE($B$3:$B$5882,0.4),4,B1233&lt;=PERCENTILE($B$3:$B$5882,0.6),3,B1233&lt;=PERCENTILE($B$3:$B$5882,0.8),2,TRUE,1)</f>
        <v>3</v>
      </c>
      <c r="F1233" cm="1">
        <f t="array" ref="F1233">_xlfn.IFS(C1233&lt;=PERCENTILE($C$3:$C$5882,0.2),1,C1233&lt;=PERCENTILE($C$3:$C$5882,0.4),2,C1233&lt;=PERCENTILE($C$3:$C$5882,0.6),3,C1233&lt;=PERCENTILE($C$3:$C$5882,0.8),4,TRUE,5)</f>
        <v>4</v>
      </c>
      <c r="G1233" cm="1">
        <f t="array" ref="G1233">_xlfn.IFS(D1233&lt;=PERCENTILE($D$3:$D$5882,0.2),1,D1233&lt;=PERCENTILE($D$3:$D$5882,0.4),2,D1233&lt;=PERCENTILE($D$3:$D$5882,0.6),3,D1233&lt;=PERCENTILE($D$3:$D$5882,0.8),4,TRUE,5)</f>
        <v>4</v>
      </c>
      <c r="H1233" s="3" t="str" cm="1">
        <f t="array" ref="H1233">_xlfn.IFS(AND(E1233&gt;=4,F1233&gt;=4,G1233&gt;=4),"Champions",AND(E1233&gt;=3,F1233&gt;=3,G1233&gt;=3),"Loyal Customers",AND(E1233&lt;=2,F1233&gt;=3),"At Risk",AND(E1233&lt;=2,F1233&lt;=2,G1233&lt;=2),"Lost",AND(E1233&gt;=4,F1233&lt;=2),"New/Promising",TRUE,"Needs Attention")</f>
        <v>Loyal Customers</v>
      </c>
      <c r="I1233" s="3" t="str">
        <f t="shared" si="23"/>
        <v>Active</v>
      </c>
      <c r="J1233" s="3" t="str">
        <f>_xlfn.XLOOKUP(A1233,'Country_Lookup'!$D:$D,'Country_Lookup'!$E:$E)</f>
        <v>United Kingdom</v>
      </c>
    </row>
    <row r="1234" spans="1:10" x14ac:dyDescent="0.3">
      <c r="A1234">
        <v>13592</v>
      </c>
      <c r="B1234">
        <v>35</v>
      </c>
      <c r="C1234">
        <v>4</v>
      </c>
      <c r="D1234">
        <v>247.96</v>
      </c>
      <c r="E1234" cm="1">
        <f t="array" ref="E1234">_xlfn.IFS(B1234&lt;=PERCENTILE($B$3:$B$5882,0.2),5,B1234&lt;=PERCENTILE($B$3:$B$5882,0.4),4,B1234&lt;=PERCENTILE($B$3:$B$5882,0.6),3,B1234&lt;=PERCENTILE($B$3:$B$5882,0.8),2,TRUE,1)</f>
        <v>4</v>
      </c>
      <c r="F1234" cm="1">
        <f t="array" ref="F1234">_xlfn.IFS(C1234&lt;=PERCENTILE($C$3:$C$5882,0.2),1,C1234&lt;=PERCENTILE($C$3:$C$5882,0.4),2,C1234&lt;=PERCENTILE($C$3:$C$5882,0.6),3,C1234&lt;=PERCENTILE($C$3:$C$5882,0.8),4,TRUE,5)</f>
        <v>3</v>
      </c>
      <c r="G1234" cm="1">
        <f t="array" ref="G1234">_xlfn.IFS(D1234&lt;=PERCENTILE($D$3:$D$5882,0.2),1,D1234&lt;=PERCENTILE($D$3:$D$5882,0.4),2,D1234&lt;=PERCENTILE($D$3:$D$5882,0.6),3,D1234&lt;=PERCENTILE($D$3:$D$5882,0.8),4,TRUE,5)</f>
        <v>1</v>
      </c>
      <c r="H1234" s="3" t="str" cm="1">
        <f t="array" ref="H1234">_xlfn.IFS(AND(E1234&gt;=4,F1234&gt;=4,G1234&gt;=4),"Champions",AND(E1234&gt;=3,F1234&gt;=3,G1234&gt;=3),"Loyal Customers",AND(E1234&lt;=2,F1234&gt;=3),"At Risk",AND(E1234&lt;=2,F1234&lt;=2,G1234&lt;=2),"Lost",AND(E1234&gt;=4,F1234&lt;=2),"New/Promising",TRUE,"Needs Attention")</f>
        <v>Needs Attention</v>
      </c>
      <c r="I1234" s="3" t="str">
        <f t="shared" si="23"/>
        <v>Active</v>
      </c>
      <c r="J1234" s="3" t="str">
        <f>_xlfn.XLOOKUP(A1234,'Country_Lookup'!$D:$D,'Country_Lookup'!$E:$E)</f>
        <v>United Kingdom</v>
      </c>
    </row>
    <row r="1235" spans="1:10" x14ac:dyDescent="0.3">
      <c r="A1235">
        <v>13593</v>
      </c>
      <c r="B1235">
        <v>108</v>
      </c>
      <c r="C1235">
        <v>14</v>
      </c>
      <c r="D1235">
        <v>5523.689999999985</v>
      </c>
      <c r="E1235" cm="1">
        <f t="array" ref="E1235">_xlfn.IFS(B1235&lt;=PERCENTILE($B$3:$B$5882,0.2),5,B1235&lt;=PERCENTILE($B$3:$B$5882,0.4),4,B1235&lt;=PERCENTILE($B$3:$B$5882,0.6),3,B1235&lt;=PERCENTILE($B$3:$B$5882,0.8),2,TRUE,1)</f>
        <v>3</v>
      </c>
      <c r="F1235" cm="1">
        <f t="array" ref="F1235">_xlfn.IFS(C1235&lt;=PERCENTILE($C$3:$C$5882,0.2),1,C1235&lt;=PERCENTILE($C$3:$C$5882,0.4),2,C1235&lt;=PERCENTILE($C$3:$C$5882,0.6),3,C1235&lt;=PERCENTILE($C$3:$C$5882,0.8),4,TRUE,5)</f>
        <v>5</v>
      </c>
      <c r="G1235" cm="1">
        <f t="array" ref="G1235">_xlfn.IFS(D1235&lt;=PERCENTILE($D$3:$D$5882,0.2),1,D1235&lt;=PERCENTILE($D$3:$D$5882,0.4),2,D1235&lt;=PERCENTILE($D$3:$D$5882,0.6),3,D1235&lt;=PERCENTILE($D$3:$D$5882,0.8),4,TRUE,5)</f>
        <v>5</v>
      </c>
      <c r="H1235" s="3" t="str" cm="1">
        <f t="array" ref="H1235">_xlfn.IFS(AND(E1235&gt;=4,F1235&gt;=4,G1235&gt;=4),"Champions",AND(E1235&gt;=3,F1235&gt;=3,G1235&gt;=3),"Loyal Customers",AND(E1235&lt;=2,F1235&gt;=3),"At Risk",AND(E1235&lt;=2,F1235&lt;=2,G1235&lt;=2),"Lost",AND(E1235&gt;=4,F1235&lt;=2),"New/Promising",TRUE,"Needs Attention")</f>
        <v>Loyal Customers</v>
      </c>
      <c r="I1235" s="3" t="str">
        <f t="shared" si="23"/>
        <v>Churned</v>
      </c>
      <c r="J1235" s="3" t="str">
        <f>_xlfn.XLOOKUP(A1235,'Country_Lookup'!$D:$D,'Country_Lookup'!$E:$E)</f>
        <v>United Kingdom</v>
      </c>
    </row>
    <row r="1236" spans="1:10" x14ac:dyDescent="0.3">
      <c r="A1236">
        <v>13594</v>
      </c>
      <c r="B1236">
        <v>52</v>
      </c>
      <c r="C1236">
        <v>2</v>
      </c>
      <c r="D1236">
        <v>533.31999999999982</v>
      </c>
      <c r="E1236" cm="1">
        <f t="array" ref="E1236">_xlfn.IFS(B1236&lt;=PERCENTILE($B$3:$B$5882,0.2),5,B1236&lt;=PERCENTILE($B$3:$B$5882,0.4),4,B1236&lt;=PERCENTILE($B$3:$B$5882,0.6),3,B1236&lt;=PERCENTILE($B$3:$B$5882,0.8),2,TRUE,1)</f>
        <v>4</v>
      </c>
      <c r="F1236" cm="1">
        <f t="array" ref="F1236">_xlfn.IFS(C1236&lt;=PERCENTILE($C$3:$C$5882,0.2),1,C1236&lt;=PERCENTILE($C$3:$C$5882,0.4),2,C1236&lt;=PERCENTILE($C$3:$C$5882,0.6),3,C1236&lt;=PERCENTILE($C$3:$C$5882,0.8),4,TRUE,5)</f>
        <v>2</v>
      </c>
      <c r="G1236" cm="1">
        <f t="array" ref="G1236">_xlfn.IFS(D1236&lt;=PERCENTILE($D$3:$D$5882,0.2),1,D1236&lt;=PERCENTILE($D$3:$D$5882,0.4),2,D1236&lt;=PERCENTILE($D$3:$D$5882,0.6),3,D1236&lt;=PERCENTILE($D$3:$D$5882,0.8),4,TRUE,5)</f>
        <v>2</v>
      </c>
      <c r="H1236" s="3" t="str" cm="1">
        <f t="array" ref="H1236">_xlfn.IFS(AND(E1236&gt;=4,F1236&gt;=4,G1236&gt;=4),"Champions",AND(E1236&gt;=3,F1236&gt;=3,G1236&gt;=3),"Loyal Customers",AND(E1236&lt;=2,F1236&gt;=3),"At Risk",AND(E1236&lt;=2,F1236&lt;=2,G1236&lt;=2),"Lost",AND(E1236&gt;=4,F1236&lt;=2),"New/Promising",TRUE,"Needs Attention")</f>
        <v>New/Promising</v>
      </c>
      <c r="I1236" s="3" t="str">
        <f t="shared" si="23"/>
        <v>Active</v>
      </c>
      <c r="J1236" s="3" t="str">
        <f>_xlfn.XLOOKUP(A1236,'Country_Lookup'!$D:$D,'Country_Lookup'!$E:$E)</f>
        <v>United Kingdom</v>
      </c>
    </row>
    <row r="1237" spans="1:10" x14ac:dyDescent="0.3">
      <c r="A1237">
        <v>13595</v>
      </c>
      <c r="B1237">
        <v>516</v>
      </c>
      <c r="C1237">
        <v>3</v>
      </c>
      <c r="D1237">
        <v>818.22000000000082</v>
      </c>
      <c r="E1237" cm="1">
        <f t="array" ref="E1237">_xlfn.IFS(B1237&lt;=PERCENTILE($B$3:$B$5882,0.2),5,B1237&lt;=PERCENTILE($B$3:$B$5882,0.4),4,B1237&lt;=PERCENTILE($B$3:$B$5882,0.6),3,B1237&lt;=PERCENTILE($B$3:$B$5882,0.8),2,TRUE,1)</f>
        <v>1</v>
      </c>
      <c r="F1237" cm="1">
        <f t="array" ref="F1237">_xlfn.IFS(C1237&lt;=PERCENTILE($C$3:$C$5882,0.2),1,C1237&lt;=PERCENTILE($C$3:$C$5882,0.4),2,C1237&lt;=PERCENTILE($C$3:$C$5882,0.6),3,C1237&lt;=PERCENTILE($C$3:$C$5882,0.8),4,TRUE,5)</f>
        <v>3</v>
      </c>
      <c r="G1237" cm="1">
        <f t="array" ref="G1237">_xlfn.IFS(D1237&lt;=PERCENTILE($D$3:$D$5882,0.2),1,D1237&lt;=PERCENTILE($D$3:$D$5882,0.4),2,D1237&lt;=PERCENTILE($D$3:$D$5882,0.6),3,D1237&lt;=PERCENTILE($D$3:$D$5882,0.8),4,TRUE,5)</f>
        <v>3</v>
      </c>
      <c r="H1237" s="3" t="str" cm="1">
        <f t="array" ref="H1237">_xlfn.IFS(AND(E1237&gt;=4,F1237&gt;=4,G1237&gt;=4),"Champions",AND(E1237&gt;=3,F1237&gt;=3,G1237&gt;=3),"Loyal Customers",AND(E1237&lt;=2,F1237&gt;=3),"At Risk",AND(E1237&lt;=2,F1237&lt;=2,G1237&lt;=2),"Lost",AND(E1237&gt;=4,F1237&lt;=2),"New/Promising",TRUE,"Needs Attention")</f>
        <v>At Risk</v>
      </c>
      <c r="I1237" s="3" t="str">
        <f t="shared" si="23"/>
        <v>Churned</v>
      </c>
      <c r="J1237" s="3" t="str">
        <f>_xlfn.XLOOKUP(A1237,'Country_Lookup'!$D:$D,'Country_Lookup'!$E:$E)</f>
        <v>United Kingdom</v>
      </c>
    </row>
    <row r="1238" spans="1:10" x14ac:dyDescent="0.3">
      <c r="A1238">
        <v>13596</v>
      </c>
      <c r="B1238">
        <v>5</v>
      </c>
      <c r="C1238">
        <v>2</v>
      </c>
      <c r="D1238">
        <v>697.03999999999758</v>
      </c>
      <c r="E1238" cm="1">
        <f t="array" ref="E1238">_xlfn.IFS(B1238&lt;=PERCENTILE($B$3:$B$5882,0.2),5,B1238&lt;=PERCENTILE($B$3:$B$5882,0.4),4,B1238&lt;=PERCENTILE($B$3:$B$5882,0.6),3,B1238&lt;=PERCENTILE($B$3:$B$5882,0.8),2,TRUE,1)</f>
        <v>5</v>
      </c>
      <c r="F1238" cm="1">
        <f t="array" ref="F1238">_xlfn.IFS(C1238&lt;=PERCENTILE($C$3:$C$5882,0.2),1,C1238&lt;=PERCENTILE($C$3:$C$5882,0.4),2,C1238&lt;=PERCENTILE($C$3:$C$5882,0.6),3,C1238&lt;=PERCENTILE($C$3:$C$5882,0.8),4,TRUE,5)</f>
        <v>2</v>
      </c>
      <c r="G1238" cm="1">
        <f t="array" ref="G1238">_xlfn.IFS(D1238&lt;=PERCENTILE($D$3:$D$5882,0.2),1,D1238&lt;=PERCENTILE($D$3:$D$5882,0.4),2,D1238&lt;=PERCENTILE($D$3:$D$5882,0.6),3,D1238&lt;=PERCENTILE($D$3:$D$5882,0.8),4,TRUE,5)</f>
        <v>3</v>
      </c>
      <c r="H1238" s="3" t="str" cm="1">
        <f t="array" ref="H1238">_xlfn.IFS(AND(E1238&gt;=4,F1238&gt;=4,G1238&gt;=4),"Champions",AND(E1238&gt;=3,F1238&gt;=3,G1238&gt;=3),"Loyal Customers",AND(E1238&lt;=2,F1238&gt;=3),"At Risk",AND(E1238&lt;=2,F1238&lt;=2,G1238&lt;=2),"Lost",AND(E1238&gt;=4,F1238&lt;=2),"New/Promising",TRUE,"Needs Attention")</f>
        <v>New/Promising</v>
      </c>
      <c r="I1238" s="3" t="str">
        <f t="shared" si="23"/>
        <v>Active</v>
      </c>
      <c r="J1238" s="3" t="str">
        <f>_xlfn.XLOOKUP(A1238,'Country_Lookup'!$D:$D,'Country_Lookup'!$E:$E)</f>
        <v>United Kingdom</v>
      </c>
    </row>
    <row r="1239" spans="1:10" x14ac:dyDescent="0.3">
      <c r="A1239">
        <v>13597</v>
      </c>
      <c r="B1239">
        <v>400</v>
      </c>
      <c r="C1239">
        <v>2</v>
      </c>
      <c r="D1239">
        <v>396.71000000000004</v>
      </c>
      <c r="E1239" cm="1">
        <f t="array" ref="E1239">_xlfn.IFS(B1239&lt;=PERCENTILE($B$3:$B$5882,0.2),5,B1239&lt;=PERCENTILE($B$3:$B$5882,0.4),4,B1239&lt;=PERCENTILE($B$3:$B$5882,0.6),3,B1239&lt;=PERCENTILE($B$3:$B$5882,0.8),2,TRUE,1)</f>
        <v>2</v>
      </c>
      <c r="F1239" cm="1">
        <f t="array" ref="F1239">_xlfn.IFS(C1239&lt;=PERCENTILE($C$3:$C$5882,0.2),1,C1239&lt;=PERCENTILE($C$3:$C$5882,0.4),2,C1239&lt;=PERCENTILE($C$3:$C$5882,0.6),3,C1239&lt;=PERCENTILE($C$3:$C$5882,0.8),4,TRUE,5)</f>
        <v>2</v>
      </c>
      <c r="G1239" cm="1">
        <f t="array" ref="G1239">_xlfn.IFS(D1239&lt;=PERCENTILE($D$3:$D$5882,0.2),1,D1239&lt;=PERCENTILE($D$3:$D$5882,0.4),2,D1239&lt;=PERCENTILE($D$3:$D$5882,0.6),3,D1239&lt;=PERCENTILE($D$3:$D$5882,0.8),4,TRUE,5)</f>
        <v>2</v>
      </c>
      <c r="H1239" s="3" t="str" cm="1">
        <f t="array" ref="H1239">_xlfn.IFS(AND(E1239&gt;=4,F1239&gt;=4,G1239&gt;=4),"Champions",AND(E1239&gt;=3,F1239&gt;=3,G1239&gt;=3),"Loyal Customers",AND(E1239&lt;=2,F1239&gt;=3),"At Risk",AND(E1239&lt;=2,F1239&lt;=2,G1239&lt;=2),"Lost",AND(E1239&gt;=4,F1239&lt;=2),"New/Promising",TRUE,"Needs Attention")</f>
        <v>Lost</v>
      </c>
      <c r="I1239" s="3" t="str">
        <f t="shared" si="23"/>
        <v>Churned</v>
      </c>
      <c r="J1239" s="3" t="str">
        <f>_xlfn.XLOOKUP(A1239,'Country_Lookup'!$D:$D,'Country_Lookup'!$E:$E)</f>
        <v>United Kingdom</v>
      </c>
    </row>
    <row r="1240" spans="1:10" x14ac:dyDescent="0.3">
      <c r="A1240">
        <v>13598</v>
      </c>
      <c r="B1240">
        <v>47</v>
      </c>
      <c r="C1240">
        <v>5</v>
      </c>
      <c r="D1240">
        <v>789.58999999999799</v>
      </c>
      <c r="E1240" cm="1">
        <f t="array" ref="E1240">_xlfn.IFS(B1240&lt;=PERCENTILE($B$3:$B$5882,0.2),5,B1240&lt;=PERCENTILE($B$3:$B$5882,0.4),4,B1240&lt;=PERCENTILE($B$3:$B$5882,0.6),3,B1240&lt;=PERCENTILE($B$3:$B$5882,0.8),2,TRUE,1)</f>
        <v>4</v>
      </c>
      <c r="F1240" cm="1">
        <f t="array" ref="F1240">_xlfn.IFS(C1240&lt;=PERCENTILE($C$3:$C$5882,0.2),1,C1240&lt;=PERCENTILE($C$3:$C$5882,0.4),2,C1240&lt;=PERCENTILE($C$3:$C$5882,0.6),3,C1240&lt;=PERCENTILE($C$3:$C$5882,0.8),4,TRUE,5)</f>
        <v>4</v>
      </c>
      <c r="G1240" cm="1">
        <f t="array" ref="G1240">_xlfn.IFS(D1240&lt;=PERCENTILE($D$3:$D$5882,0.2),1,D1240&lt;=PERCENTILE($D$3:$D$5882,0.4),2,D1240&lt;=PERCENTILE($D$3:$D$5882,0.6),3,D1240&lt;=PERCENTILE($D$3:$D$5882,0.8),4,TRUE,5)</f>
        <v>3</v>
      </c>
      <c r="H1240" s="3" t="str" cm="1">
        <f t="array" ref="H1240">_xlfn.IFS(AND(E1240&gt;=4,F1240&gt;=4,G1240&gt;=4),"Champions",AND(E1240&gt;=3,F1240&gt;=3,G1240&gt;=3),"Loyal Customers",AND(E1240&lt;=2,F1240&gt;=3),"At Risk",AND(E1240&lt;=2,F1240&lt;=2,G1240&lt;=2),"Lost",AND(E1240&gt;=4,F1240&lt;=2),"New/Promising",TRUE,"Needs Attention")</f>
        <v>Loyal Customers</v>
      </c>
      <c r="I1240" s="3" t="str">
        <f t="shared" si="23"/>
        <v>Active</v>
      </c>
      <c r="J1240" s="3" t="str">
        <f>_xlfn.XLOOKUP(A1240,'Country_Lookup'!$D:$D,'Country_Lookup'!$E:$E)</f>
        <v>United Kingdom</v>
      </c>
    </row>
    <row r="1241" spans="1:10" x14ac:dyDescent="0.3">
      <c r="A1241">
        <v>13599</v>
      </c>
      <c r="B1241">
        <v>1</v>
      </c>
      <c r="C1241">
        <v>33</v>
      </c>
      <c r="D1241">
        <v>10167.629999999977</v>
      </c>
      <c r="E1241" cm="1">
        <f t="array" ref="E1241">_xlfn.IFS(B1241&lt;=PERCENTILE($B$3:$B$5882,0.2),5,B1241&lt;=PERCENTILE($B$3:$B$5882,0.4),4,B1241&lt;=PERCENTILE($B$3:$B$5882,0.6),3,B1241&lt;=PERCENTILE($B$3:$B$5882,0.8),2,TRUE,1)</f>
        <v>5</v>
      </c>
      <c r="F1241" cm="1">
        <f t="array" ref="F1241">_xlfn.IFS(C1241&lt;=PERCENTILE($C$3:$C$5882,0.2),1,C1241&lt;=PERCENTILE($C$3:$C$5882,0.4),2,C1241&lt;=PERCENTILE($C$3:$C$5882,0.6),3,C1241&lt;=PERCENTILE($C$3:$C$5882,0.8),4,TRUE,5)</f>
        <v>5</v>
      </c>
      <c r="G1241" cm="1">
        <f t="array" ref="G1241">_xlfn.IFS(D1241&lt;=PERCENTILE($D$3:$D$5882,0.2),1,D1241&lt;=PERCENTILE($D$3:$D$5882,0.4),2,D1241&lt;=PERCENTILE($D$3:$D$5882,0.6),3,D1241&lt;=PERCENTILE($D$3:$D$5882,0.8),4,TRUE,5)</f>
        <v>5</v>
      </c>
      <c r="H1241" s="3" t="str" cm="1">
        <f t="array" ref="H1241">_xlfn.IFS(AND(E1241&gt;=4,F1241&gt;=4,G1241&gt;=4),"Champions",AND(E1241&gt;=3,F1241&gt;=3,G1241&gt;=3),"Loyal Customers",AND(E1241&lt;=2,F1241&gt;=3),"At Risk",AND(E1241&lt;=2,F1241&lt;=2,G1241&lt;=2),"Lost",AND(E1241&gt;=4,F1241&lt;=2),"New/Promising",TRUE,"Needs Attention")</f>
        <v>Champions</v>
      </c>
      <c r="I1241" s="3" t="str">
        <f t="shared" si="23"/>
        <v>Active</v>
      </c>
      <c r="J1241" s="3" t="str">
        <f>_xlfn.XLOOKUP(A1241,'Country_Lookup'!$D:$D,'Country_Lookup'!$E:$E)</f>
        <v>United Kingdom</v>
      </c>
    </row>
    <row r="1242" spans="1:10" x14ac:dyDescent="0.3">
      <c r="A1242">
        <v>13600</v>
      </c>
      <c r="B1242">
        <v>312</v>
      </c>
      <c r="C1242">
        <v>2</v>
      </c>
      <c r="D1242">
        <v>518.41999999999962</v>
      </c>
      <c r="E1242" cm="1">
        <f t="array" ref="E1242">_xlfn.IFS(B1242&lt;=PERCENTILE($B$3:$B$5882,0.2),5,B1242&lt;=PERCENTILE($B$3:$B$5882,0.4),4,B1242&lt;=PERCENTILE($B$3:$B$5882,0.6),3,B1242&lt;=PERCENTILE($B$3:$B$5882,0.8),2,TRUE,1)</f>
        <v>2</v>
      </c>
      <c r="F1242" cm="1">
        <f t="array" ref="F1242">_xlfn.IFS(C1242&lt;=PERCENTILE($C$3:$C$5882,0.2),1,C1242&lt;=PERCENTILE($C$3:$C$5882,0.4),2,C1242&lt;=PERCENTILE($C$3:$C$5882,0.6),3,C1242&lt;=PERCENTILE($C$3:$C$5882,0.8),4,TRUE,5)</f>
        <v>2</v>
      </c>
      <c r="G1242" cm="1">
        <f t="array" ref="G1242">_xlfn.IFS(D1242&lt;=PERCENTILE($D$3:$D$5882,0.2),1,D1242&lt;=PERCENTILE($D$3:$D$5882,0.4),2,D1242&lt;=PERCENTILE($D$3:$D$5882,0.6),3,D1242&lt;=PERCENTILE($D$3:$D$5882,0.8),4,TRUE,5)</f>
        <v>2</v>
      </c>
      <c r="H1242" s="3" t="str" cm="1">
        <f t="array" ref="H1242">_xlfn.IFS(AND(E1242&gt;=4,F1242&gt;=4,G1242&gt;=4),"Champions",AND(E1242&gt;=3,F1242&gt;=3,G1242&gt;=3),"Loyal Customers",AND(E1242&lt;=2,F1242&gt;=3),"At Risk",AND(E1242&lt;=2,F1242&lt;=2,G1242&lt;=2),"Lost",AND(E1242&gt;=4,F1242&lt;=2),"New/Promising",TRUE,"Needs Attention")</f>
        <v>Lost</v>
      </c>
      <c r="I1242" s="3" t="str">
        <f t="shared" si="23"/>
        <v>Churned</v>
      </c>
      <c r="J1242" s="3" t="str">
        <f>_xlfn.XLOOKUP(A1242,'Country_Lookup'!$D:$D,'Country_Lookup'!$E:$E)</f>
        <v>United Kingdom</v>
      </c>
    </row>
    <row r="1243" spans="1:10" x14ac:dyDescent="0.3">
      <c r="A1243">
        <v>13601</v>
      </c>
      <c r="B1243">
        <v>45</v>
      </c>
      <c r="C1243">
        <v>4</v>
      </c>
      <c r="D1243">
        <v>1185.1400000000058</v>
      </c>
      <c r="E1243" cm="1">
        <f t="array" ref="E1243">_xlfn.IFS(B1243&lt;=PERCENTILE($B$3:$B$5882,0.2),5,B1243&lt;=PERCENTILE($B$3:$B$5882,0.4),4,B1243&lt;=PERCENTILE($B$3:$B$5882,0.6),3,B1243&lt;=PERCENTILE($B$3:$B$5882,0.8),2,TRUE,1)</f>
        <v>4</v>
      </c>
      <c r="F1243" cm="1">
        <f t="array" ref="F1243">_xlfn.IFS(C1243&lt;=PERCENTILE($C$3:$C$5882,0.2),1,C1243&lt;=PERCENTILE($C$3:$C$5882,0.4),2,C1243&lt;=PERCENTILE($C$3:$C$5882,0.6),3,C1243&lt;=PERCENTILE($C$3:$C$5882,0.8),4,TRUE,5)</f>
        <v>3</v>
      </c>
      <c r="G1243" cm="1">
        <f t="array" ref="G1243">_xlfn.IFS(D1243&lt;=PERCENTILE($D$3:$D$5882,0.2),1,D1243&lt;=PERCENTILE($D$3:$D$5882,0.4),2,D1243&lt;=PERCENTILE($D$3:$D$5882,0.6),3,D1243&lt;=PERCENTILE($D$3:$D$5882,0.8),4,TRUE,5)</f>
        <v>3</v>
      </c>
      <c r="H1243" s="3" t="str" cm="1">
        <f t="array" ref="H1243">_xlfn.IFS(AND(E1243&gt;=4,F1243&gt;=4,G1243&gt;=4),"Champions",AND(E1243&gt;=3,F1243&gt;=3,G1243&gt;=3),"Loyal Customers",AND(E1243&lt;=2,F1243&gt;=3),"At Risk",AND(E1243&lt;=2,F1243&lt;=2,G1243&lt;=2),"Lost",AND(E1243&gt;=4,F1243&lt;=2),"New/Promising",TRUE,"Needs Attention")</f>
        <v>Loyal Customers</v>
      </c>
      <c r="I1243" s="3" t="str">
        <f t="shared" si="23"/>
        <v>Active</v>
      </c>
      <c r="J1243" s="3" t="str">
        <f>_xlfn.XLOOKUP(A1243,'Country_Lookup'!$D:$D,'Country_Lookup'!$E:$E)</f>
        <v>United Kingdom</v>
      </c>
    </row>
    <row r="1244" spans="1:10" x14ac:dyDescent="0.3">
      <c r="A1244">
        <v>13602</v>
      </c>
      <c r="B1244">
        <v>64</v>
      </c>
      <c r="C1244">
        <v>4</v>
      </c>
      <c r="D1244">
        <v>1025.1699999999987</v>
      </c>
      <c r="E1244" cm="1">
        <f t="array" ref="E1244">_xlfn.IFS(B1244&lt;=PERCENTILE($B$3:$B$5882,0.2),5,B1244&lt;=PERCENTILE($B$3:$B$5882,0.4),4,B1244&lt;=PERCENTILE($B$3:$B$5882,0.6),3,B1244&lt;=PERCENTILE($B$3:$B$5882,0.8),2,TRUE,1)</f>
        <v>3</v>
      </c>
      <c r="F1244" cm="1">
        <f t="array" ref="F1244">_xlfn.IFS(C1244&lt;=PERCENTILE($C$3:$C$5882,0.2),1,C1244&lt;=PERCENTILE($C$3:$C$5882,0.4),2,C1244&lt;=PERCENTILE($C$3:$C$5882,0.6),3,C1244&lt;=PERCENTILE($C$3:$C$5882,0.8),4,TRUE,5)</f>
        <v>3</v>
      </c>
      <c r="G1244" cm="1">
        <f t="array" ref="G1244">_xlfn.IFS(D1244&lt;=PERCENTILE($D$3:$D$5882,0.2),1,D1244&lt;=PERCENTILE($D$3:$D$5882,0.4),2,D1244&lt;=PERCENTILE($D$3:$D$5882,0.6),3,D1244&lt;=PERCENTILE($D$3:$D$5882,0.8),4,TRUE,5)</f>
        <v>3</v>
      </c>
      <c r="H1244" s="3" t="str" cm="1">
        <f t="array" ref="H1244">_xlfn.IFS(AND(E1244&gt;=4,F1244&gt;=4,G1244&gt;=4),"Champions",AND(E1244&gt;=3,F1244&gt;=3,G1244&gt;=3),"Loyal Customers",AND(E1244&lt;=2,F1244&gt;=3),"At Risk",AND(E1244&lt;=2,F1244&lt;=2,G1244&lt;=2),"Lost",AND(E1244&gt;=4,F1244&lt;=2),"New/Promising",TRUE,"Needs Attention")</f>
        <v>Loyal Customers</v>
      </c>
      <c r="I1244" s="3" t="str">
        <f t="shared" si="23"/>
        <v>Active</v>
      </c>
      <c r="J1244" s="3" t="str">
        <f>_xlfn.XLOOKUP(A1244,'Country_Lookup'!$D:$D,'Country_Lookup'!$E:$E)</f>
        <v>United Kingdom</v>
      </c>
    </row>
    <row r="1245" spans="1:10" x14ac:dyDescent="0.3">
      <c r="A1245">
        <v>13603</v>
      </c>
      <c r="B1245">
        <v>26</v>
      </c>
      <c r="C1245">
        <v>1</v>
      </c>
      <c r="D1245">
        <v>164.34000000000003</v>
      </c>
      <c r="E1245" cm="1">
        <f t="array" ref="E1245">_xlfn.IFS(B1245&lt;=PERCENTILE($B$3:$B$5882,0.2),5,B1245&lt;=PERCENTILE($B$3:$B$5882,0.4),4,B1245&lt;=PERCENTILE($B$3:$B$5882,0.6),3,B1245&lt;=PERCENTILE($B$3:$B$5882,0.8),2,TRUE,1)</f>
        <v>4</v>
      </c>
      <c r="F1245" cm="1">
        <f t="array" ref="F1245">_xlfn.IFS(C1245&lt;=PERCENTILE($C$3:$C$5882,0.2),1,C1245&lt;=PERCENTILE($C$3:$C$5882,0.4),2,C1245&lt;=PERCENTILE($C$3:$C$5882,0.6),3,C1245&lt;=PERCENTILE($C$3:$C$5882,0.8),4,TRUE,5)</f>
        <v>1</v>
      </c>
      <c r="G1245" cm="1">
        <f t="array" ref="G1245">_xlfn.IFS(D1245&lt;=PERCENTILE($D$3:$D$5882,0.2),1,D1245&lt;=PERCENTILE($D$3:$D$5882,0.4),2,D1245&lt;=PERCENTILE($D$3:$D$5882,0.6),3,D1245&lt;=PERCENTILE($D$3:$D$5882,0.8),4,TRUE,5)</f>
        <v>1</v>
      </c>
      <c r="H1245" s="3" t="str" cm="1">
        <f t="array" ref="H1245">_xlfn.IFS(AND(E1245&gt;=4,F1245&gt;=4,G1245&gt;=4),"Champions",AND(E1245&gt;=3,F1245&gt;=3,G1245&gt;=3),"Loyal Customers",AND(E1245&lt;=2,F1245&gt;=3),"At Risk",AND(E1245&lt;=2,F1245&lt;=2,G1245&lt;=2),"Lost",AND(E1245&gt;=4,F1245&lt;=2),"New/Promising",TRUE,"Needs Attention")</f>
        <v>New/Promising</v>
      </c>
      <c r="I1245" s="3" t="str">
        <f t="shared" si="23"/>
        <v>Active</v>
      </c>
      <c r="J1245" s="3" t="str">
        <f>_xlfn.XLOOKUP(A1245,'Country_Lookup'!$D:$D,'Country_Lookup'!$E:$E)</f>
        <v>United Kingdom</v>
      </c>
    </row>
    <row r="1246" spans="1:10" x14ac:dyDescent="0.3">
      <c r="A1246">
        <v>13604</v>
      </c>
      <c r="B1246">
        <v>658</v>
      </c>
      <c r="C1246">
        <v>1</v>
      </c>
      <c r="D1246">
        <v>717.62000000000035</v>
      </c>
      <c r="E1246" cm="1">
        <f t="array" ref="E1246">_xlfn.IFS(B1246&lt;=PERCENTILE($B$3:$B$5882,0.2),5,B1246&lt;=PERCENTILE($B$3:$B$5882,0.4),4,B1246&lt;=PERCENTILE($B$3:$B$5882,0.6),3,B1246&lt;=PERCENTILE($B$3:$B$5882,0.8),2,TRUE,1)</f>
        <v>1</v>
      </c>
      <c r="F1246" cm="1">
        <f t="array" ref="F1246">_xlfn.IFS(C1246&lt;=PERCENTILE($C$3:$C$5882,0.2),1,C1246&lt;=PERCENTILE($C$3:$C$5882,0.4),2,C1246&lt;=PERCENTILE($C$3:$C$5882,0.6),3,C1246&lt;=PERCENTILE($C$3:$C$5882,0.8),4,TRUE,5)</f>
        <v>1</v>
      </c>
      <c r="G1246" cm="1">
        <f t="array" ref="G1246">_xlfn.IFS(D1246&lt;=PERCENTILE($D$3:$D$5882,0.2),1,D1246&lt;=PERCENTILE($D$3:$D$5882,0.4),2,D1246&lt;=PERCENTILE($D$3:$D$5882,0.6),3,D1246&lt;=PERCENTILE($D$3:$D$5882,0.8),4,TRUE,5)</f>
        <v>3</v>
      </c>
      <c r="H1246" s="3" t="str" cm="1">
        <f t="array" ref="H1246">_xlfn.IFS(AND(E1246&gt;=4,F1246&gt;=4,G1246&gt;=4),"Champions",AND(E1246&gt;=3,F1246&gt;=3,G1246&gt;=3),"Loyal Customers",AND(E1246&lt;=2,F1246&gt;=3),"At Risk",AND(E1246&lt;=2,F1246&lt;=2,G1246&lt;=2),"Lost",AND(E1246&gt;=4,F1246&lt;=2),"New/Promising",TRUE,"Needs Attention")</f>
        <v>Needs Attention</v>
      </c>
      <c r="I1246" s="3" t="str">
        <f t="shared" si="23"/>
        <v>Churned</v>
      </c>
      <c r="J1246" s="3" t="str">
        <f>_xlfn.XLOOKUP(A1246,'Country_Lookup'!$D:$D,'Country_Lookup'!$E:$E)</f>
        <v>United Kingdom</v>
      </c>
    </row>
    <row r="1247" spans="1:10" x14ac:dyDescent="0.3">
      <c r="A1247">
        <v>13605</v>
      </c>
      <c r="B1247">
        <v>387</v>
      </c>
      <c r="C1247">
        <v>2</v>
      </c>
      <c r="D1247">
        <v>522.66999999999939</v>
      </c>
      <c r="E1247" cm="1">
        <f t="array" ref="E1247">_xlfn.IFS(B1247&lt;=PERCENTILE($B$3:$B$5882,0.2),5,B1247&lt;=PERCENTILE($B$3:$B$5882,0.4),4,B1247&lt;=PERCENTILE($B$3:$B$5882,0.6),3,B1247&lt;=PERCENTILE($B$3:$B$5882,0.8),2,TRUE,1)</f>
        <v>2</v>
      </c>
      <c r="F1247" cm="1">
        <f t="array" ref="F1247">_xlfn.IFS(C1247&lt;=PERCENTILE($C$3:$C$5882,0.2),1,C1247&lt;=PERCENTILE($C$3:$C$5882,0.4),2,C1247&lt;=PERCENTILE($C$3:$C$5882,0.6),3,C1247&lt;=PERCENTILE($C$3:$C$5882,0.8),4,TRUE,5)</f>
        <v>2</v>
      </c>
      <c r="G1247" cm="1">
        <f t="array" ref="G1247">_xlfn.IFS(D1247&lt;=PERCENTILE($D$3:$D$5882,0.2),1,D1247&lt;=PERCENTILE($D$3:$D$5882,0.4),2,D1247&lt;=PERCENTILE($D$3:$D$5882,0.6),3,D1247&lt;=PERCENTILE($D$3:$D$5882,0.8),4,TRUE,5)</f>
        <v>2</v>
      </c>
      <c r="H1247" s="3" t="str" cm="1">
        <f t="array" ref="H1247">_xlfn.IFS(AND(E1247&gt;=4,F1247&gt;=4,G1247&gt;=4),"Champions",AND(E1247&gt;=3,F1247&gt;=3,G1247&gt;=3),"Loyal Customers",AND(E1247&lt;=2,F1247&gt;=3),"At Risk",AND(E1247&lt;=2,F1247&lt;=2,G1247&lt;=2),"Lost",AND(E1247&gt;=4,F1247&lt;=2),"New/Promising",TRUE,"Needs Attention")</f>
        <v>Lost</v>
      </c>
      <c r="I1247" s="3" t="str">
        <f t="shared" si="23"/>
        <v>Churned</v>
      </c>
      <c r="J1247" s="3" t="str">
        <f>_xlfn.XLOOKUP(A1247,'Country_Lookup'!$D:$D,'Country_Lookup'!$E:$E)</f>
        <v>United Kingdom</v>
      </c>
    </row>
    <row r="1248" spans="1:10" x14ac:dyDescent="0.3">
      <c r="A1248">
        <v>13606</v>
      </c>
      <c r="B1248">
        <v>29</v>
      </c>
      <c r="C1248">
        <v>3</v>
      </c>
      <c r="D1248">
        <v>280.54000000000019</v>
      </c>
      <c r="E1248" cm="1">
        <f t="array" ref="E1248">_xlfn.IFS(B1248&lt;=PERCENTILE($B$3:$B$5882,0.2),5,B1248&lt;=PERCENTILE($B$3:$B$5882,0.4),4,B1248&lt;=PERCENTILE($B$3:$B$5882,0.6),3,B1248&lt;=PERCENTILE($B$3:$B$5882,0.8),2,TRUE,1)</f>
        <v>4</v>
      </c>
      <c r="F1248" cm="1">
        <f t="array" ref="F1248">_xlfn.IFS(C1248&lt;=PERCENTILE($C$3:$C$5882,0.2),1,C1248&lt;=PERCENTILE($C$3:$C$5882,0.4),2,C1248&lt;=PERCENTILE($C$3:$C$5882,0.6),3,C1248&lt;=PERCENTILE($C$3:$C$5882,0.8),4,TRUE,5)</f>
        <v>3</v>
      </c>
      <c r="G1248" cm="1">
        <f t="array" ref="G1248">_xlfn.IFS(D1248&lt;=PERCENTILE($D$3:$D$5882,0.2),1,D1248&lt;=PERCENTILE($D$3:$D$5882,0.4),2,D1248&lt;=PERCENTILE($D$3:$D$5882,0.6),3,D1248&lt;=PERCENTILE($D$3:$D$5882,0.8),4,TRUE,5)</f>
        <v>1</v>
      </c>
      <c r="H1248" s="3" t="str" cm="1">
        <f t="array" ref="H1248">_xlfn.IFS(AND(E1248&gt;=4,F1248&gt;=4,G1248&gt;=4),"Champions",AND(E1248&gt;=3,F1248&gt;=3,G1248&gt;=3),"Loyal Customers",AND(E1248&lt;=2,F1248&gt;=3),"At Risk",AND(E1248&lt;=2,F1248&lt;=2,G1248&lt;=2),"Lost",AND(E1248&gt;=4,F1248&lt;=2),"New/Promising",TRUE,"Needs Attention")</f>
        <v>Needs Attention</v>
      </c>
      <c r="I1248" s="3" t="str">
        <f t="shared" si="23"/>
        <v>Active</v>
      </c>
      <c r="J1248" s="3" t="str">
        <f>_xlfn.XLOOKUP(A1248,'Country_Lookup'!$D:$D,'Country_Lookup'!$E:$E)</f>
        <v>United Kingdom</v>
      </c>
    </row>
    <row r="1249" spans="1:10" x14ac:dyDescent="0.3">
      <c r="A1249">
        <v>13607</v>
      </c>
      <c r="B1249">
        <v>40</v>
      </c>
      <c r="C1249">
        <v>2</v>
      </c>
      <c r="D1249">
        <v>1078.3099999999984</v>
      </c>
      <c r="E1249" cm="1">
        <f t="array" ref="E1249">_xlfn.IFS(B1249&lt;=PERCENTILE($B$3:$B$5882,0.2),5,B1249&lt;=PERCENTILE($B$3:$B$5882,0.4),4,B1249&lt;=PERCENTILE($B$3:$B$5882,0.6),3,B1249&lt;=PERCENTILE($B$3:$B$5882,0.8),2,TRUE,1)</f>
        <v>4</v>
      </c>
      <c r="F1249" cm="1">
        <f t="array" ref="F1249">_xlfn.IFS(C1249&lt;=PERCENTILE($C$3:$C$5882,0.2),1,C1249&lt;=PERCENTILE($C$3:$C$5882,0.4),2,C1249&lt;=PERCENTILE($C$3:$C$5882,0.6),3,C1249&lt;=PERCENTILE($C$3:$C$5882,0.8),4,TRUE,5)</f>
        <v>2</v>
      </c>
      <c r="G1249" cm="1">
        <f t="array" ref="G1249">_xlfn.IFS(D1249&lt;=PERCENTILE($D$3:$D$5882,0.2),1,D1249&lt;=PERCENTILE($D$3:$D$5882,0.4),2,D1249&lt;=PERCENTILE($D$3:$D$5882,0.6),3,D1249&lt;=PERCENTILE($D$3:$D$5882,0.8),4,TRUE,5)</f>
        <v>3</v>
      </c>
      <c r="H1249" s="3" t="str" cm="1">
        <f t="array" ref="H1249">_xlfn.IFS(AND(E1249&gt;=4,F1249&gt;=4,G1249&gt;=4),"Champions",AND(E1249&gt;=3,F1249&gt;=3,G1249&gt;=3),"Loyal Customers",AND(E1249&lt;=2,F1249&gt;=3),"At Risk",AND(E1249&lt;=2,F1249&lt;=2,G1249&lt;=2),"Lost",AND(E1249&gt;=4,F1249&lt;=2),"New/Promising",TRUE,"Needs Attention")</f>
        <v>New/Promising</v>
      </c>
      <c r="I1249" s="3" t="str">
        <f t="shared" si="23"/>
        <v>Active</v>
      </c>
      <c r="J1249" s="3" t="str">
        <f>_xlfn.XLOOKUP(A1249,'Country_Lookup'!$D:$D,'Country_Lookup'!$E:$E)</f>
        <v>United Kingdom</v>
      </c>
    </row>
    <row r="1250" spans="1:10" x14ac:dyDescent="0.3">
      <c r="A1250">
        <v>13608</v>
      </c>
      <c r="B1250">
        <v>540</v>
      </c>
      <c r="C1250">
        <v>1</v>
      </c>
      <c r="D1250">
        <v>236.19999999999993</v>
      </c>
      <c r="E1250" cm="1">
        <f t="array" ref="E1250">_xlfn.IFS(B1250&lt;=PERCENTILE($B$3:$B$5882,0.2),5,B1250&lt;=PERCENTILE($B$3:$B$5882,0.4),4,B1250&lt;=PERCENTILE($B$3:$B$5882,0.6),3,B1250&lt;=PERCENTILE($B$3:$B$5882,0.8),2,TRUE,1)</f>
        <v>1</v>
      </c>
      <c r="F1250" cm="1">
        <f t="array" ref="F1250">_xlfn.IFS(C1250&lt;=PERCENTILE($C$3:$C$5882,0.2),1,C1250&lt;=PERCENTILE($C$3:$C$5882,0.4),2,C1250&lt;=PERCENTILE($C$3:$C$5882,0.6),3,C1250&lt;=PERCENTILE($C$3:$C$5882,0.8),4,TRUE,5)</f>
        <v>1</v>
      </c>
      <c r="G1250" cm="1">
        <f t="array" ref="G1250">_xlfn.IFS(D1250&lt;=PERCENTILE($D$3:$D$5882,0.2),1,D1250&lt;=PERCENTILE($D$3:$D$5882,0.4),2,D1250&lt;=PERCENTILE($D$3:$D$5882,0.6),3,D1250&lt;=PERCENTILE($D$3:$D$5882,0.8),4,TRUE,5)</f>
        <v>1</v>
      </c>
      <c r="H1250" s="3" t="str" cm="1">
        <f t="array" ref="H1250">_xlfn.IFS(AND(E1250&gt;=4,F1250&gt;=4,G1250&gt;=4),"Champions",AND(E1250&gt;=3,F1250&gt;=3,G1250&gt;=3),"Loyal Customers",AND(E1250&lt;=2,F1250&gt;=3),"At Risk",AND(E1250&lt;=2,F1250&lt;=2,G1250&lt;=2),"Lost",AND(E1250&gt;=4,F1250&lt;=2),"New/Promising",TRUE,"Needs Attention")</f>
        <v>Lost</v>
      </c>
      <c r="I1250" s="3" t="str">
        <f t="shared" si="23"/>
        <v>Churned</v>
      </c>
      <c r="J1250" s="3" t="str">
        <f>_xlfn.XLOOKUP(A1250,'Country_Lookup'!$D:$D,'Country_Lookup'!$E:$E)</f>
        <v>United Kingdom</v>
      </c>
    </row>
    <row r="1251" spans="1:10" x14ac:dyDescent="0.3">
      <c r="A1251">
        <v>13609</v>
      </c>
      <c r="B1251">
        <v>593</v>
      </c>
      <c r="C1251">
        <v>1</v>
      </c>
      <c r="D1251">
        <v>167.35</v>
      </c>
      <c r="E1251" cm="1">
        <f t="array" ref="E1251">_xlfn.IFS(B1251&lt;=PERCENTILE($B$3:$B$5882,0.2),5,B1251&lt;=PERCENTILE($B$3:$B$5882,0.4),4,B1251&lt;=PERCENTILE($B$3:$B$5882,0.6),3,B1251&lt;=PERCENTILE($B$3:$B$5882,0.8),2,TRUE,1)</f>
        <v>1</v>
      </c>
      <c r="F1251" cm="1">
        <f t="array" ref="F1251">_xlfn.IFS(C1251&lt;=PERCENTILE($C$3:$C$5882,0.2),1,C1251&lt;=PERCENTILE($C$3:$C$5882,0.4),2,C1251&lt;=PERCENTILE($C$3:$C$5882,0.6),3,C1251&lt;=PERCENTILE($C$3:$C$5882,0.8),4,TRUE,5)</f>
        <v>1</v>
      </c>
      <c r="G1251" cm="1">
        <f t="array" ref="G1251">_xlfn.IFS(D1251&lt;=PERCENTILE($D$3:$D$5882,0.2),1,D1251&lt;=PERCENTILE($D$3:$D$5882,0.4),2,D1251&lt;=PERCENTILE($D$3:$D$5882,0.6),3,D1251&lt;=PERCENTILE($D$3:$D$5882,0.8),4,TRUE,5)</f>
        <v>1</v>
      </c>
      <c r="H1251" s="3" t="str" cm="1">
        <f t="array" ref="H1251">_xlfn.IFS(AND(E1251&gt;=4,F1251&gt;=4,G1251&gt;=4),"Champions",AND(E1251&gt;=3,F1251&gt;=3,G1251&gt;=3),"Loyal Customers",AND(E1251&lt;=2,F1251&gt;=3),"At Risk",AND(E1251&lt;=2,F1251&lt;=2,G1251&lt;=2),"Lost",AND(E1251&gt;=4,F1251&lt;=2),"New/Promising",TRUE,"Needs Attention")</f>
        <v>Lost</v>
      </c>
      <c r="I1251" s="3" t="str">
        <f t="shared" si="23"/>
        <v>Churned</v>
      </c>
      <c r="J1251" s="3" t="str">
        <f>_xlfn.XLOOKUP(A1251,'Country_Lookup'!$D:$D,'Country_Lookup'!$E:$E)</f>
        <v>United Kingdom</v>
      </c>
    </row>
    <row r="1252" spans="1:10" x14ac:dyDescent="0.3">
      <c r="A1252">
        <v>13610</v>
      </c>
      <c r="B1252">
        <v>12</v>
      </c>
      <c r="C1252">
        <v>14</v>
      </c>
      <c r="D1252">
        <v>2175.8800000000042</v>
      </c>
      <c r="E1252" cm="1">
        <f t="array" ref="E1252">_xlfn.IFS(B1252&lt;=PERCENTILE($B$3:$B$5882,0.2),5,B1252&lt;=PERCENTILE($B$3:$B$5882,0.4),4,B1252&lt;=PERCENTILE($B$3:$B$5882,0.6),3,B1252&lt;=PERCENTILE($B$3:$B$5882,0.8),2,TRUE,1)</f>
        <v>5</v>
      </c>
      <c r="F1252" cm="1">
        <f t="array" ref="F1252">_xlfn.IFS(C1252&lt;=PERCENTILE($C$3:$C$5882,0.2),1,C1252&lt;=PERCENTILE($C$3:$C$5882,0.4),2,C1252&lt;=PERCENTILE($C$3:$C$5882,0.6),3,C1252&lt;=PERCENTILE($C$3:$C$5882,0.8),4,TRUE,5)</f>
        <v>5</v>
      </c>
      <c r="G1252" cm="1">
        <f t="array" ref="G1252">_xlfn.IFS(D1252&lt;=PERCENTILE($D$3:$D$5882,0.2),1,D1252&lt;=PERCENTILE($D$3:$D$5882,0.4),2,D1252&lt;=PERCENTILE($D$3:$D$5882,0.6),3,D1252&lt;=PERCENTILE($D$3:$D$5882,0.8),4,TRUE,5)</f>
        <v>4</v>
      </c>
      <c r="H1252" s="3" t="str" cm="1">
        <f t="array" ref="H1252">_xlfn.IFS(AND(E1252&gt;=4,F1252&gt;=4,G1252&gt;=4),"Champions",AND(E1252&gt;=3,F1252&gt;=3,G1252&gt;=3),"Loyal Customers",AND(E1252&lt;=2,F1252&gt;=3),"At Risk",AND(E1252&lt;=2,F1252&lt;=2,G1252&lt;=2),"Lost",AND(E1252&gt;=4,F1252&lt;=2),"New/Promising",TRUE,"Needs Attention")</f>
        <v>Champions</v>
      </c>
      <c r="I1252" s="3" t="str">
        <f t="shared" si="23"/>
        <v>Active</v>
      </c>
      <c r="J1252" s="3" t="str">
        <f>_xlfn.XLOOKUP(A1252,'Country_Lookup'!$D:$D,'Country_Lookup'!$E:$E)</f>
        <v>United Kingdom</v>
      </c>
    </row>
    <row r="1253" spans="1:10" x14ac:dyDescent="0.3">
      <c r="A1253">
        <v>13611</v>
      </c>
      <c r="B1253">
        <v>89</v>
      </c>
      <c r="C1253">
        <v>10</v>
      </c>
      <c r="D1253">
        <v>3319.5299999999979</v>
      </c>
      <c r="E1253" cm="1">
        <f t="array" ref="E1253">_xlfn.IFS(B1253&lt;=PERCENTILE($B$3:$B$5882,0.2),5,B1253&lt;=PERCENTILE($B$3:$B$5882,0.4),4,B1253&lt;=PERCENTILE($B$3:$B$5882,0.6),3,B1253&lt;=PERCENTILE($B$3:$B$5882,0.8),2,TRUE,1)</f>
        <v>3</v>
      </c>
      <c r="F1253" cm="1">
        <f t="array" ref="F1253">_xlfn.IFS(C1253&lt;=PERCENTILE($C$3:$C$5882,0.2),1,C1253&lt;=PERCENTILE($C$3:$C$5882,0.4),2,C1253&lt;=PERCENTILE($C$3:$C$5882,0.6),3,C1253&lt;=PERCENTILE($C$3:$C$5882,0.8),4,TRUE,5)</f>
        <v>5</v>
      </c>
      <c r="G1253" cm="1">
        <f t="array" ref="G1253">_xlfn.IFS(D1253&lt;=PERCENTILE($D$3:$D$5882,0.2),1,D1253&lt;=PERCENTILE($D$3:$D$5882,0.4),2,D1253&lt;=PERCENTILE($D$3:$D$5882,0.6),3,D1253&lt;=PERCENTILE($D$3:$D$5882,0.8),4,TRUE,5)</f>
        <v>5</v>
      </c>
      <c r="H1253" s="3" t="str" cm="1">
        <f t="array" ref="H1253">_xlfn.IFS(AND(E1253&gt;=4,F1253&gt;=4,G1253&gt;=4),"Champions",AND(E1253&gt;=3,F1253&gt;=3,G1253&gt;=3),"Loyal Customers",AND(E1253&lt;=2,F1253&gt;=3),"At Risk",AND(E1253&lt;=2,F1253&lt;=2,G1253&lt;=2),"Lost",AND(E1253&gt;=4,F1253&lt;=2),"New/Promising",TRUE,"Needs Attention")</f>
        <v>Loyal Customers</v>
      </c>
      <c r="I1253" s="3" t="str">
        <f t="shared" si="23"/>
        <v>Active</v>
      </c>
      <c r="J1253" s="3" t="str">
        <f>_xlfn.XLOOKUP(A1253,'Country_Lookup'!$D:$D,'Country_Lookup'!$E:$E)</f>
        <v>United Kingdom</v>
      </c>
    </row>
    <row r="1254" spans="1:10" x14ac:dyDescent="0.3">
      <c r="A1254">
        <v>13612</v>
      </c>
      <c r="B1254">
        <v>632</v>
      </c>
      <c r="C1254">
        <v>1</v>
      </c>
      <c r="D1254">
        <v>818.29000000000076</v>
      </c>
      <c r="E1254" cm="1">
        <f t="array" ref="E1254">_xlfn.IFS(B1254&lt;=PERCENTILE($B$3:$B$5882,0.2),5,B1254&lt;=PERCENTILE($B$3:$B$5882,0.4),4,B1254&lt;=PERCENTILE($B$3:$B$5882,0.6),3,B1254&lt;=PERCENTILE($B$3:$B$5882,0.8),2,TRUE,1)</f>
        <v>1</v>
      </c>
      <c r="F1254" cm="1">
        <f t="array" ref="F1254">_xlfn.IFS(C1254&lt;=PERCENTILE($C$3:$C$5882,0.2),1,C1254&lt;=PERCENTILE($C$3:$C$5882,0.4),2,C1254&lt;=PERCENTILE($C$3:$C$5882,0.6),3,C1254&lt;=PERCENTILE($C$3:$C$5882,0.8),4,TRUE,5)</f>
        <v>1</v>
      </c>
      <c r="G1254" cm="1">
        <f t="array" ref="G1254">_xlfn.IFS(D1254&lt;=PERCENTILE($D$3:$D$5882,0.2),1,D1254&lt;=PERCENTILE($D$3:$D$5882,0.4),2,D1254&lt;=PERCENTILE($D$3:$D$5882,0.6),3,D1254&lt;=PERCENTILE($D$3:$D$5882,0.8),4,TRUE,5)</f>
        <v>3</v>
      </c>
      <c r="H1254" s="3" t="str" cm="1">
        <f t="array" ref="H1254">_xlfn.IFS(AND(E1254&gt;=4,F1254&gt;=4,G1254&gt;=4),"Champions",AND(E1254&gt;=3,F1254&gt;=3,G1254&gt;=3),"Loyal Customers",AND(E1254&lt;=2,F1254&gt;=3),"At Risk",AND(E1254&lt;=2,F1254&lt;=2,G1254&lt;=2),"Lost",AND(E1254&gt;=4,F1254&lt;=2),"New/Promising",TRUE,"Needs Attention")</f>
        <v>Needs Attention</v>
      </c>
      <c r="I1254" s="3" t="str">
        <f t="shared" si="23"/>
        <v>Churned</v>
      </c>
      <c r="J1254" s="3" t="str">
        <f>_xlfn.XLOOKUP(A1254,'Country_Lookup'!$D:$D,'Country_Lookup'!$E:$E)</f>
        <v>United Kingdom</v>
      </c>
    </row>
    <row r="1255" spans="1:10" x14ac:dyDescent="0.3">
      <c r="A1255">
        <v>13613</v>
      </c>
      <c r="B1255">
        <v>452</v>
      </c>
      <c r="C1255">
        <v>5</v>
      </c>
      <c r="D1255">
        <v>1039.849999999999</v>
      </c>
      <c r="E1255" cm="1">
        <f t="array" ref="E1255">_xlfn.IFS(B1255&lt;=PERCENTILE($B$3:$B$5882,0.2),5,B1255&lt;=PERCENTILE($B$3:$B$5882,0.4),4,B1255&lt;=PERCENTILE($B$3:$B$5882,0.6),3,B1255&lt;=PERCENTILE($B$3:$B$5882,0.8),2,TRUE,1)</f>
        <v>1</v>
      </c>
      <c r="F1255" cm="1">
        <f t="array" ref="F1255">_xlfn.IFS(C1255&lt;=PERCENTILE($C$3:$C$5882,0.2),1,C1255&lt;=PERCENTILE($C$3:$C$5882,0.4),2,C1255&lt;=PERCENTILE($C$3:$C$5882,0.6),3,C1255&lt;=PERCENTILE($C$3:$C$5882,0.8),4,TRUE,5)</f>
        <v>4</v>
      </c>
      <c r="G1255" cm="1">
        <f t="array" ref="G1255">_xlfn.IFS(D1255&lt;=PERCENTILE($D$3:$D$5882,0.2),1,D1255&lt;=PERCENTILE($D$3:$D$5882,0.4),2,D1255&lt;=PERCENTILE($D$3:$D$5882,0.6),3,D1255&lt;=PERCENTILE($D$3:$D$5882,0.8),4,TRUE,5)</f>
        <v>3</v>
      </c>
      <c r="H1255" s="3" t="str" cm="1">
        <f t="array" ref="H1255">_xlfn.IFS(AND(E1255&gt;=4,F1255&gt;=4,G1255&gt;=4),"Champions",AND(E1255&gt;=3,F1255&gt;=3,G1255&gt;=3),"Loyal Customers",AND(E1255&lt;=2,F1255&gt;=3),"At Risk",AND(E1255&lt;=2,F1255&lt;=2,G1255&lt;=2),"Lost",AND(E1255&gt;=4,F1255&lt;=2),"New/Promising",TRUE,"Needs Attention")</f>
        <v>At Risk</v>
      </c>
      <c r="I1255" s="3" t="str">
        <f t="shared" si="23"/>
        <v>Churned</v>
      </c>
      <c r="J1255" s="3" t="str">
        <f>_xlfn.XLOOKUP(A1255,'Country_Lookup'!$D:$D,'Country_Lookup'!$E:$E)</f>
        <v>United Kingdom</v>
      </c>
    </row>
    <row r="1256" spans="1:10" x14ac:dyDescent="0.3">
      <c r="A1256">
        <v>13614</v>
      </c>
      <c r="B1256">
        <v>24</v>
      </c>
      <c r="C1256">
        <v>6</v>
      </c>
      <c r="D1256">
        <v>2359.1899999999919</v>
      </c>
      <c r="E1256" cm="1">
        <f t="array" ref="E1256">_xlfn.IFS(B1256&lt;=PERCENTILE($B$3:$B$5882,0.2),5,B1256&lt;=PERCENTILE($B$3:$B$5882,0.4),4,B1256&lt;=PERCENTILE($B$3:$B$5882,0.6),3,B1256&lt;=PERCENTILE($B$3:$B$5882,0.8),2,TRUE,1)</f>
        <v>4</v>
      </c>
      <c r="F1256" cm="1">
        <f t="array" ref="F1256">_xlfn.IFS(C1256&lt;=PERCENTILE($C$3:$C$5882,0.2),1,C1256&lt;=PERCENTILE($C$3:$C$5882,0.4),2,C1256&lt;=PERCENTILE($C$3:$C$5882,0.6),3,C1256&lt;=PERCENTILE($C$3:$C$5882,0.8),4,TRUE,5)</f>
        <v>4</v>
      </c>
      <c r="G1256" cm="1">
        <f t="array" ref="G1256">_xlfn.IFS(D1256&lt;=PERCENTILE($D$3:$D$5882,0.2),1,D1256&lt;=PERCENTILE($D$3:$D$5882,0.4),2,D1256&lt;=PERCENTILE($D$3:$D$5882,0.6),3,D1256&lt;=PERCENTILE($D$3:$D$5882,0.8),4,TRUE,5)</f>
        <v>4</v>
      </c>
      <c r="H1256" s="3" t="str" cm="1">
        <f t="array" ref="H1256">_xlfn.IFS(AND(E1256&gt;=4,F1256&gt;=4,G1256&gt;=4),"Champions",AND(E1256&gt;=3,F1256&gt;=3,G1256&gt;=3),"Loyal Customers",AND(E1256&lt;=2,F1256&gt;=3),"At Risk",AND(E1256&lt;=2,F1256&lt;=2,G1256&lt;=2),"Lost",AND(E1256&gt;=4,F1256&lt;=2),"New/Promising",TRUE,"Needs Attention")</f>
        <v>Champions</v>
      </c>
      <c r="I1256" s="3" t="str">
        <f t="shared" si="23"/>
        <v>Active</v>
      </c>
      <c r="J1256" s="3" t="str">
        <f>_xlfn.XLOOKUP(A1256,'Country_Lookup'!$D:$D,'Country_Lookup'!$E:$E)</f>
        <v>United Kingdom</v>
      </c>
    </row>
    <row r="1257" spans="1:10" x14ac:dyDescent="0.3">
      <c r="A1257">
        <v>13615</v>
      </c>
      <c r="B1257">
        <v>318</v>
      </c>
      <c r="C1257">
        <v>8</v>
      </c>
      <c r="D1257">
        <v>6272.5300000000061</v>
      </c>
      <c r="E1257" cm="1">
        <f t="array" ref="E1257">_xlfn.IFS(B1257&lt;=PERCENTILE($B$3:$B$5882,0.2),5,B1257&lt;=PERCENTILE($B$3:$B$5882,0.4),4,B1257&lt;=PERCENTILE($B$3:$B$5882,0.6),3,B1257&lt;=PERCENTILE($B$3:$B$5882,0.8),2,TRUE,1)</f>
        <v>2</v>
      </c>
      <c r="F1257" cm="1">
        <f t="array" ref="F1257">_xlfn.IFS(C1257&lt;=PERCENTILE($C$3:$C$5882,0.2),1,C1257&lt;=PERCENTILE($C$3:$C$5882,0.4),2,C1257&lt;=PERCENTILE($C$3:$C$5882,0.6),3,C1257&lt;=PERCENTILE($C$3:$C$5882,0.8),4,TRUE,5)</f>
        <v>4</v>
      </c>
      <c r="G1257" cm="1">
        <f t="array" ref="G1257">_xlfn.IFS(D1257&lt;=PERCENTILE($D$3:$D$5882,0.2),1,D1257&lt;=PERCENTILE($D$3:$D$5882,0.4),2,D1257&lt;=PERCENTILE($D$3:$D$5882,0.6),3,D1257&lt;=PERCENTILE($D$3:$D$5882,0.8),4,TRUE,5)</f>
        <v>5</v>
      </c>
      <c r="H1257" s="3" t="str" cm="1">
        <f t="array" ref="H1257">_xlfn.IFS(AND(E1257&gt;=4,F1257&gt;=4,G1257&gt;=4),"Champions",AND(E1257&gt;=3,F1257&gt;=3,G1257&gt;=3),"Loyal Customers",AND(E1257&lt;=2,F1257&gt;=3),"At Risk",AND(E1257&lt;=2,F1257&lt;=2,G1257&lt;=2),"Lost",AND(E1257&gt;=4,F1257&lt;=2),"New/Promising",TRUE,"Needs Attention")</f>
        <v>At Risk</v>
      </c>
      <c r="I1257" s="3" t="str">
        <f t="shared" si="23"/>
        <v>Churned</v>
      </c>
      <c r="J1257" s="3" t="str">
        <f>_xlfn.XLOOKUP(A1257,'Country_Lookup'!$D:$D,'Country_Lookup'!$E:$E)</f>
        <v>United Kingdom</v>
      </c>
    </row>
    <row r="1258" spans="1:10" x14ac:dyDescent="0.3">
      <c r="A1258">
        <v>13616</v>
      </c>
      <c r="B1258">
        <v>568</v>
      </c>
      <c r="C1258">
        <v>2</v>
      </c>
      <c r="D1258">
        <v>288.10000000000019</v>
      </c>
      <c r="E1258" cm="1">
        <f t="array" ref="E1258">_xlfn.IFS(B1258&lt;=PERCENTILE($B$3:$B$5882,0.2),5,B1258&lt;=PERCENTILE($B$3:$B$5882,0.4),4,B1258&lt;=PERCENTILE($B$3:$B$5882,0.6),3,B1258&lt;=PERCENTILE($B$3:$B$5882,0.8),2,TRUE,1)</f>
        <v>1</v>
      </c>
      <c r="F1258" cm="1">
        <f t="array" ref="F1258">_xlfn.IFS(C1258&lt;=PERCENTILE($C$3:$C$5882,0.2),1,C1258&lt;=PERCENTILE($C$3:$C$5882,0.4),2,C1258&lt;=PERCENTILE($C$3:$C$5882,0.6),3,C1258&lt;=PERCENTILE($C$3:$C$5882,0.8),4,TRUE,5)</f>
        <v>2</v>
      </c>
      <c r="G1258" cm="1">
        <f t="array" ref="G1258">_xlfn.IFS(D1258&lt;=PERCENTILE($D$3:$D$5882,0.2),1,D1258&lt;=PERCENTILE($D$3:$D$5882,0.4),2,D1258&lt;=PERCENTILE($D$3:$D$5882,0.6),3,D1258&lt;=PERCENTILE($D$3:$D$5882,0.8),4,TRUE,5)</f>
        <v>1</v>
      </c>
      <c r="H1258" s="3" t="str" cm="1">
        <f t="array" ref="H1258">_xlfn.IFS(AND(E1258&gt;=4,F1258&gt;=4,G1258&gt;=4),"Champions",AND(E1258&gt;=3,F1258&gt;=3,G1258&gt;=3),"Loyal Customers",AND(E1258&lt;=2,F1258&gt;=3),"At Risk",AND(E1258&lt;=2,F1258&lt;=2,G1258&lt;=2),"Lost",AND(E1258&gt;=4,F1258&lt;=2),"New/Promising",TRUE,"Needs Attention")</f>
        <v>Lost</v>
      </c>
      <c r="I1258" s="3" t="str">
        <f t="shared" si="23"/>
        <v>Churned</v>
      </c>
      <c r="J1258" s="3" t="str">
        <f>_xlfn.XLOOKUP(A1258,'Country_Lookup'!$D:$D,'Country_Lookup'!$E:$E)</f>
        <v>United Kingdom</v>
      </c>
    </row>
    <row r="1259" spans="1:10" x14ac:dyDescent="0.3">
      <c r="A1259">
        <v>13617</v>
      </c>
      <c r="B1259">
        <v>40</v>
      </c>
      <c r="C1259">
        <v>8</v>
      </c>
      <c r="D1259">
        <v>1278.7499999999998</v>
      </c>
      <c r="E1259" cm="1">
        <f t="array" ref="E1259">_xlfn.IFS(B1259&lt;=PERCENTILE($B$3:$B$5882,0.2),5,B1259&lt;=PERCENTILE($B$3:$B$5882,0.4),4,B1259&lt;=PERCENTILE($B$3:$B$5882,0.6),3,B1259&lt;=PERCENTILE($B$3:$B$5882,0.8),2,TRUE,1)</f>
        <v>4</v>
      </c>
      <c r="F1259" cm="1">
        <f t="array" ref="F1259">_xlfn.IFS(C1259&lt;=PERCENTILE($C$3:$C$5882,0.2),1,C1259&lt;=PERCENTILE($C$3:$C$5882,0.4),2,C1259&lt;=PERCENTILE($C$3:$C$5882,0.6),3,C1259&lt;=PERCENTILE($C$3:$C$5882,0.8),4,TRUE,5)</f>
        <v>4</v>
      </c>
      <c r="G1259" cm="1">
        <f t="array" ref="G1259">_xlfn.IFS(D1259&lt;=PERCENTILE($D$3:$D$5882,0.2),1,D1259&lt;=PERCENTILE($D$3:$D$5882,0.4),2,D1259&lt;=PERCENTILE($D$3:$D$5882,0.6),3,D1259&lt;=PERCENTILE($D$3:$D$5882,0.8),4,TRUE,5)</f>
        <v>4</v>
      </c>
      <c r="H1259" s="3" t="str" cm="1">
        <f t="array" ref="H1259">_xlfn.IFS(AND(E1259&gt;=4,F1259&gt;=4,G1259&gt;=4),"Champions",AND(E1259&gt;=3,F1259&gt;=3,G1259&gt;=3),"Loyal Customers",AND(E1259&lt;=2,F1259&gt;=3),"At Risk",AND(E1259&lt;=2,F1259&lt;=2,G1259&lt;=2),"Lost",AND(E1259&gt;=4,F1259&lt;=2),"New/Promising",TRUE,"Needs Attention")</f>
        <v>Champions</v>
      </c>
      <c r="I1259" s="3" t="str">
        <f t="shared" si="23"/>
        <v>Active</v>
      </c>
      <c r="J1259" s="3" t="str">
        <f>_xlfn.XLOOKUP(A1259,'Country_Lookup'!$D:$D,'Country_Lookup'!$E:$E)</f>
        <v>United Kingdom</v>
      </c>
    </row>
    <row r="1260" spans="1:10" x14ac:dyDescent="0.3">
      <c r="A1260">
        <v>13618</v>
      </c>
      <c r="B1260">
        <v>173</v>
      </c>
      <c r="C1260">
        <v>1</v>
      </c>
      <c r="D1260">
        <v>177.33999999999997</v>
      </c>
      <c r="E1260" cm="1">
        <f t="array" ref="E1260">_xlfn.IFS(B1260&lt;=PERCENTILE($B$3:$B$5882,0.2),5,B1260&lt;=PERCENTILE($B$3:$B$5882,0.4),4,B1260&lt;=PERCENTILE($B$3:$B$5882,0.6),3,B1260&lt;=PERCENTILE($B$3:$B$5882,0.8),2,TRUE,1)</f>
        <v>3</v>
      </c>
      <c r="F1260" cm="1">
        <f t="array" ref="F1260">_xlfn.IFS(C1260&lt;=PERCENTILE($C$3:$C$5882,0.2),1,C1260&lt;=PERCENTILE($C$3:$C$5882,0.4),2,C1260&lt;=PERCENTILE($C$3:$C$5882,0.6),3,C1260&lt;=PERCENTILE($C$3:$C$5882,0.8),4,TRUE,5)</f>
        <v>1</v>
      </c>
      <c r="G1260" cm="1">
        <f t="array" ref="G1260">_xlfn.IFS(D1260&lt;=PERCENTILE($D$3:$D$5882,0.2),1,D1260&lt;=PERCENTILE($D$3:$D$5882,0.4),2,D1260&lt;=PERCENTILE($D$3:$D$5882,0.6),3,D1260&lt;=PERCENTILE($D$3:$D$5882,0.8),4,TRUE,5)</f>
        <v>1</v>
      </c>
      <c r="H1260" s="3" t="str" cm="1">
        <f t="array" ref="H1260">_xlfn.IFS(AND(E1260&gt;=4,F1260&gt;=4,G1260&gt;=4),"Champions",AND(E1260&gt;=3,F1260&gt;=3,G1260&gt;=3),"Loyal Customers",AND(E1260&lt;=2,F1260&gt;=3),"At Risk",AND(E1260&lt;=2,F1260&lt;=2,G1260&lt;=2),"Lost",AND(E1260&gt;=4,F1260&lt;=2),"New/Promising",TRUE,"Needs Attention")</f>
        <v>Needs Attention</v>
      </c>
      <c r="I1260" s="3" t="str">
        <f t="shared" si="23"/>
        <v>Churned</v>
      </c>
      <c r="J1260" s="3" t="str">
        <f>_xlfn.XLOOKUP(A1260,'Country_Lookup'!$D:$D,'Country_Lookup'!$E:$E)</f>
        <v>United Kingdom</v>
      </c>
    </row>
    <row r="1261" spans="1:10" x14ac:dyDescent="0.3">
      <c r="A1261">
        <v>13619</v>
      </c>
      <c r="B1261">
        <v>544</v>
      </c>
      <c r="C1261">
        <v>2</v>
      </c>
      <c r="D1261">
        <v>231.69</v>
      </c>
      <c r="E1261" cm="1">
        <f t="array" ref="E1261">_xlfn.IFS(B1261&lt;=PERCENTILE($B$3:$B$5882,0.2),5,B1261&lt;=PERCENTILE($B$3:$B$5882,0.4),4,B1261&lt;=PERCENTILE($B$3:$B$5882,0.6),3,B1261&lt;=PERCENTILE($B$3:$B$5882,0.8),2,TRUE,1)</f>
        <v>1</v>
      </c>
      <c r="F1261" cm="1">
        <f t="array" ref="F1261">_xlfn.IFS(C1261&lt;=PERCENTILE($C$3:$C$5882,0.2),1,C1261&lt;=PERCENTILE($C$3:$C$5882,0.4),2,C1261&lt;=PERCENTILE($C$3:$C$5882,0.6),3,C1261&lt;=PERCENTILE($C$3:$C$5882,0.8),4,TRUE,5)</f>
        <v>2</v>
      </c>
      <c r="G1261" cm="1">
        <f t="array" ref="G1261">_xlfn.IFS(D1261&lt;=PERCENTILE($D$3:$D$5882,0.2),1,D1261&lt;=PERCENTILE($D$3:$D$5882,0.4),2,D1261&lt;=PERCENTILE($D$3:$D$5882,0.6),3,D1261&lt;=PERCENTILE($D$3:$D$5882,0.8),4,TRUE,5)</f>
        <v>1</v>
      </c>
      <c r="H1261" s="3" t="str" cm="1">
        <f t="array" ref="H1261">_xlfn.IFS(AND(E1261&gt;=4,F1261&gt;=4,G1261&gt;=4),"Champions",AND(E1261&gt;=3,F1261&gt;=3,G1261&gt;=3),"Loyal Customers",AND(E1261&lt;=2,F1261&gt;=3),"At Risk",AND(E1261&lt;=2,F1261&lt;=2,G1261&lt;=2),"Lost",AND(E1261&gt;=4,F1261&lt;=2),"New/Promising",TRUE,"Needs Attention")</f>
        <v>Lost</v>
      </c>
      <c r="I1261" s="3" t="str">
        <f t="shared" si="23"/>
        <v>Churned</v>
      </c>
      <c r="J1261" s="3" t="str">
        <f>_xlfn.XLOOKUP(A1261,'Country_Lookup'!$D:$D,'Country_Lookup'!$E:$E)</f>
        <v>United Kingdom</v>
      </c>
    </row>
    <row r="1262" spans="1:10" x14ac:dyDescent="0.3">
      <c r="A1262">
        <v>13620</v>
      </c>
      <c r="B1262">
        <v>528</v>
      </c>
      <c r="C1262">
        <v>1</v>
      </c>
      <c r="D1262">
        <v>112.34</v>
      </c>
      <c r="E1262" cm="1">
        <f t="array" ref="E1262">_xlfn.IFS(B1262&lt;=PERCENTILE($B$3:$B$5882,0.2),5,B1262&lt;=PERCENTILE($B$3:$B$5882,0.4),4,B1262&lt;=PERCENTILE($B$3:$B$5882,0.6),3,B1262&lt;=PERCENTILE($B$3:$B$5882,0.8),2,TRUE,1)</f>
        <v>1</v>
      </c>
      <c r="F1262" cm="1">
        <f t="array" ref="F1262">_xlfn.IFS(C1262&lt;=PERCENTILE($C$3:$C$5882,0.2),1,C1262&lt;=PERCENTILE($C$3:$C$5882,0.4),2,C1262&lt;=PERCENTILE($C$3:$C$5882,0.6),3,C1262&lt;=PERCENTILE($C$3:$C$5882,0.8),4,TRUE,5)</f>
        <v>1</v>
      </c>
      <c r="G1262" cm="1">
        <f t="array" ref="G1262">_xlfn.IFS(D1262&lt;=PERCENTILE($D$3:$D$5882,0.2),1,D1262&lt;=PERCENTILE($D$3:$D$5882,0.4),2,D1262&lt;=PERCENTILE($D$3:$D$5882,0.6),3,D1262&lt;=PERCENTILE($D$3:$D$5882,0.8),4,TRUE,5)</f>
        <v>1</v>
      </c>
      <c r="H1262" s="3" t="str" cm="1">
        <f t="array" ref="H1262">_xlfn.IFS(AND(E1262&gt;=4,F1262&gt;=4,G1262&gt;=4),"Champions",AND(E1262&gt;=3,F1262&gt;=3,G1262&gt;=3),"Loyal Customers",AND(E1262&lt;=2,F1262&gt;=3),"At Risk",AND(E1262&lt;=2,F1262&lt;=2,G1262&lt;=2),"Lost",AND(E1262&gt;=4,F1262&lt;=2),"New/Promising",TRUE,"Needs Attention")</f>
        <v>Lost</v>
      </c>
      <c r="I1262" s="3" t="str">
        <f t="shared" si="23"/>
        <v>Churned</v>
      </c>
      <c r="J1262" s="3" t="str">
        <f>_xlfn.XLOOKUP(A1262,'Country_Lookup'!$D:$D,'Country_Lookup'!$E:$E)</f>
        <v>United Kingdom</v>
      </c>
    </row>
    <row r="1263" spans="1:10" x14ac:dyDescent="0.3">
      <c r="A1263">
        <v>13621</v>
      </c>
      <c r="B1263">
        <v>116</v>
      </c>
      <c r="C1263">
        <v>1</v>
      </c>
      <c r="D1263">
        <v>213.84999999999994</v>
      </c>
      <c r="E1263" cm="1">
        <f t="array" ref="E1263">_xlfn.IFS(B1263&lt;=PERCENTILE($B$3:$B$5882,0.2),5,B1263&lt;=PERCENTILE($B$3:$B$5882,0.4),4,B1263&lt;=PERCENTILE($B$3:$B$5882,0.6),3,B1263&lt;=PERCENTILE($B$3:$B$5882,0.8),2,TRUE,1)</f>
        <v>3</v>
      </c>
      <c r="F1263" cm="1">
        <f t="array" ref="F1263">_xlfn.IFS(C1263&lt;=PERCENTILE($C$3:$C$5882,0.2),1,C1263&lt;=PERCENTILE($C$3:$C$5882,0.4),2,C1263&lt;=PERCENTILE($C$3:$C$5882,0.6),3,C1263&lt;=PERCENTILE($C$3:$C$5882,0.8),4,TRUE,5)</f>
        <v>1</v>
      </c>
      <c r="G1263" cm="1">
        <f t="array" ref="G1263">_xlfn.IFS(D1263&lt;=PERCENTILE($D$3:$D$5882,0.2),1,D1263&lt;=PERCENTILE($D$3:$D$5882,0.4),2,D1263&lt;=PERCENTILE($D$3:$D$5882,0.6),3,D1263&lt;=PERCENTILE($D$3:$D$5882,0.8),4,TRUE,5)</f>
        <v>1</v>
      </c>
      <c r="H1263" s="3" t="str" cm="1">
        <f t="array" ref="H1263">_xlfn.IFS(AND(E1263&gt;=4,F1263&gt;=4,G1263&gt;=4),"Champions",AND(E1263&gt;=3,F1263&gt;=3,G1263&gt;=3),"Loyal Customers",AND(E1263&lt;=2,F1263&gt;=3),"At Risk",AND(E1263&lt;=2,F1263&lt;=2,G1263&lt;=2),"Lost",AND(E1263&gt;=4,F1263&lt;=2),"New/Promising",TRUE,"Needs Attention")</f>
        <v>Needs Attention</v>
      </c>
      <c r="I1263" s="3" t="str">
        <f t="shared" si="23"/>
        <v>Churned</v>
      </c>
      <c r="J1263" s="3" t="str">
        <f>_xlfn.XLOOKUP(A1263,'Country_Lookup'!$D:$D,'Country_Lookup'!$E:$E)</f>
        <v>United Kingdom</v>
      </c>
    </row>
    <row r="1264" spans="1:10" x14ac:dyDescent="0.3">
      <c r="A1264">
        <v>13622</v>
      </c>
      <c r="B1264">
        <v>696</v>
      </c>
      <c r="C1264">
        <v>1</v>
      </c>
      <c r="D1264">
        <v>658.95000000000039</v>
      </c>
      <c r="E1264" cm="1">
        <f t="array" ref="E1264">_xlfn.IFS(B1264&lt;=PERCENTILE($B$3:$B$5882,0.2),5,B1264&lt;=PERCENTILE($B$3:$B$5882,0.4),4,B1264&lt;=PERCENTILE($B$3:$B$5882,0.6),3,B1264&lt;=PERCENTILE($B$3:$B$5882,0.8),2,TRUE,1)</f>
        <v>1</v>
      </c>
      <c r="F1264" cm="1">
        <f t="array" ref="F1264">_xlfn.IFS(C1264&lt;=PERCENTILE($C$3:$C$5882,0.2),1,C1264&lt;=PERCENTILE($C$3:$C$5882,0.4),2,C1264&lt;=PERCENTILE($C$3:$C$5882,0.6),3,C1264&lt;=PERCENTILE($C$3:$C$5882,0.8),4,TRUE,5)</f>
        <v>1</v>
      </c>
      <c r="G1264" cm="1">
        <f t="array" ref="G1264">_xlfn.IFS(D1264&lt;=PERCENTILE($D$3:$D$5882,0.2),1,D1264&lt;=PERCENTILE($D$3:$D$5882,0.4),2,D1264&lt;=PERCENTILE($D$3:$D$5882,0.6),3,D1264&lt;=PERCENTILE($D$3:$D$5882,0.8),4,TRUE,5)</f>
        <v>3</v>
      </c>
      <c r="H1264" s="3" t="str" cm="1">
        <f t="array" ref="H1264">_xlfn.IFS(AND(E1264&gt;=4,F1264&gt;=4,G1264&gt;=4),"Champions",AND(E1264&gt;=3,F1264&gt;=3,G1264&gt;=3),"Loyal Customers",AND(E1264&lt;=2,F1264&gt;=3),"At Risk",AND(E1264&lt;=2,F1264&lt;=2,G1264&lt;=2),"Lost",AND(E1264&gt;=4,F1264&lt;=2),"New/Promising",TRUE,"Needs Attention")</f>
        <v>Needs Attention</v>
      </c>
      <c r="I1264" s="3" t="str">
        <f t="shared" si="23"/>
        <v>Churned</v>
      </c>
      <c r="J1264" s="3" t="str">
        <f>_xlfn.XLOOKUP(A1264,'Country_Lookup'!$D:$D,'Country_Lookup'!$E:$E)</f>
        <v>United Kingdom</v>
      </c>
    </row>
    <row r="1265" spans="1:10" x14ac:dyDescent="0.3">
      <c r="A1265">
        <v>13623</v>
      </c>
      <c r="B1265">
        <v>30</v>
      </c>
      <c r="C1265">
        <v>10</v>
      </c>
      <c r="D1265">
        <v>2566.4899999999916</v>
      </c>
      <c r="E1265" cm="1">
        <f t="array" ref="E1265">_xlfn.IFS(B1265&lt;=PERCENTILE($B$3:$B$5882,0.2),5,B1265&lt;=PERCENTILE($B$3:$B$5882,0.4),4,B1265&lt;=PERCENTILE($B$3:$B$5882,0.6),3,B1265&lt;=PERCENTILE($B$3:$B$5882,0.8),2,TRUE,1)</f>
        <v>4</v>
      </c>
      <c r="F1265" cm="1">
        <f t="array" ref="F1265">_xlfn.IFS(C1265&lt;=PERCENTILE($C$3:$C$5882,0.2),1,C1265&lt;=PERCENTILE($C$3:$C$5882,0.4),2,C1265&lt;=PERCENTILE($C$3:$C$5882,0.6),3,C1265&lt;=PERCENTILE($C$3:$C$5882,0.8),4,TRUE,5)</f>
        <v>5</v>
      </c>
      <c r="G1265" cm="1">
        <f t="array" ref="G1265">_xlfn.IFS(D1265&lt;=PERCENTILE($D$3:$D$5882,0.2),1,D1265&lt;=PERCENTILE($D$3:$D$5882,0.4),2,D1265&lt;=PERCENTILE($D$3:$D$5882,0.6),3,D1265&lt;=PERCENTILE($D$3:$D$5882,0.8),4,TRUE,5)</f>
        <v>4</v>
      </c>
      <c r="H1265" s="3" t="str" cm="1">
        <f t="array" ref="H1265">_xlfn.IFS(AND(E1265&gt;=4,F1265&gt;=4,G1265&gt;=4),"Champions",AND(E1265&gt;=3,F1265&gt;=3,G1265&gt;=3),"Loyal Customers",AND(E1265&lt;=2,F1265&gt;=3),"At Risk",AND(E1265&lt;=2,F1265&lt;=2,G1265&lt;=2),"Lost",AND(E1265&gt;=4,F1265&lt;=2),"New/Promising",TRUE,"Needs Attention")</f>
        <v>Champions</v>
      </c>
      <c r="I1265" s="3" t="str">
        <f t="shared" si="23"/>
        <v>Active</v>
      </c>
      <c r="J1265" s="3" t="str">
        <f>_xlfn.XLOOKUP(A1265,'Country_Lookup'!$D:$D,'Country_Lookup'!$E:$E)</f>
        <v>United Kingdom</v>
      </c>
    </row>
    <row r="1266" spans="1:10" x14ac:dyDescent="0.3">
      <c r="A1266">
        <v>13624</v>
      </c>
      <c r="B1266">
        <v>388</v>
      </c>
      <c r="C1266">
        <v>1</v>
      </c>
      <c r="D1266">
        <v>462.08</v>
      </c>
      <c r="E1266" cm="1">
        <f t="array" ref="E1266">_xlfn.IFS(B1266&lt;=PERCENTILE($B$3:$B$5882,0.2),5,B1266&lt;=PERCENTILE($B$3:$B$5882,0.4),4,B1266&lt;=PERCENTILE($B$3:$B$5882,0.6),3,B1266&lt;=PERCENTILE($B$3:$B$5882,0.8),2,TRUE,1)</f>
        <v>2</v>
      </c>
      <c r="F1266" cm="1">
        <f t="array" ref="F1266">_xlfn.IFS(C1266&lt;=PERCENTILE($C$3:$C$5882,0.2),1,C1266&lt;=PERCENTILE($C$3:$C$5882,0.4),2,C1266&lt;=PERCENTILE($C$3:$C$5882,0.6),3,C1266&lt;=PERCENTILE($C$3:$C$5882,0.8),4,TRUE,5)</f>
        <v>1</v>
      </c>
      <c r="G1266" cm="1">
        <f t="array" ref="G1266">_xlfn.IFS(D1266&lt;=PERCENTILE($D$3:$D$5882,0.2),1,D1266&lt;=PERCENTILE($D$3:$D$5882,0.4),2,D1266&lt;=PERCENTILE($D$3:$D$5882,0.6),3,D1266&lt;=PERCENTILE($D$3:$D$5882,0.8),4,TRUE,5)</f>
        <v>2</v>
      </c>
      <c r="H1266" s="3" t="str" cm="1">
        <f t="array" ref="H1266">_xlfn.IFS(AND(E1266&gt;=4,F1266&gt;=4,G1266&gt;=4),"Champions",AND(E1266&gt;=3,F1266&gt;=3,G1266&gt;=3),"Loyal Customers",AND(E1266&lt;=2,F1266&gt;=3),"At Risk",AND(E1266&lt;=2,F1266&lt;=2,G1266&lt;=2),"Lost",AND(E1266&gt;=4,F1266&lt;=2),"New/Promising",TRUE,"Needs Attention")</f>
        <v>Lost</v>
      </c>
      <c r="I1266" s="3" t="str">
        <f t="shared" si="23"/>
        <v>Churned</v>
      </c>
      <c r="J1266" s="3" t="str">
        <f>_xlfn.XLOOKUP(A1266,'Country_Lookup'!$D:$D,'Country_Lookup'!$E:$E)</f>
        <v>United Kingdom</v>
      </c>
    </row>
    <row r="1267" spans="1:10" x14ac:dyDescent="0.3">
      <c r="A1267">
        <v>13625</v>
      </c>
      <c r="B1267">
        <v>596</v>
      </c>
      <c r="C1267">
        <v>1</v>
      </c>
      <c r="D1267">
        <v>301.2600000000001</v>
      </c>
      <c r="E1267" cm="1">
        <f t="array" ref="E1267">_xlfn.IFS(B1267&lt;=PERCENTILE($B$3:$B$5882,0.2),5,B1267&lt;=PERCENTILE($B$3:$B$5882,0.4),4,B1267&lt;=PERCENTILE($B$3:$B$5882,0.6),3,B1267&lt;=PERCENTILE($B$3:$B$5882,0.8),2,TRUE,1)</f>
        <v>1</v>
      </c>
      <c r="F1267" cm="1">
        <f t="array" ref="F1267">_xlfn.IFS(C1267&lt;=PERCENTILE($C$3:$C$5882,0.2),1,C1267&lt;=PERCENTILE($C$3:$C$5882,0.4),2,C1267&lt;=PERCENTILE($C$3:$C$5882,0.6),3,C1267&lt;=PERCENTILE($C$3:$C$5882,0.8),4,TRUE,5)</f>
        <v>1</v>
      </c>
      <c r="G1267" cm="1">
        <f t="array" ref="G1267">_xlfn.IFS(D1267&lt;=PERCENTILE($D$3:$D$5882,0.2),1,D1267&lt;=PERCENTILE($D$3:$D$5882,0.4),2,D1267&lt;=PERCENTILE($D$3:$D$5882,0.6),3,D1267&lt;=PERCENTILE($D$3:$D$5882,0.8),4,TRUE,5)</f>
        <v>2</v>
      </c>
      <c r="H1267" s="3" t="str" cm="1">
        <f t="array" ref="H1267">_xlfn.IFS(AND(E1267&gt;=4,F1267&gt;=4,G1267&gt;=4),"Champions",AND(E1267&gt;=3,F1267&gt;=3,G1267&gt;=3),"Loyal Customers",AND(E1267&lt;=2,F1267&gt;=3),"At Risk",AND(E1267&lt;=2,F1267&lt;=2,G1267&lt;=2),"Lost",AND(E1267&gt;=4,F1267&lt;=2),"New/Promising",TRUE,"Needs Attention")</f>
        <v>Lost</v>
      </c>
      <c r="I1267" s="3" t="str">
        <f t="shared" si="23"/>
        <v>Churned</v>
      </c>
      <c r="J1267" s="3" t="str">
        <f>_xlfn.XLOOKUP(A1267,'Country_Lookup'!$D:$D,'Country_Lookup'!$E:$E)</f>
        <v>United Kingdom</v>
      </c>
    </row>
    <row r="1268" spans="1:10" x14ac:dyDescent="0.3">
      <c r="A1268">
        <v>13626</v>
      </c>
      <c r="B1268">
        <v>252</v>
      </c>
      <c r="C1268">
        <v>2</v>
      </c>
      <c r="D1268">
        <v>707.04000000000065</v>
      </c>
      <c r="E1268" cm="1">
        <f t="array" ref="E1268">_xlfn.IFS(B1268&lt;=PERCENTILE($B$3:$B$5882,0.2),5,B1268&lt;=PERCENTILE($B$3:$B$5882,0.4),4,B1268&lt;=PERCENTILE($B$3:$B$5882,0.6),3,B1268&lt;=PERCENTILE($B$3:$B$5882,0.8),2,TRUE,1)</f>
        <v>2</v>
      </c>
      <c r="F1268" cm="1">
        <f t="array" ref="F1268">_xlfn.IFS(C1268&lt;=PERCENTILE($C$3:$C$5882,0.2),1,C1268&lt;=PERCENTILE($C$3:$C$5882,0.4),2,C1268&lt;=PERCENTILE($C$3:$C$5882,0.6),3,C1268&lt;=PERCENTILE($C$3:$C$5882,0.8),4,TRUE,5)</f>
        <v>2</v>
      </c>
      <c r="G1268" cm="1">
        <f t="array" ref="G1268">_xlfn.IFS(D1268&lt;=PERCENTILE($D$3:$D$5882,0.2),1,D1268&lt;=PERCENTILE($D$3:$D$5882,0.4),2,D1268&lt;=PERCENTILE($D$3:$D$5882,0.6),3,D1268&lt;=PERCENTILE($D$3:$D$5882,0.8),4,TRUE,5)</f>
        <v>3</v>
      </c>
      <c r="H1268" s="3" t="str" cm="1">
        <f t="array" ref="H1268">_xlfn.IFS(AND(E1268&gt;=4,F1268&gt;=4,G1268&gt;=4),"Champions",AND(E1268&gt;=3,F1268&gt;=3,G1268&gt;=3),"Loyal Customers",AND(E1268&lt;=2,F1268&gt;=3),"At Risk",AND(E1268&lt;=2,F1268&lt;=2,G1268&lt;=2),"Lost",AND(E1268&gt;=4,F1268&lt;=2),"New/Promising",TRUE,"Needs Attention")</f>
        <v>Needs Attention</v>
      </c>
      <c r="I1268" s="3" t="str">
        <f t="shared" si="23"/>
        <v>Churned</v>
      </c>
      <c r="J1268" s="3" t="str">
        <f>_xlfn.XLOOKUP(A1268,'Country_Lookup'!$D:$D,'Country_Lookup'!$E:$E)</f>
        <v>United Kingdom</v>
      </c>
    </row>
    <row r="1269" spans="1:10" x14ac:dyDescent="0.3">
      <c r="A1269">
        <v>13627</v>
      </c>
      <c r="B1269">
        <v>59</v>
      </c>
      <c r="C1269">
        <v>7</v>
      </c>
      <c r="D1269">
        <v>2245.8999999999983</v>
      </c>
      <c r="E1269" cm="1">
        <f t="array" ref="E1269">_xlfn.IFS(B1269&lt;=PERCENTILE($B$3:$B$5882,0.2),5,B1269&lt;=PERCENTILE($B$3:$B$5882,0.4),4,B1269&lt;=PERCENTILE($B$3:$B$5882,0.6),3,B1269&lt;=PERCENTILE($B$3:$B$5882,0.8),2,TRUE,1)</f>
        <v>3</v>
      </c>
      <c r="F1269" cm="1">
        <f t="array" ref="F1269">_xlfn.IFS(C1269&lt;=PERCENTILE($C$3:$C$5882,0.2),1,C1269&lt;=PERCENTILE($C$3:$C$5882,0.4),2,C1269&lt;=PERCENTILE($C$3:$C$5882,0.6),3,C1269&lt;=PERCENTILE($C$3:$C$5882,0.8),4,TRUE,5)</f>
        <v>4</v>
      </c>
      <c r="G1269" cm="1">
        <f t="array" ref="G1269">_xlfn.IFS(D1269&lt;=PERCENTILE($D$3:$D$5882,0.2),1,D1269&lt;=PERCENTILE($D$3:$D$5882,0.4),2,D1269&lt;=PERCENTILE($D$3:$D$5882,0.6),3,D1269&lt;=PERCENTILE($D$3:$D$5882,0.8),4,TRUE,5)</f>
        <v>4</v>
      </c>
      <c r="H1269" s="3" t="str" cm="1">
        <f t="array" ref="H1269">_xlfn.IFS(AND(E1269&gt;=4,F1269&gt;=4,G1269&gt;=4),"Champions",AND(E1269&gt;=3,F1269&gt;=3,G1269&gt;=3),"Loyal Customers",AND(E1269&lt;=2,F1269&gt;=3),"At Risk",AND(E1269&lt;=2,F1269&lt;=2,G1269&lt;=2),"Lost",AND(E1269&gt;=4,F1269&lt;=2),"New/Promising",TRUE,"Needs Attention")</f>
        <v>Loyal Customers</v>
      </c>
      <c r="I1269" s="3" t="str">
        <f t="shared" si="23"/>
        <v>Active</v>
      </c>
      <c r="J1269" s="3" t="str">
        <f>_xlfn.XLOOKUP(A1269,'Country_Lookup'!$D:$D,'Country_Lookup'!$E:$E)</f>
        <v>United Kingdom</v>
      </c>
    </row>
    <row r="1270" spans="1:10" x14ac:dyDescent="0.3">
      <c r="A1270">
        <v>13628</v>
      </c>
      <c r="B1270">
        <v>676</v>
      </c>
      <c r="C1270">
        <v>1</v>
      </c>
      <c r="D1270">
        <v>310.14000000000021</v>
      </c>
      <c r="E1270" cm="1">
        <f t="array" ref="E1270">_xlfn.IFS(B1270&lt;=PERCENTILE($B$3:$B$5882,0.2),5,B1270&lt;=PERCENTILE($B$3:$B$5882,0.4),4,B1270&lt;=PERCENTILE($B$3:$B$5882,0.6),3,B1270&lt;=PERCENTILE($B$3:$B$5882,0.8),2,TRUE,1)</f>
        <v>1</v>
      </c>
      <c r="F1270" cm="1">
        <f t="array" ref="F1270">_xlfn.IFS(C1270&lt;=PERCENTILE($C$3:$C$5882,0.2),1,C1270&lt;=PERCENTILE($C$3:$C$5882,0.4),2,C1270&lt;=PERCENTILE($C$3:$C$5882,0.6),3,C1270&lt;=PERCENTILE($C$3:$C$5882,0.8),4,TRUE,5)</f>
        <v>1</v>
      </c>
      <c r="G1270" cm="1">
        <f t="array" ref="G1270">_xlfn.IFS(D1270&lt;=PERCENTILE($D$3:$D$5882,0.2),1,D1270&lt;=PERCENTILE($D$3:$D$5882,0.4),2,D1270&lt;=PERCENTILE($D$3:$D$5882,0.6),3,D1270&lt;=PERCENTILE($D$3:$D$5882,0.8),4,TRUE,5)</f>
        <v>2</v>
      </c>
      <c r="H1270" s="3" t="str" cm="1">
        <f t="array" ref="H1270">_xlfn.IFS(AND(E1270&gt;=4,F1270&gt;=4,G1270&gt;=4),"Champions",AND(E1270&gt;=3,F1270&gt;=3,G1270&gt;=3),"Loyal Customers",AND(E1270&lt;=2,F1270&gt;=3),"At Risk",AND(E1270&lt;=2,F1270&lt;=2,G1270&lt;=2),"Lost",AND(E1270&gt;=4,F1270&lt;=2),"New/Promising",TRUE,"Needs Attention")</f>
        <v>Lost</v>
      </c>
      <c r="I1270" s="3" t="str">
        <f t="shared" si="23"/>
        <v>Churned</v>
      </c>
      <c r="J1270" s="3" t="str">
        <f>_xlfn.XLOOKUP(A1270,'Country_Lookup'!$D:$D,'Country_Lookup'!$E:$E)</f>
        <v>United Kingdom</v>
      </c>
    </row>
    <row r="1271" spans="1:10" x14ac:dyDescent="0.3">
      <c r="A1271">
        <v>13629</v>
      </c>
      <c r="B1271">
        <v>23</v>
      </c>
      <c r="C1271">
        <v>19</v>
      </c>
      <c r="D1271">
        <v>13370.86</v>
      </c>
      <c r="E1271" cm="1">
        <f t="array" ref="E1271">_xlfn.IFS(B1271&lt;=PERCENTILE($B$3:$B$5882,0.2),5,B1271&lt;=PERCENTILE($B$3:$B$5882,0.4),4,B1271&lt;=PERCENTILE($B$3:$B$5882,0.6),3,B1271&lt;=PERCENTILE($B$3:$B$5882,0.8),2,TRUE,1)</f>
        <v>4</v>
      </c>
      <c r="F1271" cm="1">
        <f t="array" ref="F1271">_xlfn.IFS(C1271&lt;=PERCENTILE($C$3:$C$5882,0.2),1,C1271&lt;=PERCENTILE($C$3:$C$5882,0.4),2,C1271&lt;=PERCENTILE($C$3:$C$5882,0.6),3,C1271&lt;=PERCENTILE($C$3:$C$5882,0.8),4,TRUE,5)</f>
        <v>5</v>
      </c>
      <c r="G1271" cm="1">
        <f t="array" ref="G1271">_xlfn.IFS(D1271&lt;=PERCENTILE($D$3:$D$5882,0.2),1,D1271&lt;=PERCENTILE($D$3:$D$5882,0.4),2,D1271&lt;=PERCENTILE($D$3:$D$5882,0.6),3,D1271&lt;=PERCENTILE($D$3:$D$5882,0.8),4,TRUE,5)</f>
        <v>5</v>
      </c>
      <c r="H1271" s="3" t="str" cm="1">
        <f t="array" ref="H1271">_xlfn.IFS(AND(E1271&gt;=4,F1271&gt;=4,G1271&gt;=4),"Champions",AND(E1271&gt;=3,F1271&gt;=3,G1271&gt;=3),"Loyal Customers",AND(E1271&lt;=2,F1271&gt;=3),"At Risk",AND(E1271&lt;=2,F1271&lt;=2,G1271&lt;=2),"Lost",AND(E1271&gt;=4,F1271&lt;=2),"New/Promising",TRUE,"Needs Attention")</f>
        <v>Champions</v>
      </c>
      <c r="I1271" s="3" t="str">
        <f t="shared" si="23"/>
        <v>Active</v>
      </c>
      <c r="J1271" s="3" t="str">
        <f>_xlfn.XLOOKUP(A1271,'Country_Lookup'!$D:$D,'Country_Lookup'!$E:$E)</f>
        <v>United Kingdom</v>
      </c>
    </row>
    <row r="1272" spans="1:10" x14ac:dyDescent="0.3">
      <c r="A1272">
        <v>13630</v>
      </c>
      <c r="B1272">
        <v>5</v>
      </c>
      <c r="C1272">
        <v>7</v>
      </c>
      <c r="D1272">
        <v>2031.7799999999993</v>
      </c>
      <c r="E1272" cm="1">
        <f t="array" ref="E1272">_xlfn.IFS(B1272&lt;=PERCENTILE($B$3:$B$5882,0.2),5,B1272&lt;=PERCENTILE($B$3:$B$5882,0.4),4,B1272&lt;=PERCENTILE($B$3:$B$5882,0.6),3,B1272&lt;=PERCENTILE($B$3:$B$5882,0.8),2,TRUE,1)</f>
        <v>5</v>
      </c>
      <c r="F1272" cm="1">
        <f t="array" ref="F1272">_xlfn.IFS(C1272&lt;=PERCENTILE($C$3:$C$5882,0.2),1,C1272&lt;=PERCENTILE($C$3:$C$5882,0.4),2,C1272&lt;=PERCENTILE($C$3:$C$5882,0.6),3,C1272&lt;=PERCENTILE($C$3:$C$5882,0.8),4,TRUE,5)</f>
        <v>4</v>
      </c>
      <c r="G1272" cm="1">
        <f t="array" ref="G1272">_xlfn.IFS(D1272&lt;=PERCENTILE($D$3:$D$5882,0.2),1,D1272&lt;=PERCENTILE($D$3:$D$5882,0.4),2,D1272&lt;=PERCENTILE($D$3:$D$5882,0.6),3,D1272&lt;=PERCENTILE($D$3:$D$5882,0.8),4,TRUE,5)</f>
        <v>4</v>
      </c>
      <c r="H1272" s="3" t="str" cm="1">
        <f t="array" ref="H1272">_xlfn.IFS(AND(E1272&gt;=4,F1272&gt;=4,G1272&gt;=4),"Champions",AND(E1272&gt;=3,F1272&gt;=3,G1272&gt;=3),"Loyal Customers",AND(E1272&lt;=2,F1272&gt;=3),"At Risk",AND(E1272&lt;=2,F1272&lt;=2,G1272&lt;=2),"Lost",AND(E1272&gt;=4,F1272&lt;=2),"New/Promising",TRUE,"Needs Attention")</f>
        <v>Champions</v>
      </c>
      <c r="I1272" s="3" t="str">
        <f t="shared" si="23"/>
        <v>Active</v>
      </c>
      <c r="J1272" s="3" t="str">
        <f>_xlfn.XLOOKUP(A1272,'Country_Lookup'!$D:$D,'Country_Lookup'!$E:$E)</f>
        <v>United Kingdom</v>
      </c>
    </row>
    <row r="1273" spans="1:10" x14ac:dyDescent="0.3">
      <c r="A1273">
        <v>13631</v>
      </c>
      <c r="B1273">
        <v>99</v>
      </c>
      <c r="C1273">
        <v>11</v>
      </c>
      <c r="D1273">
        <v>3070.4199999999996</v>
      </c>
      <c r="E1273" cm="1">
        <f t="array" ref="E1273">_xlfn.IFS(B1273&lt;=PERCENTILE($B$3:$B$5882,0.2),5,B1273&lt;=PERCENTILE($B$3:$B$5882,0.4),4,B1273&lt;=PERCENTILE($B$3:$B$5882,0.6),3,B1273&lt;=PERCENTILE($B$3:$B$5882,0.8),2,TRUE,1)</f>
        <v>3</v>
      </c>
      <c r="F1273" cm="1">
        <f t="array" ref="F1273">_xlfn.IFS(C1273&lt;=PERCENTILE($C$3:$C$5882,0.2),1,C1273&lt;=PERCENTILE($C$3:$C$5882,0.4),2,C1273&lt;=PERCENTILE($C$3:$C$5882,0.6),3,C1273&lt;=PERCENTILE($C$3:$C$5882,0.8),4,TRUE,5)</f>
        <v>5</v>
      </c>
      <c r="G1273" cm="1">
        <f t="array" ref="G1273">_xlfn.IFS(D1273&lt;=PERCENTILE($D$3:$D$5882,0.2),1,D1273&lt;=PERCENTILE($D$3:$D$5882,0.4),2,D1273&lt;=PERCENTILE($D$3:$D$5882,0.6),3,D1273&lt;=PERCENTILE($D$3:$D$5882,0.8),4,TRUE,5)</f>
        <v>5</v>
      </c>
      <c r="H1273" s="3" t="str" cm="1">
        <f t="array" ref="H1273">_xlfn.IFS(AND(E1273&gt;=4,F1273&gt;=4,G1273&gt;=4),"Champions",AND(E1273&gt;=3,F1273&gt;=3,G1273&gt;=3),"Loyal Customers",AND(E1273&lt;=2,F1273&gt;=3),"At Risk",AND(E1273&lt;=2,F1273&lt;=2,G1273&lt;=2),"Lost",AND(E1273&gt;=4,F1273&lt;=2),"New/Promising",TRUE,"Needs Attention")</f>
        <v>Loyal Customers</v>
      </c>
      <c r="I1273" s="3" t="str">
        <f t="shared" si="23"/>
        <v>Churned</v>
      </c>
      <c r="J1273" s="3" t="str">
        <f>_xlfn.XLOOKUP(A1273,'Country_Lookup'!$D:$D,'Country_Lookup'!$E:$E)</f>
        <v>United Kingdom</v>
      </c>
    </row>
    <row r="1274" spans="1:10" x14ac:dyDescent="0.3">
      <c r="A1274">
        <v>13632</v>
      </c>
      <c r="B1274">
        <v>24</v>
      </c>
      <c r="C1274">
        <v>8</v>
      </c>
      <c r="D1274">
        <v>3648.1500000000137</v>
      </c>
      <c r="E1274" cm="1">
        <f t="array" ref="E1274">_xlfn.IFS(B1274&lt;=PERCENTILE($B$3:$B$5882,0.2),5,B1274&lt;=PERCENTILE($B$3:$B$5882,0.4),4,B1274&lt;=PERCENTILE($B$3:$B$5882,0.6),3,B1274&lt;=PERCENTILE($B$3:$B$5882,0.8),2,TRUE,1)</f>
        <v>4</v>
      </c>
      <c r="F1274" cm="1">
        <f t="array" ref="F1274">_xlfn.IFS(C1274&lt;=PERCENTILE($C$3:$C$5882,0.2),1,C1274&lt;=PERCENTILE($C$3:$C$5882,0.4),2,C1274&lt;=PERCENTILE($C$3:$C$5882,0.6),3,C1274&lt;=PERCENTILE($C$3:$C$5882,0.8),4,TRUE,5)</f>
        <v>4</v>
      </c>
      <c r="G1274" cm="1">
        <f t="array" ref="G1274">_xlfn.IFS(D1274&lt;=PERCENTILE($D$3:$D$5882,0.2),1,D1274&lt;=PERCENTILE($D$3:$D$5882,0.4),2,D1274&lt;=PERCENTILE($D$3:$D$5882,0.6),3,D1274&lt;=PERCENTILE($D$3:$D$5882,0.8),4,TRUE,5)</f>
        <v>5</v>
      </c>
      <c r="H1274" s="3" t="str" cm="1">
        <f t="array" ref="H1274">_xlfn.IFS(AND(E1274&gt;=4,F1274&gt;=4,G1274&gt;=4),"Champions",AND(E1274&gt;=3,F1274&gt;=3,G1274&gt;=3),"Loyal Customers",AND(E1274&lt;=2,F1274&gt;=3),"At Risk",AND(E1274&lt;=2,F1274&lt;=2,G1274&lt;=2),"Lost",AND(E1274&gt;=4,F1274&lt;=2),"New/Promising",TRUE,"Needs Attention")</f>
        <v>Champions</v>
      </c>
      <c r="I1274" s="3" t="str">
        <f t="shared" si="23"/>
        <v>Active</v>
      </c>
      <c r="J1274" s="3" t="str">
        <f>_xlfn.XLOOKUP(A1274,'Country_Lookup'!$D:$D,'Country_Lookup'!$E:$E)</f>
        <v>United Kingdom</v>
      </c>
    </row>
    <row r="1275" spans="1:10" x14ac:dyDescent="0.3">
      <c r="A1275">
        <v>13634</v>
      </c>
      <c r="B1275">
        <v>33</v>
      </c>
      <c r="C1275">
        <v>16</v>
      </c>
      <c r="D1275">
        <v>5073.4700000000012</v>
      </c>
      <c r="E1275" cm="1">
        <f t="array" ref="E1275">_xlfn.IFS(B1275&lt;=PERCENTILE($B$3:$B$5882,0.2),5,B1275&lt;=PERCENTILE($B$3:$B$5882,0.4),4,B1275&lt;=PERCENTILE($B$3:$B$5882,0.6),3,B1275&lt;=PERCENTILE($B$3:$B$5882,0.8),2,TRUE,1)</f>
        <v>4</v>
      </c>
      <c r="F1275" cm="1">
        <f t="array" ref="F1275">_xlfn.IFS(C1275&lt;=PERCENTILE($C$3:$C$5882,0.2),1,C1275&lt;=PERCENTILE($C$3:$C$5882,0.4),2,C1275&lt;=PERCENTILE($C$3:$C$5882,0.6),3,C1275&lt;=PERCENTILE($C$3:$C$5882,0.8),4,TRUE,5)</f>
        <v>5</v>
      </c>
      <c r="G1275" cm="1">
        <f t="array" ref="G1275">_xlfn.IFS(D1275&lt;=PERCENTILE($D$3:$D$5882,0.2),1,D1275&lt;=PERCENTILE($D$3:$D$5882,0.4),2,D1275&lt;=PERCENTILE($D$3:$D$5882,0.6),3,D1275&lt;=PERCENTILE($D$3:$D$5882,0.8),4,TRUE,5)</f>
        <v>5</v>
      </c>
      <c r="H1275" s="3" t="str" cm="1">
        <f t="array" ref="H1275">_xlfn.IFS(AND(E1275&gt;=4,F1275&gt;=4,G1275&gt;=4),"Champions",AND(E1275&gt;=3,F1275&gt;=3,G1275&gt;=3),"Loyal Customers",AND(E1275&lt;=2,F1275&gt;=3),"At Risk",AND(E1275&lt;=2,F1275&lt;=2,G1275&lt;=2),"Lost",AND(E1275&gt;=4,F1275&lt;=2),"New/Promising",TRUE,"Needs Attention")</f>
        <v>Champions</v>
      </c>
      <c r="I1275" s="3" t="str">
        <f t="shared" si="23"/>
        <v>Active</v>
      </c>
      <c r="J1275" s="3" t="str">
        <f>_xlfn.XLOOKUP(A1275,'Country_Lookup'!$D:$D,'Country_Lookup'!$E:$E)</f>
        <v>United Kingdom</v>
      </c>
    </row>
    <row r="1276" spans="1:10" x14ac:dyDescent="0.3">
      <c r="A1276">
        <v>13635</v>
      </c>
      <c r="B1276">
        <v>67</v>
      </c>
      <c r="C1276">
        <v>4</v>
      </c>
      <c r="D1276">
        <v>2999.1599999999889</v>
      </c>
      <c r="E1276" cm="1">
        <f t="array" ref="E1276">_xlfn.IFS(B1276&lt;=PERCENTILE($B$3:$B$5882,0.2),5,B1276&lt;=PERCENTILE($B$3:$B$5882,0.4),4,B1276&lt;=PERCENTILE($B$3:$B$5882,0.6),3,B1276&lt;=PERCENTILE($B$3:$B$5882,0.8),2,TRUE,1)</f>
        <v>3</v>
      </c>
      <c r="F1276" cm="1">
        <f t="array" ref="F1276">_xlfn.IFS(C1276&lt;=PERCENTILE($C$3:$C$5882,0.2),1,C1276&lt;=PERCENTILE($C$3:$C$5882,0.4),2,C1276&lt;=PERCENTILE($C$3:$C$5882,0.6),3,C1276&lt;=PERCENTILE($C$3:$C$5882,0.8),4,TRUE,5)</f>
        <v>3</v>
      </c>
      <c r="G1276" cm="1">
        <f t="array" ref="G1276">_xlfn.IFS(D1276&lt;=PERCENTILE($D$3:$D$5882,0.2),1,D1276&lt;=PERCENTILE($D$3:$D$5882,0.4),2,D1276&lt;=PERCENTILE($D$3:$D$5882,0.6),3,D1276&lt;=PERCENTILE($D$3:$D$5882,0.8),4,TRUE,5)</f>
        <v>5</v>
      </c>
      <c r="H1276" s="3" t="str" cm="1">
        <f t="array" ref="H1276">_xlfn.IFS(AND(E1276&gt;=4,F1276&gt;=4,G1276&gt;=4),"Champions",AND(E1276&gt;=3,F1276&gt;=3,G1276&gt;=3),"Loyal Customers",AND(E1276&lt;=2,F1276&gt;=3),"At Risk",AND(E1276&lt;=2,F1276&lt;=2,G1276&lt;=2),"Lost",AND(E1276&gt;=4,F1276&lt;=2),"New/Promising",TRUE,"Needs Attention")</f>
        <v>Loyal Customers</v>
      </c>
      <c r="I1276" s="3" t="str">
        <f t="shared" si="23"/>
        <v>Active</v>
      </c>
      <c r="J1276" s="3" t="str">
        <f>_xlfn.XLOOKUP(A1276,'Country_Lookup'!$D:$D,'Country_Lookup'!$E:$E)</f>
        <v>United Kingdom</v>
      </c>
    </row>
    <row r="1277" spans="1:10" x14ac:dyDescent="0.3">
      <c r="A1277">
        <v>13636</v>
      </c>
      <c r="B1277">
        <v>36</v>
      </c>
      <c r="C1277">
        <v>5</v>
      </c>
      <c r="D1277">
        <v>949.12000000000103</v>
      </c>
      <c r="E1277" cm="1">
        <f t="array" ref="E1277">_xlfn.IFS(B1277&lt;=PERCENTILE($B$3:$B$5882,0.2),5,B1277&lt;=PERCENTILE($B$3:$B$5882,0.4),4,B1277&lt;=PERCENTILE($B$3:$B$5882,0.6),3,B1277&lt;=PERCENTILE($B$3:$B$5882,0.8),2,TRUE,1)</f>
        <v>4</v>
      </c>
      <c r="F1277" cm="1">
        <f t="array" ref="F1277">_xlfn.IFS(C1277&lt;=PERCENTILE($C$3:$C$5882,0.2),1,C1277&lt;=PERCENTILE($C$3:$C$5882,0.4),2,C1277&lt;=PERCENTILE($C$3:$C$5882,0.6),3,C1277&lt;=PERCENTILE($C$3:$C$5882,0.8),4,TRUE,5)</f>
        <v>4</v>
      </c>
      <c r="G1277" cm="1">
        <f t="array" ref="G1277">_xlfn.IFS(D1277&lt;=PERCENTILE($D$3:$D$5882,0.2),1,D1277&lt;=PERCENTILE($D$3:$D$5882,0.4),2,D1277&lt;=PERCENTILE($D$3:$D$5882,0.6),3,D1277&lt;=PERCENTILE($D$3:$D$5882,0.8),4,TRUE,5)</f>
        <v>3</v>
      </c>
      <c r="H1277" s="3" t="str" cm="1">
        <f t="array" ref="H1277">_xlfn.IFS(AND(E1277&gt;=4,F1277&gt;=4,G1277&gt;=4),"Champions",AND(E1277&gt;=3,F1277&gt;=3,G1277&gt;=3),"Loyal Customers",AND(E1277&lt;=2,F1277&gt;=3),"At Risk",AND(E1277&lt;=2,F1277&lt;=2,G1277&lt;=2),"Lost",AND(E1277&gt;=4,F1277&lt;=2),"New/Promising",TRUE,"Needs Attention")</f>
        <v>Loyal Customers</v>
      </c>
      <c r="I1277" s="3" t="str">
        <f t="shared" si="23"/>
        <v>Active</v>
      </c>
      <c r="J1277" s="3" t="str">
        <f>_xlfn.XLOOKUP(A1277,'Country_Lookup'!$D:$D,'Country_Lookup'!$E:$E)</f>
        <v>United Kingdom</v>
      </c>
    </row>
    <row r="1278" spans="1:10" x14ac:dyDescent="0.3">
      <c r="A1278">
        <v>13637</v>
      </c>
      <c r="B1278">
        <v>52</v>
      </c>
      <c r="C1278">
        <v>3</v>
      </c>
      <c r="D1278">
        <v>810.49999999999989</v>
      </c>
      <c r="E1278" cm="1">
        <f t="array" ref="E1278">_xlfn.IFS(B1278&lt;=PERCENTILE($B$3:$B$5882,0.2),5,B1278&lt;=PERCENTILE($B$3:$B$5882,0.4),4,B1278&lt;=PERCENTILE($B$3:$B$5882,0.6),3,B1278&lt;=PERCENTILE($B$3:$B$5882,0.8),2,TRUE,1)</f>
        <v>4</v>
      </c>
      <c r="F1278" cm="1">
        <f t="array" ref="F1278">_xlfn.IFS(C1278&lt;=PERCENTILE($C$3:$C$5882,0.2),1,C1278&lt;=PERCENTILE($C$3:$C$5882,0.4),2,C1278&lt;=PERCENTILE($C$3:$C$5882,0.6),3,C1278&lt;=PERCENTILE($C$3:$C$5882,0.8),4,TRUE,5)</f>
        <v>3</v>
      </c>
      <c r="G1278" cm="1">
        <f t="array" ref="G1278">_xlfn.IFS(D1278&lt;=PERCENTILE($D$3:$D$5882,0.2),1,D1278&lt;=PERCENTILE($D$3:$D$5882,0.4),2,D1278&lt;=PERCENTILE($D$3:$D$5882,0.6),3,D1278&lt;=PERCENTILE($D$3:$D$5882,0.8),4,TRUE,5)</f>
        <v>3</v>
      </c>
      <c r="H1278" s="3" t="str" cm="1">
        <f t="array" ref="H1278">_xlfn.IFS(AND(E1278&gt;=4,F1278&gt;=4,G1278&gt;=4),"Champions",AND(E1278&gt;=3,F1278&gt;=3,G1278&gt;=3),"Loyal Customers",AND(E1278&lt;=2,F1278&gt;=3),"At Risk",AND(E1278&lt;=2,F1278&lt;=2,G1278&lt;=2),"Lost",AND(E1278&gt;=4,F1278&lt;=2),"New/Promising",TRUE,"Needs Attention")</f>
        <v>Loyal Customers</v>
      </c>
      <c r="I1278" s="3" t="str">
        <f t="shared" si="23"/>
        <v>Active</v>
      </c>
      <c r="J1278" s="3" t="str">
        <f>_xlfn.XLOOKUP(A1278,'Country_Lookup'!$D:$D,'Country_Lookup'!$E:$E)</f>
        <v>United Kingdom</v>
      </c>
    </row>
    <row r="1279" spans="1:10" x14ac:dyDescent="0.3">
      <c r="A1279">
        <v>13638</v>
      </c>
      <c r="B1279">
        <v>15</v>
      </c>
      <c r="C1279">
        <v>1</v>
      </c>
      <c r="D1279">
        <v>122.64</v>
      </c>
      <c r="E1279" cm="1">
        <f t="array" ref="E1279">_xlfn.IFS(B1279&lt;=PERCENTILE($B$3:$B$5882,0.2),5,B1279&lt;=PERCENTILE($B$3:$B$5882,0.4),4,B1279&lt;=PERCENTILE($B$3:$B$5882,0.6),3,B1279&lt;=PERCENTILE($B$3:$B$5882,0.8),2,TRUE,1)</f>
        <v>5</v>
      </c>
      <c r="F1279" cm="1">
        <f t="array" ref="F1279">_xlfn.IFS(C1279&lt;=PERCENTILE($C$3:$C$5882,0.2),1,C1279&lt;=PERCENTILE($C$3:$C$5882,0.4),2,C1279&lt;=PERCENTILE($C$3:$C$5882,0.6),3,C1279&lt;=PERCENTILE($C$3:$C$5882,0.8),4,TRUE,5)</f>
        <v>1</v>
      </c>
      <c r="G1279" cm="1">
        <f t="array" ref="G1279">_xlfn.IFS(D1279&lt;=PERCENTILE($D$3:$D$5882,0.2),1,D1279&lt;=PERCENTILE($D$3:$D$5882,0.4),2,D1279&lt;=PERCENTILE($D$3:$D$5882,0.6),3,D1279&lt;=PERCENTILE($D$3:$D$5882,0.8),4,TRUE,5)</f>
        <v>1</v>
      </c>
      <c r="H1279" s="3" t="str" cm="1">
        <f t="array" ref="H1279">_xlfn.IFS(AND(E1279&gt;=4,F1279&gt;=4,G1279&gt;=4),"Champions",AND(E1279&gt;=3,F1279&gt;=3,G1279&gt;=3),"Loyal Customers",AND(E1279&lt;=2,F1279&gt;=3),"At Risk",AND(E1279&lt;=2,F1279&lt;=2,G1279&lt;=2),"Lost",AND(E1279&gt;=4,F1279&lt;=2),"New/Promising",TRUE,"Needs Attention")</f>
        <v>New/Promising</v>
      </c>
      <c r="I1279" s="3" t="str">
        <f t="shared" si="23"/>
        <v>Active</v>
      </c>
      <c r="J1279" s="3" t="str">
        <f>_xlfn.XLOOKUP(A1279,'Country_Lookup'!$D:$D,'Country_Lookup'!$E:$E)</f>
        <v>United Kingdom</v>
      </c>
    </row>
    <row r="1280" spans="1:10" x14ac:dyDescent="0.3">
      <c r="A1280">
        <v>13639</v>
      </c>
      <c r="B1280">
        <v>74</v>
      </c>
      <c r="C1280">
        <v>2</v>
      </c>
      <c r="D1280">
        <v>1346.2699999999995</v>
      </c>
      <c r="E1280" cm="1">
        <f t="array" ref="E1280">_xlfn.IFS(B1280&lt;=PERCENTILE($B$3:$B$5882,0.2),5,B1280&lt;=PERCENTILE($B$3:$B$5882,0.4),4,B1280&lt;=PERCENTILE($B$3:$B$5882,0.6),3,B1280&lt;=PERCENTILE($B$3:$B$5882,0.8),2,TRUE,1)</f>
        <v>3</v>
      </c>
      <c r="F1280" cm="1">
        <f t="array" ref="F1280">_xlfn.IFS(C1280&lt;=PERCENTILE($C$3:$C$5882,0.2),1,C1280&lt;=PERCENTILE($C$3:$C$5882,0.4),2,C1280&lt;=PERCENTILE($C$3:$C$5882,0.6),3,C1280&lt;=PERCENTILE($C$3:$C$5882,0.8),4,TRUE,5)</f>
        <v>2</v>
      </c>
      <c r="G1280" cm="1">
        <f t="array" ref="G1280">_xlfn.IFS(D1280&lt;=PERCENTILE($D$3:$D$5882,0.2),1,D1280&lt;=PERCENTILE($D$3:$D$5882,0.4),2,D1280&lt;=PERCENTILE($D$3:$D$5882,0.6),3,D1280&lt;=PERCENTILE($D$3:$D$5882,0.8),4,TRUE,5)</f>
        <v>4</v>
      </c>
      <c r="H1280" s="3" t="str" cm="1">
        <f t="array" ref="H1280">_xlfn.IFS(AND(E1280&gt;=4,F1280&gt;=4,G1280&gt;=4),"Champions",AND(E1280&gt;=3,F1280&gt;=3,G1280&gt;=3),"Loyal Customers",AND(E1280&lt;=2,F1280&gt;=3),"At Risk",AND(E1280&lt;=2,F1280&lt;=2,G1280&lt;=2),"Lost",AND(E1280&gt;=4,F1280&lt;=2),"New/Promising",TRUE,"Needs Attention")</f>
        <v>Needs Attention</v>
      </c>
      <c r="I1280" s="3" t="str">
        <f t="shared" si="23"/>
        <v>Active</v>
      </c>
      <c r="J1280" s="3" t="str">
        <f>_xlfn.XLOOKUP(A1280,'Country_Lookup'!$D:$D,'Country_Lookup'!$E:$E)</f>
        <v>United Kingdom</v>
      </c>
    </row>
    <row r="1281" spans="1:10" x14ac:dyDescent="0.3">
      <c r="A1281">
        <v>13640</v>
      </c>
      <c r="B1281">
        <v>611</v>
      </c>
      <c r="C1281">
        <v>1</v>
      </c>
      <c r="D1281">
        <v>405</v>
      </c>
      <c r="E1281" cm="1">
        <f t="array" ref="E1281">_xlfn.IFS(B1281&lt;=PERCENTILE($B$3:$B$5882,0.2),5,B1281&lt;=PERCENTILE($B$3:$B$5882,0.4),4,B1281&lt;=PERCENTILE($B$3:$B$5882,0.6),3,B1281&lt;=PERCENTILE($B$3:$B$5882,0.8),2,TRUE,1)</f>
        <v>1</v>
      </c>
      <c r="F1281" cm="1">
        <f t="array" ref="F1281">_xlfn.IFS(C1281&lt;=PERCENTILE($C$3:$C$5882,0.2),1,C1281&lt;=PERCENTILE($C$3:$C$5882,0.4),2,C1281&lt;=PERCENTILE($C$3:$C$5882,0.6),3,C1281&lt;=PERCENTILE($C$3:$C$5882,0.8),4,TRUE,5)</f>
        <v>1</v>
      </c>
      <c r="G1281" cm="1">
        <f t="array" ref="G1281">_xlfn.IFS(D1281&lt;=PERCENTILE($D$3:$D$5882,0.2),1,D1281&lt;=PERCENTILE($D$3:$D$5882,0.4),2,D1281&lt;=PERCENTILE($D$3:$D$5882,0.6),3,D1281&lt;=PERCENTILE($D$3:$D$5882,0.8),4,TRUE,5)</f>
        <v>2</v>
      </c>
      <c r="H1281" s="3" t="str" cm="1">
        <f t="array" ref="H1281">_xlfn.IFS(AND(E1281&gt;=4,F1281&gt;=4,G1281&gt;=4),"Champions",AND(E1281&gt;=3,F1281&gt;=3,G1281&gt;=3),"Loyal Customers",AND(E1281&lt;=2,F1281&gt;=3),"At Risk",AND(E1281&lt;=2,F1281&lt;=2,G1281&lt;=2),"Lost",AND(E1281&gt;=4,F1281&lt;=2),"New/Promising",TRUE,"Needs Attention")</f>
        <v>Lost</v>
      </c>
      <c r="I1281" s="3" t="str">
        <f t="shared" si="23"/>
        <v>Churned</v>
      </c>
      <c r="J1281" s="3" t="str">
        <f>_xlfn.XLOOKUP(A1281,'Country_Lookup'!$D:$D,'Country_Lookup'!$E:$E)</f>
        <v>United Kingdom</v>
      </c>
    </row>
    <row r="1282" spans="1:10" x14ac:dyDescent="0.3">
      <c r="A1282">
        <v>13641</v>
      </c>
      <c r="B1282">
        <v>640</v>
      </c>
      <c r="C1282">
        <v>5</v>
      </c>
      <c r="D1282">
        <v>1016.4700000000011</v>
      </c>
      <c r="E1282" cm="1">
        <f t="array" ref="E1282">_xlfn.IFS(B1282&lt;=PERCENTILE($B$3:$B$5882,0.2),5,B1282&lt;=PERCENTILE($B$3:$B$5882,0.4),4,B1282&lt;=PERCENTILE($B$3:$B$5882,0.6),3,B1282&lt;=PERCENTILE($B$3:$B$5882,0.8),2,TRUE,1)</f>
        <v>1</v>
      </c>
      <c r="F1282" cm="1">
        <f t="array" ref="F1282">_xlfn.IFS(C1282&lt;=PERCENTILE($C$3:$C$5882,0.2),1,C1282&lt;=PERCENTILE($C$3:$C$5882,0.4),2,C1282&lt;=PERCENTILE($C$3:$C$5882,0.6),3,C1282&lt;=PERCENTILE($C$3:$C$5882,0.8),4,TRUE,5)</f>
        <v>4</v>
      </c>
      <c r="G1282" cm="1">
        <f t="array" ref="G1282">_xlfn.IFS(D1282&lt;=PERCENTILE($D$3:$D$5882,0.2),1,D1282&lt;=PERCENTILE($D$3:$D$5882,0.4),2,D1282&lt;=PERCENTILE($D$3:$D$5882,0.6),3,D1282&lt;=PERCENTILE($D$3:$D$5882,0.8),4,TRUE,5)</f>
        <v>3</v>
      </c>
      <c r="H1282" s="3" t="str" cm="1">
        <f t="array" ref="H1282">_xlfn.IFS(AND(E1282&gt;=4,F1282&gt;=4,G1282&gt;=4),"Champions",AND(E1282&gt;=3,F1282&gt;=3,G1282&gt;=3),"Loyal Customers",AND(E1282&lt;=2,F1282&gt;=3),"At Risk",AND(E1282&lt;=2,F1282&lt;=2,G1282&lt;=2),"Lost",AND(E1282&gt;=4,F1282&lt;=2),"New/Promising",TRUE,"Needs Attention")</f>
        <v>At Risk</v>
      </c>
      <c r="I1282" s="3" t="str">
        <f t="shared" si="23"/>
        <v>Churned</v>
      </c>
      <c r="J1282" s="3" t="str">
        <f>_xlfn.XLOOKUP(A1282,'Country_Lookup'!$D:$D,'Country_Lookup'!$E:$E)</f>
        <v>United Kingdom</v>
      </c>
    </row>
    <row r="1283" spans="1:10" x14ac:dyDescent="0.3">
      <c r="A1283">
        <v>13642</v>
      </c>
      <c r="B1283">
        <v>215</v>
      </c>
      <c r="C1283">
        <v>4</v>
      </c>
      <c r="D1283">
        <v>514.72000000000071</v>
      </c>
      <c r="E1283" cm="1">
        <f t="array" ref="E1283">_xlfn.IFS(B1283&lt;=PERCENTILE($B$3:$B$5882,0.2),5,B1283&lt;=PERCENTILE($B$3:$B$5882,0.4),4,B1283&lt;=PERCENTILE($B$3:$B$5882,0.6),3,B1283&lt;=PERCENTILE($B$3:$B$5882,0.8),2,TRUE,1)</f>
        <v>2</v>
      </c>
      <c r="F1283" cm="1">
        <f t="array" ref="F1283">_xlfn.IFS(C1283&lt;=PERCENTILE($C$3:$C$5882,0.2),1,C1283&lt;=PERCENTILE($C$3:$C$5882,0.4),2,C1283&lt;=PERCENTILE($C$3:$C$5882,0.6),3,C1283&lt;=PERCENTILE($C$3:$C$5882,0.8),4,TRUE,5)</f>
        <v>3</v>
      </c>
      <c r="G1283" cm="1">
        <f t="array" ref="G1283">_xlfn.IFS(D1283&lt;=PERCENTILE($D$3:$D$5882,0.2),1,D1283&lt;=PERCENTILE($D$3:$D$5882,0.4),2,D1283&lt;=PERCENTILE($D$3:$D$5882,0.6),3,D1283&lt;=PERCENTILE($D$3:$D$5882,0.8),4,TRUE,5)</f>
        <v>2</v>
      </c>
      <c r="H1283" s="3" t="str" cm="1">
        <f t="array" ref="H1283">_xlfn.IFS(AND(E1283&gt;=4,F1283&gt;=4,G1283&gt;=4),"Champions",AND(E1283&gt;=3,F1283&gt;=3,G1283&gt;=3),"Loyal Customers",AND(E1283&lt;=2,F1283&gt;=3),"At Risk",AND(E1283&lt;=2,F1283&lt;=2,G1283&lt;=2),"Lost",AND(E1283&gt;=4,F1283&lt;=2),"New/Promising",TRUE,"Needs Attention")</f>
        <v>At Risk</v>
      </c>
      <c r="I1283" s="3" t="str">
        <f t="shared" ref="I1283:I1346" si="24">IF(B1283&gt;90,"Churned","Active")</f>
        <v>Churned</v>
      </c>
      <c r="J1283" s="3" t="str">
        <f>_xlfn.XLOOKUP(A1283,'Country_Lookup'!$D:$D,'Country_Lookup'!$E:$E)</f>
        <v>United Kingdom</v>
      </c>
    </row>
    <row r="1284" spans="1:10" x14ac:dyDescent="0.3">
      <c r="A1284">
        <v>13643</v>
      </c>
      <c r="B1284">
        <v>31</v>
      </c>
      <c r="C1284">
        <v>10</v>
      </c>
      <c r="D1284">
        <v>2156.7699999999963</v>
      </c>
      <c r="E1284" cm="1">
        <f t="array" ref="E1284">_xlfn.IFS(B1284&lt;=PERCENTILE($B$3:$B$5882,0.2),5,B1284&lt;=PERCENTILE($B$3:$B$5882,0.4),4,B1284&lt;=PERCENTILE($B$3:$B$5882,0.6),3,B1284&lt;=PERCENTILE($B$3:$B$5882,0.8),2,TRUE,1)</f>
        <v>4</v>
      </c>
      <c r="F1284" cm="1">
        <f t="array" ref="F1284">_xlfn.IFS(C1284&lt;=PERCENTILE($C$3:$C$5882,0.2),1,C1284&lt;=PERCENTILE($C$3:$C$5882,0.4),2,C1284&lt;=PERCENTILE($C$3:$C$5882,0.6),3,C1284&lt;=PERCENTILE($C$3:$C$5882,0.8),4,TRUE,5)</f>
        <v>5</v>
      </c>
      <c r="G1284" cm="1">
        <f t="array" ref="G1284">_xlfn.IFS(D1284&lt;=PERCENTILE($D$3:$D$5882,0.2),1,D1284&lt;=PERCENTILE($D$3:$D$5882,0.4),2,D1284&lt;=PERCENTILE($D$3:$D$5882,0.6),3,D1284&lt;=PERCENTILE($D$3:$D$5882,0.8),4,TRUE,5)</f>
        <v>4</v>
      </c>
      <c r="H1284" s="3" t="str" cm="1">
        <f t="array" ref="H1284">_xlfn.IFS(AND(E1284&gt;=4,F1284&gt;=4,G1284&gt;=4),"Champions",AND(E1284&gt;=3,F1284&gt;=3,G1284&gt;=3),"Loyal Customers",AND(E1284&lt;=2,F1284&gt;=3),"At Risk",AND(E1284&lt;=2,F1284&lt;=2,G1284&lt;=2),"Lost",AND(E1284&gt;=4,F1284&lt;=2),"New/Promising",TRUE,"Needs Attention")</f>
        <v>Champions</v>
      </c>
      <c r="I1284" s="3" t="str">
        <f t="shared" si="24"/>
        <v>Active</v>
      </c>
      <c r="J1284" s="3" t="str">
        <f>_xlfn.XLOOKUP(A1284,'Country_Lookup'!$D:$D,'Country_Lookup'!$E:$E)</f>
        <v>United Kingdom</v>
      </c>
    </row>
    <row r="1285" spans="1:10" x14ac:dyDescent="0.3">
      <c r="A1285">
        <v>13644</v>
      </c>
      <c r="B1285">
        <v>16</v>
      </c>
      <c r="C1285">
        <v>4</v>
      </c>
      <c r="D1285">
        <v>2624.2600000000043</v>
      </c>
      <c r="E1285" cm="1">
        <f t="array" ref="E1285">_xlfn.IFS(B1285&lt;=PERCENTILE($B$3:$B$5882,0.2),5,B1285&lt;=PERCENTILE($B$3:$B$5882,0.4),4,B1285&lt;=PERCENTILE($B$3:$B$5882,0.6),3,B1285&lt;=PERCENTILE($B$3:$B$5882,0.8),2,TRUE,1)</f>
        <v>5</v>
      </c>
      <c r="F1285" cm="1">
        <f t="array" ref="F1285">_xlfn.IFS(C1285&lt;=PERCENTILE($C$3:$C$5882,0.2),1,C1285&lt;=PERCENTILE($C$3:$C$5882,0.4),2,C1285&lt;=PERCENTILE($C$3:$C$5882,0.6),3,C1285&lt;=PERCENTILE($C$3:$C$5882,0.8),4,TRUE,5)</f>
        <v>3</v>
      </c>
      <c r="G1285" cm="1">
        <f t="array" ref="G1285">_xlfn.IFS(D1285&lt;=PERCENTILE($D$3:$D$5882,0.2),1,D1285&lt;=PERCENTILE($D$3:$D$5882,0.4),2,D1285&lt;=PERCENTILE($D$3:$D$5882,0.6),3,D1285&lt;=PERCENTILE($D$3:$D$5882,0.8),4,TRUE,5)</f>
        <v>4</v>
      </c>
      <c r="H1285" s="3" t="str" cm="1">
        <f t="array" ref="H1285">_xlfn.IFS(AND(E1285&gt;=4,F1285&gt;=4,G1285&gt;=4),"Champions",AND(E1285&gt;=3,F1285&gt;=3,G1285&gt;=3),"Loyal Customers",AND(E1285&lt;=2,F1285&gt;=3),"At Risk",AND(E1285&lt;=2,F1285&lt;=2,G1285&lt;=2),"Lost",AND(E1285&gt;=4,F1285&lt;=2),"New/Promising",TRUE,"Needs Attention")</f>
        <v>Loyal Customers</v>
      </c>
      <c r="I1285" s="3" t="str">
        <f t="shared" si="24"/>
        <v>Active</v>
      </c>
      <c r="J1285" s="3" t="str">
        <f>_xlfn.XLOOKUP(A1285,'Country_Lookup'!$D:$D,'Country_Lookup'!$E:$E)</f>
        <v>United Kingdom</v>
      </c>
    </row>
    <row r="1286" spans="1:10" x14ac:dyDescent="0.3">
      <c r="A1286">
        <v>13645</v>
      </c>
      <c r="B1286">
        <v>120</v>
      </c>
      <c r="C1286">
        <v>1</v>
      </c>
      <c r="D1286">
        <v>252.1</v>
      </c>
      <c r="E1286" cm="1">
        <f t="array" ref="E1286">_xlfn.IFS(B1286&lt;=PERCENTILE($B$3:$B$5882,0.2),5,B1286&lt;=PERCENTILE($B$3:$B$5882,0.4),4,B1286&lt;=PERCENTILE($B$3:$B$5882,0.6),3,B1286&lt;=PERCENTILE($B$3:$B$5882,0.8),2,TRUE,1)</f>
        <v>3</v>
      </c>
      <c r="F1286" cm="1">
        <f t="array" ref="F1286">_xlfn.IFS(C1286&lt;=PERCENTILE($C$3:$C$5882,0.2),1,C1286&lt;=PERCENTILE($C$3:$C$5882,0.4),2,C1286&lt;=PERCENTILE($C$3:$C$5882,0.6),3,C1286&lt;=PERCENTILE($C$3:$C$5882,0.8),4,TRUE,5)</f>
        <v>1</v>
      </c>
      <c r="G1286" cm="1">
        <f t="array" ref="G1286">_xlfn.IFS(D1286&lt;=PERCENTILE($D$3:$D$5882,0.2),1,D1286&lt;=PERCENTILE($D$3:$D$5882,0.4),2,D1286&lt;=PERCENTILE($D$3:$D$5882,0.6),3,D1286&lt;=PERCENTILE($D$3:$D$5882,0.8),4,TRUE,5)</f>
        <v>1</v>
      </c>
      <c r="H1286" s="3" t="str" cm="1">
        <f t="array" ref="H1286">_xlfn.IFS(AND(E1286&gt;=4,F1286&gt;=4,G1286&gt;=4),"Champions",AND(E1286&gt;=3,F1286&gt;=3,G1286&gt;=3),"Loyal Customers",AND(E1286&lt;=2,F1286&gt;=3),"At Risk",AND(E1286&lt;=2,F1286&lt;=2,G1286&lt;=2),"Lost",AND(E1286&gt;=4,F1286&lt;=2),"New/Promising",TRUE,"Needs Attention")</f>
        <v>Needs Attention</v>
      </c>
      <c r="I1286" s="3" t="str">
        <f t="shared" si="24"/>
        <v>Churned</v>
      </c>
      <c r="J1286" s="3" t="str">
        <f>_xlfn.XLOOKUP(A1286,'Country_Lookup'!$D:$D,'Country_Lookup'!$E:$E)</f>
        <v>United Kingdom</v>
      </c>
    </row>
    <row r="1287" spans="1:10" x14ac:dyDescent="0.3">
      <c r="A1287">
        <v>13646</v>
      </c>
      <c r="B1287">
        <v>399</v>
      </c>
      <c r="C1287">
        <v>2</v>
      </c>
      <c r="D1287">
        <v>326.25</v>
      </c>
      <c r="E1287" cm="1">
        <f t="array" ref="E1287">_xlfn.IFS(B1287&lt;=PERCENTILE($B$3:$B$5882,0.2),5,B1287&lt;=PERCENTILE($B$3:$B$5882,0.4),4,B1287&lt;=PERCENTILE($B$3:$B$5882,0.6),3,B1287&lt;=PERCENTILE($B$3:$B$5882,0.8),2,TRUE,1)</f>
        <v>2</v>
      </c>
      <c r="F1287" cm="1">
        <f t="array" ref="F1287">_xlfn.IFS(C1287&lt;=PERCENTILE($C$3:$C$5882,0.2),1,C1287&lt;=PERCENTILE($C$3:$C$5882,0.4),2,C1287&lt;=PERCENTILE($C$3:$C$5882,0.6),3,C1287&lt;=PERCENTILE($C$3:$C$5882,0.8),4,TRUE,5)</f>
        <v>2</v>
      </c>
      <c r="G1287" cm="1">
        <f t="array" ref="G1287">_xlfn.IFS(D1287&lt;=PERCENTILE($D$3:$D$5882,0.2),1,D1287&lt;=PERCENTILE($D$3:$D$5882,0.4),2,D1287&lt;=PERCENTILE($D$3:$D$5882,0.6),3,D1287&lt;=PERCENTILE($D$3:$D$5882,0.8),4,TRUE,5)</f>
        <v>2</v>
      </c>
      <c r="H1287" s="3" t="str" cm="1">
        <f t="array" ref="H1287">_xlfn.IFS(AND(E1287&gt;=4,F1287&gt;=4,G1287&gt;=4),"Champions",AND(E1287&gt;=3,F1287&gt;=3,G1287&gt;=3),"Loyal Customers",AND(E1287&lt;=2,F1287&gt;=3),"At Risk",AND(E1287&lt;=2,F1287&lt;=2,G1287&lt;=2),"Lost",AND(E1287&gt;=4,F1287&lt;=2),"New/Promising",TRUE,"Needs Attention")</f>
        <v>Lost</v>
      </c>
      <c r="I1287" s="3" t="str">
        <f t="shared" si="24"/>
        <v>Churned</v>
      </c>
      <c r="J1287" s="3" t="str">
        <f>_xlfn.XLOOKUP(A1287,'Country_Lookup'!$D:$D,'Country_Lookup'!$E:$E)</f>
        <v>United Kingdom</v>
      </c>
    </row>
    <row r="1288" spans="1:10" x14ac:dyDescent="0.3">
      <c r="A1288">
        <v>13647</v>
      </c>
      <c r="B1288">
        <v>9</v>
      </c>
      <c r="C1288">
        <v>8</v>
      </c>
      <c r="D1288">
        <v>3071.6799999999944</v>
      </c>
      <c r="E1288" cm="1">
        <f t="array" ref="E1288">_xlfn.IFS(B1288&lt;=PERCENTILE($B$3:$B$5882,0.2),5,B1288&lt;=PERCENTILE($B$3:$B$5882,0.4),4,B1288&lt;=PERCENTILE($B$3:$B$5882,0.6),3,B1288&lt;=PERCENTILE($B$3:$B$5882,0.8),2,TRUE,1)</f>
        <v>5</v>
      </c>
      <c r="F1288" cm="1">
        <f t="array" ref="F1288">_xlfn.IFS(C1288&lt;=PERCENTILE($C$3:$C$5882,0.2),1,C1288&lt;=PERCENTILE($C$3:$C$5882,0.4),2,C1288&lt;=PERCENTILE($C$3:$C$5882,0.6),3,C1288&lt;=PERCENTILE($C$3:$C$5882,0.8),4,TRUE,5)</f>
        <v>4</v>
      </c>
      <c r="G1288" cm="1">
        <f t="array" ref="G1288">_xlfn.IFS(D1288&lt;=PERCENTILE($D$3:$D$5882,0.2),1,D1288&lt;=PERCENTILE($D$3:$D$5882,0.4),2,D1288&lt;=PERCENTILE($D$3:$D$5882,0.6),3,D1288&lt;=PERCENTILE($D$3:$D$5882,0.8),4,TRUE,5)</f>
        <v>5</v>
      </c>
      <c r="H1288" s="3" t="str" cm="1">
        <f t="array" ref="H1288">_xlfn.IFS(AND(E1288&gt;=4,F1288&gt;=4,G1288&gt;=4),"Champions",AND(E1288&gt;=3,F1288&gt;=3,G1288&gt;=3),"Loyal Customers",AND(E1288&lt;=2,F1288&gt;=3),"At Risk",AND(E1288&lt;=2,F1288&lt;=2,G1288&lt;=2),"Lost",AND(E1288&gt;=4,F1288&lt;=2),"New/Promising",TRUE,"Needs Attention")</f>
        <v>Champions</v>
      </c>
      <c r="I1288" s="3" t="str">
        <f t="shared" si="24"/>
        <v>Active</v>
      </c>
      <c r="J1288" s="3" t="str">
        <f>_xlfn.XLOOKUP(A1288,'Country_Lookup'!$D:$D,'Country_Lookup'!$E:$E)</f>
        <v>United Kingdom</v>
      </c>
    </row>
    <row r="1289" spans="1:10" x14ac:dyDescent="0.3">
      <c r="A1289">
        <v>13648</v>
      </c>
      <c r="B1289">
        <v>400</v>
      </c>
      <c r="C1289">
        <v>8</v>
      </c>
      <c r="D1289">
        <v>1764.0199999999977</v>
      </c>
      <c r="E1289" cm="1">
        <f t="array" ref="E1289">_xlfn.IFS(B1289&lt;=PERCENTILE($B$3:$B$5882,0.2),5,B1289&lt;=PERCENTILE($B$3:$B$5882,0.4),4,B1289&lt;=PERCENTILE($B$3:$B$5882,0.6),3,B1289&lt;=PERCENTILE($B$3:$B$5882,0.8),2,TRUE,1)</f>
        <v>2</v>
      </c>
      <c r="F1289" cm="1">
        <f t="array" ref="F1289">_xlfn.IFS(C1289&lt;=PERCENTILE($C$3:$C$5882,0.2),1,C1289&lt;=PERCENTILE($C$3:$C$5882,0.4),2,C1289&lt;=PERCENTILE($C$3:$C$5882,0.6),3,C1289&lt;=PERCENTILE($C$3:$C$5882,0.8),4,TRUE,5)</f>
        <v>4</v>
      </c>
      <c r="G1289" cm="1">
        <f t="array" ref="G1289">_xlfn.IFS(D1289&lt;=PERCENTILE($D$3:$D$5882,0.2),1,D1289&lt;=PERCENTILE($D$3:$D$5882,0.4),2,D1289&lt;=PERCENTILE($D$3:$D$5882,0.6),3,D1289&lt;=PERCENTILE($D$3:$D$5882,0.8),4,TRUE,5)</f>
        <v>4</v>
      </c>
      <c r="H1289" s="3" t="str" cm="1">
        <f t="array" ref="H1289">_xlfn.IFS(AND(E1289&gt;=4,F1289&gt;=4,G1289&gt;=4),"Champions",AND(E1289&gt;=3,F1289&gt;=3,G1289&gt;=3),"Loyal Customers",AND(E1289&lt;=2,F1289&gt;=3),"At Risk",AND(E1289&lt;=2,F1289&lt;=2,G1289&lt;=2),"Lost",AND(E1289&gt;=4,F1289&lt;=2),"New/Promising",TRUE,"Needs Attention")</f>
        <v>At Risk</v>
      </c>
      <c r="I1289" s="3" t="str">
        <f t="shared" si="24"/>
        <v>Churned</v>
      </c>
      <c r="J1289" s="3" t="str">
        <f>_xlfn.XLOOKUP(A1289,'Country_Lookup'!$D:$D,'Country_Lookup'!$E:$E)</f>
        <v>United Kingdom</v>
      </c>
    </row>
    <row r="1290" spans="1:10" x14ac:dyDescent="0.3">
      <c r="A1290">
        <v>13649</v>
      </c>
      <c r="B1290">
        <v>256</v>
      </c>
      <c r="C1290">
        <v>6</v>
      </c>
      <c r="D1290">
        <v>1678.8800000000024</v>
      </c>
      <c r="E1290" cm="1">
        <f t="array" ref="E1290">_xlfn.IFS(B1290&lt;=PERCENTILE($B$3:$B$5882,0.2),5,B1290&lt;=PERCENTILE($B$3:$B$5882,0.4),4,B1290&lt;=PERCENTILE($B$3:$B$5882,0.6),3,B1290&lt;=PERCENTILE($B$3:$B$5882,0.8),2,TRUE,1)</f>
        <v>2</v>
      </c>
      <c r="F1290" cm="1">
        <f t="array" ref="F1290">_xlfn.IFS(C1290&lt;=PERCENTILE($C$3:$C$5882,0.2),1,C1290&lt;=PERCENTILE($C$3:$C$5882,0.4),2,C1290&lt;=PERCENTILE($C$3:$C$5882,0.6),3,C1290&lt;=PERCENTILE($C$3:$C$5882,0.8),4,TRUE,5)</f>
        <v>4</v>
      </c>
      <c r="G1290" cm="1">
        <f t="array" ref="G1290">_xlfn.IFS(D1290&lt;=PERCENTILE($D$3:$D$5882,0.2),1,D1290&lt;=PERCENTILE($D$3:$D$5882,0.4),2,D1290&lt;=PERCENTILE($D$3:$D$5882,0.6),3,D1290&lt;=PERCENTILE($D$3:$D$5882,0.8),4,TRUE,5)</f>
        <v>4</v>
      </c>
      <c r="H1290" s="3" t="str" cm="1">
        <f t="array" ref="H1290">_xlfn.IFS(AND(E1290&gt;=4,F1290&gt;=4,G1290&gt;=4),"Champions",AND(E1290&gt;=3,F1290&gt;=3,G1290&gt;=3),"Loyal Customers",AND(E1290&lt;=2,F1290&gt;=3),"At Risk",AND(E1290&lt;=2,F1290&lt;=2,G1290&lt;=2),"Lost",AND(E1290&gt;=4,F1290&lt;=2),"New/Promising",TRUE,"Needs Attention")</f>
        <v>At Risk</v>
      </c>
      <c r="I1290" s="3" t="str">
        <f t="shared" si="24"/>
        <v>Churned</v>
      </c>
      <c r="J1290" s="3" t="str">
        <f>_xlfn.XLOOKUP(A1290,'Country_Lookup'!$D:$D,'Country_Lookup'!$E:$E)</f>
        <v>United Kingdom</v>
      </c>
    </row>
    <row r="1291" spans="1:10" x14ac:dyDescent="0.3">
      <c r="A1291">
        <v>13650</v>
      </c>
      <c r="B1291">
        <v>16</v>
      </c>
      <c r="C1291">
        <v>10</v>
      </c>
      <c r="D1291">
        <v>3287.9999999999995</v>
      </c>
      <c r="E1291" cm="1">
        <f t="array" ref="E1291">_xlfn.IFS(B1291&lt;=PERCENTILE($B$3:$B$5882,0.2),5,B1291&lt;=PERCENTILE($B$3:$B$5882,0.4),4,B1291&lt;=PERCENTILE($B$3:$B$5882,0.6),3,B1291&lt;=PERCENTILE($B$3:$B$5882,0.8),2,TRUE,1)</f>
        <v>5</v>
      </c>
      <c r="F1291" cm="1">
        <f t="array" ref="F1291">_xlfn.IFS(C1291&lt;=PERCENTILE($C$3:$C$5882,0.2),1,C1291&lt;=PERCENTILE($C$3:$C$5882,0.4),2,C1291&lt;=PERCENTILE($C$3:$C$5882,0.6),3,C1291&lt;=PERCENTILE($C$3:$C$5882,0.8),4,TRUE,5)</f>
        <v>5</v>
      </c>
      <c r="G1291" cm="1">
        <f t="array" ref="G1291">_xlfn.IFS(D1291&lt;=PERCENTILE($D$3:$D$5882,0.2),1,D1291&lt;=PERCENTILE($D$3:$D$5882,0.4),2,D1291&lt;=PERCENTILE($D$3:$D$5882,0.6),3,D1291&lt;=PERCENTILE($D$3:$D$5882,0.8),4,TRUE,5)</f>
        <v>5</v>
      </c>
      <c r="H1291" s="3" t="str" cm="1">
        <f t="array" ref="H1291">_xlfn.IFS(AND(E1291&gt;=4,F1291&gt;=4,G1291&gt;=4),"Champions",AND(E1291&gt;=3,F1291&gt;=3,G1291&gt;=3),"Loyal Customers",AND(E1291&lt;=2,F1291&gt;=3),"At Risk",AND(E1291&lt;=2,F1291&lt;=2,G1291&lt;=2),"Lost",AND(E1291&gt;=4,F1291&lt;=2),"New/Promising",TRUE,"Needs Attention")</f>
        <v>Champions</v>
      </c>
      <c r="I1291" s="3" t="str">
        <f t="shared" si="24"/>
        <v>Active</v>
      </c>
      <c r="J1291" s="3" t="str">
        <f>_xlfn.XLOOKUP(A1291,'Country_Lookup'!$D:$D,'Country_Lookup'!$E:$E)</f>
        <v>United Kingdom</v>
      </c>
    </row>
    <row r="1292" spans="1:10" x14ac:dyDescent="0.3">
      <c r="A1292">
        <v>13651</v>
      </c>
      <c r="B1292">
        <v>35</v>
      </c>
      <c r="C1292">
        <v>3</v>
      </c>
      <c r="D1292">
        <v>226.84999999999994</v>
      </c>
      <c r="E1292" cm="1">
        <f t="array" ref="E1292">_xlfn.IFS(B1292&lt;=PERCENTILE($B$3:$B$5882,0.2),5,B1292&lt;=PERCENTILE($B$3:$B$5882,0.4),4,B1292&lt;=PERCENTILE($B$3:$B$5882,0.6),3,B1292&lt;=PERCENTILE($B$3:$B$5882,0.8),2,TRUE,1)</f>
        <v>4</v>
      </c>
      <c r="F1292" cm="1">
        <f t="array" ref="F1292">_xlfn.IFS(C1292&lt;=PERCENTILE($C$3:$C$5882,0.2),1,C1292&lt;=PERCENTILE($C$3:$C$5882,0.4),2,C1292&lt;=PERCENTILE($C$3:$C$5882,0.6),3,C1292&lt;=PERCENTILE($C$3:$C$5882,0.8),4,TRUE,5)</f>
        <v>3</v>
      </c>
      <c r="G1292" cm="1">
        <f t="array" ref="G1292">_xlfn.IFS(D1292&lt;=PERCENTILE($D$3:$D$5882,0.2),1,D1292&lt;=PERCENTILE($D$3:$D$5882,0.4),2,D1292&lt;=PERCENTILE($D$3:$D$5882,0.6),3,D1292&lt;=PERCENTILE($D$3:$D$5882,0.8),4,TRUE,5)</f>
        <v>1</v>
      </c>
      <c r="H1292" s="3" t="str" cm="1">
        <f t="array" ref="H1292">_xlfn.IFS(AND(E1292&gt;=4,F1292&gt;=4,G1292&gt;=4),"Champions",AND(E1292&gt;=3,F1292&gt;=3,G1292&gt;=3),"Loyal Customers",AND(E1292&lt;=2,F1292&gt;=3),"At Risk",AND(E1292&lt;=2,F1292&lt;=2,G1292&lt;=2),"Lost",AND(E1292&gt;=4,F1292&lt;=2),"New/Promising",TRUE,"Needs Attention")</f>
        <v>Needs Attention</v>
      </c>
      <c r="I1292" s="3" t="str">
        <f t="shared" si="24"/>
        <v>Active</v>
      </c>
      <c r="J1292" s="3" t="str">
        <f>_xlfn.XLOOKUP(A1292,'Country_Lookup'!$D:$D,'Country_Lookup'!$E:$E)</f>
        <v>United Kingdom</v>
      </c>
    </row>
    <row r="1293" spans="1:10" x14ac:dyDescent="0.3">
      <c r="A1293">
        <v>13652</v>
      </c>
      <c r="B1293">
        <v>45</v>
      </c>
      <c r="C1293">
        <v>5</v>
      </c>
      <c r="D1293">
        <v>2570.849999999994</v>
      </c>
      <c r="E1293" cm="1">
        <f t="array" ref="E1293">_xlfn.IFS(B1293&lt;=PERCENTILE($B$3:$B$5882,0.2),5,B1293&lt;=PERCENTILE($B$3:$B$5882,0.4),4,B1293&lt;=PERCENTILE($B$3:$B$5882,0.6),3,B1293&lt;=PERCENTILE($B$3:$B$5882,0.8),2,TRUE,1)</f>
        <v>4</v>
      </c>
      <c r="F1293" cm="1">
        <f t="array" ref="F1293">_xlfn.IFS(C1293&lt;=PERCENTILE($C$3:$C$5882,0.2),1,C1293&lt;=PERCENTILE($C$3:$C$5882,0.4),2,C1293&lt;=PERCENTILE($C$3:$C$5882,0.6),3,C1293&lt;=PERCENTILE($C$3:$C$5882,0.8),4,TRUE,5)</f>
        <v>4</v>
      </c>
      <c r="G1293" cm="1">
        <f t="array" ref="G1293">_xlfn.IFS(D1293&lt;=PERCENTILE($D$3:$D$5882,0.2),1,D1293&lt;=PERCENTILE($D$3:$D$5882,0.4),2,D1293&lt;=PERCENTILE($D$3:$D$5882,0.6),3,D1293&lt;=PERCENTILE($D$3:$D$5882,0.8),4,TRUE,5)</f>
        <v>4</v>
      </c>
      <c r="H1293" s="3" t="str" cm="1">
        <f t="array" ref="H1293">_xlfn.IFS(AND(E1293&gt;=4,F1293&gt;=4,G1293&gt;=4),"Champions",AND(E1293&gt;=3,F1293&gt;=3,G1293&gt;=3),"Loyal Customers",AND(E1293&lt;=2,F1293&gt;=3),"At Risk",AND(E1293&lt;=2,F1293&lt;=2,G1293&lt;=2),"Lost",AND(E1293&gt;=4,F1293&lt;=2),"New/Promising",TRUE,"Needs Attention")</f>
        <v>Champions</v>
      </c>
      <c r="I1293" s="3" t="str">
        <f t="shared" si="24"/>
        <v>Active</v>
      </c>
      <c r="J1293" s="3" t="str">
        <f>_xlfn.XLOOKUP(A1293,'Country_Lookup'!$D:$D,'Country_Lookup'!$E:$E)</f>
        <v>United Kingdom</v>
      </c>
    </row>
    <row r="1294" spans="1:10" x14ac:dyDescent="0.3">
      <c r="A1294">
        <v>13653</v>
      </c>
      <c r="B1294">
        <v>487</v>
      </c>
      <c r="C1294">
        <v>1</v>
      </c>
      <c r="D1294">
        <v>152.20000000000002</v>
      </c>
      <c r="E1294" cm="1">
        <f t="array" ref="E1294">_xlfn.IFS(B1294&lt;=PERCENTILE($B$3:$B$5882,0.2),5,B1294&lt;=PERCENTILE($B$3:$B$5882,0.4),4,B1294&lt;=PERCENTILE($B$3:$B$5882,0.6),3,B1294&lt;=PERCENTILE($B$3:$B$5882,0.8),2,TRUE,1)</f>
        <v>1</v>
      </c>
      <c r="F1294" cm="1">
        <f t="array" ref="F1294">_xlfn.IFS(C1294&lt;=PERCENTILE($C$3:$C$5882,0.2),1,C1294&lt;=PERCENTILE($C$3:$C$5882,0.4),2,C1294&lt;=PERCENTILE($C$3:$C$5882,0.6),3,C1294&lt;=PERCENTILE($C$3:$C$5882,0.8),4,TRUE,5)</f>
        <v>1</v>
      </c>
      <c r="G1294" cm="1">
        <f t="array" ref="G1294">_xlfn.IFS(D1294&lt;=PERCENTILE($D$3:$D$5882,0.2),1,D1294&lt;=PERCENTILE($D$3:$D$5882,0.4),2,D1294&lt;=PERCENTILE($D$3:$D$5882,0.6),3,D1294&lt;=PERCENTILE($D$3:$D$5882,0.8),4,TRUE,5)</f>
        <v>1</v>
      </c>
      <c r="H1294" s="3" t="str" cm="1">
        <f t="array" ref="H1294">_xlfn.IFS(AND(E1294&gt;=4,F1294&gt;=4,G1294&gt;=4),"Champions",AND(E1294&gt;=3,F1294&gt;=3,G1294&gt;=3),"Loyal Customers",AND(E1294&lt;=2,F1294&gt;=3),"At Risk",AND(E1294&lt;=2,F1294&lt;=2,G1294&lt;=2),"Lost",AND(E1294&gt;=4,F1294&lt;=2),"New/Promising",TRUE,"Needs Attention")</f>
        <v>Lost</v>
      </c>
      <c r="I1294" s="3" t="str">
        <f t="shared" si="24"/>
        <v>Churned</v>
      </c>
      <c r="J1294" s="3" t="str">
        <f>_xlfn.XLOOKUP(A1294,'Country_Lookup'!$D:$D,'Country_Lookup'!$E:$E)</f>
        <v>United Kingdom</v>
      </c>
    </row>
    <row r="1295" spans="1:10" x14ac:dyDescent="0.3">
      <c r="A1295">
        <v>13654</v>
      </c>
      <c r="B1295">
        <v>43</v>
      </c>
      <c r="C1295">
        <v>11</v>
      </c>
      <c r="D1295">
        <v>6308.0000000000009</v>
      </c>
      <c r="E1295" cm="1">
        <f t="array" ref="E1295">_xlfn.IFS(B1295&lt;=PERCENTILE($B$3:$B$5882,0.2),5,B1295&lt;=PERCENTILE($B$3:$B$5882,0.4),4,B1295&lt;=PERCENTILE($B$3:$B$5882,0.6),3,B1295&lt;=PERCENTILE($B$3:$B$5882,0.8),2,TRUE,1)</f>
        <v>4</v>
      </c>
      <c r="F1295" cm="1">
        <f t="array" ref="F1295">_xlfn.IFS(C1295&lt;=PERCENTILE($C$3:$C$5882,0.2),1,C1295&lt;=PERCENTILE($C$3:$C$5882,0.4),2,C1295&lt;=PERCENTILE($C$3:$C$5882,0.6),3,C1295&lt;=PERCENTILE($C$3:$C$5882,0.8),4,TRUE,5)</f>
        <v>5</v>
      </c>
      <c r="G1295" cm="1">
        <f t="array" ref="G1295">_xlfn.IFS(D1295&lt;=PERCENTILE($D$3:$D$5882,0.2),1,D1295&lt;=PERCENTILE($D$3:$D$5882,0.4),2,D1295&lt;=PERCENTILE($D$3:$D$5882,0.6),3,D1295&lt;=PERCENTILE($D$3:$D$5882,0.8),4,TRUE,5)</f>
        <v>5</v>
      </c>
      <c r="H1295" s="3" t="str" cm="1">
        <f t="array" ref="H1295">_xlfn.IFS(AND(E1295&gt;=4,F1295&gt;=4,G1295&gt;=4),"Champions",AND(E1295&gt;=3,F1295&gt;=3,G1295&gt;=3),"Loyal Customers",AND(E1295&lt;=2,F1295&gt;=3),"At Risk",AND(E1295&lt;=2,F1295&lt;=2,G1295&lt;=2),"Lost",AND(E1295&gt;=4,F1295&lt;=2),"New/Promising",TRUE,"Needs Attention")</f>
        <v>Champions</v>
      </c>
      <c r="I1295" s="3" t="str">
        <f t="shared" si="24"/>
        <v>Active</v>
      </c>
      <c r="J1295" s="3" t="str">
        <f>_xlfn.XLOOKUP(A1295,'Country_Lookup'!$D:$D,'Country_Lookup'!$E:$E)</f>
        <v>United Kingdom</v>
      </c>
    </row>
    <row r="1296" spans="1:10" x14ac:dyDescent="0.3">
      <c r="A1296">
        <v>13655</v>
      </c>
      <c r="B1296">
        <v>114</v>
      </c>
      <c r="C1296">
        <v>6</v>
      </c>
      <c r="D1296">
        <v>2280.5100000000034</v>
      </c>
      <c r="E1296" cm="1">
        <f t="array" ref="E1296">_xlfn.IFS(B1296&lt;=PERCENTILE($B$3:$B$5882,0.2),5,B1296&lt;=PERCENTILE($B$3:$B$5882,0.4),4,B1296&lt;=PERCENTILE($B$3:$B$5882,0.6),3,B1296&lt;=PERCENTILE($B$3:$B$5882,0.8),2,TRUE,1)</f>
        <v>3</v>
      </c>
      <c r="F1296" cm="1">
        <f t="array" ref="F1296">_xlfn.IFS(C1296&lt;=PERCENTILE($C$3:$C$5882,0.2),1,C1296&lt;=PERCENTILE($C$3:$C$5882,0.4),2,C1296&lt;=PERCENTILE($C$3:$C$5882,0.6),3,C1296&lt;=PERCENTILE($C$3:$C$5882,0.8),4,TRUE,5)</f>
        <v>4</v>
      </c>
      <c r="G1296" cm="1">
        <f t="array" ref="G1296">_xlfn.IFS(D1296&lt;=PERCENTILE($D$3:$D$5882,0.2),1,D1296&lt;=PERCENTILE($D$3:$D$5882,0.4),2,D1296&lt;=PERCENTILE($D$3:$D$5882,0.6),3,D1296&lt;=PERCENTILE($D$3:$D$5882,0.8),4,TRUE,5)</f>
        <v>4</v>
      </c>
      <c r="H1296" s="3" t="str" cm="1">
        <f t="array" ref="H1296">_xlfn.IFS(AND(E1296&gt;=4,F1296&gt;=4,G1296&gt;=4),"Champions",AND(E1296&gt;=3,F1296&gt;=3,G1296&gt;=3),"Loyal Customers",AND(E1296&lt;=2,F1296&gt;=3),"At Risk",AND(E1296&lt;=2,F1296&lt;=2,G1296&lt;=2),"Lost",AND(E1296&gt;=4,F1296&lt;=2),"New/Promising",TRUE,"Needs Attention")</f>
        <v>Loyal Customers</v>
      </c>
      <c r="I1296" s="3" t="str">
        <f t="shared" si="24"/>
        <v>Churned</v>
      </c>
      <c r="J1296" s="3" t="str">
        <f>_xlfn.XLOOKUP(A1296,'Country_Lookup'!$D:$D,'Country_Lookup'!$E:$E)</f>
        <v>United Kingdom</v>
      </c>
    </row>
    <row r="1297" spans="1:10" x14ac:dyDescent="0.3">
      <c r="A1297">
        <v>13656</v>
      </c>
      <c r="B1297">
        <v>164</v>
      </c>
      <c r="C1297">
        <v>4</v>
      </c>
      <c r="D1297">
        <v>1078.850000000001</v>
      </c>
      <c r="E1297" cm="1">
        <f t="array" ref="E1297">_xlfn.IFS(B1297&lt;=PERCENTILE($B$3:$B$5882,0.2),5,B1297&lt;=PERCENTILE($B$3:$B$5882,0.4),4,B1297&lt;=PERCENTILE($B$3:$B$5882,0.6),3,B1297&lt;=PERCENTILE($B$3:$B$5882,0.8),2,TRUE,1)</f>
        <v>3</v>
      </c>
      <c r="F1297" cm="1">
        <f t="array" ref="F1297">_xlfn.IFS(C1297&lt;=PERCENTILE($C$3:$C$5882,0.2),1,C1297&lt;=PERCENTILE($C$3:$C$5882,0.4),2,C1297&lt;=PERCENTILE($C$3:$C$5882,0.6),3,C1297&lt;=PERCENTILE($C$3:$C$5882,0.8),4,TRUE,5)</f>
        <v>3</v>
      </c>
      <c r="G1297" cm="1">
        <f t="array" ref="G1297">_xlfn.IFS(D1297&lt;=PERCENTILE($D$3:$D$5882,0.2),1,D1297&lt;=PERCENTILE($D$3:$D$5882,0.4),2,D1297&lt;=PERCENTILE($D$3:$D$5882,0.6),3,D1297&lt;=PERCENTILE($D$3:$D$5882,0.8),4,TRUE,5)</f>
        <v>3</v>
      </c>
      <c r="H1297" s="3" t="str" cm="1">
        <f t="array" ref="H1297">_xlfn.IFS(AND(E1297&gt;=4,F1297&gt;=4,G1297&gt;=4),"Champions",AND(E1297&gt;=3,F1297&gt;=3,G1297&gt;=3),"Loyal Customers",AND(E1297&lt;=2,F1297&gt;=3),"At Risk",AND(E1297&lt;=2,F1297&lt;=2,G1297&lt;=2),"Lost",AND(E1297&gt;=4,F1297&lt;=2),"New/Promising",TRUE,"Needs Attention")</f>
        <v>Loyal Customers</v>
      </c>
      <c r="I1297" s="3" t="str">
        <f t="shared" si="24"/>
        <v>Churned</v>
      </c>
      <c r="J1297" s="3" t="str">
        <f>_xlfn.XLOOKUP(A1297,'Country_Lookup'!$D:$D,'Country_Lookup'!$E:$E)</f>
        <v>United Kingdom</v>
      </c>
    </row>
    <row r="1298" spans="1:10" x14ac:dyDescent="0.3">
      <c r="A1298">
        <v>13657</v>
      </c>
      <c r="B1298">
        <v>10</v>
      </c>
      <c r="C1298">
        <v>2</v>
      </c>
      <c r="D1298">
        <v>382.14000000000004</v>
      </c>
      <c r="E1298" cm="1">
        <f t="array" ref="E1298">_xlfn.IFS(B1298&lt;=PERCENTILE($B$3:$B$5882,0.2),5,B1298&lt;=PERCENTILE($B$3:$B$5882,0.4),4,B1298&lt;=PERCENTILE($B$3:$B$5882,0.6),3,B1298&lt;=PERCENTILE($B$3:$B$5882,0.8),2,TRUE,1)</f>
        <v>5</v>
      </c>
      <c r="F1298" cm="1">
        <f t="array" ref="F1298">_xlfn.IFS(C1298&lt;=PERCENTILE($C$3:$C$5882,0.2),1,C1298&lt;=PERCENTILE($C$3:$C$5882,0.4),2,C1298&lt;=PERCENTILE($C$3:$C$5882,0.6),3,C1298&lt;=PERCENTILE($C$3:$C$5882,0.8),4,TRUE,5)</f>
        <v>2</v>
      </c>
      <c r="G1298" cm="1">
        <f t="array" ref="G1298">_xlfn.IFS(D1298&lt;=PERCENTILE($D$3:$D$5882,0.2),1,D1298&lt;=PERCENTILE($D$3:$D$5882,0.4),2,D1298&lt;=PERCENTILE($D$3:$D$5882,0.6),3,D1298&lt;=PERCENTILE($D$3:$D$5882,0.8),4,TRUE,5)</f>
        <v>2</v>
      </c>
      <c r="H1298" s="3" t="str" cm="1">
        <f t="array" ref="H1298">_xlfn.IFS(AND(E1298&gt;=4,F1298&gt;=4,G1298&gt;=4),"Champions",AND(E1298&gt;=3,F1298&gt;=3,G1298&gt;=3),"Loyal Customers",AND(E1298&lt;=2,F1298&gt;=3),"At Risk",AND(E1298&lt;=2,F1298&lt;=2,G1298&lt;=2),"Lost",AND(E1298&gt;=4,F1298&lt;=2),"New/Promising",TRUE,"Needs Attention")</f>
        <v>New/Promising</v>
      </c>
      <c r="I1298" s="3" t="str">
        <f t="shared" si="24"/>
        <v>Active</v>
      </c>
      <c r="J1298" s="3" t="str">
        <f>_xlfn.XLOOKUP(A1298,'Country_Lookup'!$D:$D,'Country_Lookup'!$E:$E)</f>
        <v>United Kingdom</v>
      </c>
    </row>
    <row r="1299" spans="1:10" x14ac:dyDescent="0.3">
      <c r="A1299">
        <v>13658</v>
      </c>
      <c r="B1299">
        <v>9</v>
      </c>
      <c r="C1299">
        <v>9</v>
      </c>
      <c r="D1299">
        <v>6025.5000000000009</v>
      </c>
      <c r="E1299" cm="1">
        <f t="array" ref="E1299">_xlfn.IFS(B1299&lt;=PERCENTILE($B$3:$B$5882,0.2),5,B1299&lt;=PERCENTILE($B$3:$B$5882,0.4),4,B1299&lt;=PERCENTILE($B$3:$B$5882,0.6),3,B1299&lt;=PERCENTILE($B$3:$B$5882,0.8),2,TRUE,1)</f>
        <v>5</v>
      </c>
      <c r="F1299" cm="1">
        <f t="array" ref="F1299">_xlfn.IFS(C1299&lt;=PERCENTILE($C$3:$C$5882,0.2),1,C1299&lt;=PERCENTILE($C$3:$C$5882,0.4),2,C1299&lt;=PERCENTILE($C$3:$C$5882,0.6),3,C1299&lt;=PERCENTILE($C$3:$C$5882,0.8),4,TRUE,5)</f>
        <v>5</v>
      </c>
      <c r="G1299" cm="1">
        <f t="array" ref="G1299">_xlfn.IFS(D1299&lt;=PERCENTILE($D$3:$D$5882,0.2),1,D1299&lt;=PERCENTILE($D$3:$D$5882,0.4),2,D1299&lt;=PERCENTILE($D$3:$D$5882,0.6),3,D1299&lt;=PERCENTILE($D$3:$D$5882,0.8),4,TRUE,5)</f>
        <v>5</v>
      </c>
      <c r="H1299" s="3" t="str" cm="1">
        <f t="array" ref="H1299">_xlfn.IFS(AND(E1299&gt;=4,F1299&gt;=4,G1299&gt;=4),"Champions",AND(E1299&gt;=3,F1299&gt;=3,G1299&gt;=3),"Loyal Customers",AND(E1299&lt;=2,F1299&gt;=3),"At Risk",AND(E1299&lt;=2,F1299&lt;=2,G1299&lt;=2),"Lost",AND(E1299&gt;=4,F1299&lt;=2),"New/Promising",TRUE,"Needs Attention")</f>
        <v>Champions</v>
      </c>
      <c r="I1299" s="3" t="str">
        <f t="shared" si="24"/>
        <v>Active</v>
      </c>
      <c r="J1299" s="3" t="str">
        <f>_xlfn.XLOOKUP(A1299,'Country_Lookup'!$D:$D,'Country_Lookup'!$E:$E)</f>
        <v>United Kingdom</v>
      </c>
    </row>
    <row r="1300" spans="1:10" x14ac:dyDescent="0.3">
      <c r="A1300">
        <v>13659</v>
      </c>
      <c r="B1300">
        <v>205</v>
      </c>
      <c r="C1300">
        <v>12</v>
      </c>
      <c r="D1300">
        <v>4894.8799999999792</v>
      </c>
      <c r="E1300" cm="1">
        <f t="array" ref="E1300">_xlfn.IFS(B1300&lt;=PERCENTILE($B$3:$B$5882,0.2),5,B1300&lt;=PERCENTILE($B$3:$B$5882,0.4),4,B1300&lt;=PERCENTILE($B$3:$B$5882,0.6),3,B1300&lt;=PERCENTILE($B$3:$B$5882,0.8),2,TRUE,1)</f>
        <v>2</v>
      </c>
      <c r="F1300" cm="1">
        <f t="array" ref="F1300">_xlfn.IFS(C1300&lt;=PERCENTILE($C$3:$C$5882,0.2),1,C1300&lt;=PERCENTILE($C$3:$C$5882,0.4),2,C1300&lt;=PERCENTILE($C$3:$C$5882,0.6),3,C1300&lt;=PERCENTILE($C$3:$C$5882,0.8),4,TRUE,5)</f>
        <v>5</v>
      </c>
      <c r="G1300" cm="1">
        <f t="array" ref="G1300">_xlfn.IFS(D1300&lt;=PERCENTILE($D$3:$D$5882,0.2),1,D1300&lt;=PERCENTILE($D$3:$D$5882,0.4),2,D1300&lt;=PERCENTILE($D$3:$D$5882,0.6),3,D1300&lt;=PERCENTILE($D$3:$D$5882,0.8),4,TRUE,5)</f>
        <v>5</v>
      </c>
      <c r="H1300" s="3" t="str" cm="1">
        <f t="array" ref="H1300">_xlfn.IFS(AND(E1300&gt;=4,F1300&gt;=4,G1300&gt;=4),"Champions",AND(E1300&gt;=3,F1300&gt;=3,G1300&gt;=3),"Loyal Customers",AND(E1300&lt;=2,F1300&gt;=3),"At Risk",AND(E1300&lt;=2,F1300&lt;=2,G1300&lt;=2),"Lost",AND(E1300&gt;=4,F1300&lt;=2),"New/Promising",TRUE,"Needs Attention")</f>
        <v>At Risk</v>
      </c>
      <c r="I1300" s="3" t="str">
        <f t="shared" si="24"/>
        <v>Churned</v>
      </c>
      <c r="J1300" s="3" t="str">
        <f>_xlfn.XLOOKUP(A1300,'Country_Lookup'!$D:$D,'Country_Lookup'!$E:$E)</f>
        <v>United Kingdom</v>
      </c>
    </row>
    <row r="1301" spans="1:10" x14ac:dyDescent="0.3">
      <c r="A1301">
        <v>13660</v>
      </c>
      <c r="B1301">
        <v>400</v>
      </c>
      <c r="C1301">
        <v>1</v>
      </c>
      <c r="D1301">
        <v>314.59000000000009</v>
      </c>
      <c r="E1301" cm="1">
        <f t="array" ref="E1301">_xlfn.IFS(B1301&lt;=PERCENTILE($B$3:$B$5882,0.2),5,B1301&lt;=PERCENTILE($B$3:$B$5882,0.4),4,B1301&lt;=PERCENTILE($B$3:$B$5882,0.6),3,B1301&lt;=PERCENTILE($B$3:$B$5882,0.8),2,TRUE,1)</f>
        <v>2</v>
      </c>
      <c r="F1301" cm="1">
        <f t="array" ref="F1301">_xlfn.IFS(C1301&lt;=PERCENTILE($C$3:$C$5882,0.2),1,C1301&lt;=PERCENTILE($C$3:$C$5882,0.4),2,C1301&lt;=PERCENTILE($C$3:$C$5882,0.6),3,C1301&lt;=PERCENTILE($C$3:$C$5882,0.8),4,TRUE,5)</f>
        <v>1</v>
      </c>
      <c r="G1301" cm="1">
        <f t="array" ref="G1301">_xlfn.IFS(D1301&lt;=PERCENTILE($D$3:$D$5882,0.2),1,D1301&lt;=PERCENTILE($D$3:$D$5882,0.4),2,D1301&lt;=PERCENTILE($D$3:$D$5882,0.6),3,D1301&lt;=PERCENTILE($D$3:$D$5882,0.8),4,TRUE,5)</f>
        <v>2</v>
      </c>
      <c r="H1301" s="3" t="str" cm="1">
        <f t="array" ref="H1301">_xlfn.IFS(AND(E1301&gt;=4,F1301&gt;=4,G1301&gt;=4),"Champions",AND(E1301&gt;=3,F1301&gt;=3,G1301&gt;=3),"Loyal Customers",AND(E1301&lt;=2,F1301&gt;=3),"At Risk",AND(E1301&lt;=2,F1301&lt;=2,G1301&lt;=2),"Lost",AND(E1301&gt;=4,F1301&lt;=2),"New/Promising",TRUE,"Needs Attention")</f>
        <v>Lost</v>
      </c>
      <c r="I1301" s="3" t="str">
        <f t="shared" si="24"/>
        <v>Churned</v>
      </c>
      <c r="J1301" s="3" t="str">
        <f>_xlfn.XLOOKUP(A1301,'Country_Lookup'!$D:$D,'Country_Lookup'!$E:$E)</f>
        <v>United Kingdom</v>
      </c>
    </row>
    <row r="1302" spans="1:10" x14ac:dyDescent="0.3">
      <c r="A1302">
        <v>13661</v>
      </c>
      <c r="B1302">
        <v>603</v>
      </c>
      <c r="C1302">
        <v>1</v>
      </c>
      <c r="D1302">
        <v>325.24000000000007</v>
      </c>
      <c r="E1302" cm="1">
        <f t="array" ref="E1302">_xlfn.IFS(B1302&lt;=PERCENTILE($B$3:$B$5882,0.2),5,B1302&lt;=PERCENTILE($B$3:$B$5882,0.4),4,B1302&lt;=PERCENTILE($B$3:$B$5882,0.6),3,B1302&lt;=PERCENTILE($B$3:$B$5882,0.8),2,TRUE,1)</f>
        <v>1</v>
      </c>
      <c r="F1302" cm="1">
        <f t="array" ref="F1302">_xlfn.IFS(C1302&lt;=PERCENTILE($C$3:$C$5882,0.2),1,C1302&lt;=PERCENTILE($C$3:$C$5882,0.4),2,C1302&lt;=PERCENTILE($C$3:$C$5882,0.6),3,C1302&lt;=PERCENTILE($C$3:$C$5882,0.8),4,TRUE,5)</f>
        <v>1</v>
      </c>
      <c r="G1302" cm="1">
        <f t="array" ref="G1302">_xlfn.IFS(D1302&lt;=PERCENTILE($D$3:$D$5882,0.2),1,D1302&lt;=PERCENTILE($D$3:$D$5882,0.4),2,D1302&lt;=PERCENTILE($D$3:$D$5882,0.6),3,D1302&lt;=PERCENTILE($D$3:$D$5882,0.8),4,TRUE,5)</f>
        <v>2</v>
      </c>
      <c r="H1302" s="3" t="str" cm="1">
        <f t="array" ref="H1302">_xlfn.IFS(AND(E1302&gt;=4,F1302&gt;=4,G1302&gt;=4),"Champions",AND(E1302&gt;=3,F1302&gt;=3,G1302&gt;=3),"Loyal Customers",AND(E1302&lt;=2,F1302&gt;=3),"At Risk",AND(E1302&lt;=2,F1302&lt;=2,G1302&lt;=2),"Lost",AND(E1302&gt;=4,F1302&lt;=2),"New/Promising",TRUE,"Needs Attention")</f>
        <v>Lost</v>
      </c>
      <c r="I1302" s="3" t="str">
        <f t="shared" si="24"/>
        <v>Churned</v>
      </c>
      <c r="J1302" s="3" t="str">
        <f>_xlfn.XLOOKUP(A1302,'Country_Lookup'!$D:$D,'Country_Lookup'!$E:$E)</f>
        <v>United Kingdom</v>
      </c>
    </row>
    <row r="1303" spans="1:10" x14ac:dyDescent="0.3">
      <c r="A1303">
        <v>13662</v>
      </c>
      <c r="B1303">
        <v>85</v>
      </c>
      <c r="C1303">
        <v>11</v>
      </c>
      <c r="D1303">
        <v>2250.1099999999919</v>
      </c>
      <c r="E1303" cm="1">
        <f t="array" ref="E1303">_xlfn.IFS(B1303&lt;=PERCENTILE($B$3:$B$5882,0.2),5,B1303&lt;=PERCENTILE($B$3:$B$5882,0.4),4,B1303&lt;=PERCENTILE($B$3:$B$5882,0.6),3,B1303&lt;=PERCENTILE($B$3:$B$5882,0.8),2,TRUE,1)</f>
        <v>3</v>
      </c>
      <c r="F1303" cm="1">
        <f t="array" ref="F1303">_xlfn.IFS(C1303&lt;=PERCENTILE($C$3:$C$5882,0.2),1,C1303&lt;=PERCENTILE($C$3:$C$5882,0.4),2,C1303&lt;=PERCENTILE($C$3:$C$5882,0.6),3,C1303&lt;=PERCENTILE($C$3:$C$5882,0.8),4,TRUE,5)</f>
        <v>5</v>
      </c>
      <c r="G1303" cm="1">
        <f t="array" ref="G1303">_xlfn.IFS(D1303&lt;=PERCENTILE($D$3:$D$5882,0.2),1,D1303&lt;=PERCENTILE($D$3:$D$5882,0.4),2,D1303&lt;=PERCENTILE($D$3:$D$5882,0.6),3,D1303&lt;=PERCENTILE($D$3:$D$5882,0.8),4,TRUE,5)</f>
        <v>4</v>
      </c>
      <c r="H1303" s="3" t="str" cm="1">
        <f t="array" ref="H1303">_xlfn.IFS(AND(E1303&gt;=4,F1303&gt;=4,G1303&gt;=4),"Champions",AND(E1303&gt;=3,F1303&gt;=3,G1303&gt;=3),"Loyal Customers",AND(E1303&lt;=2,F1303&gt;=3),"At Risk",AND(E1303&lt;=2,F1303&lt;=2,G1303&lt;=2),"Lost",AND(E1303&gt;=4,F1303&lt;=2),"New/Promising",TRUE,"Needs Attention")</f>
        <v>Loyal Customers</v>
      </c>
      <c r="I1303" s="3" t="str">
        <f t="shared" si="24"/>
        <v>Active</v>
      </c>
      <c r="J1303" s="3" t="str">
        <f>_xlfn.XLOOKUP(A1303,'Country_Lookup'!$D:$D,'Country_Lookup'!$E:$E)</f>
        <v>United Kingdom</v>
      </c>
    </row>
    <row r="1304" spans="1:10" x14ac:dyDescent="0.3">
      <c r="A1304">
        <v>13663</v>
      </c>
      <c r="B1304">
        <v>179</v>
      </c>
      <c r="C1304">
        <v>5</v>
      </c>
      <c r="D1304">
        <v>2047.5100000000016</v>
      </c>
      <c r="E1304" cm="1">
        <f t="array" ref="E1304">_xlfn.IFS(B1304&lt;=PERCENTILE($B$3:$B$5882,0.2),5,B1304&lt;=PERCENTILE($B$3:$B$5882,0.4),4,B1304&lt;=PERCENTILE($B$3:$B$5882,0.6),3,B1304&lt;=PERCENTILE($B$3:$B$5882,0.8),2,TRUE,1)</f>
        <v>3</v>
      </c>
      <c r="F1304" cm="1">
        <f t="array" ref="F1304">_xlfn.IFS(C1304&lt;=PERCENTILE($C$3:$C$5882,0.2),1,C1304&lt;=PERCENTILE($C$3:$C$5882,0.4),2,C1304&lt;=PERCENTILE($C$3:$C$5882,0.6),3,C1304&lt;=PERCENTILE($C$3:$C$5882,0.8),4,TRUE,5)</f>
        <v>4</v>
      </c>
      <c r="G1304" cm="1">
        <f t="array" ref="G1304">_xlfn.IFS(D1304&lt;=PERCENTILE($D$3:$D$5882,0.2),1,D1304&lt;=PERCENTILE($D$3:$D$5882,0.4),2,D1304&lt;=PERCENTILE($D$3:$D$5882,0.6),3,D1304&lt;=PERCENTILE($D$3:$D$5882,0.8),4,TRUE,5)</f>
        <v>4</v>
      </c>
      <c r="H1304" s="3" t="str" cm="1">
        <f t="array" ref="H1304">_xlfn.IFS(AND(E1304&gt;=4,F1304&gt;=4,G1304&gt;=4),"Champions",AND(E1304&gt;=3,F1304&gt;=3,G1304&gt;=3),"Loyal Customers",AND(E1304&lt;=2,F1304&gt;=3),"At Risk",AND(E1304&lt;=2,F1304&lt;=2,G1304&lt;=2),"Lost",AND(E1304&gt;=4,F1304&lt;=2),"New/Promising",TRUE,"Needs Attention")</f>
        <v>Loyal Customers</v>
      </c>
      <c r="I1304" s="3" t="str">
        <f t="shared" si="24"/>
        <v>Churned</v>
      </c>
      <c r="J1304" s="3" t="str">
        <f>_xlfn.XLOOKUP(A1304,'Country_Lookup'!$D:$D,'Country_Lookup'!$E:$E)</f>
        <v>United Kingdom</v>
      </c>
    </row>
    <row r="1305" spans="1:10" x14ac:dyDescent="0.3">
      <c r="A1305">
        <v>13665</v>
      </c>
      <c r="B1305">
        <v>386</v>
      </c>
      <c r="C1305">
        <v>3</v>
      </c>
      <c r="D1305">
        <v>1711.6600000000026</v>
      </c>
      <c r="E1305" cm="1">
        <f t="array" ref="E1305">_xlfn.IFS(B1305&lt;=PERCENTILE($B$3:$B$5882,0.2),5,B1305&lt;=PERCENTILE($B$3:$B$5882,0.4),4,B1305&lt;=PERCENTILE($B$3:$B$5882,0.6),3,B1305&lt;=PERCENTILE($B$3:$B$5882,0.8),2,TRUE,1)</f>
        <v>2</v>
      </c>
      <c r="F1305" cm="1">
        <f t="array" ref="F1305">_xlfn.IFS(C1305&lt;=PERCENTILE($C$3:$C$5882,0.2),1,C1305&lt;=PERCENTILE($C$3:$C$5882,0.4),2,C1305&lt;=PERCENTILE($C$3:$C$5882,0.6),3,C1305&lt;=PERCENTILE($C$3:$C$5882,0.8),4,TRUE,5)</f>
        <v>3</v>
      </c>
      <c r="G1305" cm="1">
        <f t="array" ref="G1305">_xlfn.IFS(D1305&lt;=PERCENTILE($D$3:$D$5882,0.2),1,D1305&lt;=PERCENTILE($D$3:$D$5882,0.4),2,D1305&lt;=PERCENTILE($D$3:$D$5882,0.6),3,D1305&lt;=PERCENTILE($D$3:$D$5882,0.8),4,TRUE,5)</f>
        <v>4</v>
      </c>
      <c r="H1305" s="3" t="str" cm="1">
        <f t="array" ref="H1305">_xlfn.IFS(AND(E1305&gt;=4,F1305&gt;=4,G1305&gt;=4),"Champions",AND(E1305&gt;=3,F1305&gt;=3,G1305&gt;=3),"Loyal Customers",AND(E1305&lt;=2,F1305&gt;=3),"At Risk",AND(E1305&lt;=2,F1305&lt;=2,G1305&lt;=2),"Lost",AND(E1305&gt;=4,F1305&lt;=2),"New/Promising",TRUE,"Needs Attention")</f>
        <v>At Risk</v>
      </c>
      <c r="I1305" s="3" t="str">
        <f t="shared" si="24"/>
        <v>Churned</v>
      </c>
      <c r="J1305" s="3" t="str">
        <f>_xlfn.XLOOKUP(A1305,'Country_Lookup'!$D:$D,'Country_Lookup'!$E:$E)</f>
        <v>United Kingdom</v>
      </c>
    </row>
    <row r="1306" spans="1:10" x14ac:dyDescent="0.3">
      <c r="A1306">
        <v>13666</v>
      </c>
      <c r="B1306">
        <v>60</v>
      </c>
      <c r="C1306">
        <v>5</v>
      </c>
      <c r="D1306">
        <v>127.90000000000005</v>
      </c>
      <c r="E1306" cm="1">
        <f t="array" ref="E1306">_xlfn.IFS(B1306&lt;=PERCENTILE($B$3:$B$5882,0.2),5,B1306&lt;=PERCENTILE($B$3:$B$5882,0.4),4,B1306&lt;=PERCENTILE($B$3:$B$5882,0.6),3,B1306&lt;=PERCENTILE($B$3:$B$5882,0.8),2,TRUE,1)</f>
        <v>3</v>
      </c>
      <c r="F1306" cm="1">
        <f t="array" ref="F1306">_xlfn.IFS(C1306&lt;=PERCENTILE($C$3:$C$5882,0.2),1,C1306&lt;=PERCENTILE($C$3:$C$5882,0.4),2,C1306&lt;=PERCENTILE($C$3:$C$5882,0.6),3,C1306&lt;=PERCENTILE($C$3:$C$5882,0.8),4,TRUE,5)</f>
        <v>4</v>
      </c>
      <c r="G1306" cm="1">
        <f t="array" ref="G1306">_xlfn.IFS(D1306&lt;=PERCENTILE($D$3:$D$5882,0.2),1,D1306&lt;=PERCENTILE($D$3:$D$5882,0.4),2,D1306&lt;=PERCENTILE($D$3:$D$5882,0.6),3,D1306&lt;=PERCENTILE($D$3:$D$5882,0.8),4,TRUE,5)</f>
        <v>1</v>
      </c>
      <c r="H1306" s="3" t="str" cm="1">
        <f t="array" ref="H1306">_xlfn.IFS(AND(E1306&gt;=4,F1306&gt;=4,G1306&gt;=4),"Champions",AND(E1306&gt;=3,F1306&gt;=3,G1306&gt;=3),"Loyal Customers",AND(E1306&lt;=2,F1306&gt;=3),"At Risk",AND(E1306&lt;=2,F1306&lt;=2,G1306&lt;=2),"Lost",AND(E1306&gt;=4,F1306&lt;=2),"New/Promising",TRUE,"Needs Attention")</f>
        <v>Needs Attention</v>
      </c>
      <c r="I1306" s="3" t="str">
        <f t="shared" si="24"/>
        <v>Active</v>
      </c>
      <c r="J1306" s="3" t="str">
        <f>_xlfn.XLOOKUP(A1306,'Country_Lookup'!$D:$D,'Country_Lookup'!$E:$E)</f>
        <v>United Kingdom</v>
      </c>
    </row>
    <row r="1307" spans="1:10" x14ac:dyDescent="0.3">
      <c r="A1307">
        <v>13667</v>
      </c>
      <c r="B1307">
        <v>149</v>
      </c>
      <c r="C1307">
        <v>1</v>
      </c>
      <c r="D1307">
        <v>305.02000000000038</v>
      </c>
      <c r="E1307" cm="1">
        <f t="array" ref="E1307">_xlfn.IFS(B1307&lt;=PERCENTILE($B$3:$B$5882,0.2),5,B1307&lt;=PERCENTILE($B$3:$B$5882,0.4),4,B1307&lt;=PERCENTILE($B$3:$B$5882,0.6),3,B1307&lt;=PERCENTILE($B$3:$B$5882,0.8),2,TRUE,1)</f>
        <v>3</v>
      </c>
      <c r="F1307" cm="1">
        <f t="array" ref="F1307">_xlfn.IFS(C1307&lt;=PERCENTILE($C$3:$C$5882,0.2),1,C1307&lt;=PERCENTILE($C$3:$C$5882,0.4),2,C1307&lt;=PERCENTILE($C$3:$C$5882,0.6),3,C1307&lt;=PERCENTILE($C$3:$C$5882,0.8),4,TRUE,5)</f>
        <v>1</v>
      </c>
      <c r="G1307" cm="1">
        <f t="array" ref="G1307">_xlfn.IFS(D1307&lt;=PERCENTILE($D$3:$D$5882,0.2),1,D1307&lt;=PERCENTILE($D$3:$D$5882,0.4),2,D1307&lt;=PERCENTILE($D$3:$D$5882,0.6),3,D1307&lt;=PERCENTILE($D$3:$D$5882,0.8),4,TRUE,5)</f>
        <v>2</v>
      </c>
      <c r="H1307" s="3" t="str" cm="1">
        <f t="array" ref="H1307">_xlfn.IFS(AND(E1307&gt;=4,F1307&gt;=4,G1307&gt;=4),"Champions",AND(E1307&gt;=3,F1307&gt;=3,G1307&gt;=3),"Loyal Customers",AND(E1307&lt;=2,F1307&gt;=3),"At Risk",AND(E1307&lt;=2,F1307&lt;=2,G1307&lt;=2),"Lost",AND(E1307&gt;=4,F1307&lt;=2),"New/Promising",TRUE,"Needs Attention")</f>
        <v>Needs Attention</v>
      </c>
      <c r="I1307" s="3" t="str">
        <f t="shared" si="24"/>
        <v>Churned</v>
      </c>
      <c r="J1307" s="3" t="str">
        <f>_xlfn.XLOOKUP(A1307,'Country_Lookup'!$D:$D,'Country_Lookup'!$E:$E)</f>
        <v>United Kingdom</v>
      </c>
    </row>
    <row r="1308" spans="1:10" x14ac:dyDescent="0.3">
      <c r="A1308">
        <v>13668</v>
      </c>
      <c r="B1308">
        <v>2</v>
      </c>
      <c r="C1308">
        <v>35</v>
      </c>
      <c r="D1308">
        <v>13089.940000000068</v>
      </c>
      <c r="E1308" cm="1">
        <f t="array" ref="E1308">_xlfn.IFS(B1308&lt;=PERCENTILE($B$3:$B$5882,0.2),5,B1308&lt;=PERCENTILE($B$3:$B$5882,0.4),4,B1308&lt;=PERCENTILE($B$3:$B$5882,0.6),3,B1308&lt;=PERCENTILE($B$3:$B$5882,0.8),2,TRUE,1)</f>
        <v>5</v>
      </c>
      <c r="F1308" cm="1">
        <f t="array" ref="F1308">_xlfn.IFS(C1308&lt;=PERCENTILE($C$3:$C$5882,0.2),1,C1308&lt;=PERCENTILE($C$3:$C$5882,0.4),2,C1308&lt;=PERCENTILE($C$3:$C$5882,0.6),3,C1308&lt;=PERCENTILE($C$3:$C$5882,0.8),4,TRUE,5)</f>
        <v>5</v>
      </c>
      <c r="G1308" cm="1">
        <f t="array" ref="G1308">_xlfn.IFS(D1308&lt;=PERCENTILE($D$3:$D$5882,0.2),1,D1308&lt;=PERCENTILE($D$3:$D$5882,0.4),2,D1308&lt;=PERCENTILE($D$3:$D$5882,0.6),3,D1308&lt;=PERCENTILE($D$3:$D$5882,0.8),4,TRUE,5)</f>
        <v>5</v>
      </c>
      <c r="H1308" s="3" t="str" cm="1">
        <f t="array" ref="H1308">_xlfn.IFS(AND(E1308&gt;=4,F1308&gt;=4,G1308&gt;=4),"Champions",AND(E1308&gt;=3,F1308&gt;=3,G1308&gt;=3),"Loyal Customers",AND(E1308&lt;=2,F1308&gt;=3),"At Risk",AND(E1308&lt;=2,F1308&lt;=2,G1308&lt;=2),"Lost",AND(E1308&gt;=4,F1308&lt;=2),"New/Promising",TRUE,"Needs Attention")</f>
        <v>Champions</v>
      </c>
      <c r="I1308" s="3" t="str">
        <f t="shared" si="24"/>
        <v>Active</v>
      </c>
      <c r="J1308" s="3" t="str">
        <f>_xlfn.XLOOKUP(A1308,'Country_Lookup'!$D:$D,'Country_Lookup'!$E:$E)</f>
        <v>United Kingdom</v>
      </c>
    </row>
    <row r="1309" spans="1:10" x14ac:dyDescent="0.3">
      <c r="A1309">
        <v>13669</v>
      </c>
      <c r="B1309">
        <v>50</v>
      </c>
      <c r="C1309">
        <v>3</v>
      </c>
      <c r="D1309">
        <v>413.55000000000013</v>
      </c>
      <c r="E1309" cm="1">
        <f t="array" ref="E1309">_xlfn.IFS(B1309&lt;=PERCENTILE($B$3:$B$5882,0.2),5,B1309&lt;=PERCENTILE($B$3:$B$5882,0.4),4,B1309&lt;=PERCENTILE($B$3:$B$5882,0.6),3,B1309&lt;=PERCENTILE($B$3:$B$5882,0.8),2,TRUE,1)</f>
        <v>4</v>
      </c>
      <c r="F1309" cm="1">
        <f t="array" ref="F1309">_xlfn.IFS(C1309&lt;=PERCENTILE($C$3:$C$5882,0.2),1,C1309&lt;=PERCENTILE($C$3:$C$5882,0.4),2,C1309&lt;=PERCENTILE($C$3:$C$5882,0.6),3,C1309&lt;=PERCENTILE($C$3:$C$5882,0.8),4,TRUE,5)</f>
        <v>3</v>
      </c>
      <c r="G1309" cm="1">
        <f t="array" ref="G1309">_xlfn.IFS(D1309&lt;=PERCENTILE($D$3:$D$5882,0.2),1,D1309&lt;=PERCENTILE($D$3:$D$5882,0.4),2,D1309&lt;=PERCENTILE($D$3:$D$5882,0.6),3,D1309&lt;=PERCENTILE($D$3:$D$5882,0.8),4,TRUE,5)</f>
        <v>2</v>
      </c>
      <c r="H1309" s="3" t="str" cm="1">
        <f t="array" ref="H1309">_xlfn.IFS(AND(E1309&gt;=4,F1309&gt;=4,G1309&gt;=4),"Champions",AND(E1309&gt;=3,F1309&gt;=3,G1309&gt;=3),"Loyal Customers",AND(E1309&lt;=2,F1309&gt;=3),"At Risk",AND(E1309&lt;=2,F1309&lt;=2,G1309&lt;=2),"Lost",AND(E1309&gt;=4,F1309&lt;=2),"New/Promising",TRUE,"Needs Attention")</f>
        <v>Needs Attention</v>
      </c>
      <c r="I1309" s="3" t="str">
        <f t="shared" si="24"/>
        <v>Active</v>
      </c>
      <c r="J1309" s="3" t="str">
        <f>_xlfn.XLOOKUP(A1309,'Country_Lookup'!$D:$D,'Country_Lookup'!$E:$E)</f>
        <v>United Kingdom</v>
      </c>
    </row>
    <row r="1310" spans="1:10" x14ac:dyDescent="0.3">
      <c r="A1310">
        <v>13670</v>
      </c>
      <c r="B1310">
        <v>75</v>
      </c>
      <c r="C1310">
        <v>1</v>
      </c>
      <c r="D1310">
        <v>349.69999999999993</v>
      </c>
      <c r="E1310" cm="1">
        <f t="array" ref="E1310">_xlfn.IFS(B1310&lt;=PERCENTILE($B$3:$B$5882,0.2),5,B1310&lt;=PERCENTILE($B$3:$B$5882,0.4),4,B1310&lt;=PERCENTILE($B$3:$B$5882,0.6),3,B1310&lt;=PERCENTILE($B$3:$B$5882,0.8),2,TRUE,1)</f>
        <v>3</v>
      </c>
      <c r="F1310" cm="1">
        <f t="array" ref="F1310">_xlfn.IFS(C1310&lt;=PERCENTILE($C$3:$C$5882,0.2),1,C1310&lt;=PERCENTILE($C$3:$C$5882,0.4),2,C1310&lt;=PERCENTILE($C$3:$C$5882,0.6),3,C1310&lt;=PERCENTILE($C$3:$C$5882,0.8),4,TRUE,5)</f>
        <v>1</v>
      </c>
      <c r="G1310" cm="1">
        <f t="array" ref="G1310">_xlfn.IFS(D1310&lt;=PERCENTILE($D$3:$D$5882,0.2),1,D1310&lt;=PERCENTILE($D$3:$D$5882,0.4),2,D1310&lt;=PERCENTILE($D$3:$D$5882,0.6),3,D1310&lt;=PERCENTILE($D$3:$D$5882,0.8),4,TRUE,5)</f>
        <v>2</v>
      </c>
      <c r="H1310" s="3" t="str" cm="1">
        <f t="array" ref="H1310">_xlfn.IFS(AND(E1310&gt;=4,F1310&gt;=4,G1310&gt;=4),"Champions",AND(E1310&gt;=3,F1310&gt;=3,G1310&gt;=3),"Loyal Customers",AND(E1310&lt;=2,F1310&gt;=3),"At Risk",AND(E1310&lt;=2,F1310&lt;=2,G1310&lt;=2),"Lost",AND(E1310&gt;=4,F1310&lt;=2),"New/Promising",TRUE,"Needs Attention")</f>
        <v>Needs Attention</v>
      </c>
      <c r="I1310" s="3" t="str">
        <f t="shared" si="24"/>
        <v>Active</v>
      </c>
      <c r="J1310" s="3" t="str">
        <f>_xlfn.XLOOKUP(A1310,'Country_Lookup'!$D:$D,'Country_Lookup'!$E:$E)</f>
        <v>United Kingdom</v>
      </c>
    </row>
    <row r="1311" spans="1:10" x14ac:dyDescent="0.3">
      <c r="A1311">
        <v>13671</v>
      </c>
      <c r="B1311">
        <v>394</v>
      </c>
      <c r="C1311">
        <v>1</v>
      </c>
      <c r="D1311">
        <v>194.95000000000024</v>
      </c>
      <c r="E1311" cm="1">
        <f t="array" ref="E1311">_xlfn.IFS(B1311&lt;=PERCENTILE($B$3:$B$5882,0.2),5,B1311&lt;=PERCENTILE($B$3:$B$5882,0.4),4,B1311&lt;=PERCENTILE($B$3:$B$5882,0.6),3,B1311&lt;=PERCENTILE($B$3:$B$5882,0.8),2,TRUE,1)</f>
        <v>2</v>
      </c>
      <c r="F1311" cm="1">
        <f t="array" ref="F1311">_xlfn.IFS(C1311&lt;=PERCENTILE($C$3:$C$5882,0.2),1,C1311&lt;=PERCENTILE($C$3:$C$5882,0.4),2,C1311&lt;=PERCENTILE($C$3:$C$5882,0.6),3,C1311&lt;=PERCENTILE($C$3:$C$5882,0.8),4,TRUE,5)</f>
        <v>1</v>
      </c>
      <c r="G1311" cm="1">
        <f t="array" ref="G1311">_xlfn.IFS(D1311&lt;=PERCENTILE($D$3:$D$5882,0.2),1,D1311&lt;=PERCENTILE($D$3:$D$5882,0.4),2,D1311&lt;=PERCENTILE($D$3:$D$5882,0.6),3,D1311&lt;=PERCENTILE($D$3:$D$5882,0.8),4,TRUE,5)</f>
        <v>1</v>
      </c>
      <c r="H1311" s="3" t="str" cm="1">
        <f t="array" ref="H1311">_xlfn.IFS(AND(E1311&gt;=4,F1311&gt;=4,G1311&gt;=4),"Champions",AND(E1311&gt;=3,F1311&gt;=3,G1311&gt;=3),"Loyal Customers",AND(E1311&lt;=2,F1311&gt;=3),"At Risk",AND(E1311&lt;=2,F1311&lt;=2,G1311&lt;=2),"Lost",AND(E1311&gt;=4,F1311&lt;=2),"New/Promising",TRUE,"Needs Attention")</f>
        <v>Lost</v>
      </c>
      <c r="I1311" s="3" t="str">
        <f t="shared" si="24"/>
        <v>Churned</v>
      </c>
      <c r="J1311" s="3" t="str">
        <f>_xlfn.XLOOKUP(A1311,'Country_Lookup'!$D:$D,'Country_Lookup'!$E:$E)</f>
        <v>United Kingdom</v>
      </c>
    </row>
    <row r="1312" spans="1:10" x14ac:dyDescent="0.3">
      <c r="A1312">
        <v>13672</v>
      </c>
      <c r="B1312">
        <v>301</v>
      </c>
      <c r="C1312">
        <v>3</v>
      </c>
      <c r="D1312">
        <v>419.92000000000007</v>
      </c>
      <c r="E1312" cm="1">
        <f t="array" ref="E1312">_xlfn.IFS(B1312&lt;=PERCENTILE($B$3:$B$5882,0.2),5,B1312&lt;=PERCENTILE($B$3:$B$5882,0.4),4,B1312&lt;=PERCENTILE($B$3:$B$5882,0.6),3,B1312&lt;=PERCENTILE($B$3:$B$5882,0.8),2,TRUE,1)</f>
        <v>2</v>
      </c>
      <c r="F1312" cm="1">
        <f t="array" ref="F1312">_xlfn.IFS(C1312&lt;=PERCENTILE($C$3:$C$5882,0.2),1,C1312&lt;=PERCENTILE($C$3:$C$5882,0.4),2,C1312&lt;=PERCENTILE($C$3:$C$5882,0.6),3,C1312&lt;=PERCENTILE($C$3:$C$5882,0.8),4,TRUE,5)</f>
        <v>3</v>
      </c>
      <c r="G1312" cm="1">
        <f t="array" ref="G1312">_xlfn.IFS(D1312&lt;=PERCENTILE($D$3:$D$5882,0.2),1,D1312&lt;=PERCENTILE($D$3:$D$5882,0.4),2,D1312&lt;=PERCENTILE($D$3:$D$5882,0.6),3,D1312&lt;=PERCENTILE($D$3:$D$5882,0.8),4,TRUE,5)</f>
        <v>2</v>
      </c>
      <c r="H1312" s="3" t="str" cm="1">
        <f t="array" ref="H1312">_xlfn.IFS(AND(E1312&gt;=4,F1312&gt;=4,G1312&gt;=4),"Champions",AND(E1312&gt;=3,F1312&gt;=3,G1312&gt;=3),"Loyal Customers",AND(E1312&lt;=2,F1312&gt;=3),"At Risk",AND(E1312&lt;=2,F1312&lt;=2,G1312&lt;=2),"Lost",AND(E1312&gt;=4,F1312&lt;=2),"New/Promising",TRUE,"Needs Attention")</f>
        <v>At Risk</v>
      </c>
      <c r="I1312" s="3" t="str">
        <f t="shared" si="24"/>
        <v>Churned</v>
      </c>
      <c r="J1312" s="3" t="str">
        <f>_xlfn.XLOOKUP(A1312,'Country_Lookup'!$D:$D,'Country_Lookup'!$E:$E)</f>
        <v>United Kingdom</v>
      </c>
    </row>
    <row r="1313" spans="1:10" x14ac:dyDescent="0.3">
      <c r="A1313">
        <v>13673</v>
      </c>
      <c r="B1313">
        <v>18</v>
      </c>
      <c r="C1313">
        <v>2</v>
      </c>
      <c r="D1313">
        <v>396.9199999999995</v>
      </c>
      <c r="E1313" cm="1">
        <f t="array" ref="E1313">_xlfn.IFS(B1313&lt;=PERCENTILE($B$3:$B$5882,0.2),5,B1313&lt;=PERCENTILE($B$3:$B$5882,0.4),4,B1313&lt;=PERCENTILE($B$3:$B$5882,0.6),3,B1313&lt;=PERCENTILE($B$3:$B$5882,0.8),2,TRUE,1)</f>
        <v>5</v>
      </c>
      <c r="F1313" cm="1">
        <f t="array" ref="F1313">_xlfn.IFS(C1313&lt;=PERCENTILE($C$3:$C$5882,0.2),1,C1313&lt;=PERCENTILE($C$3:$C$5882,0.4),2,C1313&lt;=PERCENTILE($C$3:$C$5882,0.6),3,C1313&lt;=PERCENTILE($C$3:$C$5882,0.8),4,TRUE,5)</f>
        <v>2</v>
      </c>
      <c r="G1313" cm="1">
        <f t="array" ref="G1313">_xlfn.IFS(D1313&lt;=PERCENTILE($D$3:$D$5882,0.2),1,D1313&lt;=PERCENTILE($D$3:$D$5882,0.4),2,D1313&lt;=PERCENTILE($D$3:$D$5882,0.6),3,D1313&lt;=PERCENTILE($D$3:$D$5882,0.8),4,TRUE,5)</f>
        <v>2</v>
      </c>
      <c r="H1313" s="3" t="str" cm="1">
        <f t="array" ref="H1313">_xlfn.IFS(AND(E1313&gt;=4,F1313&gt;=4,G1313&gt;=4),"Champions",AND(E1313&gt;=3,F1313&gt;=3,G1313&gt;=3),"Loyal Customers",AND(E1313&lt;=2,F1313&gt;=3),"At Risk",AND(E1313&lt;=2,F1313&lt;=2,G1313&lt;=2),"Lost",AND(E1313&gt;=4,F1313&lt;=2),"New/Promising",TRUE,"Needs Attention")</f>
        <v>New/Promising</v>
      </c>
      <c r="I1313" s="3" t="str">
        <f t="shared" si="24"/>
        <v>Active</v>
      </c>
      <c r="J1313" s="3" t="str">
        <f>_xlfn.XLOOKUP(A1313,'Country_Lookup'!$D:$D,'Country_Lookup'!$E:$E)</f>
        <v>United Kingdom</v>
      </c>
    </row>
    <row r="1314" spans="1:10" x14ac:dyDescent="0.3">
      <c r="A1314">
        <v>13674</v>
      </c>
      <c r="B1314">
        <v>432</v>
      </c>
      <c r="C1314">
        <v>1</v>
      </c>
      <c r="D1314">
        <v>240.67999999999986</v>
      </c>
      <c r="E1314" cm="1">
        <f t="array" ref="E1314">_xlfn.IFS(B1314&lt;=PERCENTILE($B$3:$B$5882,0.2),5,B1314&lt;=PERCENTILE($B$3:$B$5882,0.4),4,B1314&lt;=PERCENTILE($B$3:$B$5882,0.6),3,B1314&lt;=PERCENTILE($B$3:$B$5882,0.8),2,TRUE,1)</f>
        <v>1</v>
      </c>
      <c r="F1314" cm="1">
        <f t="array" ref="F1314">_xlfn.IFS(C1314&lt;=PERCENTILE($C$3:$C$5882,0.2),1,C1314&lt;=PERCENTILE($C$3:$C$5882,0.4),2,C1314&lt;=PERCENTILE($C$3:$C$5882,0.6),3,C1314&lt;=PERCENTILE($C$3:$C$5882,0.8),4,TRUE,5)</f>
        <v>1</v>
      </c>
      <c r="G1314" cm="1">
        <f t="array" ref="G1314">_xlfn.IFS(D1314&lt;=PERCENTILE($D$3:$D$5882,0.2),1,D1314&lt;=PERCENTILE($D$3:$D$5882,0.4),2,D1314&lt;=PERCENTILE($D$3:$D$5882,0.6),3,D1314&lt;=PERCENTILE($D$3:$D$5882,0.8),4,TRUE,5)</f>
        <v>1</v>
      </c>
      <c r="H1314" s="3" t="str" cm="1">
        <f t="array" ref="H1314">_xlfn.IFS(AND(E1314&gt;=4,F1314&gt;=4,G1314&gt;=4),"Champions",AND(E1314&gt;=3,F1314&gt;=3,G1314&gt;=3),"Loyal Customers",AND(E1314&lt;=2,F1314&gt;=3),"At Risk",AND(E1314&lt;=2,F1314&lt;=2,G1314&lt;=2),"Lost",AND(E1314&gt;=4,F1314&lt;=2),"New/Promising",TRUE,"Needs Attention")</f>
        <v>Lost</v>
      </c>
      <c r="I1314" s="3" t="str">
        <f t="shared" si="24"/>
        <v>Churned</v>
      </c>
      <c r="J1314" s="3" t="str">
        <f>_xlfn.XLOOKUP(A1314,'Country_Lookup'!$D:$D,'Country_Lookup'!$E:$E)</f>
        <v>United Kingdom</v>
      </c>
    </row>
    <row r="1315" spans="1:10" x14ac:dyDescent="0.3">
      <c r="A1315">
        <v>13675</v>
      </c>
      <c r="B1315">
        <v>151</v>
      </c>
      <c r="C1315">
        <v>2</v>
      </c>
      <c r="D1315">
        <v>486.81999999999988</v>
      </c>
      <c r="E1315" cm="1">
        <f t="array" ref="E1315">_xlfn.IFS(B1315&lt;=PERCENTILE($B$3:$B$5882,0.2),5,B1315&lt;=PERCENTILE($B$3:$B$5882,0.4),4,B1315&lt;=PERCENTILE($B$3:$B$5882,0.6),3,B1315&lt;=PERCENTILE($B$3:$B$5882,0.8),2,TRUE,1)</f>
        <v>3</v>
      </c>
      <c r="F1315" cm="1">
        <f t="array" ref="F1315">_xlfn.IFS(C1315&lt;=PERCENTILE($C$3:$C$5882,0.2),1,C1315&lt;=PERCENTILE($C$3:$C$5882,0.4),2,C1315&lt;=PERCENTILE($C$3:$C$5882,0.6),3,C1315&lt;=PERCENTILE($C$3:$C$5882,0.8),4,TRUE,5)</f>
        <v>2</v>
      </c>
      <c r="G1315" cm="1">
        <f t="array" ref="G1315">_xlfn.IFS(D1315&lt;=PERCENTILE($D$3:$D$5882,0.2),1,D1315&lt;=PERCENTILE($D$3:$D$5882,0.4),2,D1315&lt;=PERCENTILE($D$3:$D$5882,0.6),3,D1315&lt;=PERCENTILE($D$3:$D$5882,0.8),4,TRUE,5)</f>
        <v>2</v>
      </c>
      <c r="H1315" s="3" t="str" cm="1">
        <f t="array" ref="H1315">_xlfn.IFS(AND(E1315&gt;=4,F1315&gt;=4,G1315&gt;=4),"Champions",AND(E1315&gt;=3,F1315&gt;=3,G1315&gt;=3),"Loyal Customers",AND(E1315&lt;=2,F1315&gt;=3),"At Risk",AND(E1315&lt;=2,F1315&lt;=2,G1315&lt;=2),"Lost",AND(E1315&gt;=4,F1315&lt;=2),"New/Promising",TRUE,"Needs Attention")</f>
        <v>Needs Attention</v>
      </c>
      <c r="I1315" s="3" t="str">
        <f t="shared" si="24"/>
        <v>Churned</v>
      </c>
      <c r="J1315" s="3" t="str">
        <f>_xlfn.XLOOKUP(A1315,'Country_Lookup'!$D:$D,'Country_Lookup'!$E:$E)</f>
        <v>United Kingdom</v>
      </c>
    </row>
    <row r="1316" spans="1:10" x14ac:dyDescent="0.3">
      <c r="A1316">
        <v>13676</v>
      </c>
      <c r="B1316">
        <v>539</v>
      </c>
      <c r="C1316">
        <v>2</v>
      </c>
      <c r="D1316">
        <v>243.90000000000006</v>
      </c>
      <c r="E1316" cm="1">
        <f t="array" ref="E1316">_xlfn.IFS(B1316&lt;=PERCENTILE($B$3:$B$5882,0.2),5,B1316&lt;=PERCENTILE($B$3:$B$5882,0.4),4,B1316&lt;=PERCENTILE($B$3:$B$5882,0.6),3,B1316&lt;=PERCENTILE($B$3:$B$5882,0.8),2,TRUE,1)</f>
        <v>1</v>
      </c>
      <c r="F1316" cm="1">
        <f t="array" ref="F1316">_xlfn.IFS(C1316&lt;=PERCENTILE($C$3:$C$5882,0.2),1,C1316&lt;=PERCENTILE($C$3:$C$5882,0.4),2,C1316&lt;=PERCENTILE($C$3:$C$5882,0.6),3,C1316&lt;=PERCENTILE($C$3:$C$5882,0.8),4,TRUE,5)</f>
        <v>2</v>
      </c>
      <c r="G1316" cm="1">
        <f t="array" ref="G1316">_xlfn.IFS(D1316&lt;=PERCENTILE($D$3:$D$5882,0.2),1,D1316&lt;=PERCENTILE($D$3:$D$5882,0.4),2,D1316&lt;=PERCENTILE($D$3:$D$5882,0.6),3,D1316&lt;=PERCENTILE($D$3:$D$5882,0.8),4,TRUE,5)</f>
        <v>1</v>
      </c>
      <c r="H1316" s="3" t="str" cm="1">
        <f t="array" ref="H1316">_xlfn.IFS(AND(E1316&gt;=4,F1316&gt;=4,G1316&gt;=4),"Champions",AND(E1316&gt;=3,F1316&gt;=3,G1316&gt;=3),"Loyal Customers",AND(E1316&lt;=2,F1316&gt;=3),"At Risk",AND(E1316&lt;=2,F1316&lt;=2,G1316&lt;=2),"Lost",AND(E1316&gt;=4,F1316&lt;=2),"New/Promising",TRUE,"Needs Attention")</f>
        <v>Lost</v>
      </c>
      <c r="I1316" s="3" t="str">
        <f t="shared" si="24"/>
        <v>Churned</v>
      </c>
      <c r="J1316" s="3" t="str">
        <f>_xlfn.XLOOKUP(A1316,'Country_Lookup'!$D:$D,'Country_Lookup'!$E:$E)</f>
        <v>United Kingdom</v>
      </c>
    </row>
    <row r="1317" spans="1:10" x14ac:dyDescent="0.3">
      <c r="A1317">
        <v>13677</v>
      </c>
      <c r="B1317">
        <v>404</v>
      </c>
      <c r="C1317">
        <v>2</v>
      </c>
      <c r="D1317">
        <v>556.19000000000074</v>
      </c>
      <c r="E1317" cm="1">
        <f t="array" ref="E1317">_xlfn.IFS(B1317&lt;=PERCENTILE($B$3:$B$5882,0.2),5,B1317&lt;=PERCENTILE($B$3:$B$5882,0.4),4,B1317&lt;=PERCENTILE($B$3:$B$5882,0.6),3,B1317&lt;=PERCENTILE($B$3:$B$5882,0.8),2,TRUE,1)</f>
        <v>2</v>
      </c>
      <c r="F1317" cm="1">
        <f t="array" ref="F1317">_xlfn.IFS(C1317&lt;=PERCENTILE($C$3:$C$5882,0.2),1,C1317&lt;=PERCENTILE($C$3:$C$5882,0.4),2,C1317&lt;=PERCENTILE($C$3:$C$5882,0.6),3,C1317&lt;=PERCENTILE($C$3:$C$5882,0.8),4,TRUE,5)</f>
        <v>2</v>
      </c>
      <c r="G1317" cm="1">
        <f t="array" ref="G1317">_xlfn.IFS(D1317&lt;=PERCENTILE($D$3:$D$5882,0.2),1,D1317&lt;=PERCENTILE($D$3:$D$5882,0.4),2,D1317&lt;=PERCENTILE($D$3:$D$5882,0.6),3,D1317&lt;=PERCENTILE($D$3:$D$5882,0.8),4,TRUE,5)</f>
        <v>2</v>
      </c>
      <c r="H1317" s="3" t="str" cm="1">
        <f t="array" ref="H1317">_xlfn.IFS(AND(E1317&gt;=4,F1317&gt;=4,G1317&gt;=4),"Champions",AND(E1317&gt;=3,F1317&gt;=3,G1317&gt;=3),"Loyal Customers",AND(E1317&lt;=2,F1317&gt;=3),"At Risk",AND(E1317&lt;=2,F1317&lt;=2,G1317&lt;=2),"Lost",AND(E1317&gt;=4,F1317&lt;=2),"New/Promising",TRUE,"Needs Attention")</f>
        <v>Lost</v>
      </c>
      <c r="I1317" s="3" t="str">
        <f t="shared" si="24"/>
        <v>Churned</v>
      </c>
      <c r="J1317" s="3" t="str">
        <f>_xlfn.XLOOKUP(A1317,'Country_Lookup'!$D:$D,'Country_Lookup'!$E:$E)</f>
        <v>United Kingdom</v>
      </c>
    </row>
    <row r="1318" spans="1:10" x14ac:dyDescent="0.3">
      <c r="A1318">
        <v>13678</v>
      </c>
      <c r="B1318">
        <v>151</v>
      </c>
      <c r="C1318">
        <v>1</v>
      </c>
      <c r="D1318">
        <v>232.59999999999994</v>
      </c>
      <c r="E1318" cm="1">
        <f t="array" ref="E1318">_xlfn.IFS(B1318&lt;=PERCENTILE($B$3:$B$5882,0.2),5,B1318&lt;=PERCENTILE($B$3:$B$5882,0.4),4,B1318&lt;=PERCENTILE($B$3:$B$5882,0.6),3,B1318&lt;=PERCENTILE($B$3:$B$5882,0.8),2,TRUE,1)</f>
        <v>3</v>
      </c>
      <c r="F1318" cm="1">
        <f t="array" ref="F1318">_xlfn.IFS(C1318&lt;=PERCENTILE($C$3:$C$5882,0.2),1,C1318&lt;=PERCENTILE($C$3:$C$5882,0.4),2,C1318&lt;=PERCENTILE($C$3:$C$5882,0.6),3,C1318&lt;=PERCENTILE($C$3:$C$5882,0.8),4,TRUE,5)</f>
        <v>1</v>
      </c>
      <c r="G1318" cm="1">
        <f t="array" ref="G1318">_xlfn.IFS(D1318&lt;=PERCENTILE($D$3:$D$5882,0.2),1,D1318&lt;=PERCENTILE($D$3:$D$5882,0.4),2,D1318&lt;=PERCENTILE($D$3:$D$5882,0.6),3,D1318&lt;=PERCENTILE($D$3:$D$5882,0.8),4,TRUE,5)</f>
        <v>1</v>
      </c>
      <c r="H1318" s="3" t="str" cm="1">
        <f t="array" ref="H1318">_xlfn.IFS(AND(E1318&gt;=4,F1318&gt;=4,G1318&gt;=4),"Champions",AND(E1318&gt;=3,F1318&gt;=3,G1318&gt;=3),"Loyal Customers",AND(E1318&lt;=2,F1318&gt;=3),"At Risk",AND(E1318&lt;=2,F1318&lt;=2,G1318&lt;=2),"Lost",AND(E1318&gt;=4,F1318&lt;=2),"New/Promising",TRUE,"Needs Attention")</f>
        <v>Needs Attention</v>
      </c>
      <c r="I1318" s="3" t="str">
        <f t="shared" si="24"/>
        <v>Churned</v>
      </c>
      <c r="J1318" s="3" t="str">
        <f>_xlfn.XLOOKUP(A1318,'Country_Lookup'!$D:$D,'Country_Lookup'!$E:$E)</f>
        <v>United Kingdom</v>
      </c>
    </row>
    <row r="1319" spans="1:10" x14ac:dyDescent="0.3">
      <c r="A1319">
        <v>13679</v>
      </c>
      <c r="B1319">
        <v>493</v>
      </c>
      <c r="C1319">
        <v>3</v>
      </c>
      <c r="D1319">
        <v>281.26000000000016</v>
      </c>
      <c r="E1319" cm="1">
        <f t="array" ref="E1319">_xlfn.IFS(B1319&lt;=PERCENTILE($B$3:$B$5882,0.2),5,B1319&lt;=PERCENTILE($B$3:$B$5882,0.4),4,B1319&lt;=PERCENTILE($B$3:$B$5882,0.6),3,B1319&lt;=PERCENTILE($B$3:$B$5882,0.8),2,TRUE,1)</f>
        <v>1</v>
      </c>
      <c r="F1319" cm="1">
        <f t="array" ref="F1319">_xlfn.IFS(C1319&lt;=PERCENTILE($C$3:$C$5882,0.2),1,C1319&lt;=PERCENTILE($C$3:$C$5882,0.4),2,C1319&lt;=PERCENTILE($C$3:$C$5882,0.6),3,C1319&lt;=PERCENTILE($C$3:$C$5882,0.8),4,TRUE,5)</f>
        <v>3</v>
      </c>
      <c r="G1319" cm="1">
        <f t="array" ref="G1319">_xlfn.IFS(D1319&lt;=PERCENTILE($D$3:$D$5882,0.2),1,D1319&lt;=PERCENTILE($D$3:$D$5882,0.4),2,D1319&lt;=PERCENTILE($D$3:$D$5882,0.6),3,D1319&lt;=PERCENTILE($D$3:$D$5882,0.8),4,TRUE,5)</f>
        <v>1</v>
      </c>
      <c r="H1319" s="3" t="str" cm="1">
        <f t="array" ref="H1319">_xlfn.IFS(AND(E1319&gt;=4,F1319&gt;=4,G1319&gt;=4),"Champions",AND(E1319&gt;=3,F1319&gt;=3,G1319&gt;=3),"Loyal Customers",AND(E1319&lt;=2,F1319&gt;=3),"At Risk",AND(E1319&lt;=2,F1319&lt;=2,G1319&lt;=2),"Lost",AND(E1319&gt;=4,F1319&lt;=2),"New/Promising",TRUE,"Needs Attention")</f>
        <v>At Risk</v>
      </c>
      <c r="I1319" s="3" t="str">
        <f t="shared" si="24"/>
        <v>Churned</v>
      </c>
      <c r="J1319" s="3" t="str">
        <f>_xlfn.XLOOKUP(A1319,'Country_Lookup'!$D:$D,'Country_Lookup'!$E:$E)</f>
        <v>United Kingdom</v>
      </c>
    </row>
    <row r="1320" spans="1:10" x14ac:dyDescent="0.3">
      <c r="A1320">
        <v>13680</v>
      </c>
      <c r="B1320">
        <v>1</v>
      </c>
      <c r="C1320">
        <v>12</v>
      </c>
      <c r="D1320">
        <v>11435.66999999994</v>
      </c>
      <c r="E1320" cm="1">
        <f t="array" ref="E1320">_xlfn.IFS(B1320&lt;=PERCENTILE($B$3:$B$5882,0.2),5,B1320&lt;=PERCENTILE($B$3:$B$5882,0.4),4,B1320&lt;=PERCENTILE($B$3:$B$5882,0.6),3,B1320&lt;=PERCENTILE($B$3:$B$5882,0.8),2,TRUE,1)</f>
        <v>5</v>
      </c>
      <c r="F1320" cm="1">
        <f t="array" ref="F1320">_xlfn.IFS(C1320&lt;=PERCENTILE($C$3:$C$5882,0.2),1,C1320&lt;=PERCENTILE($C$3:$C$5882,0.4),2,C1320&lt;=PERCENTILE($C$3:$C$5882,0.6),3,C1320&lt;=PERCENTILE($C$3:$C$5882,0.8),4,TRUE,5)</f>
        <v>5</v>
      </c>
      <c r="G1320" cm="1">
        <f t="array" ref="G1320">_xlfn.IFS(D1320&lt;=PERCENTILE($D$3:$D$5882,0.2),1,D1320&lt;=PERCENTILE($D$3:$D$5882,0.4),2,D1320&lt;=PERCENTILE($D$3:$D$5882,0.6),3,D1320&lt;=PERCENTILE($D$3:$D$5882,0.8),4,TRUE,5)</f>
        <v>5</v>
      </c>
      <c r="H1320" s="3" t="str" cm="1">
        <f t="array" ref="H1320">_xlfn.IFS(AND(E1320&gt;=4,F1320&gt;=4,G1320&gt;=4),"Champions",AND(E1320&gt;=3,F1320&gt;=3,G1320&gt;=3),"Loyal Customers",AND(E1320&lt;=2,F1320&gt;=3),"At Risk",AND(E1320&lt;=2,F1320&lt;=2,G1320&lt;=2),"Lost",AND(E1320&gt;=4,F1320&lt;=2),"New/Promising",TRUE,"Needs Attention")</f>
        <v>Champions</v>
      </c>
      <c r="I1320" s="3" t="str">
        <f t="shared" si="24"/>
        <v>Active</v>
      </c>
      <c r="J1320" s="3" t="str">
        <f>_xlfn.XLOOKUP(A1320,'Country_Lookup'!$D:$D,'Country_Lookup'!$E:$E)</f>
        <v>United Kingdom</v>
      </c>
    </row>
    <row r="1321" spans="1:10" x14ac:dyDescent="0.3">
      <c r="A1321">
        <v>13681</v>
      </c>
      <c r="B1321">
        <v>17</v>
      </c>
      <c r="C1321">
        <v>4</v>
      </c>
      <c r="D1321">
        <v>827.83000000000106</v>
      </c>
      <c r="E1321" cm="1">
        <f t="array" ref="E1321">_xlfn.IFS(B1321&lt;=PERCENTILE($B$3:$B$5882,0.2),5,B1321&lt;=PERCENTILE($B$3:$B$5882,0.4),4,B1321&lt;=PERCENTILE($B$3:$B$5882,0.6),3,B1321&lt;=PERCENTILE($B$3:$B$5882,0.8),2,TRUE,1)</f>
        <v>5</v>
      </c>
      <c r="F1321" cm="1">
        <f t="array" ref="F1321">_xlfn.IFS(C1321&lt;=PERCENTILE($C$3:$C$5882,0.2),1,C1321&lt;=PERCENTILE($C$3:$C$5882,0.4),2,C1321&lt;=PERCENTILE($C$3:$C$5882,0.6),3,C1321&lt;=PERCENTILE($C$3:$C$5882,0.8),4,TRUE,5)</f>
        <v>3</v>
      </c>
      <c r="G1321" cm="1">
        <f t="array" ref="G1321">_xlfn.IFS(D1321&lt;=PERCENTILE($D$3:$D$5882,0.2),1,D1321&lt;=PERCENTILE($D$3:$D$5882,0.4),2,D1321&lt;=PERCENTILE($D$3:$D$5882,0.6),3,D1321&lt;=PERCENTILE($D$3:$D$5882,0.8),4,TRUE,5)</f>
        <v>3</v>
      </c>
      <c r="H1321" s="3" t="str" cm="1">
        <f t="array" ref="H1321">_xlfn.IFS(AND(E1321&gt;=4,F1321&gt;=4,G1321&gt;=4),"Champions",AND(E1321&gt;=3,F1321&gt;=3,G1321&gt;=3),"Loyal Customers",AND(E1321&lt;=2,F1321&gt;=3),"At Risk",AND(E1321&lt;=2,F1321&lt;=2,G1321&lt;=2),"Lost",AND(E1321&gt;=4,F1321&lt;=2),"New/Promising",TRUE,"Needs Attention")</f>
        <v>Loyal Customers</v>
      </c>
      <c r="I1321" s="3" t="str">
        <f t="shared" si="24"/>
        <v>Active</v>
      </c>
      <c r="J1321" s="3" t="str">
        <f>_xlfn.XLOOKUP(A1321,'Country_Lookup'!$D:$D,'Country_Lookup'!$E:$E)</f>
        <v>United Kingdom</v>
      </c>
    </row>
    <row r="1322" spans="1:10" x14ac:dyDescent="0.3">
      <c r="A1322">
        <v>13682</v>
      </c>
      <c r="B1322">
        <v>187</v>
      </c>
      <c r="C1322">
        <v>1</v>
      </c>
      <c r="D1322">
        <v>59.5</v>
      </c>
      <c r="E1322" cm="1">
        <f t="array" ref="E1322">_xlfn.IFS(B1322&lt;=PERCENTILE($B$3:$B$5882,0.2),5,B1322&lt;=PERCENTILE($B$3:$B$5882,0.4),4,B1322&lt;=PERCENTILE($B$3:$B$5882,0.6),3,B1322&lt;=PERCENTILE($B$3:$B$5882,0.8),2,TRUE,1)</f>
        <v>3</v>
      </c>
      <c r="F1322" cm="1">
        <f t="array" ref="F1322">_xlfn.IFS(C1322&lt;=PERCENTILE($C$3:$C$5882,0.2),1,C1322&lt;=PERCENTILE($C$3:$C$5882,0.4),2,C1322&lt;=PERCENTILE($C$3:$C$5882,0.6),3,C1322&lt;=PERCENTILE($C$3:$C$5882,0.8),4,TRUE,5)</f>
        <v>1</v>
      </c>
      <c r="G1322" cm="1">
        <f t="array" ref="G1322">_xlfn.IFS(D1322&lt;=PERCENTILE($D$3:$D$5882,0.2),1,D1322&lt;=PERCENTILE($D$3:$D$5882,0.4),2,D1322&lt;=PERCENTILE($D$3:$D$5882,0.6),3,D1322&lt;=PERCENTILE($D$3:$D$5882,0.8),4,TRUE,5)</f>
        <v>1</v>
      </c>
      <c r="H1322" s="3" t="str" cm="1">
        <f t="array" ref="H1322">_xlfn.IFS(AND(E1322&gt;=4,F1322&gt;=4,G1322&gt;=4),"Champions",AND(E1322&gt;=3,F1322&gt;=3,G1322&gt;=3),"Loyal Customers",AND(E1322&lt;=2,F1322&gt;=3),"At Risk",AND(E1322&lt;=2,F1322&lt;=2,G1322&lt;=2),"Lost",AND(E1322&gt;=4,F1322&lt;=2),"New/Promising",TRUE,"Needs Attention")</f>
        <v>Needs Attention</v>
      </c>
      <c r="I1322" s="3" t="str">
        <f t="shared" si="24"/>
        <v>Churned</v>
      </c>
      <c r="J1322" s="3" t="str">
        <f>_xlfn.XLOOKUP(A1322,'Country_Lookup'!$D:$D,'Country_Lookup'!$E:$E)</f>
        <v>United Kingdom</v>
      </c>
    </row>
    <row r="1323" spans="1:10" x14ac:dyDescent="0.3">
      <c r="A1323">
        <v>13683</v>
      </c>
      <c r="B1323">
        <v>457</v>
      </c>
      <c r="C1323">
        <v>1</v>
      </c>
      <c r="D1323">
        <v>258.59999999999997</v>
      </c>
      <c r="E1323" cm="1">
        <f t="array" ref="E1323">_xlfn.IFS(B1323&lt;=PERCENTILE($B$3:$B$5882,0.2),5,B1323&lt;=PERCENTILE($B$3:$B$5882,0.4),4,B1323&lt;=PERCENTILE($B$3:$B$5882,0.6),3,B1323&lt;=PERCENTILE($B$3:$B$5882,0.8),2,TRUE,1)</f>
        <v>1</v>
      </c>
      <c r="F1323" cm="1">
        <f t="array" ref="F1323">_xlfn.IFS(C1323&lt;=PERCENTILE($C$3:$C$5882,0.2),1,C1323&lt;=PERCENTILE($C$3:$C$5882,0.4),2,C1323&lt;=PERCENTILE($C$3:$C$5882,0.6),3,C1323&lt;=PERCENTILE($C$3:$C$5882,0.8),4,TRUE,5)</f>
        <v>1</v>
      </c>
      <c r="G1323" cm="1">
        <f t="array" ref="G1323">_xlfn.IFS(D1323&lt;=PERCENTILE($D$3:$D$5882,0.2),1,D1323&lt;=PERCENTILE($D$3:$D$5882,0.4),2,D1323&lt;=PERCENTILE($D$3:$D$5882,0.6),3,D1323&lt;=PERCENTILE($D$3:$D$5882,0.8),4,TRUE,5)</f>
        <v>1</v>
      </c>
      <c r="H1323" s="3" t="str" cm="1">
        <f t="array" ref="H1323">_xlfn.IFS(AND(E1323&gt;=4,F1323&gt;=4,G1323&gt;=4),"Champions",AND(E1323&gt;=3,F1323&gt;=3,G1323&gt;=3),"Loyal Customers",AND(E1323&lt;=2,F1323&gt;=3),"At Risk",AND(E1323&lt;=2,F1323&lt;=2,G1323&lt;=2),"Lost",AND(E1323&gt;=4,F1323&lt;=2),"New/Promising",TRUE,"Needs Attention")</f>
        <v>Lost</v>
      </c>
      <c r="I1323" s="3" t="str">
        <f t="shared" si="24"/>
        <v>Churned</v>
      </c>
      <c r="J1323" s="3" t="str">
        <f>_xlfn.XLOOKUP(A1323,'Country_Lookup'!$D:$D,'Country_Lookup'!$E:$E)</f>
        <v>United Kingdom</v>
      </c>
    </row>
    <row r="1324" spans="1:10" x14ac:dyDescent="0.3">
      <c r="A1324">
        <v>13684</v>
      </c>
      <c r="B1324">
        <v>285</v>
      </c>
      <c r="C1324">
        <v>4</v>
      </c>
      <c r="D1324">
        <v>596.98000000000138</v>
      </c>
      <c r="E1324" cm="1">
        <f t="array" ref="E1324">_xlfn.IFS(B1324&lt;=PERCENTILE($B$3:$B$5882,0.2),5,B1324&lt;=PERCENTILE($B$3:$B$5882,0.4),4,B1324&lt;=PERCENTILE($B$3:$B$5882,0.6),3,B1324&lt;=PERCENTILE($B$3:$B$5882,0.8),2,TRUE,1)</f>
        <v>2</v>
      </c>
      <c r="F1324" cm="1">
        <f t="array" ref="F1324">_xlfn.IFS(C1324&lt;=PERCENTILE($C$3:$C$5882,0.2),1,C1324&lt;=PERCENTILE($C$3:$C$5882,0.4),2,C1324&lt;=PERCENTILE($C$3:$C$5882,0.6),3,C1324&lt;=PERCENTILE($C$3:$C$5882,0.8),4,TRUE,5)</f>
        <v>3</v>
      </c>
      <c r="G1324" cm="1">
        <f t="array" ref="G1324">_xlfn.IFS(D1324&lt;=PERCENTILE($D$3:$D$5882,0.2),1,D1324&lt;=PERCENTILE($D$3:$D$5882,0.4),2,D1324&lt;=PERCENTILE($D$3:$D$5882,0.6),3,D1324&lt;=PERCENTILE($D$3:$D$5882,0.8),4,TRUE,5)</f>
        <v>2</v>
      </c>
      <c r="H1324" s="3" t="str" cm="1">
        <f t="array" ref="H1324">_xlfn.IFS(AND(E1324&gt;=4,F1324&gt;=4,G1324&gt;=4),"Champions",AND(E1324&gt;=3,F1324&gt;=3,G1324&gt;=3),"Loyal Customers",AND(E1324&lt;=2,F1324&gt;=3),"At Risk",AND(E1324&lt;=2,F1324&lt;=2,G1324&lt;=2),"Lost",AND(E1324&gt;=4,F1324&lt;=2),"New/Promising",TRUE,"Needs Attention")</f>
        <v>At Risk</v>
      </c>
      <c r="I1324" s="3" t="str">
        <f t="shared" si="24"/>
        <v>Churned</v>
      </c>
      <c r="J1324" s="3" t="str">
        <f>_xlfn.XLOOKUP(A1324,'Country_Lookup'!$D:$D,'Country_Lookup'!$E:$E)</f>
        <v>United Kingdom</v>
      </c>
    </row>
    <row r="1325" spans="1:10" x14ac:dyDescent="0.3">
      <c r="A1325">
        <v>13685</v>
      </c>
      <c r="B1325">
        <v>2</v>
      </c>
      <c r="C1325">
        <v>7</v>
      </c>
      <c r="D1325">
        <v>3119.4400000000014</v>
      </c>
      <c r="E1325" cm="1">
        <f t="array" ref="E1325">_xlfn.IFS(B1325&lt;=PERCENTILE($B$3:$B$5882,0.2),5,B1325&lt;=PERCENTILE($B$3:$B$5882,0.4),4,B1325&lt;=PERCENTILE($B$3:$B$5882,0.6),3,B1325&lt;=PERCENTILE($B$3:$B$5882,0.8),2,TRUE,1)</f>
        <v>5</v>
      </c>
      <c r="F1325" cm="1">
        <f t="array" ref="F1325">_xlfn.IFS(C1325&lt;=PERCENTILE($C$3:$C$5882,0.2),1,C1325&lt;=PERCENTILE($C$3:$C$5882,0.4),2,C1325&lt;=PERCENTILE($C$3:$C$5882,0.6),3,C1325&lt;=PERCENTILE($C$3:$C$5882,0.8),4,TRUE,5)</f>
        <v>4</v>
      </c>
      <c r="G1325" cm="1">
        <f t="array" ref="G1325">_xlfn.IFS(D1325&lt;=PERCENTILE($D$3:$D$5882,0.2),1,D1325&lt;=PERCENTILE($D$3:$D$5882,0.4),2,D1325&lt;=PERCENTILE($D$3:$D$5882,0.6),3,D1325&lt;=PERCENTILE($D$3:$D$5882,0.8),4,TRUE,5)</f>
        <v>5</v>
      </c>
      <c r="H1325" s="3" t="str" cm="1">
        <f t="array" ref="H1325">_xlfn.IFS(AND(E1325&gt;=4,F1325&gt;=4,G1325&gt;=4),"Champions",AND(E1325&gt;=3,F1325&gt;=3,G1325&gt;=3),"Loyal Customers",AND(E1325&lt;=2,F1325&gt;=3),"At Risk",AND(E1325&lt;=2,F1325&lt;=2,G1325&lt;=2),"Lost",AND(E1325&gt;=4,F1325&lt;=2),"New/Promising",TRUE,"Needs Attention")</f>
        <v>Champions</v>
      </c>
      <c r="I1325" s="3" t="str">
        <f t="shared" si="24"/>
        <v>Active</v>
      </c>
      <c r="J1325" s="3" t="str">
        <f>_xlfn.XLOOKUP(A1325,'Country_Lookup'!$D:$D,'Country_Lookup'!$E:$E)</f>
        <v>United Kingdom</v>
      </c>
    </row>
    <row r="1326" spans="1:10" x14ac:dyDescent="0.3">
      <c r="A1326">
        <v>13686</v>
      </c>
      <c r="B1326">
        <v>182</v>
      </c>
      <c r="C1326">
        <v>3</v>
      </c>
      <c r="D1326">
        <v>409.04000000000036</v>
      </c>
      <c r="E1326" cm="1">
        <f t="array" ref="E1326">_xlfn.IFS(B1326&lt;=PERCENTILE($B$3:$B$5882,0.2),5,B1326&lt;=PERCENTILE($B$3:$B$5882,0.4),4,B1326&lt;=PERCENTILE($B$3:$B$5882,0.6),3,B1326&lt;=PERCENTILE($B$3:$B$5882,0.8),2,TRUE,1)</f>
        <v>3</v>
      </c>
      <c r="F1326" cm="1">
        <f t="array" ref="F1326">_xlfn.IFS(C1326&lt;=PERCENTILE($C$3:$C$5882,0.2),1,C1326&lt;=PERCENTILE($C$3:$C$5882,0.4),2,C1326&lt;=PERCENTILE($C$3:$C$5882,0.6),3,C1326&lt;=PERCENTILE($C$3:$C$5882,0.8),4,TRUE,5)</f>
        <v>3</v>
      </c>
      <c r="G1326" cm="1">
        <f t="array" ref="G1326">_xlfn.IFS(D1326&lt;=PERCENTILE($D$3:$D$5882,0.2),1,D1326&lt;=PERCENTILE($D$3:$D$5882,0.4),2,D1326&lt;=PERCENTILE($D$3:$D$5882,0.6),3,D1326&lt;=PERCENTILE($D$3:$D$5882,0.8),4,TRUE,5)</f>
        <v>2</v>
      </c>
      <c r="H1326" s="3" t="str" cm="1">
        <f t="array" ref="H1326">_xlfn.IFS(AND(E1326&gt;=4,F1326&gt;=4,G1326&gt;=4),"Champions",AND(E1326&gt;=3,F1326&gt;=3,G1326&gt;=3),"Loyal Customers",AND(E1326&lt;=2,F1326&gt;=3),"At Risk",AND(E1326&lt;=2,F1326&lt;=2,G1326&lt;=2),"Lost",AND(E1326&gt;=4,F1326&lt;=2),"New/Promising",TRUE,"Needs Attention")</f>
        <v>Needs Attention</v>
      </c>
      <c r="I1326" s="3" t="str">
        <f t="shared" si="24"/>
        <v>Churned</v>
      </c>
      <c r="J1326" s="3" t="str">
        <f>_xlfn.XLOOKUP(A1326,'Country_Lookup'!$D:$D,'Country_Lookup'!$E:$E)</f>
        <v>United Kingdom</v>
      </c>
    </row>
    <row r="1327" spans="1:10" x14ac:dyDescent="0.3">
      <c r="A1327">
        <v>13687</v>
      </c>
      <c r="B1327">
        <v>438</v>
      </c>
      <c r="C1327">
        <v>1</v>
      </c>
      <c r="D1327">
        <v>11880.840000000011</v>
      </c>
      <c r="E1327" cm="1">
        <f t="array" ref="E1327">_xlfn.IFS(B1327&lt;=PERCENTILE($B$3:$B$5882,0.2),5,B1327&lt;=PERCENTILE($B$3:$B$5882,0.4),4,B1327&lt;=PERCENTILE($B$3:$B$5882,0.6),3,B1327&lt;=PERCENTILE($B$3:$B$5882,0.8),2,TRUE,1)</f>
        <v>1</v>
      </c>
      <c r="F1327" cm="1">
        <f t="array" ref="F1327">_xlfn.IFS(C1327&lt;=PERCENTILE($C$3:$C$5882,0.2),1,C1327&lt;=PERCENTILE($C$3:$C$5882,0.4),2,C1327&lt;=PERCENTILE($C$3:$C$5882,0.6),3,C1327&lt;=PERCENTILE($C$3:$C$5882,0.8),4,TRUE,5)</f>
        <v>1</v>
      </c>
      <c r="G1327" cm="1">
        <f t="array" ref="G1327">_xlfn.IFS(D1327&lt;=PERCENTILE($D$3:$D$5882,0.2),1,D1327&lt;=PERCENTILE($D$3:$D$5882,0.4),2,D1327&lt;=PERCENTILE($D$3:$D$5882,0.6),3,D1327&lt;=PERCENTILE($D$3:$D$5882,0.8),4,TRUE,5)</f>
        <v>5</v>
      </c>
      <c r="H1327" s="3" t="str" cm="1">
        <f t="array" ref="H1327">_xlfn.IFS(AND(E1327&gt;=4,F1327&gt;=4,G1327&gt;=4),"Champions",AND(E1327&gt;=3,F1327&gt;=3,G1327&gt;=3),"Loyal Customers",AND(E1327&lt;=2,F1327&gt;=3),"At Risk",AND(E1327&lt;=2,F1327&lt;=2,G1327&lt;=2),"Lost",AND(E1327&gt;=4,F1327&lt;=2),"New/Promising",TRUE,"Needs Attention")</f>
        <v>Needs Attention</v>
      </c>
      <c r="I1327" s="3" t="str">
        <f t="shared" si="24"/>
        <v>Churned</v>
      </c>
      <c r="J1327" s="3" t="str">
        <f>_xlfn.XLOOKUP(A1327,'Country_Lookup'!$D:$D,'Country_Lookup'!$E:$E)</f>
        <v>United Kingdom</v>
      </c>
    </row>
    <row r="1328" spans="1:10" x14ac:dyDescent="0.3">
      <c r="A1328">
        <v>13688</v>
      </c>
      <c r="B1328">
        <v>635</v>
      </c>
      <c r="C1328">
        <v>1</v>
      </c>
      <c r="D1328">
        <v>375.5</v>
      </c>
      <c r="E1328" cm="1">
        <f t="array" ref="E1328">_xlfn.IFS(B1328&lt;=PERCENTILE($B$3:$B$5882,0.2),5,B1328&lt;=PERCENTILE($B$3:$B$5882,0.4),4,B1328&lt;=PERCENTILE($B$3:$B$5882,0.6),3,B1328&lt;=PERCENTILE($B$3:$B$5882,0.8),2,TRUE,1)</f>
        <v>1</v>
      </c>
      <c r="F1328" cm="1">
        <f t="array" ref="F1328">_xlfn.IFS(C1328&lt;=PERCENTILE($C$3:$C$5882,0.2),1,C1328&lt;=PERCENTILE($C$3:$C$5882,0.4),2,C1328&lt;=PERCENTILE($C$3:$C$5882,0.6),3,C1328&lt;=PERCENTILE($C$3:$C$5882,0.8),4,TRUE,5)</f>
        <v>1</v>
      </c>
      <c r="G1328" cm="1">
        <f t="array" ref="G1328">_xlfn.IFS(D1328&lt;=PERCENTILE($D$3:$D$5882,0.2),1,D1328&lt;=PERCENTILE($D$3:$D$5882,0.4),2,D1328&lt;=PERCENTILE($D$3:$D$5882,0.6),3,D1328&lt;=PERCENTILE($D$3:$D$5882,0.8),4,TRUE,5)</f>
        <v>2</v>
      </c>
      <c r="H1328" s="3" t="str" cm="1">
        <f t="array" ref="H1328">_xlfn.IFS(AND(E1328&gt;=4,F1328&gt;=4,G1328&gt;=4),"Champions",AND(E1328&gt;=3,F1328&gt;=3,G1328&gt;=3),"Loyal Customers",AND(E1328&lt;=2,F1328&gt;=3),"At Risk",AND(E1328&lt;=2,F1328&lt;=2,G1328&lt;=2),"Lost",AND(E1328&gt;=4,F1328&lt;=2),"New/Promising",TRUE,"Needs Attention")</f>
        <v>Lost</v>
      </c>
      <c r="I1328" s="3" t="str">
        <f t="shared" si="24"/>
        <v>Churned</v>
      </c>
      <c r="J1328" s="3" t="str">
        <f>_xlfn.XLOOKUP(A1328,'Country_Lookup'!$D:$D,'Country_Lookup'!$E:$E)</f>
        <v>United Kingdom</v>
      </c>
    </row>
    <row r="1329" spans="1:10" x14ac:dyDescent="0.3">
      <c r="A1329">
        <v>13689</v>
      </c>
      <c r="B1329">
        <v>63</v>
      </c>
      <c r="C1329">
        <v>2</v>
      </c>
      <c r="D1329">
        <v>1259.5</v>
      </c>
      <c r="E1329" cm="1">
        <f t="array" ref="E1329">_xlfn.IFS(B1329&lt;=PERCENTILE($B$3:$B$5882,0.2),5,B1329&lt;=PERCENTILE($B$3:$B$5882,0.4),4,B1329&lt;=PERCENTILE($B$3:$B$5882,0.6),3,B1329&lt;=PERCENTILE($B$3:$B$5882,0.8),2,TRUE,1)</f>
        <v>3</v>
      </c>
      <c r="F1329" cm="1">
        <f t="array" ref="F1329">_xlfn.IFS(C1329&lt;=PERCENTILE($C$3:$C$5882,0.2),1,C1329&lt;=PERCENTILE($C$3:$C$5882,0.4),2,C1329&lt;=PERCENTILE($C$3:$C$5882,0.6),3,C1329&lt;=PERCENTILE($C$3:$C$5882,0.8),4,TRUE,5)</f>
        <v>2</v>
      </c>
      <c r="G1329" cm="1">
        <f t="array" ref="G1329">_xlfn.IFS(D1329&lt;=PERCENTILE($D$3:$D$5882,0.2),1,D1329&lt;=PERCENTILE($D$3:$D$5882,0.4),2,D1329&lt;=PERCENTILE($D$3:$D$5882,0.6),3,D1329&lt;=PERCENTILE($D$3:$D$5882,0.8),4,TRUE,5)</f>
        <v>4</v>
      </c>
      <c r="H1329" s="3" t="str" cm="1">
        <f t="array" ref="H1329">_xlfn.IFS(AND(E1329&gt;=4,F1329&gt;=4,G1329&gt;=4),"Champions",AND(E1329&gt;=3,F1329&gt;=3,G1329&gt;=3),"Loyal Customers",AND(E1329&lt;=2,F1329&gt;=3),"At Risk",AND(E1329&lt;=2,F1329&lt;=2,G1329&lt;=2),"Lost",AND(E1329&gt;=4,F1329&lt;=2),"New/Promising",TRUE,"Needs Attention")</f>
        <v>Needs Attention</v>
      </c>
      <c r="I1329" s="3" t="str">
        <f t="shared" si="24"/>
        <v>Active</v>
      </c>
      <c r="J1329" s="3" t="str">
        <f>_xlfn.XLOOKUP(A1329,'Country_Lookup'!$D:$D,'Country_Lookup'!$E:$E)</f>
        <v>United Kingdom</v>
      </c>
    </row>
    <row r="1330" spans="1:10" x14ac:dyDescent="0.3">
      <c r="A1330">
        <v>13690</v>
      </c>
      <c r="B1330">
        <v>59</v>
      </c>
      <c r="C1330">
        <v>1</v>
      </c>
      <c r="D1330">
        <v>172.24999999999997</v>
      </c>
      <c r="E1330" cm="1">
        <f t="array" ref="E1330">_xlfn.IFS(B1330&lt;=PERCENTILE($B$3:$B$5882,0.2),5,B1330&lt;=PERCENTILE($B$3:$B$5882,0.4),4,B1330&lt;=PERCENTILE($B$3:$B$5882,0.6),3,B1330&lt;=PERCENTILE($B$3:$B$5882,0.8),2,TRUE,1)</f>
        <v>3</v>
      </c>
      <c r="F1330" cm="1">
        <f t="array" ref="F1330">_xlfn.IFS(C1330&lt;=PERCENTILE($C$3:$C$5882,0.2),1,C1330&lt;=PERCENTILE($C$3:$C$5882,0.4),2,C1330&lt;=PERCENTILE($C$3:$C$5882,0.6),3,C1330&lt;=PERCENTILE($C$3:$C$5882,0.8),4,TRUE,5)</f>
        <v>1</v>
      </c>
      <c r="G1330" cm="1">
        <f t="array" ref="G1330">_xlfn.IFS(D1330&lt;=PERCENTILE($D$3:$D$5882,0.2),1,D1330&lt;=PERCENTILE($D$3:$D$5882,0.4),2,D1330&lt;=PERCENTILE($D$3:$D$5882,0.6),3,D1330&lt;=PERCENTILE($D$3:$D$5882,0.8),4,TRUE,5)</f>
        <v>1</v>
      </c>
      <c r="H1330" s="3" t="str" cm="1">
        <f t="array" ref="H1330">_xlfn.IFS(AND(E1330&gt;=4,F1330&gt;=4,G1330&gt;=4),"Champions",AND(E1330&gt;=3,F1330&gt;=3,G1330&gt;=3),"Loyal Customers",AND(E1330&lt;=2,F1330&gt;=3),"At Risk",AND(E1330&lt;=2,F1330&lt;=2,G1330&lt;=2),"Lost",AND(E1330&gt;=4,F1330&lt;=2),"New/Promising",TRUE,"Needs Attention")</f>
        <v>Needs Attention</v>
      </c>
      <c r="I1330" s="3" t="str">
        <f t="shared" si="24"/>
        <v>Active</v>
      </c>
      <c r="J1330" s="3" t="str">
        <f>_xlfn.XLOOKUP(A1330,'Country_Lookup'!$D:$D,'Country_Lookup'!$E:$E)</f>
        <v>United Kingdom</v>
      </c>
    </row>
    <row r="1331" spans="1:10" x14ac:dyDescent="0.3">
      <c r="A1331">
        <v>13691</v>
      </c>
      <c r="B1331">
        <v>396</v>
      </c>
      <c r="C1331">
        <v>1</v>
      </c>
      <c r="D1331">
        <v>212.78000000000014</v>
      </c>
      <c r="E1331" cm="1">
        <f t="array" ref="E1331">_xlfn.IFS(B1331&lt;=PERCENTILE($B$3:$B$5882,0.2),5,B1331&lt;=PERCENTILE($B$3:$B$5882,0.4),4,B1331&lt;=PERCENTILE($B$3:$B$5882,0.6),3,B1331&lt;=PERCENTILE($B$3:$B$5882,0.8),2,TRUE,1)</f>
        <v>2</v>
      </c>
      <c r="F1331" cm="1">
        <f t="array" ref="F1331">_xlfn.IFS(C1331&lt;=PERCENTILE($C$3:$C$5882,0.2),1,C1331&lt;=PERCENTILE($C$3:$C$5882,0.4),2,C1331&lt;=PERCENTILE($C$3:$C$5882,0.6),3,C1331&lt;=PERCENTILE($C$3:$C$5882,0.8),4,TRUE,5)</f>
        <v>1</v>
      </c>
      <c r="G1331" cm="1">
        <f t="array" ref="G1331">_xlfn.IFS(D1331&lt;=PERCENTILE($D$3:$D$5882,0.2),1,D1331&lt;=PERCENTILE($D$3:$D$5882,0.4),2,D1331&lt;=PERCENTILE($D$3:$D$5882,0.6),3,D1331&lt;=PERCENTILE($D$3:$D$5882,0.8),4,TRUE,5)</f>
        <v>1</v>
      </c>
      <c r="H1331" s="3" t="str" cm="1">
        <f t="array" ref="H1331">_xlfn.IFS(AND(E1331&gt;=4,F1331&gt;=4,G1331&gt;=4),"Champions",AND(E1331&gt;=3,F1331&gt;=3,G1331&gt;=3),"Loyal Customers",AND(E1331&lt;=2,F1331&gt;=3),"At Risk",AND(E1331&lt;=2,F1331&lt;=2,G1331&lt;=2),"Lost",AND(E1331&gt;=4,F1331&lt;=2),"New/Promising",TRUE,"Needs Attention")</f>
        <v>Lost</v>
      </c>
      <c r="I1331" s="3" t="str">
        <f t="shared" si="24"/>
        <v>Churned</v>
      </c>
      <c r="J1331" s="3" t="str">
        <f>_xlfn.XLOOKUP(A1331,'Country_Lookup'!$D:$D,'Country_Lookup'!$E:$E)</f>
        <v>United Kingdom</v>
      </c>
    </row>
    <row r="1332" spans="1:10" x14ac:dyDescent="0.3">
      <c r="A1332">
        <v>13692</v>
      </c>
      <c r="B1332">
        <v>24</v>
      </c>
      <c r="C1332">
        <v>5</v>
      </c>
      <c r="D1332">
        <v>3114.3999999999992</v>
      </c>
      <c r="E1332" cm="1">
        <f t="array" ref="E1332">_xlfn.IFS(B1332&lt;=PERCENTILE($B$3:$B$5882,0.2),5,B1332&lt;=PERCENTILE($B$3:$B$5882,0.4),4,B1332&lt;=PERCENTILE($B$3:$B$5882,0.6),3,B1332&lt;=PERCENTILE($B$3:$B$5882,0.8),2,TRUE,1)</f>
        <v>4</v>
      </c>
      <c r="F1332" cm="1">
        <f t="array" ref="F1332">_xlfn.IFS(C1332&lt;=PERCENTILE($C$3:$C$5882,0.2),1,C1332&lt;=PERCENTILE($C$3:$C$5882,0.4),2,C1332&lt;=PERCENTILE($C$3:$C$5882,0.6),3,C1332&lt;=PERCENTILE($C$3:$C$5882,0.8),4,TRUE,5)</f>
        <v>4</v>
      </c>
      <c r="G1332" cm="1">
        <f t="array" ref="G1332">_xlfn.IFS(D1332&lt;=PERCENTILE($D$3:$D$5882,0.2),1,D1332&lt;=PERCENTILE($D$3:$D$5882,0.4),2,D1332&lt;=PERCENTILE($D$3:$D$5882,0.6),3,D1332&lt;=PERCENTILE($D$3:$D$5882,0.8),4,TRUE,5)</f>
        <v>5</v>
      </c>
      <c r="H1332" s="3" t="str" cm="1">
        <f t="array" ref="H1332">_xlfn.IFS(AND(E1332&gt;=4,F1332&gt;=4,G1332&gt;=4),"Champions",AND(E1332&gt;=3,F1332&gt;=3,G1332&gt;=3),"Loyal Customers",AND(E1332&lt;=2,F1332&gt;=3),"At Risk",AND(E1332&lt;=2,F1332&lt;=2,G1332&lt;=2),"Lost",AND(E1332&gt;=4,F1332&lt;=2),"New/Promising",TRUE,"Needs Attention")</f>
        <v>Champions</v>
      </c>
      <c r="I1332" s="3" t="str">
        <f t="shared" si="24"/>
        <v>Active</v>
      </c>
      <c r="J1332" s="3" t="str">
        <f>_xlfn.XLOOKUP(A1332,'Country_Lookup'!$D:$D,'Country_Lookup'!$E:$E)</f>
        <v>United Kingdom</v>
      </c>
    </row>
    <row r="1333" spans="1:10" x14ac:dyDescent="0.3">
      <c r="A1333">
        <v>13693</v>
      </c>
      <c r="B1333">
        <v>374</v>
      </c>
      <c r="C1333">
        <v>9</v>
      </c>
      <c r="D1333">
        <v>2011.8200000000002</v>
      </c>
      <c r="E1333" cm="1">
        <f t="array" ref="E1333">_xlfn.IFS(B1333&lt;=PERCENTILE($B$3:$B$5882,0.2),5,B1333&lt;=PERCENTILE($B$3:$B$5882,0.4),4,B1333&lt;=PERCENTILE($B$3:$B$5882,0.6),3,B1333&lt;=PERCENTILE($B$3:$B$5882,0.8),2,TRUE,1)</f>
        <v>2</v>
      </c>
      <c r="F1333" cm="1">
        <f t="array" ref="F1333">_xlfn.IFS(C1333&lt;=PERCENTILE($C$3:$C$5882,0.2),1,C1333&lt;=PERCENTILE($C$3:$C$5882,0.4),2,C1333&lt;=PERCENTILE($C$3:$C$5882,0.6),3,C1333&lt;=PERCENTILE($C$3:$C$5882,0.8),4,TRUE,5)</f>
        <v>5</v>
      </c>
      <c r="G1333" cm="1">
        <f t="array" ref="G1333">_xlfn.IFS(D1333&lt;=PERCENTILE($D$3:$D$5882,0.2),1,D1333&lt;=PERCENTILE($D$3:$D$5882,0.4),2,D1333&lt;=PERCENTILE($D$3:$D$5882,0.6),3,D1333&lt;=PERCENTILE($D$3:$D$5882,0.8),4,TRUE,5)</f>
        <v>4</v>
      </c>
      <c r="H1333" s="3" t="str" cm="1">
        <f t="array" ref="H1333">_xlfn.IFS(AND(E1333&gt;=4,F1333&gt;=4,G1333&gt;=4),"Champions",AND(E1333&gt;=3,F1333&gt;=3,G1333&gt;=3),"Loyal Customers",AND(E1333&lt;=2,F1333&gt;=3),"At Risk",AND(E1333&lt;=2,F1333&lt;=2,G1333&lt;=2),"Lost",AND(E1333&gt;=4,F1333&lt;=2),"New/Promising",TRUE,"Needs Attention")</f>
        <v>At Risk</v>
      </c>
      <c r="I1333" s="3" t="str">
        <f t="shared" si="24"/>
        <v>Churned</v>
      </c>
      <c r="J1333" s="3" t="str">
        <f>_xlfn.XLOOKUP(A1333,'Country_Lookup'!$D:$D,'Country_Lookup'!$E:$E)</f>
        <v>United Kingdom</v>
      </c>
    </row>
    <row r="1334" spans="1:10" x14ac:dyDescent="0.3">
      <c r="A1334">
        <v>13694</v>
      </c>
      <c r="B1334">
        <v>3</v>
      </c>
      <c r="C1334">
        <v>143</v>
      </c>
      <c r="D1334">
        <v>196482.81000000139</v>
      </c>
      <c r="E1334" cm="1">
        <f t="array" ref="E1334">_xlfn.IFS(B1334&lt;=PERCENTILE($B$3:$B$5882,0.2),5,B1334&lt;=PERCENTILE($B$3:$B$5882,0.4),4,B1334&lt;=PERCENTILE($B$3:$B$5882,0.6),3,B1334&lt;=PERCENTILE($B$3:$B$5882,0.8),2,TRUE,1)</f>
        <v>5</v>
      </c>
      <c r="F1334" cm="1">
        <f t="array" ref="F1334">_xlfn.IFS(C1334&lt;=PERCENTILE($C$3:$C$5882,0.2),1,C1334&lt;=PERCENTILE($C$3:$C$5882,0.4),2,C1334&lt;=PERCENTILE($C$3:$C$5882,0.6),3,C1334&lt;=PERCENTILE($C$3:$C$5882,0.8),4,TRUE,5)</f>
        <v>5</v>
      </c>
      <c r="G1334" cm="1">
        <f t="array" ref="G1334">_xlfn.IFS(D1334&lt;=PERCENTILE($D$3:$D$5882,0.2),1,D1334&lt;=PERCENTILE($D$3:$D$5882,0.4),2,D1334&lt;=PERCENTILE($D$3:$D$5882,0.6),3,D1334&lt;=PERCENTILE($D$3:$D$5882,0.8),4,TRUE,5)</f>
        <v>5</v>
      </c>
      <c r="H1334" s="3" t="str" cm="1">
        <f t="array" ref="H1334">_xlfn.IFS(AND(E1334&gt;=4,F1334&gt;=4,G1334&gt;=4),"Champions",AND(E1334&gt;=3,F1334&gt;=3,G1334&gt;=3),"Loyal Customers",AND(E1334&lt;=2,F1334&gt;=3),"At Risk",AND(E1334&lt;=2,F1334&lt;=2,G1334&lt;=2),"Lost",AND(E1334&gt;=4,F1334&lt;=2),"New/Promising",TRUE,"Needs Attention")</f>
        <v>Champions</v>
      </c>
      <c r="I1334" s="3" t="str">
        <f t="shared" si="24"/>
        <v>Active</v>
      </c>
      <c r="J1334" s="3" t="str">
        <f>_xlfn.XLOOKUP(A1334,'Country_Lookup'!$D:$D,'Country_Lookup'!$E:$E)</f>
        <v>United Kingdom</v>
      </c>
    </row>
    <row r="1335" spans="1:10" x14ac:dyDescent="0.3">
      <c r="A1335">
        <v>13695</v>
      </c>
      <c r="B1335">
        <v>31</v>
      </c>
      <c r="C1335">
        <v>16</v>
      </c>
      <c r="D1335">
        <v>2770.7300000000046</v>
      </c>
      <c r="E1335" cm="1">
        <f t="array" ref="E1335">_xlfn.IFS(B1335&lt;=PERCENTILE($B$3:$B$5882,0.2),5,B1335&lt;=PERCENTILE($B$3:$B$5882,0.4),4,B1335&lt;=PERCENTILE($B$3:$B$5882,0.6),3,B1335&lt;=PERCENTILE($B$3:$B$5882,0.8),2,TRUE,1)</f>
        <v>4</v>
      </c>
      <c r="F1335" cm="1">
        <f t="array" ref="F1335">_xlfn.IFS(C1335&lt;=PERCENTILE($C$3:$C$5882,0.2),1,C1335&lt;=PERCENTILE($C$3:$C$5882,0.4),2,C1335&lt;=PERCENTILE($C$3:$C$5882,0.6),3,C1335&lt;=PERCENTILE($C$3:$C$5882,0.8),4,TRUE,5)</f>
        <v>5</v>
      </c>
      <c r="G1335" cm="1">
        <f t="array" ref="G1335">_xlfn.IFS(D1335&lt;=PERCENTILE($D$3:$D$5882,0.2),1,D1335&lt;=PERCENTILE($D$3:$D$5882,0.4),2,D1335&lt;=PERCENTILE($D$3:$D$5882,0.6),3,D1335&lt;=PERCENTILE($D$3:$D$5882,0.8),4,TRUE,5)</f>
        <v>4</v>
      </c>
      <c r="H1335" s="3" t="str" cm="1">
        <f t="array" ref="H1335">_xlfn.IFS(AND(E1335&gt;=4,F1335&gt;=4,G1335&gt;=4),"Champions",AND(E1335&gt;=3,F1335&gt;=3,G1335&gt;=3),"Loyal Customers",AND(E1335&lt;=2,F1335&gt;=3),"At Risk",AND(E1335&lt;=2,F1335&lt;=2,G1335&lt;=2),"Lost",AND(E1335&gt;=4,F1335&lt;=2),"New/Promising",TRUE,"Needs Attention")</f>
        <v>Champions</v>
      </c>
      <c r="I1335" s="3" t="str">
        <f t="shared" si="24"/>
        <v>Active</v>
      </c>
      <c r="J1335" s="3" t="str">
        <f>_xlfn.XLOOKUP(A1335,'Country_Lookup'!$D:$D,'Country_Lookup'!$E:$E)</f>
        <v>United Kingdom</v>
      </c>
    </row>
    <row r="1336" spans="1:10" x14ac:dyDescent="0.3">
      <c r="A1336">
        <v>13696</v>
      </c>
      <c r="B1336">
        <v>421</v>
      </c>
      <c r="C1336">
        <v>3</v>
      </c>
      <c r="D1336">
        <v>2020.4000000000008</v>
      </c>
      <c r="E1336" cm="1">
        <f t="array" ref="E1336">_xlfn.IFS(B1336&lt;=PERCENTILE($B$3:$B$5882,0.2),5,B1336&lt;=PERCENTILE($B$3:$B$5882,0.4),4,B1336&lt;=PERCENTILE($B$3:$B$5882,0.6),3,B1336&lt;=PERCENTILE($B$3:$B$5882,0.8),2,TRUE,1)</f>
        <v>1</v>
      </c>
      <c r="F1336" cm="1">
        <f t="array" ref="F1336">_xlfn.IFS(C1336&lt;=PERCENTILE($C$3:$C$5882,0.2),1,C1336&lt;=PERCENTILE($C$3:$C$5882,0.4),2,C1336&lt;=PERCENTILE($C$3:$C$5882,0.6),3,C1336&lt;=PERCENTILE($C$3:$C$5882,0.8),4,TRUE,5)</f>
        <v>3</v>
      </c>
      <c r="G1336" cm="1">
        <f t="array" ref="G1336">_xlfn.IFS(D1336&lt;=PERCENTILE($D$3:$D$5882,0.2),1,D1336&lt;=PERCENTILE($D$3:$D$5882,0.4),2,D1336&lt;=PERCENTILE($D$3:$D$5882,0.6),3,D1336&lt;=PERCENTILE($D$3:$D$5882,0.8),4,TRUE,5)</f>
        <v>4</v>
      </c>
      <c r="H1336" s="3" t="str" cm="1">
        <f t="array" ref="H1336">_xlfn.IFS(AND(E1336&gt;=4,F1336&gt;=4,G1336&gt;=4),"Champions",AND(E1336&gt;=3,F1336&gt;=3,G1336&gt;=3),"Loyal Customers",AND(E1336&lt;=2,F1336&gt;=3),"At Risk",AND(E1336&lt;=2,F1336&lt;=2,G1336&lt;=2),"Lost",AND(E1336&gt;=4,F1336&lt;=2),"New/Promising",TRUE,"Needs Attention")</f>
        <v>At Risk</v>
      </c>
      <c r="I1336" s="3" t="str">
        <f t="shared" si="24"/>
        <v>Churned</v>
      </c>
      <c r="J1336" s="3" t="str">
        <f>_xlfn.XLOOKUP(A1336,'Country_Lookup'!$D:$D,'Country_Lookup'!$E:$E)</f>
        <v>United Kingdom</v>
      </c>
    </row>
    <row r="1337" spans="1:10" x14ac:dyDescent="0.3">
      <c r="A1337">
        <v>13697</v>
      </c>
      <c r="B1337">
        <v>38</v>
      </c>
      <c r="C1337">
        <v>1</v>
      </c>
      <c r="D1337">
        <v>151.29999999999998</v>
      </c>
      <c r="E1337" cm="1">
        <f t="array" ref="E1337">_xlfn.IFS(B1337&lt;=PERCENTILE($B$3:$B$5882,0.2),5,B1337&lt;=PERCENTILE($B$3:$B$5882,0.4),4,B1337&lt;=PERCENTILE($B$3:$B$5882,0.6),3,B1337&lt;=PERCENTILE($B$3:$B$5882,0.8),2,TRUE,1)</f>
        <v>4</v>
      </c>
      <c r="F1337" cm="1">
        <f t="array" ref="F1337">_xlfn.IFS(C1337&lt;=PERCENTILE($C$3:$C$5882,0.2),1,C1337&lt;=PERCENTILE($C$3:$C$5882,0.4),2,C1337&lt;=PERCENTILE($C$3:$C$5882,0.6),3,C1337&lt;=PERCENTILE($C$3:$C$5882,0.8),4,TRUE,5)</f>
        <v>1</v>
      </c>
      <c r="G1337" cm="1">
        <f t="array" ref="G1337">_xlfn.IFS(D1337&lt;=PERCENTILE($D$3:$D$5882,0.2),1,D1337&lt;=PERCENTILE($D$3:$D$5882,0.4),2,D1337&lt;=PERCENTILE($D$3:$D$5882,0.6),3,D1337&lt;=PERCENTILE($D$3:$D$5882,0.8),4,TRUE,5)</f>
        <v>1</v>
      </c>
      <c r="H1337" s="3" t="str" cm="1">
        <f t="array" ref="H1337">_xlfn.IFS(AND(E1337&gt;=4,F1337&gt;=4,G1337&gt;=4),"Champions",AND(E1337&gt;=3,F1337&gt;=3,G1337&gt;=3),"Loyal Customers",AND(E1337&lt;=2,F1337&gt;=3),"At Risk",AND(E1337&lt;=2,F1337&lt;=2,G1337&lt;=2),"Lost",AND(E1337&gt;=4,F1337&lt;=2),"New/Promising",TRUE,"Needs Attention")</f>
        <v>New/Promising</v>
      </c>
      <c r="I1337" s="3" t="str">
        <f t="shared" si="24"/>
        <v>Active</v>
      </c>
      <c r="J1337" s="3" t="str">
        <f>_xlfn.XLOOKUP(A1337,'Country_Lookup'!$D:$D,'Country_Lookup'!$E:$E)</f>
        <v>United Kingdom</v>
      </c>
    </row>
    <row r="1338" spans="1:10" x14ac:dyDescent="0.3">
      <c r="A1338">
        <v>13698</v>
      </c>
      <c r="B1338">
        <v>596</v>
      </c>
      <c r="C1338">
        <v>2</v>
      </c>
      <c r="D1338">
        <v>465.53000000000009</v>
      </c>
      <c r="E1338" cm="1">
        <f t="array" ref="E1338">_xlfn.IFS(B1338&lt;=PERCENTILE($B$3:$B$5882,0.2),5,B1338&lt;=PERCENTILE($B$3:$B$5882,0.4),4,B1338&lt;=PERCENTILE($B$3:$B$5882,0.6),3,B1338&lt;=PERCENTILE($B$3:$B$5882,0.8),2,TRUE,1)</f>
        <v>1</v>
      </c>
      <c r="F1338" cm="1">
        <f t="array" ref="F1338">_xlfn.IFS(C1338&lt;=PERCENTILE($C$3:$C$5882,0.2),1,C1338&lt;=PERCENTILE($C$3:$C$5882,0.4),2,C1338&lt;=PERCENTILE($C$3:$C$5882,0.6),3,C1338&lt;=PERCENTILE($C$3:$C$5882,0.8),4,TRUE,5)</f>
        <v>2</v>
      </c>
      <c r="G1338" cm="1">
        <f t="array" ref="G1338">_xlfn.IFS(D1338&lt;=PERCENTILE($D$3:$D$5882,0.2),1,D1338&lt;=PERCENTILE($D$3:$D$5882,0.4),2,D1338&lt;=PERCENTILE($D$3:$D$5882,0.6),3,D1338&lt;=PERCENTILE($D$3:$D$5882,0.8),4,TRUE,5)</f>
        <v>2</v>
      </c>
      <c r="H1338" s="3" t="str" cm="1">
        <f t="array" ref="H1338">_xlfn.IFS(AND(E1338&gt;=4,F1338&gt;=4,G1338&gt;=4),"Champions",AND(E1338&gt;=3,F1338&gt;=3,G1338&gt;=3),"Loyal Customers",AND(E1338&lt;=2,F1338&gt;=3),"At Risk",AND(E1338&lt;=2,F1338&lt;=2,G1338&lt;=2),"Lost",AND(E1338&gt;=4,F1338&lt;=2),"New/Promising",TRUE,"Needs Attention")</f>
        <v>Lost</v>
      </c>
      <c r="I1338" s="3" t="str">
        <f t="shared" si="24"/>
        <v>Churned</v>
      </c>
      <c r="J1338" s="3" t="str">
        <f>_xlfn.XLOOKUP(A1338,'Country_Lookup'!$D:$D,'Country_Lookup'!$E:$E)</f>
        <v>United Kingdom</v>
      </c>
    </row>
    <row r="1339" spans="1:10" x14ac:dyDescent="0.3">
      <c r="A1339">
        <v>13699</v>
      </c>
      <c r="B1339">
        <v>155</v>
      </c>
      <c r="C1339">
        <v>2</v>
      </c>
      <c r="D1339">
        <v>764.15000000000043</v>
      </c>
      <c r="E1339" cm="1">
        <f t="array" ref="E1339">_xlfn.IFS(B1339&lt;=PERCENTILE($B$3:$B$5882,0.2),5,B1339&lt;=PERCENTILE($B$3:$B$5882,0.4),4,B1339&lt;=PERCENTILE($B$3:$B$5882,0.6),3,B1339&lt;=PERCENTILE($B$3:$B$5882,0.8),2,TRUE,1)</f>
        <v>3</v>
      </c>
      <c r="F1339" cm="1">
        <f t="array" ref="F1339">_xlfn.IFS(C1339&lt;=PERCENTILE($C$3:$C$5882,0.2),1,C1339&lt;=PERCENTILE($C$3:$C$5882,0.4),2,C1339&lt;=PERCENTILE($C$3:$C$5882,0.6),3,C1339&lt;=PERCENTILE($C$3:$C$5882,0.8),4,TRUE,5)</f>
        <v>2</v>
      </c>
      <c r="G1339" cm="1">
        <f t="array" ref="G1339">_xlfn.IFS(D1339&lt;=PERCENTILE($D$3:$D$5882,0.2),1,D1339&lt;=PERCENTILE($D$3:$D$5882,0.4),2,D1339&lt;=PERCENTILE($D$3:$D$5882,0.6),3,D1339&lt;=PERCENTILE($D$3:$D$5882,0.8),4,TRUE,5)</f>
        <v>3</v>
      </c>
      <c r="H1339" s="3" t="str" cm="1">
        <f t="array" ref="H1339">_xlfn.IFS(AND(E1339&gt;=4,F1339&gt;=4,G1339&gt;=4),"Champions",AND(E1339&gt;=3,F1339&gt;=3,G1339&gt;=3),"Loyal Customers",AND(E1339&lt;=2,F1339&gt;=3),"At Risk",AND(E1339&lt;=2,F1339&lt;=2,G1339&lt;=2),"Lost",AND(E1339&gt;=4,F1339&lt;=2),"New/Promising",TRUE,"Needs Attention")</f>
        <v>Needs Attention</v>
      </c>
      <c r="I1339" s="3" t="str">
        <f t="shared" si="24"/>
        <v>Churned</v>
      </c>
      <c r="J1339" s="3" t="str">
        <f>_xlfn.XLOOKUP(A1339,'Country_Lookup'!$D:$D,'Country_Lookup'!$E:$E)</f>
        <v>United Kingdom</v>
      </c>
    </row>
    <row r="1340" spans="1:10" x14ac:dyDescent="0.3">
      <c r="A1340">
        <v>13700</v>
      </c>
      <c r="B1340">
        <v>26</v>
      </c>
      <c r="C1340">
        <v>13</v>
      </c>
      <c r="D1340">
        <v>2613.4599999999996</v>
      </c>
      <c r="E1340" cm="1">
        <f t="array" ref="E1340">_xlfn.IFS(B1340&lt;=PERCENTILE($B$3:$B$5882,0.2),5,B1340&lt;=PERCENTILE($B$3:$B$5882,0.4),4,B1340&lt;=PERCENTILE($B$3:$B$5882,0.6),3,B1340&lt;=PERCENTILE($B$3:$B$5882,0.8),2,TRUE,1)</f>
        <v>4</v>
      </c>
      <c r="F1340" cm="1">
        <f t="array" ref="F1340">_xlfn.IFS(C1340&lt;=PERCENTILE($C$3:$C$5882,0.2),1,C1340&lt;=PERCENTILE($C$3:$C$5882,0.4),2,C1340&lt;=PERCENTILE($C$3:$C$5882,0.6),3,C1340&lt;=PERCENTILE($C$3:$C$5882,0.8),4,TRUE,5)</f>
        <v>5</v>
      </c>
      <c r="G1340" cm="1">
        <f t="array" ref="G1340">_xlfn.IFS(D1340&lt;=PERCENTILE($D$3:$D$5882,0.2),1,D1340&lt;=PERCENTILE($D$3:$D$5882,0.4),2,D1340&lt;=PERCENTILE($D$3:$D$5882,0.6),3,D1340&lt;=PERCENTILE($D$3:$D$5882,0.8),4,TRUE,5)</f>
        <v>4</v>
      </c>
      <c r="H1340" s="3" t="str" cm="1">
        <f t="array" ref="H1340">_xlfn.IFS(AND(E1340&gt;=4,F1340&gt;=4,G1340&gt;=4),"Champions",AND(E1340&gt;=3,F1340&gt;=3,G1340&gt;=3),"Loyal Customers",AND(E1340&lt;=2,F1340&gt;=3),"At Risk",AND(E1340&lt;=2,F1340&lt;=2,G1340&lt;=2),"Lost",AND(E1340&gt;=4,F1340&lt;=2),"New/Promising",TRUE,"Needs Attention")</f>
        <v>Champions</v>
      </c>
      <c r="I1340" s="3" t="str">
        <f t="shared" si="24"/>
        <v>Active</v>
      </c>
      <c r="J1340" s="3" t="str">
        <f>_xlfn.XLOOKUP(A1340,'Country_Lookup'!$D:$D,'Country_Lookup'!$E:$E)</f>
        <v>United Kingdom</v>
      </c>
    </row>
    <row r="1341" spans="1:10" x14ac:dyDescent="0.3">
      <c r="A1341">
        <v>13701</v>
      </c>
      <c r="B1341">
        <v>446</v>
      </c>
      <c r="C1341">
        <v>1</v>
      </c>
      <c r="D1341">
        <v>161</v>
      </c>
      <c r="E1341" cm="1">
        <f t="array" ref="E1341">_xlfn.IFS(B1341&lt;=PERCENTILE($B$3:$B$5882,0.2),5,B1341&lt;=PERCENTILE($B$3:$B$5882,0.4),4,B1341&lt;=PERCENTILE($B$3:$B$5882,0.6),3,B1341&lt;=PERCENTILE($B$3:$B$5882,0.8),2,TRUE,1)</f>
        <v>1</v>
      </c>
      <c r="F1341" cm="1">
        <f t="array" ref="F1341">_xlfn.IFS(C1341&lt;=PERCENTILE($C$3:$C$5882,0.2),1,C1341&lt;=PERCENTILE($C$3:$C$5882,0.4),2,C1341&lt;=PERCENTILE($C$3:$C$5882,0.6),3,C1341&lt;=PERCENTILE($C$3:$C$5882,0.8),4,TRUE,5)</f>
        <v>1</v>
      </c>
      <c r="G1341" cm="1">
        <f t="array" ref="G1341">_xlfn.IFS(D1341&lt;=PERCENTILE($D$3:$D$5882,0.2),1,D1341&lt;=PERCENTILE($D$3:$D$5882,0.4),2,D1341&lt;=PERCENTILE($D$3:$D$5882,0.6),3,D1341&lt;=PERCENTILE($D$3:$D$5882,0.8),4,TRUE,5)</f>
        <v>1</v>
      </c>
      <c r="H1341" s="3" t="str" cm="1">
        <f t="array" ref="H1341">_xlfn.IFS(AND(E1341&gt;=4,F1341&gt;=4,G1341&gt;=4),"Champions",AND(E1341&gt;=3,F1341&gt;=3,G1341&gt;=3),"Loyal Customers",AND(E1341&lt;=2,F1341&gt;=3),"At Risk",AND(E1341&lt;=2,F1341&lt;=2,G1341&lt;=2),"Lost",AND(E1341&gt;=4,F1341&lt;=2),"New/Promising",TRUE,"Needs Attention")</f>
        <v>Lost</v>
      </c>
      <c r="I1341" s="3" t="str">
        <f t="shared" si="24"/>
        <v>Churned</v>
      </c>
      <c r="J1341" s="3" t="str">
        <f>_xlfn.XLOOKUP(A1341,'Country_Lookup'!$D:$D,'Country_Lookup'!$E:$E)</f>
        <v>United Kingdom</v>
      </c>
    </row>
    <row r="1342" spans="1:10" x14ac:dyDescent="0.3">
      <c r="A1342">
        <v>13702</v>
      </c>
      <c r="B1342">
        <v>445</v>
      </c>
      <c r="C1342">
        <v>1</v>
      </c>
      <c r="D1342">
        <v>135.18</v>
      </c>
      <c r="E1342" cm="1">
        <f t="array" ref="E1342">_xlfn.IFS(B1342&lt;=PERCENTILE($B$3:$B$5882,0.2),5,B1342&lt;=PERCENTILE($B$3:$B$5882,0.4),4,B1342&lt;=PERCENTILE($B$3:$B$5882,0.6),3,B1342&lt;=PERCENTILE($B$3:$B$5882,0.8),2,TRUE,1)</f>
        <v>1</v>
      </c>
      <c r="F1342" cm="1">
        <f t="array" ref="F1342">_xlfn.IFS(C1342&lt;=PERCENTILE($C$3:$C$5882,0.2),1,C1342&lt;=PERCENTILE($C$3:$C$5882,0.4),2,C1342&lt;=PERCENTILE($C$3:$C$5882,0.6),3,C1342&lt;=PERCENTILE($C$3:$C$5882,0.8),4,TRUE,5)</f>
        <v>1</v>
      </c>
      <c r="G1342" cm="1">
        <f t="array" ref="G1342">_xlfn.IFS(D1342&lt;=PERCENTILE($D$3:$D$5882,0.2),1,D1342&lt;=PERCENTILE($D$3:$D$5882,0.4),2,D1342&lt;=PERCENTILE($D$3:$D$5882,0.6),3,D1342&lt;=PERCENTILE($D$3:$D$5882,0.8),4,TRUE,5)</f>
        <v>1</v>
      </c>
      <c r="H1342" s="3" t="str" cm="1">
        <f t="array" ref="H1342">_xlfn.IFS(AND(E1342&gt;=4,F1342&gt;=4,G1342&gt;=4),"Champions",AND(E1342&gt;=3,F1342&gt;=3,G1342&gt;=3),"Loyal Customers",AND(E1342&lt;=2,F1342&gt;=3),"At Risk",AND(E1342&lt;=2,F1342&lt;=2,G1342&lt;=2),"Lost",AND(E1342&gt;=4,F1342&lt;=2),"New/Promising",TRUE,"Needs Attention")</f>
        <v>Lost</v>
      </c>
      <c r="I1342" s="3" t="str">
        <f t="shared" si="24"/>
        <v>Churned</v>
      </c>
      <c r="J1342" s="3" t="str">
        <f>_xlfn.XLOOKUP(A1342,'Country_Lookup'!$D:$D,'Country_Lookup'!$E:$E)</f>
        <v>United Kingdom</v>
      </c>
    </row>
    <row r="1343" spans="1:10" x14ac:dyDescent="0.3">
      <c r="A1343">
        <v>13703</v>
      </c>
      <c r="B1343">
        <v>318</v>
      </c>
      <c r="C1343">
        <v>2</v>
      </c>
      <c r="D1343">
        <v>425.55999999999989</v>
      </c>
      <c r="E1343" cm="1">
        <f t="array" ref="E1343">_xlfn.IFS(B1343&lt;=PERCENTILE($B$3:$B$5882,0.2),5,B1343&lt;=PERCENTILE($B$3:$B$5882,0.4),4,B1343&lt;=PERCENTILE($B$3:$B$5882,0.6),3,B1343&lt;=PERCENTILE($B$3:$B$5882,0.8),2,TRUE,1)</f>
        <v>2</v>
      </c>
      <c r="F1343" cm="1">
        <f t="array" ref="F1343">_xlfn.IFS(C1343&lt;=PERCENTILE($C$3:$C$5882,0.2),1,C1343&lt;=PERCENTILE($C$3:$C$5882,0.4),2,C1343&lt;=PERCENTILE($C$3:$C$5882,0.6),3,C1343&lt;=PERCENTILE($C$3:$C$5882,0.8),4,TRUE,5)</f>
        <v>2</v>
      </c>
      <c r="G1343" cm="1">
        <f t="array" ref="G1343">_xlfn.IFS(D1343&lt;=PERCENTILE($D$3:$D$5882,0.2),1,D1343&lt;=PERCENTILE($D$3:$D$5882,0.4),2,D1343&lt;=PERCENTILE($D$3:$D$5882,0.6),3,D1343&lt;=PERCENTILE($D$3:$D$5882,0.8),4,TRUE,5)</f>
        <v>2</v>
      </c>
      <c r="H1343" s="3" t="str" cm="1">
        <f t="array" ref="H1343">_xlfn.IFS(AND(E1343&gt;=4,F1343&gt;=4,G1343&gt;=4),"Champions",AND(E1343&gt;=3,F1343&gt;=3,G1343&gt;=3),"Loyal Customers",AND(E1343&lt;=2,F1343&gt;=3),"At Risk",AND(E1343&lt;=2,F1343&lt;=2,G1343&lt;=2),"Lost",AND(E1343&gt;=4,F1343&lt;=2),"New/Promising",TRUE,"Needs Attention")</f>
        <v>Lost</v>
      </c>
      <c r="I1343" s="3" t="str">
        <f t="shared" si="24"/>
        <v>Churned</v>
      </c>
      <c r="J1343" s="3" t="str">
        <f>_xlfn.XLOOKUP(A1343,'Country_Lookup'!$D:$D,'Country_Lookup'!$E:$E)</f>
        <v>United Kingdom</v>
      </c>
    </row>
    <row r="1344" spans="1:10" x14ac:dyDescent="0.3">
      <c r="A1344">
        <v>13704</v>
      </c>
      <c r="B1344">
        <v>5</v>
      </c>
      <c r="C1344">
        <v>9</v>
      </c>
      <c r="D1344">
        <v>2308.0599999999981</v>
      </c>
      <c r="E1344" cm="1">
        <f t="array" ref="E1344">_xlfn.IFS(B1344&lt;=PERCENTILE($B$3:$B$5882,0.2),5,B1344&lt;=PERCENTILE($B$3:$B$5882,0.4),4,B1344&lt;=PERCENTILE($B$3:$B$5882,0.6),3,B1344&lt;=PERCENTILE($B$3:$B$5882,0.8),2,TRUE,1)</f>
        <v>5</v>
      </c>
      <c r="F1344" cm="1">
        <f t="array" ref="F1344">_xlfn.IFS(C1344&lt;=PERCENTILE($C$3:$C$5882,0.2),1,C1344&lt;=PERCENTILE($C$3:$C$5882,0.4),2,C1344&lt;=PERCENTILE($C$3:$C$5882,0.6),3,C1344&lt;=PERCENTILE($C$3:$C$5882,0.8),4,TRUE,5)</f>
        <v>5</v>
      </c>
      <c r="G1344" cm="1">
        <f t="array" ref="G1344">_xlfn.IFS(D1344&lt;=PERCENTILE($D$3:$D$5882,0.2),1,D1344&lt;=PERCENTILE($D$3:$D$5882,0.4),2,D1344&lt;=PERCENTILE($D$3:$D$5882,0.6),3,D1344&lt;=PERCENTILE($D$3:$D$5882,0.8),4,TRUE,5)</f>
        <v>4</v>
      </c>
      <c r="H1344" s="3" t="str" cm="1">
        <f t="array" ref="H1344">_xlfn.IFS(AND(E1344&gt;=4,F1344&gt;=4,G1344&gt;=4),"Champions",AND(E1344&gt;=3,F1344&gt;=3,G1344&gt;=3),"Loyal Customers",AND(E1344&lt;=2,F1344&gt;=3),"At Risk",AND(E1344&lt;=2,F1344&lt;=2,G1344&lt;=2),"Lost",AND(E1344&gt;=4,F1344&lt;=2),"New/Promising",TRUE,"Needs Attention")</f>
        <v>Champions</v>
      </c>
      <c r="I1344" s="3" t="str">
        <f t="shared" si="24"/>
        <v>Active</v>
      </c>
      <c r="J1344" s="3" t="str">
        <f>_xlfn.XLOOKUP(A1344,'Country_Lookup'!$D:$D,'Country_Lookup'!$E:$E)</f>
        <v>United Kingdom</v>
      </c>
    </row>
    <row r="1345" spans="1:10" x14ac:dyDescent="0.3">
      <c r="A1345">
        <v>13705</v>
      </c>
      <c r="B1345">
        <v>7</v>
      </c>
      <c r="C1345">
        <v>7</v>
      </c>
      <c r="D1345">
        <v>2035.3299999999977</v>
      </c>
      <c r="E1345" cm="1">
        <f t="array" ref="E1345">_xlfn.IFS(B1345&lt;=PERCENTILE($B$3:$B$5882,0.2),5,B1345&lt;=PERCENTILE($B$3:$B$5882,0.4),4,B1345&lt;=PERCENTILE($B$3:$B$5882,0.6),3,B1345&lt;=PERCENTILE($B$3:$B$5882,0.8),2,TRUE,1)</f>
        <v>5</v>
      </c>
      <c r="F1345" cm="1">
        <f t="array" ref="F1345">_xlfn.IFS(C1345&lt;=PERCENTILE($C$3:$C$5882,0.2),1,C1345&lt;=PERCENTILE($C$3:$C$5882,0.4),2,C1345&lt;=PERCENTILE($C$3:$C$5882,0.6),3,C1345&lt;=PERCENTILE($C$3:$C$5882,0.8),4,TRUE,5)</f>
        <v>4</v>
      </c>
      <c r="G1345" cm="1">
        <f t="array" ref="G1345">_xlfn.IFS(D1345&lt;=PERCENTILE($D$3:$D$5882,0.2),1,D1345&lt;=PERCENTILE($D$3:$D$5882,0.4),2,D1345&lt;=PERCENTILE($D$3:$D$5882,0.6),3,D1345&lt;=PERCENTILE($D$3:$D$5882,0.8),4,TRUE,5)</f>
        <v>4</v>
      </c>
      <c r="H1345" s="3" t="str" cm="1">
        <f t="array" ref="H1345">_xlfn.IFS(AND(E1345&gt;=4,F1345&gt;=4,G1345&gt;=4),"Champions",AND(E1345&gt;=3,F1345&gt;=3,G1345&gt;=3),"Loyal Customers",AND(E1345&lt;=2,F1345&gt;=3),"At Risk",AND(E1345&lt;=2,F1345&lt;=2,G1345&lt;=2),"Lost",AND(E1345&gt;=4,F1345&lt;=2),"New/Promising",TRUE,"Needs Attention")</f>
        <v>Champions</v>
      </c>
      <c r="I1345" s="3" t="str">
        <f t="shared" si="24"/>
        <v>Active</v>
      </c>
      <c r="J1345" s="3" t="str">
        <f>_xlfn.XLOOKUP(A1345,'Country_Lookup'!$D:$D,'Country_Lookup'!$E:$E)</f>
        <v>United Kingdom</v>
      </c>
    </row>
    <row r="1346" spans="1:10" x14ac:dyDescent="0.3">
      <c r="A1346">
        <v>13706</v>
      </c>
      <c r="B1346">
        <v>302</v>
      </c>
      <c r="C1346">
        <v>2</v>
      </c>
      <c r="D1346">
        <v>631.17000000000075</v>
      </c>
      <c r="E1346" cm="1">
        <f t="array" ref="E1346">_xlfn.IFS(B1346&lt;=PERCENTILE($B$3:$B$5882,0.2),5,B1346&lt;=PERCENTILE($B$3:$B$5882,0.4),4,B1346&lt;=PERCENTILE($B$3:$B$5882,0.6),3,B1346&lt;=PERCENTILE($B$3:$B$5882,0.8),2,TRUE,1)</f>
        <v>2</v>
      </c>
      <c r="F1346" cm="1">
        <f t="array" ref="F1346">_xlfn.IFS(C1346&lt;=PERCENTILE($C$3:$C$5882,0.2),1,C1346&lt;=PERCENTILE($C$3:$C$5882,0.4),2,C1346&lt;=PERCENTILE($C$3:$C$5882,0.6),3,C1346&lt;=PERCENTILE($C$3:$C$5882,0.8),4,TRUE,5)</f>
        <v>2</v>
      </c>
      <c r="G1346" cm="1">
        <f t="array" ref="G1346">_xlfn.IFS(D1346&lt;=PERCENTILE($D$3:$D$5882,0.2),1,D1346&lt;=PERCENTILE($D$3:$D$5882,0.4),2,D1346&lt;=PERCENTILE($D$3:$D$5882,0.6),3,D1346&lt;=PERCENTILE($D$3:$D$5882,0.8),4,TRUE,5)</f>
        <v>3</v>
      </c>
      <c r="H1346" s="3" t="str" cm="1">
        <f t="array" ref="H1346">_xlfn.IFS(AND(E1346&gt;=4,F1346&gt;=4,G1346&gt;=4),"Champions",AND(E1346&gt;=3,F1346&gt;=3,G1346&gt;=3),"Loyal Customers",AND(E1346&lt;=2,F1346&gt;=3),"At Risk",AND(E1346&lt;=2,F1346&lt;=2,G1346&lt;=2),"Lost",AND(E1346&gt;=4,F1346&lt;=2),"New/Promising",TRUE,"Needs Attention")</f>
        <v>Needs Attention</v>
      </c>
      <c r="I1346" s="3" t="str">
        <f t="shared" si="24"/>
        <v>Churned</v>
      </c>
      <c r="J1346" s="3" t="str">
        <f>_xlfn.XLOOKUP(A1346,'Country_Lookup'!$D:$D,'Country_Lookup'!$E:$E)</f>
        <v>United Kingdom</v>
      </c>
    </row>
    <row r="1347" spans="1:10" x14ac:dyDescent="0.3">
      <c r="A1347">
        <v>13707</v>
      </c>
      <c r="B1347">
        <v>267</v>
      </c>
      <c r="C1347">
        <v>5</v>
      </c>
      <c r="D1347">
        <v>3365.8599999999892</v>
      </c>
      <c r="E1347" cm="1">
        <f t="array" ref="E1347">_xlfn.IFS(B1347&lt;=PERCENTILE($B$3:$B$5882,0.2),5,B1347&lt;=PERCENTILE($B$3:$B$5882,0.4),4,B1347&lt;=PERCENTILE($B$3:$B$5882,0.6),3,B1347&lt;=PERCENTILE($B$3:$B$5882,0.8),2,TRUE,1)</f>
        <v>2</v>
      </c>
      <c r="F1347" cm="1">
        <f t="array" ref="F1347">_xlfn.IFS(C1347&lt;=PERCENTILE($C$3:$C$5882,0.2),1,C1347&lt;=PERCENTILE($C$3:$C$5882,0.4),2,C1347&lt;=PERCENTILE($C$3:$C$5882,0.6),3,C1347&lt;=PERCENTILE($C$3:$C$5882,0.8),4,TRUE,5)</f>
        <v>4</v>
      </c>
      <c r="G1347" cm="1">
        <f t="array" ref="G1347">_xlfn.IFS(D1347&lt;=PERCENTILE($D$3:$D$5882,0.2),1,D1347&lt;=PERCENTILE($D$3:$D$5882,0.4),2,D1347&lt;=PERCENTILE($D$3:$D$5882,0.6),3,D1347&lt;=PERCENTILE($D$3:$D$5882,0.8),4,TRUE,5)</f>
        <v>5</v>
      </c>
      <c r="H1347" s="3" t="str" cm="1">
        <f t="array" ref="H1347">_xlfn.IFS(AND(E1347&gt;=4,F1347&gt;=4,G1347&gt;=4),"Champions",AND(E1347&gt;=3,F1347&gt;=3,G1347&gt;=3),"Loyal Customers",AND(E1347&lt;=2,F1347&gt;=3),"At Risk",AND(E1347&lt;=2,F1347&lt;=2,G1347&lt;=2),"Lost",AND(E1347&gt;=4,F1347&lt;=2),"New/Promising",TRUE,"Needs Attention")</f>
        <v>At Risk</v>
      </c>
      <c r="I1347" s="3" t="str">
        <f t="shared" ref="I1347:I1410" si="25">IF(B1347&gt;90,"Churned","Active")</f>
        <v>Churned</v>
      </c>
      <c r="J1347" s="3" t="str">
        <f>_xlfn.XLOOKUP(A1347,'Country_Lookup'!$D:$D,'Country_Lookup'!$E:$E)</f>
        <v>United Kingdom</v>
      </c>
    </row>
    <row r="1348" spans="1:10" x14ac:dyDescent="0.3">
      <c r="A1348">
        <v>13708</v>
      </c>
      <c r="B1348">
        <v>271</v>
      </c>
      <c r="C1348">
        <v>1</v>
      </c>
      <c r="D1348">
        <v>296.87999999999965</v>
      </c>
      <c r="E1348" cm="1">
        <f t="array" ref="E1348">_xlfn.IFS(B1348&lt;=PERCENTILE($B$3:$B$5882,0.2),5,B1348&lt;=PERCENTILE($B$3:$B$5882,0.4),4,B1348&lt;=PERCENTILE($B$3:$B$5882,0.6),3,B1348&lt;=PERCENTILE($B$3:$B$5882,0.8),2,TRUE,1)</f>
        <v>2</v>
      </c>
      <c r="F1348" cm="1">
        <f t="array" ref="F1348">_xlfn.IFS(C1348&lt;=PERCENTILE($C$3:$C$5882,0.2),1,C1348&lt;=PERCENTILE($C$3:$C$5882,0.4),2,C1348&lt;=PERCENTILE($C$3:$C$5882,0.6),3,C1348&lt;=PERCENTILE($C$3:$C$5882,0.8),4,TRUE,5)</f>
        <v>1</v>
      </c>
      <c r="G1348" cm="1">
        <f t="array" ref="G1348">_xlfn.IFS(D1348&lt;=PERCENTILE($D$3:$D$5882,0.2),1,D1348&lt;=PERCENTILE($D$3:$D$5882,0.4),2,D1348&lt;=PERCENTILE($D$3:$D$5882,0.6),3,D1348&lt;=PERCENTILE($D$3:$D$5882,0.8),4,TRUE,5)</f>
        <v>2</v>
      </c>
      <c r="H1348" s="3" t="str" cm="1">
        <f t="array" ref="H1348">_xlfn.IFS(AND(E1348&gt;=4,F1348&gt;=4,G1348&gt;=4),"Champions",AND(E1348&gt;=3,F1348&gt;=3,G1348&gt;=3),"Loyal Customers",AND(E1348&lt;=2,F1348&gt;=3),"At Risk",AND(E1348&lt;=2,F1348&lt;=2,G1348&lt;=2),"Lost",AND(E1348&gt;=4,F1348&lt;=2),"New/Promising",TRUE,"Needs Attention")</f>
        <v>Lost</v>
      </c>
      <c r="I1348" s="3" t="str">
        <f t="shared" si="25"/>
        <v>Churned</v>
      </c>
      <c r="J1348" s="3" t="str">
        <f>_xlfn.XLOOKUP(A1348,'Country_Lookup'!$D:$D,'Country_Lookup'!$E:$E)</f>
        <v>United Kingdom</v>
      </c>
    </row>
    <row r="1349" spans="1:10" x14ac:dyDescent="0.3">
      <c r="A1349">
        <v>13709</v>
      </c>
      <c r="B1349">
        <v>3</v>
      </c>
      <c r="C1349">
        <v>18</v>
      </c>
      <c r="D1349">
        <v>7591.7500000000027</v>
      </c>
      <c r="E1349" cm="1">
        <f t="array" ref="E1349">_xlfn.IFS(B1349&lt;=PERCENTILE($B$3:$B$5882,0.2),5,B1349&lt;=PERCENTILE($B$3:$B$5882,0.4),4,B1349&lt;=PERCENTILE($B$3:$B$5882,0.6),3,B1349&lt;=PERCENTILE($B$3:$B$5882,0.8),2,TRUE,1)</f>
        <v>5</v>
      </c>
      <c r="F1349" cm="1">
        <f t="array" ref="F1349">_xlfn.IFS(C1349&lt;=PERCENTILE($C$3:$C$5882,0.2),1,C1349&lt;=PERCENTILE($C$3:$C$5882,0.4),2,C1349&lt;=PERCENTILE($C$3:$C$5882,0.6),3,C1349&lt;=PERCENTILE($C$3:$C$5882,0.8),4,TRUE,5)</f>
        <v>5</v>
      </c>
      <c r="G1349" cm="1">
        <f t="array" ref="G1349">_xlfn.IFS(D1349&lt;=PERCENTILE($D$3:$D$5882,0.2),1,D1349&lt;=PERCENTILE($D$3:$D$5882,0.4),2,D1349&lt;=PERCENTILE($D$3:$D$5882,0.6),3,D1349&lt;=PERCENTILE($D$3:$D$5882,0.8),4,TRUE,5)</f>
        <v>5</v>
      </c>
      <c r="H1349" s="3" t="str" cm="1">
        <f t="array" ref="H1349">_xlfn.IFS(AND(E1349&gt;=4,F1349&gt;=4,G1349&gt;=4),"Champions",AND(E1349&gt;=3,F1349&gt;=3,G1349&gt;=3),"Loyal Customers",AND(E1349&lt;=2,F1349&gt;=3),"At Risk",AND(E1349&lt;=2,F1349&lt;=2,G1349&lt;=2),"Lost",AND(E1349&gt;=4,F1349&lt;=2),"New/Promising",TRUE,"Needs Attention")</f>
        <v>Champions</v>
      </c>
      <c r="I1349" s="3" t="str">
        <f t="shared" si="25"/>
        <v>Active</v>
      </c>
      <c r="J1349" s="3" t="str">
        <f>_xlfn.XLOOKUP(A1349,'Country_Lookup'!$D:$D,'Country_Lookup'!$E:$E)</f>
        <v>United Kingdom</v>
      </c>
    </row>
    <row r="1350" spans="1:10" x14ac:dyDescent="0.3">
      <c r="A1350">
        <v>13710</v>
      </c>
      <c r="B1350">
        <v>31</v>
      </c>
      <c r="C1350">
        <v>3</v>
      </c>
      <c r="D1350">
        <v>509.52000000000021</v>
      </c>
      <c r="E1350" cm="1">
        <f t="array" ref="E1350">_xlfn.IFS(B1350&lt;=PERCENTILE($B$3:$B$5882,0.2),5,B1350&lt;=PERCENTILE($B$3:$B$5882,0.4),4,B1350&lt;=PERCENTILE($B$3:$B$5882,0.6),3,B1350&lt;=PERCENTILE($B$3:$B$5882,0.8),2,TRUE,1)</f>
        <v>4</v>
      </c>
      <c r="F1350" cm="1">
        <f t="array" ref="F1350">_xlfn.IFS(C1350&lt;=PERCENTILE($C$3:$C$5882,0.2),1,C1350&lt;=PERCENTILE($C$3:$C$5882,0.4),2,C1350&lt;=PERCENTILE($C$3:$C$5882,0.6),3,C1350&lt;=PERCENTILE($C$3:$C$5882,0.8),4,TRUE,5)</f>
        <v>3</v>
      </c>
      <c r="G1350" cm="1">
        <f t="array" ref="G1350">_xlfn.IFS(D1350&lt;=PERCENTILE($D$3:$D$5882,0.2),1,D1350&lt;=PERCENTILE($D$3:$D$5882,0.4),2,D1350&lt;=PERCENTILE($D$3:$D$5882,0.6),3,D1350&lt;=PERCENTILE($D$3:$D$5882,0.8),4,TRUE,5)</f>
        <v>2</v>
      </c>
      <c r="H1350" s="3" t="str" cm="1">
        <f t="array" ref="H1350">_xlfn.IFS(AND(E1350&gt;=4,F1350&gt;=4,G1350&gt;=4),"Champions",AND(E1350&gt;=3,F1350&gt;=3,G1350&gt;=3),"Loyal Customers",AND(E1350&lt;=2,F1350&gt;=3),"At Risk",AND(E1350&lt;=2,F1350&lt;=2,G1350&lt;=2),"Lost",AND(E1350&gt;=4,F1350&lt;=2),"New/Promising",TRUE,"Needs Attention")</f>
        <v>Needs Attention</v>
      </c>
      <c r="I1350" s="3" t="str">
        <f t="shared" si="25"/>
        <v>Active</v>
      </c>
      <c r="J1350" s="3" t="str">
        <f>_xlfn.XLOOKUP(A1350,'Country_Lookup'!$D:$D,'Country_Lookup'!$E:$E)</f>
        <v>United Kingdom</v>
      </c>
    </row>
    <row r="1351" spans="1:10" x14ac:dyDescent="0.3">
      <c r="A1351">
        <v>13711</v>
      </c>
      <c r="B1351">
        <v>218</v>
      </c>
      <c r="C1351">
        <v>9</v>
      </c>
      <c r="D1351">
        <v>1792.2599999999986</v>
      </c>
      <c r="E1351" cm="1">
        <f t="array" ref="E1351">_xlfn.IFS(B1351&lt;=PERCENTILE($B$3:$B$5882,0.2),5,B1351&lt;=PERCENTILE($B$3:$B$5882,0.4),4,B1351&lt;=PERCENTILE($B$3:$B$5882,0.6),3,B1351&lt;=PERCENTILE($B$3:$B$5882,0.8),2,TRUE,1)</f>
        <v>2</v>
      </c>
      <c r="F1351" cm="1">
        <f t="array" ref="F1351">_xlfn.IFS(C1351&lt;=PERCENTILE($C$3:$C$5882,0.2),1,C1351&lt;=PERCENTILE($C$3:$C$5882,0.4),2,C1351&lt;=PERCENTILE($C$3:$C$5882,0.6),3,C1351&lt;=PERCENTILE($C$3:$C$5882,0.8),4,TRUE,5)</f>
        <v>5</v>
      </c>
      <c r="G1351" cm="1">
        <f t="array" ref="G1351">_xlfn.IFS(D1351&lt;=PERCENTILE($D$3:$D$5882,0.2),1,D1351&lt;=PERCENTILE($D$3:$D$5882,0.4),2,D1351&lt;=PERCENTILE($D$3:$D$5882,0.6),3,D1351&lt;=PERCENTILE($D$3:$D$5882,0.8),4,TRUE,5)</f>
        <v>4</v>
      </c>
      <c r="H1351" s="3" t="str" cm="1">
        <f t="array" ref="H1351">_xlfn.IFS(AND(E1351&gt;=4,F1351&gt;=4,G1351&gt;=4),"Champions",AND(E1351&gt;=3,F1351&gt;=3,G1351&gt;=3),"Loyal Customers",AND(E1351&lt;=2,F1351&gt;=3),"At Risk",AND(E1351&lt;=2,F1351&lt;=2,G1351&lt;=2),"Lost",AND(E1351&gt;=4,F1351&lt;=2),"New/Promising",TRUE,"Needs Attention")</f>
        <v>At Risk</v>
      </c>
      <c r="I1351" s="3" t="str">
        <f t="shared" si="25"/>
        <v>Churned</v>
      </c>
      <c r="J1351" s="3" t="str">
        <f>_xlfn.XLOOKUP(A1351,'Country_Lookup'!$D:$D,'Country_Lookup'!$E:$E)</f>
        <v>United Kingdom</v>
      </c>
    </row>
    <row r="1352" spans="1:10" x14ac:dyDescent="0.3">
      <c r="A1352">
        <v>13712</v>
      </c>
      <c r="B1352">
        <v>246</v>
      </c>
      <c r="C1352">
        <v>2</v>
      </c>
      <c r="D1352">
        <v>766.41999999999962</v>
      </c>
      <c r="E1352" cm="1">
        <f t="array" ref="E1352">_xlfn.IFS(B1352&lt;=PERCENTILE($B$3:$B$5882,0.2),5,B1352&lt;=PERCENTILE($B$3:$B$5882,0.4),4,B1352&lt;=PERCENTILE($B$3:$B$5882,0.6),3,B1352&lt;=PERCENTILE($B$3:$B$5882,0.8),2,TRUE,1)</f>
        <v>2</v>
      </c>
      <c r="F1352" cm="1">
        <f t="array" ref="F1352">_xlfn.IFS(C1352&lt;=PERCENTILE($C$3:$C$5882,0.2),1,C1352&lt;=PERCENTILE($C$3:$C$5882,0.4),2,C1352&lt;=PERCENTILE($C$3:$C$5882,0.6),3,C1352&lt;=PERCENTILE($C$3:$C$5882,0.8),4,TRUE,5)</f>
        <v>2</v>
      </c>
      <c r="G1352" cm="1">
        <f t="array" ref="G1352">_xlfn.IFS(D1352&lt;=PERCENTILE($D$3:$D$5882,0.2),1,D1352&lt;=PERCENTILE($D$3:$D$5882,0.4),2,D1352&lt;=PERCENTILE($D$3:$D$5882,0.6),3,D1352&lt;=PERCENTILE($D$3:$D$5882,0.8),4,TRUE,5)</f>
        <v>3</v>
      </c>
      <c r="H1352" s="3" t="str" cm="1">
        <f t="array" ref="H1352">_xlfn.IFS(AND(E1352&gt;=4,F1352&gt;=4,G1352&gt;=4),"Champions",AND(E1352&gt;=3,F1352&gt;=3,G1352&gt;=3),"Loyal Customers",AND(E1352&lt;=2,F1352&gt;=3),"At Risk",AND(E1352&lt;=2,F1352&lt;=2,G1352&lt;=2),"Lost",AND(E1352&gt;=4,F1352&lt;=2),"New/Promising",TRUE,"Needs Attention")</f>
        <v>Needs Attention</v>
      </c>
      <c r="I1352" s="3" t="str">
        <f t="shared" si="25"/>
        <v>Churned</v>
      </c>
      <c r="J1352" s="3" t="str">
        <f>_xlfn.XLOOKUP(A1352,'Country_Lookup'!$D:$D,'Country_Lookup'!$E:$E)</f>
        <v>United Kingdom</v>
      </c>
    </row>
    <row r="1353" spans="1:10" x14ac:dyDescent="0.3">
      <c r="A1353">
        <v>13713</v>
      </c>
      <c r="B1353">
        <v>408</v>
      </c>
      <c r="C1353">
        <v>3</v>
      </c>
      <c r="D1353">
        <v>743.26000000000056</v>
      </c>
      <c r="E1353" cm="1">
        <f t="array" ref="E1353">_xlfn.IFS(B1353&lt;=PERCENTILE($B$3:$B$5882,0.2),5,B1353&lt;=PERCENTILE($B$3:$B$5882,0.4),4,B1353&lt;=PERCENTILE($B$3:$B$5882,0.6),3,B1353&lt;=PERCENTILE($B$3:$B$5882,0.8),2,TRUE,1)</f>
        <v>2</v>
      </c>
      <c r="F1353" cm="1">
        <f t="array" ref="F1353">_xlfn.IFS(C1353&lt;=PERCENTILE($C$3:$C$5882,0.2),1,C1353&lt;=PERCENTILE($C$3:$C$5882,0.4),2,C1353&lt;=PERCENTILE($C$3:$C$5882,0.6),3,C1353&lt;=PERCENTILE($C$3:$C$5882,0.8),4,TRUE,5)</f>
        <v>3</v>
      </c>
      <c r="G1353" cm="1">
        <f t="array" ref="G1353">_xlfn.IFS(D1353&lt;=PERCENTILE($D$3:$D$5882,0.2),1,D1353&lt;=PERCENTILE($D$3:$D$5882,0.4),2,D1353&lt;=PERCENTILE($D$3:$D$5882,0.6),3,D1353&lt;=PERCENTILE($D$3:$D$5882,0.8),4,TRUE,5)</f>
        <v>3</v>
      </c>
      <c r="H1353" s="3" t="str" cm="1">
        <f t="array" ref="H1353">_xlfn.IFS(AND(E1353&gt;=4,F1353&gt;=4,G1353&gt;=4),"Champions",AND(E1353&gt;=3,F1353&gt;=3,G1353&gt;=3),"Loyal Customers",AND(E1353&lt;=2,F1353&gt;=3),"At Risk",AND(E1353&lt;=2,F1353&lt;=2,G1353&lt;=2),"Lost",AND(E1353&gt;=4,F1353&lt;=2),"New/Promising",TRUE,"Needs Attention")</f>
        <v>At Risk</v>
      </c>
      <c r="I1353" s="3" t="str">
        <f t="shared" si="25"/>
        <v>Churned</v>
      </c>
      <c r="J1353" s="3" t="str">
        <f>_xlfn.XLOOKUP(A1353,'Country_Lookup'!$D:$D,'Country_Lookup'!$E:$E)</f>
        <v>United Kingdom</v>
      </c>
    </row>
    <row r="1354" spans="1:10" x14ac:dyDescent="0.3">
      <c r="A1354">
        <v>13714</v>
      </c>
      <c r="B1354">
        <v>465</v>
      </c>
      <c r="C1354">
        <v>1</v>
      </c>
      <c r="D1354">
        <v>161.35000000000005</v>
      </c>
      <c r="E1354" cm="1">
        <f t="array" ref="E1354">_xlfn.IFS(B1354&lt;=PERCENTILE($B$3:$B$5882,0.2),5,B1354&lt;=PERCENTILE($B$3:$B$5882,0.4),4,B1354&lt;=PERCENTILE($B$3:$B$5882,0.6),3,B1354&lt;=PERCENTILE($B$3:$B$5882,0.8),2,TRUE,1)</f>
        <v>1</v>
      </c>
      <c r="F1354" cm="1">
        <f t="array" ref="F1354">_xlfn.IFS(C1354&lt;=PERCENTILE($C$3:$C$5882,0.2),1,C1354&lt;=PERCENTILE($C$3:$C$5882,0.4),2,C1354&lt;=PERCENTILE($C$3:$C$5882,0.6),3,C1354&lt;=PERCENTILE($C$3:$C$5882,0.8),4,TRUE,5)</f>
        <v>1</v>
      </c>
      <c r="G1354" cm="1">
        <f t="array" ref="G1354">_xlfn.IFS(D1354&lt;=PERCENTILE($D$3:$D$5882,0.2),1,D1354&lt;=PERCENTILE($D$3:$D$5882,0.4),2,D1354&lt;=PERCENTILE($D$3:$D$5882,0.6),3,D1354&lt;=PERCENTILE($D$3:$D$5882,0.8),4,TRUE,5)</f>
        <v>1</v>
      </c>
      <c r="H1354" s="3" t="str" cm="1">
        <f t="array" ref="H1354">_xlfn.IFS(AND(E1354&gt;=4,F1354&gt;=4,G1354&gt;=4),"Champions",AND(E1354&gt;=3,F1354&gt;=3,G1354&gt;=3),"Loyal Customers",AND(E1354&lt;=2,F1354&gt;=3),"At Risk",AND(E1354&lt;=2,F1354&lt;=2,G1354&lt;=2),"Lost",AND(E1354&gt;=4,F1354&lt;=2),"New/Promising",TRUE,"Needs Attention")</f>
        <v>Lost</v>
      </c>
      <c r="I1354" s="3" t="str">
        <f t="shared" si="25"/>
        <v>Churned</v>
      </c>
      <c r="J1354" s="3" t="str">
        <f>_xlfn.XLOOKUP(A1354,'Country_Lookup'!$D:$D,'Country_Lookup'!$E:$E)</f>
        <v>United Kingdom</v>
      </c>
    </row>
    <row r="1355" spans="1:10" x14ac:dyDescent="0.3">
      <c r="A1355">
        <v>13715</v>
      </c>
      <c r="B1355">
        <v>281</v>
      </c>
      <c r="C1355">
        <v>17</v>
      </c>
      <c r="D1355">
        <v>8483.2900000000318</v>
      </c>
      <c r="E1355" cm="1">
        <f t="array" ref="E1355">_xlfn.IFS(B1355&lt;=PERCENTILE($B$3:$B$5882,0.2),5,B1355&lt;=PERCENTILE($B$3:$B$5882,0.4),4,B1355&lt;=PERCENTILE($B$3:$B$5882,0.6),3,B1355&lt;=PERCENTILE($B$3:$B$5882,0.8),2,TRUE,1)</f>
        <v>2</v>
      </c>
      <c r="F1355" cm="1">
        <f t="array" ref="F1355">_xlfn.IFS(C1355&lt;=PERCENTILE($C$3:$C$5882,0.2),1,C1355&lt;=PERCENTILE($C$3:$C$5882,0.4),2,C1355&lt;=PERCENTILE($C$3:$C$5882,0.6),3,C1355&lt;=PERCENTILE($C$3:$C$5882,0.8),4,TRUE,5)</f>
        <v>5</v>
      </c>
      <c r="G1355" cm="1">
        <f t="array" ref="G1355">_xlfn.IFS(D1355&lt;=PERCENTILE($D$3:$D$5882,0.2),1,D1355&lt;=PERCENTILE($D$3:$D$5882,0.4),2,D1355&lt;=PERCENTILE($D$3:$D$5882,0.6),3,D1355&lt;=PERCENTILE($D$3:$D$5882,0.8),4,TRUE,5)</f>
        <v>5</v>
      </c>
      <c r="H1355" s="3" t="str" cm="1">
        <f t="array" ref="H1355">_xlfn.IFS(AND(E1355&gt;=4,F1355&gt;=4,G1355&gt;=4),"Champions",AND(E1355&gt;=3,F1355&gt;=3,G1355&gt;=3),"Loyal Customers",AND(E1355&lt;=2,F1355&gt;=3),"At Risk",AND(E1355&lt;=2,F1355&lt;=2,G1355&lt;=2),"Lost",AND(E1355&gt;=4,F1355&lt;=2),"New/Promising",TRUE,"Needs Attention")</f>
        <v>At Risk</v>
      </c>
      <c r="I1355" s="3" t="str">
        <f t="shared" si="25"/>
        <v>Churned</v>
      </c>
      <c r="J1355" s="3" t="str">
        <f>_xlfn.XLOOKUP(A1355,'Country_Lookup'!$D:$D,'Country_Lookup'!$E:$E)</f>
        <v>United Kingdom</v>
      </c>
    </row>
    <row r="1356" spans="1:10" x14ac:dyDescent="0.3">
      <c r="A1356">
        <v>13716</v>
      </c>
      <c r="B1356">
        <v>269</v>
      </c>
      <c r="C1356">
        <v>1</v>
      </c>
      <c r="D1356">
        <v>138.28000000000006</v>
      </c>
      <c r="E1356" cm="1">
        <f t="array" ref="E1356">_xlfn.IFS(B1356&lt;=PERCENTILE($B$3:$B$5882,0.2),5,B1356&lt;=PERCENTILE($B$3:$B$5882,0.4),4,B1356&lt;=PERCENTILE($B$3:$B$5882,0.6),3,B1356&lt;=PERCENTILE($B$3:$B$5882,0.8),2,TRUE,1)</f>
        <v>2</v>
      </c>
      <c r="F1356" cm="1">
        <f t="array" ref="F1356">_xlfn.IFS(C1356&lt;=PERCENTILE($C$3:$C$5882,0.2),1,C1356&lt;=PERCENTILE($C$3:$C$5882,0.4),2,C1356&lt;=PERCENTILE($C$3:$C$5882,0.6),3,C1356&lt;=PERCENTILE($C$3:$C$5882,0.8),4,TRUE,5)</f>
        <v>1</v>
      </c>
      <c r="G1356" cm="1">
        <f t="array" ref="G1356">_xlfn.IFS(D1356&lt;=PERCENTILE($D$3:$D$5882,0.2),1,D1356&lt;=PERCENTILE($D$3:$D$5882,0.4),2,D1356&lt;=PERCENTILE($D$3:$D$5882,0.6),3,D1356&lt;=PERCENTILE($D$3:$D$5882,0.8),4,TRUE,5)</f>
        <v>1</v>
      </c>
      <c r="H1356" s="3" t="str" cm="1">
        <f t="array" ref="H1356">_xlfn.IFS(AND(E1356&gt;=4,F1356&gt;=4,G1356&gt;=4),"Champions",AND(E1356&gt;=3,F1356&gt;=3,G1356&gt;=3),"Loyal Customers",AND(E1356&lt;=2,F1356&gt;=3),"At Risk",AND(E1356&lt;=2,F1356&lt;=2,G1356&lt;=2),"Lost",AND(E1356&gt;=4,F1356&lt;=2),"New/Promising",TRUE,"Needs Attention")</f>
        <v>Lost</v>
      </c>
      <c r="I1356" s="3" t="str">
        <f t="shared" si="25"/>
        <v>Churned</v>
      </c>
      <c r="J1356" s="3" t="str">
        <f>_xlfn.XLOOKUP(A1356,'Country_Lookup'!$D:$D,'Country_Lookup'!$E:$E)</f>
        <v>United Kingdom</v>
      </c>
    </row>
    <row r="1357" spans="1:10" x14ac:dyDescent="0.3">
      <c r="A1357">
        <v>13717</v>
      </c>
      <c r="B1357">
        <v>32</v>
      </c>
      <c r="C1357">
        <v>8</v>
      </c>
      <c r="D1357">
        <v>1763.2999999999965</v>
      </c>
      <c r="E1357" cm="1">
        <f t="array" ref="E1357">_xlfn.IFS(B1357&lt;=PERCENTILE($B$3:$B$5882,0.2),5,B1357&lt;=PERCENTILE($B$3:$B$5882,0.4),4,B1357&lt;=PERCENTILE($B$3:$B$5882,0.6),3,B1357&lt;=PERCENTILE($B$3:$B$5882,0.8),2,TRUE,1)</f>
        <v>4</v>
      </c>
      <c r="F1357" cm="1">
        <f t="array" ref="F1357">_xlfn.IFS(C1357&lt;=PERCENTILE($C$3:$C$5882,0.2),1,C1357&lt;=PERCENTILE($C$3:$C$5882,0.4),2,C1357&lt;=PERCENTILE($C$3:$C$5882,0.6),3,C1357&lt;=PERCENTILE($C$3:$C$5882,0.8),4,TRUE,5)</f>
        <v>4</v>
      </c>
      <c r="G1357" cm="1">
        <f t="array" ref="G1357">_xlfn.IFS(D1357&lt;=PERCENTILE($D$3:$D$5882,0.2),1,D1357&lt;=PERCENTILE($D$3:$D$5882,0.4),2,D1357&lt;=PERCENTILE($D$3:$D$5882,0.6),3,D1357&lt;=PERCENTILE($D$3:$D$5882,0.8),4,TRUE,5)</f>
        <v>4</v>
      </c>
      <c r="H1357" s="3" t="str" cm="1">
        <f t="array" ref="H1357">_xlfn.IFS(AND(E1357&gt;=4,F1357&gt;=4,G1357&gt;=4),"Champions",AND(E1357&gt;=3,F1357&gt;=3,G1357&gt;=3),"Loyal Customers",AND(E1357&lt;=2,F1357&gt;=3),"At Risk",AND(E1357&lt;=2,F1357&lt;=2,G1357&lt;=2),"Lost",AND(E1357&gt;=4,F1357&lt;=2),"New/Promising",TRUE,"Needs Attention")</f>
        <v>Champions</v>
      </c>
      <c r="I1357" s="3" t="str">
        <f t="shared" si="25"/>
        <v>Active</v>
      </c>
      <c r="J1357" s="3" t="str">
        <f>_xlfn.XLOOKUP(A1357,'Country_Lookup'!$D:$D,'Country_Lookup'!$E:$E)</f>
        <v>United Kingdom</v>
      </c>
    </row>
    <row r="1358" spans="1:10" x14ac:dyDescent="0.3">
      <c r="A1358">
        <v>13718</v>
      </c>
      <c r="B1358">
        <v>246</v>
      </c>
      <c r="C1358">
        <v>2</v>
      </c>
      <c r="D1358">
        <v>306.55000000000007</v>
      </c>
      <c r="E1358" cm="1">
        <f t="array" ref="E1358">_xlfn.IFS(B1358&lt;=PERCENTILE($B$3:$B$5882,0.2),5,B1358&lt;=PERCENTILE($B$3:$B$5882,0.4),4,B1358&lt;=PERCENTILE($B$3:$B$5882,0.6),3,B1358&lt;=PERCENTILE($B$3:$B$5882,0.8),2,TRUE,1)</f>
        <v>2</v>
      </c>
      <c r="F1358" cm="1">
        <f t="array" ref="F1358">_xlfn.IFS(C1358&lt;=PERCENTILE($C$3:$C$5882,0.2),1,C1358&lt;=PERCENTILE($C$3:$C$5882,0.4),2,C1358&lt;=PERCENTILE($C$3:$C$5882,0.6),3,C1358&lt;=PERCENTILE($C$3:$C$5882,0.8),4,TRUE,5)</f>
        <v>2</v>
      </c>
      <c r="G1358" cm="1">
        <f t="array" ref="G1358">_xlfn.IFS(D1358&lt;=PERCENTILE($D$3:$D$5882,0.2),1,D1358&lt;=PERCENTILE($D$3:$D$5882,0.4),2,D1358&lt;=PERCENTILE($D$3:$D$5882,0.6),3,D1358&lt;=PERCENTILE($D$3:$D$5882,0.8),4,TRUE,5)</f>
        <v>2</v>
      </c>
      <c r="H1358" s="3" t="str" cm="1">
        <f t="array" ref="H1358">_xlfn.IFS(AND(E1358&gt;=4,F1358&gt;=4,G1358&gt;=4),"Champions",AND(E1358&gt;=3,F1358&gt;=3,G1358&gt;=3),"Loyal Customers",AND(E1358&lt;=2,F1358&gt;=3),"At Risk",AND(E1358&lt;=2,F1358&lt;=2,G1358&lt;=2),"Lost",AND(E1358&gt;=4,F1358&lt;=2),"New/Promising",TRUE,"Needs Attention")</f>
        <v>Lost</v>
      </c>
      <c r="I1358" s="3" t="str">
        <f t="shared" si="25"/>
        <v>Churned</v>
      </c>
      <c r="J1358" s="3" t="str">
        <f>_xlfn.XLOOKUP(A1358,'Country_Lookup'!$D:$D,'Country_Lookup'!$E:$E)</f>
        <v>United Kingdom</v>
      </c>
    </row>
    <row r="1359" spans="1:10" x14ac:dyDescent="0.3">
      <c r="A1359">
        <v>13719</v>
      </c>
      <c r="B1359">
        <v>15</v>
      </c>
      <c r="C1359">
        <v>11</v>
      </c>
      <c r="D1359">
        <v>2815.2499999999995</v>
      </c>
      <c r="E1359" cm="1">
        <f t="array" ref="E1359">_xlfn.IFS(B1359&lt;=PERCENTILE($B$3:$B$5882,0.2),5,B1359&lt;=PERCENTILE($B$3:$B$5882,0.4),4,B1359&lt;=PERCENTILE($B$3:$B$5882,0.6),3,B1359&lt;=PERCENTILE($B$3:$B$5882,0.8),2,TRUE,1)</f>
        <v>5</v>
      </c>
      <c r="F1359" cm="1">
        <f t="array" ref="F1359">_xlfn.IFS(C1359&lt;=PERCENTILE($C$3:$C$5882,0.2),1,C1359&lt;=PERCENTILE($C$3:$C$5882,0.4),2,C1359&lt;=PERCENTILE($C$3:$C$5882,0.6),3,C1359&lt;=PERCENTILE($C$3:$C$5882,0.8),4,TRUE,5)</f>
        <v>5</v>
      </c>
      <c r="G1359" cm="1">
        <f t="array" ref="G1359">_xlfn.IFS(D1359&lt;=PERCENTILE($D$3:$D$5882,0.2),1,D1359&lt;=PERCENTILE($D$3:$D$5882,0.4),2,D1359&lt;=PERCENTILE($D$3:$D$5882,0.6),3,D1359&lt;=PERCENTILE($D$3:$D$5882,0.8),4,TRUE,5)</f>
        <v>4</v>
      </c>
      <c r="H1359" s="3" t="str" cm="1">
        <f t="array" ref="H1359">_xlfn.IFS(AND(E1359&gt;=4,F1359&gt;=4,G1359&gt;=4),"Champions",AND(E1359&gt;=3,F1359&gt;=3,G1359&gt;=3),"Loyal Customers",AND(E1359&lt;=2,F1359&gt;=3),"At Risk",AND(E1359&lt;=2,F1359&lt;=2,G1359&lt;=2),"Lost",AND(E1359&gt;=4,F1359&lt;=2),"New/Promising",TRUE,"Needs Attention")</f>
        <v>Champions</v>
      </c>
      <c r="I1359" s="3" t="str">
        <f t="shared" si="25"/>
        <v>Active</v>
      </c>
      <c r="J1359" s="3" t="str">
        <f>_xlfn.XLOOKUP(A1359,'Country_Lookup'!$D:$D,'Country_Lookup'!$E:$E)</f>
        <v>United Kingdom</v>
      </c>
    </row>
    <row r="1360" spans="1:10" x14ac:dyDescent="0.3">
      <c r="A1360">
        <v>13720</v>
      </c>
      <c r="B1360">
        <v>116</v>
      </c>
      <c r="C1360">
        <v>4</v>
      </c>
      <c r="D1360">
        <v>799.90000000000066</v>
      </c>
      <c r="E1360" cm="1">
        <f t="array" ref="E1360">_xlfn.IFS(B1360&lt;=PERCENTILE($B$3:$B$5882,0.2),5,B1360&lt;=PERCENTILE($B$3:$B$5882,0.4),4,B1360&lt;=PERCENTILE($B$3:$B$5882,0.6),3,B1360&lt;=PERCENTILE($B$3:$B$5882,0.8),2,TRUE,1)</f>
        <v>3</v>
      </c>
      <c r="F1360" cm="1">
        <f t="array" ref="F1360">_xlfn.IFS(C1360&lt;=PERCENTILE($C$3:$C$5882,0.2),1,C1360&lt;=PERCENTILE($C$3:$C$5882,0.4),2,C1360&lt;=PERCENTILE($C$3:$C$5882,0.6),3,C1360&lt;=PERCENTILE($C$3:$C$5882,0.8),4,TRUE,5)</f>
        <v>3</v>
      </c>
      <c r="G1360" cm="1">
        <f t="array" ref="G1360">_xlfn.IFS(D1360&lt;=PERCENTILE($D$3:$D$5882,0.2),1,D1360&lt;=PERCENTILE($D$3:$D$5882,0.4),2,D1360&lt;=PERCENTILE($D$3:$D$5882,0.6),3,D1360&lt;=PERCENTILE($D$3:$D$5882,0.8),4,TRUE,5)</f>
        <v>3</v>
      </c>
      <c r="H1360" s="3" t="str" cm="1">
        <f t="array" ref="H1360">_xlfn.IFS(AND(E1360&gt;=4,F1360&gt;=4,G1360&gt;=4),"Champions",AND(E1360&gt;=3,F1360&gt;=3,G1360&gt;=3),"Loyal Customers",AND(E1360&lt;=2,F1360&gt;=3),"At Risk",AND(E1360&lt;=2,F1360&lt;=2,G1360&lt;=2),"Lost",AND(E1360&gt;=4,F1360&lt;=2),"New/Promising",TRUE,"Needs Attention")</f>
        <v>Loyal Customers</v>
      </c>
      <c r="I1360" s="3" t="str">
        <f t="shared" si="25"/>
        <v>Churned</v>
      </c>
      <c r="J1360" s="3" t="str">
        <f>_xlfn.XLOOKUP(A1360,'Country_Lookup'!$D:$D,'Country_Lookup'!$E:$E)</f>
        <v>United Kingdom</v>
      </c>
    </row>
    <row r="1361" spans="1:10" x14ac:dyDescent="0.3">
      <c r="A1361">
        <v>13721</v>
      </c>
      <c r="B1361">
        <v>36</v>
      </c>
      <c r="C1361">
        <v>2</v>
      </c>
      <c r="D1361">
        <v>741.54000000000065</v>
      </c>
      <c r="E1361" cm="1">
        <f t="array" ref="E1361">_xlfn.IFS(B1361&lt;=PERCENTILE($B$3:$B$5882,0.2),5,B1361&lt;=PERCENTILE($B$3:$B$5882,0.4),4,B1361&lt;=PERCENTILE($B$3:$B$5882,0.6),3,B1361&lt;=PERCENTILE($B$3:$B$5882,0.8),2,TRUE,1)</f>
        <v>4</v>
      </c>
      <c r="F1361" cm="1">
        <f t="array" ref="F1361">_xlfn.IFS(C1361&lt;=PERCENTILE($C$3:$C$5882,0.2),1,C1361&lt;=PERCENTILE($C$3:$C$5882,0.4),2,C1361&lt;=PERCENTILE($C$3:$C$5882,0.6),3,C1361&lt;=PERCENTILE($C$3:$C$5882,0.8),4,TRUE,5)</f>
        <v>2</v>
      </c>
      <c r="G1361" cm="1">
        <f t="array" ref="G1361">_xlfn.IFS(D1361&lt;=PERCENTILE($D$3:$D$5882,0.2),1,D1361&lt;=PERCENTILE($D$3:$D$5882,0.4),2,D1361&lt;=PERCENTILE($D$3:$D$5882,0.6),3,D1361&lt;=PERCENTILE($D$3:$D$5882,0.8),4,TRUE,5)</f>
        <v>3</v>
      </c>
      <c r="H1361" s="3" t="str" cm="1">
        <f t="array" ref="H1361">_xlfn.IFS(AND(E1361&gt;=4,F1361&gt;=4,G1361&gt;=4),"Champions",AND(E1361&gt;=3,F1361&gt;=3,G1361&gt;=3),"Loyal Customers",AND(E1361&lt;=2,F1361&gt;=3),"At Risk",AND(E1361&lt;=2,F1361&lt;=2,G1361&lt;=2),"Lost",AND(E1361&gt;=4,F1361&lt;=2),"New/Promising",TRUE,"Needs Attention")</f>
        <v>New/Promising</v>
      </c>
      <c r="I1361" s="3" t="str">
        <f t="shared" si="25"/>
        <v>Active</v>
      </c>
      <c r="J1361" s="3" t="str">
        <f>_xlfn.XLOOKUP(A1361,'Country_Lookup'!$D:$D,'Country_Lookup'!$E:$E)</f>
        <v>United Kingdom</v>
      </c>
    </row>
    <row r="1362" spans="1:10" x14ac:dyDescent="0.3">
      <c r="A1362">
        <v>13722</v>
      </c>
      <c r="B1362">
        <v>131</v>
      </c>
      <c r="C1362">
        <v>10</v>
      </c>
      <c r="D1362">
        <v>5635.4100000000099</v>
      </c>
      <c r="E1362" cm="1">
        <f t="array" ref="E1362">_xlfn.IFS(B1362&lt;=PERCENTILE($B$3:$B$5882,0.2),5,B1362&lt;=PERCENTILE($B$3:$B$5882,0.4),4,B1362&lt;=PERCENTILE($B$3:$B$5882,0.6),3,B1362&lt;=PERCENTILE($B$3:$B$5882,0.8),2,TRUE,1)</f>
        <v>3</v>
      </c>
      <c r="F1362" cm="1">
        <f t="array" ref="F1362">_xlfn.IFS(C1362&lt;=PERCENTILE($C$3:$C$5882,0.2),1,C1362&lt;=PERCENTILE($C$3:$C$5882,0.4),2,C1362&lt;=PERCENTILE($C$3:$C$5882,0.6),3,C1362&lt;=PERCENTILE($C$3:$C$5882,0.8),4,TRUE,5)</f>
        <v>5</v>
      </c>
      <c r="G1362" cm="1">
        <f t="array" ref="G1362">_xlfn.IFS(D1362&lt;=PERCENTILE($D$3:$D$5882,0.2),1,D1362&lt;=PERCENTILE($D$3:$D$5882,0.4),2,D1362&lt;=PERCENTILE($D$3:$D$5882,0.6),3,D1362&lt;=PERCENTILE($D$3:$D$5882,0.8),4,TRUE,5)</f>
        <v>5</v>
      </c>
      <c r="H1362" s="3" t="str" cm="1">
        <f t="array" ref="H1362">_xlfn.IFS(AND(E1362&gt;=4,F1362&gt;=4,G1362&gt;=4),"Champions",AND(E1362&gt;=3,F1362&gt;=3,G1362&gt;=3),"Loyal Customers",AND(E1362&lt;=2,F1362&gt;=3),"At Risk",AND(E1362&lt;=2,F1362&lt;=2,G1362&lt;=2),"Lost",AND(E1362&gt;=4,F1362&lt;=2),"New/Promising",TRUE,"Needs Attention")</f>
        <v>Loyal Customers</v>
      </c>
      <c r="I1362" s="3" t="str">
        <f t="shared" si="25"/>
        <v>Churned</v>
      </c>
      <c r="J1362" s="3" t="str">
        <f>_xlfn.XLOOKUP(A1362,'Country_Lookup'!$D:$D,'Country_Lookup'!$E:$E)</f>
        <v>United Kingdom</v>
      </c>
    </row>
    <row r="1363" spans="1:10" x14ac:dyDescent="0.3">
      <c r="A1363">
        <v>13723</v>
      </c>
      <c r="B1363">
        <v>217</v>
      </c>
      <c r="C1363">
        <v>6</v>
      </c>
      <c r="D1363">
        <v>1209.1999999999989</v>
      </c>
      <c r="E1363" cm="1">
        <f t="array" ref="E1363">_xlfn.IFS(B1363&lt;=PERCENTILE($B$3:$B$5882,0.2),5,B1363&lt;=PERCENTILE($B$3:$B$5882,0.4),4,B1363&lt;=PERCENTILE($B$3:$B$5882,0.6),3,B1363&lt;=PERCENTILE($B$3:$B$5882,0.8),2,TRUE,1)</f>
        <v>2</v>
      </c>
      <c r="F1363" cm="1">
        <f t="array" ref="F1363">_xlfn.IFS(C1363&lt;=PERCENTILE($C$3:$C$5882,0.2),1,C1363&lt;=PERCENTILE($C$3:$C$5882,0.4),2,C1363&lt;=PERCENTILE($C$3:$C$5882,0.6),3,C1363&lt;=PERCENTILE($C$3:$C$5882,0.8),4,TRUE,5)</f>
        <v>4</v>
      </c>
      <c r="G1363" cm="1">
        <f t="array" ref="G1363">_xlfn.IFS(D1363&lt;=PERCENTILE($D$3:$D$5882,0.2),1,D1363&lt;=PERCENTILE($D$3:$D$5882,0.4),2,D1363&lt;=PERCENTILE($D$3:$D$5882,0.6),3,D1363&lt;=PERCENTILE($D$3:$D$5882,0.8),4,TRUE,5)</f>
        <v>3</v>
      </c>
      <c r="H1363" s="3" t="str" cm="1">
        <f t="array" ref="H1363">_xlfn.IFS(AND(E1363&gt;=4,F1363&gt;=4,G1363&gt;=4),"Champions",AND(E1363&gt;=3,F1363&gt;=3,G1363&gt;=3),"Loyal Customers",AND(E1363&lt;=2,F1363&gt;=3),"At Risk",AND(E1363&lt;=2,F1363&lt;=2,G1363&lt;=2),"Lost",AND(E1363&gt;=4,F1363&lt;=2),"New/Promising",TRUE,"Needs Attention")</f>
        <v>At Risk</v>
      </c>
      <c r="I1363" s="3" t="str">
        <f t="shared" si="25"/>
        <v>Churned</v>
      </c>
      <c r="J1363" s="3" t="str">
        <f>_xlfn.XLOOKUP(A1363,'Country_Lookup'!$D:$D,'Country_Lookup'!$E:$E)</f>
        <v>United Kingdom</v>
      </c>
    </row>
    <row r="1364" spans="1:10" x14ac:dyDescent="0.3">
      <c r="A1364">
        <v>13724</v>
      </c>
      <c r="B1364">
        <v>637</v>
      </c>
      <c r="C1364">
        <v>1</v>
      </c>
      <c r="D1364">
        <v>213.01000000000016</v>
      </c>
      <c r="E1364" cm="1">
        <f t="array" ref="E1364">_xlfn.IFS(B1364&lt;=PERCENTILE($B$3:$B$5882,0.2),5,B1364&lt;=PERCENTILE($B$3:$B$5882,0.4),4,B1364&lt;=PERCENTILE($B$3:$B$5882,0.6),3,B1364&lt;=PERCENTILE($B$3:$B$5882,0.8),2,TRUE,1)</f>
        <v>1</v>
      </c>
      <c r="F1364" cm="1">
        <f t="array" ref="F1364">_xlfn.IFS(C1364&lt;=PERCENTILE($C$3:$C$5882,0.2),1,C1364&lt;=PERCENTILE($C$3:$C$5882,0.4),2,C1364&lt;=PERCENTILE($C$3:$C$5882,0.6),3,C1364&lt;=PERCENTILE($C$3:$C$5882,0.8),4,TRUE,5)</f>
        <v>1</v>
      </c>
      <c r="G1364" cm="1">
        <f t="array" ref="G1364">_xlfn.IFS(D1364&lt;=PERCENTILE($D$3:$D$5882,0.2),1,D1364&lt;=PERCENTILE($D$3:$D$5882,0.4),2,D1364&lt;=PERCENTILE($D$3:$D$5882,0.6),3,D1364&lt;=PERCENTILE($D$3:$D$5882,0.8),4,TRUE,5)</f>
        <v>1</v>
      </c>
      <c r="H1364" s="3" t="str" cm="1">
        <f t="array" ref="H1364">_xlfn.IFS(AND(E1364&gt;=4,F1364&gt;=4,G1364&gt;=4),"Champions",AND(E1364&gt;=3,F1364&gt;=3,G1364&gt;=3),"Loyal Customers",AND(E1364&lt;=2,F1364&gt;=3),"At Risk",AND(E1364&lt;=2,F1364&lt;=2,G1364&lt;=2),"Lost",AND(E1364&gt;=4,F1364&lt;=2),"New/Promising",TRUE,"Needs Attention")</f>
        <v>Lost</v>
      </c>
      <c r="I1364" s="3" t="str">
        <f t="shared" si="25"/>
        <v>Churned</v>
      </c>
      <c r="J1364" s="3" t="str">
        <f>_xlfn.XLOOKUP(A1364,'Country_Lookup'!$D:$D,'Country_Lookup'!$E:$E)</f>
        <v>United Kingdom</v>
      </c>
    </row>
    <row r="1365" spans="1:10" x14ac:dyDescent="0.3">
      <c r="A1365">
        <v>13725</v>
      </c>
      <c r="B1365">
        <v>49</v>
      </c>
      <c r="C1365">
        <v>8</v>
      </c>
      <c r="D1365">
        <v>1980.5599999999979</v>
      </c>
      <c r="E1365" cm="1">
        <f t="array" ref="E1365">_xlfn.IFS(B1365&lt;=PERCENTILE($B$3:$B$5882,0.2),5,B1365&lt;=PERCENTILE($B$3:$B$5882,0.4),4,B1365&lt;=PERCENTILE($B$3:$B$5882,0.6),3,B1365&lt;=PERCENTILE($B$3:$B$5882,0.8),2,TRUE,1)</f>
        <v>4</v>
      </c>
      <c r="F1365" cm="1">
        <f t="array" ref="F1365">_xlfn.IFS(C1365&lt;=PERCENTILE($C$3:$C$5882,0.2),1,C1365&lt;=PERCENTILE($C$3:$C$5882,0.4),2,C1365&lt;=PERCENTILE($C$3:$C$5882,0.6),3,C1365&lt;=PERCENTILE($C$3:$C$5882,0.8),4,TRUE,5)</f>
        <v>4</v>
      </c>
      <c r="G1365" cm="1">
        <f t="array" ref="G1365">_xlfn.IFS(D1365&lt;=PERCENTILE($D$3:$D$5882,0.2),1,D1365&lt;=PERCENTILE($D$3:$D$5882,0.4),2,D1365&lt;=PERCENTILE($D$3:$D$5882,0.6),3,D1365&lt;=PERCENTILE($D$3:$D$5882,0.8),4,TRUE,5)</f>
        <v>4</v>
      </c>
      <c r="H1365" s="3" t="str" cm="1">
        <f t="array" ref="H1365">_xlfn.IFS(AND(E1365&gt;=4,F1365&gt;=4,G1365&gt;=4),"Champions",AND(E1365&gt;=3,F1365&gt;=3,G1365&gt;=3),"Loyal Customers",AND(E1365&lt;=2,F1365&gt;=3),"At Risk",AND(E1365&lt;=2,F1365&lt;=2,G1365&lt;=2),"Lost",AND(E1365&gt;=4,F1365&lt;=2),"New/Promising",TRUE,"Needs Attention")</f>
        <v>Champions</v>
      </c>
      <c r="I1365" s="3" t="str">
        <f t="shared" si="25"/>
        <v>Active</v>
      </c>
      <c r="J1365" s="3" t="str">
        <f>_xlfn.XLOOKUP(A1365,'Country_Lookup'!$D:$D,'Country_Lookup'!$E:$E)</f>
        <v>United Kingdom</v>
      </c>
    </row>
    <row r="1366" spans="1:10" x14ac:dyDescent="0.3">
      <c r="A1366">
        <v>13726</v>
      </c>
      <c r="B1366">
        <v>38</v>
      </c>
      <c r="C1366">
        <v>2</v>
      </c>
      <c r="D1366">
        <v>1079.6600000000008</v>
      </c>
      <c r="E1366" cm="1">
        <f t="array" ref="E1366">_xlfn.IFS(B1366&lt;=PERCENTILE($B$3:$B$5882,0.2),5,B1366&lt;=PERCENTILE($B$3:$B$5882,0.4),4,B1366&lt;=PERCENTILE($B$3:$B$5882,0.6),3,B1366&lt;=PERCENTILE($B$3:$B$5882,0.8),2,TRUE,1)</f>
        <v>4</v>
      </c>
      <c r="F1366" cm="1">
        <f t="array" ref="F1366">_xlfn.IFS(C1366&lt;=PERCENTILE($C$3:$C$5882,0.2),1,C1366&lt;=PERCENTILE($C$3:$C$5882,0.4),2,C1366&lt;=PERCENTILE($C$3:$C$5882,0.6),3,C1366&lt;=PERCENTILE($C$3:$C$5882,0.8),4,TRUE,5)</f>
        <v>2</v>
      </c>
      <c r="G1366" cm="1">
        <f t="array" ref="G1366">_xlfn.IFS(D1366&lt;=PERCENTILE($D$3:$D$5882,0.2),1,D1366&lt;=PERCENTILE($D$3:$D$5882,0.4),2,D1366&lt;=PERCENTILE($D$3:$D$5882,0.6),3,D1366&lt;=PERCENTILE($D$3:$D$5882,0.8),4,TRUE,5)</f>
        <v>3</v>
      </c>
      <c r="H1366" s="3" t="str" cm="1">
        <f t="array" ref="H1366">_xlfn.IFS(AND(E1366&gt;=4,F1366&gt;=4,G1366&gt;=4),"Champions",AND(E1366&gt;=3,F1366&gt;=3,G1366&gt;=3),"Loyal Customers",AND(E1366&lt;=2,F1366&gt;=3),"At Risk",AND(E1366&lt;=2,F1366&lt;=2,G1366&lt;=2),"Lost",AND(E1366&gt;=4,F1366&lt;=2),"New/Promising",TRUE,"Needs Attention")</f>
        <v>New/Promising</v>
      </c>
      <c r="I1366" s="3" t="str">
        <f t="shared" si="25"/>
        <v>Active</v>
      </c>
      <c r="J1366" s="3" t="str">
        <f>_xlfn.XLOOKUP(A1366,'Country_Lookup'!$D:$D,'Country_Lookup'!$E:$E)</f>
        <v>United Kingdom</v>
      </c>
    </row>
    <row r="1367" spans="1:10" x14ac:dyDescent="0.3">
      <c r="A1367">
        <v>13727</v>
      </c>
      <c r="B1367">
        <v>28</v>
      </c>
      <c r="C1367">
        <v>8</v>
      </c>
      <c r="D1367">
        <v>1080.0500000000018</v>
      </c>
      <c r="E1367" cm="1">
        <f t="array" ref="E1367">_xlfn.IFS(B1367&lt;=PERCENTILE($B$3:$B$5882,0.2),5,B1367&lt;=PERCENTILE($B$3:$B$5882,0.4),4,B1367&lt;=PERCENTILE($B$3:$B$5882,0.6),3,B1367&lt;=PERCENTILE($B$3:$B$5882,0.8),2,TRUE,1)</f>
        <v>4</v>
      </c>
      <c r="F1367" cm="1">
        <f t="array" ref="F1367">_xlfn.IFS(C1367&lt;=PERCENTILE($C$3:$C$5882,0.2),1,C1367&lt;=PERCENTILE($C$3:$C$5882,0.4),2,C1367&lt;=PERCENTILE($C$3:$C$5882,0.6),3,C1367&lt;=PERCENTILE($C$3:$C$5882,0.8),4,TRUE,5)</f>
        <v>4</v>
      </c>
      <c r="G1367" cm="1">
        <f t="array" ref="G1367">_xlfn.IFS(D1367&lt;=PERCENTILE($D$3:$D$5882,0.2),1,D1367&lt;=PERCENTILE($D$3:$D$5882,0.4),2,D1367&lt;=PERCENTILE($D$3:$D$5882,0.6),3,D1367&lt;=PERCENTILE($D$3:$D$5882,0.8),4,TRUE,5)</f>
        <v>3</v>
      </c>
      <c r="H1367" s="3" t="str" cm="1">
        <f t="array" ref="H1367">_xlfn.IFS(AND(E1367&gt;=4,F1367&gt;=4,G1367&gt;=4),"Champions",AND(E1367&gt;=3,F1367&gt;=3,G1367&gt;=3),"Loyal Customers",AND(E1367&lt;=2,F1367&gt;=3),"At Risk",AND(E1367&lt;=2,F1367&lt;=2,G1367&lt;=2),"Lost",AND(E1367&gt;=4,F1367&lt;=2),"New/Promising",TRUE,"Needs Attention")</f>
        <v>Loyal Customers</v>
      </c>
      <c r="I1367" s="3" t="str">
        <f t="shared" si="25"/>
        <v>Active</v>
      </c>
      <c r="J1367" s="3" t="str">
        <f>_xlfn.XLOOKUP(A1367,'Country_Lookup'!$D:$D,'Country_Lookup'!$E:$E)</f>
        <v>United Kingdom</v>
      </c>
    </row>
    <row r="1368" spans="1:10" x14ac:dyDescent="0.3">
      <c r="A1368">
        <v>13728</v>
      </c>
      <c r="B1368">
        <v>36</v>
      </c>
      <c r="C1368">
        <v>16</v>
      </c>
      <c r="D1368">
        <v>2855.1699999999878</v>
      </c>
      <c r="E1368" cm="1">
        <f t="array" ref="E1368">_xlfn.IFS(B1368&lt;=PERCENTILE($B$3:$B$5882,0.2),5,B1368&lt;=PERCENTILE($B$3:$B$5882,0.4),4,B1368&lt;=PERCENTILE($B$3:$B$5882,0.6),3,B1368&lt;=PERCENTILE($B$3:$B$5882,0.8),2,TRUE,1)</f>
        <v>4</v>
      </c>
      <c r="F1368" cm="1">
        <f t="array" ref="F1368">_xlfn.IFS(C1368&lt;=PERCENTILE($C$3:$C$5882,0.2),1,C1368&lt;=PERCENTILE($C$3:$C$5882,0.4),2,C1368&lt;=PERCENTILE($C$3:$C$5882,0.6),3,C1368&lt;=PERCENTILE($C$3:$C$5882,0.8),4,TRUE,5)</f>
        <v>5</v>
      </c>
      <c r="G1368" cm="1">
        <f t="array" ref="G1368">_xlfn.IFS(D1368&lt;=PERCENTILE($D$3:$D$5882,0.2),1,D1368&lt;=PERCENTILE($D$3:$D$5882,0.4),2,D1368&lt;=PERCENTILE($D$3:$D$5882,0.6),3,D1368&lt;=PERCENTILE($D$3:$D$5882,0.8),4,TRUE,5)</f>
        <v>4</v>
      </c>
      <c r="H1368" s="3" t="str" cm="1">
        <f t="array" ref="H1368">_xlfn.IFS(AND(E1368&gt;=4,F1368&gt;=4,G1368&gt;=4),"Champions",AND(E1368&gt;=3,F1368&gt;=3,G1368&gt;=3),"Loyal Customers",AND(E1368&lt;=2,F1368&gt;=3),"At Risk",AND(E1368&lt;=2,F1368&lt;=2,G1368&lt;=2),"Lost",AND(E1368&gt;=4,F1368&lt;=2),"New/Promising",TRUE,"Needs Attention")</f>
        <v>Champions</v>
      </c>
      <c r="I1368" s="3" t="str">
        <f t="shared" si="25"/>
        <v>Active</v>
      </c>
      <c r="J1368" s="3" t="str">
        <f>_xlfn.XLOOKUP(A1368,'Country_Lookup'!$D:$D,'Country_Lookup'!$E:$E)</f>
        <v>United Kingdom</v>
      </c>
    </row>
    <row r="1369" spans="1:10" x14ac:dyDescent="0.3">
      <c r="A1369">
        <v>13729</v>
      </c>
      <c r="B1369">
        <v>435</v>
      </c>
      <c r="C1369">
        <v>3</v>
      </c>
      <c r="D1369">
        <v>724.72999999999979</v>
      </c>
      <c r="E1369" cm="1">
        <f t="array" ref="E1369">_xlfn.IFS(B1369&lt;=PERCENTILE($B$3:$B$5882,0.2),5,B1369&lt;=PERCENTILE($B$3:$B$5882,0.4),4,B1369&lt;=PERCENTILE($B$3:$B$5882,0.6),3,B1369&lt;=PERCENTILE($B$3:$B$5882,0.8),2,TRUE,1)</f>
        <v>1</v>
      </c>
      <c r="F1369" cm="1">
        <f t="array" ref="F1369">_xlfn.IFS(C1369&lt;=PERCENTILE($C$3:$C$5882,0.2),1,C1369&lt;=PERCENTILE($C$3:$C$5882,0.4),2,C1369&lt;=PERCENTILE($C$3:$C$5882,0.6),3,C1369&lt;=PERCENTILE($C$3:$C$5882,0.8),4,TRUE,5)</f>
        <v>3</v>
      </c>
      <c r="G1369" cm="1">
        <f t="array" ref="G1369">_xlfn.IFS(D1369&lt;=PERCENTILE($D$3:$D$5882,0.2),1,D1369&lt;=PERCENTILE($D$3:$D$5882,0.4),2,D1369&lt;=PERCENTILE($D$3:$D$5882,0.6),3,D1369&lt;=PERCENTILE($D$3:$D$5882,0.8),4,TRUE,5)</f>
        <v>3</v>
      </c>
      <c r="H1369" s="3" t="str" cm="1">
        <f t="array" ref="H1369">_xlfn.IFS(AND(E1369&gt;=4,F1369&gt;=4,G1369&gt;=4),"Champions",AND(E1369&gt;=3,F1369&gt;=3,G1369&gt;=3),"Loyal Customers",AND(E1369&lt;=2,F1369&gt;=3),"At Risk",AND(E1369&lt;=2,F1369&lt;=2,G1369&lt;=2),"Lost",AND(E1369&gt;=4,F1369&lt;=2),"New/Promising",TRUE,"Needs Attention")</f>
        <v>At Risk</v>
      </c>
      <c r="I1369" s="3" t="str">
        <f t="shared" si="25"/>
        <v>Churned</v>
      </c>
      <c r="J1369" s="3" t="str">
        <f>_xlfn.XLOOKUP(A1369,'Country_Lookup'!$D:$D,'Country_Lookup'!$E:$E)</f>
        <v>United Kingdom</v>
      </c>
    </row>
    <row r="1370" spans="1:10" x14ac:dyDescent="0.3">
      <c r="A1370">
        <v>13730</v>
      </c>
      <c r="B1370">
        <v>135</v>
      </c>
      <c r="C1370">
        <v>2</v>
      </c>
      <c r="D1370">
        <v>752.59999999999934</v>
      </c>
      <c r="E1370" cm="1">
        <f t="array" ref="E1370">_xlfn.IFS(B1370&lt;=PERCENTILE($B$3:$B$5882,0.2),5,B1370&lt;=PERCENTILE($B$3:$B$5882,0.4),4,B1370&lt;=PERCENTILE($B$3:$B$5882,0.6),3,B1370&lt;=PERCENTILE($B$3:$B$5882,0.8),2,TRUE,1)</f>
        <v>3</v>
      </c>
      <c r="F1370" cm="1">
        <f t="array" ref="F1370">_xlfn.IFS(C1370&lt;=PERCENTILE($C$3:$C$5882,0.2),1,C1370&lt;=PERCENTILE($C$3:$C$5882,0.4),2,C1370&lt;=PERCENTILE($C$3:$C$5882,0.6),3,C1370&lt;=PERCENTILE($C$3:$C$5882,0.8),4,TRUE,5)</f>
        <v>2</v>
      </c>
      <c r="G1370" cm="1">
        <f t="array" ref="G1370">_xlfn.IFS(D1370&lt;=PERCENTILE($D$3:$D$5882,0.2),1,D1370&lt;=PERCENTILE($D$3:$D$5882,0.4),2,D1370&lt;=PERCENTILE($D$3:$D$5882,0.6),3,D1370&lt;=PERCENTILE($D$3:$D$5882,0.8),4,TRUE,5)</f>
        <v>3</v>
      </c>
      <c r="H1370" s="3" t="str" cm="1">
        <f t="array" ref="H1370">_xlfn.IFS(AND(E1370&gt;=4,F1370&gt;=4,G1370&gt;=4),"Champions",AND(E1370&gt;=3,F1370&gt;=3,G1370&gt;=3),"Loyal Customers",AND(E1370&lt;=2,F1370&gt;=3),"At Risk",AND(E1370&lt;=2,F1370&lt;=2,G1370&lt;=2),"Lost",AND(E1370&gt;=4,F1370&lt;=2),"New/Promising",TRUE,"Needs Attention")</f>
        <v>Needs Attention</v>
      </c>
      <c r="I1370" s="3" t="str">
        <f t="shared" si="25"/>
        <v>Churned</v>
      </c>
      <c r="J1370" s="3" t="str">
        <f>_xlfn.XLOOKUP(A1370,'Country_Lookup'!$D:$D,'Country_Lookup'!$E:$E)</f>
        <v>United Kingdom</v>
      </c>
    </row>
    <row r="1371" spans="1:10" x14ac:dyDescent="0.3">
      <c r="A1371">
        <v>13731</v>
      </c>
      <c r="B1371">
        <v>219</v>
      </c>
      <c r="C1371">
        <v>2</v>
      </c>
      <c r="D1371">
        <v>610.59</v>
      </c>
      <c r="E1371" cm="1">
        <f t="array" ref="E1371">_xlfn.IFS(B1371&lt;=PERCENTILE($B$3:$B$5882,0.2),5,B1371&lt;=PERCENTILE($B$3:$B$5882,0.4),4,B1371&lt;=PERCENTILE($B$3:$B$5882,0.6),3,B1371&lt;=PERCENTILE($B$3:$B$5882,0.8),2,TRUE,1)</f>
        <v>2</v>
      </c>
      <c r="F1371" cm="1">
        <f t="array" ref="F1371">_xlfn.IFS(C1371&lt;=PERCENTILE($C$3:$C$5882,0.2),1,C1371&lt;=PERCENTILE($C$3:$C$5882,0.4),2,C1371&lt;=PERCENTILE($C$3:$C$5882,0.6),3,C1371&lt;=PERCENTILE($C$3:$C$5882,0.8),4,TRUE,5)</f>
        <v>2</v>
      </c>
      <c r="G1371" cm="1">
        <f t="array" ref="G1371">_xlfn.IFS(D1371&lt;=PERCENTILE($D$3:$D$5882,0.2),1,D1371&lt;=PERCENTILE($D$3:$D$5882,0.4),2,D1371&lt;=PERCENTILE($D$3:$D$5882,0.6),3,D1371&lt;=PERCENTILE($D$3:$D$5882,0.8),4,TRUE,5)</f>
        <v>2</v>
      </c>
      <c r="H1371" s="3" t="str" cm="1">
        <f t="array" ref="H1371">_xlfn.IFS(AND(E1371&gt;=4,F1371&gt;=4,G1371&gt;=4),"Champions",AND(E1371&gt;=3,F1371&gt;=3,G1371&gt;=3),"Loyal Customers",AND(E1371&lt;=2,F1371&gt;=3),"At Risk",AND(E1371&lt;=2,F1371&lt;=2,G1371&lt;=2),"Lost",AND(E1371&gt;=4,F1371&lt;=2),"New/Promising",TRUE,"Needs Attention")</f>
        <v>Lost</v>
      </c>
      <c r="I1371" s="3" t="str">
        <f t="shared" si="25"/>
        <v>Churned</v>
      </c>
      <c r="J1371" s="3" t="str">
        <f>_xlfn.XLOOKUP(A1371,'Country_Lookup'!$D:$D,'Country_Lookup'!$E:$E)</f>
        <v>United Kingdom</v>
      </c>
    </row>
    <row r="1372" spans="1:10" x14ac:dyDescent="0.3">
      <c r="A1372">
        <v>13732</v>
      </c>
      <c r="B1372">
        <v>28</v>
      </c>
      <c r="C1372">
        <v>1</v>
      </c>
      <c r="D1372">
        <v>491.86000000000013</v>
      </c>
      <c r="E1372" cm="1">
        <f t="array" ref="E1372">_xlfn.IFS(B1372&lt;=PERCENTILE($B$3:$B$5882,0.2),5,B1372&lt;=PERCENTILE($B$3:$B$5882,0.4),4,B1372&lt;=PERCENTILE($B$3:$B$5882,0.6),3,B1372&lt;=PERCENTILE($B$3:$B$5882,0.8),2,TRUE,1)</f>
        <v>4</v>
      </c>
      <c r="F1372" cm="1">
        <f t="array" ref="F1372">_xlfn.IFS(C1372&lt;=PERCENTILE($C$3:$C$5882,0.2),1,C1372&lt;=PERCENTILE($C$3:$C$5882,0.4),2,C1372&lt;=PERCENTILE($C$3:$C$5882,0.6),3,C1372&lt;=PERCENTILE($C$3:$C$5882,0.8),4,TRUE,5)</f>
        <v>1</v>
      </c>
      <c r="G1372" cm="1">
        <f t="array" ref="G1372">_xlfn.IFS(D1372&lt;=PERCENTILE($D$3:$D$5882,0.2),1,D1372&lt;=PERCENTILE($D$3:$D$5882,0.4),2,D1372&lt;=PERCENTILE($D$3:$D$5882,0.6),3,D1372&lt;=PERCENTILE($D$3:$D$5882,0.8),4,TRUE,5)</f>
        <v>2</v>
      </c>
      <c r="H1372" s="3" t="str" cm="1">
        <f t="array" ref="H1372">_xlfn.IFS(AND(E1372&gt;=4,F1372&gt;=4,G1372&gt;=4),"Champions",AND(E1372&gt;=3,F1372&gt;=3,G1372&gt;=3),"Loyal Customers",AND(E1372&lt;=2,F1372&gt;=3),"At Risk",AND(E1372&lt;=2,F1372&lt;=2,G1372&lt;=2),"Lost",AND(E1372&gt;=4,F1372&lt;=2),"New/Promising",TRUE,"Needs Attention")</f>
        <v>New/Promising</v>
      </c>
      <c r="I1372" s="3" t="str">
        <f t="shared" si="25"/>
        <v>Active</v>
      </c>
      <c r="J1372" s="3" t="str">
        <f>_xlfn.XLOOKUP(A1372,'Country_Lookup'!$D:$D,'Country_Lookup'!$E:$E)</f>
        <v>United Kingdom</v>
      </c>
    </row>
    <row r="1373" spans="1:10" x14ac:dyDescent="0.3">
      <c r="A1373">
        <v>13733</v>
      </c>
      <c r="B1373">
        <v>410</v>
      </c>
      <c r="C1373">
        <v>2</v>
      </c>
      <c r="D1373">
        <v>487.03000000000026</v>
      </c>
      <c r="E1373" cm="1">
        <f t="array" ref="E1373">_xlfn.IFS(B1373&lt;=PERCENTILE($B$3:$B$5882,0.2),5,B1373&lt;=PERCENTILE($B$3:$B$5882,0.4),4,B1373&lt;=PERCENTILE($B$3:$B$5882,0.6),3,B1373&lt;=PERCENTILE($B$3:$B$5882,0.8),2,TRUE,1)</f>
        <v>2</v>
      </c>
      <c r="F1373" cm="1">
        <f t="array" ref="F1373">_xlfn.IFS(C1373&lt;=PERCENTILE($C$3:$C$5882,0.2),1,C1373&lt;=PERCENTILE($C$3:$C$5882,0.4),2,C1373&lt;=PERCENTILE($C$3:$C$5882,0.6),3,C1373&lt;=PERCENTILE($C$3:$C$5882,0.8),4,TRUE,5)</f>
        <v>2</v>
      </c>
      <c r="G1373" cm="1">
        <f t="array" ref="G1373">_xlfn.IFS(D1373&lt;=PERCENTILE($D$3:$D$5882,0.2),1,D1373&lt;=PERCENTILE($D$3:$D$5882,0.4),2,D1373&lt;=PERCENTILE($D$3:$D$5882,0.6),3,D1373&lt;=PERCENTILE($D$3:$D$5882,0.8),4,TRUE,5)</f>
        <v>2</v>
      </c>
      <c r="H1373" s="3" t="str" cm="1">
        <f t="array" ref="H1373">_xlfn.IFS(AND(E1373&gt;=4,F1373&gt;=4,G1373&gt;=4),"Champions",AND(E1373&gt;=3,F1373&gt;=3,G1373&gt;=3),"Loyal Customers",AND(E1373&lt;=2,F1373&gt;=3),"At Risk",AND(E1373&lt;=2,F1373&lt;=2,G1373&lt;=2),"Lost",AND(E1373&gt;=4,F1373&lt;=2),"New/Promising",TRUE,"Needs Attention")</f>
        <v>Lost</v>
      </c>
      <c r="I1373" s="3" t="str">
        <f t="shared" si="25"/>
        <v>Churned</v>
      </c>
      <c r="J1373" s="3" t="str">
        <f>_xlfn.XLOOKUP(A1373,'Country_Lookup'!$D:$D,'Country_Lookup'!$E:$E)</f>
        <v>United Kingdom</v>
      </c>
    </row>
    <row r="1374" spans="1:10" x14ac:dyDescent="0.3">
      <c r="A1374">
        <v>13734</v>
      </c>
      <c r="B1374">
        <v>508</v>
      </c>
      <c r="C1374">
        <v>4</v>
      </c>
      <c r="D1374">
        <v>6701.6400000000049</v>
      </c>
      <c r="E1374" cm="1">
        <f t="array" ref="E1374">_xlfn.IFS(B1374&lt;=PERCENTILE($B$3:$B$5882,0.2),5,B1374&lt;=PERCENTILE($B$3:$B$5882,0.4),4,B1374&lt;=PERCENTILE($B$3:$B$5882,0.6),3,B1374&lt;=PERCENTILE($B$3:$B$5882,0.8),2,TRUE,1)</f>
        <v>1</v>
      </c>
      <c r="F1374" cm="1">
        <f t="array" ref="F1374">_xlfn.IFS(C1374&lt;=PERCENTILE($C$3:$C$5882,0.2),1,C1374&lt;=PERCENTILE($C$3:$C$5882,0.4),2,C1374&lt;=PERCENTILE($C$3:$C$5882,0.6),3,C1374&lt;=PERCENTILE($C$3:$C$5882,0.8),4,TRUE,5)</f>
        <v>3</v>
      </c>
      <c r="G1374" cm="1">
        <f t="array" ref="G1374">_xlfn.IFS(D1374&lt;=PERCENTILE($D$3:$D$5882,0.2),1,D1374&lt;=PERCENTILE($D$3:$D$5882,0.4),2,D1374&lt;=PERCENTILE($D$3:$D$5882,0.6),3,D1374&lt;=PERCENTILE($D$3:$D$5882,0.8),4,TRUE,5)</f>
        <v>5</v>
      </c>
      <c r="H1374" s="3" t="str" cm="1">
        <f t="array" ref="H1374">_xlfn.IFS(AND(E1374&gt;=4,F1374&gt;=4,G1374&gt;=4),"Champions",AND(E1374&gt;=3,F1374&gt;=3,G1374&gt;=3),"Loyal Customers",AND(E1374&lt;=2,F1374&gt;=3),"At Risk",AND(E1374&lt;=2,F1374&lt;=2,G1374&lt;=2),"Lost",AND(E1374&gt;=4,F1374&lt;=2),"New/Promising",TRUE,"Needs Attention")</f>
        <v>At Risk</v>
      </c>
      <c r="I1374" s="3" t="str">
        <f t="shared" si="25"/>
        <v>Churned</v>
      </c>
      <c r="J1374" s="3" t="str">
        <f>_xlfn.XLOOKUP(A1374,'Country_Lookup'!$D:$D,'Country_Lookup'!$E:$E)</f>
        <v>United Kingdom</v>
      </c>
    </row>
    <row r="1375" spans="1:10" x14ac:dyDescent="0.3">
      <c r="A1375">
        <v>13735</v>
      </c>
      <c r="B1375">
        <v>24</v>
      </c>
      <c r="C1375">
        <v>13</v>
      </c>
      <c r="D1375">
        <v>9813.2199999999721</v>
      </c>
      <c r="E1375" cm="1">
        <f t="array" ref="E1375">_xlfn.IFS(B1375&lt;=PERCENTILE($B$3:$B$5882,0.2),5,B1375&lt;=PERCENTILE($B$3:$B$5882,0.4),4,B1375&lt;=PERCENTILE($B$3:$B$5882,0.6),3,B1375&lt;=PERCENTILE($B$3:$B$5882,0.8),2,TRUE,1)</f>
        <v>4</v>
      </c>
      <c r="F1375" cm="1">
        <f t="array" ref="F1375">_xlfn.IFS(C1375&lt;=PERCENTILE($C$3:$C$5882,0.2),1,C1375&lt;=PERCENTILE($C$3:$C$5882,0.4),2,C1375&lt;=PERCENTILE($C$3:$C$5882,0.6),3,C1375&lt;=PERCENTILE($C$3:$C$5882,0.8),4,TRUE,5)</f>
        <v>5</v>
      </c>
      <c r="G1375" cm="1">
        <f t="array" ref="G1375">_xlfn.IFS(D1375&lt;=PERCENTILE($D$3:$D$5882,0.2),1,D1375&lt;=PERCENTILE($D$3:$D$5882,0.4),2,D1375&lt;=PERCENTILE($D$3:$D$5882,0.6),3,D1375&lt;=PERCENTILE($D$3:$D$5882,0.8),4,TRUE,5)</f>
        <v>5</v>
      </c>
      <c r="H1375" s="3" t="str" cm="1">
        <f t="array" ref="H1375">_xlfn.IFS(AND(E1375&gt;=4,F1375&gt;=4,G1375&gt;=4),"Champions",AND(E1375&gt;=3,F1375&gt;=3,G1375&gt;=3),"Loyal Customers",AND(E1375&lt;=2,F1375&gt;=3),"At Risk",AND(E1375&lt;=2,F1375&lt;=2,G1375&lt;=2),"Lost",AND(E1375&gt;=4,F1375&lt;=2),"New/Promising",TRUE,"Needs Attention")</f>
        <v>Champions</v>
      </c>
      <c r="I1375" s="3" t="str">
        <f t="shared" si="25"/>
        <v>Active</v>
      </c>
      <c r="J1375" s="3" t="str">
        <f>_xlfn.XLOOKUP(A1375,'Country_Lookup'!$D:$D,'Country_Lookup'!$E:$E)</f>
        <v>United Kingdom</v>
      </c>
    </row>
    <row r="1376" spans="1:10" x14ac:dyDescent="0.3">
      <c r="A1376">
        <v>13736</v>
      </c>
      <c r="B1376">
        <v>5</v>
      </c>
      <c r="C1376">
        <v>7</v>
      </c>
      <c r="D1376">
        <v>2766.2099999999787</v>
      </c>
      <c r="E1376" cm="1">
        <f t="array" ref="E1376">_xlfn.IFS(B1376&lt;=PERCENTILE($B$3:$B$5882,0.2),5,B1376&lt;=PERCENTILE($B$3:$B$5882,0.4),4,B1376&lt;=PERCENTILE($B$3:$B$5882,0.6),3,B1376&lt;=PERCENTILE($B$3:$B$5882,0.8),2,TRUE,1)</f>
        <v>5</v>
      </c>
      <c r="F1376" cm="1">
        <f t="array" ref="F1376">_xlfn.IFS(C1376&lt;=PERCENTILE($C$3:$C$5882,0.2),1,C1376&lt;=PERCENTILE($C$3:$C$5882,0.4),2,C1376&lt;=PERCENTILE($C$3:$C$5882,0.6),3,C1376&lt;=PERCENTILE($C$3:$C$5882,0.8),4,TRUE,5)</f>
        <v>4</v>
      </c>
      <c r="G1376" cm="1">
        <f t="array" ref="G1376">_xlfn.IFS(D1376&lt;=PERCENTILE($D$3:$D$5882,0.2),1,D1376&lt;=PERCENTILE($D$3:$D$5882,0.4),2,D1376&lt;=PERCENTILE($D$3:$D$5882,0.6),3,D1376&lt;=PERCENTILE($D$3:$D$5882,0.8),4,TRUE,5)</f>
        <v>4</v>
      </c>
      <c r="H1376" s="3" t="str" cm="1">
        <f t="array" ref="H1376">_xlfn.IFS(AND(E1376&gt;=4,F1376&gt;=4,G1376&gt;=4),"Champions",AND(E1376&gt;=3,F1376&gt;=3,G1376&gt;=3),"Loyal Customers",AND(E1376&lt;=2,F1376&gt;=3),"At Risk",AND(E1376&lt;=2,F1376&lt;=2,G1376&lt;=2),"Lost",AND(E1376&gt;=4,F1376&lt;=2),"New/Promising",TRUE,"Needs Attention")</f>
        <v>Champions</v>
      </c>
      <c r="I1376" s="3" t="str">
        <f t="shared" si="25"/>
        <v>Active</v>
      </c>
      <c r="J1376" s="3" t="str">
        <f>_xlfn.XLOOKUP(A1376,'Country_Lookup'!$D:$D,'Country_Lookup'!$E:$E)</f>
        <v>United Kingdom</v>
      </c>
    </row>
    <row r="1377" spans="1:10" x14ac:dyDescent="0.3">
      <c r="A1377">
        <v>13737</v>
      </c>
      <c r="B1377">
        <v>200</v>
      </c>
      <c r="C1377">
        <v>1</v>
      </c>
      <c r="D1377">
        <v>339.60000000000019</v>
      </c>
      <c r="E1377" cm="1">
        <f t="array" ref="E1377">_xlfn.IFS(B1377&lt;=PERCENTILE($B$3:$B$5882,0.2),5,B1377&lt;=PERCENTILE($B$3:$B$5882,0.4),4,B1377&lt;=PERCENTILE($B$3:$B$5882,0.6),3,B1377&lt;=PERCENTILE($B$3:$B$5882,0.8),2,TRUE,1)</f>
        <v>2</v>
      </c>
      <c r="F1377" cm="1">
        <f t="array" ref="F1377">_xlfn.IFS(C1377&lt;=PERCENTILE($C$3:$C$5882,0.2),1,C1377&lt;=PERCENTILE($C$3:$C$5882,0.4),2,C1377&lt;=PERCENTILE($C$3:$C$5882,0.6),3,C1377&lt;=PERCENTILE($C$3:$C$5882,0.8),4,TRUE,5)</f>
        <v>1</v>
      </c>
      <c r="G1377" cm="1">
        <f t="array" ref="G1377">_xlfn.IFS(D1377&lt;=PERCENTILE($D$3:$D$5882,0.2),1,D1377&lt;=PERCENTILE($D$3:$D$5882,0.4),2,D1377&lt;=PERCENTILE($D$3:$D$5882,0.6),3,D1377&lt;=PERCENTILE($D$3:$D$5882,0.8),4,TRUE,5)</f>
        <v>2</v>
      </c>
      <c r="H1377" s="3" t="str" cm="1">
        <f t="array" ref="H1377">_xlfn.IFS(AND(E1377&gt;=4,F1377&gt;=4,G1377&gt;=4),"Champions",AND(E1377&gt;=3,F1377&gt;=3,G1377&gt;=3),"Loyal Customers",AND(E1377&lt;=2,F1377&gt;=3),"At Risk",AND(E1377&lt;=2,F1377&lt;=2,G1377&lt;=2),"Lost",AND(E1377&gt;=4,F1377&lt;=2),"New/Promising",TRUE,"Needs Attention")</f>
        <v>Lost</v>
      </c>
      <c r="I1377" s="3" t="str">
        <f t="shared" si="25"/>
        <v>Churned</v>
      </c>
      <c r="J1377" s="3" t="str">
        <f>_xlfn.XLOOKUP(A1377,'Country_Lookup'!$D:$D,'Country_Lookup'!$E:$E)</f>
        <v>United Kingdom</v>
      </c>
    </row>
    <row r="1378" spans="1:10" x14ac:dyDescent="0.3">
      <c r="A1378">
        <v>13738</v>
      </c>
      <c r="B1378">
        <v>396</v>
      </c>
      <c r="C1378">
        <v>1</v>
      </c>
      <c r="D1378">
        <v>440.93000000000023</v>
      </c>
      <c r="E1378" cm="1">
        <f t="array" ref="E1378">_xlfn.IFS(B1378&lt;=PERCENTILE($B$3:$B$5882,0.2),5,B1378&lt;=PERCENTILE($B$3:$B$5882,0.4),4,B1378&lt;=PERCENTILE($B$3:$B$5882,0.6),3,B1378&lt;=PERCENTILE($B$3:$B$5882,0.8),2,TRUE,1)</f>
        <v>2</v>
      </c>
      <c r="F1378" cm="1">
        <f t="array" ref="F1378">_xlfn.IFS(C1378&lt;=PERCENTILE($C$3:$C$5882,0.2),1,C1378&lt;=PERCENTILE($C$3:$C$5882,0.4),2,C1378&lt;=PERCENTILE($C$3:$C$5882,0.6),3,C1378&lt;=PERCENTILE($C$3:$C$5882,0.8),4,TRUE,5)</f>
        <v>1</v>
      </c>
      <c r="G1378" cm="1">
        <f t="array" ref="G1378">_xlfn.IFS(D1378&lt;=PERCENTILE($D$3:$D$5882,0.2),1,D1378&lt;=PERCENTILE($D$3:$D$5882,0.4),2,D1378&lt;=PERCENTILE($D$3:$D$5882,0.6),3,D1378&lt;=PERCENTILE($D$3:$D$5882,0.8),4,TRUE,5)</f>
        <v>2</v>
      </c>
      <c r="H1378" s="3" t="str" cm="1">
        <f t="array" ref="H1378">_xlfn.IFS(AND(E1378&gt;=4,F1378&gt;=4,G1378&gt;=4),"Champions",AND(E1378&gt;=3,F1378&gt;=3,G1378&gt;=3),"Loyal Customers",AND(E1378&lt;=2,F1378&gt;=3),"At Risk",AND(E1378&lt;=2,F1378&lt;=2,G1378&lt;=2),"Lost",AND(E1378&gt;=4,F1378&lt;=2),"New/Promising",TRUE,"Needs Attention")</f>
        <v>Lost</v>
      </c>
      <c r="I1378" s="3" t="str">
        <f t="shared" si="25"/>
        <v>Churned</v>
      </c>
      <c r="J1378" s="3" t="str">
        <f>_xlfn.XLOOKUP(A1378,'Country_Lookup'!$D:$D,'Country_Lookup'!$E:$E)</f>
        <v>United Kingdom</v>
      </c>
    </row>
    <row r="1379" spans="1:10" x14ac:dyDescent="0.3">
      <c r="A1379">
        <v>13739</v>
      </c>
      <c r="B1379">
        <v>18</v>
      </c>
      <c r="C1379">
        <v>2</v>
      </c>
      <c r="D1379">
        <v>292.20000000000005</v>
      </c>
      <c r="E1379" cm="1">
        <f t="array" ref="E1379">_xlfn.IFS(B1379&lt;=PERCENTILE($B$3:$B$5882,0.2),5,B1379&lt;=PERCENTILE($B$3:$B$5882,0.4),4,B1379&lt;=PERCENTILE($B$3:$B$5882,0.6),3,B1379&lt;=PERCENTILE($B$3:$B$5882,0.8),2,TRUE,1)</f>
        <v>5</v>
      </c>
      <c r="F1379" cm="1">
        <f t="array" ref="F1379">_xlfn.IFS(C1379&lt;=PERCENTILE($C$3:$C$5882,0.2),1,C1379&lt;=PERCENTILE($C$3:$C$5882,0.4),2,C1379&lt;=PERCENTILE($C$3:$C$5882,0.6),3,C1379&lt;=PERCENTILE($C$3:$C$5882,0.8),4,TRUE,5)</f>
        <v>2</v>
      </c>
      <c r="G1379" cm="1">
        <f t="array" ref="G1379">_xlfn.IFS(D1379&lt;=PERCENTILE($D$3:$D$5882,0.2),1,D1379&lt;=PERCENTILE($D$3:$D$5882,0.4),2,D1379&lt;=PERCENTILE($D$3:$D$5882,0.6),3,D1379&lt;=PERCENTILE($D$3:$D$5882,0.8),4,TRUE,5)</f>
        <v>2</v>
      </c>
      <c r="H1379" s="3" t="str" cm="1">
        <f t="array" ref="H1379">_xlfn.IFS(AND(E1379&gt;=4,F1379&gt;=4,G1379&gt;=4),"Champions",AND(E1379&gt;=3,F1379&gt;=3,G1379&gt;=3),"Loyal Customers",AND(E1379&lt;=2,F1379&gt;=3),"At Risk",AND(E1379&lt;=2,F1379&lt;=2,G1379&lt;=2),"Lost",AND(E1379&gt;=4,F1379&lt;=2),"New/Promising",TRUE,"Needs Attention")</f>
        <v>New/Promising</v>
      </c>
      <c r="I1379" s="3" t="str">
        <f t="shared" si="25"/>
        <v>Active</v>
      </c>
      <c r="J1379" s="3" t="str">
        <f>_xlfn.XLOOKUP(A1379,'Country_Lookup'!$D:$D,'Country_Lookup'!$E:$E)</f>
        <v>United Kingdom</v>
      </c>
    </row>
    <row r="1380" spans="1:10" x14ac:dyDescent="0.3">
      <c r="A1380">
        <v>13740</v>
      </c>
      <c r="B1380">
        <v>240</v>
      </c>
      <c r="C1380">
        <v>5</v>
      </c>
      <c r="D1380">
        <v>1597.7699999999995</v>
      </c>
      <c r="E1380" cm="1">
        <f t="array" ref="E1380">_xlfn.IFS(B1380&lt;=PERCENTILE($B$3:$B$5882,0.2),5,B1380&lt;=PERCENTILE($B$3:$B$5882,0.4),4,B1380&lt;=PERCENTILE($B$3:$B$5882,0.6),3,B1380&lt;=PERCENTILE($B$3:$B$5882,0.8),2,TRUE,1)</f>
        <v>2</v>
      </c>
      <c r="F1380" cm="1">
        <f t="array" ref="F1380">_xlfn.IFS(C1380&lt;=PERCENTILE($C$3:$C$5882,0.2),1,C1380&lt;=PERCENTILE($C$3:$C$5882,0.4),2,C1380&lt;=PERCENTILE($C$3:$C$5882,0.6),3,C1380&lt;=PERCENTILE($C$3:$C$5882,0.8),4,TRUE,5)</f>
        <v>4</v>
      </c>
      <c r="G1380" cm="1">
        <f t="array" ref="G1380">_xlfn.IFS(D1380&lt;=PERCENTILE($D$3:$D$5882,0.2),1,D1380&lt;=PERCENTILE($D$3:$D$5882,0.4),2,D1380&lt;=PERCENTILE($D$3:$D$5882,0.6),3,D1380&lt;=PERCENTILE($D$3:$D$5882,0.8),4,TRUE,5)</f>
        <v>4</v>
      </c>
      <c r="H1380" s="3" t="str" cm="1">
        <f t="array" ref="H1380">_xlfn.IFS(AND(E1380&gt;=4,F1380&gt;=4,G1380&gt;=4),"Champions",AND(E1380&gt;=3,F1380&gt;=3,G1380&gt;=3),"Loyal Customers",AND(E1380&lt;=2,F1380&gt;=3),"At Risk",AND(E1380&lt;=2,F1380&lt;=2,G1380&lt;=2),"Lost",AND(E1380&gt;=4,F1380&lt;=2),"New/Promising",TRUE,"Needs Attention")</f>
        <v>At Risk</v>
      </c>
      <c r="I1380" s="3" t="str">
        <f t="shared" si="25"/>
        <v>Churned</v>
      </c>
      <c r="J1380" s="3" t="str">
        <f>_xlfn.XLOOKUP(A1380,'Country_Lookup'!$D:$D,'Country_Lookup'!$E:$E)</f>
        <v>United Kingdom</v>
      </c>
    </row>
    <row r="1381" spans="1:10" x14ac:dyDescent="0.3">
      <c r="A1381">
        <v>13741</v>
      </c>
      <c r="B1381">
        <v>71</v>
      </c>
      <c r="C1381">
        <v>3</v>
      </c>
      <c r="D1381">
        <v>668.43000000000018</v>
      </c>
      <c r="E1381" cm="1">
        <f t="array" ref="E1381">_xlfn.IFS(B1381&lt;=PERCENTILE($B$3:$B$5882,0.2),5,B1381&lt;=PERCENTILE($B$3:$B$5882,0.4),4,B1381&lt;=PERCENTILE($B$3:$B$5882,0.6),3,B1381&lt;=PERCENTILE($B$3:$B$5882,0.8),2,TRUE,1)</f>
        <v>3</v>
      </c>
      <c r="F1381" cm="1">
        <f t="array" ref="F1381">_xlfn.IFS(C1381&lt;=PERCENTILE($C$3:$C$5882,0.2),1,C1381&lt;=PERCENTILE($C$3:$C$5882,0.4),2,C1381&lt;=PERCENTILE($C$3:$C$5882,0.6),3,C1381&lt;=PERCENTILE($C$3:$C$5882,0.8),4,TRUE,5)</f>
        <v>3</v>
      </c>
      <c r="G1381" cm="1">
        <f t="array" ref="G1381">_xlfn.IFS(D1381&lt;=PERCENTILE($D$3:$D$5882,0.2),1,D1381&lt;=PERCENTILE($D$3:$D$5882,0.4),2,D1381&lt;=PERCENTILE($D$3:$D$5882,0.6),3,D1381&lt;=PERCENTILE($D$3:$D$5882,0.8),4,TRUE,5)</f>
        <v>3</v>
      </c>
      <c r="H1381" s="3" t="str" cm="1">
        <f t="array" ref="H1381">_xlfn.IFS(AND(E1381&gt;=4,F1381&gt;=4,G1381&gt;=4),"Champions",AND(E1381&gt;=3,F1381&gt;=3,G1381&gt;=3),"Loyal Customers",AND(E1381&lt;=2,F1381&gt;=3),"At Risk",AND(E1381&lt;=2,F1381&lt;=2,G1381&lt;=2),"Lost",AND(E1381&gt;=4,F1381&lt;=2),"New/Promising",TRUE,"Needs Attention")</f>
        <v>Loyal Customers</v>
      </c>
      <c r="I1381" s="3" t="str">
        <f t="shared" si="25"/>
        <v>Active</v>
      </c>
      <c r="J1381" s="3" t="str">
        <f>_xlfn.XLOOKUP(A1381,'Country_Lookup'!$D:$D,'Country_Lookup'!$E:$E)</f>
        <v>United Kingdom</v>
      </c>
    </row>
    <row r="1382" spans="1:10" x14ac:dyDescent="0.3">
      <c r="A1382">
        <v>13742</v>
      </c>
      <c r="B1382">
        <v>16</v>
      </c>
      <c r="C1382">
        <v>12</v>
      </c>
      <c r="D1382">
        <v>3131.0200000000127</v>
      </c>
      <c r="E1382" cm="1">
        <f t="array" ref="E1382">_xlfn.IFS(B1382&lt;=PERCENTILE($B$3:$B$5882,0.2),5,B1382&lt;=PERCENTILE($B$3:$B$5882,0.4),4,B1382&lt;=PERCENTILE($B$3:$B$5882,0.6),3,B1382&lt;=PERCENTILE($B$3:$B$5882,0.8),2,TRUE,1)</f>
        <v>5</v>
      </c>
      <c r="F1382" cm="1">
        <f t="array" ref="F1382">_xlfn.IFS(C1382&lt;=PERCENTILE($C$3:$C$5882,0.2),1,C1382&lt;=PERCENTILE($C$3:$C$5882,0.4),2,C1382&lt;=PERCENTILE($C$3:$C$5882,0.6),3,C1382&lt;=PERCENTILE($C$3:$C$5882,0.8),4,TRUE,5)</f>
        <v>5</v>
      </c>
      <c r="G1382" cm="1">
        <f t="array" ref="G1382">_xlfn.IFS(D1382&lt;=PERCENTILE($D$3:$D$5882,0.2),1,D1382&lt;=PERCENTILE($D$3:$D$5882,0.4),2,D1382&lt;=PERCENTILE($D$3:$D$5882,0.6),3,D1382&lt;=PERCENTILE($D$3:$D$5882,0.8),4,TRUE,5)</f>
        <v>5</v>
      </c>
      <c r="H1382" s="3" t="str" cm="1">
        <f t="array" ref="H1382">_xlfn.IFS(AND(E1382&gt;=4,F1382&gt;=4,G1382&gt;=4),"Champions",AND(E1382&gt;=3,F1382&gt;=3,G1382&gt;=3),"Loyal Customers",AND(E1382&lt;=2,F1382&gt;=3),"At Risk",AND(E1382&lt;=2,F1382&lt;=2,G1382&lt;=2),"Lost",AND(E1382&gt;=4,F1382&lt;=2),"New/Promising",TRUE,"Needs Attention")</f>
        <v>Champions</v>
      </c>
      <c r="I1382" s="3" t="str">
        <f t="shared" si="25"/>
        <v>Active</v>
      </c>
      <c r="J1382" s="3" t="str">
        <f>_xlfn.XLOOKUP(A1382,'Country_Lookup'!$D:$D,'Country_Lookup'!$E:$E)</f>
        <v>United Kingdom</v>
      </c>
    </row>
    <row r="1383" spans="1:10" x14ac:dyDescent="0.3">
      <c r="A1383">
        <v>13743</v>
      </c>
      <c r="B1383">
        <v>2</v>
      </c>
      <c r="C1383">
        <v>7</v>
      </c>
      <c r="D1383">
        <v>1341.599999999999</v>
      </c>
      <c r="E1383" cm="1">
        <f t="array" ref="E1383">_xlfn.IFS(B1383&lt;=PERCENTILE($B$3:$B$5882,0.2),5,B1383&lt;=PERCENTILE($B$3:$B$5882,0.4),4,B1383&lt;=PERCENTILE($B$3:$B$5882,0.6),3,B1383&lt;=PERCENTILE($B$3:$B$5882,0.8),2,TRUE,1)</f>
        <v>5</v>
      </c>
      <c r="F1383" cm="1">
        <f t="array" ref="F1383">_xlfn.IFS(C1383&lt;=PERCENTILE($C$3:$C$5882,0.2),1,C1383&lt;=PERCENTILE($C$3:$C$5882,0.4),2,C1383&lt;=PERCENTILE($C$3:$C$5882,0.6),3,C1383&lt;=PERCENTILE($C$3:$C$5882,0.8),4,TRUE,5)</f>
        <v>4</v>
      </c>
      <c r="G1383" cm="1">
        <f t="array" ref="G1383">_xlfn.IFS(D1383&lt;=PERCENTILE($D$3:$D$5882,0.2),1,D1383&lt;=PERCENTILE($D$3:$D$5882,0.4),2,D1383&lt;=PERCENTILE($D$3:$D$5882,0.6),3,D1383&lt;=PERCENTILE($D$3:$D$5882,0.8),4,TRUE,5)</f>
        <v>4</v>
      </c>
      <c r="H1383" s="3" t="str" cm="1">
        <f t="array" ref="H1383">_xlfn.IFS(AND(E1383&gt;=4,F1383&gt;=4,G1383&gt;=4),"Champions",AND(E1383&gt;=3,F1383&gt;=3,G1383&gt;=3),"Loyal Customers",AND(E1383&lt;=2,F1383&gt;=3),"At Risk",AND(E1383&lt;=2,F1383&lt;=2,G1383&lt;=2),"Lost",AND(E1383&gt;=4,F1383&lt;=2),"New/Promising",TRUE,"Needs Attention")</f>
        <v>Champions</v>
      </c>
      <c r="I1383" s="3" t="str">
        <f t="shared" si="25"/>
        <v>Active</v>
      </c>
      <c r="J1383" s="3" t="str">
        <f>_xlfn.XLOOKUP(A1383,'Country_Lookup'!$D:$D,'Country_Lookup'!$E:$E)</f>
        <v>United Kingdom</v>
      </c>
    </row>
    <row r="1384" spans="1:10" x14ac:dyDescent="0.3">
      <c r="A1384">
        <v>13744</v>
      </c>
      <c r="B1384">
        <v>95</v>
      </c>
      <c r="C1384">
        <v>2</v>
      </c>
      <c r="D1384">
        <v>1156.3600000000004</v>
      </c>
      <c r="E1384" cm="1">
        <f t="array" ref="E1384">_xlfn.IFS(B1384&lt;=PERCENTILE($B$3:$B$5882,0.2),5,B1384&lt;=PERCENTILE($B$3:$B$5882,0.4),4,B1384&lt;=PERCENTILE($B$3:$B$5882,0.6),3,B1384&lt;=PERCENTILE($B$3:$B$5882,0.8),2,TRUE,1)</f>
        <v>3</v>
      </c>
      <c r="F1384" cm="1">
        <f t="array" ref="F1384">_xlfn.IFS(C1384&lt;=PERCENTILE($C$3:$C$5882,0.2),1,C1384&lt;=PERCENTILE($C$3:$C$5882,0.4),2,C1384&lt;=PERCENTILE($C$3:$C$5882,0.6),3,C1384&lt;=PERCENTILE($C$3:$C$5882,0.8),4,TRUE,5)</f>
        <v>2</v>
      </c>
      <c r="G1384" cm="1">
        <f t="array" ref="G1384">_xlfn.IFS(D1384&lt;=PERCENTILE($D$3:$D$5882,0.2),1,D1384&lt;=PERCENTILE($D$3:$D$5882,0.4),2,D1384&lt;=PERCENTILE($D$3:$D$5882,0.6),3,D1384&lt;=PERCENTILE($D$3:$D$5882,0.8),4,TRUE,5)</f>
        <v>3</v>
      </c>
      <c r="H1384" s="3" t="str" cm="1">
        <f t="array" ref="H1384">_xlfn.IFS(AND(E1384&gt;=4,F1384&gt;=4,G1384&gt;=4),"Champions",AND(E1384&gt;=3,F1384&gt;=3,G1384&gt;=3),"Loyal Customers",AND(E1384&lt;=2,F1384&gt;=3),"At Risk",AND(E1384&lt;=2,F1384&lt;=2,G1384&lt;=2),"Lost",AND(E1384&gt;=4,F1384&lt;=2),"New/Promising",TRUE,"Needs Attention")</f>
        <v>Needs Attention</v>
      </c>
      <c r="I1384" s="3" t="str">
        <f t="shared" si="25"/>
        <v>Churned</v>
      </c>
      <c r="J1384" s="3" t="str">
        <f>_xlfn.XLOOKUP(A1384,'Country_Lookup'!$D:$D,'Country_Lookup'!$E:$E)</f>
        <v>United Kingdom</v>
      </c>
    </row>
    <row r="1385" spans="1:10" x14ac:dyDescent="0.3">
      <c r="A1385">
        <v>13745</v>
      </c>
      <c r="B1385">
        <v>162</v>
      </c>
      <c r="C1385">
        <v>2</v>
      </c>
      <c r="D1385">
        <v>777.36000000000035</v>
      </c>
      <c r="E1385" cm="1">
        <f t="array" ref="E1385">_xlfn.IFS(B1385&lt;=PERCENTILE($B$3:$B$5882,0.2),5,B1385&lt;=PERCENTILE($B$3:$B$5882,0.4),4,B1385&lt;=PERCENTILE($B$3:$B$5882,0.6),3,B1385&lt;=PERCENTILE($B$3:$B$5882,0.8),2,TRUE,1)</f>
        <v>3</v>
      </c>
      <c r="F1385" cm="1">
        <f t="array" ref="F1385">_xlfn.IFS(C1385&lt;=PERCENTILE($C$3:$C$5882,0.2),1,C1385&lt;=PERCENTILE($C$3:$C$5882,0.4),2,C1385&lt;=PERCENTILE($C$3:$C$5882,0.6),3,C1385&lt;=PERCENTILE($C$3:$C$5882,0.8),4,TRUE,5)</f>
        <v>2</v>
      </c>
      <c r="G1385" cm="1">
        <f t="array" ref="G1385">_xlfn.IFS(D1385&lt;=PERCENTILE($D$3:$D$5882,0.2),1,D1385&lt;=PERCENTILE($D$3:$D$5882,0.4),2,D1385&lt;=PERCENTILE($D$3:$D$5882,0.6),3,D1385&lt;=PERCENTILE($D$3:$D$5882,0.8),4,TRUE,5)</f>
        <v>3</v>
      </c>
      <c r="H1385" s="3" t="str" cm="1">
        <f t="array" ref="H1385">_xlfn.IFS(AND(E1385&gt;=4,F1385&gt;=4,G1385&gt;=4),"Champions",AND(E1385&gt;=3,F1385&gt;=3,G1385&gt;=3),"Loyal Customers",AND(E1385&lt;=2,F1385&gt;=3),"At Risk",AND(E1385&lt;=2,F1385&lt;=2,G1385&lt;=2),"Lost",AND(E1385&gt;=4,F1385&lt;=2),"New/Promising",TRUE,"Needs Attention")</f>
        <v>Needs Attention</v>
      </c>
      <c r="I1385" s="3" t="str">
        <f t="shared" si="25"/>
        <v>Churned</v>
      </c>
      <c r="J1385" s="3" t="str">
        <f>_xlfn.XLOOKUP(A1385,'Country_Lookup'!$D:$D,'Country_Lookup'!$E:$E)</f>
        <v>United Kingdom</v>
      </c>
    </row>
    <row r="1386" spans="1:10" x14ac:dyDescent="0.3">
      <c r="A1386">
        <v>13746</v>
      </c>
      <c r="B1386">
        <v>413</v>
      </c>
      <c r="C1386">
        <v>1</v>
      </c>
      <c r="D1386">
        <v>176.69000000000003</v>
      </c>
      <c r="E1386" cm="1">
        <f t="array" ref="E1386">_xlfn.IFS(B1386&lt;=PERCENTILE($B$3:$B$5882,0.2),5,B1386&lt;=PERCENTILE($B$3:$B$5882,0.4),4,B1386&lt;=PERCENTILE($B$3:$B$5882,0.6),3,B1386&lt;=PERCENTILE($B$3:$B$5882,0.8),2,TRUE,1)</f>
        <v>1</v>
      </c>
      <c r="F1386" cm="1">
        <f t="array" ref="F1386">_xlfn.IFS(C1386&lt;=PERCENTILE($C$3:$C$5882,0.2),1,C1386&lt;=PERCENTILE($C$3:$C$5882,0.4),2,C1386&lt;=PERCENTILE($C$3:$C$5882,0.6),3,C1386&lt;=PERCENTILE($C$3:$C$5882,0.8),4,TRUE,5)</f>
        <v>1</v>
      </c>
      <c r="G1386" cm="1">
        <f t="array" ref="G1386">_xlfn.IFS(D1386&lt;=PERCENTILE($D$3:$D$5882,0.2),1,D1386&lt;=PERCENTILE($D$3:$D$5882,0.4),2,D1386&lt;=PERCENTILE($D$3:$D$5882,0.6),3,D1386&lt;=PERCENTILE($D$3:$D$5882,0.8),4,TRUE,5)</f>
        <v>1</v>
      </c>
      <c r="H1386" s="3" t="str" cm="1">
        <f t="array" ref="H1386">_xlfn.IFS(AND(E1386&gt;=4,F1386&gt;=4,G1386&gt;=4),"Champions",AND(E1386&gt;=3,F1386&gt;=3,G1386&gt;=3),"Loyal Customers",AND(E1386&lt;=2,F1386&gt;=3),"At Risk",AND(E1386&lt;=2,F1386&lt;=2,G1386&lt;=2),"Lost",AND(E1386&gt;=4,F1386&lt;=2),"New/Promising",TRUE,"Needs Attention")</f>
        <v>Lost</v>
      </c>
      <c r="I1386" s="3" t="str">
        <f t="shared" si="25"/>
        <v>Churned</v>
      </c>
      <c r="J1386" s="3" t="str">
        <f>_xlfn.XLOOKUP(A1386,'Country_Lookup'!$D:$D,'Country_Lookup'!$E:$E)</f>
        <v>United Kingdom</v>
      </c>
    </row>
    <row r="1387" spans="1:10" x14ac:dyDescent="0.3">
      <c r="A1387">
        <v>13747</v>
      </c>
      <c r="B1387">
        <v>373</v>
      </c>
      <c r="C1387">
        <v>2</v>
      </c>
      <c r="D1387">
        <v>249.4</v>
      </c>
      <c r="E1387" cm="1">
        <f t="array" ref="E1387">_xlfn.IFS(B1387&lt;=PERCENTILE($B$3:$B$5882,0.2),5,B1387&lt;=PERCENTILE($B$3:$B$5882,0.4),4,B1387&lt;=PERCENTILE($B$3:$B$5882,0.6),3,B1387&lt;=PERCENTILE($B$3:$B$5882,0.8),2,TRUE,1)</f>
        <v>2</v>
      </c>
      <c r="F1387" cm="1">
        <f t="array" ref="F1387">_xlfn.IFS(C1387&lt;=PERCENTILE($C$3:$C$5882,0.2),1,C1387&lt;=PERCENTILE($C$3:$C$5882,0.4),2,C1387&lt;=PERCENTILE($C$3:$C$5882,0.6),3,C1387&lt;=PERCENTILE($C$3:$C$5882,0.8),4,TRUE,5)</f>
        <v>2</v>
      </c>
      <c r="G1387" cm="1">
        <f t="array" ref="G1387">_xlfn.IFS(D1387&lt;=PERCENTILE($D$3:$D$5882,0.2),1,D1387&lt;=PERCENTILE($D$3:$D$5882,0.4),2,D1387&lt;=PERCENTILE($D$3:$D$5882,0.6),3,D1387&lt;=PERCENTILE($D$3:$D$5882,0.8),4,TRUE,5)</f>
        <v>1</v>
      </c>
      <c r="H1387" s="3" t="str" cm="1">
        <f t="array" ref="H1387">_xlfn.IFS(AND(E1387&gt;=4,F1387&gt;=4,G1387&gt;=4),"Champions",AND(E1387&gt;=3,F1387&gt;=3,G1387&gt;=3),"Loyal Customers",AND(E1387&lt;=2,F1387&gt;=3),"At Risk",AND(E1387&lt;=2,F1387&lt;=2,G1387&lt;=2),"Lost",AND(E1387&gt;=4,F1387&lt;=2),"New/Promising",TRUE,"Needs Attention")</f>
        <v>Lost</v>
      </c>
      <c r="I1387" s="3" t="str">
        <f t="shared" si="25"/>
        <v>Churned</v>
      </c>
      <c r="J1387" s="3" t="str">
        <f>_xlfn.XLOOKUP(A1387,'Country_Lookup'!$D:$D,'Country_Lookup'!$E:$E)</f>
        <v>United Kingdom</v>
      </c>
    </row>
    <row r="1388" spans="1:10" x14ac:dyDescent="0.3">
      <c r="A1388">
        <v>13748</v>
      </c>
      <c r="B1388">
        <v>95</v>
      </c>
      <c r="C1388">
        <v>9</v>
      </c>
      <c r="D1388">
        <v>2268.3500000000022</v>
      </c>
      <c r="E1388" cm="1">
        <f t="array" ref="E1388">_xlfn.IFS(B1388&lt;=PERCENTILE($B$3:$B$5882,0.2),5,B1388&lt;=PERCENTILE($B$3:$B$5882,0.4),4,B1388&lt;=PERCENTILE($B$3:$B$5882,0.6),3,B1388&lt;=PERCENTILE($B$3:$B$5882,0.8),2,TRUE,1)</f>
        <v>3</v>
      </c>
      <c r="F1388" cm="1">
        <f t="array" ref="F1388">_xlfn.IFS(C1388&lt;=PERCENTILE($C$3:$C$5882,0.2),1,C1388&lt;=PERCENTILE($C$3:$C$5882,0.4),2,C1388&lt;=PERCENTILE($C$3:$C$5882,0.6),3,C1388&lt;=PERCENTILE($C$3:$C$5882,0.8),4,TRUE,5)</f>
        <v>5</v>
      </c>
      <c r="G1388" cm="1">
        <f t="array" ref="G1388">_xlfn.IFS(D1388&lt;=PERCENTILE($D$3:$D$5882,0.2),1,D1388&lt;=PERCENTILE($D$3:$D$5882,0.4),2,D1388&lt;=PERCENTILE($D$3:$D$5882,0.6),3,D1388&lt;=PERCENTILE($D$3:$D$5882,0.8),4,TRUE,5)</f>
        <v>4</v>
      </c>
      <c r="H1388" s="3" t="str" cm="1">
        <f t="array" ref="H1388">_xlfn.IFS(AND(E1388&gt;=4,F1388&gt;=4,G1388&gt;=4),"Champions",AND(E1388&gt;=3,F1388&gt;=3,G1388&gt;=3),"Loyal Customers",AND(E1388&lt;=2,F1388&gt;=3),"At Risk",AND(E1388&lt;=2,F1388&lt;=2,G1388&lt;=2),"Lost",AND(E1388&gt;=4,F1388&lt;=2),"New/Promising",TRUE,"Needs Attention")</f>
        <v>Loyal Customers</v>
      </c>
      <c r="I1388" s="3" t="str">
        <f t="shared" si="25"/>
        <v>Churned</v>
      </c>
      <c r="J1388" s="3" t="str">
        <f>_xlfn.XLOOKUP(A1388,'Country_Lookup'!$D:$D,'Country_Lookup'!$E:$E)</f>
        <v>United Kingdom</v>
      </c>
    </row>
    <row r="1389" spans="1:10" x14ac:dyDescent="0.3">
      <c r="A1389">
        <v>13750</v>
      </c>
      <c r="B1389">
        <v>53</v>
      </c>
      <c r="C1389">
        <v>11</v>
      </c>
      <c r="D1389">
        <v>3602.1799999999953</v>
      </c>
      <c r="E1389" cm="1">
        <f t="array" ref="E1389">_xlfn.IFS(B1389&lt;=PERCENTILE($B$3:$B$5882,0.2),5,B1389&lt;=PERCENTILE($B$3:$B$5882,0.4),4,B1389&lt;=PERCENTILE($B$3:$B$5882,0.6),3,B1389&lt;=PERCENTILE($B$3:$B$5882,0.8),2,TRUE,1)</f>
        <v>4</v>
      </c>
      <c r="F1389" cm="1">
        <f t="array" ref="F1389">_xlfn.IFS(C1389&lt;=PERCENTILE($C$3:$C$5882,0.2),1,C1389&lt;=PERCENTILE($C$3:$C$5882,0.4),2,C1389&lt;=PERCENTILE($C$3:$C$5882,0.6),3,C1389&lt;=PERCENTILE($C$3:$C$5882,0.8),4,TRUE,5)</f>
        <v>5</v>
      </c>
      <c r="G1389" cm="1">
        <f t="array" ref="G1389">_xlfn.IFS(D1389&lt;=PERCENTILE($D$3:$D$5882,0.2),1,D1389&lt;=PERCENTILE($D$3:$D$5882,0.4),2,D1389&lt;=PERCENTILE($D$3:$D$5882,0.6),3,D1389&lt;=PERCENTILE($D$3:$D$5882,0.8),4,TRUE,5)</f>
        <v>5</v>
      </c>
      <c r="H1389" s="3" t="str" cm="1">
        <f t="array" ref="H1389">_xlfn.IFS(AND(E1389&gt;=4,F1389&gt;=4,G1389&gt;=4),"Champions",AND(E1389&gt;=3,F1389&gt;=3,G1389&gt;=3),"Loyal Customers",AND(E1389&lt;=2,F1389&gt;=3),"At Risk",AND(E1389&lt;=2,F1389&lt;=2,G1389&lt;=2),"Lost",AND(E1389&gt;=4,F1389&lt;=2),"New/Promising",TRUE,"Needs Attention")</f>
        <v>Champions</v>
      </c>
      <c r="I1389" s="3" t="str">
        <f t="shared" si="25"/>
        <v>Active</v>
      </c>
      <c r="J1389" s="3" t="str">
        <f>_xlfn.XLOOKUP(A1389,'Country_Lookup'!$D:$D,'Country_Lookup'!$E:$E)</f>
        <v>United Kingdom</v>
      </c>
    </row>
    <row r="1390" spans="1:10" x14ac:dyDescent="0.3">
      <c r="A1390">
        <v>13751</v>
      </c>
      <c r="B1390">
        <v>288</v>
      </c>
      <c r="C1390">
        <v>1</v>
      </c>
      <c r="D1390">
        <v>296.25</v>
      </c>
      <c r="E1390" cm="1">
        <f t="array" ref="E1390">_xlfn.IFS(B1390&lt;=PERCENTILE($B$3:$B$5882,0.2),5,B1390&lt;=PERCENTILE($B$3:$B$5882,0.4),4,B1390&lt;=PERCENTILE($B$3:$B$5882,0.6),3,B1390&lt;=PERCENTILE($B$3:$B$5882,0.8),2,TRUE,1)</f>
        <v>2</v>
      </c>
      <c r="F1390" cm="1">
        <f t="array" ref="F1390">_xlfn.IFS(C1390&lt;=PERCENTILE($C$3:$C$5882,0.2),1,C1390&lt;=PERCENTILE($C$3:$C$5882,0.4),2,C1390&lt;=PERCENTILE($C$3:$C$5882,0.6),3,C1390&lt;=PERCENTILE($C$3:$C$5882,0.8),4,TRUE,5)</f>
        <v>1</v>
      </c>
      <c r="G1390" cm="1">
        <f t="array" ref="G1390">_xlfn.IFS(D1390&lt;=PERCENTILE($D$3:$D$5882,0.2),1,D1390&lt;=PERCENTILE($D$3:$D$5882,0.4),2,D1390&lt;=PERCENTILE($D$3:$D$5882,0.6),3,D1390&lt;=PERCENTILE($D$3:$D$5882,0.8),4,TRUE,5)</f>
        <v>2</v>
      </c>
      <c r="H1390" s="3" t="str" cm="1">
        <f t="array" ref="H1390">_xlfn.IFS(AND(E1390&gt;=4,F1390&gt;=4,G1390&gt;=4),"Champions",AND(E1390&gt;=3,F1390&gt;=3,G1390&gt;=3),"Loyal Customers",AND(E1390&lt;=2,F1390&gt;=3),"At Risk",AND(E1390&lt;=2,F1390&lt;=2,G1390&lt;=2),"Lost",AND(E1390&gt;=4,F1390&lt;=2),"New/Promising",TRUE,"Needs Attention")</f>
        <v>Lost</v>
      </c>
      <c r="I1390" s="3" t="str">
        <f t="shared" si="25"/>
        <v>Churned</v>
      </c>
      <c r="J1390" s="3" t="str">
        <f>_xlfn.XLOOKUP(A1390,'Country_Lookup'!$D:$D,'Country_Lookup'!$E:$E)</f>
        <v>United Kingdom</v>
      </c>
    </row>
    <row r="1391" spans="1:10" x14ac:dyDescent="0.3">
      <c r="A1391">
        <v>13752</v>
      </c>
      <c r="B1391">
        <v>124</v>
      </c>
      <c r="C1391">
        <v>7</v>
      </c>
      <c r="D1391">
        <v>1590.7300000000005</v>
      </c>
      <c r="E1391" cm="1">
        <f t="array" ref="E1391">_xlfn.IFS(B1391&lt;=PERCENTILE($B$3:$B$5882,0.2),5,B1391&lt;=PERCENTILE($B$3:$B$5882,0.4),4,B1391&lt;=PERCENTILE($B$3:$B$5882,0.6),3,B1391&lt;=PERCENTILE($B$3:$B$5882,0.8),2,TRUE,1)</f>
        <v>3</v>
      </c>
      <c r="F1391" cm="1">
        <f t="array" ref="F1391">_xlfn.IFS(C1391&lt;=PERCENTILE($C$3:$C$5882,0.2),1,C1391&lt;=PERCENTILE($C$3:$C$5882,0.4),2,C1391&lt;=PERCENTILE($C$3:$C$5882,0.6),3,C1391&lt;=PERCENTILE($C$3:$C$5882,0.8),4,TRUE,5)</f>
        <v>4</v>
      </c>
      <c r="G1391" cm="1">
        <f t="array" ref="G1391">_xlfn.IFS(D1391&lt;=PERCENTILE($D$3:$D$5882,0.2),1,D1391&lt;=PERCENTILE($D$3:$D$5882,0.4),2,D1391&lt;=PERCENTILE($D$3:$D$5882,0.6),3,D1391&lt;=PERCENTILE($D$3:$D$5882,0.8),4,TRUE,5)</f>
        <v>4</v>
      </c>
      <c r="H1391" s="3" t="str" cm="1">
        <f t="array" ref="H1391">_xlfn.IFS(AND(E1391&gt;=4,F1391&gt;=4,G1391&gt;=4),"Champions",AND(E1391&gt;=3,F1391&gt;=3,G1391&gt;=3),"Loyal Customers",AND(E1391&lt;=2,F1391&gt;=3),"At Risk",AND(E1391&lt;=2,F1391&lt;=2,G1391&lt;=2),"Lost",AND(E1391&gt;=4,F1391&lt;=2),"New/Promising",TRUE,"Needs Attention")</f>
        <v>Loyal Customers</v>
      </c>
      <c r="I1391" s="3" t="str">
        <f t="shared" si="25"/>
        <v>Churned</v>
      </c>
      <c r="J1391" s="3" t="str">
        <f>_xlfn.XLOOKUP(A1391,'Country_Lookup'!$D:$D,'Country_Lookup'!$E:$E)</f>
        <v>United Kingdom</v>
      </c>
    </row>
    <row r="1392" spans="1:10" x14ac:dyDescent="0.3">
      <c r="A1392">
        <v>13753</v>
      </c>
      <c r="B1392">
        <v>287</v>
      </c>
      <c r="C1392">
        <v>4</v>
      </c>
      <c r="D1392">
        <v>2094.5700000000043</v>
      </c>
      <c r="E1392" cm="1">
        <f t="array" ref="E1392">_xlfn.IFS(B1392&lt;=PERCENTILE($B$3:$B$5882,0.2),5,B1392&lt;=PERCENTILE($B$3:$B$5882,0.4),4,B1392&lt;=PERCENTILE($B$3:$B$5882,0.6),3,B1392&lt;=PERCENTILE($B$3:$B$5882,0.8),2,TRUE,1)</f>
        <v>2</v>
      </c>
      <c r="F1392" cm="1">
        <f t="array" ref="F1392">_xlfn.IFS(C1392&lt;=PERCENTILE($C$3:$C$5882,0.2),1,C1392&lt;=PERCENTILE($C$3:$C$5882,0.4),2,C1392&lt;=PERCENTILE($C$3:$C$5882,0.6),3,C1392&lt;=PERCENTILE($C$3:$C$5882,0.8),4,TRUE,5)</f>
        <v>3</v>
      </c>
      <c r="G1392" cm="1">
        <f t="array" ref="G1392">_xlfn.IFS(D1392&lt;=PERCENTILE($D$3:$D$5882,0.2),1,D1392&lt;=PERCENTILE($D$3:$D$5882,0.4),2,D1392&lt;=PERCENTILE($D$3:$D$5882,0.6),3,D1392&lt;=PERCENTILE($D$3:$D$5882,0.8),4,TRUE,5)</f>
        <v>4</v>
      </c>
      <c r="H1392" s="3" t="str" cm="1">
        <f t="array" ref="H1392">_xlfn.IFS(AND(E1392&gt;=4,F1392&gt;=4,G1392&gt;=4),"Champions",AND(E1392&gt;=3,F1392&gt;=3,G1392&gt;=3),"Loyal Customers",AND(E1392&lt;=2,F1392&gt;=3),"At Risk",AND(E1392&lt;=2,F1392&lt;=2,G1392&lt;=2),"Lost",AND(E1392&gt;=4,F1392&lt;=2),"New/Promising",TRUE,"Needs Attention")</f>
        <v>At Risk</v>
      </c>
      <c r="I1392" s="3" t="str">
        <f t="shared" si="25"/>
        <v>Churned</v>
      </c>
      <c r="J1392" s="3" t="str">
        <f>_xlfn.XLOOKUP(A1392,'Country_Lookup'!$D:$D,'Country_Lookup'!$E:$E)</f>
        <v>United Kingdom</v>
      </c>
    </row>
    <row r="1393" spans="1:10" x14ac:dyDescent="0.3">
      <c r="A1393">
        <v>13754</v>
      </c>
      <c r="B1393">
        <v>151</v>
      </c>
      <c r="C1393">
        <v>3</v>
      </c>
      <c r="D1393">
        <v>447.05000000000007</v>
      </c>
      <c r="E1393" cm="1">
        <f t="array" ref="E1393">_xlfn.IFS(B1393&lt;=PERCENTILE($B$3:$B$5882,0.2),5,B1393&lt;=PERCENTILE($B$3:$B$5882,0.4),4,B1393&lt;=PERCENTILE($B$3:$B$5882,0.6),3,B1393&lt;=PERCENTILE($B$3:$B$5882,0.8),2,TRUE,1)</f>
        <v>3</v>
      </c>
      <c r="F1393" cm="1">
        <f t="array" ref="F1393">_xlfn.IFS(C1393&lt;=PERCENTILE($C$3:$C$5882,0.2),1,C1393&lt;=PERCENTILE($C$3:$C$5882,0.4),2,C1393&lt;=PERCENTILE($C$3:$C$5882,0.6),3,C1393&lt;=PERCENTILE($C$3:$C$5882,0.8),4,TRUE,5)</f>
        <v>3</v>
      </c>
      <c r="G1393" cm="1">
        <f t="array" ref="G1393">_xlfn.IFS(D1393&lt;=PERCENTILE($D$3:$D$5882,0.2),1,D1393&lt;=PERCENTILE($D$3:$D$5882,0.4),2,D1393&lt;=PERCENTILE($D$3:$D$5882,0.6),3,D1393&lt;=PERCENTILE($D$3:$D$5882,0.8),4,TRUE,5)</f>
        <v>2</v>
      </c>
      <c r="H1393" s="3" t="str" cm="1">
        <f t="array" ref="H1393">_xlfn.IFS(AND(E1393&gt;=4,F1393&gt;=4,G1393&gt;=4),"Champions",AND(E1393&gt;=3,F1393&gt;=3,G1393&gt;=3),"Loyal Customers",AND(E1393&lt;=2,F1393&gt;=3),"At Risk",AND(E1393&lt;=2,F1393&lt;=2,G1393&lt;=2),"Lost",AND(E1393&gt;=4,F1393&lt;=2),"New/Promising",TRUE,"Needs Attention")</f>
        <v>Needs Attention</v>
      </c>
      <c r="I1393" s="3" t="str">
        <f t="shared" si="25"/>
        <v>Churned</v>
      </c>
      <c r="J1393" s="3" t="str">
        <f>_xlfn.XLOOKUP(A1393,'Country_Lookup'!$D:$D,'Country_Lookup'!$E:$E)</f>
        <v>United Kingdom</v>
      </c>
    </row>
    <row r="1394" spans="1:10" x14ac:dyDescent="0.3">
      <c r="A1394">
        <v>13755</v>
      </c>
      <c r="B1394">
        <v>3</v>
      </c>
      <c r="C1394">
        <v>9</v>
      </c>
      <c r="D1394">
        <v>2161.3499999999867</v>
      </c>
      <c r="E1394" cm="1">
        <f t="array" ref="E1394">_xlfn.IFS(B1394&lt;=PERCENTILE($B$3:$B$5882,0.2),5,B1394&lt;=PERCENTILE($B$3:$B$5882,0.4),4,B1394&lt;=PERCENTILE($B$3:$B$5882,0.6),3,B1394&lt;=PERCENTILE($B$3:$B$5882,0.8),2,TRUE,1)</f>
        <v>5</v>
      </c>
      <c r="F1394" cm="1">
        <f t="array" ref="F1394">_xlfn.IFS(C1394&lt;=PERCENTILE($C$3:$C$5882,0.2),1,C1394&lt;=PERCENTILE($C$3:$C$5882,0.4),2,C1394&lt;=PERCENTILE($C$3:$C$5882,0.6),3,C1394&lt;=PERCENTILE($C$3:$C$5882,0.8),4,TRUE,5)</f>
        <v>5</v>
      </c>
      <c r="G1394" cm="1">
        <f t="array" ref="G1394">_xlfn.IFS(D1394&lt;=PERCENTILE($D$3:$D$5882,0.2),1,D1394&lt;=PERCENTILE($D$3:$D$5882,0.4),2,D1394&lt;=PERCENTILE($D$3:$D$5882,0.6),3,D1394&lt;=PERCENTILE($D$3:$D$5882,0.8),4,TRUE,5)</f>
        <v>4</v>
      </c>
      <c r="H1394" s="3" t="str" cm="1">
        <f t="array" ref="H1394">_xlfn.IFS(AND(E1394&gt;=4,F1394&gt;=4,G1394&gt;=4),"Champions",AND(E1394&gt;=3,F1394&gt;=3,G1394&gt;=3),"Loyal Customers",AND(E1394&lt;=2,F1394&gt;=3),"At Risk",AND(E1394&lt;=2,F1394&lt;=2,G1394&lt;=2),"Lost",AND(E1394&gt;=4,F1394&lt;=2),"New/Promising",TRUE,"Needs Attention")</f>
        <v>Champions</v>
      </c>
      <c r="I1394" s="3" t="str">
        <f t="shared" si="25"/>
        <v>Active</v>
      </c>
      <c r="J1394" s="3" t="str">
        <f>_xlfn.XLOOKUP(A1394,'Country_Lookup'!$D:$D,'Country_Lookup'!$E:$E)</f>
        <v>United Kingdom</v>
      </c>
    </row>
    <row r="1395" spans="1:10" x14ac:dyDescent="0.3">
      <c r="A1395">
        <v>13756</v>
      </c>
      <c r="B1395">
        <v>2</v>
      </c>
      <c r="C1395">
        <v>23</v>
      </c>
      <c r="D1395">
        <v>9207.5000000000018</v>
      </c>
      <c r="E1395" cm="1">
        <f t="array" ref="E1395">_xlfn.IFS(B1395&lt;=PERCENTILE($B$3:$B$5882,0.2),5,B1395&lt;=PERCENTILE($B$3:$B$5882,0.4),4,B1395&lt;=PERCENTILE($B$3:$B$5882,0.6),3,B1395&lt;=PERCENTILE($B$3:$B$5882,0.8),2,TRUE,1)</f>
        <v>5</v>
      </c>
      <c r="F1395" cm="1">
        <f t="array" ref="F1395">_xlfn.IFS(C1395&lt;=PERCENTILE($C$3:$C$5882,0.2),1,C1395&lt;=PERCENTILE($C$3:$C$5882,0.4),2,C1395&lt;=PERCENTILE($C$3:$C$5882,0.6),3,C1395&lt;=PERCENTILE($C$3:$C$5882,0.8),4,TRUE,5)</f>
        <v>5</v>
      </c>
      <c r="G1395" cm="1">
        <f t="array" ref="G1395">_xlfn.IFS(D1395&lt;=PERCENTILE($D$3:$D$5882,0.2),1,D1395&lt;=PERCENTILE($D$3:$D$5882,0.4),2,D1395&lt;=PERCENTILE($D$3:$D$5882,0.6),3,D1395&lt;=PERCENTILE($D$3:$D$5882,0.8),4,TRUE,5)</f>
        <v>5</v>
      </c>
      <c r="H1395" s="3" t="str" cm="1">
        <f t="array" ref="H1395">_xlfn.IFS(AND(E1395&gt;=4,F1395&gt;=4,G1395&gt;=4),"Champions",AND(E1395&gt;=3,F1395&gt;=3,G1395&gt;=3),"Loyal Customers",AND(E1395&lt;=2,F1395&gt;=3),"At Risk",AND(E1395&lt;=2,F1395&lt;=2,G1395&lt;=2),"Lost",AND(E1395&gt;=4,F1395&lt;=2),"New/Promising",TRUE,"Needs Attention")</f>
        <v>Champions</v>
      </c>
      <c r="I1395" s="3" t="str">
        <f t="shared" si="25"/>
        <v>Active</v>
      </c>
      <c r="J1395" s="3" t="str">
        <f>_xlfn.XLOOKUP(A1395,'Country_Lookup'!$D:$D,'Country_Lookup'!$E:$E)</f>
        <v>United Kingdom</v>
      </c>
    </row>
    <row r="1396" spans="1:10" x14ac:dyDescent="0.3">
      <c r="A1396">
        <v>13757</v>
      </c>
      <c r="B1396">
        <v>674</v>
      </c>
      <c r="C1396">
        <v>1</v>
      </c>
      <c r="D1396">
        <v>195.54999999999998</v>
      </c>
      <c r="E1396" cm="1">
        <f t="array" ref="E1396">_xlfn.IFS(B1396&lt;=PERCENTILE($B$3:$B$5882,0.2),5,B1396&lt;=PERCENTILE($B$3:$B$5882,0.4),4,B1396&lt;=PERCENTILE($B$3:$B$5882,0.6),3,B1396&lt;=PERCENTILE($B$3:$B$5882,0.8),2,TRUE,1)</f>
        <v>1</v>
      </c>
      <c r="F1396" cm="1">
        <f t="array" ref="F1396">_xlfn.IFS(C1396&lt;=PERCENTILE($C$3:$C$5882,0.2),1,C1396&lt;=PERCENTILE($C$3:$C$5882,0.4),2,C1396&lt;=PERCENTILE($C$3:$C$5882,0.6),3,C1396&lt;=PERCENTILE($C$3:$C$5882,0.8),4,TRUE,5)</f>
        <v>1</v>
      </c>
      <c r="G1396" cm="1">
        <f t="array" ref="G1396">_xlfn.IFS(D1396&lt;=PERCENTILE($D$3:$D$5882,0.2),1,D1396&lt;=PERCENTILE($D$3:$D$5882,0.4),2,D1396&lt;=PERCENTILE($D$3:$D$5882,0.6),3,D1396&lt;=PERCENTILE($D$3:$D$5882,0.8),4,TRUE,5)</f>
        <v>1</v>
      </c>
      <c r="H1396" s="3" t="str" cm="1">
        <f t="array" ref="H1396">_xlfn.IFS(AND(E1396&gt;=4,F1396&gt;=4,G1396&gt;=4),"Champions",AND(E1396&gt;=3,F1396&gt;=3,G1396&gt;=3),"Loyal Customers",AND(E1396&lt;=2,F1396&gt;=3),"At Risk",AND(E1396&lt;=2,F1396&lt;=2,G1396&lt;=2),"Lost",AND(E1396&gt;=4,F1396&lt;=2),"New/Promising",TRUE,"Needs Attention")</f>
        <v>Lost</v>
      </c>
      <c r="I1396" s="3" t="str">
        <f t="shared" si="25"/>
        <v>Churned</v>
      </c>
      <c r="J1396" s="3" t="str">
        <f>_xlfn.XLOOKUP(A1396,'Country_Lookup'!$D:$D,'Country_Lookup'!$E:$E)</f>
        <v>United Kingdom</v>
      </c>
    </row>
    <row r="1397" spans="1:10" x14ac:dyDescent="0.3">
      <c r="A1397">
        <v>13758</v>
      </c>
      <c r="B1397">
        <v>11</v>
      </c>
      <c r="C1397">
        <v>15</v>
      </c>
      <c r="D1397">
        <v>9416.979999999985</v>
      </c>
      <c r="E1397" cm="1">
        <f t="array" ref="E1397">_xlfn.IFS(B1397&lt;=PERCENTILE($B$3:$B$5882,0.2),5,B1397&lt;=PERCENTILE($B$3:$B$5882,0.4),4,B1397&lt;=PERCENTILE($B$3:$B$5882,0.6),3,B1397&lt;=PERCENTILE($B$3:$B$5882,0.8),2,TRUE,1)</f>
        <v>5</v>
      </c>
      <c r="F1397" cm="1">
        <f t="array" ref="F1397">_xlfn.IFS(C1397&lt;=PERCENTILE($C$3:$C$5882,0.2),1,C1397&lt;=PERCENTILE($C$3:$C$5882,0.4),2,C1397&lt;=PERCENTILE($C$3:$C$5882,0.6),3,C1397&lt;=PERCENTILE($C$3:$C$5882,0.8),4,TRUE,5)</f>
        <v>5</v>
      </c>
      <c r="G1397" cm="1">
        <f t="array" ref="G1397">_xlfn.IFS(D1397&lt;=PERCENTILE($D$3:$D$5882,0.2),1,D1397&lt;=PERCENTILE($D$3:$D$5882,0.4),2,D1397&lt;=PERCENTILE($D$3:$D$5882,0.6),3,D1397&lt;=PERCENTILE($D$3:$D$5882,0.8),4,TRUE,5)</f>
        <v>5</v>
      </c>
      <c r="H1397" s="3" t="str" cm="1">
        <f t="array" ref="H1397">_xlfn.IFS(AND(E1397&gt;=4,F1397&gt;=4,G1397&gt;=4),"Champions",AND(E1397&gt;=3,F1397&gt;=3,G1397&gt;=3),"Loyal Customers",AND(E1397&lt;=2,F1397&gt;=3),"At Risk",AND(E1397&lt;=2,F1397&lt;=2,G1397&lt;=2),"Lost",AND(E1397&gt;=4,F1397&lt;=2),"New/Promising",TRUE,"Needs Attention")</f>
        <v>Champions</v>
      </c>
      <c r="I1397" s="3" t="str">
        <f t="shared" si="25"/>
        <v>Active</v>
      </c>
      <c r="J1397" s="3" t="str">
        <f>_xlfn.XLOOKUP(A1397,'Country_Lookup'!$D:$D,'Country_Lookup'!$E:$E)</f>
        <v>United Kingdom</v>
      </c>
    </row>
    <row r="1398" spans="1:10" x14ac:dyDescent="0.3">
      <c r="A1398">
        <v>13759</v>
      </c>
      <c r="B1398">
        <v>33</v>
      </c>
      <c r="C1398">
        <v>2</v>
      </c>
      <c r="D1398">
        <v>659.41</v>
      </c>
      <c r="E1398" cm="1">
        <f t="array" ref="E1398">_xlfn.IFS(B1398&lt;=PERCENTILE($B$3:$B$5882,0.2),5,B1398&lt;=PERCENTILE($B$3:$B$5882,0.4),4,B1398&lt;=PERCENTILE($B$3:$B$5882,0.6),3,B1398&lt;=PERCENTILE($B$3:$B$5882,0.8),2,TRUE,1)</f>
        <v>4</v>
      </c>
      <c r="F1398" cm="1">
        <f t="array" ref="F1398">_xlfn.IFS(C1398&lt;=PERCENTILE($C$3:$C$5882,0.2),1,C1398&lt;=PERCENTILE($C$3:$C$5882,0.4),2,C1398&lt;=PERCENTILE($C$3:$C$5882,0.6),3,C1398&lt;=PERCENTILE($C$3:$C$5882,0.8),4,TRUE,5)</f>
        <v>2</v>
      </c>
      <c r="G1398" cm="1">
        <f t="array" ref="G1398">_xlfn.IFS(D1398&lt;=PERCENTILE($D$3:$D$5882,0.2),1,D1398&lt;=PERCENTILE($D$3:$D$5882,0.4),2,D1398&lt;=PERCENTILE($D$3:$D$5882,0.6),3,D1398&lt;=PERCENTILE($D$3:$D$5882,0.8),4,TRUE,5)</f>
        <v>3</v>
      </c>
      <c r="H1398" s="3" t="str" cm="1">
        <f t="array" ref="H1398">_xlfn.IFS(AND(E1398&gt;=4,F1398&gt;=4,G1398&gt;=4),"Champions",AND(E1398&gt;=3,F1398&gt;=3,G1398&gt;=3),"Loyal Customers",AND(E1398&lt;=2,F1398&gt;=3),"At Risk",AND(E1398&lt;=2,F1398&lt;=2,G1398&lt;=2),"Lost",AND(E1398&gt;=4,F1398&lt;=2),"New/Promising",TRUE,"Needs Attention")</f>
        <v>New/Promising</v>
      </c>
      <c r="I1398" s="3" t="str">
        <f t="shared" si="25"/>
        <v>Active</v>
      </c>
      <c r="J1398" s="3" t="str">
        <f>_xlfn.XLOOKUP(A1398,'Country_Lookup'!$D:$D,'Country_Lookup'!$E:$E)</f>
        <v>United Kingdom</v>
      </c>
    </row>
    <row r="1399" spans="1:10" x14ac:dyDescent="0.3">
      <c r="A1399">
        <v>13760</v>
      </c>
      <c r="B1399">
        <v>54</v>
      </c>
      <c r="C1399">
        <v>5</v>
      </c>
      <c r="D1399">
        <v>1363.6400000000021</v>
      </c>
      <c r="E1399" cm="1">
        <f t="array" ref="E1399">_xlfn.IFS(B1399&lt;=PERCENTILE($B$3:$B$5882,0.2),5,B1399&lt;=PERCENTILE($B$3:$B$5882,0.4),4,B1399&lt;=PERCENTILE($B$3:$B$5882,0.6),3,B1399&lt;=PERCENTILE($B$3:$B$5882,0.8),2,TRUE,1)</f>
        <v>4</v>
      </c>
      <c r="F1399" cm="1">
        <f t="array" ref="F1399">_xlfn.IFS(C1399&lt;=PERCENTILE($C$3:$C$5882,0.2),1,C1399&lt;=PERCENTILE($C$3:$C$5882,0.4),2,C1399&lt;=PERCENTILE($C$3:$C$5882,0.6),3,C1399&lt;=PERCENTILE($C$3:$C$5882,0.8),4,TRUE,5)</f>
        <v>4</v>
      </c>
      <c r="G1399" cm="1">
        <f t="array" ref="G1399">_xlfn.IFS(D1399&lt;=PERCENTILE($D$3:$D$5882,0.2),1,D1399&lt;=PERCENTILE($D$3:$D$5882,0.4),2,D1399&lt;=PERCENTILE($D$3:$D$5882,0.6),3,D1399&lt;=PERCENTILE($D$3:$D$5882,0.8),4,TRUE,5)</f>
        <v>4</v>
      </c>
      <c r="H1399" s="3" t="str" cm="1">
        <f t="array" ref="H1399">_xlfn.IFS(AND(E1399&gt;=4,F1399&gt;=4,G1399&gt;=4),"Champions",AND(E1399&gt;=3,F1399&gt;=3,G1399&gt;=3),"Loyal Customers",AND(E1399&lt;=2,F1399&gt;=3),"At Risk",AND(E1399&lt;=2,F1399&lt;=2,G1399&lt;=2),"Lost",AND(E1399&gt;=4,F1399&lt;=2),"New/Promising",TRUE,"Needs Attention")</f>
        <v>Champions</v>
      </c>
      <c r="I1399" s="3" t="str">
        <f t="shared" si="25"/>
        <v>Active</v>
      </c>
      <c r="J1399" s="3" t="str">
        <f>_xlfn.XLOOKUP(A1399,'Country_Lookup'!$D:$D,'Country_Lookup'!$E:$E)</f>
        <v>United Kingdom</v>
      </c>
    </row>
    <row r="1400" spans="1:10" x14ac:dyDescent="0.3">
      <c r="A1400">
        <v>13761</v>
      </c>
      <c r="B1400">
        <v>50</v>
      </c>
      <c r="C1400">
        <v>6</v>
      </c>
      <c r="D1400">
        <v>1952.1700000000048</v>
      </c>
      <c r="E1400" cm="1">
        <f t="array" ref="E1400">_xlfn.IFS(B1400&lt;=PERCENTILE($B$3:$B$5882,0.2),5,B1400&lt;=PERCENTILE($B$3:$B$5882,0.4),4,B1400&lt;=PERCENTILE($B$3:$B$5882,0.6),3,B1400&lt;=PERCENTILE($B$3:$B$5882,0.8),2,TRUE,1)</f>
        <v>4</v>
      </c>
      <c r="F1400" cm="1">
        <f t="array" ref="F1400">_xlfn.IFS(C1400&lt;=PERCENTILE($C$3:$C$5882,0.2),1,C1400&lt;=PERCENTILE($C$3:$C$5882,0.4),2,C1400&lt;=PERCENTILE($C$3:$C$5882,0.6),3,C1400&lt;=PERCENTILE($C$3:$C$5882,0.8),4,TRUE,5)</f>
        <v>4</v>
      </c>
      <c r="G1400" cm="1">
        <f t="array" ref="G1400">_xlfn.IFS(D1400&lt;=PERCENTILE($D$3:$D$5882,0.2),1,D1400&lt;=PERCENTILE($D$3:$D$5882,0.4),2,D1400&lt;=PERCENTILE($D$3:$D$5882,0.6),3,D1400&lt;=PERCENTILE($D$3:$D$5882,0.8),4,TRUE,5)</f>
        <v>4</v>
      </c>
      <c r="H1400" s="3" t="str" cm="1">
        <f t="array" ref="H1400">_xlfn.IFS(AND(E1400&gt;=4,F1400&gt;=4,G1400&gt;=4),"Champions",AND(E1400&gt;=3,F1400&gt;=3,G1400&gt;=3),"Loyal Customers",AND(E1400&lt;=2,F1400&gt;=3),"At Risk",AND(E1400&lt;=2,F1400&lt;=2,G1400&lt;=2),"Lost",AND(E1400&gt;=4,F1400&lt;=2),"New/Promising",TRUE,"Needs Attention")</f>
        <v>Champions</v>
      </c>
      <c r="I1400" s="3" t="str">
        <f t="shared" si="25"/>
        <v>Active</v>
      </c>
      <c r="J1400" s="3" t="str">
        <f>_xlfn.XLOOKUP(A1400,'Country_Lookup'!$D:$D,'Country_Lookup'!$E:$E)</f>
        <v>United Kingdom</v>
      </c>
    </row>
    <row r="1401" spans="1:10" x14ac:dyDescent="0.3">
      <c r="A1401">
        <v>13762</v>
      </c>
      <c r="B1401">
        <v>218</v>
      </c>
      <c r="C1401">
        <v>5</v>
      </c>
      <c r="D1401">
        <v>2472.4800000000005</v>
      </c>
      <c r="E1401" cm="1">
        <f t="array" ref="E1401">_xlfn.IFS(B1401&lt;=PERCENTILE($B$3:$B$5882,0.2),5,B1401&lt;=PERCENTILE($B$3:$B$5882,0.4),4,B1401&lt;=PERCENTILE($B$3:$B$5882,0.6),3,B1401&lt;=PERCENTILE($B$3:$B$5882,0.8),2,TRUE,1)</f>
        <v>2</v>
      </c>
      <c r="F1401" cm="1">
        <f t="array" ref="F1401">_xlfn.IFS(C1401&lt;=PERCENTILE($C$3:$C$5882,0.2),1,C1401&lt;=PERCENTILE($C$3:$C$5882,0.4),2,C1401&lt;=PERCENTILE($C$3:$C$5882,0.6),3,C1401&lt;=PERCENTILE($C$3:$C$5882,0.8),4,TRUE,5)</f>
        <v>4</v>
      </c>
      <c r="G1401" cm="1">
        <f t="array" ref="G1401">_xlfn.IFS(D1401&lt;=PERCENTILE($D$3:$D$5882,0.2),1,D1401&lt;=PERCENTILE($D$3:$D$5882,0.4),2,D1401&lt;=PERCENTILE($D$3:$D$5882,0.6),3,D1401&lt;=PERCENTILE($D$3:$D$5882,0.8),4,TRUE,5)</f>
        <v>4</v>
      </c>
      <c r="H1401" s="3" t="str" cm="1">
        <f t="array" ref="H1401">_xlfn.IFS(AND(E1401&gt;=4,F1401&gt;=4,G1401&gt;=4),"Champions",AND(E1401&gt;=3,F1401&gt;=3,G1401&gt;=3),"Loyal Customers",AND(E1401&lt;=2,F1401&gt;=3),"At Risk",AND(E1401&lt;=2,F1401&lt;=2,G1401&lt;=2),"Lost",AND(E1401&gt;=4,F1401&lt;=2),"New/Promising",TRUE,"Needs Attention")</f>
        <v>At Risk</v>
      </c>
      <c r="I1401" s="3" t="str">
        <f t="shared" si="25"/>
        <v>Churned</v>
      </c>
      <c r="J1401" s="3" t="str">
        <f>_xlfn.XLOOKUP(A1401,'Country_Lookup'!$D:$D,'Country_Lookup'!$E:$E)</f>
        <v>United Kingdom</v>
      </c>
    </row>
    <row r="1402" spans="1:10" x14ac:dyDescent="0.3">
      <c r="A1402">
        <v>13763</v>
      </c>
      <c r="B1402">
        <v>63</v>
      </c>
      <c r="C1402">
        <v>3</v>
      </c>
      <c r="D1402">
        <v>5217.4400000000014</v>
      </c>
      <c r="E1402" cm="1">
        <f t="array" ref="E1402">_xlfn.IFS(B1402&lt;=PERCENTILE($B$3:$B$5882,0.2),5,B1402&lt;=PERCENTILE($B$3:$B$5882,0.4),4,B1402&lt;=PERCENTILE($B$3:$B$5882,0.6),3,B1402&lt;=PERCENTILE($B$3:$B$5882,0.8),2,TRUE,1)</f>
        <v>3</v>
      </c>
      <c r="F1402" cm="1">
        <f t="array" ref="F1402">_xlfn.IFS(C1402&lt;=PERCENTILE($C$3:$C$5882,0.2),1,C1402&lt;=PERCENTILE($C$3:$C$5882,0.4),2,C1402&lt;=PERCENTILE($C$3:$C$5882,0.6),3,C1402&lt;=PERCENTILE($C$3:$C$5882,0.8),4,TRUE,5)</f>
        <v>3</v>
      </c>
      <c r="G1402" cm="1">
        <f t="array" ref="G1402">_xlfn.IFS(D1402&lt;=PERCENTILE($D$3:$D$5882,0.2),1,D1402&lt;=PERCENTILE($D$3:$D$5882,0.4),2,D1402&lt;=PERCENTILE($D$3:$D$5882,0.6),3,D1402&lt;=PERCENTILE($D$3:$D$5882,0.8),4,TRUE,5)</f>
        <v>5</v>
      </c>
      <c r="H1402" s="3" t="str" cm="1">
        <f t="array" ref="H1402">_xlfn.IFS(AND(E1402&gt;=4,F1402&gt;=4,G1402&gt;=4),"Champions",AND(E1402&gt;=3,F1402&gt;=3,G1402&gt;=3),"Loyal Customers",AND(E1402&lt;=2,F1402&gt;=3),"At Risk",AND(E1402&lt;=2,F1402&lt;=2,G1402&lt;=2),"Lost",AND(E1402&gt;=4,F1402&lt;=2),"New/Promising",TRUE,"Needs Attention")</f>
        <v>Loyal Customers</v>
      </c>
      <c r="I1402" s="3" t="str">
        <f t="shared" si="25"/>
        <v>Active</v>
      </c>
      <c r="J1402" s="3" t="str">
        <f>_xlfn.XLOOKUP(A1402,'Country_Lookup'!$D:$D,'Country_Lookup'!$E:$E)</f>
        <v>United Kingdom</v>
      </c>
    </row>
    <row r="1403" spans="1:10" x14ac:dyDescent="0.3">
      <c r="A1403">
        <v>13764</v>
      </c>
      <c r="B1403">
        <v>70</v>
      </c>
      <c r="C1403">
        <v>6</v>
      </c>
      <c r="D1403">
        <v>2953.2600000000075</v>
      </c>
      <c r="E1403" cm="1">
        <f t="array" ref="E1403">_xlfn.IFS(B1403&lt;=PERCENTILE($B$3:$B$5882,0.2),5,B1403&lt;=PERCENTILE($B$3:$B$5882,0.4),4,B1403&lt;=PERCENTILE($B$3:$B$5882,0.6),3,B1403&lt;=PERCENTILE($B$3:$B$5882,0.8),2,TRUE,1)</f>
        <v>3</v>
      </c>
      <c r="F1403" cm="1">
        <f t="array" ref="F1403">_xlfn.IFS(C1403&lt;=PERCENTILE($C$3:$C$5882,0.2),1,C1403&lt;=PERCENTILE($C$3:$C$5882,0.4),2,C1403&lt;=PERCENTILE($C$3:$C$5882,0.6),3,C1403&lt;=PERCENTILE($C$3:$C$5882,0.8),4,TRUE,5)</f>
        <v>4</v>
      </c>
      <c r="G1403" cm="1">
        <f t="array" ref="G1403">_xlfn.IFS(D1403&lt;=PERCENTILE($D$3:$D$5882,0.2),1,D1403&lt;=PERCENTILE($D$3:$D$5882,0.4),2,D1403&lt;=PERCENTILE($D$3:$D$5882,0.6),3,D1403&lt;=PERCENTILE($D$3:$D$5882,0.8),4,TRUE,5)</f>
        <v>4</v>
      </c>
      <c r="H1403" s="3" t="str" cm="1">
        <f t="array" ref="H1403">_xlfn.IFS(AND(E1403&gt;=4,F1403&gt;=4,G1403&gt;=4),"Champions",AND(E1403&gt;=3,F1403&gt;=3,G1403&gt;=3),"Loyal Customers",AND(E1403&lt;=2,F1403&gt;=3),"At Risk",AND(E1403&lt;=2,F1403&lt;=2,G1403&lt;=2),"Lost",AND(E1403&gt;=4,F1403&lt;=2),"New/Promising",TRUE,"Needs Attention")</f>
        <v>Loyal Customers</v>
      </c>
      <c r="I1403" s="3" t="str">
        <f t="shared" si="25"/>
        <v>Active</v>
      </c>
      <c r="J1403" s="3" t="str">
        <f>_xlfn.XLOOKUP(A1403,'Country_Lookup'!$D:$D,'Country_Lookup'!$E:$E)</f>
        <v>United Kingdom</v>
      </c>
    </row>
    <row r="1404" spans="1:10" x14ac:dyDescent="0.3">
      <c r="A1404">
        <v>13765</v>
      </c>
      <c r="B1404">
        <v>653</v>
      </c>
      <c r="C1404">
        <v>1</v>
      </c>
      <c r="D1404">
        <v>352.82099999999997</v>
      </c>
      <c r="E1404" cm="1">
        <f t="array" ref="E1404">_xlfn.IFS(B1404&lt;=PERCENTILE($B$3:$B$5882,0.2),5,B1404&lt;=PERCENTILE($B$3:$B$5882,0.4),4,B1404&lt;=PERCENTILE($B$3:$B$5882,0.6),3,B1404&lt;=PERCENTILE($B$3:$B$5882,0.8),2,TRUE,1)</f>
        <v>1</v>
      </c>
      <c r="F1404" cm="1">
        <f t="array" ref="F1404">_xlfn.IFS(C1404&lt;=PERCENTILE($C$3:$C$5882,0.2),1,C1404&lt;=PERCENTILE($C$3:$C$5882,0.4),2,C1404&lt;=PERCENTILE($C$3:$C$5882,0.6),3,C1404&lt;=PERCENTILE($C$3:$C$5882,0.8),4,TRUE,5)</f>
        <v>1</v>
      </c>
      <c r="G1404" cm="1">
        <f t="array" ref="G1404">_xlfn.IFS(D1404&lt;=PERCENTILE($D$3:$D$5882,0.2),1,D1404&lt;=PERCENTILE($D$3:$D$5882,0.4),2,D1404&lt;=PERCENTILE($D$3:$D$5882,0.6),3,D1404&lt;=PERCENTILE($D$3:$D$5882,0.8),4,TRUE,5)</f>
        <v>2</v>
      </c>
      <c r="H1404" s="3" t="str" cm="1">
        <f t="array" ref="H1404">_xlfn.IFS(AND(E1404&gt;=4,F1404&gt;=4,G1404&gt;=4),"Champions",AND(E1404&gt;=3,F1404&gt;=3,G1404&gt;=3),"Loyal Customers",AND(E1404&lt;=2,F1404&gt;=3),"At Risk",AND(E1404&lt;=2,F1404&lt;=2,G1404&lt;=2),"Lost",AND(E1404&gt;=4,F1404&lt;=2),"New/Promising",TRUE,"Needs Attention")</f>
        <v>Lost</v>
      </c>
      <c r="I1404" s="3" t="str">
        <f t="shared" si="25"/>
        <v>Churned</v>
      </c>
      <c r="J1404" s="3" t="str">
        <f>_xlfn.XLOOKUP(A1404,'Country_Lookup'!$D:$D,'Country_Lookup'!$E:$E)</f>
        <v>United Kingdom</v>
      </c>
    </row>
    <row r="1405" spans="1:10" x14ac:dyDescent="0.3">
      <c r="A1405">
        <v>13766</v>
      </c>
      <c r="B1405">
        <v>495</v>
      </c>
      <c r="C1405">
        <v>1</v>
      </c>
      <c r="D1405">
        <v>190.34999999999997</v>
      </c>
      <c r="E1405" cm="1">
        <f t="array" ref="E1405">_xlfn.IFS(B1405&lt;=PERCENTILE($B$3:$B$5882,0.2),5,B1405&lt;=PERCENTILE($B$3:$B$5882,0.4),4,B1405&lt;=PERCENTILE($B$3:$B$5882,0.6),3,B1405&lt;=PERCENTILE($B$3:$B$5882,0.8),2,TRUE,1)</f>
        <v>1</v>
      </c>
      <c r="F1405" cm="1">
        <f t="array" ref="F1405">_xlfn.IFS(C1405&lt;=PERCENTILE($C$3:$C$5882,0.2),1,C1405&lt;=PERCENTILE($C$3:$C$5882,0.4),2,C1405&lt;=PERCENTILE($C$3:$C$5882,0.6),3,C1405&lt;=PERCENTILE($C$3:$C$5882,0.8),4,TRUE,5)</f>
        <v>1</v>
      </c>
      <c r="G1405" cm="1">
        <f t="array" ref="G1405">_xlfn.IFS(D1405&lt;=PERCENTILE($D$3:$D$5882,0.2),1,D1405&lt;=PERCENTILE($D$3:$D$5882,0.4),2,D1405&lt;=PERCENTILE($D$3:$D$5882,0.6),3,D1405&lt;=PERCENTILE($D$3:$D$5882,0.8),4,TRUE,5)</f>
        <v>1</v>
      </c>
      <c r="H1405" s="3" t="str" cm="1">
        <f t="array" ref="H1405">_xlfn.IFS(AND(E1405&gt;=4,F1405&gt;=4,G1405&gt;=4),"Champions",AND(E1405&gt;=3,F1405&gt;=3,G1405&gt;=3),"Loyal Customers",AND(E1405&lt;=2,F1405&gt;=3),"At Risk",AND(E1405&lt;=2,F1405&lt;=2,G1405&lt;=2),"Lost",AND(E1405&gt;=4,F1405&lt;=2),"New/Promising",TRUE,"Needs Attention")</f>
        <v>Lost</v>
      </c>
      <c r="I1405" s="3" t="str">
        <f t="shared" si="25"/>
        <v>Churned</v>
      </c>
      <c r="J1405" s="3" t="str">
        <f>_xlfn.XLOOKUP(A1405,'Country_Lookup'!$D:$D,'Country_Lookup'!$E:$E)</f>
        <v>United Kingdom</v>
      </c>
    </row>
    <row r="1406" spans="1:10" x14ac:dyDescent="0.3">
      <c r="A1406">
        <v>13767</v>
      </c>
      <c r="B1406">
        <v>2</v>
      </c>
      <c r="C1406">
        <v>73</v>
      </c>
      <c r="D1406">
        <v>35540.53000000029</v>
      </c>
      <c r="E1406" cm="1">
        <f t="array" ref="E1406">_xlfn.IFS(B1406&lt;=PERCENTILE($B$3:$B$5882,0.2),5,B1406&lt;=PERCENTILE($B$3:$B$5882,0.4),4,B1406&lt;=PERCENTILE($B$3:$B$5882,0.6),3,B1406&lt;=PERCENTILE($B$3:$B$5882,0.8),2,TRUE,1)</f>
        <v>5</v>
      </c>
      <c r="F1406" cm="1">
        <f t="array" ref="F1406">_xlfn.IFS(C1406&lt;=PERCENTILE($C$3:$C$5882,0.2),1,C1406&lt;=PERCENTILE($C$3:$C$5882,0.4),2,C1406&lt;=PERCENTILE($C$3:$C$5882,0.6),3,C1406&lt;=PERCENTILE($C$3:$C$5882,0.8),4,TRUE,5)</f>
        <v>5</v>
      </c>
      <c r="G1406" cm="1">
        <f t="array" ref="G1406">_xlfn.IFS(D1406&lt;=PERCENTILE($D$3:$D$5882,0.2),1,D1406&lt;=PERCENTILE($D$3:$D$5882,0.4),2,D1406&lt;=PERCENTILE($D$3:$D$5882,0.6),3,D1406&lt;=PERCENTILE($D$3:$D$5882,0.8),4,TRUE,5)</f>
        <v>5</v>
      </c>
      <c r="H1406" s="3" t="str" cm="1">
        <f t="array" ref="H1406">_xlfn.IFS(AND(E1406&gt;=4,F1406&gt;=4,G1406&gt;=4),"Champions",AND(E1406&gt;=3,F1406&gt;=3,G1406&gt;=3),"Loyal Customers",AND(E1406&lt;=2,F1406&gt;=3),"At Risk",AND(E1406&lt;=2,F1406&lt;=2,G1406&lt;=2),"Lost",AND(E1406&gt;=4,F1406&lt;=2),"New/Promising",TRUE,"Needs Attention")</f>
        <v>Champions</v>
      </c>
      <c r="I1406" s="3" t="str">
        <f t="shared" si="25"/>
        <v>Active</v>
      </c>
      <c r="J1406" s="3" t="str">
        <f>_xlfn.XLOOKUP(A1406,'Country_Lookup'!$D:$D,'Country_Lookup'!$E:$E)</f>
        <v>United Kingdom</v>
      </c>
    </row>
    <row r="1407" spans="1:10" x14ac:dyDescent="0.3">
      <c r="A1407">
        <v>13768</v>
      </c>
      <c r="B1407">
        <v>726</v>
      </c>
      <c r="C1407">
        <v>2</v>
      </c>
      <c r="D1407">
        <v>875.97000000000082</v>
      </c>
      <c r="E1407" cm="1">
        <f t="array" ref="E1407">_xlfn.IFS(B1407&lt;=PERCENTILE($B$3:$B$5882,0.2),5,B1407&lt;=PERCENTILE($B$3:$B$5882,0.4),4,B1407&lt;=PERCENTILE($B$3:$B$5882,0.6),3,B1407&lt;=PERCENTILE($B$3:$B$5882,0.8),2,TRUE,1)</f>
        <v>1</v>
      </c>
      <c r="F1407" cm="1">
        <f t="array" ref="F1407">_xlfn.IFS(C1407&lt;=PERCENTILE($C$3:$C$5882,0.2),1,C1407&lt;=PERCENTILE($C$3:$C$5882,0.4),2,C1407&lt;=PERCENTILE($C$3:$C$5882,0.6),3,C1407&lt;=PERCENTILE($C$3:$C$5882,0.8),4,TRUE,5)</f>
        <v>2</v>
      </c>
      <c r="G1407" cm="1">
        <f t="array" ref="G1407">_xlfn.IFS(D1407&lt;=PERCENTILE($D$3:$D$5882,0.2),1,D1407&lt;=PERCENTILE($D$3:$D$5882,0.4),2,D1407&lt;=PERCENTILE($D$3:$D$5882,0.6),3,D1407&lt;=PERCENTILE($D$3:$D$5882,0.8),4,TRUE,5)</f>
        <v>3</v>
      </c>
      <c r="H1407" s="3" t="str" cm="1">
        <f t="array" ref="H1407">_xlfn.IFS(AND(E1407&gt;=4,F1407&gt;=4,G1407&gt;=4),"Champions",AND(E1407&gt;=3,F1407&gt;=3,G1407&gt;=3),"Loyal Customers",AND(E1407&lt;=2,F1407&gt;=3),"At Risk",AND(E1407&lt;=2,F1407&lt;=2,G1407&lt;=2),"Lost",AND(E1407&gt;=4,F1407&lt;=2),"New/Promising",TRUE,"Needs Attention")</f>
        <v>Needs Attention</v>
      </c>
      <c r="I1407" s="3" t="str">
        <f t="shared" si="25"/>
        <v>Churned</v>
      </c>
      <c r="J1407" s="3" t="str">
        <f>_xlfn.XLOOKUP(A1407,'Country_Lookup'!$D:$D,'Country_Lookup'!$E:$E)</f>
        <v>United Kingdom</v>
      </c>
    </row>
    <row r="1408" spans="1:10" x14ac:dyDescent="0.3">
      <c r="A1408">
        <v>13769</v>
      </c>
      <c r="B1408">
        <v>2</v>
      </c>
      <c r="C1408">
        <v>20</v>
      </c>
      <c r="D1408">
        <v>5800.4199999999846</v>
      </c>
      <c r="E1408" cm="1">
        <f t="array" ref="E1408">_xlfn.IFS(B1408&lt;=PERCENTILE($B$3:$B$5882,0.2),5,B1408&lt;=PERCENTILE($B$3:$B$5882,0.4),4,B1408&lt;=PERCENTILE($B$3:$B$5882,0.6),3,B1408&lt;=PERCENTILE($B$3:$B$5882,0.8),2,TRUE,1)</f>
        <v>5</v>
      </c>
      <c r="F1408" cm="1">
        <f t="array" ref="F1408">_xlfn.IFS(C1408&lt;=PERCENTILE($C$3:$C$5882,0.2),1,C1408&lt;=PERCENTILE($C$3:$C$5882,0.4),2,C1408&lt;=PERCENTILE($C$3:$C$5882,0.6),3,C1408&lt;=PERCENTILE($C$3:$C$5882,0.8),4,TRUE,5)</f>
        <v>5</v>
      </c>
      <c r="G1408" cm="1">
        <f t="array" ref="G1408">_xlfn.IFS(D1408&lt;=PERCENTILE($D$3:$D$5882,0.2),1,D1408&lt;=PERCENTILE($D$3:$D$5882,0.4),2,D1408&lt;=PERCENTILE($D$3:$D$5882,0.6),3,D1408&lt;=PERCENTILE($D$3:$D$5882,0.8),4,TRUE,5)</f>
        <v>5</v>
      </c>
      <c r="H1408" s="3" t="str" cm="1">
        <f t="array" ref="H1408">_xlfn.IFS(AND(E1408&gt;=4,F1408&gt;=4,G1408&gt;=4),"Champions",AND(E1408&gt;=3,F1408&gt;=3,G1408&gt;=3),"Loyal Customers",AND(E1408&lt;=2,F1408&gt;=3),"At Risk",AND(E1408&lt;=2,F1408&lt;=2,G1408&lt;=2),"Lost",AND(E1408&gt;=4,F1408&lt;=2),"New/Promising",TRUE,"Needs Attention")</f>
        <v>Champions</v>
      </c>
      <c r="I1408" s="3" t="str">
        <f t="shared" si="25"/>
        <v>Active</v>
      </c>
      <c r="J1408" s="3" t="str">
        <f>_xlfn.XLOOKUP(A1408,'Country_Lookup'!$D:$D,'Country_Lookup'!$E:$E)</f>
        <v>United Kingdom</v>
      </c>
    </row>
    <row r="1409" spans="1:10" x14ac:dyDescent="0.3">
      <c r="A1409">
        <v>13770</v>
      </c>
      <c r="B1409">
        <v>422</v>
      </c>
      <c r="C1409">
        <v>4</v>
      </c>
      <c r="D1409">
        <v>785.37</v>
      </c>
      <c r="E1409" cm="1">
        <f t="array" ref="E1409">_xlfn.IFS(B1409&lt;=PERCENTILE($B$3:$B$5882,0.2),5,B1409&lt;=PERCENTILE($B$3:$B$5882,0.4),4,B1409&lt;=PERCENTILE($B$3:$B$5882,0.6),3,B1409&lt;=PERCENTILE($B$3:$B$5882,0.8),2,TRUE,1)</f>
        <v>1</v>
      </c>
      <c r="F1409" cm="1">
        <f t="array" ref="F1409">_xlfn.IFS(C1409&lt;=PERCENTILE($C$3:$C$5882,0.2),1,C1409&lt;=PERCENTILE($C$3:$C$5882,0.4),2,C1409&lt;=PERCENTILE($C$3:$C$5882,0.6),3,C1409&lt;=PERCENTILE($C$3:$C$5882,0.8),4,TRUE,5)</f>
        <v>3</v>
      </c>
      <c r="G1409" cm="1">
        <f t="array" ref="G1409">_xlfn.IFS(D1409&lt;=PERCENTILE($D$3:$D$5882,0.2),1,D1409&lt;=PERCENTILE($D$3:$D$5882,0.4),2,D1409&lt;=PERCENTILE($D$3:$D$5882,0.6),3,D1409&lt;=PERCENTILE($D$3:$D$5882,0.8),4,TRUE,5)</f>
        <v>3</v>
      </c>
      <c r="H1409" s="3" t="str" cm="1">
        <f t="array" ref="H1409">_xlfn.IFS(AND(E1409&gt;=4,F1409&gt;=4,G1409&gt;=4),"Champions",AND(E1409&gt;=3,F1409&gt;=3,G1409&gt;=3),"Loyal Customers",AND(E1409&lt;=2,F1409&gt;=3),"At Risk",AND(E1409&lt;=2,F1409&lt;=2,G1409&lt;=2),"Lost",AND(E1409&gt;=4,F1409&lt;=2),"New/Promising",TRUE,"Needs Attention")</f>
        <v>At Risk</v>
      </c>
      <c r="I1409" s="3" t="str">
        <f t="shared" si="25"/>
        <v>Churned</v>
      </c>
      <c r="J1409" s="3" t="str">
        <f>_xlfn.XLOOKUP(A1409,'Country_Lookup'!$D:$D,'Country_Lookup'!$E:$E)</f>
        <v>United Kingdom</v>
      </c>
    </row>
    <row r="1410" spans="1:10" x14ac:dyDescent="0.3">
      <c r="A1410">
        <v>13771</v>
      </c>
      <c r="B1410">
        <v>64</v>
      </c>
      <c r="C1410">
        <v>9</v>
      </c>
      <c r="D1410">
        <v>5728.8199999999906</v>
      </c>
      <c r="E1410" cm="1">
        <f t="array" ref="E1410">_xlfn.IFS(B1410&lt;=PERCENTILE($B$3:$B$5882,0.2),5,B1410&lt;=PERCENTILE($B$3:$B$5882,0.4),4,B1410&lt;=PERCENTILE($B$3:$B$5882,0.6),3,B1410&lt;=PERCENTILE($B$3:$B$5882,0.8),2,TRUE,1)</f>
        <v>3</v>
      </c>
      <c r="F1410" cm="1">
        <f t="array" ref="F1410">_xlfn.IFS(C1410&lt;=PERCENTILE($C$3:$C$5882,0.2),1,C1410&lt;=PERCENTILE($C$3:$C$5882,0.4),2,C1410&lt;=PERCENTILE($C$3:$C$5882,0.6),3,C1410&lt;=PERCENTILE($C$3:$C$5882,0.8),4,TRUE,5)</f>
        <v>5</v>
      </c>
      <c r="G1410" cm="1">
        <f t="array" ref="G1410">_xlfn.IFS(D1410&lt;=PERCENTILE($D$3:$D$5882,0.2),1,D1410&lt;=PERCENTILE($D$3:$D$5882,0.4),2,D1410&lt;=PERCENTILE($D$3:$D$5882,0.6),3,D1410&lt;=PERCENTILE($D$3:$D$5882,0.8),4,TRUE,5)</f>
        <v>5</v>
      </c>
      <c r="H1410" s="3" t="str" cm="1">
        <f t="array" ref="H1410">_xlfn.IFS(AND(E1410&gt;=4,F1410&gt;=4,G1410&gt;=4),"Champions",AND(E1410&gt;=3,F1410&gt;=3,G1410&gt;=3),"Loyal Customers",AND(E1410&lt;=2,F1410&gt;=3),"At Risk",AND(E1410&lt;=2,F1410&lt;=2,G1410&lt;=2),"Lost",AND(E1410&gt;=4,F1410&lt;=2),"New/Promising",TRUE,"Needs Attention")</f>
        <v>Loyal Customers</v>
      </c>
      <c r="I1410" s="3" t="str">
        <f t="shared" si="25"/>
        <v>Active</v>
      </c>
      <c r="J1410" s="3" t="str">
        <f>_xlfn.XLOOKUP(A1410,'Country_Lookup'!$D:$D,'Country_Lookup'!$E:$E)</f>
        <v>United Kingdom</v>
      </c>
    </row>
    <row r="1411" spans="1:10" x14ac:dyDescent="0.3">
      <c r="A1411">
        <v>13772</v>
      </c>
      <c r="B1411">
        <v>33</v>
      </c>
      <c r="C1411">
        <v>8</v>
      </c>
      <c r="D1411">
        <v>3114.2199999999766</v>
      </c>
      <c r="E1411" cm="1">
        <f t="array" ref="E1411">_xlfn.IFS(B1411&lt;=PERCENTILE($B$3:$B$5882,0.2),5,B1411&lt;=PERCENTILE($B$3:$B$5882,0.4),4,B1411&lt;=PERCENTILE($B$3:$B$5882,0.6),3,B1411&lt;=PERCENTILE($B$3:$B$5882,0.8),2,TRUE,1)</f>
        <v>4</v>
      </c>
      <c r="F1411" cm="1">
        <f t="array" ref="F1411">_xlfn.IFS(C1411&lt;=PERCENTILE($C$3:$C$5882,0.2),1,C1411&lt;=PERCENTILE($C$3:$C$5882,0.4),2,C1411&lt;=PERCENTILE($C$3:$C$5882,0.6),3,C1411&lt;=PERCENTILE($C$3:$C$5882,0.8),4,TRUE,5)</f>
        <v>4</v>
      </c>
      <c r="G1411" cm="1">
        <f t="array" ref="G1411">_xlfn.IFS(D1411&lt;=PERCENTILE($D$3:$D$5882,0.2),1,D1411&lt;=PERCENTILE($D$3:$D$5882,0.4),2,D1411&lt;=PERCENTILE($D$3:$D$5882,0.6),3,D1411&lt;=PERCENTILE($D$3:$D$5882,0.8),4,TRUE,5)</f>
        <v>5</v>
      </c>
      <c r="H1411" s="3" t="str" cm="1">
        <f t="array" ref="H1411">_xlfn.IFS(AND(E1411&gt;=4,F1411&gt;=4,G1411&gt;=4),"Champions",AND(E1411&gt;=3,F1411&gt;=3,G1411&gt;=3),"Loyal Customers",AND(E1411&lt;=2,F1411&gt;=3),"At Risk",AND(E1411&lt;=2,F1411&lt;=2,G1411&lt;=2),"Lost",AND(E1411&gt;=4,F1411&lt;=2),"New/Promising",TRUE,"Needs Attention")</f>
        <v>Champions</v>
      </c>
      <c r="I1411" s="3" t="str">
        <f t="shared" ref="I1411:I1474" si="26">IF(B1411&gt;90,"Churned","Active")</f>
        <v>Active</v>
      </c>
      <c r="J1411" s="3" t="str">
        <f>_xlfn.XLOOKUP(A1411,'Country_Lookup'!$D:$D,'Country_Lookup'!$E:$E)</f>
        <v>United Kingdom</v>
      </c>
    </row>
    <row r="1412" spans="1:10" x14ac:dyDescent="0.3">
      <c r="A1412">
        <v>13773</v>
      </c>
      <c r="B1412">
        <v>396</v>
      </c>
      <c r="C1412">
        <v>2</v>
      </c>
      <c r="D1412">
        <v>301.54000000000002</v>
      </c>
      <c r="E1412" cm="1">
        <f t="array" ref="E1412">_xlfn.IFS(B1412&lt;=PERCENTILE($B$3:$B$5882,0.2),5,B1412&lt;=PERCENTILE($B$3:$B$5882,0.4),4,B1412&lt;=PERCENTILE($B$3:$B$5882,0.6),3,B1412&lt;=PERCENTILE($B$3:$B$5882,0.8),2,TRUE,1)</f>
        <v>2</v>
      </c>
      <c r="F1412" cm="1">
        <f t="array" ref="F1412">_xlfn.IFS(C1412&lt;=PERCENTILE($C$3:$C$5882,0.2),1,C1412&lt;=PERCENTILE($C$3:$C$5882,0.4),2,C1412&lt;=PERCENTILE($C$3:$C$5882,0.6),3,C1412&lt;=PERCENTILE($C$3:$C$5882,0.8),4,TRUE,5)</f>
        <v>2</v>
      </c>
      <c r="G1412" cm="1">
        <f t="array" ref="G1412">_xlfn.IFS(D1412&lt;=PERCENTILE($D$3:$D$5882,0.2),1,D1412&lt;=PERCENTILE($D$3:$D$5882,0.4),2,D1412&lt;=PERCENTILE($D$3:$D$5882,0.6),3,D1412&lt;=PERCENTILE($D$3:$D$5882,0.8),4,TRUE,5)</f>
        <v>2</v>
      </c>
      <c r="H1412" s="3" t="str" cm="1">
        <f t="array" ref="H1412">_xlfn.IFS(AND(E1412&gt;=4,F1412&gt;=4,G1412&gt;=4),"Champions",AND(E1412&gt;=3,F1412&gt;=3,G1412&gt;=3),"Loyal Customers",AND(E1412&lt;=2,F1412&gt;=3),"At Risk",AND(E1412&lt;=2,F1412&lt;=2,G1412&lt;=2),"Lost",AND(E1412&gt;=4,F1412&lt;=2),"New/Promising",TRUE,"Needs Attention")</f>
        <v>Lost</v>
      </c>
      <c r="I1412" s="3" t="str">
        <f t="shared" si="26"/>
        <v>Churned</v>
      </c>
      <c r="J1412" s="3" t="str">
        <f>_xlfn.XLOOKUP(A1412,'Country_Lookup'!$D:$D,'Country_Lookup'!$E:$E)</f>
        <v>United Kingdom</v>
      </c>
    </row>
    <row r="1413" spans="1:10" x14ac:dyDescent="0.3">
      <c r="A1413">
        <v>13774</v>
      </c>
      <c r="B1413">
        <v>81</v>
      </c>
      <c r="C1413">
        <v>1</v>
      </c>
      <c r="D1413">
        <v>345</v>
      </c>
      <c r="E1413" cm="1">
        <f t="array" ref="E1413">_xlfn.IFS(B1413&lt;=PERCENTILE($B$3:$B$5882,0.2),5,B1413&lt;=PERCENTILE($B$3:$B$5882,0.4),4,B1413&lt;=PERCENTILE($B$3:$B$5882,0.6),3,B1413&lt;=PERCENTILE($B$3:$B$5882,0.8),2,TRUE,1)</f>
        <v>3</v>
      </c>
      <c r="F1413" cm="1">
        <f t="array" ref="F1413">_xlfn.IFS(C1413&lt;=PERCENTILE($C$3:$C$5882,0.2),1,C1413&lt;=PERCENTILE($C$3:$C$5882,0.4),2,C1413&lt;=PERCENTILE($C$3:$C$5882,0.6),3,C1413&lt;=PERCENTILE($C$3:$C$5882,0.8),4,TRUE,5)</f>
        <v>1</v>
      </c>
      <c r="G1413" cm="1">
        <f t="array" ref="G1413">_xlfn.IFS(D1413&lt;=PERCENTILE($D$3:$D$5882,0.2),1,D1413&lt;=PERCENTILE($D$3:$D$5882,0.4),2,D1413&lt;=PERCENTILE($D$3:$D$5882,0.6),3,D1413&lt;=PERCENTILE($D$3:$D$5882,0.8),4,TRUE,5)</f>
        <v>2</v>
      </c>
      <c r="H1413" s="3" t="str" cm="1">
        <f t="array" ref="H1413">_xlfn.IFS(AND(E1413&gt;=4,F1413&gt;=4,G1413&gt;=4),"Champions",AND(E1413&gt;=3,F1413&gt;=3,G1413&gt;=3),"Loyal Customers",AND(E1413&lt;=2,F1413&gt;=3),"At Risk",AND(E1413&lt;=2,F1413&lt;=2,G1413&lt;=2),"Lost",AND(E1413&gt;=4,F1413&lt;=2),"New/Promising",TRUE,"Needs Attention")</f>
        <v>Needs Attention</v>
      </c>
      <c r="I1413" s="3" t="str">
        <f t="shared" si="26"/>
        <v>Active</v>
      </c>
      <c r="J1413" s="3" t="str">
        <f>_xlfn.XLOOKUP(A1413,'Country_Lookup'!$D:$D,'Country_Lookup'!$E:$E)</f>
        <v>United Kingdom</v>
      </c>
    </row>
    <row r="1414" spans="1:10" x14ac:dyDescent="0.3">
      <c r="A1414">
        <v>13775</v>
      </c>
      <c r="B1414">
        <v>590</v>
      </c>
      <c r="C1414">
        <v>1</v>
      </c>
      <c r="D1414">
        <v>1049.6600000000017</v>
      </c>
      <c r="E1414" cm="1">
        <f t="array" ref="E1414">_xlfn.IFS(B1414&lt;=PERCENTILE($B$3:$B$5882,0.2),5,B1414&lt;=PERCENTILE($B$3:$B$5882,0.4),4,B1414&lt;=PERCENTILE($B$3:$B$5882,0.6),3,B1414&lt;=PERCENTILE($B$3:$B$5882,0.8),2,TRUE,1)</f>
        <v>1</v>
      </c>
      <c r="F1414" cm="1">
        <f t="array" ref="F1414">_xlfn.IFS(C1414&lt;=PERCENTILE($C$3:$C$5882,0.2),1,C1414&lt;=PERCENTILE($C$3:$C$5882,0.4),2,C1414&lt;=PERCENTILE($C$3:$C$5882,0.6),3,C1414&lt;=PERCENTILE($C$3:$C$5882,0.8),4,TRUE,5)</f>
        <v>1</v>
      </c>
      <c r="G1414" cm="1">
        <f t="array" ref="G1414">_xlfn.IFS(D1414&lt;=PERCENTILE($D$3:$D$5882,0.2),1,D1414&lt;=PERCENTILE($D$3:$D$5882,0.4),2,D1414&lt;=PERCENTILE($D$3:$D$5882,0.6),3,D1414&lt;=PERCENTILE($D$3:$D$5882,0.8),4,TRUE,5)</f>
        <v>3</v>
      </c>
      <c r="H1414" s="3" t="str" cm="1">
        <f t="array" ref="H1414">_xlfn.IFS(AND(E1414&gt;=4,F1414&gt;=4,G1414&gt;=4),"Champions",AND(E1414&gt;=3,F1414&gt;=3,G1414&gt;=3),"Loyal Customers",AND(E1414&lt;=2,F1414&gt;=3),"At Risk",AND(E1414&lt;=2,F1414&lt;=2,G1414&lt;=2),"Lost",AND(E1414&gt;=4,F1414&lt;=2),"New/Promising",TRUE,"Needs Attention")</f>
        <v>Needs Attention</v>
      </c>
      <c r="I1414" s="3" t="str">
        <f t="shared" si="26"/>
        <v>Churned</v>
      </c>
      <c r="J1414" s="3" t="str">
        <f>_xlfn.XLOOKUP(A1414,'Country_Lookup'!$D:$D,'Country_Lookup'!$E:$E)</f>
        <v>United Kingdom</v>
      </c>
    </row>
    <row r="1415" spans="1:10" x14ac:dyDescent="0.3">
      <c r="A1415">
        <v>13776</v>
      </c>
      <c r="B1415">
        <v>428</v>
      </c>
      <c r="C1415">
        <v>2</v>
      </c>
      <c r="D1415">
        <v>623.98</v>
      </c>
      <c r="E1415" cm="1">
        <f t="array" ref="E1415">_xlfn.IFS(B1415&lt;=PERCENTILE($B$3:$B$5882,0.2),5,B1415&lt;=PERCENTILE($B$3:$B$5882,0.4),4,B1415&lt;=PERCENTILE($B$3:$B$5882,0.6),3,B1415&lt;=PERCENTILE($B$3:$B$5882,0.8),2,TRUE,1)</f>
        <v>1</v>
      </c>
      <c r="F1415" cm="1">
        <f t="array" ref="F1415">_xlfn.IFS(C1415&lt;=PERCENTILE($C$3:$C$5882,0.2),1,C1415&lt;=PERCENTILE($C$3:$C$5882,0.4),2,C1415&lt;=PERCENTILE($C$3:$C$5882,0.6),3,C1415&lt;=PERCENTILE($C$3:$C$5882,0.8),4,TRUE,5)</f>
        <v>2</v>
      </c>
      <c r="G1415" cm="1">
        <f t="array" ref="G1415">_xlfn.IFS(D1415&lt;=PERCENTILE($D$3:$D$5882,0.2),1,D1415&lt;=PERCENTILE($D$3:$D$5882,0.4),2,D1415&lt;=PERCENTILE($D$3:$D$5882,0.6),3,D1415&lt;=PERCENTILE($D$3:$D$5882,0.8),4,TRUE,5)</f>
        <v>3</v>
      </c>
      <c r="H1415" s="3" t="str" cm="1">
        <f t="array" ref="H1415">_xlfn.IFS(AND(E1415&gt;=4,F1415&gt;=4,G1415&gt;=4),"Champions",AND(E1415&gt;=3,F1415&gt;=3,G1415&gt;=3),"Loyal Customers",AND(E1415&lt;=2,F1415&gt;=3),"At Risk",AND(E1415&lt;=2,F1415&lt;=2,G1415&lt;=2),"Lost",AND(E1415&gt;=4,F1415&lt;=2),"New/Promising",TRUE,"Needs Attention")</f>
        <v>Needs Attention</v>
      </c>
      <c r="I1415" s="3" t="str">
        <f t="shared" si="26"/>
        <v>Churned</v>
      </c>
      <c r="J1415" s="3" t="str">
        <f>_xlfn.XLOOKUP(A1415,'Country_Lookup'!$D:$D,'Country_Lookup'!$E:$E)</f>
        <v>United Kingdom</v>
      </c>
    </row>
    <row r="1416" spans="1:10" x14ac:dyDescent="0.3">
      <c r="A1416">
        <v>13777</v>
      </c>
      <c r="B1416">
        <v>0</v>
      </c>
      <c r="C1416">
        <v>61</v>
      </c>
      <c r="D1416">
        <v>56478.420000000377</v>
      </c>
      <c r="E1416" cm="1">
        <f t="array" ref="E1416">_xlfn.IFS(B1416&lt;=PERCENTILE($B$3:$B$5882,0.2),5,B1416&lt;=PERCENTILE($B$3:$B$5882,0.4),4,B1416&lt;=PERCENTILE($B$3:$B$5882,0.6),3,B1416&lt;=PERCENTILE($B$3:$B$5882,0.8),2,TRUE,1)</f>
        <v>5</v>
      </c>
      <c r="F1416" cm="1">
        <f t="array" ref="F1416">_xlfn.IFS(C1416&lt;=PERCENTILE($C$3:$C$5882,0.2),1,C1416&lt;=PERCENTILE($C$3:$C$5882,0.4),2,C1416&lt;=PERCENTILE($C$3:$C$5882,0.6),3,C1416&lt;=PERCENTILE($C$3:$C$5882,0.8),4,TRUE,5)</f>
        <v>5</v>
      </c>
      <c r="G1416" cm="1">
        <f t="array" ref="G1416">_xlfn.IFS(D1416&lt;=PERCENTILE($D$3:$D$5882,0.2),1,D1416&lt;=PERCENTILE($D$3:$D$5882,0.4),2,D1416&lt;=PERCENTILE($D$3:$D$5882,0.6),3,D1416&lt;=PERCENTILE($D$3:$D$5882,0.8),4,TRUE,5)</f>
        <v>5</v>
      </c>
      <c r="H1416" s="3" t="str" cm="1">
        <f t="array" ref="H1416">_xlfn.IFS(AND(E1416&gt;=4,F1416&gt;=4,G1416&gt;=4),"Champions",AND(E1416&gt;=3,F1416&gt;=3,G1416&gt;=3),"Loyal Customers",AND(E1416&lt;=2,F1416&gt;=3),"At Risk",AND(E1416&lt;=2,F1416&lt;=2,G1416&lt;=2),"Lost",AND(E1416&gt;=4,F1416&lt;=2),"New/Promising",TRUE,"Needs Attention")</f>
        <v>Champions</v>
      </c>
      <c r="I1416" s="3" t="str">
        <f t="shared" si="26"/>
        <v>Active</v>
      </c>
      <c r="J1416" s="3" t="str">
        <f>_xlfn.XLOOKUP(A1416,'Country_Lookup'!$D:$D,'Country_Lookup'!$E:$E)</f>
        <v>United Kingdom</v>
      </c>
    </row>
    <row r="1417" spans="1:10" x14ac:dyDescent="0.3">
      <c r="A1417">
        <v>13778</v>
      </c>
      <c r="B1417">
        <v>103</v>
      </c>
      <c r="C1417">
        <v>4</v>
      </c>
      <c r="D1417">
        <v>1124.4899999999998</v>
      </c>
      <c r="E1417" cm="1">
        <f t="array" ref="E1417">_xlfn.IFS(B1417&lt;=PERCENTILE($B$3:$B$5882,0.2),5,B1417&lt;=PERCENTILE($B$3:$B$5882,0.4),4,B1417&lt;=PERCENTILE($B$3:$B$5882,0.6),3,B1417&lt;=PERCENTILE($B$3:$B$5882,0.8),2,TRUE,1)</f>
        <v>3</v>
      </c>
      <c r="F1417" cm="1">
        <f t="array" ref="F1417">_xlfn.IFS(C1417&lt;=PERCENTILE($C$3:$C$5882,0.2),1,C1417&lt;=PERCENTILE($C$3:$C$5882,0.4),2,C1417&lt;=PERCENTILE($C$3:$C$5882,0.6),3,C1417&lt;=PERCENTILE($C$3:$C$5882,0.8),4,TRUE,5)</f>
        <v>3</v>
      </c>
      <c r="G1417" cm="1">
        <f t="array" ref="G1417">_xlfn.IFS(D1417&lt;=PERCENTILE($D$3:$D$5882,0.2),1,D1417&lt;=PERCENTILE($D$3:$D$5882,0.4),2,D1417&lt;=PERCENTILE($D$3:$D$5882,0.6),3,D1417&lt;=PERCENTILE($D$3:$D$5882,0.8),4,TRUE,5)</f>
        <v>3</v>
      </c>
      <c r="H1417" s="3" t="str" cm="1">
        <f t="array" ref="H1417">_xlfn.IFS(AND(E1417&gt;=4,F1417&gt;=4,G1417&gt;=4),"Champions",AND(E1417&gt;=3,F1417&gt;=3,G1417&gt;=3),"Loyal Customers",AND(E1417&lt;=2,F1417&gt;=3),"At Risk",AND(E1417&lt;=2,F1417&lt;=2,G1417&lt;=2),"Lost",AND(E1417&gt;=4,F1417&lt;=2),"New/Promising",TRUE,"Needs Attention")</f>
        <v>Loyal Customers</v>
      </c>
      <c r="I1417" s="3" t="str">
        <f t="shared" si="26"/>
        <v>Churned</v>
      </c>
      <c r="J1417" s="3" t="str">
        <f>_xlfn.XLOOKUP(A1417,'Country_Lookup'!$D:$D,'Country_Lookup'!$E:$E)</f>
        <v>United Kingdom</v>
      </c>
    </row>
    <row r="1418" spans="1:10" x14ac:dyDescent="0.3">
      <c r="A1418">
        <v>13779</v>
      </c>
      <c r="B1418">
        <v>515</v>
      </c>
      <c r="C1418">
        <v>1</v>
      </c>
      <c r="D1418">
        <v>161.13000000000008</v>
      </c>
      <c r="E1418" cm="1">
        <f t="array" ref="E1418">_xlfn.IFS(B1418&lt;=PERCENTILE($B$3:$B$5882,0.2),5,B1418&lt;=PERCENTILE($B$3:$B$5882,0.4),4,B1418&lt;=PERCENTILE($B$3:$B$5882,0.6),3,B1418&lt;=PERCENTILE($B$3:$B$5882,0.8),2,TRUE,1)</f>
        <v>1</v>
      </c>
      <c r="F1418" cm="1">
        <f t="array" ref="F1418">_xlfn.IFS(C1418&lt;=PERCENTILE($C$3:$C$5882,0.2),1,C1418&lt;=PERCENTILE($C$3:$C$5882,0.4),2,C1418&lt;=PERCENTILE($C$3:$C$5882,0.6),3,C1418&lt;=PERCENTILE($C$3:$C$5882,0.8),4,TRUE,5)</f>
        <v>1</v>
      </c>
      <c r="G1418" cm="1">
        <f t="array" ref="G1418">_xlfn.IFS(D1418&lt;=PERCENTILE($D$3:$D$5882,0.2),1,D1418&lt;=PERCENTILE($D$3:$D$5882,0.4),2,D1418&lt;=PERCENTILE($D$3:$D$5882,0.6),3,D1418&lt;=PERCENTILE($D$3:$D$5882,0.8),4,TRUE,5)</f>
        <v>1</v>
      </c>
      <c r="H1418" s="3" t="str" cm="1">
        <f t="array" ref="H1418">_xlfn.IFS(AND(E1418&gt;=4,F1418&gt;=4,G1418&gt;=4),"Champions",AND(E1418&gt;=3,F1418&gt;=3,G1418&gt;=3),"Loyal Customers",AND(E1418&lt;=2,F1418&gt;=3),"At Risk",AND(E1418&lt;=2,F1418&lt;=2,G1418&lt;=2),"Lost",AND(E1418&gt;=4,F1418&lt;=2),"New/Promising",TRUE,"Needs Attention")</f>
        <v>Lost</v>
      </c>
      <c r="I1418" s="3" t="str">
        <f t="shared" si="26"/>
        <v>Churned</v>
      </c>
      <c r="J1418" s="3" t="str">
        <f>_xlfn.XLOOKUP(A1418,'Country_Lookup'!$D:$D,'Country_Lookup'!$E:$E)</f>
        <v>United Kingdom</v>
      </c>
    </row>
    <row r="1419" spans="1:10" x14ac:dyDescent="0.3">
      <c r="A1419">
        <v>13780</v>
      </c>
      <c r="B1419">
        <v>7</v>
      </c>
      <c r="C1419">
        <v>3</v>
      </c>
      <c r="D1419">
        <v>735.82000000000062</v>
      </c>
      <c r="E1419" cm="1">
        <f t="array" ref="E1419">_xlfn.IFS(B1419&lt;=PERCENTILE($B$3:$B$5882,0.2),5,B1419&lt;=PERCENTILE($B$3:$B$5882,0.4),4,B1419&lt;=PERCENTILE($B$3:$B$5882,0.6),3,B1419&lt;=PERCENTILE($B$3:$B$5882,0.8),2,TRUE,1)</f>
        <v>5</v>
      </c>
      <c r="F1419" cm="1">
        <f t="array" ref="F1419">_xlfn.IFS(C1419&lt;=PERCENTILE($C$3:$C$5882,0.2),1,C1419&lt;=PERCENTILE($C$3:$C$5882,0.4),2,C1419&lt;=PERCENTILE($C$3:$C$5882,0.6),3,C1419&lt;=PERCENTILE($C$3:$C$5882,0.8),4,TRUE,5)</f>
        <v>3</v>
      </c>
      <c r="G1419" cm="1">
        <f t="array" ref="G1419">_xlfn.IFS(D1419&lt;=PERCENTILE($D$3:$D$5882,0.2),1,D1419&lt;=PERCENTILE($D$3:$D$5882,0.4),2,D1419&lt;=PERCENTILE($D$3:$D$5882,0.6),3,D1419&lt;=PERCENTILE($D$3:$D$5882,0.8),4,TRUE,5)</f>
        <v>3</v>
      </c>
      <c r="H1419" s="3" t="str" cm="1">
        <f t="array" ref="H1419">_xlfn.IFS(AND(E1419&gt;=4,F1419&gt;=4,G1419&gt;=4),"Champions",AND(E1419&gt;=3,F1419&gt;=3,G1419&gt;=3),"Loyal Customers",AND(E1419&lt;=2,F1419&gt;=3),"At Risk",AND(E1419&lt;=2,F1419&lt;=2,G1419&lt;=2),"Lost",AND(E1419&gt;=4,F1419&lt;=2),"New/Promising",TRUE,"Needs Attention")</f>
        <v>Loyal Customers</v>
      </c>
      <c r="I1419" s="3" t="str">
        <f t="shared" si="26"/>
        <v>Active</v>
      </c>
      <c r="J1419" s="3" t="str">
        <f>_xlfn.XLOOKUP(A1419,'Country_Lookup'!$D:$D,'Country_Lookup'!$E:$E)</f>
        <v>United Kingdom</v>
      </c>
    </row>
    <row r="1420" spans="1:10" x14ac:dyDescent="0.3">
      <c r="A1420">
        <v>13781</v>
      </c>
      <c r="B1420">
        <v>250</v>
      </c>
      <c r="C1420">
        <v>3</v>
      </c>
      <c r="D1420">
        <v>778.83000000000106</v>
      </c>
      <c r="E1420" cm="1">
        <f t="array" ref="E1420">_xlfn.IFS(B1420&lt;=PERCENTILE($B$3:$B$5882,0.2),5,B1420&lt;=PERCENTILE($B$3:$B$5882,0.4),4,B1420&lt;=PERCENTILE($B$3:$B$5882,0.6),3,B1420&lt;=PERCENTILE($B$3:$B$5882,0.8),2,TRUE,1)</f>
        <v>2</v>
      </c>
      <c r="F1420" cm="1">
        <f t="array" ref="F1420">_xlfn.IFS(C1420&lt;=PERCENTILE($C$3:$C$5882,0.2),1,C1420&lt;=PERCENTILE($C$3:$C$5882,0.4),2,C1420&lt;=PERCENTILE($C$3:$C$5882,0.6),3,C1420&lt;=PERCENTILE($C$3:$C$5882,0.8),4,TRUE,5)</f>
        <v>3</v>
      </c>
      <c r="G1420" cm="1">
        <f t="array" ref="G1420">_xlfn.IFS(D1420&lt;=PERCENTILE($D$3:$D$5882,0.2),1,D1420&lt;=PERCENTILE($D$3:$D$5882,0.4),2,D1420&lt;=PERCENTILE($D$3:$D$5882,0.6),3,D1420&lt;=PERCENTILE($D$3:$D$5882,0.8),4,TRUE,5)</f>
        <v>3</v>
      </c>
      <c r="H1420" s="3" t="str" cm="1">
        <f t="array" ref="H1420">_xlfn.IFS(AND(E1420&gt;=4,F1420&gt;=4,G1420&gt;=4),"Champions",AND(E1420&gt;=3,F1420&gt;=3,G1420&gt;=3),"Loyal Customers",AND(E1420&lt;=2,F1420&gt;=3),"At Risk",AND(E1420&lt;=2,F1420&lt;=2,G1420&lt;=2),"Lost",AND(E1420&gt;=4,F1420&lt;=2),"New/Promising",TRUE,"Needs Attention")</f>
        <v>At Risk</v>
      </c>
      <c r="I1420" s="3" t="str">
        <f t="shared" si="26"/>
        <v>Churned</v>
      </c>
      <c r="J1420" s="3" t="str">
        <f>_xlfn.XLOOKUP(A1420,'Country_Lookup'!$D:$D,'Country_Lookup'!$E:$E)</f>
        <v>United Kingdom</v>
      </c>
    </row>
    <row r="1421" spans="1:10" x14ac:dyDescent="0.3">
      <c r="A1421">
        <v>13782</v>
      </c>
      <c r="B1421">
        <v>12</v>
      </c>
      <c r="C1421">
        <v>13</v>
      </c>
      <c r="D1421">
        <v>1793.7200000000128</v>
      </c>
      <c r="E1421" cm="1">
        <f t="array" ref="E1421">_xlfn.IFS(B1421&lt;=PERCENTILE($B$3:$B$5882,0.2),5,B1421&lt;=PERCENTILE($B$3:$B$5882,0.4),4,B1421&lt;=PERCENTILE($B$3:$B$5882,0.6),3,B1421&lt;=PERCENTILE($B$3:$B$5882,0.8),2,TRUE,1)</f>
        <v>5</v>
      </c>
      <c r="F1421" cm="1">
        <f t="array" ref="F1421">_xlfn.IFS(C1421&lt;=PERCENTILE($C$3:$C$5882,0.2),1,C1421&lt;=PERCENTILE($C$3:$C$5882,0.4),2,C1421&lt;=PERCENTILE($C$3:$C$5882,0.6),3,C1421&lt;=PERCENTILE($C$3:$C$5882,0.8),4,TRUE,5)</f>
        <v>5</v>
      </c>
      <c r="G1421" cm="1">
        <f t="array" ref="G1421">_xlfn.IFS(D1421&lt;=PERCENTILE($D$3:$D$5882,0.2),1,D1421&lt;=PERCENTILE($D$3:$D$5882,0.4),2,D1421&lt;=PERCENTILE($D$3:$D$5882,0.6),3,D1421&lt;=PERCENTILE($D$3:$D$5882,0.8),4,TRUE,5)</f>
        <v>4</v>
      </c>
      <c r="H1421" s="3" t="str" cm="1">
        <f t="array" ref="H1421">_xlfn.IFS(AND(E1421&gt;=4,F1421&gt;=4,G1421&gt;=4),"Champions",AND(E1421&gt;=3,F1421&gt;=3,G1421&gt;=3),"Loyal Customers",AND(E1421&lt;=2,F1421&gt;=3),"At Risk",AND(E1421&lt;=2,F1421&lt;=2,G1421&lt;=2),"Lost",AND(E1421&gt;=4,F1421&lt;=2),"New/Promising",TRUE,"Needs Attention")</f>
        <v>Champions</v>
      </c>
      <c r="I1421" s="3" t="str">
        <f t="shared" si="26"/>
        <v>Active</v>
      </c>
      <c r="J1421" s="3" t="str">
        <f>_xlfn.XLOOKUP(A1421,'Country_Lookup'!$D:$D,'Country_Lookup'!$E:$E)</f>
        <v>United Kingdom</v>
      </c>
    </row>
    <row r="1422" spans="1:10" x14ac:dyDescent="0.3">
      <c r="A1422">
        <v>13783</v>
      </c>
      <c r="B1422">
        <v>487</v>
      </c>
      <c r="C1422">
        <v>4</v>
      </c>
      <c r="D1422">
        <v>1542.09</v>
      </c>
      <c r="E1422" cm="1">
        <f t="array" ref="E1422">_xlfn.IFS(B1422&lt;=PERCENTILE($B$3:$B$5882,0.2),5,B1422&lt;=PERCENTILE($B$3:$B$5882,0.4),4,B1422&lt;=PERCENTILE($B$3:$B$5882,0.6),3,B1422&lt;=PERCENTILE($B$3:$B$5882,0.8),2,TRUE,1)</f>
        <v>1</v>
      </c>
      <c r="F1422" cm="1">
        <f t="array" ref="F1422">_xlfn.IFS(C1422&lt;=PERCENTILE($C$3:$C$5882,0.2),1,C1422&lt;=PERCENTILE($C$3:$C$5882,0.4),2,C1422&lt;=PERCENTILE($C$3:$C$5882,0.6),3,C1422&lt;=PERCENTILE($C$3:$C$5882,0.8),4,TRUE,5)</f>
        <v>3</v>
      </c>
      <c r="G1422" cm="1">
        <f t="array" ref="G1422">_xlfn.IFS(D1422&lt;=PERCENTILE($D$3:$D$5882,0.2),1,D1422&lt;=PERCENTILE($D$3:$D$5882,0.4),2,D1422&lt;=PERCENTILE($D$3:$D$5882,0.6),3,D1422&lt;=PERCENTILE($D$3:$D$5882,0.8),4,TRUE,5)</f>
        <v>4</v>
      </c>
      <c r="H1422" s="3" t="str" cm="1">
        <f t="array" ref="H1422">_xlfn.IFS(AND(E1422&gt;=4,F1422&gt;=4,G1422&gt;=4),"Champions",AND(E1422&gt;=3,F1422&gt;=3,G1422&gt;=3),"Loyal Customers",AND(E1422&lt;=2,F1422&gt;=3),"At Risk",AND(E1422&lt;=2,F1422&lt;=2,G1422&lt;=2),"Lost",AND(E1422&gt;=4,F1422&lt;=2),"New/Promising",TRUE,"Needs Attention")</f>
        <v>At Risk</v>
      </c>
      <c r="I1422" s="3" t="str">
        <f t="shared" si="26"/>
        <v>Churned</v>
      </c>
      <c r="J1422" s="3" t="str">
        <f>_xlfn.XLOOKUP(A1422,'Country_Lookup'!$D:$D,'Country_Lookup'!$E:$E)</f>
        <v>United Kingdom</v>
      </c>
    </row>
    <row r="1423" spans="1:10" x14ac:dyDescent="0.3">
      <c r="A1423">
        <v>13784</v>
      </c>
      <c r="B1423">
        <v>9</v>
      </c>
      <c r="C1423">
        <v>14</v>
      </c>
      <c r="D1423">
        <v>2910.2299999999968</v>
      </c>
      <c r="E1423" cm="1">
        <f t="array" ref="E1423">_xlfn.IFS(B1423&lt;=PERCENTILE($B$3:$B$5882,0.2),5,B1423&lt;=PERCENTILE($B$3:$B$5882,0.4),4,B1423&lt;=PERCENTILE($B$3:$B$5882,0.6),3,B1423&lt;=PERCENTILE($B$3:$B$5882,0.8),2,TRUE,1)</f>
        <v>5</v>
      </c>
      <c r="F1423" cm="1">
        <f t="array" ref="F1423">_xlfn.IFS(C1423&lt;=PERCENTILE($C$3:$C$5882,0.2),1,C1423&lt;=PERCENTILE($C$3:$C$5882,0.4),2,C1423&lt;=PERCENTILE($C$3:$C$5882,0.6),3,C1423&lt;=PERCENTILE($C$3:$C$5882,0.8),4,TRUE,5)</f>
        <v>5</v>
      </c>
      <c r="G1423" cm="1">
        <f t="array" ref="G1423">_xlfn.IFS(D1423&lt;=PERCENTILE($D$3:$D$5882,0.2),1,D1423&lt;=PERCENTILE($D$3:$D$5882,0.4),2,D1423&lt;=PERCENTILE($D$3:$D$5882,0.6),3,D1423&lt;=PERCENTILE($D$3:$D$5882,0.8),4,TRUE,5)</f>
        <v>4</v>
      </c>
      <c r="H1423" s="3" t="str" cm="1">
        <f t="array" ref="H1423">_xlfn.IFS(AND(E1423&gt;=4,F1423&gt;=4,G1423&gt;=4),"Champions",AND(E1423&gt;=3,F1423&gt;=3,G1423&gt;=3),"Loyal Customers",AND(E1423&lt;=2,F1423&gt;=3),"At Risk",AND(E1423&lt;=2,F1423&lt;=2,G1423&lt;=2),"Lost",AND(E1423&gt;=4,F1423&lt;=2),"New/Promising",TRUE,"Needs Attention")</f>
        <v>Champions</v>
      </c>
      <c r="I1423" s="3" t="str">
        <f t="shared" si="26"/>
        <v>Active</v>
      </c>
      <c r="J1423" s="3" t="str">
        <f>_xlfn.XLOOKUP(A1423,'Country_Lookup'!$D:$D,'Country_Lookup'!$E:$E)</f>
        <v>United Kingdom</v>
      </c>
    </row>
    <row r="1424" spans="1:10" x14ac:dyDescent="0.3">
      <c r="A1424">
        <v>13785</v>
      </c>
      <c r="B1424">
        <v>428</v>
      </c>
      <c r="C1424">
        <v>4</v>
      </c>
      <c r="D1424">
        <v>542.4899999999999</v>
      </c>
      <c r="E1424" cm="1">
        <f t="array" ref="E1424">_xlfn.IFS(B1424&lt;=PERCENTILE($B$3:$B$5882,0.2),5,B1424&lt;=PERCENTILE($B$3:$B$5882,0.4),4,B1424&lt;=PERCENTILE($B$3:$B$5882,0.6),3,B1424&lt;=PERCENTILE($B$3:$B$5882,0.8),2,TRUE,1)</f>
        <v>1</v>
      </c>
      <c r="F1424" cm="1">
        <f t="array" ref="F1424">_xlfn.IFS(C1424&lt;=PERCENTILE($C$3:$C$5882,0.2),1,C1424&lt;=PERCENTILE($C$3:$C$5882,0.4),2,C1424&lt;=PERCENTILE($C$3:$C$5882,0.6),3,C1424&lt;=PERCENTILE($C$3:$C$5882,0.8),4,TRUE,5)</f>
        <v>3</v>
      </c>
      <c r="G1424" cm="1">
        <f t="array" ref="G1424">_xlfn.IFS(D1424&lt;=PERCENTILE($D$3:$D$5882,0.2),1,D1424&lt;=PERCENTILE($D$3:$D$5882,0.4),2,D1424&lt;=PERCENTILE($D$3:$D$5882,0.6),3,D1424&lt;=PERCENTILE($D$3:$D$5882,0.8),4,TRUE,5)</f>
        <v>2</v>
      </c>
      <c r="H1424" s="3" t="str" cm="1">
        <f t="array" ref="H1424">_xlfn.IFS(AND(E1424&gt;=4,F1424&gt;=4,G1424&gt;=4),"Champions",AND(E1424&gt;=3,F1424&gt;=3,G1424&gt;=3),"Loyal Customers",AND(E1424&lt;=2,F1424&gt;=3),"At Risk",AND(E1424&lt;=2,F1424&lt;=2,G1424&lt;=2),"Lost",AND(E1424&gt;=4,F1424&lt;=2),"New/Promising",TRUE,"Needs Attention")</f>
        <v>At Risk</v>
      </c>
      <c r="I1424" s="3" t="str">
        <f t="shared" si="26"/>
        <v>Churned</v>
      </c>
      <c r="J1424" s="3" t="str">
        <f>_xlfn.XLOOKUP(A1424,'Country_Lookup'!$D:$D,'Country_Lookup'!$E:$E)</f>
        <v>United Kingdom</v>
      </c>
    </row>
    <row r="1425" spans="1:10" x14ac:dyDescent="0.3">
      <c r="A1425">
        <v>13786</v>
      </c>
      <c r="B1425">
        <v>367</v>
      </c>
      <c r="C1425">
        <v>6</v>
      </c>
      <c r="D1425">
        <v>3358.9400000000019</v>
      </c>
      <c r="E1425" cm="1">
        <f t="array" ref="E1425">_xlfn.IFS(B1425&lt;=PERCENTILE($B$3:$B$5882,0.2),5,B1425&lt;=PERCENTILE($B$3:$B$5882,0.4),4,B1425&lt;=PERCENTILE($B$3:$B$5882,0.6),3,B1425&lt;=PERCENTILE($B$3:$B$5882,0.8),2,TRUE,1)</f>
        <v>2</v>
      </c>
      <c r="F1425" cm="1">
        <f t="array" ref="F1425">_xlfn.IFS(C1425&lt;=PERCENTILE($C$3:$C$5882,0.2),1,C1425&lt;=PERCENTILE($C$3:$C$5882,0.4),2,C1425&lt;=PERCENTILE($C$3:$C$5882,0.6),3,C1425&lt;=PERCENTILE($C$3:$C$5882,0.8),4,TRUE,5)</f>
        <v>4</v>
      </c>
      <c r="G1425" cm="1">
        <f t="array" ref="G1425">_xlfn.IFS(D1425&lt;=PERCENTILE($D$3:$D$5882,0.2),1,D1425&lt;=PERCENTILE($D$3:$D$5882,0.4),2,D1425&lt;=PERCENTILE($D$3:$D$5882,0.6),3,D1425&lt;=PERCENTILE($D$3:$D$5882,0.8),4,TRUE,5)</f>
        <v>5</v>
      </c>
      <c r="H1425" s="3" t="str" cm="1">
        <f t="array" ref="H1425">_xlfn.IFS(AND(E1425&gt;=4,F1425&gt;=4,G1425&gt;=4),"Champions",AND(E1425&gt;=3,F1425&gt;=3,G1425&gt;=3),"Loyal Customers",AND(E1425&lt;=2,F1425&gt;=3),"At Risk",AND(E1425&lt;=2,F1425&lt;=2,G1425&lt;=2),"Lost",AND(E1425&gt;=4,F1425&lt;=2),"New/Promising",TRUE,"Needs Attention")</f>
        <v>At Risk</v>
      </c>
      <c r="I1425" s="3" t="str">
        <f t="shared" si="26"/>
        <v>Churned</v>
      </c>
      <c r="J1425" s="3" t="str">
        <f>_xlfn.XLOOKUP(A1425,'Country_Lookup'!$D:$D,'Country_Lookup'!$E:$E)</f>
        <v>United Kingdom</v>
      </c>
    </row>
    <row r="1426" spans="1:10" x14ac:dyDescent="0.3">
      <c r="A1426">
        <v>13787</v>
      </c>
      <c r="B1426">
        <v>75</v>
      </c>
      <c r="C1426">
        <v>6</v>
      </c>
      <c r="D1426">
        <v>1222.5</v>
      </c>
      <c r="E1426" cm="1">
        <f t="array" ref="E1426">_xlfn.IFS(B1426&lt;=PERCENTILE($B$3:$B$5882,0.2),5,B1426&lt;=PERCENTILE($B$3:$B$5882,0.4),4,B1426&lt;=PERCENTILE($B$3:$B$5882,0.6),3,B1426&lt;=PERCENTILE($B$3:$B$5882,0.8),2,TRUE,1)</f>
        <v>3</v>
      </c>
      <c r="F1426" cm="1">
        <f t="array" ref="F1426">_xlfn.IFS(C1426&lt;=PERCENTILE($C$3:$C$5882,0.2),1,C1426&lt;=PERCENTILE($C$3:$C$5882,0.4),2,C1426&lt;=PERCENTILE($C$3:$C$5882,0.6),3,C1426&lt;=PERCENTILE($C$3:$C$5882,0.8),4,TRUE,5)</f>
        <v>4</v>
      </c>
      <c r="G1426" cm="1">
        <f t="array" ref="G1426">_xlfn.IFS(D1426&lt;=PERCENTILE($D$3:$D$5882,0.2),1,D1426&lt;=PERCENTILE($D$3:$D$5882,0.4),2,D1426&lt;=PERCENTILE($D$3:$D$5882,0.6),3,D1426&lt;=PERCENTILE($D$3:$D$5882,0.8),4,TRUE,5)</f>
        <v>3</v>
      </c>
      <c r="H1426" s="3" t="str" cm="1">
        <f t="array" ref="H1426">_xlfn.IFS(AND(E1426&gt;=4,F1426&gt;=4,G1426&gt;=4),"Champions",AND(E1426&gt;=3,F1426&gt;=3,G1426&gt;=3),"Loyal Customers",AND(E1426&lt;=2,F1426&gt;=3),"At Risk",AND(E1426&lt;=2,F1426&lt;=2,G1426&lt;=2),"Lost",AND(E1426&gt;=4,F1426&lt;=2),"New/Promising",TRUE,"Needs Attention")</f>
        <v>Loyal Customers</v>
      </c>
      <c r="I1426" s="3" t="str">
        <f t="shared" si="26"/>
        <v>Active</v>
      </c>
      <c r="J1426" s="3" t="str">
        <f>_xlfn.XLOOKUP(A1426,'Country_Lookup'!$D:$D,'Country_Lookup'!$E:$E)</f>
        <v>United Kingdom</v>
      </c>
    </row>
    <row r="1427" spans="1:10" x14ac:dyDescent="0.3">
      <c r="A1427">
        <v>13788</v>
      </c>
      <c r="B1427">
        <v>505</v>
      </c>
      <c r="C1427">
        <v>1</v>
      </c>
      <c r="D1427">
        <v>3.75</v>
      </c>
      <c r="E1427" cm="1">
        <f t="array" ref="E1427">_xlfn.IFS(B1427&lt;=PERCENTILE($B$3:$B$5882,0.2),5,B1427&lt;=PERCENTILE($B$3:$B$5882,0.4),4,B1427&lt;=PERCENTILE($B$3:$B$5882,0.6),3,B1427&lt;=PERCENTILE($B$3:$B$5882,0.8),2,TRUE,1)</f>
        <v>1</v>
      </c>
      <c r="F1427" cm="1">
        <f t="array" ref="F1427">_xlfn.IFS(C1427&lt;=PERCENTILE($C$3:$C$5882,0.2),1,C1427&lt;=PERCENTILE($C$3:$C$5882,0.4),2,C1427&lt;=PERCENTILE($C$3:$C$5882,0.6),3,C1427&lt;=PERCENTILE($C$3:$C$5882,0.8),4,TRUE,5)</f>
        <v>1</v>
      </c>
      <c r="G1427" cm="1">
        <f t="array" ref="G1427">_xlfn.IFS(D1427&lt;=PERCENTILE($D$3:$D$5882,0.2),1,D1427&lt;=PERCENTILE($D$3:$D$5882,0.4),2,D1427&lt;=PERCENTILE($D$3:$D$5882,0.6),3,D1427&lt;=PERCENTILE($D$3:$D$5882,0.8),4,TRUE,5)</f>
        <v>1</v>
      </c>
      <c r="H1427" s="3" t="str" cm="1">
        <f t="array" ref="H1427">_xlfn.IFS(AND(E1427&gt;=4,F1427&gt;=4,G1427&gt;=4),"Champions",AND(E1427&gt;=3,F1427&gt;=3,G1427&gt;=3),"Loyal Customers",AND(E1427&lt;=2,F1427&gt;=3),"At Risk",AND(E1427&lt;=2,F1427&lt;=2,G1427&lt;=2),"Lost",AND(E1427&gt;=4,F1427&lt;=2),"New/Promising",TRUE,"Needs Attention")</f>
        <v>Lost</v>
      </c>
      <c r="I1427" s="3" t="str">
        <f t="shared" si="26"/>
        <v>Churned</v>
      </c>
      <c r="J1427" s="3" t="str">
        <f>_xlfn.XLOOKUP(A1427,'Country_Lookup'!$D:$D,'Country_Lookup'!$E:$E)</f>
        <v>United Kingdom</v>
      </c>
    </row>
    <row r="1428" spans="1:10" x14ac:dyDescent="0.3">
      <c r="A1428">
        <v>13789</v>
      </c>
      <c r="B1428">
        <v>388</v>
      </c>
      <c r="C1428">
        <v>1</v>
      </c>
      <c r="D1428">
        <v>239.45999999999998</v>
      </c>
      <c r="E1428" cm="1">
        <f t="array" ref="E1428">_xlfn.IFS(B1428&lt;=PERCENTILE($B$3:$B$5882,0.2),5,B1428&lt;=PERCENTILE($B$3:$B$5882,0.4),4,B1428&lt;=PERCENTILE($B$3:$B$5882,0.6),3,B1428&lt;=PERCENTILE($B$3:$B$5882,0.8),2,TRUE,1)</f>
        <v>2</v>
      </c>
      <c r="F1428" cm="1">
        <f t="array" ref="F1428">_xlfn.IFS(C1428&lt;=PERCENTILE($C$3:$C$5882,0.2),1,C1428&lt;=PERCENTILE($C$3:$C$5882,0.4),2,C1428&lt;=PERCENTILE($C$3:$C$5882,0.6),3,C1428&lt;=PERCENTILE($C$3:$C$5882,0.8),4,TRUE,5)</f>
        <v>1</v>
      </c>
      <c r="G1428" cm="1">
        <f t="array" ref="G1428">_xlfn.IFS(D1428&lt;=PERCENTILE($D$3:$D$5882,0.2),1,D1428&lt;=PERCENTILE($D$3:$D$5882,0.4),2,D1428&lt;=PERCENTILE($D$3:$D$5882,0.6),3,D1428&lt;=PERCENTILE($D$3:$D$5882,0.8),4,TRUE,5)</f>
        <v>1</v>
      </c>
      <c r="H1428" s="3" t="str" cm="1">
        <f t="array" ref="H1428">_xlfn.IFS(AND(E1428&gt;=4,F1428&gt;=4,G1428&gt;=4),"Champions",AND(E1428&gt;=3,F1428&gt;=3,G1428&gt;=3),"Loyal Customers",AND(E1428&lt;=2,F1428&gt;=3),"At Risk",AND(E1428&lt;=2,F1428&lt;=2,G1428&lt;=2),"Lost",AND(E1428&gt;=4,F1428&lt;=2),"New/Promising",TRUE,"Needs Attention")</f>
        <v>Lost</v>
      </c>
      <c r="I1428" s="3" t="str">
        <f t="shared" si="26"/>
        <v>Churned</v>
      </c>
      <c r="J1428" s="3" t="str">
        <f>_xlfn.XLOOKUP(A1428,'Country_Lookup'!$D:$D,'Country_Lookup'!$E:$E)</f>
        <v>United Kingdom</v>
      </c>
    </row>
    <row r="1429" spans="1:10" x14ac:dyDescent="0.3">
      <c r="A1429">
        <v>13790</v>
      </c>
      <c r="B1429">
        <v>4</v>
      </c>
      <c r="C1429">
        <v>1</v>
      </c>
      <c r="D1429">
        <v>348.79999999999973</v>
      </c>
      <c r="E1429" cm="1">
        <f t="array" ref="E1429">_xlfn.IFS(B1429&lt;=PERCENTILE($B$3:$B$5882,0.2),5,B1429&lt;=PERCENTILE($B$3:$B$5882,0.4),4,B1429&lt;=PERCENTILE($B$3:$B$5882,0.6),3,B1429&lt;=PERCENTILE($B$3:$B$5882,0.8),2,TRUE,1)</f>
        <v>5</v>
      </c>
      <c r="F1429" cm="1">
        <f t="array" ref="F1429">_xlfn.IFS(C1429&lt;=PERCENTILE($C$3:$C$5882,0.2),1,C1429&lt;=PERCENTILE($C$3:$C$5882,0.4),2,C1429&lt;=PERCENTILE($C$3:$C$5882,0.6),3,C1429&lt;=PERCENTILE($C$3:$C$5882,0.8),4,TRUE,5)</f>
        <v>1</v>
      </c>
      <c r="G1429" cm="1">
        <f t="array" ref="G1429">_xlfn.IFS(D1429&lt;=PERCENTILE($D$3:$D$5882,0.2),1,D1429&lt;=PERCENTILE($D$3:$D$5882,0.4),2,D1429&lt;=PERCENTILE($D$3:$D$5882,0.6),3,D1429&lt;=PERCENTILE($D$3:$D$5882,0.8),4,TRUE,5)</f>
        <v>2</v>
      </c>
      <c r="H1429" s="3" t="str" cm="1">
        <f t="array" ref="H1429">_xlfn.IFS(AND(E1429&gt;=4,F1429&gt;=4,G1429&gt;=4),"Champions",AND(E1429&gt;=3,F1429&gt;=3,G1429&gt;=3),"Loyal Customers",AND(E1429&lt;=2,F1429&gt;=3),"At Risk",AND(E1429&lt;=2,F1429&lt;=2,G1429&lt;=2),"Lost",AND(E1429&gt;=4,F1429&lt;=2),"New/Promising",TRUE,"Needs Attention")</f>
        <v>New/Promising</v>
      </c>
      <c r="I1429" s="3" t="str">
        <f t="shared" si="26"/>
        <v>Active</v>
      </c>
      <c r="J1429" s="3" t="str">
        <f>_xlfn.XLOOKUP(A1429,'Country_Lookup'!$D:$D,'Country_Lookup'!$E:$E)</f>
        <v>United Kingdom</v>
      </c>
    </row>
    <row r="1430" spans="1:10" x14ac:dyDescent="0.3">
      <c r="A1430">
        <v>13791</v>
      </c>
      <c r="B1430">
        <v>127</v>
      </c>
      <c r="C1430">
        <v>2</v>
      </c>
      <c r="D1430">
        <v>1516</v>
      </c>
      <c r="E1430" cm="1">
        <f t="array" ref="E1430">_xlfn.IFS(B1430&lt;=PERCENTILE($B$3:$B$5882,0.2),5,B1430&lt;=PERCENTILE($B$3:$B$5882,0.4),4,B1430&lt;=PERCENTILE($B$3:$B$5882,0.6),3,B1430&lt;=PERCENTILE($B$3:$B$5882,0.8),2,TRUE,1)</f>
        <v>3</v>
      </c>
      <c r="F1430" cm="1">
        <f t="array" ref="F1430">_xlfn.IFS(C1430&lt;=PERCENTILE($C$3:$C$5882,0.2),1,C1430&lt;=PERCENTILE($C$3:$C$5882,0.4),2,C1430&lt;=PERCENTILE($C$3:$C$5882,0.6),3,C1430&lt;=PERCENTILE($C$3:$C$5882,0.8),4,TRUE,5)</f>
        <v>2</v>
      </c>
      <c r="G1430" cm="1">
        <f t="array" ref="G1430">_xlfn.IFS(D1430&lt;=PERCENTILE($D$3:$D$5882,0.2),1,D1430&lt;=PERCENTILE($D$3:$D$5882,0.4),2,D1430&lt;=PERCENTILE($D$3:$D$5882,0.6),3,D1430&lt;=PERCENTILE($D$3:$D$5882,0.8),4,TRUE,5)</f>
        <v>4</v>
      </c>
      <c r="H1430" s="3" t="str" cm="1">
        <f t="array" ref="H1430">_xlfn.IFS(AND(E1430&gt;=4,F1430&gt;=4,G1430&gt;=4),"Champions",AND(E1430&gt;=3,F1430&gt;=3,G1430&gt;=3),"Loyal Customers",AND(E1430&lt;=2,F1430&gt;=3),"At Risk",AND(E1430&lt;=2,F1430&lt;=2,G1430&lt;=2),"Lost",AND(E1430&gt;=4,F1430&lt;=2),"New/Promising",TRUE,"Needs Attention")</f>
        <v>Needs Attention</v>
      </c>
      <c r="I1430" s="3" t="str">
        <f t="shared" si="26"/>
        <v>Churned</v>
      </c>
      <c r="J1430" s="3" t="str">
        <f>_xlfn.XLOOKUP(A1430,'Country_Lookup'!$D:$D,'Country_Lookup'!$E:$E)</f>
        <v>United Kingdom</v>
      </c>
    </row>
    <row r="1431" spans="1:10" x14ac:dyDescent="0.3">
      <c r="A1431">
        <v>13792</v>
      </c>
      <c r="B1431">
        <v>66</v>
      </c>
      <c r="C1431">
        <v>3</v>
      </c>
      <c r="D1431">
        <v>383.95</v>
      </c>
      <c r="E1431" cm="1">
        <f t="array" ref="E1431">_xlfn.IFS(B1431&lt;=PERCENTILE($B$3:$B$5882,0.2),5,B1431&lt;=PERCENTILE($B$3:$B$5882,0.4),4,B1431&lt;=PERCENTILE($B$3:$B$5882,0.6),3,B1431&lt;=PERCENTILE($B$3:$B$5882,0.8),2,TRUE,1)</f>
        <v>3</v>
      </c>
      <c r="F1431" cm="1">
        <f t="array" ref="F1431">_xlfn.IFS(C1431&lt;=PERCENTILE($C$3:$C$5882,0.2),1,C1431&lt;=PERCENTILE($C$3:$C$5882,0.4),2,C1431&lt;=PERCENTILE($C$3:$C$5882,0.6),3,C1431&lt;=PERCENTILE($C$3:$C$5882,0.8),4,TRUE,5)</f>
        <v>3</v>
      </c>
      <c r="G1431" cm="1">
        <f t="array" ref="G1431">_xlfn.IFS(D1431&lt;=PERCENTILE($D$3:$D$5882,0.2),1,D1431&lt;=PERCENTILE($D$3:$D$5882,0.4),2,D1431&lt;=PERCENTILE($D$3:$D$5882,0.6),3,D1431&lt;=PERCENTILE($D$3:$D$5882,0.8),4,TRUE,5)</f>
        <v>2</v>
      </c>
      <c r="H1431" s="3" t="str" cm="1">
        <f t="array" ref="H1431">_xlfn.IFS(AND(E1431&gt;=4,F1431&gt;=4,G1431&gt;=4),"Champions",AND(E1431&gt;=3,F1431&gt;=3,G1431&gt;=3),"Loyal Customers",AND(E1431&lt;=2,F1431&gt;=3),"At Risk",AND(E1431&lt;=2,F1431&lt;=2,G1431&lt;=2),"Lost",AND(E1431&gt;=4,F1431&lt;=2),"New/Promising",TRUE,"Needs Attention")</f>
        <v>Needs Attention</v>
      </c>
      <c r="I1431" s="3" t="str">
        <f t="shared" si="26"/>
        <v>Active</v>
      </c>
      <c r="J1431" s="3" t="str">
        <f>_xlfn.XLOOKUP(A1431,'Country_Lookup'!$D:$D,'Country_Lookup'!$E:$E)</f>
        <v>United Kingdom</v>
      </c>
    </row>
    <row r="1432" spans="1:10" x14ac:dyDescent="0.3">
      <c r="A1432">
        <v>13793</v>
      </c>
      <c r="B1432">
        <v>646</v>
      </c>
      <c r="C1432">
        <v>1</v>
      </c>
      <c r="D1432">
        <v>96</v>
      </c>
      <c r="E1432" cm="1">
        <f t="array" ref="E1432">_xlfn.IFS(B1432&lt;=PERCENTILE($B$3:$B$5882,0.2),5,B1432&lt;=PERCENTILE($B$3:$B$5882,0.4),4,B1432&lt;=PERCENTILE($B$3:$B$5882,0.6),3,B1432&lt;=PERCENTILE($B$3:$B$5882,0.8),2,TRUE,1)</f>
        <v>1</v>
      </c>
      <c r="F1432" cm="1">
        <f t="array" ref="F1432">_xlfn.IFS(C1432&lt;=PERCENTILE($C$3:$C$5882,0.2),1,C1432&lt;=PERCENTILE($C$3:$C$5882,0.4),2,C1432&lt;=PERCENTILE($C$3:$C$5882,0.6),3,C1432&lt;=PERCENTILE($C$3:$C$5882,0.8),4,TRUE,5)</f>
        <v>1</v>
      </c>
      <c r="G1432" cm="1">
        <f t="array" ref="G1432">_xlfn.IFS(D1432&lt;=PERCENTILE($D$3:$D$5882,0.2),1,D1432&lt;=PERCENTILE($D$3:$D$5882,0.4),2,D1432&lt;=PERCENTILE($D$3:$D$5882,0.6),3,D1432&lt;=PERCENTILE($D$3:$D$5882,0.8),4,TRUE,5)</f>
        <v>1</v>
      </c>
      <c r="H1432" s="3" t="str" cm="1">
        <f t="array" ref="H1432">_xlfn.IFS(AND(E1432&gt;=4,F1432&gt;=4,G1432&gt;=4),"Champions",AND(E1432&gt;=3,F1432&gt;=3,G1432&gt;=3),"Loyal Customers",AND(E1432&lt;=2,F1432&gt;=3),"At Risk",AND(E1432&lt;=2,F1432&lt;=2,G1432&lt;=2),"Lost",AND(E1432&gt;=4,F1432&lt;=2),"New/Promising",TRUE,"Needs Attention")</f>
        <v>Lost</v>
      </c>
      <c r="I1432" s="3" t="str">
        <f t="shared" si="26"/>
        <v>Churned</v>
      </c>
      <c r="J1432" s="3" t="str">
        <f>_xlfn.XLOOKUP(A1432,'Country_Lookup'!$D:$D,'Country_Lookup'!$E:$E)</f>
        <v>United Kingdom</v>
      </c>
    </row>
    <row r="1433" spans="1:10" x14ac:dyDescent="0.3">
      <c r="A1433">
        <v>13794</v>
      </c>
      <c r="B1433">
        <v>546</v>
      </c>
      <c r="C1433">
        <v>1</v>
      </c>
      <c r="D1433">
        <v>126.03</v>
      </c>
      <c r="E1433" cm="1">
        <f t="array" ref="E1433">_xlfn.IFS(B1433&lt;=PERCENTILE($B$3:$B$5882,0.2),5,B1433&lt;=PERCENTILE($B$3:$B$5882,0.4),4,B1433&lt;=PERCENTILE($B$3:$B$5882,0.6),3,B1433&lt;=PERCENTILE($B$3:$B$5882,0.8),2,TRUE,1)</f>
        <v>1</v>
      </c>
      <c r="F1433" cm="1">
        <f t="array" ref="F1433">_xlfn.IFS(C1433&lt;=PERCENTILE($C$3:$C$5882,0.2),1,C1433&lt;=PERCENTILE($C$3:$C$5882,0.4),2,C1433&lt;=PERCENTILE($C$3:$C$5882,0.6),3,C1433&lt;=PERCENTILE($C$3:$C$5882,0.8),4,TRUE,5)</f>
        <v>1</v>
      </c>
      <c r="G1433" cm="1">
        <f t="array" ref="G1433">_xlfn.IFS(D1433&lt;=PERCENTILE($D$3:$D$5882,0.2),1,D1433&lt;=PERCENTILE($D$3:$D$5882,0.4),2,D1433&lt;=PERCENTILE($D$3:$D$5882,0.6),3,D1433&lt;=PERCENTILE($D$3:$D$5882,0.8),4,TRUE,5)</f>
        <v>1</v>
      </c>
      <c r="H1433" s="3" t="str" cm="1">
        <f t="array" ref="H1433">_xlfn.IFS(AND(E1433&gt;=4,F1433&gt;=4,G1433&gt;=4),"Champions",AND(E1433&gt;=3,F1433&gt;=3,G1433&gt;=3),"Loyal Customers",AND(E1433&lt;=2,F1433&gt;=3),"At Risk",AND(E1433&lt;=2,F1433&lt;=2,G1433&lt;=2),"Lost",AND(E1433&gt;=4,F1433&lt;=2),"New/Promising",TRUE,"Needs Attention")</f>
        <v>Lost</v>
      </c>
      <c r="I1433" s="3" t="str">
        <f t="shared" si="26"/>
        <v>Churned</v>
      </c>
      <c r="J1433" s="3" t="str">
        <f>_xlfn.XLOOKUP(A1433,'Country_Lookup'!$D:$D,'Country_Lookup'!$E:$E)</f>
        <v>United Kingdom</v>
      </c>
    </row>
    <row r="1434" spans="1:10" x14ac:dyDescent="0.3">
      <c r="A1434">
        <v>13795</v>
      </c>
      <c r="B1434">
        <v>388</v>
      </c>
      <c r="C1434">
        <v>4</v>
      </c>
      <c r="D1434">
        <v>836.2999999999995</v>
      </c>
      <c r="E1434" cm="1">
        <f t="array" ref="E1434">_xlfn.IFS(B1434&lt;=PERCENTILE($B$3:$B$5882,0.2),5,B1434&lt;=PERCENTILE($B$3:$B$5882,0.4),4,B1434&lt;=PERCENTILE($B$3:$B$5882,0.6),3,B1434&lt;=PERCENTILE($B$3:$B$5882,0.8),2,TRUE,1)</f>
        <v>2</v>
      </c>
      <c r="F1434" cm="1">
        <f t="array" ref="F1434">_xlfn.IFS(C1434&lt;=PERCENTILE($C$3:$C$5882,0.2),1,C1434&lt;=PERCENTILE($C$3:$C$5882,0.4),2,C1434&lt;=PERCENTILE($C$3:$C$5882,0.6),3,C1434&lt;=PERCENTILE($C$3:$C$5882,0.8),4,TRUE,5)</f>
        <v>3</v>
      </c>
      <c r="G1434" cm="1">
        <f t="array" ref="G1434">_xlfn.IFS(D1434&lt;=PERCENTILE($D$3:$D$5882,0.2),1,D1434&lt;=PERCENTILE($D$3:$D$5882,0.4),2,D1434&lt;=PERCENTILE($D$3:$D$5882,0.6),3,D1434&lt;=PERCENTILE($D$3:$D$5882,0.8),4,TRUE,5)</f>
        <v>3</v>
      </c>
      <c r="H1434" s="3" t="str" cm="1">
        <f t="array" ref="H1434">_xlfn.IFS(AND(E1434&gt;=4,F1434&gt;=4,G1434&gt;=4),"Champions",AND(E1434&gt;=3,F1434&gt;=3,G1434&gt;=3),"Loyal Customers",AND(E1434&lt;=2,F1434&gt;=3),"At Risk",AND(E1434&lt;=2,F1434&lt;=2,G1434&lt;=2),"Lost",AND(E1434&gt;=4,F1434&lt;=2),"New/Promising",TRUE,"Needs Attention")</f>
        <v>At Risk</v>
      </c>
      <c r="I1434" s="3" t="str">
        <f t="shared" si="26"/>
        <v>Churned</v>
      </c>
      <c r="J1434" s="3" t="str">
        <f>_xlfn.XLOOKUP(A1434,'Country_Lookup'!$D:$D,'Country_Lookup'!$E:$E)</f>
        <v>United Kingdom</v>
      </c>
    </row>
    <row r="1435" spans="1:10" x14ac:dyDescent="0.3">
      <c r="A1435">
        <v>13796</v>
      </c>
      <c r="B1435">
        <v>499</v>
      </c>
      <c r="C1435">
        <v>1</v>
      </c>
      <c r="D1435">
        <v>289.69999999999987</v>
      </c>
      <c r="E1435" cm="1">
        <f t="array" ref="E1435">_xlfn.IFS(B1435&lt;=PERCENTILE($B$3:$B$5882,0.2),5,B1435&lt;=PERCENTILE($B$3:$B$5882,0.4),4,B1435&lt;=PERCENTILE($B$3:$B$5882,0.6),3,B1435&lt;=PERCENTILE($B$3:$B$5882,0.8),2,TRUE,1)</f>
        <v>1</v>
      </c>
      <c r="F1435" cm="1">
        <f t="array" ref="F1435">_xlfn.IFS(C1435&lt;=PERCENTILE($C$3:$C$5882,0.2),1,C1435&lt;=PERCENTILE($C$3:$C$5882,0.4),2,C1435&lt;=PERCENTILE($C$3:$C$5882,0.6),3,C1435&lt;=PERCENTILE($C$3:$C$5882,0.8),4,TRUE,5)</f>
        <v>1</v>
      </c>
      <c r="G1435" cm="1">
        <f t="array" ref="G1435">_xlfn.IFS(D1435&lt;=PERCENTILE($D$3:$D$5882,0.2),1,D1435&lt;=PERCENTILE($D$3:$D$5882,0.4),2,D1435&lt;=PERCENTILE($D$3:$D$5882,0.6),3,D1435&lt;=PERCENTILE($D$3:$D$5882,0.8),4,TRUE,5)</f>
        <v>1</v>
      </c>
      <c r="H1435" s="3" t="str" cm="1">
        <f t="array" ref="H1435">_xlfn.IFS(AND(E1435&gt;=4,F1435&gt;=4,G1435&gt;=4),"Champions",AND(E1435&gt;=3,F1435&gt;=3,G1435&gt;=3),"Loyal Customers",AND(E1435&lt;=2,F1435&gt;=3),"At Risk",AND(E1435&lt;=2,F1435&lt;=2,G1435&lt;=2),"Lost",AND(E1435&gt;=4,F1435&lt;=2),"New/Promising",TRUE,"Needs Attention")</f>
        <v>Lost</v>
      </c>
      <c r="I1435" s="3" t="str">
        <f t="shared" si="26"/>
        <v>Churned</v>
      </c>
      <c r="J1435" s="3" t="str">
        <f>_xlfn.XLOOKUP(A1435,'Country_Lookup'!$D:$D,'Country_Lookup'!$E:$E)</f>
        <v>United Kingdom</v>
      </c>
    </row>
    <row r="1436" spans="1:10" x14ac:dyDescent="0.3">
      <c r="A1436">
        <v>13797</v>
      </c>
      <c r="B1436">
        <v>436</v>
      </c>
      <c r="C1436">
        <v>3</v>
      </c>
      <c r="D1436">
        <v>1179.4499999999985</v>
      </c>
      <c r="E1436" cm="1">
        <f t="array" ref="E1436">_xlfn.IFS(B1436&lt;=PERCENTILE($B$3:$B$5882,0.2),5,B1436&lt;=PERCENTILE($B$3:$B$5882,0.4),4,B1436&lt;=PERCENTILE($B$3:$B$5882,0.6),3,B1436&lt;=PERCENTILE($B$3:$B$5882,0.8),2,TRUE,1)</f>
        <v>1</v>
      </c>
      <c r="F1436" cm="1">
        <f t="array" ref="F1436">_xlfn.IFS(C1436&lt;=PERCENTILE($C$3:$C$5882,0.2),1,C1436&lt;=PERCENTILE($C$3:$C$5882,0.4),2,C1436&lt;=PERCENTILE($C$3:$C$5882,0.6),3,C1436&lt;=PERCENTILE($C$3:$C$5882,0.8),4,TRUE,5)</f>
        <v>3</v>
      </c>
      <c r="G1436" cm="1">
        <f t="array" ref="G1436">_xlfn.IFS(D1436&lt;=PERCENTILE($D$3:$D$5882,0.2),1,D1436&lt;=PERCENTILE($D$3:$D$5882,0.4),2,D1436&lt;=PERCENTILE($D$3:$D$5882,0.6),3,D1436&lt;=PERCENTILE($D$3:$D$5882,0.8),4,TRUE,5)</f>
        <v>3</v>
      </c>
      <c r="H1436" s="3" t="str" cm="1">
        <f t="array" ref="H1436">_xlfn.IFS(AND(E1436&gt;=4,F1436&gt;=4,G1436&gt;=4),"Champions",AND(E1436&gt;=3,F1436&gt;=3,G1436&gt;=3),"Loyal Customers",AND(E1436&lt;=2,F1436&gt;=3),"At Risk",AND(E1436&lt;=2,F1436&lt;=2,G1436&lt;=2),"Lost",AND(E1436&gt;=4,F1436&lt;=2),"New/Promising",TRUE,"Needs Attention")</f>
        <v>At Risk</v>
      </c>
      <c r="I1436" s="3" t="str">
        <f t="shared" si="26"/>
        <v>Churned</v>
      </c>
      <c r="J1436" s="3" t="str">
        <f>_xlfn.XLOOKUP(A1436,'Country_Lookup'!$D:$D,'Country_Lookup'!$E:$E)</f>
        <v>United Kingdom</v>
      </c>
    </row>
    <row r="1437" spans="1:10" x14ac:dyDescent="0.3">
      <c r="A1437">
        <v>13798</v>
      </c>
      <c r="B1437">
        <v>1</v>
      </c>
      <c r="C1437">
        <v>110</v>
      </c>
      <c r="D1437">
        <v>75836.869999999166</v>
      </c>
      <c r="E1437" cm="1">
        <f t="array" ref="E1437">_xlfn.IFS(B1437&lt;=PERCENTILE($B$3:$B$5882,0.2),5,B1437&lt;=PERCENTILE($B$3:$B$5882,0.4),4,B1437&lt;=PERCENTILE($B$3:$B$5882,0.6),3,B1437&lt;=PERCENTILE($B$3:$B$5882,0.8),2,TRUE,1)</f>
        <v>5</v>
      </c>
      <c r="F1437" cm="1">
        <f t="array" ref="F1437">_xlfn.IFS(C1437&lt;=PERCENTILE($C$3:$C$5882,0.2),1,C1437&lt;=PERCENTILE($C$3:$C$5882,0.4),2,C1437&lt;=PERCENTILE($C$3:$C$5882,0.6),3,C1437&lt;=PERCENTILE($C$3:$C$5882,0.8),4,TRUE,5)</f>
        <v>5</v>
      </c>
      <c r="G1437" cm="1">
        <f t="array" ref="G1437">_xlfn.IFS(D1437&lt;=PERCENTILE($D$3:$D$5882,0.2),1,D1437&lt;=PERCENTILE($D$3:$D$5882,0.4),2,D1437&lt;=PERCENTILE($D$3:$D$5882,0.6),3,D1437&lt;=PERCENTILE($D$3:$D$5882,0.8),4,TRUE,5)</f>
        <v>5</v>
      </c>
      <c r="H1437" s="3" t="str" cm="1">
        <f t="array" ref="H1437">_xlfn.IFS(AND(E1437&gt;=4,F1437&gt;=4,G1437&gt;=4),"Champions",AND(E1437&gt;=3,F1437&gt;=3,G1437&gt;=3),"Loyal Customers",AND(E1437&lt;=2,F1437&gt;=3),"At Risk",AND(E1437&lt;=2,F1437&lt;=2,G1437&lt;=2),"Lost",AND(E1437&gt;=4,F1437&lt;=2),"New/Promising",TRUE,"Needs Attention")</f>
        <v>Champions</v>
      </c>
      <c r="I1437" s="3" t="str">
        <f t="shared" si="26"/>
        <v>Active</v>
      </c>
      <c r="J1437" s="3" t="str">
        <f>_xlfn.XLOOKUP(A1437,'Country_Lookup'!$D:$D,'Country_Lookup'!$E:$E)</f>
        <v>United Kingdom</v>
      </c>
    </row>
    <row r="1438" spans="1:10" x14ac:dyDescent="0.3">
      <c r="A1438">
        <v>13799</v>
      </c>
      <c r="B1438">
        <v>116</v>
      </c>
      <c r="C1438">
        <v>9</v>
      </c>
      <c r="D1438">
        <v>2803.5700000000015</v>
      </c>
      <c r="E1438" cm="1">
        <f t="array" ref="E1438">_xlfn.IFS(B1438&lt;=PERCENTILE($B$3:$B$5882,0.2),5,B1438&lt;=PERCENTILE($B$3:$B$5882,0.4),4,B1438&lt;=PERCENTILE($B$3:$B$5882,0.6),3,B1438&lt;=PERCENTILE($B$3:$B$5882,0.8),2,TRUE,1)</f>
        <v>3</v>
      </c>
      <c r="F1438" cm="1">
        <f t="array" ref="F1438">_xlfn.IFS(C1438&lt;=PERCENTILE($C$3:$C$5882,0.2),1,C1438&lt;=PERCENTILE($C$3:$C$5882,0.4),2,C1438&lt;=PERCENTILE($C$3:$C$5882,0.6),3,C1438&lt;=PERCENTILE($C$3:$C$5882,0.8),4,TRUE,5)</f>
        <v>5</v>
      </c>
      <c r="G1438" cm="1">
        <f t="array" ref="G1438">_xlfn.IFS(D1438&lt;=PERCENTILE($D$3:$D$5882,0.2),1,D1438&lt;=PERCENTILE($D$3:$D$5882,0.4),2,D1438&lt;=PERCENTILE($D$3:$D$5882,0.6),3,D1438&lt;=PERCENTILE($D$3:$D$5882,0.8),4,TRUE,5)</f>
        <v>4</v>
      </c>
      <c r="H1438" s="3" t="str" cm="1">
        <f t="array" ref="H1438">_xlfn.IFS(AND(E1438&gt;=4,F1438&gt;=4,G1438&gt;=4),"Champions",AND(E1438&gt;=3,F1438&gt;=3,G1438&gt;=3),"Loyal Customers",AND(E1438&lt;=2,F1438&gt;=3),"At Risk",AND(E1438&lt;=2,F1438&lt;=2,G1438&lt;=2),"Lost",AND(E1438&gt;=4,F1438&lt;=2),"New/Promising",TRUE,"Needs Attention")</f>
        <v>Loyal Customers</v>
      </c>
      <c r="I1438" s="3" t="str">
        <f t="shared" si="26"/>
        <v>Churned</v>
      </c>
      <c r="J1438" s="3" t="str">
        <f>_xlfn.XLOOKUP(A1438,'Country_Lookup'!$D:$D,'Country_Lookup'!$E:$E)</f>
        <v>United Kingdom</v>
      </c>
    </row>
    <row r="1439" spans="1:10" x14ac:dyDescent="0.3">
      <c r="A1439">
        <v>13800</v>
      </c>
      <c r="B1439">
        <v>309</v>
      </c>
      <c r="C1439">
        <v>3</v>
      </c>
      <c r="D1439">
        <v>1679.5599999999981</v>
      </c>
      <c r="E1439" cm="1">
        <f t="array" ref="E1439">_xlfn.IFS(B1439&lt;=PERCENTILE($B$3:$B$5882,0.2),5,B1439&lt;=PERCENTILE($B$3:$B$5882,0.4),4,B1439&lt;=PERCENTILE($B$3:$B$5882,0.6),3,B1439&lt;=PERCENTILE($B$3:$B$5882,0.8),2,TRUE,1)</f>
        <v>2</v>
      </c>
      <c r="F1439" cm="1">
        <f t="array" ref="F1439">_xlfn.IFS(C1439&lt;=PERCENTILE($C$3:$C$5882,0.2),1,C1439&lt;=PERCENTILE($C$3:$C$5882,0.4),2,C1439&lt;=PERCENTILE($C$3:$C$5882,0.6),3,C1439&lt;=PERCENTILE($C$3:$C$5882,0.8),4,TRUE,5)</f>
        <v>3</v>
      </c>
      <c r="G1439" cm="1">
        <f t="array" ref="G1439">_xlfn.IFS(D1439&lt;=PERCENTILE($D$3:$D$5882,0.2),1,D1439&lt;=PERCENTILE($D$3:$D$5882,0.4),2,D1439&lt;=PERCENTILE($D$3:$D$5882,0.6),3,D1439&lt;=PERCENTILE($D$3:$D$5882,0.8),4,TRUE,5)</f>
        <v>4</v>
      </c>
      <c r="H1439" s="3" t="str" cm="1">
        <f t="array" ref="H1439">_xlfn.IFS(AND(E1439&gt;=4,F1439&gt;=4,G1439&gt;=4),"Champions",AND(E1439&gt;=3,F1439&gt;=3,G1439&gt;=3),"Loyal Customers",AND(E1439&lt;=2,F1439&gt;=3),"At Risk",AND(E1439&lt;=2,F1439&lt;=2,G1439&lt;=2),"Lost",AND(E1439&gt;=4,F1439&lt;=2),"New/Promising",TRUE,"Needs Attention")</f>
        <v>At Risk</v>
      </c>
      <c r="I1439" s="3" t="str">
        <f t="shared" si="26"/>
        <v>Churned</v>
      </c>
      <c r="J1439" s="3" t="str">
        <f>_xlfn.XLOOKUP(A1439,'Country_Lookup'!$D:$D,'Country_Lookup'!$E:$E)</f>
        <v>United Kingdom</v>
      </c>
    </row>
    <row r="1440" spans="1:10" x14ac:dyDescent="0.3">
      <c r="A1440">
        <v>13801</v>
      </c>
      <c r="B1440">
        <v>66</v>
      </c>
      <c r="C1440">
        <v>1</v>
      </c>
      <c r="D1440">
        <v>324.80000000000013</v>
      </c>
      <c r="E1440" cm="1">
        <f t="array" ref="E1440">_xlfn.IFS(B1440&lt;=PERCENTILE($B$3:$B$5882,0.2),5,B1440&lt;=PERCENTILE($B$3:$B$5882,0.4),4,B1440&lt;=PERCENTILE($B$3:$B$5882,0.6),3,B1440&lt;=PERCENTILE($B$3:$B$5882,0.8),2,TRUE,1)</f>
        <v>3</v>
      </c>
      <c r="F1440" cm="1">
        <f t="array" ref="F1440">_xlfn.IFS(C1440&lt;=PERCENTILE($C$3:$C$5882,0.2),1,C1440&lt;=PERCENTILE($C$3:$C$5882,0.4),2,C1440&lt;=PERCENTILE($C$3:$C$5882,0.6),3,C1440&lt;=PERCENTILE($C$3:$C$5882,0.8),4,TRUE,5)</f>
        <v>1</v>
      </c>
      <c r="G1440" cm="1">
        <f t="array" ref="G1440">_xlfn.IFS(D1440&lt;=PERCENTILE($D$3:$D$5882,0.2),1,D1440&lt;=PERCENTILE($D$3:$D$5882,0.4),2,D1440&lt;=PERCENTILE($D$3:$D$5882,0.6),3,D1440&lt;=PERCENTILE($D$3:$D$5882,0.8),4,TRUE,5)</f>
        <v>2</v>
      </c>
      <c r="H1440" s="3" t="str" cm="1">
        <f t="array" ref="H1440">_xlfn.IFS(AND(E1440&gt;=4,F1440&gt;=4,G1440&gt;=4),"Champions",AND(E1440&gt;=3,F1440&gt;=3,G1440&gt;=3),"Loyal Customers",AND(E1440&lt;=2,F1440&gt;=3),"At Risk",AND(E1440&lt;=2,F1440&lt;=2,G1440&lt;=2),"Lost",AND(E1440&gt;=4,F1440&lt;=2),"New/Promising",TRUE,"Needs Attention")</f>
        <v>Needs Attention</v>
      </c>
      <c r="I1440" s="3" t="str">
        <f t="shared" si="26"/>
        <v>Active</v>
      </c>
      <c r="J1440" s="3" t="str">
        <f>_xlfn.XLOOKUP(A1440,'Country_Lookup'!$D:$D,'Country_Lookup'!$E:$E)</f>
        <v>United Kingdom</v>
      </c>
    </row>
    <row r="1441" spans="1:10" x14ac:dyDescent="0.3">
      <c r="A1441">
        <v>13802</v>
      </c>
      <c r="B1441">
        <v>138</v>
      </c>
      <c r="C1441">
        <v>19</v>
      </c>
      <c r="D1441">
        <v>26259.109999999935</v>
      </c>
      <c r="E1441" cm="1">
        <f t="array" ref="E1441">_xlfn.IFS(B1441&lt;=PERCENTILE($B$3:$B$5882,0.2),5,B1441&lt;=PERCENTILE($B$3:$B$5882,0.4),4,B1441&lt;=PERCENTILE($B$3:$B$5882,0.6),3,B1441&lt;=PERCENTILE($B$3:$B$5882,0.8),2,TRUE,1)</f>
        <v>3</v>
      </c>
      <c r="F1441" cm="1">
        <f t="array" ref="F1441">_xlfn.IFS(C1441&lt;=PERCENTILE($C$3:$C$5882,0.2),1,C1441&lt;=PERCENTILE($C$3:$C$5882,0.4),2,C1441&lt;=PERCENTILE($C$3:$C$5882,0.6),3,C1441&lt;=PERCENTILE($C$3:$C$5882,0.8),4,TRUE,5)</f>
        <v>5</v>
      </c>
      <c r="G1441" cm="1">
        <f t="array" ref="G1441">_xlfn.IFS(D1441&lt;=PERCENTILE($D$3:$D$5882,0.2),1,D1441&lt;=PERCENTILE($D$3:$D$5882,0.4),2,D1441&lt;=PERCENTILE($D$3:$D$5882,0.6),3,D1441&lt;=PERCENTILE($D$3:$D$5882,0.8),4,TRUE,5)</f>
        <v>5</v>
      </c>
      <c r="H1441" s="3" t="str" cm="1">
        <f t="array" ref="H1441">_xlfn.IFS(AND(E1441&gt;=4,F1441&gt;=4,G1441&gt;=4),"Champions",AND(E1441&gt;=3,F1441&gt;=3,G1441&gt;=3),"Loyal Customers",AND(E1441&lt;=2,F1441&gt;=3),"At Risk",AND(E1441&lt;=2,F1441&lt;=2,G1441&lt;=2),"Lost",AND(E1441&gt;=4,F1441&lt;=2),"New/Promising",TRUE,"Needs Attention")</f>
        <v>Loyal Customers</v>
      </c>
      <c r="I1441" s="3" t="str">
        <f t="shared" si="26"/>
        <v>Churned</v>
      </c>
      <c r="J1441" s="3" t="str">
        <f>_xlfn.XLOOKUP(A1441,'Country_Lookup'!$D:$D,'Country_Lookup'!$E:$E)</f>
        <v>United Kingdom</v>
      </c>
    </row>
    <row r="1442" spans="1:10" x14ac:dyDescent="0.3">
      <c r="A1442">
        <v>13803</v>
      </c>
      <c r="B1442">
        <v>255</v>
      </c>
      <c r="C1442">
        <v>3</v>
      </c>
      <c r="D1442">
        <v>1338.9099999999999</v>
      </c>
      <c r="E1442" cm="1">
        <f t="array" ref="E1442">_xlfn.IFS(B1442&lt;=PERCENTILE($B$3:$B$5882,0.2),5,B1442&lt;=PERCENTILE($B$3:$B$5882,0.4),4,B1442&lt;=PERCENTILE($B$3:$B$5882,0.6),3,B1442&lt;=PERCENTILE($B$3:$B$5882,0.8),2,TRUE,1)</f>
        <v>2</v>
      </c>
      <c r="F1442" cm="1">
        <f t="array" ref="F1442">_xlfn.IFS(C1442&lt;=PERCENTILE($C$3:$C$5882,0.2),1,C1442&lt;=PERCENTILE($C$3:$C$5882,0.4),2,C1442&lt;=PERCENTILE($C$3:$C$5882,0.6),3,C1442&lt;=PERCENTILE($C$3:$C$5882,0.8),4,TRUE,5)</f>
        <v>3</v>
      </c>
      <c r="G1442" cm="1">
        <f t="array" ref="G1442">_xlfn.IFS(D1442&lt;=PERCENTILE($D$3:$D$5882,0.2),1,D1442&lt;=PERCENTILE($D$3:$D$5882,0.4),2,D1442&lt;=PERCENTILE($D$3:$D$5882,0.6),3,D1442&lt;=PERCENTILE($D$3:$D$5882,0.8),4,TRUE,5)</f>
        <v>4</v>
      </c>
      <c r="H1442" s="3" t="str" cm="1">
        <f t="array" ref="H1442">_xlfn.IFS(AND(E1442&gt;=4,F1442&gt;=4,G1442&gt;=4),"Champions",AND(E1442&gt;=3,F1442&gt;=3,G1442&gt;=3),"Loyal Customers",AND(E1442&lt;=2,F1442&gt;=3),"At Risk",AND(E1442&lt;=2,F1442&lt;=2,G1442&lt;=2),"Lost",AND(E1442&gt;=4,F1442&lt;=2),"New/Promising",TRUE,"Needs Attention")</f>
        <v>At Risk</v>
      </c>
      <c r="I1442" s="3" t="str">
        <f t="shared" si="26"/>
        <v>Churned</v>
      </c>
      <c r="J1442" s="3" t="str">
        <f>_xlfn.XLOOKUP(A1442,'Country_Lookup'!$D:$D,'Country_Lookup'!$E:$E)</f>
        <v>United Kingdom</v>
      </c>
    </row>
    <row r="1443" spans="1:10" x14ac:dyDescent="0.3">
      <c r="A1443">
        <v>13804</v>
      </c>
      <c r="B1443">
        <v>30</v>
      </c>
      <c r="C1443">
        <v>9</v>
      </c>
      <c r="D1443">
        <v>3208.5200000000068</v>
      </c>
      <c r="E1443" cm="1">
        <f t="array" ref="E1443">_xlfn.IFS(B1443&lt;=PERCENTILE($B$3:$B$5882,0.2),5,B1443&lt;=PERCENTILE($B$3:$B$5882,0.4),4,B1443&lt;=PERCENTILE($B$3:$B$5882,0.6),3,B1443&lt;=PERCENTILE($B$3:$B$5882,0.8),2,TRUE,1)</f>
        <v>4</v>
      </c>
      <c r="F1443" cm="1">
        <f t="array" ref="F1443">_xlfn.IFS(C1443&lt;=PERCENTILE($C$3:$C$5882,0.2),1,C1443&lt;=PERCENTILE($C$3:$C$5882,0.4),2,C1443&lt;=PERCENTILE($C$3:$C$5882,0.6),3,C1443&lt;=PERCENTILE($C$3:$C$5882,0.8),4,TRUE,5)</f>
        <v>5</v>
      </c>
      <c r="G1443" cm="1">
        <f t="array" ref="G1443">_xlfn.IFS(D1443&lt;=PERCENTILE($D$3:$D$5882,0.2),1,D1443&lt;=PERCENTILE($D$3:$D$5882,0.4),2,D1443&lt;=PERCENTILE($D$3:$D$5882,0.6),3,D1443&lt;=PERCENTILE($D$3:$D$5882,0.8),4,TRUE,5)</f>
        <v>5</v>
      </c>
      <c r="H1443" s="3" t="str" cm="1">
        <f t="array" ref="H1443">_xlfn.IFS(AND(E1443&gt;=4,F1443&gt;=4,G1443&gt;=4),"Champions",AND(E1443&gt;=3,F1443&gt;=3,G1443&gt;=3),"Loyal Customers",AND(E1443&lt;=2,F1443&gt;=3),"At Risk",AND(E1443&lt;=2,F1443&lt;=2,G1443&lt;=2),"Lost",AND(E1443&gt;=4,F1443&lt;=2),"New/Promising",TRUE,"Needs Attention")</f>
        <v>Champions</v>
      </c>
      <c r="I1443" s="3" t="str">
        <f t="shared" si="26"/>
        <v>Active</v>
      </c>
      <c r="J1443" s="3" t="str">
        <f>_xlfn.XLOOKUP(A1443,'Country_Lookup'!$D:$D,'Country_Lookup'!$E:$E)</f>
        <v>United Kingdom</v>
      </c>
    </row>
    <row r="1444" spans="1:10" x14ac:dyDescent="0.3">
      <c r="A1444">
        <v>13805</v>
      </c>
      <c r="B1444">
        <v>52</v>
      </c>
      <c r="C1444">
        <v>2</v>
      </c>
      <c r="D1444">
        <v>924.60000000000025</v>
      </c>
      <c r="E1444" cm="1">
        <f t="array" ref="E1444">_xlfn.IFS(B1444&lt;=PERCENTILE($B$3:$B$5882,0.2),5,B1444&lt;=PERCENTILE($B$3:$B$5882,0.4),4,B1444&lt;=PERCENTILE($B$3:$B$5882,0.6),3,B1444&lt;=PERCENTILE($B$3:$B$5882,0.8),2,TRUE,1)</f>
        <v>4</v>
      </c>
      <c r="F1444" cm="1">
        <f t="array" ref="F1444">_xlfn.IFS(C1444&lt;=PERCENTILE($C$3:$C$5882,0.2),1,C1444&lt;=PERCENTILE($C$3:$C$5882,0.4),2,C1444&lt;=PERCENTILE($C$3:$C$5882,0.6),3,C1444&lt;=PERCENTILE($C$3:$C$5882,0.8),4,TRUE,5)</f>
        <v>2</v>
      </c>
      <c r="G1444" cm="1">
        <f t="array" ref="G1444">_xlfn.IFS(D1444&lt;=PERCENTILE($D$3:$D$5882,0.2),1,D1444&lt;=PERCENTILE($D$3:$D$5882,0.4),2,D1444&lt;=PERCENTILE($D$3:$D$5882,0.6),3,D1444&lt;=PERCENTILE($D$3:$D$5882,0.8),4,TRUE,5)</f>
        <v>3</v>
      </c>
      <c r="H1444" s="3" t="str" cm="1">
        <f t="array" ref="H1444">_xlfn.IFS(AND(E1444&gt;=4,F1444&gt;=4,G1444&gt;=4),"Champions",AND(E1444&gt;=3,F1444&gt;=3,G1444&gt;=3),"Loyal Customers",AND(E1444&lt;=2,F1444&gt;=3),"At Risk",AND(E1444&lt;=2,F1444&lt;=2,G1444&lt;=2),"Lost",AND(E1444&gt;=4,F1444&lt;=2),"New/Promising",TRUE,"Needs Attention")</f>
        <v>New/Promising</v>
      </c>
      <c r="I1444" s="3" t="str">
        <f t="shared" si="26"/>
        <v>Active</v>
      </c>
      <c r="J1444" s="3" t="str">
        <f>_xlfn.XLOOKUP(A1444,'Country_Lookup'!$D:$D,'Country_Lookup'!$E:$E)</f>
        <v>United Kingdom</v>
      </c>
    </row>
    <row r="1445" spans="1:10" x14ac:dyDescent="0.3">
      <c r="A1445">
        <v>13806</v>
      </c>
      <c r="B1445">
        <v>63</v>
      </c>
      <c r="C1445">
        <v>1</v>
      </c>
      <c r="D1445">
        <v>256.38000000000005</v>
      </c>
      <c r="E1445" cm="1">
        <f t="array" ref="E1445">_xlfn.IFS(B1445&lt;=PERCENTILE($B$3:$B$5882,0.2),5,B1445&lt;=PERCENTILE($B$3:$B$5882,0.4),4,B1445&lt;=PERCENTILE($B$3:$B$5882,0.6),3,B1445&lt;=PERCENTILE($B$3:$B$5882,0.8),2,TRUE,1)</f>
        <v>3</v>
      </c>
      <c r="F1445" cm="1">
        <f t="array" ref="F1445">_xlfn.IFS(C1445&lt;=PERCENTILE($C$3:$C$5882,0.2),1,C1445&lt;=PERCENTILE($C$3:$C$5882,0.4),2,C1445&lt;=PERCENTILE($C$3:$C$5882,0.6),3,C1445&lt;=PERCENTILE($C$3:$C$5882,0.8),4,TRUE,5)</f>
        <v>1</v>
      </c>
      <c r="G1445" cm="1">
        <f t="array" ref="G1445">_xlfn.IFS(D1445&lt;=PERCENTILE($D$3:$D$5882,0.2),1,D1445&lt;=PERCENTILE($D$3:$D$5882,0.4),2,D1445&lt;=PERCENTILE($D$3:$D$5882,0.6),3,D1445&lt;=PERCENTILE($D$3:$D$5882,0.8),4,TRUE,5)</f>
        <v>1</v>
      </c>
      <c r="H1445" s="3" t="str" cm="1">
        <f t="array" ref="H1445">_xlfn.IFS(AND(E1445&gt;=4,F1445&gt;=4,G1445&gt;=4),"Champions",AND(E1445&gt;=3,F1445&gt;=3,G1445&gt;=3),"Loyal Customers",AND(E1445&lt;=2,F1445&gt;=3),"At Risk",AND(E1445&lt;=2,F1445&lt;=2,G1445&lt;=2),"Lost",AND(E1445&gt;=4,F1445&lt;=2),"New/Promising",TRUE,"Needs Attention")</f>
        <v>Needs Attention</v>
      </c>
      <c r="I1445" s="3" t="str">
        <f t="shared" si="26"/>
        <v>Active</v>
      </c>
      <c r="J1445" s="3" t="str">
        <f>_xlfn.XLOOKUP(A1445,'Country_Lookup'!$D:$D,'Country_Lookup'!$E:$E)</f>
        <v>United Kingdom</v>
      </c>
    </row>
    <row r="1446" spans="1:10" x14ac:dyDescent="0.3">
      <c r="A1446">
        <v>13807</v>
      </c>
      <c r="B1446">
        <v>367</v>
      </c>
      <c r="C1446">
        <v>3</v>
      </c>
      <c r="D1446">
        <v>534.79999999999973</v>
      </c>
      <c r="E1446" cm="1">
        <f t="array" ref="E1446">_xlfn.IFS(B1446&lt;=PERCENTILE($B$3:$B$5882,0.2),5,B1446&lt;=PERCENTILE($B$3:$B$5882,0.4),4,B1446&lt;=PERCENTILE($B$3:$B$5882,0.6),3,B1446&lt;=PERCENTILE($B$3:$B$5882,0.8),2,TRUE,1)</f>
        <v>2</v>
      </c>
      <c r="F1446" cm="1">
        <f t="array" ref="F1446">_xlfn.IFS(C1446&lt;=PERCENTILE($C$3:$C$5882,0.2),1,C1446&lt;=PERCENTILE($C$3:$C$5882,0.4),2,C1446&lt;=PERCENTILE($C$3:$C$5882,0.6),3,C1446&lt;=PERCENTILE($C$3:$C$5882,0.8),4,TRUE,5)</f>
        <v>3</v>
      </c>
      <c r="G1446" cm="1">
        <f t="array" ref="G1446">_xlfn.IFS(D1446&lt;=PERCENTILE($D$3:$D$5882,0.2),1,D1446&lt;=PERCENTILE($D$3:$D$5882,0.4),2,D1446&lt;=PERCENTILE($D$3:$D$5882,0.6),3,D1446&lt;=PERCENTILE($D$3:$D$5882,0.8),4,TRUE,5)</f>
        <v>2</v>
      </c>
      <c r="H1446" s="3" t="str" cm="1">
        <f t="array" ref="H1446">_xlfn.IFS(AND(E1446&gt;=4,F1446&gt;=4,G1446&gt;=4),"Champions",AND(E1446&gt;=3,F1446&gt;=3,G1446&gt;=3),"Loyal Customers",AND(E1446&lt;=2,F1446&gt;=3),"At Risk",AND(E1446&lt;=2,F1446&lt;=2,G1446&lt;=2),"Lost",AND(E1446&gt;=4,F1446&lt;=2),"New/Promising",TRUE,"Needs Attention")</f>
        <v>At Risk</v>
      </c>
      <c r="I1446" s="3" t="str">
        <f t="shared" si="26"/>
        <v>Churned</v>
      </c>
      <c r="J1446" s="3" t="str">
        <f>_xlfn.XLOOKUP(A1446,'Country_Lookup'!$D:$D,'Country_Lookup'!$E:$E)</f>
        <v>United Kingdom</v>
      </c>
    </row>
    <row r="1447" spans="1:10" x14ac:dyDescent="0.3">
      <c r="A1447">
        <v>13808</v>
      </c>
      <c r="B1447">
        <v>5</v>
      </c>
      <c r="C1447">
        <v>5</v>
      </c>
      <c r="D1447">
        <v>1747.6600000000024</v>
      </c>
      <c r="E1447" cm="1">
        <f t="array" ref="E1447">_xlfn.IFS(B1447&lt;=PERCENTILE($B$3:$B$5882,0.2),5,B1447&lt;=PERCENTILE($B$3:$B$5882,0.4),4,B1447&lt;=PERCENTILE($B$3:$B$5882,0.6),3,B1447&lt;=PERCENTILE($B$3:$B$5882,0.8),2,TRUE,1)</f>
        <v>5</v>
      </c>
      <c r="F1447" cm="1">
        <f t="array" ref="F1447">_xlfn.IFS(C1447&lt;=PERCENTILE($C$3:$C$5882,0.2),1,C1447&lt;=PERCENTILE($C$3:$C$5882,0.4),2,C1447&lt;=PERCENTILE($C$3:$C$5882,0.6),3,C1447&lt;=PERCENTILE($C$3:$C$5882,0.8),4,TRUE,5)</f>
        <v>4</v>
      </c>
      <c r="G1447" cm="1">
        <f t="array" ref="G1447">_xlfn.IFS(D1447&lt;=PERCENTILE($D$3:$D$5882,0.2),1,D1447&lt;=PERCENTILE($D$3:$D$5882,0.4),2,D1447&lt;=PERCENTILE($D$3:$D$5882,0.6),3,D1447&lt;=PERCENTILE($D$3:$D$5882,0.8),4,TRUE,5)</f>
        <v>4</v>
      </c>
      <c r="H1447" s="3" t="str" cm="1">
        <f t="array" ref="H1447">_xlfn.IFS(AND(E1447&gt;=4,F1447&gt;=4,G1447&gt;=4),"Champions",AND(E1447&gt;=3,F1447&gt;=3,G1447&gt;=3),"Loyal Customers",AND(E1447&lt;=2,F1447&gt;=3),"At Risk",AND(E1447&lt;=2,F1447&lt;=2,G1447&lt;=2),"Lost",AND(E1447&gt;=4,F1447&lt;=2),"New/Promising",TRUE,"Needs Attention")</f>
        <v>Champions</v>
      </c>
      <c r="I1447" s="3" t="str">
        <f t="shared" si="26"/>
        <v>Active</v>
      </c>
      <c r="J1447" s="3" t="str">
        <f>_xlfn.XLOOKUP(A1447,'Country_Lookup'!$D:$D,'Country_Lookup'!$E:$E)</f>
        <v>United Kingdom</v>
      </c>
    </row>
    <row r="1448" spans="1:10" x14ac:dyDescent="0.3">
      <c r="A1448">
        <v>13809</v>
      </c>
      <c r="B1448">
        <v>305</v>
      </c>
      <c r="C1448">
        <v>3</v>
      </c>
      <c r="D1448">
        <v>679.70000000000027</v>
      </c>
      <c r="E1448" cm="1">
        <f t="array" ref="E1448">_xlfn.IFS(B1448&lt;=PERCENTILE($B$3:$B$5882,0.2),5,B1448&lt;=PERCENTILE($B$3:$B$5882,0.4),4,B1448&lt;=PERCENTILE($B$3:$B$5882,0.6),3,B1448&lt;=PERCENTILE($B$3:$B$5882,0.8),2,TRUE,1)</f>
        <v>2</v>
      </c>
      <c r="F1448" cm="1">
        <f t="array" ref="F1448">_xlfn.IFS(C1448&lt;=PERCENTILE($C$3:$C$5882,0.2),1,C1448&lt;=PERCENTILE($C$3:$C$5882,0.4),2,C1448&lt;=PERCENTILE($C$3:$C$5882,0.6),3,C1448&lt;=PERCENTILE($C$3:$C$5882,0.8),4,TRUE,5)</f>
        <v>3</v>
      </c>
      <c r="G1448" cm="1">
        <f t="array" ref="G1448">_xlfn.IFS(D1448&lt;=PERCENTILE($D$3:$D$5882,0.2),1,D1448&lt;=PERCENTILE($D$3:$D$5882,0.4),2,D1448&lt;=PERCENTILE($D$3:$D$5882,0.6),3,D1448&lt;=PERCENTILE($D$3:$D$5882,0.8),4,TRUE,5)</f>
        <v>3</v>
      </c>
      <c r="H1448" s="3" t="str" cm="1">
        <f t="array" ref="H1448">_xlfn.IFS(AND(E1448&gt;=4,F1448&gt;=4,G1448&gt;=4),"Champions",AND(E1448&gt;=3,F1448&gt;=3,G1448&gt;=3),"Loyal Customers",AND(E1448&lt;=2,F1448&gt;=3),"At Risk",AND(E1448&lt;=2,F1448&lt;=2,G1448&lt;=2),"Lost",AND(E1448&gt;=4,F1448&lt;=2),"New/Promising",TRUE,"Needs Attention")</f>
        <v>At Risk</v>
      </c>
      <c r="I1448" s="3" t="str">
        <f t="shared" si="26"/>
        <v>Churned</v>
      </c>
      <c r="J1448" s="3" t="str">
        <f>_xlfn.XLOOKUP(A1448,'Country_Lookup'!$D:$D,'Country_Lookup'!$E:$E)</f>
        <v>Cyprus</v>
      </c>
    </row>
    <row r="1449" spans="1:10" x14ac:dyDescent="0.3">
      <c r="A1449">
        <v>13810</v>
      </c>
      <c r="B1449">
        <v>28</v>
      </c>
      <c r="C1449">
        <v>3</v>
      </c>
      <c r="D1449">
        <v>1499.0100000000014</v>
      </c>
      <c r="E1449" cm="1">
        <f t="array" ref="E1449">_xlfn.IFS(B1449&lt;=PERCENTILE($B$3:$B$5882,0.2),5,B1449&lt;=PERCENTILE($B$3:$B$5882,0.4),4,B1449&lt;=PERCENTILE($B$3:$B$5882,0.6),3,B1449&lt;=PERCENTILE($B$3:$B$5882,0.8),2,TRUE,1)</f>
        <v>4</v>
      </c>
      <c r="F1449" cm="1">
        <f t="array" ref="F1449">_xlfn.IFS(C1449&lt;=PERCENTILE($C$3:$C$5882,0.2),1,C1449&lt;=PERCENTILE($C$3:$C$5882,0.4),2,C1449&lt;=PERCENTILE($C$3:$C$5882,0.6),3,C1449&lt;=PERCENTILE($C$3:$C$5882,0.8),4,TRUE,5)</f>
        <v>3</v>
      </c>
      <c r="G1449" cm="1">
        <f t="array" ref="G1449">_xlfn.IFS(D1449&lt;=PERCENTILE($D$3:$D$5882,0.2),1,D1449&lt;=PERCENTILE($D$3:$D$5882,0.4),2,D1449&lt;=PERCENTILE($D$3:$D$5882,0.6),3,D1449&lt;=PERCENTILE($D$3:$D$5882,0.8),4,TRUE,5)</f>
        <v>4</v>
      </c>
      <c r="H1449" s="3" t="str" cm="1">
        <f t="array" ref="H1449">_xlfn.IFS(AND(E1449&gt;=4,F1449&gt;=4,G1449&gt;=4),"Champions",AND(E1449&gt;=3,F1449&gt;=3,G1449&gt;=3),"Loyal Customers",AND(E1449&lt;=2,F1449&gt;=3),"At Risk",AND(E1449&lt;=2,F1449&lt;=2,G1449&lt;=2),"Lost",AND(E1449&gt;=4,F1449&lt;=2),"New/Promising",TRUE,"Needs Attention")</f>
        <v>Loyal Customers</v>
      </c>
      <c r="I1449" s="3" t="str">
        <f t="shared" si="26"/>
        <v>Active</v>
      </c>
      <c r="J1449" s="3" t="str">
        <f>_xlfn.XLOOKUP(A1449,'Country_Lookup'!$D:$D,'Country_Lookup'!$E:$E)</f>
        <v>Germany</v>
      </c>
    </row>
    <row r="1450" spans="1:10" x14ac:dyDescent="0.3">
      <c r="A1450">
        <v>13811</v>
      </c>
      <c r="B1450">
        <v>183</v>
      </c>
      <c r="C1450">
        <v>3</v>
      </c>
      <c r="D1450">
        <v>814.5</v>
      </c>
      <c r="E1450" cm="1">
        <f t="array" ref="E1450">_xlfn.IFS(B1450&lt;=PERCENTILE($B$3:$B$5882,0.2),5,B1450&lt;=PERCENTILE($B$3:$B$5882,0.4),4,B1450&lt;=PERCENTILE($B$3:$B$5882,0.6),3,B1450&lt;=PERCENTILE($B$3:$B$5882,0.8),2,TRUE,1)</f>
        <v>3</v>
      </c>
      <c r="F1450" cm="1">
        <f t="array" ref="F1450">_xlfn.IFS(C1450&lt;=PERCENTILE($C$3:$C$5882,0.2),1,C1450&lt;=PERCENTILE($C$3:$C$5882,0.4),2,C1450&lt;=PERCENTILE($C$3:$C$5882,0.6),3,C1450&lt;=PERCENTILE($C$3:$C$5882,0.8),4,TRUE,5)</f>
        <v>3</v>
      </c>
      <c r="G1450" cm="1">
        <f t="array" ref="G1450">_xlfn.IFS(D1450&lt;=PERCENTILE($D$3:$D$5882,0.2),1,D1450&lt;=PERCENTILE($D$3:$D$5882,0.4),2,D1450&lt;=PERCENTILE($D$3:$D$5882,0.6),3,D1450&lt;=PERCENTILE($D$3:$D$5882,0.8),4,TRUE,5)</f>
        <v>3</v>
      </c>
      <c r="H1450" s="3" t="str" cm="1">
        <f t="array" ref="H1450">_xlfn.IFS(AND(E1450&gt;=4,F1450&gt;=4,G1450&gt;=4),"Champions",AND(E1450&gt;=3,F1450&gt;=3,G1450&gt;=3),"Loyal Customers",AND(E1450&lt;=2,F1450&gt;=3),"At Risk",AND(E1450&lt;=2,F1450&lt;=2,G1450&lt;=2),"Lost",AND(E1450&gt;=4,F1450&lt;=2),"New/Promising",TRUE,"Needs Attention")</f>
        <v>Loyal Customers</v>
      </c>
      <c r="I1450" s="3" t="str">
        <f t="shared" si="26"/>
        <v>Churned</v>
      </c>
      <c r="J1450" s="3" t="str">
        <f>_xlfn.XLOOKUP(A1450,'Country_Lookup'!$D:$D,'Country_Lookup'!$E:$E)</f>
        <v>Germany</v>
      </c>
    </row>
    <row r="1451" spans="1:10" x14ac:dyDescent="0.3">
      <c r="A1451">
        <v>13812</v>
      </c>
      <c r="B1451">
        <v>42</v>
      </c>
      <c r="C1451">
        <v>3</v>
      </c>
      <c r="D1451">
        <v>538.99999999999989</v>
      </c>
      <c r="E1451" cm="1">
        <f t="array" ref="E1451">_xlfn.IFS(B1451&lt;=PERCENTILE($B$3:$B$5882,0.2),5,B1451&lt;=PERCENTILE($B$3:$B$5882,0.4),4,B1451&lt;=PERCENTILE($B$3:$B$5882,0.6),3,B1451&lt;=PERCENTILE($B$3:$B$5882,0.8),2,TRUE,1)</f>
        <v>4</v>
      </c>
      <c r="F1451" cm="1">
        <f t="array" ref="F1451">_xlfn.IFS(C1451&lt;=PERCENTILE($C$3:$C$5882,0.2),1,C1451&lt;=PERCENTILE($C$3:$C$5882,0.4),2,C1451&lt;=PERCENTILE($C$3:$C$5882,0.6),3,C1451&lt;=PERCENTILE($C$3:$C$5882,0.8),4,TRUE,5)</f>
        <v>3</v>
      </c>
      <c r="G1451" cm="1">
        <f t="array" ref="G1451">_xlfn.IFS(D1451&lt;=PERCENTILE($D$3:$D$5882,0.2),1,D1451&lt;=PERCENTILE($D$3:$D$5882,0.4),2,D1451&lt;=PERCENTILE($D$3:$D$5882,0.6),3,D1451&lt;=PERCENTILE($D$3:$D$5882,0.8),4,TRUE,5)</f>
        <v>2</v>
      </c>
      <c r="H1451" s="3" t="str" cm="1">
        <f t="array" ref="H1451">_xlfn.IFS(AND(E1451&gt;=4,F1451&gt;=4,G1451&gt;=4),"Champions",AND(E1451&gt;=3,F1451&gt;=3,G1451&gt;=3),"Loyal Customers",AND(E1451&lt;=2,F1451&gt;=3),"At Risk",AND(E1451&lt;=2,F1451&lt;=2,G1451&lt;=2),"Lost",AND(E1451&gt;=4,F1451&lt;=2),"New/Promising",TRUE,"Needs Attention")</f>
        <v>Needs Attention</v>
      </c>
      <c r="I1451" s="3" t="str">
        <f t="shared" si="26"/>
        <v>Active</v>
      </c>
      <c r="J1451" s="3" t="str">
        <f>_xlfn.XLOOKUP(A1451,'Country_Lookup'!$D:$D,'Country_Lookup'!$E:$E)</f>
        <v>Germany</v>
      </c>
    </row>
    <row r="1452" spans="1:10" x14ac:dyDescent="0.3">
      <c r="A1452">
        <v>13813</v>
      </c>
      <c r="B1452">
        <v>39</v>
      </c>
      <c r="C1452">
        <v>8</v>
      </c>
      <c r="D1452">
        <v>2765.4699999999907</v>
      </c>
      <c r="E1452" cm="1">
        <f t="array" ref="E1452">_xlfn.IFS(B1452&lt;=PERCENTILE($B$3:$B$5882,0.2),5,B1452&lt;=PERCENTILE($B$3:$B$5882,0.4),4,B1452&lt;=PERCENTILE($B$3:$B$5882,0.6),3,B1452&lt;=PERCENTILE($B$3:$B$5882,0.8),2,TRUE,1)</f>
        <v>4</v>
      </c>
      <c r="F1452" cm="1">
        <f t="array" ref="F1452">_xlfn.IFS(C1452&lt;=PERCENTILE($C$3:$C$5882,0.2),1,C1452&lt;=PERCENTILE($C$3:$C$5882,0.4),2,C1452&lt;=PERCENTILE($C$3:$C$5882,0.6),3,C1452&lt;=PERCENTILE($C$3:$C$5882,0.8),4,TRUE,5)</f>
        <v>4</v>
      </c>
      <c r="G1452" cm="1">
        <f t="array" ref="G1452">_xlfn.IFS(D1452&lt;=PERCENTILE($D$3:$D$5882,0.2),1,D1452&lt;=PERCENTILE($D$3:$D$5882,0.4),2,D1452&lt;=PERCENTILE($D$3:$D$5882,0.6),3,D1452&lt;=PERCENTILE($D$3:$D$5882,0.8),4,TRUE,5)</f>
        <v>4</v>
      </c>
      <c r="H1452" s="3" t="str" cm="1">
        <f t="array" ref="H1452">_xlfn.IFS(AND(E1452&gt;=4,F1452&gt;=4,G1452&gt;=4),"Champions",AND(E1452&gt;=3,F1452&gt;=3,G1452&gt;=3),"Loyal Customers",AND(E1452&lt;=2,F1452&gt;=3),"At Risk",AND(E1452&lt;=2,F1452&lt;=2,G1452&lt;=2),"Lost",AND(E1452&gt;=4,F1452&lt;=2),"New/Promising",TRUE,"Needs Attention")</f>
        <v>Champions</v>
      </c>
      <c r="I1452" s="3" t="str">
        <f t="shared" si="26"/>
        <v>Active</v>
      </c>
      <c r="J1452" s="3" t="str">
        <f>_xlfn.XLOOKUP(A1452,'Country_Lookup'!$D:$D,'Country_Lookup'!$E:$E)</f>
        <v>Germany</v>
      </c>
    </row>
    <row r="1453" spans="1:10" x14ac:dyDescent="0.3">
      <c r="A1453">
        <v>13814</v>
      </c>
      <c r="B1453">
        <v>92</v>
      </c>
      <c r="C1453">
        <v>3</v>
      </c>
      <c r="D1453">
        <v>2257.3200000000043</v>
      </c>
      <c r="E1453" cm="1">
        <f t="array" ref="E1453">_xlfn.IFS(B1453&lt;=PERCENTILE($B$3:$B$5882,0.2),5,B1453&lt;=PERCENTILE($B$3:$B$5882,0.4),4,B1453&lt;=PERCENTILE($B$3:$B$5882,0.6),3,B1453&lt;=PERCENTILE($B$3:$B$5882,0.8),2,TRUE,1)</f>
        <v>3</v>
      </c>
      <c r="F1453" cm="1">
        <f t="array" ref="F1453">_xlfn.IFS(C1453&lt;=PERCENTILE($C$3:$C$5882,0.2),1,C1453&lt;=PERCENTILE($C$3:$C$5882,0.4),2,C1453&lt;=PERCENTILE($C$3:$C$5882,0.6),3,C1453&lt;=PERCENTILE($C$3:$C$5882,0.8),4,TRUE,5)</f>
        <v>3</v>
      </c>
      <c r="G1453" cm="1">
        <f t="array" ref="G1453">_xlfn.IFS(D1453&lt;=PERCENTILE($D$3:$D$5882,0.2),1,D1453&lt;=PERCENTILE($D$3:$D$5882,0.4),2,D1453&lt;=PERCENTILE($D$3:$D$5882,0.6),3,D1453&lt;=PERCENTILE($D$3:$D$5882,0.8),4,TRUE,5)</f>
        <v>4</v>
      </c>
      <c r="H1453" s="3" t="str" cm="1">
        <f t="array" ref="H1453">_xlfn.IFS(AND(E1453&gt;=4,F1453&gt;=4,G1453&gt;=4),"Champions",AND(E1453&gt;=3,F1453&gt;=3,G1453&gt;=3),"Loyal Customers",AND(E1453&lt;=2,F1453&gt;=3),"At Risk",AND(E1453&lt;=2,F1453&lt;=2,G1453&lt;=2),"Lost",AND(E1453&gt;=4,F1453&lt;=2),"New/Promising",TRUE,"Needs Attention")</f>
        <v>Loyal Customers</v>
      </c>
      <c r="I1453" s="3" t="str">
        <f t="shared" si="26"/>
        <v>Churned</v>
      </c>
      <c r="J1453" s="3" t="str">
        <f>_xlfn.XLOOKUP(A1453,'Country_Lookup'!$D:$D,'Country_Lookup'!$E:$E)</f>
        <v>Germany</v>
      </c>
    </row>
    <row r="1454" spans="1:10" x14ac:dyDescent="0.3">
      <c r="A1454">
        <v>13815</v>
      </c>
      <c r="B1454">
        <v>22</v>
      </c>
      <c r="C1454">
        <v>8</v>
      </c>
      <c r="D1454">
        <v>7475.7400000000407</v>
      </c>
      <c r="E1454" cm="1">
        <f t="array" ref="E1454">_xlfn.IFS(B1454&lt;=PERCENTILE($B$3:$B$5882,0.2),5,B1454&lt;=PERCENTILE($B$3:$B$5882,0.4),4,B1454&lt;=PERCENTILE($B$3:$B$5882,0.6),3,B1454&lt;=PERCENTILE($B$3:$B$5882,0.8),2,TRUE,1)</f>
        <v>4</v>
      </c>
      <c r="F1454" cm="1">
        <f t="array" ref="F1454">_xlfn.IFS(C1454&lt;=PERCENTILE($C$3:$C$5882,0.2),1,C1454&lt;=PERCENTILE($C$3:$C$5882,0.4),2,C1454&lt;=PERCENTILE($C$3:$C$5882,0.6),3,C1454&lt;=PERCENTILE($C$3:$C$5882,0.8),4,TRUE,5)</f>
        <v>4</v>
      </c>
      <c r="G1454" cm="1">
        <f t="array" ref="G1454">_xlfn.IFS(D1454&lt;=PERCENTILE($D$3:$D$5882,0.2),1,D1454&lt;=PERCENTILE($D$3:$D$5882,0.4),2,D1454&lt;=PERCENTILE($D$3:$D$5882,0.6),3,D1454&lt;=PERCENTILE($D$3:$D$5882,0.8),4,TRUE,5)</f>
        <v>5</v>
      </c>
      <c r="H1454" s="3" t="str" cm="1">
        <f t="array" ref="H1454">_xlfn.IFS(AND(E1454&gt;=4,F1454&gt;=4,G1454&gt;=4),"Champions",AND(E1454&gt;=3,F1454&gt;=3,G1454&gt;=3),"Loyal Customers",AND(E1454&lt;=2,F1454&gt;=3),"At Risk",AND(E1454&lt;=2,F1454&lt;=2,G1454&lt;=2),"Lost",AND(E1454&gt;=4,F1454&lt;=2),"New/Promising",TRUE,"Needs Attention")</f>
        <v>Champions</v>
      </c>
      <c r="I1454" s="3" t="str">
        <f t="shared" si="26"/>
        <v>Active</v>
      </c>
      <c r="J1454" s="3" t="str">
        <f>_xlfn.XLOOKUP(A1454,'Country_Lookup'!$D:$D,'Country_Lookup'!$E:$E)</f>
        <v>Germany</v>
      </c>
    </row>
    <row r="1455" spans="1:10" x14ac:dyDescent="0.3">
      <c r="A1455">
        <v>13816</v>
      </c>
      <c r="B1455">
        <v>23</v>
      </c>
      <c r="C1455">
        <v>2</v>
      </c>
      <c r="D1455">
        <v>571.66999999999996</v>
      </c>
      <c r="E1455" cm="1">
        <f t="array" ref="E1455">_xlfn.IFS(B1455&lt;=PERCENTILE($B$3:$B$5882,0.2),5,B1455&lt;=PERCENTILE($B$3:$B$5882,0.4),4,B1455&lt;=PERCENTILE($B$3:$B$5882,0.6),3,B1455&lt;=PERCENTILE($B$3:$B$5882,0.8),2,TRUE,1)</f>
        <v>4</v>
      </c>
      <c r="F1455" cm="1">
        <f t="array" ref="F1455">_xlfn.IFS(C1455&lt;=PERCENTILE($C$3:$C$5882,0.2),1,C1455&lt;=PERCENTILE($C$3:$C$5882,0.4),2,C1455&lt;=PERCENTILE($C$3:$C$5882,0.6),3,C1455&lt;=PERCENTILE($C$3:$C$5882,0.8),4,TRUE,5)</f>
        <v>2</v>
      </c>
      <c r="G1455" cm="1">
        <f t="array" ref="G1455">_xlfn.IFS(D1455&lt;=PERCENTILE($D$3:$D$5882,0.2),1,D1455&lt;=PERCENTILE($D$3:$D$5882,0.4),2,D1455&lt;=PERCENTILE($D$3:$D$5882,0.6),3,D1455&lt;=PERCENTILE($D$3:$D$5882,0.8),4,TRUE,5)</f>
        <v>2</v>
      </c>
      <c r="H1455" s="3" t="str" cm="1">
        <f t="array" ref="H1455">_xlfn.IFS(AND(E1455&gt;=4,F1455&gt;=4,G1455&gt;=4),"Champions",AND(E1455&gt;=3,F1455&gt;=3,G1455&gt;=3),"Loyal Customers",AND(E1455&lt;=2,F1455&gt;=3),"At Risk",AND(E1455&lt;=2,F1455&lt;=2,G1455&lt;=2),"Lost",AND(E1455&gt;=4,F1455&lt;=2),"New/Promising",TRUE,"Needs Attention")</f>
        <v>New/Promising</v>
      </c>
      <c r="I1455" s="3" t="str">
        <f t="shared" si="26"/>
        <v>Active</v>
      </c>
      <c r="J1455" s="3" t="str">
        <f>_xlfn.XLOOKUP(A1455,'Country_Lookup'!$D:$D,'Country_Lookup'!$E:$E)</f>
        <v>Germany</v>
      </c>
    </row>
    <row r="1456" spans="1:10" x14ac:dyDescent="0.3">
      <c r="A1456">
        <v>13817</v>
      </c>
      <c r="B1456">
        <v>29</v>
      </c>
      <c r="C1456">
        <v>2</v>
      </c>
      <c r="D1456">
        <v>382.97999999999979</v>
      </c>
      <c r="E1456" cm="1">
        <f t="array" ref="E1456">_xlfn.IFS(B1456&lt;=PERCENTILE($B$3:$B$5882,0.2),5,B1456&lt;=PERCENTILE($B$3:$B$5882,0.4),4,B1456&lt;=PERCENTILE($B$3:$B$5882,0.6),3,B1456&lt;=PERCENTILE($B$3:$B$5882,0.8),2,TRUE,1)</f>
        <v>4</v>
      </c>
      <c r="F1456" cm="1">
        <f t="array" ref="F1456">_xlfn.IFS(C1456&lt;=PERCENTILE($C$3:$C$5882,0.2),1,C1456&lt;=PERCENTILE($C$3:$C$5882,0.4),2,C1456&lt;=PERCENTILE($C$3:$C$5882,0.6),3,C1456&lt;=PERCENTILE($C$3:$C$5882,0.8),4,TRUE,5)</f>
        <v>2</v>
      </c>
      <c r="G1456" cm="1">
        <f t="array" ref="G1456">_xlfn.IFS(D1456&lt;=PERCENTILE($D$3:$D$5882,0.2),1,D1456&lt;=PERCENTILE($D$3:$D$5882,0.4),2,D1456&lt;=PERCENTILE($D$3:$D$5882,0.6),3,D1456&lt;=PERCENTILE($D$3:$D$5882,0.8),4,TRUE,5)</f>
        <v>2</v>
      </c>
      <c r="H1456" s="3" t="str" cm="1">
        <f t="array" ref="H1456">_xlfn.IFS(AND(E1456&gt;=4,F1456&gt;=4,G1456&gt;=4),"Champions",AND(E1456&gt;=3,F1456&gt;=3,G1456&gt;=3),"Loyal Customers",AND(E1456&lt;=2,F1456&gt;=3),"At Risk",AND(E1456&lt;=2,F1456&lt;=2,G1456&lt;=2),"Lost",AND(E1456&gt;=4,F1456&lt;=2),"New/Promising",TRUE,"Needs Attention")</f>
        <v>New/Promising</v>
      </c>
      <c r="I1456" s="3" t="str">
        <f t="shared" si="26"/>
        <v>Active</v>
      </c>
      <c r="J1456" s="3" t="str">
        <f>_xlfn.XLOOKUP(A1456,'Country_Lookup'!$D:$D,'Country_Lookup'!$E:$E)</f>
        <v>Germany</v>
      </c>
    </row>
    <row r="1457" spans="1:10" x14ac:dyDescent="0.3">
      <c r="A1457">
        <v>13818</v>
      </c>
      <c r="B1457">
        <v>429</v>
      </c>
      <c r="C1457">
        <v>1</v>
      </c>
      <c r="D1457">
        <v>61.279999999999994</v>
      </c>
      <c r="E1457" cm="1">
        <f t="array" ref="E1457">_xlfn.IFS(B1457&lt;=PERCENTILE($B$3:$B$5882,0.2),5,B1457&lt;=PERCENTILE($B$3:$B$5882,0.4),4,B1457&lt;=PERCENTILE($B$3:$B$5882,0.6),3,B1457&lt;=PERCENTILE($B$3:$B$5882,0.8),2,TRUE,1)</f>
        <v>1</v>
      </c>
      <c r="F1457" cm="1">
        <f t="array" ref="F1457">_xlfn.IFS(C1457&lt;=PERCENTILE($C$3:$C$5882,0.2),1,C1457&lt;=PERCENTILE($C$3:$C$5882,0.4),2,C1457&lt;=PERCENTILE($C$3:$C$5882,0.6),3,C1457&lt;=PERCENTILE($C$3:$C$5882,0.8),4,TRUE,5)</f>
        <v>1</v>
      </c>
      <c r="G1457" cm="1">
        <f t="array" ref="G1457">_xlfn.IFS(D1457&lt;=PERCENTILE($D$3:$D$5882,0.2),1,D1457&lt;=PERCENTILE($D$3:$D$5882,0.4),2,D1457&lt;=PERCENTILE($D$3:$D$5882,0.6),3,D1457&lt;=PERCENTILE($D$3:$D$5882,0.8),4,TRUE,5)</f>
        <v>1</v>
      </c>
      <c r="H1457" s="3" t="str" cm="1">
        <f t="array" ref="H1457">_xlfn.IFS(AND(E1457&gt;=4,F1457&gt;=4,G1457&gt;=4),"Champions",AND(E1457&gt;=3,F1457&gt;=3,G1457&gt;=3),"Loyal Customers",AND(E1457&lt;=2,F1457&gt;=3),"At Risk",AND(E1457&lt;=2,F1457&lt;=2,G1457&lt;=2),"Lost",AND(E1457&gt;=4,F1457&lt;=2),"New/Promising",TRUE,"Needs Attention")</f>
        <v>Lost</v>
      </c>
      <c r="I1457" s="3" t="str">
        <f t="shared" si="26"/>
        <v>Churned</v>
      </c>
      <c r="J1457" s="3" t="str">
        <f>_xlfn.XLOOKUP(A1457,'Country_Lookup'!$D:$D,'Country_Lookup'!$E:$E)</f>
        <v>United Kingdom</v>
      </c>
    </row>
    <row r="1458" spans="1:10" x14ac:dyDescent="0.3">
      <c r="A1458">
        <v>13819</v>
      </c>
      <c r="B1458">
        <v>301</v>
      </c>
      <c r="C1458">
        <v>6</v>
      </c>
      <c r="D1458">
        <v>2642.350000000004</v>
      </c>
      <c r="E1458" cm="1">
        <f t="array" ref="E1458">_xlfn.IFS(B1458&lt;=PERCENTILE($B$3:$B$5882,0.2),5,B1458&lt;=PERCENTILE($B$3:$B$5882,0.4),4,B1458&lt;=PERCENTILE($B$3:$B$5882,0.6),3,B1458&lt;=PERCENTILE($B$3:$B$5882,0.8),2,TRUE,1)</f>
        <v>2</v>
      </c>
      <c r="F1458" cm="1">
        <f t="array" ref="F1458">_xlfn.IFS(C1458&lt;=PERCENTILE($C$3:$C$5882,0.2),1,C1458&lt;=PERCENTILE($C$3:$C$5882,0.4),2,C1458&lt;=PERCENTILE($C$3:$C$5882,0.6),3,C1458&lt;=PERCENTILE($C$3:$C$5882,0.8),4,TRUE,5)</f>
        <v>4</v>
      </c>
      <c r="G1458" cm="1">
        <f t="array" ref="G1458">_xlfn.IFS(D1458&lt;=PERCENTILE($D$3:$D$5882,0.2),1,D1458&lt;=PERCENTILE($D$3:$D$5882,0.4),2,D1458&lt;=PERCENTILE($D$3:$D$5882,0.6),3,D1458&lt;=PERCENTILE($D$3:$D$5882,0.8),4,TRUE,5)</f>
        <v>4</v>
      </c>
      <c r="H1458" s="3" t="str" cm="1">
        <f t="array" ref="H1458">_xlfn.IFS(AND(E1458&gt;=4,F1458&gt;=4,G1458&gt;=4),"Champions",AND(E1458&gt;=3,F1458&gt;=3,G1458&gt;=3),"Loyal Customers",AND(E1458&lt;=2,F1458&gt;=3),"At Risk",AND(E1458&lt;=2,F1458&lt;=2,G1458&lt;=2),"Lost",AND(E1458&gt;=4,F1458&lt;=2),"New/Promising",TRUE,"Needs Attention")</f>
        <v>At Risk</v>
      </c>
      <c r="I1458" s="3" t="str">
        <f t="shared" si="26"/>
        <v>Churned</v>
      </c>
      <c r="J1458" s="3" t="str">
        <f>_xlfn.XLOOKUP(A1458,'Country_Lookup'!$D:$D,'Country_Lookup'!$E:$E)</f>
        <v>United Kingdom</v>
      </c>
    </row>
    <row r="1459" spans="1:10" x14ac:dyDescent="0.3">
      <c r="A1459">
        <v>13820</v>
      </c>
      <c r="B1459">
        <v>418</v>
      </c>
      <c r="C1459">
        <v>3</v>
      </c>
      <c r="D1459">
        <v>660.650000000001</v>
      </c>
      <c r="E1459" cm="1">
        <f t="array" ref="E1459">_xlfn.IFS(B1459&lt;=PERCENTILE($B$3:$B$5882,0.2),5,B1459&lt;=PERCENTILE($B$3:$B$5882,0.4),4,B1459&lt;=PERCENTILE($B$3:$B$5882,0.6),3,B1459&lt;=PERCENTILE($B$3:$B$5882,0.8),2,TRUE,1)</f>
        <v>1</v>
      </c>
      <c r="F1459" cm="1">
        <f t="array" ref="F1459">_xlfn.IFS(C1459&lt;=PERCENTILE($C$3:$C$5882,0.2),1,C1459&lt;=PERCENTILE($C$3:$C$5882,0.4),2,C1459&lt;=PERCENTILE($C$3:$C$5882,0.6),3,C1459&lt;=PERCENTILE($C$3:$C$5882,0.8),4,TRUE,5)</f>
        <v>3</v>
      </c>
      <c r="G1459" cm="1">
        <f t="array" ref="G1459">_xlfn.IFS(D1459&lt;=PERCENTILE($D$3:$D$5882,0.2),1,D1459&lt;=PERCENTILE($D$3:$D$5882,0.4),2,D1459&lt;=PERCENTILE($D$3:$D$5882,0.6),3,D1459&lt;=PERCENTILE($D$3:$D$5882,0.8),4,TRUE,5)</f>
        <v>3</v>
      </c>
      <c r="H1459" s="3" t="str" cm="1">
        <f t="array" ref="H1459">_xlfn.IFS(AND(E1459&gt;=4,F1459&gt;=4,G1459&gt;=4),"Champions",AND(E1459&gt;=3,F1459&gt;=3,G1459&gt;=3),"Loyal Customers",AND(E1459&lt;=2,F1459&gt;=3),"At Risk",AND(E1459&lt;=2,F1459&lt;=2,G1459&lt;=2),"Lost",AND(E1459&gt;=4,F1459&lt;=2),"New/Promising",TRUE,"Needs Attention")</f>
        <v>At Risk</v>
      </c>
      <c r="I1459" s="3" t="str">
        <f t="shared" si="26"/>
        <v>Churned</v>
      </c>
      <c r="J1459" s="3" t="str">
        <f>_xlfn.XLOOKUP(A1459,'Country_Lookup'!$D:$D,'Country_Lookup'!$E:$E)</f>
        <v>United Kingdom</v>
      </c>
    </row>
    <row r="1460" spans="1:10" x14ac:dyDescent="0.3">
      <c r="A1460">
        <v>13821</v>
      </c>
      <c r="B1460">
        <v>144</v>
      </c>
      <c r="C1460">
        <v>6</v>
      </c>
      <c r="D1460">
        <v>1410.7300000000012</v>
      </c>
      <c r="E1460" cm="1">
        <f t="array" ref="E1460">_xlfn.IFS(B1460&lt;=PERCENTILE($B$3:$B$5882,0.2),5,B1460&lt;=PERCENTILE($B$3:$B$5882,0.4),4,B1460&lt;=PERCENTILE($B$3:$B$5882,0.6),3,B1460&lt;=PERCENTILE($B$3:$B$5882,0.8),2,TRUE,1)</f>
        <v>3</v>
      </c>
      <c r="F1460" cm="1">
        <f t="array" ref="F1460">_xlfn.IFS(C1460&lt;=PERCENTILE($C$3:$C$5882,0.2),1,C1460&lt;=PERCENTILE($C$3:$C$5882,0.4),2,C1460&lt;=PERCENTILE($C$3:$C$5882,0.6),3,C1460&lt;=PERCENTILE($C$3:$C$5882,0.8),4,TRUE,5)</f>
        <v>4</v>
      </c>
      <c r="G1460" cm="1">
        <f t="array" ref="G1460">_xlfn.IFS(D1460&lt;=PERCENTILE($D$3:$D$5882,0.2),1,D1460&lt;=PERCENTILE($D$3:$D$5882,0.4),2,D1460&lt;=PERCENTILE($D$3:$D$5882,0.6),3,D1460&lt;=PERCENTILE($D$3:$D$5882,0.8),4,TRUE,5)</f>
        <v>4</v>
      </c>
      <c r="H1460" s="3" t="str" cm="1">
        <f t="array" ref="H1460">_xlfn.IFS(AND(E1460&gt;=4,F1460&gt;=4,G1460&gt;=4),"Champions",AND(E1460&gt;=3,F1460&gt;=3,G1460&gt;=3),"Loyal Customers",AND(E1460&lt;=2,F1460&gt;=3),"At Risk",AND(E1460&lt;=2,F1460&lt;=2,G1460&lt;=2),"Lost",AND(E1460&gt;=4,F1460&lt;=2),"New/Promising",TRUE,"Needs Attention")</f>
        <v>Loyal Customers</v>
      </c>
      <c r="I1460" s="3" t="str">
        <f t="shared" si="26"/>
        <v>Churned</v>
      </c>
      <c r="J1460" s="3" t="str">
        <f>_xlfn.XLOOKUP(A1460,'Country_Lookup'!$D:$D,'Country_Lookup'!$E:$E)</f>
        <v>United Kingdom</v>
      </c>
    </row>
    <row r="1461" spans="1:10" x14ac:dyDescent="0.3">
      <c r="A1461">
        <v>13822</v>
      </c>
      <c r="B1461">
        <v>5</v>
      </c>
      <c r="C1461">
        <v>2</v>
      </c>
      <c r="D1461">
        <v>632</v>
      </c>
      <c r="E1461" cm="1">
        <f t="array" ref="E1461">_xlfn.IFS(B1461&lt;=PERCENTILE($B$3:$B$5882,0.2),5,B1461&lt;=PERCENTILE($B$3:$B$5882,0.4),4,B1461&lt;=PERCENTILE($B$3:$B$5882,0.6),3,B1461&lt;=PERCENTILE($B$3:$B$5882,0.8),2,TRUE,1)</f>
        <v>5</v>
      </c>
      <c r="F1461" cm="1">
        <f t="array" ref="F1461">_xlfn.IFS(C1461&lt;=PERCENTILE($C$3:$C$5882,0.2),1,C1461&lt;=PERCENTILE($C$3:$C$5882,0.4),2,C1461&lt;=PERCENTILE($C$3:$C$5882,0.6),3,C1461&lt;=PERCENTILE($C$3:$C$5882,0.8),4,TRUE,5)</f>
        <v>2</v>
      </c>
      <c r="G1461" cm="1">
        <f t="array" ref="G1461">_xlfn.IFS(D1461&lt;=PERCENTILE($D$3:$D$5882,0.2),1,D1461&lt;=PERCENTILE($D$3:$D$5882,0.4),2,D1461&lt;=PERCENTILE($D$3:$D$5882,0.6),3,D1461&lt;=PERCENTILE($D$3:$D$5882,0.8),4,TRUE,5)</f>
        <v>3</v>
      </c>
      <c r="H1461" s="3" t="str" cm="1">
        <f t="array" ref="H1461">_xlfn.IFS(AND(E1461&gt;=4,F1461&gt;=4,G1461&gt;=4),"Champions",AND(E1461&gt;=3,F1461&gt;=3,G1461&gt;=3),"Loyal Customers",AND(E1461&lt;=2,F1461&gt;=3),"At Risk",AND(E1461&lt;=2,F1461&lt;=2,G1461&lt;=2),"Lost",AND(E1461&gt;=4,F1461&lt;=2),"New/Promising",TRUE,"Needs Attention")</f>
        <v>New/Promising</v>
      </c>
      <c r="I1461" s="3" t="str">
        <f t="shared" si="26"/>
        <v>Active</v>
      </c>
      <c r="J1461" s="3" t="str">
        <f>_xlfn.XLOOKUP(A1461,'Country_Lookup'!$D:$D,'Country_Lookup'!$E:$E)</f>
        <v>United Kingdom</v>
      </c>
    </row>
    <row r="1462" spans="1:10" x14ac:dyDescent="0.3">
      <c r="A1462">
        <v>13823</v>
      </c>
      <c r="B1462">
        <v>18</v>
      </c>
      <c r="C1462">
        <v>7</v>
      </c>
      <c r="D1462">
        <v>3403.4500000000048</v>
      </c>
      <c r="E1462" cm="1">
        <f t="array" ref="E1462">_xlfn.IFS(B1462&lt;=PERCENTILE($B$3:$B$5882,0.2),5,B1462&lt;=PERCENTILE($B$3:$B$5882,0.4),4,B1462&lt;=PERCENTILE($B$3:$B$5882,0.6),3,B1462&lt;=PERCENTILE($B$3:$B$5882,0.8),2,TRUE,1)</f>
        <v>5</v>
      </c>
      <c r="F1462" cm="1">
        <f t="array" ref="F1462">_xlfn.IFS(C1462&lt;=PERCENTILE($C$3:$C$5882,0.2),1,C1462&lt;=PERCENTILE($C$3:$C$5882,0.4),2,C1462&lt;=PERCENTILE($C$3:$C$5882,0.6),3,C1462&lt;=PERCENTILE($C$3:$C$5882,0.8),4,TRUE,5)</f>
        <v>4</v>
      </c>
      <c r="G1462" cm="1">
        <f t="array" ref="G1462">_xlfn.IFS(D1462&lt;=PERCENTILE($D$3:$D$5882,0.2),1,D1462&lt;=PERCENTILE($D$3:$D$5882,0.4),2,D1462&lt;=PERCENTILE($D$3:$D$5882,0.6),3,D1462&lt;=PERCENTILE($D$3:$D$5882,0.8),4,TRUE,5)</f>
        <v>5</v>
      </c>
      <c r="H1462" s="3" t="str" cm="1">
        <f t="array" ref="H1462">_xlfn.IFS(AND(E1462&gt;=4,F1462&gt;=4,G1462&gt;=4),"Champions",AND(E1462&gt;=3,F1462&gt;=3,G1462&gt;=3),"Loyal Customers",AND(E1462&lt;=2,F1462&gt;=3),"At Risk",AND(E1462&lt;=2,F1462&lt;=2,G1462&lt;=2),"Lost",AND(E1462&gt;=4,F1462&lt;=2),"New/Promising",TRUE,"Needs Attention")</f>
        <v>Champions</v>
      </c>
      <c r="I1462" s="3" t="str">
        <f t="shared" si="26"/>
        <v>Active</v>
      </c>
      <c r="J1462" s="3" t="str">
        <f>_xlfn.XLOOKUP(A1462,'Country_Lookup'!$D:$D,'Country_Lookup'!$E:$E)</f>
        <v>United Kingdom</v>
      </c>
    </row>
    <row r="1463" spans="1:10" x14ac:dyDescent="0.3">
      <c r="A1463">
        <v>13824</v>
      </c>
      <c r="B1463">
        <v>32</v>
      </c>
      <c r="C1463">
        <v>12</v>
      </c>
      <c r="D1463">
        <v>3314.7600000000048</v>
      </c>
      <c r="E1463" cm="1">
        <f t="array" ref="E1463">_xlfn.IFS(B1463&lt;=PERCENTILE($B$3:$B$5882,0.2),5,B1463&lt;=PERCENTILE($B$3:$B$5882,0.4),4,B1463&lt;=PERCENTILE($B$3:$B$5882,0.6),3,B1463&lt;=PERCENTILE($B$3:$B$5882,0.8),2,TRUE,1)</f>
        <v>4</v>
      </c>
      <c r="F1463" cm="1">
        <f t="array" ref="F1463">_xlfn.IFS(C1463&lt;=PERCENTILE($C$3:$C$5882,0.2),1,C1463&lt;=PERCENTILE($C$3:$C$5882,0.4),2,C1463&lt;=PERCENTILE($C$3:$C$5882,0.6),3,C1463&lt;=PERCENTILE($C$3:$C$5882,0.8),4,TRUE,5)</f>
        <v>5</v>
      </c>
      <c r="G1463" cm="1">
        <f t="array" ref="G1463">_xlfn.IFS(D1463&lt;=PERCENTILE($D$3:$D$5882,0.2),1,D1463&lt;=PERCENTILE($D$3:$D$5882,0.4),2,D1463&lt;=PERCENTILE($D$3:$D$5882,0.6),3,D1463&lt;=PERCENTILE($D$3:$D$5882,0.8),4,TRUE,5)</f>
        <v>5</v>
      </c>
      <c r="H1463" s="3" t="str" cm="1">
        <f t="array" ref="H1463">_xlfn.IFS(AND(E1463&gt;=4,F1463&gt;=4,G1463&gt;=4),"Champions",AND(E1463&gt;=3,F1463&gt;=3,G1463&gt;=3),"Loyal Customers",AND(E1463&lt;=2,F1463&gt;=3),"At Risk",AND(E1463&lt;=2,F1463&lt;=2,G1463&lt;=2),"Lost",AND(E1463&gt;=4,F1463&lt;=2),"New/Promising",TRUE,"Needs Attention")</f>
        <v>Champions</v>
      </c>
      <c r="I1463" s="3" t="str">
        <f t="shared" si="26"/>
        <v>Active</v>
      </c>
      <c r="J1463" s="3" t="str">
        <f>_xlfn.XLOOKUP(A1463,'Country_Lookup'!$D:$D,'Country_Lookup'!$E:$E)</f>
        <v>United Kingdom</v>
      </c>
    </row>
    <row r="1464" spans="1:10" x14ac:dyDescent="0.3">
      <c r="A1464">
        <v>13825</v>
      </c>
      <c r="B1464">
        <v>621</v>
      </c>
      <c r="C1464">
        <v>2</v>
      </c>
      <c r="D1464">
        <v>255.59000000000009</v>
      </c>
      <c r="E1464" cm="1">
        <f t="array" ref="E1464">_xlfn.IFS(B1464&lt;=PERCENTILE($B$3:$B$5882,0.2),5,B1464&lt;=PERCENTILE($B$3:$B$5882,0.4),4,B1464&lt;=PERCENTILE($B$3:$B$5882,0.6),3,B1464&lt;=PERCENTILE($B$3:$B$5882,0.8),2,TRUE,1)</f>
        <v>1</v>
      </c>
      <c r="F1464" cm="1">
        <f t="array" ref="F1464">_xlfn.IFS(C1464&lt;=PERCENTILE($C$3:$C$5882,0.2),1,C1464&lt;=PERCENTILE($C$3:$C$5882,0.4),2,C1464&lt;=PERCENTILE($C$3:$C$5882,0.6),3,C1464&lt;=PERCENTILE($C$3:$C$5882,0.8),4,TRUE,5)</f>
        <v>2</v>
      </c>
      <c r="G1464" cm="1">
        <f t="array" ref="G1464">_xlfn.IFS(D1464&lt;=PERCENTILE($D$3:$D$5882,0.2),1,D1464&lt;=PERCENTILE($D$3:$D$5882,0.4),2,D1464&lt;=PERCENTILE($D$3:$D$5882,0.6),3,D1464&lt;=PERCENTILE($D$3:$D$5882,0.8),4,TRUE,5)</f>
        <v>1</v>
      </c>
      <c r="H1464" s="3" t="str" cm="1">
        <f t="array" ref="H1464">_xlfn.IFS(AND(E1464&gt;=4,F1464&gt;=4,G1464&gt;=4),"Champions",AND(E1464&gt;=3,F1464&gt;=3,G1464&gt;=3),"Loyal Customers",AND(E1464&lt;=2,F1464&gt;=3),"At Risk",AND(E1464&lt;=2,F1464&lt;=2,G1464&lt;=2),"Lost",AND(E1464&gt;=4,F1464&lt;=2),"New/Promising",TRUE,"Needs Attention")</f>
        <v>Lost</v>
      </c>
      <c r="I1464" s="3" t="str">
        <f t="shared" si="26"/>
        <v>Churned</v>
      </c>
      <c r="J1464" s="3" t="str">
        <f>_xlfn.XLOOKUP(A1464,'Country_Lookup'!$D:$D,'Country_Lookup'!$E:$E)</f>
        <v>United Kingdom</v>
      </c>
    </row>
    <row r="1465" spans="1:10" x14ac:dyDescent="0.3">
      <c r="A1465">
        <v>13826</v>
      </c>
      <c r="B1465">
        <v>176</v>
      </c>
      <c r="C1465">
        <v>1</v>
      </c>
      <c r="D1465">
        <v>189.49999999999997</v>
      </c>
      <c r="E1465" cm="1">
        <f t="array" ref="E1465">_xlfn.IFS(B1465&lt;=PERCENTILE($B$3:$B$5882,0.2),5,B1465&lt;=PERCENTILE($B$3:$B$5882,0.4),4,B1465&lt;=PERCENTILE($B$3:$B$5882,0.6),3,B1465&lt;=PERCENTILE($B$3:$B$5882,0.8),2,TRUE,1)</f>
        <v>3</v>
      </c>
      <c r="F1465" cm="1">
        <f t="array" ref="F1465">_xlfn.IFS(C1465&lt;=PERCENTILE($C$3:$C$5882,0.2),1,C1465&lt;=PERCENTILE($C$3:$C$5882,0.4),2,C1465&lt;=PERCENTILE($C$3:$C$5882,0.6),3,C1465&lt;=PERCENTILE($C$3:$C$5882,0.8),4,TRUE,5)</f>
        <v>1</v>
      </c>
      <c r="G1465" cm="1">
        <f t="array" ref="G1465">_xlfn.IFS(D1465&lt;=PERCENTILE($D$3:$D$5882,0.2),1,D1465&lt;=PERCENTILE($D$3:$D$5882,0.4),2,D1465&lt;=PERCENTILE($D$3:$D$5882,0.6),3,D1465&lt;=PERCENTILE($D$3:$D$5882,0.8),4,TRUE,5)</f>
        <v>1</v>
      </c>
      <c r="H1465" s="3" t="str" cm="1">
        <f t="array" ref="H1465">_xlfn.IFS(AND(E1465&gt;=4,F1465&gt;=4,G1465&gt;=4),"Champions",AND(E1465&gt;=3,F1465&gt;=3,G1465&gt;=3),"Loyal Customers",AND(E1465&lt;=2,F1465&gt;=3),"At Risk",AND(E1465&lt;=2,F1465&lt;=2,G1465&lt;=2),"Lost",AND(E1465&gt;=4,F1465&lt;=2),"New/Promising",TRUE,"Needs Attention")</f>
        <v>Needs Attention</v>
      </c>
      <c r="I1465" s="3" t="str">
        <f t="shared" si="26"/>
        <v>Churned</v>
      </c>
      <c r="J1465" s="3" t="str">
        <f>_xlfn.XLOOKUP(A1465,'Country_Lookup'!$D:$D,'Country_Lookup'!$E:$E)</f>
        <v>United Kingdom</v>
      </c>
    </row>
    <row r="1466" spans="1:10" x14ac:dyDescent="0.3">
      <c r="A1466">
        <v>13827</v>
      </c>
      <c r="B1466">
        <v>57</v>
      </c>
      <c r="C1466">
        <v>3</v>
      </c>
      <c r="D1466">
        <v>412.04999999999984</v>
      </c>
      <c r="E1466" cm="1">
        <f t="array" ref="E1466">_xlfn.IFS(B1466&lt;=PERCENTILE($B$3:$B$5882,0.2),5,B1466&lt;=PERCENTILE($B$3:$B$5882,0.4),4,B1466&lt;=PERCENTILE($B$3:$B$5882,0.6),3,B1466&lt;=PERCENTILE($B$3:$B$5882,0.8),2,TRUE,1)</f>
        <v>4</v>
      </c>
      <c r="F1466" cm="1">
        <f t="array" ref="F1466">_xlfn.IFS(C1466&lt;=PERCENTILE($C$3:$C$5882,0.2),1,C1466&lt;=PERCENTILE($C$3:$C$5882,0.4),2,C1466&lt;=PERCENTILE($C$3:$C$5882,0.6),3,C1466&lt;=PERCENTILE($C$3:$C$5882,0.8),4,TRUE,5)</f>
        <v>3</v>
      </c>
      <c r="G1466" cm="1">
        <f t="array" ref="G1466">_xlfn.IFS(D1466&lt;=PERCENTILE($D$3:$D$5882,0.2),1,D1466&lt;=PERCENTILE($D$3:$D$5882,0.4),2,D1466&lt;=PERCENTILE($D$3:$D$5882,0.6),3,D1466&lt;=PERCENTILE($D$3:$D$5882,0.8),4,TRUE,5)</f>
        <v>2</v>
      </c>
      <c r="H1466" s="3" t="str" cm="1">
        <f t="array" ref="H1466">_xlfn.IFS(AND(E1466&gt;=4,F1466&gt;=4,G1466&gt;=4),"Champions",AND(E1466&gt;=3,F1466&gt;=3,G1466&gt;=3),"Loyal Customers",AND(E1466&lt;=2,F1466&gt;=3),"At Risk",AND(E1466&lt;=2,F1466&lt;=2,G1466&lt;=2),"Lost",AND(E1466&gt;=4,F1466&lt;=2),"New/Promising",TRUE,"Needs Attention")</f>
        <v>Needs Attention</v>
      </c>
      <c r="I1466" s="3" t="str">
        <f t="shared" si="26"/>
        <v>Active</v>
      </c>
      <c r="J1466" s="3" t="str">
        <f>_xlfn.XLOOKUP(A1466,'Country_Lookup'!$D:$D,'Country_Lookup'!$E:$E)</f>
        <v>United Kingdom</v>
      </c>
    </row>
    <row r="1467" spans="1:10" x14ac:dyDescent="0.3">
      <c r="A1467">
        <v>13828</v>
      </c>
      <c r="B1467">
        <v>22</v>
      </c>
      <c r="C1467">
        <v>1</v>
      </c>
      <c r="D1467">
        <v>209.48999999999995</v>
      </c>
      <c r="E1467" cm="1">
        <f t="array" ref="E1467">_xlfn.IFS(B1467&lt;=PERCENTILE($B$3:$B$5882,0.2),5,B1467&lt;=PERCENTILE($B$3:$B$5882,0.4),4,B1467&lt;=PERCENTILE($B$3:$B$5882,0.6),3,B1467&lt;=PERCENTILE($B$3:$B$5882,0.8),2,TRUE,1)</f>
        <v>4</v>
      </c>
      <c r="F1467" cm="1">
        <f t="array" ref="F1467">_xlfn.IFS(C1467&lt;=PERCENTILE($C$3:$C$5882,0.2),1,C1467&lt;=PERCENTILE($C$3:$C$5882,0.4),2,C1467&lt;=PERCENTILE($C$3:$C$5882,0.6),3,C1467&lt;=PERCENTILE($C$3:$C$5882,0.8),4,TRUE,5)</f>
        <v>1</v>
      </c>
      <c r="G1467" cm="1">
        <f t="array" ref="G1467">_xlfn.IFS(D1467&lt;=PERCENTILE($D$3:$D$5882,0.2),1,D1467&lt;=PERCENTILE($D$3:$D$5882,0.4),2,D1467&lt;=PERCENTILE($D$3:$D$5882,0.6),3,D1467&lt;=PERCENTILE($D$3:$D$5882,0.8),4,TRUE,5)</f>
        <v>1</v>
      </c>
      <c r="H1467" s="3" t="str" cm="1">
        <f t="array" ref="H1467">_xlfn.IFS(AND(E1467&gt;=4,F1467&gt;=4,G1467&gt;=4),"Champions",AND(E1467&gt;=3,F1467&gt;=3,G1467&gt;=3),"Loyal Customers",AND(E1467&lt;=2,F1467&gt;=3),"At Risk",AND(E1467&lt;=2,F1467&lt;=2,G1467&lt;=2),"Lost",AND(E1467&gt;=4,F1467&lt;=2),"New/Promising",TRUE,"Needs Attention")</f>
        <v>New/Promising</v>
      </c>
      <c r="I1467" s="3" t="str">
        <f t="shared" si="26"/>
        <v>Active</v>
      </c>
      <c r="J1467" s="3" t="str">
        <f>_xlfn.XLOOKUP(A1467,'Country_Lookup'!$D:$D,'Country_Lookup'!$E:$E)</f>
        <v>United Kingdom</v>
      </c>
    </row>
    <row r="1468" spans="1:10" x14ac:dyDescent="0.3">
      <c r="A1468">
        <v>13829</v>
      </c>
      <c r="B1468">
        <v>421</v>
      </c>
      <c r="C1468">
        <v>1</v>
      </c>
      <c r="D1468">
        <v>102</v>
      </c>
      <c r="E1468" cm="1">
        <f t="array" ref="E1468">_xlfn.IFS(B1468&lt;=PERCENTILE($B$3:$B$5882,0.2),5,B1468&lt;=PERCENTILE($B$3:$B$5882,0.4),4,B1468&lt;=PERCENTILE($B$3:$B$5882,0.6),3,B1468&lt;=PERCENTILE($B$3:$B$5882,0.8),2,TRUE,1)</f>
        <v>1</v>
      </c>
      <c r="F1468" cm="1">
        <f t="array" ref="F1468">_xlfn.IFS(C1468&lt;=PERCENTILE($C$3:$C$5882,0.2),1,C1468&lt;=PERCENTILE($C$3:$C$5882,0.4),2,C1468&lt;=PERCENTILE($C$3:$C$5882,0.6),3,C1468&lt;=PERCENTILE($C$3:$C$5882,0.8),4,TRUE,5)</f>
        <v>1</v>
      </c>
      <c r="G1468" cm="1">
        <f t="array" ref="G1468">_xlfn.IFS(D1468&lt;=PERCENTILE($D$3:$D$5882,0.2),1,D1468&lt;=PERCENTILE($D$3:$D$5882,0.4),2,D1468&lt;=PERCENTILE($D$3:$D$5882,0.6),3,D1468&lt;=PERCENTILE($D$3:$D$5882,0.8),4,TRUE,5)</f>
        <v>1</v>
      </c>
      <c r="H1468" s="3" t="str" cm="1">
        <f t="array" ref="H1468">_xlfn.IFS(AND(E1468&gt;=4,F1468&gt;=4,G1468&gt;=4),"Champions",AND(E1468&gt;=3,F1468&gt;=3,G1468&gt;=3),"Loyal Customers",AND(E1468&lt;=2,F1468&gt;=3),"At Risk",AND(E1468&lt;=2,F1468&lt;=2,G1468&lt;=2),"Lost",AND(E1468&gt;=4,F1468&lt;=2),"New/Promising",TRUE,"Needs Attention")</f>
        <v>Lost</v>
      </c>
      <c r="I1468" s="3" t="str">
        <f t="shared" si="26"/>
        <v>Churned</v>
      </c>
      <c r="J1468" s="3" t="str">
        <f>_xlfn.XLOOKUP(A1468,'Country_Lookup'!$D:$D,'Country_Lookup'!$E:$E)</f>
        <v>United Kingdom</v>
      </c>
    </row>
    <row r="1469" spans="1:10" x14ac:dyDescent="0.3">
      <c r="A1469">
        <v>13830</v>
      </c>
      <c r="B1469">
        <v>581</v>
      </c>
      <c r="C1469">
        <v>1</v>
      </c>
      <c r="D1469">
        <v>156.84999999999994</v>
      </c>
      <c r="E1469" cm="1">
        <f t="array" ref="E1469">_xlfn.IFS(B1469&lt;=PERCENTILE($B$3:$B$5882,0.2),5,B1469&lt;=PERCENTILE($B$3:$B$5882,0.4),4,B1469&lt;=PERCENTILE($B$3:$B$5882,0.6),3,B1469&lt;=PERCENTILE($B$3:$B$5882,0.8),2,TRUE,1)</f>
        <v>1</v>
      </c>
      <c r="F1469" cm="1">
        <f t="array" ref="F1469">_xlfn.IFS(C1469&lt;=PERCENTILE($C$3:$C$5882,0.2),1,C1469&lt;=PERCENTILE($C$3:$C$5882,0.4),2,C1469&lt;=PERCENTILE($C$3:$C$5882,0.6),3,C1469&lt;=PERCENTILE($C$3:$C$5882,0.8),4,TRUE,5)</f>
        <v>1</v>
      </c>
      <c r="G1469" cm="1">
        <f t="array" ref="G1469">_xlfn.IFS(D1469&lt;=PERCENTILE($D$3:$D$5882,0.2),1,D1469&lt;=PERCENTILE($D$3:$D$5882,0.4),2,D1469&lt;=PERCENTILE($D$3:$D$5882,0.6),3,D1469&lt;=PERCENTILE($D$3:$D$5882,0.8),4,TRUE,5)</f>
        <v>1</v>
      </c>
      <c r="H1469" s="3" t="str" cm="1">
        <f t="array" ref="H1469">_xlfn.IFS(AND(E1469&gt;=4,F1469&gt;=4,G1469&gt;=4),"Champions",AND(E1469&gt;=3,F1469&gt;=3,G1469&gt;=3),"Loyal Customers",AND(E1469&lt;=2,F1469&gt;=3),"At Risk",AND(E1469&lt;=2,F1469&lt;=2,G1469&lt;=2),"Lost",AND(E1469&gt;=4,F1469&lt;=2),"New/Promising",TRUE,"Needs Attention")</f>
        <v>Lost</v>
      </c>
      <c r="I1469" s="3" t="str">
        <f t="shared" si="26"/>
        <v>Churned</v>
      </c>
      <c r="J1469" s="3" t="str">
        <f>_xlfn.XLOOKUP(A1469,'Country_Lookup'!$D:$D,'Country_Lookup'!$E:$E)</f>
        <v>United Kingdom</v>
      </c>
    </row>
    <row r="1470" spans="1:10" x14ac:dyDescent="0.3">
      <c r="A1470">
        <v>13831</v>
      </c>
      <c r="B1470">
        <v>16</v>
      </c>
      <c r="C1470">
        <v>18</v>
      </c>
      <c r="D1470">
        <v>7023.58</v>
      </c>
      <c r="E1470" cm="1">
        <f t="array" ref="E1470">_xlfn.IFS(B1470&lt;=PERCENTILE($B$3:$B$5882,0.2),5,B1470&lt;=PERCENTILE($B$3:$B$5882,0.4),4,B1470&lt;=PERCENTILE($B$3:$B$5882,0.6),3,B1470&lt;=PERCENTILE($B$3:$B$5882,0.8),2,TRUE,1)</f>
        <v>5</v>
      </c>
      <c r="F1470" cm="1">
        <f t="array" ref="F1470">_xlfn.IFS(C1470&lt;=PERCENTILE($C$3:$C$5882,0.2),1,C1470&lt;=PERCENTILE($C$3:$C$5882,0.4),2,C1470&lt;=PERCENTILE($C$3:$C$5882,0.6),3,C1470&lt;=PERCENTILE($C$3:$C$5882,0.8),4,TRUE,5)</f>
        <v>5</v>
      </c>
      <c r="G1470" cm="1">
        <f t="array" ref="G1470">_xlfn.IFS(D1470&lt;=PERCENTILE($D$3:$D$5882,0.2),1,D1470&lt;=PERCENTILE($D$3:$D$5882,0.4),2,D1470&lt;=PERCENTILE($D$3:$D$5882,0.6),3,D1470&lt;=PERCENTILE($D$3:$D$5882,0.8),4,TRUE,5)</f>
        <v>5</v>
      </c>
      <c r="H1470" s="3" t="str" cm="1">
        <f t="array" ref="H1470">_xlfn.IFS(AND(E1470&gt;=4,F1470&gt;=4,G1470&gt;=4),"Champions",AND(E1470&gt;=3,F1470&gt;=3,G1470&gt;=3),"Loyal Customers",AND(E1470&lt;=2,F1470&gt;=3),"At Risk",AND(E1470&lt;=2,F1470&lt;=2,G1470&lt;=2),"Lost",AND(E1470&gt;=4,F1470&lt;=2),"New/Promising",TRUE,"Needs Attention")</f>
        <v>Champions</v>
      </c>
      <c r="I1470" s="3" t="str">
        <f t="shared" si="26"/>
        <v>Active</v>
      </c>
      <c r="J1470" s="3" t="str">
        <f>_xlfn.XLOOKUP(A1470,'Country_Lookup'!$D:$D,'Country_Lookup'!$E:$E)</f>
        <v>United Kingdom</v>
      </c>
    </row>
    <row r="1471" spans="1:10" x14ac:dyDescent="0.3">
      <c r="A1471">
        <v>13832</v>
      </c>
      <c r="B1471">
        <v>19</v>
      </c>
      <c r="C1471">
        <v>2</v>
      </c>
      <c r="D1471">
        <v>613.6899999999996</v>
      </c>
      <c r="E1471" cm="1">
        <f t="array" ref="E1471">_xlfn.IFS(B1471&lt;=PERCENTILE($B$3:$B$5882,0.2),5,B1471&lt;=PERCENTILE($B$3:$B$5882,0.4),4,B1471&lt;=PERCENTILE($B$3:$B$5882,0.6),3,B1471&lt;=PERCENTILE($B$3:$B$5882,0.8),2,TRUE,1)</f>
        <v>5</v>
      </c>
      <c r="F1471" cm="1">
        <f t="array" ref="F1471">_xlfn.IFS(C1471&lt;=PERCENTILE($C$3:$C$5882,0.2),1,C1471&lt;=PERCENTILE($C$3:$C$5882,0.4),2,C1471&lt;=PERCENTILE($C$3:$C$5882,0.6),3,C1471&lt;=PERCENTILE($C$3:$C$5882,0.8),4,TRUE,5)</f>
        <v>2</v>
      </c>
      <c r="G1471" cm="1">
        <f t="array" ref="G1471">_xlfn.IFS(D1471&lt;=PERCENTILE($D$3:$D$5882,0.2),1,D1471&lt;=PERCENTILE($D$3:$D$5882,0.4),2,D1471&lt;=PERCENTILE($D$3:$D$5882,0.6),3,D1471&lt;=PERCENTILE($D$3:$D$5882,0.8),4,TRUE,5)</f>
        <v>2</v>
      </c>
      <c r="H1471" s="3" t="str" cm="1">
        <f t="array" ref="H1471">_xlfn.IFS(AND(E1471&gt;=4,F1471&gt;=4,G1471&gt;=4),"Champions",AND(E1471&gt;=3,F1471&gt;=3,G1471&gt;=3),"Loyal Customers",AND(E1471&lt;=2,F1471&gt;=3),"At Risk",AND(E1471&lt;=2,F1471&lt;=2,G1471&lt;=2),"Lost",AND(E1471&gt;=4,F1471&lt;=2),"New/Promising",TRUE,"Needs Attention")</f>
        <v>New/Promising</v>
      </c>
      <c r="I1471" s="3" t="str">
        <f t="shared" si="26"/>
        <v>Active</v>
      </c>
      <c r="J1471" s="3" t="str">
        <f>_xlfn.XLOOKUP(A1471,'Country_Lookup'!$D:$D,'Country_Lookup'!$E:$E)</f>
        <v>United Kingdom</v>
      </c>
    </row>
    <row r="1472" spans="1:10" x14ac:dyDescent="0.3">
      <c r="A1472">
        <v>13833</v>
      </c>
      <c r="B1472">
        <v>159</v>
      </c>
      <c r="C1472">
        <v>2</v>
      </c>
      <c r="D1472">
        <v>701.36000000000047</v>
      </c>
      <c r="E1472" cm="1">
        <f t="array" ref="E1472">_xlfn.IFS(B1472&lt;=PERCENTILE($B$3:$B$5882,0.2),5,B1472&lt;=PERCENTILE($B$3:$B$5882,0.4),4,B1472&lt;=PERCENTILE($B$3:$B$5882,0.6),3,B1472&lt;=PERCENTILE($B$3:$B$5882,0.8),2,TRUE,1)</f>
        <v>3</v>
      </c>
      <c r="F1472" cm="1">
        <f t="array" ref="F1472">_xlfn.IFS(C1472&lt;=PERCENTILE($C$3:$C$5882,0.2),1,C1472&lt;=PERCENTILE($C$3:$C$5882,0.4),2,C1472&lt;=PERCENTILE($C$3:$C$5882,0.6),3,C1472&lt;=PERCENTILE($C$3:$C$5882,0.8),4,TRUE,5)</f>
        <v>2</v>
      </c>
      <c r="G1472" cm="1">
        <f t="array" ref="G1472">_xlfn.IFS(D1472&lt;=PERCENTILE($D$3:$D$5882,0.2),1,D1472&lt;=PERCENTILE($D$3:$D$5882,0.4),2,D1472&lt;=PERCENTILE($D$3:$D$5882,0.6),3,D1472&lt;=PERCENTILE($D$3:$D$5882,0.8),4,TRUE,5)</f>
        <v>3</v>
      </c>
      <c r="H1472" s="3" t="str" cm="1">
        <f t="array" ref="H1472">_xlfn.IFS(AND(E1472&gt;=4,F1472&gt;=4,G1472&gt;=4),"Champions",AND(E1472&gt;=3,F1472&gt;=3,G1472&gt;=3),"Loyal Customers",AND(E1472&lt;=2,F1472&gt;=3),"At Risk",AND(E1472&lt;=2,F1472&lt;=2,G1472&lt;=2),"Lost",AND(E1472&gt;=4,F1472&lt;=2),"New/Promising",TRUE,"Needs Attention")</f>
        <v>Needs Attention</v>
      </c>
      <c r="I1472" s="3" t="str">
        <f t="shared" si="26"/>
        <v>Churned</v>
      </c>
      <c r="J1472" s="3" t="str">
        <f>_xlfn.XLOOKUP(A1472,'Country_Lookup'!$D:$D,'Country_Lookup'!$E:$E)</f>
        <v>United Kingdom</v>
      </c>
    </row>
    <row r="1473" spans="1:10" x14ac:dyDescent="0.3">
      <c r="A1473">
        <v>13834</v>
      </c>
      <c r="B1473">
        <v>576</v>
      </c>
      <c r="C1473">
        <v>2</v>
      </c>
      <c r="D1473">
        <v>324.18999999999994</v>
      </c>
      <c r="E1473" cm="1">
        <f t="array" ref="E1473">_xlfn.IFS(B1473&lt;=PERCENTILE($B$3:$B$5882,0.2),5,B1473&lt;=PERCENTILE($B$3:$B$5882,0.4),4,B1473&lt;=PERCENTILE($B$3:$B$5882,0.6),3,B1473&lt;=PERCENTILE($B$3:$B$5882,0.8),2,TRUE,1)</f>
        <v>1</v>
      </c>
      <c r="F1473" cm="1">
        <f t="array" ref="F1473">_xlfn.IFS(C1473&lt;=PERCENTILE($C$3:$C$5882,0.2),1,C1473&lt;=PERCENTILE($C$3:$C$5882,0.4),2,C1473&lt;=PERCENTILE($C$3:$C$5882,0.6),3,C1473&lt;=PERCENTILE($C$3:$C$5882,0.8),4,TRUE,5)</f>
        <v>2</v>
      </c>
      <c r="G1473" cm="1">
        <f t="array" ref="G1473">_xlfn.IFS(D1473&lt;=PERCENTILE($D$3:$D$5882,0.2),1,D1473&lt;=PERCENTILE($D$3:$D$5882,0.4),2,D1473&lt;=PERCENTILE($D$3:$D$5882,0.6),3,D1473&lt;=PERCENTILE($D$3:$D$5882,0.8),4,TRUE,5)</f>
        <v>2</v>
      </c>
      <c r="H1473" s="3" t="str" cm="1">
        <f t="array" ref="H1473">_xlfn.IFS(AND(E1473&gt;=4,F1473&gt;=4,G1473&gt;=4),"Champions",AND(E1473&gt;=3,F1473&gt;=3,G1473&gt;=3),"Loyal Customers",AND(E1473&lt;=2,F1473&gt;=3),"At Risk",AND(E1473&lt;=2,F1473&lt;=2,G1473&lt;=2),"Lost",AND(E1473&gt;=4,F1473&lt;=2),"New/Promising",TRUE,"Needs Attention")</f>
        <v>Lost</v>
      </c>
      <c r="I1473" s="3" t="str">
        <f t="shared" si="26"/>
        <v>Churned</v>
      </c>
      <c r="J1473" s="3" t="str">
        <f>_xlfn.XLOOKUP(A1473,'Country_Lookup'!$D:$D,'Country_Lookup'!$E:$E)</f>
        <v>United Kingdom</v>
      </c>
    </row>
    <row r="1474" spans="1:10" x14ac:dyDescent="0.3">
      <c r="A1474">
        <v>13835</v>
      </c>
      <c r="B1474">
        <v>25</v>
      </c>
      <c r="C1474">
        <v>7</v>
      </c>
      <c r="D1474">
        <v>1095.2699999999993</v>
      </c>
      <c r="E1474" cm="1">
        <f t="array" ref="E1474">_xlfn.IFS(B1474&lt;=PERCENTILE($B$3:$B$5882,0.2),5,B1474&lt;=PERCENTILE($B$3:$B$5882,0.4),4,B1474&lt;=PERCENTILE($B$3:$B$5882,0.6),3,B1474&lt;=PERCENTILE($B$3:$B$5882,0.8),2,TRUE,1)</f>
        <v>4</v>
      </c>
      <c r="F1474" cm="1">
        <f t="array" ref="F1474">_xlfn.IFS(C1474&lt;=PERCENTILE($C$3:$C$5882,0.2),1,C1474&lt;=PERCENTILE($C$3:$C$5882,0.4),2,C1474&lt;=PERCENTILE($C$3:$C$5882,0.6),3,C1474&lt;=PERCENTILE($C$3:$C$5882,0.8),4,TRUE,5)</f>
        <v>4</v>
      </c>
      <c r="G1474" cm="1">
        <f t="array" ref="G1474">_xlfn.IFS(D1474&lt;=PERCENTILE($D$3:$D$5882,0.2),1,D1474&lt;=PERCENTILE($D$3:$D$5882,0.4),2,D1474&lt;=PERCENTILE($D$3:$D$5882,0.6),3,D1474&lt;=PERCENTILE($D$3:$D$5882,0.8),4,TRUE,5)</f>
        <v>3</v>
      </c>
      <c r="H1474" s="3" t="str" cm="1">
        <f t="array" ref="H1474">_xlfn.IFS(AND(E1474&gt;=4,F1474&gt;=4,G1474&gt;=4),"Champions",AND(E1474&gt;=3,F1474&gt;=3,G1474&gt;=3),"Loyal Customers",AND(E1474&lt;=2,F1474&gt;=3),"At Risk",AND(E1474&lt;=2,F1474&lt;=2,G1474&lt;=2),"Lost",AND(E1474&gt;=4,F1474&lt;=2),"New/Promising",TRUE,"Needs Attention")</f>
        <v>Loyal Customers</v>
      </c>
      <c r="I1474" s="3" t="str">
        <f t="shared" si="26"/>
        <v>Active</v>
      </c>
      <c r="J1474" s="3" t="str">
        <f>_xlfn.XLOOKUP(A1474,'Country_Lookup'!$D:$D,'Country_Lookup'!$E:$E)</f>
        <v>United Kingdom</v>
      </c>
    </row>
    <row r="1475" spans="1:10" x14ac:dyDescent="0.3">
      <c r="A1475">
        <v>13836</v>
      </c>
      <c r="B1475">
        <v>399</v>
      </c>
      <c r="C1475">
        <v>2</v>
      </c>
      <c r="D1475">
        <v>620.37000000000012</v>
      </c>
      <c r="E1475" cm="1">
        <f t="array" ref="E1475">_xlfn.IFS(B1475&lt;=PERCENTILE($B$3:$B$5882,0.2),5,B1475&lt;=PERCENTILE($B$3:$B$5882,0.4),4,B1475&lt;=PERCENTILE($B$3:$B$5882,0.6),3,B1475&lt;=PERCENTILE($B$3:$B$5882,0.8),2,TRUE,1)</f>
        <v>2</v>
      </c>
      <c r="F1475" cm="1">
        <f t="array" ref="F1475">_xlfn.IFS(C1475&lt;=PERCENTILE($C$3:$C$5882,0.2),1,C1475&lt;=PERCENTILE($C$3:$C$5882,0.4),2,C1475&lt;=PERCENTILE($C$3:$C$5882,0.6),3,C1475&lt;=PERCENTILE($C$3:$C$5882,0.8),4,TRUE,5)</f>
        <v>2</v>
      </c>
      <c r="G1475" cm="1">
        <f t="array" ref="G1475">_xlfn.IFS(D1475&lt;=PERCENTILE($D$3:$D$5882,0.2),1,D1475&lt;=PERCENTILE($D$3:$D$5882,0.4),2,D1475&lt;=PERCENTILE($D$3:$D$5882,0.6),3,D1475&lt;=PERCENTILE($D$3:$D$5882,0.8),4,TRUE,5)</f>
        <v>3</v>
      </c>
      <c r="H1475" s="3" t="str" cm="1">
        <f t="array" ref="H1475">_xlfn.IFS(AND(E1475&gt;=4,F1475&gt;=4,G1475&gt;=4),"Champions",AND(E1475&gt;=3,F1475&gt;=3,G1475&gt;=3),"Loyal Customers",AND(E1475&lt;=2,F1475&gt;=3),"At Risk",AND(E1475&lt;=2,F1475&lt;=2,G1475&lt;=2),"Lost",AND(E1475&gt;=4,F1475&lt;=2),"New/Promising",TRUE,"Needs Attention")</f>
        <v>Needs Attention</v>
      </c>
      <c r="I1475" s="3" t="str">
        <f t="shared" ref="I1475:I1538" si="27">IF(B1475&gt;90,"Churned","Active")</f>
        <v>Churned</v>
      </c>
      <c r="J1475" s="3" t="str">
        <f>_xlfn.XLOOKUP(A1475,'Country_Lookup'!$D:$D,'Country_Lookup'!$E:$E)</f>
        <v>United Kingdom</v>
      </c>
    </row>
    <row r="1476" spans="1:10" x14ac:dyDescent="0.3">
      <c r="A1476">
        <v>13837</v>
      </c>
      <c r="B1476">
        <v>211</v>
      </c>
      <c r="C1476">
        <v>2</v>
      </c>
      <c r="D1476">
        <v>271.2399999999999</v>
      </c>
      <c r="E1476" cm="1">
        <f t="array" ref="E1476">_xlfn.IFS(B1476&lt;=PERCENTILE($B$3:$B$5882,0.2),5,B1476&lt;=PERCENTILE($B$3:$B$5882,0.4),4,B1476&lt;=PERCENTILE($B$3:$B$5882,0.6),3,B1476&lt;=PERCENTILE($B$3:$B$5882,0.8),2,TRUE,1)</f>
        <v>2</v>
      </c>
      <c r="F1476" cm="1">
        <f t="array" ref="F1476">_xlfn.IFS(C1476&lt;=PERCENTILE($C$3:$C$5882,0.2),1,C1476&lt;=PERCENTILE($C$3:$C$5882,0.4),2,C1476&lt;=PERCENTILE($C$3:$C$5882,0.6),3,C1476&lt;=PERCENTILE($C$3:$C$5882,0.8),4,TRUE,5)</f>
        <v>2</v>
      </c>
      <c r="G1476" cm="1">
        <f t="array" ref="G1476">_xlfn.IFS(D1476&lt;=PERCENTILE($D$3:$D$5882,0.2),1,D1476&lt;=PERCENTILE($D$3:$D$5882,0.4),2,D1476&lt;=PERCENTILE($D$3:$D$5882,0.6),3,D1476&lt;=PERCENTILE($D$3:$D$5882,0.8),4,TRUE,5)</f>
        <v>1</v>
      </c>
      <c r="H1476" s="3" t="str" cm="1">
        <f t="array" ref="H1476">_xlfn.IFS(AND(E1476&gt;=4,F1476&gt;=4,G1476&gt;=4),"Champions",AND(E1476&gt;=3,F1476&gt;=3,G1476&gt;=3),"Loyal Customers",AND(E1476&lt;=2,F1476&gt;=3),"At Risk",AND(E1476&lt;=2,F1476&lt;=2,G1476&lt;=2),"Lost",AND(E1476&gt;=4,F1476&lt;=2),"New/Promising",TRUE,"Needs Attention")</f>
        <v>Lost</v>
      </c>
      <c r="I1476" s="3" t="str">
        <f t="shared" si="27"/>
        <v>Churned</v>
      </c>
      <c r="J1476" s="3" t="str">
        <f>_xlfn.XLOOKUP(A1476,'Country_Lookup'!$D:$D,'Country_Lookup'!$E:$E)</f>
        <v>United Kingdom</v>
      </c>
    </row>
    <row r="1477" spans="1:10" x14ac:dyDescent="0.3">
      <c r="A1477">
        <v>13838</v>
      </c>
      <c r="B1477">
        <v>5</v>
      </c>
      <c r="C1477">
        <v>10</v>
      </c>
      <c r="D1477">
        <v>1966.0899999999936</v>
      </c>
      <c r="E1477" cm="1">
        <f t="array" ref="E1477">_xlfn.IFS(B1477&lt;=PERCENTILE($B$3:$B$5882,0.2),5,B1477&lt;=PERCENTILE($B$3:$B$5882,0.4),4,B1477&lt;=PERCENTILE($B$3:$B$5882,0.6),3,B1477&lt;=PERCENTILE($B$3:$B$5882,0.8),2,TRUE,1)</f>
        <v>5</v>
      </c>
      <c r="F1477" cm="1">
        <f t="array" ref="F1477">_xlfn.IFS(C1477&lt;=PERCENTILE($C$3:$C$5882,0.2),1,C1477&lt;=PERCENTILE($C$3:$C$5882,0.4),2,C1477&lt;=PERCENTILE($C$3:$C$5882,0.6),3,C1477&lt;=PERCENTILE($C$3:$C$5882,0.8),4,TRUE,5)</f>
        <v>5</v>
      </c>
      <c r="G1477" cm="1">
        <f t="array" ref="G1477">_xlfn.IFS(D1477&lt;=PERCENTILE($D$3:$D$5882,0.2),1,D1477&lt;=PERCENTILE($D$3:$D$5882,0.4),2,D1477&lt;=PERCENTILE($D$3:$D$5882,0.6),3,D1477&lt;=PERCENTILE($D$3:$D$5882,0.8),4,TRUE,5)</f>
        <v>4</v>
      </c>
      <c r="H1477" s="3" t="str" cm="1">
        <f t="array" ref="H1477">_xlfn.IFS(AND(E1477&gt;=4,F1477&gt;=4,G1477&gt;=4),"Champions",AND(E1477&gt;=3,F1477&gt;=3,G1477&gt;=3),"Loyal Customers",AND(E1477&lt;=2,F1477&gt;=3),"At Risk",AND(E1477&lt;=2,F1477&lt;=2,G1477&lt;=2),"Lost",AND(E1477&gt;=4,F1477&lt;=2),"New/Promising",TRUE,"Needs Attention")</f>
        <v>Champions</v>
      </c>
      <c r="I1477" s="3" t="str">
        <f t="shared" si="27"/>
        <v>Active</v>
      </c>
      <c r="J1477" s="3" t="str">
        <f>_xlfn.XLOOKUP(A1477,'Country_Lookup'!$D:$D,'Country_Lookup'!$E:$E)</f>
        <v>United Kingdom</v>
      </c>
    </row>
    <row r="1478" spans="1:10" x14ac:dyDescent="0.3">
      <c r="A1478">
        <v>13839</v>
      </c>
      <c r="B1478">
        <v>486</v>
      </c>
      <c r="C1478">
        <v>1</v>
      </c>
      <c r="D1478">
        <v>139.95000000000002</v>
      </c>
      <c r="E1478" cm="1">
        <f t="array" ref="E1478">_xlfn.IFS(B1478&lt;=PERCENTILE($B$3:$B$5882,0.2),5,B1478&lt;=PERCENTILE($B$3:$B$5882,0.4),4,B1478&lt;=PERCENTILE($B$3:$B$5882,0.6),3,B1478&lt;=PERCENTILE($B$3:$B$5882,0.8),2,TRUE,1)</f>
        <v>1</v>
      </c>
      <c r="F1478" cm="1">
        <f t="array" ref="F1478">_xlfn.IFS(C1478&lt;=PERCENTILE($C$3:$C$5882,0.2),1,C1478&lt;=PERCENTILE($C$3:$C$5882,0.4),2,C1478&lt;=PERCENTILE($C$3:$C$5882,0.6),3,C1478&lt;=PERCENTILE($C$3:$C$5882,0.8),4,TRUE,5)</f>
        <v>1</v>
      </c>
      <c r="G1478" cm="1">
        <f t="array" ref="G1478">_xlfn.IFS(D1478&lt;=PERCENTILE($D$3:$D$5882,0.2),1,D1478&lt;=PERCENTILE($D$3:$D$5882,0.4),2,D1478&lt;=PERCENTILE($D$3:$D$5882,0.6),3,D1478&lt;=PERCENTILE($D$3:$D$5882,0.8),4,TRUE,5)</f>
        <v>1</v>
      </c>
      <c r="H1478" s="3" t="str" cm="1">
        <f t="array" ref="H1478">_xlfn.IFS(AND(E1478&gt;=4,F1478&gt;=4,G1478&gt;=4),"Champions",AND(E1478&gt;=3,F1478&gt;=3,G1478&gt;=3),"Loyal Customers",AND(E1478&lt;=2,F1478&gt;=3),"At Risk",AND(E1478&lt;=2,F1478&lt;=2,G1478&lt;=2),"Lost",AND(E1478&gt;=4,F1478&lt;=2),"New/Promising",TRUE,"Needs Attention")</f>
        <v>Lost</v>
      </c>
      <c r="I1478" s="3" t="str">
        <f t="shared" si="27"/>
        <v>Churned</v>
      </c>
      <c r="J1478" s="3" t="str">
        <f>_xlfn.XLOOKUP(A1478,'Country_Lookup'!$D:$D,'Country_Lookup'!$E:$E)</f>
        <v>United Kingdom</v>
      </c>
    </row>
    <row r="1479" spans="1:10" x14ac:dyDescent="0.3">
      <c r="A1479">
        <v>13840</v>
      </c>
      <c r="B1479">
        <v>416</v>
      </c>
      <c r="C1479">
        <v>1</v>
      </c>
      <c r="D1479">
        <v>651.40000000000055</v>
      </c>
      <c r="E1479" cm="1">
        <f t="array" ref="E1479">_xlfn.IFS(B1479&lt;=PERCENTILE($B$3:$B$5882,0.2),5,B1479&lt;=PERCENTILE($B$3:$B$5882,0.4),4,B1479&lt;=PERCENTILE($B$3:$B$5882,0.6),3,B1479&lt;=PERCENTILE($B$3:$B$5882,0.8),2,TRUE,1)</f>
        <v>1</v>
      </c>
      <c r="F1479" cm="1">
        <f t="array" ref="F1479">_xlfn.IFS(C1479&lt;=PERCENTILE($C$3:$C$5882,0.2),1,C1479&lt;=PERCENTILE($C$3:$C$5882,0.4),2,C1479&lt;=PERCENTILE($C$3:$C$5882,0.6),3,C1479&lt;=PERCENTILE($C$3:$C$5882,0.8),4,TRUE,5)</f>
        <v>1</v>
      </c>
      <c r="G1479" cm="1">
        <f t="array" ref="G1479">_xlfn.IFS(D1479&lt;=PERCENTILE($D$3:$D$5882,0.2),1,D1479&lt;=PERCENTILE($D$3:$D$5882,0.4),2,D1479&lt;=PERCENTILE($D$3:$D$5882,0.6),3,D1479&lt;=PERCENTILE($D$3:$D$5882,0.8),4,TRUE,5)</f>
        <v>3</v>
      </c>
      <c r="H1479" s="3" t="str" cm="1">
        <f t="array" ref="H1479">_xlfn.IFS(AND(E1479&gt;=4,F1479&gt;=4,G1479&gt;=4),"Champions",AND(E1479&gt;=3,F1479&gt;=3,G1479&gt;=3),"Loyal Customers",AND(E1479&lt;=2,F1479&gt;=3),"At Risk",AND(E1479&lt;=2,F1479&lt;=2,G1479&lt;=2),"Lost",AND(E1479&gt;=4,F1479&lt;=2),"New/Promising",TRUE,"Needs Attention")</f>
        <v>Needs Attention</v>
      </c>
      <c r="I1479" s="3" t="str">
        <f t="shared" si="27"/>
        <v>Churned</v>
      </c>
      <c r="J1479" s="3" t="str">
        <f>_xlfn.XLOOKUP(A1479,'Country_Lookup'!$D:$D,'Country_Lookup'!$E:$E)</f>
        <v>United Kingdom</v>
      </c>
    </row>
    <row r="1480" spans="1:10" x14ac:dyDescent="0.3">
      <c r="A1480">
        <v>13841</v>
      </c>
      <c r="B1480">
        <v>252</v>
      </c>
      <c r="C1480">
        <v>1</v>
      </c>
      <c r="D1480">
        <v>85</v>
      </c>
      <c r="E1480" cm="1">
        <f t="array" ref="E1480">_xlfn.IFS(B1480&lt;=PERCENTILE($B$3:$B$5882,0.2),5,B1480&lt;=PERCENTILE($B$3:$B$5882,0.4),4,B1480&lt;=PERCENTILE($B$3:$B$5882,0.6),3,B1480&lt;=PERCENTILE($B$3:$B$5882,0.8),2,TRUE,1)</f>
        <v>2</v>
      </c>
      <c r="F1480" cm="1">
        <f t="array" ref="F1480">_xlfn.IFS(C1480&lt;=PERCENTILE($C$3:$C$5882,0.2),1,C1480&lt;=PERCENTILE($C$3:$C$5882,0.4),2,C1480&lt;=PERCENTILE($C$3:$C$5882,0.6),3,C1480&lt;=PERCENTILE($C$3:$C$5882,0.8),4,TRUE,5)</f>
        <v>1</v>
      </c>
      <c r="G1480" cm="1">
        <f t="array" ref="G1480">_xlfn.IFS(D1480&lt;=PERCENTILE($D$3:$D$5882,0.2),1,D1480&lt;=PERCENTILE($D$3:$D$5882,0.4),2,D1480&lt;=PERCENTILE($D$3:$D$5882,0.6),3,D1480&lt;=PERCENTILE($D$3:$D$5882,0.8),4,TRUE,5)</f>
        <v>1</v>
      </c>
      <c r="H1480" s="3" t="str" cm="1">
        <f t="array" ref="H1480">_xlfn.IFS(AND(E1480&gt;=4,F1480&gt;=4,G1480&gt;=4),"Champions",AND(E1480&gt;=3,F1480&gt;=3,G1480&gt;=3),"Loyal Customers",AND(E1480&lt;=2,F1480&gt;=3),"At Risk",AND(E1480&lt;=2,F1480&lt;=2,G1480&lt;=2),"Lost",AND(E1480&gt;=4,F1480&lt;=2),"New/Promising",TRUE,"Needs Attention")</f>
        <v>Lost</v>
      </c>
      <c r="I1480" s="3" t="str">
        <f t="shared" si="27"/>
        <v>Churned</v>
      </c>
      <c r="J1480" s="3" t="str">
        <f>_xlfn.XLOOKUP(A1480,'Country_Lookup'!$D:$D,'Country_Lookup'!$E:$E)</f>
        <v>United Kingdom</v>
      </c>
    </row>
    <row r="1481" spans="1:10" x14ac:dyDescent="0.3">
      <c r="A1481">
        <v>13842</v>
      </c>
      <c r="B1481">
        <v>58</v>
      </c>
      <c r="C1481">
        <v>18</v>
      </c>
      <c r="D1481">
        <v>5629.9099999999762</v>
      </c>
      <c r="E1481" cm="1">
        <f t="array" ref="E1481">_xlfn.IFS(B1481&lt;=PERCENTILE($B$3:$B$5882,0.2),5,B1481&lt;=PERCENTILE($B$3:$B$5882,0.4),4,B1481&lt;=PERCENTILE($B$3:$B$5882,0.6),3,B1481&lt;=PERCENTILE($B$3:$B$5882,0.8),2,TRUE,1)</f>
        <v>4</v>
      </c>
      <c r="F1481" cm="1">
        <f t="array" ref="F1481">_xlfn.IFS(C1481&lt;=PERCENTILE($C$3:$C$5882,0.2),1,C1481&lt;=PERCENTILE($C$3:$C$5882,0.4),2,C1481&lt;=PERCENTILE($C$3:$C$5882,0.6),3,C1481&lt;=PERCENTILE($C$3:$C$5882,0.8),4,TRUE,5)</f>
        <v>5</v>
      </c>
      <c r="G1481" cm="1">
        <f t="array" ref="G1481">_xlfn.IFS(D1481&lt;=PERCENTILE($D$3:$D$5882,0.2),1,D1481&lt;=PERCENTILE($D$3:$D$5882,0.4),2,D1481&lt;=PERCENTILE($D$3:$D$5882,0.6),3,D1481&lt;=PERCENTILE($D$3:$D$5882,0.8),4,TRUE,5)</f>
        <v>5</v>
      </c>
      <c r="H1481" s="3" t="str" cm="1">
        <f t="array" ref="H1481">_xlfn.IFS(AND(E1481&gt;=4,F1481&gt;=4,G1481&gt;=4),"Champions",AND(E1481&gt;=3,F1481&gt;=3,G1481&gt;=3),"Loyal Customers",AND(E1481&lt;=2,F1481&gt;=3),"At Risk",AND(E1481&lt;=2,F1481&lt;=2,G1481&lt;=2),"Lost",AND(E1481&gt;=4,F1481&lt;=2),"New/Promising",TRUE,"Needs Attention")</f>
        <v>Champions</v>
      </c>
      <c r="I1481" s="3" t="str">
        <f t="shared" si="27"/>
        <v>Active</v>
      </c>
      <c r="J1481" s="3" t="str">
        <f>_xlfn.XLOOKUP(A1481,'Country_Lookup'!$D:$D,'Country_Lookup'!$E:$E)</f>
        <v>United Kingdom</v>
      </c>
    </row>
    <row r="1482" spans="1:10" x14ac:dyDescent="0.3">
      <c r="A1482">
        <v>13843</v>
      </c>
      <c r="B1482">
        <v>381</v>
      </c>
      <c r="C1482">
        <v>1</v>
      </c>
      <c r="D1482">
        <v>319.75</v>
      </c>
      <c r="E1482" cm="1">
        <f t="array" ref="E1482">_xlfn.IFS(B1482&lt;=PERCENTILE($B$3:$B$5882,0.2),5,B1482&lt;=PERCENTILE($B$3:$B$5882,0.4),4,B1482&lt;=PERCENTILE($B$3:$B$5882,0.6),3,B1482&lt;=PERCENTILE($B$3:$B$5882,0.8),2,TRUE,1)</f>
        <v>2</v>
      </c>
      <c r="F1482" cm="1">
        <f t="array" ref="F1482">_xlfn.IFS(C1482&lt;=PERCENTILE($C$3:$C$5882,0.2),1,C1482&lt;=PERCENTILE($C$3:$C$5882,0.4),2,C1482&lt;=PERCENTILE($C$3:$C$5882,0.6),3,C1482&lt;=PERCENTILE($C$3:$C$5882,0.8),4,TRUE,5)</f>
        <v>1</v>
      </c>
      <c r="G1482" cm="1">
        <f t="array" ref="G1482">_xlfn.IFS(D1482&lt;=PERCENTILE($D$3:$D$5882,0.2),1,D1482&lt;=PERCENTILE($D$3:$D$5882,0.4),2,D1482&lt;=PERCENTILE($D$3:$D$5882,0.6),3,D1482&lt;=PERCENTILE($D$3:$D$5882,0.8),4,TRUE,5)</f>
        <v>2</v>
      </c>
      <c r="H1482" s="3" t="str" cm="1">
        <f t="array" ref="H1482">_xlfn.IFS(AND(E1482&gt;=4,F1482&gt;=4,G1482&gt;=4),"Champions",AND(E1482&gt;=3,F1482&gt;=3,G1482&gt;=3),"Loyal Customers",AND(E1482&lt;=2,F1482&gt;=3),"At Risk",AND(E1482&lt;=2,F1482&lt;=2,G1482&lt;=2),"Lost",AND(E1482&gt;=4,F1482&lt;=2),"New/Promising",TRUE,"Needs Attention")</f>
        <v>Lost</v>
      </c>
      <c r="I1482" s="3" t="str">
        <f t="shared" si="27"/>
        <v>Churned</v>
      </c>
      <c r="J1482" s="3" t="str">
        <f>_xlfn.XLOOKUP(A1482,'Country_Lookup'!$D:$D,'Country_Lookup'!$E:$E)</f>
        <v>United Kingdom</v>
      </c>
    </row>
    <row r="1483" spans="1:10" x14ac:dyDescent="0.3">
      <c r="A1483">
        <v>13844</v>
      </c>
      <c r="B1483">
        <v>11</v>
      </c>
      <c r="C1483">
        <v>1</v>
      </c>
      <c r="D1483">
        <v>361.61999999999995</v>
      </c>
      <c r="E1483" cm="1">
        <f t="array" ref="E1483">_xlfn.IFS(B1483&lt;=PERCENTILE($B$3:$B$5882,0.2),5,B1483&lt;=PERCENTILE($B$3:$B$5882,0.4),4,B1483&lt;=PERCENTILE($B$3:$B$5882,0.6),3,B1483&lt;=PERCENTILE($B$3:$B$5882,0.8),2,TRUE,1)</f>
        <v>5</v>
      </c>
      <c r="F1483" cm="1">
        <f t="array" ref="F1483">_xlfn.IFS(C1483&lt;=PERCENTILE($C$3:$C$5882,0.2),1,C1483&lt;=PERCENTILE($C$3:$C$5882,0.4),2,C1483&lt;=PERCENTILE($C$3:$C$5882,0.6),3,C1483&lt;=PERCENTILE($C$3:$C$5882,0.8),4,TRUE,5)</f>
        <v>1</v>
      </c>
      <c r="G1483" cm="1">
        <f t="array" ref="G1483">_xlfn.IFS(D1483&lt;=PERCENTILE($D$3:$D$5882,0.2),1,D1483&lt;=PERCENTILE($D$3:$D$5882,0.4),2,D1483&lt;=PERCENTILE($D$3:$D$5882,0.6),3,D1483&lt;=PERCENTILE($D$3:$D$5882,0.8),4,TRUE,5)</f>
        <v>2</v>
      </c>
      <c r="H1483" s="3" t="str" cm="1">
        <f t="array" ref="H1483">_xlfn.IFS(AND(E1483&gt;=4,F1483&gt;=4,G1483&gt;=4),"Champions",AND(E1483&gt;=3,F1483&gt;=3,G1483&gt;=3),"Loyal Customers",AND(E1483&lt;=2,F1483&gt;=3),"At Risk",AND(E1483&lt;=2,F1483&lt;=2,G1483&lt;=2),"Lost",AND(E1483&gt;=4,F1483&lt;=2),"New/Promising",TRUE,"Needs Attention")</f>
        <v>New/Promising</v>
      </c>
      <c r="I1483" s="3" t="str">
        <f t="shared" si="27"/>
        <v>Active</v>
      </c>
      <c r="J1483" s="3" t="str">
        <f>_xlfn.XLOOKUP(A1483,'Country_Lookup'!$D:$D,'Country_Lookup'!$E:$E)</f>
        <v>United Kingdom</v>
      </c>
    </row>
    <row r="1484" spans="1:10" x14ac:dyDescent="0.3">
      <c r="A1484">
        <v>13845</v>
      </c>
      <c r="B1484">
        <v>64</v>
      </c>
      <c r="C1484">
        <v>1</v>
      </c>
      <c r="D1484">
        <v>312.98</v>
      </c>
      <c r="E1484" cm="1">
        <f t="array" ref="E1484">_xlfn.IFS(B1484&lt;=PERCENTILE($B$3:$B$5882,0.2),5,B1484&lt;=PERCENTILE($B$3:$B$5882,0.4),4,B1484&lt;=PERCENTILE($B$3:$B$5882,0.6),3,B1484&lt;=PERCENTILE($B$3:$B$5882,0.8),2,TRUE,1)</f>
        <v>3</v>
      </c>
      <c r="F1484" cm="1">
        <f t="array" ref="F1484">_xlfn.IFS(C1484&lt;=PERCENTILE($C$3:$C$5882,0.2),1,C1484&lt;=PERCENTILE($C$3:$C$5882,0.4),2,C1484&lt;=PERCENTILE($C$3:$C$5882,0.6),3,C1484&lt;=PERCENTILE($C$3:$C$5882,0.8),4,TRUE,5)</f>
        <v>1</v>
      </c>
      <c r="G1484" cm="1">
        <f t="array" ref="G1484">_xlfn.IFS(D1484&lt;=PERCENTILE($D$3:$D$5882,0.2),1,D1484&lt;=PERCENTILE($D$3:$D$5882,0.4),2,D1484&lt;=PERCENTILE($D$3:$D$5882,0.6),3,D1484&lt;=PERCENTILE($D$3:$D$5882,0.8),4,TRUE,5)</f>
        <v>2</v>
      </c>
      <c r="H1484" s="3" t="str" cm="1">
        <f t="array" ref="H1484">_xlfn.IFS(AND(E1484&gt;=4,F1484&gt;=4,G1484&gt;=4),"Champions",AND(E1484&gt;=3,F1484&gt;=3,G1484&gt;=3),"Loyal Customers",AND(E1484&lt;=2,F1484&gt;=3),"At Risk",AND(E1484&lt;=2,F1484&lt;=2,G1484&lt;=2),"Lost",AND(E1484&gt;=4,F1484&lt;=2),"New/Promising",TRUE,"Needs Attention")</f>
        <v>Needs Attention</v>
      </c>
      <c r="I1484" s="3" t="str">
        <f t="shared" si="27"/>
        <v>Active</v>
      </c>
      <c r="J1484" s="3" t="str">
        <f>_xlfn.XLOOKUP(A1484,'Country_Lookup'!$D:$D,'Country_Lookup'!$E:$E)</f>
        <v>United Kingdom</v>
      </c>
    </row>
    <row r="1485" spans="1:10" x14ac:dyDescent="0.3">
      <c r="A1485">
        <v>13846</v>
      </c>
      <c r="B1485">
        <v>24</v>
      </c>
      <c r="C1485">
        <v>4</v>
      </c>
      <c r="D1485">
        <v>1307.7899999999979</v>
      </c>
      <c r="E1485" cm="1">
        <f t="array" ref="E1485">_xlfn.IFS(B1485&lt;=PERCENTILE($B$3:$B$5882,0.2),5,B1485&lt;=PERCENTILE($B$3:$B$5882,0.4),4,B1485&lt;=PERCENTILE($B$3:$B$5882,0.6),3,B1485&lt;=PERCENTILE($B$3:$B$5882,0.8),2,TRUE,1)</f>
        <v>4</v>
      </c>
      <c r="F1485" cm="1">
        <f t="array" ref="F1485">_xlfn.IFS(C1485&lt;=PERCENTILE($C$3:$C$5882,0.2),1,C1485&lt;=PERCENTILE($C$3:$C$5882,0.4),2,C1485&lt;=PERCENTILE($C$3:$C$5882,0.6),3,C1485&lt;=PERCENTILE($C$3:$C$5882,0.8),4,TRUE,5)</f>
        <v>3</v>
      </c>
      <c r="G1485" cm="1">
        <f t="array" ref="G1485">_xlfn.IFS(D1485&lt;=PERCENTILE($D$3:$D$5882,0.2),1,D1485&lt;=PERCENTILE($D$3:$D$5882,0.4),2,D1485&lt;=PERCENTILE($D$3:$D$5882,0.6),3,D1485&lt;=PERCENTILE($D$3:$D$5882,0.8),4,TRUE,5)</f>
        <v>4</v>
      </c>
      <c r="H1485" s="3" t="str" cm="1">
        <f t="array" ref="H1485">_xlfn.IFS(AND(E1485&gt;=4,F1485&gt;=4,G1485&gt;=4),"Champions",AND(E1485&gt;=3,F1485&gt;=3,G1485&gt;=3),"Loyal Customers",AND(E1485&lt;=2,F1485&gt;=3),"At Risk",AND(E1485&lt;=2,F1485&lt;=2,G1485&lt;=2),"Lost",AND(E1485&gt;=4,F1485&lt;=2),"New/Promising",TRUE,"Needs Attention")</f>
        <v>Loyal Customers</v>
      </c>
      <c r="I1485" s="3" t="str">
        <f t="shared" si="27"/>
        <v>Active</v>
      </c>
      <c r="J1485" s="3" t="str">
        <f>_xlfn.XLOOKUP(A1485,'Country_Lookup'!$D:$D,'Country_Lookup'!$E:$E)</f>
        <v>United Kingdom</v>
      </c>
    </row>
    <row r="1486" spans="1:10" x14ac:dyDescent="0.3">
      <c r="A1486">
        <v>13847</v>
      </c>
      <c r="B1486">
        <v>719</v>
      </c>
      <c r="C1486">
        <v>1</v>
      </c>
      <c r="D1486">
        <v>310.72000000000014</v>
      </c>
      <c r="E1486" cm="1">
        <f t="array" ref="E1486">_xlfn.IFS(B1486&lt;=PERCENTILE($B$3:$B$5882,0.2),5,B1486&lt;=PERCENTILE($B$3:$B$5882,0.4),4,B1486&lt;=PERCENTILE($B$3:$B$5882,0.6),3,B1486&lt;=PERCENTILE($B$3:$B$5882,0.8),2,TRUE,1)</f>
        <v>1</v>
      </c>
      <c r="F1486" cm="1">
        <f t="array" ref="F1486">_xlfn.IFS(C1486&lt;=PERCENTILE($C$3:$C$5882,0.2),1,C1486&lt;=PERCENTILE($C$3:$C$5882,0.4),2,C1486&lt;=PERCENTILE($C$3:$C$5882,0.6),3,C1486&lt;=PERCENTILE($C$3:$C$5882,0.8),4,TRUE,5)</f>
        <v>1</v>
      </c>
      <c r="G1486" cm="1">
        <f t="array" ref="G1486">_xlfn.IFS(D1486&lt;=PERCENTILE($D$3:$D$5882,0.2),1,D1486&lt;=PERCENTILE($D$3:$D$5882,0.4),2,D1486&lt;=PERCENTILE($D$3:$D$5882,0.6),3,D1486&lt;=PERCENTILE($D$3:$D$5882,0.8),4,TRUE,5)</f>
        <v>2</v>
      </c>
      <c r="H1486" s="3" t="str" cm="1">
        <f t="array" ref="H1486">_xlfn.IFS(AND(E1486&gt;=4,F1486&gt;=4,G1486&gt;=4),"Champions",AND(E1486&gt;=3,F1486&gt;=3,G1486&gt;=3),"Loyal Customers",AND(E1486&lt;=2,F1486&gt;=3),"At Risk",AND(E1486&lt;=2,F1486&lt;=2,G1486&lt;=2),"Lost",AND(E1486&gt;=4,F1486&lt;=2),"New/Promising",TRUE,"Needs Attention")</f>
        <v>Lost</v>
      </c>
      <c r="I1486" s="3" t="str">
        <f t="shared" si="27"/>
        <v>Churned</v>
      </c>
      <c r="J1486" s="3" t="str">
        <f>_xlfn.XLOOKUP(A1486,'Country_Lookup'!$D:$D,'Country_Lookup'!$E:$E)</f>
        <v>United Kingdom</v>
      </c>
    </row>
    <row r="1487" spans="1:10" x14ac:dyDescent="0.3">
      <c r="A1487">
        <v>13848</v>
      </c>
      <c r="B1487">
        <v>92</v>
      </c>
      <c r="C1487">
        <v>8</v>
      </c>
      <c r="D1487">
        <v>3335</v>
      </c>
      <c r="E1487" cm="1">
        <f t="array" ref="E1487">_xlfn.IFS(B1487&lt;=PERCENTILE($B$3:$B$5882,0.2),5,B1487&lt;=PERCENTILE($B$3:$B$5882,0.4),4,B1487&lt;=PERCENTILE($B$3:$B$5882,0.6),3,B1487&lt;=PERCENTILE($B$3:$B$5882,0.8),2,TRUE,1)</f>
        <v>3</v>
      </c>
      <c r="F1487" cm="1">
        <f t="array" ref="F1487">_xlfn.IFS(C1487&lt;=PERCENTILE($C$3:$C$5882,0.2),1,C1487&lt;=PERCENTILE($C$3:$C$5882,0.4),2,C1487&lt;=PERCENTILE($C$3:$C$5882,0.6),3,C1487&lt;=PERCENTILE($C$3:$C$5882,0.8),4,TRUE,5)</f>
        <v>4</v>
      </c>
      <c r="G1487" cm="1">
        <f t="array" ref="G1487">_xlfn.IFS(D1487&lt;=PERCENTILE($D$3:$D$5882,0.2),1,D1487&lt;=PERCENTILE($D$3:$D$5882,0.4),2,D1487&lt;=PERCENTILE($D$3:$D$5882,0.6),3,D1487&lt;=PERCENTILE($D$3:$D$5882,0.8),4,TRUE,5)</f>
        <v>5</v>
      </c>
      <c r="H1487" s="3" t="str" cm="1">
        <f t="array" ref="H1487">_xlfn.IFS(AND(E1487&gt;=4,F1487&gt;=4,G1487&gt;=4),"Champions",AND(E1487&gt;=3,F1487&gt;=3,G1487&gt;=3),"Loyal Customers",AND(E1487&lt;=2,F1487&gt;=3),"At Risk",AND(E1487&lt;=2,F1487&lt;=2,G1487&lt;=2),"Lost",AND(E1487&gt;=4,F1487&lt;=2),"New/Promising",TRUE,"Needs Attention")</f>
        <v>Loyal Customers</v>
      </c>
      <c r="I1487" s="3" t="str">
        <f t="shared" si="27"/>
        <v>Churned</v>
      </c>
      <c r="J1487" s="3" t="str">
        <f>_xlfn.XLOOKUP(A1487,'Country_Lookup'!$D:$D,'Country_Lookup'!$E:$E)</f>
        <v>United Kingdom</v>
      </c>
    </row>
    <row r="1488" spans="1:10" x14ac:dyDescent="0.3">
      <c r="A1488">
        <v>13849</v>
      </c>
      <c r="B1488">
        <v>51</v>
      </c>
      <c r="C1488">
        <v>5</v>
      </c>
      <c r="D1488">
        <v>3469.3000000000088</v>
      </c>
      <c r="E1488" cm="1">
        <f t="array" ref="E1488">_xlfn.IFS(B1488&lt;=PERCENTILE($B$3:$B$5882,0.2),5,B1488&lt;=PERCENTILE($B$3:$B$5882,0.4),4,B1488&lt;=PERCENTILE($B$3:$B$5882,0.6),3,B1488&lt;=PERCENTILE($B$3:$B$5882,0.8),2,TRUE,1)</f>
        <v>4</v>
      </c>
      <c r="F1488" cm="1">
        <f t="array" ref="F1488">_xlfn.IFS(C1488&lt;=PERCENTILE($C$3:$C$5882,0.2),1,C1488&lt;=PERCENTILE($C$3:$C$5882,0.4),2,C1488&lt;=PERCENTILE($C$3:$C$5882,0.6),3,C1488&lt;=PERCENTILE($C$3:$C$5882,0.8),4,TRUE,5)</f>
        <v>4</v>
      </c>
      <c r="G1488" cm="1">
        <f t="array" ref="G1488">_xlfn.IFS(D1488&lt;=PERCENTILE($D$3:$D$5882,0.2),1,D1488&lt;=PERCENTILE($D$3:$D$5882,0.4),2,D1488&lt;=PERCENTILE($D$3:$D$5882,0.6),3,D1488&lt;=PERCENTILE($D$3:$D$5882,0.8),4,TRUE,5)</f>
        <v>5</v>
      </c>
      <c r="H1488" s="3" t="str" cm="1">
        <f t="array" ref="H1488">_xlfn.IFS(AND(E1488&gt;=4,F1488&gt;=4,G1488&gt;=4),"Champions",AND(E1488&gt;=3,F1488&gt;=3,G1488&gt;=3),"Loyal Customers",AND(E1488&lt;=2,F1488&gt;=3),"At Risk",AND(E1488&lt;=2,F1488&lt;=2,G1488&lt;=2),"Lost",AND(E1488&gt;=4,F1488&lt;=2),"New/Promising",TRUE,"Needs Attention")</f>
        <v>Champions</v>
      </c>
      <c r="I1488" s="3" t="str">
        <f t="shared" si="27"/>
        <v>Active</v>
      </c>
      <c r="J1488" s="3" t="str">
        <f>_xlfn.XLOOKUP(A1488,'Country_Lookup'!$D:$D,'Country_Lookup'!$E:$E)</f>
        <v>United Kingdom</v>
      </c>
    </row>
    <row r="1489" spans="1:10" x14ac:dyDescent="0.3">
      <c r="A1489">
        <v>13850</v>
      </c>
      <c r="B1489">
        <v>129</v>
      </c>
      <c r="C1489">
        <v>1</v>
      </c>
      <c r="D1489">
        <v>1595.4799999999982</v>
      </c>
      <c r="E1489" cm="1">
        <f t="array" ref="E1489">_xlfn.IFS(B1489&lt;=PERCENTILE($B$3:$B$5882,0.2),5,B1489&lt;=PERCENTILE($B$3:$B$5882,0.4),4,B1489&lt;=PERCENTILE($B$3:$B$5882,0.6),3,B1489&lt;=PERCENTILE($B$3:$B$5882,0.8),2,TRUE,1)</f>
        <v>3</v>
      </c>
      <c r="F1489" cm="1">
        <f t="array" ref="F1489">_xlfn.IFS(C1489&lt;=PERCENTILE($C$3:$C$5882,0.2),1,C1489&lt;=PERCENTILE($C$3:$C$5882,0.4),2,C1489&lt;=PERCENTILE($C$3:$C$5882,0.6),3,C1489&lt;=PERCENTILE($C$3:$C$5882,0.8),4,TRUE,5)</f>
        <v>1</v>
      </c>
      <c r="G1489" cm="1">
        <f t="array" ref="G1489">_xlfn.IFS(D1489&lt;=PERCENTILE($D$3:$D$5882,0.2),1,D1489&lt;=PERCENTILE($D$3:$D$5882,0.4),2,D1489&lt;=PERCENTILE($D$3:$D$5882,0.6),3,D1489&lt;=PERCENTILE($D$3:$D$5882,0.8),4,TRUE,5)</f>
        <v>4</v>
      </c>
      <c r="H1489" s="3" t="str" cm="1">
        <f t="array" ref="H1489">_xlfn.IFS(AND(E1489&gt;=4,F1489&gt;=4,G1489&gt;=4),"Champions",AND(E1489&gt;=3,F1489&gt;=3,G1489&gt;=3),"Loyal Customers",AND(E1489&lt;=2,F1489&gt;=3),"At Risk",AND(E1489&lt;=2,F1489&lt;=2,G1489&lt;=2),"Lost",AND(E1489&gt;=4,F1489&lt;=2),"New/Promising",TRUE,"Needs Attention")</f>
        <v>Needs Attention</v>
      </c>
      <c r="I1489" s="3" t="str">
        <f t="shared" si="27"/>
        <v>Churned</v>
      </c>
      <c r="J1489" s="3" t="str">
        <f>_xlfn.XLOOKUP(A1489,'Country_Lookup'!$D:$D,'Country_Lookup'!$E:$E)</f>
        <v>United Kingdom</v>
      </c>
    </row>
    <row r="1490" spans="1:10" x14ac:dyDescent="0.3">
      <c r="A1490">
        <v>13851</v>
      </c>
      <c r="B1490">
        <v>95</v>
      </c>
      <c r="C1490">
        <v>8</v>
      </c>
      <c r="D1490">
        <v>4606.46</v>
      </c>
      <c r="E1490" cm="1">
        <f t="array" ref="E1490">_xlfn.IFS(B1490&lt;=PERCENTILE($B$3:$B$5882,0.2),5,B1490&lt;=PERCENTILE($B$3:$B$5882,0.4),4,B1490&lt;=PERCENTILE($B$3:$B$5882,0.6),3,B1490&lt;=PERCENTILE($B$3:$B$5882,0.8),2,TRUE,1)</f>
        <v>3</v>
      </c>
      <c r="F1490" cm="1">
        <f t="array" ref="F1490">_xlfn.IFS(C1490&lt;=PERCENTILE($C$3:$C$5882,0.2),1,C1490&lt;=PERCENTILE($C$3:$C$5882,0.4),2,C1490&lt;=PERCENTILE($C$3:$C$5882,0.6),3,C1490&lt;=PERCENTILE($C$3:$C$5882,0.8),4,TRUE,5)</f>
        <v>4</v>
      </c>
      <c r="G1490" cm="1">
        <f t="array" ref="G1490">_xlfn.IFS(D1490&lt;=PERCENTILE($D$3:$D$5882,0.2),1,D1490&lt;=PERCENTILE($D$3:$D$5882,0.4),2,D1490&lt;=PERCENTILE($D$3:$D$5882,0.6),3,D1490&lt;=PERCENTILE($D$3:$D$5882,0.8),4,TRUE,5)</f>
        <v>5</v>
      </c>
      <c r="H1490" s="3" t="str" cm="1">
        <f t="array" ref="H1490">_xlfn.IFS(AND(E1490&gt;=4,F1490&gt;=4,G1490&gt;=4),"Champions",AND(E1490&gt;=3,F1490&gt;=3,G1490&gt;=3),"Loyal Customers",AND(E1490&lt;=2,F1490&gt;=3),"At Risk",AND(E1490&lt;=2,F1490&lt;=2,G1490&lt;=2),"Lost",AND(E1490&gt;=4,F1490&lt;=2),"New/Promising",TRUE,"Needs Attention")</f>
        <v>Loyal Customers</v>
      </c>
      <c r="I1490" s="3" t="str">
        <f t="shared" si="27"/>
        <v>Churned</v>
      </c>
      <c r="J1490" s="3" t="str">
        <f>_xlfn.XLOOKUP(A1490,'Country_Lookup'!$D:$D,'Country_Lookup'!$E:$E)</f>
        <v>United Kingdom</v>
      </c>
    </row>
    <row r="1491" spans="1:10" x14ac:dyDescent="0.3">
      <c r="A1491">
        <v>13852</v>
      </c>
      <c r="B1491">
        <v>610</v>
      </c>
      <c r="C1491">
        <v>1</v>
      </c>
      <c r="D1491">
        <v>187.34999999999994</v>
      </c>
      <c r="E1491" cm="1">
        <f t="array" ref="E1491">_xlfn.IFS(B1491&lt;=PERCENTILE($B$3:$B$5882,0.2),5,B1491&lt;=PERCENTILE($B$3:$B$5882,0.4),4,B1491&lt;=PERCENTILE($B$3:$B$5882,0.6),3,B1491&lt;=PERCENTILE($B$3:$B$5882,0.8),2,TRUE,1)</f>
        <v>1</v>
      </c>
      <c r="F1491" cm="1">
        <f t="array" ref="F1491">_xlfn.IFS(C1491&lt;=PERCENTILE($C$3:$C$5882,0.2),1,C1491&lt;=PERCENTILE($C$3:$C$5882,0.4),2,C1491&lt;=PERCENTILE($C$3:$C$5882,0.6),3,C1491&lt;=PERCENTILE($C$3:$C$5882,0.8),4,TRUE,5)</f>
        <v>1</v>
      </c>
      <c r="G1491" cm="1">
        <f t="array" ref="G1491">_xlfn.IFS(D1491&lt;=PERCENTILE($D$3:$D$5882,0.2),1,D1491&lt;=PERCENTILE($D$3:$D$5882,0.4),2,D1491&lt;=PERCENTILE($D$3:$D$5882,0.6),3,D1491&lt;=PERCENTILE($D$3:$D$5882,0.8),4,TRUE,5)</f>
        <v>1</v>
      </c>
      <c r="H1491" s="3" t="str" cm="1">
        <f t="array" ref="H1491">_xlfn.IFS(AND(E1491&gt;=4,F1491&gt;=4,G1491&gt;=4),"Champions",AND(E1491&gt;=3,F1491&gt;=3,G1491&gt;=3),"Loyal Customers",AND(E1491&lt;=2,F1491&gt;=3),"At Risk",AND(E1491&lt;=2,F1491&lt;=2,G1491&lt;=2),"Lost",AND(E1491&gt;=4,F1491&lt;=2),"New/Promising",TRUE,"Needs Attention")</f>
        <v>Lost</v>
      </c>
      <c r="I1491" s="3" t="str">
        <f t="shared" si="27"/>
        <v>Churned</v>
      </c>
      <c r="J1491" s="3" t="str">
        <f>_xlfn.XLOOKUP(A1491,'Country_Lookup'!$D:$D,'Country_Lookup'!$E:$E)</f>
        <v>United Kingdom</v>
      </c>
    </row>
    <row r="1492" spans="1:10" x14ac:dyDescent="0.3">
      <c r="A1492">
        <v>13853</v>
      </c>
      <c r="B1492">
        <v>57</v>
      </c>
      <c r="C1492">
        <v>1</v>
      </c>
      <c r="D1492">
        <v>1090.1399999999996</v>
      </c>
      <c r="E1492" cm="1">
        <f t="array" ref="E1492">_xlfn.IFS(B1492&lt;=PERCENTILE($B$3:$B$5882,0.2),5,B1492&lt;=PERCENTILE($B$3:$B$5882,0.4),4,B1492&lt;=PERCENTILE($B$3:$B$5882,0.6),3,B1492&lt;=PERCENTILE($B$3:$B$5882,0.8),2,TRUE,1)</f>
        <v>4</v>
      </c>
      <c r="F1492" cm="1">
        <f t="array" ref="F1492">_xlfn.IFS(C1492&lt;=PERCENTILE($C$3:$C$5882,0.2),1,C1492&lt;=PERCENTILE($C$3:$C$5882,0.4),2,C1492&lt;=PERCENTILE($C$3:$C$5882,0.6),3,C1492&lt;=PERCENTILE($C$3:$C$5882,0.8),4,TRUE,5)</f>
        <v>1</v>
      </c>
      <c r="G1492" cm="1">
        <f t="array" ref="G1492">_xlfn.IFS(D1492&lt;=PERCENTILE($D$3:$D$5882,0.2),1,D1492&lt;=PERCENTILE($D$3:$D$5882,0.4),2,D1492&lt;=PERCENTILE($D$3:$D$5882,0.6),3,D1492&lt;=PERCENTILE($D$3:$D$5882,0.8),4,TRUE,5)</f>
        <v>3</v>
      </c>
      <c r="H1492" s="3" t="str" cm="1">
        <f t="array" ref="H1492">_xlfn.IFS(AND(E1492&gt;=4,F1492&gt;=4,G1492&gt;=4),"Champions",AND(E1492&gt;=3,F1492&gt;=3,G1492&gt;=3),"Loyal Customers",AND(E1492&lt;=2,F1492&gt;=3),"At Risk",AND(E1492&lt;=2,F1492&lt;=2,G1492&lt;=2),"Lost",AND(E1492&gt;=4,F1492&lt;=2),"New/Promising",TRUE,"Needs Attention")</f>
        <v>New/Promising</v>
      </c>
      <c r="I1492" s="3" t="str">
        <f t="shared" si="27"/>
        <v>Active</v>
      </c>
      <c r="J1492" s="3" t="str">
        <f>_xlfn.XLOOKUP(A1492,'Country_Lookup'!$D:$D,'Country_Lookup'!$E:$E)</f>
        <v>United Kingdom</v>
      </c>
    </row>
    <row r="1493" spans="1:10" x14ac:dyDescent="0.3">
      <c r="A1493">
        <v>13854</v>
      </c>
      <c r="B1493">
        <v>8</v>
      </c>
      <c r="C1493">
        <v>39</v>
      </c>
      <c r="D1493">
        <v>12253.959999999975</v>
      </c>
      <c r="E1493" cm="1">
        <f t="array" ref="E1493">_xlfn.IFS(B1493&lt;=PERCENTILE($B$3:$B$5882,0.2),5,B1493&lt;=PERCENTILE($B$3:$B$5882,0.4),4,B1493&lt;=PERCENTILE($B$3:$B$5882,0.6),3,B1493&lt;=PERCENTILE($B$3:$B$5882,0.8),2,TRUE,1)</f>
        <v>5</v>
      </c>
      <c r="F1493" cm="1">
        <f t="array" ref="F1493">_xlfn.IFS(C1493&lt;=PERCENTILE($C$3:$C$5882,0.2),1,C1493&lt;=PERCENTILE($C$3:$C$5882,0.4),2,C1493&lt;=PERCENTILE($C$3:$C$5882,0.6),3,C1493&lt;=PERCENTILE($C$3:$C$5882,0.8),4,TRUE,5)</f>
        <v>5</v>
      </c>
      <c r="G1493" cm="1">
        <f t="array" ref="G1493">_xlfn.IFS(D1493&lt;=PERCENTILE($D$3:$D$5882,0.2),1,D1493&lt;=PERCENTILE($D$3:$D$5882,0.4),2,D1493&lt;=PERCENTILE($D$3:$D$5882,0.6),3,D1493&lt;=PERCENTILE($D$3:$D$5882,0.8),4,TRUE,5)</f>
        <v>5</v>
      </c>
      <c r="H1493" s="3" t="str" cm="1">
        <f t="array" ref="H1493">_xlfn.IFS(AND(E1493&gt;=4,F1493&gt;=4,G1493&gt;=4),"Champions",AND(E1493&gt;=3,F1493&gt;=3,G1493&gt;=3),"Loyal Customers",AND(E1493&lt;=2,F1493&gt;=3),"At Risk",AND(E1493&lt;=2,F1493&lt;=2,G1493&lt;=2),"Lost",AND(E1493&gt;=4,F1493&lt;=2),"New/Promising",TRUE,"Needs Attention")</f>
        <v>Champions</v>
      </c>
      <c r="I1493" s="3" t="str">
        <f t="shared" si="27"/>
        <v>Active</v>
      </c>
      <c r="J1493" s="3" t="str">
        <f>_xlfn.XLOOKUP(A1493,'Country_Lookup'!$D:$D,'Country_Lookup'!$E:$E)</f>
        <v>United Kingdom</v>
      </c>
    </row>
    <row r="1494" spans="1:10" x14ac:dyDescent="0.3">
      <c r="A1494">
        <v>13855</v>
      </c>
      <c r="B1494">
        <v>500</v>
      </c>
      <c r="C1494">
        <v>4</v>
      </c>
      <c r="D1494">
        <v>1310.3399999999979</v>
      </c>
      <c r="E1494" cm="1">
        <f t="array" ref="E1494">_xlfn.IFS(B1494&lt;=PERCENTILE($B$3:$B$5882,0.2),5,B1494&lt;=PERCENTILE($B$3:$B$5882,0.4),4,B1494&lt;=PERCENTILE($B$3:$B$5882,0.6),3,B1494&lt;=PERCENTILE($B$3:$B$5882,0.8),2,TRUE,1)</f>
        <v>1</v>
      </c>
      <c r="F1494" cm="1">
        <f t="array" ref="F1494">_xlfn.IFS(C1494&lt;=PERCENTILE($C$3:$C$5882,0.2),1,C1494&lt;=PERCENTILE($C$3:$C$5882,0.4),2,C1494&lt;=PERCENTILE($C$3:$C$5882,0.6),3,C1494&lt;=PERCENTILE($C$3:$C$5882,0.8),4,TRUE,5)</f>
        <v>3</v>
      </c>
      <c r="G1494" cm="1">
        <f t="array" ref="G1494">_xlfn.IFS(D1494&lt;=PERCENTILE($D$3:$D$5882,0.2),1,D1494&lt;=PERCENTILE($D$3:$D$5882,0.4),2,D1494&lt;=PERCENTILE($D$3:$D$5882,0.6),3,D1494&lt;=PERCENTILE($D$3:$D$5882,0.8),4,TRUE,5)</f>
        <v>4</v>
      </c>
      <c r="H1494" s="3" t="str" cm="1">
        <f t="array" ref="H1494">_xlfn.IFS(AND(E1494&gt;=4,F1494&gt;=4,G1494&gt;=4),"Champions",AND(E1494&gt;=3,F1494&gt;=3,G1494&gt;=3),"Loyal Customers",AND(E1494&lt;=2,F1494&gt;=3),"At Risk",AND(E1494&lt;=2,F1494&lt;=2,G1494&lt;=2),"Lost",AND(E1494&gt;=4,F1494&lt;=2),"New/Promising",TRUE,"Needs Attention")</f>
        <v>At Risk</v>
      </c>
      <c r="I1494" s="3" t="str">
        <f t="shared" si="27"/>
        <v>Churned</v>
      </c>
      <c r="J1494" s="3" t="str">
        <f>_xlfn.XLOOKUP(A1494,'Country_Lookup'!$D:$D,'Country_Lookup'!$E:$E)</f>
        <v>United Kingdom</v>
      </c>
    </row>
    <row r="1495" spans="1:10" x14ac:dyDescent="0.3">
      <c r="A1495">
        <v>13856</v>
      </c>
      <c r="B1495">
        <v>168</v>
      </c>
      <c r="C1495">
        <v>11</v>
      </c>
      <c r="D1495">
        <v>1142.0299999999993</v>
      </c>
      <c r="E1495" cm="1">
        <f t="array" ref="E1495">_xlfn.IFS(B1495&lt;=PERCENTILE($B$3:$B$5882,0.2),5,B1495&lt;=PERCENTILE($B$3:$B$5882,0.4),4,B1495&lt;=PERCENTILE($B$3:$B$5882,0.6),3,B1495&lt;=PERCENTILE($B$3:$B$5882,0.8),2,TRUE,1)</f>
        <v>3</v>
      </c>
      <c r="F1495" cm="1">
        <f t="array" ref="F1495">_xlfn.IFS(C1495&lt;=PERCENTILE($C$3:$C$5882,0.2),1,C1495&lt;=PERCENTILE($C$3:$C$5882,0.4),2,C1495&lt;=PERCENTILE($C$3:$C$5882,0.6),3,C1495&lt;=PERCENTILE($C$3:$C$5882,0.8),4,TRUE,5)</f>
        <v>5</v>
      </c>
      <c r="G1495" cm="1">
        <f t="array" ref="G1495">_xlfn.IFS(D1495&lt;=PERCENTILE($D$3:$D$5882,0.2),1,D1495&lt;=PERCENTILE($D$3:$D$5882,0.4),2,D1495&lt;=PERCENTILE($D$3:$D$5882,0.6),3,D1495&lt;=PERCENTILE($D$3:$D$5882,0.8),4,TRUE,5)</f>
        <v>3</v>
      </c>
      <c r="H1495" s="3" t="str" cm="1">
        <f t="array" ref="H1495">_xlfn.IFS(AND(E1495&gt;=4,F1495&gt;=4,G1495&gt;=4),"Champions",AND(E1495&gt;=3,F1495&gt;=3,G1495&gt;=3),"Loyal Customers",AND(E1495&lt;=2,F1495&gt;=3),"At Risk",AND(E1495&lt;=2,F1495&lt;=2,G1495&lt;=2),"Lost",AND(E1495&gt;=4,F1495&lt;=2),"New/Promising",TRUE,"Needs Attention")</f>
        <v>Loyal Customers</v>
      </c>
      <c r="I1495" s="3" t="str">
        <f t="shared" si="27"/>
        <v>Churned</v>
      </c>
      <c r="J1495" s="3" t="str">
        <f>_xlfn.XLOOKUP(A1495,'Country_Lookup'!$D:$D,'Country_Lookup'!$E:$E)</f>
        <v>United Kingdom</v>
      </c>
    </row>
    <row r="1496" spans="1:10" x14ac:dyDescent="0.3">
      <c r="A1496">
        <v>13857</v>
      </c>
      <c r="B1496">
        <v>393</v>
      </c>
      <c r="C1496">
        <v>6</v>
      </c>
      <c r="D1496">
        <v>1001.0099999999977</v>
      </c>
      <c r="E1496" cm="1">
        <f t="array" ref="E1496">_xlfn.IFS(B1496&lt;=PERCENTILE($B$3:$B$5882,0.2),5,B1496&lt;=PERCENTILE($B$3:$B$5882,0.4),4,B1496&lt;=PERCENTILE($B$3:$B$5882,0.6),3,B1496&lt;=PERCENTILE($B$3:$B$5882,0.8),2,TRUE,1)</f>
        <v>2</v>
      </c>
      <c r="F1496" cm="1">
        <f t="array" ref="F1496">_xlfn.IFS(C1496&lt;=PERCENTILE($C$3:$C$5882,0.2),1,C1496&lt;=PERCENTILE($C$3:$C$5882,0.4),2,C1496&lt;=PERCENTILE($C$3:$C$5882,0.6),3,C1496&lt;=PERCENTILE($C$3:$C$5882,0.8),4,TRUE,5)</f>
        <v>4</v>
      </c>
      <c r="G1496" cm="1">
        <f t="array" ref="G1496">_xlfn.IFS(D1496&lt;=PERCENTILE($D$3:$D$5882,0.2),1,D1496&lt;=PERCENTILE($D$3:$D$5882,0.4),2,D1496&lt;=PERCENTILE($D$3:$D$5882,0.6),3,D1496&lt;=PERCENTILE($D$3:$D$5882,0.8),4,TRUE,5)</f>
        <v>3</v>
      </c>
      <c r="H1496" s="3" t="str" cm="1">
        <f t="array" ref="H1496">_xlfn.IFS(AND(E1496&gt;=4,F1496&gt;=4,G1496&gt;=4),"Champions",AND(E1496&gt;=3,F1496&gt;=3,G1496&gt;=3),"Loyal Customers",AND(E1496&lt;=2,F1496&gt;=3),"At Risk",AND(E1496&lt;=2,F1496&lt;=2,G1496&lt;=2),"Lost",AND(E1496&gt;=4,F1496&lt;=2),"New/Promising",TRUE,"Needs Attention")</f>
        <v>At Risk</v>
      </c>
      <c r="I1496" s="3" t="str">
        <f t="shared" si="27"/>
        <v>Churned</v>
      </c>
      <c r="J1496" s="3" t="str">
        <f>_xlfn.XLOOKUP(A1496,'Country_Lookup'!$D:$D,'Country_Lookup'!$E:$E)</f>
        <v>United Kingdom</v>
      </c>
    </row>
    <row r="1497" spans="1:10" x14ac:dyDescent="0.3">
      <c r="A1497">
        <v>13858</v>
      </c>
      <c r="B1497">
        <v>57</v>
      </c>
      <c r="C1497">
        <v>1</v>
      </c>
      <c r="D1497">
        <v>216.17000000000004</v>
      </c>
      <c r="E1497" cm="1">
        <f t="array" ref="E1497">_xlfn.IFS(B1497&lt;=PERCENTILE($B$3:$B$5882,0.2),5,B1497&lt;=PERCENTILE($B$3:$B$5882,0.4),4,B1497&lt;=PERCENTILE($B$3:$B$5882,0.6),3,B1497&lt;=PERCENTILE($B$3:$B$5882,0.8),2,TRUE,1)</f>
        <v>4</v>
      </c>
      <c r="F1497" cm="1">
        <f t="array" ref="F1497">_xlfn.IFS(C1497&lt;=PERCENTILE($C$3:$C$5882,0.2),1,C1497&lt;=PERCENTILE($C$3:$C$5882,0.4),2,C1497&lt;=PERCENTILE($C$3:$C$5882,0.6),3,C1497&lt;=PERCENTILE($C$3:$C$5882,0.8),4,TRUE,5)</f>
        <v>1</v>
      </c>
      <c r="G1497" cm="1">
        <f t="array" ref="G1497">_xlfn.IFS(D1497&lt;=PERCENTILE($D$3:$D$5882,0.2),1,D1497&lt;=PERCENTILE($D$3:$D$5882,0.4),2,D1497&lt;=PERCENTILE($D$3:$D$5882,0.6),3,D1497&lt;=PERCENTILE($D$3:$D$5882,0.8),4,TRUE,5)</f>
        <v>1</v>
      </c>
      <c r="H1497" s="3" t="str" cm="1">
        <f t="array" ref="H1497">_xlfn.IFS(AND(E1497&gt;=4,F1497&gt;=4,G1497&gt;=4),"Champions",AND(E1497&gt;=3,F1497&gt;=3,G1497&gt;=3),"Loyal Customers",AND(E1497&lt;=2,F1497&gt;=3),"At Risk",AND(E1497&lt;=2,F1497&lt;=2,G1497&lt;=2),"Lost",AND(E1497&gt;=4,F1497&lt;=2),"New/Promising",TRUE,"Needs Attention")</f>
        <v>New/Promising</v>
      </c>
      <c r="I1497" s="3" t="str">
        <f t="shared" si="27"/>
        <v>Active</v>
      </c>
      <c r="J1497" s="3" t="str">
        <f>_xlfn.XLOOKUP(A1497,'Country_Lookup'!$D:$D,'Country_Lookup'!$E:$E)</f>
        <v>United Kingdom</v>
      </c>
    </row>
    <row r="1498" spans="1:10" x14ac:dyDescent="0.3">
      <c r="A1498">
        <v>13859</v>
      </c>
      <c r="B1498">
        <v>326</v>
      </c>
      <c r="C1498">
        <v>2</v>
      </c>
      <c r="D1498">
        <v>515.86000000000047</v>
      </c>
      <c r="E1498" cm="1">
        <f t="array" ref="E1498">_xlfn.IFS(B1498&lt;=PERCENTILE($B$3:$B$5882,0.2),5,B1498&lt;=PERCENTILE($B$3:$B$5882,0.4),4,B1498&lt;=PERCENTILE($B$3:$B$5882,0.6),3,B1498&lt;=PERCENTILE($B$3:$B$5882,0.8),2,TRUE,1)</f>
        <v>2</v>
      </c>
      <c r="F1498" cm="1">
        <f t="array" ref="F1498">_xlfn.IFS(C1498&lt;=PERCENTILE($C$3:$C$5882,0.2),1,C1498&lt;=PERCENTILE($C$3:$C$5882,0.4),2,C1498&lt;=PERCENTILE($C$3:$C$5882,0.6),3,C1498&lt;=PERCENTILE($C$3:$C$5882,0.8),4,TRUE,5)</f>
        <v>2</v>
      </c>
      <c r="G1498" cm="1">
        <f t="array" ref="G1498">_xlfn.IFS(D1498&lt;=PERCENTILE($D$3:$D$5882,0.2),1,D1498&lt;=PERCENTILE($D$3:$D$5882,0.4),2,D1498&lt;=PERCENTILE($D$3:$D$5882,0.6),3,D1498&lt;=PERCENTILE($D$3:$D$5882,0.8),4,TRUE,5)</f>
        <v>2</v>
      </c>
      <c r="H1498" s="3" t="str" cm="1">
        <f t="array" ref="H1498">_xlfn.IFS(AND(E1498&gt;=4,F1498&gt;=4,G1498&gt;=4),"Champions",AND(E1498&gt;=3,F1498&gt;=3,G1498&gt;=3),"Loyal Customers",AND(E1498&lt;=2,F1498&gt;=3),"At Risk",AND(E1498&lt;=2,F1498&lt;=2,G1498&lt;=2),"Lost",AND(E1498&gt;=4,F1498&lt;=2),"New/Promising",TRUE,"Needs Attention")</f>
        <v>Lost</v>
      </c>
      <c r="I1498" s="3" t="str">
        <f t="shared" si="27"/>
        <v>Churned</v>
      </c>
      <c r="J1498" s="3" t="str">
        <f>_xlfn.XLOOKUP(A1498,'Country_Lookup'!$D:$D,'Country_Lookup'!$E:$E)</f>
        <v>United Kingdom</v>
      </c>
    </row>
    <row r="1499" spans="1:10" x14ac:dyDescent="0.3">
      <c r="A1499">
        <v>13860</v>
      </c>
      <c r="B1499">
        <v>1</v>
      </c>
      <c r="C1499">
        <v>5</v>
      </c>
      <c r="D1499">
        <v>1245.899999999999</v>
      </c>
      <c r="E1499" cm="1">
        <f t="array" ref="E1499">_xlfn.IFS(B1499&lt;=PERCENTILE($B$3:$B$5882,0.2),5,B1499&lt;=PERCENTILE($B$3:$B$5882,0.4),4,B1499&lt;=PERCENTILE($B$3:$B$5882,0.6),3,B1499&lt;=PERCENTILE($B$3:$B$5882,0.8),2,TRUE,1)</f>
        <v>5</v>
      </c>
      <c r="F1499" cm="1">
        <f t="array" ref="F1499">_xlfn.IFS(C1499&lt;=PERCENTILE($C$3:$C$5882,0.2),1,C1499&lt;=PERCENTILE($C$3:$C$5882,0.4),2,C1499&lt;=PERCENTILE($C$3:$C$5882,0.6),3,C1499&lt;=PERCENTILE($C$3:$C$5882,0.8),4,TRUE,5)</f>
        <v>4</v>
      </c>
      <c r="G1499" cm="1">
        <f t="array" ref="G1499">_xlfn.IFS(D1499&lt;=PERCENTILE($D$3:$D$5882,0.2),1,D1499&lt;=PERCENTILE($D$3:$D$5882,0.4),2,D1499&lt;=PERCENTILE($D$3:$D$5882,0.6),3,D1499&lt;=PERCENTILE($D$3:$D$5882,0.8),4,TRUE,5)</f>
        <v>3</v>
      </c>
      <c r="H1499" s="3" t="str" cm="1">
        <f t="array" ref="H1499">_xlfn.IFS(AND(E1499&gt;=4,F1499&gt;=4,G1499&gt;=4),"Champions",AND(E1499&gt;=3,F1499&gt;=3,G1499&gt;=3),"Loyal Customers",AND(E1499&lt;=2,F1499&gt;=3),"At Risk",AND(E1499&lt;=2,F1499&lt;=2,G1499&lt;=2),"Lost",AND(E1499&gt;=4,F1499&lt;=2),"New/Promising",TRUE,"Needs Attention")</f>
        <v>Loyal Customers</v>
      </c>
      <c r="I1499" s="3" t="str">
        <f t="shared" si="27"/>
        <v>Active</v>
      </c>
      <c r="J1499" s="3" t="str">
        <f>_xlfn.XLOOKUP(A1499,'Country_Lookup'!$D:$D,'Country_Lookup'!$E:$E)</f>
        <v>United Kingdom</v>
      </c>
    </row>
    <row r="1500" spans="1:10" x14ac:dyDescent="0.3">
      <c r="A1500">
        <v>13861</v>
      </c>
      <c r="B1500">
        <v>429</v>
      </c>
      <c r="C1500">
        <v>2</v>
      </c>
      <c r="D1500">
        <v>273.2600000000001</v>
      </c>
      <c r="E1500" cm="1">
        <f t="array" ref="E1500">_xlfn.IFS(B1500&lt;=PERCENTILE($B$3:$B$5882,0.2),5,B1500&lt;=PERCENTILE($B$3:$B$5882,0.4),4,B1500&lt;=PERCENTILE($B$3:$B$5882,0.6),3,B1500&lt;=PERCENTILE($B$3:$B$5882,0.8),2,TRUE,1)</f>
        <v>1</v>
      </c>
      <c r="F1500" cm="1">
        <f t="array" ref="F1500">_xlfn.IFS(C1500&lt;=PERCENTILE($C$3:$C$5882,0.2),1,C1500&lt;=PERCENTILE($C$3:$C$5882,0.4),2,C1500&lt;=PERCENTILE($C$3:$C$5882,0.6),3,C1500&lt;=PERCENTILE($C$3:$C$5882,0.8),4,TRUE,5)</f>
        <v>2</v>
      </c>
      <c r="G1500" cm="1">
        <f t="array" ref="G1500">_xlfn.IFS(D1500&lt;=PERCENTILE($D$3:$D$5882,0.2),1,D1500&lt;=PERCENTILE($D$3:$D$5882,0.4),2,D1500&lt;=PERCENTILE($D$3:$D$5882,0.6),3,D1500&lt;=PERCENTILE($D$3:$D$5882,0.8),4,TRUE,5)</f>
        <v>1</v>
      </c>
      <c r="H1500" s="3" t="str" cm="1">
        <f t="array" ref="H1500">_xlfn.IFS(AND(E1500&gt;=4,F1500&gt;=4,G1500&gt;=4),"Champions",AND(E1500&gt;=3,F1500&gt;=3,G1500&gt;=3),"Loyal Customers",AND(E1500&lt;=2,F1500&gt;=3),"At Risk",AND(E1500&lt;=2,F1500&lt;=2,G1500&lt;=2),"Lost",AND(E1500&gt;=4,F1500&lt;=2),"New/Promising",TRUE,"Needs Attention")</f>
        <v>Lost</v>
      </c>
      <c r="I1500" s="3" t="str">
        <f t="shared" si="27"/>
        <v>Churned</v>
      </c>
      <c r="J1500" s="3" t="str">
        <f>_xlfn.XLOOKUP(A1500,'Country_Lookup'!$D:$D,'Country_Lookup'!$E:$E)</f>
        <v>United Kingdom</v>
      </c>
    </row>
    <row r="1501" spans="1:10" x14ac:dyDescent="0.3">
      <c r="A1501">
        <v>13862</v>
      </c>
      <c r="B1501">
        <v>18</v>
      </c>
      <c r="C1501">
        <v>9</v>
      </c>
      <c r="D1501">
        <v>2556.0900000000074</v>
      </c>
      <c r="E1501" cm="1">
        <f t="array" ref="E1501">_xlfn.IFS(B1501&lt;=PERCENTILE($B$3:$B$5882,0.2),5,B1501&lt;=PERCENTILE($B$3:$B$5882,0.4),4,B1501&lt;=PERCENTILE($B$3:$B$5882,0.6),3,B1501&lt;=PERCENTILE($B$3:$B$5882,0.8),2,TRUE,1)</f>
        <v>5</v>
      </c>
      <c r="F1501" cm="1">
        <f t="array" ref="F1501">_xlfn.IFS(C1501&lt;=PERCENTILE($C$3:$C$5882,0.2),1,C1501&lt;=PERCENTILE($C$3:$C$5882,0.4),2,C1501&lt;=PERCENTILE($C$3:$C$5882,0.6),3,C1501&lt;=PERCENTILE($C$3:$C$5882,0.8),4,TRUE,5)</f>
        <v>5</v>
      </c>
      <c r="G1501" cm="1">
        <f t="array" ref="G1501">_xlfn.IFS(D1501&lt;=PERCENTILE($D$3:$D$5882,0.2),1,D1501&lt;=PERCENTILE($D$3:$D$5882,0.4),2,D1501&lt;=PERCENTILE($D$3:$D$5882,0.6),3,D1501&lt;=PERCENTILE($D$3:$D$5882,0.8),4,TRUE,5)</f>
        <v>4</v>
      </c>
      <c r="H1501" s="3" t="str" cm="1">
        <f t="array" ref="H1501">_xlfn.IFS(AND(E1501&gt;=4,F1501&gt;=4,G1501&gt;=4),"Champions",AND(E1501&gt;=3,F1501&gt;=3,G1501&gt;=3),"Loyal Customers",AND(E1501&lt;=2,F1501&gt;=3),"At Risk",AND(E1501&lt;=2,F1501&lt;=2,G1501&lt;=2),"Lost",AND(E1501&gt;=4,F1501&lt;=2),"New/Promising",TRUE,"Needs Attention")</f>
        <v>Champions</v>
      </c>
      <c r="I1501" s="3" t="str">
        <f t="shared" si="27"/>
        <v>Active</v>
      </c>
      <c r="J1501" s="3" t="str">
        <f>_xlfn.XLOOKUP(A1501,'Country_Lookup'!$D:$D,'Country_Lookup'!$E:$E)</f>
        <v>United Kingdom</v>
      </c>
    </row>
    <row r="1502" spans="1:10" x14ac:dyDescent="0.3">
      <c r="A1502">
        <v>13863</v>
      </c>
      <c r="B1502">
        <v>247</v>
      </c>
      <c r="C1502">
        <v>4</v>
      </c>
      <c r="D1502">
        <v>1239.5500000000018</v>
      </c>
      <c r="E1502" cm="1">
        <f t="array" ref="E1502">_xlfn.IFS(B1502&lt;=PERCENTILE($B$3:$B$5882,0.2),5,B1502&lt;=PERCENTILE($B$3:$B$5882,0.4),4,B1502&lt;=PERCENTILE($B$3:$B$5882,0.6),3,B1502&lt;=PERCENTILE($B$3:$B$5882,0.8),2,TRUE,1)</f>
        <v>2</v>
      </c>
      <c r="F1502" cm="1">
        <f t="array" ref="F1502">_xlfn.IFS(C1502&lt;=PERCENTILE($C$3:$C$5882,0.2),1,C1502&lt;=PERCENTILE($C$3:$C$5882,0.4),2,C1502&lt;=PERCENTILE($C$3:$C$5882,0.6),3,C1502&lt;=PERCENTILE($C$3:$C$5882,0.8),4,TRUE,5)</f>
        <v>3</v>
      </c>
      <c r="G1502" cm="1">
        <f t="array" ref="G1502">_xlfn.IFS(D1502&lt;=PERCENTILE($D$3:$D$5882,0.2),1,D1502&lt;=PERCENTILE($D$3:$D$5882,0.4),2,D1502&lt;=PERCENTILE($D$3:$D$5882,0.6),3,D1502&lt;=PERCENTILE($D$3:$D$5882,0.8),4,TRUE,5)</f>
        <v>3</v>
      </c>
      <c r="H1502" s="3" t="str" cm="1">
        <f t="array" ref="H1502">_xlfn.IFS(AND(E1502&gt;=4,F1502&gt;=4,G1502&gt;=4),"Champions",AND(E1502&gt;=3,F1502&gt;=3,G1502&gt;=3),"Loyal Customers",AND(E1502&lt;=2,F1502&gt;=3),"At Risk",AND(E1502&lt;=2,F1502&lt;=2,G1502&lt;=2),"Lost",AND(E1502&gt;=4,F1502&lt;=2),"New/Promising",TRUE,"Needs Attention")</f>
        <v>At Risk</v>
      </c>
      <c r="I1502" s="3" t="str">
        <f t="shared" si="27"/>
        <v>Churned</v>
      </c>
      <c r="J1502" s="3" t="str">
        <f>_xlfn.XLOOKUP(A1502,'Country_Lookup'!$D:$D,'Country_Lookup'!$E:$E)</f>
        <v>United Kingdom</v>
      </c>
    </row>
    <row r="1503" spans="1:10" x14ac:dyDescent="0.3">
      <c r="A1503">
        <v>13864</v>
      </c>
      <c r="B1503">
        <v>386</v>
      </c>
      <c r="C1503">
        <v>1</v>
      </c>
      <c r="D1503">
        <v>662.40000000000009</v>
      </c>
      <c r="E1503" cm="1">
        <f t="array" ref="E1503">_xlfn.IFS(B1503&lt;=PERCENTILE($B$3:$B$5882,0.2),5,B1503&lt;=PERCENTILE($B$3:$B$5882,0.4),4,B1503&lt;=PERCENTILE($B$3:$B$5882,0.6),3,B1503&lt;=PERCENTILE($B$3:$B$5882,0.8),2,TRUE,1)</f>
        <v>2</v>
      </c>
      <c r="F1503" cm="1">
        <f t="array" ref="F1503">_xlfn.IFS(C1503&lt;=PERCENTILE($C$3:$C$5882,0.2),1,C1503&lt;=PERCENTILE($C$3:$C$5882,0.4),2,C1503&lt;=PERCENTILE($C$3:$C$5882,0.6),3,C1503&lt;=PERCENTILE($C$3:$C$5882,0.8),4,TRUE,5)</f>
        <v>1</v>
      </c>
      <c r="G1503" cm="1">
        <f t="array" ref="G1503">_xlfn.IFS(D1503&lt;=PERCENTILE($D$3:$D$5882,0.2),1,D1503&lt;=PERCENTILE($D$3:$D$5882,0.4),2,D1503&lt;=PERCENTILE($D$3:$D$5882,0.6),3,D1503&lt;=PERCENTILE($D$3:$D$5882,0.8),4,TRUE,5)</f>
        <v>3</v>
      </c>
      <c r="H1503" s="3" t="str" cm="1">
        <f t="array" ref="H1503">_xlfn.IFS(AND(E1503&gt;=4,F1503&gt;=4,G1503&gt;=4),"Champions",AND(E1503&gt;=3,F1503&gt;=3,G1503&gt;=3),"Loyal Customers",AND(E1503&lt;=2,F1503&gt;=3),"At Risk",AND(E1503&lt;=2,F1503&lt;=2,G1503&lt;=2),"Lost",AND(E1503&gt;=4,F1503&lt;=2),"New/Promising",TRUE,"Needs Attention")</f>
        <v>Needs Attention</v>
      </c>
      <c r="I1503" s="3" t="str">
        <f t="shared" si="27"/>
        <v>Churned</v>
      </c>
      <c r="J1503" s="3" t="str">
        <f>_xlfn.XLOOKUP(A1503,'Country_Lookup'!$D:$D,'Country_Lookup'!$E:$E)</f>
        <v>United Kingdom</v>
      </c>
    </row>
    <row r="1504" spans="1:10" x14ac:dyDescent="0.3">
      <c r="A1504">
        <v>13865</v>
      </c>
      <c r="B1504">
        <v>58</v>
      </c>
      <c r="C1504">
        <v>4</v>
      </c>
      <c r="D1504">
        <v>501.55999999999983</v>
      </c>
      <c r="E1504" cm="1">
        <f t="array" ref="E1504">_xlfn.IFS(B1504&lt;=PERCENTILE($B$3:$B$5882,0.2),5,B1504&lt;=PERCENTILE($B$3:$B$5882,0.4),4,B1504&lt;=PERCENTILE($B$3:$B$5882,0.6),3,B1504&lt;=PERCENTILE($B$3:$B$5882,0.8),2,TRUE,1)</f>
        <v>4</v>
      </c>
      <c r="F1504" cm="1">
        <f t="array" ref="F1504">_xlfn.IFS(C1504&lt;=PERCENTILE($C$3:$C$5882,0.2),1,C1504&lt;=PERCENTILE($C$3:$C$5882,0.4),2,C1504&lt;=PERCENTILE($C$3:$C$5882,0.6),3,C1504&lt;=PERCENTILE($C$3:$C$5882,0.8),4,TRUE,5)</f>
        <v>3</v>
      </c>
      <c r="G1504" cm="1">
        <f t="array" ref="G1504">_xlfn.IFS(D1504&lt;=PERCENTILE($D$3:$D$5882,0.2),1,D1504&lt;=PERCENTILE($D$3:$D$5882,0.4),2,D1504&lt;=PERCENTILE($D$3:$D$5882,0.6),3,D1504&lt;=PERCENTILE($D$3:$D$5882,0.8),4,TRUE,5)</f>
        <v>2</v>
      </c>
      <c r="H1504" s="3" t="str" cm="1">
        <f t="array" ref="H1504">_xlfn.IFS(AND(E1504&gt;=4,F1504&gt;=4,G1504&gt;=4),"Champions",AND(E1504&gt;=3,F1504&gt;=3,G1504&gt;=3),"Loyal Customers",AND(E1504&lt;=2,F1504&gt;=3),"At Risk",AND(E1504&lt;=2,F1504&lt;=2,G1504&lt;=2),"Lost",AND(E1504&gt;=4,F1504&lt;=2),"New/Promising",TRUE,"Needs Attention")</f>
        <v>Needs Attention</v>
      </c>
      <c r="I1504" s="3" t="str">
        <f t="shared" si="27"/>
        <v>Active</v>
      </c>
      <c r="J1504" s="3" t="str">
        <f>_xlfn.XLOOKUP(A1504,'Country_Lookup'!$D:$D,'Country_Lookup'!$E:$E)</f>
        <v>United Kingdom</v>
      </c>
    </row>
    <row r="1505" spans="1:10" x14ac:dyDescent="0.3">
      <c r="A1505">
        <v>13866</v>
      </c>
      <c r="B1505">
        <v>74</v>
      </c>
      <c r="C1505">
        <v>1</v>
      </c>
      <c r="D1505">
        <v>145.66999999999999</v>
      </c>
      <c r="E1505" cm="1">
        <f t="array" ref="E1505">_xlfn.IFS(B1505&lt;=PERCENTILE($B$3:$B$5882,0.2),5,B1505&lt;=PERCENTILE($B$3:$B$5882,0.4),4,B1505&lt;=PERCENTILE($B$3:$B$5882,0.6),3,B1505&lt;=PERCENTILE($B$3:$B$5882,0.8),2,TRUE,1)</f>
        <v>3</v>
      </c>
      <c r="F1505" cm="1">
        <f t="array" ref="F1505">_xlfn.IFS(C1505&lt;=PERCENTILE($C$3:$C$5882,0.2),1,C1505&lt;=PERCENTILE($C$3:$C$5882,0.4),2,C1505&lt;=PERCENTILE($C$3:$C$5882,0.6),3,C1505&lt;=PERCENTILE($C$3:$C$5882,0.8),4,TRUE,5)</f>
        <v>1</v>
      </c>
      <c r="G1505" cm="1">
        <f t="array" ref="G1505">_xlfn.IFS(D1505&lt;=PERCENTILE($D$3:$D$5882,0.2),1,D1505&lt;=PERCENTILE($D$3:$D$5882,0.4),2,D1505&lt;=PERCENTILE($D$3:$D$5882,0.6),3,D1505&lt;=PERCENTILE($D$3:$D$5882,0.8),4,TRUE,5)</f>
        <v>1</v>
      </c>
      <c r="H1505" s="3" t="str" cm="1">
        <f t="array" ref="H1505">_xlfn.IFS(AND(E1505&gt;=4,F1505&gt;=4,G1505&gt;=4),"Champions",AND(E1505&gt;=3,F1505&gt;=3,G1505&gt;=3),"Loyal Customers",AND(E1505&lt;=2,F1505&gt;=3),"At Risk",AND(E1505&lt;=2,F1505&lt;=2,G1505&lt;=2),"Lost",AND(E1505&gt;=4,F1505&lt;=2),"New/Promising",TRUE,"Needs Attention")</f>
        <v>Needs Attention</v>
      </c>
      <c r="I1505" s="3" t="str">
        <f t="shared" si="27"/>
        <v>Active</v>
      </c>
      <c r="J1505" s="3" t="str">
        <f>_xlfn.XLOOKUP(A1505,'Country_Lookup'!$D:$D,'Country_Lookup'!$E:$E)</f>
        <v>United Kingdom</v>
      </c>
    </row>
    <row r="1506" spans="1:10" x14ac:dyDescent="0.3">
      <c r="A1506">
        <v>13867</v>
      </c>
      <c r="B1506">
        <v>31</v>
      </c>
      <c r="C1506">
        <v>3</v>
      </c>
      <c r="D1506">
        <v>1015.2900000000008</v>
      </c>
      <c r="E1506" cm="1">
        <f t="array" ref="E1506">_xlfn.IFS(B1506&lt;=PERCENTILE($B$3:$B$5882,0.2),5,B1506&lt;=PERCENTILE($B$3:$B$5882,0.4),4,B1506&lt;=PERCENTILE($B$3:$B$5882,0.6),3,B1506&lt;=PERCENTILE($B$3:$B$5882,0.8),2,TRUE,1)</f>
        <v>4</v>
      </c>
      <c r="F1506" cm="1">
        <f t="array" ref="F1506">_xlfn.IFS(C1506&lt;=PERCENTILE($C$3:$C$5882,0.2),1,C1506&lt;=PERCENTILE($C$3:$C$5882,0.4),2,C1506&lt;=PERCENTILE($C$3:$C$5882,0.6),3,C1506&lt;=PERCENTILE($C$3:$C$5882,0.8),4,TRUE,5)</f>
        <v>3</v>
      </c>
      <c r="G1506" cm="1">
        <f t="array" ref="G1506">_xlfn.IFS(D1506&lt;=PERCENTILE($D$3:$D$5882,0.2),1,D1506&lt;=PERCENTILE($D$3:$D$5882,0.4),2,D1506&lt;=PERCENTILE($D$3:$D$5882,0.6),3,D1506&lt;=PERCENTILE($D$3:$D$5882,0.8),4,TRUE,5)</f>
        <v>3</v>
      </c>
      <c r="H1506" s="3" t="str" cm="1">
        <f t="array" ref="H1506">_xlfn.IFS(AND(E1506&gt;=4,F1506&gt;=4,G1506&gt;=4),"Champions",AND(E1506&gt;=3,F1506&gt;=3,G1506&gt;=3),"Loyal Customers",AND(E1506&lt;=2,F1506&gt;=3),"At Risk",AND(E1506&lt;=2,F1506&lt;=2,G1506&lt;=2),"Lost",AND(E1506&gt;=4,F1506&lt;=2),"New/Promising",TRUE,"Needs Attention")</f>
        <v>Loyal Customers</v>
      </c>
      <c r="I1506" s="3" t="str">
        <f t="shared" si="27"/>
        <v>Active</v>
      </c>
      <c r="J1506" s="3" t="str">
        <f>_xlfn.XLOOKUP(A1506,'Country_Lookup'!$D:$D,'Country_Lookup'!$E:$E)</f>
        <v>United Kingdom</v>
      </c>
    </row>
    <row r="1507" spans="1:10" x14ac:dyDescent="0.3">
      <c r="A1507">
        <v>13868</v>
      </c>
      <c r="B1507">
        <v>7</v>
      </c>
      <c r="C1507">
        <v>2</v>
      </c>
      <c r="D1507">
        <v>3192.5399999999981</v>
      </c>
      <c r="E1507" cm="1">
        <f t="array" ref="E1507">_xlfn.IFS(B1507&lt;=PERCENTILE($B$3:$B$5882,0.2),5,B1507&lt;=PERCENTILE($B$3:$B$5882,0.4),4,B1507&lt;=PERCENTILE($B$3:$B$5882,0.6),3,B1507&lt;=PERCENTILE($B$3:$B$5882,0.8),2,TRUE,1)</f>
        <v>5</v>
      </c>
      <c r="F1507" cm="1">
        <f t="array" ref="F1507">_xlfn.IFS(C1507&lt;=PERCENTILE($C$3:$C$5882,0.2),1,C1507&lt;=PERCENTILE($C$3:$C$5882,0.4),2,C1507&lt;=PERCENTILE($C$3:$C$5882,0.6),3,C1507&lt;=PERCENTILE($C$3:$C$5882,0.8),4,TRUE,5)</f>
        <v>2</v>
      </c>
      <c r="G1507" cm="1">
        <f t="array" ref="G1507">_xlfn.IFS(D1507&lt;=PERCENTILE($D$3:$D$5882,0.2),1,D1507&lt;=PERCENTILE($D$3:$D$5882,0.4),2,D1507&lt;=PERCENTILE($D$3:$D$5882,0.6),3,D1507&lt;=PERCENTILE($D$3:$D$5882,0.8),4,TRUE,5)</f>
        <v>5</v>
      </c>
      <c r="H1507" s="3" t="str" cm="1">
        <f t="array" ref="H1507">_xlfn.IFS(AND(E1507&gt;=4,F1507&gt;=4,G1507&gt;=4),"Champions",AND(E1507&gt;=3,F1507&gt;=3,G1507&gt;=3),"Loyal Customers",AND(E1507&lt;=2,F1507&gt;=3),"At Risk",AND(E1507&lt;=2,F1507&lt;=2,G1507&lt;=2),"Lost",AND(E1507&gt;=4,F1507&lt;=2),"New/Promising",TRUE,"Needs Attention")</f>
        <v>New/Promising</v>
      </c>
      <c r="I1507" s="3" t="str">
        <f t="shared" si="27"/>
        <v>Active</v>
      </c>
      <c r="J1507" s="3" t="str">
        <f>_xlfn.XLOOKUP(A1507,'Country_Lookup'!$D:$D,'Country_Lookup'!$E:$E)</f>
        <v>United Kingdom</v>
      </c>
    </row>
    <row r="1508" spans="1:10" x14ac:dyDescent="0.3">
      <c r="A1508">
        <v>13869</v>
      </c>
      <c r="B1508">
        <v>123</v>
      </c>
      <c r="C1508">
        <v>10</v>
      </c>
      <c r="D1508">
        <v>8111.5700000000843</v>
      </c>
      <c r="E1508" cm="1">
        <f t="array" ref="E1508">_xlfn.IFS(B1508&lt;=PERCENTILE($B$3:$B$5882,0.2),5,B1508&lt;=PERCENTILE($B$3:$B$5882,0.4),4,B1508&lt;=PERCENTILE($B$3:$B$5882,0.6),3,B1508&lt;=PERCENTILE($B$3:$B$5882,0.8),2,TRUE,1)</f>
        <v>3</v>
      </c>
      <c r="F1508" cm="1">
        <f t="array" ref="F1508">_xlfn.IFS(C1508&lt;=PERCENTILE($C$3:$C$5882,0.2),1,C1508&lt;=PERCENTILE($C$3:$C$5882,0.4),2,C1508&lt;=PERCENTILE($C$3:$C$5882,0.6),3,C1508&lt;=PERCENTILE($C$3:$C$5882,0.8),4,TRUE,5)</f>
        <v>5</v>
      </c>
      <c r="G1508" cm="1">
        <f t="array" ref="G1508">_xlfn.IFS(D1508&lt;=PERCENTILE($D$3:$D$5882,0.2),1,D1508&lt;=PERCENTILE($D$3:$D$5882,0.4),2,D1508&lt;=PERCENTILE($D$3:$D$5882,0.6),3,D1508&lt;=PERCENTILE($D$3:$D$5882,0.8),4,TRUE,5)</f>
        <v>5</v>
      </c>
      <c r="H1508" s="3" t="str" cm="1">
        <f t="array" ref="H1508">_xlfn.IFS(AND(E1508&gt;=4,F1508&gt;=4,G1508&gt;=4),"Champions",AND(E1508&gt;=3,F1508&gt;=3,G1508&gt;=3),"Loyal Customers",AND(E1508&lt;=2,F1508&gt;=3),"At Risk",AND(E1508&lt;=2,F1508&lt;=2,G1508&lt;=2),"Lost",AND(E1508&gt;=4,F1508&lt;=2),"New/Promising",TRUE,"Needs Attention")</f>
        <v>Loyal Customers</v>
      </c>
      <c r="I1508" s="3" t="str">
        <f t="shared" si="27"/>
        <v>Churned</v>
      </c>
      <c r="J1508" s="3" t="str">
        <f>_xlfn.XLOOKUP(A1508,'Country_Lookup'!$D:$D,'Country_Lookup'!$E:$E)</f>
        <v>United Kingdom</v>
      </c>
    </row>
    <row r="1509" spans="1:10" x14ac:dyDescent="0.3">
      <c r="A1509">
        <v>13870</v>
      </c>
      <c r="B1509">
        <v>2</v>
      </c>
      <c r="C1509">
        <v>15</v>
      </c>
      <c r="D1509">
        <v>5712.0800000000036</v>
      </c>
      <c r="E1509" cm="1">
        <f t="array" ref="E1509">_xlfn.IFS(B1509&lt;=PERCENTILE($B$3:$B$5882,0.2),5,B1509&lt;=PERCENTILE($B$3:$B$5882,0.4),4,B1509&lt;=PERCENTILE($B$3:$B$5882,0.6),3,B1509&lt;=PERCENTILE($B$3:$B$5882,0.8),2,TRUE,1)</f>
        <v>5</v>
      </c>
      <c r="F1509" cm="1">
        <f t="array" ref="F1509">_xlfn.IFS(C1509&lt;=PERCENTILE($C$3:$C$5882,0.2),1,C1509&lt;=PERCENTILE($C$3:$C$5882,0.4),2,C1509&lt;=PERCENTILE($C$3:$C$5882,0.6),3,C1509&lt;=PERCENTILE($C$3:$C$5882,0.8),4,TRUE,5)</f>
        <v>5</v>
      </c>
      <c r="G1509" cm="1">
        <f t="array" ref="G1509">_xlfn.IFS(D1509&lt;=PERCENTILE($D$3:$D$5882,0.2),1,D1509&lt;=PERCENTILE($D$3:$D$5882,0.4),2,D1509&lt;=PERCENTILE($D$3:$D$5882,0.6),3,D1509&lt;=PERCENTILE($D$3:$D$5882,0.8),4,TRUE,5)</f>
        <v>5</v>
      </c>
      <c r="H1509" s="3" t="str" cm="1">
        <f t="array" ref="H1509">_xlfn.IFS(AND(E1509&gt;=4,F1509&gt;=4,G1509&gt;=4),"Champions",AND(E1509&gt;=3,F1509&gt;=3,G1509&gt;=3),"Loyal Customers",AND(E1509&lt;=2,F1509&gt;=3),"At Risk",AND(E1509&lt;=2,F1509&lt;=2,G1509&lt;=2),"Lost",AND(E1509&gt;=4,F1509&lt;=2),"New/Promising",TRUE,"Needs Attention")</f>
        <v>Champions</v>
      </c>
      <c r="I1509" s="3" t="str">
        <f t="shared" si="27"/>
        <v>Active</v>
      </c>
      <c r="J1509" s="3" t="str">
        <f>_xlfn.XLOOKUP(A1509,'Country_Lookup'!$D:$D,'Country_Lookup'!$E:$E)</f>
        <v>United Kingdom</v>
      </c>
    </row>
    <row r="1510" spans="1:10" x14ac:dyDescent="0.3">
      <c r="A1510">
        <v>13871</v>
      </c>
      <c r="B1510">
        <v>22</v>
      </c>
      <c r="C1510">
        <v>17</v>
      </c>
      <c r="D1510">
        <v>7885.8500000000631</v>
      </c>
      <c r="E1510" cm="1">
        <f t="array" ref="E1510">_xlfn.IFS(B1510&lt;=PERCENTILE($B$3:$B$5882,0.2),5,B1510&lt;=PERCENTILE($B$3:$B$5882,0.4),4,B1510&lt;=PERCENTILE($B$3:$B$5882,0.6),3,B1510&lt;=PERCENTILE($B$3:$B$5882,0.8),2,TRUE,1)</f>
        <v>4</v>
      </c>
      <c r="F1510" cm="1">
        <f t="array" ref="F1510">_xlfn.IFS(C1510&lt;=PERCENTILE($C$3:$C$5882,0.2),1,C1510&lt;=PERCENTILE($C$3:$C$5882,0.4),2,C1510&lt;=PERCENTILE($C$3:$C$5882,0.6),3,C1510&lt;=PERCENTILE($C$3:$C$5882,0.8),4,TRUE,5)</f>
        <v>5</v>
      </c>
      <c r="G1510" cm="1">
        <f t="array" ref="G1510">_xlfn.IFS(D1510&lt;=PERCENTILE($D$3:$D$5882,0.2),1,D1510&lt;=PERCENTILE($D$3:$D$5882,0.4),2,D1510&lt;=PERCENTILE($D$3:$D$5882,0.6),3,D1510&lt;=PERCENTILE($D$3:$D$5882,0.8),4,TRUE,5)</f>
        <v>5</v>
      </c>
      <c r="H1510" s="3" t="str" cm="1">
        <f t="array" ref="H1510">_xlfn.IFS(AND(E1510&gt;=4,F1510&gt;=4,G1510&gt;=4),"Champions",AND(E1510&gt;=3,F1510&gt;=3,G1510&gt;=3),"Loyal Customers",AND(E1510&lt;=2,F1510&gt;=3),"At Risk",AND(E1510&lt;=2,F1510&lt;=2,G1510&lt;=2),"Lost",AND(E1510&gt;=4,F1510&lt;=2),"New/Promising",TRUE,"Needs Attention")</f>
        <v>Champions</v>
      </c>
      <c r="I1510" s="3" t="str">
        <f t="shared" si="27"/>
        <v>Active</v>
      </c>
      <c r="J1510" s="3" t="str">
        <f>_xlfn.XLOOKUP(A1510,'Country_Lookup'!$D:$D,'Country_Lookup'!$E:$E)</f>
        <v>United Kingdom</v>
      </c>
    </row>
    <row r="1511" spans="1:10" x14ac:dyDescent="0.3">
      <c r="A1511">
        <v>13872</v>
      </c>
      <c r="B1511">
        <v>527</v>
      </c>
      <c r="C1511">
        <v>3</v>
      </c>
      <c r="D1511">
        <v>919.56999999999982</v>
      </c>
      <c r="E1511" cm="1">
        <f t="array" ref="E1511">_xlfn.IFS(B1511&lt;=PERCENTILE($B$3:$B$5882,0.2),5,B1511&lt;=PERCENTILE($B$3:$B$5882,0.4),4,B1511&lt;=PERCENTILE($B$3:$B$5882,0.6),3,B1511&lt;=PERCENTILE($B$3:$B$5882,0.8),2,TRUE,1)</f>
        <v>1</v>
      </c>
      <c r="F1511" cm="1">
        <f t="array" ref="F1511">_xlfn.IFS(C1511&lt;=PERCENTILE($C$3:$C$5882,0.2),1,C1511&lt;=PERCENTILE($C$3:$C$5882,0.4),2,C1511&lt;=PERCENTILE($C$3:$C$5882,0.6),3,C1511&lt;=PERCENTILE($C$3:$C$5882,0.8),4,TRUE,5)</f>
        <v>3</v>
      </c>
      <c r="G1511" cm="1">
        <f t="array" ref="G1511">_xlfn.IFS(D1511&lt;=PERCENTILE($D$3:$D$5882,0.2),1,D1511&lt;=PERCENTILE($D$3:$D$5882,0.4),2,D1511&lt;=PERCENTILE($D$3:$D$5882,0.6),3,D1511&lt;=PERCENTILE($D$3:$D$5882,0.8),4,TRUE,5)</f>
        <v>3</v>
      </c>
      <c r="H1511" s="3" t="str" cm="1">
        <f t="array" ref="H1511">_xlfn.IFS(AND(E1511&gt;=4,F1511&gt;=4,G1511&gt;=4),"Champions",AND(E1511&gt;=3,F1511&gt;=3,G1511&gt;=3),"Loyal Customers",AND(E1511&lt;=2,F1511&gt;=3),"At Risk",AND(E1511&lt;=2,F1511&lt;=2,G1511&lt;=2),"Lost",AND(E1511&gt;=4,F1511&lt;=2),"New/Promising",TRUE,"Needs Attention")</f>
        <v>At Risk</v>
      </c>
      <c r="I1511" s="3" t="str">
        <f t="shared" si="27"/>
        <v>Churned</v>
      </c>
      <c r="J1511" s="3" t="str">
        <f>_xlfn.XLOOKUP(A1511,'Country_Lookup'!$D:$D,'Country_Lookup'!$E:$E)</f>
        <v>United Kingdom</v>
      </c>
    </row>
    <row r="1512" spans="1:10" x14ac:dyDescent="0.3">
      <c r="A1512">
        <v>13873</v>
      </c>
      <c r="B1512">
        <v>119</v>
      </c>
      <c r="C1512">
        <v>8</v>
      </c>
      <c r="D1512">
        <v>1038.9199999999987</v>
      </c>
      <c r="E1512" cm="1">
        <f t="array" ref="E1512">_xlfn.IFS(B1512&lt;=PERCENTILE($B$3:$B$5882,0.2),5,B1512&lt;=PERCENTILE($B$3:$B$5882,0.4),4,B1512&lt;=PERCENTILE($B$3:$B$5882,0.6),3,B1512&lt;=PERCENTILE($B$3:$B$5882,0.8),2,TRUE,1)</f>
        <v>3</v>
      </c>
      <c r="F1512" cm="1">
        <f t="array" ref="F1512">_xlfn.IFS(C1512&lt;=PERCENTILE($C$3:$C$5882,0.2),1,C1512&lt;=PERCENTILE($C$3:$C$5882,0.4),2,C1512&lt;=PERCENTILE($C$3:$C$5882,0.6),3,C1512&lt;=PERCENTILE($C$3:$C$5882,0.8),4,TRUE,5)</f>
        <v>4</v>
      </c>
      <c r="G1512" cm="1">
        <f t="array" ref="G1512">_xlfn.IFS(D1512&lt;=PERCENTILE($D$3:$D$5882,0.2),1,D1512&lt;=PERCENTILE($D$3:$D$5882,0.4),2,D1512&lt;=PERCENTILE($D$3:$D$5882,0.6),3,D1512&lt;=PERCENTILE($D$3:$D$5882,0.8),4,TRUE,5)</f>
        <v>3</v>
      </c>
      <c r="H1512" s="3" t="str" cm="1">
        <f t="array" ref="H1512">_xlfn.IFS(AND(E1512&gt;=4,F1512&gt;=4,G1512&gt;=4),"Champions",AND(E1512&gt;=3,F1512&gt;=3,G1512&gt;=3),"Loyal Customers",AND(E1512&lt;=2,F1512&gt;=3),"At Risk",AND(E1512&lt;=2,F1512&lt;=2,G1512&lt;=2),"Lost",AND(E1512&gt;=4,F1512&lt;=2),"New/Promising",TRUE,"Needs Attention")</f>
        <v>Loyal Customers</v>
      </c>
      <c r="I1512" s="3" t="str">
        <f t="shared" si="27"/>
        <v>Churned</v>
      </c>
      <c r="J1512" s="3" t="str">
        <f>_xlfn.XLOOKUP(A1512,'Country_Lookup'!$D:$D,'Country_Lookup'!$E:$E)</f>
        <v>United Kingdom</v>
      </c>
    </row>
    <row r="1513" spans="1:10" x14ac:dyDescent="0.3">
      <c r="A1513">
        <v>13874</v>
      </c>
      <c r="B1513">
        <v>358</v>
      </c>
      <c r="C1513">
        <v>7</v>
      </c>
      <c r="D1513">
        <v>2049.1499999999974</v>
      </c>
      <c r="E1513" cm="1">
        <f t="array" ref="E1513">_xlfn.IFS(B1513&lt;=PERCENTILE($B$3:$B$5882,0.2),5,B1513&lt;=PERCENTILE($B$3:$B$5882,0.4),4,B1513&lt;=PERCENTILE($B$3:$B$5882,0.6),3,B1513&lt;=PERCENTILE($B$3:$B$5882,0.8),2,TRUE,1)</f>
        <v>2</v>
      </c>
      <c r="F1513" cm="1">
        <f t="array" ref="F1513">_xlfn.IFS(C1513&lt;=PERCENTILE($C$3:$C$5882,0.2),1,C1513&lt;=PERCENTILE($C$3:$C$5882,0.4),2,C1513&lt;=PERCENTILE($C$3:$C$5882,0.6),3,C1513&lt;=PERCENTILE($C$3:$C$5882,0.8),4,TRUE,5)</f>
        <v>4</v>
      </c>
      <c r="G1513" cm="1">
        <f t="array" ref="G1513">_xlfn.IFS(D1513&lt;=PERCENTILE($D$3:$D$5882,0.2),1,D1513&lt;=PERCENTILE($D$3:$D$5882,0.4),2,D1513&lt;=PERCENTILE($D$3:$D$5882,0.6),3,D1513&lt;=PERCENTILE($D$3:$D$5882,0.8),4,TRUE,5)</f>
        <v>4</v>
      </c>
      <c r="H1513" s="3" t="str" cm="1">
        <f t="array" ref="H1513">_xlfn.IFS(AND(E1513&gt;=4,F1513&gt;=4,G1513&gt;=4),"Champions",AND(E1513&gt;=3,F1513&gt;=3,G1513&gt;=3),"Loyal Customers",AND(E1513&lt;=2,F1513&gt;=3),"At Risk",AND(E1513&lt;=2,F1513&lt;=2,G1513&lt;=2),"Lost",AND(E1513&gt;=4,F1513&lt;=2),"New/Promising",TRUE,"Needs Attention")</f>
        <v>At Risk</v>
      </c>
      <c r="I1513" s="3" t="str">
        <f t="shared" si="27"/>
        <v>Churned</v>
      </c>
      <c r="J1513" s="3" t="str">
        <f>_xlfn.XLOOKUP(A1513,'Country_Lookup'!$D:$D,'Country_Lookup'!$E:$E)</f>
        <v>United Kingdom</v>
      </c>
    </row>
    <row r="1514" spans="1:10" x14ac:dyDescent="0.3">
      <c r="A1514">
        <v>13875</v>
      </c>
      <c r="B1514">
        <v>53</v>
      </c>
      <c r="C1514">
        <v>14</v>
      </c>
      <c r="D1514">
        <v>4814.370000000019</v>
      </c>
      <c r="E1514" cm="1">
        <f t="array" ref="E1514">_xlfn.IFS(B1514&lt;=PERCENTILE($B$3:$B$5882,0.2),5,B1514&lt;=PERCENTILE($B$3:$B$5882,0.4),4,B1514&lt;=PERCENTILE($B$3:$B$5882,0.6),3,B1514&lt;=PERCENTILE($B$3:$B$5882,0.8),2,TRUE,1)</f>
        <v>4</v>
      </c>
      <c r="F1514" cm="1">
        <f t="array" ref="F1514">_xlfn.IFS(C1514&lt;=PERCENTILE($C$3:$C$5882,0.2),1,C1514&lt;=PERCENTILE($C$3:$C$5882,0.4),2,C1514&lt;=PERCENTILE($C$3:$C$5882,0.6),3,C1514&lt;=PERCENTILE($C$3:$C$5882,0.8),4,TRUE,5)</f>
        <v>5</v>
      </c>
      <c r="G1514" cm="1">
        <f t="array" ref="G1514">_xlfn.IFS(D1514&lt;=PERCENTILE($D$3:$D$5882,0.2),1,D1514&lt;=PERCENTILE($D$3:$D$5882,0.4),2,D1514&lt;=PERCENTILE($D$3:$D$5882,0.6),3,D1514&lt;=PERCENTILE($D$3:$D$5882,0.8),4,TRUE,5)</f>
        <v>5</v>
      </c>
      <c r="H1514" s="3" t="str" cm="1">
        <f t="array" ref="H1514">_xlfn.IFS(AND(E1514&gt;=4,F1514&gt;=4,G1514&gt;=4),"Champions",AND(E1514&gt;=3,F1514&gt;=3,G1514&gt;=3),"Loyal Customers",AND(E1514&lt;=2,F1514&gt;=3),"At Risk",AND(E1514&lt;=2,F1514&lt;=2,G1514&lt;=2),"Lost",AND(E1514&gt;=4,F1514&lt;=2),"New/Promising",TRUE,"Needs Attention")</f>
        <v>Champions</v>
      </c>
      <c r="I1514" s="3" t="str">
        <f t="shared" si="27"/>
        <v>Active</v>
      </c>
      <c r="J1514" s="3" t="str">
        <f>_xlfn.XLOOKUP(A1514,'Country_Lookup'!$D:$D,'Country_Lookup'!$E:$E)</f>
        <v>United Kingdom</v>
      </c>
    </row>
    <row r="1515" spans="1:10" x14ac:dyDescent="0.3">
      <c r="A1515">
        <v>13876</v>
      </c>
      <c r="B1515">
        <v>63</v>
      </c>
      <c r="C1515">
        <v>1</v>
      </c>
      <c r="D1515">
        <v>122.70000000000002</v>
      </c>
      <c r="E1515" cm="1">
        <f t="array" ref="E1515">_xlfn.IFS(B1515&lt;=PERCENTILE($B$3:$B$5882,0.2),5,B1515&lt;=PERCENTILE($B$3:$B$5882,0.4),4,B1515&lt;=PERCENTILE($B$3:$B$5882,0.6),3,B1515&lt;=PERCENTILE($B$3:$B$5882,0.8),2,TRUE,1)</f>
        <v>3</v>
      </c>
      <c r="F1515" cm="1">
        <f t="array" ref="F1515">_xlfn.IFS(C1515&lt;=PERCENTILE($C$3:$C$5882,0.2),1,C1515&lt;=PERCENTILE($C$3:$C$5882,0.4),2,C1515&lt;=PERCENTILE($C$3:$C$5882,0.6),3,C1515&lt;=PERCENTILE($C$3:$C$5882,0.8),4,TRUE,5)</f>
        <v>1</v>
      </c>
      <c r="G1515" cm="1">
        <f t="array" ref="G1515">_xlfn.IFS(D1515&lt;=PERCENTILE($D$3:$D$5882,0.2),1,D1515&lt;=PERCENTILE($D$3:$D$5882,0.4),2,D1515&lt;=PERCENTILE($D$3:$D$5882,0.6),3,D1515&lt;=PERCENTILE($D$3:$D$5882,0.8),4,TRUE,5)</f>
        <v>1</v>
      </c>
      <c r="H1515" s="3" t="str" cm="1">
        <f t="array" ref="H1515">_xlfn.IFS(AND(E1515&gt;=4,F1515&gt;=4,G1515&gt;=4),"Champions",AND(E1515&gt;=3,F1515&gt;=3,G1515&gt;=3),"Loyal Customers",AND(E1515&lt;=2,F1515&gt;=3),"At Risk",AND(E1515&lt;=2,F1515&lt;=2,G1515&lt;=2),"Lost",AND(E1515&gt;=4,F1515&lt;=2),"New/Promising",TRUE,"Needs Attention")</f>
        <v>Needs Attention</v>
      </c>
      <c r="I1515" s="3" t="str">
        <f t="shared" si="27"/>
        <v>Active</v>
      </c>
      <c r="J1515" s="3" t="str">
        <f>_xlfn.XLOOKUP(A1515,'Country_Lookup'!$D:$D,'Country_Lookup'!$E:$E)</f>
        <v>United Kingdom</v>
      </c>
    </row>
    <row r="1516" spans="1:10" x14ac:dyDescent="0.3">
      <c r="A1516">
        <v>13877</v>
      </c>
      <c r="B1516">
        <v>86</v>
      </c>
      <c r="C1516">
        <v>3</v>
      </c>
      <c r="D1516">
        <v>449.68000000000023</v>
      </c>
      <c r="E1516" cm="1">
        <f t="array" ref="E1516">_xlfn.IFS(B1516&lt;=PERCENTILE($B$3:$B$5882,0.2),5,B1516&lt;=PERCENTILE($B$3:$B$5882,0.4),4,B1516&lt;=PERCENTILE($B$3:$B$5882,0.6),3,B1516&lt;=PERCENTILE($B$3:$B$5882,0.8),2,TRUE,1)</f>
        <v>3</v>
      </c>
      <c r="F1516" cm="1">
        <f t="array" ref="F1516">_xlfn.IFS(C1516&lt;=PERCENTILE($C$3:$C$5882,0.2),1,C1516&lt;=PERCENTILE($C$3:$C$5882,0.4),2,C1516&lt;=PERCENTILE($C$3:$C$5882,0.6),3,C1516&lt;=PERCENTILE($C$3:$C$5882,0.8),4,TRUE,5)</f>
        <v>3</v>
      </c>
      <c r="G1516" cm="1">
        <f t="array" ref="G1516">_xlfn.IFS(D1516&lt;=PERCENTILE($D$3:$D$5882,0.2),1,D1516&lt;=PERCENTILE($D$3:$D$5882,0.4),2,D1516&lt;=PERCENTILE($D$3:$D$5882,0.6),3,D1516&lt;=PERCENTILE($D$3:$D$5882,0.8),4,TRUE,5)</f>
        <v>2</v>
      </c>
      <c r="H1516" s="3" t="str" cm="1">
        <f t="array" ref="H1516">_xlfn.IFS(AND(E1516&gt;=4,F1516&gt;=4,G1516&gt;=4),"Champions",AND(E1516&gt;=3,F1516&gt;=3,G1516&gt;=3),"Loyal Customers",AND(E1516&lt;=2,F1516&gt;=3),"At Risk",AND(E1516&lt;=2,F1516&lt;=2,G1516&lt;=2),"Lost",AND(E1516&gt;=4,F1516&lt;=2),"New/Promising",TRUE,"Needs Attention")</f>
        <v>Needs Attention</v>
      </c>
      <c r="I1516" s="3" t="str">
        <f t="shared" si="27"/>
        <v>Active</v>
      </c>
      <c r="J1516" s="3" t="str">
        <f>_xlfn.XLOOKUP(A1516,'Country_Lookup'!$D:$D,'Country_Lookup'!$E:$E)</f>
        <v>United Kingdom</v>
      </c>
    </row>
    <row r="1517" spans="1:10" x14ac:dyDescent="0.3">
      <c r="A1517">
        <v>13878</v>
      </c>
      <c r="B1517">
        <v>54</v>
      </c>
      <c r="C1517">
        <v>4</v>
      </c>
      <c r="D1517">
        <v>2473.0599999999981</v>
      </c>
      <c r="E1517" cm="1">
        <f t="array" ref="E1517">_xlfn.IFS(B1517&lt;=PERCENTILE($B$3:$B$5882,0.2),5,B1517&lt;=PERCENTILE($B$3:$B$5882,0.4),4,B1517&lt;=PERCENTILE($B$3:$B$5882,0.6),3,B1517&lt;=PERCENTILE($B$3:$B$5882,0.8),2,TRUE,1)</f>
        <v>4</v>
      </c>
      <c r="F1517" cm="1">
        <f t="array" ref="F1517">_xlfn.IFS(C1517&lt;=PERCENTILE($C$3:$C$5882,0.2),1,C1517&lt;=PERCENTILE($C$3:$C$5882,0.4),2,C1517&lt;=PERCENTILE($C$3:$C$5882,0.6),3,C1517&lt;=PERCENTILE($C$3:$C$5882,0.8),4,TRUE,5)</f>
        <v>3</v>
      </c>
      <c r="G1517" cm="1">
        <f t="array" ref="G1517">_xlfn.IFS(D1517&lt;=PERCENTILE($D$3:$D$5882,0.2),1,D1517&lt;=PERCENTILE($D$3:$D$5882,0.4),2,D1517&lt;=PERCENTILE($D$3:$D$5882,0.6),3,D1517&lt;=PERCENTILE($D$3:$D$5882,0.8),4,TRUE,5)</f>
        <v>4</v>
      </c>
      <c r="H1517" s="3" t="str" cm="1">
        <f t="array" ref="H1517">_xlfn.IFS(AND(E1517&gt;=4,F1517&gt;=4,G1517&gt;=4),"Champions",AND(E1517&gt;=3,F1517&gt;=3,G1517&gt;=3),"Loyal Customers",AND(E1517&lt;=2,F1517&gt;=3),"At Risk",AND(E1517&lt;=2,F1517&lt;=2,G1517&lt;=2),"Lost",AND(E1517&gt;=4,F1517&lt;=2),"New/Promising",TRUE,"Needs Attention")</f>
        <v>Loyal Customers</v>
      </c>
      <c r="I1517" s="3" t="str">
        <f t="shared" si="27"/>
        <v>Active</v>
      </c>
      <c r="J1517" s="3" t="str">
        <f>_xlfn.XLOOKUP(A1517,'Country_Lookup'!$D:$D,'Country_Lookup'!$E:$E)</f>
        <v>United Kingdom</v>
      </c>
    </row>
    <row r="1518" spans="1:10" x14ac:dyDescent="0.3">
      <c r="A1518">
        <v>13879</v>
      </c>
      <c r="B1518">
        <v>645</v>
      </c>
      <c r="C1518">
        <v>1</v>
      </c>
      <c r="D1518">
        <v>395.50000000000006</v>
      </c>
      <c r="E1518" cm="1">
        <f t="array" ref="E1518">_xlfn.IFS(B1518&lt;=PERCENTILE($B$3:$B$5882,0.2),5,B1518&lt;=PERCENTILE($B$3:$B$5882,0.4),4,B1518&lt;=PERCENTILE($B$3:$B$5882,0.6),3,B1518&lt;=PERCENTILE($B$3:$B$5882,0.8),2,TRUE,1)</f>
        <v>1</v>
      </c>
      <c r="F1518" cm="1">
        <f t="array" ref="F1518">_xlfn.IFS(C1518&lt;=PERCENTILE($C$3:$C$5882,0.2),1,C1518&lt;=PERCENTILE($C$3:$C$5882,0.4),2,C1518&lt;=PERCENTILE($C$3:$C$5882,0.6),3,C1518&lt;=PERCENTILE($C$3:$C$5882,0.8),4,TRUE,5)</f>
        <v>1</v>
      </c>
      <c r="G1518" cm="1">
        <f t="array" ref="G1518">_xlfn.IFS(D1518&lt;=PERCENTILE($D$3:$D$5882,0.2),1,D1518&lt;=PERCENTILE($D$3:$D$5882,0.4),2,D1518&lt;=PERCENTILE($D$3:$D$5882,0.6),3,D1518&lt;=PERCENTILE($D$3:$D$5882,0.8),4,TRUE,5)</f>
        <v>2</v>
      </c>
      <c r="H1518" s="3" t="str" cm="1">
        <f t="array" ref="H1518">_xlfn.IFS(AND(E1518&gt;=4,F1518&gt;=4,G1518&gt;=4),"Champions",AND(E1518&gt;=3,F1518&gt;=3,G1518&gt;=3),"Loyal Customers",AND(E1518&lt;=2,F1518&gt;=3),"At Risk",AND(E1518&lt;=2,F1518&lt;=2,G1518&lt;=2),"Lost",AND(E1518&gt;=4,F1518&lt;=2),"New/Promising",TRUE,"Needs Attention")</f>
        <v>Lost</v>
      </c>
      <c r="I1518" s="3" t="str">
        <f t="shared" si="27"/>
        <v>Churned</v>
      </c>
      <c r="J1518" s="3" t="str">
        <f>_xlfn.XLOOKUP(A1518,'Country_Lookup'!$D:$D,'Country_Lookup'!$E:$E)</f>
        <v>United Kingdom</v>
      </c>
    </row>
    <row r="1519" spans="1:10" x14ac:dyDescent="0.3">
      <c r="A1519">
        <v>13880</v>
      </c>
      <c r="B1519">
        <v>21</v>
      </c>
      <c r="C1519">
        <v>17</v>
      </c>
      <c r="D1519">
        <v>4391.6600000000099</v>
      </c>
      <c r="E1519" cm="1">
        <f t="array" ref="E1519">_xlfn.IFS(B1519&lt;=PERCENTILE($B$3:$B$5882,0.2),5,B1519&lt;=PERCENTILE($B$3:$B$5882,0.4),4,B1519&lt;=PERCENTILE($B$3:$B$5882,0.6),3,B1519&lt;=PERCENTILE($B$3:$B$5882,0.8),2,TRUE,1)</f>
        <v>4</v>
      </c>
      <c r="F1519" cm="1">
        <f t="array" ref="F1519">_xlfn.IFS(C1519&lt;=PERCENTILE($C$3:$C$5882,0.2),1,C1519&lt;=PERCENTILE($C$3:$C$5882,0.4),2,C1519&lt;=PERCENTILE($C$3:$C$5882,0.6),3,C1519&lt;=PERCENTILE($C$3:$C$5882,0.8),4,TRUE,5)</f>
        <v>5</v>
      </c>
      <c r="G1519" cm="1">
        <f t="array" ref="G1519">_xlfn.IFS(D1519&lt;=PERCENTILE($D$3:$D$5882,0.2),1,D1519&lt;=PERCENTILE($D$3:$D$5882,0.4),2,D1519&lt;=PERCENTILE($D$3:$D$5882,0.6),3,D1519&lt;=PERCENTILE($D$3:$D$5882,0.8),4,TRUE,5)</f>
        <v>5</v>
      </c>
      <c r="H1519" s="3" t="str" cm="1">
        <f t="array" ref="H1519">_xlfn.IFS(AND(E1519&gt;=4,F1519&gt;=4,G1519&gt;=4),"Champions",AND(E1519&gt;=3,F1519&gt;=3,G1519&gt;=3),"Loyal Customers",AND(E1519&lt;=2,F1519&gt;=3),"At Risk",AND(E1519&lt;=2,F1519&lt;=2,G1519&lt;=2),"Lost",AND(E1519&gt;=4,F1519&lt;=2),"New/Promising",TRUE,"Needs Attention")</f>
        <v>Champions</v>
      </c>
      <c r="I1519" s="3" t="str">
        <f t="shared" si="27"/>
        <v>Active</v>
      </c>
      <c r="J1519" s="3" t="str">
        <f>_xlfn.XLOOKUP(A1519,'Country_Lookup'!$D:$D,'Country_Lookup'!$E:$E)</f>
        <v>United Kingdom</v>
      </c>
    </row>
    <row r="1520" spans="1:10" x14ac:dyDescent="0.3">
      <c r="A1520">
        <v>13881</v>
      </c>
      <c r="B1520">
        <v>3</v>
      </c>
      <c r="C1520">
        <v>43</v>
      </c>
      <c r="D1520">
        <v>45179.100000000064</v>
      </c>
      <c r="E1520" cm="1">
        <f t="array" ref="E1520">_xlfn.IFS(B1520&lt;=PERCENTILE($B$3:$B$5882,0.2),5,B1520&lt;=PERCENTILE($B$3:$B$5882,0.4),4,B1520&lt;=PERCENTILE($B$3:$B$5882,0.6),3,B1520&lt;=PERCENTILE($B$3:$B$5882,0.8),2,TRUE,1)</f>
        <v>5</v>
      </c>
      <c r="F1520" cm="1">
        <f t="array" ref="F1520">_xlfn.IFS(C1520&lt;=PERCENTILE($C$3:$C$5882,0.2),1,C1520&lt;=PERCENTILE($C$3:$C$5882,0.4),2,C1520&lt;=PERCENTILE($C$3:$C$5882,0.6),3,C1520&lt;=PERCENTILE($C$3:$C$5882,0.8),4,TRUE,5)</f>
        <v>5</v>
      </c>
      <c r="G1520" cm="1">
        <f t="array" ref="G1520">_xlfn.IFS(D1520&lt;=PERCENTILE($D$3:$D$5882,0.2),1,D1520&lt;=PERCENTILE($D$3:$D$5882,0.4),2,D1520&lt;=PERCENTILE($D$3:$D$5882,0.6),3,D1520&lt;=PERCENTILE($D$3:$D$5882,0.8),4,TRUE,5)</f>
        <v>5</v>
      </c>
      <c r="H1520" s="3" t="str" cm="1">
        <f t="array" ref="H1520">_xlfn.IFS(AND(E1520&gt;=4,F1520&gt;=4,G1520&gt;=4),"Champions",AND(E1520&gt;=3,F1520&gt;=3,G1520&gt;=3),"Loyal Customers",AND(E1520&lt;=2,F1520&gt;=3),"At Risk",AND(E1520&lt;=2,F1520&lt;=2,G1520&lt;=2),"Lost",AND(E1520&gt;=4,F1520&lt;=2),"New/Promising",TRUE,"Needs Attention")</f>
        <v>Champions</v>
      </c>
      <c r="I1520" s="3" t="str">
        <f t="shared" si="27"/>
        <v>Active</v>
      </c>
      <c r="J1520" s="3" t="str">
        <f>_xlfn.XLOOKUP(A1520,'Country_Lookup'!$D:$D,'Country_Lookup'!$E:$E)</f>
        <v>United Kingdom</v>
      </c>
    </row>
    <row r="1521" spans="1:10" x14ac:dyDescent="0.3">
      <c r="A1521">
        <v>13882</v>
      </c>
      <c r="B1521">
        <v>2</v>
      </c>
      <c r="C1521">
        <v>5</v>
      </c>
      <c r="D1521">
        <v>1191.1299999999999</v>
      </c>
      <c r="E1521" cm="1">
        <f t="array" ref="E1521">_xlfn.IFS(B1521&lt;=PERCENTILE($B$3:$B$5882,0.2),5,B1521&lt;=PERCENTILE($B$3:$B$5882,0.4),4,B1521&lt;=PERCENTILE($B$3:$B$5882,0.6),3,B1521&lt;=PERCENTILE($B$3:$B$5882,0.8),2,TRUE,1)</f>
        <v>5</v>
      </c>
      <c r="F1521" cm="1">
        <f t="array" ref="F1521">_xlfn.IFS(C1521&lt;=PERCENTILE($C$3:$C$5882,0.2),1,C1521&lt;=PERCENTILE($C$3:$C$5882,0.4),2,C1521&lt;=PERCENTILE($C$3:$C$5882,0.6),3,C1521&lt;=PERCENTILE($C$3:$C$5882,0.8),4,TRUE,5)</f>
        <v>4</v>
      </c>
      <c r="G1521" cm="1">
        <f t="array" ref="G1521">_xlfn.IFS(D1521&lt;=PERCENTILE($D$3:$D$5882,0.2),1,D1521&lt;=PERCENTILE($D$3:$D$5882,0.4),2,D1521&lt;=PERCENTILE($D$3:$D$5882,0.6),3,D1521&lt;=PERCENTILE($D$3:$D$5882,0.8),4,TRUE,5)</f>
        <v>3</v>
      </c>
      <c r="H1521" s="3" t="str" cm="1">
        <f t="array" ref="H1521">_xlfn.IFS(AND(E1521&gt;=4,F1521&gt;=4,G1521&gt;=4),"Champions",AND(E1521&gt;=3,F1521&gt;=3,G1521&gt;=3),"Loyal Customers",AND(E1521&lt;=2,F1521&gt;=3),"At Risk",AND(E1521&lt;=2,F1521&lt;=2,G1521&lt;=2),"Lost",AND(E1521&gt;=4,F1521&lt;=2),"New/Promising",TRUE,"Needs Attention")</f>
        <v>Loyal Customers</v>
      </c>
      <c r="I1521" s="3" t="str">
        <f t="shared" si="27"/>
        <v>Active</v>
      </c>
      <c r="J1521" s="3" t="str">
        <f>_xlfn.XLOOKUP(A1521,'Country_Lookup'!$D:$D,'Country_Lookup'!$E:$E)</f>
        <v>United Kingdom</v>
      </c>
    </row>
    <row r="1522" spans="1:10" x14ac:dyDescent="0.3">
      <c r="A1522">
        <v>13883</v>
      </c>
      <c r="B1522">
        <v>10</v>
      </c>
      <c r="C1522">
        <v>15</v>
      </c>
      <c r="D1522">
        <v>6560.0200000000159</v>
      </c>
      <c r="E1522" cm="1">
        <f t="array" ref="E1522">_xlfn.IFS(B1522&lt;=PERCENTILE($B$3:$B$5882,0.2),5,B1522&lt;=PERCENTILE($B$3:$B$5882,0.4),4,B1522&lt;=PERCENTILE($B$3:$B$5882,0.6),3,B1522&lt;=PERCENTILE($B$3:$B$5882,0.8),2,TRUE,1)</f>
        <v>5</v>
      </c>
      <c r="F1522" cm="1">
        <f t="array" ref="F1522">_xlfn.IFS(C1522&lt;=PERCENTILE($C$3:$C$5882,0.2),1,C1522&lt;=PERCENTILE($C$3:$C$5882,0.4),2,C1522&lt;=PERCENTILE($C$3:$C$5882,0.6),3,C1522&lt;=PERCENTILE($C$3:$C$5882,0.8),4,TRUE,5)</f>
        <v>5</v>
      </c>
      <c r="G1522" cm="1">
        <f t="array" ref="G1522">_xlfn.IFS(D1522&lt;=PERCENTILE($D$3:$D$5882,0.2),1,D1522&lt;=PERCENTILE($D$3:$D$5882,0.4),2,D1522&lt;=PERCENTILE($D$3:$D$5882,0.6),3,D1522&lt;=PERCENTILE($D$3:$D$5882,0.8),4,TRUE,5)</f>
        <v>5</v>
      </c>
      <c r="H1522" s="3" t="str" cm="1">
        <f t="array" ref="H1522">_xlfn.IFS(AND(E1522&gt;=4,F1522&gt;=4,G1522&gt;=4),"Champions",AND(E1522&gt;=3,F1522&gt;=3,G1522&gt;=3),"Loyal Customers",AND(E1522&lt;=2,F1522&gt;=3),"At Risk",AND(E1522&lt;=2,F1522&lt;=2,G1522&lt;=2),"Lost",AND(E1522&gt;=4,F1522&lt;=2),"New/Promising",TRUE,"Needs Attention")</f>
        <v>Champions</v>
      </c>
      <c r="I1522" s="3" t="str">
        <f t="shared" si="27"/>
        <v>Active</v>
      </c>
      <c r="J1522" s="3" t="str">
        <f>_xlfn.XLOOKUP(A1522,'Country_Lookup'!$D:$D,'Country_Lookup'!$E:$E)</f>
        <v>United Kingdom</v>
      </c>
    </row>
    <row r="1523" spans="1:10" x14ac:dyDescent="0.3">
      <c r="A1523">
        <v>13884</v>
      </c>
      <c r="B1523">
        <v>7</v>
      </c>
      <c r="C1523">
        <v>10</v>
      </c>
      <c r="D1523">
        <v>1888.4799999999975</v>
      </c>
      <c r="E1523" cm="1">
        <f t="array" ref="E1523">_xlfn.IFS(B1523&lt;=PERCENTILE($B$3:$B$5882,0.2),5,B1523&lt;=PERCENTILE($B$3:$B$5882,0.4),4,B1523&lt;=PERCENTILE($B$3:$B$5882,0.6),3,B1523&lt;=PERCENTILE($B$3:$B$5882,0.8),2,TRUE,1)</f>
        <v>5</v>
      </c>
      <c r="F1523" cm="1">
        <f t="array" ref="F1523">_xlfn.IFS(C1523&lt;=PERCENTILE($C$3:$C$5882,0.2),1,C1523&lt;=PERCENTILE($C$3:$C$5882,0.4),2,C1523&lt;=PERCENTILE($C$3:$C$5882,0.6),3,C1523&lt;=PERCENTILE($C$3:$C$5882,0.8),4,TRUE,5)</f>
        <v>5</v>
      </c>
      <c r="G1523" cm="1">
        <f t="array" ref="G1523">_xlfn.IFS(D1523&lt;=PERCENTILE($D$3:$D$5882,0.2),1,D1523&lt;=PERCENTILE($D$3:$D$5882,0.4),2,D1523&lt;=PERCENTILE($D$3:$D$5882,0.6),3,D1523&lt;=PERCENTILE($D$3:$D$5882,0.8),4,TRUE,5)</f>
        <v>4</v>
      </c>
      <c r="H1523" s="3" t="str" cm="1">
        <f t="array" ref="H1523">_xlfn.IFS(AND(E1523&gt;=4,F1523&gt;=4,G1523&gt;=4),"Champions",AND(E1523&gt;=3,F1523&gt;=3,G1523&gt;=3),"Loyal Customers",AND(E1523&lt;=2,F1523&gt;=3),"At Risk",AND(E1523&lt;=2,F1523&lt;=2,G1523&lt;=2),"Lost",AND(E1523&gt;=4,F1523&lt;=2),"New/Promising",TRUE,"Needs Attention")</f>
        <v>Champions</v>
      </c>
      <c r="I1523" s="3" t="str">
        <f t="shared" si="27"/>
        <v>Active</v>
      </c>
      <c r="J1523" s="3" t="str">
        <f>_xlfn.XLOOKUP(A1523,'Country_Lookup'!$D:$D,'Country_Lookup'!$E:$E)</f>
        <v>United Kingdom</v>
      </c>
    </row>
    <row r="1524" spans="1:10" x14ac:dyDescent="0.3">
      <c r="A1524">
        <v>13885</v>
      </c>
      <c r="B1524">
        <v>189</v>
      </c>
      <c r="C1524">
        <v>2</v>
      </c>
      <c r="D1524">
        <v>506.79999999999978</v>
      </c>
      <c r="E1524" cm="1">
        <f t="array" ref="E1524">_xlfn.IFS(B1524&lt;=PERCENTILE($B$3:$B$5882,0.2),5,B1524&lt;=PERCENTILE($B$3:$B$5882,0.4),4,B1524&lt;=PERCENTILE($B$3:$B$5882,0.6),3,B1524&lt;=PERCENTILE($B$3:$B$5882,0.8),2,TRUE,1)</f>
        <v>3</v>
      </c>
      <c r="F1524" cm="1">
        <f t="array" ref="F1524">_xlfn.IFS(C1524&lt;=PERCENTILE($C$3:$C$5882,0.2),1,C1524&lt;=PERCENTILE($C$3:$C$5882,0.4),2,C1524&lt;=PERCENTILE($C$3:$C$5882,0.6),3,C1524&lt;=PERCENTILE($C$3:$C$5882,0.8),4,TRUE,5)</f>
        <v>2</v>
      </c>
      <c r="G1524" cm="1">
        <f t="array" ref="G1524">_xlfn.IFS(D1524&lt;=PERCENTILE($D$3:$D$5882,0.2),1,D1524&lt;=PERCENTILE($D$3:$D$5882,0.4),2,D1524&lt;=PERCENTILE($D$3:$D$5882,0.6),3,D1524&lt;=PERCENTILE($D$3:$D$5882,0.8),4,TRUE,5)</f>
        <v>2</v>
      </c>
      <c r="H1524" s="3" t="str" cm="1">
        <f t="array" ref="H1524">_xlfn.IFS(AND(E1524&gt;=4,F1524&gt;=4,G1524&gt;=4),"Champions",AND(E1524&gt;=3,F1524&gt;=3,G1524&gt;=3),"Loyal Customers",AND(E1524&lt;=2,F1524&gt;=3),"At Risk",AND(E1524&lt;=2,F1524&lt;=2,G1524&lt;=2),"Lost",AND(E1524&gt;=4,F1524&lt;=2),"New/Promising",TRUE,"Needs Attention")</f>
        <v>Needs Attention</v>
      </c>
      <c r="I1524" s="3" t="str">
        <f t="shared" si="27"/>
        <v>Churned</v>
      </c>
      <c r="J1524" s="3" t="str">
        <f>_xlfn.XLOOKUP(A1524,'Country_Lookup'!$D:$D,'Country_Lookup'!$E:$E)</f>
        <v>United Kingdom</v>
      </c>
    </row>
    <row r="1525" spans="1:10" x14ac:dyDescent="0.3">
      <c r="A1525">
        <v>13886</v>
      </c>
      <c r="B1525">
        <v>71</v>
      </c>
      <c r="C1525">
        <v>1</v>
      </c>
      <c r="D1525">
        <v>243.55999999999997</v>
      </c>
      <c r="E1525" cm="1">
        <f t="array" ref="E1525">_xlfn.IFS(B1525&lt;=PERCENTILE($B$3:$B$5882,0.2),5,B1525&lt;=PERCENTILE($B$3:$B$5882,0.4),4,B1525&lt;=PERCENTILE($B$3:$B$5882,0.6),3,B1525&lt;=PERCENTILE($B$3:$B$5882,0.8),2,TRUE,1)</f>
        <v>3</v>
      </c>
      <c r="F1525" cm="1">
        <f t="array" ref="F1525">_xlfn.IFS(C1525&lt;=PERCENTILE($C$3:$C$5882,0.2),1,C1525&lt;=PERCENTILE($C$3:$C$5882,0.4),2,C1525&lt;=PERCENTILE($C$3:$C$5882,0.6),3,C1525&lt;=PERCENTILE($C$3:$C$5882,0.8),4,TRUE,5)</f>
        <v>1</v>
      </c>
      <c r="G1525" cm="1">
        <f t="array" ref="G1525">_xlfn.IFS(D1525&lt;=PERCENTILE($D$3:$D$5882,0.2),1,D1525&lt;=PERCENTILE($D$3:$D$5882,0.4),2,D1525&lt;=PERCENTILE($D$3:$D$5882,0.6),3,D1525&lt;=PERCENTILE($D$3:$D$5882,0.8),4,TRUE,5)</f>
        <v>1</v>
      </c>
      <c r="H1525" s="3" t="str" cm="1">
        <f t="array" ref="H1525">_xlfn.IFS(AND(E1525&gt;=4,F1525&gt;=4,G1525&gt;=4),"Champions",AND(E1525&gt;=3,F1525&gt;=3,G1525&gt;=3),"Loyal Customers",AND(E1525&lt;=2,F1525&gt;=3),"At Risk",AND(E1525&lt;=2,F1525&lt;=2,G1525&lt;=2),"Lost",AND(E1525&gt;=4,F1525&lt;=2),"New/Promising",TRUE,"Needs Attention")</f>
        <v>Needs Attention</v>
      </c>
      <c r="I1525" s="3" t="str">
        <f t="shared" si="27"/>
        <v>Active</v>
      </c>
      <c r="J1525" s="3" t="str">
        <f>_xlfn.XLOOKUP(A1525,'Country_Lookup'!$D:$D,'Country_Lookup'!$E:$E)</f>
        <v>United Kingdom</v>
      </c>
    </row>
    <row r="1526" spans="1:10" x14ac:dyDescent="0.3">
      <c r="A1526">
        <v>13887</v>
      </c>
      <c r="B1526">
        <v>204</v>
      </c>
      <c r="C1526">
        <v>1</v>
      </c>
      <c r="D1526">
        <v>349.55000000000013</v>
      </c>
      <c r="E1526" cm="1">
        <f t="array" ref="E1526">_xlfn.IFS(B1526&lt;=PERCENTILE($B$3:$B$5882,0.2),5,B1526&lt;=PERCENTILE($B$3:$B$5882,0.4),4,B1526&lt;=PERCENTILE($B$3:$B$5882,0.6),3,B1526&lt;=PERCENTILE($B$3:$B$5882,0.8),2,TRUE,1)</f>
        <v>2</v>
      </c>
      <c r="F1526" cm="1">
        <f t="array" ref="F1526">_xlfn.IFS(C1526&lt;=PERCENTILE($C$3:$C$5882,0.2),1,C1526&lt;=PERCENTILE($C$3:$C$5882,0.4),2,C1526&lt;=PERCENTILE($C$3:$C$5882,0.6),3,C1526&lt;=PERCENTILE($C$3:$C$5882,0.8),4,TRUE,5)</f>
        <v>1</v>
      </c>
      <c r="G1526" cm="1">
        <f t="array" ref="G1526">_xlfn.IFS(D1526&lt;=PERCENTILE($D$3:$D$5882,0.2),1,D1526&lt;=PERCENTILE($D$3:$D$5882,0.4),2,D1526&lt;=PERCENTILE($D$3:$D$5882,0.6),3,D1526&lt;=PERCENTILE($D$3:$D$5882,0.8),4,TRUE,5)</f>
        <v>2</v>
      </c>
      <c r="H1526" s="3" t="str" cm="1">
        <f t="array" ref="H1526">_xlfn.IFS(AND(E1526&gt;=4,F1526&gt;=4,G1526&gt;=4),"Champions",AND(E1526&gt;=3,F1526&gt;=3,G1526&gt;=3),"Loyal Customers",AND(E1526&lt;=2,F1526&gt;=3),"At Risk",AND(E1526&lt;=2,F1526&lt;=2,G1526&lt;=2),"Lost",AND(E1526&gt;=4,F1526&lt;=2),"New/Promising",TRUE,"Needs Attention")</f>
        <v>Lost</v>
      </c>
      <c r="I1526" s="3" t="str">
        <f t="shared" si="27"/>
        <v>Churned</v>
      </c>
      <c r="J1526" s="3" t="str">
        <f>_xlfn.XLOOKUP(A1526,'Country_Lookup'!$D:$D,'Country_Lookup'!$E:$E)</f>
        <v>United Kingdom</v>
      </c>
    </row>
    <row r="1527" spans="1:10" x14ac:dyDescent="0.3">
      <c r="A1527">
        <v>13888</v>
      </c>
      <c r="B1527">
        <v>119</v>
      </c>
      <c r="C1527">
        <v>7</v>
      </c>
      <c r="D1527">
        <v>2169.0499999999929</v>
      </c>
      <c r="E1527" cm="1">
        <f t="array" ref="E1527">_xlfn.IFS(B1527&lt;=PERCENTILE($B$3:$B$5882,0.2),5,B1527&lt;=PERCENTILE($B$3:$B$5882,0.4),4,B1527&lt;=PERCENTILE($B$3:$B$5882,0.6),3,B1527&lt;=PERCENTILE($B$3:$B$5882,0.8),2,TRUE,1)</f>
        <v>3</v>
      </c>
      <c r="F1527" cm="1">
        <f t="array" ref="F1527">_xlfn.IFS(C1527&lt;=PERCENTILE($C$3:$C$5882,0.2),1,C1527&lt;=PERCENTILE($C$3:$C$5882,0.4),2,C1527&lt;=PERCENTILE($C$3:$C$5882,0.6),3,C1527&lt;=PERCENTILE($C$3:$C$5882,0.8),4,TRUE,5)</f>
        <v>4</v>
      </c>
      <c r="G1527" cm="1">
        <f t="array" ref="G1527">_xlfn.IFS(D1527&lt;=PERCENTILE($D$3:$D$5882,0.2),1,D1527&lt;=PERCENTILE($D$3:$D$5882,0.4),2,D1527&lt;=PERCENTILE($D$3:$D$5882,0.6),3,D1527&lt;=PERCENTILE($D$3:$D$5882,0.8),4,TRUE,5)</f>
        <v>4</v>
      </c>
      <c r="H1527" s="3" t="str" cm="1">
        <f t="array" ref="H1527">_xlfn.IFS(AND(E1527&gt;=4,F1527&gt;=4,G1527&gt;=4),"Champions",AND(E1527&gt;=3,F1527&gt;=3,G1527&gt;=3),"Loyal Customers",AND(E1527&lt;=2,F1527&gt;=3),"At Risk",AND(E1527&lt;=2,F1527&lt;=2,G1527&lt;=2),"Lost",AND(E1527&gt;=4,F1527&lt;=2),"New/Promising",TRUE,"Needs Attention")</f>
        <v>Loyal Customers</v>
      </c>
      <c r="I1527" s="3" t="str">
        <f t="shared" si="27"/>
        <v>Churned</v>
      </c>
      <c r="J1527" s="3" t="str">
        <f>_xlfn.XLOOKUP(A1527,'Country_Lookup'!$D:$D,'Country_Lookup'!$E:$E)</f>
        <v>United Kingdom</v>
      </c>
    </row>
    <row r="1528" spans="1:10" x14ac:dyDescent="0.3">
      <c r="A1528">
        <v>13889</v>
      </c>
      <c r="B1528">
        <v>92</v>
      </c>
      <c r="C1528">
        <v>6</v>
      </c>
      <c r="D1528">
        <v>1991.2299999999996</v>
      </c>
      <c r="E1528" cm="1">
        <f t="array" ref="E1528">_xlfn.IFS(B1528&lt;=PERCENTILE($B$3:$B$5882,0.2),5,B1528&lt;=PERCENTILE($B$3:$B$5882,0.4),4,B1528&lt;=PERCENTILE($B$3:$B$5882,0.6),3,B1528&lt;=PERCENTILE($B$3:$B$5882,0.8),2,TRUE,1)</f>
        <v>3</v>
      </c>
      <c r="F1528" cm="1">
        <f t="array" ref="F1528">_xlfn.IFS(C1528&lt;=PERCENTILE($C$3:$C$5882,0.2),1,C1528&lt;=PERCENTILE($C$3:$C$5882,0.4),2,C1528&lt;=PERCENTILE($C$3:$C$5882,0.6),3,C1528&lt;=PERCENTILE($C$3:$C$5882,0.8),4,TRUE,5)</f>
        <v>4</v>
      </c>
      <c r="G1528" cm="1">
        <f t="array" ref="G1528">_xlfn.IFS(D1528&lt;=PERCENTILE($D$3:$D$5882,0.2),1,D1528&lt;=PERCENTILE($D$3:$D$5882,0.4),2,D1528&lt;=PERCENTILE($D$3:$D$5882,0.6),3,D1528&lt;=PERCENTILE($D$3:$D$5882,0.8),4,TRUE,5)</f>
        <v>4</v>
      </c>
      <c r="H1528" s="3" t="str" cm="1">
        <f t="array" ref="H1528">_xlfn.IFS(AND(E1528&gt;=4,F1528&gt;=4,G1528&gt;=4),"Champions",AND(E1528&gt;=3,F1528&gt;=3,G1528&gt;=3),"Loyal Customers",AND(E1528&lt;=2,F1528&gt;=3),"At Risk",AND(E1528&lt;=2,F1528&lt;=2,G1528&lt;=2),"Lost",AND(E1528&gt;=4,F1528&lt;=2),"New/Promising",TRUE,"Needs Attention")</f>
        <v>Loyal Customers</v>
      </c>
      <c r="I1528" s="3" t="str">
        <f t="shared" si="27"/>
        <v>Churned</v>
      </c>
      <c r="J1528" s="3" t="str">
        <f>_xlfn.XLOOKUP(A1528,'Country_Lookup'!$D:$D,'Country_Lookup'!$E:$E)</f>
        <v>United Kingdom</v>
      </c>
    </row>
    <row r="1529" spans="1:10" x14ac:dyDescent="0.3">
      <c r="A1529">
        <v>13890</v>
      </c>
      <c r="B1529">
        <v>1</v>
      </c>
      <c r="C1529">
        <v>14</v>
      </c>
      <c r="D1529">
        <v>2927.3800000000037</v>
      </c>
      <c r="E1529" cm="1">
        <f t="array" ref="E1529">_xlfn.IFS(B1529&lt;=PERCENTILE($B$3:$B$5882,0.2),5,B1529&lt;=PERCENTILE($B$3:$B$5882,0.4),4,B1529&lt;=PERCENTILE($B$3:$B$5882,0.6),3,B1529&lt;=PERCENTILE($B$3:$B$5882,0.8),2,TRUE,1)</f>
        <v>5</v>
      </c>
      <c r="F1529" cm="1">
        <f t="array" ref="F1529">_xlfn.IFS(C1529&lt;=PERCENTILE($C$3:$C$5882,0.2),1,C1529&lt;=PERCENTILE($C$3:$C$5882,0.4),2,C1529&lt;=PERCENTILE($C$3:$C$5882,0.6),3,C1529&lt;=PERCENTILE($C$3:$C$5882,0.8),4,TRUE,5)</f>
        <v>5</v>
      </c>
      <c r="G1529" cm="1">
        <f t="array" ref="G1529">_xlfn.IFS(D1529&lt;=PERCENTILE($D$3:$D$5882,0.2),1,D1529&lt;=PERCENTILE($D$3:$D$5882,0.4),2,D1529&lt;=PERCENTILE($D$3:$D$5882,0.6),3,D1529&lt;=PERCENTILE($D$3:$D$5882,0.8),4,TRUE,5)</f>
        <v>4</v>
      </c>
      <c r="H1529" s="3" t="str" cm="1">
        <f t="array" ref="H1529">_xlfn.IFS(AND(E1529&gt;=4,F1529&gt;=4,G1529&gt;=4),"Champions",AND(E1529&gt;=3,F1529&gt;=3,G1529&gt;=3),"Loyal Customers",AND(E1529&lt;=2,F1529&gt;=3),"At Risk",AND(E1529&lt;=2,F1529&lt;=2,G1529&lt;=2),"Lost",AND(E1529&gt;=4,F1529&lt;=2),"New/Promising",TRUE,"Needs Attention")</f>
        <v>Champions</v>
      </c>
      <c r="I1529" s="3" t="str">
        <f t="shared" si="27"/>
        <v>Active</v>
      </c>
      <c r="J1529" s="3" t="str">
        <f>_xlfn.XLOOKUP(A1529,'Country_Lookup'!$D:$D,'Country_Lookup'!$E:$E)</f>
        <v>United Kingdom</v>
      </c>
    </row>
    <row r="1530" spans="1:10" x14ac:dyDescent="0.3">
      <c r="A1530">
        <v>13891</v>
      </c>
      <c r="B1530">
        <v>378</v>
      </c>
      <c r="C1530">
        <v>3</v>
      </c>
      <c r="D1530">
        <v>863.55999999999881</v>
      </c>
      <c r="E1530" cm="1">
        <f t="array" ref="E1530">_xlfn.IFS(B1530&lt;=PERCENTILE($B$3:$B$5882,0.2),5,B1530&lt;=PERCENTILE($B$3:$B$5882,0.4),4,B1530&lt;=PERCENTILE($B$3:$B$5882,0.6),3,B1530&lt;=PERCENTILE($B$3:$B$5882,0.8),2,TRUE,1)</f>
        <v>2</v>
      </c>
      <c r="F1530" cm="1">
        <f t="array" ref="F1530">_xlfn.IFS(C1530&lt;=PERCENTILE($C$3:$C$5882,0.2),1,C1530&lt;=PERCENTILE($C$3:$C$5882,0.4),2,C1530&lt;=PERCENTILE($C$3:$C$5882,0.6),3,C1530&lt;=PERCENTILE($C$3:$C$5882,0.8),4,TRUE,5)</f>
        <v>3</v>
      </c>
      <c r="G1530" cm="1">
        <f t="array" ref="G1530">_xlfn.IFS(D1530&lt;=PERCENTILE($D$3:$D$5882,0.2),1,D1530&lt;=PERCENTILE($D$3:$D$5882,0.4),2,D1530&lt;=PERCENTILE($D$3:$D$5882,0.6),3,D1530&lt;=PERCENTILE($D$3:$D$5882,0.8),4,TRUE,5)</f>
        <v>3</v>
      </c>
      <c r="H1530" s="3" t="str" cm="1">
        <f t="array" ref="H1530">_xlfn.IFS(AND(E1530&gt;=4,F1530&gt;=4,G1530&gt;=4),"Champions",AND(E1530&gt;=3,F1530&gt;=3,G1530&gt;=3),"Loyal Customers",AND(E1530&lt;=2,F1530&gt;=3),"At Risk",AND(E1530&lt;=2,F1530&lt;=2,G1530&lt;=2),"Lost",AND(E1530&gt;=4,F1530&lt;=2),"New/Promising",TRUE,"Needs Attention")</f>
        <v>At Risk</v>
      </c>
      <c r="I1530" s="3" t="str">
        <f t="shared" si="27"/>
        <v>Churned</v>
      </c>
      <c r="J1530" s="3" t="str">
        <f>_xlfn.XLOOKUP(A1530,'Country_Lookup'!$D:$D,'Country_Lookup'!$E:$E)</f>
        <v>United Kingdom</v>
      </c>
    </row>
    <row r="1531" spans="1:10" x14ac:dyDescent="0.3">
      <c r="A1531">
        <v>13892</v>
      </c>
      <c r="B1531">
        <v>26</v>
      </c>
      <c r="C1531">
        <v>6</v>
      </c>
      <c r="D1531">
        <v>1267.6500000000008</v>
      </c>
      <c r="E1531" cm="1">
        <f t="array" ref="E1531">_xlfn.IFS(B1531&lt;=PERCENTILE($B$3:$B$5882,0.2),5,B1531&lt;=PERCENTILE($B$3:$B$5882,0.4),4,B1531&lt;=PERCENTILE($B$3:$B$5882,0.6),3,B1531&lt;=PERCENTILE($B$3:$B$5882,0.8),2,TRUE,1)</f>
        <v>4</v>
      </c>
      <c r="F1531" cm="1">
        <f t="array" ref="F1531">_xlfn.IFS(C1531&lt;=PERCENTILE($C$3:$C$5882,0.2),1,C1531&lt;=PERCENTILE($C$3:$C$5882,0.4),2,C1531&lt;=PERCENTILE($C$3:$C$5882,0.6),3,C1531&lt;=PERCENTILE($C$3:$C$5882,0.8),4,TRUE,5)</f>
        <v>4</v>
      </c>
      <c r="G1531" cm="1">
        <f t="array" ref="G1531">_xlfn.IFS(D1531&lt;=PERCENTILE($D$3:$D$5882,0.2),1,D1531&lt;=PERCENTILE($D$3:$D$5882,0.4),2,D1531&lt;=PERCENTILE($D$3:$D$5882,0.6),3,D1531&lt;=PERCENTILE($D$3:$D$5882,0.8),4,TRUE,5)</f>
        <v>4</v>
      </c>
      <c r="H1531" s="3" t="str" cm="1">
        <f t="array" ref="H1531">_xlfn.IFS(AND(E1531&gt;=4,F1531&gt;=4,G1531&gt;=4),"Champions",AND(E1531&gt;=3,F1531&gt;=3,G1531&gt;=3),"Loyal Customers",AND(E1531&lt;=2,F1531&gt;=3),"At Risk",AND(E1531&lt;=2,F1531&lt;=2,G1531&lt;=2),"Lost",AND(E1531&gt;=4,F1531&lt;=2),"New/Promising",TRUE,"Needs Attention")</f>
        <v>Champions</v>
      </c>
      <c r="I1531" s="3" t="str">
        <f t="shared" si="27"/>
        <v>Active</v>
      </c>
      <c r="J1531" s="3" t="str">
        <f>_xlfn.XLOOKUP(A1531,'Country_Lookup'!$D:$D,'Country_Lookup'!$E:$E)</f>
        <v>United Kingdom</v>
      </c>
    </row>
    <row r="1532" spans="1:10" x14ac:dyDescent="0.3">
      <c r="A1532">
        <v>13893</v>
      </c>
      <c r="B1532">
        <v>297</v>
      </c>
      <c r="C1532">
        <v>1</v>
      </c>
      <c r="D1532">
        <v>821.10000000000014</v>
      </c>
      <c r="E1532" cm="1">
        <f t="array" ref="E1532">_xlfn.IFS(B1532&lt;=PERCENTILE($B$3:$B$5882,0.2),5,B1532&lt;=PERCENTILE($B$3:$B$5882,0.4),4,B1532&lt;=PERCENTILE($B$3:$B$5882,0.6),3,B1532&lt;=PERCENTILE($B$3:$B$5882,0.8),2,TRUE,1)</f>
        <v>2</v>
      </c>
      <c r="F1532" cm="1">
        <f t="array" ref="F1532">_xlfn.IFS(C1532&lt;=PERCENTILE($C$3:$C$5882,0.2),1,C1532&lt;=PERCENTILE($C$3:$C$5882,0.4),2,C1532&lt;=PERCENTILE($C$3:$C$5882,0.6),3,C1532&lt;=PERCENTILE($C$3:$C$5882,0.8),4,TRUE,5)</f>
        <v>1</v>
      </c>
      <c r="G1532" cm="1">
        <f t="array" ref="G1532">_xlfn.IFS(D1532&lt;=PERCENTILE($D$3:$D$5882,0.2),1,D1532&lt;=PERCENTILE($D$3:$D$5882,0.4),2,D1532&lt;=PERCENTILE($D$3:$D$5882,0.6),3,D1532&lt;=PERCENTILE($D$3:$D$5882,0.8),4,TRUE,5)</f>
        <v>3</v>
      </c>
      <c r="H1532" s="3" t="str" cm="1">
        <f t="array" ref="H1532">_xlfn.IFS(AND(E1532&gt;=4,F1532&gt;=4,G1532&gt;=4),"Champions",AND(E1532&gt;=3,F1532&gt;=3,G1532&gt;=3),"Loyal Customers",AND(E1532&lt;=2,F1532&gt;=3),"At Risk",AND(E1532&lt;=2,F1532&lt;=2,G1532&lt;=2),"Lost",AND(E1532&gt;=4,F1532&lt;=2),"New/Promising",TRUE,"Needs Attention")</f>
        <v>Needs Attention</v>
      </c>
      <c r="I1532" s="3" t="str">
        <f t="shared" si="27"/>
        <v>Churned</v>
      </c>
      <c r="J1532" s="3" t="str">
        <f>_xlfn.XLOOKUP(A1532,'Country_Lookup'!$D:$D,'Country_Lookup'!$E:$E)</f>
        <v>United Kingdom</v>
      </c>
    </row>
    <row r="1533" spans="1:10" x14ac:dyDescent="0.3">
      <c r="A1533">
        <v>13894</v>
      </c>
      <c r="B1533">
        <v>23</v>
      </c>
      <c r="C1533">
        <v>3</v>
      </c>
      <c r="D1533">
        <v>564.62000000000035</v>
      </c>
      <c r="E1533" cm="1">
        <f t="array" ref="E1533">_xlfn.IFS(B1533&lt;=PERCENTILE($B$3:$B$5882,0.2),5,B1533&lt;=PERCENTILE($B$3:$B$5882,0.4),4,B1533&lt;=PERCENTILE($B$3:$B$5882,0.6),3,B1533&lt;=PERCENTILE($B$3:$B$5882,0.8),2,TRUE,1)</f>
        <v>4</v>
      </c>
      <c r="F1533" cm="1">
        <f t="array" ref="F1533">_xlfn.IFS(C1533&lt;=PERCENTILE($C$3:$C$5882,0.2),1,C1533&lt;=PERCENTILE($C$3:$C$5882,0.4),2,C1533&lt;=PERCENTILE($C$3:$C$5882,0.6),3,C1533&lt;=PERCENTILE($C$3:$C$5882,0.8),4,TRUE,5)</f>
        <v>3</v>
      </c>
      <c r="G1533" cm="1">
        <f t="array" ref="G1533">_xlfn.IFS(D1533&lt;=PERCENTILE($D$3:$D$5882,0.2),1,D1533&lt;=PERCENTILE($D$3:$D$5882,0.4),2,D1533&lt;=PERCENTILE($D$3:$D$5882,0.6),3,D1533&lt;=PERCENTILE($D$3:$D$5882,0.8),4,TRUE,5)</f>
        <v>2</v>
      </c>
      <c r="H1533" s="3" t="str" cm="1">
        <f t="array" ref="H1533">_xlfn.IFS(AND(E1533&gt;=4,F1533&gt;=4,G1533&gt;=4),"Champions",AND(E1533&gt;=3,F1533&gt;=3,G1533&gt;=3),"Loyal Customers",AND(E1533&lt;=2,F1533&gt;=3),"At Risk",AND(E1533&lt;=2,F1533&lt;=2,G1533&lt;=2),"Lost",AND(E1533&gt;=4,F1533&lt;=2),"New/Promising",TRUE,"Needs Attention")</f>
        <v>Needs Attention</v>
      </c>
      <c r="I1533" s="3" t="str">
        <f t="shared" si="27"/>
        <v>Active</v>
      </c>
      <c r="J1533" s="3" t="str">
        <f>_xlfn.XLOOKUP(A1533,'Country_Lookup'!$D:$D,'Country_Lookup'!$E:$E)</f>
        <v>United Kingdom</v>
      </c>
    </row>
    <row r="1534" spans="1:10" x14ac:dyDescent="0.3">
      <c r="A1534">
        <v>13895</v>
      </c>
      <c r="B1534">
        <v>28</v>
      </c>
      <c r="C1534">
        <v>6</v>
      </c>
      <c r="D1534">
        <v>4008.52000000001</v>
      </c>
      <c r="E1534" cm="1">
        <f t="array" ref="E1534">_xlfn.IFS(B1534&lt;=PERCENTILE($B$3:$B$5882,0.2),5,B1534&lt;=PERCENTILE($B$3:$B$5882,0.4),4,B1534&lt;=PERCENTILE($B$3:$B$5882,0.6),3,B1534&lt;=PERCENTILE($B$3:$B$5882,0.8),2,TRUE,1)</f>
        <v>4</v>
      </c>
      <c r="F1534" cm="1">
        <f t="array" ref="F1534">_xlfn.IFS(C1534&lt;=PERCENTILE($C$3:$C$5882,0.2),1,C1534&lt;=PERCENTILE($C$3:$C$5882,0.4),2,C1534&lt;=PERCENTILE($C$3:$C$5882,0.6),3,C1534&lt;=PERCENTILE($C$3:$C$5882,0.8),4,TRUE,5)</f>
        <v>4</v>
      </c>
      <c r="G1534" cm="1">
        <f t="array" ref="G1534">_xlfn.IFS(D1534&lt;=PERCENTILE($D$3:$D$5882,0.2),1,D1534&lt;=PERCENTILE($D$3:$D$5882,0.4),2,D1534&lt;=PERCENTILE($D$3:$D$5882,0.6),3,D1534&lt;=PERCENTILE($D$3:$D$5882,0.8),4,TRUE,5)</f>
        <v>5</v>
      </c>
      <c r="H1534" s="3" t="str" cm="1">
        <f t="array" ref="H1534">_xlfn.IFS(AND(E1534&gt;=4,F1534&gt;=4,G1534&gt;=4),"Champions",AND(E1534&gt;=3,F1534&gt;=3,G1534&gt;=3),"Loyal Customers",AND(E1534&lt;=2,F1534&gt;=3),"At Risk",AND(E1534&lt;=2,F1534&lt;=2,G1534&lt;=2),"Lost",AND(E1534&gt;=4,F1534&lt;=2),"New/Promising",TRUE,"Needs Attention")</f>
        <v>Champions</v>
      </c>
      <c r="I1534" s="3" t="str">
        <f t="shared" si="27"/>
        <v>Active</v>
      </c>
      <c r="J1534" s="3" t="str">
        <f>_xlfn.XLOOKUP(A1534,'Country_Lookup'!$D:$D,'Country_Lookup'!$E:$E)</f>
        <v>United Kingdom</v>
      </c>
    </row>
    <row r="1535" spans="1:10" x14ac:dyDescent="0.3">
      <c r="A1535">
        <v>13896</v>
      </c>
      <c r="B1535">
        <v>625</v>
      </c>
      <c r="C1535">
        <v>1</v>
      </c>
      <c r="D1535">
        <v>388.55000000000013</v>
      </c>
      <c r="E1535" cm="1">
        <f t="array" ref="E1535">_xlfn.IFS(B1535&lt;=PERCENTILE($B$3:$B$5882,0.2),5,B1535&lt;=PERCENTILE($B$3:$B$5882,0.4),4,B1535&lt;=PERCENTILE($B$3:$B$5882,0.6),3,B1535&lt;=PERCENTILE($B$3:$B$5882,0.8),2,TRUE,1)</f>
        <v>1</v>
      </c>
      <c r="F1535" cm="1">
        <f t="array" ref="F1535">_xlfn.IFS(C1535&lt;=PERCENTILE($C$3:$C$5882,0.2),1,C1535&lt;=PERCENTILE($C$3:$C$5882,0.4),2,C1535&lt;=PERCENTILE($C$3:$C$5882,0.6),3,C1535&lt;=PERCENTILE($C$3:$C$5882,0.8),4,TRUE,5)</f>
        <v>1</v>
      </c>
      <c r="G1535" cm="1">
        <f t="array" ref="G1535">_xlfn.IFS(D1535&lt;=PERCENTILE($D$3:$D$5882,0.2),1,D1535&lt;=PERCENTILE($D$3:$D$5882,0.4),2,D1535&lt;=PERCENTILE($D$3:$D$5882,0.6),3,D1535&lt;=PERCENTILE($D$3:$D$5882,0.8),4,TRUE,5)</f>
        <v>2</v>
      </c>
      <c r="H1535" s="3" t="str" cm="1">
        <f t="array" ref="H1535">_xlfn.IFS(AND(E1535&gt;=4,F1535&gt;=4,G1535&gt;=4),"Champions",AND(E1535&gt;=3,F1535&gt;=3,G1535&gt;=3),"Loyal Customers",AND(E1535&lt;=2,F1535&gt;=3),"At Risk",AND(E1535&lt;=2,F1535&lt;=2,G1535&lt;=2),"Lost",AND(E1535&gt;=4,F1535&lt;=2),"New/Promising",TRUE,"Needs Attention")</f>
        <v>Lost</v>
      </c>
      <c r="I1535" s="3" t="str">
        <f t="shared" si="27"/>
        <v>Churned</v>
      </c>
      <c r="J1535" s="3" t="str">
        <f>_xlfn.XLOOKUP(A1535,'Country_Lookup'!$D:$D,'Country_Lookup'!$E:$E)</f>
        <v>United Kingdom</v>
      </c>
    </row>
    <row r="1536" spans="1:10" x14ac:dyDescent="0.3">
      <c r="A1536">
        <v>13897</v>
      </c>
      <c r="B1536">
        <v>50</v>
      </c>
      <c r="C1536">
        <v>3</v>
      </c>
      <c r="D1536">
        <v>1160.7200000000007</v>
      </c>
      <c r="E1536" cm="1">
        <f t="array" ref="E1536">_xlfn.IFS(B1536&lt;=PERCENTILE($B$3:$B$5882,0.2),5,B1536&lt;=PERCENTILE($B$3:$B$5882,0.4),4,B1536&lt;=PERCENTILE($B$3:$B$5882,0.6),3,B1536&lt;=PERCENTILE($B$3:$B$5882,0.8),2,TRUE,1)</f>
        <v>4</v>
      </c>
      <c r="F1536" cm="1">
        <f t="array" ref="F1536">_xlfn.IFS(C1536&lt;=PERCENTILE($C$3:$C$5882,0.2),1,C1536&lt;=PERCENTILE($C$3:$C$5882,0.4),2,C1536&lt;=PERCENTILE($C$3:$C$5882,0.6),3,C1536&lt;=PERCENTILE($C$3:$C$5882,0.8),4,TRUE,5)</f>
        <v>3</v>
      </c>
      <c r="G1536" cm="1">
        <f t="array" ref="G1536">_xlfn.IFS(D1536&lt;=PERCENTILE($D$3:$D$5882,0.2),1,D1536&lt;=PERCENTILE($D$3:$D$5882,0.4),2,D1536&lt;=PERCENTILE($D$3:$D$5882,0.6),3,D1536&lt;=PERCENTILE($D$3:$D$5882,0.8),4,TRUE,5)</f>
        <v>3</v>
      </c>
      <c r="H1536" s="3" t="str" cm="1">
        <f t="array" ref="H1536">_xlfn.IFS(AND(E1536&gt;=4,F1536&gt;=4,G1536&gt;=4),"Champions",AND(E1536&gt;=3,F1536&gt;=3,G1536&gt;=3),"Loyal Customers",AND(E1536&lt;=2,F1536&gt;=3),"At Risk",AND(E1536&lt;=2,F1536&lt;=2,G1536&lt;=2),"Lost",AND(E1536&gt;=4,F1536&lt;=2),"New/Promising",TRUE,"Needs Attention")</f>
        <v>Loyal Customers</v>
      </c>
      <c r="I1536" s="3" t="str">
        <f t="shared" si="27"/>
        <v>Active</v>
      </c>
      <c r="J1536" s="3" t="str">
        <f>_xlfn.XLOOKUP(A1536,'Country_Lookup'!$D:$D,'Country_Lookup'!$E:$E)</f>
        <v>United Kingdom</v>
      </c>
    </row>
    <row r="1537" spans="1:10" x14ac:dyDescent="0.3">
      <c r="A1537">
        <v>13898</v>
      </c>
      <c r="B1537">
        <v>325</v>
      </c>
      <c r="C1537">
        <v>2</v>
      </c>
      <c r="D1537">
        <v>686.40000000000055</v>
      </c>
      <c r="E1537" cm="1">
        <f t="array" ref="E1537">_xlfn.IFS(B1537&lt;=PERCENTILE($B$3:$B$5882,0.2),5,B1537&lt;=PERCENTILE($B$3:$B$5882,0.4),4,B1537&lt;=PERCENTILE($B$3:$B$5882,0.6),3,B1537&lt;=PERCENTILE($B$3:$B$5882,0.8),2,TRUE,1)</f>
        <v>2</v>
      </c>
      <c r="F1537" cm="1">
        <f t="array" ref="F1537">_xlfn.IFS(C1537&lt;=PERCENTILE($C$3:$C$5882,0.2),1,C1537&lt;=PERCENTILE($C$3:$C$5882,0.4),2,C1537&lt;=PERCENTILE($C$3:$C$5882,0.6),3,C1537&lt;=PERCENTILE($C$3:$C$5882,0.8),4,TRUE,5)</f>
        <v>2</v>
      </c>
      <c r="G1537" cm="1">
        <f t="array" ref="G1537">_xlfn.IFS(D1537&lt;=PERCENTILE($D$3:$D$5882,0.2),1,D1537&lt;=PERCENTILE($D$3:$D$5882,0.4),2,D1537&lt;=PERCENTILE($D$3:$D$5882,0.6),3,D1537&lt;=PERCENTILE($D$3:$D$5882,0.8),4,TRUE,5)</f>
        <v>3</v>
      </c>
      <c r="H1537" s="3" t="str" cm="1">
        <f t="array" ref="H1537">_xlfn.IFS(AND(E1537&gt;=4,F1537&gt;=4,G1537&gt;=4),"Champions",AND(E1537&gt;=3,F1537&gt;=3,G1537&gt;=3),"Loyal Customers",AND(E1537&lt;=2,F1537&gt;=3),"At Risk",AND(E1537&lt;=2,F1537&lt;=2,G1537&lt;=2),"Lost",AND(E1537&gt;=4,F1537&lt;=2),"New/Promising",TRUE,"Needs Attention")</f>
        <v>Needs Attention</v>
      </c>
      <c r="I1537" s="3" t="str">
        <f t="shared" si="27"/>
        <v>Churned</v>
      </c>
      <c r="J1537" s="3" t="str">
        <f>_xlfn.XLOOKUP(A1537,'Country_Lookup'!$D:$D,'Country_Lookup'!$E:$E)</f>
        <v>United Kingdom</v>
      </c>
    </row>
    <row r="1538" spans="1:10" x14ac:dyDescent="0.3">
      <c r="A1538">
        <v>13899</v>
      </c>
      <c r="B1538">
        <v>16</v>
      </c>
      <c r="C1538">
        <v>2</v>
      </c>
      <c r="D1538">
        <v>388.52000000000015</v>
      </c>
      <c r="E1538" cm="1">
        <f t="array" ref="E1538">_xlfn.IFS(B1538&lt;=PERCENTILE($B$3:$B$5882,0.2),5,B1538&lt;=PERCENTILE($B$3:$B$5882,0.4),4,B1538&lt;=PERCENTILE($B$3:$B$5882,0.6),3,B1538&lt;=PERCENTILE($B$3:$B$5882,0.8),2,TRUE,1)</f>
        <v>5</v>
      </c>
      <c r="F1538" cm="1">
        <f t="array" ref="F1538">_xlfn.IFS(C1538&lt;=PERCENTILE($C$3:$C$5882,0.2),1,C1538&lt;=PERCENTILE($C$3:$C$5882,0.4),2,C1538&lt;=PERCENTILE($C$3:$C$5882,0.6),3,C1538&lt;=PERCENTILE($C$3:$C$5882,0.8),4,TRUE,5)</f>
        <v>2</v>
      </c>
      <c r="G1538" cm="1">
        <f t="array" ref="G1538">_xlfn.IFS(D1538&lt;=PERCENTILE($D$3:$D$5882,0.2),1,D1538&lt;=PERCENTILE($D$3:$D$5882,0.4),2,D1538&lt;=PERCENTILE($D$3:$D$5882,0.6),3,D1538&lt;=PERCENTILE($D$3:$D$5882,0.8),4,TRUE,5)</f>
        <v>2</v>
      </c>
      <c r="H1538" s="3" t="str" cm="1">
        <f t="array" ref="H1538">_xlfn.IFS(AND(E1538&gt;=4,F1538&gt;=4,G1538&gt;=4),"Champions",AND(E1538&gt;=3,F1538&gt;=3,G1538&gt;=3),"Loyal Customers",AND(E1538&lt;=2,F1538&gt;=3),"At Risk",AND(E1538&lt;=2,F1538&lt;=2,G1538&lt;=2),"Lost",AND(E1538&gt;=4,F1538&lt;=2),"New/Promising",TRUE,"Needs Attention")</f>
        <v>New/Promising</v>
      </c>
      <c r="I1538" s="3" t="str">
        <f t="shared" si="27"/>
        <v>Active</v>
      </c>
      <c r="J1538" s="3" t="str">
        <f>_xlfn.XLOOKUP(A1538,'Country_Lookup'!$D:$D,'Country_Lookup'!$E:$E)</f>
        <v>United Kingdom</v>
      </c>
    </row>
    <row r="1539" spans="1:10" x14ac:dyDescent="0.3">
      <c r="A1539">
        <v>13900</v>
      </c>
      <c r="B1539">
        <v>183</v>
      </c>
      <c r="C1539">
        <v>6</v>
      </c>
      <c r="D1539">
        <v>1610.5899999999974</v>
      </c>
      <c r="E1539" cm="1">
        <f t="array" ref="E1539">_xlfn.IFS(B1539&lt;=PERCENTILE($B$3:$B$5882,0.2),5,B1539&lt;=PERCENTILE($B$3:$B$5882,0.4),4,B1539&lt;=PERCENTILE($B$3:$B$5882,0.6),3,B1539&lt;=PERCENTILE($B$3:$B$5882,0.8),2,TRUE,1)</f>
        <v>3</v>
      </c>
      <c r="F1539" cm="1">
        <f t="array" ref="F1539">_xlfn.IFS(C1539&lt;=PERCENTILE($C$3:$C$5882,0.2),1,C1539&lt;=PERCENTILE($C$3:$C$5882,0.4),2,C1539&lt;=PERCENTILE($C$3:$C$5882,0.6),3,C1539&lt;=PERCENTILE($C$3:$C$5882,0.8),4,TRUE,5)</f>
        <v>4</v>
      </c>
      <c r="G1539" cm="1">
        <f t="array" ref="G1539">_xlfn.IFS(D1539&lt;=PERCENTILE($D$3:$D$5882,0.2),1,D1539&lt;=PERCENTILE($D$3:$D$5882,0.4),2,D1539&lt;=PERCENTILE($D$3:$D$5882,0.6),3,D1539&lt;=PERCENTILE($D$3:$D$5882,0.8),4,TRUE,5)</f>
        <v>4</v>
      </c>
      <c r="H1539" s="3" t="str" cm="1">
        <f t="array" ref="H1539">_xlfn.IFS(AND(E1539&gt;=4,F1539&gt;=4,G1539&gt;=4),"Champions",AND(E1539&gt;=3,F1539&gt;=3,G1539&gt;=3),"Loyal Customers",AND(E1539&lt;=2,F1539&gt;=3),"At Risk",AND(E1539&lt;=2,F1539&lt;=2,G1539&lt;=2),"Lost",AND(E1539&gt;=4,F1539&lt;=2),"New/Promising",TRUE,"Needs Attention")</f>
        <v>Loyal Customers</v>
      </c>
      <c r="I1539" s="3" t="str">
        <f t="shared" ref="I1539:I1602" si="28">IF(B1539&gt;90,"Churned","Active")</f>
        <v>Churned</v>
      </c>
      <c r="J1539" s="3" t="str">
        <f>_xlfn.XLOOKUP(A1539,'Country_Lookup'!$D:$D,'Country_Lookup'!$E:$E)</f>
        <v>United Kingdom</v>
      </c>
    </row>
    <row r="1540" spans="1:10" x14ac:dyDescent="0.3">
      <c r="A1540">
        <v>13901</v>
      </c>
      <c r="B1540">
        <v>72</v>
      </c>
      <c r="C1540">
        <v>15</v>
      </c>
      <c r="D1540">
        <v>5676.3400000000283</v>
      </c>
      <c r="E1540" cm="1">
        <f t="array" ref="E1540">_xlfn.IFS(B1540&lt;=PERCENTILE($B$3:$B$5882,0.2),5,B1540&lt;=PERCENTILE($B$3:$B$5882,0.4),4,B1540&lt;=PERCENTILE($B$3:$B$5882,0.6),3,B1540&lt;=PERCENTILE($B$3:$B$5882,0.8),2,TRUE,1)</f>
        <v>3</v>
      </c>
      <c r="F1540" cm="1">
        <f t="array" ref="F1540">_xlfn.IFS(C1540&lt;=PERCENTILE($C$3:$C$5882,0.2),1,C1540&lt;=PERCENTILE($C$3:$C$5882,0.4),2,C1540&lt;=PERCENTILE($C$3:$C$5882,0.6),3,C1540&lt;=PERCENTILE($C$3:$C$5882,0.8),4,TRUE,5)</f>
        <v>5</v>
      </c>
      <c r="G1540" cm="1">
        <f t="array" ref="G1540">_xlfn.IFS(D1540&lt;=PERCENTILE($D$3:$D$5882,0.2),1,D1540&lt;=PERCENTILE($D$3:$D$5882,0.4),2,D1540&lt;=PERCENTILE($D$3:$D$5882,0.6),3,D1540&lt;=PERCENTILE($D$3:$D$5882,0.8),4,TRUE,5)</f>
        <v>5</v>
      </c>
      <c r="H1540" s="3" t="str" cm="1">
        <f t="array" ref="H1540">_xlfn.IFS(AND(E1540&gt;=4,F1540&gt;=4,G1540&gt;=4),"Champions",AND(E1540&gt;=3,F1540&gt;=3,G1540&gt;=3),"Loyal Customers",AND(E1540&lt;=2,F1540&gt;=3),"At Risk",AND(E1540&lt;=2,F1540&lt;=2,G1540&lt;=2),"Lost",AND(E1540&gt;=4,F1540&lt;=2),"New/Promising",TRUE,"Needs Attention")</f>
        <v>Loyal Customers</v>
      </c>
      <c r="I1540" s="3" t="str">
        <f t="shared" si="28"/>
        <v>Active</v>
      </c>
      <c r="J1540" s="3" t="str">
        <f>_xlfn.XLOOKUP(A1540,'Country_Lookup'!$D:$D,'Country_Lookup'!$E:$E)</f>
        <v>United Kingdom</v>
      </c>
    </row>
    <row r="1541" spans="1:10" x14ac:dyDescent="0.3">
      <c r="A1541">
        <v>13902</v>
      </c>
      <c r="B1541">
        <v>632</v>
      </c>
      <c r="C1541">
        <v>5</v>
      </c>
      <c r="D1541">
        <v>34095.259999999995</v>
      </c>
      <c r="E1541" cm="1">
        <f t="array" ref="E1541">_xlfn.IFS(B1541&lt;=PERCENTILE($B$3:$B$5882,0.2),5,B1541&lt;=PERCENTILE($B$3:$B$5882,0.4),4,B1541&lt;=PERCENTILE($B$3:$B$5882,0.6),3,B1541&lt;=PERCENTILE($B$3:$B$5882,0.8),2,TRUE,1)</f>
        <v>1</v>
      </c>
      <c r="F1541" cm="1">
        <f t="array" ref="F1541">_xlfn.IFS(C1541&lt;=PERCENTILE($C$3:$C$5882,0.2),1,C1541&lt;=PERCENTILE($C$3:$C$5882,0.4),2,C1541&lt;=PERCENTILE($C$3:$C$5882,0.6),3,C1541&lt;=PERCENTILE($C$3:$C$5882,0.8),4,TRUE,5)</f>
        <v>4</v>
      </c>
      <c r="G1541" cm="1">
        <f t="array" ref="G1541">_xlfn.IFS(D1541&lt;=PERCENTILE($D$3:$D$5882,0.2),1,D1541&lt;=PERCENTILE($D$3:$D$5882,0.4),2,D1541&lt;=PERCENTILE($D$3:$D$5882,0.6),3,D1541&lt;=PERCENTILE($D$3:$D$5882,0.8),4,TRUE,5)</f>
        <v>5</v>
      </c>
      <c r="H1541" s="3" t="str" cm="1">
        <f t="array" ref="H1541">_xlfn.IFS(AND(E1541&gt;=4,F1541&gt;=4,G1541&gt;=4),"Champions",AND(E1541&gt;=3,F1541&gt;=3,G1541&gt;=3),"Loyal Customers",AND(E1541&lt;=2,F1541&gt;=3),"At Risk",AND(E1541&lt;=2,F1541&lt;=2,G1541&lt;=2),"Lost",AND(E1541&gt;=4,F1541&lt;=2),"New/Promising",TRUE,"Needs Attention")</f>
        <v>At Risk</v>
      </c>
      <c r="I1541" s="3" t="str">
        <f t="shared" si="28"/>
        <v>Churned</v>
      </c>
      <c r="J1541" s="3" t="str">
        <f>_xlfn.XLOOKUP(A1541,'Country_Lookup'!$D:$D,'Country_Lookup'!$E:$E)</f>
        <v>Denmark</v>
      </c>
    </row>
    <row r="1542" spans="1:10" x14ac:dyDescent="0.3">
      <c r="A1542">
        <v>13903</v>
      </c>
      <c r="B1542">
        <v>400</v>
      </c>
      <c r="C1542">
        <v>1</v>
      </c>
      <c r="D1542">
        <v>165.45</v>
      </c>
      <c r="E1542" cm="1">
        <f t="array" ref="E1542">_xlfn.IFS(B1542&lt;=PERCENTILE($B$3:$B$5882,0.2),5,B1542&lt;=PERCENTILE($B$3:$B$5882,0.4),4,B1542&lt;=PERCENTILE($B$3:$B$5882,0.6),3,B1542&lt;=PERCENTILE($B$3:$B$5882,0.8),2,TRUE,1)</f>
        <v>2</v>
      </c>
      <c r="F1542" cm="1">
        <f t="array" ref="F1542">_xlfn.IFS(C1542&lt;=PERCENTILE($C$3:$C$5882,0.2),1,C1542&lt;=PERCENTILE($C$3:$C$5882,0.4),2,C1542&lt;=PERCENTILE($C$3:$C$5882,0.6),3,C1542&lt;=PERCENTILE($C$3:$C$5882,0.8),4,TRUE,5)</f>
        <v>1</v>
      </c>
      <c r="G1542" cm="1">
        <f t="array" ref="G1542">_xlfn.IFS(D1542&lt;=PERCENTILE($D$3:$D$5882,0.2),1,D1542&lt;=PERCENTILE($D$3:$D$5882,0.4),2,D1542&lt;=PERCENTILE($D$3:$D$5882,0.6),3,D1542&lt;=PERCENTILE($D$3:$D$5882,0.8),4,TRUE,5)</f>
        <v>1</v>
      </c>
      <c r="H1542" s="3" t="str" cm="1">
        <f t="array" ref="H1542">_xlfn.IFS(AND(E1542&gt;=4,F1542&gt;=4,G1542&gt;=4),"Champions",AND(E1542&gt;=3,F1542&gt;=3,G1542&gt;=3),"Loyal Customers",AND(E1542&lt;=2,F1542&gt;=3),"At Risk",AND(E1542&lt;=2,F1542&lt;=2,G1542&lt;=2),"Lost",AND(E1542&gt;=4,F1542&lt;=2),"New/Promising",TRUE,"Needs Attention")</f>
        <v>Lost</v>
      </c>
      <c r="I1542" s="3" t="str">
        <f t="shared" si="28"/>
        <v>Churned</v>
      </c>
      <c r="J1542" s="3" t="str">
        <f>_xlfn.XLOOKUP(A1542,'Country_Lookup'!$D:$D,'Country_Lookup'!$E:$E)</f>
        <v>United Kingdom</v>
      </c>
    </row>
    <row r="1543" spans="1:10" x14ac:dyDescent="0.3">
      <c r="A1543">
        <v>13904</v>
      </c>
      <c r="B1543">
        <v>37</v>
      </c>
      <c r="C1543">
        <v>2</v>
      </c>
      <c r="D1543">
        <v>332.6400000000001</v>
      </c>
      <c r="E1543" cm="1">
        <f t="array" ref="E1543">_xlfn.IFS(B1543&lt;=PERCENTILE($B$3:$B$5882,0.2),5,B1543&lt;=PERCENTILE($B$3:$B$5882,0.4),4,B1543&lt;=PERCENTILE($B$3:$B$5882,0.6),3,B1543&lt;=PERCENTILE($B$3:$B$5882,0.8),2,TRUE,1)</f>
        <v>4</v>
      </c>
      <c r="F1543" cm="1">
        <f t="array" ref="F1543">_xlfn.IFS(C1543&lt;=PERCENTILE($C$3:$C$5882,0.2),1,C1543&lt;=PERCENTILE($C$3:$C$5882,0.4),2,C1543&lt;=PERCENTILE($C$3:$C$5882,0.6),3,C1543&lt;=PERCENTILE($C$3:$C$5882,0.8),4,TRUE,5)</f>
        <v>2</v>
      </c>
      <c r="G1543" cm="1">
        <f t="array" ref="G1543">_xlfn.IFS(D1543&lt;=PERCENTILE($D$3:$D$5882,0.2),1,D1543&lt;=PERCENTILE($D$3:$D$5882,0.4),2,D1543&lt;=PERCENTILE($D$3:$D$5882,0.6),3,D1543&lt;=PERCENTILE($D$3:$D$5882,0.8),4,TRUE,5)</f>
        <v>2</v>
      </c>
      <c r="H1543" s="3" t="str" cm="1">
        <f t="array" ref="H1543">_xlfn.IFS(AND(E1543&gt;=4,F1543&gt;=4,G1543&gt;=4),"Champions",AND(E1543&gt;=3,F1543&gt;=3,G1543&gt;=3),"Loyal Customers",AND(E1543&lt;=2,F1543&gt;=3),"At Risk",AND(E1543&lt;=2,F1543&lt;=2,G1543&lt;=2),"Lost",AND(E1543&gt;=4,F1543&lt;=2),"New/Promising",TRUE,"Needs Attention")</f>
        <v>New/Promising</v>
      </c>
      <c r="I1543" s="3" t="str">
        <f t="shared" si="28"/>
        <v>Active</v>
      </c>
      <c r="J1543" s="3" t="str">
        <f>_xlfn.XLOOKUP(A1543,'Country_Lookup'!$D:$D,'Country_Lookup'!$E:$E)</f>
        <v>United Kingdom</v>
      </c>
    </row>
    <row r="1544" spans="1:10" x14ac:dyDescent="0.3">
      <c r="A1544">
        <v>13905</v>
      </c>
      <c r="B1544">
        <v>732</v>
      </c>
      <c r="C1544">
        <v>1</v>
      </c>
      <c r="D1544">
        <v>312.65000000000003</v>
      </c>
      <c r="E1544" cm="1">
        <f t="array" ref="E1544">_xlfn.IFS(B1544&lt;=PERCENTILE($B$3:$B$5882,0.2),5,B1544&lt;=PERCENTILE($B$3:$B$5882,0.4),4,B1544&lt;=PERCENTILE($B$3:$B$5882,0.6),3,B1544&lt;=PERCENTILE($B$3:$B$5882,0.8),2,TRUE,1)</f>
        <v>1</v>
      </c>
      <c r="F1544" cm="1">
        <f t="array" ref="F1544">_xlfn.IFS(C1544&lt;=PERCENTILE($C$3:$C$5882,0.2),1,C1544&lt;=PERCENTILE($C$3:$C$5882,0.4),2,C1544&lt;=PERCENTILE($C$3:$C$5882,0.6),3,C1544&lt;=PERCENTILE($C$3:$C$5882,0.8),4,TRUE,5)</f>
        <v>1</v>
      </c>
      <c r="G1544" cm="1">
        <f t="array" ref="G1544">_xlfn.IFS(D1544&lt;=PERCENTILE($D$3:$D$5882,0.2),1,D1544&lt;=PERCENTILE($D$3:$D$5882,0.4),2,D1544&lt;=PERCENTILE($D$3:$D$5882,0.6),3,D1544&lt;=PERCENTILE($D$3:$D$5882,0.8),4,TRUE,5)</f>
        <v>2</v>
      </c>
      <c r="H1544" s="3" t="str" cm="1">
        <f t="array" ref="H1544">_xlfn.IFS(AND(E1544&gt;=4,F1544&gt;=4,G1544&gt;=4),"Champions",AND(E1544&gt;=3,F1544&gt;=3,G1544&gt;=3),"Loyal Customers",AND(E1544&lt;=2,F1544&gt;=3),"At Risk",AND(E1544&lt;=2,F1544&lt;=2,G1544&lt;=2),"Lost",AND(E1544&gt;=4,F1544&lt;=2),"New/Promising",TRUE,"Needs Attention")</f>
        <v>Lost</v>
      </c>
      <c r="I1544" s="3" t="str">
        <f t="shared" si="28"/>
        <v>Churned</v>
      </c>
      <c r="J1544" s="3" t="str">
        <f>_xlfn.XLOOKUP(A1544,'Country_Lookup'!$D:$D,'Country_Lookup'!$E:$E)</f>
        <v>United Kingdom</v>
      </c>
    </row>
    <row r="1545" spans="1:10" x14ac:dyDescent="0.3">
      <c r="A1545">
        <v>13906</v>
      </c>
      <c r="B1545">
        <v>409</v>
      </c>
      <c r="C1545">
        <v>1</v>
      </c>
      <c r="D1545">
        <v>42</v>
      </c>
      <c r="E1545" cm="1">
        <f t="array" ref="E1545">_xlfn.IFS(B1545&lt;=PERCENTILE($B$3:$B$5882,0.2),5,B1545&lt;=PERCENTILE($B$3:$B$5882,0.4),4,B1545&lt;=PERCENTILE($B$3:$B$5882,0.6),3,B1545&lt;=PERCENTILE($B$3:$B$5882,0.8),2,TRUE,1)</f>
        <v>2</v>
      </c>
      <c r="F1545" cm="1">
        <f t="array" ref="F1545">_xlfn.IFS(C1545&lt;=PERCENTILE($C$3:$C$5882,0.2),1,C1545&lt;=PERCENTILE($C$3:$C$5882,0.4),2,C1545&lt;=PERCENTILE($C$3:$C$5882,0.6),3,C1545&lt;=PERCENTILE($C$3:$C$5882,0.8),4,TRUE,5)</f>
        <v>1</v>
      </c>
      <c r="G1545" cm="1">
        <f t="array" ref="G1545">_xlfn.IFS(D1545&lt;=PERCENTILE($D$3:$D$5882,0.2),1,D1545&lt;=PERCENTILE($D$3:$D$5882,0.4),2,D1545&lt;=PERCENTILE($D$3:$D$5882,0.6),3,D1545&lt;=PERCENTILE($D$3:$D$5882,0.8),4,TRUE,5)</f>
        <v>1</v>
      </c>
      <c r="H1545" s="3" t="str" cm="1">
        <f t="array" ref="H1545">_xlfn.IFS(AND(E1545&gt;=4,F1545&gt;=4,G1545&gt;=4),"Champions",AND(E1545&gt;=3,F1545&gt;=3,G1545&gt;=3),"Loyal Customers",AND(E1545&lt;=2,F1545&gt;=3),"At Risk",AND(E1545&lt;=2,F1545&lt;=2,G1545&lt;=2),"Lost",AND(E1545&gt;=4,F1545&lt;=2),"New/Promising",TRUE,"Needs Attention")</f>
        <v>Lost</v>
      </c>
      <c r="I1545" s="3" t="str">
        <f t="shared" si="28"/>
        <v>Churned</v>
      </c>
      <c r="J1545" s="3" t="str">
        <f>_xlfn.XLOOKUP(A1545,'Country_Lookup'!$D:$D,'Country_Lookup'!$E:$E)</f>
        <v>United Kingdom</v>
      </c>
    </row>
    <row r="1546" spans="1:10" x14ac:dyDescent="0.3">
      <c r="A1546">
        <v>13907</v>
      </c>
      <c r="B1546">
        <v>691</v>
      </c>
      <c r="C1546">
        <v>1</v>
      </c>
      <c r="D1546">
        <v>136.80000000000001</v>
      </c>
      <c r="E1546" cm="1">
        <f t="array" ref="E1546">_xlfn.IFS(B1546&lt;=PERCENTILE($B$3:$B$5882,0.2),5,B1546&lt;=PERCENTILE($B$3:$B$5882,0.4),4,B1546&lt;=PERCENTILE($B$3:$B$5882,0.6),3,B1546&lt;=PERCENTILE($B$3:$B$5882,0.8),2,TRUE,1)</f>
        <v>1</v>
      </c>
      <c r="F1546" cm="1">
        <f t="array" ref="F1546">_xlfn.IFS(C1546&lt;=PERCENTILE($C$3:$C$5882,0.2),1,C1546&lt;=PERCENTILE($C$3:$C$5882,0.4),2,C1546&lt;=PERCENTILE($C$3:$C$5882,0.6),3,C1546&lt;=PERCENTILE($C$3:$C$5882,0.8),4,TRUE,5)</f>
        <v>1</v>
      </c>
      <c r="G1546" cm="1">
        <f t="array" ref="G1546">_xlfn.IFS(D1546&lt;=PERCENTILE($D$3:$D$5882,0.2),1,D1546&lt;=PERCENTILE($D$3:$D$5882,0.4),2,D1546&lt;=PERCENTILE($D$3:$D$5882,0.6),3,D1546&lt;=PERCENTILE($D$3:$D$5882,0.8),4,TRUE,5)</f>
        <v>1</v>
      </c>
      <c r="H1546" s="3" t="str" cm="1">
        <f t="array" ref="H1546">_xlfn.IFS(AND(E1546&gt;=4,F1546&gt;=4,G1546&gt;=4),"Champions",AND(E1546&gt;=3,F1546&gt;=3,G1546&gt;=3),"Loyal Customers",AND(E1546&lt;=2,F1546&gt;=3),"At Risk",AND(E1546&lt;=2,F1546&lt;=2,G1546&lt;=2),"Lost",AND(E1546&gt;=4,F1546&lt;=2),"New/Promising",TRUE,"Needs Attention")</f>
        <v>Lost</v>
      </c>
      <c r="I1546" s="3" t="str">
        <f t="shared" si="28"/>
        <v>Churned</v>
      </c>
      <c r="J1546" s="3" t="str">
        <f>_xlfn.XLOOKUP(A1546,'Country_Lookup'!$D:$D,'Country_Lookup'!$E:$E)</f>
        <v>United Kingdom</v>
      </c>
    </row>
    <row r="1547" spans="1:10" x14ac:dyDescent="0.3">
      <c r="A1547">
        <v>13908</v>
      </c>
      <c r="B1547">
        <v>79</v>
      </c>
      <c r="C1547">
        <v>4</v>
      </c>
      <c r="D1547">
        <v>2369.5499999999938</v>
      </c>
      <c r="E1547" cm="1">
        <f t="array" ref="E1547">_xlfn.IFS(B1547&lt;=PERCENTILE($B$3:$B$5882,0.2),5,B1547&lt;=PERCENTILE($B$3:$B$5882,0.4),4,B1547&lt;=PERCENTILE($B$3:$B$5882,0.6),3,B1547&lt;=PERCENTILE($B$3:$B$5882,0.8),2,TRUE,1)</f>
        <v>3</v>
      </c>
      <c r="F1547" cm="1">
        <f t="array" ref="F1547">_xlfn.IFS(C1547&lt;=PERCENTILE($C$3:$C$5882,0.2),1,C1547&lt;=PERCENTILE($C$3:$C$5882,0.4),2,C1547&lt;=PERCENTILE($C$3:$C$5882,0.6),3,C1547&lt;=PERCENTILE($C$3:$C$5882,0.8),4,TRUE,5)</f>
        <v>3</v>
      </c>
      <c r="G1547" cm="1">
        <f t="array" ref="G1547">_xlfn.IFS(D1547&lt;=PERCENTILE($D$3:$D$5882,0.2),1,D1547&lt;=PERCENTILE($D$3:$D$5882,0.4),2,D1547&lt;=PERCENTILE($D$3:$D$5882,0.6),3,D1547&lt;=PERCENTILE($D$3:$D$5882,0.8),4,TRUE,5)</f>
        <v>4</v>
      </c>
      <c r="H1547" s="3" t="str" cm="1">
        <f t="array" ref="H1547">_xlfn.IFS(AND(E1547&gt;=4,F1547&gt;=4,G1547&gt;=4),"Champions",AND(E1547&gt;=3,F1547&gt;=3,G1547&gt;=3),"Loyal Customers",AND(E1547&lt;=2,F1547&gt;=3),"At Risk",AND(E1547&lt;=2,F1547&lt;=2,G1547&lt;=2),"Lost",AND(E1547&gt;=4,F1547&lt;=2),"New/Promising",TRUE,"Needs Attention")</f>
        <v>Loyal Customers</v>
      </c>
      <c r="I1547" s="3" t="str">
        <f t="shared" si="28"/>
        <v>Active</v>
      </c>
      <c r="J1547" s="3" t="str">
        <f>_xlfn.XLOOKUP(A1547,'Country_Lookup'!$D:$D,'Country_Lookup'!$E:$E)</f>
        <v>United Kingdom</v>
      </c>
    </row>
    <row r="1548" spans="1:10" x14ac:dyDescent="0.3">
      <c r="A1548">
        <v>13909</v>
      </c>
      <c r="B1548">
        <v>423</v>
      </c>
      <c r="C1548">
        <v>2</v>
      </c>
      <c r="D1548">
        <v>286.60000000000025</v>
      </c>
      <c r="E1548" cm="1">
        <f t="array" ref="E1548">_xlfn.IFS(B1548&lt;=PERCENTILE($B$3:$B$5882,0.2),5,B1548&lt;=PERCENTILE($B$3:$B$5882,0.4),4,B1548&lt;=PERCENTILE($B$3:$B$5882,0.6),3,B1548&lt;=PERCENTILE($B$3:$B$5882,0.8),2,TRUE,1)</f>
        <v>1</v>
      </c>
      <c r="F1548" cm="1">
        <f t="array" ref="F1548">_xlfn.IFS(C1548&lt;=PERCENTILE($C$3:$C$5882,0.2),1,C1548&lt;=PERCENTILE($C$3:$C$5882,0.4),2,C1548&lt;=PERCENTILE($C$3:$C$5882,0.6),3,C1548&lt;=PERCENTILE($C$3:$C$5882,0.8),4,TRUE,5)</f>
        <v>2</v>
      </c>
      <c r="G1548" cm="1">
        <f t="array" ref="G1548">_xlfn.IFS(D1548&lt;=PERCENTILE($D$3:$D$5882,0.2),1,D1548&lt;=PERCENTILE($D$3:$D$5882,0.4),2,D1548&lt;=PERCENTILE($D$3:$D$5882,0.6),3,D1548&lt;=PERCENTILE($D$3:$D$5882,0.8),4,TRUE,5)</f>
        <v>1</v>
      </c>
      <c r="H1548" s="3" t="str" cm="1">
        <f t="array" ref="H1548">_xlfn.IFS(AND(E1548&gt;=4,F1548&gt;=4,G1548&gt;=4),"Champions",AND(E1548&gt;=3,F1548&gt;=3,G1548&gt;=3),"Loyal Customers",AND(E1548&lt;=2,F1548&gt;=3),"At Risk",AND(E1548&lt;=2,F1548&lt;=2,G1548&lt;=2),"Lost",AND(E1548&gt;=4,F1548&lt;=2),"New/Promising",TRUE,"Needs Attention")</f>
        <v>Lost</v>
      </c>
      <c r="I1548" s="3" t="str">
        <f t="shared" si="28"/>
        <v>Churned</v>
      </c>
      <c r="J1548" s="3" t="str">
        <f>_xlfn.XLOOKUP(A1548,'Country_Lookup'!$D:$D,'Country_Lookup'!$E:$E)</f>
        <v>United Kingdom</v>
      </c>
    </row>
    <row r="1549" spans="1:10" x14ac:dyDescent="0.3">
      <c r="A1549">
        <v>13911</v>
      </c>
      <c r="B1549">
        <v>57</v>
      </c>
      <c r="C1549">
        <v>20</v>
      </c>
      <c r="D1549">
        <v>4234.9899999999925</v>
      </c>
      <c r="E1549" cm="1">
        <f t="array" ref="E1549">_xlfn.IFS(B1549&lt;=PERCENTILE($B$3:$B$5882,0.2),5,B1549&lt;=PERCENTILE($B$3:$B$5882,0.4),4,B1549&lt;=PERCENTILE($B$3:$B$5882,0.6),3,B1549&lt;=PERCENTILE($B$3:$B$5882,0.8),2,TRUE,1)</f>
        <v>4</v>
      </c>
      <c r="F1549" cm="1">
        <f t="array" ref="F1549">_xlfn.IFS(C1549&lt;=PERCENTILE($C$3:$C$5882,0.2),1,C1549&lt;=PERCENTILE($C$3:$C$5882,0.4),2,C1549&lt;=PERCENTILE($C$3:$C$5882,0.6),3,C1549&lt;=PERCENTILE($C$3:$C$5882,0.8),4,TRUE,5)</f>
        <v>5</v>
      </c>
      <c r="G1549" cm="1">
        <f t="array" ref="G1549">_xlfn.IFS(D1549&lt;=PERCENTILE($D$3:$D$5882,0.2),1,D1549&lt;=PERCENTILE($D$3:$D$5882,0.4),2,D1549&lt;=PERCENTILE($D$3:$D$5882,0.6),3,D1549&lt;=PERCENTILE($D$3:$D$5882,0.8),4,TRUE,5)</f>
        <v>5</v>
      </c>
      <c r="H1549" s="3" t="str" cm="1">
        <f t="array" ref="H1549">_xlfn.IFS(AND(E1549&gt;=4,F1549&gt;=4,G1549&gt;=4),"Champions",AND(E1549&gt;=3,F1549&gt;=3,G1549&gt;=3),"Loyal Customers",AND(E1549&lt;=2,F1549&gt;=3),"At Risk",AND(E1549&lt;=2,F1549&lt;=2,G1549&lt;=2),"Lost",AND(E1549&gt;=4,F1549&lt;=2),"New/Promising",TRUE,"Needs Attention")</f>
        <v>Champions</v>
      </c>
      <c r="I1549" s="3" t="str">
        <f t="shared" si="28"/>
        <v>Active</v>
      </c>
      <c r="J1549" s="3" t="str">
        <f>_xlfn.XLOOKUP(A1549,'Country_Lookup'!$D:$D,'Country_Lookup'!$E:$E)</f>
        <v>United Kingdom</v>
      </c>
    </row>
    <row r="1550" spans="1:10" x14ac:dyDescent="0.3">
      <c r="A1550">
        <v>13912</v>
      </c>
      <c r="B1550">
        <v>423</v>
      </c>
      <c r="C1550">
        <v>1</v>
      </c>
      <c r="D1550">
        <v>124.95000000000002</v>
      </c>
      <c r="E1550" cm="1">
        <f t="array" ref="E1550">_xlfn.IFS(B1550&lt;=PERCENTILE($B$3:$B$5882,0.2),5,B1550&lt;=PERCENTILE($B$3:$B$5882,0.4),4,B1550&lt;=PERCENTILE($B$3:$B$5882,0.6),3,B1550&lt;=PERCENTILE($B$3:$B$5882,0.8),2,TRUE,1)</f>
        <v>1</v>
      </c>
      <c r="F1550" cm="1">
        <f t="array" ref="F1550">_xlfn.IFS(C1550&lt;=PERCENTILE($C$3:$C$5882,0.2),1,C1550&lt;=PERCENTILE($C$3:$C$5882,0.4),2,C1550&lt;=PERCENTILE($C$3:$C$5882,0.6),3,C1550&lt;=PERCENTILE($C$3:$C$5882,0.8),4,TRUE,5)</f>
        <v>1</v>
      </c>
      <c r="G1550" cm="1">
        <f t="array" ref="G1550">_xlfn.IFS(D1550&lt;=PERCENTILE($D$3:$D$5882,0.2),1,D1550&lt;=PERCENTILE($D$3:$D$5882,0.4),2,D1550&lt;=PERCENTILE($D$3:$D$5882,0.6),3,D1550&lt;=PERCENTILE($D$3:$D$5882,0.8),4,TRUE,5)</f>
        <v>1</v>
      </c>
      <c r="H1550" s="3" t="str" cm="1">
        <f t="array" ref="H1550">_xlfn.IFS(AND(E1550&gt;=4,F1550&gt;=4,G1550&gt;=4),"Champions",AND(E1550&gt;=3,F1550&gt;=3,G1550&gt;=3),"Loyal Customers",AND(E1550&lt;=2,F1550&gt;=3),"At Risk",AND(E1550&lt;=2,F1550&lt;=2,G1550&lt;=2),"Lost",AND(E1550&gt;=4,F1550&lt;=2),"New/Promising",TRUE,"Needs Attention")</f>
        <v>Lost</v>
      </c>
      <c r="I1550" s="3" t="str">
        <f t="shared" si="28"/>
        <v>Churned</v>
      </c>
      <c r="J1550" s="3" t="str">
        <f>_xlfn.XLOOKUP(A1550,'Country_Lookup'!$D:$D,'Country_Lookup'!$E:$E)</f>
        <v>United Kingdom</v>
      </c>
    </row>
    <row r="1551" spans="1:10" x14ac:dyDescent="0.3">
      <c r="A1551">
        <v>13913</v>
      </c>
      <c r="B1551">
        <v>506</v>
      </c>
      <c r="C1551">
        <v>1</v>
      </c>
      <c r="D1551">
        <v>42.22</v>
      </c>
      <c r="E1551" cm="1">
        <f t="array" ref="E1551">_xlfn.IFS(B1551&lt;=PERCENTILE($B$3:$B$5882,0.2),5,B1551&lt;=PERCENTILE($B$3:$B$5882,0.4),4,B1551&lt;=PERCENTILE($B$3:$B$5882,0.6),3,B1551&lt;=PERCENTILE($B$3:$B$5882,0.8),2,TRUE,1)</f>
        <v>1</v>
      </c>
      <c r="F1551" cm="1">
        <f t="array" ref="F1551">_xlfn.IFS(C1551&lt;=PERCENTILE($C$3:$C$5882,0.2),1,C1551&lt;=PERCENTILE($C$3:$C$5882,0.4),2,C1551&lt;=PERCENTILE($C$3:$C$5882,0.6),3,C1551&lt;=PERCENTILE($C$3:$C$5882,0.8),4,TRUE,5)</f>
        <v>1</v>
      </c>
      <c r="G1551" cm="1">
        <f t="array" ref="G1551">_xlfn.IFS(D1551&lt;=PERCENTILE($D$3:$D$5882,0.2),1,D1551&lt;=PERCENTILE($D$3:$D$5882,0.4),2,D1551&lt;=PERCENTILE($D$3:$D$5882,0.6),3,D1551&lt;=PERCENTILE($D$3:$D$5882,0.8),4,TRUE,5)</f>
        <v>1</v>
      </c>
      <c r="H1551" s="3" t="str" cm="1">
        <f t="array" ref="H1551">_xlfn.IFS(AND(E1551&gt;=4,F1551&gt;=4,G1551&gt;=4),"Champions",AND(E1551&gt;=3,F1551&gt;=3,G1551&gt;=3),"Loyal Customers",AND(E1551&lt;=2,F1551&gt;=3),"At Risk",AND(E1551&lt;=2,F1551&lt;=2,G1551&lt;=2),"Lost",AND(E1551&gt;=4,F1551&lt;=2),"New/Promising",TRUE,"Needs Attention")</f>
        <v>Lost</v>
      </c>
      <c r="I1551" s="3" t="str">
        <f t="shared" si="28"/>
        <v>Churned</v>
      </c>
      <c r="J1551" s="3" t="str">
        <f>_xlfn.XLOOKUP(A1551,'Country_Lookup'!$D:$D,'Country_Lookup'!$E:$E)</f>
        <v>United Kingdom</v>
      </c>
    </row>
    <row r="1552" spans="1:10" x14ac:dyDescent="0.3">
      <c r="A1552">
        <v>13914</v>
      </c>
      <c r="B1552">
        <v>11</v>
      </c>
      <c r="C1552">
        <v>2</v>
      </c>
      <c r="D1552">
        <v>626.45000000000039</v>
      </c>
      <c r="E1552" cm="1">
        <f t="array" ref="E1552">_xlfn.IFS(B1552&lt;=PERCENTILE($B$3:$B$5882,0.2),5,B1552&lt;=PERCENTILE($B$3:$B$5882,0.4),4,B1552&lt;=PERCENTILE($B$3:$B$5882,0.6),3,B1552&lt;=PERCENTILE($B$3:$B$5882,0.8),2,TRUE,1)</f>
        <v>5</v>
      </c>
      <c r="F1552" cm="1">
        <f t="array" ref="F1552">_xlfn.IFS(C1552&lt;=PERCENTILE($C$3:$C$5882,0.2),1,C1552&lt;=PERCENTILE($C$3:$C$5882,0.4),2,C1552&lt;=PERCENTILE($C$3:$C$5882,0.6),3,C1552&lt;=PERCENTILE($C$3:$C$5882,0.8),4,TRUE,5)</f>
        <v>2</v>
      </c>
      <c r="G1552" cm="1">
        <f t="array" ref="G1552">_xlfn.IFS(D1552&lt;=PERCENTILE($D$3:$D$5882,0.2),1,D1552&lt;=PERCENTILE($D$3:$D$5882,0.4),2,D1552&lt;=PERCENTILE($D$3:$D$5882,0.6),3,D1552&lt;=PERCENTILE($D$3:$D$5882,0.8),4,TRUE,5)</f>
        <v>3</v>
      </c>
      <c r="H1552" s="3" t="str" cm="1">
        <f t="array" ref="H1552">_xlfn.IFS(AND(E1552&gt;=4,F1552&gt;=4,G1552&gt;=4),"Champions",AND(E1552&gt;=3,F1552&gt;=3,G1552&gt;=3),"Loyal Customers",AND(E1552&lt;=2,F1552&gt;=3),"At Risk",AND(E1552&lt;=2,F1552&lt;=2,G1552&lt;=2),"Lost",AND(E1552&gt;=4,F1552&lt;=2),"New/Promising",TRUE,"Needs Attention")</f>
        <v>New/Promising</v>
      </c>
      <c r="I1552" s="3" t="str">
        <f t="shared" si="28"/>
        <v>Active</v>
      </c>
      <c r="J1552" s="3" t="str">
        <f>_xlfn.XLOOKUP(A1552,'Country_Lookup'!$D:$D,'Country_Lookup'!$E:$E)</f>
        <v>United Kingdom</v>
      </c>
    </row>
    <row r="1553" spans="1:10" x14ac:dyDescent="0.3">
      <c r="A1553">
        <v>13915</v>
      </c>
      <c r="B1553">
        <v>394</v>
      </c>
      <c r="C1553">
        <v>1</v>
      </c>
      <c r="D1553">
        <v>70.800000000000011</v>
      </c>
      <c r="E1553" cm="1">
        <f t="array" ref="E1553">_xlfn.IFS(B1553&lt;=PERCENTILE($B$3:$B$5882,0.2),5,B1553&lt;=PERCENTILE($B$3:$B$5882,0.4),4,B1553&lt;=PERCENTILE($B$3:$B$5882,0.6),3,B1553&lt;=PERCENTILE($B$3:$B$5882,0.8),2,TRUE,1)</f>
        <v>2</v>
      </c>
      <c r="F1553" cm="1">
        <f t="array" ref="F1553">_xlfn.IFS(C1553&lt;=PERCENTILE($C$3:$C$5882,0.2),1,C1553&lt;=PERCENTILE($C$3:$C$5882,0.4),2,C1553&lt;=PERCENTILE($C$3:$C$5882,0.6),3,C1553&lt;=PERCENTILE($C$3:$C$5882,0.8),4,TRUE,5)</f>
        <v>1</v>
      </c>
      <c r="G1553" cm="1">
        <f t="array" ref="G1553">_xlfn.IFS(D1553&lt;=PERCENTILE($D$3:$D$5882,0.2),1,D1553&lt;=PERCENTILE($D$3:$D$5882,0.4),2,D1553&lt;=PERCENTILE($D$3:$D$5882,0.6),3,D1553&lt;=PERCENTILE($D$3:$D$5882,0.8),4,TRUE,5)</f>
        <v>1</v>
      </c>
      <c r="H1553" s="3" t="str" cm="1">
        <f t="array" ref="H1553">_xlfn.IFS(AND(E1553&gt;=4,F1553&gt;=4,G1553&gt;=4),"Champions",AND(E1553&gt;=3,F1553&gt;=3,G1553&gt;=3),"Loyal Customers",AND(E1553&lt;=2,F1553&gt;=3),"At Risk",AND(E1553&lt;=2,F1553&lt;=2,G1553&lt;=2),"Lost",AND(E1553&gt;=4,F1553&lt;=2),"New/Promising",TRUE,"Needs Attention")</f>
        <v>Lost</v>
      </c>
      <c r="I1553" s="3" t="str">
        <f t="shared" si="28"/>
        <v>Churned</v>
      </c>
      <c r="J1553" s="3" t="str">
        <f>_xlfn.XLOOKUP(A1553,'Country_Lookup'!$D:$D,'Country_Lookup'!$E:$E)</f>
        <v>United Kingdom</v>
      </c>
    </row>
    <row r="1554" spans="1:10" x14ac:dyDescent="0.3">
      <c r="A1554">
        <v>13916</v>
      </c>
      <c r="B1554">
        <v>463</v>
      </c>
      <c r="C1554">
        <v>4</v>
      </c>
      <c r="D1554">
        <v>1275.8099999999981</v>
      </c>
      <c r="E1554" cm="1">
        <f t="array" ref="E1554">_xlfn.IFS(B1554&lt;=PERCENTILE($B$3:$B$5882,0.2),5,B1554&lt;=PERCENTILE($B$3:$B$5882,0.4),4,B1554&lt;=PERCENTILE($B$3:$B$5882,0.6),3,B1554&lt;=PERCENTILE($B$3:$B$5882,0.8),2,TRUE,1)</f>
        <v>1</v>
      </c>
      <c r="F1554" cm="1">
        <f t="array" ref="F1554">_xlfn.IFS(C1554&lt;=PERCENTILE($C$3:$C$5882,0.2),1,C1554&lt;=PERCENTILE($C$3:$C$5882,0.4),2,C1554&lt;=PERCENTILE($C$3:$C$5882,0.6),3,C1554&lt;=PERCENTILE($C$3:$C$5882,0.8),4,TRUE,5)</f>
        <v>3</v>
      </c>
      <c r="G1554" cm="1">
        <f t="array" ref="G1554">_xlfn.IFS(D1554&lt;=PERCENTILE($D$3:$D$5882,0.2),1,D1554&lt;=PERCENTILE($D$3:$D$5882,0.4),2,D1554&lt;=PERCENTILE($D$3:$D$5882,0.6),3,D1554&lt;=PERCENTILE($D$3:$D$5882,0.8),4,TRUE,5)</f>
        <v>4</v>
      </c>
      <c r="H1554" s="3" t="str" cm="1">
        <f t="array" ref="H1554">_xlfn.IFS(AND(E1554&gt;=4,F1554&gt;=4,G1554&gt;=4),"Champions",AND(E1554&gt;=3,F1554&gt;=3,G1554&gt;=3),"Loyal Customers",AND(E1554&lt;=2,F1554&gt;=3),"At Risk",AND(E1554&lt;=2,F1554&lt;=2,G1554&lt;=2),"Lost",AND(E1554&gt;=4,F1554&lt;=2),"New/Promising",TRUE,"Needs Attention")</f>
        <v>At Risk</v>
      </c>
      <c r="I1554" s="3" t="str">
        <f t="shared" si="28"/>
        <v>Churned</v>
      </c>
      <c r="J1554" s="3" t="str">
        <f>_xlfn.XLOOKUP(A1554,'Country_Lookup'!$D:$D,'Country_Lookup'!$E:$E)</f>
        <v>United Kingdom</v>
      </c>
    </row>
    <row r="1555" spans="1:10" x14ac:dyDescent="0.3">
      <c r="A1555">
        <v>13917</v>
      </c>
      <c r="B1555">
        <v>49</v>
      </c>
      <c r="C1555">
        <v>2</v>
      </c>
      <c r="D1555">
        <v>272.04000000000002</v>
      </c>
      <c r="E1555" cm="1">
        <f t="array" ref="E1555">_xlfn.IFS(B1555&lt;=PERCENTILE($B$3:$B$5882,0.2),5,B1555&lt;=PERCENTILE($B$3:$B$5882,0.4),4,B1555&lt;=PERCENTILE($B$3:$B$5882,0.6),3,B1555&lt;=PERCENTILE($B$3:$B$5882,0.8),2,TRUE,1)</f>
        <v>4</v>
      </c>
      <c r="F1555" cm="1">
        <f t="array" ref="F1555">_xlfn.IFS(C1555&lt;=PERCENTILE($C$3:$C$5882,0.2),1,C1555&lt;=PERCENTILE($C$3:$C$5882,0.4),2,C1555&lt;=PERCENTILE($C$3:$C$5882,0.6),3,C1555&lt;=PERCENTILE($C$3:$C$5882,0.8),4,TRUE,5)</f>
        <v>2</v>
      </c>
      <c r="G1555" cm="1">
        <f t="array" ref="G1555">_xlfn.IFS(D1555&lt;=PERCENTILE($D$3:$D$5882,0.2),1,D1555&lt;=PERCENTILE($D$3:$D$5882,0.4),2,D1555&lt;=PERCENTILE($D$3:$D$5882,0.6),3,D1555&lt;=PERCENTILE($D$3:$D$5882,0.8),4,TRUE,5)</f>
        <v>1</v>
      </c>
      <c r="H1555" s="3" t="str" cm="1">
        <f t="array" ref="H1555">_xlfn.IFS(AND(E1555&gt;=4,F1555&gt;=4,G1555&gt;=4),"Champions",AND(E1555&gt;=3,F1555&gt;=3,G1555&gt;=3),"Loyal Customers",AND(E1555&lt;=2,F1555&gt;=3),"At Risk",AND(E1555&lt;=2,F1555&lt;=2,G1555&lt;=2),"Lost",AND(E1555&gt;=4,F1555&lt;=2),"New/Promising",TRUE,"Needs Attention")</f>
        <v>New/Promising</v>
      </c>
      <c r="I1555" s="3" t="str">
        <f t="shared" si="28"/>
        <v>Active</v>
      </c>
      <c r="J1555" s="3" t="str">
        <f>_xlfn.XLOOKUP(A1555,'Country_Lookup'!$D:$D,'Country_Lookup'!$E:$E)</f>
        <v>United Kingdom</v>
      </c>
    </row>
    <row r="1556" spans="1:10" x14ac:dyDescent="0.3">
      <c r="A1556">
        <v>13918</v>
      </c>
      <c r="B1556">
        <v>49</v>
      </c>
      <c r="C1556">
        <v>2</v>
      </c>
      <c r="D1556">
        <v>1212.8399999999999</v>
      </c>
      <c r="E1556" cm="1">
        <f t="array" ref="E1556">_xlfn.IFS(B1556&lt;=PERCENTILE($B$3:$B$5882,0.2),5,B1556&lt;=PERCENTILE($B$3:$B$5882,0.4),4,B1556&lt;=PERCENTILE($B$3:$B$5882,0.6),3,B1556&lt;=PERCENTILE($B$3:$B$5882,0.8),2,TRUE,1)</f>
        <v>4</v>
      </c>
      <c r="F1556" cm="1">
        <f t="array" ref="F1556">_xlfn.IFS(C1556&lt;=PERCENTILE($C$3:$C$5882,0.2),1,C1556&lt;=PERCENTILE($C$3:$C$5882,0.4),2,C1556&lt;=PERCENTILE($C$3:$C$5882,0.6),3,C1556&lt;=PERCENTILE($C$3:$C$5882,0.8),4,TRUE,5)</f>
        <v>2</v>
      </c>
      <c r="G1556" cm="1">
        <f t="array" ref="G1556">_xlfn.IFS(D1556&lt;=PERCENTILE($D$3:$D$5882,0.2),1,D1556&lt;=PERCENTILE($D$3:$D$5882,0.4),2,D1556&lt;=PERCENTILE($D$3:$D$5882,0.6),3,D1556&lt;=PERCENTILE($D$3:$D$5882,0.8),4,TRUE,5)</f>
        <v>3</v>
      </c>
      <c r="H1556" s="3" t="str" cm="1">
        <f t="array" ref="H1556">_xlfn.IFS(AND(E1556&gt;=4,F1556&gt;=4,G1556&gt;=4),"Champions",AND(E1556&gt;=3,F1556&gt;=3,G1556&gt;=3),"Loyal Customers",AND(E1556&lt;=2,F1556&gt;=3),"At Risk",AND(E1556&lt;=2,F1556&lt;=2,G1556&lt;=2),"Lost",AND(E1556&gt;=4,F1556&lt;=2),"New/Promising",TRUE,"Needs Attention")</f>
        <v>New/Promising</v>
      </c>
      <c r="I1556" s="3" t="str">
        <f t="shared" si="28"/>
        <v>Active</v>
      </c>
      <c r="J1556" s="3" t="str">
        <f>_xlfn.XLOOKUP(A1556,'Country_Lookup'!$D:$D,'Country_Lookup'!$E:$E)</f>
        <v>United Kingdom</v>
      </c>
    </row>
    <row r="1557" spans="1:10" x14ac:dyDescent="0.3">
      <c r="A1557">
        <v>13919</v>
      </c>
      <c r="B1557">
        <v>59</v>
      </c>
      <c r="C1557">
        <v>4</v>
      </c>
      <c r="D1557">
        <v>1360.680000000003</v>
      </c>
      <c r="E1557" cm="1">
        <f t="array" ref="E1557">_xlfn.IFS(B1557&lt;=PERCENTILE($B$3:$B$5882,0.2),5,B1557&lt;=PERCENTILE($B$3:$B$5882,0.4),4,B1557&lt;=PERCENTILE($B$3:$B$5882,0.6),3,B1557&lt;=PERCENTILE($B$3:$B$5882,0.8),2,TRUE,1)</f>
        <v>3</v>
      </c>
      <c r="F1557" cm="1">
        <f t="array" ref="F1557">_xlfn.IFS(C1557&lt;=PERCENTILE($C$3:$C$5882,0.2),1,C1557&lt;=PERCENTILE($C$3:$C$5882,0.4),2,C1557&lt;=PERCENTILE($C$3:$C$5882,0.6),3,C1557&lt;=PERCENTILE($C$3:$C$5882,0.8),4,TRUE,5)</f>
        <v>3</v>
      </c>
      <c r="G1557" cm="1">
        <f t="array" ref="G1557">_xlfn.IFS(D1557&lt;=PERCENTILE($D$3:$D$5882,0.2),1,D1557&lt;=PERCENTILE($D$3:$D$5882,0.4),2,D1557&lt;=PERCENTILE($D$3:$D$5882,0.6),3,D1557&lt;=PERCENTILE($D$3:$D$5882,0.8),4,TRUE,5)</f>
        <v>4</v>
      </c>
      <c r="H1557" s="3" t="str" cm="1">
        <f t="array" ref="H1557">_xlfn.IFS(AND(E1557&gt;=4,F1557&gt;=4,G1557&gt;=4),"Champions",AND(E1557&gt;=3,F1557&gt;=3,G1557&gt;=3),"Loyal Customers",AND(E1557&lt;=2,F1557&gt;=3),"At Risk",AND(E1557&lt;=2,F1557&lt;=2,G1557&lt;=2),"Lost",AND(E1557&gt;=4,F1557&lt;=2),"New/Promising",TRUE,"Needs Attention")</f>
        <v>Loyal Customers</v>
      </c>
      <c r="I1557" s="3" t="str">
        <f t="shared" si="28"/>
        <v>Active</v>
      </c>
      <c r="J1557" s="3" t="str">
        <f>_xlfn.XLOOKUP(A1557,'Country_Lookup'!$D:$D,'Country_Lookup'!$E:$E)</f>
        <v>Denmark</v>
      </c>
    </row>
    <row r="1558" spans="1:10" x14ac:dyDescent="0.3">
      <c r="A1558">
        <v>13920</v>
      </c>
      <c r="B1558">
        <v>431</v>
      </c>
      <c r="C1558">
        <v>4</v>
      </c>
      <c r="D1558">
        <v>1774.6800000000026</v>
      </c>
      <c r="E1558" cm="1">
        <f t="array" ref="E1558">_xlfn.IFS(B1558&lt;=PERCENTILE($B$3:$B$5882,0.2),5,B1558&lt;=PERCENTILE($B$3:$B$5882,0.4),4,B1558&lt;=PERCENTILE($B$3:$B$5882,0.6),3,B1558&lt;=PERCENTILE($B$3:$B$5882,0.8),2,TRUE,1)</f>
        <v>1</v>
      </c>
      <c r="F1558" cm="1">
        <f t="array" ref="F1558">_xlfn.IFS(C1558&lt;=PERCENTILE($C$3:$C$5882,0.2),1,C1558&lt;=PERCENTILE($C$3:$C$5882,0.4),2,C1558&lt;=PERCENTILE($C$3:$C$5882,0.6),3,C1558&lt;=PERCENTILE($C$3:$C$5882,0.8),4,TRUE,5)</f>
        <v>3</v>
      </c>
      <c r="G1558" cm="1">
        <f t="array" ref="G1558">_xlfn.IFS(D1558&lt;=PERCENTILE($D$3:$D$5882,0.2),1,D1558&lt;=PERCENTILE($D$3:$D$5882,0.4),2,D1558&lt;=PERCENTILE($D$3:$D$5882,0.6),3,D1558&lt;=PERCENTILE($D$3:$D$5882,0.8),4,TRUE,5)</f>
        <v>4</v>
      </c>
      <c r="H1558" s="3" t="str" cm="1">
        <f t="array" ref="H1558">_xlfn.IFS(AND(E1558&gt;=4,F1558&gt;=4,G1558&gt;=4),"Champions",AND(E1558&gt;=3,F1558&gt;=3,G1558&gt;=3),"Loyal Customers",AND(E1558&lt;=2,F1558&gt;=3),"At Risk",AND(E1558&lt;=2,F1558&lt;=2,G1558&lt;=2),"Lost",AND(E1558&gt;=4,F1558&lt;=2),"New/Promising",TRUE,"Needs Attention")</f>
        <v>At Risk</v>
      </c>
      <c r="I1558" s="3" t="str">
        <f t="shared" si="28"/>
        <v>Churned</v>
      </c>
      <c r="J1558" s="3" t="str">
        <f>_xlfn.XLOOKUP(A1558,'Country_Lookup'!$D:$D,'Country_Lookup'!$E:$E)</f>
        <v>United Kingdom</v>
      </c>
    </row>
    <row r="1559" spans="1:10" x14ac:dyDescent="0.3">
      <c r="A1559">
        <v>13921</v>
      </c>
      <c r="B1559">
        <v>402</v>
      </c>
      <c r="C1559">
        <v>4</v>
      </c>
      <c r="D1559">
        <v>730.7000000000005</v>
      </c>
      <c r="E1559" cm="1">
        <f t="array" ref="E1559">_xlfn.IFS(B1559&lt;=PERCENTILE($B$3:$B$5882,0.2),5,B1559&lt;=PERCENTILE($B$3:$B$5882,0.4),4,B1559&lt;=PERCENTILE($B$3:$B$5882,0.6),3,B1559&lt;=PERCENTILE($B$3:$B$5882,0.8),2,TRUE,1)</f>
        <v>2</v>
      </c>
      <c r="F1559" cm="1">
        <f t="array" ref="F1559">_xlfn.IFS(C1559&lt;=PERCENTILE($C$3:$C$5882,0.2),1,C1559&lt;=PERCENTILE($C$3:$C$5882,0.4),2,C1559&lt;=PERCENTILE($C$3:$C$5882,0.6),3,C1559&lt;=PERCENTILE($C$3:$C$5882,0.8),4,TRUE,5)</f>
        <v>3</v>
      </c>
      <c r="G1559" cm="1">
        <f t="array" ref="G1559">_xlfn.IFS(D1559&lt;=PERCENTILE($D$3:$D$5882,0.2),1,D1559&lt;=PERCENTILE($D$3:$D$5882,0.4),2,D1559&lt;=PERCENTILE($D$3:$D$5882,0.6),3,D1559&lt;=PERCENTILE($D$3:$D$5882,0.8),4,TRUE,5)</f>
        <v>3</v>
      </c>
      <c r="H1559" s="3" t="str" cm="1">
        <f t="array" ref="H1559">_xlfn.IFS(AND(E1559&gt;=4,F1559&gt;=4,G1559&gt;=4),"Champions",AND(E1559&gt;=3,F1559&gt;=3,G1559&gt;=3),"Loyal Customers",AND(E1559&lt;=2,F1559&gt;=3),"At Risk",AND(E1559&lt;=2,F1559&lt;=2,G1559&lt;=2),"Lost",AND(E1559&gt;=4,F1559&lt;=2),"New/Promising",TRUE,"Needs Attention")</f>
        <v>At Risk</v>
      </c>
      <c r="I1559" s="3" t="str">
        <f t="shared" si="28"/>
        <v>Churned</v>
      </c>
      <c r="J1559" s="3" t="str">
        <f>_xlfn.XLOOKUP(A1559,'Country_Lookup'!$D:$D,'Country_Lookup'!$E:$E)</f>
        <v>United Kingdom</v>
      </c>
    </row>
    <row r="1560" spans="1:10" x14ac:dyDescent="0.3">
      <c r="A1560">
        <v>13922</v>
      </c>
      <c r="B1560">
        <v>351</v>
      </c>
      <c r="C1560">
        <v>3</v>
      </c>
      <c r="D1560">
        <v>865.2000000000005</v>
      </c>
      <c r="E1560" cm="1">
        <f t="array" ref="E1560">_xlfn.IFS(B1560&lt;=PERCENTILE($B$3:$B$5882,0.2),5,B1560&lt;=PERCENTILE($B$3:$B$5882,0.4),4,B1560&lt;=PERCENTILE($B$3:$B$5882,0.6),3,B1560&lt;=PERCENTILE($B$3:$B$5882,0.8),2,TRUE,1)</f>
        <v>2</v>
      </c>
      <c r="F1560" cm="1">
        <f t="array" ref="F1560">_xlfn.IFS(C1560&lt;=PERCENTILE($C$3:$C$5882,0.2),1,C1560&lt;=PERCENTILE($C$3:$C$5882,0.4),2,C1560&lt;=PERCENTILE($C$3:$C$5882,0.6),3,C1560&lt;=PERCENTILE($C$3:$C$5882,0.8),4,TRUE,5)</f>
        <v>3</v>
      </c>
      <c r="G1560" cm="1">
        <f t="array" ref="G1560">_xlfn.IFS(D1560&lt;=PERCENTILE($D$3:$D$5882,0.2),1,D1560&lt;=PERCENTILE($D$3:$D$5882,0.4),2,D1560&lt;=PERCENTILE($D$3:$D$5882,0.6),3,D1560&lt;=PERCENTILE($D$3:$D$5882,0.8),4,TRUE,5)</f>
        <v>3</v>
      </c>
      <c r="H1560" s="3" t="str" cm="1">
        <f t="array" ref="H1560">_xlfn.IFS(AND(E1560&gt;=4,F1560&gt;=4,G1560&gt;=4),"Champions",AND(E1560&gt;=3,F1560&gt;=3,G1560&gt;=3),"Loyal Customers",AND(E1560&lt;=2,F1560&gt;=3),"At Risk",AND(E1560&lt;=2,F1560&lt;=2,G1560&lt;=2),"Lost",AND(E1560&gt;=4,F1560&lt;=2),"New/Promising",TRUE,"Needs Attention")</f>
        <v>At Risk</v>
      </c>
      <c r="I1560" s="3" t="str">
        <f t="shared" si="28"/>
        <v>Churned</v>
      </c>
      <c r="J1560" s="3" t="str">
        <f>_xlfn.XLOOKUP(A1560,'Country_Lookup'!$D:$D,'Country_Lookup'!$E:$E)</f>
        <v>United Kingdom</v>
      </c>
    </row>
    <row r="1561" spans="1:10" x14ac:dyDescent="0.3">
      <c r="A1561">
        <v>13923</v>
      </c>
      <c r="B1561">
        <v>53</v>
      </c>
      <c r="C1561">
        <v>1</v>
      </c>
      <c r="D1561">
        <v>351.13000000000005</v>
      </c>
      <c r="E1561" cm="1">
        <f t="array" ref="E1561">_xlfn.IFS(B1561&lt;=PERCENTILE($B$3:$B$5882,0.2),5,B1561&lt;=PERCENTILE($B$3:$B$5882,0.4),4,B1561&lt;=PERCENTILE($B$3:$B$5882,0.6),3,B1561&lt;=PERCENTILE($B$3:$B$5882,0.8),2,TRUE,1)</f>
        <v>4</v>
      </c>
      <c r="F1561" cm="1">
        <f t="array" ref="F1561">_xlfn.IFS(C1561&lt;=PERCENTILE($C$3:$C$5882,0.2),1,C1561&lt;=PERCENTILE($C$3:$C$5882,0.4),2,C1561&lt;=PERCENTILE($C$3:$C$5882,0.6),3,C1561&lt;=PERCENTILE($C$3:$C$5882,0.8),4,TRUE,5)</f>
        <v>1</v>
      </c>
      <c r="G1561" cm="1">
        <f t="array" ref="G1561">_xlfn.IFS(D1561&lt;=PERCENTILE($D$3:$D$5882,0.2),1,D1561&lt;=PERCENTILE($D$3:$D$5882,0.4),2,D1561&lt;=PERCENTILE($D$3:$D$5882,0.6),3,D1561&lt;=PERCENTILE($D$3:$D$5882,0.8),4,TRUE,5)</f>
        <v>2</v>
      </c>
      <c r="H1561" s="3" t="str" cm="1">
        <f t="array" ref="H1561">_xlfn.IFS(AND(E1561&gt;=4,F1561&gt;=4,G1561&gt;=4),"Champions",AND(E1561&gt;=3,F1561&gt;=3,G1561&gt;=3),"Loyal Customers",AND(E1561&lt;=2,F1561&gt;=3),"At Risk",AND(E1561&lt;=2,F1561&lt;=2,G1561&lt;=2),"Lost",AND(E1561&gt;=4,F1561&lt;=2),"New/Promising",TRUE,"Needs Attention")</f>
        <v>New/Promising</v>
      </c>
      <c r="I1561" s="3" t="str">
        <f t="shared" si="28"/>
        <v>Active</v>
      </c>
      <c r="J1561" s="3" t="str">
        <f>_xlfn.XLOOKUP(A1561,'Country_Lookup'!$D:$D,'Country_Lookup'!$E:$E)</f>
        <v>United Kingdom</v>
      </c>
    </row>
    <row r="1562" spans="1:10" x14ac:dyDescent="0.3">
      <c r="A1562">
        <v>13924</v>
      </c>
      <c r="B1562">
        <v>1</v>
      </c>
      <c r="C1562">
        <v>6</v>
      </c>
      <c r="D1562">
        <v>1838.8500000000035</v>
      </c>
      <c r="E1562" cm="1">
        <f t="array" ref="E1562">_xlfn.IFS(B1562&lt;=PERCENTILE($B$3:$B$5882,0.2),5,B1562&lt;=PERCENTILE($B$3:$B$5882,0.4),4,B1562&lt;=PERCENTILE($B$3:$B$5882,0.6),3,B1562&lt;=PERCENTILE($B$3:$B$5882,0.8),2,TRUE,1)</f>
        <v>5</v>
      </c>
      <c r="F1562" cm="1">
        <f t="array" ref="F1562">_xlfn.IFS(C1562&lt;=PERCENTILE($C$3:$C$5882,0.2),1,C1562&lt;=PERCENTILE($C$3:$C$5882,0.4),2,C1562&lt;=PERCENTILE($C$3:$C$5882,0.6),3,C1562&lt;=PERCENTILE($C$3:$C$5882,0.8),4,TRUE,5)</f>
        <v>4</v>
      </c>
      <c r="G1562" cm="1">
        <f t="array" ref="G1562">_xlfn.IFS(D1562&lt;=PERCENTILE($D$3:$D$5882,0.2),1,D1562&lt;=PERCENTILE($D$3:$D$5882,0.4),2,D1562&lt;=PERCENTILE($D$3:$D$5882,0.6),3,D1562&lt;=PERCENTILE($D$3:$D$5882,0.8),4,TRUE,5)</f>
        <v>4</v>
      </c>
      <c r="H1562" s="3" t="str" cm="1">
        <f t="array" ref="H1562">_xlfn.IFS(AND(E1562&gt;=4,F1562&gt;=4,G1562&gt;=4),"Champions",AND(E1562&gt;=3,F1562&gt;=3,G1562&gt;=3),"Loyal Customers",AND(E1562&lt;=2,F1562&gt;=3),"At Risk",AND(E1562&lt;=2,F1562&lt;=2,G1562&lt;=2),"Lost",AND(E1562&gt;=4,F1562&lt;=2),"New/Promising",TRUE,"Needs Attention")</f>
        <v>Champions</v>
      </c>
      <c r="I1562" s="3" t="str">
        <f t="shared" si="28"/>
        <v>Active</v>
      </c>
      <c r="J1562" s="3" t="str">
        <f>_xlfn.XLOOKUP(A1562,'Country_Lookup'!$D:$D,'Country_Lookup'!$E:$E)</f>
        <v>United Kingdom</v>
      </c>
    </row>
    <row r="1563" spans="1:10" x14ac:dyDescent="0.3">
      <c r="A1563">
        <v>13925</v>
      </c>
      <c r="B1563">
        <v>92</v>
      </c>
      <c r="C1563">
        <v>4</v>
      </c>
      <c r="D1563">
        <v>678.25000000000011</v>
      </c>
      <c r="E1563" cm="1">
        <f t="array" ref="E1563">_xlfn.IFS(B1563&lt;=PERCENTILE($B$3:$B$5882,0.2),5,B1563&lt;=PERCENTILE($B$3:$B$5882,0.4),4,B1563&lt;=PERCENTILE($B$3:$B$5882,0.6),3,B1563&lt;=PERCENTILE($B$3:$B$5882,0.8),2,TRUE,1)</f>
        <v>3</v>
      </c>
      <c r="F1563" cm="1">
        <f t="array" ref="F1563">_xlfn.IFS(C1563&lt;=PERCENTILE($C$3:$C$5882,0.2),1,C1563&lt;=PERCENTILE($C$3:$C$5882,0.4),2,C1563&lt;=PERCENTILE($C$3:$C$5882,0.6),3,C1563&lt;=PERCENTILE($C$3:$C$5882,0.8),4,TRUE,5)</f>
        <v>3</v>
      </c>
      <c r="G1563" cm="1">
        <f t="array" ref="G1563">_xlfn.IFS(D1563&lt;=PERCENTILE($D$3:$D$5882,0.2),1,D1563&lt;=PERCENTILE($D$3:$D$5882,0.4),2,D1563&lt;=PERCENTILE($D$3:$D$5882,0.6),3,D1563&lt;=PERCENTILE($D$3:$D$5882,0.8),4,TRUE,5)</f>
        <v>3</v>
      </c>
      <c r="H1563" s="3" t="str" cm="1">
        <f t="array" ref="H1563">_xlfn.IFS(AND(E1563&gt;=4,F1563&gt;=4,G1563&gt;=4),"Champions",AND(E1563&gt;=3,F1563&gt;=3,G1563&gt;=3),"Loyal Customers",AND(E1563&lt;=2,F1563&gt;=3),"At Risk",AND(E1563&lt;=2,F1563&lt;=2,G1563&lt;=2),"Lost",AND(E1563&gt;=4,F1563&lt;=2),"New/Promising",TRUE,"Needs Attention")</f>
        <v>Loyal Customers</v>
      </c>
      <c r="I1563" s="3" t="str">
        <f t="shared" si="28"/>
        <v>Churned</v>
      </c>
      <c r="J1563" s="3" t="str">
        <f>_xlfn.XLOOKUP(A1563,'Country_Lookup'!$D:$D,'Country_Lookup'!$E:$E)</f>
        <v>United Kingdom</v>
      </c>
    </row>
    <row r="1564" spans="1:10" x14ac:dyDescent="0.3">
      <c r="A1564">
        <v>13926</v>
      </c>
      <c r="B1564">
        <v>23</v>
      </c>
      <c r="C1564">
        <v>1</v>
      </c>
      <c r="D1564">
        <v>223.85000000000008</v>
      </c>
      <c r="E1564" cm="1">
        <f t="array" ref="E1564">_xlfn.IFS(B1564&lt;=PERCENTILE($B$3:$B$5882,0.2),5,B1564&lt;=PERCENTILE($B$3:$B$5882,0.4),4,B1564&lt;=PERCENTILE($B$3:$B$5882,0.6),3,B1564&lt;=PERCENTILE($B$3:$B$5882,0.8),2,TRUE,1)</f>
        <v>4</v>
      </c>
      <c r="F1564" cm="1">
        <f t="array" ref="F1564">_xlfn.IFS(C1564&lt;=PERCENTILE($C$3:$C$5882,0.2),1,C1564&lt;=PERCENTILE($C$3:$C$5882,0.4),2,C1564&lt;=PERCENTILE($C$3:$C$5882,0.6),3,C1564&lt;=PERCENTILE($C$3:$C$5882,0.8),4,TRUE,5)</f>
        <v>1</v>
      </c>
      <c r="G1564" cm="1">
        <f t="array" ref="G1564">_xlfn.IFS(D1564&lt;=PERCENTILE($D$3:$D$5882,0.2),1,D1564&lt;=PERCENTILE($D$3:$D$5882,0.4),2,D1564&lt;=PERCENTILE($D$3:$D$5882,0.6),3,D1564&lt;=PERCENTILE($D$3:$D$5882,0.8),4,TRUE,5)</f>
        <v>1</v>
      </c>
      <c r="H1564" s="3" t="str" cm="1">
        <f t="array" ref="H1564">_xlfn.IFS(AND(E1564&gt;=4,F1564&gt;=4,G1564&gt;=4),"Champions",AND(E1564&gt;=3,F1564&gt;=3,G1564&gt;=3),"Loyal Customers",AND(E1564&lt;=2,F1564&gt;=3),"At Risk",AND(E1564&lt;=2,F1564&lt;=2,G1564&lt;=2),"Lost",AND(E1564&gt;=4,F1564&lt;=2),"New/Promising",TRUE,"Needs Attention")</f>
        <v>New/Promising</v>
      </c>
      <c r="I1564" s="3" t="str">
        <f t="shared" si="28"/>
        <v>Active</v>
      </c>
      <c r="J1564" s="3" t="str">
        <f>_xlfn.XLOOKUP(A1564,'Country_Lookup'!$D:$D,'Country_Lookup'!$E:$E)</f>
        <v>United Kingdom</v>
      </c>
    </row>
    <row r="1565" spans="1:10" x14ac:dyDescent="0.3">
      <c r="A1565">
        <v>13927</v>
      </c>
      <c r="B1565">
        <v>74</v>
      </c>
      <c r="C1565">
        <v>2</v>
      </c>
      <c r="D1565">
        <v>708.26000000000101</v>
      </c>
      <c r="E1565" cm="1">
        <f t="array" ref="E1565">_xlfn.IFS(B1565&lt;=PERCENTILE($B$3:$B$5882,0.2),5,B1565&lt;=PERCENTILE($B$3:$B$5882,0.4),4,B1565&lt;=PERCENTILE($B$3:$B$5882,0.6),3,B1565&lt;=PERCENTILE($B$3:$B$5882,0.8),2,TRUE,1)</f>
        <v>3</v>
      </c>
      <c r="F1565" cm="1">
        <f t="array" ref="F1565">_xlfn.IFS(C1565&lt;=PERCENTILE($C$3:$C$5882,0.2),1,C1565&lt;=PERCENTILE($C$3:$C$5882,0.4),2,C1565&lt;=PERCENTILE($C$3:$C$5882,0.6),3,C1565&lt;=PERCENTILE($C$3:$C$5882,0.8),4,TRUE,5)</f>
        <v>2</v>
      </c>
      <c r="G1565" cm="1">
        <f t="array" ref="G1565">_xlfn.IFS(D1565&lt;=PERCENTILE($D$3:$D$5882,0.2),1,D1565&lt;=PERCENTILE($D$3:$D$5882,0.4),2,D1565&lt;=PERCENTILE($D$3:$D$5882,0.6),3,D1565&lt;=PERCENTILE($D$3:$D$5882,0.8),4,TRUE,5)</f>
        <v>3</v>
      </c>
      <c r="H1565" s="3" t="str" cm="1">
        <f t="array" ref="H1565">_xlfn.IFS(AND(E1565&gt;=4,F1565&gt;=4,G1565&gt;=4),"Champions",AND(E1565&gt;=3,F1565&gt;=3,G1565&gt;=3),"Loyal Customers",AND(E1565&lt;=2,F1565&gt;=3),"At Risk",AND(E1565&lt;=2,F1565&lt;=2,G1565&lt;=2),"Lost",AND(E1565&gt;=4,F1565&lt;=2),"New/Promising",TRUE,"Needs Attention")</f>
        <v>Needs Attention</v>
      </c>
      <c r="I1565" s="3" t="str">
        <f t="shared" si="28"/>
        <v>Active</v>
      </c>
      <c r="J1565" s="3" t="str">
        <f>_xlfn.XLOOKUP(A1565,'Country_Lookup'!$D:$D,'Country_Lookup'!$E:$E)</f>
        <v>United Kingdom</v>
      </c>
    </row>
    <row r="1566" spans="1:10" x14ac:dyDescent="0.3">
      <c r="A1566">
        <v>13928</v>
      </c>
      <c r="B1566">
        <v>10</v>
      </c>
      <c r="C1566">
        <v>4</v>
      </c>
      <c r="D1566">
        <v>464.56999999999982</v>
      </c>
      <c r="E1566" cm="1">
        <f t="array" ref="E1566">_xlfn.IFS(B1566&lt;=PERCENTILE($B$3:$B$5882,0.2),5,B1566&lt;=PERCENTILE($B$3:$B$5882,0.4),4,B1566&lt;=PERCENTILE($B$3:$B$5882,0.6),3,B1566&lt;=PERCENTILE($B$3:$B$5882,0.8),2,TRUE,1)</f>
        <v>5</v>
      </c>
      <c r="F1566" cm="1">
        <f t="array" ref="F1566">_xlfn.IFS(C1566&lt;=PERCENTILE($C$3:$C$5882,0.2),1,C1566&lt;=PERCENTILE($C$3:$C$5882,0.4),2,C1566&lt;=PERCENTILE($C$3:$C$5882,0.6),3,C1566&lt;=PERCENTILE($C$3:$C$5882,0.8),4,TRUE,5)</f>
        <v>3</v>
      </c>
      <c r="G1566" cm="1">
        <f t="array" ref="G1566">_xlfn.IFS(D1566&lt;=PERCENTILE($D$3:$D$5882,0.2),1,D1566&lt;=PERCENTILE($D$3:$D$5882,0.4),2,D1566&lt;=PERCENTILE($D$3:$D$5882,0.6),3,D1566&lt;=PERCENTILE($D$3:$D$5882,0.8),4,TRUE,5)</f>
        <v>2</v>
      </c>
      <c r="H1566" s="3" t="str" cm="1">
        <f t="array" ref="H1566">_xlfn.IFS(AND(E1566&gt;=4,F1566&gt;=4,G1566&gt;=4),"Champions",AND(E1566&gt;=3,F1566&gt;=3,G1566&gt;=3),"Loyal Customers",AND(E1566&lt;=2,F1566&gt;=3),"At Risk",AND(E1566&lt;=2,F1566&lt;=2,G1566&lt;=2),"Lost",AND(E1566&gt;=4,F1566&lt;=2),"New/Promising",TRUE,"Needs Attention")</f>
        <v>Needs Attention</v>
      </c>
      <c r="I1566" s="3" t="str">
        <f t="shared" si="28"/>
        <v>Active</v>
      </c>
      <c r="J1566" s="3" t="str">
        <f>_xlfn.XLOOKUP(A1566,'Country_Lookup'!$D:$D,'Country_Lookup'!$E:$E)</f>
        <v>United Kingdom</v>
      </c>
    </row>
    <row r="1567" spans="1:10" x14ac:dyDescent="0.3">
      <c r="A1567">
        <v>13929</v>
      </c>
      <c r="B1567">
        <v>169</v>
      </c>
      <c r="C1567">
        <v>11</v>
      </c>
      <c r="D1567">
        <v>3494.1000000000031</v>
      </c>
      <c r="E1567" cm="1">
        <f t="array" ref="E1567">_xlfn.IFS(B1567&lt;=PERCENTILE($B$3:$B$5882,0.2),5,B1567&lt;=PERCENTILE($B$3:$B$5882,0.4),4,B1567&lt;=PERCENTILE($B$3:$B$5882,0.6),3,B1567&lt;=PERCENTILE($B$3:$B$5882,0.8),2,TRUE,1)</f>
        <v>3</v>
      </c>
      <c r="F1567" cm="1">
        <f t="array" ref="F1567">_xlfn.IFS(C1567&lt;=PERCENTILE($C$3:$C$5882,0.2),1,C1567&lt;=PERCENTILE($C$3:$C$5882,0.4),2,C1567&lt;=PERCENTILE($C$3:$C$5882,0.6),3,C1567&lt;=PERCENTILE($C$3:$C$5882,0.8),4,TRUE,5)</f>
        <v>5</v>
      </c>
      <c r="G1567" cm="1">
        <f t="array" ref="G1567">_xlfn.IFS(D1567&lt;=PERCENTILE($D$3:$D$5882,0.2),1,D1567&lt;=PERCENTILE($D$3:$D$5882,0.4),2,D1567&lt;=PERCENTILE($D$3:$D$5882,0.6),3,D1567&lt;=PERCENTILE($D$3:$D$5882,0.8),4,TRUE,5)</f>
        <v>5</v>
      </c>
      <c r="H1567" s="3" t="str" cm="1">
        <f t="array" ref="H1567">_xlfn.IFS(AND(E1567&gt;=4,F1567&gt;=4,G1567&gt;=4),"Champions",AND(E1567&gt;=3,F1567&gt;=3,G1567&gt;=3),"Loyal Customers",AND(E1567&lt;=2,F1567&gt;=3),"At Risk",AND(E1567&lt;=2,F1567&lt;=2,G1567&lt;=2),"Lost",AND(E1567&gt;=4,F1567&lt;=2),"New/Promising",TRUE,"Needs Attention")</f>
        <v>Loyal Customers</v>
      </c>
      <c r="I1567" s="3" t="str">
        <f t="shared" si="28"/>
        <v>Churned</v>
      </c>
      <c r="J1567" s="3" t="str">
        <f>_xlfn.XLOOKUP(A1567,'Country_Lookup'!$D:$D,'Country_Lookup'!$E:$E)</f>
        <v>United Kingdom</v>
      </c>
    </row>
    <row r="1568" spans="1:10" x14ac:dyDescent="0.3">
      <c r="A1568">
        <v>13930</v>
      </c>
      <c r="B1568">
        <v>57</v>
      </c>
      <c r="C1568">
        <v>2</v>
      </c>
      <c r="D1568">
        <v>337.34000000000003</v>
      </c>
      <c r="E1568" cm="1">
        <f t="array" ref="E1568">_xlfn.IFS(B1568&lt;=PERCENTILE($B$3:$B$5882,0.2),5,B1568&lt;=PERCENTILE($B$3:$B$5882,0.4),4,B1568&lt;=PERCENTILE($B$3:$B$5882,0.6),3,B1568&lt;=PERCENTILE($B$3:$B$5882,0.8),2,TRUE,1)</f>
        <v>4</v>
      </c>
      <c r="F1568" cm="1">
        <f t="array" ref="F1568">_xlfn.IFS(C1568&lt;=PERCENTILE($C$3:$C$5882,0.2),1,C1568&lt;=PERCENTILE($C$3:$C$5882,0.4),2,C1568&lt;=PERCENTILE($C$3:$C$5882,0.6),3,C1568&lt;=PERCENTILE($C$3:$C$5882,0.8),4,TRUE,5)</f>
        <v>2</v>
      </c>
      <c r="G1568" cm="1">
        <f t="array" ref="G1568">_xlfn.IFS(D1568&lt;=PERCENTILE($D$3:$D$5882,0.2),1,D1568&lt;=PERCENTILE($D$3:$D$5882,0.4),2,D1568&lt;=PERCENTILE($D$3:$D$5882,0.6),3,D1568&lt;=PERCENTILE($D$3:$D$5882,0.8),4,TRUE,5)</f>
        <v>2</v>
      </c>
      <c r="H1568" s="3" t="str" cm="1">
        <f t="array" ref="H1568">_xlfn.IFS(AND(E1568&gt;=4,F1568&gt;=4,G1568&gt;=4),"Champions",AND(E1568&gt;=3,F1568&gt;=3,G1568&gt;=3),"Loyal Customers",AND(E1568&lt;=2,F1568&gt;=3),"At Risk",AND(E1568&lt;=2,F1568&lt;=2,G1568&lt;=2),"Lost",AND(E1568&gt;=4,F1568&lt;=2),"New/Promising",TRUE,"Needs Attention")</f>
        <v>New/Promising</v>
      </c>
      <c r="I1568" s="3" t="str">
        <f t="shared" si="28"/>
        <v>Active</v>
      </c>
      <c r="J1568" s="3" t="str">
        <f>_xlfn.XLOOKUP(A1568,'Country_Lookup'!$D:$D,'Country_Lookup'!$E:$E)</f>
        <v>United Kingdom</v>
      </c>
    </row>
    <row r="1569" spans="1:10" x14ac:dyDescent="0.3">
      <c r="A1569">
        <v>13931</v>
      </c>
      <c r="B1569">
        <v>95</v>
      </c>
      <c r="C1569">
        <v>11</v>
      </c>
      <c r="D1569">
        <v>5257.3799999999728</v>
      </c>
      <c r="E1569" cm="1">
        <f t="array" ref="E1569">_xlfn.IFS(B1569&lt;=PERCENTILE($B$3:$B$5882,0.2),5,B1569&lt;=PERCENTILE($B$3:$B$5882,0.4),4,B1569&lt;=PERCENTILE($B$3:$B$5882,0.6),3,B1569&lt;=PERCENTILE($B$3:$B$5882,0.8),2,TRUE,1)</f>
        <v>3</v>
      </c>
      <c r="F1569" cm="1">
        <f t="array" ref="F1569">_xlfn.IFS(C1569&lt;=PERCENTILE($C$3:$C$5882,0.2),1,C1569&lt;=PERCENTILE($C$3:$C$5882,0.4),2,C1569&lt;=PERCENTILE($C$3:$C$5882,0.6),3,C1569&lt;=PERCENTILE($C$3:$C$5882,0.8),4,TRUE,5)</f>
        <v>5</v>
      </c>
      <c r="G1569" cm="1">
        <f t="array" ref="G1569">_xlfn.IFS(D1569&lt;=PERCENTILE($D$3:$D$5882,0.2),1,D1569&lt;=PERCENTILE($D$3:$D$5882,0.4),2,D1569&lt;=PERCENTILE($D$3:$D$5882,0.6),3,D1569&lt;=PERCENTILE($D$3:$D$5882,0.8),4,TRUE,5)</f>
        <v>5</v>
      </c>
      <c r="H1569" s="3" t="str" cm="1">
        <f t="array" ref="H1569">_xlfn.IFS(AND(E1569&gt;=4,F1569&gt;=4,G1569&gt;=4),"Champions",AND(E1569&gt;=3,F1569&gt;=3,G1569&gt;=3),"Loyal Customers",AND(E1569&lt;=2,F1569&gt;=3),"At Risk",AND(E1569&lt;=2,F1569&lt;=2,G1569&lt;=2),"Lost",AND(E1569&gt;=4,F1569&lt;=2),"New/Promising",TRUE,"Needs Attention")</f>
        <v>Loyal Customers</v>
      </c>
      <c r="I1569" s="3" t="str">
        <f t="shared" si="28"/>
        <v>Churned</v>
      </c>
      <c r="J1569" s="3" t="str">
        <f>_xlfn.XLOOKUP(A1569,'Country_Lookup'!$D:$D,'Country_Lookup'!$E:$E)</f>
        <v>United Kingdom</v>
      </c>
    </row>
    <row r="1570" spans="1:10" x14ac:dyDescent="0.3">
      <c r="A1570">
        <v>13932</v>
      </c>
      <c r="B1570">
        <v>294</v>
      </c>
      <c r="C1570">
        <v>1</v>
      </c>
      <c r="D1570">
        <v>307.39999999999998</v>
      </c>
      <c r="E1570" cm="1">
        <f t="array" ref="E1570">_xlfn.IFS(B1570&lt;=PERCENTILE($B$3:$B$5882,0.2),5,B1570&lt;=PERCENTILE($B$3:$B$5882,0.4),4,B1570&lt;=PERCENTILE($B$3:$B$5882,0.6),3,B1570&lt;=PERCENTILE($B$3:$B$5882,0.8),2,TRUE,1)</f>
        <v>2</v>
      </c>
      <c r="F1570" cm="1">
        <f t="array" ref="F1570">_xlfn.IFS(C1570&lt;=PERCENTILE($C$3:$C$5882,0.2),1,C1570&lt;=PERCENTILE($C$3:$C$5882,0.4),2,C1570&lt;=PERCENTILE($C$3:$C$5882,0.6),3,C1570&lt;=PERCENTILE($C$3:$C$5882,0.8),4,TRUE,5)</f>
        <v>1</v>
      </c>
      <c r="G1570" cm="1">
        <f t="array" ref="G1570">_xlfn.IFS(D1570&lt;=PERCENTILE($D$3:$D$5882,0.2),1,D1570&lt;=PERCENTILE($D$3:$D$5882,0.4),2,D1570&lt;=PERCENTILE($D$3:$D$5882,0.6),3,D1570&lt;=PERCENTILE($D$3:$D$5882,0.8),4,TRUE,5)</f>
        <v>2</v>
      </c>
      <c r="H1570" s="3" t="str" cm="1">
        <f t="array" ref="H1570">_xlfn.IFS(AND(E1570&gt;=4,F1570&gt;=4,G1570&gt;=4),"Champions",AND(E1570&gt;=3,F1570&gt;=3,G1570&gt;=3),"Loyal Customers",AND(E1570&lt;=2,F1570&gt;=3),"At Risk",AND(E1570&lt;=2,F1570&lt;=2,G1570&lt;=2),"Lost",AND(E1570&gt;=4,F1570&lt;=2),"New/Promising",TRUE,"Needs Attention")</f>
        <v>Lost</v>
      </c>
      <c r="I1570" s="3" t="str">
        <f t="shared" si="28"/>
        <v>Churned</v>
      </c>
      <c r="J1570" s="3" t="str">
        <f>_xlfn.XLOOKUP(A1570,'Country_Lookup'!$D:$D,'Country_Lookup'!$E:$E)</f>
        <v>United Kingdom</v>
      </c>
    </row>
    <row r="1571" spans="1:10" x14ac:dyDescent="0.3">
      <c r="A1571">
        <v>13933</v>
      </c>
      <c r="B1571">
        <v>109</v>
      </c>
      <c r="C1571">
        <v>2</v>
      </c>
      <c r="D1571">
        <v>608.79000000000019</v>
      </c>
      <c r="E1571" cm="1">
        <f t="array" ref="E1571">_xlfn.IFS(B1571&lt;=PERCENTILE($B$3:$B$5882,0.2),5,B1571&lt;=PERCENTILE($B$3:$B$5882,0.4),4,B1571&lt;=PERCENTILE($B$3:$B$5882,0.6),3,B1571&lt;=PERCENTILE($B$3:$B$5882,0.8),2,TRUE,1)</f>
        <v>3</v>
      </c>
      <c r="F1571" cm="1">
        <f t="array" ref="F1571">_xlfn.IFS(C1571&lt;=PERCENTILE($C$3:$C$5882,0.2),1,C1571&lt;=PERCENTILE($C$3:$C$5882,0.4),2,C1571&lt;=PERCENTILE($C$3:$C$5882,0.6),3,C1571&lt;=PERCENTILE($C$3:$C$5882,0.8),4,TRUE,5)</f>
        <v>2</v>
      </c>
      <c r="G1571" cm="1">
        <f t="array" ref="G1571">_xlfn.IFS(D1571&lt;=PERCENTILE($D$3:$D$5882,0.2),1,D1571&lt;=PERCENTILE($D$3:$D$5882,0.4),2,D1571&lt;=PERCENTILE($D$3:$D$5882,0.6),3,D1571&lt;=PERCENTILE($D$3:$D$5882,0.8),4,TRUE,5)</f>
        <v>2</v>
      </c>
      <c r="H1571" s="3" t="str" cm="1">
        <f t="array" ref="H1571">_xlfn.IFS(AND(E1571&gt;=4,F1571&gt;=4,G1571&gt;=4),"Champions",AND(E1571&gt;=3,F1571&gt;=3,G1571&gt;=3),"Loyal Customers",AND(E1571&lt;=2,F1571&gt;=3),"At Risk",AND(E1571&lt;=2,F1571&lt;=2,G1571&lt;=2),"Lost",AND(E1571&gt;=4,F1571&lt;=2),"New/Promising",TRUE,"Needs Attention")</f>
        <v>Needs Attention</v>
      </c>
      <c r="I1571" s="3" t="str">
        <f t="shared" si="28"/>
        <v>Churned</v>
      </c>
      <c r="J1571" s="3" t="str">
        <f>_xlfn.XLOOKUP(A1571,'Country_Lookup'!$D:$D,'Country_Lookup'!$E:$E)</f>
        <v>United Kingdom</v>
      </c>
    </row>
    <row r="1572" spans="1:10" x14ac:dyDescent="0.3">
      <c r="A1572">
        <v>13934</v>
      </c>
      <c r="B1572">
        <v>263</v>
      </c>
      <c r="C1572">
        <v>1</v>
      </c>
      <c r="D1572">
        <v>922.09999999999945</v>
      </c>
      <c r="E1572" cm="1">
        <f t="array" ref="E1572">_xlfn.IFS(B1572&lt;=PERCENTILE($B$3:$B$5882,0.2),5,B1572&lt;=PERCENTILE($B$3:$B$5882,0.4),4,B1572&lt;=PERCENTILE($B$3:$B$5882,0.6),3,B1572&lt;=PERCENTILE($B$3:$B$5882,0.8),2,TRUE,1)</f>
        <v>2</v>
      </c>
      <c r="F1572" cm="1">
        <f t="array" ref="F1572">_xlfn.IFS(C1572&lt;=PERCENTILE($C$3:$C$5882,0.2),1,C1572&lt;=PERCENTILE($C$3:$C$5882,0.4),2,C1572&lt;=PERCENTILE($C$3:$C$5882,0.6),3,C1572&lt;=PERCENTILE($C$3:$C$5882,0.8),4,TRUE,5)</f>
        <v>1</v>
      </c>
      <c r="G1572" cm="1">
        <f t="array" ref="G1572">_xlfn.IFS(D1572&lt;=PERCENTILE($D$3:$D$5882,0.2),1,D1572&lt;=PERCENTILE($D$3:$D$5882,0.4),2,D1572&lt;=PERCENTILE($D$3:$D$5882,0.6),3,D1572&lt;=PERCENTILE($D$3:$D$5882,0.8),4,TRUE,5)</f>
        <v>3</v>
      </c>
      <c r="H1572" s="3" t="str" cm="1">
        <f t="array" ref="H1572">_xlfn.IFS(AND(E1572&gt;=4,F1572&gt;=4,G1572&gt;=4),"Champions",AND(E1572&gt;=3,F1572&gt;=3,G1572&gt;=3),"Loyal Customers",AND(E1572&lt;=2,F1572&gt;=3),"At Risk",AND(E1572&lt;=2,F1572&lt;=2,G1572&lt;=2),"Lost",AND(E1572&gt;=4,F1572&lt;=2),"New/Promising",TRUE,"Needs Attention")</f>
        <v>Needs Attention</v>
      </c>
      <c r="I1572" s="3" t="str">
        <f t="shared" si="28"/>
        <v>Churned</v>
      </c>
      <c r="J1572" s="3" t="str">
        <f>_xlfn.XLOOKUP(A1572,'Country_Lookup'!$D:$D,'Country_Lookup'!$E:$E)</f>
        <v>United Kingdom</v>
      </c>
    </row>
    <row r="1573" spans="1:10" x14ac:dyDescent="0.3">
      <c r="A1573">
        <v>13935</v>
      </c>
      <c r="B1573">
        <v>596</v>
      </c>
      <c r="C1573">
        <v>3</v>
      </c>
      <c r="D1573">
        <v>6116.9199999999955</v>
      </c>
      <c r="E1573" cm="1">
        <f t="array" ref="E1573">_xlfn.IFS(B1573&lt;=PERCENTILE($B$3:$B$5882,0.2),5,B1573&lt;=PERCENTILE($B$3:$B$5882,0.4),4,B1573&lt;=PERCENTILE($B$3:$B$5882,0.6),3,B1573&lt;=PERCENTILE($B$3:$B$5882,0.8),2,TRUE,1)</f>
        <v>1</v>
      </c>
      <c r="F1573" cm="1">
        <f t="array" ref="F1573">_xlfn.IFS(C1573&lt;=PERCENTILE($C$3:$C$5882,0.2),1,C1573&lt;=PERCENTILE($C$3:$C$5882,0.4),2,C1573&lt;=PERCENTILE($C$3:$C$5882,0.6),3,C1573&lt;=PERCENTILE($C$3:$C$5882,0.8),4,TRUE,5)</f>
        <v>3</v>
      </c>
      <c r="G1573" cm="1">
        <f t="array" ref="G1573">_xlfn.IFS(D1573&lt;=PERCENTILE($D$3:$D$5882,0.2),1,D1573&lt;=PERCENTILE($D$3:$D$5882,0.4),2,D1573&lt;=PERCENTILE($D$3:$D$5882,0.6),3,D1573&lt;=PERCENTILE($D$3:$D$5882,0.8),4,TRUE,5)</f>
        <v>5</v>
      </c>
      <c r="H1573" s="3" t="str" cm="1">
        <f t="array" ref="H1573">_xlfn.IFS(AND(E1573&gt;=4,F1573&gt;=4,G1573&gt;=4),"Champions",AND(E1573&gt;=3,F1573&gt;=3,G1573&gt;=3),"Loyal Customers",AND(E1573&lt;=2,F1573&gt;=3),"At Risk",AND(E1573&lt;=2,F1573&lt;=2,G1573&lt;=2),"Lost",AND(E1573&gt;=4,F1573&lt;=2),"New/Promising",TRUE,"Needs Attention")</f>
        <v>At Risk</v>
      </c>
      <c r="I1573" s="3" t="str">
        <f t="shared" si="28"/>
        <v>Churned</v>
      </c>
      <c r="J1573" s="3" t="str">
        <f>_xlfn.XLOOKUP(A1573,'Country_Lookup'!$D:$D,'Country_Lookup'!$E:$E)</f>
        <v>United Kingdom</v>
      </c>
    </row>
    <row r="1574" spans="1:10" x14ac:dyDescent="0.3">
      <c r="A1574">
        <v>13936</v>
      </c>
      <c r="B1574">
        <v>179</v>
      </c>
      <c r="C1574">
        <v>3</v>
      </c>
      <c r="D1574">
        <v>939.65999999999826</v>
      </c>
      <c r="E1574" cm="1">
        <f t="array" ref="E1574">_xlfn.IFS(B1574&lt;=PERCENTILE($B$3:$B$5882,0.2),5,B1574&lt;=PERCENTILE($B$3:$B$5882,0.4),4,B1574&lt;=PERCENTILE($B$3:$B$5882,0.6),3,B1574&lt;=PERCENTILE($B$3:$B$5882,0.8),2,TRUE,1)</f>
        <v>3</v>
      </c>
      <c r="F1574" cm="1">
        <f t="array" ref="F1574">_xlfn.IFS(C1574&lt;=PERCENTILE($C$3:$C$5882,0.2),1,C1574&lt;=PERCENTILE($C$3:$C$5882,0.4),2,C1574&lt;=PERCENTILE($C$3:$C$5882,0.6),3,C1574&lt;=PERCENTILE($C$3:$C$5882,0.8),4,TRUE,5)</f>
        <v>3</v>
      </c>
      <c r="G1574" cm="1">
        <f t="array" ref="G1574">_xlfn.IFS(D1574&lt;=PERCENTILE($D$3:$D$5882,0.2),1,D1574&lt;=PERCENTILE($D$3:$D$5882,0.4),2,D1574&lt;=PERCENTILE($D$3:$D$5882,0.6),3,D1574&lt;=PERCENTILE($D$3:$D$5882,0.8),4,TRUE,5)</f>
        <v>3</v>
      </c>
      <c r="H1574" s="3" t="str" cm="1">
        <f t="array" ref="H1574">_xlfn.IFS(AND(E1574&gt;=4,F1574&gt;=4,G1574&gt;=4),"Champions",AND(E1574&gt;=3,F1574&gt;=3,G1574&gt;=3),"Loyal Customers",AND(E1574&lt;=2,F1574&gt;=3),"At Risk",AND(E1574&lt;=2,F1574&lt;=2,G1574&lt;=2),"Lost",AND(E1574&gt;=4,F1574&lt;=2),"New/Promising",TRUE,"Needs Attention")</f>
        <v>Loyal Customers</v>
      </c>
      <c r="I1574" s="3" t="str">
        <f t="shared" si="28"/>
        <v>Churned</v>
      </c>
      <c r="J1574" s="3" t="str">
        <f>_xlfn.XLOOKUP(A1574,'Country_Lookup'!$D:$D,'Country_Lookup'!$E:$E)</f>
        <v>United Kingdom</v>
      </c>
    </row>
    <row r="1575" spans="1:10" x14ac:dyDescent="0.3">
      <c r="A1575">
        <v>13937</v>
      </c>
      <c r="B1575">
        <v>169</v>
      </c>
      <c r="C1575">
        <v>2</v>
      </c>
      <c r="D1575">
        <v>880.12999999999977</v>
      </c>
      <c r="E1575" cm="1">
        <f t="array" ref="E1575">_xlfn.IFS(B1575&lt;=PERCENTILE($B$3:$B$5882,0.2),5,B1575&lt;=PERCENTILE($B$3:$B$5882,0.4),4,B1575&lt;=PERCENTILE($B$3:$B$5882,0.6),3,B1575&lt;=PERCENTILE($B$3:$B$5882,0.8),2,TRUE,1)</f>
        <v>3</v>
      </c>
      <c r="F1575" cm="1">
        <f t="array" ref="F1575">_xlfn.IFS(C1575&lt;=PERCENTILE($C$3:$C$5882,0.2),1,C1575&lt;=PERCENTILE($C$3:$C$5882,0.4),2,C1575&lt;=PERCENTILE($C$3:$C$5882,0.6),3,C1575&lt;=PERCENTILE($C$3:$C$5882,0.8),4,TRUE,5)</f>
        <v>2</v>
      </c>
      <c r="G1575" cm="1">
        <f t="array" ref="G1575">_xlfn.IFS(D1575&lt;=PERCENTILE($D$3:$D$5882,0.2),1,D1575&lt;=PERCENTILE($D$3:$D$5882,0.4),2,D1575&lt;=PERCENTILE($D$3:$D$5882,0.6),3,D1575&lt;=PERCENTILE($D$3:$D$5882,0.8),4,TRUE,5)</f>
        <v>3</v>
      </c>
      <c r="H1575" s="3" t="str" cm="1">
        <f t="array" ref="H1575">_xlfn.IFS(AND(E1575&gt;=4,F1575&gt;=4,G1575&gt;=4),"Champions",AND(E1575&gt;=3,F1575&gt;=3,G1575&gt;=3),"Loyal Customers",AND(E1575&lt;=2,F1575&gt;=3),"At Risk",AND(E1575&lt;=2,F1575&lt;=2,G1575&lt;=2),"Lost",AND(E1575&gt;=4,F1575&lt;=2),"New/Promising",TRUE,"Needs Attention")</f>
        <v>Needs Attention</v>
      </c>
      <c r="I1575" s="3" t="str">
        <f t="shared" si="28"/>
        <v>Churned</v>
      </c>
      <c r="J1575" s="3" t="str">
        <f>_xlfn.XLOOKUP(A1575,'Country_Lookup'!$D:$D,'Country_Lookup'!$E:$E)</f>
        <v>United Kingdom</v>
      </c>
    </row>
    <row r="1576" spans="1:10" x14ac:dyDescent="0.3">
      <c r="A1576">
        <v>13938</v>
      </c>
      <c r="B1576">
        <v>35</v>
      </c>
      <c r="C1576">
        <v>1</v>
      </c>
      <c r="D1576">
        <v>71.659999999999982</v>
      </c>
      <c r="E1576" cm="1">
        <f t="array" ref="E1576">_xlfn.IFS(B1576&lt;=PERCENTILE($B$3:$B$5882,0.2),5,B1576&lt;=PERCENTILE($B$3:$B$5882,0.4),4,B1576&lt;=PERCENTILE($B$3:$B$5882,0.6),3,B1576&lt;=PERCENTILE($B$3:$B$5882,0.8),2,TRUE,1)</f>
        <v>4</v>
      </c>
      <c r="F1576" cm="1">
        <f t="array" ref="F1576">_xlfn.IFS(C1576&lt;=PERCENTILE($C$3:$C$5882,0.2),1,C1576&lt;=PERCENTILE($C$3:$C$5882,0.4),2,C1576&lt;=PERCENTILE($C$3:$C$5882,0.6),3,C1576&lt;=PERCENTILE($C$3:$C$5882,0.8),4,TRUE,5)</f>
        <v>1</v>
      </c>
      <c r="G1576" cm="1">
        <f t="array" ref="G1576">_xlfn.IFS(D1576&lt;=PERCENTILE($D$3:$D$5882,0.2),1,D1576&lt;=PERCENTILE($D$3:$D$5882,0.4),2,D1576&lt;=PERCENTILE($D$3:$D$5882,0.6),3,D1576&lt;=PERCENTILE($D$3:$D$5882,0.8),4,TRUE,5)</f>
        <v>1</v>
      </c>
      <c r="H1576" s="3" t="str" cm="1">
        <f t="array" ref="H1576">_xlfn.IFS(AND(E1576&gt;=4,F1576&gt;=4,G1576&gt;=4),"Champions",AND(E1576&gt;=3,F1576&gt;=3,G1576&gt;=3),"Loyal Customers",AND(E1576&lt;=2,F1576&gt;=3),"At Risk",AND(E1576&lt;=2,F1576&lt;=2,G1576&lt;=2),"Lost",AND(E1576&gt;=4,F1576&lt;=2),"New/Promising",TRUE,"Needs Attention")</f>
        <v>New/Promising</v>
      </c>
      <c r="I1576" s="3" t="str">
        <f t="shared" si="28"/>
        <v>Active</v>
      </c>
      <c r="J1576" s="3" t="str">
        <f>_xlfn.XLOOKUP(A1576,'Country_Lookup'!$D:$D,'Country_Lookup'!$E:$E)</f>
        <v>United Kingdom</v>
      </c>
    </row>
    <row r="1577" spans="1:10" x14ac:dyDescent="0.3">
      <c r="A1577">
        <v>13939</v>
      </c>
      <c r="B1577">
        <v>23</v>
      </c>
      <c r="C1577">
        <v>7</v>
      </c>
      <c r="D1577">
        <v>1560.9600000000003</v>
      </c>
      <c r="E1577" cm="1">
        <f t="array" ref="E1577">_xlfn.IFS(B1577&lt;=PERCENTILE($B$3:$B$5882,0.2),5,B1577&lt;=PERCENTILE($B$3:$B$5882,0.4),4,B1577&lt;=PERCENTILE($B$3:$B$5882,0.6),3,B1577&lt;=PERCENTILE($B$3:$B$5882,0.8),2,TRUE,1)</f>
        <v>4</v>
      </c>
      <c r="F1577" cm="1">
        <f t="array" ref="F1577">_xlfn.IFS(C1577&lt;=PERCENTILE($C$3:$C$5882,0.2),1,C1577&lt;=PERCENTILE($C$3:$C$5882,0.4),2,C1577&lt;=PERCENTILE($C$3:$C$5882,0.6),3,C1577&lt;=PERCENTILE($C$3:$C$5882,0.8),4,TRUE,5)</f>
        <v>4</v>
      </c>
      <c r="G1577" cm="1">
        <f t="array" ref="G1577">_xlfn.IFS(D1577&lt;=PERCENTILE($D$3:$D$5882,0.2),1,D1577&lt;=PERCENTILE($D$3:$D$5882,0.4),2,D1577&lt;=PERCENTILE($D$3:$D$5882,0.6),3,D1577&lt;=PERCENTILE($D$3:$D$5882,0.8),4,TRUE,5)</f>
        <v>4</v>
      </c>
      <c r="H1577" s="3" t="str" cm="1">
        <f t="array" ref="H1577">_xlfn.IFS(AND(E1577&gt;=4,F1577&gt;=4,G1577&gt;=4),"Champions",AND(E1577&gt;=3,F1577&gt;=3,G1577&gt;=3),"Loyal Customers",AND(E1577&lt;=2,F1577&gt;=3),"At Risk",AND(E1577&lt;=2,F1577&lt;=2,G1577&lt;=2),"Lost",AND(E1577&gt;=4,F1577&lt;=2),"New/Promising",TRUE,"Needs Attention")</f>
        <v>Champions</v>
      </c>
      <c r="I1577" s="3" t="str">
        <f t="shared" si="28"/>
        <v>Active</v>
      </c>
      <c r="J1577" s="3" t="str">
        <f>_xlfn.XLOOKUP(A1577,'Country_Lookup'!$D:$D,'Country_Lookup'!$E:$E)</f>
        <v>United Kingdom</v>
      </c>
    </row>
    <row r="1578" spans="1:10" x14ac:dyDescent="0.3">
      <c r="A1578">
        <v>13940</v>
      </c>
      <c r="B1578">
        <v>17</v>
      </c>
      <c r="C1578">
        <v>4</v>
      </c>
      <c r="D1578">
        <v>839.13999999999953</v>
      </c>
      <c r="E1578" cm="1">
        <f t="array" ref="E1578">_xlfn.IFS(B1578&lt;=PERCENTILE($B$3:$B$5882,0.2),5,B1578&lt;=PERCENTILE($B$3:$B$5882,0.4),4,B1578&lt;=PERCENTILE($B$3:$B$5882,0.6),3,B1578&lt;=PERCENTILE($B$3:$B$5882,0.8),2,TRUE,1)</f>
        <v>5</v>
      </c>
      <c r="F1578" cm="1">
        <f t="array" ref="F1578">_xlfn.IFS(C1578&lt;=PERCENTILE($C$3:$C$5882,0.2),1,C1578&lt;=PERCENTILE($C$3:$C$5882,0.4),2,C1578&lt;=PERCENTILE($C$3:$C$5882,0.6),3,C1578&lt;=PERCENTILE($C$3:$C$5882,0.8),4,TRUE,5)</f>
        <v>3</v>
      </c>
      <c r="G1578" cm="1">
        <f t="array" ref="G1578">_xlfn.IFS(D1578&lt;=PERCENTILE($D$3:$D$5882,0.2),1,D1578&lt;=PERCENTILE($D$3:$D$5882,0.4),2,D1578&lt;=PERCENTILE($D$3:$D$5882,0.6),3,D1578&lt;=PERCENTILE($D$3:$D$5882,0.8),4,TRUE,5)</f>
        <v>3</v>
      </c>
      <c r="H1578" s="3" t="str" cm="1">
        <f t="array" ref="H1578">_xlfn.IFS(AND(E1578&gt;=4,F1578&gt;=4,G1578&gt;=4),"Champions",AND(E1578&gt;=3,F1578&gt;=3,G1578&gt;=3),"Loyal Customers",AND(E1578&lt;=2,F1578&gt;=3),"At Risk",AND(E1578&lt;=2,F1578&lt;=2,G1578&lt;=2),"Lost",AND(E1578&gt;=4,F1578&lt;=2),"New/Promising",TRUE,"Needs Attention")</f>
        <v>Loyal Customers</v>
      </c>
      <c r="I1578" s="3" t="str">
        <f t="shared" si="28"/>
        <v>Active</v>
      </c>
      <c r="J1578" s="3" t="str">
        <f>_xlfn.XLOOKUP(A1578,'Country_Lookup'!$D:$D,'Country_Lookup'!$E:$E)</f>
        <v>United Kingdom</v>
      </c>
    </row>
    <row r="1579" spans="1:10" x14ac:dyDescent="0.3">
      <c r="A1579">
        <v>13941</v>
      </c>
      <c r="B1579">
        <v>21</v>
      </c>
      <c r="C1579">
        <v>15</v>
      </c>
      <c r="D1579">
        <v>11122.300000000019</v>
      </c>
      <c r="E1579" cm="1">
        <f t="array" ref="E1579">_xlfn.IFS(B1579&lt;=PERCENTILE($B$3:$B$5882,0.2),5,B1579&lt;=PERCENTILE($B$3:$B$5882,0.4),4,B1579&lt;=PERCENTILE($B$3:$B$5882,0.6),3,B1579&lt;=PERCENTILE($B$3:$B$5882,0.8),2,TRUE,1)</f>
        <v>4</v>
      </c>
      <c r="F1579" cm="1">
        <f t="array" ref="F1579">_xlfn.IFS(C1579&lt;=PERCENTILE($C$3:$C$5882,0.2),1,C1579&lt;=PERCENTILE($C$3:$C$5882,0.4),2,C1579&lt;=PERCENTILE($C$3:$C$5882,0.6),3,C1579&lt;=PERCENTILE($C$3:$C$5882,0.8),4,TRUE,5)</f>
        <v>5</v>
      </c>
      <c r="G1579" cm="1">
        <f t="array" ref="G1579">_xlfn.IFS(D1579&lt;=PERCENTILE($D$3:$D$5882,0.2),1,D1579&lt;=PERCENTILE($D$3:$D$5882,0.4),2,D1579&lt;=PERCENTILE($D$3:$D$5882,0.6),3,D1579&lt;=PERCENTILE($D$3:$D$5882,0.8),4,TRUE,5)</f>
        <v>5</v>
      </c>
      <c r="H1579" s="3" t="str" cm="1">
        <f t="array" ref="H1579">_xlfn.IFS(AND(E1579&gt;=4,F1579&gt;=4,G1579&gt;=4),"Champions",AND(E1579&gt;=3,F1579&gt;=3,G1579&gt;=3),"Loyal Customers",AND(E1579&lt;=2,F1579&gt;=3),"At Risk",AND(E1579&lt;=2,F1579&lt;=2,G1579&lt;=2),"Lost",AND(E1579&gt;=4,F1579&lt;=2),"New/Promising",TRUE,"Needs Attention")</f>
        <v>Champions</v>
      </c>
      <c r="I1579" s="3" t="str">
        <f t="shared" si="28"/>
        <v>Active</v>
      </c>
      <c r="J1579" s="3" t="str">
        <f>_xlfn.XLOOKUP(A1579,'Country_Lookup'!$D:$D,'Country_Lookup'!$E:$E)</f>
        <v>United Kingdom</v>
      </c>
    </row>
    <row r="1580" spans="1:10" x14ac:dyDescent="0.3">
      <c r="A1580">
        <v>13942</v>
      </c>
      <c r="B1580">
        <v>534</v>
      </c>
      <c r="C1580">
        <v>1</v>
      </c>
      <c r="D1580">
        <v>320</v>
      </c>
      <c r="E1580" cm="1">
        <f t="array" ref="E1580">_xlfn.IFS(B1580&lt;=PERCENTILE($B$3:$B$5882,0.2),5,B1580&lt;=PERCENTILE($B$3:$B$5882,0.4),4,B1580&lt;=PERCENTILE($B$3:$B$5882,0.6),3,B1580&lt;=PERCENTILE($B$3:$B$5882,0.8),2,TRUE,1)</f>
        <v>1</v>
      </c>
      <c r="F1580" cm="1">
        <f t="array" ref="F1580">_xlfn.IFS(C1580&lt;=PERCENTILE($C$3:$C$5882,0.2),1,C1580&lt;=PERCENTILE($C$3:$C$5882,0.4),2,C1580&lt;=PERCENTILE($C$3:$C$5882,0.6),3,C1580&lt;=PERCENTILE($C$3:$C$5882,0.8),4,TRUE,5)</f>
        <v>1</v>
      </c>
      <c r="G1580" cm="1">
        <f t="array" ref="G1580">_xlfn.IFS(D1580&lt;=PERCENTILE($D$3:$D$5882,0.2),1,D1580&lt;=PERCENTILE($D$3:$D$5882,0.4),2,D1580&lt;=PERCENTILE($D$3:$D$5882,0.6),3,D1580&lt;=PERCENTILE($D$3:$D$5882,0.8),4,TRUE,5)</f>
        <v>2</v>
      </c>
      <c r="H1580" s="3" t="str" cm="1">
        <f t="array" ref="H1580">_xlfn.IFS(AND(E1580&gt;=4,F1580&gt;=4,G1580&gt;=4),"Champions",AND(E1580&gt;=3,F1580&gt;=3,G1580&gt;=3),"Loyal Customers",AND(E1580&lt;=2,F1580&gt;=3),"At Risk",AND(E1580&lt;=2,F1580&lt;=2,G1580&lt;=2),"Lost",AND(E1580&gt;=4,F1580&lt;=2),"New/Promising",TRUE,"Needs Attention")</f>
        <v>Lost</v>
      </c>
      <c r="I1580" s="3" t="str">
        <f t="shared" si="28"/>
        <v>Churned</v>
      </c>
      <c r="J1580" s="3" t="str">
        <f>_xlfn.XLOOKUP(A1580,'Country_Lookup'!$D:$D,'Country_Lookup'!$E:$E)</f>
        <v>United Kingdom</v>
      </c>
    </row>
    <row r="1581" spans="1:10" x14ac:dyDescent="0.3">
      <c r="A1581">
        <v>13943</v>
      </c>
      <c r="B1581">
        <v>577</v>
      </c>
      <c r="C1581">
        <v>1</v>
      </c>
      <c r="D1581">
        <v>246.54</v>
      </c>
      <c r="E1581" cm="1">
        <f t="array" ref="E1581">_xlfn.IFS(B1581&lt;=PERCENTILE($B$3:$B$5882,0.2),5,B1581&lt;=PERCENTILE($B$3:$B$5882,0.4),4,B1581&lt;=PERCENTILE($B$3:$B$5882,0.6),3,B1581&lt;=PERCENTILE($B$3:$B$5882,0.8),2,TRUE,1)</f>
        <v>1</v>
      </c>
      <c r="F1581" cm="1">
        <f t="array" ref="F1581">_xlfn.IFS(C1581&lt;=PERCENTILE($C$3:$C$5882,0.2),1,C1581&lt;=PERCENTILE($C$3:$C$5882,0.4),2,C1581&lt;=PERCENTILE($C$3:$C$5882,0.6),3,C1581&lt;=PERCENTILE($C$3:$C$5882,0.8),4,TRUE,5)</f>
        <v>1</v>
      </c>
      <c r="G1581" cm="1">
        <f t="array" ref="G1581">_xlfn.IFS(D1581&lt;=PERCENTILE($D$3:$D$5882,0.2),1,D1581&lt;=PERCENTILE($D$3:$D$5882,0.4),2,D1581&lt;=PERCENTILE($D$3:$D$5882,0.6),3,D1581&lt;=PERCENTILE($D$3:$D$5882,0.8),4,TRUE,5)</f>
        <v>1</v>
      </c>
      <c r="H1581" s="3" t="str" cm="1">
        <f t="array" ref="H1581">_xlfn.IFS(AND(E1581&gt;=4,F1581&gt;=4,G1581&gt;=4),"Champions",AND(E1581&gt;=3,F1581&gt;=3,G1581&gt;=3),"Loyal Customers",AND(E1581&lt;=2,F1581&gt;=3),"At Risk",AND(E1581&lt;=2,F1581&lt;=2,G1581&lt;=2),"Lost",AND(E1581&gt;=4,F1581&lt;=2),"New/Promising",TRUE,"Needs Attention")</f>
        <v>Lost</v>
      </c>
      <c r="I1581" s="3" t="str">
        <f t="shared" si="28"/>
        <v>Churned</v>
      </c>
      <c r="J1581" s="3" t="str">
        <f>_xlfn.XLOOKUP(A1581,'Country_Lookup'!$D:$D,'Country_Lookup'!$E:$E)</f>
        <v>United Kingdom</v>
      </c>
    </row>
    <row r="1582" spans="1:10" x14ac:dyDescent="0.3">
      <c r="A1582">
        <v>13944</v>
      </c>
      <c r="B1582">
        <v>653</v>
      </c>
      <c r="C1582">
        <v>1</v>
      </c>
      <c r="D1582">
        <v>200.43000000000009</v>
      </c>
      <c r="E1582" cm="1">
        <f t="array" ref="E1582">_xlfn.IFS(B1582&lt;=PERCENTILE($B$3:$B$5882,0.2),5,B1582&lt;=PERCENTILE($B$3:$B$5882,0.4),4,B1582&lt;=PERCENTILE($B$3:$B$5882,0.6),3,B1582&lt;=PERCENTILE($B$3:$B$5882,0.8),2,TRUE,1)</f>
        <v>1</v>
      </c>
      <c r="F1582" cm="1">
        <f t="array" ref="F1582">_xlfn.IFS(C1582&lt;=PERCENTILE($C$3:$C$5882,0.2),1,C1582&lt;=PERCENTILE($C$3:$C$5882,0.4),2,C1582&lt;=PERCENTILE($C$3:$C$5882,0.6),3,C1582&lt;=PERCENTILE($C$3:$C$5882,0.8),4,TRUE,5)</f>
        <v>1</v>
      </c>
      <c r="G1582" cm="1">
        <f t="array" ref="G1582">_xlfn.IFS(D1582&lt;=PERCENTILE($D$3:$D$5882,0.2),1,D1582&lt;=PERCENTILE($D$3:$D$5882,0.4),2,D1582&lt;=PERCENTILE($D$3:$D$5882,0.6),3,D1582&lt;=PERCENTILE($D$3:$D$5882,0.8),4,TRUE,5)</f>
        <v>1</v>
      </c>
      <c r="H1582" s="3" t="str" cm="1">
        <f t="array" ref="H1582">_xlfn.IFS(AND(E1582&gt;=4,F1582&gt;=4,G1582&gt;=4),"Champions",AND(E1582&gt;=3,F1582&gt;=3,G1582&gt;=3),"Loyal Customers",AND(E1582&lt;=2,F1582&gt;=3),"At Risk",AND(E1582&lt;=2,F1582&lt;=2,G1582&lt;=2),"Lost",AND(E1582&gt;=4,F1582&lt;=2),"New/Promising",TRUE,"Needs Attention")</f>
        <v>Lost</v>
      </c>
      <c r="I1582" s="3" t="str">
        <f t="shared" si="28"/>
        <v>Churned</v>
      </c>
      <c r="J1582" s="3" t="str">
        <f>_xlfn.XLOOKUP(A1582,'Country_Lookup'!$D:$D,'Country_Lookup'!$E:$E)</f>
        <v>United Kingdom</v>
      </c>
    </row>
    <row r="1583" spans="1:10" x14ac:dyDescent="0.3">
      <c r="A1583">
        <v>13945</v>
      </c>
      <c r="B1583">
        <v>394</v>
      </c>
      <c r="C1583">
        <v>2</v>
      </c>
      <c r="D1583">
        <v>854.15000000000089</v>
      </c>
      <c r="E1583" cm="1">
        <f t="array" ref="E1583">_xlfn.IFS(B1583&lt;=PERCENTILE($B$3:$B$5882,0.2),5,B1583&lt;=PERCENTILE($B$3:$B$5882,0.4),4,B1583&lt;=PERCENTILE($B$3:$B$5882,0.6),3,B1583&lt;=PERCENTILE($B$3:$B$5882,0.8),2,TRUE,1)</f>
        <v>2</v>
      </c>
      <c r="F1583" cm="1">
        <f t="array" ref="F1583">_xlfn.IFS(C1583&lt;=PERCENTILE($C$3:$C$5882,0.2),1,C1583&lt;=PERCENTILE($C$3:$C$5882,0.4),2,C1583&lt;=PERCENTILE($C$3:$C$5882,0.6),3,C1583&lt;=PERCENTILE($C$3:$C$5882,0.8),4,TRUE,5)</f>
        <v>2</v>
      </c>
      <c r="G1583" cm="1">
        <f t="array" ref="G1583">_xlfn.IFS(D1583&lt;=PERCENTILE($D$3:$D$5882,0.2),1,D1583&lt;=PERCENTILE($D$3:$D$5882,0.4),2,D1583&lt;=PERCENTILE($D$3:$D$5882,0.6),3,D1583&lt;=PERCENTILE($D$3:$D$5882,0.8),4,TRUE,5)</f>
        <v>3</v>
      </c>
      <c r="H1583" s="3" t="str" cm="1">
        <f t="array" ref="H1583">_xlfn.IFS(AND(E1583&gt;=4,F1583&gt;=4,G1583&gt;=4),"Champions",AND(E1583&gt;=3,F1583&gt;=3,G1583&gt;=3),"Loyal Customers",AND(E1583&lt;=2,F1583&gt;=3),"At Risk",AND(E1583&lt;=2,F1583&lt;=2,G1583&lt;=2),"Lost",AND(E1583&gt;=4,F1583&lt;=2),"New/Promising",TRUE,"Needs Attention")</f>
        <v>Needs Attention</v>
      </c>
      <c r="I1583" s="3" t="str">
        <f t="shared" si="28"/>
        <v>Churned</v>
      </c>
      <c r="J1583" s="3" t="str">
        <f>_xlfn.XLOOKUP(A1583,'Country_Lookup'!$D:$D,'Country_Lookup'!$E:$E)</f>
        <v>United Kingdom</v>
      </c>
    </row>
    <row r="1584" spans="1:10" x14ac:dyDescent="0.3">
      <c r="A1584">
        <v>13946</v>
      </c>
      <c r="B1584">
        <v>79</v>
      </c>
      <c r="C1584">
        <v>6</v>
      </c>
      <c r="D1584">
        <v>1876.2299999999993</v>
      </c>
      <c r="E1584" cm="1">
        <f t="array" ref="E1584">_xlfn.IFS(B1584&lt;=PERCENTILE($B$3:$B$5882,0.2),5,B1584&lt;=PERCENTILE($B$3:$B$5882,0.4),4,B1584&lt;=PERCENTILE($B$3:$B$5882,0.6),3,B1584&lt;=PERCENTILE($B$3:$B$5882,0.8),2,TRUE,1)</f>
        <v>3</v>
      </c>
      <c r="F1584" cm="1">
        <f t="array" ref="F1584">_xlfn.IFS(C1584&lt;=PERCENTILE($C$3:$C$5882,0.2),1,C1584&lt;=PERCENTILE($C$3:$C$5882,0.4),2,C1584&lt;=PERCENTILE($C$3:$C$5882,0.6),3,C1584&lt;=PERCENTILE($C$3:$C$5882,0.8),4,TRUE,5)</f>
        <v>4</v>
      </c>
      <c r="G1584" cm="1">
        <f t="array" ref="G1584">_xlfn.IFS(D1584&lt;=PERCENTILE($D$3:$D$5882,0.2),1,D1584&lt;=PERCENTILE($D$3:$D$5882,0.4),2,D1584&lt;=PERCENTILE($D$3:$D$5882,0.6),3,D1584&lt;=PERCENTILE($D$3:$D$5882,0.8),4,TRUE,5)</f>
        <v>4</v>
      </c>
      <c r="H1584" s="3" t="str" cm="1">
        <f t="array" ref="H1584">_xlfn.IFS(AND(E1584&gt;=4,F1584&gt;=4,G1584&gt;=4),"Champions",AND(E1584&gt;=3,F1584&gt;=3,G1584&gt;=3),"Loyal Customers",AND(E1584&lt;=2,F1584&gt;=3),"At Risk",AND(E1584&lt;=2,F1584&lt;=2,G1584&lt;=2),"Lost",AND(E1584&gt;=4,F1584&lt;=2),"New/Promising",TRUE,"Needs Attention")</f>
        <v>Loyal Customers</v>
      </c>
      <c r="I1584" s="3" t="str">
        <f t="shared" si="28"/>
        <v>Active</v>
      </c>
      <c r="J1584" s="3" t="str">
        <f>_xlfn.XLOOKUP(A1584,'Country_Lookup'!$D:$D,'Country_Lookup'!$E:$E)</f>
        <v>United Kingdom</v>
      </c>
    </row>
    <row r="1585" spans="1:10" x14ac:dyDescent="0.3">
      <c r="A1585">
        <v>13947</v>
      </c>
      <c r="B1585">
        <v>65</v>
      </c>
      <c r="C1585">
        <v>1</v>
      </c>
      <c r="D1585">
        <v>90.6</v>
      </c>
      <c r="E1585" cm="1">
        <f t="array" ref="E1585">_xlfn.IFS(B1585&lt;=PERCENTILE($B$3:$B$5882,0.2),5,B1585&lt;=PERCENTILE($B$3:$B$5882,0.4),4,B1585&lt;=PERCENTILE($B$3:$B$5882,0.6),3,B1585&lt;=PERCENTILE($B$3:$B$5882,0.8),2,TRUE,1)</f>
        <v>3</v>
      </c>
      <c r="F1585" cm="1">
        <f t="array" ref="F1585">_xlfn.IFS(C1585&lt;=PERCENTILE($C$3:$C$5882,0.2),1,C1585&lt;=PERCENTILE($C$3:$C$5882,0.4),2,C1585&lt;=PERCENTILE($C$3:$C$5882,0.6),3,C1585&lt;=PERCENTILE($C$3:$C$5882,0.8),4,TRUE,5)</f>
        <v>1</v>
      </c>
      <c r="G1585" cm="1">
        <f t="array" ref="G1585">_xlfn.IFS(D1585&lt;=PERCENTILE($D$3:$D$5882,0.2),1,D1585&lt;=PERCENTILE($D$3:$D$5882,0.4),2,D1585&lt;=PERCENTILE($D$3:$D$5882,0.6),3,D1585&lt;=PERCENTILE($D$3:$D$5882,0.8),4,TRUE,5)</f>
        <v>1</v>
      </c>
      <c r="H1585" s="3" t="str" cm="1">
        <f t="array" ref="H1585">_xlfn.IFS(AND(E1585&gt;=4,F1585&gt;=4,G1585&gt;=4),"Champions",AND(E1585&gt;=3,F1585&gt;=3,G1585&gt;=3),"Loyal Customers",AND(E1585&lt;=2,F1585&gt;=3),"At Risk",AND(E1585&lt;=2,F1585&lt;=2,G1585&lt;=2),"Lost",AND(E1585&gt;=4,F1585&lt;=2),"New/Promising",TRUE,"Needs Attention")</f>
        <v>Needs Attention</v>
      </c>
      <c r="I1585" s="3" t="str">
        <f t="shared" si="28"/>
        <v>Active</v>
      </c>
      <c r="J1585" s="3" t="str">
        <f>_xlfn.XLOOKUP(A1585,'Country_Lookup'!$D:$D,'Country_Lookup'!$E:$E)</f>
        <v>United Kingdom</v>
      </c>
    </row>
    <row r="1586" spans="1:10" x14ac:dyDescent="0.3">
      <c r="A1586">
        <v>13948</v>
      </c>
      <c r="B1586">
        <v>360</v>
      </c>
      <c r="C1586">
        <v>4</v>
      </c>
      <c r="D1586">
        <v>548.7600000000001</v>
      </c>
      <c r="E1586" cm="1">
        <f t="array" ref="E1586">_xlfn.IFS(B1586&lt;=PERCENTILE($B$3:$B$5882,0.2),5,B1586&lt;=PERCENTILE($B$3:$B$5882,0.4),4,B1586&lt;=PERCENTILE($B$3:$B$5882,0.6),3,B1586&lt;=PERCENTILE($B$3:$B$5882,0.8),2,TRUE,1)</f>
        <v>2</v>
      </c>
      <c r="F1586" cm="1">
        <f t="array" ref="F1586">_xlfn.IFS(C1586&lt;=PERCENTILE($C$3:$C$5882,0.2),1,C1586&lt;=PERCENTILE($C$3:$C$5882,0.4),2,C1586&lt;=PERCENTILE($C$3:$C$5882,0.6),3,C1586&lt;=PERCENTILE($C$3:$C$5882,0.8),4,TRUE,5)</f>
        <v>3</v>
      </c>
      <c r="G1586" cm="1">
        <f t="array" ref="G1586">_xlfn.IFS(D1586&lt;=PERCENTILE($D$3:$D$5882,0.2),1,D1586&lt;=PERCENTILE($D$3:$D$5882,0.4),2,D1586&lt;=PERCENTILE($D$3:$D$5882,0.6),3,D1586&lt;=PERCENTILE($D$3:$D$5882,0.8),4,TRUE,5)</f>
        <v>2</v>
      </c>
      <c r="H1586" s="3" t="str" cm="1">
        <f t="array" ref="H1586">_xlfn.IFS(AND(E1586&gt;=4,F1586&gt;=4,G1586&gt;=4),"Champions",AND(E1586&gt;=3,F1586&gt;=3,G1586&gt;=3),"Loyal Customers",AND(E1586&lt;=2,F1586&gt;=3),"At Risk",AND(E1586&lt;=2,F1586&lt;=2,G1586&lt;=2),"Lost",AND(E1586&gt;=4,F1586&lt;=2),"New/Promising",TRUE,"Needs Attention")</f>
        <v>At Risk</v>
      </c>
      <c r="I1586" s="3" t="str">
        <f t="shared" si="28"/>
        <v>Churned</v>
      </c>
      <c r="J1586" s="3" t="str">
        <f>_xlfn.XLOOKUP(A1586,'Country_Lookup'!$D:$D,'Country_Lookup'!$E:$E)</f>
        <v>United Kingdom</v>
      </c>
    </row>
    <row r="1587" spans="1:10" x14ac:dyDescent="0.3">
      <c r="A1587">
        <v>13949</v>
      </c>
      <c r="B1587">
        <v>2</v>
      </c>
      <c r="C1587">
        <v>6</v>
      </c>
      <c r="D1587">
        <v>2427.3200000000029</v>
      </c>
      <c r="E1587" cm="1">
        <f t="array" ref="E1587">_xlfn.IFS(B1587&lt;=PERCENTILE($B$3:$B$5882,0.2),5,B1587&lt;=PERCENTILE($B$3:$B$5882,0.4),4,B1587&lt;=PERCENTILE($B$3:$B$5882,0.6),3,B1587&lt;=PERCENTILE($B$3:$B$5882,0.8),2,TRUE,1)</f>
        <v>5</v>
      </c>
      <c r="F1587" cm="1">
        <f t="array" ref="F1587">_xlfn.IFS(C1587&lt;=PERCENTILE($C$3:$C$5882,0.2),1,C1587&lt;=PERCENTILE($C$3:$C$5882,0.4),2,C1587&lt;=PERCENTILE($C$3:$C$5882,0.6),3,C1587&lt;=PERCENTILE($C$3:$C$5882,0.8),4,TRUE,5)</f>
        <v>4</v>
      </c>
      <c r="G1587" cm="1">
        <f t="array" ref="G1587">_xlfn.IFS(D1587&lt;=PERCENTILE($D$3:$D$5882,0.2),1,D1587&lt;=PERCENTILE($D$3:$D$5882,0.4),2,D1587&lt;=PERCENTILE($D$3:$D$5882,0.6),3,D1587&lt;=PERCENTILE($D$3:$D$5882,0.8),4,TRUE,5)</f>
        <v>4</v>
      </c>
      <c r="H1587" s="3" t="str" cm="1">
        <f t="array" ref="H1587">_xlfn.IFS(AND(E1587&gt;=4,F1587&gt;=4,G1587&gt;=4),"Champions",AND(E1587&gt;=3,F1587&gt;=3,G1587&gt;=3),"Loyal Customers",AND(E1587&lt;=2,F1587&gt;=3),"At Risk",AND(E1587&lt;=2,F1587&lt;=2,G1587&lt;=2),"Lost",AND(E1587&gt;=4,F1587&lt;=2),"New/Promising",TRUE,"Needs Attention")</f>
        <v>Champions</v>
      </c>
      <c r="I1587" s="3" t="str">
        <f t="shared" si="28"/>
        <v>Active</v>
      </c>
      <c r="J1587" s="3" t="str">
        <f>_xlfn.XLOOKUP(A1587,'Country_Lookup'!$D:$D,'Country_Lookup'!$E:$E)</f>
        <v>United Kingdom</v>
      </c>
    </row>
    <row r="1588" spans="1:10" x14ac:dyDescent="0.3">
      <c r="A1588">
        <v>13950</v>
      </c>
      <c r="B1588">
        <v>11</v>
      </c>
      <c r="C1588">
        <v>4</v>
      </c>
      <c r="D1588">
        <v>745.06000000000051</v>
      </c>
      <c r="E1588" cm="1">
        <f t="array" ref="E1588">_xlfn.IFS(B1588&lt;=PERCENTILE($B$3:$B$5882,0.2),5,B1588&lt;=PERCENTILE($B$3:$B$5882,0.4),4,B1588&lt;=PERCENTILE($B$3:$B$5882,0.6),3,B1588&lt;=PERCENTILE($B$3:$B$5882,0.8),2,TRUE,1)</f>
        <v>5</v>
      </c>
      <c r="F1588" cm="1">
        <f t="array" ref="F1588">_xlfn.IFS(C1588&lt;=PERCENTILE($C$3:$C$5882,0.2),1,C1588&lt;=PERCENTILE($C$3:$C$5882,0.4),2,C1588&lt;=PERCENTILE($C$3:$C$5882,0.6),3,C1588&lt;=PERCENTILE($C$3:$C$5882,0.8),4,TRUE,5)</f>
        <v>3</v>
      </c>
      <c r="G1588" cm="1">
        <f t="array" ref="G1588">_xlfn.IFS(D1588&lt;=PERCENTILE($D$3:$D$5882,0.2),1,D1588&lt;=PERCENTILE($D$3:$D$5882,0.4),2,D1588&lt;=PERCENTILE($D$3:$D$5882,0.6),3,D1588&lt;=PERCENTILE($D$3:$D$5882,0.8),4,TRUE,5)</f>
        <v>3</v>
      </c>
      <c r="H1588" s="3" t="str" cm="1">
        <f t="array" ref="H1588">_xlfn.IFS(AND(E1588&gt;=4,F1588&gt;=4,G1588&gt;=4),"Champions",AND(E1588&gt;=3,F1588&gt;=3,G1588&gt;=3),"Loyal Customers",AND(E1588&lt;=2,F1588&gt;=3),"At Risk",AND(E1588&lt;=2,F1588&lt;=2,G1588&lt;=2),"Lost",AND(E1588&gt;=4,F1588&lt;=2),"New/Promising",TRUE,"Needs Attention")</f>
        <v>Loyal Customers</v>
      </c>
      <c r="I1588" s="3" t="str">
        <f t="shared" si="28"/>
        <v>Active</v>
      </c>
      <c r="J1588" s="3" t="str">
        <f>_xlfn.XLOOKUP(A1588,'Country_Lookup'!$D:$D,'Country_Lookup'!$E:$E)</f>
        <v>United Kingdom</v>
      </c>
    </row>
    <row r="1589" spans="1:10" x14ac:dyDescent="0.3">
      <c r="A1589">
        <v>13951</v>
      </c>
      <c r="B1589">
        <v>176</v>
      </c>
      <c r="C1589">
        <v>3</v>
      </c>
      <c r="D1589">
        <v>674.4500000000005</v>
      </c>
      <c r="E1589" cm="1">
        <f t="array" ref="E1589">_xlfn.IFS(B1589&lt;=PERCENTILE($B$3:$B$5882,0.2),5,B1589&lt;=PERCENTILE($B$3:$B$5882,0.4),4,B1589&lt;=PERCENTILE($B$3:$B$5882,0.6),3,B1589&lt;=PERCENTILE($B$3:$B$5882,0.8),2,TRUE,1)</f>
        <v>3</v>
      </c>
      <c r="F1589" cm="1">
        <f t="array" ref="F1589">_xlfn.IFS(C1589&lt;=PERCENTILE($C$3:$C$5882,0.2),1,C1589&lt;=PERCENTILE($C$3:$C$5882,0.4),2,C1589&lt;=PERCENTILE($C$3:$C$5882,0.6),3,C1589&lt;=PERCENTILE($C$3:$C$5882,0.8),4,TRUE,5)</f>
        <v>3</v>
      </c>
      <c r="G1589" cm="1">
        <f t="array" ref="G1589">_xlfn.IFS(D1589&lt;=PERCENTILE($D$3:$D$5882,0.2),1,D1589&lt;=PERCENTILE($D$3:$D$5882,0.4),2,D1589&lt;=PERCENTILE($D$3:$D$5882,0.6),3,D1589&lt;=PERCENTILE($D$3:$D$5882,0.8),4,TRUE,5)</f>
        <v>3</v>
      </c>
      <c r="H1589" s="3" t="str" cm="1">
        <f t="array" ref="H1589">_xlfn.IFS(AND(E1589&gt;=4,F1589&gt;=4,G1589&gt;=4),"Champions",AND(E1589&gt;=3,F1589&gt;=3,G1589&gt;=3),"Loyal Customers",AND(E1589&lt;=2,F1589&gt;=3),"At Risk",AND(E1589&lt;=2,F1589&lt;=2,G1589&lt;=2),"Lost",AND(E1589&gt;=4,F1589&lt;=2),"New/Promising",TRUE,"Needs Attention")</f>
        <v>Loyal Customers</v>
      </c>
      <c r="I1589" s="3" t="str">
        <f t="shared" si="28"/>
        <v>Churned</v>
      </c>
      <c r="J1589" s="3" t="str">
        <f>_xlfn.XLOOKUP(A1589,'Country_Lookup'!$D:$D,'Country_Lookup'!$E:$E)</f>
        <v>United Kingdom</v>
      </c>
    </row>
    <row r="1590" spans="1:10" x14ac:dyDescent="0.3">
      <c r="A1590">
        <v>13952</v>
      </c>
      <c r="B1590">
        <v>217</v>
      </c>
      <c r="C1590">
        <v>14</v>
      </c>
      <c r="D1590">
        <v>12823.521000000015</v>
      </c>
      <c r="E1590" cm="1">
        <f t="array" ref="E1590">_xlfn.IFS(B1590&lt;=PERCENTILE($B$3:$B$5882,0.2),5,B1590&lt;=PERCENTILE($B$3:$B$5882,0.4),4,B1590&lt;=PERCENTILE($B$3:$B$5882,0.6),3,B1590&lt;=PERCENTILE($B$3:$B$5882,0.8),2,TRUE,1)</f>
        <v>2</v>
      </c>
      <c r="F1590" cm="1">
        <f t="array" ref="F1590">_xlfn.IFS(C1590&lt;=PERCENTILE($C$3:$C$5882,0.2),1,C1590&lt;=PERCENTILE($C$3:$C$5882,0.4),2,C1590&lt;=PERCENTILE($C$3:$C$5882,0.6),3,C1590&lt;=PERCENTILE($C$3:$C$5882,0.8),4,TRUE,5)</f>
        <v>5</v>
      </c>
      <c r="G1590" cm="1">
        <f t="array" ref="G1590">_xlfn.IFS(D1590&lt;=PERCENTILE($D$3:$D$5882,0.2),1,D1590&lt;=PERCENTILE($D$3:$D$5882,0.4),2,D1590&lt;=PERCENTILE($D$3:$D$5882,0.6),3,D1590&lt;=PERCENTILE($D$3:$D$5882,0.8),4,TRUE,5)</f>
        <v>5</v>
      </c>
      <c r="H1590" s="3" t="str" cm="1">
        <f t="array" ref="H1590">_xlfn.IFS(AND(E1590&gt;=4,F1590&gt;=4,G1590&gt;=4),"Champions",AND(E1590&gt;=3,F1590&gt;=3,G1590&gt;=3),"Loyal Customers",AND(E1590&lt;=2,F1590&gt;=3),"At Risk",AND(E1590&lt;=2,F1590&lt;=2,G1590&lt;=2),"Lost",AND(E1590&gt;=4,F1590&lt;=2),"New/Promising",TRUE,"Needs Attention")</f>
        <v>At Risk</v>
      </c>
      <c r="I1590" s="3" t="str">
        <f t="shared" si="28"/>
        <v>Churned</v>
      </c>
      <c r="J1590" s="3" t="str">
        <f>_xlfn.XLOOKUP(A1590,'Country_Lookup'!$D:$D,'Country_Lookup'!$E:$E)</f>
        <v>United Kingdom</v>
      </c>
    </row>
    <row r="1591" spans="1:10" x14ac:dyDescent="0.3">
      <c r="A1591">
        <v>13953</v>
      </c>
      <c r="B1591">
        <v>7</v>
      </c>
      <c r="C1591">
        <v>12</v>
      </c>
      <c r="D1591">
        <v>6640.6799999999967</v>
      </c>
      <c r="E1591" cm="1">
        <f t="array" ref="E1591">_xlfn.IFS(B1591&lt;=PERCENTILE($B$3:$B$5882,0.2),5,B1591&lt;=PERCENTILE($B$3:$B$5882,0.4),4,B1591&lt;=PERCENTILE($B$3:$B$5882,0.6),3,B1591&lt;=PERCENTILE($B$3:$B$5882,0.8),2,TRUE,1)</f>
        <v>5</v>
      </c>
      <c r="F1591" cm="1">
        <f t="array" ref="F1591">_xlfn.IFS(C1591&lt;=PERCENTILE($C$3:$C$5882,0.2),1,C1591&lt;=PERCENTILE($C$3:$C$5882,0.4),2,C1591&lt;=PERCENTILE($C$3:$C$5882,0.6),3,C1591&lt;=PERCENTILE($C$3:$C$5882,0.8),4,TRUE,5)</f>
        <v>5</v>
      </c>
      <c r="G1591" cm="1">
        <f t="array" ref="G1591">_xlfn.IFS(D1591&lt;=PERCENTILE($D$3:$D$5882,0.2),1,D1591&lt;=PERCENTILE($D$3:$D$5882,0.4),2,D1591&lt;=PERCENTILE($D$3:$D$5882,0.6),3,D1591&lt;=PERCENTILE($D$3:$D$5882,0.8),4,TRUE,5)</f>
        <v>5</v>
      </c>
      <c r="H1591" s="3" t="str" cm="1">
        <f t="array" ref="H1591">_xlfn.IFS(AND(E1591&gt;=4,F1591&gt;=4,G1591&gt;=4),"Champions",AND(E1591&gt;=3,F1591&gt;=3,G1591&gt;=3),"Loyal Customers",AND(E1591&lt;=2,F1591&gt;=3),"At Risk",AND(E1591&lt;=2,F1591&lt;=2,G1591&lt;=2),"Lost",AND(E1591&gt;=4,F1591&lt;=2),"New/Promising",TRUE,"Needs Attention")</f>
        <v>Champions</v>
      </c>
      <c r="I1591" s="3" t="str">
        <f t="shared" si="28"/>
        <v>Active</v>
      </c>
      <c r="J1591" s="3" t="str">
        <f>_xlfn.XLOOKUP(A1591,'Country_Lookup'!$D:$D,'Country_Lookup'!$E:$E)</f>
        <v>United Kingdom</v>
      </c>
    </row>
    <row r="1592" spans="1:10" x14ac:dyDescent="0.3">
      <c r="A1592">
        <v>13954</v>
      </c>
      <c r="B1592">
        <v>1</v>
      </c>
      <c r="C1592">
        <v>2</v>
      </c>
      <c r="D1592">
        <v>439.92000000000013</v>
      </c>
      <c r="E1592" cm="1">
        <f t="array" ref="E1592">_xlfn.IFS(B1592&lt;=PERCENTILE($B$3:$B$5882,0.2),5,B1592&lt;=PERCENTILE($B$3:$B$5882,0.4),4,B1592&lt;=PERCENTILE($B$3:$B$5882,0.6),3,B1592&lt;=PERCENTILE($B$3:$B$5882,0.8),2,TRUE,1)</f>
        <v>5</v>
      </c>
      <c r="F1592" cm="1">
        <f t="array" ref="F1592">_xlfn.IFS(C1592&lt;=PERCENTILE($C$3:$C$5882,0.2),1,C1592&lt;=PERCENTILE($C$3:$C$5882,0.4),2,C1592&lt;=PERCENTILE($C$3:$C$5882,0.6),3,C1592&lt;=PERCENTILE($C$3:$C$5882,0.8),4,TRUE,5)</f>
        <v>2</v>
      </c>
      <c r="G1592" cm="1">
        <f t="array" ref="G1592">_xlfn.IFS(D1592&lt;=PERCENTILE($D$3:$D$5882,0.2),1,D1592&lt;=PERCENTILE($D$3:$D$5882,0.4),2,D1592&lt;=PERCENTILE($D$3:$D$5882,0.6),3,D1592&lt;=PERCENTILE($D$3:$D$5882,0.8),4,TRUE,5)</f>
        <v>2</v>
      </c>
      <c r="H1592" s="3" t="str" cm="1">
        <f t="array" ref="H1592">_xlfn.IFS(AND(E1592&gt;=4,F1592&gt;=4,G1592&gt;=4),"Champions",AND(E1592&gt;=3,F1592&gt;=3,G1592&gt;=3),"Loyal Customers",AND(E1592&lt;=2,F1592&gt;=3),"At Risk",AND(E1592&lt;=2,F1592&lt;=2,G1592&lt;=2),"Lost",AND(E1592&gt;=4,F1592&lt;=2),"New/Promising",TRUE,"Needs Attention")</f>
        <v>New/Promising</v>
      </c>
      <c r="I1592" s="3" t="str">
        <f t="shared" si="28"/>
        <v>Active</v>
      </c>
      <c r="J1592" s="3" t="str">
        <f>_xlfn.XLOOKUP(A1592,'Country_Lookup'!$D:$D,'Country_Lookup'!$E:$E)</f>
        <v>United Kingdom</v>
      </c>
    </row>
    <row r="1593" spans="1:10" x14ac:dyDescent="0.3">
      <c r="A1593">
        <v>13955</v>
      </c>
      <c r="B1593">
        <v>154</v>
      </c>
      <c r="C1593">
        <v>3</v>
      </c>
      <c r="D1593">
        <v>545.16999999999894</v>
      </c>
      <c r="E1593" cm="1">
        <f t="array" ref="E1593">_xlfn.IFS(B1593&lt;=PERCENTILE($B$3:$B$5882,0.2),5,B1593&lt;=PERCENTILE($B$3:$B$5882,0.4),4,B1593&lt;=PERCENTILE($B$3:$B$5882,0.6),3,B1593&lt;=PERCENTILE($B$3:$B$5882,0.8),2,TRUE,1)</f>
        <v>3</v>
      </c>
      <c r="F1593" cm="1">
        <f t="array" ref="F1593">_xlfn.IFS(C1593&lt;=PERCENTILE($C$3:$C$5882,0.2),1,C1593&lt;=PERCENTILE($C$3:$C$5882,0.4),2,C1593&lt;=PERCENTILE($C$3:$C$5882,0.6),3,C1593&lt;=PERCENTILE($C$3:$C$5882,0.8),4,TRUE,5)</f>
        <v>3</v>
      </c>
      <c r="G1593" cm="1">
        <f t="array" ref="G1593">_xlfn.IFS(D1593&lt;=PERCENTILE($D$3:$D$5882,0.2),1,D1593&lt;=PERCENTILE($D$3:$D$5882,0.4),2,D1593&lt;=PERCENTILE($D$3:$D$5882,0.6),3,D1593&lt;=PERCENTILE($D$3:$D$5882,0.8),4,TRUE,5)</f>
        <v>2</v>
      </c>
      <c r="H1593" s="3" t="str" cm="1">
        <f t="array" ref="H1593">_xlfn.IFS(AND(E1593&gt;=4,F1593&gt;=4,G1593&gt;=4),"Champions",AND(E1593&gt;=3,F1593&gt;=3,G1593&gt;=3),"Loyal Customers",AND(E1593&lt;=2,F1593&gt;=3),"At Risk",AND(E1593&lt;=2,F1593&lt;=2,G1593&lt;=2),"Lost",AND(E1593&gt;=4,F1593&lt;=2),"New/Promising",TRUE,"Needs Attention")</f>
        <v>Needs Attention</v>
      </c>
      <c r="I1593" s="3" t="str">
        <f t="shared" si="28"/>
        <v>Churned</v>
      </c>
      <c r="J1593" s="3" t="str">
        <f>_xlfn.XLOOKUP(A1593,'Country_Lookup'!$D:$D,'Country_Lookup'!$E:$E)</f>
        <v>United Kingdom</v>
      </c>
    </row>
    <row r="1594" spans="1:10" x14ac:dyDescent="0.3">
      <c r="A1594">
        <v>13956</v>
      </c>
      <c r="B1594">
        <v>5</v>
      </c>
      <c r="C1594">
        <v>5</v>
      </c>
      <c r="D1594">
        <v>1026.4200000000008</v>
      </c>
      <c r="E1594" cm="1">
        <f t="array" ref="E1594">_xlfn.IFS(B1594&lt;=PERCENTILE($B$3:$B$5882,0.2),5,B1594&lt;=PERCENTILE($B$3:$B$5882,0.4),4,B1594&lt;=PERCENTILE($B$3:$B$5882,0.6),3,B1594&lt;=PERCENTILE($B$3:$B$5882,0.8),2,TRUE,1)</f>
        <v>5</v>
      </c>
      <c r="F1594" cm="1">
        <f t="array" ref="F1594">_xlfn.IFS(C1594&lt;=PERCENTILE($C$3:$C$5882,0.2),1,C1594&lt;=PERCENTILE($C$3:$C$5882,0.4),2,C1594&lt;=PERCENTILE($C$3:$C$5882,0.6),3,C1594&lt;=PERCENTILE($C$3:$C$5882,0.8),4,TRUE,5)</f>
        <v>4</v>
      </c>
      <c r="G1594" cm="1">
        <f t="array" ref="G1594">_xlfn.IFS(D1594&lt;=PERCENTILE($D$3:$D$5882,0.2),1,D1594&lt;=PERCENTILE($D$3:$D$5882,0.4),2,D1594&lt;=PERCENTILE($D$3:$D$5882,0.6),3,D1594&lt;=PERCENTILE($D$3:$D$5882,0.8),4,TRUE,5)</f>
        <v>3</v>
      </c>
      <c r="H1594" s="3" t="str" cm="1">
        <f t="array" ref="H1594">_xlfn.IFS(AND(E1594&gt;=4,F1594&gt;=4,G1594&gt;=4),"Champions",AND(E1594&gt;=3,F1594&gt;=3,G1594&gt;=3),"Loyal Customers",AND(E1594&lt;=2,F1594&gt;=3),"At Risk",AND(E1594&lt;=2,F1594&lt;=2,G1594&lt;=2),"Lost",AND(E1594&gt;=4,F1594&lt;=2),"New/Promising",TRUE,"Needs Attention")</f>
        <v>Loyal Customers</v>
      </c>
      <c r="I1594" s="3" t="str">
        <f t="shared" si="28"/>
        <v>Active</v>
      </c>
      <c r="J1594" s="3" t="str">
        <f>_xlfn.XLOOKUP(A1594,'Country_Lookup'!$D:$D,'Country_Lookup'!$E:$E)</f>
        <v>United Kingdom</v>
      </c>
    </row>
    <row r="1595" spans="1:10" x14ac:dyDescent="0.3">
      <c r="A1595">
        <v>13957</v>
      </c>
      <c r="B1595">
        <v>417</v>
      </c>
      <c r="C1595">
        <v>3</v>
      </c>
      <c r="D1595">
        <v>458.25</v>
      </c>
      <c r="E1595" cm="1">
        <f t="array" ref="E1595">_xlfn.IFS(B1595&lt;=PERCENTILE($B$3:$B$5882,0.2),5,B1595&lt;=PERCENTILE($B$3:$B$5882,0.4),4,B1595&lt;=PERCENTILE($B$3:$B$5882,0.6),3,B1595&lt;=PERCENTILE($B$3:$B$5882,0.8),2,TRUE,1)</f>
        <v>1</v>
      </c>
      <c r="F1595" cm="1">
        <f t="array" ref="F1595">_xlfn.IFS(C1595&lt;=PERCENTILE($C$3:$C$5882,0.2),1,C1595&lt;=PERCENTILE($C$3:$C$5882,0.4),2,C1595&lt;=PERCENTILE($C$3:$C$5882,0.6),3,C1595&lt;=PERCENTILE($C$3:$C$5882,0.8),4,TRUE,5)</f>
        <v>3</v>
      </c>
      <c r="G1595" cm="1">
        <f t="array" ref="G1595">_xlfn.IFS(D1595&lt;=PERCENTILE($D$3:$D$5882,0.2),1,D1595&lt;=PERCENTILE($D$3:$D$5882,0.4),2,D1595&lt;=PERCENTILE($D$3:$D$5882,0.6),3,D1595&lt;=PERCENTILE($D$3:$D$5882,0.8),4,TRUE,5)</f>
        <v>2</v>
      </c>
      <c r="H1595" s="3" t="str" cm="1">
        <f t="array" ref="H1595">_xlfn.IFS(AND(E1595&gt;=4,F1595&gt;=4,G1595&gt;=4),"Champions",AND(E1595&gt;=3,F1595&gt;=3,G1595&gt;=3),"Loyal Customers",AND(E1595&lt;=2,F1595&gt;=3),"At Risk",AND(E1595&lt;=2,F1595&lt;=2,G1595&lt;=2),"Lost",AND(E1595&gt;=4,F1595&lt;=2),"New/Promising",TRUE,"Needs Attention")</f>
        <v>At Risk</v>
      </c>
      <c r="I1595" s="3" t="str">
        <f t="shared" si="28"/>
        <v>Churned</v>
      </c>
      <c r="J1595" s="3" t="str">
        <f>_xlfn.XLOOKUP(A1595,'Country_Lookup'!$D:$D,'Country_Lookup'!$E:$E)</f>
        <v>United Kingdom</v>
      </c>
    </row>
    <row r="1596" spans="1:10" x14ac:dyDescent="0.3">
      <c r="A1596">
        <v>13958</v>
      </c>
      <c r="B1596">
        <v>379</v>
      </c>
      <c r="C1596">
        <v>8</v>
      </c>
      <c r="D1596">
        <v>4709.2299999999877</v>
      </c>
      <c r="E1596" cm="1">
        <f t="array" ref="E1596">_xlfn.IFS(B1596&lt;=PERCENTILE($B$3:$B$5882,0.2),5,B1596&lt;=PERCENTILE($B$3:$B$5882,0.4),4,B1596&lt;=PERCENTILE($B$3:$B$5882,0.6),3,B1596&lt;=PERCENTILE($B$3:$B$5882,0.8),2,TRUE,1)</f>
        <v>2</v>
      </c>
      <c r="F1596" cm="1">
        <f t="array" ref="F1596">_xlfn.IFS(C1596&lt;=PERCENTILE($C$3:$C$5882,0.2),1,C1596&lt;=PERCENTILE($C$3:$C$5882,0.4),2,C1596&lt;=PERCENTILE($C$3:$C$5882,0.6),3,C1596&lt;=PERCENTILE($C$3:$C$5882,0.8),4,TRUE,5)</f>
        <v>4</v>
      </c>
      <c r="G1596" cm="1">
        <f t="array" ref="G1596">_xlfn.IFS(D1596&lt;=PERCENTILE($D$3:$D$5882,0.2),1,D1596&lt;=PERCENTILE($D$3:$D$5882,0.4),2,D1596&lt;=PERCENTILE($D$3:$D$5882,0.6),3,D1596&lt;=PERCENTILE($D$3:$D$5882,0.8),4,TRUE,5)</f>
        <v>5</v>
      </c>
      <c r="H1596" s="3" t="str" cm="1">
        <f t="array" ref="H1596">_xlfn.IFS(AND(E1596&gt;=4,F1596&gt;=4,G1596&gt;=4),"Champions",AND(E1596&gt;=3,F1596&gt;=3,G1596&gt;=3),"Loyal Customers",AND(E1596&lt;=2,F1596&gt;=3),"At Risk",AND(E1596&lt;=2,F1596&lt;=2,G1596&lt;=2),"Lost",AND(E1596&gt;=4,F1596&lt;=2),"New/Promising",TRUE,"Needs Attention")</f>
        <v>At Risk</v>
      </c>
      <c r="I1596" s="3" t="str">
        <f t="shared" si="28"/>
        <v>Churned</v>
      </c>
      <c r="J1596" s="3" t="str">
        <f>_xlfn.XLOOKUP(A1596,'Country_Lookup'!$D:$D,'Country_Lookup'!$E:$E)</f>
        <v>United Kingdom</v>
      </c>
    </row>
    <row r="1597" spans="1:10" x14ac:dyDescent="0.3">
      <c r="A1597">
        <v>13959</v>
      </c>
      <c r="B1597">
        <v>79</v>
      </c>
      <c r="C1597">
        <v>6</v>
      </c>
      <c r="D1597">
        <v>1076.1799999999957</v>
      </c>
      <c r="E1597" cm="1">
        <f t="array" ref="E1597">_xlfn.IFS(B1597&lt;=PERCENTILE($B$3:$B$5882,0.2),5,B1597&lt;=PERCENTILE($B$3:$B$5882,0.4),4,B1597&lt;=PERCENTILE($B$3:$B$5882,0.6),3,B1597&lt;=PERCENTILE($B$3:$B$5882,0.8),2,TRUE,1)</f>
        <v>3</v>
      </c>
      <c r="F1597" cm="1">
        <f t="array" ref="F1597">_xlfn.IFS(C1597&lt;=PERCENTILE($C$3:$C$5882,0.2),1,C1597&lt;=PERCENTILE($C$3:$C$5882,0.4),2,C1597&lt;=PERCENTILE($C$3:$C$5882,0.6),3,C1597&lt;=PERCENTILE($C$3:$C$5882,0.8),4,TRUE,5)</f>
        <v>4</v>
      </c>
      <c r="G1597" cm="1">
        <f t="array" ref="G1597">_xlfn.IFS(D1597&lt;=PERCENTILE($D$3:$D$5882,0.2),1,D1597&lt;=PERCENTILE($D$3:$D$5882,0.4),2,D1597&lt;=PERCENTILE($D$3:$D$5882,0.6),3,D1597&lt;=PERCENTILE($D$3:$D$5882,0.8),4,TRUE,5)</f>
        <v>3</v>
      </c>
      <c r="H1597" s="3" t="str" cm="1">
        <f t="array" ref="H1597">_xlfn.IFS(AND(E1597&gt;=4,F1597&gt;=4,G1597&gt;=4),"Champions",AND(E1597&gt;=3,F1597&gt;=3,G1597&gt;=3),"Loyal Customers",AND(E1597&lt;=2,F1597&gt;=3),"At Risk",AND(E1597&lt;=2,F1597&lt;=2,G1597&lt;=2),"Lost",AND(E1597&gt;=4,F1597&lt;=2),"New/Promising",TRUE,"Needs Attention")</f>
        <v>Loyal Customers</v>
      </c>
      <c r="I1597" s="3" t="str">
        <f t="shared" si="28"/>
        <v>Active</v>
      </c>
      <c r="J1597" s="3" t="str">
        <f>_xlfn.XLOOKUP(A1597,'Country_Lookup'!$D:$D,'Country_Lookup'!$E:$E)</f>
        <v>United Kingdom</v>
      </c>
    </row>
    <row r="1598" spans="1:10" x14ac:dyDescent="0.3">
      <c r="A1598">
        <v>13960</v>
      </c>
      <c r="B1598">
        <v>21</v>
      </c>
      <c r="C1598">
        <v>2</v>
      </c>
      <c r="D1598">
        <v>230.22000000000011</v>
      </c>
      <c r="E1598" cm="1">
        <f t="array" ref="E1598">_xlfn.IFS(B1598&lt;=PERCENTILE($B$3:$B$5882,0.2),5,B1598&lt;=PERCENTILE($B$3:$B$5882,0.4),4,B1598&lt;=PERCENTILE($B$3:$B$5882,0.6),3,B1598&lt;=PERCENTILE($B$3:$B$5882,0.8),2,TRUE,1)</f>
        <v>4</v>
      </c>
      <c r="F1598" cm="1">
        <f t="array" ref="F1598">_xlfn.IFS(C1598&lt;=PERCENTILE($C$3:$C$5882,0.2),1,C1598&lt;=PERCENTILE($C$3:$C$5882,0.4),2,C1598&lt;=PERCENTILE($C$3:$C$5882,0.6),3,C1598&lt;=PERCENTILE($C$3:$C$5882,0.8),4,TRUE,5)</f>
        <v>2</v>
      </c>
      <c r="G1598" cm="1">
        <f t="array" ref="G1598">_xlfn.IFS(D1598&lt;=PERCENTILE($D$3:$D$5882,0.2),1,D1598&lt;=PERCENTILE($D$3:$D$5882,0.4),2,D1598&lt;=PERCENTILE($D$3:$D$5882,0.6),3,D1598&lt;=PERCENTILE($D$3:$D$5882,0.8),4,TRUE,5)</f>
        <v>1</v>
      </c>
      <c r="H1598" s="3" t="str" cm="1">
        <f t="array" ref="H1598">_xlfn.IFS(AND(E1598&gt;=4,F1598&gt;=4,G1598&gt;=4),"Champions",AND(E1598&gt;=3,F1598&gt;=3,G1598&gt;=3),"Loyal Customers",AND(E1598&lt;=2,F1598&gt;=3),"At Risk",AND(E1598&lt;=2,F1598&lt;=2,G1598&lt;=2),"Lost",AND(E1598&gt;=4,F1598&lt;=2),"New/Promising",TRUE,"Needs Attention")</f>
        <v>New/Promising</v>
      </c>
      <c r="I1598" s="3" t="str">
        <f t="shared" si="28"/>
        <v>Active</v>
      </c>
      <c r="J1598" s="3" t="str">
        <f>_xlfn.XLOOKUP(A1598,'Country_Lookup'!$D:$D,'Country_Lookup'!$E:$E)</f>
        <v>United Kingdom</v>
      </c>
    </row>
    <row r="1599" spans="1:10" x14ac:dyDescent="0.3">
      <c r="A1599">
        <v>13961</v>
      </c>
      <c r="B1599">
        <v>392</v>
      </c>
      <c r="C1599">
        <v>1</v>
      </c>
      <c r="D1599">
        <v>538.39999999999975</v>
      </c>
      <c r="E1599" cm="1">
        <f t="array" ref="E1599">_xlfn.IFS(B1599&lt;=PERCENTILE($B$3:$B$5882,0.2),5,B1599&lt;=PERCENTILE($B$3:$B$5882,0.4),4,B1599&lt;=PERCENTILE($B$3:$B$5882,0.6),3,B1599&lt;=PERCENTILE($B$3:$B$5882,0.8),2,TRUE,1)</f>
        <v>2</v>
      </c>
      <c r="F1599" cm="1">
        <f t="array" ref="F1599">_xlfn.IFS(C1599&lt;=PERCENTILE($C$3:$C$5882,0.2),1,C1599&lt;=PERCENTILE($C$3:$C$5882,0.4),2,C1599&lt;=PERCENTILE($C$3:$C$5882,0.6),3,C1599&lt;=PERCENTILE($C$3:$C$5882,0.8),4,TRUE,5)</f>
        <v>1</v>
      </c>
      <c r="G1599" cm="1">
        <f t="array" ref="G1599">_xlfn.IFS(D1599&lt;=PERCENTILE($D$3:$D$5882,0.2),1,D1599&lt;=PERCENTILE($D$3:$D$5882,0.4),2,D1599&lt;=PERCENTILE($D$3:$D$5882,0.6),3,D1599&lt;=PERCENTILE($D$3:$D$5882,0.8),4,TRUE,5)</f>
        <v>2</v>
      </c>
      <c r="H1599" s="3" t="str" cm="1">
        <f t="array" ref="H1599">_xlfn.IFS(AND(E1599&gt;=4,F1599&gt;=4,G1599&gt;=4),"Champions",AND(E1599&gt;=3,F1599&gt;=3,G1599&gt;=3),"Loyal Customers",AND(E1599&lt;=2,F1599&gt;=3),"At Risk",AND(E1599&lt;=2,F1599&lt;=2,G1599&lt;=2),"Lost",AND(E1599&gt;=4,F1599&lt;=2),"New/Promising",TRUE,"Needs Attention")</f>
        <v>Lost</v>
      </c>
      <c r="I1599" s="3" t="str">
        <f t="shared" si="28"/>
        <v>Churned</v>
      </c>
      <c r="J1599" s="3" t="str">
        <f>_xlfn.XLOOKUP(A1599,'Country_Lookup'!$D:$D,'Country_Lookup'!$E:$E)</f>
        <v>United Kingdom</v>
      </c>
    </row>
    <row r="1600" spans="1:10" x14ac:dyDescent="0.3">
      <c r="A1600">
        <v>13962</v>
      </c>
      <c r="B1600">
        <v>21</v>
      </c>
      <c r="C1600">
        <v>3</v>
      </c>
      <c r="D1600">
        <v>362.80000000000013</v>
      </c>
      <c r="E1600" cm="1">
        <f t="array" ref="E1600">_xlfn.IFS(B1600&lt;=PERCENTILE($B$3:$B$5882,0.2),5,B1600&lt;=PERCENTILE($B$3:$B$5882,0.4),4,B1600&lt;=PERCENTILE($B$3:$B$5882,0.6),3,B1600&lt;=PERCENTILE($B$3:$B$5882,0.8),2,TRUE,1)</f>
        <v>4</v>
      </c>
      <c r="F1600" cm="1">
        <f t="array" ref="F1600">_xlfn.IFS(C1600&lt;=PERCENTILE($C$3:$C$5882,0.2),1,C1600&lt;=PERCENTILE($C$3:$C$5882,0.4),2,C1600&lt;=PERCENTILE($C$3:$C$5882,0.6),3,C1600&lt;=PERCENTILE($C$3:$C$5882,0.8),4,TRUE,5)</f>
        <v>3</v>
      </c>
      <c r="G1600" cm="1">
        <f t="array" ref="G1600">_xlfn.IFS(D1600&lt;=PERCENTILE($D$3:$D$5882,0.2),1,D1600&lt;=PERCENTILE($D$3:$D$5882,0.4),2,D1600&lt;=PERCENTILE($D$3:$D$5882,0.6),3,D1600&lt;=PERCENTILE($D$3:$D$5882,0.8),4,TRUE,5)</f>
        <v>2</v>
      </c>
      <c r="H1600" s="3" t="str" cm="1">
        <f t="array" ref="H1600">_xlfn.IFS(AND(E1600&gt;=4,F1600&gt;=4,G1600&gt;=4),"Champions",AND(E1600&gt;=3,F1600&gt;=3,G1600&gt;=3),"Loyal Customers",AND(E1600&lt;=2,F1600&gt;=3),"At Risk",AND(E1600&lt;=2,F1600&lt;=2,G1600&lt;=2),"Lost",AND(E1600&gt;=4,F1600&lt;=2),"New/Promising",TRUE,"Needs Attention")</f>
        <v>Needs Attention</v>
      </c>
      <c r="I1600" s="3" t="str">
        <f t="shared" si="28"/>
        <v>Active</v>
      </c>
      <c r="J1600" s="3" t="str">
        <f>_xlfn.XLOOKUP(A1600,'Country_Lookup'!$D:$D,'Country_Lookup'!$E:$E)</f>
        <v>United Kingdom</v>
      </c>
    </row>
    <row r="1601" spans="1:10" x14ac:dyDescent="0.3">
      <c r="A1601">
        <v>13963</v>
      </c>
      <c r="B1601">
        <v>308</v>
      </c>
      <c r="C1601">
        <v>17</v>
      </c>
      <c r="D1601">
        <v>3011.8699999999958</v>
      </c>
      <c r="E1601" cm="1">
        <f t="array" ref="E1601">_xlfn.IFS(B1601&lt;=PERCENTILE($B$3:$B$5882,0.2),5,B1601&lt;=PERCENTILE($B$3:$B$5882,0.4),4,B1601&lt;=PERCENTILE($B$3:$B$5882,0.6),3,B1601&lt;=PERCENTILE($B$3:$B$5882,0.8),2,TRUE,1)</f>
        <v>2</v>
      </c>
      <c r="F1601" cm="1">
        <f t="array" ref="F1601">_xlfn.IFS(C1601&lt;=PERCENTILE($C$3:$C$5882,0.2),1,C1601&lt;=PERCENTILE($C$3:$C$5882,0.4),2,C1601&lt;=PERCENTILE($C$3:$C$5882,0.6),3,C1601&lt;=PERCENTILE($C$3:$C$5882,0.8),4,TRUE,5)</f>
        <v>5</v>
      </c>
      <c r="G1601" cm="1">
        <f t="array" ref="G1601">_xlfn.IFS(D1601&lt;=PERCENTILE($D$3:$D$5882,0.2),1,D1601&lt;=PERCENTILE($D$3:$D$5882,0.4),2,D1601&lt;=PERCENTILE($D$3:$D$5882,0.6),3,D1601&lt;=PERCENTILE($D$3:$D$5882,0.8),4,TRUE,5)</f>
        <v>5</v>
      </c>
      <c r="H1601" s="3" t="str" cm="1">
        <f t="array" ref="H1601">_xlfn.IFS(AND(E1601&gt;=4,F1601&gt;=4,G1601&gt;=4),"Champions",AND(E1601&gt;=3,F1601&gt;=3,G1601&gt;=3),"Loyal Customers",AND(E1601&lt;=2,F1601&gt;=3),"At Risk",AND(E1601&lt;=2,F1601&lt;=2,G1601&lt;=2),"Lost",AND(E1601&gt;=4,F1601&lt;=2),"New/Promising",TRUE,"Needs Attention")</f>
        <v>At Risk</v>
      </c>
      <c r="I1601" s="3" t="str">
        <f t="shared" si="28"/>
        <v>Churned</v>
      </c>
      <c r="J1601" s="3" t="str">
        <f>_xlfn.XLOOKUP(A1601,'Country_Lookup'!$D:$D,'Country_Lookup'!$E:$E)</f>
        <v>United Kingdom</v>
      </c>
    </row>
    <row r="1602" spans="1:10" x14ac:dyDescent="0.3">
      <c r="A1602">
        <v>13964</v>
      </c>
      <c r="B1602">
        <v>387</v>
      </c>
      <c r="C1602">
        <v>2</v>
      </c>
      <c r="D1602">
        <v>438.89999999999981</v>
      </c>
      <c r="E1602" cm="1">
        <f t="array" ref="E1602">_xlfn.IFS(B1602&lt;=PERCENTILE($B$3:$B$5882,0.2),5,B1602&lt;=PERCENTILE($B$3:$B$5882,0.4),4,B1602&lt;=PERCENTILE($B$3:$B$5882,0.6),3,B1602&lt;=PERCENTILE($B$3:$B$5882,0.8),2,TRUE,1)</f>
        <v>2</v>
      </c>
      <c r="F1602" cm="1">
        <f t="array" ref="F1602">_xlfn.IFS(C1602&lt;=PERCENTILE($C$3:$C$5882,0.2),1,C1602&lt;=PERCENTILE($C$3:$C$5882,0.4),2,C1602&lt;=PERCENTILE($C$3:$C$5882,0.6),3,C1602&lt;=PERCENTILE($C$3:$C$5882,0.8),4,TRUE,5)</f>
        <v>2</v>
      </c>
      <c r="G1602" cm="1">
        <f t="array" ref="G1602">_xlfn.IFS(D1602&lt;=PERCENTILE($D$3:$D$5882,0.2),1,D1602&lt;=PERCENTILE($D$3:$D$5882,0.4),2,D1602&lt;=PERCENTILE($D$3:$D$5882,0.6),3,D1602&lt;=PERCENTILE($D$3:$D$5882,0.8),4,TRUE,5)</f>
        <v>2</v>
      </c>
      <c r="H1602" s="3" t="str" cm="1">
        <f t="array" ref="H1602">_xlfn.IFS(AND(E1602&gt;=4,F1602&gt;=4,G1602&gt;=4),"Champions",AND(E1602&gt;=3,F1602&gt;=3,G1602&gt;=3),"Loyal Customers",AND(E1602&lt;=2,F1602&gt;=3),"At Risk",AND(E1602&lt;=2,F1602&lt;=2,G1602&lt;=2),"Lost",AND(E1602&gt;=4,F1602&lt;=2),"New/Promising",TRUE,"Needs Attention")</f>
        <v>Lost</v>
      </c>
      <c r="I1602" s="3" t="str">
        <f t="shared" si="28"/>
        <v>Churned</v>
      </c>
      <c r="J1602" s="3" t="str">
        <f>_xlfn.XLOOKUP(A1602,'Country_Lookup'!$D:$D,'Country_Lookup'!$E:$E)</f>
        <v>United Kingdom</v>
      </c>
    </row>
    <row r="1603" spans="1:10" x14ac:dyDescent="0.3">
      <c r="A1603">
        <v>13965</v>
      </c>
      <c r="B1603">
        <v>476</v>
      </c>
      <c r="C1603">
        <v>3</v>
      </c>
      <c r="D1603">
        <v>996.61000000000024</v>
      </c>
      <c r="E1603" cm="1">
        <f t="array" ref="E1603">_xlfn.IFS(B1603&lt;=PERCENTILE($B$3:$B$5882,0.2),5,B1603&lt;=PERCENTILE($B$3:$B$5882,0.4),4,B1603&lt;=PERCENTILE($B$3:$B$5882,0.6),3,B1603&lt;=PERCENTILE($B$3:$B$5882,0.8),2,TRUE,1)</f>
        <v>1</v>
      </c>
      <c r="F1603" cm="1">
        <f t="array" ref="F1603">_xlfn.IFS(C1603&lt;=PERCENTILE($C$3:$C$5882,0.2),1,C1603&lt;=PERCENTILE($C$3:$C$5882,0.4),2,C1603&lt;=PERCENTILE($C$3:$C$5882,0.6),3,C1603&lt;=PERCENTILE($C$3:$C$5882,0.8),4,TRUE,5)</f>
        <v>3</v>
      </c>
      <c r="G1603" cm="1">
        <f t="array" ref="G1603">_xlfn.IFS(D1603&lt;=PERCENTILE($D$3:$D$5882,0.2),1,D1603&lt;=PERCENTILE($D$3:$D$5882,0.4),2,D1603&lt;=PERCENTILE($D$3:$D$5882,0.6),3,D1603&lt;=PERCENTILE($D$3:$D$5882,0.8),4,TRUE,5)</f>
        <v>3</v>
      </c>
      <c r="H1603" s="3" t="str" cm="1">
        <f t="array" ref="H1603">_xlfn.IFS(AND(E1603&gt;=4,F1603&gt;=4,G1603&gt;=4),"Champions",AND(E1603&gt;=3,F1603&gt;=3,G1603&gt;=3),"Loyal Customers",AND(E1603&lt;=2,F1603&gt;=3),"At Risk",AND(E1603&lt;=2,F1603&lt;=2,G1603&lt;=2),"Lost",AND(E1603&gt;=4,F1603&lt;=2),"New/Promising",TRUE,"Needs Attention")</f>
        <v>At Risk</v>
      </c>
      <c r="I1603" s="3" t="str">
        <f t="shared" ref="I1603:I1666" si="29">IF(B1603&gt;90,"Churned","Active")</f>
        <v>Churned</v>
      </c>
      <c r="J1603" s="3" t="str">
        <f>_xlfn.XLOOKUP(A1603,'Country_Lookup'!$D:$D,'Country_Lookup'!$E:$E)</f>
        <v>United Kingdom</v>
      </c>
    </row>
    <row r="1604" spans="1:10" x14ac:dyDescent="0.3">
      <c r="A1604">
        <v>13966</v>
      </c>
      <c r="B1604">
        <v>435</v>
      </c>
      <c r="C1604">
        <v>1</v>
      </c>
      <c r="D1604">
        <v>390.8599999999999</v>
      </c>
      <c r="E1604" cm="1">
        <f t="array" ref="E1604">_xlfn.IFS(B1604&lt;=PERCENTILE($B$3:$B$5882,0.2),5,B1604&lt;=PERCENTILE($B$3:$B$5882,0.4),4,B1604&lt;=PERCENTILE($B$3:$B$5882,0.6),3,B1604&lt;=PERCENTILE($B$3:$B$5882,0.8),2,TRUE,1)</f>
        <v>1</v>
      </c>
      <c r="F1604" cm="1">
        <f t="array" ref="F1604">_xlfn.IFS(C1604&lt;=PERCENTILE($C$3:$C$5882,0.2),1,C1604&lt;=PERCENTILE($C$3:$C$5882,0.4),2,C1604&lt;=PERCENTILE($C$3:$C$5882,0.6),3,C1604&lt;=PERCENTILE($C$3:$C$5882,0.8),4,TRUE,5)</f>
        <v>1</v>
      </c>
      <c r="G1604" cm="1">
        <f t="array" ref="G1604">_xlfn.IFS(D1604&lt;=PERCENTILE($D$3:$D$5882,0.2),1,D1604&lt;=PERCENTILE($D$3:$D$5882,0.4),2,D1604&lt;=PERCENTILE($D$3:$D$5882,0.6),3,D1604&lt;=PERCENTILE($D$3:$D$5882,0.8),4,TRUE,5)</f>
        <v>2</v>
      </c>
      <c r="H1604" s="3" t="str" cm="1">
        <f t="array" ref="H1604">_xlfn.IFS(AND(E1604&gt;=4,F1604&gt;=4,G1604&gt;=4),"Champions",AND(E1604&gt;=3,F1604&gt;=3,G1604&gt;=3),"Loyal Customers",AND(E1604&lt;=2,F1604&gt;=3),"At Risk",AND(E1604&lt;=2,F1604&lt;=2,G1604&lt;=2),"Lost",AND(E1604&gt;=4,F1604&lt;=2),"New/Promising",TRUE,"Needs Attention")</f>
        <v>Lost</v>
      </c>
      <c r="I1604" s="3" t="str">
        <f t="shared" si="29"/>
        <v>Churned</v>
      </c>
      <c r="J1604" s="3" t="str">
        <f>_xlfn.XLOOKUP(A1604,'Country_Lookup'!$D:$D,'Country_Lookup'!$E:$E)</f>
        <v>United Kingdom</v>
      </c>
    </row>
    <row r="1605" spans="1:10" x14ac:dyDescent="0.3">
      <c r="A1605">
        <v>13967</v>
      </c>
      <c r="B1605">
        <v>145</v>
      </c>
      <c r="C1605">
        <v>2</v>
      </c>
      <c r="D1605">
        <v>166.29999999999998</v>
      </c>
      <c r="E1605" cm="1">
        <f t="array" ref="E1605">_xlfn.IFS(B1605&lt;=PERCENTILE($B$3:$B$5882,0.2),5,B1605&lt;=PERCENTILE($B$3:$B$5882,0.4),4,B1605&lt;=PERCENTILE($B$3:$B$5882,0.6),3,B1605&lt;=PERCENTILE($B$3:$B$5882,0.8),2,TRUE,1)</f>
        <v>3</v>
      </c>
      <c r="F1605" cm="1">
        <f t="array" ref="F1605">_xlfn.IFS(C1605&lt;=PERCENTILE($C$3:$C$5882,0.2),1,C1605&lt;=PERCENTILE($C$3:$C$5882,0.4),2,C1605&lt;=PERCENTILE($C$3:$C$5882,0.6),3,C1605&lt;=PERCENTILE($C$3:$C$5882,0.8),4,TRUE,5)</f>
        <v>2</v>
      </c>
      <c r="G1605" cm="1">
        <f t="array" ref="G1605">_xlfn.IFS(D1605&lt;=PERCENTILE($D$3:$D$5882,0.2),1,D1605&lt;=PERCENTILE($D$3:$D$5882,0.4),2,D1605&lt;=PERCENTILE($D$3:$D$5882,0.6),3,D1605&lt;=PERCENTILE($D$3:$D$5882,0.8),4,TRUE,5)</f>
        <v>1</v>
      </c>
      <c r="H1605" s="3" t="str" cm="1">
        <f t="array" ref="H1605">_xlfn.IFS(AND(E1605&gt;=4,F1605&gt;=4,G1605&gt;=4),"Champions",AND(E1605&gt;=3,F1605&gt;=3,G1605&gt;=3),"Loyal Customers",AND(E1605&lt;=2,F1605&gt;=3),"At Risk",AND(E1605&lt;=2,F1605&lt;=2,G1605&lt;=2),"Lost",AND(E1605&gt;=4,F1605&lt;=2),"New/Promising",TRUE,"Needs Attention")</f>
        <v>Needs Attention</v>
      </c>
      <c r="I1605" s="3" t="str">
        <f t="shared" si="29"/>
        <v>Churned</v>
      </c>
      <c r="J1605" s="3" t="str">
        <f>_xlfn.XLOOKUP(A1605,'Country_Lookup'!$D:$D,'Country_Lookup'!$E:$E)</f>
        <v>United Kingdom</v>
      </c>
    </row>
    <row r="1606" spans="1:10" x14ac:dyDescent="0.3">
      <c r="A1606">
        <v>13968</v>
      </c>
      <c r="B1606">
        <v>423</v>
      </c>
      <c r="C1606">
        <v>1</v>
      </c>
      <c r="D1606">
        <v>123.66</v>
      </c>
      <c r="E1606" cm="1">
        <f t="array" ref="E1606">_xlfn.IFS(B1606&lt;=PERCENTILE($B$3:$B$5882,0.2),5,B1606&lt;=PERCENTILE($B$3:$B$5882,0.4),4,B1606&lt;=PERCENTILE($B$3:$B$5882,0.6),3,B1606&lt;=PERCENTILE($B$3:$B$5882,0.8),2,TRUE,1)</f>
        <v>1</v>
      </c>
      <c r="F1606" cm="1">
        <f t="array" ref="F1606">_xlfn.IFS(C1606&lt;=PERCENTILE($C$3:$C$5882,0.2),1,C1606&lt;=PERCENTILE($C$3:$C$5882,0.4),2,C1606&lt;=PERCENTILE($C$3:$C$5882,0.6),3,C1606&lt;=PERCENTILE($C$3:$C$5882,0.8),4,TRUE,5)</f>
        <v>1</v>
      </c>
      <c r="G1606" cm="1">
        <f t="array" ref="G1606">_xlfn.IFS(D1606&lt;=PERCENTILE($D$3:$D$5882,0.2),1,D1606&lt;=PERCENTILE($D$3:$D$5882,0.4),2,D1606&lt;=PERCENTILE($D$3:$D$5882,0.6),3,D1606&lt;=PERCENTILE($D$3:$D$5882,0.8),4,TRUE,5)</f>
        <v>1</v>
      </c>
      <c r="H1606" s="3" t="str" cm="1">
        <f t="array" ref="H1606">_xlfn.IFS(AND(E1606&gt;=4,F1606&gt;=4,G1606&gt;=4),"Champions",AND(E1606&gt;=3,F1606&gt;=3,G1606&gt;=3),"Loyal Customers",AND(E1606&lt;=2,F1606&gt;=3),"At Risk",AND(E1606&lt;=2,F1606&lt;=2,G1606&lt;=2),"Lost",AND(E1606&gt;=4,F1606&lt;=2),"New/Promising",TRUE,"Needs Attention")</f>
        <v>Lost</v>
      </c>
      <c r="I1606" s="3" t="str">
        <f t="shared" si="29"/>
        <v>Churned</v>
      </c>
      <c r="J1606" s="3" t="str">
        <f>_xlfn.XLOOKUP(A1606,'Country_Lookup'!$D:$D,'Country_Lookup'!$E:$E)</f>
        <v>United Kingdom</v>
      </c>
    </row>
    <row r="1607" spans="1:10" x14ac:dyDescent="0.3">
      <c r="A1607">
        <v>13969</v>
      </c>
      <c r="B1607">
        <v>7</v>
      </c>
      <c r="C1607">
        <v>35</v>
      </c>
      <c r="D1607">
        <v>13365.869999999701</v>
      </c>
      <c r="E1607" cm="1">
        <f t="array" ref="E1607">_xlfn.IFS(B1607&lt;=PERCENTILE($B$3:$B$5882,0.2),5,B1607&lt;=PERCENTILE($B$3:$B$5882,0.4),4,B1607&lt;=PERCENTILE($B$3:$B$5882,0.6),3,B1607&lt;=PERCENTILE($B$3:$B$5882,0.8),2,TRUE,1)</f>
        <v>5</v>
      </c>
      <c r="F1607" cm="1">
        <f t="array" ref="F1607">_xlfn.IFS(C1607&lt;=PERCENTILE($C$3:$C$5882,0.2),1,C1607&lt;=PERCENTILE($C$3:$C$5882,0.4),2,C1607&lt;=PERCENTILE($C$3:$C$5882,0.6),3,C1607&lt;=PERCENTILE($C$3:$C$5882,0.8),4,TRUE,5)</f>
        <v>5</v>
      </c>
      <c r="G1607" cm="1">
        <f t="array" ref="G1607">_xlfn.IFS(D1607&lt;=PERCENTILE($D$3:$D$5882,0.2),1,D1607&lt;=PERCENTILE($D$3:$D$5882,0.4),2,D1607&lt;=PERCENTILE($D$3:$D$5882,0.6),3,D1607&lt;=PERCENTILE($D$3:$D$5882,0.8),4,TRUE,5)</f>
        <v>5</v>
      </c>
      <c r="H1607" s="3" t="str" cm="1">
        <f t="array" ref="H1607">_xlfn.IFS(AND(E1607&gt;=4,F1607&gt;=4,G1607&gt;=4),"Champions",AND(E1607&gt;=3,F1607&gt;=3,G1607&gt;=3),"Loyal Customers",AND(E1607&lt;=2,F1607&gt;=3),"At Risk",AND(E1607&lt;=2,F1607&lt;=2,G1607&lt;=2),"Lost",AND(E1607&gt;=4,F1607&lt;=2),"New/Promising",TRUE,"Needs Attention")</f>
        <v>Champions</v>
      </c>
      <c r="I1607" s="3" t="str">
        <f t="shared" si="29"/>
        <v>Active</v>
      </c>
      <c r="J1607" s="3" t="str">
        <f>_xlfn.XLOOKUP(A1607,'Country_Lookup'!$D:$D,'Country_Lookup'!$E:$E)</f>
        <v>United Kingdom</v>
      </c>
    </row>
    <row r="1608" spans="1:10" x14ac:dyDescent="0.3">
      <c r="A1608">
        <v>13970</v>
      </c>
      <c r="B1608">
        <v>386</v>
      </c>
      <c r="C1608">
        <v>2</v>
      </c>
      <c r="D1608">
        <v>846.54999999999984</v>
      </c>
      <c r="E1608" cm="1">
        <f t="array" ref="E1608">_xlfn.IFS(B1608&lt;=PERCENTILE($B$3:$B$5882,0.2),5,B1608&lt;=PERCENTILE($B$3:$B$5882,0.4),4,B1608&lt;=PERCENTILE($B$3:$B$5882,0.6),3,B1608&lt;=PERCENTILE($B$3:$B$5882,0.8),2,TRUE,1)</f>
        <v>2</v>
      </c>
      <c r="F1608" cm="1">
        <f t="array" ref="F1608">_xlfn.IFS(C1608&lt;=PERCENTILE($C$3:$C$5882,0.2),1,C1608&lt;=PERCENTILE($C$3:$C$5882,0.4),2,C1608&lt;=PERCENTILE($C$3:$C$5882,0.6),3,C1608&lt;=PERCENTILE($C$3:$C$5882,0.8),4,TRUE,5)</f>
        <v>2</v>
      </c>
      <c r="G1608" cm="1">
        <f t="array" ref="G1608">_xlfn.IFS(D1608&lt;=PERCENTILE($D$3:$D$5882,0.2),1,D1608&lt;=PERCENTILE($D$3:$D$5882,0.4),2,D1608&lt;=PERCENTILE($D$3:$D$5882,0.6),3,D1608&lt;=PERCENTILE($D$3:$D$5882,0.8),4,TRUE,5)</f>
        <v>3</v>
      </c>
      <c r="H1608" s="3" t="str" cm="1">
        <f t="array" ref="H1608">_xlfn.IFS(AND(E1608&gt;=4,F1608&gt;=4,G1608&gt;=4),"Champions",AND(E1608&gt;=3,F1608&gt;=3,G1608&gt;=3),"Loyal Customers",AND(E1608&lt;=2,F1608&gt;=3),"At Risk",AND(E1608&lt;=2,F1608&lt;=2,G1608&lt;=2),"Lost",AND(E1608&gt;=4,F1608&lt;=2),"New/Promising",TRUE,"Needs Attention")</f>
        <v>Needs Attention</v>
      </c>
      <c r="I1608" s="3" t="str">
        <f t="shared" si="29"/>
        <v>Churned</v>
      </c>
      <c r="J1608" s="3" t="str">
        <f>_xlfn.XLOOKUP(A1608,'Country_Lookup'!$D:$D,'Country_Lookup'!$E:$E)</f>
        <v>United Kingdom</v>
      </c>
    </row>
    <row r="1609" spans="1:10" x14ac:dyDescent="0.3">
      <c r="A1609">
        <v>13971</v>
      </c>
      <c r="B1609">
        <v>18</v>
      </c>
      <c r="C1609">
        <v>14</v>
      </c>
      <c r="D1609">
        <v>4667.5699999999888</v>
      </c>
      <c r="E1609" cm="1">
        <f t="array" ref="E1609">_xlfn.IFS(B1609&lt;=PERCENTILE($B$3:$B$5882,0.2),5,B1609&lt;=PERCENTILE($B$3:$B$5882,0.4),4,B1609&lt;=PERCENTILE($B$3:$B$5882,0.6),3,B1609&lt;=PERCENTILE($B$3:$B$5882,0.8),2,TRUE,1)</f>
        <v>5</v>
      </c>
      <c r="F1609" cm="1">
        <f t="array" ref="F1609">_xlfn.IFS(C1609&lt;=PERCENTILE($C$3:$C$5882,0.2),1,C1609&lt;=PERCENTILE($C$3:$C$5882,0.4),2,C1609&lt;=PERCENTILE($C$3:$C$5882,0.6),3,C1609&lt;=PERCENTILE($C$3:$C$5882,0.8),4,TRUE,5)</f>
        <v>5</v>
      </c>
      <c r="G1609" cm="1">
        <f t="array" ref="G1609">_xlfn.IFS(D1609&lt;=PERCENTILE($D$3:$D$5882,0.2),1,D1609&lt;=PERCENTILE($D$3:$D$5882,0.4),2,D1609&lt;=PERCENTILE($D$3:$D$5882,0.6),3,D1609&lt;=PERCENTILE($D$3:$D$5882,0.8),4,TRUE,5)</f>
        <v>5</v>
      </c>
      <c r="H1609" s="3" t="str" cm="1">
        <f t="array" ref="H1609">_xlfn.IFS(AND(E1609&gt;=4,F1609&gt;=4,G1609&gt;=4),"Champions",AND(E1609&gt;=3,F1609&gt;=3,G1609&gt;=3),"Loyal Customers",AND(E1609&lt;=2,F1609&gt;=3),"At Risk",AND(E1609&lt;=2,F1609&lt;=2,G1609&lt;=2),"Lost",AND(E1609&gt;=4,F1609&lt;=2),"New/Promising",TRUE,"Needs Attention")</f>
        <v>Champions</v>
      </c>
      <c r="I1609" s="3" t="str">
        <f t="shared" si="29"/>
        <v>Active</v>
      </c>
      <c r="J1609" s="3" t="str">
        <f>_xlfn.XLOOKUP(A1609,'Country_Lookup'!$D:$D,'Country_Lookup'!$E:$E)</f>
        <v>United Kingdom</v>
      </c>
    </row>
    <row r="1610" spans="1:10" x14ac:dyDescent="0.3">
      <c r="A1610">
        <v>13972</v>
      </c>
      <c r="B1610">
        <v>70</v>
      </c>
      <c r="C1610">
        <v>2</v>
      </c>
      <c r="D1610">
        <v>190.25000000000003</v>
      </c>
      <c r="E1610" cm="1">
        <f t="array" ref="E1610">_xlfn.IFS(B1610&lt;=PERCENTILE($B$3:$B$5882,0.2),5,B1610&lt;=PERCENTILE($B$3:$B$5882,0.4),4,B1610&lt;=PERCENTILE($B$3:$B$5882,0.6),3,B1610&lt;=PERCENTILE($B$3:$B$5882,0.8),2,TRUE,1)</f>
        <v>3</v>
      </c>
      <c r="F1610" cm="1">
        <f t="array" ref="F1610">_xlfn.IFS(C1610&lt;=PERCENTILE($C$3:$C$5882,0.2),1,C1610&lt;=PERCENTILE($C$3:$C$5882,0.4),2,C1610&lt;=PERCENTILE($C$3:$C$5882,0.6),3,C1610&lt;=PERCENTILE($C$3:$C$5882,0.8),4,TRUE,5)</f>
        <v>2</v>
      </c>
      <c r="G1610" cm="1">
        <f t="array" ref="G1610">_xlfn.IFS(D1610&lt;=PERCENTILE($D$3:$D$5882,0.2),1,D1610&lt;=PERCENTILE($D$3:$D$5882,0.4),2,D1610&lt;=PERCENTILE($D$3:$D$5882,0.6),3,D1610&lt;=PERCENTILE($D$3:$D$5882,0.8),4,TRUE,5)</f>
        <v>1</v>
      </c>
      <c r="H1610" s="3" t="str" cm="1">
        <f t="array" ref="H1610">_xlfn.IFS(AND(E1610&gt;=4,F1610&gt;=4,G1610&gt;=4),"Champions",AND(E1610&gt;=3,F1610&gt;=3,G1610&gt;=3),"Loyal Customers",AND(E1610&lt;=2,F1610&gt;=3),"At Risk",AND(E1610&lt;=2,F1610&lt;=2,G1610&lt;=2),"Lost",AND(E1610&gt;=4,F1610&lt;=2),"New/Promising",TRUE,"Needs Attention")</f>
        <v>Needs Attention</v>
      </c>
      <c r="I1610" s="3" t="str">
        <f t="shared" si="29"/>
        <v>Active</v>
      </c>
      <c r="J1610" s="3" t="str">
        <f>_xlfn.XLOOKUP(A1610,'Country_Lookup'!$D:$D,'Country_Lookup'!$E:$E)</f>
        <v>United Kingdom</v>
      </c>
    </row>
    <row r="1611" spans="1:10" x14ac:dyDescent="0.3">
      <c r="A1611">
        <v>13973</v>
      </c>
      <c r="B1611">
        <v>287</v>
      </c>
      <c r="C1611">
        <v>1</v>
      </c>
      <c r="D1611">
        <v>264.69999999999993</v>
      </c>
      <c r="E1611" cm="1">
        <f t="array" ref="E1611">_xlfn.IFS(B1611&lt;=PERCENTILE($B$3:$B$5882,0.2),5,B1611&lt;=PERCENTILE($B$3:$B$5882,0.4),4,B1611&lt;=PERCENTILE($B$3:$B$5882,0.6),3,B1611&lt;=PERCENTILE($B$3:$B$5882,0.8),2,TRUE,1)</f>
        <v>2</v>
      </c>
      <c r="F1611" cm="1">
        <f t="array" ref="F1611">_xlfn.IFS(C1611&lt;=PERCENTILE($C$3:$C$5882,0.2),1,C1611&lt;=PERCENTILE($C$3:$C$5882,0.4),2,C1611&lt;=PERCENTILE($C$3:$C$5882,0.6),3,C1611&lt;=PERCENTILE($C$3:$C$5882,0.8),4,TRUE,5)</f>
        <v>1</v>
      </c>
      <c r="G1611" cm="1">
        <f t="array" ref="G1611">_xlfn.IFS(D1611&lt;=PERCENTILE($D$3:$D$5882,0.2),1,D1611&lt;=PERCENTILE($D$3:$D$5882,0.4),2,D1611&lt;=PERCENTILE($D$3:$D$5882,0.6),3,D1611&lt;=PERCENTILE($D$3:$D$5882,0.8),4,TRUE,5)</f>
        <v>1</v>
      </c>
      <c r="H1611" s="3" t="str" cm="1">
        <f t="array" ref="H1611">_xlfn.IFS(AND(E1611&gt;=4,F1611&gt;=4,G1611&gt;=4),"Champions",AND(E1611&gt;=3,F1611&gt;=3,G1611&gt;=3),"Loyal Customers",AND(E1611&lt;=2,F1611&gt;=3),"At Risk",AND(E1611&lt;=2,F1611&lt;=2,G1611&lt;=2),"Lost",AND(E1611&gt;=4,F1611&lt;=2),"New/Promising",TRUE,"Needs Attention")</f>
        <v>Lost</v>
      </c>
      <c r="I1611" s="3" t="str">
        <f t="shared" si="29"/>
        <v>Churned</v>
      </c>
      <c r="J1611" s="3" t="str">
        <f>_xlfn.XLOOKUP(A1611,'Country_Lookup'!$D:$D,'Country_Lookup'!$E:$E)</f>
        <v>United Kingdom</v>
      </c>
    </row>
    <row r="1612" spans="1:10" x14ac:dyDescent="0.3">
      <c r="A1612">
        <v>13974</v>
      </c>
      <c r="B1612">
        <v>49</v>
      </c>
      <c r="C1612">
        <v>2</v>
      </c>
      <c r="D1612">
        <v>677.72000000000094</v>
      </c>
      <c r="E1612" cm="1">
        <f t="array" ref="E1612">_xlfn.IFS(B1612&lt;=PERCENTILE($B$3:$B$5882,0.2),5,B1612&lt;=PERCENTILE($B$3:$B$5882,0.4),4,B1612&lt;=PERCENTILE($B$3:$B$5882,0.6),3,B1612&lt;=PERCENTILE($B$3:$B$5882,0.8),2,TRUE,1)</f>
        <v>4</v>
      </c>
      <c r="F1612" cm="1">
        <f t="array" ref="F1612">_xlfn.IFS(C1612&lt;=PERCENTILE($C$3:$C$5882,0.2),1,C1612&lt;=PERCENTILE($C$3:$C$5882,0.4),2,C1612&lt;=PERCENTILE($C$3:$C$5882,0.6),3,C1612&lt;=PERCENTILE($C$3:$C$5882,0.8),4,TRUE,5)</f>
        <v>2</v>
      </c>
      <c r="G1612" cm="1">
        <f t="array" ref="G1612">_xlfn.IFS(D1612&lt;=PERCENTILE($D$3:$D$5882,0.2),1,D1612&lt;=PERCENTILE($D$3:$D$5882,0.4),2,D1612&lt;=PERCENTILE($D$3:$D$5882,0.6),3,D1612&lt;=PERCENTILE($D$3:$D$5882,0.8),4,TRUE,5)</f>
        <v>3</v>
      </c>
      <c r="H1612" s="3" t="str" cm="1">
        <f t="array" ref="H1612">_xlfn.IFS(AND(E1612&gt;=4,F1612&gt;=4,G1612&gt;=4),"Champions",AND(E1612&gt;=3,F1612&gt;=3,G1612&gt;=3),"Loyal Customers",AND(E1612&lt;=2,F1612&gt;=3),"At Risk",AND(E1612&lt;=2,F1612&lt;=2,G1612&lt;=2),"Lost",AND(E1612&gt;=4,F1612&lt;=2),"New/Promising",TRUE,"Needs Attention")</f>
        <v>New/Promising</v>
      </c>
      <c r="I1612" s="3" t="str">
        <f t="shared" si="29"/>
        <v>Active</v>
      </c>
      <c r="J1612" s="3" t="str">
        <f>_xlfn.XLOOKUP(A1612,'Country_Lookup'!$D:$D,'Country_Lookup'!$E:$E)</f>
        <v>United Kingdom</v>
      </c>
    </row>
    <row r="1613" spans="1:10" x14ac:dyDescent="0.3">
      <c r="A1613">
        <v>13975</v>
      </c>
      <c r="B1613">
        <v>31</v>
      </c>
      <c r="C1613">
        <v>12</v>
      </c>
      <c r="D1613">
        <v>5358.8399999999474</v>
      </c>
      <c r="E1613" cm="1">
        <f t="array" ref="E1613">_xlfn.IFS(B1613&lt;=PERCENTILE($B$3:$B$5882,0.2),5,B1613&lt;=PERCENTILE($B$3:$B$5882,0.4),4,B1613&lt;=PERCENTILE($B$3:$B$5882,0.6),3,B1613&lt;=PERCENTILE($B$3:$B$5882,0.8),2,TRUE,1)</f>
        <v>4</v>
      </c>
      <c r="F1613" cm="1">
        <f t="array" ref="F1613">_xlfn.IFS(C1613&lt;=PERCENTILE($C$3:$C$5882,0.2),1,C1613&lt;=PERCENTILE($C$3:$C$5882,0.4),2,C1613&lt;=PERCENTILE($C$3:$C$5882,0.6),3,C1613&lt;=PERCENTILE($C$3:$C$5882,0.8),4,TRUE,5)</f>
        <v>5</v>
      </c>
      <c r="G1613" cm="1">
        <f t="array" ref="G1613">_xlfn.IFS(D1613&lt;=PERCENTILE($D$3:$D$5882,0.2),1,D1613&lt;=PERCENTILE($D$3:$D$5882,0.4),2,D1613&lt;=PERCENTILE($D$3:$D$5882,0.6),3,D1613&lt;=PERCENTILE($D$3:$D$5882,0.8),4,TRUE,5)</f>
        <v>5</v>
      </c>
      <c r="H1613" s="3" t="str" cm="1">
        <f t="array" ref="H1613">_xlfn.IFS(AND(E1613&gt;=4,F1613&gt;=4,G1613&gt;=4),"Champions",AND(E1613&gt;=3,F1613&gt;=3,G1613&gt;=3),"Loyal Customers",AND(E1613&lt;=2,F1613&gt;=3),"At Risk",AND(E1613&lt;=2,F1613&lt;=2,G1613&lt;=2),"Lost",AND(E1613&gt;=4,F1613&lt;=2),"New/Promising",TRUE,"Needs Attention")</f>
        <v>Champions</v>
      </c>
      <c r="I1613" s="3" t="str">
        <f t="shared" si="29"/>
        <v>Active</v>
      </c>
      <c r="J1613" s="3" t="str">
        <f>_xlfn.XLOOKUP(A1613,'Country_Lookup'!$D:$D,'Country_Lookup'!$E:$E)</f>
        <v>United Kingdom</v>
      </c>
    </row>
    <row r="1614" spans="1:10" x14ac:dyDescent="0.3">
      <c r="A1614">
        <v>13976</v>
      </c>
      <c r="B1614">
        <v>206</v>
      </c>
      <c r="C1614">
        <v>4</v>
      </c>
      <c r="D1614">
        <v>1192.3600000000004</v>
      </c>
      <c r="E1614" cm="1">
        <f t="array" ref="E1614">_xlfn.IFS(B1614&lt;=PERCENTILE($B$3:$B$5882,0.2),5,B1614&lt;=PERCENTILE($B$3:$B$5882,0.4),4,B1614&lt;=PERCENTILE($B$3:$B$5882,0.6),3,B1614&lt;=PERCENTILE($B$3:$B$5882,0.8),2,TRUE,1)</f>
        <v>2</v>
      </c>
      <c r="F1614" cm="1">
        <f t="array" ref="F1614">_xlfn.IFS(C1614&lt;=PERCENTILE($C$3:$C$5882,0.2),1,C1614&lt;=PERCENTILE($C$3:$C$5882,0.4),2,C1614&lt;=PERCENTILE($C$3:$C$5882,0.6),3,C1614&lt;=PERCENTILE($C$3:$C$5882,0.8),4,TRUE,5)</f>
        <v>3</v>
      </c>
      <c r="G1614" cm="1">
        <f t="array" ref="G1614">_xlfn.IFS(D1614&lt;=PERCENTILE($D$3:$D$5882,0.2),1,D1614&lt;=PERCENTILE($D$3:$D$5882,0.4),2,D1614&lt;=PERCENTILE($D$3:$D$5882,0.6),3,D1614&lt;=PERCENTILE($D$3:$D$5882,0.8),4,TRUE,5)</f>
        <v>3</v>
      </c>
      <c r="H1614" s="3" t="str" cm="1">
        <f t="array" ref="H1614">_xlfn.IFS(AND(E1614&gt;=4,F1614&gt;=4,G1614&gt;=4),"Champions",AND(E1614&gt;=3,F1614&gt;=3,G1614&gt;=3),"Loyal Customers",AND(E1614&lt;=2,F1614&gt;=3),"At Risk",AND(E1614&lt;=2,F1614&lt;=2,G1614&lt;=2),"Lost",AND(E1614&gt;=4,F1614&lt;=2),"New/Promising",TRUE,"Needs Attention")</f>
        <v>At Risk</v>
      </c>
      <c r="I1614" s="3" t="str">
        <f t="shared" si="29"/>
        <v>Churned</v>
      </c>
      <c r="J1614" s="3" t="str">
        <f>_xlfn.XLOOKUP(A1614,'Country_Lookup'!$D:$D,'Country_Lookup'!$E:$E)</f>
        <v>United Kingdom</v>
      </c>
    </row>
    <row r="1615" spans="1:10" x14ac:dyDescent="0.3">
      <c r="A1615">
        <v>13977</v>
      </c>
      <c r="B1615">
        <v>411</v>
      </c>
      <c r="C1615">
        <v>1</v>
      </c>
      <c r="D1615">
        <v>519.80999999999972</v>
      </c>
      <c r="E1615" cm="1">
        <f t="array" ref="E1615">_xlfn.IFS(B1615&lt;=PERCENTILE($B$3:$B$5882,0.2),5,B1615&lt;=PERCENTILE($B$3:$B$5882,0.4),4,B1615&lt;=PERCENTILE($B$3:$B$5882,0.6),3,B1615&lt;=PERCENTILE($B$3:$B$5882,0.8),2,TRUE,1)</f>
        <v>1</v>
      </c>
      <c r="F1615" cm="1">
        <f t="array" ref="F1615">_xlfn.IFS(C1615&lt;=PERCENTILE($C$3:$C$5882,0.2),1,C1615&lt;=PERCENTILE($C$3:$C$5882,0.4),2,C1615&lt;=PERCENTILE($C$3:$C$5882,0.6),3,C1615&lt;=PERCENTILE($C$3:$C$5882,0.8),4,TRUE,5)</f>
        <v>1</v>
      </c>
      <c r="G1615" cm="1">
        <f t="array" ref="G1615">_xlfn.IFS(D1615&lt;=PERCENTILE($D$3:$D$5882,0.2),1,D1615&lt;=PERCENTILE($D$3:$D$5882,0.4),2,D1615&lt;=PERCENTILE($D$3:$D$5882,0.6),3,D1615&lt;=PERCENTILE($D$3:$D$5882,0.8),4,TRUE,5)</f>
        <v>2</v>
      </c>
      <c r="H1615" s="3" t="str" cm="1">
        <f t="array" ref="H1615">_xlfn.IFS(AND(E1615&gt;=4,F1615&gt;=4,G1615&gt;=4),"Champions",AND(E1615&gt;=3,F1615&gt;=3,G1615&gt;=3),"Loyal Customers",AND(E1615&lt;=2,F1615&gt;=3),"At Risk",AND(E1615&lt;=2,F1615&lt;=2,G1615&lt;=2),"Lost",AND(E1615&gt;=4,F1615&lt;=2),"New/Promising",TRUE,"Needs Attention")</f>
        <v>Lost</v>
      </c>
      <c r="I1615" s="3" t="str">
        <f t="shared" si="29"/>
        <v>Churned</v>
      </c>
      <c r="J1615" s="3" t="str">
        <f>_xlfn.XLOOKUP(A1615,'Country_Lookup'!$D:$D,'Country_Lookup'!$E:$E)</f>
        <v>United Kingdom</v>
      </c>
    </row>
    <row r="1616" spans="1:10" x14ac:dyDescent="0.3">
      <c r="A1616">
        <v>13978</v>
      </c>
      <c r="B1616">
        <v>14</v>
      </c>
      <c r="C1616">
        <v>2</v>
      </c>
      <c r="D1616">
        <v>196.79</v>
      </c>
      <c r="E1616" cm="1">
        <f t="array" ref="E1616">_xlfn.IFS(B1616&lt;=PERCENTILE($B$3:$B$5882,0.2),5,B1616&lt;=PERCENTILE($B$3:$B$5882,0.4),4,B1616&lt;=PERCENTILE($B$3:$B$5882,0.6),3,B1616&lt;=PERCENTILE($B$3:$B$5882,0.8),2,TRUE,1)</f>
        <v>5</v>
      </c>
      <c r="F1616" cm="1">
        <f t="array" ref="F1616">_xlfn.IFS(C1616&lt;=PERCENTILE($C$3:$C$5882,0.2),1,C1616&lt;=PERCENTILE($C$3:$C$5882,0.4),2,C1616&lt;=PERCENTILE($C$3:$C$5882,0.6),3,C1616&lt;=PERCENTILE($C$3:$C$5882,0.8),4,TRUE,5)</f>
        <v>2</v>
      </c>
      <c r="G1616" cm="1">
        <f t="array" ref="G1616">_xlfn.IFS(D1616&lt;=PERCENTILE($D$3:$D$5882,0.2),1,D1616&lt;=PERCENTILE($D$3:$D$5882,0.4),2,D1616&lt;=PERCENTILE($D$3:$D$5882,0.6),3,D1616&lt;=PERCENTILE($D$3:$D$5882,0.8),4,TRUE,5)</f>
        <v>1</v>
      </c>
      <c r="H1616" s="3" t="str" cm="1">
        <f t="array" ref="H1616">_xlfn.IFS(AND(E1616&gt;=4,F1616&gt;=4,G1616&gt;=4),"Champions",AND(E1616&gt;=3,F1616&gt;=3,G1616&gt;=3),"Loyal Customers",AND(E1616&lt;=2,F1616&gt;=3),"At Risk",AND(E1616&lt;=2,F1616&lt;=2,G1616&lt;=2),"Lost",AND(E1616&gt;=4,F1616&lt;=2),"New/Promising",TRUE,"Needs Attention")</f>
        <v>New/Promising</v>
      </c>
      <c r="I1616" s="3" t="str">
        <f t="shared" si="29"/>
        <v>Active</v>
      </c>
      <c r="J1616" s="3" t="str">
        <f>_xlfn.XLOOKUP(A1616,'Country_Lookup'!$D:$D,'Country_Lookup'!$E:$E)</f>
        <v>United Kingdom</v>
      </c>
    </row>
    <row r="1617" spans="1:10" x14ac:dyDescent="0.3">
      <c r="A1617">
        <v>13979</v>
      </c>
      <c r="B1617">
        <v>73</v>
      </c>
      <c r="C1617">
        <v>7</v>
      </c>
      <c r="D1617">
        <v>3416.2299999999859</v>
      </c>
      <c r="E1617" cm="1">
        <f t="array" ref="E1617">_xlfn.IFS(B1617&lt;=PERCENTILE($B$3:$B$5882,0.2),5,B1617&lt;=PERCENTILE($B$3:$B$5882,0.4),4,B1617&lt;=PERCENTILE($B$3:$B$5882,0.6),3,B1617&lt;=PERCENTILE($B$3:$B$5882,0.8),2,TRUE,1)</f>
        <v>3</v>
      </c>
      <c r="F1617" cm="1">
        <f t="array" ref="F1617">_xlfn.IFS(C1617&lt;=PERCENTILE($C$3:$C$5882,0.2),1,C1617&lt;=PERCENTILE($C$3:$C$5882,0.4),2,C1617&lt;=PERCENTILE($C$3:$C$5882,0.6),3,C1617&lt;=PERCENTILE($C$3:$C$5882,0.8),4,TRUE,5)</f>
        <v>4</v>
      </c>
      <c r="G1617" cm="1">
        <f t="array" ref="G1617">_xlfn.IFS(D1617&lt;=PERCENTILE($D$3:$D$5882,0.2),1,D1617&lt;=PERCENTILE($D$3:$D$5882,0.4),2,D1617&lt;=PERCENTILE($D$3:$D$5882,0.6),3,D1617&lt;=PERCENTILE($D$3:$D$5882,0.8),4,TRUE,5)</f>
        <v>5</v>
      </c>
      <c r="H1617" s="3" t="str" cm="1">
        <f t="array" ref="H1617">_xlfn.IFS(AND(E1617&gt;=4,F1617&gt;=4,G1617&gt;=4),"Champions",AND(E1617&gt;=3,F1617&gt;=3,G1617&gt;=3),"Loyal Customers",AND(E1617&lt;=2,F1617&gt;=3),"At Risk",AND(E1617&lt;=2,F1617&lt;=2,G1617&lt;=2),"Lost",AND(E1617&gt;=4,F1617&lt;=2),"New/Promising",TRUE,"Needs Attention")</f>
        <v>Loyal Customers</v>
      </c>
      <c r="I1617" s="3" t="str">
        <f t="shared" si="29"/>
        <v>Active</v>
      </c>
      <c r="J1617" s="3" t="str">
        <f>_xlfn.XLOOKUP(A1617,'Country_Lookup'!$D:$D,'Country_Lookup'!$E:$E)</f>
        <v>United Kingdom</v>
      </c>
    </row>
    <row r="1618" spans="1:10" x14ac:dyDescent="0.3">
      <c r="A1618">
        <v>13980</v>
      </c>
      <c r="B1618">
        <v>60</v>
      </c>
      <c r="C1618">
        <v>5</v>
      </c>
      <c r="D1618">
        <v>799.91999999999882</v>
      </c>
      <c r="E1618" cm="1">
        <f t="array" ref="E1618">_xlfn.IFS(B1618&lt;=PERCENTILE($B$3:$B$5882,0.2),5,B1618&lt;=PERCENTILE($B$3:$B$5882,0.4),4,B1618&lt;=PERCENTILE($B$3:$B$5882,0.6),3,B1618&lt;=PERCENTILE($B$3:$B$5882,0.8),2,TRUE,1)</f>
        <v>3</v>
      </c>
      <c r="F1618" cm="1">
        <f t="array" ref="F1618">_xlfn.IFS(C1618&lt;=PERCENTILE($C$3:$C$5882,0.2),1,C1618&lt;=PERCENTILE($C$3:$C$5882,0.4),2,C1618&lt;=PERCENTILE($C$3:$C$5882,0.6),3,C1618&lt;=PERCENTILE($C$3:$C$5882,0.8),4,TRUE,5)</f>
        <v>4</v>
      </c>
      <c r="G1618" cm="1">
        <f t="array" ref="G1618">_xlfn.IFS(D1618&lt;=PERCENTILE($D$3:$D$5882,0.2),1,D1618&lt;=PERCENTILE($D$3:$D$5882,0.4),2,D1618&lt;=PERCENTILE($D$3:$D$5882,0.6),3,D1618&lt;=PERCENTILE($D$3:$D$5882,0.8),4,TRUE,5)</f>
        <v>3</v>
      </c>
      <c r="H1618" s="3" t="str" cm="1">
        <f t="array" ref="H1618">_xlfn.IFS(AND(E1618&gt;=4,F1618&gt;=4,G1618&gt;=4),"Champions",AND(E1618&gt;=3,F1618&gt;=3,G1618&gt;=3),"Loyal Customers",AND(E1618&lt;=2,F1618&gt;=3),"At Risk",AND(E1618&lt;=2,F1618&lt;=2,G1618&lt;=2),"Lost",AND(E1618&gt;=4,F1618&lt;=2),"New/Promising",TRUE,"Needs Attention")</f>
        <v>Loyal Customers</v>
      </c>
      <c r="I1618" s="3" t="str">
        <f t="shared" si="29"/>
        <v>Active</v>
      </c>
      <c r="J1618" s="3" t="str">
        <f>_xlfn.XLOOKUP(A1618,'Country_Lookup'!$D:$D,'Country_Lookup'!$E:$E)</f>
        <v>United Kingdom</v>
      </c>
    </row>
    <row r="1619" spans="1:10" x14ac:dyDescent="0.3">
      <c r="A1619">
        <v>13981</v>
      </c>
      <c r="B1619">
        <v>415</v>
      </c>
      <c r="C1619">
        <v>1</v>
      </c>
      <c r="D1619">
        <v>331.1400000000001</v>
      </c>
      <c r="E1619" cm="1">
        <f t="array" ref="E1619">_xlfn.IFS(B1619&lt;=PERCENTILE($B$3:$B$5882,0.2),5,B1619&lt;=PERCENTILE($B$3:$B$5882,0.4),4,B1619&lt;=PERCENTILE($B$3:$B$5882,0.6),3,B1619&lt;=PERCENTILE($B$3:$B$5882,0.8),2,TRUE,1)</f>
        <v>1</v>
      </c>
      <c r="F1619" cm="1">
        <f t="array" ref="F1619">_xlfn.IFS(C1619&lt;=PERCENTILE($C$3:$C$5882,0.2),1,C1619&lt;=PERCENTILE($C$3:$C$5882,0.4),2,C1619&lt;=PERCENTILE($C$3:$C$5882,0.6),3,C1619&lt;=PERCENTILE($C$3:$C$5882,0.8),4,TRUE,5)</f>
        <v>1</v>
      </c>
      <c r="G1619" cm="1">
        <f t="array" ref="G1619">_xlfn.IFS(D1619&lt;=PERCENTILE($D$3:$D$5882,0.2),1,D1619&lt;=PERCENTILE($D$3:$D$5882,0.4),2,D1619&lt;=PERCENTILE($D$3:$D$5882,0.6),3,D1619&lt;=PERCENTILE($D$3:$D$5882,0.8),4,TRUE,5)</f>
        <v>2</v>
      </c>
      <c r="H1619" s="3" t="str" cm="1">
        <f t="array" ref="H1619">_xlfn.IFS(AND(E1619&gt;=4,F1619&gt;=4,G1619&gt;=4),"Champions",AND(E1619&gt;=3,F1619&gt;=3,G1619&gt;=3),"Loyal Customers",AND(E1619&lt;=2,F1619&gt;=3),"At Risk",AND(E1619&lt;=2,F1619&lt;=2,G1619&lt;=2),"Lost",AND(E1619&gt;=4,F1619&lt;=2),"New/Promising",TRUE,"Needs Attention")</f>
        <v>Lost</v>
      </c>
      <c r="I1619" s="3" t="str">
        <f t="shared" si="29"/>
        <v>Churned</v>
      </c>
      <c r="J1619" s="3" t="str">
        <f>_xlfn.XLOOKUP(A1619,'Country_Lookup'!$D:$D,'Country_Lookup'!$E:$E)</f>
        <v>United Kingdom</v>
      </c>
    </row>
    <row r="1620" spans="1:10" x14ac:dyDescent="0.3">
      <c r="A1620">
        <v>13982</v>
      </c>
      <c r="B1620">
        <v>39</v>
      </c>
      <c r="C1620">
        <v>9</v>
      </c>
      <c r="D1620">
        <v>4445.5899999999956</v>
      </c>
      <c r="E1620" cm="1">
        <f t="array" ref="E1620">_xlfn.IFS(B1620&lt;=PERCENTILE($B$3:$B$5882,0.2),5,B1620&lt;=PERCENTILE($B$3:$B$5882,0.4),4,B1620&lt;=PERCENTILE($B$3:$B$5882,0.6),3,B1620&lt;=PERCENTILE($B$3:$B$5882,0.8),2,TRUE,1)</f>
        <v>4</v>
      </c>
      <c r="F1620" cm="1">
        <f t="array" ref="F1620">_xlfn.IFS(C1620&lt;=PERCENTILE($C$3:$C$5882,0.2),1,C1620&lt;=PERCENTILE($C$3:$C$5882,0.4),2,C1620&lt;=PERCENTILE($C$3:$C$5882,0.6),3,C1620&lt;=PERCENTILE($C$3:$C$5882,0.8),4,TRUE,5)</f>
        <v>5</v>
      </c>
      <c r="G1620" cm="1">
        <f t="array" ref="G1620">_xlfn.IFS(D1620&lt;=PERCENTILE($D$3:$D$5882,0.2),1,D1620&lt;=PERCENTILE($D$3:$D$5882,0.4),2,D1620&lt;=PERCENTILE($D$3:$D$5882,0.6),3,D1620&lt;=PERCENTILE($D$3:$D$5882,0.8),4,TRUE,5)</f>
        <v>5</v>
      </c>
      <c r="H1620" s="3" t="str" cm="1">
        <f t="array" ref="H1620">_xlfn.IFS(AND(E1620&gt;=4,F1620&gt;=4,G1620&gt;=4),"Champions",AND(E1620&gt;=3,F1620&gt;=3,G1620&gt;=3),"Loyal Customers",AND(E1620&lt;=2,F1620&gt;=3),"At Risk",AND(E1620&lt;=2,F1620&lt;=2,G1620&lt;=2),"Lost",AND(E1620&gt;=4,F1620&lt;=2),"New/Promising",TRUE,"Needs Attention")</f>
        <v>Champions</v>
      </c>
      <c r="I1620" s="3" t="str">
        <f t="shared" si="29"/>
        <v>Active</v>
      </c>
      <c r="J1620" s="3" t="str">
        <f>_xlfn.XLOOKUP(A1620,'Country_Lookup'!$D:$D,'Country_Lookup'!$E:$E)</f>
        <v>United Kingdom</v>
      </c>
    </row>
    <row r="1621" spans="1:10" x14ac:dyDescent="0.3">
      <c r="A1621">
        <v>13983</v>
      </c>
      <c r="B1621">
        <v>29</v>
      </c>
      <c r="C1621">
        <v>21</v>
      </c>
      <c r="D1621">
        <v>7108.4499999999962</v>
      </c>
      <c r="E1621" cm="1">
        <f t="array" ref="E1621">_xlfn.IFS(B1621&lt;=PERCENTILE($B$3:$B$5882,0.2),5,B1621&lt;=PERCENTILE($B$3:$B$5882,0.4),4,B1621&lt;=PERCENTILE($B$3:$B$5882,0.6),3,B1621&lt;=PERCENTILE($B$3:$B$5882,0.8),2,TRUE,1)</f>
        <v>4</v>
      </c>
      <c r="F1621" cm="1">
        <f t="array" ref="F1621">_xlfn.IFS(C1621&lt;=PERCENTILE($C$3:$C$5882,0.2),1,C1621&lt;=PERCENTILE($C$3:$C$5882,0.4),2,C1621&lt;=PERCENTILE($C$3:$C$5882,0.6),3,C1621&lt;=PERCENTILE($C$3:$C$5882,0.8),4,TRUE,5)</f>
        <v>5</v>
      </c>
      <c r="G1621" cm="1">
        <f t="array" ref="G1621">_xlfn.IFS(D1621&lt;=PERCENTILE($D$3:$D$5882,0.2),1,D1621&lt;=PERCENTILE($D$3:$D$5882,0.4),2,D1621&lt;=PERCENTILE($D$3:$D$5882,0.6),3,D1621&lt;=PERCENTILE($D$3:$D$5882,0.8),4,TRUE,5)</f>
        <v>5</v>
      </c>
      <c r="H1621" s="3" t="str" cm="1">
        <f t="array" ref="H1621">_xlfn.IFS(AND(E1621&gt;=4,F1621&gt;=4,G1621&gt;=4),"Champions",AND(E1621&gt;=3,F1621&gt;=3,G1621&gt;=3),"Loyal Customers",AND(E1621&lt;=2,F1621&gt;=3),"At Risk",AND(E1621&lt;=2,F1621&lt;=2,G1621&lt;=2),"Lost",AND(E1621&gt;=4,F1621&lt;=2),"New/Promising",TRUE,"Needs Attention")</f>
        <v>Champions</v>
      </c>
      <c r="I1621" s="3" t="str">
        <f t="shared" si="29"/>
        <v>Active</v>
      </c>
      <c r="J1621" s="3" t="str">
        <f>_xlfn.XLOOKUP(A1621,'Country_Lookup'!$D:$D,'Country_Lookup'!$E:$E)</f>
        <v>United Kingdom</v>
      </c>
    </row>
    <row r="1622" spans="1:10" x14ac:dyDescent="0.3">
      <c r="A1622">
        <v>13984</v>
      </c>
      <c r="B1622">
        <v>26</v>
      </c>
      <c r="C1622">
        <v>12</v>
      </c>
      <c r="D1622">
        <v>2048.6000000000031</v>
      </c>
      <c r="E1622" cm="1">
        <f t="array" ref="E1622">_xlfn.IFS(B1622&lt;=PERCENTILE($B$3:$B$5882,0.2),5,B1622&lt;=PERCENTILE($B$3:$B$5882,0.4),4,B1622&lt;=PERCENTILE($B$3:$B$5882,0.6),3,B1622&lt;=PERCENTILE($B$3:$B$5882,0.8),2,TRUE,1)</f>
        <v>4</v>
      </c>
      <c r="F1622" cm="1">
        <f t="array" ref="F1622">_xlfn.IFS(C1622&lt;=PERCENTILE($C$3:$C$5882,0.2),1,C1622&lt;=PERCENTILE($C$3:$C$5882,0.4),2,C1622&lt;=PERCENTILE($C$3:$C$5882,0.6),3,C1622&lt;=PERCENTILE($C$3:$C$5882,0.8),4,TRUE,5)</f>
        <v>5</v>
      </c>
      <c r="G1622" cm="1">
        <f t="array" ref="G1622">_xlfn.IFS(D1622&lt;=PERCENTILE($D$3:$D$5882,0.2),1,D1622&lt;=PERCENTILE($D$3:$D$5882,0.4),2,D1622&lt;=PERCENTILE($D$3:$D$5882,0.6),3,D1622&lt;=PERCENTILE($D$3:$D$5882,0.8),4,TRUE,5)</f>
        <v>4</v>
      </c>
      <c r="H1622" s="3" t="str" cm="1">
        <f t="array" ref="H1622">_xlfn.IFS(AND(E1622&gt;=4,F1622&gt;=4,G1622&gt;=4),"Champions",AND(E1622&gt;=3,F1622&gt;=3,G1622&gt;=3),"Loyal Customers",AND(E1622&lt;=2,F1622&gt;=3),"At Risk",AND(E1622&lt;=2,F1622&lt;=2,G1622&lt;=2),"Lost",AND(E1622&gt;=4,F1622&lt;=2),"New/Promising",TRUE,"Needs Attention")</f>
        <v>Champions</v>
      </c>
      <c r="I1622" s="3" t="str">
        <f t="shared" si="29"/>
        <v>Active</v>
      </c>
      <c r="J1622" s="3" t="str">
        <f>_xlfn.XLOOKUP(A1622,'Country_Lookup'!$D:$D,'Country_Lookup'!$E:$E)</f>
        <v>United Kingdom</v>
      </c>
    </row>
    <row r="1623" spans="1:10" x14ac:dyDescent="0.3">
      <c r="A1623">
        <v>13985</v>
      </c>
      <c r="B1623">
        <v>4</v>
      </c>
      <c r="C1623">
        <v>22</v>
      </c>
      <c r="D1623">
        <v>10020.860000000008</v>
      </c>
      <c r="E1623" cm="1">
        <f t="array" ref="E1623">_xlfn.IFS(B1623&lt;=PERCENTILE($B$3:$B$5882,0.2),5,B1623&lt;=PERCENTILE($B$3:$B$5882,0.4),4,B1623&lt;=PERCENTILE($B$3:$B$5882,0.6),3,B1623&lt;=PERCENTILE($B$3:$B$5882,0.8),2,TRUE,1)</f>
        <v>5</v>
      </c>
      <c r="F1623" cm="1">
        <f t="array" ref="F1623">_xlfn.IFS(C1623&lt;=PERCENTILE($C$3:$C$5882,0.2),1,C1623&lt;=PERCENTILE($C$3:$C$5882,0.4),2,C1623&lt;=PERCENTILE($C$3:$C$5882,0.6),3,C1623&lt;=PERCENTILE($C$3:$C$5882,0.8),4,TRUE,5)</f>
        <v>5</v>
      </c>
      <c r="G1623" cm="1">
        <f t="array" ref="G1623">_xlfn.IFS(D1623&lt;=PERCENTILE($D$3:$D$5882,0.2),1,D1623&lt;=PERCENTILE($D$3:$D$5882,0.4),2,D1623&lt;=PERCENTILE($D$3:$D$5882,0.6),3,D1623&lt;=PERCENTILE($D$3:$D$5882,0.8),4,TRUE,5)</f>
        <v>5</v>
      </c>
      <c r="H1623" s="3" t="str" cm="1">
        <f t="array" ref="H1623">_xlfn.IFS(AND(E1623&gt;=4,F1623&gt;=4,G1623&gt;=4),"Champions",AND(E1623&gt;=3,F1623&gt;=3,G1623&gt;=3),"Loyal Customers",AND(E1623&lt;=2,F1623&gt;=3),"At Risk",AND(E1623&lt;=2,F1623&lt;=2,G1623&lt;=2),"Lost",AND(E1623&gt;=4,F1623&lt;=2),"New/Promising",TRUE,"Needs Attention")</f>
        <v>Champions</v>
      </c>
      <c r="I1623" s="3" t="str">
        <f t="shared" si="29"/>
        <v>Active</v>
      </c>
      <c r="J1623" s="3" t="str">
        <f>_xlfn.XLOOKUP(A1623,'Country_Lookup'!$D:$D,'Country_Lookup'!$E:$E)</f>
        <v>United Kingdom</v>
      </c>
    </row>
    <row r="1624" spans="1:10" x14ac:dyDescent="0.3">
      <c r="A1624">
        <v>13986</v>
      </c>
      <c r="B1624">
        <v>17</v>
      </c>
      <c r="C1624">
        <v>1</v>
      </c>
      <c r="D1624">
        <v>320.45999999999998</v>
      </c>
      <c r="E1624" cm="1">
        <f t="array" ref="E1624">_xlfn.IFS(B1624&lt;=PERCENTILE($B$3:$B$5882,0.2),5,B1624&lt;=PERCENTILE($B$3:$B$5882,0.4),4,B1624&lt;=PERCENTILE($B$3:$B$5882,0.6),3,B1624&lt;=PERCENTILE($B$3:$B$5882,0.8),2,TRUE,1)</f>
        <v>5</v>
      </c>
      <c r="F1624" cm="1">
        <f t="array" ref="F1624">_xlfn.IFS(C1624&lt;=PERCENTILE($C$3:$C$5882,0.2),1,C1624&lt;=PERCENTILE($C$3:$C$5882,0.4),2,C1624&lt;=PERCENTILE($C$3:$C$5882,0.6),3,C1624&lt;=PERCENTILE($C$3:$C$5882,0.8),4,TRUE,5)</f>
        <v>1</v>
      </c>
      <c r="G1624" cm="1">
        <f t="array" ref="G1624">_xlfn.IFS(D1624&lt;=PERCENTILE($D$3:$D$5882,0.2),1,D1624&lt;=PERCENTILE($D$3:$D$5882,0.4),2,D1624&lt;=PERCENTILE($D$3:$D$5882,0.6),3,D1624&lt;=PERCENTILE($D$3:$D$5882,0.8),4,TRUE,5)</f>
        <v>2</v>
      </c>
      <c r="H1624" s="3" t="str" cm="1">
        <f t="array" ref="H1624">_xlfn.IFS(AND(E1624&gt;=4,F1624&gt;=4,G1624&gt;=4),"Champions",AND(E1624&gt;=3,F1624&gt;=3,G1624&gt;=3),"Loyal Customers",AND(E1624&lt;=2,F1624&gt;=3),"At Risk",AND(E1624&lt;=2,F1624&lt;=2,G1624&lt;=2),"Lost",AND(E1624&gt;=4,F1624&lt;=2),"New/Promising",TRUE,"Needs Attention")</f>
        <v>New/Promising</v>
      </c>
      <c r="I1624" s="3" t="str">
        <f t="shared" si="29"/>
        <v>Active</v>
      </c>
      <c r="J1624" s="3" t="str">
        <f>_xlfn.XLOOKUP(A1624,'Country_Lookup'!$D:$D,'Country_Lookup'!$E:$E)</f>
        <v>United Kingdom</v>
      </c>
    </row>
    <row r="1625" spans="1:10" x14ac:dyDescent="0.3">
      <c r="A1625">
        <v>13987</v>
      </c>
      <c r="B1625">
        <v>379</v>
      </c>
      <c r="C1625">
        <v>2</v>
      </c>
      <c r="D1625">
        <v>682.54000000000065</v>
      </c>
      <c r="E1625" cm="1">
        <f t="array" ref="E1625">_xlfn.IFS(B1625&lt;=PERCENTILE($B$3:$B$5882,0.2),5,B1625&lt;=PERCENTILE($B$3:$B$5882,0.4),4,B1625&lt;=PERCENTILE($B$3:$B$5882,0.6),3,B1625&lt;=PERCENTILE($B$3:$B$5882,0.8),2,TRUE,1)</f>
        <v>2</v>
      </c>
      <c r="F1625" cm="1">
        <f t="array" ref="F1625">_xlfn.IFS(C1625&lt;=PERCENTILE($C$3:$C$5882,0.2),1,C1625&lt;=PERCENTILE($C$3:$C$5882,0.4),2,C1625&lt;=PERCENTILE($C$3:$C$5882,0.6),3,C1625&lt;=PERCENTILE($C$3:$C$5882,0.8),4,TRUE,5)</f>
        <v>2</v>
      </c>
      <c r="G1625" cm="1">
        <f t="array" ref="G1625">_xlfn.IFS(D1625&lt;=PERCENTILE($D$3:$D$5882,0.2),1,D1625&lt;=PERCENTILE($D$3:$D$5882,0.4),2,D1625&lt;=PERCENTILE($D$3:$D$5882,0.6),3,D1625&lt;=PERCENTILE($D$3:$D$5882,0.8),4,TRUE,5)</f>
        <v>3</v>
      </c>
      <c r="H1625" s="3" t="str" cm="1">
        <f t="array" ref="H1625">_xlfn.IFS(AND(E1625&gt;=4,F1625&gt;=4,G1625&gt;=4),"Champions",AND(E1625&gt;=3,F1625&gt;=3,G1625&gt;=3),"Loyal Customers",AND(E1625&lt;=2,F1625&gt;=3),"At Risk",AND(E1625&lt;=2,F1625&lt;=2,G1625&lt;=2),"Lost",AND(E1625&gt;=4,F1625&lt;=2),"New/Promising",TRUE,"Needs Attention")</f>
        <v>Needs Attention</v>
      </c>
      <c r="I1625" s="3" t="str">
        <f t="shared" si="29"/>
        <v>Churned</v>
      </c>
      <c r="J1625" s="3" t="str">
        <f>_xlfn.XLOOKUP(A1625,'Country_Lookup'!$D:$D,'Country_Lookup'!$E:$E)</f>
        <v>United Kingdom</v>
      </c>
    </row>
    <row r="1626" spans="1:10" x14ac:dyDescent="0.3">
      <c r="A1626">
        <v>13988</v>
      </c>
      <c r="B1626">
        <v>19</v>
      </c>
      <c r="C1626">
        <v>8</v>
      </c>
      <c r="D1626">
        <v>4757.8000000000284</v>
      </c>
      <c r="E1626" cm="1">
        <f t="array" ref="E1626">_xlfn.IFS(B1626&lt;=PERCENTILE($B$3:$B$5882,0.2),5,B1626&lt;=PERCENTILE($B$3:$B$5882,0.4),4,B1626&lt;=PERCENTILE($B$3:$B$5882,0.6),3,B1626&lt;=PERCENTILE($B$3:$B$5882,0.8),2,TRUE,1)</f>
        <v>5</v>
      </c>
      <c r="F1626" cm="1">
        <f t="array" ref="F1626">_xlfn.IFS(C1626&lt;=PERCENTILE($C$3:$C$5882,0.2),1,C1626&lt;=PERCENTILE($C$3:$C$5882,0.4),2,C1626&lt;=PERCENTILE($C$3:$C$5882,0.6),3,C1626&lt;=PERCENTILE($C$3:$C$5882,0.8),4,TRUE,5)</f>
        <v>4</v>
      </c>
      <c r="G1626" cm="1">
        <f t="array" ref="G1626">_xlfn.IFS(D1626&lt;=PERCENTILE($D$3:$D$5882,0.2),1,D1626&lt;=PERCENTILE($D$3:$D$5882,0.4),2,D1626&lt;=PERCENTILE($D$3:$D$5882,0.6),3,D1626&lt;=PERCENTILE($D$3:$D$5882,0.8),4,TRUE,5)</f>
        <v>5</v>
      </c>
      <c r="H1626" s="3" t="str" cm="1">
        <f t="array" ref="H1626">_xlfn.IFS(AND(E1626&gt;=4,F1626&gt;=4,G1626&gt;=4),"Champions",AND(E1626&gt;=3,F1626&gt;=3,G1626&gt;=3),"Loyal Customers",AND(E1626&lt;=2,F1626&gt;=3),"At Risk",AND(E1626&lt;=2,F1626&lt;=2,G1626&lt;=2),"Lost",AND(E1626&gt;=4,F1626&lt;=2),"New/Promising",TRUE,"Needs Attention")</f>
        <v>Champions</v>
      </c>
      <c r="I1626" s="3" t="str">
        <f t="shared" si="29"/>
        <v>Active</v>
      </c>
      <c r="J1626" s="3" t="str">
        <f>_xlfn.XLOOKUP(A1626,'Country_Lookup'!$D:$D,'Country_Lookup'!$E:$E)</f>
        <v>United Kingdom</v>
      </c>
    </row>
    <row r="1627" spans="1:10" x14ac:dyDescent="0.3">
      <c r="A1627">
        <v>13989</v>
      </c>
      <c r="B1627">
        <v>65</v>
      </c>
      <c r="C1627">
        <v>5</v>
      </c>
      <c r="D1627">
        <v>2026.0599999999984</v>
      </c>
      <c r="E1627" cm="1">
        <f t="array" ref="E1627">_xlfn.IFS(B1627&lt;=PERCENTILE($B$3:$B$5882,0.2),5,B1627&lt;=PERCENTILE($B$3:$B$5882,0.4),4,B1627&lt;=PERCENTILE($B$3:$B$5882,0.6),3,B1627&lt;=PERCENTILE($B$3:$B$5882,0.8),2,TRUE,1)</f>
        <v>3</v>
      </c>
      <c r="F1627" cm="1">
        <f t="array" ref="F1627">_xlfn.IFS(C1627&lt;=PERCENTILE($C$3:$C$5882,0.2),1,C1627&lt;=PERCENTILE($C$3:$C$5882,0.4),2,C1627&lt;=PERCENTILE($C$3:$C$5882,0.6),3,C1627&lt;=PERCENTILE($C$3:$C$5882,0.8),4,TRUE,5)</f>
        <v>4</v>
      </c>
      <c r="G1627" cm="1">
        <f t="array" ref="G1627">_xlfn.IFS(D1627&lt;=PERCENTILE($D$3:$D$5882,0.2),1,D1627&lt;=PERCENTILE($D$3:$D$5882,0.4),2,D1627&lt;=PERCENTILE($D$3:$D$5882,0.6),3,D1627&lt;=PERCENTILE($D$3:$D$5882,0.8),4,TRUE,5)</f>
        <v>4</v>
      </c>
      <c r="H1627" s="3" t="str" cm="1">
        <f t="array" ref="H1627">_xlfn.IFS(AND(E1627&gt;=4,F1627&gt;=4,G1627&gt;=4),"Champions",AND(E1627&gt;=3,F1627&gt;=3,G1627&gt;=3),"Loyal Customers",AND(E1627&lt;=2,F1627&gt;=3),"At Risk",AND(E1627&lt;=2,F1627&lt;=2,G1627&lt;=2),"Lost",AND(E1627&gt;=4,F1627&lt;=2),"New/Promising",TRUE,"Needs Attention")</f>
        <v>Loyal Customers</v>
      </c>
      <c r="I1627" s="3" t="str">
        <f t="shared" si="29"/>
        <v>Active</v>
      </c>
      <c r="J1627" s="3" t="str">
        <f>_xlfn.XLOOKUP(A1627,'Country_Lookup'!$D:$D,'Country_Lookup'!$E:$E)</f>
        <v>United Kingdom</v>
      </c>
    </row>
    <row r="1628" spans="1:10" x14ac:dyDescent="0.3">
      <c r="A1628">
        <v>13990</v>
      </c>
      <c r="B1628">
        <v>213</v>
      </c>
      <c r="C1628">
        <v>1</v>
      </c>
      <c r="D1628">
        <v>311.30000000000007</v>
      </c>
      <c r="E1628" cm="1">
        <f t="array" ref="E1628">_xlfn.IFS(B1628&lt;=PERCENTILE($B$3:$B$5882,0.2),5,B1628&lt;=PERCENTILE($B$3:$B$5882,0.4),4,B1628&lt;=PERCENTILE($B$3:$B$5882,0.6),3,B1628&lt;=PERCENTILE($B$3:$B$5882,0.8),2,TRUE,1)</f>
        <v>2</v>
      </c>
      <c r="F1628" cm="1">
        <f t="array" ref="F1628">_xlfn.IFS(C1628&lt;=PERCENTILE($C$3:$C$5882,0.2),1,C1628&lt;=PERCENTILE($C$3:$C$5882,0.4),2,C1628&lt;=PERCENTILE($C$3:$C$5882,0.6),3,C1628&lt;=PERCENTILE($C$3:$C$5882,0.8),4,TRUE,5)</f>
        <v>1</v>
      </c>
      <c r="G1628" cm="1">
        <f t="array" ref="G1628">_xlfn.IFS(D1628&lt;=PERCENTILE($D$3:$D$5882,0.2),1,D1628&lt;=PERCENTILE($D$3:$D$5882,0.4),2,D1628&lt;=PERCENTILE($D$3:$D$5882,0.6),3,D1628&lt;=PERCENTILE($D$3:$D$5882,0.8),4,TRUE,5)</f>
        <v>2</v>
      </c>
      <c r="H1628" s="3" t="str" cm="1">
        <f t="array" ref="H1628">_xlfn.IFS(AND(E1628&gt;=4,F1628&gt;=4,G1628&gt;=4),"Champions",AND(E1628&gt;=3,F1628&gt;=3,G1628&gt;=3),"Loyal Customers",AND(E1628&lt;=2,F1628&gt;=3),"At Risk",AND(E1628&lt;=2,F1628&lt;=2,G1628&lt;=2),"Lost",AND(E1628&gt;=4,F1628&lt;=2),"New/Promising",TRUE,"Needs Attention")</f>
        <v>Lost</v>
      </c>
      <c r="I1628" s="3" t="str">
        <f t="shared" si="29"/>
        <v>Churned</v>
      </c>
      <c r="J1628" s="3" t="str">
        <f>_xlfn.XLOOKUP(A1628,'Country_Lookup'!$D:$D,'Country_Lookup'!$E:$E)</f>
        <v>United Kingdom</v>
      </c>
    </row>
    <row r="1629" spans="1:10" x14ac:dyDescent="0.3">
      <c r="A1629">
        <v>13991</v>
      </c>
      <c r="B1629">
        <v>12</v>
      </c>
      <c r="C1629">
        <v>6</v>
      </c>
      <c r="D1629">
        <v>855.97000000000082</v>
      </c>
      <c r="E1629" cm="1">
        <f t="array" ref="E1629">_xlfn.IFS(B1629&lt;=PERCENTILE($B$3:$B$5882,0.2),5,B1629&lt;=PERCENTILE($B$3:$B$5882,0.4),4,B1629&lt;=PERCENTILE($B$3:$B$5882,0.6),3,B1629&lt;=PERCENTILE($B$3:$B$5882,0.8),2,TRUE,1)</f>
        <v>5</v>
      </c>
      <c r="F1629" cm="1">
        <f t="array" ref="F1629">_xlfn.IFS(C1629&lt;=PERCENTILE($C$3:$C$5882,0.2),1,C1629&lt;=PERCENTILE($C$3:$C$5882,0.4),2,C1629&lt;=PERCENTILE($C$3:$C$5882,0.6),3,C1629&lt;=PERCENTILE($C$3:$C$5882,0.8),4,TRUE,5)</f>
        <v>4</v>
      </c>
      <c r="G1629" cm="1">
        <f t="array" ref="G1629">_xlfn.IFS(D1629&lt;=PERCENTILE($D$3:$D$5882,0.2),1,D1629&lt;=PERCENTILE($D$3:$D$5882,0.4),2,D1629&lt;=PERCENTILE($D$3:$D$5882,0.6),3,D1629&lt;=PERCENTILE($D$3:$D$5882,0.8),4,TRUE,5)</f>
        <v>3</v>
      </c>
      <c r="H1629" s="3" t="str" cm="1">
        <f t="array" ref="H1629">_xlfn.IFS(AND(E1629&gt;=4,F1629&gt;=4,G1629&gt;=4),"Champions",AND(E1629&gt;=3,F1629&gt;=3,G1629&gt;=3),"Loyal Customers",AND(E1629&lt;=2,F1629&gt;=3),"At Risk",AND(E1629&lt;=2,F1629&lt;=2,G1629&lt;=2),"Lost",AND(E1629&gt;=4,F1629&lt;=2),"New/Promising",TRUE,"Needs Attention")</f>
        <v>Loyal Customers</v>
      </c>
      <c r="I1629" s="3" t="str">
        <f t="shared" si="29"/>
        <v>Active</v>
      </c>
      <c r="J1629" s="3" t="str">
        <f>_xlfn.XLOOKUP(A1629,'Country_Lookup'!$D:$D,'Country_Lookup'!$E:$E)</f>
        <v>United Kingdom</v>
      </c>
    </row>
    <row r="1630" spans="1:10" x14ac:dyDescent="0.3">
      <c r="A1630">
        <v>13992</v>
      </c>
      <c r="B1630">
        <v>30</v>
      </c>
      <c r="C1630">
        <v>3</v>
      </c>
      <c r="D1630">
        <v>219.49999999999997</v>
      </c>
      <c r="E1630" cm="1">
        <f t="array" ref="E1630">_xlfn.IFS(B1630&lt;=PERCENTILE($B$3:$B$5882,0.2),5,B1630&lt;=PERCENTILE($B$3:$B$5882,0.4),4,B1630&lt;=PERCENTILE($B$3:$B$5882,0.6),3,B1630&lt;=PERCENTILE($B$3:$B$5882,0.8),2,TRUE,1)</f>
        <v>4</v>
      </c>
      <c r="F1630" cm="1">
        <f t="array" ref="F1630">_xlfn.IFS(C1630&lt;=PERCENTILE($C$3:$C$5882,0.2),1,C1630&lt;=PERCENTILE($C$3:$C$5882,0.4),2,C1630&lt;=PERCENTILE($C$3:$C$5882,0.6),3,C1630&lt;=PERCENTILE($C$3:$C$5882,0.8),4,TRUE,5)</f>
        <v>3</v>
      </c>
      <c r="G1630" cm="1">
        <f t="array" ref="G1630">_xlfn.IFS(D1630&lt;=PERCENTILE($D$3:$D$5882,0.2),1,D1630&lt;=PERCENTILE($D$3:$D$5882,0.4),2,D1630&lt;=PERCENTILE($D$3:$D$5882,0.6),3,D1630&lt;=PERCENTILE($D$3:$D$5882,0.8),4,TRUE,5)</f>
        <v>1</v>
      </c>
      <c r="H1630" s="3" t="str" cm="1">
        <f t="array" ref="H1630">_xlfn.IFS(AND(E1630&gt;=4,F1630&gt;=4,G1630&gt;=4),"Champions",AND(E1630&gt;=3,F1630&gt;=3,G1630&gt;=3),"Loyal Customers",AND(E1630&lt;=2,F1630&gt;=3),"At Risk",AND(E1630&lt;=2,F1630&lt;=2,G1630&lt;=2),"Lost",AND(E1630&gt;=4,F1630&lt;=2),"New/Promising",TRUE,"Needs Attention")</f>
        <v>Needs Attention</v>
      </c>
      <c r="I1630" s="3" t="str">
        <f t="shared" si="29"/>
        <v>Active</v>
      </c>
      <c r="J1630" s="3" t="str">
        <f>_xlfn.XLOOKUP(A1630,'Country_Lookup'!$D:$D,'Country_Lookup'!$E:$E)</f>
        <v>United Kingdom</v>
      </c>
    </row>
    <row r="1631" spans="1:10" x14ac:dyDescent="0.3">
      <c r="A1631">
        <v>13993</v>
      </c>
      <c r="B1631">
        <v>42</v>
      </c>
      <c r="C1631">
        <v>19</v>
      </c>
      <c r="D1631">
        <v>6775.7099999999791</v>
      </c>
      <c r="E1631" cm="1">
        <f t="array" ref="E1631">_xlfn.IFS(B1631&lt;=PERCENTILE($B$3:$B$5882,0.2),5,B1631&lt;=PERCENTILE($B$3:$B$5882,0.4),4,B1631&lt;=PERCENTILE($B$3:$B$5882,0.6),3,B1631&lt;=PERCENTILE($B$3:$B$5882,0.8),2,TRUE,1)</f>
        <v>4</v>
      </c>
      <c r="F1631" cm="1">
        <f t="array" ref="F1631">_xlfn.IFS(C1631&lt;=PERCENTILE($C$3:$C$5882,0.2),1,C1631&lt;=PERCENTILE($C$3:$C$5882,0.4),2,C1631&lt;=PERCENTILE($C$3:$C$5882,0.6),3,C1631&lt;=PERCENTILE($C$3:$C$5882,0.8),4,TRUE,5)</f>
        <v>5</v>
      </c>
      <c r="G1631" cm="1">
        <f t="array" ref="G1631">_xlfn.IFS(D1631&lt;=PERCENTILE($D$3:$D$5882,0.2),1,D1631&lt;=PERCENTILE($D$3:$D$5882,0.4),2,D1631&lt;=PERCENTILE($D$3:$D$5882,0.6),3,D1631&lt;=PERCENTILE($D$3:$D$5882,0.8),4,TRUE,5)</f>
        <v>5</v>
      </c>
      <c r="H1631" s="3" t="str" cm="1">
        <f t="array" ref="H1631">_xlfn.IFS(AND(E1631&gt;=4,F1631&gt;=4,G1631&gt;=4),"Champions",AND(E1631&gt;=3,F1631&gt;=3,G1631&gt;=3),"Loyal Customers",AND(E1631&lt;=2,F1631&gt;=3),"At Risk",AND(E1631&lt;=2,F1631&lt;=2,G1631&lt;=2),"Lost",AND(E1631&gt;=4,F1631&lt;=2),"New/Promising",TRUE,"Needs Attention")</f>
        <v>Champions</v>
      </c>
      <c r="I1631" s="3" t="str">
        <f t="shared" si="29"/>
        <v>Active</v>
      </c>
      <c r="J1631" s="3" t="str">
        <f>_xlfn.XLOOKUP(A1631,'Country_Lookup'!$D:$D,'Country_Lookup'!$E:$E)</f>
        <v>United Kingdom</v>
      </c>
    </row>
    <row r="1632" spans="1:10" x14ac:dyDescent="0.3">
      <c r="A1632">
        <v>13994</v>
      </c>
      <c r="B1632">
        <v>3</v>
      </c>
      <c r="C1632">
        <v>6</v>
      </c>
      <c r="D1632">
        <v>2313.1399999999976</v>
      </c>
      <c r="E1632" cm="1">
        <f t="array" ref="E1632">_xlfn.IFS(B1632&lt;=PERCENTILE($B$3:$B$5882,0.2),5,B1632&lt;=PERCENTILE($B$3:$B$5882,0.4),4,B1632&lt;=PERCENTILE($B$3:$B$5882,0.6),3,B1632&lt;=PERCENTILE($B$3:$B$5882,0.8),2,TRUE,1)</f>
        <v>5</v>
      </c>
      <c r="F1632" cm="1">
        <f t="array" ref="F1632">_xlfn.IFS(C1632&lt;=PERCENTILE($C$3:$C$5882,0.2),1,C1632&lt;=PERCENTILE($C$3:$C$5882,0.4),2,C1632&lt;=PERCENTILE($C$3:$C$5882,0.6),3,C1632&lt;=PERCENTILE($C$3:$C$5882,0.8),4,TRUE,5)</f>
        <v>4</v>
      </c>
      <c r="G1632" cm="1">
        <f t="array" ref="G1632">_xlfn.IFS(D1632&lt;=PERCENTILE($D$3:$D$5882,0.2),1,D1632&lt;=PERCENTILE($D$3:$D$5882,0.4),2,D1632&lt;=PERCENTILE($D$3:$D$5882,0.6),3,D1632&lt;=PERCENTILE($D$3:$D$5882,0.8),4,TRUE,5)</f>
        <v>4</v>
      </c>
      <c r="H1632" s="3" t="str" cm="1">
        <f t="array" ref="H1632">_xlfn.IFS(AND(E1632&gt;=4,F1632&gt;=4,G1632&gt;=4),"Champions",AND(E1632&gt;=3,F1632&gt;=3,G1632&gt;=3),"Loyal Customers",AND(E1632&lt;=2,F1632&gt;=3),"At Risk",AND(E1632&lt;=2,F1632&lt;=2,G1632&lt;=2),"Lost",AND(E1632&gt;=4,F1632&lt;=2),"New/Promising",TRUE,"Needs Attention")</f>
        <v>Champions</v>
      </c>
      <c r="I1632" s="3" t="str">
        <f t="shared" si="29"/>
        <v>Active</v>
      </c>
      <c r="J1632" s="3" t="str">
        <f>_xlfn.XLOOKUP(A1632,'Country_Lookup'!$D:$D,'Country_Lookup'!$E:$E)</f>
        <v>United Kingdom</v>
      </c>
    </row>
    <row r="1633" spans="1:10" x14ac:dyDescent="0.3">
      <c r="A1633">
        <v>13995</v>
      </c>
      <c r="B1633">
        <v>15</v>
      </c>
      <c r="C1633">
        <v>14</v>
      </c>
      <c r="D1633">
        <v>3902.0100000000075</v>
      </c>
      <c r="E1633" cm="1">
        <f t="array" ref="E1633">_xlfn.IFS(B1633&lt;=PERCENTILE($B$3:$B$5882,0.2),5,B1633&lt;=PERCENTILE($B$3:$B$5882,0.4),4,B1633&lt;=PERCENTILE($B$3:$B$5882,0.6),3,B1633&lt;=PERCENTILE($B$3:$B$5882,0.8),2,TRUE,1)</f>
        <v>5</v>
      </c>
      <c r="F1633" cm="1">
        <f t="array" ref="F1633">_xlfn.IFS(C1633&lt;=PERCENTILE($C$3:$C$5882,0.2),1,C1633&lt;=PERCENTILE($C$3:$C$5882,0.4),2,C1633&lt;=PERCENTILE($C$3:$C$5882,0.6),3,C1633&lt;=PERCENTILE($C$3:$C$5882,0.8),4,TRUE,5)</f>
        <v>5</v>
      </c>
      <c r="G1633" cm="1">
        <f t="array" ref="G1633">_xlfn.IFS(D1633&lt;=PERCENTILE($D$3:$D$5882,0.2),1,D1633&lt;=PERCENTILE($D$3:$D$5882,0.4),2,D1633&lt;=PERCENTILE($D$3:$D$5882,0.6),3,D1633&lt;=PERCENTILE($D$3:$D$5882,0.8),4,TRUE,5)</f>
        <v>5</v>
      </c>
      <c r="H1633" s="3" t="str" cm="1">
        <f t="array" ref="H1633">_xlfn.IFS(AND(E1633&gt;=4,F1633&gt;=4,G1633&gt;=4),"Champions",AND(E1633&gt;=3,F1633&gt;=3,G1633&gt;=3),"Loyal Customers",AND(E1633&lt;=2,F1633&gt;=3),"At Risk",AND(E1633&lt;=2,F1633&lt;=2,G1633&lt;=2),"Lost",AND(E1633&gt;=4,F1633&lt;=2),"New/Promising",TRUE,"Needs Attention")</f>
        <v>Champions</v>
      </c>
      <c r="I1633" s="3" t="str">
        <f t="shared" si="29"/>
        <v>Active</v>
      </c>
      <c r="J1633" s="3" t="str">
        <f>_xlfn.XLOOKUP(A1633,'Country_Lookup'!$D:$D,'Country_Lookup'!$E:$E)</f>
        <v>United Kingdom</v>
      </c>
    </row>
    <row r="1634" spans="1:10" x14ac:dyDescent="0.3">
      <c r="A1634">
        <v>13996</v>
      </c>
      <c r="B1634">
        <v>386</v>
      </c>
      <c r="C1634">
        <v>2</v>
      </c>
      <c r="D1634">
        <v>895.75999999999942</v>
      </c>
      <c r="E1634" cm="1">
        <f t="array" ref="E1634">_xlfn.IFS(B1634&lt;=PERCENTILE($B$3:$B$5882,0.2),5,B1634&lt;=PERCENTILE($B$3:$B$5882,0.4),4,B1634&lt;=PERCENTILE($B$3:$B$5882,0.6),3,B1634&lt;=PERCENTILE($B$3:$B$5882,0.8),2,TRUE,1)</f>
        <v>2</v>
      </c>
      <c r="F1634" cm="1">
        <f t="array" ref="F1634">_xlfn.IFS(C1634&lt;=PERCENTILE($C$3:$C$5882,0.2),1,C1634&lt;=PERCENTILE($C$3:$C$5882,0.4),2,C1634&lt;=PERCENTILE($C$3:$C$5882,0.6),3,C1634&lt;=PERCENTILE($C$3:$C$5882,0.8),4,TRUE,5)</f>
        <v>2</v>
      </c>
      <c r="G1634" cm="1">
        <f t="array" ref="G1634">_xlfn.IFS(D1634&lt;=PERCENTILE($D$3:$D$5882,0.2),1,D1634&lt;=PERCENTILE($D$3:$D$5882,0.4),2,D1634&lt;=PERCENTILE($D$3:$D$5882,0.6),3,D1634&lt;=PERCENTILE($D$3:$D$5882,0.8),4,TRUE,5)</f>
        <v>3</v>
      </c>
      <c r="H1634" s="3" t="str" cm="1">
        <f t="array" ref="H1634">_xlfn.IFS(AND(E1634&gt;=4,F1634&gt;=4,G1634&gt;=4),"Champions",AND(E1634&gt;=3,F1634&gt;=3,G1634&gt;=3),"Loyal Customers",AND(E1634&lt;=2,F1634&gt;=3),"At Risk",AND(E1634&lt;=2,F1634&lt;=2,G1634&lt;=2),"Lost",AND(E1634&gt;=4,F1634&lt;=2),"New/Promising",TRUE,"Needs Attention")</f>
        <v>Needs Attention</v>
      </c>
      <c r="I1634" s="3" t="str">
        <f t="shared" si="29"/>
        <v>Churned</v>
      </c>
      <c r="J1634" s="3" t="str">
        <f>_xlfn.XLOOKUP(A1634,'Country_Lookup'!$D:$D,'Country_Lookup'!$E:$E)</f>
        <v>United Kingdom</v>
      </c>
    </row>
    <row r="1635" spans="1:10" x14ac:dyDescent="0.3">
      <c r="A1635">
        <v>13997</v>
      </c>
      <c r="B1635">
        <v>519</v>
      </c>
      <c r="C1635">
        <v>3</v>
      </c>
      <c r="D1635">
        <v>382.30999999999972</v>
      </c>
      <c r="E1635" cm="1">
        <f t="array" ref="E1635">_xlfn.IFS(B1635&lt;=PERCENTILE($B$3:$B$5882,0.2),5,B1635&lt;=PERCENTILE($B$3:$B$5882,0.4),4,B1635&lt;=PERCENTILE($B$3:$B$5882,0.6),3,B1635&lt;=PERCENTILE($B$3:$B$5882,0.8),2,TRUE,1)</f>
        <v>1</v>
      </c>
      <c r="F1635" cm="1">
        <f t="array" ref="F1635">_xlfn.IFS(C1635&lt;=PERCENTILE($C$3:$C$5882,0.2),1,C1635&lt;=PERCENTILE($C$3:$C$5882,0.4),2,C1635&lt;=PERCENTILE($C$3:$C$5882,0.6),3,C1635&lt;=PERCENTILE($C$3:$C$5882,0.8),4,TRUE,5)</f>
        <v>3</v>
      </c>
      <c r="G1635" cm="1">
        <f t="array" ref="G1635">_xlfn.IFS(D1635&lt;=PERCENTILE($D$3:$D$5882,0.2),1,D1635&lt;=PERCENTILE($D$3:$D$5882,0.4),2,D1635&lt;=PERCENTILE($D$3:$D$5882,0.6),3,D1635&lt;=PERCENTILE($D$3:$D$5882,0.8),4,TRUE,5)</f>
        <v>2</v>
      </c>
      <c r="H1635" s="3" t="str" cm="1">
        <f t="array" ref="H1635">_xlfn.IFS(AND(E1635&gt;=4,F1635&gt;=4,G1635&gt;=4),"Champions",AND(E1635&gt;=3,F1635&gt;=3,G1635&gt;=3),"Loyal Customers",AND(E1635&lt;=2,F1635&gt;=3),"At Risk",AND(E1635&lt;=2,F1635&lt;=2,G1635&lt;=2),"Lost",AND(E1635&gt;=4,F1635&lt;=2),"New/Promising",TRUE,"Needs Attention")</f>
        <v>At Risk</v>
      </c>
      <c r="I1635" s="3" t="str">
        <f t="shared" si="29"/>
        <v>Churned</v>
      </c>
      <c r="J1635" s="3" t="str">
        <f>_xlfn.XLOOKUP(A1635,'Country_Lookup'!$D:$D,'Country_Lookup'!$E:$E)</f>
        <v>United Kingdom</v>
      </c>
    </row>
    <row r="1636" spans="1:10" x14ac:dyDescent="0.3">
      <c r="A1636">
        <v>13998</v>
      </c>
      <c r="B1636">
        <v>446</v>
      </c>
      <c r="C1636">
        <v>3</v>
      </c>
      <c r="D1636">
        <v>566.70000000000027</v>
      </c>
      <c r="E1636" cm="1">
        <f t="array" ref="E1636">_xlfn.IFS(B1636&lt;=PERCENTILE($B$3:$B$5882,0.2),5,B1636&lt;=PERCENTILE($B$3:$B$5882,0.4),4,B1636&lt;=PERCENTILE($B$3:$B$5882,0.6),3,B1636&lt;=PERCENTILE($B$3:$B$5882,0.8),2,TRUE,1)</f>
        <v>1</v>
      </c>
      <c r="F1636" cm="1">
        <f t="array" ref="F1636">_xlfn.IFS(C1636&lt;=PERCENTILE($C$3:$C$5882,0.2),1,C1636&lt;=PERCENTILE($C$3:$C$5882,0.4),2,C1636&lt;=PERCENTILE($C$3:$C$5882,0.6),3,C1636&lt;=PERCENTILE($C$3:$C$5882,0.8),4,TRUE,5)</f>
        <v>3</v>
      </c>
      <c r="G1636" cm="1">
        <f t="array" ref="G1636">_xlfn.IFS(D1636&lt;=PERCENTILE($D$3:$D$5882,0.2),1,D1636&lt;=PERCENTILE($D$3:$D$5882,0.4),2,D1636&lt;=PERCENTILE($D$3:$D$5882,0.6),3,D1636&lt;=PERCENTILE($D$3:$D$5882,0.8),4,TRUE,5)</f>
        <v>2</v>
      </c>
      <c r="H1636" s="3" t="str" cm="1">
        <f t="array" ref="H1636">_xlfn.IFS(AND(E1636&gt;=4,F1636&gt;=4,G1636&gt;=4),"Champions",AND(E1636&gt;=3,F1636&gt;=3,G1636&gt;=3),"Loyal Customers",AND(E1636&lt;=2,F1636&gt;=3),"At Risk",AND(E1636&lt;=2,F1636&lt;=2,G1636&lt;=2),"Lost",AND(E1636&gt;=4,F1636&lt;=2),"New/Promising",TRUE,"Needs Attention")</f>
        <v>At Risk</v>
      </c>
      <c r="I1636" s="3" t="str">
        <f t="shared" si="29"/>
        <v>Churned</v>
      </c>
      <c r="J1636" s="3" t="str">
        <f>_xlfn.XLOOKUP(A1636,'Country_Lookup'!$D:$D,'Country_Lookup'!$E:$E)</f>
        <v>United Kingdom</v>
      </c>
    </row>
    <row r="1637" spans="1:10" x14ac:dyDescent="0.3">
      <c r="A1637">
        <v>13999</v>
      </c>
      <c r="B1637">
        <v>10</v>
      </c>
      <c r="C1637">
        <v>29</v>
      </c>
      <c r="D1637">
        <v>9502.2599999998856</v>
      </c>
      <c r="E1637" cm="1">
        <f t="array" ref="E1637">_xlfn.IFS(B1637&lt;=PERCENTILE($B$3:$B$5882,0.2),5,B1637&lt;=PERCENTILE($B$3:$B$5882,0.4),4,B1637&lt;=PERCENTILE($B$3:$B$5882,0.6),3,B1637&lt;=PERCENTILE($B$3:$B$5882,0.8),2,TRUE,1)</f>
        <v>5</v>
      </c>
      <c r="F1637" cm="1">
        <f t="array" ref="F1637">_xlfn.IFS(C1637&lt;=PERCENTILE($C$3:$C$5882,0.2),1,C1637&lt;=PERCENTILE($C$3:$C$5882,0.4),2,C1637&lt;=PERCENTILE($C$3:$C$5882,0.6),3,C1637&lt;=PERCENTILE($C$3:$C$5882,0.8),4,TRUE,5)</f>
        <v>5</v>
      </c>
      <c r="G1637" cm="1">
        <f t="array" ref="G1637">_xlfn.IFS(D1637&lt;=PERCENTILE($D$3:$D$5882,0.2),1,D1637&lt;=PERCENTILE($D$3:$D$5882,0.4),2,D1637&lt;=PERCENTILE($D$3:$D$5882,0.6),3,D1637&lt;=PERCENTILE($D$3:$D$5882,0.8),4,TRUE,5)</f>
        <v>5</v>
      </c>
      <c r="H1637" s="3" t="str" cm="1">
        <f t="array" ref="H1637">_xlfn.IFS(AND(E1637&gt;=4,F1637&gt;=4,G1637&gt;=4),"Champions",AND(E1637&gt;=3,F1637&gt;=3,G1637&gt;=3),"Loyal Customers",AND(E1637&lt;=2,F1637&gt;=3),"At Risk",AND(E1637&lt;=2,F1637&lt;=2,G1637&lt;=2),"Lost",AND(E1637&gt;=4,F1637&lt;=2),"New/Promising",TRUE,"Needs Attention")</f>
        <v>Champions</v>
      </c>
      <c r="I1637" s="3" t="str">
        <f t="shared" si="29"/>
        <v>Active</v>
      </c>
      <c r="J1637" s="3" t="str">
        <f>_xlfn.XLOOKUP(A1637,'Country_Lookup'!$D:$D,'Country_Lookup'!$E:$E)</f>
        <v>United Kingdom</v>
      </c>
    </row>
    <row r="1638" spans="1:10" x14ac:dyDescent="0.3">
      <c r="A1638">
        <v>14000</v>
      </c>
      <c r="B1638">
        <v>211</v>
      </c>
      <c r="C1638">
        <v>5</v>
      </c>
      <c r="D1638">
        <v>2046.3399999999976</v>
      </c>
      <c r="E1638" cm="1">
        <f t="array" ref="E1638">_xlfn.IFS(B1638&lt;=PERCENTILE($B$3:$B$5882,0.2),5,B1638&lt;=PERCENTILE($B$3:$B$5882,0.4),4,B1638&lt;=PERCENTILE($B$3:$B$5882,0.6),3,B1638&lt;=PERCENTILE($B$3:$B$5882,0.8),2,TRUE,1)</f>
        <v>2</v>
      </c>
      <c r="F1638" cm="1">
        <f t="array" ref="F1638">_xlfn.IFS(C1638&lt;=PERCENTILE($C$3:$C$5882,0.2),1,C1638&lt;=PERCENTILE($C$3:$C$5882,0.4),2,C1638&lt;=PERCENTILE($C$3:$C$5882,0.6),3,C1638&lt;=PERCENTILE($C$3:$C$5882,0.8),4,TRUE,5)</f>
        <v>4</v>
      </c>
      <c r="G1638" cm="1">
        <f t="array" ref="G1638">_xlfn.IFS(D1638&lt;=PERCENTILE($D$3:$D$5882,0.2),1,D1638&lt;=PERCENTILE($D$3:$D$5882,0.4),2,D1638&lt;=PERCENTILE($D$3:$D$5882,0.6),3,D1638&lt;=PERCENTILE($D$3:$D$5882,0.8),4,TRUE,5)</f>
        <v>4</v>
      </c>
      <c r="H1638" s="3" t="str" cm="1">
        <f t="array" ref="H1638">_xlfn.IFS(AND(E1638&gt;=4,F1638&gt;=4,G1638&gt;=4),"Champions",AND(E1638&gt;=3,F1638&gt;=3,G1638&gt;=3),"Loyal Customers",AND(E1638&lt;=2,F1638&gt;=3),"At Risk",AND(E1638&lt;=2,F1638&lt;=2,G1638&lt;=2),"Lost",AND(E1638&gt;=4,F1638&lt;=2),"New/Promising",TRUE,"Needs Attention")</f>
        <v>At Risk</v>
      </c>
      <c r="I1638" s="3" t="str">
        <f t="shared" si="29"/>
        <v>Churned</v>
      </c>
      <c r="J1638" s="3" t="str">
        <f>_xlfn.XLOOKUP(A1638,'Country_Lookup'!$D:$D,'Country_Lookup'!$E:$E)</f>
        <v>United Kingdom</v>
      </c>
    </row>
    <row r="1639" spans="1:10" x14ac:dyDescent="0.3">
      <c r="A1639">
        <v>14001</v>
      </c>
      <c r="B1639">
        <v>45</v>
      </c>
      <c r="C1639">
        <v>9</v>
      </c>
      <c r="D1639">
        <v>4530.0900000000111</v>
      </c>
      <c r="E1639" cm="1">
        <f t="array" ref="E1639">_xlfn.IFS(B1639&lt;=PERCENTILE($B$3:$B$5882,0.2),5,B1639&lt;=PERCENTILE($B$3:$B$5882,0.4),4,B1639&lt;=PERCENTILE($B$3:$B$5882,0.6),3,B1639&lt;=PERCENTILE($B$3:$B$5882,0.8),2,TRUE,1)</f>
        <v>4</v>
      </c>
      <c r="F1639" cm="1">
        <f t="array" ref="F1639">_xlfn.IFS(C1639&lt;=PERCENTILE($C$3:$C$5882,0.2),1,C1639&lt;=PERCENTILE($C$3:$C$5882,0.4),2,C1639&lt;=PERCENTILE($C$3:$C$5882,0.6),3,C1639&lt;=PERCENTILE($C$3:$C$5882,0.8),4,TRUE,5)</f>
        <v>5</v>
      </c>
      <c r="G1639" cm="1">
        <f t="array" ref="G1639">_xlfn.IFS(D1639&lt;=PERCENTILE($D$3:$D$5882,0.2),1,D1639&lt;=PERCENTILE($D$3:$D$5882,0.4),2,D1639&lt;=PERCENTILE($D$3:$D$5882,0.6),3,D1639&lt;=PERCENTILE($D$3:$D$5882,0.8),4,TRUE,5)</f>
        <v>5</v>
      </c>
      <c r="H1639" s="3" t="str" cm="1">
        <f t="array" ref="H1639">_xlfn.IFS(AND(E1639&gt;=4,F1639&gt;=4,G1639&gt;=4),"Champions",AND(E1639&gt;=3,F1639&gt;=3,G1639&gt;=3),"Loyal Customers",AND(E1639&lt;=2,F1639&gt;=3),"At Risk",AND(E1639&lt;=2,F1639&lt;=2,G1639&lt;=2),"Lost",AND(E1639&gt;=4,F1639&lt;=2),"New/Promising",TRUE,"Needs Attention")</f>
        <v>Champions</v>
      </c>
      <c r="I1639" s="3" t="str">
        <f t="shared" si="29"/>
        <v>Active</v>
      </c>
      <c r="J1639" s="3" t="str">
        <f>_xlfn.XLOOKUP(A1639,'Country_Lookup'!$D:$D,'Country_Lookup'!$E:$E)</f>
        <v>United Kingdom</v>
      </c>
    </row>
    <row r="1640" spans="1:10" x14ac:dyDescent="0.3">
      <c r="A1640">
        <v>14002</v>
      </c>
      <c r="B1640">
        <v>134</v>
      </c>
      <c r="C1640">
        <v>2</v>
      </c>
      <c r="D1640">
        <v>529.72999999999979</v>
      </c>
      <c r="E1640" cm="1">
        <f t="array" ref="E1640">_xlfn.IFS(B1640&lt;=PERCENTILE($B$3:$B$5882,0.2),5,B1640&lt;=PERCENTILE($B$3:$B$5882,0.4),4,B1640&lt;=PERCENTILE($B$3:$B$5882,0.6),3,B1640&lt;=PERCENTILE($B$3:$B$5882,0.8),2,TRUE,1)</f>
        <v>3</v>
      </c>
      <c r="F1640" cm="1">
        <f t="array" ref="F1640">_xlfn.IFS(C1640&lt;=PERCENTILE($C$3:$C$5882,0.2),1,C1640&lt;=PERCENTILE($C$3:$C$5882,0.4),2,C1640&lt;=PERCENTILE($C$3:$C$5882,0.6),3,C1640&lt;=PERCENTILE($C$3:$C$5882,0.8),4,TRUE,5)</f>
        <v>2</v>
      </c>
      <c r="G1640" cm="1">
        <f t="array" ref="G1640">_xlfn.IFS(D1640&lt;=PERCENTILE($D$3:$D$5882,0.2),1,D1640&lt;=PERCENTILE($D$3:$D$5882,0.4),2,D1640&lt;=PERCENTILE($D$3:$D$5882,0.6),3,D1640&lt;=PERCENTILE($D$3:$D$5882,0.8),4,TRUE,5)</f>
        <v>2</v>
      </c>
      <c r="H1640" s="3" t="str" cm="1">
        <f t="array" ref="H1640">_xlfn.IFS(AND(E1640&gt;=4,F1640&gt;=4,G1640&gt;=4),"Champions",AND(E1640&gt;=3,F1640&gt;=3,G1640&gt;=3),"Loyal Customers",AND(E1640&lt;=2,F1640&gt;=3),"At Risk",AND(E1640&lt;=2,F1640&lt;=2,G1640&lt;=2),"Lost",AND(E1640&gt;=4,F1640&lt;=2),"New/Promising",TRUE,"Needs Attention")</f>
        <v>Needs Attention</v>
      </c>
      <c r="I1640" s="3" t="str">
        <f t="shared" si="29"/>
        <v>Churned</v>
      </c>
      <c r="J1640" s="3" t="str">
        <f>_xlfn.XLOOKUP(A1640,'Country_Lookup'!$D:$D,'Country_Lookup'!$E:$E)</f>
        <v>United Kingdom</v>
      </c>
    </row>
    <row r="1641" spans="1:10" x14ac:dyDescent="0.3">
      <c r="A1641">
        <v>14003</v>
      </c>
      <c r="B1641">
        <v>732</v>
      </c>
      <c r="C1641">
        <v>1</v>
      </c>
      <c r="D1641">
        <v>209.40999999999997</v>
      </c>
      <c r="E1641" cm="1">
        <f t="array" ref="E1641">_xlfn.IFS(B1641&lt;=PERCENTILE($B$3:$B$5882,0.2),5,B1641&lt;=PERCENTILE($B$3:$B$5882,0.4),4,B1641&lt;=PERCENTILE($B$3:$B$5882,0.6),3,B1641&lt;=PERCENTILE($B$3:$B$5882,0.8),2,TRUE,1)</f>
        <v>1</v>
      </c>
      <c r="F1641" cm="1">
        <f t="array" ref="F1641">_xlfn.IFS(C1641&lt;=PERCENTILE($C$3:$C$5882,0.2),1,C1641&lt;=PERCENTILE($C$3:$C$5882,0.4),2,C1641&lt;=PERCENTILE($C$3:$C$5882,0.6),3,C1641&lt;=PERCENTILE($C$3:$C$5882,0.8),4,TRUE,5)</f>
        <v>1</v>
      </c>
      <c r="G1641" cm="1">
        <f t="array" ref="G1641">_xlfn.IFS(D1641&lt;=PERCENTILE($D$3:$D$5882,0.2),1,D1641&lt;=PERCENTILE($D$3:$D$5882,0.4),2,D1641&lt;=PERCENTILE($D$3:$D$5882,0.6),3,D1641&lt;=PERCENTILE($D$3:$D$5882,0.8),4,TRUE,5)</f>
        <v>1</v>
      </c>
      <c r="H1641" s="3" t="str" cm="1">
        <f t="array" ref="H1641">_xlfn.IFS(AND(E1641&gt;=4,F1641&gt;=4,G1641&gt;=4),"Champions",AND(E1641&gt;=3,F1641&gt;=3,G1641&gt;=3),"Loyal Customers",AND(E1641&lt;=2,F1641&gt;=3),"At Risk",AND(E1641&lt;=2,F1641&lt;=2,G1641&lt;=2),"Lost",AND(E1641&gt;=4,F1641&lt;=2),"New/Promising",TRUE,"Needs Attention")</f>
        <v>Lost</v>
      </c>
      <c r="I1641" s="3" t="str">
        <f t="shared" si="29"/>
        <v>Churned</v>
      </c>
      <c r="J1641" s="3" t="str">
        <f>_xlfn.XLOOKUP(A1641,'Country_Lookup'!$D:$D,'Country_Lookup'!$E:$E)</f>
        <v>United Kingdom</v>
      </c>
    </row>
    <row r="1642" spans="1:10" x14ac:dyDescent="0.3">
      <c r="A1642">
        <v>14004</v>
      </c>
      <c r="B1642">
        <v>43</v>
      </c>
      <c r="C1642">
        <v>11</v>
      </c>
      <c r="D1642">
        <v>6258.4499999999734</v>
      </c>
      <c r="E1642" cm="1">
        <f t="array" ref="E1642">_xlfn.IFS(B1642&lt;=PERCENTILE($B$3:$B$5882,0.2),5,B1642&lt;=PERCENTILE($B$3:$B$5882,0.4),4,B1642&lt;=PERCENTILE($B$3:$B$5882,0.6),3,B1642&lt;=PERCENTILE($B$3:$B$5882,0.8),2,TRUE,1)</f>
        <v>4</v>
      </c>
      <c r="F1642" cm="1">
        <f t="array" ref="F1642">_xlfn.IFS(C1642&lt;=PERCENTILE($C$3:$C$5882,0.2),1,C1642&lt;=PERCENTILE($C$3:$C$5882,0.4),2,C1642&lt;=PERCENTILE($C$3:$C$5882,0.6),3,C1642&lt;=PERCENTILE($C$3:$C$5882,0.8),4,TRUE,5)</f>
        <v>5</v>
      </c>
      <c r="G1642" cm="1">
        <f t="array" ref="G1642">_xlfn.IFS(D1642&lt;=PERCENTILE($D$3:$D$5882,0.2),1,D1642&lt;=PERCENTILE($D$3:$D$5882,0.4),2,D1642&lt;=PERCENTILE($D$3:$D$5882,0.6),3,D1642&lt;=PERCENTILE($D$3:$D$5882,0.8),4,TRUE,5)</f>
        <v>5</v>
      </c>
      <c r="H1642" s="3" t="str" cm="1">
        <f t="array" ref="H1642">_xlfn.IFS(AND(E1642&gt;=4,F1642&gt;=4,G1642&gt;=4),"Champions",AND(E1642&gt;=3,F1642&gt;=3,G1642&gt;=3),"Loyal Customers",AND(E1642&lt;=2,F1642&gt;=3),"At Risk",AND(E1642&lt;=2,F1642&lt;=2,G1642&lt;=2),"Lost",AND(E1642&gt;=4,F1642&lt;=2),"New/Promising",TRUE,"Needs Attention")</f>
        <v>Champions</v>
      </c>
      <c r="I1642" s="3" t="str">
        <f t="shared" si="29"/>
        <v>Active</v>
      </c>
      <c r="J1642" s="3" t="str">
        <f>_xlfn.XLOOKUP(A1642,'Country_Lookup'!$D:$D,'Country_Lookup'!$E:$E)</f>
        <v>United Kingdom</v>
      </c>
    </row>
    <row r="1643" spans="1:10" x14ac:dyDescent="0.3">
      <c r="A1643">
        <v>14005</v>
      </c>
      <c r="B1643">
        <v>9</v>
      </c>
      <c r="C1643">
        <v>5</v>
      </c>
      <c r="D1643">
        <v>2874.7200000000016</v>
      </c>
      <c r="E1643" cm="1">
        <f t="array" ref="E1643">_xlfn.IFS(B1643&lt;=PERCENTILE($B$3:$B$5882,0.2),5,B1643&lt;=PERCENTILE($B$3:$B$5882,0.4),4,B1643&lt;=PERCENTILE($B$3:$B$5882,0.6),3,B1643&lt;=PERCENTILE($B$3:$B$5882,0.8),2,TRUE,1)</f>
        <v>5</v>
      </c>
      <c r="F1643" cm="1">
        <f t="array" ref="F1643">_xlfn.IFS(C1643&lt;=PERCENTILE($C$3:$C$5882,0.2),1,C1643&lt;=PERCENTILE($C$3:$C$5882,0.4),2,C1643&lt;=PERCENTILE($C$3:$C$5882,0.6),3,C1643&lt;=PERCENTILE($C$3:$C$5882,0.8),4,TRUE,5)</f>
        <v>4</v>
      </c>
      <c r="G1643" cm="1">
        <f t="array" ref="G1643">_xlfn.IFS(D1643&lt;=PERCENTILE($D$3:$D$5882,0.2),1,D1643&lt;=PERCENTILE($D$3:$D$5882,0.4),2,D1643&lt;=PERCENTILE($D$3:$D$5882,0.6),3,D1643&lt;=PERCENTILE($D$3:$D$5882,0.8),4,TRUE,5)</f>
        <v>4</v>
      </c>
      <c r="H1643" s="3" t="str" cm="1">
        <f t="array" ref="H1643">_xlfn.IFS(AND(E1643&gt;=4,F1643&gt;=4,G1643&gt;=4),"Champions",AND(E1643&gt;=3,F1643&gt;=3,G1643&gt;=3),"Loyal Customers",AND(E1643&lt;=2,F1643&gt;=3),"At Risk",AND(E1643&lt;=2,F1643&lt;=2,G1643&lt;=2),"Lost",AND(E1643&gt;=4,F1643&lt;=2),"New/Promising",TRUE,"Needs Attention")</f>
        <v>Champions</v>
      </c>
      <c r="I1643" s="3" t="str">
        <f t="shared" si="29"/>
        <v>Active</v>
      </c>
      <c r="J1643" s="3" t="str">
        <f>_xlfn.XLOOKUP(A1643,'Country_Lookup'!$D:$D,'Country_Lookup'!$E:$E)</f>
        <v>United Kingdom</v>
      </c>
    </row>
    <row r="1644" spans="1:10" x14ac:dyDescent="0.3">
      <c r="A1644">
        <v>14006</v>
      </c>
      <c r="B1644">
        <v>115</v>
      </c>
      <c r="C1644">
        <v>7</v>
      </c>
      <c r="D1644">
        <v>2196.6700000000023</v>
      </c>
      <c r="E1644" cm="1">
        <f t="array" ref="E1644">_xlfn.IFS(B1644&lt;=PERCENTILE($B$3:$B$5882,0.2),5,B1644&lt;=PERCENTILE($B$3:$B$5882,0.4),4,B1644&lt;=PERCENTILE($B$3:$B$5882,0.6),3,B1644&lt;=PERCENTILE($B$3:$B$5882,0.8),2,TRUE,1)</f>
        <v>3</v>
      </c>
      <c r="F1644" cm="1">
        <f t="array" ref="F1644">_xlfn.IFS(C1644&lt;=PERCENTILE($C$3:$C$5882,0.2),1,C1644&lt;=PERCENTILE($C$3:$C$5882,0.4),2,C1644&lt;=PERCENTILE($C$3:$C$5882,0.6),3,C1644&lt;=PERCENTILE($C$3:$C$5882,0.8),4,TRUE,5)</f>
        <v>4</v>
      </c>
      <c r="G1644" cm="1">
        <f t="array" ref="G1644">_xlfn.IFS(D1644&lt;=PERCENTILE($D$3:$D$5882,0.2),1,D1644&lt;=PERCENTILE($D$3:$D$5882,0.4),2,D1644&lt;=PERCENTILE($D$3:$D$5882,0.6),3,D1644&lt;=PERCENTILE($D$3:$D$5882,0.8),4,TRUE,5)</f>
        <v>4</v>
      </c>
      <c r="H1644" s="3" t="str" cm="1">
        <f t="array" ref="H1644">_xlfn.IFS(AND(E1644&gt;=4,F1644&gt;=4,G1644&gt;=4),"Champions",AND(E1644&gt;=3,F1644&gt;=3,G1644&gt;=3),"Loyal Customers",AND(E1644&lt;=2,F1644&gt;=3),"At Risk",AND(E1644&lt;=2,F1644&lt;=2,G1644&lt;=2),"Lost",AND(E1644&gt;=4,F1644&lt;=2),"New/Promising",TRUE,"Needs Attention")</f>
        <v>Loyal Customers</v>
      </c>
      <c r="I1644" s="3" t="str">
        <f t="shared" si="29"/>
        <v>Churned</v>
      </c>
      <c r="J1644" s="3" t="str">
        <f>_xlfn.XLOOKUP(A1644,'Country_Lookup'!$D:$D,'Country_Lookup'!$E:$E)</f>
        <v>United Kingdom</v>
      </c>
    </row>
    <row r="1645" spans="1:10" x14ac:dyDescent="0.3">
      <c r="A1645">
        <v>14007</v>
      </c>
      <c r="B1645">
        <v>512</v>
      </c>
      <c r="C1645">
        <v>1</v>
      </c>
      <c r="D1645">
        <v>79.47999999999999</v>
      </c>
      <c r="E1645" cm="1">
        <f t="array" ref="E1645">_xlfn.IFS(B1645&lt;=PERCENTILE($B$3:$B$5882,0.2),5,B1645&lt;=PERCENTILE($B$3:$B$5882,0.4),4,B1645&lt;=PERCENTILE($B$3:$B$5882,0.6),3,B1645&lt;=PERCENTILE($B$3:$B$5882,0.8),2,TRUE,1)</f>
        <v>1</v>
      </c>
      <c r="F1645" cm="1">
        <f t="array" ref="F1645">_xlfn.IFS(C1645&lt;=PERCENTILE($C$3:$C$5882,0.2),1,C1645&lt;=PERCENTILE($C$3:$C$5882,0.4),2,C1645&lt;=PERCENTILE($C$3:$C$5882,0.6),3,C1645&lt;=PERCENTILE($C$3:$C$5882,0.8),4,TRUE,5)</f>
        <v>1</v>
      </c>
      <c r="G1645" cm="1">
        <f t="array" ref="G1645">_xlfn.IFS(D1645&lt;=PERCENTILE($D$3:$D$5882,0.2),1,D1645&lt;=PERCENTILE($D$3:$D$5882,0.4),2,D1645&lt;=PERCENTILE($D$3:$D$5882,0.6),3,D1645&lt;=PERCENTILE($D$3:$D$5882,0.8),4,TRUE,5)</f>
        <v>1</v>
      </c>
      <c r="H1645" s="3" t="str" cm="1">
        <f t="array" ref="H1645">_xlfn.IFS(AND(E1645&gt;=4,F1645&gt;=4,G1645&gt;=4),"Champions",AND(E1645&gt;=3,F1645&gt;=3,G1645&gt;=3),"Loyal Customers",AND(E1645&lt;=2,F1645&gt;=3),"At Risk",AND(E1645&lt;=2,F1645&lt;=2,G1645&lt;=2),"Lost",AND(E1645&gt;=4,F1645&lt;=2),"New/Promising",TRUE,"Needs Attention")</f>
        <v>Lost</v>
      </c>
      <c r="I1645" s="3" t="str">
        <f t="shared" si="29"/>
        <v>Churned</v>
      </c>
      <c r="J1645" s="3" t="str">
        <f>_xlfn.XLOOKUP(A1645,'Country_Lookup'!$D:$D,'Country_Lookup'!$E:$E)</f>
        <v>United Kingdom</v>
      </c>
    </row>
    <row r="1646" spans="1:10" x14ac:dyDescent="0.3">
      <c r="A1646">
        <v>14008</v>
      </c>
      <c r="B1646">
        <v>432</v>
      </c>
      <c r="C1646">
        <v>1</v>
      </c>
      <c r="D1646">
        <v>509.04000000000042</v>
      </c>
      <c r="E1646" cm="1">
        <f t="array" ref="E1646">_xlfn.IFS(B1646&lt;=PERCENTILE($B$3:$B$5882,0.2),5,B1646&lt;=PERCENTILE($B$3:$B$5882,0.4),4,B1646&lt;=PERCENTILE($B$3:$B$5882,0.6),3,B1646&lt;=PERCENTILE($B$3:$B$5882,0.8),2,TRUE,1)</f>
        <v>1</v>
      </c>
      <c r="F1646" cm="1">
        <f t="array" ref="F1646">_xlfn.IFS(C1646&lt;=PERCENTILE($C$3:$C$5882,0.2),1,C1646&lt;=PERCENTILE($C$3:$C$5882,0.4),2,C1646&lt;=PERCENTILE($C$3:$C$5882,0.6),3,C1646&lt;=PERCENTILE($C$3:$C$5882,0.8),4,TRUE,5)</f>
        <v>1</v>
      </c>
      <c r="G1646" cm="1">
        <f t="array" ref="G1646">_xlfn.IFS(D1646&lt;=PERCENTILE($D$3:$D$5882,0.2),1,D1646&lt;=PERCENTILE($D$3:$D$5882,0.4),2,D1646&lt;=PERCENTILE($D$3:$D$5882,0.6),3,D1646&lt;=PERCENTILE($D$3:$D$5882,0.8),4,TRUE,5)</f>
        <v>2</v>
      </c>
      <c r="H1646" s="3" t="str" cm="1">
        <f t="array" ref="H1646">_xlfn.IFS(AND(E1646&gt;=4,F1646&gt;=4,G1646&gt;=4),"Champions",AND(E1646&gt;=3,F1646&gt;=3,G1646&gt;=3),"Loyal Customers",AND(E1646&lt;=2,F1646&gt;=3),"At Risk",AND(E1646&lt;=2,F1646&lt;=2,G1646&lt;=2),"Lost",AND(E1646&gt;=4,F1646&lt;=2),"New/Promising",TRUE,"Needs Attention")</f>
        <v>Lost</v>
      </c>
      <c r="I1646" s="3" t="str">
        <f t="shared" si="29"/>
        <v>Churned</v>
      </c>
      <c r="J1646" s="3" t="str">
        <f>_xlfn.XLOOKUP(A1646,'Country_Lookup'!$D:$D,'Country_Lookup'!$E:$E)</f>
        <v>United Kingdom</v>
      </c>
    </row>
    <row r="1647" spans="1:10" x14ac:dyDescent="0.3">
      <c r="A1647">
        <v>14009</v>
      </c>
      <c r="B1647">
        <v>198</v>
      </c>
      <c r="C1647">
        <v>3</v>
      </c>
      <c r="D1647">
        <v>1099.9100000000021</v>
      </c>
      <c r="E1647" cm="1">
        <f t="array" ref="E1647">_xlfn.IFS(B1647&lt;=PERCENTILE($B$3:$B$5882,0.2),5,B1647&lt;=PERCENTILE($B$3:$B$5882,0.4),4,B1647&lt;=PERCENTILE($B$3:$B$5882,0.6),3,B1647&lt;=PERCENTILE($B$3:$B$5882,0.8),2,TRUE,1)</f>
        <v>2</v>
      </c>
      <c r="F1647" cm="1">
        <f t="array" ref="F1647">_xlfn.IFS(C1647&lt;=PERCENTILE($C$3:$C$5882,0.2),1,C1647&lt;=PERCENTILE($C$3:$C$5882,0.4),2,C1647&lt;=PERCENTILE($C$3:$C$5882,0.6),3,C1647&lt;=PERCENTILE($C$3:$C$5882,0.8),4,TRUE,5)</f>
        <v>3</v>
      </c>
      <c r="G1647" cm="1">
        <f t="array" ref="G1647">_xlfn.IFS(D1647&lt;=PERCENTILE($D$3:$D$5882,0.2),1,D1647&lt;=PERCENTILE($D$3:$D$5882,0.4),2,D1647&lt;=PERCENTILE($D$3:$D$5882,0.6),3,D1647&lt;=PERCENTILE($D$3:$D$5882,0.8),4,TRUE,5)</f>
        <v>3</v>
      </c>
      <c r="H1647" s="3" t="str" cm="1">
        <f t="array" ref="H1647">_xlfn.IFS(AND(E1647&gt;=4,F1647&gt;=4,G1647&gt;=4),"Champions",AND(E1647&gt;=3,F1647&gt;=3,G1647&gt;=3),"Loyal Customers",AND(E1647&lt;=2,F1647&gt;=3),"At Risk",AND(E1647&lt;=2,F1647&lt;=2,G1647&lt;=2),"Lost",AND(E1647&gt;=4,F1647&lt;=2),"New/Promising",TRUE,"Needs Attention")</f>
        <v>At Risk</v>
      </c>
      <c r="I1647" s="3" t="str">
        <f t="shared" si="29"/>
        <v>Churned</v>
      </c>
      <c r="J1647" s="3" t="str">
        <f>_xlfn.XLOOKUP(A1647,'Country_Lookup'!$D:$D,'Country_Lookup'!$E:$E)</f>
        <v>United Kingdom</v>
      </c>
    </row>
    <row r="1648" spans="1:10" x14ac:dyDescent="0.3">
      <c r="A1648">
        <v>14010</v>
      </c>
      <c r="B1648">
        <v>565</v>
      </c>
      <c r="C1648">
        <v>2</v>
      </c>
      <c r="D1648">
        <v>445.14999999999981</v>
      </c>
      <c r="E1648" cm="1">
        <f t="array" ref="E1648">_xlfn.IFS(B1648&lt;=PERCENTILE($B$3:$B$5882,0.2),5,B1648&lt;=PERCENTILE($B$3:$B$5882,0.4),4,B1648&lt;=PERCENTILE($B$3:$B$5882,0.6),3,B1648&lt;=PERCENTILE($B$3:$B$5882,0.8),2,TRUE,1)</f>
        <v>1</v>
      </c>
      <c r="F1648" cm="1">
        <f t="array" ref="F1648">_xlfn.IFS(C1648&lt;=PERCENTILE($C$3:$C$5882,0.2),1,C1648&lt;=PERCENTILE($C$3:$C$5882,0.4),2,C1648&lt;=PERCENTILE($C$3:$C$5882,0.6),3,C1648&lt;=PERCENTILE($C$3:$C$5882,0.8),4,TRUE,5)</f>
        <v>2</v>
      </c>
      <c r="G1648" cm="1">
        <f t="array" ref="G1648">_xlfn.IFS(D1648&lt;=PERCENTILE($D$3:$D$5882,0.2),1,D1648&lt;=PERCENTILE($D$3:$D$5882,0.4),2,D1648&lt;=PERCENTILE($D$3:$D$5882,0.6),3,D1648&lt;=PERCENTILE($D$3:$D$5882,0.8),4,TRUE,5)</f>
        <v>2</v>
      </c>
      <c r="H1648" s="3" t="str" cm="1">
        <f t="array" ref="H1648">_xlfn.IFS(AND(E1648&gt;=4,F1648&gt;=4,G1648&gt;=4),"Champions",AND(E1648&gt;=3,F1648&gt;=3,G1648&gt;=3),"Loyal Customers",AND(E1648&lt;=2,F1648&gt;=3),"At Risk",AND(E1648&lt;=2,F1648&lt;=2,G1648&lt;=2),"Lost",AND(E1648&gt;=4,F1648&lt;=2),"New/Promising",TRUE,"Needs Attention")</f>
        <v>Lost</v>
      </c>
      <c r="I1648" s="3" t="str">
        <f t="shared" si="29"/>
        <v>Churned</v>
      </c>
      <c r="J1648" s="3" t="str">
        <f>_xlfn.XLOOKUP(A1648,'Country_Lookup'!$D:$D,'Country_Lookup'!$E:$E)</f>
        <v>United Kingdom</v>
      </c>
    </row>
    <row r="1649" spans="1:10" x14ac:dyDescent="0.3">
      <c r="A1649">
        <v>14011</v>
      </c>
      <c r="B1649">
        <v>480</v>
      </c>
      <c r="C1649">
        <v>2</v>
      </c>
      <c r="D1649">
        <v>457.81999999999982</v>
      </c>
      <c r="E1649" cm="1">
        <f t="array" ref="E1649">_xlfn.IFS(B1649&lt;=PERCENTILE($B$3:$B$5882,0.2),5,B1649&lt;=PERCENTILE($B$3:$B$5882,0.4),4,B1649&lt;=PERCENTILE($B$3:$B$5882,0.6),3,B1649&lt;=PERCENTILE($B$3:$B$5882,0.8),2,TRUE,1)</f>
        <v>1</v>
      </c>
      <c r="F1649" cm="1">
        <f t="array" ref="F1649">_xlfn.IFS(C1649&lt;=PERCENTILE($C$3:$C$5882,0.2),1,C1649&lt;=PERCENTILE($C$3:$C$5882,0.4),2,C1649&lt;=PERCENTILE($C$3:$C$5882,0.6),3,C1649&lt;=PERCENTILE($C$3:$C$5882,0.8),4,TRUE,5)</f>
        <v>2</v>
      </c>
      <c r="G1649" cm="1">
        <f t="array" ref="G1649">_xlfn.IFS(D1649&lt;=PERCENTILE($D$3:$D$5882,0.2),1,D1649&lt;=PERCENTILE($D$3:$D$5882,0.4),2,D1649&lt;=PERCENTILE($D$3:$D$5882,0.6),3,D1649&lt;=PERCENTILE($D$3:$D$5882,0.8),4,TRUE,5)</f>
        <v>2</v>
      </c>
      <c r="H1649" s="3" t="str" cm="1">
        <f t="array" ref="H1649">_xlfn.IFS(AND(E1649&gt;=4,F1649&gt;=4,G1649&gt;=4),"Champions",AND(E1649&gt;=3,F1649&gt;=3,G1649&gt;=3),"Loyal Customers",AND(E1649&lt;=2,F1649&gt;=3),"At Risk",AND(E1649&lt;=2,F1649&lt;=2,G1649&lt;=2),"Lost",AND(E1649&gt;=4,F1649&lt;=2),"New/Promising",TRUE,"Needs Attention")</f>
        <v>Lost</v>
      </c>
      <c r="I1649" s="3" t="str">
        <f t="shared" si="29"/>
        <v>Churned</v>
      </c>
      <c r="J1649" s="3" t="str">
        <f>_xlfn.XLOOKUP(A1649,'Country_Lookup'!$D:$D,'Country_Lookup'!$E:$E)</f>
        <v>United Kingdom</v>
      </c>
    </row>
    <row r="1650" spans="1:10" x14ac:dyDescent="0.3">
      <c r="A1650">
        <v>14012</v>
      </c>
      <c r="B1650">
        <v>277</v>
      </c>
      <c r="C1650">
        <v>1</v>
      </c>
      <c r="D1650">
        <v>328.80000000000007</v>
      </c>
      <c r="E1650" cm="1">
        <f t="array" ref="E1650">_xlfn.IFS(B1650&lt;=PERCENTILE($B$3:$B$5882,0.2),5,B1650&lt;=PERCENTILE($B$3:$B$5882,0.4),4,B1650&lt;=PERCENTILE($B$3:$B$5882,0.6),3,B1650&lt;=PERCENTILE($B$3:$B$5882,0.8),2,TRUE,1)</f>
        <v>2</v>
      </c>
      <c r="F1650" cm="1">
        <f t="array" ref="F1650">_xlfn.IFS(C1650&lt;=PERCENTILE($C$3:$C$5882,0.2),1,C1650&lt;=PERCENTILE($C$3:$C$5882,0.4),2,C1650&lt;=PERCENTILE($C$3:$C$5882,0.6),3,C1650&lt;=PERCENTILE($C$3:$C$5882,0.8),4,TRUE,5)</f>
        <v>1</v>
      </c>
      <c r="G1650" cm="1">
        <f t="array" ref="G1650">_xlfn.IFS(D1650&lt;=PERCENTILE($D$3:$D$5882,0.2),1,D1650&lt;=PERCENTILE($D$3:$D$5882,0.4),2,D1650&lt;=PERCENTILE($D$3:$D$5882,0.6),3,D1650&lt;=PERCENTILE($D$3:$D$5882,0.8),4,TRUE,5)</f>
        <v>2</v>
      </c>
      <c r="H1650" s="3" t="str" cm="1">
        <f t="array" ref="H1650">_xlfn.IFS(AND(E1650&gt;=4,F1650&gt;=4,G1650&gt;=4),"Champions",AND(E1650&gt;=3,F1650&gt;=3,G1650&gt;=3),"Loyal Customers",AND(E1650&lt;=2,F1650&gt;=3),"At Risk",AND(E1650&lt;=2,F1650&lt;=2,G1650&lt;=2),"Lost",AND(E1650&gt;=4,F1650&lt;=2),"New/Promising",TRUE,"Needs Attention")</f>
        <v>Lost</v>
      </c>
      <c r="I1650" s="3" t="str">
        <f t="shared" si="29"/>
        <v>Churned</v>
      </c>
      <c r="J1650" s="3" t="str">
        <f>_xlfn.XLOOKUP(A1650,'Country_Lookup'!$D:$D,'Country_Lookup'!$E:$E)</f>
        <v>United Kingdom</v>
      </c>
    </row>
    <row r="1651" spans="1:10" x14ac:dyDescent="0.3">
      <c r="A1651">
        <v>14013</v>
      </c>
      <c r="B1651">
        <v>110</v>
      </c>
      <c r="C1651">
        <v>5</v>
      </c>
      <c r="D1651">
        <v>1084.5700000000006</v>
      </c>
      <c r="E1651" cm="1">
        <f t="array" ref="E1651">_xlfn.IFS(B1651&lt;=PERCENTILE($B$3:$B$5882,0.2),5,B1651&lt;=PERCENTILE($B$3:$B$5882,0.4),4,B1651&lt;=PERCENTILE($B$3:$B$5882,0.6),3,B1651&lt;=PERCENTILE($B$3:$B$5882,0.8),2,TRUE,1)</f>
        <v>3</v>
      </c>
      <c r="F1651" cm="1">
        <f t="array" ref="F1651">_xlfn.IFS(C1651&lt;=PERCENTILE($C$3:$C$5882,0.2),1,C1651&lt;=PERCENTILE($C$3:$C$5882,0.4),2,C1651&lt;=PERCENTILE($C$3:$C$5882,0.6),3,C1651&lt;=PERCENTILE($C$3:$C$5882,0.8),4,TRUE,5)</f>
        <v>4</v>
      </c>
      <c r="G1651" cm="1">
        <f t="array" ref="G1651">_xlfn.IFS(D1651&lt;=PERCENTILE($D$3:$D$5882,0.2),1,D1651&lt;=PERCENTILE($D$3:$D$5882,0.4),2,D1651&lt;=PERCENTILE($D$3:$D$5882,0.6),3,D1651&lt;=PERCENTILE($D$3:$D$5882,0.8),4,TRUE,5)</f>
        <v>3</v>
      </c>
      <c r="H1651" s="3" t="str" cm="1">
        <f t="array" ref="H1651">_xlfn.IFS(AND(E1651&gt;=4,F1651&gt;=4,G1651&gt;=4),"Champions",AND(E1651&gt;=3,F1651&gt;=3,G1651&gt;=3),"Loyal Customers",AND(E1651&lt;=2,F1651&gt;=3),"At Risk",AND(E1651&lt;=2,F1651&lt;=2,G1651&lt;=2),"Lost",AND(E1651&gt;=4,F1651&lt;=2),"New/Promising",TRUE,"Needs Attention")</f>
        <v>Loyal Customers</v>
      </c>
      <c r="I1651" s="3" t="str">
        <f t="shared" si="29"/>
        <v>Churned</v>
      </c>
      <c r="J1651" s="3" t="str">
        <f>_xlfn.XLOOKUP(A1651,'Country_Lookup'!$D:$D,'Country_Lookup'!$E:$E)</f>
        <v>United Kingdom</v>
      </c>
    </row>
    <row r="1652" spans="1:10" x14ac:dyDescent="0.3">
      <c r="A1652">
        <v>14014</v>
      </c>
      <c r="B1652">
        <v>77</v>
      </c>
      <c r="C1652">
        <v>3</v>
      </c>
      <c r="D1652">
        <v>1948.2100000000019</v>
      </c>
      <c r="E1652" cm="1">
        <f t="array" ref="E1652">_xlfn.IFS(B1652&lt;=PERCENTILE($B$3:$B$5882,0.2),5,B1652&lt;=PERCENTILE($B$3:$B$5882,0.4),4,B1652&lt;=PERCENTILE($B$3:$B$5882,0.6),3,B1652&lt;=PERCENTILE($B$3:$B$5882,0.8),2,TRUE,1)</f>
        <v>3</v>
      </c>
      <c r="F1652" cm="1">
        <f t="array" ref="F1652">_xlfn.IFS(C1652&lt;=PERCENTILE($C$3:$C$5882,0.2),1,C1652&lt;=PERCENTILE($C$3:$C$5882,0.4),2,C1652&lt;=PERCENTILE($C$3:$C$5882,0.6),3,C1652&lt;=PERCENTILE($C$3:$C$5882,0.8),4,TRUE,5)</f>
        <v>3</v>
      </c>
      <c r="G1652" cm="1">
        <f t="array" ref="G1652">_xlfn.IFS(D1652&lt;=PERCENTILE($D$3:$D$5882,0.2),1,D1652&lt;=PERCENTILE($D$3:$D$5882,0.4),2,D1652&lt;=PERCENTILE($D$3:$D$5882,0.6),3,D1652&lt;=PERCENTILE($D$3:$D$5882,0.8),4,TRUE,5)</f>
        <v>4</v>
      </c>
      <c r="H1652" s="3" t="str" cm="1">
        <f t="array" ref="H1652">_xlfn.IFS(AND(E1652&gt;=4,F1652&gt;=4,G1652&gt;=4),"Champions",AND(E1652&gt;=3,F1652&gt;=3,G1652&gt;=3),"Loyal Customers",AND(E1652&lt;=2,F1652&gt;=3),"At Risk",AND(E1652&lt;=2,F1652&lt;=2,G1652&lt;=2),"Lost",AND(E1652&gt;=4,F1652&lt;=2),"New/Promising",TRUE,"Needs Attention")</f>
        <v>Loyal Customers</v>
      </c>
      <c r="I1652" s="3" t="str">
        <f t="shared" si="29"/>
        <v>Active</v>
      </c>
      <c r="J1652" s="3" t="str">
        <f>_xlfn.XLOOKUP(A1652,'Country_Lookup'!$D:$D,'Country_Lookup'!$E:$E)</f>
        <v>United Kingdom</v>
      </c>
    </row>
    <row r="1653" spans="1:10" x14ac:dyDescent="0.3">
      <c r="A1653">
        <v>14015</v>
      </c>
      <c r="B1653">
        <v>52</v>
      </c>
      <c r="C1653">
        <v>1</v>
      </c>
      <c r="D1653">
        <v>917.34000000000037</v>
      </c>
      <c r="E1653" cm="1">
        <f t="array" ref="E1653">_xlfn.IFS(B1653&lt;=PERCENTILE($B$3:$B$5882,0.2),5,B1653&lt;=PERCENTILE($B$3:$B$5882,0.4),4,B1653&lt;=PERCENTILE($B$3:$B$5882,0.6),3,B1653&lt;=PERCENTILE($B$3:$B$5882,0.8),2,TRUE,1)</f>
        <v>4</v>
      </c>
      <c r="F1653" cm="1">
        <f t="array" ref="F1653">_xlfn.IFS(C1653&lt;=PERCENTILE($C$3:$C$5882,0.2),1,C1653&lt;=PERCENTILE($C$3:$C$5882,0.4),2,C1653&lt;=PERCENTILE($C$3:$C$5882,0.6),3,C1653&lt;=PERCENTILE($C$3:$C$5882,0.8),4,TRUE,5)</f>
        <v>1</v>
      </c>
      <c r="G1653" cm="1">
        <f t="array" ref="G1653">_xlfn.IFS(D1653&lt;=PERCENTILE($D$3:$D$5882,0.2),1,D1653&lt;=PERCENTILE($D$3:$D$5882,0.4),2,D1653&lt;=PERCENTILE($D$3:$D$5882,0.6),3,D1653&lt;=PERCENTILE($D$3:$D$5882,0.8),4,TRUE,5)</f>
        <v>3</v>
      </c>
      <c r="H1653" s="3" t="str" cm="1">
        <f t="array" ref="H1653">_xlfn.IFS(AND(E1653&gt;=4,F1653&gt;=4,G1653&gt;=4),"Champions",AND(E1653&gt;=3,F1653&gt;=3,G1653&gt;=3),"Loyal Customers",AND(E1653&lt;=2,F1653&gt;=3),"At Risk",AND(E1653&lt;=2,F1653&lt;=2,G1653&lt;=2),"Lost",AND(E1653&gt;=4,F1653&lt;=2),"New/Promising",TRUE,"Needs Attention")</f>
        <v>New/Promising</v>
      </c>
      <c r="I1653" s="3" t="str">
        <f t="shared" si="29"/>
        <v>Active</v>
      </c>
      <c r="J1653" s="3" t="str">
        <f>_xlfn.XLOOKUP(A1653,'Country_Lookup'!$D:$D,'Country_Lookup'!$E:$E)</f>
        <v>United Kingdom</v>
      </c>
    </row>
    <row r="1654" spans="1:10" x14ac:dyDescent="0.3">
      <c r="A1654">
        <v>14016</v>
      </c>
      <c r="B1654">
        <v>161</v>
      </c>
      <c r="C1654">
        <v>11</v>
      </c>
      <c r="D1654">
        <v>11403.410000000076</v>
      </c>
      <c r="E1654" cm="1">
        <f t="array" ref="E1654">_xlfn.IFS(B1654&lt;=PERCENTILE($B$3:$B$5882,0.2),5,B1654&lt;=PERCENTILE($B$3:$B$5882,0.4),4,B1654&lt;=PERCENTILE($B$3:$B$5882,0.6),3,B1654&lt;=PERCENTILE($B$3:$B$5882,0.8),2,TRUE,1)</f>
        <v>3</v>
      </c>
      <c r="F1654" cm="1">
        <f t="array" ref="F1654">_xlfn.IFS(C1654&lt;=PERCENTILE($C$3:$C$5882,0.2),1,C1654&lt;=PERCENTILE($C$3:$C$5882,0.4),2,C1654&lt;=PERCENTILE($C$3:$C$5882,0.6),3,C1654&lt;=PERCENTILE($C$3:$C$5882,0.8),4,TRUE,5)</f>
        <v>5</v>
      </c>
      <c r="G1654" cm="1">
        <f t="array" ref="G1654">_xlfn.IFS(D1654&lt;=PERCENTILE($D$3:$D$5882,0.2),1,D1654&lt;=PERCENTILE($D$3:$D$5882,0.4),2,D1654&lt;=PERCENTILE($D$3:$D$5882,0.6),3,D1654&lt;=PERCENTILE($D$3:$D$5882,0.8),4,TRUE,5)</f>
        <v>5</v>
      </c>
      <c r="H1654" s="3" t="str" cm="1">
        <f t="array" ref="H1654">_xlfn.IFS(AND(E1654&gt;=4,F1654&gt;=4,G1654&gt;=4),"Champions",AND(E1654&gt;=3,F1654&gt;=3,G1654&gt;=3),"Loyal Customers",AND(E1654&lt;=2,F1654&gt;=3),"At Risk",AND(E1654&lt;=2,F1654&lt;=2,G1654&lt;=2),"Lost",AND(E1654&gt;=4,F1654&lt;=2),"New/Promising",TRUE,"Needs Attention")</f>
        <v>Loyal Customers</v>
      </c>
      <c r="I1654" s="3" t="str">
        <f t="shared" si="29"/>
        <v>Churned</v>
      </c>
      <c r="J1654" s="3" t="str">
        <f>_xlfn.XLOOKUP(A1654,'Country_Lookup'!$D:$D,'Country_Lookup'!$E:$E)</f>
        <v>EIRE</v>
      </c>
    </row>
    <row r="1655" spans="1:10" x14ac:dyDescent="0.3">
      <c r="A1655">
        <v>14017</v>
      </c>
      <c r="B1655">
        <v>571</v>
      </c>
      <c r="C1655">
        <v>1</v>
      </c>
      <c r="D1655">
        <v>229.75</v>
      </c>
      <c r="E1655" cm="1">
        <f t="array" ref="E1655">_xlfn.IFS(B1655&lt;=PERCENTILE($B$3:$B$5882,0.2),5,B1655&lt;=PERCENTILE($B$3:$B$5882,0.4),4,B1655&lt;=PERCENTILE($B$3:$B$5882,0.6),3,B1655&lt;=PERCENTILE($B$3:$B$5882,0.8),2,TRUE,1)</f>
        <v>1</v>
      </c>
      <c r="F1655" cm="1">
        <f t="array" ref="F1655">_xlfn.IFS(C1655&lt;=PERCENTILE($C$3:$C$5882,0.2),1,C1655&lt;=PERCENTILE($C$3:$C$5882,0.4),2,C1655&lt;=PERCENTILE($C$3:$C$5882,0.6),3,C1655&lt;=PERCENTILE($C$3:$C$5882,0.8),4,TRUE,5)</f>
        <v>1</v>
      </c>
      <c r="G1655" cm="1">
        <f t="array" ref="G1655">_xlfn.IFS(D1655&lt;=PERCENTILE($D$3:$D$5882,0.2),1,D1655&lt;=PERCENTILE($D$3:$D$5882,0.4),2,D1655&lt;=PERCENTILE($D$3:$D$5882,0.6),3,D1655&lt;=PERCENTILE($D$3:$D$5882,0.8),4,TRUE,5)</f>
        <v>1</v>
      </c>
      <c r="H1655" s="3" t="str" cm="1">
        <f t="array" ref="H1655">_xlfn.IFS(AND(E1655&gt;=4,F1655&gt;=4,G1655&gt;=4),"Champions",AND(E1655&gt;=3,F1655&gt;=3,G1655&gt;=3),"Loyal Customers",AND(E1655&lt;=2,F1655&gt;=3),"At Risk",AND(E1655&lt;=2,F1655&lt;=2,G1655&lt;=2),"Lost",AND(E1655&gt;=4,F1655&lt;=2),"New/Promising",TRUE,"Needs Attention")</f>
        <v>Lost</v>
      </c>
      <c r="I1655" s="3" t="str">
        <f t="shared" si="29"/>
        <v>Churned</v>
      </c>
      <c r="J1655" s="3" t="str">
        <f>_xlfn.XLOOKUP(A1655,'Country_Lookup'!$D:$D,'Country_Lookup'!$E:$E)</f>
        <v>United Kingdom</v>
      </c>
    </row>
    <row r="1656" spans="1:10" x14ac:dyDescent="0.3">
      <c r="A1656">
        <v>14018</v>
      </c>
      <c r="B1656">
        <v>645</v>
      </c>
      <c r="C1656">
        <v>1</v>
      </c>
      <c r="D1656">
        <v>367.15</v>
      </c>
      <c r="E1656" cm="1">
        <f t="array" ref="E1656">_xlfn.IFS(B1656&lt;=PERCENTILE($B$3:$B$5882,0.2),5,B1656&lt;=PERCENTILE($B$3:$B$5882,0.4),4,B1656&lt;=PERCENTILE($B$3:$B$5882,0.6),3,B1656&lt;=PERCENTILE($B$3:$B$5882,0.8),2,TRUE,1)</f>
        <v>1</v>
      </c>
      <c r="F1656" cm="1">
        <f t="array" ref="F1656">_xlfn.IFS(C1656&lt;=PERCENTILE($C$3:$C$5882,0.2),1,C1656&lt;=PERCENTILE($C$3:$C$5882,0.4),2,C1656&lt;=PERCENTILE($C$3:$C$5882,0.6),3,C1656&lt;=PERCENTILE($C$3:$C$5882,0.8),4,TRUE,5)</f>
        <v>1</v>
      </c>
      <c r="G1656" cm="1">
        <f t="array" ref="G1656">_xlfn.IFS(D1656&lt;=PERCENTILE($D$3:$D$5882,0.2),1,D1656&lt;=PERCENTILE($D$3:$D$5882,0.4),2,D1656&lt;=PERCENTILE($D$3:$D$5882,0.6),3,D1656&lt;=PERCENTILE($D$3:$D$5882,0.8),4,TRUE,5)</f>
        <v>2</v>
      </c>
      <c r="H1656" s="3" t="str" cm="1">
        <f t="array" ref="H1656">_xlfn.IFS(AND(E1656&gt;=4,F1656&gt;=4,G1656&gt;=4),"Champions",AND(E1656&gt;=3,F1656&gt;=3,G1656&gt;=3),"Loyal Customers",AND(E1656&lt;=2,F1656&gt;=3),"At Risk",AND(E1656&lt;=2,F1656&lt;=2,G1656&lt;=2),"Lost",AND(E1656&gt;=4,F1656&lt;=2),"New/Promising",TRUE,"Needs Attention")</f>
        <v>Lost</v>
      </c>
      <c r="I1656" s="3" t="str">
        <f t="shared" si="29"/>
        <v>Churned</v>
      </c>
      <c r="J1656" s="3" t="str">
        <f>_xlfn.XLOOKUP(A1656,'Country_Lookup'!$D:$D,'Country_Lookup'!$E:$E)</f>
        <v>United Kingdom</v>
      </c>
    </row>
    <row r="1657" spans="1:10" x14ac:dyDescent="0.3">
      <c r="A1657">
        <v>14019</v>
      </c>
      <c r="B1657">
        <v>46</v>
      </c>
      <c r="C1657">
        <v>3</v>
      </c>
      <c r="D1657">
        <v>1421.6100000000006</v>
      </c>
      <c r="E1657" cm="1">
        <f t="array" ref="E1657">_xlfn.IFS(B1657&lt;=PERCENTILE($B$3:$B$5882,0.2),5,B1657&lt;=PERCENTILE($B$3:$B$5882,0.4),4,B1657&lt;=PERCENTILE($B$3:$B$5882,0.6),3,B1657&lt;=PERCENTILE($B$3:$B$5882,0.8),2,TRUE,1)</f>
        <v>4</v>
      </c>
      <c r="F1657" cm="1">
        <f t="array" ref="F1657">_xlfn.IFS(C1657&lt;=PERCENTILE($C$3:$C$5882,0.2),1,C1657&lt;=PERCENTILE($C$3:$C$5882,0.4),2,C1657&lt;=PERCENTILE($C$3:$C$5882,0.6),3,C1657&lt;=PERCENTILE($C$3:$C$5882,0.8),4,TRUE,5)</f>
        <v>3</v>
      </c>
      <c r="G1657" cm="1">
        <f t="array" ref="G1657">_xlfn.IFS(D1657&lt;=PERCENTILE($D$3:$D$5882,0.2),1,D1657&lt;=PERCENTILE($D$3:$D$5882,0.4),2,D1657&lt;=PERCENTILE($D$3:$D$5882,0.6),3,D1657&lt;=PERCENTILE($D$3:$D$5882,0.8),4,TRUE,5)</f>
        <v>4</v>
      </c>
      <c r="H1657" s="3" t="str" cm="1">
        <f t="array" ref="H1657">_xlfn.IFS(AND(E1657&gt;=4,F1657&gt;=4,G1657&gt;=4),"Champions",AND(E1657&gt;=3,F1657&gt;=3,G1657&gt;=3),"Loyal Customers",AND(E1657&lt;=2,F1657&gt;=3),"At Risk",AND(E1657&lt;=2,F1657&lt;=2,G1657&lt;=2),"Lost",AND(E1657&gt;=4,F1657&lt;=2),"New/Promising",TRUE,"Needs Attention")</f>
        <v>Loyal Customers</v>
      </c>
      <c r="I1657" s="3" t="str">
        <f t="shared" si="29"/>
        <v>Active</v>
      </c>
      <c r="J1657" s="3" t="str">
        <f>_xlfn.XLOOKUP(A1657,'Country_Lookup'!$D:$D,'Country_Lookup'!$E:$E)</f>
        <v>United Kingdom</v>
      </c>
    </row>
    <row r="1658" spans="1:10" x14ac:dyDescent="0.3">
      <c r="A1658">
        <v>14020</v>
      </c>
      <c r="B1658">
        <v>16</v>
      </c>
      <c r="C1658">
        <v>4</v>
      </c>
      <c r="D1658">
        <v>1249.0099999999991</v>
      </c>
      <c r="E1658" cm="1">
        <f t="array" ref="E1658">_xlfn.IFS(B1658&lt;=PERCENTILE($B$3:$B$5882,0.2),5,B1658&lt;=PERCENTILE($B$3:$B$5882,0.4),4,B1658&lt;=PERCENTILE($B$3:$B$5882,0.6),3,B1658&lt;=PERCENTILE($B$3:$B$5882,0.8),2,TRUE,1)</f>
        <v>5</v>
      </c>
      <c r="F1658" cm="1">
        <f t="array" ref="F1658">_xlfn.IFS(C1658&lt;=PERCENTILE($C$3:$C$5882,0.2),1,C1658&lt;=PERCENTILE($C$3:$C$5882,0.4),2,C1658&lt;=PERCENTILE($C$3:$C$5882,0.6),3,C1658&lt;=PERCENTILE($C$3:$C$5882,0.8),4,TRUE,5)</f>
        <v>3</v>
      </c>
      <c r="G1658" cm="1">
        <f t="array" ref="G1658">_xlfn.IFS(D1658&lt;=PERCENTILE($D$3:$D$5882,0.2),1,D1658&lt;=PERCENTILE($D$3:$D$5882,0.4),2,D1658&lt;=PERCENTILE($D$3:$D$5882,0.6),3,D1658&lt;=PERCENTILE($D$3:$D$5882,0.8),4,TRUE,5)</f>
        <v>4</v>
      </c>
      <c r="H1658" s="3" t="str" cm="1">
        <f t="array" ref="H1658">_xlfn.IFS(AND(E1658&gt;=4,F1658&gt;=4,G1658&gt;=4),"Champions",AND(E1658&gt;=3,F1658&gt;=3,G1658&gt;=3),"Loyal Customers",AND(E1658&lt;=2,F1658&gt;=3),"At Risk",AND(E1658&lt;=2,F1658&lt;=2,G1658&lt;=2),"Lost",AND(E1658&gt;=4,F1658&lt;=2),"New/Promising",TRUE,"Needs Attention")</f>
        <v>Loyal Customers</v>
      </c>
      <c r="I1658" s="3" t="str">
        <f t="shared" si="29"/>
        <v>Active</v>
      </c>
      <c r="J1658" s="3" t="str">
        <f>_xlfn.XLOOKUP(A1658,'Country_Lookup'!$D:$D,'Country_Lookup'!$E:$E)</f>
        <v>United Kingdom</v>
      </c>
    </row>
    <row r="1659" spans="1:10" x14ac:dyDescent="0.3">
      <c r="A1659">
        <v>14021</v>
      </c>
      <c r="B1659">
        <v>155</v>
      </c>
      <c r="C1659">
        <v>7</v>
      </c>
      <c r="D1659">
        <v>1716.5799999999988</v>
      </c>
      <c r="E1659" cm="1">
        <f t="array" ref="E1659">_xlfn.IFS(B1659&lt;=PERCENTILE($B$3:$B$5882,0.2),5,B1659&lt;=PERCENTILE($B$3:$B$5882,0.4),4,B1659&lt;=PERCENTILE($B$3:$B$5882,0.6),3,B1659&lt;=PERCENTILE($B$3:$B$5882,0.8),2,TRUE,1)</f>
        <v>3</v>
      </c>
      <c r="F1659" cm="1">
        <f t="array" ref="F1659">_xlfn.IFS(C1659&lt;=PERCENTILE($C$3:$C$5882,0.2),1,C1659&lt;=PERCENTILE($C$3:$C$5882,0.4),2,C1659&lt;=PERCENTILE($C$3:$C$5882,0.6),3,C1659&lt;=PERCENTILE($C$3:$C$5882,0.8),4,TRUE,5)</f>
        <v>4</v>
      </c>
      <c r="G1659" cm="1">
        <f t="array" ref="G1659">_xlfn.IFS(D1659&lt;=PERCENTILE($D$3:$D$5882,0.2),1,D1659&lt;=PERCENTILE($D$3:$D$5882,0.4),2,D1659&lt;=PERCENTILE($D$3:$D$5882,0.6),3,D1659&lt;=PERCENTILE($D$3:$D$5882,0.8),4,TRUE,5)</f>
        <v>4</v>
      </c>
      <c r="H1659" s="3" t="str" cm="1">
        <f t="array" ref="H1659">_xlfn.IFS(AND(E1659&gt;=4,F1659&gt;=4,G1659&gt;=4),"Champions",AND(E1659&gt;=3,F1659&gt;=3,G1659&gt;=3),"Loyal Customers",AND(E1659&lt;=2,F1659&gt;=3),"At Risk",AND(E1659&lt;=2,F1659&lt;=2,G1659&lt;=2),"Lost",AND(E1659&gt;=4,F1659&lt;=2),"New/Promising",TRUE,"Needs Attention")</f>
        <v>Loyal Customers</v>
      </c>
      <c r="I1659" s="3" t="str">
        <f t="shared" si="29"/>
        <v>Churned</v>
      </c>
      <c r="J1659" s="3" t="str">
        <f>_xlfn.XLOOKUP(A1659,'Country_Lookup'!$D:$D,'Country_Lookup'!$E:$E)</f>
        <v>United Kingdom</v>
      </c>
    </row>
    <row r="1660" spans="1:10" x14ac:dyDescent="0.3">
      <c r="A1660">
        <v>14022</v>
      </c>
      <c r="B1660">
        <v>225</v>
      </c>
      <c r="C1660">
        <v>2</v>
      </c>
      <c r="D1660">
        <v>792.15000000000066</v>
      </c>
      <c r="E1660" cm="1">
        <f t="array" ref="E1660">_xlfn.IFS(B1660&lt;=PERCENTILE($B$3:$B$5882,0.2),5,B1660&lt;=PERCENTILE($B$3:$B$5882,0.4),4,B1660&lt;=PERCENTILE($B$3:$B$5882,0.6),3,B1660&lt;=PERCENTILE($B$3:$B$5882,0.8),2,TRUE,1)</f>
        <v>2</v>
      </c>
      <c r="F1660" cm="1">
        <f t="array" ref="F1660">_xlfn.IFS(C1660&lt;=PERCENTILE($C$3:$C$5882,0.2),1,C1660&lt;=PERCENTILE($C$3:$C$5882,0.4),2,C1660&lt;=PERCENTILE($C$3:$C$5882,0.6),3,C1660&lt;=PERCENTILE($C$3:$C$5882,0.8),4,TRUE,5)</f>
        <v>2</v>
      </c>
      <c r="G1660" cm="1">
        <f t="array" ref="G1660">_xlfn.IFS(D1660&lt;=PERCENTILE($D$3:$D$5882,0.2),1,D1660&lt;=PERCENTILE($D$3:$D$5882,0.4),2,D1660&lt;=PERCENTILE($D$3:$D$5882,0.6),3,D1660&lt;=PERCENTILE($D$3:$D$5882,0.8),4,TRUE,5)</f>
        <v>3</v>
      </c>
      <c r="H1660" s="3" t="str" cm="1">
        <f t="array" ref="H1660">_xlfn.IFS(AND(E1660&gt;=4,F1660&gt;=4,G1660&gt;=4),"Champions",AND(E1660&gt;=3,F1660&gt;=3,G1660&gt;=3),"Loyal Customers",AND(E1660&lt;=2,F1660&gt;=3),"At Risk",AND(E1660&lt;=2,F1660&lt;=2,G1660&lt;=2),"Lost",AND(E1660&gt;=4,F1660&lt;=2),"New/Promising",TRUE,"Needs Attention")</f>
        <v>Needs Attention</v>
      </c>
      <c r="I1660" s="3" t="str">
        <f t="shared" si="29"/>
        <v>Churned</v>
      </c>
      <c r="J1660" s="3" t="str">
        <f>_xlfn.XLOOKUP(A1660,'Country_Lookup'!$D:$D,'Country_Lookup'!$E:$E)</f>
        <v>United Kingdom</v>
      </c>
    </row>
    <row r="1661" spans="1:10" x14ac:dyDescent="0.3">
      <c r="A1661">
        <v>14023</v>
      </c>
      <c r="B1661">
        <v>7</v>
      </c>
      <c r="C1661">
        <v>2</v>
      </c>
      <c r="D1661">
        <v>584.06999999999982</v>
      </c>
      <c r="E1661" cm="1">
        <f t="array" ref="E1661">_xlfn.IFS(B1661&lt;=PERCENTILE($B$3:$B$5882,0.2),5,B1661&lt;=PERCENTILE($B$3:$B$5882,0.4),4,B1661&lt;=PERCENTILE($B$3:$B$5882,0.6),3,B1661&lt;=PERCENTILE($B$3:$B$5882,0.8),2,TRUE,1)</f>
        <v>5</v>
      </c>
      <c r="F1661" cm="1">
        <f t="array" ref="F1661">_xlfn.IFS(C1661&lt;=PERCENTILE($C$3:$C$5882,0.2),1,C1661&lt;=PERCENTILE($C$3:$C$5882,0.4),2,C1661&lt;=PERCENTILE($C$3:$C$5882,0.6),3,C1661&lt;=PERCENTILE($C$3:$C$5882,0.8),4,TRUE,5)</f>
        <v>2</v>
      </c>
      <c r="G1661" cm="1">
        <f t="array" ref="G1661">_xlfn.IFS(D1661&lt;=PERCENTILE($D$3:$D$5882,0.2),1,D1661&lt;=PERCENTILE($D$3:$D$5882,0.4),2,D1661&lt;=PERCENTILE($D$3:$D$5882,0.6),3,D1661&lt;=PERCENTILE($D$3:$D$5882,0.8),4,TRUE,5)</f>
        <v>2</v>
      </c>
      <c r="H1661" s="3" t="str" cm="1">
        <f t="array" ref="H1661">_xlfn.IFS(AND(E1661&gt;=4,F1661&gt;=4,G1661&gt;=4),"Champions",AND(E1661&gt;=3,F1661&gt;=3,G1661&gt;=3),"Loyal Customers",AND(E1661&lt;=2,F1661&gt;=3),"At Risk",AND(E1661&lt;=2,F1661&lt;=2,G1661&lt;=2),"Lost",AND(E1661&gt;=4,F1661&lt;=2),"New/Promising",TRUE,"Needs Attention")</f>
        <v>New/Promising</v>
      </c>
      <c r="I1661" s="3" t="str">
        <f t="shared" si="29"/>
        <v>Active</v>
      </c>
      <c r="J1661" s="3" t="str">
        <f>_xlfn.XLOOKUP(A1661,'Country_Lookup'!$D:$D,'Country_Lookup'!$E:$E)</f>
        <v>United Kingdom</v>
      </c>
    </row>
    <row r="1662" spans="1:10" x14ac:dyDescent="0.3">
      <c r="A1662">
        <v>14024</v>
      </c>
      <c r="B1662">
        <v>121</v>
      </c>
      <c r="C1662">
        <v>3</v>
      </c>
      <c r="D1662">
        <v>645.74000000000035</v>
      </c>
      <c r="E1662" cm="1">
        <f t="array" ref="E1662">_xlfn.IFS(B1662&lt;=PERCENTILE($B$3:$B$5882,0.2),5,B1662&lt;=PERCENTILE($B$3:$B$5882,0.4),4,B1662&lt;=PERCENTILE($B$3:$B$5882,0.6),3,B1662&lt;=PERCENTILE($B$3:$B$5882,0.8),2,TRUE,1)</f>
        <v>3</v>
      </c>
      <c r="F1662" cm="1">
        <f t="array" ref="F1662">_xlfn.IFS(C1662&lt;=PERCENTILE($C$3:$C$5882,0.2),1,C1662&lt;=PERCENTILE($C$3:$C$5882,0.4),2,C1662&lt;=PERCENTILE($C$3:$C$5882,0.6),3,C1662&lt;=PERCENTILE($C$3:$C$5882,0.8),4,TRUE,5)</f>
        <v>3</v>
      </c>
      <c r="G1662" cm="1">
        <f t="array" ref="G1662">_xlfn.IFS(D1662&lt;=PERCENTILE($D$3:$D$5882,0.2),1,D1662&lt;=PERCENTILE($D$3:$D$5882,0.4),2,D1662&lt;=PERCENTILE($D$3:$D$5882,0.6),3,D1662&lt;=PERCENTILE($D$3:$D$5882,0.8),4,TRUE,5)</f>
        <v>3</v>
      </c>
      <c r="H1662" s="3" t="str" cm="1">
        <f t="array" ref="H1662">_xlfn.IFS(AND(E1662&gt;=4,F1662&gt;=4,G1662&gt;=4),"Champions",AND(E1662&gt;=3,F1662&gt;=3,G1662&gt;=3),"Loyal Customers",AND(E1662&lt;=2,F1662&gt;=3),"At Risk",AND(E1662&lt;=2,F1662&lt;=2,G1662&lt;=2),"Lost",AND(E1662&gt;=4,F1662&lt;=2),"New/Promising",TRUE,"Needs Attention")</f>
        <v>Loyal Customers</v>
      </c>
      <c r="I1662" s="3" t="str">
        <f t="shared" si="29"/>
        <v>Churned</v>
      </c>
      <c r="J1662" s="3" t="str">
        <f>_xlfn.XLOOKUP(A1662,'Country_Lookup'!$D:$D,'Country_Lookup'!$E:$E)</f>
        <v>United Kingdom</v>
      </c>
    </row>
    <row r="1663" spans="1:10" x14ac:dyDescent="0.3">
      <c r="A1663">
        <v>14025</v>
      </c>
      <c r="B1663">
        <v>464</v>
      </c>
      <c r="C1663">
        <v>8</v>
      </c>
      <c r="D1663">
        <v>4057.9000000000055</v>
      </c>
      <c r="E1663" cm="1">
        <f t="array" ref="E1663">_xlfn.IFS(B1663&lt;=PERCENTILE($B$3:$B$5882,0.2),5,B1663&lt;=PERCENTILE($B$3:$B$5882,0.4),4,B1663&lt;=PERCENTILE($B$3:$B$5882,0.6),3,B1663&lt;=PERCENTILE($B$3:$B$5882,0.8),2,TRUE,1)</f>
        <v>1</v>
      </c>
      <c r="F1663" cm="1">
        <f t="array" ref="F1663">_xlfn.IFS(C1663&lt;=PERCENTILE($C$3:$C$5882,0.2),1,C1663&lt;=PERCENTILE($C$3:$C$5882,0.4),2,C1663&lt;=PERCENTILE($C$3:$C$5882,0.6),3,C1663&lt;=PERCENTILE($C$3:$C$5882,0.8),4,TRUE,5)</f>
        <v>4</v>
      </c>
      <c r="G1663" cm="1">
        <f t="array" ref="G1663">_xlfn.IFS(D1663&lt;=PERCENTILE($D$3:$D$5882,0.2),1,D1663&lt;=PERCENTILE($D$3:$D$5882,0.4),2,D1663&lt;=PERCENTILE($D$3:$D$5882,0.6),3,D1663&lt;=PERCENTILE($D$3:$D$5882,0.8),4,TRUE,5)</f>
        <v>5</v>
      </c>
      <c r="H1663" s="3" t="str" cm="1">
        <f t="array" ref="H1663">_xlfn.IFS(AND(E1663&gt;=4,F1663&gt;=4,G1663&gt;=4),"Champions",AND(E1663&gt;=3,F1663&gt;=3,G1663&gt;=3),"Loyal Customers",AND(E1663&lt;=2,F1663&gt;=3),"At Risk",AND(E1663&lt;=2,F1663&lt;=2,G1663&lt;=2),"Lost",AND(E1663&gt;=4,F1663&lt;=2),"New/Promising",TRUE,"Needs Attention")</f>
        <v>At Risk</v>
      </c>
      <c r="I1663" s="3" t="str">
        <f t="shared" si="29"/>
        <v>Churned</v>
      </c>
      <c r="J1663" s="3" t="str">
        <f>_xlfn.XLOOKUP(A1663,'Country_Lookup'!$D:$D,'Country_Lookup'!$E:$E)</f>
        <v>United Kingdom</v>
      </c>
    </row>
    <row r="1664" spans="1:10" x14ac:dyDescent="0.3">
      <c r="A1664">
        <v>14026</v>
      </c>
      <c r="B1664">
        <v>470</v>
      </c>
      <c r="C1664">
        <v>2</v>
      </c>
      <c r="D1664">
        <v>713.11000000000047</v>
      </c>
      <c r="E1664" cm="1">
        <f t="array" ref="E1664">_xlfn.IFS(B1664&lt;=PERCENTILE($B$3:$B$5882,0.2),5,B1664&lt;=PERCENTILE($B$3:$B$5882,0.4),4,B1664&lt;=PERCENTILE($B$3:$B$5882,0.6),3,B1664&lt;=PERCENTILE($B$3:$B$5882,0.8),2,TRUE,1)</f>
        <v>1</v>
      </c>
      <c r="F1664" cm="1">
        <f t="array" ref="F1664">_xlfn.IFS(C1664&lt;=PERCENTILE($C$3:$C$5882,0.2),1,C1664&lt;=PERCENTILE($C$3:$C$5882,0.4),2,C1664&lt;=PERCENTILE($C$3:$C$5882,0.6),3,C1664&lt;=PERCENTILE($C$3:$C$5882,0.8),4,TRUE,5)</f>
        <v>2</v>
      </c>
      <c r="G1664" cm="1">
        <f t="array" ref="G1664">_xlfn.IFS(D1664&lt;=PERCENTILE($D$3:$D$5882,0.2),1,D1664&lt;=PERCENTILE($D$3:$D$5882,0.4),2,D1664&lt;=PERCENTILE($D$3:$D$5882,0.6),3,D1664&lt;=PERCENTILE($D$3:$D$5882,0.8),4,TRUE,5)</f>
        <v>3</v>
      </c>
      <c r="H1664" s="3" t="str" cm="1">
        <f t="array" ref="H1664">_xlfn.IFS(AND(E1664&gt;=4,F1664&gt;=4,G1664&gt;=4),"Champions",AND(E1664&gt;=3,F1664&gt;=3,G1664&gt;=3),"Loyal Customers",AND(E1664&lt;=2,F1664&gt;=3),"At Risk",AND(E1664&lt;=2,F1664&lt;=2,G1664&lt;=2),"Lost",AND(E1664&gt;=4,F1664&lt;=2),"New/Promising",TRUE,"Needs Attention")</f>
        <v>Needs Attention</v>
      </c>
      <c r="I1664" s="3" t="str">
        <f t="shared" si="29"/>
        <v>Churned</v>
      </c>
      <c r="J1664" s="3" t="str">
        <f>_xlfn.XLOOKUP(A1664,'Country_Lookup'!$D:$D,'Country_Lookup'!$E:$E)</f>
        <v>United Kingdom</v>
      </c>
    </row>
    <row r="1665" spans="1:10" x14ac:dyDescent="0.3">
      <c r="A1665">
        <v>14027</v>
      </c>
      <c r="B1665">
        <v>60</v>
      </c>
      <c r="C1665">
        <v>1</v>
      </c>
      <c r="D1665">
        <v>104.81999999999998</v>
      </c>
      <c r="E1665" cm="1">
        <f t="array" ref="E1665">_xlfn.IFS(B1665&lt;=PERCENTILE($B$3:$B$5882,0.2),5,B1665&lt;=PERCENTILE($B$3:$B$5882,0.4),4,B1665&lt;=PERCENTILE($B$3:$B$5882,0.6),3,B1665&lt;=PERCENTILE($B$3:$B$5882,0.8),2,TRUE,1)</f>
        <v>3</v>
      </c>
      <c r="F1665" cm="1">
        <f t="array" ref="F1665">_xlfn.IFS(C1665&lt;=PERCENTILE($C$3:$C$5882,0.2),1,C1665&lt;=PERCENTILE($C$3:$C$5882,0.4),2,C1665&lt;=PERCENTILE($C$3:$C$5882,0.6),3,C1665&lt;=PERCENTILE($C$3:$C$5882,0.8),4,TRUE,5)</f>
        <v>1</v>
      </c>
      <c r="G1665" cm="1">
        <f t="array" ref="G1665">_xlfn.IFS(D1665&lt;=PERCENTILE($D$3:$D$5882,0.2),1,D1665&lt;=PERCENTILE($D$3:$D$5882,0.4),2,D1665&lt;=PERCENTILE($D$3:$D$5882,0.6),3,D1665&lt;=PERCENTILE($D$3:$D$5882,0.8),4,TRUE,5)</f>
        <v>1</v>
      </c>
      <c r="H1665" s="3" t="str" cm="1">
        <f t="array" ref="H1665">_xlfn.IFS(AND(E1665&gt;=4,F1665&gt;=4,G1665&gt;=4),"Champions",AND(E1665&gt;=3,F1665&gt;=3,G1665&gt;=3),"Loyal Customers",AND(E1665&lt;=2,F1665&gt;=3),"At Risk",AND(E1665&lt;=2,F1665&lt;=2,G1665&lt;=2),"Lost",AND(E1665&gt;=4,F1665&lt;=2),"New/Promising",TRUE,"Needs Attention")</f>
        <v>Needs Attention</v>
      </c>
      <c r="I1665" s="3" t="str">
        <f t="shared" si="29"/>
        <v>Active</v>
      </c>
      <c r="J1665" s="3" t="str">
        <f>_xlfn.XLOOKUP(A1665,'Country_Lookup'!$D:$D,'Country_Lookup'!$E:$E)</f>
        <v>United Kingdom</v>
      </c>
    </row>
    <row r="1666" spans="1:10" x14ac:dyDescent="0.3">
      <c r="A1666">
        <v>14028</v>
      </c>
      <c r="B1666">
        <v>550</v>
      </c>
      <c r="C1666">
        <v>3</v>
      </c>
      <c r="D1666">
        <v>10396.5</v>
      </c>
      <c r="E1666" cm="1">
        <f t="array" ref="E1666">_xlfn.IFS(B1666&lt;=PERCENTILE($B$3:$B$5882,0.2),5,B1666&lt;=PERCENTILE($B$3:$B$5882,0.4),4,B1666&lt;=PERCENTILE($B$3:$B$5882,0.6),3,B1666&lt;=PERCENTILE($B$3:$B$5882,0.8),2,TRUE,1)</f>
        <v>1</v>
      </c>
      <c r="F1666" cm="1">
        <f t="array" ref="F1666">_xlfn.IFS(C1666&lt;=PERCENTILE($C$3:$C$5882,0.2),1,C1666&lt;=PERCENTILE($C$3:$C$5882,0.4),2,C1666&lt;=PERCENTILE($C$3:$C$5882,0.6),3,C1666&lt;=PERCENTILE($C$3:$C$5882,0.8),4,TRUE,5)</f>
        <v>3</v>
      </c>
      <c r="G1666" cm="1">
        <f t="array" ref="G1666">_xlfn.IFS(D1666&lt;=PERCENTILE($D$3:$D$5882,0.2),1,D1666&lt;=PERCENTILE($D$3:$D$5882,0.4),2,D1666&lt;=PERCENTILE($D$3:$D$5882,0.6),3,D1666&lt;=PERCENTILE($D$3:$D$5882,0.8),4,TRUE,5)</f>
        <v>5</v>
      </c>
      <c r="H1666" s="3" t="str" cm="1">
        <f t="array" ref="H1666">_xlfn.IFS(AND(E1666&gt;=4,F1666&gt;=4,G1666&gt;=4),"Champions",AND(E1666&gt;=3,F1666&gt;=3,G1666&gt;=3),"Loyal Customers",AND(E1666&lt;=2,F1666&gt;=3),"At Risk",AND(E1666&lt;=2,F1666&lt;=2,G1666&lt;=2),"Lost",AND(E1666&gt;=4,F1666&lt;=2),"New/Promising",TRUE,"Needs Attention")</f>
        <v>At Risk</v>
      </c>
      <c r="I1666" s="3" t="str">
        <f t="shared" si="29"/>
        <v>Churned</v>
      </c>
      <c r="J1666" s="3" t="str">
        <f>_xlfn.XLOOKUP(A1666,'Country_Lookup'!$D:$D,'Country_Lookup'!$E:$E)</f>
        <v>United Kingdom</v>
      </c>
    </row>
    <row r="1667" spans="1:10" x14ac:dyDescent="0.3">
      <c r="A1667">
        <v>14029</v>
      </c>
      <c r="B1667">
        <v>63</v>
      </c>
      <c r="C1667">
        <v>2</v>
      </c>
      <c r="D1667">
        <v>467.65999999999991</v>
      </c>
      <c r="E1667" cm="1">
        <f t="array" ref="E1667">_xlfn.IFS(B1667&lt;=PERCENTILE($B$3:$B$5882,0.2),5,B1667&lt;=PERCENTILE($B$3:$B$5882,0.4),4,B1667&lt;=PERCENTILE($B$3:$B$5882,0.6),3,B1667&lt;=PERCENTILE($B$3:$B$5882,0.8),2,TRUE,1)</f>
        <v>3</v>
      </c>
      <c r="F1667" cm="1">
        <f t="array" ref="F1667">_xlfn.IFS(C1667&lt;=PERCENTILE($C$3:$C$5882,0.2),1,C1667&lt;=PERCENTILE($C$3:$C$5882,0.4),2,C1667&lt;=PERCENTILE($C$3:$C$5882,0.6),3,C1667&lt;=PERCENTILE($C$3:$C$5882,0.8),4,TRUE,5)</f>
        <v>2</v>
      </c>
      <c r="G1667" cm="1">
        <f t="array" ref="G1667">_xlfn.IFS(D1667&lt;=PERCENTILE($D$3:$D$5882,0.2),1,D1667&lt;=PERCENTILE($D$3:$D$5882,0.4),2,D1667&lt;=PERCENTILE($D$3:$D$5882,0.6),3,D1667&lt;=PERCENTILE($D$3:$D$5882,0.8),4,TRUE,5)</f>
        <v>2</v>
      </c>
      <c r="H1667" s="3" t="str" cm="1">
        <f t="array" ref="H1667">_xlfn.IFS(AND(E1667&gt;=4,F1667&gt;=4,G1667&gt;=4),"Champions",AND(E1667&gt;=3,F1667&gt;=3,G1667&gt;=3),"Loyal Customers",AND(E1667&lt;=2,F1667&gt;=3),"At Risk",AND(E1667&lt;=2,F1667&lt;=2,G1667&lt;=2),"Lost",AND(E1667&gt;=4,F1667&lt;=2),"New/Promising",TRUE,"Needs Attention")</f>
        <v>Needs Attention</v>
      </c>
      <c r="I1667" s="3" t="str">
        <f t="shared" ref="I1667:I1730" si="30">IF(B1667&gt;90,"Churned","Active")</f>
        <v>Active</v>
      </c>
      <c r="J1667" s="3" t="str">
        <f>_xlfn.XLOOKUP(A1667,'Country_Lookup'!$D:$D,'Country_Lookup'!$E:$E)</f>
        <v>United Kingdom</v>
      </c>
    </row>
    <row r="1668" spans="1:10" x14ac:dyDescent="0.3">
      <c r="A1668">
        <v>14030</v>
      </c>
      <c r="B1668">
        <v>18</v>
      </c>
      <c r="C1668">
        <v>20</v>
      </c>
      <c r="D1668">
        <v>8262.2900000000354</v>
      </c>
      <c r="E1668" cm="1">
        <f t="array" ref="E1668">_xlfn.IFS(B1668&lt;=PERCENTILE($B$3:$B$5882,0.2),5,B1668&lt;=PERCENTILE($B$3:$B$5882,0.4),4,B1668&lt;=PERCENTILE($B$3:$B$5882,0.6),3,B1668&lt;=PERCENTILE($B$3:$B$5882,0.8),2,TRUE,1)</f>
        <v>5</v>
      </c>
      <c r="F1668" cm="1">
        <f t="array" ref="F1668">_xlfn.IFS(C1668&lt;=PERCENTILE($C$3:$C$5882,0.2),1,C1668&lt;=PERCENTILE($C$3:$C$5882,0.4),2,C1668&lt;=PERCENTILE($C$3:$C$5882,0.6),3,C1668&lt;=PERCENTILE($C$3:$C$5882,0.8),4,TRUE,5)</f>
        <v>5</v>
      </c>
      <c r="G1668" cm="1">
        <f t="array" ref="G1668">_xlfn.IFS(D1668&lt;=PERCENTILE($D$3:$D$5882,0.2),1,D1668&lt;=PERCENTILE($D$3:$D$5882,0.4),2,D1668&lt;=PERCENTILE($D$3:$D$5882,0.6),3,D1668&lt;=PERCENTILE($D$3:$D$5882,0.8),4,TRUE,5)</f>
        <v>5</v>
      </c>
      <c r="H1668" s="3" t="str" cm="1">
        <f t="array" ref="H1668">_xlfn.IFS(AND(E1668&gt;=4,F1668&gt;=4,G1668&gt;=4),"Champions",AND(E1668&gt;=3,F1668&gt;=3,G1668&gt;=3),"Loyal Customers",AND(E1668&lt;=2,F1668&gt;=3),"At Risk",AND(E1668&lt;=2,F1668&lt;=2,G1668&lt;=2),"Lost",AND(E1668&gt;=4,F1668&lt;=2),"New/Promising",TRUE,"Needs Attention")</f>
        <v>Champions</v>
      </c>
      <c r="I1668" s="3" t="str">
        <f t="shared" si="30"/>
        <v>Active</v>
      </c>
      <c r="J1668" s="3" t="str">
        <f>_xlfn.XLOOKUP(A1668,'Country_Lookup'!$D:$D,'Country_Lookup'!$E:$E)</f>
        <v>United Kingdom</v>
      </c>
    </row>
    <row r="1669" spans="1:10" x14ac:dyDescent="0.3">
      <c r="A1669">
        <v>14031</v>
      </c>
      <c r="B1669">
        <v>7</v>
      </c>
      <c r="C1669">
        <v>44</v>
      </c>
      <c r="D1669">
        <v>40999.170000000813</v>
      </c>
      <c r="E1669" cm="1">
        <f t="array" ref="E1669">_xlfn.IFS(B1669&lt;=PERCENTILE($B$3:$B$5882,0.2),5,B1669&lt;=PERCENTILE($B$3:$B$5882,0.4),4,B1669&lt;=PERCENTILE($B$3:$B$5882,0.6),3,B1669&lt;=PERCENTILE($B$3:$B$5882,0.8),2,TRUE,1)</f>
        <v>5</v>
      </c>
      <c r="F1669" cm="1">
        <f t="array" ref="F1669">_xlfn.IFS(C1669&lt;=PERCENTILE($C$3:$C$5882,0.2),1,C1669&lt;=PERCENTILE($C$3:$C$5882,0.4),2,C1669&lt;=PERCENTILE($C$3:$C$5882,0.6),3,C1669&lt;=PERCENTILE($C$3:$C$5882,0.8),4,TRUE,5)</f>
        <v>5</v>
      </c>
      <c r="G1669" cm="1">
        <f t="array" ref="G1669">_xlfn.IFS(D1669&lt;=PERCENTILE($D$3:$D$5882,0.2),1,D1669&lt;=PERCENTILE($D$3:$D$5882,0.4),2,D1669&lt;=PERCENTILE($D$3:$D$5882,0.6),3,D1669&lt;=PERCENTILE($D$3:$D$5882,0.8),4,TRUE,5)</f>
        <v>5</v>
      </c>
      <c r="H1669" s="3" t="str" cm="1">
        <f t="array" ref="H1669">_xlfn.IFS(AND(E1669&gt;=4,F1669&gt;=4,G1669&gt;=4),"Champions",AND(E1669&gt;=3,F1669&gt;=3,G1669&gt;=3),"Loyal Customers",AND(E1669&lt;=2,F1669&gt;=3),"At Risk",AND(E1669&lt;=2,F1669&lt;=2,G1669&lt;=2),"Lost",AND(E1669&gt;=4,F1669&lt;=2),"New/Promising",TRUE,"Needs Attention")</f>
        <v>Champions</v>
      </c>
      <c r="I1669" s="3" t="str">
        <f t="shared" si="30"/>
        <v>Active</v>
      </c>
      <c r="J1669" s="3" t="str">
        <f>_xlfn.XLOOKUP(A1669,'Country_Lookup'!$D:$D,'Country_Lookup'!$E:$E)</f>
        <v>United Kingdom</v>
      </c>
    </row>
    <row r="1670" spans="1:10" x14ac:dyDescent="0.3">
      <c r="A1670">
        <v>14032</v>
      </c>
      <c r="B1670">
        <v>2</v>
      </c>
      <c r="C1670">
        <v>16</v>
      </c>
      <c r="D1670">
        <v>4850.2700000000132</v>
      </c>
      <c r="E1670" cm="1">
        <f t="array" ref="E1670">_xlfn.IFS(B1670&lt;=PERCENTILE($B$3:$B$5882,0.2),5,B1670&lt;=PERCENTILE($B$3:$B$5882,0.4),4,B1670&lt;=PERCENTILE($B$3:$B$5882,0.6),3,B1670&lt;=PERCENTILE($B$3:$B$5882,0.8),2,TRUE,1)</f>
        <v>5</v>
      </c>
      <c r="F1670" cm="1">
        <f t="array" ref="F1670">_xlfn.IFS(C1670&lt;=PERCENTILE($C$3:$C$5882,0.2),1,C1670&lt;=PERCENTILE($C$3:$C$5882,0.4),2,C1670&lt;=PERCENTILE($C$3:$C$5882,0.6),3,C1670&lt;=PERCENTILE($C$3:$C$5882,0.8),4,TRUE,5)</f>
        <v>5</v>
      </c>
      <c r="G1670" cm="1">
        <f t="array" ref="G1670">_xlfn.IFS(D1670&lt;=PERCENTILE($D$3:$D$5882,0.2),1,D1670&lt;=PERCENTILE($D$3:$D$5882,0.4),2,D1670&lt;=PERCENTILE($D$3:$D$5882,0.6),3,D1670&lt;=PERCENTILE($D$3:$D$5882,0.8),4,TRUE,5)</f>
        <v>5</v>
      </c>
      <c r="H1670" s="3" t="str" cm="1">
        <f t="array" ref="H1670">_xlfn.IFS(AND(E1670&gt;=4,F1670&gt;=4,G1670&gt;=4),"Champions",AND(E1670&gt;=3,F1670&gt;=3,G1670&gt;=3),"Loyal Customers",AND(E1670&lt;=2,F1670&gt;=3),"At Risk",AND(E1670&lt;=2,F1670&lt;=2,G1670&lt;=2),"Lost",AND(E1670&gt;=4,F1670&lt;=2),"New/Promising",TRUE,"Needs Attention")</f>
        <v>Champions</v>
      </c>
      <c r="I1670" s="3" t="str">
        <f t="shared" si="30"/>
        <v>Active</v>
      </c>
      <c r="J1670" s="3" t="str">
        <f>_xlfn.XLOOKUP(A1670,'Country_Lookup'!$D:$D,'Country_Lookup'!$E:$E)</f>
        <v>United Kingdom</v>
      </c>
    </row>
    <row r="1671" spans="1:10" x14ac:dyDescent="0.3">
      <c r="A1671">
        <v>14033</v>
      </c>
      <c r="B1671">
        <v>555</v>
      </c>
      <c r="C1671">
        <v>1</v>
      </c>
      <c r="D1671">
        <v>109.44</v>
      </c>
      <c r="E1671" cm="1">
        <f t="array" ref="E1671">_xlfn.IFS(B1671&lt;=PERCENTILE($B$3:$B$5882,0.2),5,B1671&lt;=PERCENTILE($B$3:$B$5882,0.4),4,B1671&lt;=PERCENTILE($B$3:$B$5882,0.6),3,B1671&lt;=PERCENTILE($B$3:$B$5882,0.8),2,TRUE,1)</f>
        <v>1</v>
      </c>
      <c r="F1671" cm="1">
        <f t="array" ref="F1671">_xlfn.IFS(C1671&lt;=PERCENTILE($C$3:$C$5882,0.2),1,C1671&lt;=PERCENTILE($C$3:$C$5882,0.4),2,C1671&lt;=PERCENTILE($C$3:$C$5882,0.6),3,C1671&lt;=PERCENTILE($C$3:$C$5882,0.8),4,TRUE,5)</f>
        <v>1</v>
      </c>
      <c r="G1671" cm="1">
        <f t="array" ref="G1671">_xlfn.IFS(D1671&lt;=PERCENTILE($D$3:$D$5882,0.2),1,D1671&lt;=PERCENTILE($D$3:$D$5882,0.4),2,D1671&lt;=PERCENTILE($D$3:$D$5882,0.6),3,D1671&lt;=PERCENTILE($D$3:$D$5882,0.8),4,TRUE,5)</f>
        <v>1</v>
      </c>
      <c r="H1671" s="3" t="str" cm="1">
        <f t="array" ref="H1671">_xlfn.IFS(AND(E1671&gt;=4,F1671&gt;=4,G1671&gt;=4),"Champions",AND(E1671&gt;=3,F1671&gt;=3,G1671&gt;=3),"Loyal Customers",AND(E1671&lt;=2,F1671&gt;=3),"At Risk",AND(E1671&lt;=2,F1671&lt;=2,G1671&lt;=2),"Lost",AND(E1671&gt;=4,F1671&lt;=2),"New/Promising",TRUE,"Needs Attention")</f>
        <v>Lost</v>
      </c>
      <c r="I1671" s="3" t="str">
        <f t="shared" si="30"/>
        <v>Churned</v>
      </c>
      <c r="J1671" s="3" t="str">
        <f>_xlfn.XLOOKUP(A1671,'Country_Lookup'!$D:$D,'Country_Lookup'!$E:$E)</f>
        <v>United Kingdom</v>
      </c>
    </row>
    <row r="1672" spans="1:10" x14ac:dyDescent="0.3">
      <c r="A1672">
        <v>14034</v>
      </c>
      <c r="B1672">
        <v>22</v>
      </c>
      <c r="C1672">
        <v>3</v>
      </c>
      <c r="D1672">
        <v>651.81999999999982</v>
      </c>
      <c r="E1672" cm="1">
        <f t="array" ref="E1672">_xlfn.IFS(B1672&lt;=PERCENTILE($B$3:$B$5882,0.2),5,B1672&lt;=PERCENTILE($B$3:$B$5882,0.4),4,B1672&lt;=PERCENTILE($B$3:$B$5882,0.6),3,B1672&lt;=PERCENTILE($B$3:$B$5882,0.8),2,TRUE,1)</f>
        <v>4</v>
      </c>
      <c r="F1672" cm="1">
        <f t="array" ref="F1672">_xlfn.IFS(C1672&lt;=PERCENTILE($C$3:$C$5882,0.2),1,C1672&lt;=PERCENTILE($C$3:$C$5882,0.4),2,C1672&lt;=PERCENTILE($C$3:$C$5882,0.6),3,C1672&lt;=PERCENTILE($C$3:$C$5882,0.8),4,TRUE,5)</f>
        <v>3</v>
      </c>
      <c r="G1672" cm="1">
        <f t="array" ref="G1672">_xlfn.IFS(D1672&lt;=PERCENTILE($D$3:$D$5882,0.2),1,D1672&lt;=PERCENTILE($D$3:$D$5882,0.4),2,D1672&lt;=PERCENTILE($D$3:$D$5882,0.6),3,D1672&lt;=PERCENTILE($D$3:$D$5882,0.8),4,TRUE,5)</f>
        <v>3</v>
      </c>
      <c r="H1672" s="3" t="str" cm="1">
        <f t="array" ref="H1672">_xlfn.IFS(AND(E1672&gt;=4,F1672&gt;=4,G1672&gt;=4),"Champions",AND(E1672&gt;=3,F1672&gt;=3,G1672&gt;=3),"Loyal Customers",AND(E1672&lt;=2,F1672&gt;=3),"At Risk",AND(E1672&lt;=2,F1672&lt;=2,G1672&lt;=2),"Lost",AND(E1672&gt;=4,F1672&lt;=2),"New/Promising",TRUE,"Needs Attention")</f>
        <v>Loyal Customers</v>
      </c>
      <c r="I1672" s="3" t="str">
        <f t="shared" si="30"/>
        <v>Active</v>
      </c>
      <c r="J1672" s="3" t="str">
        <f>_xlfn.XLOOKUP(A1672,'Country_Lookup'!$D:$D,'Country_Lookup'!$E:$E)</f>
        <v>United Kingdom</v>
      </c>
    </row>
    <row r="1673" spans="1:10" x14ac:dyDescent="0.3">
      <c r="A1673">
        <v>14035</v>
      </c>
      <c r="B1673">
        <v>28</v>
      </c>
      <c r="C1673">
        <v>9</v>
      </c>
      <c r="D1673">
        <v>2856.7199999999884</v>
      </c>
      <c r="E1673" cm="1">
        <f t="array" ref="E1673">_xlfn.IFS(B1673&lt;=PERCENTILE($B$3:$B$5882,0.2),5,B1673&lt;=PERCENTILE($B$3:$B$5882,0.4),4,B1673&lt;=PERCENTILE($B$3:$B$5882,0.6),3,B1673&lt;=PERCENTILE($B$3:$B$5882,0.8),2,TRUE,1)</f>
        <v>4</v>
      </c>
      <c r="F1673" cm="1">
        <f t="array" ref="F1673">_xlfn.IFS(C1673&lt;=PERCENTILE($C$3:$C$5882,0.2),1,C1673&lt;=PERCENTILE($C$3:$C$5882,0.4),2,C1673&lt;=PERCENTILE($C$3:$C$5882,0.6),3,C1673&lt;=PERCENTILE($C$3:$C$5882,0.8),4,TRUE,5)</f>
        <v>5</v>
      </c>
      <c r="G1673" cm="1">
        <f t="array" ref="G1673">_xlfn.IFS(D1673&lt;=PERCENTILE($D$3:$D$5882,0.2),1,D1673&lt;=PERCENTILE($D$3:$D$5882,0.4),2,D1673&lt;=PERCENTILE($D$3:$D$5882,0.6),3,D1673&lt;=PERCENTILE($D$3:$D$5882,0.8),4,TRUE,5)</f>
        <v>4</v>
      </c>
      <c r="H1673" s="3" t="str" cm="1">
        <f t="array" ref="H1673">_xlfn.IFS(AND(E1673&gt;=4,F1673&gt;=4,G1673&gt;=4),"Champions",AND(E1673&gt;=3,F1673&gt;=3,G1673&gt;=3),"Loyal Customers",AND(E1673&lt;=2,F1673&gt;=3),"At Risk",AND(E1673&lt;=2,F1673&lt;=2,G1673&lt;=2),"Lost",AND(E1673&gt;=4,F1673&lt;=2),"New/Promising",TRUE,"Needs Attention")</f>
        <v>Champions</v>
      </c>
      <c r="I1673" s="3" t="str">
        <f t="shared" si="30"/>
        <v>Active</v>
      </c>
      <c r="J1673" s="3" t="str">
        <f>_xlfn.XLOOKUP(A1673,'Country_Lookup'!$D:$D,'Country_Lookup'!$E:$E)</f>
        <v>United Kingdom</v>
      </c>
    </row>
    <row r="1674" spans="1:10" x14ac:dyDescent="0.3">
      <c r="A1674">
        <v>14036</v>
      </c>
      <c r="B1674">
        <v>284</v>
      </c>
      <c r="C1674">
        <v>1</v>
      </c>
      <c r="D1674">
        <v>626.65000000000032</v>
      </c>
      <c r="E1674" cm="1">
        <f t="array" ref="E1674">_xlfn.IFS(B1674&lt;=PERCENTILE($B$3:$B$5882,0.2),5,B1674&lt;=PERCENTILE($B$3:$B$5882,0.4),4,B1674&lt;=PERCENTILE($B$3:$B$5882,0.6),3,B1674&lt;=PERCENTILE($B$3:$B$5882,0.8),2,TRUE,1)</f>
        <v>2</v>
      </c>
      <c r="F1674" cm="1">
        <f t="array" ref="F1674">_xlfn.IFS(C1674&lt;=PERCENTILE($C$3:$C$5882,0.2),1,C1674&lt;=PERCENTILE($C$3:$C$5882,0.4),2,C1674&lt;=PERCENTILE($C$3:$C$5882,0.6),3,C1674&lt;=PERCENTILE($C$3:$C$5882,0.8),4,TRUE,5)</f>
        <v>1</v>
      </c>
      <c r="G1674" cm="1">
        <f t="array" ref="G1674">_xlfn.IFS(D1674&lt;=PERCENTILE($D$3:$D$5882,0.2),1,D1674&lt;=PERCENTILE($D$3:$D$5882,0.4),2,D1674&lt;=PERCENTILE($D$3:$D$5882,0.6),3,D1674&lt;=PERCENTILE($D$3:$D$5882,0.8),4,TRUE,5)</f>
        <v>3</v>
      </c>
      <c r="H1674" s="3" t="str" cm="1">
        <f t="array" ref="H1674">_xlfn.IFS(AND(E1674&gt;=4,F1674&gt;=4,G1674&gt;=4),"Champions",AND(E1674&gt;=3,F1674&gt;=3,G1674&gt;=3),"Loyal Customers",AND(E1674&lt;=2,F1674&gt;=3),"At Risk",AND(E1674&lt;=2,F1674&lt;=2,G1674&lt;=2),"Lost",AND(E1674&gt;=4,F1674&lt;=2),"New/Promising",TRUE,"Needs Attention")</f>
        <v>Needs Attention</v>
      </c>
      <c r="I1674" s="3" t="str">
        <f t="shared" si="30"/>
        <v>Churned</v>
      </c>
      <c r="J1674" s="3" t="str">
        <f>_xlfn.XLOOKUP(A1674,'Country_Lookup'!$D:$D,'Country_Lookup'!$E:$E)</f>
        <v>United Kingdom</v>
      </c>
    </row>
    <row r="1675" spans="1:10" x14ac:dyDescent="0.3">
      <c r="A1675">
        <v>14037</v>
      </c>
      <c r="B1675">
        <v>176</v>
      </c>
      <c r="C1675">
        <v>6</v>
      </c>
      <c r="D1675">
        <v>836.94999999999834</v>
      </c>
      <c r="E1675" cm="1">
        <f t="array" ref="E1675">_xlfn.IFS(B1675&lt;=PERCENTILE($B$3:$B$5882,0.2),5,B1675&lt;=PERCENTILE($B$3:$B$5882,0.4),4,B1675&lt;=PERCENTILE($B$3:$B$5882,0.6),3,B1675&lt;=PERCENTILE($B$3:$B$5882,0.8),2,TRUE,1)</f>
        <v>3</v>
      </c>
      <c r="F1675" cm="1">
        <f t="array" ref="F1675">_xlfn.IFS(C1675&lt;=PERCENTILE($C$3:$C$5882,0.2),1,C1675&lt;=PERCENTILE($C$3:$C$5882,0.4),2,C1675&lt;=PERCENTILE($C$3:$C$5882,0.6),3,C1675&lt;=PERCENTILE($C$3:$C$5882,0.8),4,TRUE,5)</f>
        <v>4</v>
      </c>
      <c r="G1675" cm="1">
        <f t="array" ref="G1675">_xlfn.IFS(D1675&lt;=PERCENTILE($D$3:$D$5882,0.2),1,D1675&lt;=PERCENTILE($D$3:$D$5882,0.4),2,D1675&lt;=PERCENTILE($D$3:$D$5882,0.6),3,D1675&lt;=PERCENTILE($D$3:$D$5882,0.8),4,TRUE,5)</f>
        <v>3</v>
      </c>
      <c r="H1675" s="3" t="str" cm="1">
        <f t="array" ref="H1675">_xlfn.IFS(AND(E1675&gt;=4,F1675&gt;=4,G1675&gt;=4),"Champions",AND(E1675&gt;=3,F1675&gt;=3,G1675&gt;=3),"Loyal Customers",AND(E1675&lt;=2,F1675&gt;=3),"At Risk",AND(E1675&lt;=2,F1675&lt;=2,G1675&lt;=2),"Lost",AND(E1675&gt;=4,F1675&lt;=2),"New/Promising",TRUE,"Needs Attention")</f>
        <v>Loyal Customers</v>
      </c>
      <c r="I1675" s="3" t="str">
        <f t="shared" si="30"/>
        <v>Churned</v>
      </c>
      <c r="J1675" s="3" t="str">
        <f>_xlfn.XLOOKUP(A1675,'Country_Lookup'!$D:$D,'Country_Lookup'!$E:$E)</f>
        <v>United Kingdom</v>
      </c>
    </row>
    <row r="1676" spans="1:10" x14ac:dyDescent="0.3">
      <c r="A1676">
        <v>14038</v>
      </c>
      <c r="B1676">
        <v>78</v>
      </c>
      <c r="C1676">
        <v>5</v>
      </c>
      <c r="D1676">
        <v>3069.8800000000037</v>
      </c>
      <c r="E1676" cm="1">
        <f t="array" ref="E1676">_xlfn.IFS(B1676&lt;=PERCENTILE($B$3:$B$5882,0.2),5,B1676&lt;=PERCENTILE($B$3:$B$5882,0.4),4,B1676&lt;=PERCENTILE($B$3:$B$5882,0.6),3,B1676&lt;=PERCENTILE($B$3:$B$5882,0.8),2,TRUE,1)</f>
        <v>3</v>
      </c>
      <c r="F1676" cm="1">
        <f t="array" ref="F1676">_xlfn.IFS(C1676&lt;=PERCENTILE($C$3:$C$5882,0.2),1,C1676&lt;=PERCENTILE($C$3:$C$5882,0.4),2,C1676&lt;=PERCENTILE($C$3:$C$5882,0.6),3,C1676&lt;=PERCENTILE($C$3:$C$5882,0.8),4,TRUE,5)</f>
        <v>4</v>
      </c>
      <c r="G1676" cm="1">
        <f t="array" ref="G1676">_xlfn.IFS(D1676&lt;=PERCENTILE($D$3:$D$5882,0.2),1,D1676&lt;=PERCENTILE($D$3:$D$5882,0.4),2,D1676&lt;=PERCENTILE($D$3:$D$5882,0.6),3,D1676&lt;=PERCENTILE($D$3:$D$5882,0.8),4,TRUE,5)</f>
        <v>5</v>
      </c>
      <c r="H1676" s="3" t="str" cm="1">
        <f t="array" ref="H1676">_xlfn.IFS(AND(E1676&gt;=4,F1676&gt;=4,G1676&gt;=4),"Champions",AND(E1676&gt;=3,F1676&gt;=3,G1676&gt;=3),"Loyal Customers",AND(E1676&lt;=2,F1676&gt;=3),"At Risk",AND(E1676&lt;=2,F1676&lt;=2,G1676&lt;=2),"Lost",AND(E1676&gt;=4,F1676&lt;=2),"New/Promising",TRUE,"Needs Attention")</f>
        <v>Loyal Customers</v>
      </c>
      <c r="I1676" s="3" t="str">
        <f t="shared" si="30"/>
        <v>Active</v>
      </c>
      <c r="J1676" s="3" t="str">
        <f>_xlfn.XLOOKUP(A1676,'Country_Lookup'!$D:$D,'Country_Lookup'!$E:$E)</f>
        <v>United Kingdom</v>
      </c>
    </row>
    <row r="1677" spans="1:10" x14ac:dyDescent="0.3">
      <c r="A1677">
        <v>14039</v>
      </c>
      <c r="B1677">
        <v>33</v>
      </c>
      <c r="C1677">
        <v>2</v>
      </c>
      <c r="D1677">
        <v>267.28000000000009</v>
      </c>
      <c r="E1677" cm="1">
        <f t="array" ref="E1677">_xlfn.IFS(B1677&lt;=PERCENTILE($B$3:$B$5882,0.2),5,B1677&lt;=PERCENTILE($B$3:$B$5882,0.4),4,B1677&lt;=PERCENTILE($B$3:$B$5882,0.6),3,B1677&lt;=PERCENTILE($B$3:$B$5882,0.8),2,TRUE,1)</f>
        <v>4</v>
      </c>
      <c r="F1677" cm="1">
        <f t="array" ref="F1677">_xlfn.IFS(C1677&lt;=PERCENTILE($C$3:$C$5882,0.2),1,C1677&lt;=PERCENTILE($C$3:$C$5882,0.4),2,C1677&lt;=PERCENTILE($C$3:$C$5882,0.6),3,C1677&lt;=PERCENTILE($C$3:$C$5882,0.8),4,TRUE,5)</f>
        <v>2</v>
      </c>
      <c r="G1677" cm="1">
        <f t="array" ref="G1677">_xlfn.IFS(D1677&lt;=PERCENTILE($D$3:$D$5882,0.2),1,D1677&lt;=PERCENTILE($D$3:$D$5882,0.4),2,D1677&lt;=PERCENTILE($D$3:$D$5882,0.6),3,D1677&lt;=PERCENTILE($D$3:$D$5882,0.8),4,TRUE,5)</f>
        <v>1</v>
      </c>
      <c r="H1677" s="3" t="str" cm="1">
        <f t="array" ref="H1677">_xlfn.IFS(AND(E1677&gt;=4,F1677&gt;=4,G1677&gt;=4),"Champions",AND(E1677&gt;=3,F1677&gt;=3,G1677&gt;=3),"Loyal Customers",AND(E1677&lt;=2,F1677&gt;=3),"At Risk",AND(E1677&lt;=2,F1677&lt;=2,G1677&lt;=2),"Lost",AND(E1677&gt;=4,F1677&lt;=2),"New/Promising",TRUE,"Needs Attention")</f>
        <v>New/Promising</v>
      </c>
      <c r="I1677" s="3" t="str">
        <f t="shared" si="30"/>
        <v>Active</v>
      </c>
      <c r="J1677" s="3" t="str">
        <f>_xlfn.XLOOKUP(A1677,'Country_Lookup'!$D:$D,'Country_Lookup'!$E:$E)</f>
        <v>United Kingdom</v>
      </c>
    </row>
    <row r="1678" spans="1:10" x14ac:dyDescent="0.3">
      <c r="A1678">
        <v>14040</v>
      </c>
      <c r="B1678">
        <v>40</v>
      </c>
      <c r="C1678">
        <v>35</v>
      </c>
      <c r="D1678">
        <v>12645.570000000147</v>
      </c>
      <c r="E1678" cm="1">
        <f t="array" ref="E1678">_xlfn.IFS(B1678&lt;=PERCENTILE($B$3:$B$5882,0.2),5,B1678&lt;=PERCENTILE($B$3:$B$5882,0.4),4,B1678&lt;=PERCENTILE($B$3:$B$5882,0.6),3,B1678&lt;=PERCENTILE($B$3:$B$5882,0.8),2,TRUE,1)</f>
        <v>4</v>
      </c>
      <c r="F1678" cm="1">
        <f t="array" ref="F1678">_xlfn.IFS(C1678&lt;=PERCENTILE($C$3:$C$5882,0.2),1,C1678&lt;=PERCENTILE($C$3:$C$5882,0.4),2,C1678&lt;=PERCENTILE($C$3:$C$5882,0.6),3,C1678&lt;=PERCENTILE($C$3:$C$5882,0.8),4,TRUE,5)</f>
        <v>5</v>
      </c>
      <c r="G1678" cm="1">
        <f t="array" ref="G1678">_xlfn.IFS(D1678&lt;=PERCENTILE($D$3:$D$5882,0.2),1,D1678&lt;=PERCENTILE($D$3:$D$5882,0.4),2,D1678&lt;=PERCENTILE($D$3:$D$5882,0.6),3,D1678&lt;=PERCENTILE($D$3:$D$5882,0.8),4,TRUE,5)</f>
        <v>5</v>
      </c>
      <c r="H1678" s="3" t="str" cm="1">
        <f t="array" ref="H1678">_xlfn.IFS(AND(E1678&gt;=4,F1678&gt;=4,G1678&gt;=4),"Champions",AND(E1678&gt;=3,F1678&gt;=3,G1678&gt;=3),"Loyal Customers",AND(E1678&lt;=2,F1678&gt;=3),"At Risk",AND(E1678&lt;=2,F1678&lt;=2,G1678&lt;=2),"Lost",AND(E1678&gt;=4,F1678&lt;=2),"New/Promising",TRUE,"Needs Attention")</f>
        <v>Champions</v>
      </c>
      <c r="I1678" s="3" t="str">
        <f t="shared" si="30"/>
        <v>Active</v>
      </c>
      <c r="J1678" s="3" t="str">
        <f>_xlfn.XLOOKUP(A1678,'Country_Lookup'!$D:$D,'Country_Lookup'!$E:$E)</f>
        <v>United Kingdom</v>
      </c>
    </row>
    <row r="1679" spans="1:10" x14ac:dyDescent="0.3">
      <c r="A1679">
        <v>14041</v>
      </c>
      <c r="B1679">
        <v>266</v>
      </c>
      <c r="C1679">
        <v>1</v>
      </c>
      <c r="D1679">
        <v>141.41</v>
      </c>
      <c r="E1679" cm="1">
        <f t="array" ref="E1679">_xlfn.IFS(B1679&lt;=PERCENTILE($B$3:$B$5882,0.2),5,B1679&lt;=PERCENTILE($B$3:$B$5882,0.4),4,B1679&lt;=PERCENTILE($B$3:$B$5882,0.6),3,B1679&lt;=PERCENTILE($B$3:$B$5882,0.8),2,TRUE,1)</f>
        <v>2</v>
      </c>
      <c r="F1679" cm="1">
        <f t="array" ref="F1679">_xlfn.IFS(C1679&lt;=PERCENTILE($C$3:$C$5882,0.2),1,C1679&lt;=PERCENTILE($C$3:$C$5882,0.4),2,C1679&lt;=PERCENTILE($C$3:$C$5882,0.6),3,C1679&lt;=PERCENTILE($C$3:$C$5882,0.8),4,TRUE,5)</f>
        <v>1</v>
      </c>
      <c r="G1679" cm="1">
        <f t="array" ref="G1679">_xlfn.IFS(D1679&lt;=PERCENTILE($D$3:$D$5882,0.2),1,D1679&lt;=PERCENTILE($D$3:$D$5882,0.4),2,D1679&lt;=PERCENTILE($D$3:$D$5882,0.6),3,D1679&lt;=PERCENTILE($D$3:$D$5882,0.8),4,TRUE,5)</f>
        <v>1</v>
      </c>
      <c r="H1679" s="3" t="str" cm="1">
        <f t="array" ref="H1679">_xlfn.IFS(AND(E1679&gt;=4,F1679&gt;=4,G1679&gt;=4),"Champions",AND(E1679&gt;=3,F1679&gt;=3,G1679&gt;=3),"Loyal Customers",AND(E1679&lt;=2,F1679&gt;=3),"At Risk",AND(E1679&lt;=2,F1679&lt;=2,G1679&lt;=2),"Lost",AND(E1679&gt;=4,F1679&lt;=2),"New/Promising",TRUE,"Needs Attention")</f>
        <v>Lost</v>
      </c>
      <c r="I1679" s="3" t="str">
        <f t="shared" si="30"/>
        <v>Churned</v>
      </c>
      <c r="J1679" s="3" t="str">
        <f>_xlfn.XLOOKUP(A1679,'Country_Lookup'!$D:$D,'Country_Lookup'!$E:$E)</f>
        <v>United Kingdom</v>
      </c>
    </row>
    <row r="1680" spans="1:10" x14ac:dyDescent="0.3">
      <c r="A1680">
        <v>14042</v>
      </c>
      <c r="B1680">
        <v>725</v>
      </c>
      <c r="C1680">
        <v>1</v>
      </c>
      <c r="D1680">
        <v>431.97999999999985</v>
      </c>
      <c r="E1680" cm="1">
        <f t="array" ref="E1680">_xlfn.IFS(B1680&lt;=PERCENTILE($B$3:$B$5882,0.2),5,B1680&lt;=PERCENTILE($B$3:$B$5882,0.4),4,B1680&lt;=PERCENTILE($B$3:$B$5882,0.6),3,B1680&lt;=PERCENTILE($B$3:$B$5882,0.8),2,TRUE,1)</f>
        <v>1</v>
      </c>
      <c r="F1680" cm="1">
        <f t="array" ref="F1680">_xlfn.IFS(C1680&lt;=PERCENTILE($C$3:$C$5882,0.2),1,C1680&lt;=PERCENTILE($C$3:$C$5882,0.4),2,C1680&lt;=PERCENTILE($C$3:$C$5882,0.6),3,C1680&lt;=PERCENTILE($C$3:$C$5882,0.8),4,TRUE,5)</f>
        <v>1</v>
      </c>
      <c r="G1680" cm="1">
        <f t="array" ref="G1680">_xlfn.IFS(D1680&lt;=PERCENTILE($D$3:$D$5882,0.2),1,D1680&lt;=PERCENTILE($D$3:$D$5882,0.4),2,D1680&lt;=PERCENTILE($D$3:$D$5882,0.6),3,D1680&lt;=PERCENTILE($D$3:$D$5882,0.8),4,TRUE,5)</f>
        <v>2</v>
      </c>
      <c r="H1680" s="3" t="str" cm="1">
        <f t="array" ref="H1680">_xlfn.IFS(AND(E1680&gt;=4,F1680&gt;=4,G1680&gt;=4),"Champions",AND(E1680&gt;=3,F1680&gt;=3,G1680&gt;=3),"Loyal Customers",AND(E1680&lt;=2,F1680&gt;=3),"At Risk",AND(E1680&lt;=2,F1680&lt;=2,G1680&lt;=2),"Lost",AND(E1680&gt;=4,F1680&lt;=2),"New/Promising",TRUE,"Needs Attention")</f>
        <v>Lost</v>
      </c>
      <c r="I1680" s="3" t="str">
        <f t="shared" si="30"/>
        <v>Churned</v>
      </c>
      <c r="J1680" s="3" t="str">
        <f>_xlfn.XLOOKUP(A1680,'Country_Lookup'!$D:$D,'Country_Lookup'!$E:$E)</f>
        <v>United Kingdom</v>
      </c>
    </row>
    <row r="1681" spans="1:10" x14ac:dyDescent="0.3">
      <c r="A1681">
        <v>14043</v>
      </c>
      <c r="B1681">
        <v>491</v>
      </c>
      <c r="C1681">
        <v>2</v>
      </c>
      <c r="D1681">
        <v>304.25000000000006</v>
      </c>
      <c r="E1681" cm="1">
        <f t="array" ref="E1681">_xlfn.IFS(B1681&lt;=PERCENTILE($B$3:$B$5882,0.2),5,B1681&lt;=PERCENTILE($B$3:$B$5882,0.4),4,B1681&lt;=PERCENTILE($B$3:$B$5882,0.6),3,B1681&lt;=PERCENTILE($B$3:$B$5882,0.8),2,TRUE,1)</f>
        <v>1</v>
      </c>
      <c r="F1681" cm="1">
        <f t="array" ref="F1681">_xlfn.IFS(C1681&lt;=PERCENTILE($C$3:$C$5882,0.2),1,C1681&lt;=PERCENTILE($C$3:$C$5882,0.4),2,C1681&lt;=PERCENTILE($C$3:$C$5882,0.6),3,C1681&lt;=PERCENTILE($C$3:$C$5882,0.8),4,TRUE,5)</f>
        <v>2</v>
      </c>
      <c r="G1681" cm="1">
        <f t="array" ref="G1681">_xlfn.IFS(D1681&lt;=PERCENTILE($D$3:$D$5882,0.2),1,D1681&lt;=PERCENTILE($D$3:$D$5882,0.4),2,D1681&lt;=PERCENTILE($D$3:$D$5882,0.6),3,D1681&lt;=PERCENTILE($D$3:$D$5882,0.8),4,TRUE,5)</f>
        <v>2</v>
      </c>
      <c r="H1681" s="3" t="str" cm="1">
        <f t="array" ref="H1681">_xlfn.IFS(AND(E1681&gt;=4,F1681&gt;=4,G1681&gt;=4),"Champions",AND(E1681&gt;=3,F1681&gt;=3,G1681&gt;=3),"Loyal Customers",AND(E1681&lt;=2,F1681&gt;=3),"At Risk",AND(E1681&lt;=2,F1681&lt;=2,G1681&lt;=2),"Lost",AND(E1681&gt;=4,F1681&lt;=2),"New/Promising",TRUE,"Needs Attention")</f>
        <v>Lost</v>
      </c>
      <c r="I1681" s="3" t="str">
        <f t="shared" si="30"/>
        <v>Churned</v>
      </c>
      <c r="J1681" s="3" t="str">
        <f>_xlfn.XLOOKUP(A1681,'Country_Lookup'!$D:$D,'Country_Lookup'!$E:$E)</f>
        <v>United Kingdom</v>
      </c>
    </row>
    <row r="1682" spans="1:10" x14ac:dyDescent="0.3">
      <c r="A1682">
        <v>14044</v>
      </c>
      <c r="B1682">
        <v>26</v>
      </c>
      <c r="C1682">
        <v>10</v>
      </c>
      <c r="D1682">
        <v>3123.1000000000563</v>
      </c>
      <c r="E1682" cm="1">
        <f t="array" ref="E1682">_xlfn.IFS(B1682&lt;=PERCENTILE($B$3:$B$5882,0.2),5,B1682&lt;=PERCENTILE($B$3:$B$5882,0.4),4,B1682&lt;=PERCENTILE($B$3:$B$5882,0.6),3,B1682&lt;=PERCENTILE($B$3:$B$5882,0.8),2,TRUE,1)</f>
        <v>4</v>
      </c>
      <c r="F1682" cm="1">
        <f t="array" ref="F1682">_xlfn.IFS(C1682&lt;=PERCENTILE($C$3:$C$5882,0.2),1,C1682&lt;=PERCENTILE($C$3:$C$5882,0.4),2,C1682&lt;=PERCENTILE($C$3:$C$5882,0.6),3,C1682&lt;=PERCENTILE($C$3:$C$5882,0.8),4,TRUE,5)</f>
        <v>5</v>
      </c>
      <c r="G1682" cm="1">
        <f t="array" ref="G1682">_xlfn.IFS(D1682&lt;=PERCENTILE($D$3:$D$5882,0.2),1,D1682&lt;=PERCENTILE($D$3:$D$5882,0.4),2,D1682&lt;=PERCENTILE($D$3:$D$5882,0.6),3,D1682&lt;=PERCENTILE($D$3:$D$5882,0.8),4,TRUE,5)</f>
        <v>5</v>
      </c>
      <c r="H1682" s="3" t="str" cm="1">
        <f t="array" ref="H1682">_xlfn.IFS(AND(E1682&gt;=4,F1682&gt;=4,G1682&gt;=4),"Champions",AND(E1682&gt;=3,F1682&gt;=3,G1682&gt;=3),"Loyal Customers",AND(E1682&lt;=2,F1682&gt;=3),"At Risk",AND(E1682&lt;=2,F1682&lt;=2,G1682&lt;=2),"Lost",AND(E1682&gt;=4,F1682&lt;=2),"New/Promising",TRUE,"Needs Attention")</f>
        <v>Champions</v>
      </c>
      <c r="I1682" s="3" t="str">
        <f t="shared" si="30"/>
        <v>Active</v>
      </c>
      <c r="J1682" s="3" t="str">
        <f>_xlfn.XLOOKUP(A1682,'Country_Lookup'!$D:$D,'Country_Lookup'!$E:$E)</f>
        <v>United Kingdom</v>
      </c>
    </row>
    <row r="1683" spans="1:10" x14ac:dyDescent="0.3">
      <c r="A1683">
        <v>14045</v>
      </c>
      <c r="B1683">
        <v>109</v>
      </c>
      <c r="C1683">
        <v>16</v>
      </c>
      <c r="D1683">
        <v>11313.03000000001</v>
      </c>
      <c r="E1683" cm="1">
        <f t="array" ref="E1683">_xlfn.IFS(B1683&lt;=PERCENTILE($B$3:$B$5882,0.2),5,B1683&lt;=PERCENTILE($B$3:$B$5882,0.4),4,B1683&lt;=PERCENTILE($B$3:$B$5882,0.6),3,B1683&lt;=PERCENTILE($B$3:$B$5882,0.8),2,TRUE,1)</f>
        <v>3</v>
      </c>
      <c r="F1683" cm="1">
        <f t="array" ref="F1683">_xlfn.IFS(C1683&lt;=PERCENTILE($C$3:$C$5882,0.2),1,C1683&lt;=PERCENTILE($C$3:$C$5882,0.4),2,C1683&lt;=PERCENTILE($C$3:$C$5882,0.6),3,C1683&lt;=PERCENTILE($C$3:$C$5882,0.8),4,TRUE,5)</f>
        <v>5</v>
      </c>
      <c r="G1683" cm="1">
        <f t="array" ref="G1683">_xlfn.IFS(D1683&lt;=PERCENTILE($D$3:$D$5882,0.2),1,D1683&lt;=PERCENTILE($D$3:$D$5882,0.4),2,D1683&lt;=PERCENTILE($D$3:$D$5882,0.6),3,D1683&lt;=PERCENTILE($D$3:$D$5882,0.8),4,TRUE,5)</f>
        <v>5</v>
      </c>
      <c r="H1683" s="3" t="str" cm="1">
        <f t="array" ref="H1683">_xlfn.IFS(AND(E1683&gt;=4,F1683&gt;=4,G1683&gt;=4),"Champions",AND(E1683&gt;=3,F1683&gt;=3,G1683&gt;=3),"Loyal Customers",AND(E1683&lt;=2,F1683&gt;=3),"At Risk",AND(E1683&lt;=2,F1683&lt;=2,G1683&lt;=2),"Lost",AND(E1683&gt;=4,F1683&lt;=2),"New/Promising",TRUE,"Needs Attention")</f>
        <v>Loyal Customers</v>
      </c>
      <c r="I1683" s="3" t="str">
        <f t="shared" si="30"/>
        <v>Churned</v>
      </c>
      <c r="J1683" s="3" t="str">
        <f>_xlfn.XLOOKUP(A1683,'Country_Lookup'!$D:$D,'Country_Lookup'!$E:$E)</f>
        <v>United Kingdom</v>
      </c>
    </row>
    <row r="1684" spans="1:10" x14ac:dyDescent="0.3">
      <c r="A1684">
        <v>14046</v>
      </c>
      <c r="B1684">
        <v>284</v>
      </c>
      <c r="C1684">
        <v>1</v>
      </c>
      <c r="D1684">
        <v>154.99</v>
      </c>
      <c r="E1684" cm="1">
        <f t="array" ref="E1684">_xlfn.IFS(B1684&lt;=PERCENTILE($B$3:$B$5882,0.2),5,B1684&lt;=PERCENTILE($B$3:$B$5882,0.4),4,B1684&lt;=PERCENTILE($B$3:$B$5882,0.6),3,B1684&lt;=PERCENTILE($B$3:$B$5882,0.8),2,TRUE,1)</f>
        <v>2</v>
      </c>
      <c r="F1684" cm="1">
        <f t="array" ref="F1684">_xlfn.IFS(C1684&lt;=PERCENTILE($C$3:$C$5882,0.2),1,C1684&lt;=PERCENTILE($C$3:$C$5882,0.4),2,C1684&lt;=PERCENTILE($C$3:$C$5882,0.6),3,C1684&lt;=PERCENTILE($C$3:$C$5882,0.8),4,TRUE,5)</f>
        <v>1</v>
      </c>
      <c r="G1684" cm="1">
        <f t="array" ref="G1684">_xlfn.IFS(D1684&lt;=PERCENTILE($D$3:$D$5882,0.2),1,D1684&lt;=PERCENTILE($D$3:$D$5882,0.4),2,D1684&lt;=PERCENTILE($D$3:$D$5882,0.6),3,D1684&lt;=PERCENTILE($D$3:$D$5882,0.8),4,TRUE,5)</f>
        <v>1</v>
      </c>
      <c r="H1684" s="3" t="str" cm="1">
        <f t="array" ref="H1684">_xlfn.IFS(AND(E1684&gt;=4,F1684&gt;=4,G1684&gt;=4),"Champions",AND(E1684&gt;=3,F1684&gt;=3,G1684&gt;=3),"Loyal Customers",AND(E1684&lt;=2,F1684&gt;=3),"At Risk",AND(E1684&lt;=2,F1684&lt;=2,G1684&lt;=2),"Lost",AND(E1684&gt;=4,F1684&lt;=2),"New/Promising",TRUE,"Needs Attention")</f>
        <v>Lost</v>
      </c>
      <c r="I1684" s="3" t="str">
        <f t="shared" si="30"/>
        <v>Churned</v>
      </c>
      <c r="J1684" s="3" t="str">
        <f>_xlfn.XLOOKUP(A1684,'Country_Lookup'!$D:$D,'Country_Lookup'!$E:$E)</f>
        <v>United Kingdom</v>
      </c>
    </row>
    <row r="1685" spans="1:10" x14ac:dyDescent="0.3">
      <c r="A1685">
        <v>14047</v>
      </c>
      <c r="B1685">
        <v>8</v>
      </c>
      <c r="C1685">
        <v>14</v>
      </c>
      <c r="D1685">
        <v>4255.0299999999943</v>
      </c>
      <c r="E1685" cm="1">
        <f t="array" ref="E1685">_xlfn.IFS(B1685&lt;=PERCENTILE($B$3:$B$5882,0.2),5,B1685&lt;=PERCENTILE($B$3:$B$5882,0.4),4,B1685&lt;=PERCENTILE($B$3:$B$5882,0.6),3,B1685&lt;=PERCENTILE($B$3:$B$5882,0.8),2,TRUE,1)</f>
        <v>5</v>
      </c>
      <c r="F1685" cm="1">
        <f t="array" ref="F1685">_xlfn.IFS(C1685&lt;=PERCENTILE($C$3:$C$5882,0.2),1,C1685&lt;=PERCENTILE($C$3:$C$5882,0.4),2,C1685&lt;=PERCENTILE($C$3:$C$5882,0.6),3,C1685&lt;=PERCENTILE($C$3:$C$5882,0.8),4,TRUE,5)</f>
        <v>5</v>
      </c>
      <c r="G1685" cm="1">
        <f t="array" ref="G1685">_xlfn.IFS(D1685&lt;=PERCENTILE($D$3:$D$5882,0.2),1,D1685&lt;=PERCENTILE($D$3:$D$5882,0.4),2,D1685&lt;=PERCENTILE($D$3:$D$5882,0.6),3,D1685&lt;=PERCENTILE($D$3:$D$5882,0.8),4,TRUE,5)</f>
        <v>5</v>
      </c>
      <c r="H1685" s="3" t="str" cm="1">
        <f t="array" ref="H1685">_xlfn.IFS(AND(E1685&gt;=4,F1685&gt;=4,G1685&gt;=4),"Champions",AND(E1685&gt;=3,F1685&gt;=3,G1685&gt;=3),"Loyal Customers",AND(E1685&lt;=2,F1685&gt;=3),"At Risk",AND(E1685&lt;=2,F1685&lt;=2,G1685&lt;=2),"Lost",AND(E1685&gt;=4,F1685&lt;=2),"New/Promising",TRUE,"Needs Attention")</f>
        <v>Champions</v>
      </c>
      <c r="I1685" s="3" t="str">
        <f t="shared" si="30"/>
        <v>Active</v>
      </c>
      <c r="J1685" s="3" t="str">
        <f>_xlfn.XLOOKUP(A1685,'Country_Lookup'!$D:$D,'Country_Lookup'!$E:$E)</f>
        <v>United Kingdom</v>
      </c>
    </row>
    <row r="1686" spans="1:10" x14ac:dyDescent="0.3">
      <c r="A1686">
        <v>14048</v>
      </c>
      <c r="B1686">
        <v>305</v>
      </c>
      <c r="C1686">
        <v>3</v>
      </c>
      <c r="D1686">
        <v>748.69000000000142</v>
      </c>
      <c r="E1686" cm="1">
        <f t="array" ref="E1686">_xlfn.IFS(B1686&lt;=PERCENTILE($B$3:$B$5882,0.2),5,B1686&lt;=PERCENTILE($B$3:$B$5882,0.4),4,B1686&lt;=PERCENTILE($B$3:$B$5882,0.6),3,B1686&lt;=PERCENTILE($B$3:$B$5882,0.8),2,TRUE,1)</f>
        <v>2</v>
      </c>
      <c r="F1686" cm="1">
        <f t="array" ref="F1686">_xlfn.IFS(C1686&lt;=PERCENTILE($C$3:$C$5882,0.2),1,C1686&lt;=PERCENTILE($C$3:$C$5882,0.4),2,C1686&lt;=PERCENTILE($C$3:$C$5882,0.6),3,C1686&lt;=PERCENTILE($C$3:$C$5882,0.8),4,TRUE,5)</f>
        <v>3</v>
      </c>
      <c r="G1686" cm="1">
        <f t="array" ref="G1686">_xlfn.IFS(D1686&lt;=PERCENTILE($D$3:$D$5882,0.2),1,D1686&lt;=PERCENTILE($D$3:$D$5882,0.4),2,D1686&lt;=PERCENTILE($D$3:$D$5882,0.6),3,D1686&lt;=PERCENTILE($D$3:$D$5882,0.8),4,TRUE,5)</f>
        <v>3</v>
      </c>
      <c r="H1686" s="3" t="str" cm="1">
        <f t="array" ref="H1686">_xlfn.IFS(AND(E1686&gt;=4,F1686&gt;=4,G1686&gt;=4),"Champions",AND(E1686&gt;=3,F1686&gt;=3,G1686&gt;=3),"Loyal Customers",AND(E1686&lt;=2,F1686&gt;=3),"At Risk",AND(E1686&lt;=2,F1686&lt;=2,G1686&lt;=2),"Lost",AND(E1686&gt;=4,F1686&lt;=2),"New/Promising",TRUE,"Needs Attention")</f>
        <v>At Risk</v>
      </c>
      <c r="I1686" s="3" t="str">
        <f t="shared" si="30"/>
        <v>Churned</v>
      </c>
      <c r="J1686" s="3" t="str">
        <f>_xlfn.XLOOKUP(A1686,'Country_Lookup'!$D:$D,'Country_Lookup'!$E:$E)</f>
        <v>United Kingdom</v>
      </c>
    </row>
    <row r="1687" spans="1:10" x14ac:dyDescent="0.3">
      <c r="A1687">
        <v>14049</v>
      </c>
      <c r="B1687">
        <v>16</v>
      </c>
      <c r="C1687">
        <v>13</v>
      </c>
      <c r="D1687">
        <v>13239.029999999771</v>
      </c>
      <c r="E1687" cm="1">
        <f t="array" ref="E1687">_xlfn.IFS(B1687&lt;=PERCENTILE($B$3:$B$5882,0.2),5,B1687&lt;=PERCENTILE($B$3:$B$5882,0.4),4,B1687&lt;=PERCENTILE($B$3:$B$5882,0.6),3,B1687&lt;=PERCENTILE($B$3:$B$5882,0.8),2,TRUE,1)</f>
        <v>5</v>
      </c>
      <c r="F1687" cm="1">
        <f t="array" ref="F1687">_xlfn.IFS(C1687&lt;=PERCENTILE($C$3:$C$5882,0.2),1,C1687&lt;=PERCENTILE($C$3:$C$5882,0.4),2,C1687&lt;=PERCENTILE($C$3:$C$5882,0.6),3,C1687&lt;=PERCENTILE($C$3:$C$5882,0.8),4,TRUE,5)</f>
        <v>5</v>
      </c>
      <c r="G1687" cm="1">
        <f t="array" ref="G1687">_xlfn.IFS(D1687&lt;=PERCENTILE($D$3:$D$5882,0.2),1,D1687&lt;=PERCENTILE($D$3:$D$5882,0.4),2,D1687&lt;=PERCENTILE($D$3:$D$5882,0.6),3,D1687&lt;=PERCENTILE($D$3:$D$5882,0.8),4,TRUE,5)</f>
        <v>5</v>
      </c>
      <c r="H1687" s="3" t="str" cm="1">
        <f t="array" ref="H1687">_xlfn.IFS(AND(E1687&gt;=4,F1687&gt;=4,G1687&gt;=4),"Champions",AND(E1687&gt;=3,F1687&gt;=3,G1687&gt;=3),"Loyal Customers",AND(E1687&lt;=2,F1687&gt;=3),"At Risk",AND(E1687&lt;=2,F1687&lt;=2,G1687&lt;=2),"Lost",AND(E1687&gt;=4,F1687&lt;=2),"New/Promising",TRUE,"Needs Attention")</f>
        <v>Champions</v>
      </c>
      <c r="I1687" s="3" t="str">
        <f t="shared" si="30"/>
        <v>Active</v>
      </c>
      <c r="J1687" s="3" t="str">
        <f>_xlfn.XLOOKUP(A1687,'Country_Lookup'!$D:$D,'Country_Lookup'!$E:$E)</f>
        <v>United Kingdom</v>
      </c>
    </row>
    <row r="1688" spans="1:10" x14ac:dyDescent="0.3">
      <c r="A1688">
        <v>14050</v>
      </c>
      <c r="B1688">
        <v>31</v>
      </c>
      <c r="C1688">
        <v>2</v>
      </c>
      <c r="D1688">
        <v>746.36000000000047</v>
      </c>
      <c r="E1688" cm="1">
        <f t="array" ref="E1688">_xlfn.IFS(B1688&lt;=PERCENTILE($B$3:$B$5882,0.2),5,B1688&lt;=PERCENTILE($B$3:$B$5882,0.4),4,B1688&lt;=PERCENTILE($B$3:$B$5882,0.6),3,B1688&lt;=PERCENTILE($B$3:$B$5882,0.8),2,TRUE,1)</f>
        <v>4</v>
      </c>
      <c r="F1688" cm="1">
        <f t="array" ref="F1688">_xlfn.IFS(C1688&lt;=PERCENTILE($C$3:$C$5882,0.2),1,C1688&lt;=PERCENTILE($C$3:$C$5882,0.4),2,C1688&lt;=PERCENTILE($C$3:$C$5882,0.6),3,C1688&lt;=PERCENTILE($C$3:$C$5882,0.8),4,TRUE,5)</f>
        <v>2</v>
      </c>
      <c r="G1688" cm="1">
        <f t="array" ref="G1688">_xlfn.IFS(D1688&lt;=PERCENTILE($D$3:$D$5882,0.2),1,D1688&lt;=PERCENTILE($D$3:$D$5882,0.4),2,D1688&lt;=PERCENTILE($D$3:$D$5882,0.6),3,D1688&lt;=PERCENTILE($D$3:$D$5882,0.8),4,TRUE,5)</f>
        <v>3</v>
      </c>
      <c r="H1688" s="3" t="str" cm="1">
        <f t="array" ref="H1688">_xlfn.IFS(AND(E1688&gt;=4,F1688&gt;=4,G1688&gt;=4),"Champions",AND(E1688&gt;=3,F1688&gt;=3,G1688&gt;=3),"Loyal Customers",AND(E1688&lt;=2,F1688&gt;=3),"At Risk",AND(E1688&lt;=2,F1688&lt;=2,G1688&lt;=2),"Lost",AND(E1688&gt;=4,F1688&lt;=2),"New/Promising",TRUE,"Needs Attention")</f>
        <v>New/Promising</v>
      </c>
      <c r="I1688" s="3" t="str">
        <f t="shared" si="30"/>
        <v>Active</v>
      </c>
      <c r="J1688" s="3" t="str">
        <f>_xlfn.XLOOKUP(A1688,'Country_Lookup'!$D:$D,'Country_Lookup'!$E:$E)</f>
        <v>United Kingdom</v>
      </c>
    </row>
    <row r="1689" spans="1:10" x14ac:dyDescent="0.3">
      <c r="A1689">
        <v>14051</v>
      </c>
      <c r="B1689">
        <v>0</v>
      </c>
      <c r="C1689">
        <v>37</v>
      </c>
      <c r="D1689">
        <v>22434</v>
      </c>
      <c r="E1689" cm="1">
        <f t="array" ref="E1689">_xlfn.IFS(B1689&lt;=PERCENTILE($B$3:$B$5882,0.2),5,B1689&lt;=PERCENTILE($B$3:$B$5882,0.4),4,B1689&lt;=PERCENTILE($B$3:$B$5882,0.6),3,B1689&lt;=PERCENTILE($B$3:$B$5882,0.8),2,TRUE,1)</f>
        <v>5</v>
      </c>
      <c r="F1689" cm="1">
        <f t="array" ref="F1689">_xlfn.IFS(C1689&lt;=PERCENTILE($C$3:$C$5882,0.2),1,C1689&lt;=PERCENTILE($C$3:$C$5882,0.4),2,C1689&lt;=PERCENTILE($C$3:$C$5882,0.6),3,C1689&lt;=PERCENTILE($C$3:$C$5882,0.8),4,TRUE,5)</f>
        <v>5</v>
      </c>
      <c r="G1689" cm="1">
        <f t="array" ref="G1689">_xlfn.IFS(D1689&lt;=PERCENTILE($D$3:$D$5882,0.2),1,D1689&lt;=PERCENTILE($D$3:$D$5882,0.4),2,D1689&lt;=PERCENTILE($D$3:$D$5882,0.6),3,D1689&lt;=PERCENTILE($D$3:$D$5882,0.8),4,TRUE,5)</f>
        <v>5</v>
      </c>
      <c r="H1689" s="3" t="str" cm="1">
        <f t="array" ref="H1689">_xlfn.IFS(AND(E1689&gt;=4,F1689&gt;=4,G1689&gt;=4),"Champions",AND(E1689&gt;=3,F1689&gt;=3,G1689&gt;=3),"Loyal Customers",AND(E1689&lt;=2,F1689&gt;=3),"At Risk",AND(E1689&lt;=2,F1689&lt;=2,G1689&lt;=2),"Lost",AND(E1689&gt;=4,F1689&lt;=2),"New/Promising",TRUE,"Needs Attention")</f>
        <v>Champions</v>
      </c>
      <c r="I1689" s="3" t="str">
        <f t="shared" si="30"/>
        <v>Active</v>
      </c>
      <c r="J1689" s="3" t="str">
        <f>_xlfn.XLOOKUP(A1689,'Country_Lookup'!$D:$D,'Country_Lookup'!$E:$E)</f>
        <v>United Kingdom</v>
      </c>
    </row>
    <row r="1690" spans="1:10" x14ac:dyDescent="0.3">
      <c r="A1690">
        <v>14052</v>
      </c>
      <c r="B1690">
        <v>19</v>
      </c>
      <c r="C1690">
        <v>2</v>
      </c>
      <c r="D1690">
        <v>480.80999999999921</v>
      </c>
      <c r="E1690" cm="1">
        <f t="array" ref="E1690">_xlfn.IFS(B1690&lt;=PERCENTILE($B$3:$B$5882,0.2),5,B1690&lt;=PERCENTILE($B$3:$B$5882,0.4),4,B1690&lt;=PERCENTILE($B$3:$B$5882,0.6),3,B1690&lt;=PERCENTILE($B$3:$B$5882,0.8),2,TRUE,1)</f>
        <v>5</v>
      </c>
      <c r="F1690" cm="1">
        <f t="array" ref="F1690">_xlfn.IFS(C1690&lt;=PERCENTILE($C$3:$C$5882,0.2),1,C1690&lt;=PERCENTILE($C$3:$C$5882,0.4),2,C1690&lt;=PERCENTILE($C$3:$C$5882,0.6),3,C1690&lt;=PERCENTILE($C$3:$C$5882,0.8),4,TRUE,5)</f>
        <v>2</v>
      </c>
      <c r="G1690" cm="1">
        <f t="array" ref="G1690">_xlfn.IFS(D1690&lt;=PERCENTILE($D$3:$D$5882,0.2),1,D1690&lt;=PERCENTILE($D$3:$D$5882,0.4),2,D1690&lt;=PERCENTILE($D$3:$D$5882,0.6),3,D1690&lt;=PERCENTILE($D$3:$D$5882,0.8),4,TRUE,5)</f>
        <v>2</v>
      </c>
      <c r="H1690" s="3" t="str" cm="1">
        <f t="array" ref="H1690">_xlfn.IFS(AND(E1690&gt;=4,F1690&gt;=4,G1690&gt;=4),"Champions",AND(E1690&gt;=3,F1690&gt;=3,G1690&gt;=3),"Loyal Customers",AND(E1690&lt;=2,F1690&gt;=3),"At Risk",AND(E1690&lt;=2,F1690&lt;=2,G1690&lt;=2),"Lost",AND(E1690&gt;=4,F1690&lt;=2),"New/Promising",TRUE,"Needs Attention")</f>
        <v>New/Promising</v>
      </c>
      <c r="I1690" s="3" t="str">
        <f t="shared" si="30"/>
        <v>Active</v>
      </c>
      <c r="J1690" s="3" t="str">
        <f>_xlfn.XLOOKUP(A1690,'Country_Lookup'!$D:$D,'Country_Lookup'!$E:$E)</f>
        <v>United Kingdom</v>
      </c>
    </row>
    <row r="1691" spans="1:10" x14ac:dyDescent="0.3">
      <c r="A1691">
        <v>14053</v>
      </c>
      <c r="B1691">
        <v>124</v>
      </c>
      <c r="C1691">
        <v>4</v>
      </c>
      <c r="D1691">
        <v>572.30000000000007</v>
      </c>
      <c r="E1691" cm="1">
        <f t="array" ref="E1691">_xlfn.IFS(B1691&lt;=PERCENTILE($B$3:$B$5882,0.2),5,B1691&lt;=PERCENTILE($B$3:$B$5882,0.4),4,B1691&lt;=PERCENTILE($B$3:$B$5882,0.6),3,B1691&lt;=PERCENTILE($B$3:$B$5882,0.8),2,TRUE,1)</f>
        <v>3</v>
      </c>
      <c r="F1691" cm="1">
        <f t="array" ref="F1691">_xlfn.IFS(C1691&lt;=PERCENTILE($C$3:$C$5882,0.2),1,C1691&lt;=PERCENTILE($C$3:$C$5882,0.4),2,C1691&lt;=PERCENTILE($C$3:$C$5882,0.6),3,C1691&lt;=PERCENTILE($C$3:$C$5882,0.8),4,TRUE,5)</f>
        <v>3</v>
      </c>
      <c r="G1691" cm="1">
        <f t="array" ref="G1691">_xlfn.IFS(D1691&lt;=PERCENTILE($D$3:$D$5882,0.2),1,D1691&lt;=PERCENTILE($D$3:$D$5882,0.4),2,D1691&lt;=PERCENTILE($D$3:$D$5882,0.6),3,D1691&lt;=PERCENTILE($D$3:$D$5882,0.8),4,TRUE,5)</f>
        <v>2</v>
      </c>
      <c r="H1691" s="3" t="str" cm="1">
        <f t="array" ref="H1691">_xlfn.IFS(AND(E1691&gt;=4,F1691&gt;=4,G1691&gt;=4),"Champions",AND(E1691&gt;=3,F1691&gt;=3,G1691&gt;=3),"Loyal Customers",AND(E1691&lt;=2,F1691&gt;=3),"At Risk",AND(E1691&lt;=2,F1691&lt;=2,G1691&lt;=2),"Lost",AND(E1691&gt;=4,F1691&lt;=2),"New/Promising",TRUE,"Needs Attention")</f>
        <v>Needs Attention</v>
      </c>
      <c r="I1691" s="3" t="str">
        <f t="shared" si="30"/>
        <v>Churned</v>
      </c>
      <c r="J1691" s="3" t="str">
        <f>_xlfn.XLOOKUP(A1691,'Country_Lookup'!$D:$D,'Country_Lookup'!$E:$E)</f>
        <v>United Kingdom</v>
      </c>
    </row>
    <row r="1692" spans="1:10" x14ac:dyDescent="0.3">
      <c r="A1692">
        <v>14054</v>
      </c>
      <c r="B1692">
        <v>65</v>
      </c>
      <c r="C1692">
        <v>1</v>
      </c>
      <c r="D1692">
        <v>92.460000000000022</v>
      </c>
      <c r="E1692" cm="1">
        <f t="array" ref="E1692">_xlfn.IFS(B1692&lt;=PERCENTILE($B$3:$B$5882,0.2),5,B1692&lt;=PERCENTILE($B$3:$B$5882,0.4),4,B1692&lt;=PERCENTILE($B$3:$B$5882,0.6),3,B1692&lt;=PERCENTILE($B$3:$B$5882,0.8),2,TRUE,1)</f>
        <v>3</v>
      </c>
      <c r="F1692" cm="1">
        <f t="array" ref="F1692">_xlfn.IFS(C1692&lt;=PERCENTILE($C$3:$C$5882,0.2),1,C1692&lt;=PERCENTILE($C$3:$C$5882,0.4),2,C1692&lt;=PERCENTILE($C$3:$C$5882,0.6),3,C1692&lt;=PERCENTILE($C$3:$C$5882,0.8),4,TRUE,5)</f>
        <v>1</v>
      </c>
      <c r="G1692" cm="1">
        <f t="array" ref="G1692">_xlfn.IFS(D1692&lt;=PERCENTILE($D$3:$D$5882,0.2),1,D1692&lt;=PERCENTILE($D$3:$D$5882,0.4),2,D1692&lt;=PERCENTILE($D$3:$D$5882,0.6),3,D1692&lt;=PERCENTILE($D$3:$D$5882,0.8),4,TRUE,5)</f>
        <v>1</v>
      </c>
      <c r="H1692" s="3" t="str" cm="1">
        <f t="array" ref="H1692">_xlfn.IFS(AND(E1692&gt;=4,F1692&gt;=4,G1692&gt;=4),"Champions",AND(E1692&gt;=3,F1692&gt;=3,G1692&gt;=3),"Loyal Customers",AND(E1692&lt;=2,F1692&gt;=3),"At Risk",AND(E1692&lt;=2,F1692&lt;=2,G1692&lt;=2),"Lost",AND(E1692&gt;=4,F1692&lt;=2),"New/Promising",TRUE,"Needs Attention")</f>
        <v>Needs Attention</v>
      </c>
      <c r="I1692" s="3" t="str">
        <f t="shared" si="30"/>
        <v>Active</v>
      </c>
      <c r="J1692" s="3" t="str">
        <f>_xlfn.XLOOKUP(A1692,'Country_Lookup'!$D:$D,'Country_Lookup'!$E:$E)</f>
        <v>United Kingdom</v>
      </c>
    </row>
    <row r="1693" spans="1:10" x14ac:dyDescent="0.3">
      <c r="A1693">
        <v>14055</v>
      </c>
      <c r="B1693">
        <v>106</v>
      </c>
      <c r="C1693">
        <v>3</v>
      </c>
      <c r="D1693">
        <v>1520.9599999999994</v>
      </c>
      <c r="E1693" cm="1">
        <f t="array" ref="E1693">_xlfn.IFS(B1693&lt;=PERCENTILE($B$3:$B$5882,0.2),5,B1693&lt;=PERCENTILE($B$3:$B$5882,0.4),4,B1693&lt;=PERCENTILE($B$3:$B$5882,0.6),3,B1693&lt;=PERCENTILE($B$3:$B$5882,0.8),2,TRUE,1)</f>
        <v>3</v>
      </c>
      <c r="F1693" cm="1">
        <f t="array" ref="F1693">_xlfn.IFS(C1693&lt;=PERCENTILE($C$3:$C$5882,0.2),1,C1693&lt;=PERCENTILE($C$3:$C$5882,0.4),2,C1693&lt;=PERCENTILE($C$3:$C$5882,0.6),3,C1693&lt;=PERCENTILE($C$3:$C$5882,0.8),4,TRUE,5)</f>
        <v>3</v>
      </c>
      <c r="G1693" cm="1">
        <f t="array" ref="G1693">_xlfn.IFS(D1693&lt;=PERCENTILE($D$3:$D$5882,0.2),1,D1693&lt;=PERCENTILE($D$3:$D$5882,0.4),2,D1693&lt;=PERCENTILE($D$3:$D$5882,0.6),3,D1693&lt;=PERCENTILE($D$3:$D$5882,0.8),4,TRUE,5)</f>
        <v>4</v>
      </c>
      <c r="H1693" s="3" t="str" cm="1">
        <f t="array" ref="H1693">_xlfn.IFS(AND(E1693&gt;=4,F1693&gt;=4,G1693&gt;=4),"Champions",AND(E1693&gt;=3,F1693&gt;=3,G1693&gt;=3),"Loyal Customers",AND(E1693&lt;=2,F1693&gt;=3),"At Risk",AND(E1693&lt;=2,F1693&lt;=2,G1693&lt;=2),"Lost",AND(E1693&gt;=4,F1693&lt;=2),"New/Promising",TRUE,"Needs Attention")</f>
        <v>Loyal Customers</v>
      </c>
      <c r="I1693" s="3" t="str">
        <f t="shared" si="30"/>
        <v>Churned</v>
      </c>
      <c r="J1693" s="3" t="str">
        <f>_xlfn.XLOOKUP(A1693,'Country_Lookup'!$D:$D,'Country_Lookup'!$E:$E)</f>
        <v>United Kingdom</v>
      </c>
    </row>
    <row r="1694" spans="1:10" x14ac:dyDescent="0.3">
      <c r="A1694">
        <v>14056</v>
      </c>
      <c r="B1694">
        <v>1</v>
      </c>
      <c r="C1694">
        <v>23</v>
      </c>
      <c r="D1694">
        <v>8214.6500000001706</v>
      </c>
      <c r="E1694" cm="1">
        <f t="array" ref="E1694">_xlfn.IFS(B1694&lt;=PERCENTILE($B$3:$B$5882,0.2),5,B1694&lt;=PERCENTILE($B$3:$B$5882,0.4),4,B1694&lt;=PERCENTILE($B$3:$B$5882,0.6),3,B1694&lt;=PERCENTILE($B$3:$B$5882,0.8),2,TRUE,1)</f>
        <v>5</v>
      </c>
      <c r="F1694" cm="1">
        <f t="array" ref="F1694">_xlfn.IFS(C1694&lt;=PERCENTILE($C$3:$C$5882,0.2),1,C1694&lt;=PERCENTILE($C$3:$C$5882,0.4),2,C1694&lt;=PERCENTILE($C$3:$C$5882,0.6),3,C1694&lt;=PERCENTILE($C$3:$C$5882,0.8),4,TRUE,5)</f>
        <v>5</v>
      </c>
      <c r="G1694" cm="1">
        <f t="array" ref="G1694">_xlfn.IFS(D1694&lt;=PERCENTILE($D$3:$D$5882,0.2),1,D1694&lt;=PERCENTILE($D$3:$D$5882,0.4),2,D1694&lt;=PERCENTILE($D$3:$D$5882,0.6),3,D1694&lt;=PERCENTILE($D$3:$D$5882,0.8),4,TRUE,5)</f>
        <v>5</v>
      </c>
      <c r="H1694" s="3" t="str" cm="1">
        <f t="array" ref="H1694">_xlfn.IFS(AND(E1694&gt;=4,F1694&gt;=4,G1694&gt;=4),"Champions",AND(E1694&gt;=3,F1694&gt;=3,G1694&gt;=3),"Loyal Customers",AND(E1694&lt;=2,F1694&gt;=3),"At Risk",AND(E1694&lt;=2,F1694&lt;=2,G1694&lt;=2),"Lost",AND(E1694&gt;=4,F1694&lt;=2),"New/Promising",TRUE,"Needs Attention")</f>
        <v>Champions</v>
      </c>
      <c r="I1694" s="3" t="str">
        <f t="shared" si="30"/>
        <v>Active</v>
      </c>
      <c r="J1694" s="3" t="str">
        <f>_xlfn.XLOOKUP(A1694,'Country_Lookup'!$D:$D,'Country_Lookup'!$E:$E)</f>
        <v>United Kingdom</v>
      </c>
    </row>
    <row r="1695" spans="1:10" x14ac:dyDescent="0.3">
      <c r="A1695">
        <v>14057</v>
      </c>
      <c r="B1695">
        <v>23</v>
      </c>
      <c r="C1695">
        <v>22</v>
      </c>
      <c r="D1695">
        <v>8408.8399999999529</v>
      </c>
      <c r="E1695" cm="1">
        <f t="array" ref="E1695">_xlfn.IFS(B1695&lt;=PERCENTILE($B$3:$B$5882,0.2),5,B1695&lt;=PERCENTILE($B$3:$B$5882,0.4),4,B1695&lt;=PERCENTILE($B$3:$B$5882,0.6),3,B1695&lt;=PERCENTILE($B$3:$B$5882,0.8),2,TRUE,1)</f>
        <v>4</v>
      </c>
      <c r="F1695" cm="1">
        <f t="array" ref="F1695">_xlfn.IFS(C1695&lt;=PERCENTILE($C$3:$C$5882,0.2),1,C1695&lt;=PERCENTILE($C$3:$C$5882,0.4),2,C1695&lt;=PERCENTILE($C$3:$C$5882,0.6),3,C1695&lt;=PERCENTILE($C$3:$C$5882,0.8),4,TRUE,5)</f>
        <v>5</v>
      </c>
      <c r="G1695" cm="1">
        <f t="array" ref="G1695">_xlfn.IFS(D1695&lt;=PERCENTILE($D$3:$D$5882,0.2),1,D1695&lt;=PERCENTILE($D$3:$D$5882,0.4),2,D1695&lt;=PERCENTILE($D$3:$D$5882,0.6),3,D1695&lt;=PERCENTILE($D$3:$D$5882,0.8),4,TRUE,5)</f>
        <v>5</v>
      </c>
      <c r="H1695" s="3" t="str" cm="1">
        <f t="array" ref="H1695">_xlfn.IFS(AND(E1695&gt;=4,F1695&gt;=4,G1695&gt;=4),"Champions",AND(E1695&gt;=3,F1695&gt;=3,G1695&gt;=3),"Loyal Customers",AND(E1695&lt;=2,F1695&gt;=3),"At Risk",AND(E1695&lt;=2,F1695&lt;=2,G1695&lt;=2),"Lost",AND(E1695&gt;=4,F1695&lt;=2),"New/Promising",TRUE,"Needs Attention")</f>
        <v>Champions</v>
      </c>
      <c r="I1695" s="3" t="str">
        <f t="shared" si="30"/>
        <v>Active</v>
      </c>
      <c r="J1695" s="3" t="str">
        <f>_xlfn.XLOOKUP(A1695,'Country_Lookup'!$D:$D,'Country_Lookup'!$E:$E)</f>
        <v>United Kingdom</v>
      </c>
    </row>
    <row r="1696" spans="1:10" x14ac:dyDescent="0.3">
      <c r="A1696">
        <v>14058</v>
      </c>
      <c r="B1696">
        <v>462</v>
      </c>
      <c r="C1696">
        <v>2</v>
      </c>
      <c r="D1696">
        <v>469.19000000000034</v>
      </c>
      <c r="E1696" cm="1">
        <f t="array" ref="E1696">_xlfn.IFS(B1696&lt;=PERCENTILE($B$3:$B$5882,0.2),5,B1696&lt;=PERCENTILE($B$3:$B$5882,0.4),4,B1696&lt;=PERCENTILE($B$3:$B$5882,0.6),3,B1696&lt;=PERCENTILE($B$3:$B$5882,0.8),2,TRUE,1)</f>
        <v>1</v>
      </c>
      <c r="F1696" cm="1">
        <f t="array" ref="F1696">_xlfn.IFS(C1696&lt;=PERCENTILE($C$3:$C$5882,0.2),1,C1696&lt;=PERCENTILE($C$3:$C$5882,0.4),2,C1696&lt;=PERCENTILE($C$3:$C$5882,0.6),3,C1696&lt;=PERCENTILE($C$3:$C$5882,0.8),4,TRUE,5)</f>
        <v>2</v>
      </c>
      <c r="G1696" cm="1">
        <f t="array" ref="G1696">_xlfn.IFS(D1696&lt;=PERCENTILE($D$3:$D$5882,0.2),1,D1696&lt;=PERCENTILE($D$3:$D$5882,0.4),2,D1696&lt;=PERCENTILE($D$3:$D$5882,0.6),3,D1696&lt;=PERCENTILE($D$3:$D$5882,0.8),4,TRUE,5)</f>
        <v>2</v>
      </c>
      <c r="H1696" s="3" t="str" cm="1">
        <f t="array" ref="H1696">_xlfn.IFS(AND(E1696&gt;=4,F1696&gt;=4,G1696&gt;=4),"Champions",AND(E1696&gt;=3,F1696&gt;=3,G1696&gt;=3),"Loyal Customers",AND(E1696&lt;=2,F1696&gt;=3),"At Risk",AND(E1696&lt;=2,F1696&lt;=2,G1696&lt;=2),"Lost",AND(E1696&gt;=4,F1696&lt;=2),"New/Promising",TRUE,"Needs Attention")</f>
        <v>Lost</v>
      </c>
      <c r="I1696" s="3" t="str">
        <f t="shared" si="30"/>
        <v>Churned</v>
      </c>
      <c r="J1696" s="3" t="str">
        <f>_xlfn.XLOOKUP(A1696,'Country_Lookup'!$D:$D,'Country_Lookup'!$E:$E)</f>
        <v>United Kingdom</v>
      </c>
    </row>
    <row r="1697" spans="1:10" x14ac:dyDescent="0.3">
      <c r="A1697">
        <v>14059</v>
      </c>
      <c r="B1697">
        <v>266</v>
      </c>
      <c r="C1697">
        <v>1</v>
      </c>
      <c r="D1697">
        <v>183.59999999999997</v>
      </c>
      <c r="E1697" cm="1">
        <f t="array" ref="E1697">_xlfn.IFS(B1697&lt;=PERCENTILE($B$3:$B$5882,0.2),5,B1697&lt;=PERCENTILE($B$3:$B$5882,0.4),4,B1697&lt;=PERCENTILE($B$3:$B$5882,0.6),3,B1697&lt;=PERCENTILE($B$3:$B$5882,0.8),2,TRUE,1)</f>
        <v>2</v>
      </c>
      <c r="F1697" cm="1">
        <f t="array" ref="F1697">_xlfn.IFS(C1697&lt;=PERCENTILE($C$3:$C$5882,0.2),1,C1697&lt;=PERCENTILE($C$3:$C$5882,0.4),2,C1697&lt;=PERCENTILE($C$3:$C$5882,0.6),3,C1697&lt;=PERCENTILE($C$3:$C$5882,0.8),4,TRUE,5)</f>
        <v>1</v>
      </c>
      <c r="G1697" cm="1">
        <f t="array" ref="G1697">_xlfn.IFS(D1697&lt;=PERCENTILE($D$3:$D$5882,0.2),1,D1697&lt;=PERCENTILE($D$3:$D$5882,0.4),2,D1697&lt;=PERCENTILE($D$3:$D$5882,0.6),3,D1697&lt;=PERCENTILE($D$3:$D$5882,0.8),4,TRUE,5)</f>
        <v>1</v>
      </c>
      <c r="H1697" s="3" t="str" cm="1">
        <f t="array" ref="H1697">_xlfn.IFS(AND(E1697&gt;=4,F1697&gt;=4,G1697&gt;=4),"Champions",AND(E1697&gt;=3,F1697&gt;=3,G1697&gt;=3),"Loyal Customers",AND(E1697&lt;=2,F1697&gt;=3),"At Risk",AND(E1697&lt;=2,F1697&lt;=2,G1697&lt;=2),"Lost",AND(E1697&gt;=4,F1697&lt;=2),"New/Promising",TRUE,"Needs Attention")</f>
        <v>Lost</v>
      </c>
      <c r="I1697" s="3" t="str">
        <f t="shared" si="30"/>
        <v>Churned</v>
      </c>
      <c r="J1697" s="3" t="str">
        <f>_xlfn.XLOOKUP(A1697,'Country_Lookup'!$D:$D,'Country_Lookup'!$E:$E)</f>
        <v>United Kingdom</v>
      </c>
    </row>
    <row r="1698" spans="1:10" x14ac:dyDescent="0.3">
      <c r="A1698">
        <v>14060</v>
      </c>
      <c r="B1698">
        <v>4</v>
      </c>
      <c r="C1698">
        <v>30</v>
      </c>
      <c r="D1698">
        <v>9519.0800000000381</v>
      </c>
      <c r="E1698" cm="1">
        <f t="array" ref="E1698">_xlfn.IFS(B1698&lt;=PERCENTILE($B$3:$B$5882,0.2),5,B1698&lt;=PERCENTILE($B$3:$B$5882,0.4),4,B1698&lt;=PERCENTILE($B$3:$B$5882,0.6),3,B1698&lt;=PERCENTILE($B$3:$B$5882,0.8),2,TRUE,1)</f>
        <v>5</v>
      </c>
      <c r="F1698" cm="1">
        <f t="array" ref="F1698">_xlfn.IFS(C1698&lt;=PERCENTILE($C$3:$C$5882,0.2),1,C1698&lt;=PERCENTILE($C$3:$C$5882,0.4),2,C1698&lt;=PERCENTILE($C$3:$C$5882,0.6),3,C1698&lt;=PERCENTILE($C$3:$C$5882,0.8),4,TRUE,5)</f>
        <v>5</v>
      </c>
      <c r="G1698" cm="1">
        <f t="array" ref="G1698">_xlfn.IFS(D1698&lt;=PERCENTILE($D$3:$D$5882,0.2),1,D1698&lt;=PERCENTILE($D$3:$D$5882,0.4),2,D1698&lt;=PERCENTILE($D$3:$D$5882,0.6),3,D1698&lt;=PERCENTILE($D$3:$D$5882,0.8),4,TRUE,5)</f>
        <v>5</v>
      </c>
      <c r="H1698" s="3" t="str" cm="1">
        <f t="array" ref="H1698">_xlfn.IFS(AND(E1698&gt;=4,F1698&gt;=4,G1698&gt;=4),"Champions",AND(E1698&gt;=3,F1698&gt;=3,G1698&gt;=3),"Loyal Customers",AND(E1698&lt;=2,F1698&gt;=3),"At Risk",AND(E1698&lt;=2,F1698&lt;=2,G1698&lt;=2),"Lost",AND(E1698&gt;=4,F1698&lt;=2),"New/Promising",TRUE,"Needs Attention")</f>
        <v>Champions</v>
      </c>
      <c r="I1698" s="3" t="str">
        <f t="shared" si="30"/>
        <v>Active</v>
      </c>
      <c r="J1698" s="3" t="str">
        <f>_xlfn.XLOOKUP(A1698,'Country_Lookup'!$D:$D,'Country_Lookup'!$E:$E)</f>
        <v>United Kingdom</v>
      </c>
    </row>
    <row r="1699" spans="1:10" x14ac:dyDescent="0.3">
      <c r="A1699">
        <v>14061</v>
      </c>
      <c r="B1699">
        <v>507</v>
      </c>
      <c r="C1699">
        <v>3</v>
      </c>
      <c r="D1699">
        <v>917.43000000000006</v>
      </c>
      <c r="E1699" cm="1">
        <f t="array" ref="E1699">_xlfn.IFS(B1699&lt;=PERCENTILE($B$3:$B$5882,0.2),5,B1699&lt;=PERCENTILE($B$3:$B$5882,0.4),4,B1699&lt;=PERCENTILE($B$3:$B$5882,0.6),3,B1699&lt;=PERCENTILE($B$3:$B$5882,0.8),2,TRUE,1)</f>
        <v>1</v>
      </c>
      <c r="F1699" cm="1">
        <f t="array" ref="F1699">_xlfn.IFS(C1699&lt;=PERCENTILE($C$3:$C$5882,0.2),1,C1699&lt;=PERCENTILE($C$3:$C$5882,0.4),2,C1699&lt;=PERCENTILE($C$3:$C$5882,0.6),3,C1699&lt;=PERCENTILE($C$3:$C$5882,0.8),4,TRUE,5)</f>
        <v>3</v>
      </c>
      <c r="G1699" cm="1">
        <f t="array" ref="G1699">_xlfn.IFS(D1699&lt;=PERCENTILE($D$3:$D$5882,0.2),1,D1699&lt;=PERCENTILE($D$3:$D$5882,0.4),2,D1699&lt;=PERCENTILE($D$3:$D$5882,0.6),3,D1699&lt;=PERCENTILE($D$3:$D$5882,0.8),4,TRUE,5)</f>
        <v>3</v>
      </c>
      <c r="H1699" s="3" t="str" cm="1">
        <f t="array" ref="H1699">_xlfn.IFS(AND(E1699&gt;=4,F1699&gt;=4,G1699&gt;=4),"Champions",AND(E1699&gt;=3,F1699&gt;=3,G1699&gt;=3),"Loyal Customers",AND(E1699&lt;=2,F1699&gt;=3),"At Risk",AND(E1699&lt;=2,F1699&lt;=2,G1699&lt;=2),"Lost",AND(E1699&gt;=4,F1699&lt;=2),"New/Promising",TRUE,"Needs Attention")</f>
        <v>At Risk</v>
      </c>
      <c r="I1699" s="3" t="str">
        <f t="shared" si="30"/>
        <v>Churned</v>
      </c>
      <c r="J1699" s="3" t="str">
        <f>_xlfn.XLOOKUP(A1699,'Country_Lookup'!$D:$D,'Country_Lookup'!$E:$E)</f>
        <v>United Kingdom</v>
      </c>
    </row>
    <row r="1700" spans="1:10" x14ac:dyDescent="0.3">
      <c r="A1700">
        <v>14062</v>
      </c>
      <c r="B1700">
        <v>9</v>
      </c>
      <c r="C1700">
        <v>24</v>
      </c>
      <c r="D1700">
        <v>25604.200000000095</v>
      </c>
      <c r="E1700" cm="1">
        <f t="array" ref="E1700">_xlfn.IFS(B1700&lt;=PERCENTILE($B$3:$B$5882,0.2),5,B1700&lt;=PERCENTILE($B$3:$B$5882,0.4),4,B1700&lt;=PERCENTILE($B$3:$B$5882,0.6),3,B1700&lt;=PERCENTILE($B$3:$B$5882,0.8),2,TRUE,1)</f>
        <v>5</v>
      </c>
      <c r="F1700" cm="1">
        <f t="array" ref="F1700">_xlfn.IFS(C1700&lt;=PERCENTILE($C$3:$C$5882,0.2),1,C1700&lt;=PERCENTILE($C$3:$C$5882,0.4),2,C1700&lt;=PERCENTILE($C$3:$C$5882,0.6),3,C1700&lt;=PERCENTILE($C$3:$C$5882,0.8),4,TRUE,5)</f>
        <v>5</v>
      </c>
      <c r="G1700" cm="1">
        <f t="array" ref="G1700">_xlfn.IFS(D1700&lt;=PERCENTILE($D$3:$D$5882,0.2),1,D1700&lt;=PERCENTILE($D$3:$D$5882,0.4),2,D1700&lt;=PERCENTILE($D$3:$D$5882,0.6),3,D1700&lt;=PERCENTILE($D$3:$D$5882,0.8),4,TRUE,5)</f>
        <v>5</v>
      </c>
      <c r="H1700" s="3" t="str" cm="1">
        <f t="array" ref="H1700">_xlfn.IFS(AND(E1700&gt;=4,F1700&gt;=4,G1700&gt;=4),"Champions",AND(E1700&gt;=3,F1700&gt;=3,G1700&gt;=3),"Loyal Customers",AND(E1700&lt;=2,F1700&gt;=3),"At Risk",AND(E1700&lt;=2,F1700&lt;=2,G1700&lt;=2),"Lost",AND(E1700&gt;=4,F1700&lt;=2),"New/Promising",TRUE,"Needs Attention")</f>
        <v>Champions</v>
      </c>
      <c r="I1700" s="3" t="str">
        <f t="shared" si="30"/>
        <v>Active</v>
      </c>
      <c r="J1700" s="3" t="str">
        <f>_xlfn.XLOOKUP(A1700,'Country_Lookup'!$D:$D,'Country_Lookup'!$E:$E)</f>
        <v>United Kingdom</v>
      </c>
    </row>
    <row r="1701" spans="1:10" x14ac:dyDescent="0.3">
      <c r="A1701">
        <v>14063</v>
      </c>
      <c r="B1701">
        <v>438</v>
      </c>
      <c r="C1701">
        <v>9</v>
      </c>
      <c r="D1701">
        <v>22710.199999999986</v>
      </c>
      <c r="E1701" cm="1">
        <f t="array" ref="E1701">_xlfn.IFS(B1701&lt;=PERCENTILE($B$3:$B$5882,0.2),5,B1701&lt;=PERCENTILE($B$3:$B$5882,0.4),4,B1701&lt;=PERCENTILE($B$3:$B$5882,0.6),3,B1701&lt;=PERCENTILE($B$3:$B$5882,0.8),2,TRUE,1)</f>
        <v>1</v>
      </c>
      <c r="F1701" cm="1">
        <f t="array" ref="F1701">_xlfn.IFS(C1701&lt;=PERCENTILE($C$3:$C$5882,0.2),1,C1701&lt;=PERCENTILE($C$3:$C$5882,0.4),2,C1701&lt;=PERCENTILE($C$3:$C$5882,0.6),3,C1701&lt;=PERCENTILE($C$3:$C$5882,0.8),4,TRUE,5)</f>
        <v>5</v>
      </c>
      <c r="G1701" cm="1">
        <f t="array" ref="G1701">_xlfn.IFS(D1701&lt;=PERCENTILE($D$3:$D$5882,0.2),1,D1701&lt;=PERCENTILE($D$3:$D$5882,0.4),2,D1701&lt;=PERCENTILE($D$3:$D$5882,0.6),3,D1701&lt;=PERCENTILE($D$3:$D$5882,0.8),4,TRUE,5)</f>
        <v>5</v>
      </c>
      <c r="H1701" s="3" t="str" cm="1">
        <f t="array" ref="H1701">_xlfn.IFS(AND(E1701&gt;=4,F1701&gt;=4,G1701&gt;=4),"Champions",AND(E1701&gt;=3,F1701&gt;=3,G1701&gt;=3),"Loyal Customers",AND(E1701&lt;=2,F1701&gt;=3),"At Risk",AND(E1701&lt;=2,F1701&lt;=2,G1701&lt;=2),"Lost",AND(E1701&gt;=4,F1701&lt;=2),"New/Promising",TRUE,"Needs Attention")</f>
        <v>At Risk</v>
      </c>
      <c r="I1701" s="3" t="str">
        <f t="shared" si="30"/>
        <v>Churned</v>
      </c>
      <c r="J1701" s="3" t="str">
        <f>_xlfn.XLOOKUP(A1701,'Country_Lookup'!$D:$D,'Country_Lookup'!$E:$E)</f>
        <v>United Kingdom</v>
      </c>
    </row>
    <row r="1702" spans="1:10" x14ac:dyDescent="0.3">
      <c r="A1702">
        <v>14064</v>
      </c>
      <c r="B1702">
        <v>29</v>
      </c>
      <c r="C1702">
        <v>15</v>
      </c>
      <c r="D1702">
        <v>3332.4200000000114</v>
      </c>
      <c r="E1702" cm="1">
        <f t="array" ref="E1702">_xlfn.IFS(B1702&lt;=PERCENTILE($B$3:$B$5882,0.2),5,B1702&lt;=PERCENTILE($B$3:$B$5882,0.4),4,B1702&lt;=PERCENTILE($B$3:$B$5882,0.6),3,B1702&lt;=PERCENTILE($B$3:$B$5882,0.8),2,TRUE,1)</f>
        <v>4</v>
      </c>
      <c r="F1702" cm="1">
        <f t="array" ref="F1702">_xlfn.IFS(C1702&lt;=PERCENTILE($C$3:$C$5882,0.2),1,C1702&lt;=PERCENTILE($C$3:$C$5882,0.4),2,C1702&lt;=PERCENTILE($C$3:$C$5882,0.6),3,C1702&lt;=PERCENTILE($C$3:$C$5882,0.8),4,TRUE,5)</f>
        <v>5</v>
      </c>
      <c r="G1702" cm="1">
        <f t="array" ref="G1702">_xlfn.IFS(D1702&lt;=PERCENTILE($D$3:$D$5882,0.2),1,D1702&lt;=PERCENTILE($D$3:$D$5882,0.4),2,D1702&lt;=PERCENTILE($D$3:$D$5882,0.6),3,D1702&lt;=PERCENTILE($D$3:$D$5882,0.8),4,TRUE,5)</f>
        <v>5</v>
      </c>
      <c r="H1702" s="3" t="str" cm="1">
        <f t="array" ref="H1702">_xlfn.IFS(AND(E1702&gt;=4,F1702&gt;=4,G1702&gt;=4),"Champions",AND(E1702&gt;=3,F1702&gt;=3,G1702&gt;=3),"Loyal Customers",AND(E1702&lt;=2,F1702&gt;=3),"At Risk",AND(E1702&lt;=2,F1702&lt;=2,G1702&lt;=2),"Lost",AND(E1702&gt;=4,F1702&lt;=2),"New/Promising",TRUE,"Needs Attention")</f>
        <v>Champions</v>
      </c>
      <c r="I1702" s="3" t="str">
        <f t="shared" si="30"/>
        <v>Active</v>
      </c>
      <c r="J1702" s="3" t="str">
        <f>_xlfn.XLOOKUP(A1702,'Country_Lookup'!$D:$D,'Country_Lookup'!$E:$E)</f>
        <v>United Kingdom</v>
      </c>
    </row>
    <row r="1703" spans="1:10" x14ac:dyDescent="0.3">
      <c r="A1703">
        <v>14065</v>
      </c>
      <c r="B1703">
        <v>389</v>
      </c>
      <c r="C1703">
        <v>3</v>
      </c>
      <c r="D1703">
        <v>891.01999999999953</v>
      </c>
      <c r="E1703" cm="1">
        <f t="array" ref="E1703">_xlfn.IFS(B1703&lt;=PERCENTILE($B$3:$B$5882,0.2),5,B1703&lt;=PERCENTILE($B$3:$B$5882,0.4),4,B1703&lt;=PERCENTILE($B$3:$B$5882,0.6),3,B1703&lt;=PERCENTILE($B$3:$B$5882,0.8),2,TRUE,1)</f>
        <v>2</v>
      </c>
      <c r="F1703" cm="1">
        <f t="array" ref="F1703">_xlfn.IFS(C1703&lt;=PERCENTILE($C$3:$C$5882,0.2),1,C1703&lt;=PERCENTILE($C$3:$C$5882,0.4),2,C1703&lt;=PERCENTILE($C$3:$C$5882,0.6),3,C1703&lt;=PERCENTILE($C$3:$C$5882,0.8),4,TRUE,5)</f>
        <v>3</v>
      </c>
      <c r="G1703" cm="1">
        <f t="array" ref="G1703">_xlfn.IFS(D1703&lt;=PERCENTILE($D$3:$D$5882,0.2),1,D1703&lt;=PERCENTILE($D$3:$D$5882,0.4),2,D1703&lt;=PERCENTILE($D$3:$D$5882,0.6),3,D1703&lt;=PERCENTILE($D$3:$D$5882,0.8),4,TRUE,5)</f>
        <v>3</v>
      </c>
      <c r="H1703" s="3" t="str" cm="1">
        <f t="array" ref="H1703">_xlfn.IFS(AND(E1703&gt;=4,F1703&gt;=4,G1703&gt;=4),"Champions",AND(E1703&gt;=3,F1703&gt;=3,G1703&gt;=3),"Loyal Customers",AND(E1703&lt;=2,F1703&gt;=3),"At Risk",AND(E1703&lt;=2,F1703&lt;=2,G1703&lt;=2),"Lost",AND(E1703&gt;=4,F1703&lt;=2),"New/Promising",TRUE,"Needs Attention")</f>
        <v>At Risk</v>
      </c>
      <c r="I1703" s="3" t="str">
        <f t="shared" si="30"/>
        <v>Churned</v>
      </c>
      <c r="J1703" s="3" t="str">
        <f>_xlfn.XLOOKUP(A1703,'Country_Lookup'!$D:$D,'Country_Lookup'!$E:$E)</f>
        <v>United Kingdom</v>
      </c>
    </row>
    <row r="1704" spans="1:10" x14ac:dyDescent="0.3">
      <c r="A1704">
        <v>14066</v>
      </c>
      <c r="B1704">
        <v>266</v>
      </c>
      <c r="C1704">
        <v>1</v>
      </c>
      <c r="D1704">
        <v>152.54999999999998</v>
      </c>
      <c r="E1704" cm="1">
        <f t="array" ref="E1704">_xlfn.IFS(B1704&lt;=PERCENTILE($B$3:$B$5882,0.2),5,B1704&lt;=PERCENTILE($B$3:$B$5882,0.4),4,B1704&lt;=PERCENTILE($B$3:$B$5882,0.6),3,B1704&lt;=PERCENTILE($B$3:$B$5882,0.8),2,TRUE,1)</f>
        <v>2</v>
      </c>
      <c r="F1704" cm="1">
        <f t="array" ref="F1704">_xlfn.IFS(C1704&lt;=PERCENTILE($C$3:$C$5882,0.2),1,C1704&lt;=PERCENTILE($C$3:$C$5882,0.4),2,C1704&lt;=PERCENTILE($C$3:$C$5882,0.6),3,C1704&lt;=PERCENTILE($C$3:$C$5882,0.8),4,TRUE,5)</f>
        <v>1</v>
      </c>
      <c r="G1704" cm="1">
        <f t="array" ref="G1704">_xlfn.IFS(D1704&lt;=PERCENTILE($D$3:$D$5882,0.2),1,D1704&lt;=PERCENTILE($D$3:$D$5882,0.4),2,D1704&lt;=PERCENTILE($D$3:$D$5882,0.6),3,D1704&lt;=PERCENTILE($D$3:$D$5882,0.8),4,TRUE,5)</f>
        <v>1</v>
      </c>
      <c r="H1704" s="3" t="str" cm="1">
        <f t="array" ref="H1704">_xlfn.IFS(AND(E1704&gt;=4,F1704&gt;=4,G1704&gt;=4),"Champions",AND(E1704&gt;=3,F1704&gt;=3,G1704&gt;=3),"Loyal Customers",AND(E1704&lt;=2,F1704&gt;=3),"At Risk",AND(E1704&lt;=2,F1704&lt;=2,G1704&lt;=2),"Lost",AND(E1704&gt;=4,F1704&lt;=2),"New/Promising",TRUE,"Needs Attention")</f>
        <v>Lost</v>
      </c>
      <c r="I1704" s="3" t="str">
        <f t="shared" si="30"/>
        <v>Churned</v>
      </c>
      <c r="J1704" s="3" t="str">
        <f>_xlfn.XLOOKUP(A1704,'Country_Lookup'!$D:$D,'Country_Lookup'!$E:$E)</f>
        <v>United Kingdom</v>
      </c>
    </row>
    <row r="1705" spans="1:10" x14ac:dyDescent="0.3">
      <c r="A1705">
        <v>14067</v>
      </c>
      <c r="B1705">
        <v>63</v>
      </c>
      <c r="C1705">
        <v>2</v>
      </c>
      <c r="D1705">
        <v>374.70000000000039</v>
      </c>
      <c r="E1705" cm="1">
        <f t="array" ref="E1705">_xlfn.IFS(B1705&lt;=PERCENTILE($B$3:$B$5882,0.2),5,B1705&lt;=PERCENTILE($B$3:$B$5882,0.4),4,B1705&lt;=PERCENTILE($B$3:$B$5882,0.6),3,B1705&lt;=PERCENTILE($B$3:$B$5882,0.8),2,TRUE,1)</f>
        <v>3</v>
      </c>
      <c r="F1705" cm="1">
        <f t="array" ref="F1705">_xlfn.IFS(C1705&lt;=PERCENTILE($C$3:$C$5882,0.2),1,C1705&lt;=PERCENTILE($C$3:$C$5882,0.4),2,C1705&lt;=PERCENTILE($C$3:$C$5882,0.6),3,C1705&lt;=PERCENTILE($C$3:$C$5882,0.8),4,TRUE,5)</f>
        <v>2</v>
      </c>
      <c r="G1705" cm="1">
        <f t="array" ref="G1705">_xlfn.IFS(D1705&lt;=PERCENTILE($D$3:$D$5882,0.2),1,D1705&lt;=PERCENTILE($D$3:$D$5882,0.4),2,D1705&lt;=PERCENTILE($D$3:$D$5882,0.6),3,D1705&lt;=PERCENTILE($D$3:$D$5882,0.8),4,TRUE,5)</f>
        <v>2</v>
      </c>
      <c r="H1705" s="3" t="str" cm="1">
        <f t="array" ref="H1705">_xlfn.IFS(AND(E1705&gt;=4,F1705&gt;=4,G1705&gt;=4),"Champions",AND(E1705&gt;=3,F1705&gt;=3,G1705&gt;=3),"Loyal Customers",AND(E1705&lt;=2,F1705&gt;=3),"At Risk",AND(E1705&lt;=2,F1705&lt;=2,G1705&lt;=2),"Lost",AND(E1705&gt;=4,F1705&lt;=2),"New/Promising",TRUE,"Needs Attention")</f>
        <v>Needs Attention</v>
      </c>
      <c r="I1705" s="3" t="str">
        <f t="shared" si="30"/>
        <v>Active</v>
      </c>
      <c r="J1705" s="3" t="str">
        <f>_xlfn.XLOOKUP(A1705,'Country_Lookup'!$D:$D,'Country_Lookup'!$E:$E)</f>
        <v>United Kingdom</v>
      </c>
    </row>
    <row r="1706" spans="1:10" x14ac:dyDescent="0.3">
      <c r="A1706">
        <v>14068</v>
      </c>
      <c r="B1706">
        <v>320</v>
      </c>
      <c r="C1706">
        <v>4</v>
      </c>
      <c r="D1706">
        <v>1528.369999999996</v>
      </c>
      <c r="E1706" cm="1">
        <f t="array" ref="E1706">_xlfn.IFS(B1706&lt;=PERCENTILE($B$3:$B$5882,0.2),5,B1706&lt;=PERCENTILE($B$3:$B$5882,0.4),4,B1706&lt;=PERCENTILE($B$3:$B$5882,0.6),3,B1706&lt;=PERCENTILE($B$3:$B$5882,0.8),2,TRUE,1)</f>
        <v>2</v>
      </c>
      <c r="F1706" cm="1">
        <f t="array" ref="F1706">_xlfn.IFS(C1706&lt;=PERCENTILE($C$3:$C$5882,0.2),1,C1706&lt;=PERCENTILE($C$3:$C$5882,0.4),2,C1706&lt;=PERCENTILE($C$3:$C$5882,0.6),3,C1706&lt;=PERCENTILE($C$3:$C$5882,0.8),4,TRUE,5)</f>
        <v>3</v>
      </c>
      <c r="G1706" cm="1">
        <f t="array" ref="G1706">_xlfn.IFS(D1706&lt;=PERCENTILE($D$3:$D$5882,0.2),1,D1706&lt;=PERCENTILE($D$3:$D$5882,0.4),2,D1706&lt;=PERCENTILE($D$3:$D$5882,0.6),3,D1706&lt;=PERCENTILE($D$3:$D$5882,0.8),4,TRUE,5)</f>
        <v>4</v>
      </c>
      <c r="H1706" s="3" t="str" cm="1">
        <f t="array" ref="H1706">_xlfn.IFS(AND(E1706&gt;=4,F1706&gt;=4,G1706&gt;=4),"Champions",AND(E1706&gt;=3,F1706&gt;=3,G1706&gt;=3),"Loyal Customers",AND(E1706&lt;=2,F1706&gt;=3),"At Risk",AND(E1706&lt;=2,F1706&lt;=2,G1706&lt;=2),"Lost",AND(E1706&gt;=4,F1706&lt;=2),"New/Promising",TRUE,"Needs Attention")</f>
        <v>At Risk</v>
      </c>
      <c r="I1706" s="3" t="str">
        <f t="shared" si="30"/>
        <v>Churned</v>
      </c>
      <c r="J1706" s="3" t="str">
        <f>_xlfn.XLOOKUP(A1706,'Country_Lookup'!$D:$D,'Country_Lookup'!$E:$E)</f>
        <v>United Kingdom</v>
      </c>
    </row>
    <row r="1707" spans="1:10" x14ac:dyDescent="0.3">
      <c r="A1707">
        <v>14069</v>
      </c>
      <c r="B1707">
        <v>514</v>
      </c>
      <c r="C1707">
        <v>2</v>
      </c>
      <c r="D1707">
        <v>230.06000000000009</v>
      </c>
      <c r="E1707" cm="1">
        <f t="array" ref="E1707">_xlfn.IFS(B1707&lt;=PERCENTILE($B$3:$B$5882,0.2),5,B1707&lt;=PERCENTILE($B$3:$B$5882,0.4),4,B1707&lt;=PERCENTILE($B$3:$B$5882,0.6),3,B1707&lt;=PERCENTILE($B$3:$B$5882,0.8),2,TRUE,1)</f>
        <v>1</v>
      </c>
      <c r="F1707" cm="1">
        <f t="array" ref="F1707">_xlfn.IFS(C1707&lt;=PERCENTILE($C$3:$C$5882,0.2),1,C1707&lt;=PERCENTILE($C$3:$C$5882,0.4),2,C1707&lt;=PERCENTILE($C$3:$C$5882,0.6),3,C1707&lt;=PERCENTILE($C$3:$C$5882,0.8),4,TRUE,5)</f>
        <v>2</v>
      </c>
      <c r="G1707" cm="1">
        <f t="array" ref="G1707">_xlfn.IFS(D1707&lt;=PERCENTILE($D$3:$D$5882,0.2),1,D1707&lt;=PERCENTILE($D$3:$D$5882,0.4),2,D1707&lt;=PERCENTILE($D$3:$D$5882,0.6),3,D1707&lt;=PERCENTILE($D$3:$D$5882,0.8),4,TRUE,5)</f>
        <v>1</v>
      </c>
      <c r="H1707" s="3" t="str" cm="1">
        <f t="array" ref="H1707">_xlfn.IFS(AND(E1707&gt;=4,F1707&gt;=4,G1707&gt;=4),"Champions",AND(E1707&gt;=3,F1707&gt;=3,G1707&gt;=3),"Loyal Customers",AND(E1707&lt;=2,F1707&gt;=3),"At Risk",AND(E1707&lt;=2,F1707&lt;=2,G1707&lt;=2),"Lost",AND(E1707&gt;=4,F1707&lt;=2),"New/Promising",TRUE,"Needs Attention")</f>
        <v>Lost</v>
      </c>
      <c r="I1707" s="3" t="str">
        <f t="shared" si="30"/>
        <v>Churned</v>
      </c>
      <c r="J1707" s="3" t="str">
        <f>_xlfn.XLOOKUP(A1707,'Country_Lookup'!$D:$D,'Country_Lookup'!$E:$E)</f>
        <v>United Kingdom</v>
      </c>
    </row>
    <row r="1708" spans="1:10" x14ac:dyDescent="0.3">
      <c r="A1708">
        <v>14070</v>
      </c>
      <c r="B1708">
        <v>684</v>
      </c>
      <c r="C1708">
        <v>1</v>
      </c>
      <c r="D1708">
        <v>326.54999999999978</v>
      </c>
      <c r="E1708" cm="1">
        <f t="array" ref="E1708">_xlfn.IFS(B1708&lt;=PERCENTILE($B$3:$B$5882,0.2),5,B1708&lt;=PERCENTILE($B$3:$B$5882,0.4),4,B1708&lt;=PERCENTILE($B$3:$B$5882,0.6),3,B1708&lt;=PERCENTILE($B$3:$B$5882,0.8),2,TRUE,1)</f>
        <v>1</v>
      </c>
      <c r="F1708" cm="1">
        <f t="array" ref="F1708">_xlfn.IFS(C1708&lt;=PERCENTILE($C$3:$C$5882,0.2),1,C1708&lt;=PERCENTILE($C$3:$C$5882,0.4),2,C1708&lt;=PERCENTILE($C$3:$C$5882,0.6),3,C1708&lt;=PERCENTILE($C$3:$C$5882,0.8),4,TRUE,5)</f>
        <v>1</v>
      </c>
      <c r="G1708" cm="1">
        <f t="array" ref="G1708">_xlfn.IFS(D1708&lt;=PERCENTILE($D$3:$D$5882,0.2),1,D1708&lt;=PERCENTILE($D$3:$D$5882,0.4),2,D1708&lt;=PERCENTILE($D$3:$D$5882,0.6),3,D1708&lt;=PERCENTILE($D$3:$D$5882,0.8),4,TRUE,5)</f>
        <v>2</v>
      </c>
      <c r="H1708" s="3" t="str" cm="1">
        <f t="array" ref="H1708">_xlfn.IFS(AND(E1708&gt;=4,F1708&gt;=4,G1708&gt;=4),"Champions",AND(E1708&gt;=3,F1708&gt;=3,G1708&gt;=3),"Loyal Customers",AND(E1708&lt;=2,F1708&gt;=3),"At Risk",AND(E1708&lt;=2,F1708&lt;=2,G1708&lt;=2),"Lost",AND(E1708&gt;=4,F1708&lt;=2),"New/Promising",TRUE,"Needs Attention")</f>
        <v>Lost</v>
      </c>
      <c r="I1708" s="3" t="str">
        <f t="shared" si="30"/>
        <v>Churned</v>
      </c>
      <c r="J1708" s="3" t="str">
        <f>_xlfn.XLOOKUP(A1708,'Country_Lookup'!$D:$D,'Country_Lookup'!$E:$E)</f>
        <v>United Kingdom</v>
      </c>
    </row>
    <row r="1709" spans="1:10" x14ac:dyDescent="0.3">
      <c r="A1709">
        <v>14071</v>
      </c>
      <c r="B1709">
        <v>3</v>
      </c>
      <c r="C1709">
        <v>8</v>
      </c>
      <c r="D1709">
        <v>1438.8200000000038</v>
      </c>
      <c r="E1709" cm="1">
        <f t="array" ref="E1709">_xlfn.IFS(B1709&lt;=PERCENTILE($B$3:$B$5882,0.2),5,B1709&lt;=PERCENTILE($B$3:$B$5882,0.4),4,B1709&lt;=PERCENTILE($B$3:$B$5882,0.6),3,B1709&lt;=PERCENTILE($B$3:$B$5882,0.8),2,TRUE,1)</f>
        <v>5</v>
      </c>
      <c r="F1709" cm="1">
        <f t="array" ref="F1709">_xlfn.IFS(C1709&lt;=PERCENTILE($C$3:$C$5882,0.2),1,C1709&lt;=PERCENTILE($C$3:$C$5882,0.4),2,C1709&lt;=PERCENTILE($C$3:$C$5882,0.6),3,C1709&lt;=PERCENTILE($C$3:$C$5882,0.8),4,TRUE,5)</f>
        <v>4</v>
      </c>
      <c r="G1709" cm="1">
        <f t="array" ref="G1709">_xlfn.IFS(D1709&lt;=PERCENTILE($D$3:$D$5882,0.2),1,D1709&lt;=PERCENTILE($D$3:$D$5882,0.4),2,D1709&lt;=PERCENTILE($D$3:$D$5882,0.6),3,D1709&lt;=PERCENTILE($D$3:$D$5882,0.8),4,TRUE,5)</f>
        <v>4</v>
      </c>
      <c r="H1709" s="3" t="str" cm="1">
        <f t="array" ref="H1709">_xlfn.IFS(AND(E1709&gt;=4,F1709&gt;=4,G1709&gt;=4),"Champions",AND(E1709&gt;=3,F1709&gt;=3,G1709&gt;=3),"Loyal Customers",AND(E1709&lt;=2,F1709&gt;=3),"At Risk",AND(E1709&lt;=2,F1709&lt;=2,G1709&lt;=2),"Lost",AND(E1709&gt;=4,F1709&lt;=2),"New/Promising",TRUE,"Needs Attention")</f>
        <v>Champions</v>
      </c>
      <c r="I1709" s="3" t="str">
        <f t="shared" si="30"/>
        <v>Active</v>
      </c>
      <c r="J1709" s="3" t="str">
        <f>_xlfn.XLOOKUP(A1709,'Country_Lookup'!$D:$D,'Country_Lookup'!$E:$E)</f>
        <v>United Kingdom</v>
      </c>
    </row>
    <row r="1710" spans="1:10" x14ac:dyDescent="0.3">
      <c r="A1710">
        <v>14072</v>
      </c>
      <c r="B1710">
        <v>666</v>
      </c>
      <c r="C1710">
        <v>1</v>
      </c>
      <c r="D1710">
        <v>390.85000000000019</v>
      </c>
      <c r="E1710" cm="1">
        <f t="array" ref="E1710">_xlfn.IFS(B1710&lt;=PERCENTILE($B$3:$B$5882,0.2),5,B1710&lt;=PERCENTILE($B$3:$B$5882,0.4),4,B1710&lt;=PERCENTILE($B$3:$B$5882,0.6),3,B1710&lt;=PERCENTILE($B$3:$B$5882,0.8),2,TRUE,1)</f>
        <v>1</v>
      </c>
      <c r="F1710" cm="1">
        <f t="array" ref="F1710">_xlfn.IFS(C1710&lt;=PERCENTILE($C$3:$C$5882,0.2),1,C1710&lt;=PERCENTILE($C$3:$C$5882,0.4),2,C1710&lt;=PERCENTILE($C$3:$C$5882,0.6),3,C1710&lt;=PERCENTILE($C$3:$C$5882,0.8),4,TRUE,5)</f>
        <v>1</v>
      </c>
      <c r="G1710" cm="1">
        <f t="array" ref="G1710">_xlfn.IFS(D1710&lt;=PERCENTILE($D$3:$D$5882,0.2),1,D1710&lt;=PERCENTILE($D$3:$D$5882,0.4),2,D1710&lt;=PERCENTILE($D$3:$D$5882,0.6),3,D1710&lt;=PERCENTILE($D$3:$D$5882,0.8),4,TRUE,5)</f>
        <v>2</v>
      </c>
      <c r="H1710" s="3" t="str" cm="1">
        <f t="array" ref="H1710">_xlfn.IFS(AND(E1710&gt;=4,F1710&gt;=4,G1710&gt;=4),"Champions",AND(E1710&gt;=3,F1710&gt;=3,G1710&gt;=3),"Loyal Customers",AND(E1710&lt;=2,F1710&gt;=3),"At Risk",AND(E1710&lt;=2,F1710&lt;=2,G1710&lt;=2),"Lost",AND(E1710&gt;=4,F1710&lt;=2),"New/Promising",TRUE,"Needs Attention")</f>
        <v>Lost</v>
      </c>
      <c r="I1710" s="3" t="str">
        <f t="shared" si="30"/>
        <v>Churned</v>
      </c>
      <c r="J1710" s="3" t="str">
        <f>_xlfn.XLOOKUP(A1710,'Country_Lookup'!$D:$D,'Country_Lookup'!$E:$E)</f>
        <v>United Kingdom</v>
      </c>
    </row>
    <row r="1711" spans="1:10" x14ac:dyDescent="0.3">
      <c r="A1711">
        <v>14073</v>
      </c>
      <c r="B1711">
        <v>32</v>
      </c>
      <c r="C1711">
        <v>1</v>
      </c>
      <c r="D1711">
        <v>151.04</v>
      </c>
      <c r="E1711" cm="1">
        <f t="array" ref="E1711">_xlfn.IFS(B1711&lt;=PERCENTILE($B$3:$B$5882,0.2),5,B1711&lt;=PERCENTILE($B$3:$B$5882,0.4),4,B1711&lt;=PERCENTILE($B$3:$B$5882,0.6),3,B1711&lt;=PERCENTILE($B$3:$B$5882,0.8),2,TRUE,1)</f>
        <v>4</v>
      </c>
      <c r="F1711" cm="1">
        <f t="array" ref="F1711">_xlfn.IFS(C1711&lt;=PERCENTILE($C$3:$C$5882,0.2),1,C1711&lt;=PERCENTILE($C$3:$C$5882,0.4),2,C1711&lt;=PERCENTILE($C$3:$C$5882,0.6),3,C1711&lt;=PERCENTILE($C$3:$C$5882,0.8),4,TRUE,5)</f>
        <v>1</v>
      </c>
      <c r="G1711" cm="1">
        <f t="array" ref="G1711">_xlfn.IFS(D1711&lt;=PERCENTILE($D$3:$D$5882,0.2),1,D1711&lt;=PERCENTILE($D$3:$D$5882,0.4),2,D1711&lt;=PERCENTILE($D$3:$D$5882,0.6),3,D1711&lt;=PERCENTILE($D$3:$D$5882,0.8),4,TRUE,5)</f>
        <v>1</v>
      </c>
      <c r="H1711" s="3" t="str" cm="1">
        <f t="array" ref="H1711">_xlfn.IFS(AND(E1711&gt;=4,F1711&gt;=4,G1711&gt;=4),"Champions",AND(E1711&gt;=3,F1711&gt;=3,G1711&gt;=3),"Loyal Customers",AND(E1711&lt;=2,F1711&gt;=3),"At Risk",AND(E1711&lt;=2,F1711&lt;=2,G1711&lt;=2),"Lost",AND(E1711&gt;=4,F1711&lt;=2),"New/Promising",TRUE,"Needs Attention")</f>
        <v>New/Promising</v>
      </c>
      <c r="I1711" s="3" t="str">
        <f t="shared" si="30"/>
        <v>Active</v>
      </c>
      <c r="J1711" s="3" t="str">
        <f>_xlfn.XLOOKUP(A1711,'Country_Lookup'!$D:$D,'Country_Lookup'!$E:$E)</f>
        <v>United Kingdom</v>
      </c>
    </row>
    <row r="1712" spans="1:10" x14ac:dyDescent="0.3">
      <c r="A1712">
        <v>14074</v>
      </c>
      <c r="B1712">
        <v>623</v>
      </c>
      <c r="C1712">
        <v>1</v>
      </c>
      <c r="D1712">
        <v>219.4</v>
      </c>
      <c r="E1712" cm="1">
        <f t="array" ref="E1712">_xlfn.IFS(B1712&lt;=PERCENTILE($B$3:$B$5882,0.2),5,B1712&lt;=PERCENTILE($B$3:$B$5882,0.4),4,B1712&lt;=PERCENTILE($B$3:$B$5882,0.6),3,B1712&lt;=PERCENTILE($B$3:$B$5882,0.8),2,TRUE,1)</f>
        <v>1</v>
      </c>
      <c r="F1712" cm="1">
        <f t="array" ref="F1712">_xlfn.IFS(C1712&lt;=PERCENTILE($C$3:$C$5882,0.2),1,C1712&lt;=PERCENTILE($C$3:$C$5882,0.4),2,C1712&lt;=PERCENTILE($C$3:$C$5882,0.6),3,C1712&lt;=PERCENTILE($C$3:$C$5882,0.8),4,TRUE,5)</f>
        <v>1</v>
      </c>
      <c r="G1712" cm="1">
        <f t="array" ref="G1712">_xlfn.IFS(D1712&lt;=PERCENTILE($D$3:$D$5882,0.2),1,D1712&lt;=PERCENTILE($D$3:$D$5882,0.4),2,D1712&lt;=PERCENTILE($D$3:$D$5882,0.6),3,D1712&lt;=PERCENTILE($D$3:$D$5882,0.8),4,TRUE,5)</f>
        <v>1</v>
      </c>
      <c r="H1712" s="3" t="str" cm="1">
        <f t="array" ref="H1712">_xlfn.IFS(AND(E1712&gt;=4,F1712&gt;=4,G1712&gt;=4),"Champions",AND(E1712&gt;=3,F1712&gt;=3,G1712&gt;=3),"Loyal Customers",AND(E1712&lt;=2,F1712&gt;=3),"At Risk",AND(E1712&lt;=2,F1712&lt;=2,G1712&lt;=2),"Lost",AND(E1712&gt;=4,F1712&lt;=2),"New/Promising",TRUE,"Needs Attention")</f>
        <v>Lost</v>
      </c>
      <c r="I1712" s="3" t="str">
        <f t="shared" si="30"/>
        <v>Churned</v>
      </c>
      <c r="J1712" s="3" t="str">
        <f>_xlfn.XLOOKUP(A1712,'Country_Lookup'!$D:$D,'Country_Lookup'!$E:$E)</f>
        <v>United Kingdom</v>
      </c>
    </row>
    <row r="1713" spans="1:10" x14ac:dyDescent="0.3">
      <c r="A1713">
        <v>14075</v>
      </c>
      <c r="B1713">
        <v>4</v>
      </c>
      <c r="C1713">
        <v>6</v>
      </c>
      <c r="D1713">
        <v>1734.8699999999983</v>
      </c>
      <c r="E1713" cm="1">
        <f t="array" ref="E1713">_xlfn.IFS(B1713&lt;=PERCENTILE($B$3:$B$5882,0.2),5,B1713&lt;=PERCENTILE($B$3:$B$5882,0.4),4,B1713&lt;=PERCENTILE($B$3:$B$5882,0.6),3,B1713&lt;=PERCENTILE($B$3:$B$5882,0.8),2,TRUE,1)</f>
        <v>5</v>
      </c>
      <c r="F1713" cm="1">
        <f t="array" ref="F1713">_xlfn.IFS(C1713&lt;=PERCENTILE($C$3:$C$5882,0.2),1,C1713&lt;=PERCENTILE($C$3:$C$5882,0.4),2,C1713&lt;=PERCENTILE($C$3:$C$5882,0.6),3,C1713&lt;=PERCENTILE($C$3:$C$5882,0.8),4,TRUE,5)</f>
        <v>4</v>
      </c>
      <c r="G1713" cm="1">
        <f t="array" ref="G1713">_xlfn.IFS(D1713&lt;=PERCENTILE($D$3:$D$5882,0.2),1,D1713&lt;=PERCENTILE($D$3:$D$5882,0.4),2,D1713&lt;=PERCENTILE($D$3:$D$5882,0.6),3,D1713&lt;=PERCENTILE($D$3:$D$5882,0.8),4,TRUE,5)</f>
        <v>4</v>
      </c>
      <c r="H1713" s="3" t="str" cm="1">
        <f t="array" ref="H1713">_xlfn.IFS(AND(E1713&gt;=4,F1713&gt;=4,G1713&gt;=4),"Champions",AND(E1713&gt;=3,F1713&gt;=3,G1713&gt;=3),"Loyal Customers",AND(E1713&lt;=2,F1713&gt;=3),"At Risk",AND(E1713&lt;=2,F1713&lt;=2,G1713&lt;=2),"Lost",AND(E1713&gt;=4,F1713&lt;=2),"New/Promising",TRUE,"Needs Attention")</f>
        <v>Champions</v>
      </c>
      <c r="I1713" s="3" t="str">
        <f t="shared" si="30"/>
        <v>Active</v>
      </c>
      <c r="J1713" s="3" t="str">
        <f>_xlfn.XLOOKUP(A1713,'Country_Lookup'!$D:$D,'Country_Lookup'!$E:$E)</f>
        <v>United Kingdom</v>
      </c>
    </row>
    <row r="1714" spans="1:10" x14ac:dyDescent="0.3">
      <c r="A1714">
        <v>14076</v>
      </c>
      <c r="B1714">
        <v>129</v>
      </c>
      <c r="C1714">
        <v>1</v>
      </c>
      <c r="D1714">
        <v>122.47</v>
      </c>
      <c r="E1714" cm="1">
        <f t="array" ref="E1714">_xlfn.IFS(B1714&lt;=PERCENTILE($B$3:$B$5882,0.2),5,B1714&lt;=PERCENTILE($B$3:$B$5882,0.4),4,B1714&lt;=PERCENTILE($B$3:$B$5882,0.6),3,B1714&lt;=PERCENTILE($B$3:$B$5882,0.8),2,TRUE,1)</f>
        <v>3</v>
      </c>
      <c r="F1714" cm="1">
        <f t="array" ref="F1714">_xlfn.IFS(C1714&lt;=PERCENTILE($C$3:$C$5882,0.2),1,C1714&lt;=PERCENTILE($C$3:$C$5882,0.4),2,C1714&lt;=PERCENTILE($C$3:$C$5882,0.6),3,C1714&lt;=PERCENTILE($C$3:$C$5882,0.8),4,TRUE,5)</f>
        <v>1</v>
      </c>
      <c r="G1714" cm="1">
        <f t="array" ref="G1714">_xlfn.IFS(D1714&lt;=PERCENTILE($D$3:$D$5882,0.2),1,D1714&lt;=PERCENTILE($D$3:$D$5882,0.4),2,D1714&lt;=PERCENTILE($D$3:$D$5882,0.6),3,D1714&lt;=PERCENTILE($D$3:$D$5882,0.8),4,TRUE,5)</f>
        <v>1</v>
      </c>
      <c r="H1714" s="3" t="str" cm="1">
        <f t="array" ref="H1714">_xlfn.IFS(AND(E1714&gt;=4,F1714&gt;=4,G1714&gt;=4),"Champions",AND(E1714&gt;=3,F1714&gt;=3,G1714&gt;=3),"Loyal Customers",AND(E1714&lt;=2,F1714&gt;=3),"At Risk",AND(E1714&lt;=2,F1714&lt;=2,G1714&lt;=2),"Lost",AND(E1714&gt;=4,F1714&lt;=2),"New/Promising",TRUE,"Needs Attention")</f>
        <v>Needs Attention</v>
      </c>
      <c r="I1714" s="3" t="str">
        <f t="shared" si="30"/>
        <v>Churned</v>
      </c>
      <c r="J1714" s="3" t="str">
        <f>_xlfn.XLOOKUP(A1714,'Country_Lookup'!$D:$D,'Country_Lookup'!$E:$E)</f>
        <v>United Kingdom</v>
      </c>
    </row>
    <row r="1715" spans="1:10" x14ac:dyDescent="0.3">
      <c r="A1715">
        <v>14077</v>
      </c>
      <c r="B1715">
        <v>40</v>
      </c>
      <c r="C1715">
        <v>6</v>
      </c>
      <c r="D1715">
        <v>615.08000000000084</v>
      </c>
      <c r="E1715" cm="1">
        <f t="array" ref="E1715">_xlfn.IFS(B1715&lt;=PERCENTILE($B$3:$B$5882,0.2),5,B1715&lt;=PERCENTILE($B$3:$B$5882,0.4),4,B1715&lt;=PERCENTILE($B$3:$B$5882,0.6),3,B1715&lt;=PERCENTILE($B$3:$B$5882,0.8),2,TRUE,1)</f>
        <v>4</v>
      </c>
      <c r="F1715" cm="1">
        <f t="array" ref="F1715">_xlfn.IFS(C1715&lt;=PERCENTILE($C$3:$C$5882,0.2),1,C1715&lt;=PERCENTILE($C$3:$C$5882,0.4),2,C1715&lt;=PERCENTILE($C$3:$C$5882,0.6),3,C1715&lt;=PERCENTILE($C$3:$C$5882,0.8),4,TRUE,5)</f>
        <v>4</v>
      </c>
      <c r="G1715" cm="1">
        <f t="array" ref="G1715">_xlfn.IFS(D1715&lt;=PERCENTILE($D$3:$D$5882,0.2),1,D1715&lt;=PERCENTILE($D$3:$D$5882,0.4),2,D1715&lt;=PERCENTILE($D$3:$D$5882,0.6),3,D1715&lt;=PERCENTILE($D$3:$D$5882,0.8),4,TRUE,5)</f>
        <v>2</v>
      </c>
      <c r="H1715" s="3" t="str" cm="1">
        <f t="array" ref="H1715">_xlfn.IFS(AND(E1715&gt;=4,F1715&gt;=4,G1715&gt;=4),"Champions",AND(E1715&gt;=3,F1715&gt;=3,G1715&gt;=3),"Loyal Customers",AND(E1715&lt;=2,F1715&gt;=3),"At Risk",AND(E1715&lt;=2,F1715&lt;=2,G1715&lt;=2),"Lost",AND(E1715&gt;=4,F1715&lt;=2),"New/Promising",TRUE,"Needs Attention")</f>
        <v>Needs Attention</v>
      </c>
      <c r="I1715" s="3" t="str">
        <f t="shared" si="30"/>
        <v>Active</v>
      </c>
      <c r="J1715" s="3" t="str">
        <f>_xlfn.XLOOKUP(A1715,'Country_Lookup'!$D:$D,'Country_Lookup'!$E:$E)</f>
        <v>United Kingdom</v>
      </c>
    </row>
    <row r="1716" spans="1:10" x14ac:dyDescent="0.3">
      <c r="A1716">
        <v>14078</v>
      </c>
      <c r="B1716">
        <v>101</v>
      </c>
      <c r="C1716">
        <v>9</v>
      </c>
      <c r="D1716">
        <v>1692.6300000000033</v>
      </c>
      <c r="E1716" cm="1">
        <f t="array" ref="E1716">_xlfn.IFS(B1716&lt;=PERCENTILE($B$3:$B$5882,0.2),5,B1716&lt;=PERCENTILE($B$3:$B$5882,0.4),4,B1716&lt;=PERCENTILE($B$3:$B$5882,0.6),3,B1716&lt;=PERCENTILE($B$3:$B$5882,0.8),2,TRUE,1)</f>
        <v>3</v>
      </c>
      <c r="F1716" cm="1">
        <f t="array" ref="F1716">_xlfn.IFS(C1716&lt;=PERCENTILE($C$3:$C$5882,0.2),1,C1716&lt;=PERCENTILE($C$3:$C$5882,0.4),2,C1716&lt;=PERCENTILE($C$3:$C$5882,0.6),3,C1716&lt;=PERCENTILE($C$3:$C$5882,0.8),4,TRUE,5)</f>
        <v>5</v>
      </c>
      <c r="G1716" cm="1">
        <f t="array" ref="G1716">_xlfn.IFS(D1716&lt;=PERCENTILE($D$3:$D$5882,0.2),1,D1716&lt;=PERCENTILE($D$3:$D$5882,0.4),2,D1716&lt;=PERCENTILE($D$3:$D$5882,0.6),3,D1716&lt;=PERCENTILE($D$3:$D$5882,0.8),4,TRUE,5)</f>
        <v>4</v>
      </c>
      <c r="H1716" s="3" t="str" cm="1">
        <f t="array" ref="H1716">_xlfn.IFS(AND(E1716&gt;=4,F1716&gt;=4,G1716&gt;=4),"Champions",AND(E1716&gt;=3,F1716&gt;=3,G1716&gt;=3),"Loyal Customers",AND(E1716&lt;=2,F1716&gt;=3),"At Risk",AND(E1716&lt;=2,F1716&lt;=2,G1716&lt;=2),"Lost",AND(E1716&gt;=4,F1716&lt;=2),"New/Promising",TRUE,"Needs Attention")</f>
        <v>Loyal Customers</v>
      </c>
      <c r="I1716" s="3" t="str">
        <f t="shared" si="30"/>
        <v>Churned</v>
      </c>
      <c r="J1716" s="3" t="str">
        <f>_xlfn.XLOOKUP(A1716,'Country_Lookup'!$D:$D,'Country_Lookup'!$E:$E)</f>
        <v>United Kingdom</v>
      </c>
    </row>
    <row r="1717" spans="1:10" x14ac:dyDescent="0.3">
      <c r="A1717">
        <v>14079</v>
      </c>
      <c r="B1717">
        <v>124</v>
      </c>
      <c r="C1717">
        <v>2</v>
      </c>
      <c r="D1717">
        <v>618.72999999999979</v>
      </c>
      <c r="E1717" cm="1">
        <f t="array" ref="E1717">_xlfn.IFS(B1717&lt;=PERCENTILE($B$3:$B$5882,0.2),5,B1717&lt;=PERCENTILE($B$3:$B$5882,0.4),4,B1717&lt;=PERCENTILE($B$3:$B$5882,0.6),3,B1717&lt;=PERCENTILE($B$3:$B$5882,0.8),2,TRUE,1)</f>
        <v>3</v>
      </c>
      <c r="F1717" cm="1">
        <f t="array" ref="F1717">_xlfn.IFS(C1717&lt;=PERCENTILE($C$3:$C$5882,0.2),1,C1717&lt;=PERCENTILE($C$3:$C$5882,0.4),2,C1717&lt;=PERCENTILE($C$3:$C$5882,0.6),3,C1717&lt;=PERCENTILE($C$3:$C$5882,0.8),4,TRUE,5)</f>
        <v>2</v>
      </c>
      <c r="G1717" cm="1">
        <f t="array" ref="G1717">_xlfn.IFS(D1717&lt;=PERCENTILE($D$3:$D$5882,0.2),1,D1717&lt;=PERCENTILE($D$3:$D$5882,0.4),2,D1717&lt;=PERCENTILE($D$3:$D$5882,0.6),3,D1717&lt;=PERCENTILE($D$3:$D$5882,0.8),4,TRUE,5)</f>
        <v>3</v>
      </c>
      <c r="H1717" s="3" t="str" cm="1">
        <f t="array" ref="H1717">_xlfn.IFS(AND(E1717&gt;=4,F1717&gt;=4,G1717&gt;=4),"Champions",AND(E1717&gt;=3,F1717&gt;=3,G1717&gt;=3),"Loyal Customers",AND(E1717&lt;=2,F1717&gt;=3),"At Risk",AND(E1717&lt;=2,F1717&lt;=2,G1717&lt;=2),"Lost",AND(E1717&gt;=4,F1717&lt;=2),"New/Promising",TRUE,"Needs Attention")</f>
        <v>Needs Attention</v>
      </c>
      <c r="I1717" s="3" t="str">
        <f t="shared" si="30"/>
        <v>Churned</v>
      </c>
      <c r="J1717" s="3" t="str">
        <f>_xlfn.XLOOKUP(A1717,'Country_Lookup'!$D:$D,'Country_Lookup'!$E:$E)</f>
        <v>United Kingdom</v>
      </c>
    </row>
    <row r="1718" spans="1:10" x14ac:dyDescent="0.3">
      <c r="A1718">
        <v>14080</v>
      </c>
      <c r="B1718">
        <v>32</v>
      </c>
      <c r="C1718">
        <v>5</v>
      </c>
      <c r="D1718">
        <v>1115.6799999999978</v>
      </c>
      <c r="E1718" cm="1">
        <f t="array" ref="E1718">_xlfn.IFS(B1718&lt;=PERCENTILE($B$3:$B$5882,0.2),5,B1718&lt;=PERCENTILE($B$3:$B$5882,0.4),4,B1718&lt;=PERCENTILE($B$3:$B$5882,0.6),3,B1718&lt;=PERCENTILE($B$3:$B$5882,0.8),2,TRUE,1)</f>
        <v>4</v>
      </c>
      <c r="F1718" cm="1">
        <f t="array" ref="F1718">_xlfn.IFS(C1718&lt;=PERCENTILE($C$3:$C$5882,0.2),1,C1718&lt;=PERCENTILE($C$3:$C$5882,0.4),2,C1718&lt;=PERCENTILE($C$3:$C$5882,0.6),3,C1718&lt;=PERCENTILE($C$3:$C$5882,0.8),4,TRUE,5)</f>
        <v>4</v>
      </c>
      <c r="G1718" cm="1">
        <f t="array" ref="G1718">_xlfn.IFS(D1718&lt;=PERCENTILE($D$3:$D$5882,0.2),1,D1718&lt;=PERCENTILE($D$3:$D$5882,0.4),2,D1718&lt;=PERCENTILE($D$3:$D$5882,0.6),3,D1718&lt;=PERCENTILE($D$3:$D$5882,0.8),4,TRUE,5)</f>
        <v>3</v>
      </c>
      <c r="H1718" s="3" t="str" cm="1">
        <f t="array" ref="H1718">_xlfn.IFS(AND(E1718&gt;=4,F1718&gt;=4,G1718&gt;=4),"Champions",AND(E1718&gt;=3,F1718&gt;=3,G1718&gt;=3),"Loyal Customers",AND(E1718&lt;=2,F1718&gt;=3),"At Risk",AND(E1718&lt;=2,F1718&lt;=2,G1718&lt;=2),"Lost",AND(E1718&gt;=4,F1718&lt;=2),"New/Promising",TRUE,"Needs Attention")</f>
        <v>Loyal Customers</v>
      </c>
      <c r="I1718" s="3" t="str">
        <f t="shared" si="30"/>
        <v>Active</v>
      </c>
      <c r="J1718" s="3" t="str">
        <f>_xlfn.XLOOKUP(A1718,'Country_Lookup'!$D:$D,'Country_Lookup'!$E:$E)</f>
        <v>United Kingdom</v>
      </c>
    </row>
    <row r="1719" spans="1:10" x14ac:dyDescent="0.3">
      <c r="A1719">
        <v>14081</v>
      </c>
      <c r="B1719">
        <v>302</v>
      </c>
      <c r="C1719">
        <v>10</v>
      </c>
      <c r="D1719">
        <v>5370.0999999999913</v>
      </c>
      <c r="E1719" cm="1">
        <f t="array" ref="E1719">_xlfn.IFS(B1719&lt;=PERCENTILE($B$3:$B$5882,0.2),5,B1719&lt;=PERCENTILE($B$3:$B$5882,0.4),4,B1719&lt;=PERCENTILE($B$3:$B$5882,0.6),3,B1719&lt;=PERCENTILE($B$3:$B$5882,0.8),2,TRUE,1)</f>
        <v>2</v>
      </c>
      <c r="F1719" cm="1">
        <f t="array" ref="F1719">_xlfn.IFS(C1719&lt;=PERCENTILE($C$3:$C$5882,0.2),1,C1719&lt;=PERCENTILE($C$3:$C$5882,0.4),2,C1719&lt;=PERCENTILE($C$3:$C$5882,0.6),3,C1719&lt;=PERCENTILE($C$3:$C$5882,0.8),4,TRUE,5)</f>
        <v>5</v>
      </c>
      <c r="G1719" cm="1">
        <f t="array" ref="G1719">_xlfn.IFS(D1719&lt;=PERCENTILE($D$3:$D$5882,0.2),1,D1719&lt;=PERCENTILE($D$3:$D$5882,0.4),2,D1719&lt;=PERCENTILE($D$3:$D$5882,0.6),3,D1719&lt;=PERCENTILE($D$3:$D$5882,0.8),4,TRUE,5)</f>
        <v>5</v>
      </c>
      <c r="H1719" s="3" t="str" cm="1">
        <f t="array" ref="H1719">_xlfn.IFS(AND(E1719&gt;=4,F1719&gt;=4,G1719&gt;=4),"Champions",AND(E1719&gt;=3,F1719&gt;=3,G1719&gt;=3),"Loyal Customers",AND(E1719&lt;=2,F1719&gt;=3),"At Risk",AND(E1719&lt;=2,F1719&lt;=2,G1719&lt;=2),"Lost",AND(E1719&gt;=4,F1719&lt;=2),"New/Promising",TRUE,"Needs Attention")</f>
        <v>At Risk</v>
      </c>
      <c r="I1719" s="3" t="str">
        <f t="shared" si="30"/>
        <v>Churned</v>
      </c>
      <c r="J1719" s="3" t="str">
        <f>_xlfn.XLOOKUP(A1719,'Country_Lookup'!$D:$D,'Country_Lookup'!$E:$E)</f>
        <v>United Kingdom</v>
      </c>
    </row>
    <row r="1720" spans="1:10" x14ac:dyDescent="0.3">
      <c r="A1720">
        <v>14082</v>
      </c>
      <c r="B1720">
        <v>364</v>
      </c>
      <c r="C1720">
        <v>2</v>
      </c>
      <c r="D1720">
        <v>413.36000000000053</v>
      </c>
      <c r="E1720" cm="1">
        <f t="array" ref="E1720">_xlfn.IFS(B1720&lt;=PERCENTILE($B$3:$B$5882,0.2),5,B1720&lt;=PERCENTILE($B$3:$B$5882,0.4),4,B1720&lt;=PERCENTILE($B$3:$B$5882,0.6),3,B1720&lt;=PERCENTILE($B$3:$B$5882,0.8),2,TRUE,1)</f>
        <v>2</v>
      </c>
      <c r="F1720" cm="1">
        <f t="array" ref="F1720">_xlfn.IFS(C1720&lt;=PERCENTILE($C$3:$C$5882,0.2),1,C1720&lt;=PERCENTILE($C$3:$C$5882,0.4),2,C1720&lt;=PERCENTILE($C$3:$C$5882,0.6),3,C1720&lt;=PERCENTILE($C$3:$C$5882,0.8),4,TRUE,5)</f>
        <v>2</v>
      </c>
      <c r="G1720" cm="1">
        <f t="array" ref="G1720">_xlfn.IFS(D1720&lt;=PERCENTILE($D$3:$D$5882,0.2),1,D1720&lt;=PERCENTILE($D$3:$D$5882,0.4),2,D1720&lt;=PERCENTILE($D$3:$D$5882,0.6),3,D1720&lt;=PERCENTILE($D$3:$D$5882,0.8),4,TRUE,5)</f>
        <v>2</v>
      </c>
      <c r="H1720" s="3" t="str" cm="1">
        <f t="array" ref="H1720">_xlfn.IFS(AND(E1720&gt;=4,F1720&gt;=4,G1720&gt;=4),"Champions",AND(E1720&gt;=3,F1720&gt;=3,G1720&gt;=3),"Loyal Customers",AND(E1720&lt;=2,F1720&gt;=3),"At Risk",AND(E1720&lt;=2,F1720&lt;=2,G1720&lt;=2),"Lost",AND(E1720&gt;=4,F1720&lt;=2),"New/Promising",TRUE,"Needs Attention")</f>
        <v>Lost</v>
      </c>
      <c r="I1720" s="3" t="str">
        <f t="shared" si="30"/>
        <v>Churned</v>
      </c>
      <c r="J1720" s="3" t="str">
        <f>_xlfn.XLOOKUP(A1720,'Country_Lookup'!$D:$D,'Country_Lookup'!$E:$E)</f>
        <v>United Kingdom</v>
      </c>
    </row>
    <row r="1721" spans="1:10" x14ac:dyDescent="0.3">
      <c r="A1721">
        <v>14083</v>
      </c>
      <c r="B1721">
        <v>4</v>
      </c>
      <c r="C1721">
        <v>11</v>
      </c>
      <c r="D1721">
        <v>1407.2600000000043</v>
      </c>
      <c r="E1721" cm="1">
        <f t="array" ref="E1721">_xlfn.IFS(B1721&lt;=PERCENTILE($B$3:$B$5882,0.2),5,B1721&lt;=PERCENTILE($B$3:$B$5882,0.4),4,B1721&lt;=PERCENTILE($B$3:$B$5882,0.6),3,B1721&lt;=PERCENTILE($B$3:$B$5882,0.8),2,TRUE,1)</f>
        <v>5</v>
      </c>
      <c r="F1721" cm="1">
        <f t="array" ref="F1721">_xlfn.IFS(C1721&lt;=PERCENTILE($C$3:$C$5882,0.2),1,C1721&lt;=PERCENTILE($C$3:$C$5882,0.4),2,C1721&lt;=PERCENTILE($C$3:$C$5882,0.6),3,C1721&lt;=PERCENTILE($C$3:$C$5882,0.8),4,TRUE,5)</f>
        <v>5</v>
      </c>
      <c r="G1721" cm="1">
        <f t="array" ref="G1721">_xlfn.IFS(D1721&lt;=PERCENTILE($D$3:$D$5882,0.2),1,D1721&lt;=PERCENTILE($D$3:$D$5882,0.4),2,D1721&lt;=PERCENTILE($D$3:$D$5882,0.6),3,D1721&lt;=PERCENTILE($D$3:$D$5882,0.8),4,TRUE,5)</f>
        <v>4</v>
      </c>
      <c r="H1721" s="3" t="str" cm="1">
        <f t="array" ref="H1721">_xlfn.IFS(AND(E1721&gt;=4,F1721&gt;=4,G1721&gt;=4),"Champions",AND(E1721&gt;=3,F1721&gt;=3,G1721&gt;=3),"Loyal Customers",AND(E1721&lt;=2,F1721&gt;=3),"At Risk",AND(E1721&lt;=2,F1721&lt;=2,G1721&lt;=2),"Lost",AND(E1721&gt;=4,F1721&lt;=2),"New/Promising",TRUE,"Needs Attention")</f>
        <v>Champions</v>
      </c>
      <c r="I1721" s="3" t="str">
        <f t="shared" si="30"/>
        <v>Active</v>
      </c>
      <c r="J1721" s="3" t="str">
        <f>_xlfn.XLOOKUP(A1721,'Country_Lookup'!$D:$D,'Country_Lookup'!$E:$E)</f>
        <v>United Kingdom</v>
      </c>
    </row>
    <row r="1722" spans="1:10" x14ac:dyDescent="0.3">
      <c r="A1722">
        <v>14084</v>
      </c>
      <c r="B1722">
        <v>512</v>
      </c>
      <c r="C1722">
        <v>1</v>
      </c>
      <c r="D1722">
        <v>150.50000000000003</v>
      </c>
      <c r="E1722" cm="1">
        <f t="array" ref="E1722">_xlfn.IFS(B1722&lt;=PERCENTILE($B$3:$B$5882,0.2),5,B1722&lt;=PERCENTILE($B$3:$B$5882,0.4),4,B1722&lt;=PERCENTILE($B$3:$B$5882,0.6),3,B1722&lt;=PERCENTILE($B$3:$B$5882,0.8),2,TRUE,1)</f>
        <v>1</v>
      </c>
      <c r="F1722" cm="1">
        <f t="array" ref="F1722">_xlfn.IFS(C1722&lt;=PERCENTILE($C$3:$C$5882,0.2),1,C1722&lt;=PERCENTILE($C$3:$C$5882,0.4),2,C1722&lt;=PERCENTILE($C$3:$C$5882,0.6),3,C1722&lt;=PERCENTILE($C$3:$C$5882,0.8),4,TRUE,5)</f>
        <v>1</v>
      </c>
      <c r="G1722" cm="1">
        <f t="array" ref="G1722">_xlfn.IFS(D1722&lt;=PERCENTILE($D$3:$D$5882,0.2),1,D1722&lt;=PERCENTILE($D$3:$D$5882,0.4),2,D1722&lt;=PERCENTILE($D$3:$D$5882,0.6),3,D1722&lt;=PERCENTILE($D$3:$D$5882,0.8),4,TRUE,5)</f>
        <v>1</v>
      </c>
      <c r="H1722" s="3" t="str" cm="1">
        <f t="array" ref="H1722">_xlfn.IFS(AND(E1722&gt;=4,F1722&gt;=4,G1722&gt;=4),"Champions",AND(E1722&gt;=3,F1722&gt;=3,G1722&gt;=3),"Loyal Customers",AND(E1722&lt;=2,F1722&gt;=3),"At Risk",AND(E1722&lt;=2,F1722&lt;=2,G1722&lt;=2),"Lost",AND(E1722&gt;=4,F1722&lt;=2),"New/Promising",TRUE,"Needs Attention")</f>
        <v>Lost</v>
      </c>
      <c r="I1722" s="3" t="str">
        <f t="shared" si="30"/>
        <v>Churned</v>
      </c>
      <c r="J1722" s="3" t="str">
        <f>_xlfn.XLOOKUP(A1722,'Country_Lookup'!$D:$D,'Country_Lookup'!$E:$E)</f>
        <v>United Kingdom</v>
      </c>
    </row>
    <row r="1723" spans="1:10" x14ac:dyDescent="0.3">
      <c r="A1723">
        <v>14085</v>
      </c>
      <c r="B1723">
        <v>2</v>
      </c>
      <c r="C1723">
        <v>33</v>
      </c>
      <c r="D1723">
        <v>10104.970000000085</v>
      </c>
      <c r="E1723" cm="1">
        <f t="array" ref="E1723">_xlfn.IFS(B1723&lt;=PERCENTILE($B$3:$B$5882,0.2),5,B1723&lt;=PERCENTILE($B$3:$B$5882,0.4),4,B1723&lt;=PERCENTILE($B$3:$B$5882,0.6),3,B1723&lt;=PERCENTILE($B$3:$B$5882,0.8),2,TRUE,1)</f>
        <v>5</v>
      </c>
      <c r="F1723" cm="1">
        <f t="array" ref="F1723">_xlfn.IFS(C1723&lt;=PERCENTILE($C$3:$C$5882,0.2),1,C1723&lt;=PERCENTILE($C$3:$C$5882,0.4),2,C1723&lt;=PERCENTILE($C$3:$C$5882,0.6),3,C1723&lt;=PERCENTILE($C$3:$C$5882,0.8),4,TRUE,5)</f>
        <v>5</v>
      </c>
      <c r="G1723" cm="1">
        <f t="array" ref="G1723">_xlfn.IFS(D1723&lt;=PERCENTILE($D$3:$D$5882,0.2),1,D1723&lt;=PERCENTILE($D$3:$D$5882,0.4),2,D1723&lt;=PERCENTILE($D$3:$D$5882,0.6),3,D1723&lt;=PERCENTILE($D$3:$D$5882,0.8),4,TRUE,5)</f>
        <v>5</v>
      </c>
      <c r="H1723" s="3" t="str" cm="1">
        <f t="array" ref="H1723">_xlfn.IFS(AND(E1723&gt;=4,F1723&gt;=4,G1723&gt;=4),"Champions",AND(E1723&gt;=3,F1723&gt;=3,G1723&gt;=3),"Loyal Customers",AND(E1723&lt;=2,F1723&gt;=3),"At Risk",AND(E1723&lt;=2,F1723&lt;=2,G1723&lt;=2),"Lost",AND(E1723&gt;=4,F1723&lt;=2),"New/Promising",TRUE,"Needs Attention")</f>
        <v>Champions</v>
      </c>
      <c r="I1723" s="3" t="str">
        <f t="shared" si="30"/>
        <v>Active</v>
      </c>
      <c r="J1723" s="3" t="str">
        <f>_xlfn.XLOOKUP(A1723,'Country_Lookup'!$D:$D,'Country_Lookup'!$E:$E)</f>
        <v>United Kingdom</v>
      </c>
    </row>
    <row r="1724" spans="1:10" x14ac:dyDescent="0.3">
      <c r="A1724">
        <v>14086</v>
      </c>
      <c r="B1724">
        <v>462</v>
      </c>
      <c r="C1724">
        <v>1</v>
      </c>
      <c r="D1724">
        <v>39.950000000000003</v>
      </c>
      <c r="E1724" cm="1">
        <f t="array" ref="E1724">_xlfn.IFS(B1724&lt;=PERCENTILE($B$3:$B$5882,0.2),5,B1724&lt;=PERCENTILE($B$3:$B$5882,0.4),4,B1724&lt;=PERCENTILE($B$3:$B$5882,0.6),3,B1724&lt;=PERCENTILE($B$3:$B$5882,0.8),2,TRUE,1)</f>
        <v>1</v>
      </c>
      <c r="F1724" cm="1">
        <f t="array" ref="F1724">_xlfn.IFS(C1724&lt;=PERCENTILE($C$3:$C$5882,0.2),1,C1724&lt;=PERCENTILE($C$3:$C$5882,0.4),2,C1724&lt;=PERCENTILE($C$3:$C$5882,0.6),3,C1724&lt;=PERCENTILE($C$3:$C$5882,0.8),4,TRUE,5)</f>
        <v>1</v>
      </c>
      <c r="G1724" cm="1">
        <f t="array" ref="G1724">_xlfn.IFS(D1724&lt;=PERCENTILE($D$3:$D$5882,0.2),1,D1724&lt;=PERCENTILE($D$3:$D$5882,0.4),2,D1724&lt;=PERCENTILE($D$3:$D$5882,0.6),3,D1724&lt;=PERCENTILE($D$3:$D$5882,0.8),4,TRUE,5)</f>
        <v>1</v>
      </c>
      <c r="H1724" s="3" t="str" cm="1">
        <f t="array" ref="H1724">_xlfn.IFS(AND(E1724&gt;=4,F1724&gt;=4,G1724&gt;=4),"Champions",AND(E1724&gt;=3,F1724&gt;=3,G1724&gt;=3),"Loyal Customers",AND(E1724&lt;=2,F1724&gt;=3),"At Risk",AND(E1724&lt;=2,F1724&lt;=2,G1724&lt;=2),"Lost",AND(E1724&gt;=4,F1724&lt;=2),"New/Promising",TRUE,"Needs Attention")</f>
        <v>Lost</v>
      </c>
      <c r="I1724" s="3" t="str">
        <f t="shared" si="30"/>
        <v>Churned</v>
      </c>
      <c r="J1724" s="3" t="str">
        <f>_xlfn.XLOOKUP(A1724,'Country_Lookup'!$D:$D,'Country_Lookup'!$E:$E)</f>
        <v>United Kingdom</v>
      </c>
    </row>
    <row r="1725" spans="1:10" x14ac:dyDescent="0.3">
      <c r="A1725">
        <v>14087</v>
      </c>
      <c r="B1725">
        <v>2</v>
      </c>
      <c r="C1725">
        <v>3</v>
      </c>
      <c r="D1725">
        <v>846.22000000000094</v>
      </c>
      <c r="E1725" cm="1">
        <f t="array" ref="E1725">_xlfn.IFS(B1725&lt;=PERCENTILE($B$3:$B$5882,0.2),5,B1725&lt;=PERCENTILE($B$3:$B$5882,0.4),4,B1725&lt;=PERCENTILE($B$3:$B$5882,0.6),3,B1725&lt;=PERCENTILE($B$3:$B$5882,0.8),2,TRUE,1)</f>
        <v>5</v>
      </c>
      <c r="F1725" cm="1">
        <f t="array" ref="F1725">_xlfn.IFS(C1725&lt;=PERCENTILE($C$3:$C$5882,0.2),1,C1725&lt;=PERCENTILE($C$3:$C$5882,0.4),2,C1725&lt;=PERCENTILE($C$3:$C$5882,0.6),3,C1725&lt;=PERCENTILE($C$3:$C$5882,0.8),4,TRUE,5)</f>
        <v>3</v>
      </c>
      <c r="G1725" cm="1">
        <f t="array" ref="G1725">_xlfn.IFS(D1725&lt;=PERCENTILE($D$3:$D$5882,0.2),1,D1725&lt;=PERCENTILE($D$3:$D$5882,0.4),2,D1725&lt;=PERCENTILE($D$3:$D$5882,0.6),3,D1725&lt;=PERCENTILE($D$3:$D$5882,0.8),4,TRUE,5)</f>
        <v>3</v>
      </c>
      <c r="H1725" s="3" t="str" cm="1">
        <f t="array" ref="H1725">_xlfn.IFS(AND(E1725&gt;=4,F1725&gt;=4,G1725&gt;=4),"Champions",AND(E1725&gt;=3,F1725&gt;=3,G1725&gt;=3),"Loyal Customers",AND(E1725&lt;=2,F1725&gt;=3),"At Risk",AND(E1725&lt;=2,F1725&lt;=2,G1725&lt;=2),"Lost",AND(E1725&gt;=4,F1725&lt;=2),"New/Promising",TRUE,"Needs Attention")</f>
        <v>Loyal Customers</v>
      </c>
      <c r="I1725" s="3" t="str">
        <f t="shared" si="30"/>
        <v>Active</v>
      </c>
      <c r="J1725" s="3" t="str">
        <f>_xlfn.XLOOKUP(A1725,'Country_Lookup'!$D:$D,'Country_Lookup'!$E:$E)</f>
        <v>United Kingdom</v>
      </c>
    </row>
    <row r="1726" spans="1:10" x14ac:dyDescent="0.3">
      <c r="A1726">
        <v>14088</v>
      </c>
      <c r="B1726">
        <v>10</v>
      </c>
      <c r="C1726">
        <v>16</v>
      </c>
      <c r="D1726">
        <v>64036.800000000141</v>
      </c>
      <c r="E1726" cm="1">
        <f t="array" ref="E1726">_xlfn.IFS(B1726&lt;=PERCENTILE($B$3:$B$5882,0.2),5,B1726&lt;=PERCENTILE($B$3:$B$5882,0.4),4,B1726&lt;=PERCENTILE($B$3:$B$5882,0.6),3,B1726&lt;=PERCENTILE($B$3:$B$5882,0.8),2,TRUE,1)</f>
        <v>5</v>
      </c>
      <c r="F1726" cm="1">
        <f t="array" ref="F1726">_xlfn.IFS(C1726&lt;=PERCENTILE($C$3:$C$5882,0.2),1,C1726&lt;=PERCENTILE($C$3:$C$5882,0.4),2,C1726&lt;=PERCENTILE($C$3:$C$5882,0.6),3,C1726&lt;=PERCENTILE($C$3:$C$5882,0.8),4,TRUE,5)</f>
        <v>5</v>
      </c>
      <c r="G1726" cm="1">
        <f t="array" ref="G1726">_xlfn.IFS(D1726&lt;=PERCENTILE($D$3:$D$5882,0.2),1,D1726&lt;=PERCENTILE($D$3:$D$5882,0.4),2,D1726&lt;=PERCENTILE($D$3:$D$5882,0.6),3,D1726&lt;=PERCENTILE($D$3:$D$5882,0.8),4,TRUE,5)</f>
        <v>5</v>
      </c>
      <c r="H1726" s="3" t="str" cm="1">
        <f t="array" ref="H1726">_xlfn.IFS(AND(E1726&gt;=4,F1726&gt;=4,G1726&gt;=4),"Champions",AND(E1726&gt;=3,F1726&gt;=3,G1726&gt;=3),"Loyal Customers",AND(E1726&lt;=2,F1726&gt;=3),"At Risk",AND(E1726&lt;=2,F1726&lt;=2,G1726&lt;=2),"Lost",AND(E1726&gt;=4,F1726&lt;=2),"New/Promising",TRUE,"Needs Attention")</f>
        <v>Champions</v>
      </c>
      <c r="I1726" s="3" t="str">
        <f t="shared" si="30"/>
        <v>Active</v>
      </c>
      <c r="J1726" s="3" t="str">
        <f>_xlfn.XLOOKUP(A1726,'Country_Lookup'!$D:$D,'Country_Lookup'!$E:$E)</f>
        <v>United Kingdom</v>
      </c>
    </row>
    <row r="1727" spans="1:10" x14ac:dyDescent="0.3">
      <c r="A1727">
        <v>14089</v>
      </c>
      <c r="B1727">
        <v>56</v>
      </c>
      <c r="C1727">
        <v>1</v>
      </c>
      <c r="D1727">
        <v>161</v>
      </c>
      <c r="E1727" cm="1">
        <f t="array" ref="E1727">_xlfn.IFS(B1727&lt;=PERCENTILE($B$3:$B$5882,0.2),5,B1727&lt;=PERCENTILE($B$3:$B$5882,0.4),4,B1727&lt;=PERCENTILE($B$3:$B$5882,0.6),3,B1727&lt;=PERCENTILE($B$3:$B$5882,0.8),2,TRUE,1)</f>
        <v>4</v>
      </c>
      <c r="F1727" cm="1">
        <f t="array" ref="F1727">_xlfn.IFS(C1727&lt;=PERCENTILE($C$3:$C$5882,0.2),1,C1727&lt;=PERCENTILE($C$3:$C$5882,0.4),2,C1727&lt;=PERCENTILE($C$3:$C$5882,0.6),3,C1727&lt;=PERCENTILE($C$3:$C$5882,0.8),4,TRUE,5)</f>
        <v>1</v>
      </c>
      <c r="G1727" cm="1">
        <f t="array" ref="G1727">_xlfn.IFS(D1727&lt;=PERCENTILE($D$3:$D$5882,0.2),1,D1727&lt;=PERCENTILE($D$3:$D$5882,0.4),2,D1727&lt;=PERCENTILE($D$3:$D$5882,0.6),3,D1727&lt;=PERCENTILE($D$3:$D$5882,0.8),4,TRUE,5)</f>
        <v>1</v>
      </c>
      <c r="H1727" s="3" t="str" cm="1">
        <f t="array" ref="H1727">_xlfn.IFS(AND(E1727&gt;=4,F1727&gt;=4,G1727&gt;=4),"Champions",AND(E1727&gt;=3,F1727&gt;=3,G1727&gt;=3),"Loyal Customers",AND(E1727&lt;=2,F1727&gt;=3),"At Risk",AND(E1727&lt;=2,F1727&lt;=2,G1727&lt;=2),"Lost",AND(E1727&gt;=4,F1727&lt;=2),"New/Promising",TRUE,"Needs Attention")</f>
        <v>New/Promising</v>
      </c>
      <c r="I1727" s="3" t="str">
        <f t="shared" si="30"/>
        <v>Active</v>
      </c>
      <c r="J1727" s="3" t="str">
        <f>_xlfn.XLOOKUP(A1727,'Country_Lookup'!$D:$D,'Country_Lookup'!$E:$E)</f>
        <v>United Kingdom</v>
      </c>
    </row>
    <row r="1728" spans="1:10" x14ac:dyDescent="0.3">
      <c r="A1728">
        <v>14090</v>
      </c>
      <c r="B1728">
        <v>324</v>
      </c>
      <c r="C1728">
        <v>1</v>
      </c>
      <c r="D1728">
        <v>76.320000000000007</v>
      </c>
      <c r="E1728" cm="1">
        <f t="array" ref="E1728">_xlfn.IFS(B1728&lt;=PERCENTILE($B$3:$B$5882,0.2),5,B1728&lt;=PERCENTILE($B$3:$B$5882,0.4),4,B1728&lt;=PERCENTILE($B$3:$B$5882,0.6),3,B1728&lt;=PERCENTILE($B$3:$B$5882,0.8),2,TRUE,1)</f>
        <v>2</v>
      </c>
      <c r="F1728" cm="1">
        <f t="array" ref="F1728">_xlfn.IFS(C1728&lt;=PERCENTILE($C$3:$C$5882,0.2),1,C1728&lt;=PERCENTILE($C$3:$C$5882,0.4),2,C1728&lt;=PERCENTILE($C$3:$C$5882,0.6),3,C1728&lt;=PERCENTILE($C$3:$C$5882,0.8),4,TRUE,5)</f>
        <v>1</v>
      </c>
      <c r="G1728" cm="1">
        <f t="array" ref="G1728">_xlfn.IFS(D1728&lt;=PERCENTILE($D$3:$D$5882,0.2),1,D1728&lt;=PERCENTILE($D$3:$D$5882,0.4),2,D1728&lt;=PERCENTILE($D$3:$D$5882,0.6),3,D1728&lt;=PERCENTILE($D$3:$D$5882,0.8),4,TRUE,5)</f>
        <v>1</v>
      </c>
      <c r="H1728" s="3" t="str" cm="1">
        <f t="array" ref="H1728">_xlfn.IFS(AND(E1728&gt;=4,F1728&gt;=4,G1728&gt;=4),"Champions",AND(E1728&gt;=3,F1728&gt;=3,G1728&gt;=3),"Loyal Customers",AND(E1728&lt;=2,F1728&gt;=3),"At Risk",AND(E1728&lt;=2,F1728&lt;=2,G1728&lt;=2),"Lost",AND(E1728&gt;=4,F1728&lt;=2),"New/Promising",TRUE,"Needs Attention")</f>
        <v>Lost</v>
      </c>
      <c r="I1728" s="3" t="str">
        <f t="shared" si="30"/>
        <v>Churned</v>
      </c>
      <c r="J1728" s="3" t="str">
        <f>_xlfn.XLOOKUP(A1728,'Country_Lookup'!$D:$D,'Country_Lookup'!$E:$E)</f>
        <v>United Kingdom</v>
      </c>
    </row>
    <row r="1729" spans="1:10" x14ac:dyDescent="0.3">
      <c r="A1729">
        <v>14091</v>
      </c>
      <c r="B1729">
        <v>654</v>
      </c>
      <c r="C1729">
        <v>2</v>
      </c>
      <c r="D1729">
        <v>9530.08</v>
      </c>
      <c r="E1729" cm="1">
        <f t="array" ref="E1729">_xlfn.IFS(B1729&lt;=PERCENTILE($B$3:$B$5882,0.2),5,B1729&lt;=PERCENTILE($B$3:$B$5882,0.4),4,B1729&lt;=PERCENTILE($B$3:$B$5882,0.6),3,B1729&lt;=PERCENTILE($B$3:$B$5882,0.8),2,TRUE,1)</f>
        <v>1</v>
      </c>
      <c r="F1729" cm="1">
        <f t="array" ref="F1729">_xlfn.IFS(C1729&lt;=PERCENTILE($C$3:$C$5882,0.2),1,C1729&lt;=PERCENTILE($C$3:$C$5882,0.4),2,C1729&lt;=PERCENTILE($C$3:$C$5882,0.6),3,C1729&lt;=PERCENTILE($C$3:$C$5882,0.8),4,TRUE,5)</f>
        <v>2</v>
      </c>
      <c r="G1729" cm="1">
        <f t="array" ref="G1729">_xlfn.IFS(D1729&lt;=PERCENTILE($D$3:$D$5882,0.2),1,D1729&lt;=PERCENTILE($D$3:$D$5882,0.4),2,D1729&lt;=PERCENTILE($D$3:$D$5882,0.6),3,D1729&lt;=PERCENTILE($D$3:$D$5882,0.8),4,TRUE,5)</f>
        <v>5</v>
      </c>
      <c r="H1729" s="3" t="str" cm="1">
        <f t="array" ref="H1729">_xlfn.IFS(AND(E1729&gt;=4,F1729&gt;=4,G1729&gt;=4),"Champions",AND(E1729&gt;=3,F1729&gt;=3,G1729&gt;=3),"Loyal Customers",AND(E1729&lt;=2,F1729&gt;=3),"At Risk",AND(E1729&lt;=2,F1729&lt;=2,G1729&lt;=2),"Lost",AND(E1729&gt;=4,F1729&lt;=2),"New/Promising",TRUE,"Needs Attention")</f>
        <v>Needs Attention</v>
      </c>
      <c r="I1729" s="3" t="str">
        <f t="shared" si="30"/>
        <v>Churned</v>
      </c>
      <c r="J1729" s="3" t="str">
        <f>_xlfn.XLOOKUP(A1729,'Country_Lookup'!$D:$D,'Country_Lookup'!$E:$E)</f>
        <v>United Kingdom</v>
      </c>
    </row>
    <row r="1730" spans="1:10" x14ac:dyDescent="0.3">
      <c r="A1730">
        <v>14092</v>
      </c>
      <c r="B1730">
        <v>7</v>
      </c>
      <c r="C1730">
        <v>24</v>
      </c>
      <c r="D1730">
        <v>7229.4500000000389</v>
      </c>
      <c r="E1730" cm="1">
        <f t="array" ref="E1730">_xlfn.IFS(B1730&lt;=PERCENTILE($B$3:$B$5882,0.2),5,B1730&lt;=PERCENTILE($B$3:$B$5882,0.4),4,B1730&lt;=PERCENTILE($B$3:$B$5882,0.6),3,B1730&lt;=PERCENTILE($B$3:$B$5882,0.8),2,TRUE,1)</f>
        <v>5</v>
      </c>
      <c r="F1730" cm="1">
        <f t="array" ref="F1730">_xlfn.IFS(C1730&lt;=PERCENTILE($C$3:$C$5882,0.2),1,C1730&lt;=PERCENTILE($C$3:$C$5882,0.4),2,C1730&lt;=PERCENTILE($C$3:$C$5882,0.6),3,C1730&lt;=PERCENTILE($C$3:$C$5882,0.8),4,TRUE,5)</f>
        <v>5</v>
      </c>
      <c r="G1730" cm="1">
        <f t="array" ref="G1730">_xlfn.IFS(D1730&lt;=PERCENTILE($D$3:$D$5882,0.2),1,D1730&lt;=PERCENTILE($D$3:$D$5882,0.4),2,D1730&lt;=PERCENTILE($D$3:$D$5882,0.6),3,D1730&lt;=PERCENTILE($D$3:$D$5882,0.8),4,TRUE,5)</f>
        <v>5</v>
      </c>
      <c r="H1730" s="3" t="str" cm="1">
        <f t="array" ref="H1730">_xlfn.IFS(AND(E1730&gt;=4,F1730&gt;=4,G1730&gt;=4),"Champions",AND(E1730&gt;=3,F1730&gt;=3,G1730&gt;=3),"Loyal Customers",AND(E1730&lt;=2,F1730&gt;=3),"At Risk",AND(E1730&lt;=2,F1730&lt;=2,G1730&lt;=2),"Lost",AND(E1730&gt;=4,F1730&lt;=2),"New/Promising",TRUE,"Needs Attention")</f>
        <v>Champions</v>
      </c>
      <c r="I1730" s="3" t="str">
        <f t="shared" si="30"/>
        <v>Active</v>
      </c>
      <c r="J1730" s="3" t="str">
        <f>_xlfn.XLOOKUP(A1730,'Country_Lookup'!$D:$D,'Country_Lookup'!$E:$E)</f>
        <v>United Kingdom</v>
      </c>
    </row>
    <row r="1731" spans="1:10" x14ac:dyDescent="0.3">
      <c r="A1731">
        <v>14093</v>
      </c>
      <c r="B1731">
        <v>12</v>
      </c>
      <c r="C1731">
        <v>1</v>
      </c>
      <c r="D1731">
        <v>442.84999999999917</v>
      </c>
      <c r="E1731" cm="1">
        <f t="array" ref="E1731">_xlfn.IFS(B1731&lt;=PERCENTILE($B$3:$B$5882,0.2),5,B1731&lt;=PERCENTILE($B$3:$B$5882,0.4),4,B1731&lt;=PERCENTILE($B$3:$B$5882,0.6),3,B1731&lt;=PERCENTILE($B$3:$B$5882,0.8),2,TRUE,1)</f>
        <v>5</v>
      </c>
      <c r="F1731" cm="1">
        <f t="array" ref="F1731">_xlfn.IFS(C1731&lt;=PERCENTILE($C$3:$C$5882,0.2),1,C1731&lt;=PERCENTILE($C$3:$C$5882,0.4),2,C1731&lt;=PERCENTILE($C$3:$C$5882,0.6),3,C1731&lt;=PERCENTILE($C$3:$C$5882,0.8),4,TRUE,5)</f>
        <v>1</v>
      </c>
      <c r="G1731" cm="1">
        <f t="array" ref="G1731">_xlfn.IFS(D1731&lt;=PERCENTILE($D$3:$D$5882,0.2),1,D1731&lt;=PERCENTILE($D$3:$D$5882,0.4),2,D1731&lt;=PERCENTILE($D$3:$D$5882,0.6),3,D1731&lt;=PERCENTILE($D$3:$D$5882,0.8),4,TRUE,5)</f>
        <v>2</v>
      </c>
      <c r="H1731" s="3" t="str" cm="1">
        <f t="array" ref="H1731">_xlfn.IFS(AND(E1731&gt;=4,F1731&gt;=4,G1731&gt;=4),"Champions",AND(E1731&gt;=3,F1731&gt;=3,G1731&gt;=3),"Loyal Customers",AND(E1731&lt;=2,F1731&gt;=3),"At Risk",AND(E1731&lt;=2,F1731&lt;=2,G1731&lt;=2),"Lost",AND(E1731&gt;=4,F1731&lt;=2),"New/Promising",TRUE,"Needs Attention")</f>
        <v>New/Promising</v>
      </c>
      <c r="I1731" s="3" t="str">
        <f t="shared" ref="I1731:I1794" si="31">IF(B1731&gt;90,"Churned","Active")</f>
        <v>Active</v>
      </c>
      <c r="J1731" s="3" t="str">
        <f>_xlfn.XLOOKUP(A1731,'Country_Lookup'!$D:$D,'Country_Lookup'!$E:$E)</f>
        <v>United Kingdom</v>
      </c>
    </row>
    <row r="1732" spans="1:10" x14ac:dyDescent="0.3">
      <c r="A1732">
        <v>14094</v>
      </c>
      <c r="B1732">
        <v>439</v>
      </c>
      <c r="C1732">
        <v>1</v>
      </c>
      <c r="D1732">
        <v>335.21999999999974</v>
      </c>
      <c r="E1732" cm="1">
        <f t="array" ref="E1732">_xlfn.IFS(B1732&lt;=PERCENTILE($B$3:$B$5882,0.2),5,B1732&lt;=PERCENTILE($B$3:$B$5882,0.4),4,B1732&lt;=PERCENTILE($B$3:$B$5882,0.6),3,B1732&lt;=PERCENTILE($B$3:$B$5882,0.8),2,TRUE,1)</f>
        <v>1</v>
      </c>
      <c r="F1732" cm="1">
        <f t="array" ref="F1732">_xlfn.IFS(C1732&lt;=PERCENTILE($C$3:$C$5882,0.2),1,C1732&lt;=PERCENTILE($C$3:$C$5882,0.4),2,C1732&lt;=PERCENTILE($C$3:$C$5882,0.6),3,C1732&lt;=PERCENTILE($C$3:$C$5882,0.8),4,TRUE,5)</f>
        <v>1</v>
      </c>
      <c r="G1732" cm="1">
        <f t="array" ref="G1732">_xlfn.IFS(D1732&lt;=PERCENTILE($D$3:$D$5882,0.2),1,D1732&lt;=PERCENTILE($D$3:$D$5882,0.4),2,D1732&lt;=PERCENTILE($D$3:$D$5882,0.6),3,D1732&lt;=PERCENTILE($D$3:$D$5882,0.8),4,TRUE,5)</f>
        <v>2</v>
      </c>
      <c r="H1732" s="3" t="str" cm="1">
        <f t="array" ref="H1732">_xlfn.IFS(AND(E1732&gt;=4,F1732&gt;=4,G1732&gt;=4),"Champions",AND(E1732&gt;=3,F1732&gt;=3,G1732&gt;=3),"Loyal Customers",AND(E1732&lt;=2,F1732&gt;=3),"At Risk",AND(E1732&lt;=2,F1732&lt;=2,G1732&lt;=2),"Lost",AND(E1732&gt;=4,F1732&lt;=2),"New/Promising",TRUE,"Needs Attention")</f>
        <v>Lost</v>
      </c>
      <c r="I1732" s="3" t="str">
        <f t="shared" si="31"/>
        <v>Churned</v>
      </c>
      <c r="J1732" s="3" t="str">
        <f>_xlfn.XLOOKUP(A1732,'Country_Lookup'!$D:$D,'Country_Lookup'!$E:$E)</f>
        <v>United Kingdom</v>
      </c>
    </row>
    <row r="1733" spans="1:10" x14ac:dyDescent="0.3">
      <c r="A1733">
        <v>14095</v>
      </c>
      <c r="B1733">
        <v>722</v>
      </c>
      <c r="C1733">
        <v>1</v>
      </c>
      <c r="D1733">
        <v>2.95</v>
      </c>
      <c r="E1733" cm="1">
        <f t="array" ref="E1733">_xlfn.IFS(B1733&lt;=PERCENTILE($B$3:$B$5882,0.2),5,B1733&lt;=PERCENTILE($B$3:$B$5882,0.4),4,B1733&lt;=PERCENTILE($B$3:$B$5882,0.6),3,B1733&lt;=PERCENTILE($B$3:$B$5882,0.8),2,TRUE,1)</f>
        <v>1</v>
      </c>
      <c r="F1733" cm="1">
        <f t="array" ref="F1733">_xlfn.IFS(C1733&lt;=PERCENTILE($C$3:$C$5882,0.2),1,C1733&lt;=PERCENTILE($C$3:$C$5882,0.4),2,C1733&lt;=PERCENTILE($C$3:$C$5882,0.6),3,C1733&lt;=PERCENTILE($C$3:$C$5882,0.8),4,TRUE,5)</f>
        <v>1</v>
      </c>
      <c r="G1733" cm="1">
        <f t="array" ref="G1733">_xlfn.IFS(D1733&lt;=PERCENTILE($D$3:$D$5882,0.2),1,D1733&lt;=PERCENTILE($D$3:$D$5882,0.4),2,D1733&lt;=PERCENTILE($D$3:$D$5882,0.6),3,D1733&lt;=PERCENTILE($D$3:$D$5882,0.8),4,TRUE,5)</f>
        <v>1</v>
      </c>
      <c r="H1733" s="3" t="str" cm="1">
        <f t="array" ref="H1733">_xlfn.IFS(AND(E1733&gt;=4,F1733&gt;=4,G1733&gt;=4),"Champions",AND(E1733&gt;=3,F1733&gt;=3,G1733&gt;=3),"Loyal Customers",AND(E1733&lt;=2,F1733&gt;=3),"At Risk",AND(E1733&lt;=2,F1733&lt;=2,G1733&lt;=2),"Lost",AND(E1733&gt;=4,F1733&lt;=2),"New/Promising",TRUE,"Needs Attention")</f>
        <v>Lost</v>
      </c>
      <c r="I1733" s="3" t="str">
        <f t="shared" si="31"/>
        <v>Churned</v>
      </c>
      <c r="J1733" s="3" t="str">
        <f>_xlfn.XLOOKUP(A1733,'Country_Lookup'!$D:$D,'Country_Lookup'!$E:$E)</f>
        <v>United Kingdom</v>
      </c>
    </row>
    <row r="1734" spans="1:10" x14ac:dyDescent="0.3">
      <c r="A1734">
        <v>14096</v>
      </c>
      <c r="B1734">
        <v>4</v>
      </c>
      <c r="C1734">
        <v>17</v>
      </c>
      <c r="D1734">
        <v>65164.790000001187</v>
      </c>
      <c r="E1734" cm="1">
        <f t="array" ref="E1734">_xlfn.IFS(B1734&lt;=PERCENTILE($B$3:$B$5882,0.2),5,B1734&lt;=PERCENTILE($B$3:$B$5882,0.4),4,B1734&lt;=PERCENTILE($B$3:$B$5882,0.6),3,B1734&lt;=PERCENTILE($B$3:$B$5882,0.8),2,TRUE,1)</f>
        <v>5</v>
      </c>
      <c r="F1734" cm="1">
        <f t="array" ref="F1734">_xlfn.IFS(C1734&lt;=PERCENTILE($C$3:$C$5882,0.2),1,C1734&lt;=PERCENTILE($C$3:$C$5882,0.4),2,C1734&lt;=PERCENTILE($C$3:$C$5882,0.6),3,C1734&lt;=PERCENTILE($C$3:$C$5882,0.8),4,TRUE,5)</f>
        <v>5</v>
      </c>
      <c r="G1734" cm="1">
        <f t="array" ref="G1734">_xlfn.IFS(D1734&lt;=PERCENTILE($D$3:$D$5882,0.2),1,D1734&lt;=PERCENTILE($D$3:$D$5882,0.4),2,D1734&lt;=PERCENTILE($D$3:$D$5882,0.6),3,D1734&lt;=PERCENTILE($D$3:$D$5882,0.8),4,TRUE,5)</f>
        <v>5</v>
      </c>
      <c r="H1734" s="3" t="str" cm="1">
        <f t="array" ref="H1734">_xlfn.IFS(AND(E1734&gt;=4,F1734&gt;=4,G1734&gt;=4),"Champions",AND(E1734&gt;=3,F1734&gt;=3,G1734&gt;=3),"Loyal Customers",AND(E1734&lt;=2,F1734&gt;=3),"At Risk",AND(E1734&lt;=2,F1734&lt;=2,G1734&lt;=2),"Lost",AND(E1734&gt;=4,F1734&lt;=2),"New/Promising",TRUE,"Needs Attention")</f>
        <v>Champions</v>
      </c>
      <c r="I1734" s="3" t="str">
        <f t="shared" si="31"/>
        <v>Active</v>
      </c>
      <c r="J1734" s="3" t="str">
        <f>_xlfn.XLOOKUP(A1734,'Country_Lookup'!$D:$D,'Country_Lookup'!$E:$E)</f>
        <v>United Kingdom</v>
      </c>
    </row>
    <row r="1735" spans="1:10" x14ac:dyDescent="0.3">
      <c r="A1735">
        <v>14097</v>
      </c>
      <c r="B1735">
        <v>481</v>
      </c>
      <c r="C1735">
        <v>2</v>
      </c>
      <c r="D1735">
        <v>422.86000000000024</v>
      </c>
      <c r="E1735" cm="1">
        <f t="array" ref="E1735">_xlfn.IFS(B1735&lt;=PERCENTILE($B$3:$B$5882,0.2),5,B1735&lt;=PERCENTILE($B$3:$B$5882,0.4),4,B1735&lt;=PERCENTILE($B$3:$B$5882,0.6),3,B1735&lt;=PERCENTILE($B$3:$B$5882,0.8),2,TRUE,1)</f>
        <v>1</v>
      </c>
      <c r="F1735" cm="1">
        <f t="array" ref="F1735">_xlfn.IFS(C1735&lt;=PERCENTILE($C$3:$C$5882,0.2),1,C1735&lt;=PERCENTILE($C$3:$C$5882,0.4),2,C1735&lt;=PERCENTILE($C$3:$C$5882,0.6),3,C1735&lt;=PERCENTILE($C$3:$C$5882,0.8),4,TRUE,5)</f>
        <v>2</v>
      </c>
      <c r="G1735" cm="1">
        <f t="array" ref="G1735">_xlfn.IFS(D1735&lt;=PERCENTILE($D$3:$D$5882,0.2),1,D1735&lt;=PERCENTILE($D$3:$D$5882,0.4),2,D1735&lt;=PERCENTILE($D$3:$D$5882,0.6),3,D1735&lt;=PERCENTILE($D$3:$D$5882,0.8),4,TRUE,5)</f>
        <v>2</v>
      </c>
      <c r="H1735" s="3" t="str" cm="1">
        <f t="array" ref="H1735">_xlfn.IFS(AND(E1735&gt;=4,F1735&gt;=4,G1735&gt;=4),"Champions",AND(E1735&gt;=3,F1735&gt;=3,G1735&gt;=3),"Loyal Customers",AND(E1735&lt;=2,F1735&gt;=3),"At Risk",AND(E1735&lt;=2,F1735&lt;=2,G1735&lt;=2),"Lost",AND(E1735&gt;=4,F1735&lt;=2),"New/Promising",TRUE,"Needs Attention")</f>
        <v>Lost</v>
      </c>
      <c r="I1735" s="3" t="str">
        <f t="shared" si="31"/>
        <v>Churned</v>
      </c>
      <c r="J1735" s="3" t="str">
        <f>_xlfn.XLOOKUP(A1735,'Country_Lookup'!$D:$D,'Country_Lookup'!$E:$E)</f>
        <v>United Kingdom</v>
      </c>
    </row>
    <row r="1736" spans="1:10" x14ac:dyDescent="0.3">
      <c r="A1736">
        <v>14098</v>
      </c>
      <c r="B1736">
        <v>36</v>
      </c>
      <c r="C1736">
        <v>1</v>
      </c>
      <c r="D1736">
        <v>147.34999999999997</v>
      </c>
      <c r="E1736" cm="1">
        <f t="array" ref="E1736">_xlfn.IFS(B1736&lt;=PERCENTILE($B$3:$B$5882,0.2),5,B1736&lt;=PERCENTILE($B$3:$B$5882,0.4),4,B1736&lt;=PERCENTILE($B$3:$B$5882,0.6),3,B1736&lt;=PERCENTILE($B$3:$B$5882,0.8),2,TRUE,1)</f>
        <v>4</v>
      </c>
      <c r="F1736" cm="1">
        <f t="array" ref="F1736">_xlfn.IFS(C1736&lt;=PERCENTILE($C$3:$C$5882,0.2),1,C1736&lt;=PERCENTILE($C$3:$C$5882,0.4),2,C1736&lt;=PERCENTILE($C$3:$C$5882,0.6),3,C1736&lt;=PERCENTILE($C$3:$C$5882,0.8),4,TRUE,5)</f>
        <v>1</v>
      </c>
      <c r="G1736" cm="1">
        <f t="array" ref="G1736">_xlfn.IFS(D1736&lt;=PERCENTILE($D$3:$D$5882,0.2),1,D1736&lt;=PERCENTILE($D$3:$D$5882,0.4),2,D1736&lt;=PERCENTILE($D$3:$D$5882,0.6),3,D1736&lt;=PERCENTILE($D$3:$D$5882,0.8),4,TRUE,5)</f>
        <v>1</v>
      </c>
      <c r="H1736" s="3" t="str" cm="1">
        <f t="array" ref="H1736">_xlfn.IFS(AND(E1736&gt;=4,F1736&gt;=4,G1736&gt;=4),"Champions",AND(E1736&gt;=3,F1736&gt;=3,G1736&gt;=3),"Loyal Customers",AND(E1736&lt;=2,F1736&gt;=3),"At Risk",AND(E1736&lt;=2,F1736&lt;=2,G1736&lt;=2),"Lost",AND(E1736&gt;=4,F1736&lt;=2),"New/Promising",TRUE,"Needs Attention")</f>
        <v>New/Promising</v>
      </c>
      <c r="I1736" s="3" t="str">
        <f t="shared" si="31"/>
        <v>Active</v>
      </c>
      <c r="J1736" s="3" t="str">
        <f>_xlfn.XLOOKUP(A1736,'Country_Lookup'!$D:$D,'Country_Lookup'!$E:$E)</f>
        <v>United Kingdom</v>
      </c>
    </row>
    <row r="1737" spans="1:10" x14ac:dyDescent="0.3">
      <c r="A1737">
        <v>14099</v>
      </c>
      <c r="B1737">
        <v>16</v>
      </c>
      <c r="C1737">
        <v>20</v>
      </c>
      <c r="D1737">
        <v>5765.7099999999709</v>
      </c>
      <c r="E1737" cm="1">
        <f t="array" ref="E1737">_xlfn.IFS(B1737&lt;=PERCENTILE($B$3:$B$5882,0.2),5,B1737&lt;=PERCENTILE($B$3:$B$5882,0.4),4,B1737&lt;=PERCENTILE($B$3:$B$5882,0.6),3,B1737&lt;=PERCENTILE($B$3:$B$5882,0.8),2,TRUE,1)</f>
        <v>5</v>
      </c>
      <c r="F1737" cm="1">
        <f t="array" ref="F1737">_xlfn.IFS(C1737&lt;=PERCENTILE($C$3:$C$5882,0.2),1,C1737&lt;=PERCENTILE($C$3:$C$5882,0.4),2,C1737&lt;=PERCENTILE($C$3:$C$5882,0.6),3,C1737&lt;=PERCENTILE($C$3:$C$5882,0.8),4,TRUE,5)</f>
        <v>5</v>
      </c>
      <c r="G1737" cm="1">
        <f t="array" ref="G1737">_xlfn.IFS(D1737&lt;=PERCENTILE($D$3:$D$5882,0.2),1,D1737&lt;=PERCENTILE($D$3:$D$5882,0.4),2,D1737&lt;=PERCENTILE($D$3:$D$5882,0.6),3,D1737&lt;=PERCENTILE($D$3:$D$5882,0.8),4,TRUE,5)</f>
        <v>5</v>
      </c>
      <c r="H1737" s="3" t="str" cm="1">
        <f t="array" ref="H1737">_xlfn.IFS(AND(E1737&gt;=4,F1737&gt;=4,G1737&gt;=4),"Champions",AND(E1737&gt;=3,F1737&gt;=3,G1737&gt;=3),"Loyal Customers",AND(E1737&lt;=2,F1737&gt;=3),"At Risk",AND(E1737&lt;=2,F1737&lt;=2,G1737&lt;=2),"Lost",AND(E1737&gt;=4,F1737&lt;=2),"New/Promising",TRUE,"Needs Attention")</f>
        <v>Champions</v>
      </c>
      <c r="I1737" s="3" t="str">
        <f t="shared" si="31"/>
        <v>Active</v>
      </c>
      <c r="J1737" s="3" t="str">
        <f>_xlfn.XLOOKUP(A1737,'Country_Lookup'!$D:$D,'Country_Lookup'!$E:$E)</f>
        <v>United Kingdom</v>
      </c>
    </row>
    <row r="1738" spans="1:10" x14ac:dyDescent="0.3">
      <c r="A1738">
        <v>14100</v>
      </c>
      <c r="B1738">
        <v>137</v>
      </c>
      <c r="C1738">
        <v>1</v>
      </c>
      <c r="D1738">
        <v>194.89999999999998</v>
      </c>
      <c r="E1738" cm="1">
        <f t="array" ref="E1738">_xlfn.IFS(B1738&lt;=PERCENTILE($B$3:$B$5882,0.2),5,B1738&lt;=PERCENTILE($B$3:$B$5882,0.4),4,B1738&lt;=PERCENTILE($B$3:$B$5882,0.6),3,B1738&lt;=PERCENTILE($B$3:$B$5882,0.8),2,TRUE,1)</f>
        <v>3</v>
      </c>
      <c r="F1738" cm="1">
        <f t="array" ref="F1738">_xlfn.IFS(C1738&lt;=PERCENTILE($C$3:$C$5882,0.2),1,C1738&lt;=PERCENTILE($C$3:$C$5882,0.4),2,C1738&lt;=PERCENTILE($C$3:$C$5882,0.6),3,C1738&lt;=PERCENTILE($C$3:$C$5882,0.8),4,TRUE,5)</f>
        <v>1</v>
      </c>
      <c r="G1738" cm="1">
        <f t="array" ref="G1738">_xlfn.IFS(D1738&lt;=PERCENTILE($D$3:$D$5882,0.2),1,D1738&lt;=PERCENTILE($D$3:$D$5882,0.4),2,D1738&lt;=PERCENTILE($D$3:$D$5882,0.6),3,D1738&lt;=PERCENTILE($D$3:$D$5882,0.8),4,TRUE,5)</f>
        <v>1</v>
      </c>
      <c r="H1738" s="3" t="str" cm="1">
        <f t="array" ref="H1738">_xlfn.IFS(AND(E1738&gt;=4,F1738&gt;=4,G1738&gt;=4),"Champions",AND(E1738&gt;=3,F1738&gt;=3,G1738&gt;=3),"Loyal Customers",AND(E1738&lt;=2,F1738&gt;=3),"At Risk",AND(E1738&lt;=2,F1738&lt;=2,G1738&lt;=2),"Lost",AND(E1738&gt;=4,F1738&lt;=2),"New/Promising",TRUE,"Needs Attention")</f>
        <v>Needs Attention</v>
      </c>
      <c r="I1738" s="3" t="str">
        <f t="shared" si="31"/>
        <v>Churned</v>
      </c>
      <c r="J1738" s="3" t="str">
        <f>_xlfn.XLOOKUP(A1738,'Country_Lookup'!$D:$D,'Country_Lookup'!$E:$E)</f>
        <v>United Kingdom</v>
      </c>
    </row>
    <row r="1739" spans="1:10" x14ac:dyDescent="0.3">
      <c r="A1739">
        <v>14101</v>
      </c>
      <c r="B1739">
        <v>73</v>
      </c>
      <c r="C1739">
        <v>13</v>
      </c>
      <c r="D1739">
        <v>9961.9300000000185</v>
      </c>
      <c r="E1739" cm="1">
        <f t="array" ref="E1739">_xlfn.IFS(B1739&lt;=PERCENTILE($B$3:$B$5882,0.2),5,B1739&lt;=PERCENTILE($B$3:$B$5882,0.4),4,B1739&lt;=PERCENTILE($B$3:$B$5882,0.6),3,B1739&lt;=PERCENTILE($B$3:$B$5882,0.8),2,TRUE,1)</f>
        <v>3</v>
      </c>
      <c r="F1739" cm="1">
        <f t="array" ref="F1739">_xlfn.IFS(C1739&lt;=PERCENTILE($C$3:$C$5882,0.2),1,C1739&lt;=PERCENTILE($C$3:$C$5882,0.4),2,C1739&lt;=PERCENTILE($C$3:$C$5882,0.6),3,C1739&lt;=PERCENTILE($C$3:$C$5882,0.8),4,TRUE,5)</f>
        <v>5</v>
      </c>
      <c r="G1739" cm="1">
        <f t="array" ref="G1739">_xlfn.IFS(D1739&lt;=PERCENTILE($D$3:$D$5882,0.2),1,D1739&lt;=PERCENTILE($D$3:$D$5882,0.4),2,D1739&lt;=PERCENTILE($D$3:$D$5882,0.6),3,D1739&lt;=PERCENTILE($D$3:$D$5882,0.8),4,TRUE,5)</f>
        <v>5</v>
      </c>
      <c r="H1739" s="3" t="str" cm="1">
        <f t="array" ref="H1739">_xlfn.IFS(AND(E1739&gt;=4,F1739&gt;=4,G1739&gt;=4),"Champions",AND(E1739&gt;=3,F1739&gt;=3,G1739&gt;=3),"Loyal Customers",AND(E1739&lt;=2,F1739&gt;=3),"At Risk",AND(E1739&lt;=2,F1739&lt;=2,G1739&lt;=2),"Lost",AND(E1739&gt;=4,F1739&lt;=2),"New/Promising",TRUE,"Needs Attention")</f>
        <v>Loyal Customers</v>
      </c>
      <c r="I1739" s="3" t="str">
        <f t="shared" si="31"/>
        <v>Active</v>
      </c>
      <c r="J1739" s="3" t="str">
        <f>_xlfn.XLOOKUP(A1739,'Country_Lookup'!$D:$D,'Country_Lookup'!$E:$E)</f>
        <v>United Kingdom</v>
      </c>
    </row>
    <row r="1740" spans="1:10" x14ac:dyDescent="0.3">
      <c r="A1740">
        <v>14102</v>
      </c>
      <c r="B1740">
        <v>5</v>
      </c>
      <c r="C1740">
        <v>5</v>
      </c>
      <c r="D1740">
        <v>1360.2799999999993</v>
      </c>
      <c r="E1740" cm="1">
        <f t="array" ref="E1740">_xlfn.IFS(B1740&lt;=PERCENTILE($B$3:$B$5882,0.2),5,B1740&lt;=PERCENTILE($B$3:$B$5882,0.4),4,B1740&lt;=PERCENTILE($B$3:$B$5882,0.6),3,B1740&lt;=PERCENTILE($B$3:$B$5882,0.8),2,TRUE,1)</f>
        <v>5</v>
      </c>
      <c r="F1740" cm="1">
        <f t="array" ref="F1740">_xlfn.IFS(C1740&lt;=PERCENTILE($C$3:$C$5882,0.2),1,C1740&lt;=PERCENTILE($C$3:$C$5882,0.4),2,C1740&lt;=PERCENTILE($C$3:$C$5882,0.6),3,C1740&lt;=PERCENTILE($C$3:$C$5882,0.8),4,TRUE,5)</f>
        <v>4</v>
      </c>
      <c r="G1740" cm="1">
        <f t="array" ref="G1740">_xlfn.IFS(D1740&lt;=PERCENTILE($D$3:$D$5882,0.2),1,D1740&lt;=PERCENTILE($D$3:$D$5882,0.4),2,D1740&lt;=PERCENTILE($D$3:$D$5882,0.6),3,D1740&lt;=PERCENTILE($D$3:$D$5882,0.8),4,TRUE,5)</f>
        <v>4</v>
      </c>
      <c r="H1740" s="3" t="str" cm="1">
        <f t="array" ref="H1740">_xlfn.IFS(AND(E1740&gt;=4,F1740&gt;=4,G1740&gt;=4),"Champions",AND(E1740&gt;=3,F1740&gt;=3,G1740&gt;=3),"Loyal Customers",AND(E1740&lt;=2,F1740&gt;=3),"At Risk",AND(E1740&lt;=2,F1740&lt;=2,G1740&lt;=2),"Lost",AND(E1740&gt;=4,F1740&lt;=2),"New/Promising",TRUE,"Needs Attention")</f>
        <v>Champions</v>
      </c>
      <c r="I1740" s="3" t="str">
        <f t="shared" si="31"/>
        <v>Active</v>
      </c>
      <c r="J1740" s="3" t="str">
        <f>_xlfn.XLOOKUP(A1740,'Country_Lookup'!$D:$D,'Country_Lookup'!$E:$E)</f>
        <v>United Kingdom</v>
      </c>
    </row>
    <row r="1741" spans="1:10" x14ac:dyDescent="0.3">
      <c r="A1741">
        <v>14104</v>
      </c>
      <c r="B1741">
        <v>154</v>
      </c>
      <c r="C1741">
        <v>5</v>
      </c>
      <c r="D1741">
        <v>771.58000000000141</v>
      </c>
      <c r="E1741" cm="1">
        <f t="array" ref="E1741">_xlfn.IFS(B1741&lt;=PERCENTILE($B$3:$B$5882,0.2),5,B1741&lt;=PERCENTILE($B$3:$B$5882,0.4),4,B1741&lt;=PERCENTILE($B$3:$B$5882,0.6),3,B1741&lt;=PERCENTILE($B$3:$B$5882,0.8),2,TRUE,1)</f>
        <v>3</v>
      </c>
      <c r="F1741" cm="1">
        <f t="array" ref="F1741">_xlfn.IFS(C1741&lt;=PERCENTILE($C$3:$C$5882,0.2),1,C1741&lt;=PERCENTILE($C$3:$C$5882,0.4),2,C1741&lt;=PERCENTILE($C$3:$C$5882,0.6),3,C1741&lt;=PERCENTILE($C$3:$C$5882,0.8),4,TRUE,5)</f>
        <v>4</v>
      </c>
      <c r="G1741" cm="1">
        <f t="array" ref="G1741">_xlfn.IFS(D1741&lt;=PERCENTILE($D$3:$D$5882,0.2),1,D1741&lt;=PERCENTILE($D$3:$D$5882,0.4),2,D1741&lt;=PERCENTILE($D$3:$D$5882,0.6),3,D1741&lt;=PERCENTILE($D$3:$D$5882,0.8),4,TRUE,5)</f>
        <v>3</v>
      </c>
      <c r="H1741" s="3" t="str" cm="1">
        <f t="array" ref="H1741">_xlfn.IFS(AND(E1741&gt;=4,F1741&gt;=4,G1741&gt;=4),"Champions",AND(E1741&gt;=3,F1741&gt;=3,G1741&gt;=3),"Loyal Customers",AND(E1741&lt;=2,F1741&gt;=3),"At Risk",AND(E1741&lt;=2,F1741&lt;=2,G1741&lt;=2),"Lost",AND(E1741&gt;=4,F1741&lt;=2),"New/Promising",TRUE,"Needs Attention")</f>
        <v>Loyal Customers</v>
      </c>
      <c r="I1741" s="3" t="str">
        <f t="shared" si="31"/>
        <v>Churned</v>
      </c>
      <c r="J1741" s="3" t="str">
        <f>_xlfn.XLOOKUP(A1741,'Country_Lookup'!$D:$D,'Country_Lookup'!$E:$E)</f>
        <v>United Kingdom</v>
      </c>
    </row>
    <row r="1742" spans="1:10" x14ac:dyDescent="0.3">
      <c r="A1742">
        <v>14105</v>
      </c>
      <c r="B1742">
        <v>239</v>
      </c>
      <c r="C1742">
        <v>5</v>
      </c>
      <c r="D1742">
        <v>5988.830000000019</v>
      </c>
      <c r="E1742" cm="1">
        <f t="array" ref="E1742">_xlfn.IFS(B1742&lt;=PERCENTILE($B$3:$B$5882,0.2),5,B1742&lt;=PERCENTILE($B$3:$B$5882,0.4),4,B1742&lt;=PERCENTILE($B$3:$B$5882,0.6),3,B1742&lt;=PERCENTILE($B$3:$B$5882,0.8),2,TRUE,1)</f>
        <v>2</v>
      </c>
      <c r="F1742" cm="1">
        <f t="array" ref="F1742">_xlfn.IFS(C1742&lt;=PERCENTILE($C$3:$C$5882,0.2),1,C1742&lt;=PERCENTILE($C$3:$C$5882,0.4),2,C1742&lt;=PERCENTILE($C$3:$C$5882,0.6),3,C1742&lt;=PERCENTILE($C$3:$C$5882,0.8),4,TRUE,5)</f>
        <v>4</v>
      </c>
      <c r="G1742" cm="1">
        <f t="array" ref="G1742">_xlfn.IFS(D1742&lt;=PERCENTILE($D$3:$D$5882,0.2),1,D1742&lt;=PERCENTILE($D$3:$D$5882,0.4),2,D1742&lt;=PERCENTILE($D$3:$D$5882,0.6),3,D1742&lt;=PERCENTILE($D$3:$D$5882,0.8),4,TRUE,5)</f>
        <v>5</v>
      </c>
      <c r="H1742" s="3" t="str" cm="1">
        <f t="array" ref="H1742">_xlfn.IFS(AND(E1742&gt;=4,F1742&gt;=4,G1742&gt;=4),"Champions",AND(E1742&gt;=3,F1742&gt;=3,G1742&gt;=3),"Loyal Customers",AND(E1742&lt;=2,F1742&gt;=3),"At Risk",AND(E1742&lt;=2,F1742&lt;=2,G1742&lt;=2),"Lost",AND(E1742&gt;=4,F1742&lt;=2),"New/Promising",TRUE,"Needs Attention")</f>
        <v>At Risk</v>
      </c>
      <c r="I1742" s="3" t="str">
        <f t="shared" si="31"/>
        <v>Churned</v>
      </c>
      <c r="J1742" s="3" t="str">
        <f>_xlfn.XLOOKUP(A1742,'Country_Lookup'!$D:$D,'Country_Lookup'!$E:$E)</f>
        <v>United Kingdom</v>
      </c>
    </row>
    <row r="1743" spans="1:10" x14ac:dyDescent="0.3">
      <c r="A1743">
        <v>14106</v>
      </c>
      <c r="B1743">
        <v>737</v>
      </c>
      <c r="C1743">
        <v>1</v>
      </c>
      <c r="D1743">
        <v>214.79999999999998</v>
      </c>
      <c r="E1743" cm="1">
        <f t="array" ref="E1743">_xlfn.IFS(B1743&lt;=PERCENTILE($B$3:$B$5882,0.2),5,B1743&lt;=PERCENTILE($B$3:$B$5882,0.4),4,B1743&lt;=PERCENTILE($B$3:$B$5882,0.6),3,B1743&lt;=PERCENTILE($B$3:$B$5882,0.8),2,TRUE,1)</f>
        <v>1</v>
      </c>
      <c r="F1743" cm="1">
        <f t="array" ref="F1743">_xlfn.IFS(C1743&lt;=PERCENTILE($C$3:$C$5882,0.2),1,C1743&lt;=PERCENTILE($C$3:$C$5882,0.4),2,C1743&lt;=PERCENTILE($C$3:$C$5882,0.6),3,C1743&lt;=PERCENTILE($C$3:$C$5882,0.8),4,TRUE,5)</f>
        <v>1</v>
      </c>
      <c r="G1743" cm="1">
        <f t="array" ref="G1743">_xlfn.IFS(D1743&lt;=PERCENTILE($D$3:$D$5882,0.2),1,D1743&lt;=PERCENTILE($D$3:$D$5882,0.4),2,D1743&lt;=PERCENTILE($D$3:$D$5882,0.6),3,D1743&lt;=PERCENTILE($D$3:$D$5882,0.8),4,TRUE,5)</f>
        <v>1</v>
      </c>
      <c r="H1743" s="3" t="str" cm="1">
        <f t="array" ref="H1743">_xlfn.IFS(AND(E1743&gt;=4,F1743&gt;=4,G1743&gt;=4),"Champions",AND(E1743&gt;=3,F1743&gt;=3,G1743&gt;=3),"Loyal Customers",AND(E1743&lt;=2,F1743&gt;=3),"At Risk",AND(E1743&lt;=2,F1743&lt;=2,G1743&lt;=2),"Lost",AND(E1743&gt;=4,F1743&lt;=2),"New/Promising",TRUE,"Needs Attention")</f>
        <v>Lost</v>
      </c>
      <c r="I1743" s="3" t="str">
        <f t="shared" si="31"/>
        <v>Churned</v>
      </c>
      <c r="J1743" s="3" t="str">
        <f>_xlfn.XLOOKUP(A1743,'Country_Lookup'!$D:$D,'Country_Lookup'!$E:$E)</f>
        <v>United Kingdom</v>
      </c>
    </row>
    <row r="1744" spans="1:10" x14ac:dyDescent="0.3">
      <c r="A1744">
        <v>14107</v>
      </c>
      <c r="B1744">
        <v>51</v>
      </c>
      <c r="C1744">
        <v>11</v>
      </c>
      <c r="D1744">
        <v>4877.3000000000211</v>
      </c>
      <c r="E1744" cm="1">
        <f t="array" ref="E1744">_xlfn.IFS(B1744&lt;=PERCENTILE($B$3:$B$5882,0.2),5,B1744&lt;=PERCENTILE($B$3:$B$5882,0.4),4,B1744&lt;=PERCENTILE($B$3:$B$5882,0.6),3,B1744&lt;=PERCENTILE($B$3:$B$5882,0.8),2,TRUE,1)</f>
        <v>4</v>
      </c>
      <c r="F1744" cm="1">
        <f t="array" ref="F1744">_xlfn.IFS(C1744&lt;=PERCENTILE($C$3:$C$5882,0.2),1,C1744&lt;=PERCENTILE($C$3:$C$5882,0.4),2,C1744&lt;=PERCENTILE($C$3:$C$5882,0.6),3,C1744&lt;=PERCENTILE($C$3:$C$5882,0.8),4,TRUE,5)</f>
        <v>5</v>
      </c>
      <c r="G1744" cm="1">
        <f t="array" ref="G1744">_xlfn.IFS(D1744&lt;=PERCENTILE($D$3:$D$5882,0.2),1,D1744&lt;=PERCENTILE($D$3:$D$5882,0.4),2,D1744&lt;=PERCENTILE($D$3:$D$5882,0.6),3,D1744&lt;=PERCENTILE($D$3:$D$5882,0.8),4,TRUE,5)</f>
        <v>5</v>
      </c>
      <c r="H1744" s="3" t="str" cm="1">
        <f t="array" ref="H1744">_xlfn.IFS(AND(E1744&gt;=4,F1744&gt;=4,G1744&gt;=4),"Champions",AND(E1744&gt;=3,F1744&gt;=3,G1744&gt;=3),"Loyal Customers",AND(E1744&lt;=2,F1744&gt;=3),"At Risk",AND(E1744&lt;=2,F1744&lt;=2,G1744&lt;=2),"Lost",AND(E1744&gt;=4,F1744&lt;=2),"New/Promising",TRUE,"Needs Attention")</f>
        <v>Champions</v>
      </c>
      <c r="I1744" s="3" t="str">
        <f t="shared" si="31"/>
        <v>Active</v>
      </c>
      <c r="J1744" s="3" t="str">
        <f>_xlfn.XLOOKUP(A1744,'Country_Lookup'!$D:$D,'Country_Lookup'!$E:$E)</f>
        <v>United Kingdom</v>
      </c>
    </row>
    <row r="1745" spans="1:10" x14ac:dyDescent="0.3">
      <c r="A1745">
        <v>14108</v>
      </c>
      <c r="B1745">
        <v>30</v>
      </c>
      <c r="C1745">
        <v>4</v>
      </c>
      <c r="D1745">
        <v>1044.9599999999994</v>
      </c>
      <c r="E1745" cm="1">
        <f t="array" ref="E1745">_xlfn.IFS(B1745&lt;=PERCENTILE($B$3:$B$5882,0.2),5,B1745&lt;=PERCENTILE($B$3:$B$5882,0.4),4,B1745&lt;=PERCENTILE($B$3:$B$5882,0.6),3,B1745&lt;=PERCENTILE($B$3:$B$5882,0.8),2,TRUE,1)</f>
        <v>4</v>
      </c>
      <c r="F1745" cm="1">
        <f t="array" ref="F1745">_xlfn.IFS(C1745&lt;=PERCENTILE($C$3:$C$5882,0.2),1,C1745&lt;=PERCENTILE($C$3:$C$5882,0.4),2,C1745&lt;=PERCENTILE($C$3:$C$5882,0.6),3,C1745&lt;=PERCENTILE($C$3:$C$5882,0.8),4,TRUE,5)</f>
        <v>3</v>
      </c>
      <c r="G1745" cm="1">
        <f t="array" ref="G1745">_xlfn.IFS(D1745&lt;=PERCENTILE($D$3:$D$5882,0.2),1,D1745&lt;=PERCENTILE($D$3:$D$5882,0.4),2,D1745&lt;=PERCENTILE($D$3:$D$5882,0.6),3,D1745&lt;=PERCENTILE($D$3:$D$5882,0.8),4,TRUE,5)</f>
        <v>3</v>
      </c>
      <c r="H1745" s="3" t="str" cm="1">
        <f t="array" ref="H1745">_xlfn.IFS(AND(E1745&gt;=4,F1745&gt;=4,G1745&gt;=4),"Champions",AND(E1745&gt;=3,F1745&gt;=3,G1745&gt;=3),"Loyal Customers",AND(E1745&lt;=2,F1745&gt;=3),"At Risk",AND(E1745&lt;=2,F1745&lt;=2,G1745&lt;=2),"Lost",AND(E1745&gt;=4,F1745&lt;=2),"New/Promising",TRUE,"Needs Attention")</f>
        <v>Loyal Customers</v>
      </c>
      <c r="I1745" s="3" t="str">
        <f t="shared" si="31"/>
        <v>Active</v>
      </c>
      <c r="J1745" s="3" t="str">
        <f>_xlfn.XLOOKUP(A1745,'Country_Lookup'!$D:$D,'Country_Lookup'!$E:$E)</f>
        <v>United Kingdom</v>
      </c>
    </row>
    <row r="1746" spans="1:10" x14ac:dyDescent="0.3">
      <c r="A1746">
        <v>14109</v>
      </c>
      <c r="B1746">
        <v>72</v>
      </c>
      <c r="C1746">
        <v>1</v>
      </c>
      <c r="D1746">
        <v>144.20000000000002</v>
      </c>
      <c r="E1746" cm="1">
        <f t="array" ref="E1746">_xlfn.IFS(B1746&lt;=PERCENTILE($B$3:$B$5882,0.2),5,B1746&lt;=PERCENTILE($B$3:$B$5882,0.4),4,B1746&lt;=PERCENTILE($B$3:$B$5882,0.6),3,B1746&lt;=PERCENTILE($B$3:$B$5882,0.8),2,TRUE,1)</f>
        <v>3</v>
      </c>
      <c r="F1746" cm="1">
        <f t="array" ref="F1746">_xlfn.IFS(C1746&lt;=PERCENTILE($C$3:$C$5882,0.2),1,C1746&lt;=PERCENTILE($C$3:$C$5882,0.4),2,C1746&lt;=PERCENTILE($C$3:$C$5882,0.6),3,C1746&lt;=PERCENTILE($C$3:$C$5882,0.8),4,TRUE,5)</f>
        <v>1</v>
      </c>
      <c r="G1746" cm="1">
        <f t="array" ref="G1746">_xlfn.IFS(D1746&lt;=PERCENTILE($D$3:$D$5882,0.2),1,D1746&lt;=PERCENTILE($D$3:$D$5882,0.4),2,D1746&lt;=PERCENTILE($D$3:$D$5882,0.6),3,D1746&lt;=PERCENTILE($D$3:$D$5882,0.8),4,TRUE,5)</f>
        <v>1</v>
      </c>
      <c r="H1746" s="3" t="str" cm="1">
        <f t="array" ref="H1746">_xlfn.IFS(AND(E1746&gt;=4,F1746&gt;=4,G1746&gt;=4),"Champions",AND(E1746&gt;=3,F1746&gt;=3,G1746&gt;=3),"Loyal Customers",AND(E1746&lt;=2,F1746&gt;=3),"At Risk",AND(E1746&lt;=2,F1746&lt;=2,G1746&lt;=2),"Lost",AND(E1746&gt;=4,F1746&lt;=2),"New/Promising",TRUE,"Needs Attention")</f>
        <v>Needs Attention</v>
      </c>
      <c r="I1746" s="3" t="str">
        <f t="shared" si="31"/>
        <v>Active</v>
      </c>
      <c r="J1746" s="3" t="str">
        <f>_xlfn.XLOOKUP(A1746,'Country_Lookup'!$D:$D,'Country_Lookup'!$E:$E)</f>
        <v>United Kingdom</v>
      </c>
    </row>
    <row r="1747" spans="1:10" x14ac:dyDescent="0.3">
      <c r="A1747">
        <v>14110</v>
      </c>
      <c r="B1747">
        <v>3</v>
      </c>
      <c r="C1747">
        <v>33</v>
      </c>
      <c r="D1747">
        <v>12987.950000000097</v>
      </c>
      <c r="E1747" cm="1">
        <f t="array" ref="E1747">_xlfn.IFS(B1747&lt;=PERCENTILE($B$3:$B$5882,0.2),5,B1747&lt;=PERCENTILE($B$3:$B$5882,0.4),4,B1747&lt;=PERCENTILE($B$3:$B$5882,0.6),3,B1747&lt;=PERCENTILE($B$3:$B$5882,0.8),2,TRUE,1)</f>
        <v>5</v>
      </c>
      <c r="F1747" cm="1">
        <f t="array" ref="F1747">_xlfn.IFS(C1747&lt;=PERCENTILE($C$3:$C$5882,0.2),1,C1747&lt;=PERCENTILE($C$3:$C$5882,0.4),2,C1747&lt;=PERCENTILE($C$3:$C$5882,0.6),3,C1747&lt;=PERCENTILE($C$3:$C$5882,0.8),4,TRUE,5)</f>
        <v>5</v>
      </c>
      <c r="G1747" cm="1">
        <f t="array" ref="G1747">_xlfn.IFS(D1747&lt;=PERCENTILE($D$3:$D$5882,0.2),1,D1747&lt;=PERCENTILE($D$3:$D$5882,0.4),2,D1747&lt;=PERCENTILE($D$3:$D$5882,0.6),3,D1747&lt;=PERCENTILE($D$3:$D$5882,0.8),4,TRUE,5)</f>
        <v>5</v>
      </c>
      <c r="H1747" s="3" t="str" cm="1">
        <f t="array" ref="H1747">_xlfn.IFS(AND(E1747&gt;=4,F1747&gt;=4,G1747&gt;=4),"Champions",AND(E1747&gt;=3,F1747&gt;=3,G1747&gt;=3),"Loyal Customers",AND(E1747&lt;=2,F1747&gt;=3),"At Risk",AND(E1747&lt;=2,F1747&lt;=2,G1747&lt;=2),"Lost",AND(E1747&gt;=4,F1747&lt;=2),"New/Promising",TRUE,"Needs Attention")</f>
        <v>Champions</v>
      </c>
      <c r="I1747" s="3" t="str">
        <f t="shared" si="31"/>
        <v>Active</v>
      </c>
      <c r="J1747" s="3" t="str">
        <f>_xlfn.XLOOKUP(A1747,'Country_Lookup'!$D:$D,'Country_Lookup'!$E:$E)</f>
        <v>United Kingdom</v>
      </c>
    </row>
    <row r="1748" spans="1:10" x14ac:dyDescent="0.3">
      <c r="A1748">
        <v>14111</v>
      </c>
      <c r="B1748">
        <v>14</v>
      </c>
      <c r="C1748">
        <v>4</v>
      </c>
      <c r="D1748">
        <v>692.85000000000014</v>
      </c>
      <c r="E1748" cm="1">
        <f t="array" ref="E1748">_xlfn.IFS(B1748&lt;=PERCENTILE($B$3:$B$5882,0.2),5,B1748&lt;=PERCENTILE($B$3:$B$5882,0.4),4,B1748&lt;=PERCENTILE($B$3:$B$5882,0.6),3,B1748&lt;=PERCENTILE($B$3:$B$5882,0.8),2,TRUE,1)</f>
        <v>5</v>
      </c>
      <c r="F1748" cm="1">
        <f t="array" ref="F1748">_xlfn.IFS(C1748&lt;=PERCENTILE($C$3:$C$5882,0.2),1,C1748&lt;=PERCENTILE($C$3:$C$5882,0.4),2,C1748&lt;=PERCENTILE($C$3:$C$5882,0.6),3,C1748&lt;=PERCENTILE($C$3:$C$5882,0.8),4,TRUE,5)</f>
        <v>3</v>
      </c>
      <c r="G1748" cm="1">
        <f t="array" ref="G1748">_xlfn.IFS(D1748&lt;=PERCENTILE($D$3:$D$5882,0.2),1,D1748&lt;=PERCENTILE($D$3:$D$5882,0.4),2,D1748&lt;=PERCENTILE($D$3:$D$5882,0.6),3,D1748&lt;=PERCENTILE($D$3:$D$5882,0.8),4,TRUE,5)</f>
        <v>3</v>
      </c>
      <c r="H1748" s="3" t="str" cm="1">
        <f t="array" ref="H1748">_xlfn.IFS(AND(E1748&gt;=4,F1748&gt;=4,G1748&gt;=4),"Champions",AND(E1748&gt;=3,F1748&gt;=3,G1748&gt;=3),"Loyal Customers",AND(E1748&lt;=2,F1748&gt;=3),"At Risk",AND(E1748&lt;=2,F1748&lt;=2,G1748&lt;=2),"Lost",AND(E1748&gt;=4,F1748&lt;=2),"New/Promising",TRUE,"Needs Attention")</f>
        <v>Loyal Customers</v>
      </c>
      <c r="I1748" s="3" t="str">
        <f t="shared" si="31"/>
        <v>Active</v>
      </c>
      <c r="J1748" s="3" t="str">
        <f>_xlfn.XLOOKUP(A1748,'Country_Lookup'!$D:$D,'Country_Lookup'!$E:$E)</f>
        <v>United Kingdom</v>
      </c>
    </row>
    <row r="1749" spans="1:10" x14ac:dyDescent="0.3">
      <c r="A1749">
        <v>14112</v>
      </c>
      <c r="B1749">
        <v>22</v>
      </c>
      <c r="C1749">
        <v>13</v>
      </c>
      <c r="D1749">
        <v>5834.590000000032</v>
      </c>
      <c r="E1749" cm="1">
        <f t="array" ref="E1749">_xlfn.IFS(B1749&lt;=PERCENTILE($B$3:$B$5882,0.2),5,B1749&lt;=PERCENTILE($B$3:$B$5882,0.4),4,B1749&lt;=PERCENTILE($B$3:$B$5882,0.6),3,B1749&lt;=PERCENTILE($B$3:$B$5882,0.8),2,TRUE,1)</f>
        <v>4</v>
      </c>
      <c r="F1749" cm="1">
        <f t="array" ref="F1749">_xlfn.IFS(C1749&lt;=PERCENTILE($C$3:$C$5882,0.2),1,C1749&lt;=PERCENTILE($C$3:$C$5882,0.4),2,C1749&lt;=PERCENTILE($C$3:$C$5882,0.6),3,C1749&lt;=PERCENTILE($C$3:$C$5882,0.8),4,TRUE,5)</f>
        <v>5</v>
      </c>
      <c r="G1749" cm="1">
        <f t="array" ref="G1749">_xlfn.IFS(D1749&lt;=PERCENTILE($D$3:$D$5882,0.2),1,D1749&lt;=PERCENTILE($D$3:$D$5882,0.4),2,D1749&lt;=PERCENTILE($D$3:$D$5882,0.6),3,D1749&lt;=PERCENTILE($D$3:$D$5882,0.8),4,TRUE,5)</f>
        <v>5</v>
      </c>
      <c r="H1749" s="3" t="str" cm="1">
        <f t="array" ref="H1749">_xlfn.IFS(AND(E1749&gt;=4,F1749&gt;=4,G1749&gt;=4),"Champions",AND(E1749&gt;=3,F1749&gt;=3,G1749&gt;=3),"Loyal Customers",AND(E1749&lt;=2,F1749&gt;=3),"At Risk",AND(E1749&lt;=2,F1749&lt;=2,G1749&lt;=2),"Lost",AND(E1749&gt;=4,F1749&lt;=2),"New/Promising",TRUE,"Needs Attention")</f>
        <v>Champions</v>
      </c>
      <c r="I1749" s="3" t="str">
        <f t="shared" si="31"/>
        <v>Active</v>
      </c>
      <c r="J1749" s="3" t="str">
        <f>_xlfn.XLOOKUP(A1749,'Country_Lookup'!$D:$D,'Country_Lookup'!$E:$E)</f>
        <v>United Kingdom</v>
      </c>
    </row>
    <row r="1750" spans="1:10" x14ac:dyDescent="0.3">
      <c r="A1750">
        <v>14113</v>
      </c>
      <c r="B1750">
        <v>3</v>
      </c>
      <c r="C1750">
        <v>16</v>
      </c>
      <c r="D1750">
        <v>7092.6099999999888</v>
      </c>
      <c r="E1750" cm="1">
        <f t="array" ref="E1750">_xlfn.IFS(B1750&lt;=PERCENTILE($B$3:$B$5882,0.2),5,B1750&lt;=PERCENTILE($B$3:$B$5882,0.4),4,B1750&lt;=PERCENTILE($B$3:$B$5882,0.6),3,B1750&lt;=PERCENTILE($B$3:$B$5882,0.8),2,TRUE,1)</f>
        <v>5</v>
      </c>
      <c r="F1750" cm="1">
        <f t="array" ref="F1750">_xlfn.IFS(C1750&lt;=PERCENTILE($C$3:$C$5882,0.2),1,C1750&lt;=PERCENTILE($C$3:$C$5882,0.4),2,C1750&lt;=PERCENTILE($C$3:$C$5882,0.6),3,C1750&lt;=PERCENTILE($C$3:$C$5882,0.8),4,TRUE,5)</f>
        <v>5</v>
      </c>
      <c r="G1750" cm="1">
        <f t="array" ref="G1750">_xlfn.IFS(D1750&lt;=PERCENTILE($D$3:$D$5882,0.2),1,D1750&lt;=PERCENTILE($D$3:$D$5882,0.4),2,D1750&lt;=PERCENTILE($D$3:$D$5882,0.6),3,D1750&lt;=PERCENTILE($D$3:$D$5882,0.8),4,TRUE,5)</f>
        <v>5</v>
      </c>
      <c r="H1750" s="3" t="str" cm="1">
        <f t="array" ref="H1750">_xlfn.IFS(AND(E1750&gt;=4,F1750&gt;=4,G1750&gt;=4),"Champions",AND(E1750&gt;=3,F1750&gt;=3,G1750&gt;=3),"Loyal Customers",AND(E1750&lt;=2,F1750&gt;=3),"At Risk",AND(E1750&lt;=2,F1750&lt;=2,G1750&lt;=2),"Lost",AND(E1750&gt;=4,F1750&lt;=2),"New/Promising",TRUE,"Needs Attention")</f>
        <v>Champions</v>
      </c>
      <c r="I1750" s="3" t="str">
        <f t="shared" si="31"/>
        <v>Active</v>
      </c>
      <c r="J1750" s="3" t="str">
        <f>_xlfn.XLOOKUP(A1750,'Country_Lookup'!$D:$D,'Country_Lookup'!$E:$E)</f>
        <v>United Kingdom</v>
      </c>
    </row>
    <row r="1751" spans="1:10" x14ac:dyDescent="0.3">
      <c r="A1751">
        <v>14114</v>
      </c>
      <c r="B1751">
        <v>273</v>
      </c>
      <c r="C1751">
        <v>7</v>
      </c>
      <c r="D1751">
        <v>1364.0899999999976</v>
      </c>
      <c r="E1751" cm="1">
        <f t="array" ref="E1751">_xlfn.IFS(B1751&lt;=PERCENTILE($B$3:$B$5882,0.2),5,B1751&lt;=PERCENTILE($B$3:$B$5882,0.4),4,B1751&lt;=PERCENTILE($B$3:$B$5882,0.6),3,B1751&lt;=PERCENTILE($B$3:$B$5882,0.8),2,TRUE,1)</f>
        <v>2</v>
      </c>
      <c r="F1751" cm="1">
        <f t="array" ref="F1751">_xlfn.IFS(C1751&lt;=PERCENTILE($C$3:$C$5882,0.2),1,C1751&lt;=PERCENTILE($C$3:$C$5882,0.4),2,C1751&lt;=PERCENTILE($C$3:$C$5882,0.6),3,C1751&lt;=PERCENTILE($C$3:$C$5882,0.8),4,TRUE,5)</f>
        <v>4</v>
      </c>
      <c r="G1751" cm="1">
        <f t="array" ref="G1751">_xlfn.IFS(D1751&lt;=PERCENTILE($D$3:$D$5882,0.2),1,D1751&lt;=PERCENTILE($D$3:$D$5882,0.4),2,D1751&lt;=PERCENTILE($D$3:$D$5882,0.6),3,D1751&lt;=PERCENTILE($D$3:$D$5882,0.8),4,TRUE,5)</f>
        <v>4</v>
      </c>
      <c r="H1751" s="3" t="str" cm="1">
        <f t="array" ref="H1751">_xlfn.IFS(AND(E1751&gt;=4,F1751&gt;=4,G1751&gt;=4),"Champions",AND(E1751&gt;=3,F1751&gt;=3,G1751&gt;=3),"Loyal Customers",AND(E1751&lt;=2,F1751&gt;=3),"At Risk",AND(E1751&lt;=2,F1751&lt;=2,G1751&lt;=2),"Lost",AND(E1751&gt;=4,F1751&lt;=2),"New/Promising",TRUE,"Needs Attention")</f>
        <v>At Risk</v>
      </c>
      <c r="I1751" s="3" t="str">
        <f t="shared" si="31"/>
        <v>Churned</v>
      </c>
      <c r="J1751" s="3" t="str">
        <f>_xlfn.XLOOKUP(A1751,'Country_Lookup'!$D:$D,'Country_Lookup'!$E:$E)</f>
        <v>United Kingdom</v>
      </c>
    </row>
    <row r="1752" spans="1:10" x14ac:dyDescent="0.3">
      <c r="A1752">
        <v>14115</v>
      </c>
      <c r="B1752">
        <v>501</v>
      </c>
      <c r="C1752">
        <v>2</v>
      </c>
      <c r="D1752">
        <v>622.67000000000007</v>
      </c>
      <c r="E1752" cm="1">
        <f t="array" ref="E1752">_xlfn.IFS(B1752&lt;=PERCENTILE($B$3:$B$5882,0.2),5,B1752&lt;=PERCENTILE($B$3:$B$5882,0.4),4,B1752&lt;=PERCENTILE($B$3:$B$5882,0.6),3,B1752&lt;=PERCENTILE($B$3:$B$5882,0.8),2,TRUE,1)</f>
        <v>1</v>
      </c>
      <c r="F1752" cm="1">
        <f t="array" ref="F1752">_xlfn.IFS(C1752&lt;=PERCENTILE($C$3:$C$5882,0.2),1,C1752&lt;=PERCENTILE($C$3:$C$5882,0.4),2,C1752&lt;=PERCENTILE($C$3:$C$5882,0.6),3,C1752&lt;=PERCENTILE($C$3:$C$5882,0.8),4,TRUE,5)</f>
        <v>2</v>
      </c>
      <c r="G1752" cm="1">
        <f t="array" ref="G1752">_xlfn.IFS(D1752&lt;=PERCENTILE($D$3:$D$5882,0.2),1,D1752&lt;=PERCENTILE($D$3:$D$5882,0.4),2,D1752&lt;=PERCENTILE($D$3:$D$5882,0.6),3,D1752&lt;=PERCENTILE($D$3:$D$5882,0.8),4,TRUE,5)</f>
        <v>3</v>
      </c>
      <c r="H1752" s="3" t="str" cm="1">
        <f t="array" ref="H1752">_xlfn.IFS(AND(E1752&gt;=4,F1752&gt;=4,G1752&gt;=4),"Champions",AND(E1752&gt;=3,F1752&gt;=3,G1752&gt;=3),"Loyal Customers",AND(E1752&lt;=2,F1752&gt;=3),"At Risk",AND(E1752&lt;=2,F1752&lt;=2,G1752&lt;=2),"Lost",AND(E1752&gt;=4,F1752&lt;=2),"New/Promising",TRUE,"Needs Attention")</f>
        <v>Needs Attention</v>
      </c>
      <c r="I1752" s="3" t="str">
        <f t="shared" si="31"/>
        <v>Churned</v>
      </c>
      <c r="J1752" s="3" t="str">
        <f>_xlfn.XLOOKUP(A1752,'Country_Lookup'!$D:$D,'Country_Lookup'!$E:$E)</f>
        <v>United Kingdom</v>
      </c>
    </row>
    <row r="1753" spans="1:10" x14ac:dyDescent="0.3">
      <c r="A1753">
        <v>14116</v>
      </c>
      <c r="B1753">
        <v>19</v>
      </c>
      <c r="C1753">
        <v>5</v>
      </c>
      <c r="D1753">
        <v>1382.7400000000007</v>
      </c>
      <c r="E1753" cm="1">
        <f t="array" ref="E1753">_xlfn.IFS(B1753&lt;=PERCENTILE($B$3:$B$5882,0.2),5,B1753&lt;=PERCENTILE($B$3:$B$5882,0.4),4,B1753&lt;=PERCENTILE($B$3:$B$5882,0.6),3,B1753&lt;=PERCENTILE($B$3:$B$5882,0.8),2,TRUE,1)</f>
        <v>5</v>
      </c>
      <c r="F1753" cm="1">
        <f t="array" ref="F1753">_xlfn.IFS(C1753&lt;=PERCENTILE($C$3:$C$5882,0.2),1,C1753&lt;=PERCENTILE($C$3:$C$5882,0.4),2,C1753&lt;=PERCENTILE($C$3:$C$5882,0.6),3,C1753&lt;=PERCENTILE($C$3:$C$5882,0.8),4,TRUE,5)</f>
        <v>4</v>
      </c>
      <c r="G1753" cm="1">
        <f t="array" ref="G1753">_xlfn.IFS(D1753&lt;=PERCENTILE($D$3:$D$5882,0.2),1,D1753&lt;=PERCENTILE($D$3:$D$5882,0.4),2,D1753&lt;=PERCENTILE($D$3:$D$5882,0.6),3,D1753&lt;=PERCENTILE($D$3:$D$5882,0.8),4,TRUE,5)</f>
        <v>4</v>
      </c>
      <c r="H1753" s="3" t="str" cm="1">
        <f t="array" ref="H1753">_xlfn.IFS(AND(E1753&gt;=4,F1753&gt;=4,G1753&gt;=4),"Champions",AND(E1753&gt;=3,F1753&gt;=3,G1753&gt;=3),"Loyal Customers",AND(E1753&lt;=2,F1753&gt;=3),"At Risk",AND(E1753&lt;=2,F1753&lt;=2,G1753&lt;=2),"Lost",AND(E1753&gt;=4,F1753&lt;=2),"New/Promising",TRUE,"Needs Attention")</f>
        <v>Champions</v>
      </c>
      <c r="I1753" s="3" t="str">
        <f t="shared" si="31"/>
        <v>Active</v>
      </c>
      <c r="J1753" s="3" t="str">
        <f>_xlfn.XLOOKUP(A1753,'Country_Lookup'!$D:$D,'Country_Lookup'!$E:$E)</f>
        <v>United Kingdom</v>
      </c>
    </row>
    <row r="1754" spans="1:10" x14ac:dyDescent="0.3">
      <c r="A1754">
        <v>14117</v>
      </c>
      <c r="B1754">
        <v>143</v>
      </c>
      <c r="C1754">
        <v>1</v>
      </c>
      <c r="D1754">
        <v>90</v>
      </c>
      <c r="E1754" cm="1">
        <f t="array" ref="E1754">_xlfn.IFS(B1754&lt;=PERCENTILE($B$3:$B$5882,0.2),5,B1754&lt;=PERCENTILE($B$3:$B$5882,0.4),4,B1754&lt;=PERCENTILE($B$3:$B$5882,0.6),3,B1754&lt;=PERCENTILE($B$3:$B$5882,0.8),2,TRUE,1)</f>
        <v>3</v>
      </c>
      <c r="F1754" cm="1">
        <f t="array" ref="F1754">_xlfn.IFS(C1754&lt;=PERCENTILE($C$3:$C$5882,0.2),1,C1754&lt;=PERCENTILE($C$3:$C$5882,0.4),2,C1754&lt;=PERCENTILE($C$3:$C$5882,0.6),3,C1754&lt;=PERCENTILE($C$3:$C$5882,0.8),4,TRUE,5)</f>
        <v>1</v>
      </c>
      <c r="G1754" cm="1">
        <f t="array" ref="G1754">_xlfn.IFS(D1754&lt;=PERCENTILE($D$3:$D$5882,0.2),1,D1754&lt;=PERCENTILE($D$3:$D$5882,0.4),2,D1754&lt;=PERCENTILE($D$3:$D$5882,0.6),3,D1754&lt;=PERCENTILE($D$3:$D$5882,0.8),4,TRUE,5)</f>
        <v>1</v>
      </c>
      <c r="H1754" s="3" t="str" cm="1">
        <f t="array" ref="H1754">_xlfn.IFS(AND(E1754&gt;=4,F1754&gt;=4,G1754&gt;=4),"Champions",AND(E1754&gt;=3,F1754&gt;=3,G1754&gt;=3),"Loyal Customers",AND(E1754&lt;=2,F1754&gt;=3),"At Risk",AND(E1754&lt;=2,F1754&lt;=2,G1754&lt;=2),"Lost",AND(E1754&gt;=4,F1754&lt;=2),"New/Promising",TRUE,"Needs Attention")</f>
        <v>Needs Attention</v>
      </c>
      <c r="I1754" s="3" t="str">
        <f t="shared" si="31"/>
        <v>Churned</v>
      </c>
      <c r="J1754" s="3" t="str">
        <f>_xlfn.XLOOKUP(A1754,'Country_Lookup'!$D:$D,'Country_Lookup'!$E:$E)</f>
        <v>United Kingdom</v>
      </c>
    </row>
    <row r="1755" spans="1:10" x14ac:dyDescent="0.3">
      <c r="A1755">
        <v>14118</v>
      </c>
      <c r="B1755">
        <v>428</v>
      </c>
      <c r="C1755">
        <v>1</v>
      </c>
      <c r="D1755">
        <v>458.44999999999987</v>
      </c>
      <c r="E1755" cm="1">
        <f t="array" ref="E1755">_xlfn.IFS(B1755&lt;=PERCENTILE($B$3:$B$5882,0.2),5,B1755&lt;=PERCENTILE($B$3:$B$5882,0.4),4,B1755&lt;=PERCENTILE($B$3:$B$5882,0.6),3,B1755&lt;=PERCENTILE($B$3:$B$5882,0.8),2,TRUE,1)</f>
        <v>1</v>
      </c>
      <c r="F1755" cm="1">
        <f t="array" ref="F1755">_xlfn.IFS(C1755&lt;=PERCENTILE($C$3:$C$5882,0.2),1,C1755&lt;=PERCENTILE($C$3:$C$5882,0.4),2,C1755&lt;=PERCENTILE($C$3:$C$5882,0.6),3,C1755&lt;=PERCENTILE($C$3:$C$5882,0.8),4,TRUE,5)</f>
        <v>1</v>
      </c>
      <c r="G1755" cm="1">
        <f t="array" ref="G1755">_xlfn.IFS(D1755&lt;=PERCENTILE($D$3:$D$5882,0.2),1,D1755&lt;=PERCENTILE($D$3:$D$5882,0.4),2,D1755&lt;=PERCENTILE($D$3:$D$5882,0.6),3,D1755&lt;=PERCENTILE($D$3:$D$5882,0.8),4,TRUE,5)</f>
        <v>2</v>
      </c>
      <c r="H1755" s="3" t="str" cm="1">
        <f t="array" ref="H1755">_xlfn.IFS(AND(E1755&gt;=4,F1755&gt;=4,G1755&gt;=4),"Champions",AND(E1755&gt;=3,F1755&gt;=3,G1755&gt;=3),"Loyal Customers",AND(E1755&lt;=2,F1755&gt;=3),"At Risk",AND(E1755&lt;=2,F1755&lt;=2,G1755&lt;=2),"Lost",AND(E1755&gt;=4,F1755&lt;=2),"New/Promising",TRUE,"Needs Attention")</f>
        <v>Lost</v>
      </c>
      <c r="I1755" s="3" t="str">
        <f t="shared" si="31"/>
        <v>Churned</v>
      </c>
      <c r="J1755" s="3" t="str">
        <f>_xlfn.XLOOKUP(A1755,'Country_Lookup'!$D:$D,'Country_Lookup'!$E:$E)</f>
        <v>United Kingdom</v>
      </c>
    </row>
    <row r="1756" spans="1:10" x14ac:dyDescent="0.3">
      <c r="A1756">
        <v>14119</v>
      </c>
      <c r="B1756">
        <v>375</v>
      </c>
      <c r="C1756">
        <v>2</v>
      </c>
      <c r="D1756">
        <v>183.36999999999998</v>
      </c>
      <c r="E1756" cm="1">
        <f t="array" ref="E1756">_xlfn.IFS(B1756&lt;=PERCENTILE($B$3:$B$5882,0.2),5,B1756&lt;=PERCENTILE($B$3:$B$5882,0.4),4,B1756&lt;=PERCENTILE($B$3:$B$5882,0.6),3,B1756&lt;=PERCENTILE($B$3:$B$5882,0.8),2,TRUE,1)</f>
        <v>2</v>
      </c>
      <c r="F1756" cm="1">
        <f t="array" ref="F1756">_xlfn.IFS(C1756&lt;=PERCENTILE($C$3:$C$5882,0.2),1,C1756&lt;=PERCENTILE($C$3:$C$5882,0.4),2,C1756&lt;=PERCENTILE($C$3:$C$5882,0.6),3,C1756&lt;=PERCENTILE($C$3:$C$5882,0.8),4,TRUE,5)</f>
        <v>2</v>
      </c>
      <c r="G1756" cm="1">
        <f t="array" ref="G1756">_xlfn.IFS(D1756&lt;=PERCENTILE($D$3:$D$5882,0.2),1,D1756&lt;=PERCENTILE($D$3:$D$5882,0.4),2,D1756&lt;=PERCENTILE($D$3:$D$5882,0.6),3,D1756&lt;=PERCENTILE($D$3:$D$5882,0.8),4,TRUE,5)</f>
        <v>1</v>
      </c>
      <c r="H1756" s="3" t="str" cm="1">
        <f t="array" ref="H1756">_xlfn.IFS(AND(E1756&gt;=4,F1756&gt;=4,G1756&gt;=4),"Champions",AND(E1756&gt;=3,F1756&gt;=3,G1756&gt;=3),"Loyal Customers",AND(E1756&lt;=2,F1756&gt;=3),"At Risk",AND(E1756&lt;=2,F1756&lt;=2,G1756&lt;=2),"Lost",AND(E1756&gt;=4,F1756&lt;=2),"New/Promising",TRUE,"Needs Attention")</f>
        <v>Lost</v>
      </c>
      <c r="I1756" s="3" t="str">
        <f t="shared" si="31"/>
        <v>Churned</v>
      </c>
      <c r="J1756" s="3" t="str">
        <f>_xlfn.XLOOKUP(A1756,'Country_Lookup'!$D:$D,'Country_Lookup'!$E:$E)</f>
        <v>United Kingdom</v>
      </c>
    </row>
    <row r="1757" spans="1:10" x14ac:dyDescent="0.3">
      <c r="A1757">
        <v>14121</v>
      </c>
      <c r="B1757">
        <v>3</v>
      </c>
      <c r="C1757">
        <v>4</v>
      </c>
      <c r="D1757">
        <v>2780.1500000000069</v>
      </c>
      <c r="E1757" cm="1">
        <f t="array" ref="E1757">_xlfn.IFS(B1757&lt;=PERCENTILE($B$3:$B$5882,0.2),5,B1757&lt;=PERCENTILE($B$3:$B$5882,0.4),4,B1757&lt;=PERCENTILE($B$3:$B$5882,0.6),3,B1757&lt;=PERCENTILE($B$3:$B$5882,0.8),2,TRUE,1)</f>
        <v>5</v>
      </c>
      <c r="F1757" cm="1">
        <f t="array" ref="F1757">_xlfn.IFS(C1757&lt;=PERCENTILE($C$3:$C$5882,0.2),1,C1757&lt;=PERCENTILE($C$3:$C$5882,0.4),2,C1757&lt;=PERCENTILE($C$3:$C$5882,0.6),3,C1757&lt;=PERCENTILE($C$3:$C$5882,0.8),4,TRUE,5)</f>
        <v>3</v>
      </c>
      <c r="G1757" cm="1">
        <f t="array" ref="G1757">_xlfn.IFS(D1757&lt;=PERCENTILE($D$3:$D$5882,0.2),1,D1757&lt;=PERCENTILE($D$3:$D$5882,0.4),2,D1757&lt;=PERCENTILE($D$3:$D$5882,0.6),3,D1757&lt;=PERCENTILE($D$3:$D$5882,0.8),4,TRUE,5)</f>
        <v>4</v>
      </c>
      <c r="H1757" s="3" t="str" cm="1">
        <f t="array" ref="H1757">_xlfn.IFS(AND(E1757&gt;=4,F1757&gt;=4,G1757&gt;=4),"Champions",AND(E1757&gt;=3,F1757&gt;=3,G1757&gt;=3),"Loyal Customers",AND(E1757&lt;=2,F1757&gt;=3),"At Risk",AND(E1757&lt;=2,F1757&lt;=2,G1757&lt;=2),"Lost",AND(E1757&gt;=4,F1757&lt;=2),"New/Promising",TRUE,"Needs Attention")</f>
        <v>Loyal Customers</v>
      </c>
      <c r="I1757" s="3" t="str">
        <f t="shared" si="31"/>
        <v>Active</v>
      </c>
      <c r="J1757" s="3" t="str">
        <f>_xlfn.XLOOKUP(A1757,'Country_Lookup'!$D:$D,'Country_Lookup'!$E:$E)</f>
        <v>United Kingdom</v>
      </c>
    </row>
    <row r="1758" spans="1:10" x14ac:dyDescent="0.3">
      <c r="A1758">
        <v>14122</v>
      </c>
      <c r="B1758">
        <v>406</v>
      </c>
      <c r="C1758">
        <v>3</v>
      </c>
      <c r="D1758">
        <v>362.42</v>
      </c>
      <c r="E1758" cm="1">
        <f t="array" ref="E1758">_xlfn.IFS(B1758&lt;=PERCENTILE($B$3:$B$5882,0.2),5,B1758&lt;=PERCENTILE($B$3:$B$5882,0.4),4,B1758&lt;=PERCENTILE($B$3:$B$5882,0.6),3,B1758&lt;=PERCENTILE($B$3:$B$5882,0.8),2,TRUE,1)</f>
        <v>2</v>
      </c>
      <c r="F1758" cm="1">
        <f t="array" ref="F1758">_xlfn.IFS(C1758&lt;=PERCENTILE($C$3:$C$5882,0.2),1,C1758&lt;=PERCENTILE($C$3:$C$5882,0.4),2,C1758&lt;=PERCENTILE($C$3:$C$5882,0.6),3,C1758&lt;=PERCENTILE($C$3:$C$5882,0.8),4,TRUE,5)</f>
        <v>3</v>
      </c>
      <c r="G1758" cm="1">
        <f t="array" ref="G1758">_xlfn.IFS(D1758&lt;=PERCENTILE($D$3:$D$5882,0.2),1,D1758&lt;=PERCENTILE($D$3:$D$5882,0.4),2,D1758&lt;=PERCENTILE($D$3:$D$5882,0.6),3,D1758&lt;=PERCENTILE($D$3:$D$5882,0.8),4,TRUE,5)</f>
        <v>2</v>
      </c>
      <c r="H1758" s="3" t="str" cm="1">
        <f t="array" ref="H1758">_xlfn.IFS(AND(E1758&gt;=4,F1758&gt;=4,G1758&gt;=4),"Champions",AND(E1758&gt;=3,F1758&gt;=3,G1758&gt;=3),"Loyal Customers",AND(E1758&lt;=2,F1758&gt;=3),"At Risk",AND(E1758&lt;=2,F1758&lt;=2,G1758&lt;=2),"Lost",AND(E1758&gt;=4,F1758&lt;=2),"New/Promising",TRUE,"Needs Attention")</f>
        <v>At Risk</v>
      </c>
      <c r="I1758" s="3" t="str">
        <f t="shared" si="31"/>
        <v>Churned</v>
      </c>
      <c r="J1758" s="3" t="str">
        <f>_xlfn.XLOOKUP(A1758,'Country_Lookup'!$D:$D,'Country_Lookup'!$E:$E)</f>
        <v>United Kingdom</v>
      </c>
    </row>
    <row r="1759" spans="1:10" x14ac:dyDescent="0.3">
      <c r="A1759">
        <v>14123</v>
      </c>
      <c r="B1759">
        <v>733</v>
      </c>
      <c r="C1759">
        <v>1</v>
      </c>
      <c r="D1759">
        <v>436.18000000000012</v>
      </c>
      <c r="E1759" cm="1">
        <f t="array" ref="E1759">_xlfn.IFS(B1759&lt;=PERCENTILE($B$3:$B$5882,0.2),5,B1759&lt;=PERCENTILE($B$3:$B$5882,0.4),4,B1759&lt;=PERCENTILE($B$3:$B$5882,0.6),3,B1759&lt;=PERCENTILE($B$3:$B$5882,0.8),2,TRUE,1)</f>
        <v>1</v>
      </c>
      <c r="F1759" cm="1">
        <f t="array" ref="F1759">_xlfn.IFS(C1759&lt;=PERCENTILE($C$3:$C$5882,0.2),1,C1759&lt;=PERCENTILE($C$3:$C$5882,0.4),2,C1759&lt;=PERCENTILE($C$3:$C$5882,0.6),3,C1759&lt;=PERCENTILE($C$3:$C$5882,0.8),4,TRUE,5)</f>
        <v>1</v>
      </c>
      <c r="G1759" cm="1">
        <f t="array" ref="G1759">_xlfn.IFS(D1759&lt;=PERCENTILE($D$3:$D$5882,0.2),1,D1759&lt;=PERCENTILE($D$3:$D$5882,0.4),2,D1759&lt;=PERCENTILE($D$3:$D$5882,0.6),3,D1759&lt;=PERCENTILE($D$3:$D$5882,0.8),4,TRUE,5)</f>
        <v>2</v>
      </c>
      <c r="H1759" s="3" t="str" cm="1">
        <f t="array" ref="H1759">_xlfn.IFS(AND(E1759&gt;=4,F1759&gt;=4,G1759&gt;=4),"Champions",AND(E1759&gt;=3,F1759&gt;=3,G1759&gt;=3),"Loyal Customers",AND(E1759&lt;=2,F1759&gt;=3),"At Risk",AND(E1759&lt;=2,F1759&lt;=2,G1759&lt;=2),"Lost",AND(E1759&gt;=4,F1759&lt;=2),"New/Promising",TRUE,"Needs Attention")</f>
        <v>Lost</v>
      </c>
      <c r="I1759" s="3" t="str">
        <f t="shared" si="31"/>
        <v>Churned</v>
      </c>
      <c r="J1759" s="3" t="str">
        <f>_xlfn.XLOOKUP(A1759,'Country_Lookup'!$D:$D,'Country_Lookup'!$E:$E)</f>
        <v>United Kingdom</v>
      </c>
    </row>
    <row r="1760" spans="1:10" x14ac:dyDescent="0.3">
      <c r="A1760">
        <v>14124</v>
      </c>
      <c r="B1760">
        <v>84</v>
      </c>
      <c r="C1760">
        <v>1</v>
      </c>
      <c r="D1760">
        <v>419.58000000000004</v>
      </c>
      <c r="E1760" cm="1">
        <f t="array" ref="E1760">_xlfn.IFS(B1760&lt;=PERCENTILE($B$3:$B$5882,0.2),5,B1760&lt;=PERCENTILE($B$3:$B$5882,0.4),4,B1760&lt;=PERCENTILE($B$3:$B$5882,0.6),3,B1760&lt;=PERCENTILE($B$3:$B$5882,0.8),2,TRUE,1)</f>
        <v>3</v>
      </c>
      <c r="F1760" cm="1">
        <f t="array" ref="F1760">_xlfn.IFS(C1760&lt;=PERCENTILE($C$3:$C$5882,0.2),1,C1760&lt;=PERCENTILE($C$3:$C$5882,0.4),2,C1760&lt;=PERCENTILE($C$3:$C$5882,0.6),3,C1760&lt;=PERCENTILE($C$3:$C$5882,0.8),4,TRUE,5)</f>
        <v>1</v>
      </c>
      <c r="G1760" cm="1">
        <f t="array" ref="G1760">_xlfn.IFS(D1760&lt;=PERCENTILE($D$3:$D$5882,0.2),1,D1760&lt;=PERCENTILE($D$3:$D$5882,0.4),2,D1760&lt;=PERCENTILE($D$3:$D$5882,0.6),3,D1760&lt;=PERCENTILE($D$3:$D$5882,0.8),4,TRUE,5)</f>
        <v>2</v>
      </c>
      <c r="H1760" s="3" t="str" cm="1">
        <f t="array" ref="H1760">_xlfn.IFS(AND(E1760&gt;=4,F1760&gt;=4,G1760&gt;=4),"Champions",AND(E1760&gt;=3,F1760&gt;=3,G1760&gt;=3),"Loyal Customers",AND(E1760&lt;=2,F1760&gt;=3),"At Risk",AND(E1760&lt;=2,F1760&lt;=2,G1760&lt;=2),"Lost",AND(E1760&gt;=4,F1760&lt;=2),"New/Promising",TRUE,"Needs Attention")</f>
        <v>Needs Attention</v>
      </c>
      <c r="I1760" s="3" t="str">
        <f t="shared" si="31"/>
        <v>Active</v>
      </c>
      <c r="J1760" s="3" t="str">
        <f>_xlfn.XLOOKUP(A1760,'Country_Lookup'!$D:$D,'Country_Lookup'!$E:$E)</f>
        <v>United Kingdom</v>
      </c>
    </row>
    <row r="1761" spans="1:10" x14ac:dyDescent="0.3">
      <c r="A1761">
        <v>14125</v>
      </c>
      <c r="B1761">
        <v>10</v>
      </c>
      <c r="C1761">
        <v>3</v>
      </c>
      <c r="D1761">
        <v>2740.4299999999939</v>
      </c>
      <c r="E1761" cm="1">
        <f t="array" ref="E1761">_xlfn.IFS(B1761&lt;=PERCENTILE($B$3:$B$5882,0.2),5,B1761&lt;=PERCENTILE($B$3:$B$5882,0.4),4,B1761&lt;=PERCENTILE($B$3:$B$5882,0.6),3,B1761&lt;=PERCENTILE($B$3:$B$5882,0.8),2,TRUE,1)</f>
        <v>5</v>
      </c>
      <c r="F1761" cm="1">
        <f t="array" ref="F1761">_xlfn.IFS(C1761&lt;=PERCENTILE($C$3:$C$5882,0.2),1,C1761&lt;=PERCENTILE($C$3:$C$5882,0.4),2,C1761&lt;=PERCENTILE($C$3:$C$5882,0.6),3,C1761&lt;=PERCENTILE($C$3:$C$5882,0.8),4,TRUE,5)</f>
        <v>3</v>
      </c>
      <c r="G1761" cm="1">
        <f t="array" ref="G1761">_xlfn.IFS(D1761&lt;=PERCENTILE($D$3:$D$5882,0.2),1,D1761&lt;=PERCENTILE($D$3:$D$5882,0.4),2,D1761&lt;=PERCENTILE($D$3:$D$5882,0.6),3,D1761&lt;=PERCENTILE($D$3:$D$5882,0.8),4,TRUE,5)</f>
        <v>4</v>
      </c>
      <c r="H1761" s="3" t="str" cm="1">
        <f t="array" ref="H1761">_xlfn.IFS(AND(E1761&gt;=4,F1761&gt;=4,G1761&gt;=4),"Champions",AND(E1761&gt;=3,F1761&gt;=3,G1761&gt;=3),"Loyal Customers",AND(E1761&lt;=2,F1761&gt;=3),"At Risk",AND(E1761&lt;=2,F1761&lt;=2,G1761&lt;=2),"Lost",AND(E1761&gt;=4,F1761&lt;=2),"New/Promising",TRUE,"Needs Attention")</f>
        <v>Loyal Customers</v>
      </c>
      <c r="I1761" s="3" t="str">
        <f t="shared" si="31"/>
        <v>Active</v>
      </c>
      <c r="J1761" s="3" t="str">
        <f>_xlfn.XLOOKUP(A1761,'Country_Lookup'!$D:$D,'Country_Lookup'!$E:$E)</f>
        <v>United Kingdom</v>
      </c>
    </row>
    <row r="1762" spans="1:10" x14ac:dyDescent="0.3">
      <c r="A1762">
        <v>14126</v>
      </c>
      <c r="B1762">
        <v>7</v>
      </c>
      <c r="C1762">
        <v>4</v>
      </c>
      <c r="D1762">
        <v>1172.4599999999994</v>
      </c>
      <c r="E1762" cm="1">
        <f t="array" ref="E1762">_xlfn.IFS(B1762&lt;=PERCENTILE($B$3:$B$5882,0.2),5,B1762&lt;=PERCENTILE($B$3:$B$5882,0.4),4,B1762&lt;=PERCENTILE($B$3:$B$5882,0.6),3,B1762&lt;=PERCENTILE($B$3:$B$5882,0.8),2,TRUE,1)</f>
        <v>5</v>
      </c>
      <c r="F1762" cm="1">
        <f t="array" ref="F1762">_xlfn.IFS(C1762&lt;=PERCENTILE($C$3:$C$5882,0.2),1,C1762&lt;=PERCENTILE($C$3:$C$5882,0.4),2,C1762&lt;=PERCENTILE($C$3:$C$5882,0.6),3,C1762&lt;=PERCENTILE($C$3:$C$5882,0.8),4,TRUE,5)</f>
        <v>3</v>
      </c>
      <c r="G1762" cm="1">
        <f t="array" ref="G1762">_xlfn.IFS(D1762&lt;=PERCENTILE($D$3:$D$5882,0.2),1,D1762&lt;=PERCENTILE($D$3:$D$5882,0.4),2,D1762&lt;=PERCENTILE($D$3:$D$5882,0.6),3,D1762&lt;=PERCENTILE($D$3:$D$5882,0.8),4,TRUE,5)</f>
        <v>3</v>
      </c>
      <c r="H1762" s="3" t="str" cm="1">
        <f t="array" ref="H1762">_xlfn.IFS(AND(E1762&gt;=4,F1762&gt;=4,G1762&gt;=4),"Champions",AND(E1762&gt;=3,F1762&gt;=3,G1762&gt;=3),"Loyal Customers",AND(E1762&lt;=2,F1762&gt;=3),"At Risk",AND(E1762&lt;=2,F1762&lt;=2,G1762&lt;=2),"Lost",AND(E1762&gt;=4,F1762&lt;=2),"New/Promising",TRUE,"Needs Attention")</f>
        <v>Loyal Customers</v>
      </c>
      <c r="I1762" s="3" t="str">
        <f t="shared" si="31"/>
        <v>Active</v>
      </c>
      <c r="J1762" s="3" t="str">
        <f>_xlfn.XLOOKUP(A1762,'Country_Lookup'!$D:$D,'Country_Lookup'!$E:$E)</f>
        <v>United Kingdom</v>
      </c>
    </row>
    <row r="1763" spans="1:10" x14ac:dyDescent="0.3">
      <c r="A1763">
        <v>14127</v>
      </c>
      <c r="B1763">
        <v>122</v>
      </c>
      <c r="C1763">
        <v>6</v>
      </c>
      <c r="D1763">
        <v>1900.0799999999952</v>
      </c>
      <c r="E1763" cm="1">
        <f t="array" ref="E1763">_xlfn.IFS(B1763&lt;=PERCENTILE($B$3:$B$5882,0.2),5,B1763&lt;=PERCENTILE($B$3:$B$5882,0.4),4,B1763&lt;=PERCENTILE($B$3:$B$5882,0.6),3,B1763&lt;=PERCENTILE($B$3:$B$5882,0.8),2,TRUE,1)</f>
        <v>3</v>
      </c>
      <c r="F1763" cm="1">
        <f t="array" ref="F1763">_xlfn.IFS(C1763&lt;=PERCENTILE($C$3:$C$5882,0.2),1,C1763&lt;=PERCENTILE($C$3:$C$5882,0.4),2,C1763&lt;=PERCENTILE($C$3:$C$5882,0.6),3,C1763&lt;=PERCENTILE($C$3:$C$5882,0.8),4,TRUE,5)</f>
        <v>4</v>
      </c>
      <c r="G1763" cm="1">
        <f t="array" ref="G1763">_xlfn.IFS(D1763&lt;=PERCENTILE($D$3:$D$5882,0.2),1,D1763&lt;=PERCENTILE($D$3:$D$5882,0.4),2,D1763&lt;=PERCENTILE($D$3:$D$5882,0.6),3,D1763&lt;=PERCENTILE($D$3:$D$5882,0.8),4,TRUE,5)</f>
        <v>4</v>
      </c>
      <c r="H1763" s="3" t="str" cm="1">
        <f t="array" ref="H1763">_xlfn.IFS(AND(E1763&gt;=4,F1763&gt;=4,G1763&gt;=4),"Champions",AND(E1763&gt;=3,F1763&gt;=3,G1763&gt;=3),"Loyal Customers",AND(E1763&lt;=2,F1763&gt;=3),"At Risk",AND(E1763&lt;=2,F1763&lt;=2,G1763&lt;=2),"Lost",AND(E1763&gt;=4,F1763&lt;=2),"New/Promising",TRUE,"Needs Attention")</f>
        <v>Loyal Customers</v>
      </c>
      <c r="I1763" s="3" t="str">
        <f t="shared" si="31"/>
        <v>Churned</v>
      </c>
      <c r="J1763" s="3" t="str">
        <f>_xlfn.XLOOKUP(A1763,'Country_Lookup'!$D:$D,'Country_Lookup'!$E:$E)</f>
        <v>United Kingdom</v>
      </c>
    </row>
    <row r="1764" spans="1:10" x14ac:dyDescent="0.3">
      <c r="A1764">
        <v>14128</v>
      </c>
      <c r="B1764">
        <v>60</v>
      </c>
      <c r="C1764">
        <v>3</v>
      </c>
      <c r="D1764">
        <v>924.20999999999924</v>
      </c>
      <c r="E1764" cm="1">
        <f t="array" ref="E1764">_xlfn.IFS(B1764&lt;=PERCENTILE($B$3:$B$5882,0.2),5,B1764&lt;=PERCENTILE($B$3:$B$5882,0.4),4,B1764&lt;=PERCENTILE($B$3:$B$5882,0.6),3,B1764&lt;=PERCENTILE($B$3:$B$5882,0.8),2,TRUE,1)</f>
        <v>3</v>
      </c>
      <c r="F1764" cm="1">
        <f t="array" ref="F1764">_xlfn.IFS(C1764&lt;=PERCENTILE($C$3:$C$5882,0.2),1,C1764&lt;=PERCENTILE($C$3:$C$5882,0.4),2,C1764&lt;=PERCENTILE($C$3:$C$5882,0.6),3,C1764&lt;=PERCENTILE($C$3:$C$5882,0.8),4,TRUE,5)</f>
        <v>3</v>
      </c>
      <c r="G1764" cm="1">
        <f t="array" ref="G1764">_xlfn.IFS(D1764&lt;=PERCENTILE($D$3:$D$5882,0.2),1,D1764&lt;=PERCENTILE($D$3:$D$5882,0.4),2,D1764&lt;=PERCENTILE($D$3:$D$5882,0.6),3,D1764&lt;=PERCENTILE($D$3:$D$5882,0.8),4,TRUE,5)</f>
        <v>3</v>
      </c>
      <c r="H1764" s="3" t="str" cm="1">
        <f t="array" ref="H1764">_xlfn.IFS(AND(E1764&gt;=4,F1764&gt;=4,G1764&gt;=4),"Champions",AND(E1764&gt;=3,F1764&gt;=3,G1764&gt;=3),"Loyal Customers",AND(E1764&lt;=2,F1764&gt;=3),"At Risk",AND(E1764&lt;=2,F1764&lt;=2,G1764&lt;=2),"Lost",AND(E1764&gt;=4,F1764&lt;=2),"New/Promising",TRUE,"Needs Attention")</f>
        <v>Loyal Customers</v>
      </c>
      <c r="I1764" s="3" t="str">
        <f t="shared" si="31"/>
        <v>Active</v>
      </c>
      <c r="J1764" s="3" t="str">
        <f>_xlfn.XLOOKUP(A1764,'Country_Lookup'!$D:$D,'Country_Lookup'!$E:$E)</f>
        <v>United Kingdom</v>
      </c>
    </row>
    <row r="1765" spans="1:10" x14ac:dyDescent="0.3">
      <c r="A1765">
        <v>14129</v>
      </c>
      <c r="B1765">
        <v>1</v>
      </c>
      <c r="C1765">
        <v>9</v>
      </c>
      <c r="D1765">
        <v>2591.3399999999988</v>
      </c>
      <c r="E1765" cm="1">
        <f t="array" ref="E1765">_xlfn.IFS(B1765&lt;=PERCENTILE($B$3:$B$5882,0.2),5,B1765&lt;=PERCENTILE($B$3:$B$5882,0.4),4,B1765&lt;=PERCENTILE($B$3:$B$5882,0.6),3,B1765&lt;=PERCENTILE($B$3:$B$5882,0.8),2,TRUE,1)</f>
        <v>5</v>
      </c>
      <c r="F1765" cm="1">
        <f t="array" ref="F1765">_xlfn.IFS(C1765&lt;=PERCENTILE($C$3:$C$5882,0.2),1,C1765&lt;=PERCENTILE($C$3:$C$5882,0.4),2,C1765&lt;=PERCENTILE($C$3:$C$5882,0.6),3,C1765&lt;=PERCENTILE($C$3:$C$5882,0.8),4,TRUE,5)</f>
        <v>5</v>
      </c>
      <c r="G1765" cm="1">
        <f t="array" ref="G1765">_xlfn.IFS(D1765&lt;=PERCENTILE($D$3:$D$5882,0.2),1,D1765&lt;=PERCENTILE($D$3:$D$5882,0.4),2,D1765&lt;=PERCENTILE($D$3:$D$5882,0.6),3,D1765&lt;=PERCENTILE($D$3:$D$5882,0.8),4,TRUE,5)</f>
        <v>4</v>
      </c>
      <c r="H1765" s="3" t="str" cm="1">
        <f t="array" ref="H1765">_xlfn.IFS(AND(E1765&gt;=4,F1765&gt;=4,G1765&gt;=4),"Champions",AND(E1765&gt;=3,F1765&gt;=3,G1765&gt;=3),"Loyal Customers",AND(E1765&lt;=2,F1765&gt;=3),"At Risk",AND(E1765&lt;=2,F1765&lt;=2,G1765&lt;=2),"Lost",AND(E1765&gt;=4,F1765&lt;=2),"New/Promising",TRUE,"Needs Attention")</f>
        <v>Champions</v>
      </c>
      <c r="I1765" s="3" t="str">
        <f t="shared" si="31"/>
        <v>Active</v>
      </c>
      <c r="J1765" s="3" t="str">
        <f>_xlfn.XLOOKUP(A1765,'Country_Lookup'!$D:$D,'Country_Lookup'!$E:$E)</f>
        <v>United Kingdom</v>
      </c>
    </row>
    <row r="1766" spans="1:10" x14ac:dyDescent="0.3">
      <c r="A1766">
        <v>14130</v>
      </c>
      <c r="B1766">
        <v>319</v>
      </c>
      <c r="C1766">
        <v>4</v>
      </c>
      <c r="D1766">
        <v>1882.6699999999976</v>
      </c>
      <c r="E1766" cm="1">
        <f t="array" ref="E1766">_xlfn.IFS(B1766&lt;=PERCENTILE($B$3:$B$5882,0.2),5,B1766&lt;=PERCENTILE($B$3:$B$5882,0.4),4,B1766&lt;=PERCENTILE($B$3:$B$5882,0.6),3,B1766&lt;=PERCENTILE($B$3:$B$5882,0.8),2,TRUE,1)</f>
        <v>2</v>
      </c>
      <c r="F1766" cm="1">
        <f t="array" ref="F1766">_xlfn.IFS(C1766&lt;=PERCENTILE($C$3:$C$5882,0.2),1,C1766&lt;=PERCENTILE($C$3:$C$5882,0.4),2,C1766&lt;=PERCENTILE($C$3:$C$5882,0.6),3,C1766&lt;=PERCENTILE($C$3:$C$5882,0.8),4,TRUE,5)</f>
        <v>3</v>
      </c>
      <c r="G1766" cm="1">
        <f t="array" ref="G1766">_xlfn.IFS(D1766&lt;=PERCENTILE($D$3:$D$5882,0.2),1,D1766&lt;=PERCENTILE($D$3:$D$5882,0.4),2,D1766&lt;=PERCENTILE($D$3:$D$5882,0.6),3,D1766&lt;=PERCENTILE($D$3:$D$5882,0.8),4,TRUE,5)</f>
        <v>4</v>
      </c>
      <c r="H1766" s="3" t="str" cm="1">
        <f t="array" ref="H1766">_xlfn.IFS(AND(E1766&gt;=4,F1766&gt;=4,G1766&gt;=4),"Champions",AND(E1766&gt;=3,F1766&gt;=3,G1766&gt;=3),"Loyal Customers",AND(E1766&lt;=2,F1766&gt;=3),"At Risk",AND(E1766&lt;=2,F1766&lt;=2,G1766&lt;=2),"Lost",AND(E1766&gt;=4,F1766&lt;=2),"New/Promising",TRUE,"Needs Attention")</f>
        <v>At Risk</v>
      </c>
      <c r="I1766" s="3" t="str">
        <f t="shared" si="31"/>
        <v>Churned</v>
      </c>
      <c r="J1766" s="3" t="str">
        <f>_xlfn.XLOOKUP(A1766,'Country_Lookup'!$D:$D,'Country_Lookup'!$E:$E)</f>
        <v>United Kingdom</v>
      </c>
    </row>
    <row r="1767" spans="1:10" x14ac:dyDescent="0.3">
      <c r="A1767">
        <v>14131</v>
      </c>
      <c r="B1767">
        <v>648</v>
      </c>
      <c r="C1767">
        <v>1</v>
      </c>
      <c r="D1767">
        <v>187.87000000000009</v>
      </c>
      <c r="E1767" cm="1">
        <f t="array" ref="E1767">_xlfn.IFS(B1767&lt;=PERCENTILE($B$3:$B$5882,0.2),5,B1767&lt;=PERCENTILE($B$3:$B$5882,0.4),4,B1767&lt;=PERCENTILE($B$3:$B$5882,0.6),3,B1767&lt;=PERCENTILE($B$3:$B$5882,0.8),2,TRUE,1)</f>
        <v>1</v>
      </c>
      <c r="F1767" cm="1">
        <f t="array" ref="F1767">_xlfn.IFS(C1767&lt;=PERCENTILE($C$3:$C$5882,0.2),1,C1767&lt;=PERCENTILE($C$3:$C$5882,0.4),2,C1767&lt;=PERCENTILE($C$3:$C$5882,0.6),3,C1767&lt;=PERCENTILE($C$3:$C$5882,0.8),4,TRUE,5)</f>
        <v>1</v>
      </c>
      <c r="G1767" cm="1">
        <f t="array" ref="G1767">_xlfn.IFS(D1767&lt;=PERCENTILE($D$3:$D$5882,0.2),1,D1767&lt;=PERCENTILE($D$3:$D$5882,0.4),2,D1767&lt;=PERCENTILE($D$3:$D$5882,0.6),3,D1767&lt;=PERCENTILE($D$3:$D$5882,0.8),4,TRUE,5)</f>
        <v>1</v>
      </c>
      <c r="H1767" s="3" t="str" cm="1">
        <f t="array" ref="H1767">_xlfn.IFS(AND(E1767&gt;=4,F1767&gt;=4,G1767&gt;=4),"Champions",AND(E1767&gt;=3,F1767&gt;=3,G1767&gt;=3),"Loyal Customers",AND(E1767&lt;=2,F1767&gt;=3),"At Risk",AND(E1767&lt;=2,F1767&lt;=2,G1767&lt;=2),"Lost",AND(E1767&gt;=4,F1767&lt;=2),"New/Promising",TRUE,"Needs Attention")</f>
        <v>Lost</v>
      </c>
      <c r="I1767" s="3" t="str">
        <f t="shared" si="31"/>
        <v>Churned</v>
      </c>
      <c r="J1767" s="3" t="str">
        <f>_xlfn.XLOOKUP(A1767,'Country_Lookup'!$D:$D,'Country_Lookup'!$E:$E)</f>
        <v>United Kingdom</v>
      </c>
    </row>
    <row r="1768" spans="1:10" x14ac:dyDescent="0.3">
      <c r="A1768">
        <v>14132</v>
      </c>
      <c r="B1768">
        <v>2</v>
      </c>
      <c r="C1768">
        <v>11</v>
      </c>
      <c r="D1768">
        <v>3586.0300000000175</v>
      </c>
      <c r="E1768" cm="1">
        <f t="array" ref="E1768">_xlfn.IFS(B1768&lt;=PERCENTILE($B$3:$B$5882,0.2),5,B1768&lt;=PERCENTILE($B$3:$B$5882,0.4),4,B1768&lt;=PERCENTILE($B$3:$B$5882,0.6),3,B1768&lt;=PERCENTILE($B$3:$B$5882,0.8),2,TRUE,1)</f>
        <v>5</v>
      </c>
      <c r="F1768" cm="1">
        <f t="array" ref="F1768">_xlfn.IFS(C1768&lt;=PERCENTILE($C$3:$C$5882,0.2),1,C1768&lt;=PERCENTILE($C$3:$C$5882,0.4),2,C1768&lt;=PERCENTILE($C$3:$C$5882,0.6),3,C1768&lt;=PERCENTILE($C$3:$C$5882,0.8),4,TRUE,5)</f>
        <v>5</v>
      </c>
      <c r="G1768" cm="1">
        <f t="array" ref="G1768">_xlfn.IFS(D1768&lt;=PERCENTILE($D$3:$D$5882,0.2),1,D1768&lt;=PERCENTILE($D$3:$D$5882,0.4),2,D1768&lt;=PERCENTILE($D$3:$D$5882,0.6),3,D1768&lt;=PERCENTILE($D$3:$D$5882,0.8),4,TRUE,5)</f>
        <v>5</v>
      </c>
      <c r="H1768" s="3" t="str" cm="1">
        <f t="array" ref="H1768">_xlfn.IFS(AND(E1768&gt;=4,F1768&gt;=4,G1768&gt;=4),"Champions",AND(E1768&gt;=3,F1768&gt;=3,G1768&gt;=3),"Loyal Customers",AND(E1768&lt;=2,F1768&gt;=3),"At Risk",AND(E1768&lt;=2,F1768&lt;=2,G1768&lt;=2),"Lost",AND(E1768&gt;=4,F1768&lt;=2),"New/Promising",TRUE,"Needs Attention")</f>
        <v>Champions</v>
      </c>
      <c r="I1768" s="3" t="str">
        <f t="shared" si="31"/>
        <v>Active</v>
      </c>
      <c r="J1768" s="3" t="str">
        <f>_xlfn.XLOOKUP(A1768,'Country_Lookup'!$D:$D,'Country_Lookup'!$E:$E)</f>
        <v>United Kingdom</v>
      </c>
    </row>
    <row r="1769" spans="1:10" x14ac:dyDescent="0.3">
      <c r="A1769">
        <v>14133</v>
      </c>
      <c r="B1769">
        <v>129</v>
      </c>
      <c r="C1769">
        <v>4</v>
      </c>
      <c r="D1769">
        <v>911.13999999999965</v>
      </c>
      <c r="E1769" cm="1">
        <f t="array" ref="E1769">_xlfn.IFS(B1769&lt;=PERCENTILE($B$3:$B$5882,0.2),5,B1769&lt;=PERCENTILE($B$3:$B$5882,0.4),4,B1769&lt;=PERCENTILE($B$3:$B$5882,0.6),3,B1769&lt;=PERCENTILE($B$3:$B$5882,0.8),2,TRUE,1)</f>
        <v>3</v>
      </c>
      <c r="F1769" cm="1">
        <f t="array" ref="F1769">_xlfn.IFS(C1769&lt;=PERCENTILE($C$3:$C$5882,0.2),1,C1769&lt;=PERCENTILE($C$3:$C$5882,0.4),2,C1769&lt;=PERCENTILE($C$3:$C$5882,0.6),3,C1769&lt;=PERCENTILE($C$3:$C$5882,0.8),4,TRUE,5)</f>
        <v>3</v>
      </c>
      <c r="G1769" cm="1">
        <f t="array" ref="G1769">_xlfn.IFS(D1769&lt;=PERCENTILE($D$3:$D$5882,0.2),1,D1769&lt;=PERCENTILE($D$3:$D$5882,0.4),2,D1769&lt;=PERCENTILE($D$3:$D$5882,0.6),3,D1769&lt;=PERCENTILE($D$3:$D$5882,0.8),4,TRUE,5)</f>
        <v>3</v>
      </c>
      <c r="H1769" s="3" t="str" cm="1">
        <f t="array" ref="H1769">_xlfn.IFS(AND(E1769&gt;=4,F1769&gt;=4,G1769&gt;=4),"Champions",AND(E1769&gt;=3,F1769&gt;=3,G1769&gt;=3),"Loyal Customers",AND(E1769&lt;=2,F1769&gt;=3),"At Risk",AND(E1769&lt;=2,F1769&lt;=2,G1769&lt;=2),"Lost",AND(E1769&gt;=4,F1769&lt;=2),"New/Promising",TRUE,"Needs Attention")</f>
        <v>Loyal Customers</v>
      </c>
      <c r="I1769" s="3" t="str">
        <f t="shared" si="31"/>
        <v>Churned</v>
      </c>
      <c r="J1769" s="3" t="str">
        <f>_xlfn.XLOOKUP(A1769,'Country_Lookup'!$D:$D,'Country_Lookup'!$E:$E)</f>
        <v>United Kingdom</v>
      </c>
    </row>
    <row r="1770" spans="1:10" x14ac:dyDescent="0.3">
      <c r="A1770">
        <v>14134</v>
      </c>
      <c r="B1770">
        <v>382</v>
      </c>
      <c r="C1770">
        <v>15</v>
      </c>
      <c r="D1770">
        <v>11123.350000000037</v>
      </c>
      <c r="E1770" cm="1">
        <f t="array" ref="E1770">_xlfn.IFS(B1770&lt;=PERCENTILE($B$3:$B$5882,0.2),5,B1770&lt;=PERCENTILE($B$3:$B$5882,0.4),4,B1770&lt;=PERCENTILE($B$3:$B$5882,0.6),3,B1770&lt;=PERCENTILE($B$3:$B$5882,0.8),2,TRUE,1)</f>
        <v>2</v>
      </c>
      <c r="F1770" cm="1">
        <f t="array" ref="F1770">_xlfn.IFS(C1770&lt;=PERCENTILE($C$3:$C$5882,0.2),1,C1770&lt;=PERCENTILE($C$3:$C$5882,0.4),2,C1770&lt;=PERCENTILE($C$3:$C$5882,0.6),3,C1770&lt;=PERCENTILE($C$3:$C$5882,0.8),4,TRUE,5)</f>
        <v>5</v>
      </c>
      <c r="G1770" cm="1">
        <f t="array" ref="G1770">_xlfn.IFS(D1770&lt;=PERCENTILE($D$3:$D$5882,0.2),1,D1770&lt;=PERCENTILE($D$3:$D$5882,0.4),2,D1770&lt;=PERCENTILE($D$3:$D$5882,0.6),3,D1770&lt;=PERCENTILE($D$3:$D$5882,0.8),4,TRUE,5)</f>
        <v>5</v>
      </c>
      <c r="H1770" s="3" t="str" cm="1">
        <f t="array" ref="H1770">_xlfn.IFS(AND(E1770&gt;=4,F1770&gt;=4,G1770&gt;=4),"Champions",AND(E1770&gt;=3,F1770&gt;=3,G1770&gt;=3),"Loyal Customers",AND(E1770&lt;=2,F1770&gt;=3),"At Risk",AND(E1770&lt;=2,F1770&lt;=2,G1770&lt;=2),"Lost",AND(E1770&gt;=4,F1770&lt;=2),"New/Promising",TRUE,"Needs Attention")</f>
        <v>At Risk</v>
      </c>
      <c r="I1770" s="3" t="str">
        <f t="shared" si="31"/>
        <v>Churned</v>
      </c>
      <c r="J1770" s="3" t="str">
        <f>_xlfn.XLOOKUP(A1770,'Country_Lookup'!$D:$D,'Country_Lookup'!$E:$E)</f>
        <v>United Kingdom</v>
      </c>
    </row>
    <row r="1771" spans="1:10" x14ac:dyDescent="0.3">
      <c r="A1771">
        <v>14135</v>
      </c>
      <c r="B1771">
        <v>1</v>
      </c>
      <c r="C1771">
        <v>24</v>
      </c>
      <c r="D1771">
        <v>9643.9199999999637</v>
      </c>
      <c r="E1771" cm="1">
        <f t="array" ref="E1771">_xlfn.IFS(B1771&lt;=PERCENTILE($B$3:$B$5882,0.2),5,B1771&lt;=PERCENTILE($B$3:$B$5882,0.4),4,B1771&lt;=PERCENTILE($B$3:$B$5882,0.6),3,B1771&lt;=PERCENTILE($B$3:$B$5882,0.8),2,TRUE,1)</f>
        <v>5</v>
      </c>
      <c r="F1771" cm="1">
        <f t="array" ref="F1771">_xlfn.IFS(C1771&lt;=PERCENTILE($C$3:$C$5882,0.2),1,C1771&lt;=PERCENTILE($C$3:$C$5882,0.4),2,C1771&lt;=PERCENTILE($C$3:$C$5882,0.6),3,C1771&lt;=PERCENTILE($C$3:$C$5882,0.8),4,TRUE,5)</f>
        <v>5</v>
      </c>
      <c r="G1771" cm="1">
        <f t="array" ref="G1771">_xlfn.IFS(D1771&lt;=PERCENTILE($D$3:$D$5882,0.2),1,D1771&lt;=PERCENTILE($D$3:$D$5882,0.4),2,D1771&lt;=PERCENTILE($D$3:$D$5882,0.6),3,D1771&lt;=PERCENTILE($D$3:$D$5882,0.8),4,TRUE,5)</f>
        <v>5</v>
      </c>
      <c r="H1771" s="3" t="str" cm="1">
        <f t="array" ref="H1771">_xlfn.IFS(AND(E1771&gt;=4,F1771&gt;=4,G1771&gt;=4),"Champions",AND(E1771&gt;=3,F1771&gt;=3,G1771&gt;=3),"Loyal Customers",AND(E1771&lt;=2,F1771&gt;=3),"At Risk",AND(E1771&lt;=2,F1771&lt;=2,G1771&lt;=2),"Lost",AND(E1771&gt;=4,F1771&lt;=2),"New/Promising",TRUE,"Needs Attention")</f>
        <v>Champions</v>
      </c>
      <c r="I1771" s="3" t="str">
        <f t="shared" si="31"/>
        <v>Active</v>
      </c>
      <c r="J1771" s="3" t="str">
        <f>_xlfn.XLOOKUP(A1771,'Country_Lookup'!$D:$D,'Country_Lookup'!$E:$E)</f>
        <v>United Kingdom</v>
      </c>
    </row>
    <row r="1772" spans="1:10" x14ac:dyDescent="0.3">
      <c r="A1772">
        <v>14136</v>
      </c>
      <c r="B1772">
        <v>400</v>
      </c>
      <c r="C1772">
        <v>5</v>
      </c>
      <c r="D1772">
        <v>1570.8099999999979</v>
      </c>
      <c r="E1772" cm="1">
        <f t="array" ref="E1772">_xlfn.IFS(B1772&lt;=PERCENTILE($B$3:$B$5882,0.2),5,B1772&lt;=PERCENTILE($B$3:$B$5882,0.4),4,B1772&lt;=PERCENTILE($B$3:$B$5882,0.6),3,B1772&lt;=PERCENTILE($B$3:$B$5882,0.8),2,TRUE,1)</f>
        <v>2</v>
      </c>
      <c r="F1772" cm="1">
        <f t="array" ref="F1772">_xlfn.IFS(C1772&lt;=PERCENTILE($C$3:$C$5882,0.2),1,C1772&lt;=PERCENTILE($C$3:$C$5882,0.4),2,C1772&lt;=PERCENTILE($C$3:$C$5882,0.6),3,C1772&lt;=PERCENTILE($C$3:$C$5882,0.8),4,TRUE,5)</f>
        <v>4</v>
      </c>
      <c r="G1772" cm="1">
        <f t="array" ref="G1772">_xlfn.IFS(D1772&lt;=PERCENTILE($D$3:$D$5882,0.2),1,D1772&lt;=PERCENTILE($D$3:$D$5882,0.4),2,D1772&lt;=PERCENTILE($D$3:$D$5882,0.6),3,D1772&lt;=PERCENTILE($D$3:$D$5882,0.8),4,TRUE,5)</f>
        <v>4</v>
      </c>
      <c r="H1772" s="3" t="str" cm="1">
        <f t="array" ref="H1772">_xlfn.IFS(AND(E1772&gt;=4,F1772&gt;=4,G1772&gt;=4),"Champions",AND(E1772&gt;=3,F1772&gt;=3,G1772&gt;=3),"Loyal Customers",AND(E1772&lt;=2,F1772&gt;=3),"At Risk",AND(E1772&lt;=2,F1772&lt;=2,G1772&lt;=2),"Lost",AND(E1772&gt;=4,F1772&lt;=2),"New/Promising",TRUE,"Needs Attention")</f>
        <v>At Risk</v>
      </c>
      <c r="I1772" s="3" t="str">
        <f t="shared" si="31"/>
        <v>Churned</v>
      </c>
      <c r="J1772" s="3" t="str">
        <f>_xlfn.XLOOKUP(A1772,'Country_Lookup'!$D:$D,'Country_Lookup'!$E:$E)</f>
        <v>United Kingdom</v>
      </c>
    </row>
    <row r="1773" spans="1:10" x14ac:dyDescent="0.3">
      <c r="A1773">
        <v>14137</v>
      </c>
      <c r="B1773">
        <v>695</v>
      </c>
      <c r="C1773">
        <v>1</v>
      </c>
      <c r="D1773">
        <v>332.69999999999993</v>
      </c>
      <c r="E1773" cm="1">
        <f t="array" ref="E1773">_xlfn.IFS(B1773&lt;=PERCENTILE($B$3:$B$5882,0.2),5,B1773&lt;=PERCENTILE($B$3:$B$5882,0.4),4,B1773&lt;=PERCENTILE($B$3:$B$5882,0.6),3,B1773&lt;=PERCENTILE($B$3:$B$5882,0.8),2,TRUE,1)</f>
        <v>1</v>
      </c>
      <c r="F1773" cm="1">
        <f t="array" ref="F1773">_xlfn.IFS(C1773&lt;=PERCENTILE($C$3:$C$5882,0.2),1,C1773&lt;=PERCENTILE($C$3:$C$5882,0.4),2,C1773&lt;=PERCENTILE($C$3:$C$5882,0.6),3,C1773&lt;=PERCENTILE($C$3:$C$5882,0.8),4,TRUE,5)</f>
        <v>1</v>
      </c>
      <c r="G1773" cm="1">
        <f t="array" ref="G1773">_xlfn.IFS(D1773&lt;=PERCENTILE($D$3:$D$5882,0.2),1,D1773&lt;=PERCENTILE($D$3:$D$5882,0.4),2,D1773&lt;=PERCENTILE($D$3:$D$5882,0.6),3,D1773&lt;=PERCENTILE($D$3:$D$5882,0.8),4,TRUE,5)</f>
        <v>2</v>
      </c>
      <c r="H1773" s="3" t="str" cm="1">
        <f t="array" ref="H1773">_xlfn.IFS(AND(E1773&gt;=4,F1773&gt;=4,G1773&gt;=4),"Champions",AND(E1773&gt;=3,F1773&gt;=3,G1773&gt;=3),"Loyal Customers",AND(E1773&lt;=2,F1773&gt;=3),"At Risk",AND(E1773&lt;=2,F1773&lt;=2,G1773&lt;=2),"Lost",AND(E1773&gt;=4,F1773&lt;=2),"New/Promising",TRUE,"Needs Attention")</f>
        <v>Lost</v>
      </c>
      <c r="I1773" s="3" t="str">
        <f t="shared" si="31"/>
        <v>Churned</v>
      </c>
      <c r="J1773" s="3" t="str">
        <f>_xlfn.XLOOKUP(A1773,'Country_Lookup'!$D:$D,'Country_Lookup'!$E:$E)</f>
        <v>United Kingdom</v>
      </c>
    </row>
    <row r="1774" spans="1:10" x14ac:dyDescent="0.3">
      <c r="A1774">
        <v>14138</v>
      </c>
      <c r="B1774">
        <v>1</v>
      </c>
      <c r="C1774">
        <v>2</v>
      </c>
      <c r="D1774">
        <v>982.37999999999988</v>
      </c>
      <c r="E1774" cm="1">
        <f t="array" ref="E1774">_xlfn.IFS(B1774&lt;=PERCENTILE($B$3:$B$5882,0.2),5,B1774&lt;=PERCENTILE($B$3:$B$5882,0.4),4,B1774&lt;=PERCENTILE($B$3:$B$5882,0.6),3,B1774&lt;=PERCENTILE($B$3:$B$5882,0.8),2,TRUE,1)</f>
        <v>5</v>
      </c>
      <c r="F1774" cm="1">
        <f t="array" ref="F1774">_xlfn.IFS(C1774&lt;=PERCENTILE($C$3:$C$5882,0.2),1,C1774&lt;=PERCENTILE($C$3:$C$5882,0.4),2,C1774&lt;=PERCENTILE($C$3:$C$5882,0.6),3,C1774&lt;=PERCENTILE($C$3:$C$5882,0.8),4,TRUE,5)</f>
        <v>2</v>
      </c>
      <c r="G1774" cm="1">
        <f t="array" ref="G1774">_xlfn.IFS(D1774&lt;=PERCENTILE($D$3:$D$5882,0.2),1,D1774&lt;=PERCENTILE($D$3:$D$5882,0.4),2,D1774&lt;=PERCENTILE($D$3:$D$5882,0.6),3,D1774&lt;=PERCENTILE($D$3:$D$5882,0.8),4,TRUE,5)</f>
        <v>3</v>
      </c>
      <c r="H1774" s="3" t="str" cm="1">
        <f t="array" ref="H1774">_xlfn.IFS(AND(E1774&gt;=4,F1774&gt;=4,G1774&gt;=4),"Champions",AND(E1774&gt;=3,F1774&gt;=3,G1774&gt;=3),"Loyal Customers",AND(E1774&lt;=2,F1774&gt;=3),"At Risk",AND(E1774&lt;=2,F1774&lt;=2,G1774&lt;=2),"Lost",AND(E1774&gt;=4,F1774&lt;=2),"New/Promising",TRUE,"Needs Attention")</f>
        <v>New/Promising</v>
      </c>
      <c r="I1774" s="3" t="str">
        <f t="shared" si="31"/>
        <v>Active</v>
      </c>
      <c r="J1774" s="3" t="str">
        <f>_xlfn.XLOOKUP(A1774,'Country_Lookup'!$D:$D,'Country_Lookup'!$E:$E)</f>
        <v>United Kingdom</v>
      </c>
    </row>
    <row r="1775" spans="1:10" x14ac:dyDescent="0.3">
      <c r="A1775">
        <v>14139</v>
      </c>
      <c r="B1775">
        <v>46</v>
      </c>
      <c r="C1775">
        <v>4</v>
      </c>
      <c r="D1775">
        <v>1086.8000000000015</v>
      </c>
      <c r="E1775" cm="1">
        <f t="array" ref="E1775">_xlfn.IFS(B1775&lt;=PERCENTILE($B$3:$B$5882,0.2),5,B1775&lt;=PERCENTILE($B$3:$B$5882,0.4),4,B1775&lt;=PERCENTILE($B$3:$B$5882,0.6),3,B1775&lt;=PERCENTILE($B$3:$B$5882,0.8),2,TRUE,1)</f>
        <v>4</v>
      </c>
      <c r="F1775" cm="1">
        <f t="array" ref="F1775">_xlfn.IFS(C1775&lt;=PERCENTILE($C$3:$C$5882,0.2),1,C1775&lt;=PERCENTILE($C$3:$C$5882,0.4),2,C1775&lt;=PERCENTILE($C$3:$C$5882,0.6),3,C1775&lt;=PERCENTILE($C$3:$C$5882,0.8),4,TRUE,5)</f>
        <v>3</v>
      </c>
      <c r="G1775" cm="1">
        <f t="array" ref="G1775">_xlfn.IFS(D1775&lt;=PERCENTILE($D$3:$D$5882,0.2),1,D1775&lt;=PERCENTILE($D$3:$D$5882,0.4),2,D1775&lt;=PERCENTILE($D$3:$D$5882,0.6),3,D1775&lt;=PERCENTILE($D$3:$D$5882,0.8),4,TRUE,5)</f>
        <v>3</v>
      </c>
      <c r="H1775" s="3" t="str" cm="1">
        <f t="array" ref="H1775">_xlfn.IFS(AND(E1775&gt;=4,F1775&gt;=4,G1775&gt;=4),"Champions",AND(E1775&gt;=3,F1775&gt;=3,G1775&gt;=3),"Loyal Customers",AND(E1775&lt;=2,F1775&gt;=3),"At Risk",AND(E1775&lt;=2,F1775&lt;=2,G1775&lt;=2),"Lost",AND(E1775&gt;=4,F1775&lt;=2),"New/Promising",TRUE,"Needs Attention")</f>
        <v>Loyal Customers</v>
      </c>
      <c r="I1775" s="3" t="str">
        <f t="shared" si="31"/>
        <v>Active</v>
      </c>
      <c r="J1775" s="3" t="str">
        <f>_xlfn.XLOOKUP(A1775,'Country_Lookup'!$D:$D,'Country_Lookup'!$E:$E)</f>
        <v>United Kingdom</v>
      </c>
    </row>
    <row r="1776" spans="1:10" x14ac:dyDescent="0.3">
      <c r="A1776">
        <v>14140</v>
      </c>
      <c r="B1776">
        <v>3</v>
      </c>
      <c r="C1776">
        <v>2</v>
      </c>
      <c r="D1776">
        <v>935.05000000000109</v>
      </c>
      <c r="E1776" cm="1">
        <f t="array" ref="E1776">_xlfn.IFS(B1776&lt;=PERCENTILE($B$3:$B$5882,0.2),5,B1776&lt;=PERCENTILE($B$3:$B$5882,0.4),4,B1776&lt;=PERCENTILE($B$3:$B$5882,0.6),3,B1776&lt;=PERCENTILE($B$3:$B$5882,0.8),2,TRUE,1)</f>
        <v>5</v>
      </c>
      <c r="F1776" cm="1">
        <f t="array" ref="F1776">_xlfn.IFS(C1776&lt;=PERCENTILE($C$3:$C$5882,0.2),1,C1776&lt;=PERCENTILE($C$3:$C$5882,0.4),2,C1776&lt;=PERCENTILE($C$3:$C$5882,0.6),3,C1776&lt;=PERCENTILE($C$3:$C$5882,0.8),4,TRUE,5)</f>
        <v>2</v>
      </c>
      <c r="G1776" cm="1">
        <f t="array" ref="G1776">_xlfn.IFS(D1776&lt;=PERCENTILE($D$3:$D$5882,0.2),1,D1776&lt;=PERCENTILE($D$3:$D$5882,0.4),2,D1776&lt;=PERCENTILE($D$3:$D$5882,0.6),3,D1776&lt;=PERCENTILE($D$3:$D$5882,0.8),4,TRUE,5)</f>
        <v>3</v>
      </c>
      <c r="H1776" s="3" t="str" cm="1">
        <f t="array" ref="H1776">_xlfn.IFS(AND(E1776&gt;=4,F1776&gt;=4,G1776&gt;=4),"Champions",AND(E1776&gt;=3,F1776&gt;=3,G1776&gt;=3),"Loyal Customers",AND(E1776&lt;=2,F1776&gt;=3),"At Risk",AND(E1776&lt;=2,F1776&lt;=2,G1776&lt;=2),"Lost",AND(E1776&gt;=4,F1776&lt;=2),"New/Promising",TRUE,"Needs Attention")</f>
        <v>New/Promising</v>
      </c>
      <c r="I1776" s="3" t="str">
        <f t="shared" si="31"/>
        <v>Active</v>
      </c>
      <c r="J1776" s="3" t="str">
        <f>_xlfn.XLOOKUP(A1776,'Country_Lookup'!$D:$D,'Country_Lookup'!$E:$E)</f>
        <v>United Kingdom</v>
      </c>
    </row>
    <row r="1777" spans="1:10" x14ac:dyDescent="0.3">
      <c r="A1777">
        <v>14141</v>
      </c>
      <c r="B1777">
        <v>2</v>
      </c>
      <c r="C1777">
        <v>4</v>
      </c>
      <c r="D1777">
        <v>915.12999999999988</v>
      </c>
      <c r="E1777" cm="1">
        <f t="array" ref="E1777">_xlfn.IFS(B1777&lt;=PERCENTILE($B$3:$B$5882,0.2),5,B1777&lt;=PERCENTILE($B$3:$B$5882,0.4),4,B1777&lt;=PERCENTILE($B$3:$B$5882,0.6),3,B1777&lt;=PERCENTILE($B$3:$B$5882,0.8),2,TRUE,1)</f>
        <v>5</v>
      </c>
      <c r="F1777" cm="1">
        <f t="array" ref="F1777">_xlfn.IFS(C1777&lt;=PERCENTILE($C$3:$C$5882,0.2),1,C1777&lt;=PERCENTILE($C$3:$C$5882,0.4),2,C1777&lt;=PERCENTILE($C$3:$C$5882,0.6),3,C1777&lt;=PERCENTILE($C$3:$C$5882,0.8),4,TRUE,5)</f>
        <v>3</v>
      </c>
      <c r="G1777" cm="1">
        <f t="array" ref="G1777">_xlfn.IFS(D1777&lt;=PERCENTILE($D$3:$D$5882,0.2),1,D1777&lt;=PERCENTILE($D$3:$D$5882,0.4),2,D1777&lt;=PERCENTILE($D$3:$D$5882,0.6),3,D1777&lt;=PERCENTILE($D$3:$D$5882,0.8),4,TRUE,5)</f>
        <v>3</v>
      </c>
      <c r="H1777" s="3" t="str" cm="1">
        <f t="array" ref="H1777">_xlfn.IFS(AND(E1777&gt;=4,F1777&gt;=4,G1777&gt;=4),"Champions",AND(E1777&gt;=3,F1777&gt;=3,G1777&gt;=3),"Loyal Customers",AND(E1777&lt;=2,F1777&gt;=3),"At Risk",AND(E1777&lt;=2,F1777&lt;=2,G1777&lt;=2),"Lost",AND(E1777&gt;=4,F1777&lt;=2),"New/Promising",TRUE,"Needs Attention")</f>
        <v>Loyal Customers</v>
      </c>
      <c r="I1777" s="3" t="str">
        <f t="shared" si="31"/>
        <v>Active</v>
      </c>
      <c r="J1777" s="3" t="str">
        <f>_xlfn.XLOOKUP(A1777,'Country_Lookup'!$D:$D,'Country_Lookup'!$E:$E)</f>
        <v>United Kingdom</v>
      </c>
    </row>
    <row r="1778" spans="1:10" x14ac:dyDescent="0.3">
      <c r="A1778">
        <v>14142</v>
      </c>
      <c r="B1778">
        <v>373</v>
      </c>
      <c r="C1778">
        <v>2</v>
      </c>
      <c r="D1778">
        <v>983.150000000001</v>
      </c>
      <c r="E1778" cm="1">
        <f t="array" ref="E1778">_xlfn.IFS(B1778&lt;=PERCENTILE($B$3:$B$5882,0.2),5,B1778&lt;=PERCENTILE($B$3:$B$5882,0.4),4,B1778&lt;=PERCENTILE($B$3:$B$5882,0.6),3,B1778&lt;=PERCENTILE($B$3:$B$5882,0.8),2,TRUE,1)</f>
        <v>2</v>
      </c>
      <c r="F1778" cm="1">
        <f t="array" ref="F1778">_xlfn.IFS(C1778&lt;=PERCENTILE($C$3:$C$5882,0.2),1,C1778&lt;=PERCENTILE($C$3:$C$5882,0.4),2,C1778&lt;=PERCENTILE($C$3:$C$5882,0.6),3,C1778&lt;=PERCENTILE($C$3:$C$5882,0.8),4,TRUE,5)</f>
        <v>2</v>
      </c>
      <c r="G1778" cm="1">
        <f t="array" ref="G1778">_xlfn.IFS(D1778&lt;=PERCENTILE($D$3:$D$5882,0.2),1,D1778&lt;=PERCENTILE($D$3:$D$5882,0.4),2,D1778&lt;=PERCENTILE($D$3:$D$5882,0.6),3,D1778&lt;=PERCENTILE($D$3:$D$5882,0.8),4,TRUE,5)</f>
        <v>3</v>
      </c>
      <c r="H1778" s="3" t="str" cm="1">
        <f t="array" ref="H1778">_xlfn.IFS(AND(E1778&gt;=4,F1778&gt;=4,G1778&gt;=4),"Champions",AND(E1778&gt;=3,F1778&gt;=3,G1778&gt;=3),"Loyal Customers",AND(E1778&lt;=2,F1778&gt;=3),"At Risk",AND(E1778&lt;=2,F1778&lt;=2,G1778&lt;=2),"Lost",AND(E1778&gt;=4,F1778&lt;=2),"New/Promising",TRUE,"Needs Attention")</f>
        <v>Needs Attention</v>
      </c>
      <c r="I1778" s="3" t="str">
        <f t="shared" si="31"/>
        <v>Churned</v>
      </c>
      <c r="J1778" s="3" t="str">
        <f>_xlfn.XLOOKUP(A1778,'Country_Lookup'!$D:$D,'Country_Lookup'!$E:$E)</f>
        <v>United Kingdom</v>
      </c>
    </row>
    <row r="1779" spans="1:10" x14ac:dyDescent="0.3">
      <c r="A1779">
        <v>14143</v>
      </c>
      <c r="B1779">
        <v>133</v>
      </c>
      <c r="C1779">
        <v>1</v>
      </c>
      <c r="D1779">
        <v>115.79999999999998</v>
      </c>
      <c r="E1779" cm="1">
        <f t="array" ref="E1779">_xlfn.IFS(B1779&lt;=PERCENTILE($B$3:$B$5882,0.2),5,B1779&lt;=PERCENTILE($B$3:$B$5882,0.4),4,B1779&lt;=PERCENTILE($B$3:$B$5882,0.6),3,B1779&lt;=PERCENTILE($B$3:$B$5882,0.8),2,TRUE,1)</f>
        <v>3</v>
      </c>
      <c r="F1779" cm="1">
        <f t="array" ref="F1779">_xlfn.IFS(C1779&lt;=PERCENTILE($C$3:$C$5882,0.2),1,C1779&lt;=PERCENTILE($C$3:$C$5882,0.4),2,C1779&lt;=PERCENTILE($C$3:$C$5882,0.6),3,C1779&lt;=PERCENTILE($C$3:$C$5882,0.8),4,TRUE,5)</f>
        <v>1</v>
      </c>
      <c r="G1779" cm="1">
        <f t="array" ref="G1779">_xlfn.IFS(D1779&lt;=PERCENTILE($D$3:$D$5882,0.2),1,D1779&lt;=PERCENTILE($D$3:$D$5882,0.4),2,D1779&lt;=PERCENTILE($D$3:$D$5882,0.6),3,D1779&lt;=PERCENTILE($D$3:$D$5882,0.8),4,TRUE,5)</f>
        <v>1</v>
      </c>
      <c r="H1779" s="3" t="str" cm="1">
        <f t="array" ref="H1779">_xlfn.IFS(AND(E1779&gt;=4,F1779&gt;=4,G1779&gt;=4),"Champions",AND(E1779&gt;=3,F1779&gt;=3,G1779&gt;=3),"Loyal Customers",AND(E1779&lt;=2,F1779&gt;=3),"At Risk",AND(E1779&lt;=2,F1779&lt;=2,G1779&lt;=2),"Lost",AND(E1779&gt;=4,F1779&lt;=2),"New/Promising",TRUE,"Needs Attention")</f>
        <v>Needs Attention</v>
      </c>
      <c r="I1779" s="3" t="str">
        <f t="shared" si="31"/>
        <v>Churned</v>
      </c>
      <c r="J1779" s="3" t="str">
        <f>_xlfn.XLOOKUP(A1779,'Country_Lookup'!$D:$D,'Country_Lookup'!$E:$E)</f>
        <v>United Kingdom</v>
      </c>
    </row>
    <row r="1780" spans="1:10" x14ac:dyDescent="0.3">
      <c r="A1780">
        <v>14144</v>
      </c>
      <c r="B1780">
        <v>486</v>
      </c>
      <c r="C1780">
        <v>1</v>
      </c>
      <c r="D1780">
        <v>30.599999999999998</v>
      </c>
      <c r="E1780" cm="1">
        <f t="array" ref="E1780">_xlfn.IFS(B1780&lt;=PERCENTILE($B$3:$B$5882,0.2),5,B1780&lt;=PERCENTILE($B$3:$B$5882,0.4),4,B1780&lt;=PERCENTILE($B$3:$B$5882,0.6),3,B1780&lt;=PERCENTILE($B$3:$B$5882,0.8),2,TRUE,1)</f>
        <v>1</v>
      </c>
      <c r="F1780" cm="1">
        <f t="array" ref="F1780">_xlfn.IFS(C1780&lt;=PERCENTILE($C$3:$C$5882,0.2),1,C1780&lt;=PERCENTILE($C$3:$C$5882,0.4),2,C1780&lt;=PERCENTILE($C$3:$C$5882,0.6),3,C1780&lt;=PERCENTILE($C$3:$C$5882,0.8),4,TRUE,5)</f>
        <v>1</v>
      </c>
      <c r="G1780" cm="1">
        <f t="array" ref="G1780">_xlfn.IFS(D1780&lt;=PERCENTILE($D$3:$D$5882,0.2),1,D1780&lt;=PERCENTILE($D$3:$D$5882,0.4),2,D1780&lt;=PERCENTILE($D$3:$D$5882,0.6),3,D1780&lt;=PERCENTILE($D$3:$D$5882,0.8),4,TRUE,5)</f>
        <v>1</v>
      </c>
      <c r="H1780" s="3" t="str" cm="1">
        <f t="array" ref="H1780">_xlfn.IFS(AND(E1780&gt;=4,F1780&gt;=4,G1780&gt;=4),"Champions",AND(E1780&gt;=3,F1780&gt;=3,G1780&gt;=3),"Loyal Customers",AND(E1780&lt;=2,F1780&gt;=3),"At Risk",AND(E1780&lt;=2,F1780&lt;=2,G1780&lt;=2),"Lost",AND(E1780&gt;=4,F1780&lt;=2),"New/Promising",TRUE,"Needs Attention")</f>
        <v>Lost</v>
      </c>
      <c r="I1780" s="3" t="str">
        <f t="shared" si="31"/>
        <v>Churned</v>
      </c>
      <c r="J1780" s="3" t="str">
        <f>_xlfn.XLOOKUP(A1780,'Country_Lookup'!$D:$D,'Country_Lookup'!$E:$E)</f>
        <v>United Kingdom</v>
      </c>
    </row>
    <row r="1781" spans="1:10" x14ac:dyDescent="0.3">
      <c r="A1781">
        <v>14145</v>
      </c>
      <c r="B1781">
        <v>46</v>
      </c>
      <c r="C1781">
        <v>7</v>
      </c>
      <c r="D1781">
        <v>7600.0499999999975</v>
      </c>
      <c r="E1781" cm="1">
        <f t="array" ref="E1781">_xlfn.IFS(B1781&lt;=PERCENTILE($B$3:$B$5882,0.2),5,B1781&lt;=PERCENTILE($B$3:$B$5882,0.4),4,B1781&lt;=PERCENTILE($B$3:$B$5882,0.6),3,B1781&lt;=PERCENTILE($B$3:$B$5882,0.8),2,TRUE,1)</f>
        <v>4</v>
      </c>
      <c r="F1781" cm="1">
        <f t="array" ref="F1781">_xlfn.IFS(C1781&lt;=PERCENTILE($C$3:$C$5882,0.2),1,C1781&lt;=PERCENTILE($C$3:$C$5882,0.4),2,C1781&lt;=PERCENTILE($C$3:$C$5882,0.6),3,C1781&lt;=PERCENTILE($C$3:$C$5882,0.8),4,TRUE,5)</f>
        <v>4</v>
      </c>
      <c r="G1781" cm="1">
        <f t="array" ref="G1781">_xlfn.IFS(D1781&lt;=PERCENTILE($D$3:$D$5882,0.2),1,D1781&lt;=PERCENTILE($D$3:$D$5882,0.4),2,D1781&lt;=PERCENTILE($D$3:$D$5882,0.6),3,D1781&lt;=PERCENTILE($D$3:$D$5882,0.8),4,TRUE,5)</f>
        <v>5</v>
      </c>
      <c r="H1781" s="3" t="str" cm="1">
        <f t="array" ref="H1781">_xlfn.IFS(AND(E1781&gt;=4,F1781&gt;=4,G1781&gt;=4),"Champions",AND(E1781&gt;=3,F1781&gt;=3,G1781&gt;=3),"Loyal Customers",AND(E1781&lt;=2,F1781&gt;=3),"At Risk",AND(E1781&lt;=2,F1781&lt;=2,G1781&lt;=2),"Lost",AND(E1781&gt;=4,F1781&lt;=2),"New/Promising",TRUE,"Needs Attention")</f>
        <v>Champions</v>
      </c>
      <c r="I1781" s="3" t="str">
        <f t="shared" si="31"/>
        <v>Active</v>
      </c>
      <c r="J1781" s="3" t="str">
        <f>_xlfn.XLOOKUP(A1781,'Country_Lookup'!$D:$D,'Country_Lookup'!$E:$E)</f>
        <v>United Kingdom</v>
      </c>
    </row>
    <row r="1782" spans="1:10" x14ac:dyDescent="0.3">
      <c r="A1782">
        <v>14146</v>
      </c>
      <c r="B1782">
        <v>8</v>
      </c>
      <c r="C1782">
        <v>12</v>
      </c>
      <c r="D1782">
        <v>9450.2999999999229</v>
      </c>
      <c r="E1782" cm="1">
        <f t="array" ref="E1782">_xlfn.IFS(B1782&lt;=PERCENTILE($B$3:$B$5882,0.2),5,B1782&lt;=PERCENTILE($B$3:$B$5882,0.4),4,B1782&lt;=PERCENTILE($B$3:$B$5882,0.6),3,B1782&lt;=PERCENTILE($B$3:$B$5882,0.8),2,TRUE,1)</f>
        <v>5</v>
      </c>
      <c r="F1782" cm="1">
        <f t="array" ref="F1782">_xlfn.IFS(C1782&lt;=PERCENTILE($C$3:$C$5882,0.2),1,C1782&lt;=PERCENTILE($C$3:$C$5882,0.4),2,C1782&lt;=PERCENTILE($C$3:$C$5882,0.6),3,C1782&lt;=PERCENTILE($C$3:$C$5882,0.8),4,TRUE,5)</f>
        <v>5</v>
      </c>
      <c r="G1782" cm="1">
        <f t="array" ref="G1782">_xlfn.IFS(D1782&lt;=PERCENTILE($D$3:$D$5882,0.2),1,D1782&lt;=PERCENTILE($D$3:$D$5882,0.4),2,D1782&lt;=PERCENTILE($D$3:$D$5882,0.6),3,D1782&lt;=PERCENTILE($D$3:$D$5882,0.8),4,TRUE,5)</f>
        <v>5</v>
      </c>
      <c r="H1782" s="3" t="str" cm="1">
        <f t="array" ref="H1782">_xlfn.IFS(AND(E1782&gt;=4,F1782&gt;=4,G1782&gt;=4),"Champions",AND(E1782&gt;=3,F1782&gt;=3,G1782&gt;=3),"Loyal Customers",AND(E1782&lt;=2,F1782&gt;=3),"At Risk",AND(E1782&lt;=2,F1782&lt;=2,G1782&lt;=2),"Lost",AND(E1782&gt;=4,F1782&lt;=2),"New/Promising",TRUE,"Needs Attention")</f>
        <v>Champions</v>
      </c>
      <c r="I1782" s="3" t="str">
        <f t="shared" si="31"/>
        <v>Active</v>
      </c>
      <c r="J1782" s="3" t="str">
        <f>_xlfn.XLOOKUP(A1782,'Country_Lookup'!$D:$D,'Country_Lookup'!$E:$E)</f>
        <v>United Kingdom</v>
      </c>
    </row>
    <row r="1783" spans="1:10" x14ac:dyDescent="0.3">
      <c r="A1783">
        <v>14147</v>
      </c>
      <c r="B1783">
        <v>78</v>
      </c>
      <c r="C1783">
        <v>9</v>
      </c>
      <c r="D1783">
        <v>2590.1999999999985</v>
      </c>
      <c r="E1783" cm="1">
        <f t="array" ref="E1783">_xlfn.IFS(B1783&lt;=PERCENTILE($B$3:$B$5882,0.2),5,B1783&lt;=PERCENTILE($B$3:$B$5882,0.4),4,B1783&lt;=PERCENTILE($B$3:$B$5882,0.6),3,B1783&lt;=PERCENTILE($B$3:$B$5882,0.8),2,TRUE,1)</f>
        <v>3</v>
      </c>
      <c r="F1783" cm="1">
        <f t="array" ref="F1783">_xlfn.IFS(C1783&lt;=PERCENTILE($C$3:$C$5882,0.2),1,C1783&lt;=PERCENTILE($C$3:$C$5882,0.4),2,C1783&lt;=PERCENTILE($C$3:$C$5882,0.6),3,C1783&lt;=PERCENTILE($C$3:$C$5882,0.8),4,TRUE,5)</f>
        <v>5</v>
      </c>
      <c r="G1783" cm="1">
        <f t="array" ref="G1783">_xlfn.IFS(D1783&lt;=PERCENTILE($D$3:$D$5882,0.2),1,D1783&lt;=PERCENTILE($D$3:$D$5882,0.4),2,D1783&lt;=PERCENTILE($D$3:$D$5882,0.6),3,D1783&lt;=PERCENTILE($D$3:$D$5882,0.8),4,TRUE,5)</f>
        <v>4</v>
      </c>
      <c r="H1783" s="3" t="str" cm="1">
        <f t="array" ref="H1783">_xlfn.IFS(AND(E1783&gt;=4,F1783&gt;=4,G1783&gt;=4),"Champions",AND(E1783&gt;=3,F1783&gt;=3,G1783&gt;=3),"Loyal Customers",AND(E1783&lt;=2,F1783&gt;=3),"At Risk",AND(E1783&lt;=2,F1783&lt;=2,G1783&lt;=2),"Lost",AND(E1783&gt;=4,F1783&lt;=2),"New/Promising",TRUE,"Needs Attention")</f>
        <v>Loyal Customers</v>
      </c>
      <c r="I1783" s="3" t="str">
        <f t="shared" si="31"/>
        <v>Active</v>
      </c>
      <c r="J1783" s="3" t="str">
        <f>_xlfn.XLOOKUP(A1783,'Country_Lookup'!$D:$D,'Country_Lookup'!$E:$E)</f>
        <v>United Kingdom</v>
      </c>
    </row>
    <row r="1784" spans="1:10" x14ac:dyDescent="0.3">
      <c r="A1784">
        <v>14148</v>
      </c>
      <c r="B1784">
        <v>233</v>
      </c>
      <c r="C1784">
        <v>2</v>
      </c>
      <c r="D1784">
        <v>466.28999999999996</v>
      </c>
      <c r="E1784" cm="1">
        <f t="array" ref="E1784">_xlfn.IFS(B1784&lt;=PERCENTILE($B$3:$B$5882,0.2),5,B1784&lt;=PERCENTILE($B$3:$B$5882,0.4),4,B1784&lt;=PERCENTILE($B$3:$B$5882,0.6),3,B1784&lt;=PERCENTILE($B$3:$B$5882,0.8),2,TRUE,1)</f>
        <v>2</v>
      </c>
      <c r="F1784" cm="1">
        <f t="array" ref="F1784">_xlfn.IFS(C1784&lt;=PERCENTILE($C$3:$C$5882,0.2),1,C1784&lt;=PERCENTILE($C$3:$C$5882,0.4),2,C1784&lt;=PERCENTILE($C$3:$C$5882,0.6),3,C1784&lt;=PERCENTILE($C$3:$C$5882,0.8),4,TRUE,5)</f>
        <v>2</v>
      </c>
      <c r="G1784" cm="1">
        <f t="array" ref="G1784">_xlfn.IFS(D1784&lt;=PERCENTILE($D$3:$D$5882,0.2),1,D1784&lt;=PERCENTILE($D$3:$D$5882,0.4),2,D1784&lt;=PERCENTILE($D$3:$D$5882,0.6),3,D1784&lt;=PERCENTILE($D$3:$D$5882,0.8),4,TRUE,5)</f>
        <v>2</v>
      </c>
      <c r="H1784" s="3" t="str" cm="1">
        <f t="array" ref="H1784">_xlfn.IFS(AND(E1784&gt;=4,F1784&gt;=4,G1784&gt;=4),"Champions",AND(E1784&gt;=3,F1784&gt;=3,G1784&gt;=3),"Loyal Customers",AND(E1784&lt;=2,F1784&gt;=3),"At Risk",AND(E1784&lt;=2,F1784&lt;=2,G1784&lt;=2),"Lost",AND(E1784&gt;=4,F1784&lt;=2),"New/Promising",TRUE,"Needs Attention")</f>
        <v>Lost</v>
      </c>
      <c r="I1784" s="3" t="str">
        <f t="shared" si="31"/>
        <v>Churned</v>
      </c>
      <c r="J1784" s="3" t="str">
        <f>_xlfn.XLOOKUP(A1784,'Country_Lookup'!$D:$D,'Country_Lookup'!$E:$E)</f>
        <v>United Kingdom</v>
      </c>
    </row>
    <row r="1785" spans="1:10" x14ac:dyDescent="0.3">
      <c r="A1785">
        <v>14149</v>
      </c>
      <c r="B1785">
        <v>220</v>
      </c>
      <c r="C1785">
        <v>1</v>
      </c>
      <c r="D1785">
        <v>446.62000000000023</v>
      </c>
      <c r="E1785" cm="1">
        <f t="array" ref="E1785">_xlfn.IFS(B1785&lt;=PERCENTILE($B$3:$B$5882,0.2),5,B1785&lt;=PERCENTILE($B$3:$B$5882,0.4),4,B1785&lt;=PERCENTILE($B$3:$B$5882,0.6),3,B1785&lt;=PERCENTILE($B$3:$B$5882,0.8),2,TRUE,1)</f>
        <v>2</v>
      </c>
      <c r="F1785" cm="1">
        <f t="array" ref="F1785">_xlfn.IFS(C1785&lt;=PERCENTILE($C$3:$C$5882,0.2),1,C1785&lt;=PERCENTILE($C$3:$C$5882,0.4),2,C1785&lt;=PERCENTILE($C$3:$C$5882,0.6),3,C1785&lt;=PERCENTILE($C$3:$C$5882,0.8),4,TRUE,5)</f>
        <v>1</v>
      </c>
      <c r="G1785" cm="1">
        <f t="array" ref="G1785">_xlfn.IFS(D1785&lt;=PERCENTILE($D$3:$D$5882,0.2),1,D1785&lt;=PERCENTILE($D$3:$D$5882,0.4),2,D1785&lt;=PERCENTILE($D$3:$D$5882,0.6),3,D1785&lt;=PERCENTILE($D$3:$D$5882,0.8),4,TRUE,5)</f>
        <v>2</v>
      </c>
      <c r="H1785" s="3" t="str" cm="1">
        <f t="array" ref="H1785">_xlfn.IFS(AND(E1785&gt;=4,F1785&gt;=4,G1785&gt;=4),"Champions",AND(E1785&gt;=3,F1785&gt;=3,G1785&gt;=3),"Loyal Customers",AND(E1785&lt;=2,F1785&gt;=3),"At Risk",AND(E1785&lt;=2,F1785&lt;=2,G1785&lt;=2),"Lost",AND(E1785&gt;=4,F1785&lt;=2),"New/Promising",TRUE,"Needs Attention")</f>
        <v>Lost</v>
      </c>
      <c r="I1785" s="3" t="str">
        <f t="shared" si="31"/>
        <v>Churned</v>
      </c>
      <c r="J1785" s="3" t="str">
        <f>_xlfn.XLOOKUP(A1785,'Country_Lookup'!$D:$D,'Country_Lookup'!$E:$E)</f>
        <v>United Kingdom</v>
      </c>
    </row>
    <row r="1786" spans="1:10" x14ac:dyDescent="0.3">
      <c r="A1786">
        <v>14150</v>
      </c>
      <c r="B1786">
        <v>35</v>
      </c>
      <c r="C1786">
        <v>2</v>
      </c>
      <c r="D1786">
        <v>658.63999999999987</v>
      </c>
      <c r="E1786" cm="1">
        <f t="array" ref="E1786">_xlfn.IFS(B1786&lt;=PERCENTILE($B$3:$B$5882,0.2),5,B1786&lt;=PERCENTILE($B$3:$B$5882,0.4),4,B1786&lt;=PERCENTILE($B$3:$B$5882,0.6),3,B1786&lt;=PERCENTILE($B$3:$B$5882,0.8),2,TRUE,1)</f>
        <v>4</v>
      </c>
      <c r="F1786" cm="1">
        <f t="array" ref="F1786">_xlfn.IFS(C1786&lt;=PERCENTILE($C$3:$C$5882,0.2),1,C1786&lt;=PERCENTILE($C$3:$C$5882,0.4),2,C1786&lt;=PERCENTILE($C$3:$C$5882,0.6),3,C1786&lt;=PERCENTILE($C$3:$C$5882,0.8),4,TRUE,5)</f>
        <v>2</v>
      </c>
      <c r="G1786" cm="1">
        <f t="array" ref="G1786">_xlfn.IFS(D1786&lt;=PERCENTILE($D$3:$D$5882,0.2),1,D1786&lt;=PERCENTILE($D$3:$D$5882,0.4),2,D1786&lt;=PERCENTILE($D$3:$D$5882,0.6),3,D1786&lt;=PERCENTILE($D$3:$D$5882,0.8),4,TRUE,5)</f>
        <v>3</v>
      </c>
      <c r="H1786" s="3" t="str" cm="1">
        <f t="array" ref="H1786">_xlfn.IFS(AND(E1786&gt;=4,F1786&gt;=4,G1786&gt;=4),"Champions",AND(E1786&gt;=3,F1786&gt;=3,G1786&gt;=3),"Loyal Customers",AND(E1786&lt;=2,F1786&gt;=3),"At Risk",AND(E1786&lt;=2,F1786&lt;=2,G1786&lt;=2),"Lost",AND(E1786&gt;=4,F1786&lt;=2),"New/Promising",TRUE,"Needs Attention")</f>
        <v>New/Promising</v>
      </c>
      <c r="I1786" s="3" t="str">
        <f t="shared" si="31"/>
        <v>Active</v>
      </c>
      <c r="J1786" s="3" t="str">
        <f>_xlfn.XLOOKUP(A1786,'Country_Lookup'!$D:$D,'Country_Lookup'!$E:$E)</f>
        <v>United Kingdom</v>
      </c>
    </row>
    <row r="1787" spans="1:10" x14ac:dyDescent="0.3">
      <c r="A1787">
        <v>14151</v>
      </c>
      <c r="B1787">
        <v>673</v>
      </c>
      <c r="C1787">
        <v>2</v>
      </c>
      <c r="D1787">
        <v>679.4500000000005</v>
      </c>
      <c r="E1787" cm="1">
        <f t="array" ref="E1787">_xlfn.IFS(B1787&lt;=PERCENTILE($B$3:$B$5882,0.2),5,B1787&lt;=PERCENTILE($B$3:$B$5882,0.4),4,B1787&lt;=PERCENTILE($B$3:$B$5882,0.6),3,B1787&lt;=PERCENTILE($B$3:$B$5882,0.8),2,TRUE,1)</f>
        <v>1</v>
      </c>
      <c r="F1787" cm="1">
        <f t="array" ref="F1787">_xlfn.IFS(C1787&lt;=PERCENTILE($C$3:$C$5882,0.2),1,C1787&lt;=PERCENTILE($C$3:$C$5882,0.4),2,C1787&lt;=PERCENTILE($C$3:$C$5882,0.6),3,C1787&lt;=PERCENTILE($C$3:$C$5882,0.8),4,TRUE,5)</f>
        <v>2</v>
      </c>
      <c r="G1787" cm="1">
        <f t="array" ref="G1787">_xlfn.IFS(D1787&lt;=PERCENTILE($D$3:$D$5882,0.2),1,D1787&lt;=PERCENTILE($D$3:$D$5882,0.4),2,D1787&lt;=PERCENTILE($D$3:$D$5882,0.6),3,D1787&lt;=PERCENTILE($D$3:$D$5882,0.8),4,TRUE,5)</f>
        <v>3</v>
      </c>
      <c r="H1787" s="3" t="str" cm="1">
        <f t="array" ref="H1787">_xlfn.IFS(AND(E1787&gt;=4,F1787&gt;=4,G1787&gt;=4),"Champions",AND(E1787&gt;=3,F1787&gt;=3,G1787&gt;=3),"Loyal Customers",AND(E1787&lt;=2,F1787&gt;=3),"At Risk",AND(E1787&lt;=2,F1787&lt;=2,G1787&lt;=2),"Lost",AND(E1787&gt;=4,F1787&lt;=2),"New/Promising",TRUE,"Needs Attention")</f>
        <v>Needs Attention</v>
      </c>
      <c r="I1787" s="3" t="str">
        <f t="shared" si="31"/>
        <v>Churned</v>
      </c>
      <c r="J1787" s="3" t="str">
        <f>_xlfn.XLOOKUP(A1787,'Country_Lookup'!$D:$D,'Country_Lookup'!$E:$E)</f>
        <v>United Kingdom</v>
      </c>
    </row>
    <row r="1788" spans="1:10" x14ac:dyDescent="0.3">
      <c r="A1788">
        <v>14152</v>
      </c>
      <c r="B1788">
        <v>75</v>
      </c>
      <c r="C1788">
        <v>7</v>
      </c>
      <c r="D1788">
        <v>1997.3399999999972</v>
      </c>
      <c r="E1788" cm="1">
        <f t="array" ref="E1788">_xlfn.IFS(B1788&lt;=PERCENTILE($B$3:$B$5882,0.2),5,B1788&lt;=PERCENTILE($B$3:$B$5882,0.4),4,B1788&lt;=PERCENTILE($B$3:$B$5882,0.6),3,B1788&lt;=PERCENTILE($B$3:$B$5882,0.8),2,TRUE,1)</f>
        <v>3</v>
      </c>
      <c r="F1788" cm="1">
        <f t="array" ref="F1788">_xlfn.IFS(C1788&lt;=PERCENTILE($C$3:$C$5882,0.2),1,C1788&lt;=PERCENTILE($C$3:$C$5882,0.4),2,C1788&lt;=PERCENTILE($C$3:$C$5882,0.6),3,C1788&lt;=PERCENTILE($C$3:$C$5882,0.8),4,TRUE,5)</f>
        <v>4</v>
      </c>
      <c r="G1788" cm="1">
        <f t="array" ref="G1788">_xlfn.IFS(D1788&lt;=PERCENTILE($D$3:$D$5882,0.2),1,D1788&lt;=PERCENTILE($D$3:$D$5882,0.4),2,D1788&lt;=PERCENTILE($D$3:$D$5882,0.6),3,D1788&lt;=PERCENTILE($D$3:$D$5882,0.8),4,TRUE,5)</f>
        <v>4</v>
      </c>
      <c r="H1788" s="3" t="str" cm="1">
        <f t="array" ref="H1788">_xlfn.IFS(AND(E1788&gt;=4,F1788&gt;=4,G1788&gt;=4),"Champions",AND(E1788&gt;=3,F1788&gt;=3,G1788&gt;=3),"Loyal Customers",AND(E1788&lt;=2,F1788&gt;=3),"At Risk",AND(E1788&lt;=2,F1788&lt;=2,G1788&lt;=2),"Lost",AND(E1788&gt;=4,F1788&lt;=2),"New/Promising",TRUE,"Needs Attention")</f>
        <v>Loyal Customers</v>
      </c>
      <c r="I1788" s="3" t="str">
        <f t="shared" si="31"/>
        <v>Active</v>
      </c>
      <c r="J1788" s="3" t="str">
        <f>_xlfn.XLOOKUP(A1788,'Country_Lookup'!$D:$D,'Country_Lookup'!$E:$E)</f>
        <v>United Kingdom</v>
      </c>
    </row>
    <row r="1789" spans="1:10" x14ac:dyDescent="0.3">
      <c r="A1789">
        <v>14153</v>
      </c>
      <c r="B1789">
        <v>483</v>
      </c>
      <c r="C1789">
        <v>1</v>
      </c>
      <c r="D1789">
        <v>233.4</v>
      </c>
      <c r="E1789" cm="1">
        <f t="array" ref="E1789">_xlfn.IFS(B1789&lt;=PERCENTILE($B$3:$B$5882,0.2),5,B1789&lt;=PERCENTILE($B$3:$B$5882,0.4),4,B1789&lt;=PERCENTILE($B$3:$B$5882,0.6),3,B1789&lt;=PERCENTILE($B$3:$B$5882,0.8),2,TRUE,1)</f>
        <v>1</v>
      </c>
      <c r="F1789" cm="1">
        <f t="array" ref="F1789">_xlfn.IFS(C1789&lt;=PERCENTILE($C$3:$C$5882,0.2),1,C1789&lt;=PERCENTILE($C$3:$C$5882,0.4),2,C1789&lt;=PERCENTILE($C$3:$C$5882,0.6),3,C1789&lt;=PERCENTILE($C$3:$C$5882,0.8),4,TRUE,5)</f>
        <v>1</v>
      </c>
      <c r="G1789" cm="1">
        <f t="array" ref="G1789">_xlfn.IFS(D1789&lt;=PERCENTILE($D$3:$D$5882,0.2),1,D1789&lt;=PERCENTILE($D$3:$D$5882,0.4),2,D1789&lt;=PERCENTILE($D$3:$D$5882,0.6),3,D1789&lt;=PERCENTILE($D$3:$D$5882,0.8),4,TRUE,5)</f>
        <v>1</v>
      </c>
      <c r="H1789" s="3" t="str" cm="1">
        <f t="array" ref="H1789">_xlfn.IFS(AND(E1789&gt;=4,F1789&gt;=4,G1789&gt;=4),"Champions",AND(E1789&gt;=3,F1789&gt;=3,G1789&gt;=3),"Loyal Customers",AND(E1789&lt;=2,F1789&gt;=3),"At Risk",AND(E1789&lt;=2,F1789&lt;=2,G1789&lt;=2),"Lost",AND(E1789&gt;=4,F1789&lt;=2),"New/Promising",TRUE,"Needs Attention")</f>
        <v>Lost</v>
      </c>
      <c r="I1789" s="3" t="str">
        <f t="shared" si="31"/>
        <v>Churned</v>
      </c>
      <c r="J1789" s="3" t="str">
        <f>_xlfn.XLOOKUP(A1789,'Country_Lookup'!$D:$D,'Country_Lookup'!$E:$E)</f>
        <v>United Kingdom</v>
      </c>
    </row>
    <row r="1790" spans="1:10" x14ac:dyDescent="0.3">
      <c r="A1790">
        <v>14154</v>
      </c>
      <c r="B1790">
        <v>239</v>
      </c>
      <c r="C1790">
        <v>8</v>
      </c>
      <c r="D1790">
        <v>6460.6999999999671</v>
      </c>
      <c r="E1790" cm="1">
        <f t="array" ref="E1790">_xlfn.IFS(B1790&lt;=PERCENTILE($B$3:$B$5882,0.2),5,B1790&lt;=PERCENTILE($B$3:$B$5882,0.4),4,B1790&lt;=PERCENTILE($B$3:$B$5882,0.6),3,B1790&lt;=PERCENTILE($B$3:$B$5882,0.8),2,TRUE,1)</f>
        <v>2</v>
      </c>
      <c r="F1790" cm="1">
        <f t="array" ref="F1790">_xlfn.IFS(C1790&lt;=PERCENTILE($C$3:$C$5882,0.2),1,C1790&lt;=PERCENTILE($C$3:$C$5882,0.4),2,C1790&lt;=PERCENTILE($C$3:$C$5882,0.6),3,C1790&lt;=PERCENTILE($C$3:$C$5882,0.8),4,TRUE,5)</f>
        <v>4</v>
      </c>
      <c r="G1790" cm="1">
        <f t="array" ref="G1790">_xlfn.IFS(D1790&lt;=PERCENTILE($D$3:$D$5882,0.2),1,D1790&lt;=PERCENTILE($D$3:$D$5882,0.4),2,D1790&lt;=PERCENTILE($D$3:$D$5882,0.6),3,D1790&lt;=PERCENTILE($D$3:$D$5882,0.8),4,TRUE,5)</f>
        <v>5</v>
      </c>
      <c r="H1790" s="3" t="str" cm="1">
        <f t="array" ref="H1790">_xlfn.IFS(AND(E1790&gt;=4,F1790&gt;=4,G1790&gt;=4),"Champions",AND(E1790&gt;=3,F1790&gt;=3,G1790&gt;=3),"Loyal Customers",AND(E1790&lt;=2,F1790&gt;=3),"At Risk",AND(E1790&lt;=2,F1790&lt;=2,G1790&lt;=2),"Lost",AND(E1790&gt;=4,F1790&lt;=2),"New/Promising",TRUE,"Needs Attention")</f>
        <v>At Risk</v>
      </c>
      <c r="I1790" s="3" t="str">
        <f t="shared" si="31"/>
        <v>Churned</v>
      </c>
      <c r="J1790" s="3" t="str">
        <f>_xlfn.XLOOKUP(A1790,'Country_Lookup'!$D:$D,'Country_Lookup'!$E:$E)</f>
        <v>United Kingdom</v>
      </c>
    </row>
    <row r="1791" spans="1:10" x14ac:dyDescent="0.3">
      <c r="A1791">
        <v>14155</v>
      </c>
      <c r="B1791">
        <v>266</v>
      </c>
      <c r="C1791">
        <v>1</v>
      </c>
      <c r="D1791">
        <v>118.75</v>
      </c>
      <c r="E1791" cm="1">
        <f t="array" ref="E1791">_xlfn.IFS(B1791&lt;=PERCENTILE($B$3:$B$5882,0.2),5,B1791&lt;=PERCENTILE($B$3:$B$5882,0.4),4,B1791&lt;=PERCENTILE($B$3:$B$5882,0.6),3,B1791&lt;=PERCENTILE($B$3:$B$5882,0.8),2,TRUE,1)</f>
        <v>2</v>
      </c>
      <c r="F1791" cm="1">
        <f t="array" ref="F1791">_xlfn.IFS(C1791&lt;=PERCENTILE($C$3:$C$5882,0.2),1,C1791&lt;=PERCENTILE($C$3:$C$5882,0.4),2,C1791&lt;=PERCENTILE($C$3:$C$5882,0.6),3,C1791&lt;=PERCENTILE($C$3:$C$5882,0.8),4,TRUE,5)</f>
        <v>1</v>
      </c>
      <c r="G1791" cm="1">
        <f t="array" ref="G1791">_xlfn.IFS(D1791&lt;=PERCENTILE($D$3:$D$5882,0.2),1,D1791&lt;=PERCENTILE($D$3:$D$5882,0.4),2,D1791&lt;=PERCENTILE($D$3:$D$5882,0.6),3,D1791&lt;=PERCENTILE($D$3:$D$5882,0.8),4,TRUE,5)</f>
        <v>1</v>
      </c>
      <c r="H1791" s="3" t="str" cm="1">
        <f t="array" ref="H1791">_xlfn.IFS(AND(E1791&gt;=4,F1791&gt;=4,G1791&gt;=4),"Champions",AND(E1791&gt;=3,F1791&gt;=3,G1791&gt;=3),"Loyal Customers",AND(E1791&lt;=2,F1791&gt;=3),"At Risk",AND(E1791&lt;=2,F1791&lt;=2,G1791&lt;=2),"Lost",AND(E1791&gt;=4,F1791&lt;=2),"New/Promising",TRUE,"Needs Attention")</f>
        <v>Lost</v>
      </c>
      <c r="I1791" s="3" t="str">
        <f t="shared" si="31"/>
        <v>Churned</v>
      </c>
      <c r="J1791" s="3" t="str">
        <f>_xlfn.XLOOKUP(A1791,'Country_Lookup'!$D:$D,'Country_Lookup'!$E:$E)</f>
        <v>United Kingdom</v>
      </c>
    </row>
    <row r="1792" spans="1:10" x14ac:dyDescent="0.3">
      <c r="A1792">
        <v>14156</v>
      </c>
      <c r="B1792">
        <v>9</v>
      </c>
      <c r="C1792">
        <v>156</v>
      </c>
      <c r="D1792">
        <v>313946.36999999784</v>
      </c>
      <c r="E1792" cm="1">
        <f t="array" ref="E1792">_xlfn.IFS(B1792&lt;=PERCENTILE($B$3:$B$5882,0.2),5,B1792&lt;=PERCENTILE($B$3:$B$5882,0.4),4,B1792&lt;=PERCENTILE($B$3:$B$5882,0.6),3,B1792&lt;=PERCENTILE($B$3:$B$5882,0.8),2,TRUE,1)</f>
        <v>5</v>
      </c>
      <c r="F1792" cm="1">
        <f t="array" ref="F1792">_xlfn.IFS(C1792&lt;=PERCENTILE($C$3:$C$5882,0.2),1,C1792&lt;=PERCENTILE($C$3:$C$5882,0.4),2,C1792&lt;=PERCENTILE($C$3:$C$5882,0.6),3,C1792&lt;=PERCENTILE($C$3:$C$5882,0.8),4,TRUE,5)</f>
        <v>5</v>
      </c>
      <c r="G1792" cm="1">
        <f t="array" ref="G1792">_xlfn.IFS(D1792&lt;=PERCENTILE($D$3:$D$5882,0.2),1,D1792&lt;=PERCENTILE($D$3:$D$5882,0.4),2,D1792&lt;=PERCENTILE($D$3:$D$5882,0.6),3,D1792&lt;=PERCENTILE($D$3:$D$5882,0.8),4,TRUE,5)</f>
        <v>5</v>
      </c>
      <c r="H1792" s="3" t="str" cm="1">
        <f t="array" ref="H1792">_xlfn.IFS(AND(E1792&gt;=4,F1792&gt;=4,G1792&gt;=4),"Champions",AND(E1792&gt;=3,F1792&gt;=3,G1792&gt;=3),"Loyal Customers",AND(E1792&lt;=2,F1792&gt;=3),"At Risk",AND(E1792&lt;=2,F1792&lt;=2,G1792&lt;=2),"Lost",AND(E1792&gt;=4,F1792&lt;=2),"New/Promising",TRUE,"Needs Attention")</f>
        <v>Champions</v>
      </c>
      <c r="I1792" s="3" t="str">
        <f t="shared" si="31"/>
        <v>Active</v>
      </c>
      <c r="J1792" s="3" t="str">
        <f>_xlfn.XLOOKUP(A1792,'Country_Lookup'!$D:$D,'Country_Lookup'!$E:$E)</f>
        <v>EIRE</v>
      </c>
    </row>
    <row r="1793" spans="1:10" x14ac:dyDescent="0.3">
      <c r="A1793">
        <v>14157</v>
      </c>
      <c r="B1793">
        <v>19</v>
      </c>
      <c r="C1793">
        <v>5</v>
      </c>
      <c r="D1793">
        <v>1002.7799999999992</v>
      </c>
      <c r="E1793" cm="1">
        <f t="array" ref="E1793">_xlfn.IFS(B1793&lt;=PERCENTILE($B$3:$B$5882,0.2),5,B1793&lt;=PERCENTILE($B$3:$B$5882,0.4),4,B1793&lt;=PERCENTILE($B$3:$B$5882,0.6),3,B1793&lt;=PERCENTILE($B$3:$B$5882,0.8),2,TRUE,1)</f>
        <v>5</v>
      </c>
      <c r="F1793" cm="1">
        <f t="array" ref="F1793">_xlfn.IFS(C1793&lt;=PERCENTILE($C$3:$C$5882,0.2),1,C1793&lt;=PERCENTILE($C$3:$C$5882,0.4),2,C1793&lt;=PERCENTILE($C$3:$C$5882,0.6),3,C1793&lt;=PERCENTILE($C$3:$C$5882,0.8),4,TRUE,5)</f>
        <v>4</v>
      </c>
      <c r="G1793" cm="1">
        <f t="array" ref="G1793">_xlfn.IFS(D1793&lt;=PERCENTILE($D$3:$D$5882,0.2),1,D1793&lt;=PERCENTILE($D$3:$D$5882,0.4),2,D1793&lt;=PERCENTILE($D$3:$D$5882,0.6),3,D1793&lt;=PERCENTILE($D$3:$D$5882,0.8),4,TRUE,5)</f>
        <v>3</v>
      </c>
      <c r="H1793" s="3" t="str" cm="1">
        <f t="array" ref="H1793">_xlfn.IFS(AND(E1793&gt;=4,F1793&gt;=4,G1793&gt;=4),"Champions",AND(E1793&gt;=3,F1793&gt;=3,G1793&gt;=3),"Loyal Customers",AND(E1793&lt;=2,F1793&gt;=3),"At Risk",AND(E1793&lt;=2,F1793&lt;=2,G1793&lt;=2),"Lost",AND(E1793&gt;=4,F1793&lt;=2),"New/Promising",TRUE,"Needs Attention")</f>
        <v>Loyal Customers</v>
      </c>
      <c r="I1793" s="3" t="str">
        <f t="shared" si="31"/>
        <v>Active</v>
      </c>
      <c r="J1793" s="3" t="str">
        <f>_xlfn.XLOOKUP(A1793,'Country_Lookup'!$D:$D,'Country_Lookup'!$E:$E)</f>
        <v>United Kingdom</v>
      </c>
    </row>
    <row r="1794" spans="1:10" x14ac:dyDescent="0.3">
      <c r="A1794">
        <v>14158</v>
      </c>
      <c r="B1794">
        <v>40</v>
      </c>
      <c r="C1794">
        <v>1</v>
      </c>
      <c r="D1794">
        <v>507.65999999999997</v>
      </c>
      <c r="E1794" cm="1">
        <f t="array" ref="E1794">_xlfn.IFS(B1794&lt;=PERCENTILE($B$3:$B$5882,0.2),5,B1794&lt;=PERCENTILE($B$3:$B$5882,0.4),4,B1794&lt;=PERCENTILE($B$3:$B$5882,0.6),3,B1794&lt;=PERCENTILE($B$3:$B$5882,0.8),2,TRUE,1)</f>
        <v>4</v>
      </c>
      <c r="F1794" cm="1">
        <f t="array" ref="F1794">_xlfn.IFS(C1794&lt;=PERCENTILE($C$3:$C$5882,0.2),1,C1794&lt;=PERCENTILE($C$3:$C$5882,0.4),2,C1794&lt;=PERCENTILE($C$3:$C$5882,0.6),3,C1794&lt;=PERCENTILE($C$3:$C$5882,0.8),4,TRUE,5)</f>
        <v>1</v>
      </c>
      <c r="G1794" cm="1">
        <f t="array" ref="G1794">_xlfn.IFS(D1794&lt;=PERCENTILE($D$3:$D$5882,0.2),1,D1794&lt;=PERCENTILE($D$3:$D$5882,0.4),2,D1794&lt;=PERCENTILE($D$3:$D$5882,0.6),3,D1794&lt;=PERCENTILE($D$3:$D$5882,0.8),4,TRUE,5)</f>
        <v>2</v>
      </c>
      <c r="H1794" s="3" t="str" cm="1">
        <f t="array" ref="H1794">_xlfn.IFS(AND(E1794&gt;=4,F1794&gt;=4,G1794&gt;=4),"Champions",AND(E1794&gt;=3,F1794&gt;=3,G1794&gt;=3),"Loyal Customers",AND(E1794&lt;=2,F1794&gt;=3),"At Risk",AND(E1794&lt;=2,F1794&lt;=2,G1794&lt;=2),"Lost",AND(E1794&gt;=4,F1794&lt;=2),"New/Promising",TRUE,"Needs Attention")</f>
        <v>New/Promising</v>
      </c>
      <c r="I1794" s="3" t="str">
        <f t="shared" si="31"/>
        <v>Active</v>
      </c>
      <c r="J1794" s="3" t="str">
        <f>_xlfn.XLOOKUP(A1794,'Country_Lookup'!$D:$D,'Country_Lookup'!$E:$E)</f>
        <v>United Kingdom</v>
      </c>
    </row>
    <row r="1795" spans="1:10" x14ac:dyDescent="0.3">
      <c r="A1795">
        <v>14159</v>
      </c>
      <c r="B1795">
        <v>19</v>
      </c>
      <c r="C1795">
        <v>20</v>
      </c>
      <c r="D1795">
        <v>7938.0099999999011</v>
      </c>
      <c r="E1795" cm="1">
        <f t="array" ref="E1795">_xlfn.IFS(B1795&lt;=PERCENTILE($B$3:$B$5882,0.2),5,B1795&lt;=PERCENTILE($B$3:$B$5882,0.4),4,B1795&lt;=PERCENTILE($B$3:$B$5882,0.6),3,B1795&lt;=PERCENTILE($B$3:$B$5882,0.8),2,TRUE,1)</f>
        <v>5</v>
      </c>
      <c r="F1795" cm="1">
        <f t="array" ref="F1795">_xlfn.IFS(C1795&lt;=PERCENTILE($C$3:$C$5882,0.2),1,C1795&lt;=PERCENTILE($C$3:$C$5882,0.4),2,C1795&lt;=PERCENTILE($C$3:$C$5882,0.6),3,C1795&lt;=PERCENTILE($C$3:$C$5882,0.8),4,TRUE,5)</f>
        <v>5</v>
      </c>
      <c r="G1795" cm="1">
        <f t="array" ref="G1795">_xlfn.IFS(D1795&lt;=PERCENTILE($D$3:$D$5882,0.2),1,D1795&lt;=PERCENTILE($D$3:$D$5882,0.4),2,D1795&lt;=PERCENTILE($D$3:$D$5882,0.6),3,D1795&lt;=PERCENTILE($D$3:$D$5882,0.8),4,TRUE,5)</f>
        <v>5</v>
      </c>
      <c r="H1795" s="3" t="str" cm="1">
        <f t="array" ref="H1795">_xlfn.IFS(AND(E1795&gt;=4,F1795&gt;=4,G1795&gt;=4),"Champions",AND(E1795&gt;=3,F1795&gt;=3,G1795&gt;=3),"Loyal Customers",AND(E1795&lt;=2,F1795&gt;=3),"At Risk",AND(E1795&lt;=2,F1795&lt;=2,G1795&lt;=2),"Lost",AND(E1795&gt;=4,F1795&lt;=2),"New/Promising",TRUE,"Needs Attention")</f>
        <v>Champions</v>
      </c>
      <c r="I1795" s="3" t="str">
        <f t="shared" ref="I1795:I1858" si="32">IF(B1795&gt;90,"Churned","Active")</f>
        <v>Active</v>
      </c>
      <c r="J1795" s="3" t="str">
        <f>_xlfn.XLOOKUP(A1795,'Country_Lookup'!$D:$D,'Country_Lookup'!$E:$E)</f>
        <v>United Kingdom</v>
      </c>
    </row>
    <row r="1796" spans="1:10" x14ac:dyDescent="0.3">
      <c r="A1796">
        <v>14160</v>
      </c>
      <c r="B1796">
        <v>610</v>
      </c>
      <c r="C1796">
        <v>7</v>
      </c>
      <c r="D1796">
        <v>8421.4699999999812</v>
      </c>
      <c r="E1796" cm="1">
        <f t="array" ref="E1796">_xlfn.IFS(B1796&lt;=PERCENTILE($B$3:$B$5882,0.2),5,B1796&lt;=PERCENTILE($B$3:$B$5882,0.4),4,B1796&lt;=PERCENTILE($B$3:$B$5882,0.6),3,B1796&lt;=PERCENTILE($B$3:$B$5882,0.8),2,TRUE,1)</f>
        <v>1</v>
      </c>
      <c r="F1796" cm="1">
        <f t="array" ref="F1796">_xlfn.IFS(C1796&lt;=PERCENTILE($C$3:$C$5882,0.2),1,C1796&lt;=PERCENTILE($C$3:$C$5882,0.4),2,C1796&lt;=PERCENTILE($C$3:$C$5882,0.6),3,C1796&lt;=PERCENTILE($C$3:$C$5882,0.8),4,TRUE,5)</f>
        <v>4</v>
      </c>
      <c r="G1796" cm="1">
        <f t="array" ref="G1796">_xlfn.IFS(D1796&lt;=PERCENTILE($D$3:$D$5882,0.2),1,D1796&lt;=PERCENTILE($D$3:$D$5882,0.4),2,D1796&lt;=PERCENTILE($D$3:$D$5882,0.6),3,D1796&lt;=PERCENTILE($D$3:$D$5882,0.8),4,TRUE,5)</f>
        <v>5</v>
      </c>
      <c r="H1796" s="3" t="str" cm="1">
        <f t="array" ref="H1796">_xlfn.IFS(AND(E1796&gt;=4,F1796&gt;=4,G1796&gt;=4),"Champions",AND(E1796&gt;=3,F1796&gt;=3,G1796&gt;=3),"Loyal Customers",AND(E1796&lt;=2,F1796&gt;=3),"At Risk",AND(E1796&lt;=2,F1796&lt;=2,G1796&lt;=2),"Lost",AND(E1796&gt;=4,F1796&lt;=2),"New/Promising",TRUE,"Needs Attention")</f>
        <v>At Risk</v>
      </c>
      <c r="I1796" s="3" t="str">
        <f t="shared" si="32"/>
        <v>Churned</v>
      </c>
      <c r="J1796" s="3" t="str">
        <f>_xlfn.XLOOKUP(A1796,'Country_Lookup'!$D:$D,'Country_Lookup'!$E:$E)</f>
        <v>United Kingdom</v>
      </c>
    </row>
    <row r="1797" spans="1:10" x14ac:dyDescent="0.3">
      <c r="A1797">
        <v>14161</v>
      </c>
      <c r="B1797">
        <v>215</v>
      </c>
      <c r="C1797">
        <v>7</v>
      </c>
      <c r="D1797">
        <v>3318.8800000000042</v>
      </c>
      <c r="E1797" cm="1">
        <f t="array" ref="E1797">_xlfn.IFS(B1797&lt;=PERCENTILE($B$3:$B$5882,0.2),5,B1797&lt;=PERCENTILE($B$3:$B$5882,0.4),4,B1797&lt;=PERCENTILE($B$3:$B$5882,0.6),3,B1797&lt;=PERCENTILE($B$3:$B$5882,0.8),2,TRUE,1)</f>
        <v>2</v>
      </c>
      <c r="F1797" cm="1">
        <f t="array" ref="F1797">_xlfn.IFS(C1797&lt;=PERCENTILE($C$3:$C$5882,0.2),1,C1797&lt;=PERCENTILE($C$3:$C$5882,0.4),2,C1797&lt;=PERCENTILE($C$3:$C$5882,0.6),3,C1797&lt;=PERCENTILE($C$3:$C$5882,0.8),4,TRUE,5)</f>
        <v>4</v>
      </c>
      <c r="G1797" cm="1">
        <f t="array" ref="G1797">_xlfn.IFS(D1797&lt;=PERCENTILE($D$3:$D$5882,0.2),1,D1797&lt;=PERCENTILE($D$3:$D$5882,0.4),2,D1797&lt;=PERCENTILE($D$3:$D$5882,0.6),3,D1797&lt;=PERCENTILE($D$3:$D$5882,0.8),4,TRUE,5)</f>
        <v>5</v>
      </c>
      <c r="H1797" s="3" t="str" cm="1">
        <f t="array" ref="H1797">_xlfn.IFS(AND(E1797&gt;=4,F1797&gt;=4,G1797&gt;=4),"Champions",AND(E1797&gt;=3,F1797&gt;=3,G1797&gt;=3),"Loyal Customers",AND(E1797&lt;=2,F1797&gt;=3),"At Risk",AND(E1797&lt;=2,F1797&lt;=2,G1797&lt;=2),"Lost",AND(E1797&gt;=4,F1797&lt;=2),"New/Promising",TRUE,"Needs Attention")</f>
        <v>At Risk</v>
      </c>
      <c r="I1797" s="3" t="str">
        <f t="shared" si="32"/>
        <v>Churned</v>
      </c>
      <c r="J1797" s="3" t="str">
        <f>_xlfn.XLOOKUP(A1797,'Country_Lookup'!$D:$D,'Country_Lookup'!$E:$E)</f>
        <v>United Kingdom</v>
      </c>
    </row>
    <row r="1798" spans="1:10" x14ac:dyDescent="0.3">
      <c r="A1798">
        <v>14162</v>
      </c>
      <c r="B1798">
        <v>173</v>
      </c>
      <c r="C1798">
        <v>2</v>
      </c>
      <c r="D1798">
        <v>289.3599999999999</v>
      </c>
      <c r="E1798" cm="1">
        <f t="array" ref="E1798">_xlfn.IFS(B1798&lt;=PERCENTILE($B$3:$B$5882,0.2),5,B1798&lt;=PERCENTILE($B$3:$B$5882,0.4),4,B1798&lt;=PERCENTILE($B$3:$B$5882,0.6),3,B1798&lt;=PERCENTILE($B$3:$B$5882,0.8),2,TRUE,1)</f>
        <v>3</v>
      </c>
      <c r="F1798" cm="1">
        <f t="array" ref="F1798">_xlfn.IFS(C1798&lt;=PERCENTILE($C$3:$C$5882,0.2),1,C1798&lt;=PERCENTILE($C$3:$C$5882,0.4),2,C1798&lt;=PERCENTILE($C$3:$C$5882,0.6),3,C1798&lt;=PERCENTILE($C$3:$C$5882,0.8),4,TRUE,5)</f>
        <v>2</v>
      </c>
      <c r="G1798" cm="1">
        <f t="array" ref="G1798">_xlfn.IFS(D1798&lt;=PERCENTILE($D$3:$D$5882,0.2),1,D1798&lt;=PERCENTILE($D$3:$D$5882,0.4),2,D1798&lt;=PERCENTILE($D$3:$D$5882,0.6),3,D1798&lt;=PERCENTILE($D$3:$D$5882,0.8),4,TRUE,5)</f>
        <v>1</v>
      </c>
      <c r="H1798" s="3" t="str" cm="1">
        <f t="array" ref="H1798">_xlfn.IFS(AND(E1798&gt;=4,F1798&gt;=4,G1798&gt;=4),"Champions",AND(E1798&gt;=3,F1798&gt;=3,G1798&gt;=3),"Loyal Customers",AND(E1798&lt;=2,F1798&gt;=3),"At Risk",AND(E1798&lt;=2,F1798&lt;=2,G1798&lt;=2),"Lost",AND(E1798&gt;=4,F1798&lt;=2),"New/Promising",TRUE,"Needs Attention")</f>
        <v>Needs Attention</v>
      </c>
      <c r="I1798" s="3" t="str">
        <f t="shared" si="32"/>
        <v>Churned</v>
      </c>
      <c r="J1798" s="3" t="str">
        <f>_xlfn.XLOOKUP(A1798,'Country_Lookup'!$D:$D,'Country_Lookup'!$E:$E)</f>
        <v>United Kingdom</v>
      </c>
    </row>
    <row r="1799" spans="1:10" x14ac:dyDescent="0.3">
      <c r="A1799">
        <v>14163</v>
      </c>
      <c r="B1799">
        <v>87</v>
      </c>
      <c r="C1799">
        <v>5</v>
      </c>
      <c r="D1799">
        <v>2594.6199999999963</v>
      </c>
      <c r="E1799" cm="1">
        <f t="array" ref="E1799">_xlfn.IFS(B1799&lt;=PERCENTILE($B$3:$B$5882,0.2),5,B1799&lt;=PERCENTILE($B$3:$B$5882,0.4),4,B1799&lt;=PERCENTILE($B$3:$B$5882,0.6),3,B1799&lt;=PERCENTILE($B$3:$B$5882,0.8),2,TRUE,1)</f>
        <v>3</v>
      </c>
      <c r="F1799" cm="1">
        <f t="array" ref="F1799">_xlfn.IFS(C1799&lt;=PERCENTILE($C$3:$C$5882,0.2),1,C1799&lt;=PERCENTILE($C$3:$C$5882,0.4),2,C1799&lt;=PERCENTILE($C$3:$C$5882,0.6),3,C1799&lt;=PERCENTILE($C$3:$C$5882,0.8),4,TRUE,5)</f>
        <v>4</v>
      </c>
      <c r="G1799" cm="1">
        <f t="array" ref="G1799">_xlfn.IFS(D1799&lt;=PERCENTILE($D$3:$D$5882,0.2),1,D1799&lt;=PERCENTILE($D$3:$D$5882,0.4),2,D1799&lt;=PERCENTILE($D$3:$D$5882,0.6),3,D1799&lt;=PERCENTILE($D$3:$D$5882,0.8),4,TRUE,5)</f>
        <v>4</v>
      </c>
      <c r="H1799" s="3" t="str" cm="1">
        <f t="array" ref="H1799">_xlfn.IFS(AND(E1799&gt;=4,F1799&gt;=4,G1799&gt;=4),"Champions",AND(E1799&gt;=3,F1799&gt;=3,G1799&gt;=3),"Loyal Customers",AND(E1799&lt;=2,F1799&gt;=3),"At Risk",AND(E1799&lt;=2,F1799&lt;=2,G1799&lt;=2),"Lost",AND(E1799&gt;=4,F1799&lt;=2),"New/Promising",TRUE,"Needs Attention")</f>
        <v>Loyal Customers</v>
      </c>
      <c r="I1799" s="3" t="str">
        <f t="shared" si="32"/>
        <v>Active</v>
      </c>
      <c r="J1799" s="3" t="str">
        <f>_xlfn.XLOOKUP(A1799,'Country_Lookup'!$D:$D,'Country_Lookup'!$E:$E)</f>
        <v>United Kingdom</v>
      </c>
    </row>
    <row r="1800" spans="1:10" x14ac:dyDescent="0.3">
      <c r="A1800">
        <v>14164</v>
      </c>
      <c r="B1800">
        <v>70</v>
      </c>
      <c r="C1800">
        <v>2</v>
      </c>
      <c r="D1800">
        <v>1631.7699999999993</v>
      </c>
      <c r="E1800" cm="1">
        <f t="array" ref="E1800">_xlfn.IFS(B1800&lt;=PERCENTILE($B$3:$B$5882,0.2),5,B1800&lt;=PERCENTILE($B$3:$B$5882,0.4),4,B1800&lt;=PERCENTILE($B$3:$B$5882,0.6),3,B1800&lt;=PERCENTILE($B$3:$B$5882,0.8),2,TRUE,1)</f>
        <v>3</v>
      </c>
      <c r="F1800" cm="1">
        <f t="array" ref="F1800">_xlfn.IFS(C1800&lt;=PERCENTILE($C$3:$C$5882,0.2),1,C1800&lt;=PERCENTILE($C$3:$C$5882,0.4),2,C1800&lt;=PERCENTILE($C$3:$C$5882,0.6),3,C1800&lt;=PERCENTILE($C$3:$C$5882,0.8),4,TRUE,5)</f>
        <v>2</v>
      </c>
      <c r="G1800" cm="1">
        <f t="array" ref="G1800">_xlfn.IFS(D1800&lt;=PERCENTILE($D$3:$D$5882,0.2),1,D1800&lt;=PERCENTILE($D$3:$D$5882,0.4),2,D1800&lt;=PERCENTILE($D$3:$D$5882,0.6),3,D1800&lt;=PERCENTILE($D$3:$D$5882,0.8),4,TRUE,5)</f>
        <v>4</v>
      </c>
      <c r="H1800" s="3" t="str" cm="1">
        <f t="array" ref="H1800">_xlfn.IFS(AND(E1800&gt;=4,F1800&gt;=4,G1800&gt;=4),"Champions",AND(E1800&gt;=3,F1800&gt;=3,G1800&gt;=3),"Loyal Customers",AND(E1800&lt;=2,F1800&gt;=3),"At Risk",AND(E1800&lt;=2,F1800&lt;=2,G1800&lt;=2),"Lost",AND(E1800&gt;=4,F1800&lt;=2),"New/Promising",TRUE,"Needs Attention")</f>
        <v>Needs Attention</v>
      </c>
      <c r="I1800" s="3" t="str">
        <f t="shared" si="32"/>
        <v>Active</v>
      </c>
      <c r="J1800" s="3" t="str">
        <f>_xlfn.XLOOKUP(A1800,'Country_Lookup'!$D:$D,'Country_Lookup'!$E:$E)</f>
        <v>United Kingdom</v>
      </c>
    </row>
    <row r="1801" spans="1:10" x14ac:dyDescent="0.3">
      <c r="A1801">
        <v>14165</v>
      </c>
      <c r="B1801">
        <v>275</v>
      </c>
      <c r="C1801">
        <v>1</v>
      </c>
      <c r="D1801">
        <v>122.53999999999998</v>
      </c>
      <c r="E1801" cm="1">
        <f t="array" ref="E1801">_xlfn.IFS(B1801&lt;=PERCENTILE($B$3:$B$5882,0.2),5,B1801&lt;=PERCENTILE($B$3:$B$5882,0.4),4,B1801&lt;=PERCENTILE($B$3:$B$5882,0.6),3,B1801&lt;=PERCENTILE($B$3:$B$5882,0.8),2,TRUE,1)</f>
        <v>2</v>
      </c>
      <c r="F1801" cm="1">
        <f t="array" ref="F1801">_xlfn.IFS(C1801&lt;=PERCENTILE($C$3:$C$5882,0.2),1,C1801&lt;=PERCENTILE($C$3:$C$5882,0.4),2,C1801&lt;=PERCENTILE($C$3:$C$5882,0.6),3,C1801&lt;=PERCENTILE($C$3:$C$5882,0.8),4,TRUE,5)</f>
        <v>1</v>
      </c>
      <c r="G1801" cm="1">
        <f t="array" ref="G1801">_xlfn.IFS(D1801&lt;=PERCENTILE($D$3:$D$5882,0.2),1,D1801&lt;=PERCENTILE($D$3:$D$5882,0.4),2,D1801&lt;=PERCENTILE($D$3:$D$5882,0.6),3,D1801&lt;=PERCENTILE($D$3:$D$5882,0.8),4,TRUE,5)</f>
        <v>1</v>
      </c>
      <c r="H1801" s="3" t="str" cm="1">
        <f t="array" ref="H1801">_xlfn.IFS(AND(E1801&gt;=4,F1801&gt;=4,G1801&gt;=4),"Champions",AND(E1801&gt;=3,F1801&gt;=3,G1801&gt;=3),"Loyal Customers",AND(E1801&lt;=2,F1801&gt;=3),"At Risk",AND(E1801&lt;=2,F1801&lt;=2,G1801&lt;=2),"Lost",AND(E1801&gt;=4,F1801&lt;=2),"New/Promising",TRUE,"Needs Attention")</f>
        <v>Lost</v>
      </c>
      <c r="I1801" s="3" t="str">
        <f t="shared" si="32"/>
        <v>Churned</v>
      </c>
      <c r="J1801" s="3" t="str">
        <f>_xlfn.XLOOKUP(A1801,'Country_Lookup'!$D:$D,'Country_Lookup'!$E:$E)</f>
        <v>United Kingdom</v>
      </c>
    </row>
    <row r="1802" spans="1:10" x14ac:dyDescent="0.3">
      <c r="A1802">
        <v>14166</v>
      </c>
      <c r="B1802">
        <v>505</v>
      </c>
      <c r="C1802">
        <v>2</v>
      </c>
      <c r="D1802">
        <v>256.85000000000025</v>
      </c>
      <c r="E1802" cm="1">
        <f t="array" ref="E1802">_xlfn.IFS(B1802&lt;=PERCENTILE($B$3:$B$5882,0.2),5,B1802&lt;=PERCENTILE($B$3:$B$5882,0.4),4,B1802&lt;=PERCENTILE($B$3:$B$5882,0.6),3,B1802&lt;=PERCENTILE($B$3:$B$5882,0.8),2,TRUE,1)</f>
        <v>1</v>
      </c>
      <c r="F1802" cm="1">
        <f t="array" ref="F1802">_xlfn.IFS(C1802&lt;=PERCENTILE($C$3:$C$5882,0.2),1,C1802&lt;=PERCENTILE($C$3:$C$5882,0.4),2,C1802&lt;=PERCENTILE($C$3:$C$5882,0.6),3,C1802&lt;=PERCENTILE($C$3:$C$5882,0.8),4,TRUE,5)</f>
        <v>2</v>
      </c>
      <c r="G1802" cm="1">
        <f t="array" ref="G1802">_xlfn.IFS(D1802&lt;=PERCENTILE($D$3:$D$5882,0.2),1,D1802&lt;=PERCENTILE($D$3:$D$5882,0.4),2,D1802&lt;=PERCENTILE($D$3:$D$5882,0.6),3,D1802&lt;=PERCENTILE($D$3:$D$5882,0.8),4,TRUE,5)</f>
        <v>1</v>
      </c>
      <c r="H1802" s="3" t="str" cm="1">
        <f t="array" ref="H1802">_xlfn.IFS(AND(E1802&gt;=4,F1802&gt;=4,G1802&gt;=4),"Champions",AND(E1802&gt;=3,F1802&gt;=3,G1802&gt;=3),"Loyal Customers",AND(E1802&lt;=2,F1802&gt;=3),"At Risk",AND(E1802&lt;=2,F1802&lt;=2,G1802&lt;=2),"Lost",AND(E1802&gt;=4,F1802&lt;=2),"New/Promising",TRUE,"Needs Attention")</f>
        <v>Lost</v>
      </c>
      <c r="I1802" s="3" t="str">
        <f t="shared" si="32"/>
        <v>Churned</v>
      </c>
      <c r="J1802" s="3" t="str">
        <f>_xlfn.XLOOKUP(A1802,'Country_Lookup'!$D:$D,'Country_Lookup'!$E:$E)</f>
        <v>United Kingdom</v>
      </c>
    </row>
    <row r="1803" spans="1:10" x14ac:dyDescent="0.3">
      <c r="A1803">
        <v>14167</v>
      </c>
      <c r="B1803">
        <v>39</v>
      </c>
      <c r="C1803">
        <v>8</v>
      </c>
      <c r="D1803">
        <v>1296.49</v>
      </c>
      <c r="E1803" cm="1">
        <f t="array" ref="E1803">_xlfn.IFS(B1803&lt;=PERCENTILE($B$3:$B$5882,0.2),5,B1803&lt;=PERCENTILE($B$3:$B$5882,0.4),4,B1803&lt;=PERCENTILE($B$3:$B$5882,0.6),3,B1803&lt;=PERCENTILE($B$3:$B$5882,0.8),2,TRUE,1)</f>
        <v>4</v>
      </c>
      <c r="F1803" cm="1">
        <f t="array" ref="F1803">_xlfn.IFS(C1803&lt;=PERCENTILE($C$3:$C$5882,0.2),1,C1803&lt;=PERCENTILE($C$3:$C$5882,0.4),2,C1803&lt;=PERCENTILE($C$3:$C$5882,0.6),3,C1803&lt;=PERCENTILE($C$3:$C$5882,0.8),4,TRUE,5)</f>
        <v>4</v>
      </c>
      <c r="G1803" cm="1">
        <f t="array" ref="G1803">_xlfn.IFS(D1803&lt;=PERCENTILE($D$3:$D$5882,0.2),1,D1803&lt;=PERCENTILE($D$3:$D$5882,0.4),2,D1803&lt;=PERCENTILE($D$3:$D$5882,0.6),3,D1803&lt;=PERCENTILE($D$3:$D$5882,0.8),4,TRUE,5)</f>
        <v>4</v>
      </c>
      <c r="H1803" s="3" t="str" cm="1">
        <f t="array" ref="H1803">_xlfn.IFS(AND(E1803&gt;=4,F1803&gt;=4,G1803&gt;=4),"Champions",AND(E1803&gt;=3,F1803&gt;=3,G1803&gt;=3),"Loyal Customers",AND(E1803&lt;=2,F1803&gt;=3),"At Risk",AND(E1803&lt;=2,F1803&lt;=2,G1803&lt;=2),"Lost",AND(E1803&gt;=4,F1803&lt;=2),"New/Promising",TRUE,"Needs Attention")</f>
        <v>Champions</v>
      </c>
      <c r="I1803" s="3" t="str">
        <f t="shared" si="32"/>
        <v>Active</v>
      </c>
      <c r="J1803" s="3" t="str">
        <f>_xlfn.XLOOKUP(A1803,'Country_Lookup'!$D:$D,'Country_Lookup'!$E:$E)</f>
        <v>United Kingdom</v>
      </c>
    </row>
    <row r="1804" spans="1:10" x14ac:dyDescent="0.3">
      <c r="A1804">
        <v>14168</v>
      </c>
      <c r="B1804">
        <v>420</v>
      </c>
      <c r="C1804">
        <v>2</v>
      </c>
      <c r="D1804">
        <v>370.44999999999993</v>
      </c>
      <c r="E1804" cm="1">
        <f t="array" ref="E1804">_xlfn.IFS(B1804&lt;=PERCENTILE($B$3:$B$5882,0.2),5,B1804&lt;=PERCENTILE($B$3:$B$5882,0.4),4,B1804&lt;=PERCENTILE($B$3:$B$5882,0.6),3,B1804&lt;=PERCENTILE($B$3:$B$5882,0.8),2,TRUE,1)</f>
        <v>1</v>
      </c>
      <c r="F1804" cm="1">
        <f t="array" ref="F1804">_xlfn.IFS(C1804&lt;=PERCENTILE($C$3:$C$5882,0.2),1,C1804&lt;=PERCENTILE($C$3:$C$5882,0.4),2,C1804&lt;=PERCENTILE($C$3:$C$5882,0.6),3,C1804&lt;=PERCENTILE($C$3:$C$5882,0.8),4,TRUE,5)</f>
        <v>2</v>
      </c>
      <c r="G1804" cm="1">
        <f t="array" ref="G1804">_xlfn.IFS(D1804&lt;=PERCENTILE($D$3:$D$5882,0.2),1,D1804&lt;=PERCENTILE($D$3:$D$5882,0.4),2,D1804&lt;=PERCENTILE($D$3:$D$5882,0.6),3,D1804&lt;=PERCENTILE($D$3:$D$5882,0.8),4,TRUE,5)</f>
        <v>2</v>
      </c>
      <c r="H1804" s="3" t="str" cm="1">
        <f t="array" ref="H1804">_xlfn.IFS(AND(E1804&gt;=4,F1804&gt;=4,G1804&gt;=4),"Champions",AND(E1804&gt;=3,F1804&gt;=3,G1804&gt;=3),"Loyal Customers",AND(E1804&lt;=2,F1804&gt;=3),"At Risk",AND(E1804&lt;=2,F1804&lt;=2,G1804&lt;=2),"Lost",AND(E1804&gt;=4,F1804&lt;=2),"New/Promising",TRUE,"Needs Attention")</f>
        <v>Lost</v>
      </c>
      <c r="I1804" s="3" t="str">
        <f t="shared" si="32"/>
        <v>Churned</v>
      </c>
      <c r="J1804" s="3" t="str">
        <f>_xlfn.XLOOKUP(A1804,'Country_Lookup'!$D:$D,'Country_Lookup'!$E:$E)</f>
        <v>United Kingdom</v>
      </c>
    </row>
    <row r="1805" spans="1:10" x14ac:dyDescent="0.3">
      <c r="A1805">
        <v>14169</v>
      </c>
      <c r="B1805">
        <v>430</v>
      </c>
      <c r="C1805">
        <v>2</v>
      </c>
      <c r="D1805">
        <v>624.43000000000018</v>
      </c>
      <c r="E1805" cm="1">
        <f t="array" ref="E1805">_xlfn.IFS(B1805&lt;=PERCENTILE($B$3:$B$5882,0.2),5,B1805&lt;=PERCENTILE($B$3:$B$5882,0.4),4,B1805&lt;=PERCENTILE($B$3:$B$5882,0.6),3,B1805&lt;=PERCENTILE($B$3:$B$5882,0.8),2,TRUE,1)</f>
        <v>1</v>
      </c>
      <c r="F1805" cm="1">
        <f t="array" ref="F1805">_xlfn.IFS(C1805&lt;=PERCENTILE($C$3:$C$5882,0.2),1,C1805&lt;=PERCENTILE($C$3:$C$5882,0.4),2,C1805&lt;=PERCENTILE($C$3:$C$5882,0.6),3,C1805&lt;=PERCENTILE($C$3:$C$5882,0.8),4,TRUE,5)</f>
        <v>2</v>
      </c>
      <c r="G1805" cm="1">
        <f t="array" ref="G1805">_xlfn.IFS(D1805&lt;=PERCENTILE($D$3:$D$5882,0.2),1,D1805&lt;=PERCENTILE($D$3:$D$5882,0.4),2,D1805&lt;=PERCENTILE($D$3:$D$5882,0.6),3,D1805&lt;=PERCENTILE($D$3:$D$5882,0.8),4,TRUE,5)</f>
        <v>3</v>
      </c>
      <c r="H1805" s="3" t="str" cm="1">
        <f t="array" ref="H1805">_xlfn.IFS(AND(E1805&gt;=4,F1805&gt;=4,G1805&gt;=4),"Champions",AND(E1805&gt;=3,F1805&gt;=3,G1805&gt;=3),"Loyal Customers",AND(E1805&lt;=2,F1805&gt;=3),"At Risk",AND(E1805&lt;=2,F1805&lt;=2,G1805&lt;=2),"Lost",AND(E1805&gt;=4,F1805&lt;=2),"New/Promising",TRUE,"Needs Attention")</f>
        <v>Needs Attention</v>
      </c>
      <c r="I1805" s="3" t="str">
        <f t="shared" si="32"/>
        <v>Churned</v>
      </c>
      <c r="J1805" s="3" t="str">
        <f>_xlfn.XLOOKUP(A1805,'Country_Lookup'!$D:$D,'Country_Lookup'!$E:$E)</f>
        <v>United Kingdom</v>
      </c>
    </row>
    <row r="1806" spans="1:10" x14ac:dyDescent="0.3">
      <c r="A1806">
        <v>14170</v>
      </c>
      <c r="B1806">
        <v>375</v>
      </c>
      <c r="C1806">
        <v>3</v>
      </c>
      <c r="D1806">
        <v>597.33000000000072</v>
      </c>
      <c r="E1806" cm="1">
        <f t="array" ref="E1806">_xlfn.IFS(B1806&lt;=PERCENTILE($B$3:$B$5882,0.2),5,B1806&lt;=PERCENTILE($B$3:$B$5882,0.4),4,B1806&lt;=PERCENTILE($B$3:$B$5882,0.6),3,B1806&lt;=PERCENTILE($B$3:$B$5882,0.8),2,TRUE,1)</f>
        <v>2</v>
      </c>
      <c r="F1806" cm="1">
        <f t="array" ref="F1806">_xlfn.IFS(C1806&lt;=PERCENTILE($C$3:$C$5882,0.2),1,C1806&lt;=PERCENTILE($C$3:$C$5882,0.4),2,C1806&lt;=PERCENTILE($C$3:$C$5882,0.6),3,C1806&lt;=PERCENTILE($C$3:$C$5882,0.8),4,TRUE,5)</f>
        <v>3</v>
      </c>
      <c r="G1806" cm="1">
        <f t="array" ref="G1806">_xlfn.IFS(D1806&lt;=PERCENTILE($D$3:$D$5882,0.2),1,D1806&lt;=PERCENTILE($D$3:$D$5882,0.4),2,D1806&lt;=PERCENTILE($D$3:$D$5882,0.6),3,D1806&lt;=PERCENTILE($D$3:$D$5882,0.8),4,TRUE,5)</f>
        <v>2</v>
      </c>
      <c r="H1806" s="3" t="str" cm="1">
        <f t="array" ref="H1806">_xlfn.IFS(AND(E1806&gt;=4,F1806&gt;=4,G1806&gt;=4),"Champions",AND(E1806&gt;=3,F1806&gt;=3,G1806&gt;=3),"Loyal Customers",AND(E1806&lt;=2,F1806&gt;=3),"At Risk",AND(E1806&lt;=2,F1806&lt;=2,G1806&lt;=2),"Lost",AND(E1806&gt;=4,F1806&lt;=2),"New/Promising",TRUE,"Needs Attention")</f>
        <v>At Risk</v>
      </c>
      <c r="I1806" s="3" t="str">
        <f t="shared" si="32"/>
        <v>Churned</v>
      </c>
      <c r="J1806" s="3" t="str">
        <f>_xlfn.XLOOKUP(A1806,'Country_Lookup'!$D:$D,'Country_Lookup'!$E:$E)</f>
        <v>United Kingdom</v>
      </c>
    </row>
    <row r="1807" spans="1:10" x14ac:dyDescent="0.3">
      <c r="A1807">
        <v>14171</v>
      </c>
      <c r="B1807">
        <v>98</v>
      </c>
      <c r="C1807">
        <v>2</v>
      </c>
      <c r="D1807">
        <v>498.79000000000065</v>
      </c>
      <c r="E1807" cm="1">
        <f t="array" ref="E1807">_xlfn.IFS(B1807&lt;=PERCENTILE($B$3:$B$5882,0.2),5,B1807&lt;=PERCENTILE($B$3:$B$5882,0.4),4,B1807&lt;=PERCENTILE($B$3:$B$5882,0.6),3,B1807&lt;=PERCENTILE($B$3:$B$5882,0.8),2,TRUE,1)</f>
        <v>3</v>
      </c>
      <c r="F1807" cm="1">
        <f t="array" ref="F1807">_xlfn.IFS(C1807&lt;=PERCENTILE($C$3:$C$5882,0.2),1,C1807&lt;=PERCENTILE($C$3:$C$5882,0.4),2,C1807&lt;=PERCENTILE($C$3:$C$5882,0.6),3,C1807&lt;=PERCENTILE($C$3:$C$5882,0.8),4,TRUE,5)</f>
        <v>2</v>
      </c>
      <c r="G1807" cm="1">
        <f t="array" ref="G1807">_xlfn.IFS(D1807&lt;=PERCENTILE($D$3:$D$5882,0.2),1,D1807&lt;=PERCENTILE($D$3:$D$5882,0.4),2,D1807&lt;=PERCENTILE($D$3:$D$5882,0.6),3,D1807&lt;=PERCENTILE($D$3:$D$5882,0.8),4,TRUE,5)</f>
        <v>2</v>
      </c>
      <c r="H1807" s="3" t="str" cm="1">
        <f t="array" ref="H1807">_xlfn.IFS(AND(E1807&gt;=4,F1807&gt;=4,G1807&gt;=4),"Champions",AND(E1807&gt;=3,F1807&gt;=3,G1807&gt;=3),"Loyal Customers",AND(E1807&lt;=2,F1807&gt;=3),"At Risk",AND(E1807&lt;=2,F1807&lt;=2,G1807&lt;=2),"Lost",AND(E1807&gt;=4,F1807&lt;=2),"New/Promising",TRUE,"Needs Attention")</f>
        <v>Needs Attention</v>
      </c>
      <c r="I1807" s="3" t="str">
        <f t="shared" si="32"/>
        <v>Churned</v>
      </c>
      <c r="J1807" s="3" t="str">
        <f>_xlfn.XLOOKUP(A1807,'Country_Lookup'!$D:$D,'Country_Lookup'!$E:$E)</f>
        <v>United Kingdom</v>
      </c>
    </row>
    <row r="1808" spans="1:10" x14ac:dyDescent="0.3">
      <c r="A1808">
        <v>14172</v>
      </c>
      <c r="B1808">
        <v>605</v>
      </c>
      <c r="C1808">
        <v>3</v>
      </c>
      <c r="D1808">
        <v>402.72000000000008</v>
      </c>
      <c r="E1808" cm="1">
        <f t="array" ref="E1808">_xlfn.IFS(B1808&lt;=PERCENTILE($B$3:$B$5882,0.2),5,B1808&lt;=PERCENTILE($B$3:$B$5882,0.4),4,B1808&lt;=PERCENTILE($B$3:$B$5882,0.6),3,B1808&lt;=PERCENTILE($B$3:$B$5882,0.8),2,TRUE,1)</f>
        <v>1</v>
      </c>
      <c r="F1808" cm="1">
        <f t="array" ref="F1808">_xlfn.IFS(C1808&lt;=PERCENTILE($C$3:$C$5882,0.2),1,C1808&lt;=PERCENTILE($C$3:$C$5882,0.4),2,C1808&lt;=PERCENTILE($C$3:$C$5882,0.6),3,C1808&lt;=PERCENTILE($C$3:$C$5882,0.8),4,TRUE,5)</f>
        <v>3</v>
      </c>
      <c r="G1808" cm="1">
        <f t="array" ref="G1808">_xlfn.IFS(D1808&lt;=PERCENTILE($D$3:$D$5882,0.2),1,D1808&lt;=PERCENTILE($D$3:$D$5882,0.4),2,D1808&lt;=PERCENTILE($D$3:$D$5882,0.6),3,D1808&lt;=PERCENTILE($D$3:$D$5882,0.8),4,TRUE,5)</f>
        <v>2</v>
      </c>
      <c r="H1808" s="3" t="str" cm="1">
        <f t="array" ref="H1808">_xlfn.IFS(AND(E1808&gt;=4,F1808&gt;=4,G1808&gt;=4),"Champions",AND(E1808&gt;=3,F1808&gt;=3,G1808&gt;=3),"Loyal Customers",AND(E1808&lt;=2,F1808&gt;=3),"At Risk",AND(E1808&lt;=2,F1808&lt;=2,G1808&lt;=2),"Lost",AND(E1808&gt;=4,F1808&lt;=2),"New/Promising",TRUE,"Needs Attention")</f>
        <v>At Risk</v>
      </c>
      <c r="I1808" s="3" t="str">
        <f t="shared" si="32"/>
        <v>Churned</v>
      </c>
      <c r="J1808" s="3" t="str">
        <f>_xlfn.XLOOKUP(A1808,'Country_Lookup'!$D:$D,'Country_Lookup'!$E:$E)</f>
        <v>United Kingdom</v>
      </c>
    </row>
    <row r="1809" spans="1:10" x14ac:dyDescent="0.3">
      <c r="A1809">
        <v>14173</v>
      </c>
      <c r="B1809">
        <v>10</v>
      </c>
      <c r="C1809">
        <v>6</v>
      </c>
      <c r="D1809">
        <v>586</v>
      </c>
      <c r="E1809" cm="1">
        <f t="array" ref="E1809">_xlfn.IFS(B1809&lt;=PERCENTILE($B$3:$B$5882,0.2),5,B1809&lt;=PERCENTILE($B$3:$B$5882,0.4),4,B1809&lt;=PERCENTILE($B$3:$B$5882,0.6),3,B1809&lt;=PERCENTILE($B$3:$B$5882,0.8),2,TRUE,1)</f>
        <v>5</v>
      </c>
      <c r="F1809" cm="1">
        <f t="array" ref="F1809">_xlfn.IFS(C1809&lt;=PERCENTILE($C$3:$C$5882,0.2),1,C1809&lt;=PERCENTILE($C$3:$C$5882,0.4),2,C1809&lt;=PERCENTILE($C$3:$C$5882,0.6),3,C1809&lt;=PERCENTILE($C$3:$C$5882,0.8),4,TRUE,5)</f>
        <v>4</v>
      </c>
      <c r="G1809" cm="1">
        <f t="array" ref="G1809">_xlfn.IFS(D1809&lt;=PERCENTILE($D$3:$D$5882,0.2),1,D1809&lt;=PERCENTILE($D$3:$D$5882,0.4),2,D1809&lt;=PERCENTILE($D$3:$D$5882,0.6),3,D1809&lt;=PERCENTILE($D$3:$D$5882,0.8),4,TRUE,5)</f>
        <v>2</v>
      </c>
      <c r="H1809" s="3" t="str" cm="1">
        <f t="array" ref="H1809">_xlfn.IFS(AND(E1809&gt;=4,F1809&gt;=4,G1809&gt;=4),"Champions",AND(E1809&gt;=3,F1809&gt;=3,G1809&gt;=3),"Loyal Customers",AND(E1809&lt;=2,F1809&gt;=3),"At Risk",AND(E1809&lt;=2,F1809&lt;=2,G1809&lt;=2),"Lost",AND(E1809&gt;=4,F1809&lt;=2),"New/Promising",TRUE,"Needs Attention")</f>
        <v>Needs Attention</v>
      </c>
      <c r="I1809" s="3" t="str">
        <f t="shared" si="32"/>
        <v>Active</v>
      </c>
      <c r="J1809" s="3" t="str">
        <f>_xlfn.XLOOKUP(A1809,'Country_Lookup'!$D:$D,'Country_Lookup'!$E:$E)</f>
        <v>United Kingdom</v>
      </c>
    </row>
    <row r="1810" spans="1:10" x14ac:dyDescent="0.3">
      <c r="A1810">
        <v>14174</v>
      </c>
      <c r="B1810">
        <v>33</v>
      </c>
      <c r="C1810">
        <v>1</v>
      </c>
      <c r="D1810">
        <v>134.46</v>
      </c>
      <c r="E1810" cm="1">
        <f t="array" ref="E1810">_xlfn.IFS(B1810&lt;=PERCENTILE($B$3:$B$5882,0.2),5,B1810&lt;=PERCENTILE($B$3:$B$5882,0.4),4,B1810&lt;=PERCENTILE($B$3:$B$5882,0.6),3,B1810&lt;=PERCENTILE($B$3:$B$5882,0.8),2,TRUE,1)</f>
        <v>4</v>
      </c>
      <c r="F1810" cm="1">
        <f t="array" ref="F1810">_xlfn.IFS(C1810&lt;=PERCENTILE($C$3:$C$5882,0.2),1,C1810&lt;=PERCENTILE($C$3:$C$5882,0.4),2,C1810&lt;=PERCENTILE($C$3:$C$5882,0.6),3,C1810&lt;=PERCENTILE($C$3:$C$5882,0.8),4,TRUE,5)</f>
        <v>1</v>
      </c>
      <c r="G1810" cm="1">
        <f t="array" ref="G1810">_xlfn.IFS(D1810&lt;=PERCENTILE($D$3:$D$5882,0.2),1,D1810&lt;=PERCENTILE($D$3:$D$5882,0.4),2,D1810&lt;=PERCENTILE($D$3:$D$5882,0.6),3,D1810&lt;=PERCENTILE($D$3:$D$5882,0.8),4,TRUE,5)</f>
        <v>1</v>
      </c>
      <c r="H1810" s="3" t="str" cm="1">
        <f t="array" ref="H1810">_xlfn.IFS(AND(E1810&gt;=4,F1810&gt;=4,G1810&gt;=4),"Champions",AND(E1810&gt;=3,F1810&gt;=3,G1810&gt;=3),"Loyal Customers",AND(E1810&lt;=2,F1810&gt;=3),"At Risk",AND(E1810&lt;=2,F1810&lt;=2,G1810&lt;=2),"Lost",AND(E1810&gt;=4,F1810&lt;=2),"New/Promising",TRUE,"Needs Attention")</f>
        <v>New/Promising</v>
      </c>
      <c r="I1810" s="3" t="str">
        <f t="shared" si="32"/>
        <v>Active</v>
      </c>
      <c r="J1810" s="3" t="str">
        <f>_xlfn.XLOOKUP(A1810,'Country_Lookup'!$D:$D,'Country_Lookup'!$E:$E)</f>
        <v>United Kingdom</v>
      </c>
    </row>
    <row r="1811" spans="1:10" x14ac:dyDescent="0.3">
      <c r="A1811">
        <v>14175</v>
      </c>
      <c r="B1811">
        <v>59</v>
      </c>
      <c r="C1811">
        <v>8</v>
      </c>
      <c r="D1811">
        <v>7678.8800000000329</v>
      </c>
      <c r="E1811" cm="1">
        <f t="array" ref="E1811">_xlfn.IFS(B1811&lt;=PERCENTILE($B$3:$B$5882,0.2),5,B1811&lt;=PERCENTILE($B$3:$B$5882,0.4),4,B1811&lt;=PERCENTILE($B$3:$B$5882,0.6),3,B1811&lt;=PERCENTILE($B$3:$B$5882,0.8),2,TRUE,1)</f>
        <v>3</v>
      </c>
      <c r="F1811" cm="1">
        <f t="array" ref="F1811">_xlfn.IFS(C1811&lt;=PERCENTILE($C$3:$C$5882,0.2),1,C1811&lt;=PERCENTILE($C$3:$C$5882,0.4),2,C1811&lt;=PERCENTILE($C$3:$C$5882,0.6),3,C1811&lt;=PERCENTILE($C$3:$C$5882,0.8),4,TRUE,5)</f>
        <v>4</v>
      </c>
      <c r="G1811" cm="1">
        <f t="array" ref="G1811">_xlfn.IFS(D1811&lt;=PERCENTILE($D$3:$D$5882,0.2),1,D1811&lt;=PERCENTILE($D$3:$D$5882,0.4),2,D1811&lt;=PERCENTILE($D$3:$D$5882,0.6),3,D1811&lt;=PERCENTILE($D$3:$D$5882,0.8),4,TRUE,5)</f>
        <v>5</v>
      </c>
      <c r="H1811" s="3" t="str" cm="1">
        <f t="array" ref="H1811">_xlfn.IFS(AND(E1811&gt;=4,F1811&gt;=4,G1811&gt;=4),"Champions",AND(E1811&gt;=3,F1811&gt;=3,G1811&gt;=3),"Loyal Customers",AND(E1811&lt;=2,F1811&gt;=3),"At Risk",AND(E1811&lt;=2,F1811&lt;=2,G1811&lt;=2),"Lost",AND(E1811&gt;=4,F1811&lt;=2),"New/Promising",TRUE,"Needs Attention")</f>
        <v>Loyal Customers</v>
      </c>
      <c r="I1811" s="3" t="str">
        <f t="shared" si="32"/>
        <v>Active</v>
      </c>
      <c r="J1811" s="3" t="str">
        <f>_xlfn.XLOOKUP(A1811,'Country_Lookup'!$D:$D,'Country_Lookup'!$E:$E)</f>
        <v>United Kingdom</v>
      </c>
    </row>
    <row r="1812" spans="1:10" x14ac:dyDescent="0.3">
      <c r="A1812">
        <v>14176</v>
      </c>
      <c r="B1812">
        <v>297</v>
      </c>
      <c r="C1812">
        <v>5</v>
      </c>
      <c r="D1812">
        <v>916.00999999999988</v>
      </c>
      <c r="E1812" cm="1">
        <f t="array" ref="E1812">_xlfn.IFS(B1812&lt;=PERCENTILE($B$3:$B$5882,0.2),5,B1812&lt;=PERCENTILE($B$3:$B$5882,0.4),4,B1812&lt;=PERCENTILE($B$3:$B$5882,0.6),3,B1812&lt;=PERCENTILE($B$3:$B$5882,0.8),2,TRUE,1)</f>
        <v>2</v>
      </c>
      <c r="F1812" cm="1">
        <f t="array" ref="F1812">_xlfn.IFS(C1812&lt;=PERCENTILE($C$3:$C$5882,0.2),1,C1812&lt;=PERCENTILE($C$3:$C$5882,0.4),2,C1812&lt;=PERCENTILE($C$3:$C$5882,0.6),3,C1812&lt;=PERCENTILE($C$3:$C$5882,0.8),4,TRUE,5)</f>
        <v>4</v>
      </c>
      <c r="G1812" cm="1">
        <f t="array" ref="G1812">_xlfn.IFS(D1812&lt;=PERCENTILE($D$3:$D$5882,0.2),1,D1812&lt;=PERCENTILE($D$3:$D$5882,0.4),2,D1812&lt;=PERCENTILE($D$3:$D$5882,0.6),3,D1812&lt;=PERCENTILE($D$3:$D$5882,0.8),4,TRUE,5)</f>
        <v>3</v>
      </c>
      <c r="H1812" s="3" t="str" cm="1">
        <f t="array" ref="H1812">_xlfn.IFS(AND(E1812&gt;=4,F1812&gt;=4,G1812&gt;=4),"Champions",AND(E1812&gt;=3,F1812&gt;=3,G1812&gt;=3),"Loyal Customers",AND(E1812&lt;=2,F1812&gt;=3),"At Risk",AND(E1812&lt;=2,F1812&lt;=2,G1812&lt;=2),"Lost",AND(E1812&gt;=4,F1812&lt;=2),"New/Promising",TRUE,"Needs Attention")</f>
        <v>At Risk</v>
      </c>
      <c r="I1812" s="3" t="str">
        <f t="shared" si="32"/>
        <v>Churned</v>
      </c>
      <c r="J1812" s="3" t="str">
        <f>_xlfn.XLOOKUP(A1812,'Country_Lookup'!$D:$D,'Country_Lookup'!$E:$E)</f>
        <v>United Kingdom</v>
      </c>
    </row>
    <row r="1813" spans="1:10" x14ac:dyDescent="0.3">
      <c r="A1813">
        <v>14177</v>
      </c>
      <c r="B1813">
        <v>86</v>
      </c>
      <c r="C1813">
        <v>13</v>
      </c>
      <c r="D1813">
        <v>2229.3400000000097</v>
      </c>
      <c r="E1813" cm="1">
        <f t="array" ref="E1813">_xlfn.IFS(B1813&lt;=PERCENTILE($B$3:$B$5882,0.2),5,B1813&lt;=PERCENTILE($B$3:$B$5882,0.4),4,B1813&lt;=PERCENTILE($B$3:$B$5882,0.6),3,B1813&lt;=PERCENTILE($B$3:$B$5882,0.8),2,TRUE,1)</f>
        <v>3</v>
      </c>
      <c r="F1813" cm="1">
        <f t="array" ref="F1813">_xlfn.IFS(C1813&lt;=PERCENTILE($C$3:$C$5882,0.2),1,C1813&lt;=PERCENTILE($C$3:$C$5882,0.4),2,C1813&lt;=PERCENTILE($C$3:$C$5882,0.6),3,C1813&lt;=PERCENTILE($C$3:$C$5882,0.8),4,TRUE,5)</f>
        <v>5</v>
      </c>
      <c r="G1813" cm="1">
        <f t="array" ref="G1813">_xlfn.IFS(D1813&lt;=PERCENTILE($D$3:$D$5882,0.2),1,D1813&lt;=PERCENTILE($D$3:$D$5882,0.4),2,D1813&lt;=PERCENTILE($D$3:$D$5882,0.6),3,D1813&lt;=PERCENTILE($D$3:$D$5882,0.8),4,TRUE,5)</f>
        <v>4</v>
      </c>
      <c r="H1813" s="3" t="str" cm="1">
        <f t="array" ref="H1813">_xlfn.IFS(AND(E1813&gt;=4,F1813&gt;=4,G1813&gt;=4),"Champions",AND(E1813&gt;=3,F1813&gt;=3,G1813&gt;=3),"Loyal Customers",AND(E1813&lt;=2,F1813&gt;=3),"At Risk",AND(E1813&lt;=2,F1813&lt;=2,G1813&lt;=2),"Lost",AND(E1813&gt;=4,F1813&lt;=2),"New/Promising",TRUE,"Needs Attention")</f>
        <v>Loyal Customers</v>
      </c>
      <c r="I1813" s="3" t="str">
        <f t="shared" si="32"/>
        <v>Active</v>
      </c>
      <c r="J1813" s="3" t="str">
        <f>_xlfn.XLOOKUP(A1813,'Country_Lookup'!$D:$D,'Country_Lookup'!$E:$E)</f>
        <v>United Kingdom</v>
      </c>
    </row>
    <row r="1814" spans="1:10" x14ac:dyDescent="0.3">
      <c r="A1814">
        <v>14178</v>
      </c>
      <c r="B1814">
        <v>8</v>
      </c>
      <c r="C1814">
        <v>7</v>
      </c>
      <c r="D1814">
        <v>1620.9299999999946</v>
      </c>
      <c r="E1814" cm="1">
        <f t="array" ref="E1814">_xlfn.IFS(B1814&lt;=PERCENTILE($B$3:$B$5882,0.2),5,B1814&lt;=PERCENTILE($B$3:$B$5882,0.4),4,B1814&lt;=PERCENTILE($B$3:$B$5882,0.6),3,B1814&lt;=PERCENTILE($B$3:$B$5882,0.8),2,TRUE,1)</f>
        <v>5</v>
      </c>
      <c r="F1814" cm="1">
        <f t="array" ref="F1814">_xlfn.IFS(C1814&lt;=PERCENTILE($C$3:$C$5882,0.2),1,C1814&lt;=PERCENTILE($C$3:$C$5882,0.4),2,C1814&lt;=PERCENTILE($C$3:$C$5882,0.6),3,C1814&lt;=PERCENTILE($C$3:$C$5882,0.8),4,TRUE,5)</f>
        <v>4</v>
      </c>
      <c r="G1814" cm="1">
        <f t="array" ref="G1814">_xlfn.IFS(D1814&lt;=PERCENTILE($D$3:$D$5882,0.2),1,D1814&lt;=PERCENTILE($D$3:$D$5882,0.4),2,D1814&lt;=PERCENTILE($D$3:$D$5882,0.6),3,D1814&lt;=PERCENTILE($D$3:$D$5882,0.8),4,TRUE,5)</f>
        <v>4</v>
      </c>
      <c r="H1814" s="3" t="str" cm="1">
        <f t="array" ref="H1814">_xlfn.IFS(AND(E1814&gt;=4,F1814&gt;=4,G1814&gt;=4),"Champions",AND(E1814&gt;=3,F1814&gt;=3,G1814&gt;=3),"Loyal Customers",AND(E1814&lt;=2,F1814&gt;=3),"At Risk",AND(E1814&lt;=2,F1814&lt;=2,G1814&lt;=2),"Lost",AND(E1814&gt;=4,F1814&lt;=2),"New/Promising",TRUE,"Needs Attention")</f>
        <v>Champions</v>
      </c>
      <c r="I1814" s="3" t="str">
        <f t="shared" si="32"/>
        <v>Active</v>
      </c>
      <c r="J1814" s="3" t="str">
        <f>_xlfn.XLOOKUP(A1814,'Country_Lookup'!$D:$D,'Country_Lookup'!$E:$E)</f>
        <v>United Kingdom</v>
      </c>
    </row>
    <row r="1815" spans="1:10" x14ac:dyDescent="0.3">
      <c r="A1815">
        <v>14179</v>
      </c>
      <c r="B1815">
        <v>40</v>
      </c>
      <c r="C1815">
        <v>2</v>
      </c>
      <c r="D1815">
        <v>719.77999999999895</v>
      </c>
      <c r="E1815" cm="1">
        <f t="array" ref="E1815">_xlfn.IFS(B1815&lt;=PERCENTILE($B$3:$B$5882,0.2),5,B1815&lt;=PERCENTILE($B$3:$B$5882,0.4),4,B1815&lt;=PERCENTILE($B$3:$B$5882,0.6),3,B1815&lt;=PERCENTILE($B$3:$B$5882,0.8),2,TRUE,1)</f>
        <v>4</v>
      </c>
      <c r="F1815" cm="1">
        <f t="array" ref="F1815">_xlfn.IFS(C1815&lt;=PERCENTILE($C$3:$C$5882,0.2),1,C1815&lt;=PERCENTILE($C$3:$C$5882,0.4),2,C1815&lt;=PERCENTILE($C$3:$C$5882,0.6),3,C1815&lt;=PERCENTILE($C$3:$C$5882,0.8),4,TRUE,5)</f>
        <v>2</v>
      </c>
      <c r="G1815" cm="1">
        <f t="array" ref="G1815">_xlfn.IFS(D1815&lt;=PERCENTILE($D$3:$D$5882,0.2),1,D1815&lt;=PERCENTILE($D$3:$D$5882,0.4),2,D1815&lt;=PERCENTILE($D$3:$D$5882,0.6),3,D1815&lt;=PERCENTILE($D$3:$D$5882,0.8),4,TRUE,5)</f>
        <v>3</v>
      </c>
      <c r="H1815" s="3" t="str" cm="1">
        <f t="array" ref="H1815">_xlfn.IFS(AND(E1815&gt;=4,F1815&gt;=4,G1815&gt;=4),"Champions",AND(E1815&gt;=3,F1815&gt;=3,G1815&gt;=3),"Loyal Customers",AND(E1815&lt;=2,F1815&gt;=3),"At Risk",AND(E1815&lt;=2,F1815&lt;=2,G1815&lt;=2),"Lost",AND(E1815&gt;=4,F1815&lt;=2),"New/Promising",TRUE,"Needs Attention")</f>
        <v>New/Promising</v>
      </c>
      <c r="I1815" s="3" t="str">
        <f t="shared" si="32"/>
        <v>Active</v>
      </c>
      <c r="J1815" s="3" t="str">
        <f>_xlfn.XLOOKUP(A1815,'Country_Lookup'!$D:$D,'Country_Lookup'!$E:$E)</f>
        <v>United Kingdom</v>
      </c>
    </row>
    <row r="1816" spans="1:10" x14ac:dyDescent="0.3">
      <c r="A1816">
        <v>14180</v>
      </c>
      <c r="B1816">
        <v>10</v>
      </c>
      <c r="C1816">
        <v>33</v>
      </c>
      <c r="D1816">
        <v>6319.2500000000036</v>
      </c>
      <c r="E1816" cm="1">
        <f t="array" ref="E1816">_xlfn.IFS(B1816&lt;=PERCENTILE($B$3:$B$5882,0.2),5,B1816&lt;=PERCENTILE($B$3:$B$5882,0.4),4,B1816&lt;=PERCENTILE($B$3:$B$5882,0.6),3,B1816&lt;=PERCENTILE($B$3:$B$5882,0.8),2,TRUE,1)</f>
        <v>5</v>
      </c>
      <c r="F1816" cm="1">
        <f t="array" ref="F1816">_xlfn.IFS(C1816&lt;=PERCENTILE($C$3:$C$5882,0.2),1,C1816&lt;=PERCENTILE($C$3:$C$5882,0.4),2,C1816&lt;=PERCENTILE($C$3:$C$5882,0.6),3,C1816&lt;=PERCENTILE($C$3:$C$5882,0.8),4,TRUE,5)</f>
        <v>5</v>
      </c>
      <c r="G1816" cm="1">
        <f t="array" ref="G1816">_xlfn.IFS(D1816&lt;=PERCENTILE($D$3:$D$5882,0.2),1,D1816&lt;=PERCENTILE($D$3:$D$5882,0.4),2,D1816&lt;=PERCENTILE($D$3:$D$5882,0.6),3,D1816&lt;=PERCENTILE($D$3:$D$5882,0.8),4,TRUE,5)</f>
        <v>5</v>
      </c>
      <c r="H1816" s="3" t="str" cm="1">
        <f t="array" ref="H1816">_xlfn.IFS(AND(E1816&gt;=4,F1816&gt;=4,G1816&gt;=4),"Champions",AND(E1816&gt;=3,F1816&gt;=3,G1816&gt;=3),"Loyal Customers",AND(E1816&lt;=2,F1816&gt;=3),"At Risk",AND(E1816&lt;=2,F1816&lt;=2,G1816&lt;=2),"Lost",AND(E1816&gt;=4,F1816&lt;=2),"New/Promising",TRUE,"Needs Attention")</f>
        <v>Champions</v>
      </c>
      <c r="I1816" s="3" t="str">
        <f t="shared" si="32"/>
        <v>Active</v>
      </c>
      <c r="J1816" s="3" t="str">
        <f>_xlfn.XLOOKUP(A1816,'Country_Lookup'!$D:$D,'Country_Lookup'!$E:$E)</f>
        <v>United Kingdom</v>
      </c>
    </row>
    <row r="1817" spans="1:10" x14ac:dyDescent="0.3">
      <c r="A1817">
        <v>14181</v>
      </c>
      <c r="B1817">
        <v>410</v>
      </c>
      <c r="C1817">
        <v>2</v>
      </c>
      <c r="D1817">
        <v>310.54999999999973</v>
      </c>
      <c r="E1817" cm="1">
        <f t="array" ref="E1817">_xlfn.IFS(B1817&lt;=PERCENTILE($B$3:$B$5882,0.2),5,B1817&lt;=PERCENTILE($B$3:$B$5882,0.4),4,B1817&lt;=PERCENTILE($B$3:$B$5882,0.6),3,B1817&lt;=PERCENTILE($B$3:$B$5882,0.8),2,TRUE,1)</f>
        <v>2</v>
      </c>
      <c r="F1817" cm="1">
        <f t="array" ref="F1817">_xlfn.IFS(C1817&lt;=PERCENTILE($C$3:$C$5882,0.2),1,C1817&lt;=PERCENTILE($C$3:$C$5882,0.4),2,C1817&lt;=PERCENTILE($C$3:$C$5882,0.6),3,C1817&lt;=PERCENTILE($C$3:$C$5882,0.8),4,TRUE,5)</f>
        <v>2</v>
      </c>
      <c r="G1817" cm="1">
        <f t="array" ref="G1817">_xlfn.IFS(D1817&lt;=PERCENTILE($D$3:$D$5882,0.2),1,D1817&lt;=PERCENTILE($D$3:$D$5882,0.4),2,D1817&lt;=PERCENTILE($D$3:$D$5882,0.6),3,D1817&lt;=PERCENTILE($D$3:$D$5882,0.8),4,TRUE,5)</f>
        <v>2</v>
      </c>
      <c r="H1817" s="3" t="str" cm="1">
        <f t="array" ref="H1817">_xlfn.IFS(AND(E1817&gt;=4,F1817&gt;=4,G1817&gt;=4),"Champions",AND(E1817&gt;=3,F1817&gt;=3,G1817&gt;=3),"Loyal Customers",AND(E1817&lt;=2,F1817&gt;=3),"At Risk",AND(E1817&lt;=2,F1817&lt;=2,G1817&lt;=2),"Lost",AND(E1817&gt;=4,F1817&lt;=2),"New/Promising",TRUE,"Needs Attention")</f>
        <v>Lost</v>
      </c>
      <c r="I1817" s="3" t="str">
        <f t="shared" si="32"/>
        <v>Churned</v>
      </c>
      <c r="J1817" s="3" t="str">
        <f>_xlfn.XLOOKUP(A1817,'Country_Lookup'!$D:$D,'Country_Lookup'!$E:$E)</f>
        <v>United Kingdom</v>
      </c>
    </row>
    <row r="1818" spans="1:10" x14ac:dyDescent="0.3">
      <c r="A1818">
        <v>14182</v>
      </c>
      <c r="B1818">
        <v>443</v>
      </c>
      <c r="C1818">
        <v>4</v>
      </c>
      <c r="D1818">
        <v>678.77000000000032</v>
      </c>
      <c r="E1818" cm="1">
        <f t="array" ref="E1818">_xlfn.IFS(B1818&lt;=PERCENTILE($B$3:$B$5882,0.2),5,B1818&lt;=PERCENTILE($B$3:$B$5882,0.4),4,B1818&lt;=PERCENTILE($B$3:$B$5882,0.6),3,B1818&lt;=PERCENTILE($B$3:$B$5882,0.8),2,TRUE,1)</f>
        <v>1</v>
      </c>
      <c r="F1818" cm="1">
        <f t="array" ref="F1818">_xlfn.IFS(C1818&lt;=PERCENTILE($C$3:$C$5882,0.2),1,C1818&lt;=PERCENTILE($C$3:$C$5882,0.4),2,C1818&lt;=PERCENTILE($C$3:$C$5882,0.6),3,C1818&lt;=PERCENTILE($C$3:$C$5882,0.8),4,TRUE,5)</f>
        <v>3</v>
      </c>
      <c r="G1818" cm="1">
        <f t="array" ref="G1818">_xlfn.IFS(D1818&lt;=PERCENTILE($D$3:$D$5882,0.2),1,D1818&lt;=PERCENTILE($D$3:$D$5882,0.4),2,D1818&lt;=PERCENTILE($D$3:$D$5882,0.6),3,D1818&lt;=PERCENTILE($D$3:$D$5882,0.8),4,TRUE,5)</f>
        <v>3</v>
      </c>
      <c r="H1818" s="3" t="str" cm="1">
        <f t="array" ref="H1818">_xlfn.IFS(AND(E1818&gt;=4,F1818&gt;=4,G1818&gt;=4),"Champions",AND(E1818&gt;=3,F1818&gt;=3,G1818&gt;=3),"Loyal Customers",AND(E1818&lt;=2,F1818&gt;=3),"At Risk",AND(E1818&lt;=2,F1818&lt;=2,G1818&lt;=2),"Lost",AND(E1818&gt;=4,F1818&lt;=2),"New/Promising",TRUE,"Needs Attention")</f>
        <v>At Risk</v>
      </c>
      <c r="I1818" s="3" t="str">
        <f t="shared" si="32"/>
        <v>Churned</v>
      </c>
      <c r="J1818" s="3" t="str">
        <f>_xlfn.XLOOKUP(A1818,'Country_Lookup'!$D:$D,'Country_Lookup'!$E:$E)</f>
        <v>United Kingdom</v>
      </c>
    </row>
    <row r="1819" spans="1:10" x14ac:dyDescent="0.3">
      <c r="A1819">
        <v>14183</v>
      </c>
      <c r="B1819">
        <v>411</v>
      </c>
      <c r="C1819">
        <v>2</v>
      </c>
      <c r="D1819">
        <v>286.29000000000013</v>
      </c>
      <c r="E1819" cm="1">
        <f t="array" ref="E1819">_xlfn.IFS(B1819&lt;=PERCENTILE($B$3:$B$5882,0.2),5,B1819&lt;=PERCENTILE($B$3:$B$5882,0.4),4,B1819&lt;=PERCENTILE($B$3:$B$5882,0.6),3,B1819&lt;=PERCENTILE($B$3:$B$5882,0.8),2,TRUE,1)</f>
        <v>1</v>
      </c>
      <c r="F1819" cm="1">
        <f t="array" ref="F1819">_xlfn.IFS(C1819&lt;=PERCENTILE($C$3:$C$5882,0.2),1,C1819&lt;=PERCENTILE($C$3:$C$5882,0.4),2,C1819&lt;=PERCENTILE($C$3:$C$5882,0.6),3,C1819&lt;=PERCENTILE($C$3:$C$5882,0.8),4,TRUE,5)</f>
        <v>2</v>
      </c>
      <c r="G1819" cm="1">
        <f t="array" ref="G1819">_xlfn.IFS(D1819&lt;=PERCENTILE($D$3:$D$5882,0.2),1,D1819&lt;=PERCENTILE($D$3:$D$5882,0.4),2,D1819&lt;=PERCENTILE($D$3:$D$5882,0.6),3,D1819&lt;=PERCENTILE($D$3:$D$5882,0.8),4,TRUE,5)</f>
        <v>1</v>
      </c>
      <c r="H1819" s="3" t="str" cm="1">
        <f t="array" ref="H1819">_xlfn.IFS(AND(E1819&gt;=4,F1819&gt;=4,G1819&gt;=4),"Champions",AND(E1819&gt;=3,F1819&gt;=3,G1819&gt;=3),"Loyal Customers",AND(E1819&lt;=2,F1819&gt;=3),"At Risk",AND(E1819&lt;=2,F1819&lt;=2,G1819&lt;=2),"Lost",AND(E1819&gt;=4,F1819&lt;=2),"New/Promising",TRUE,"Needs Attention")</f>
        <v>Lost</v>
      </c>
      <c r="I1819" s="3" t="str">
        <f t="shared" si="32"/>
        <v>Churned</v>
      </c>
      <c r="J1819" s="3" t="str">
        <f>_xlfn.XLOOKUP(A1819,'Country_Lookup'!$D:$D,'Country_Lookup'!$E:$E)</f>
        <v>United Kingdom</v>
      </c>
    </row>
    <row r="1820" spans="1:10" x14ac:dyDescent="0.3">
      <c r="A1820">
        <v>14184</v>
      </c>
      <c r="B1820">
        <v>66</v>
      </c>
      <c r="C1820">
        <v>1</v>
      </c>
      <c r="D1820">
        <v>452.8900000000001</v>
      </c>
      <c r="E1820" cm="1">
        <f t="array" ref="E1820">_xlfn.IFS(B1820&lt;=PERCENTILE($B$3:$B$5882,0.2),5,B1820&lt;=PERCENTILE($B$3:$B$5882,0.4),4,B1820&lt;=PERCENTILE($B$3:$B$5882,0.6),3,B1820&lt;=PERCENTILE($B$3:$B$5882,0.8),2,TRUE,1)</f>
        <v>3</v>
      </c>
      <c r="F1820" cm="1">
        <f t="array" ref="F1820">_xlfn.IFS(C1820&lt;=PERCENTILE($C$3:$C$5882,0.2),1,C1820&lt;=PERCENTILE($C$3:$C$5882,0.4),2,C1820&lt;=PERCENTILE($C$3:$C$5882,0.6),3,C1820&lt;=PERCENTILE($C$3:$C$5882,0.8),4,TRUE,5)</f>
        <v>1</v>
      </c>
      <c r="G1820" cm="1">
        <f t="array" ref="G1820">_xlfn.IFS(D1820&lt;=PERCENTILE($D$3:$D$5882,0.2),1,D1820&lt;=PERCENTILE($D$3:$D$5882,0.4),2,D1820&lt;=PERCENTILE($D$3:$D$5882,0.6),3,D1820&lt;=PERCENTILE($D$3:$D$5882,0.8),4,TRUE,5)</f>
        <v>2</v>
      </c>
      <c r="H1820" s="3" t="str" cm="1">
        <f t="array" ref="H1820">_xlfn.IFS(AND(E1820&gt;=4,F1820&gt;=4,G1820&gt;=4),"Champions",AND(E1820&gt;=3,F1820&gt;=3,G1820&gt;=3),"Loyal Customers",AND(E1820&lt;=2,F1820&gt;=3),"At Risk",AND(E1820&lt;=2,F1820&lt;=2,G1820&lt;=2),"Lost",AND(E1820&gt;=4,F1820&lt;=2),"New/Promising",TRUE,"Needs Attention")</f>
        <v>Needs Attention</v>
      </c>
      <c r="I1820" s="3" t="str">
        <f t="shared" si="32"/>
        <v>Active</v>
      </c>
      <c r="J1820" s="3" t="str">
        <f>_xlfn.XLOOKUP(A1820,'Country_Lookup'!$D:$D,'Country_Lookup'!$E:$E)</f>
        <v>United Kingdom</v>
      </c>
    </row>
    <row r="1821" spans="1:10" x14ac:dyDescent="0.3">
      <c r="A1821">
        <v>14185</v>
      </c>
      <c r="B1821">
        <v>331</v>
      </c>
      <c r="C1821">
        <v>1</v>
      </c>
      <c r="D1821">
        <v>197.65</v>
      </c>
      <c r="E1821" cm="1">
        <f t="array" ref="E1821">_xlfn.IFS(B1821&lt;=PERCENTILE($B$3:$B$5882,0.2),5,B1821&lt;=PERCENTILE($B$3:$B$5882,0.4),4,B1821&lt;=PERCENTILE($B$3:$B$5882,0.6),3,B1821&lt;=PERCENTILE($B$3:$B$5882,0.8),2,TRUE,1)</f>
        <v>2</v>
      </c>
      <c r="F1821" cm="1">
        <f t="array" ref="F1821">_xlfn.IFS(C1821&lt;=PERCENTILE($C$3:$C$5882,0.2),1,C1821&lt;=PERCENTILE($C$3:$C$5882,0.4),2,C1821&lt;=PERCENTILE($C$3:$C$5882,0.6),3,C1821&lt;=PERCENTILE($C$3:$C$5882,0.8),4,TRUE,5)</f>
        <v>1</v>
      </c>
      <c r="G1821" cm="1">
        <f t="array" ref="G1821">_xlfn.IFS(D1821&lt;=PERCENTILE($D$3:$D$5882,0.2),1,D1821&lt;=PERCENTILE($D$3:$D$5882,0.4),2,D1821&lt;=PERCENTILE($D$3:$D$5882,0.6),3,D1821&lt;=PERCENTILE($D$3:$D$5882,0.8),4,TRUE,5)</f>
        <v>1</v>
      </c>
      <c r="H1821" s="3" t="str" cm="1">
        <f t="array" ref="H1821">_xlfn.IFS(AND(E1821&gt;=4,F1821&gt;=4,G1821&gt;=4),"Champions",AND(E1821&gt;=3,F1821&gt;=3,G1821&gt;=3),"Loyal Customers",AND(E1821&lt;=2,F1821&gt;=3),"At Risk",AND(E1821&lt;=2,F1821&lt;=2,G1821&lt;=2),"Lost",AND(E1821&gt;=4,F1821&lt;=2),"New/Promising",TRUE,"Needs Attention")</f>
        <v>Lost</v>
      </c>
      <c r="I1821" s="3" t="str">
        <f t="shared" si="32"/>
        <v>Churned</v>
      </c>
      <c r="J1821" s="3" t="str">
        <f>_xlfn.XLOOKUP(A1821,'Country_Lookup'!$D:$D,'Country_Lookup'!$E:$E)</f>
        <v>United Kingdom</v>
      </c>
    </row>
    <row r="1822" spans="1:10" x14ac:dyDescent="0.3">
      <c r="A1822">
        <v>14186</v>
      </c>
      <c r="B1822">
        <v>427</v>
      </c>
      <c r="C1822">
        <v>5</v>
      </c>
      <c r="D1822">
        <v>1550.6300000000024</v>
      </c>
      <c r="E1822" cm="1">
        <f t="array" ref="E1822">_xlfn.IFS(B1822&lt;=PERCENTILE($B$3:$B$5882,0.2),5,B1822&lt;=PERCENTILE($B$3:$B$5882,0.4),4,B1822&lt;=PERCENTILE($B$3:$B$5882,0.6),3,B1822&lt;=PERCENTILE($B$3:$B$5882,0.8),2,TRUE,1)</f>
        <v>1</v>
      </c>
      <c r="F1822" cm="1">
        <f t="array" ref="F1822">_xlfn.IFS(C1822&lt;=PERCENTILE($C$3:$C$5882,0.2),1,C1822&lt;=PERCENTILE($C$3:$C$5882,0.4),2,C1822&lt;=PERCENTILE($C$3:$C$5882,0.6),3,C1822&lt;=PERCENTILE($C$3:$C$5882,0.8),4,TRUE,5)</f>
        <v>4</v>
      </c>
      <c r="G1822" cm="1">
        <f t="array" ref="G1822">_xlfn.IFS(D1822&lt;=PERCENTILE($D$3:$D$5882,0.2),1,D1822&lt;=PERCENTILE($D$3:$D$5882,0.4),2,D1822&lt;=PERCENTILE($D$3:$D$5882,0.6),3,D1822&lt;=PERCENTILE($D$3:$D$5882,0.8),4,TRUE,5)</f>
        <v>4</v>
      </c>
      <c r="H1822" s="3" t="str" cm="1">
        <f t="array" ref="H1822">_xlfn.IFS(AND(E1822&gt;=4,F1822&gt;=4,G1822&gt;=4),"Champions",AND(E1822&gt;=3,F1822&gt;=3,G1822&gt;=3),"Loyal Customers",AND(E1822&lt;=2,F1822&gt;=3),"At Risk",AND(E1822&lt;=2,F1822&lt;=2,G1822&lt;=2),"Lost",AND(E1822&gt;=4,F1822&lt;=2),"New/Promising",TRUE,"Needs Attention")</f>
        <v>At Risk</v>
      </c>
      <c r="I1822" s="3" t="str">
        <f t="shared" si="32"/>
        <v>Churned</v>
      </c>
      <c r="J1822" s="3" t="str">
        <f>_xlfn.XLOOKUP(A1822,'Country_Lookup'!$D:$D,'Country_Lookup'!$E:$E)</f>
        <v>United Kingdom</v>
      </c>
    </row>
    <row r="1823" spans="1:10" x14ac:dyDescent="0.3">
      <c r="A1823">
        <v>14187</v>
      </c>
      <c r="B1823">
        <v>473</v>
      </c>
      <c r="C1823">
        <v>1</v>
      </c>
      <c r="D1823">
        <v>123.5</v>
      </c>
      <c r="E1823" cm="1">
        <f t="array" ref="E1823">_xlfn.IFS(B1823&lt;=PERCENTILE($B$3:$B$5882,0.2),5,B1823&lt;=PERCENTILE($B$3:$B$5882,0.4),4,B1823&lt;=PERCENTILE($B$3:$B$5882,0.6),3,B1823&lt;=PERCENTILE($B$3:$B$5882,0.8),2,TRUE,1)</f>
        <v>1</v>
      </c>
      <c r="F1823" cm="1">
        <f t="array" ref="F1823">_xlfn.IFS(C1823&lt;=PERCENTILE($C$3:$C$5882,0.2),1,C1823&lt;=PERCENTILE($C$3:$C$5882,0.4),2,C1823&lt;=PERCENTILE($C$3:$C$5882,0.6),3,C1823&lt;=PERCENTILE($C$3:$C$5882,0.8),4,TRUE,5)</f>
        <v>1</v>
      </c>
      <c r="G1823" cm="1">
        <f t="array" ref="G1823">_xlfn.IFS(D1823&lt;=PERCENTILE($D$3:$D$5882,0.2),1,D1823&lt;=PERCENTILE($D$3:$D$5882,0.4),2,D1823&lt;=PERCENTILE($D$3:$D$5882,0.6),3,D1823&lt;=PERCENTILE($D$3:$D$5882,0.8),4,TRUE,5)</f>
        <v>1</v>
      </c>
      <c r="H1823" s="3" t="str" cm="1">
        <f t="array" ref="H1823">_xlfn.IFS(AND(E1823&gt;=4,F1823&gt;=4,G1823&gt;=4),"Champions",AND(E1823&gt;=3,F1823&gt;=3,G1823&gt;=3),"Loyal Customers",AND(E1823&lt;=2,F1823&gt;=3),"At Risk",AND(E1823&lt;=2,F1823&lt;=2,G1823&lt;=2),"Lost",AND(E1823&gt;=4,F1823&lt;=2),"New/Promising",TRUE,"Needs Attention")</f>
        <v>Lost</v>
      </c>
      <c r="I1823" s="3" t="str">
        <f t="shared" si="32"/>
        <v>Churned</v>
      </c>
      <c r="J1823" s="3" t="str">
        <f>_xlfn.XLOOKUP(A1823,'Country_Lookup'!$D:$D,'Country_Lookup'!$E:$E)</f>
        <v>United Kingdom</v>
      </c>
    </row>
    <row r="1824" spans="1:10" x14ac:dyDescent="0.3">
      <c r="A1824">
        <v>14188</v>
      </c>
      <c r="B1824">
        <v>30</v>
      </c>
      <c r="C1824">
        <v>6</v>
      </c>
      <c r="D1824">
        <v>2054.36</v>
      </c>
      <c r="E1824" cm="1">
        <f t="array" ref="E1824">_xlfn.IFS(B1824&lt;=PERCENTILE($B$3:$B$5882,0.2),5,B1824&lt;=PERCENTILE($B$3:$B$5882,0.4),4,B1824&lt;=PERCENTILE($B$3:$B$5882,0.6),3,B1824&lt;=PERCENTILE($B$3:$B$5882,0.8),2,TRUE,1)</f>
        <v>4</v>
      </c>
      <c r="F1824" cm="1">
        <f t="array" ref="F1824">_xlfn.IFS(C1824&lt;=PERCENTILE($C$3:$C$5882,0.2),1,C1824&lt;=PERCENTILE($C$3:$C$5882,0.4),2,C1824&lt;=PERCENTILE($C$3:$C$5882,0.6),3,C1824&lt;=PERCENTILE($C$3:$C$5882,0.8),4,TRUE,5)</f>
        <v>4</v>
      </c>
      <c r="G1824" cm="1">
        <f t="array" ref="G1824">_xlfn.IFS(D1824&lt;=PERCENTILE($D$3:$D$5882,0.2),1,D1824&lt;=PERCENTILE($D$3:$D$5882,0.4),2,D1824&lt;=PERCENTILE($D$3:$D$5882,0.6),3,D1824&lt;=PERCENTILE($D$3:$D$5882,0.8),4,TRUE,5)</f>
        <v>4</v>
      </c>
      <c r="H1824" s="3" t="str" cm="1">
        <f t="array" ref="H1824">_xlfn.IFS(AND(E1824&gt;=4,F1824&gt;=4,G1824&gt;=4),"Champions",AND(E1824&gt;=3,F1824&gt;=3,G1824&gt;=3),"Loyal Customers",AND(E1824&lt;=2,F1824&gt;=3),"At Risk",AND(E1824&lt;=2,F1824&lt;=2,G1824&lt;=2),"Lost",AND(E1824&gt;=4,F1824&lt;=2),"New/Promising",TRUE,"Needs Attention")</f>
        <v>Champions</v>
      </c>
      <c r="I1824" s="3" t="str">
        <f t="shared" si="32"/>
        <v>Active</v>
      </c>
      <c r="J1824" s="3" t="str">
        <f>_xlfn.XLOOKUP(A1824,'Country_Lookup'!$D:$D,'Country_Lookup'!$E:$E)</f>
        <v>United Kingdom</v>
      </c>
    </row>
    <row r="1825" spans="1:10" x14ac:dyDescent="0.3">
      <c r="A1825">
        <v>14189</v>
      </c>
      <c r="B1825">
        <v>2</v>
      </c>
      <c r="C1825">
        <v>16</v>
      </c>
      <c r="D1825">
        <v>5814.389999999963</v>
      </c>
      <c r="E1825" cm="1">
        <f t="array" ref="E1825">_xlfn.IFS(B1825&lt;=PERCENTILE($B$3:$B$5882,0.2),5,B1825&lt;=PERCENTILE($B$3:$B$5882,0.4),4,B1825&lt;=PERCENTILE($B$3:$B$5882,0.6),3,B1825&lt;=PERCENTILE($B$3:$B$5882,0.8),2,TRUE,1)</f>
        <v>5</v>
      </c>
      <c r="F1825" cm="1">
        <f t="array" ref="F1825">_xlfn.IFS(C1825&lt;=PERCENTILE($C$3:$C$5882,0.2),1,C1825&lt;=PERCENTILE($C$3:$C$5882,0.4),2,C1825&lt;=PERCENTILE($C$3:$C$5882,0.6),3,C1825&lt;=PERCENTILE($C$3:$C$5882,0.8),4,TRUE,5)</f>
        <v>5</v>
      </c>
      <c r="G1825" cm="1">
        <f t="array" ref="G1825">_xlfn.IFS(D1825&lt;=PERCENTILE($D$3:$D$5882,0.2),1,D1825&lt;=PERCENTILE($D$3:$D$5882,0.4),2,D1825&lt;=PERCENTILE($D$3:$D$5882,0.6),3,D1825&lt;=PERCENTILE($D$3:$D$5882,0.8),4,TRUE,5)</f>
        <v>5</v>
      </c>
      <c r="H1825" s="3" t="str" cm="1">
        <f t="array" ref="H1825">_xlfn.IFS(AND(E1825&gt;=4,F1825&gt;=4,G1825&gt;=4),"Champions",AND(E1825&gt;=3,F1825&gt;=3,G1825&gt;=3),"Loyal Customers",AND(E1825&lt;=2,F1825&gt;=3),"At Risk",AND(E1825&lt;=2,F1825&lt;=2,G1825&lt;=2),"Lost",AND(E1825&gt;=4,F1825&lt;=2),"New/Promising",TRUE,"Needs Attention")</f>
        <v>Champions</v>
      </c>
      <c r="I1825" s="3" t="str">
        <f t="shared" si="32"/>
        <v>Active</v>
      </c>
      <c r="J1825" s="3" t="str">
        <f>_xlfn.XLOOKUP(A1825,'Country_Lookup'!$D:$D,'Country_Lookup'!$E:$E)</f>
        <v>United Kingdom</v>
      </c>
    </row>
    <row r="1826" spans="1:10" x14ac:dyDescent="0.3">
      <c r="A1826">
        <v>14190</v>
      </c>
      <c r="B1826">
        <v>666</v>
      </c>
      <c r="C1826">
        <v>1</v>
      </c>
      <c r="D1826">
        <v>79.900000000000006</v>
      </c>
      <c r="E1826" cm="1">
        <f t="array" ref="E1826">_xlfn.IFS(B1826&lt;=PERCENTILE($B$3:$B$5882,0.2),5,B1826&lt;=PERCENTILE($B$3:$B$5882,0.4),4,B1826&lt;=PERCENTILE($B$3:$B$5882,0.6),3,B1826&lt;=PERCENTILE($B$3:$B$5882,0.8),2,TRUE,1)</f>
        <v>1</v>
      </c>
      <c r="F1826" cm="1">
        <f t="array" ref="F1826">_xlfn.IFS(C1826&lt;=PERCENTILE($C$3:$C$5882,0.2),1,C1826&lt;=PERCENTILE($C$3:$C$5882,0.4),2,C1826&lt;=PERCENTILE($C$3:$C$5882,0.6),3,C1826&lt;=PERCENTILE($C$3:$C$5882,0.8),4,TRUE,5)</f>
        <v>1</v>
      </c>
      <c r="G1826" cm="1">
        <f t="array" ref="G1826">_xlfn.IFS(D1826&lt;=PERCENTILE($D$3:$D$5882,0.2),1,D1826&lt;=PERCENTILE($D$3:$D$5882,0.4),2,D1826&lt;=PERCENTILE($D$3:$D$5882,0.6),3,D1826&lt;=PERCENTILE($D$3:$D$5882,0.8),4,TRUE,5)</f>
        <v>1</v>
      </c>
      <c r="H1826" s="3" t="str" cm="1">
        <f t="array" ref="H1826">_xlfn.IFS(AND(E1826&gt;=4,F1826&gt;=4,G1826&gt;=4),"Champions",AND(E1826&gt;=3,F1826&gt;=3,G1826&gt;=3),"Loyal Customers",AND(E1826&lt;=2,F1826&gt;=3),"At Risk",AND(E1826&lt;=2,F1826&lt;=2,G1826&lt;=2),"Lost",AND(E1826&gt;=4,F1826&lt;=2),"New/Promising",TRUE,"Needs Attention")</f>
        <v>Lost</v>
      </c>
      <c r="I1826" s="3" t="str">
        <f t="shared" si="32"/>
        <v>Churned</v>
      </c>
      <c r="J1826" s="3" t="str">
        <f>_xlfn.XLOOKUP(A1826,'Country_Lookup'!$D:$D,'Country_Lookup'!$E:$E)</f>
        <v>United Kingdom</v>
      </c>
    </row>
    <row r="1827" spans="1:10" x14ac:dyDescent="0.3">
      <c r="A1827">
        <v>14191</v>
      </c>
      <c r="B1827">
        <v>1</v>
      </c>
      <c r="C1827">
        <v>15</v>
      </c>
      <c r="D1827">
        <v>4817.6600000000062</v>
      </c>
      <c r="E1827" cm="1">
        <f t="array" ref="E1827">_xlfn.IFS(B1827&lt;=PERCENTILE($B$3:$B$5882,0.2),5,B1827&lt;=PERCENTILE($B$3:$B$5882,0.4),4,B1827&lt;=PERCENTILE($B$3:$B$5882,0.6),3,B1827&lt;=PERCENTILE($B$3:$B$5882,0.8),2,TRUE,1)</f>
        <v>5</v>
      </c>
      <c r="F1827" cm="1">
        <f t="array" ref="F1827">_xlfn.IFS(C1827&lt;=PERCENTILE($C$3:$C$5882,0.2),1,C1827&lt;=PERCENTILE($C$3:$C$5882,0.4),2,C1827&lt;=PERCENTILE($C$3:$C$5882,0.6),3,C1827&lt;=PERCENTILE($C$3:$C$5882,0.8),4,TRUE,5)</f>
        <v>5</v>
      </c>
      <c r="G1827" cm="1">
        <f t="array" ref="G1827">_xlfn.IFS(D1827&lt;=PERCENTILE($D$3:$D$5882,0.2),1,D1827&lt;=PERCENTILE($D$3:$D$5882,0.4),2,D1827&lt;=PERCENTILE($D$3:$D$5882,0.6),3,D1827&lt;=PERCENTILE($D$3:$D$5882,0.8),4,TRUE,5)</f>
        <v>5</v>
      </c>
      <c r="H1827" s="3" t="str" cm="1">
        <f t="array" ref="H1827">_xlfn.IFS(AND(E1827&gt;=4,F1827&gt;=4,G1827&gt;=4),"Champions",AND(E1827&gt;=3,F1827&gt;=3,G1827&gt;=3),"Loyal Customers",AND(E1827&lt;=2,F1827&gt;=3),"At Risk",AND(E1827&lt;=2,F1827&lt;=2,G1827&lt;=2),"Lost",AND(E1827&gt;=4,F1827&lt;=2),"New/Promising",TRUE,"Needs Attention")</f>
        <v>Champions</v>
      </c>
      <c r="I1827" s="3" t="str">
        <f t="shared" si="32"/>
        <v>Active</v>
      </c>
      <c r="J1827" s="3" t="str">
        <f>_xlfn.XLOOKUP(A1827,'Country_Lookup'!$D:$D,'Country_Lookup'!$E:$E)</f>
        <v>United Kingdom</v>
      </c>
    </row>
    <row r="1828" spans="1:10" x14ac:dyDescent="0.3">
      <c r="A1828">
        <v>14192</v>
      </c>
      <c r="B1828">
        <v>388</v>
      </c>
      <c r="C1828">
        <v>1</v>
      </c>
      <c r="D1828">
        <v>293.7399999999999</v>
      </c>
      <c r="E1828" cm="1">
        <f t="array" ref="E1828">_xlfn.IFS(B1828&lt;=PERCENTILE($B$3:$B$5882,0.2),5,B1828&lt;=PERCENTILE($B$3:$B$5882,0.4),4,B1828&lt;=PERCENTILE($B$3:$B$5882,0.6),3,B1828&lt;=PERCENTILE($B$3:$B$5882,0.8),2,TRUE,1)</f>
        <v>2</v>
      </c>
      <c r="F1828" cm="1">
        <f t="array" ref="F1828">_xlfn.IFS(C1828&lt;=PERCENTILE($C$3:$C$5882,0.2),1,C1828&lt;=PERCENTILE($C$3:$C$5882,0.4),2,C1828&lt;=PERCENTILE($C$3:$C$5882,0.6),3,C1828&lt;=PERCENTILE($C$3:$C$5882,0.8),4,TRUE,5)</f>
        <v>1</v>
      </c>
      <c r="G1828" cm="1">
        <f t="array" ref="G1828">_xlfn.IFS(D1828&lt;=PERCENTILE($D$3:$D$5882,0.2),1,D1828&lt;=PERCENTILE($D$3:$D$5882,0.4),2,D1828&lt;=PERCENTILE($D$3:$D$5882,0.6),3,D1828&lt;=PERCENTILE($D$3:$D$5882,0.8),4,TRUE,5)</f>
        <v>2</v>
      </c>
      <c r="H1828" s="3" t="str" cm="1">
        <f t="array" ref="H1828">_xlfn.IFS(AND(E1828&gt;=4,F1828&gt;=4,G1828&gt;=4),"Champions",AND(E1828&gt;=3,F1828&gt;=3,G1828&gt;=3),"Loyal Customers",AND(E1828&lt;=2,F1828&gt;=3),"At Risk",AND(E1828&lt;=2,F1828&lt;=2,G1828&lt;=2),"Lost",AND(E1828&gt;=4,F1828&lt;=2),"New/Promising",TRUE,"Needs Attention")</f>
        <v>Lost</v>
      </c>
      <c r="I1828" s="3" t="str">
        <f t="shared" si="32"/>
        <v>Churned</v>
      </c>
      <c r="J1828" s="3" t="str">
        <f>_xlfn.XLOOKUP(A1828,'Country_Lookup'!$D:$D,'Country_Lookup'!$E:$E)</f>
        <v>United Kingdom</v>
      </c>
    </row>
    <row r="1829" spans="1:10" x14ac:dyDescent="0.3">
      <c r="A1829">
        <v>14193</v>
      </c>
      <c r="B1829">
        <v>67</v>
      </c>
      <c r="C1829">
        <v>3</v>
      </c>
      <c r="D1829">
        <v>1210.1900000000007</v>
      </c>
      <c r="E1829" cm="1">
        <f t="array" ref="E1829">_xlfn.IFS(B1829&lt;=PERCENTILE($B$3:$B$5882,0.2),5,B1829&lt;=PERCENTILE($B$3:$B$5882,0.4),4,B1829&lt;=PERCENTILE($B$3:$B$5882,0.6),3,B1829&lt;=PERCENTILE($B$3:$B$5882,0.8),2,TRUE,1)</f>
        <v>3</v>
      </c>
      <c r="F1829" cm="1">
        <f t="array" ref="F1829">_xlfn.IFS(C1829&lt;=PERCENTILE($C$3:$C$5882,0.2),1,C1829&lt;=PERCENTILE($C$3:$C$5882,0.4),2,C1829&lt;=PERCENTILE($C$3:$C$5882,0.6),3,C1829&lt;=PERCENTILE($C$3:$C$5882,0.8),4,TRUE,5)</f>
        <v>3</v>
      </c>
      <c r="G1829" cm="1">
        <f t="array" ref="G1829">_xlfn.IFS(D1829&lt;=PERCENTILE($D$3:$D$5882,0.2),1,D1829&lt;=PERCENTILE($D$3:$D$5882,0.4),2,D1829&lt;=PERCENTILE($D$3:$D$5882,0.6),3,D1829&lt;=PERCENTILE($D$3:$D$5882,0.8),4,TRUE,5)</f>
        <v>3</v>
      </c>
      <c r="H1829" s="3" t="str" cm="1">
        <f t="array" ref="H1829">_xlfn.IFS(AND(E1829&gt;=4,F1829&gt;=4,G1829&gt;=4),"Champions",AND(E1829&gt;=3,F1829&gt;=3,G1829&gt;=3),"Loyal Customers",AND(E1829&lt;=2,F1829&gt;=3),"At Risk",AND(E1829&lt;=2,F1829&lt;=2,G1829&lt;=2),"Lost",AND(E1829&gt;=4,F1829&lt;=2),"New/Promising",TRUE,"Needs Attention")</f>
        <v>Loyal Customers</v>
      </c>
      <c r="I1829" s="3" t="str">
        <f t="shared" si="32"/>
        <v>Active</v>
      </c>
      <c r="J1829" s="3" t="str">
        <f>_xlfn.XLOOKUP(A1829,'Country_Lookup'!$D:$D,'Country_Lookup'!$E:$E)</f>
        <v>United Kingdom</v>
      </c>
    </row>
    <row r="1830" spans="1:10" x14ac:dyDescent="0.3">
      <c r="A1830">
        <v>14194</v>
      </c>
      <c r="B1830">
        <v>4</v>
      </c>
      <c r="C1830">
        <v>36</v>
      </c>
      <c r="D1830">
        <v>18670.589999999858</v>
      </c>
      <c r="E1830" cm="1">
        <f t="array" ref="E1830">_xlfn.IFS(B1830&lt;=PERCENTILE($B$3:$B$5882,0.2),5,B1830&lt;=PERCENTILE($B$3:$B$5882,0.4),4,B1830&lt;=PERCENTILE($B$3:$B$5882,0.6),3,B1830&lt;=PERCENTILE($B$3:$B$5882,0.8),2,TRUE,1)</f>
        <v>5</v>
      </c>
      <c r="F1830" cm="1">
        <f t="array" ref="F1830">_xlfn.IFS(C1830&lt;=PERCENTILE($C$3:$C$5882,0.2),1,C1830&lt;=PERCENTILE($C$3:$C$5882,0.4),2,C1830&lt;=PERCENTILE($C$3:$C$5882,0.6),3,C1830&lt;=PERCENTILE($C$3:$C$5882,0.8),4,TRUE,5)</f>
        <v>5</v>
      </c>
      <c r="G1830" cm="1">
        <f t="array" ref="G1830">_xlfn.IFS(D1830&lt;=PERCENTILE($D$3:$D$5882,0.2),1,D1830&lt;=PERCENTILE($D$3:$D$5882,0.4),2,D1830&lt;=PERCENTILE($D$3:$D$5882,0.6),3,D1830&lt;=PERCENTILE($D$3:$D$5882,0.8),4,TRUE,5)</f>
        <v>5</v>
      </c>
      <c r="H1830" s="3" t="str" cm="1">
        <f t="array" ref="H1830">_xlfn.IFS(AND(E1830&gt;=4,F1830&gt;=4,G1830&gt;=4),"Champions",AND(E1830&gt;=3,F1830&gt;=3,G1830&gt;=3),"Loyal Customers",AND(E1830&lt;=2,F1830&gt;=3),"At Risk",AND(E1830&lt;=2,F1830&lt;=2,G1830&lt;=2),"Lost",AND(E1830&gt;=4,F1830&lt;=2),"New/Promising",TRUE,"Needs Attention")</f>
        <v>Champions</v>
      </c>
      <c r="I1830" s="3" t="str">
        <f t="shared" si="32"/>
        <v>Active</v>
      </c>
      <c r="J1830" s="3" t="str">
        <f>_xlfn.XLOOKUP(A1830,'Country_Lookup'!$D:$D,'Country_Lookup'!$E:$E)</f>
        <v>United Kingdom</v>
      </c>
    </row>
    <row r="1831" spans="1:10" x14ac:dyDescent="0.3">
      <c r="A1831">
        <v>14195</v>
      </c>
      <c r="B1831">
        <v>201</v>
      </c>
      <c r="C1831">
        <v>6</v>
      </c>
      <c r="D1831">
        <v>2615.5999999999995</v>
      </c>
      <c r="E1831" cm="1">
        <f t="array" ref="E1831">_xlfn.IFS(B1831&lt;=PERCENTILE($B$3:$B$5882,0.2),5,B1831&lt;=PERCENTILE($B$3:$B$5882,0.4),4,B1831&lt;=PERCENTILE($B$3:$B$5882,0.6),3,B1831&lt;=PERCENTILE($B$3:$B$5882,0.8),2,TRUE,1)</f>
        <v>2</v>
      </c>
      <c r="F1831" cm="1">
        <f t="array" ref="F1831">_xlfn.IFS(C1831&lt;=PERCENTILE($C$3:$C$5882,0.2),1,C1831&lt;=PERCENTILE($C$3:$C$5882,0.4),2,C1831&lt;=PERCENTILE($C$3:$C$5882,0.6),3,C1831&lt;=PERCENTILE($C$3:$C$5882,0.8),4,TRUE,5)</f>
        <v>4</v>
      </c>
      <c r="G1831" cm="1">
        <f t="array" ref="G1831">_xlfn.IFS(D1831&lt;=PERCENTILE($D$3:$D$5882,0.2),1,D1831&lt;=PERCENTILE($D$3:$D$5882,0.4),2,D1831&lt;=PERCENTILE($D$3:$D$5882,0.6),3,D1831&lt;=PERCENTILE($D$3:$D$5882,0.8),4,TRUE,5)</f>
        <v>4</v>
      </c>
      <c r="H1831" s="3" t="str" cm="1">
        <f t="array" ref="H1831">_xlfn.IFS(AND(E1831&gt;=4,F1831&gt;=4,G1831&gt;=4),"Champions",AND(E1831&gt;=3,F1831&gt;=3,G1831&gt;=3),"Loyal Customers",AND(E1831&lt;=2,F1831&gt;=3),"At Risk",AND(E1831&lt;=2,F1831&lt;=2,G1831&lt;=2),"Lost",AND(E1831&gt;=4,F1831&lt;=2),"New/Promising",TRUE,"Needs Attention")</f>
        <v>At Risk</v>
      </c>
      <c r="I1831" s="3" t="str">
        <f t="shared" si="32"/>
        <v>Churned</v>
      </c>
      <c r="J1831" s="3" t="str">
        <f>_xlfn.XLOOKUP(A1831,'Country_Lookup'!$D:$D,'Country_Lookup'!$E:$E)</f>
        <v>United Kingdom</v>
      </c>
    </row>
    <row r="1832" spans="1:10" x14ac:dyDescent="0.3">
      <c r="A1832">
        <v>14196</v>
      </c>
      <c r="B1832">
        <v>106</v>
      </c>
      <c r="C1832">
        <v>1</v>
      </c>
      <c r="D1832">
        <v>335.52</v>
      </c>
      <c r="E1832" cm="1">
        <f t="array" ref="E1832">_xlfn.IFS(B1832&lt;=PERCENTILE($B$3:$B$5882,0.2),5,B1832&lt;=PERCENTILE($B$3:$B$5882,0.4),4,B1832&lt;=PERCENTILE($B$3:$B$5882,0.6),3,B1832&lt;=PERCENTILE($B$3:$B$5882,0.8),2,TRUE,1)</f>
        <v>3</v>
      </c>
      <c r="F1832" cm="1">
        <f t="array" ref="F1832">_xlfn.IFS(C1832&lt;=PERCENTILE($C$3:$C$5882,0.2),1,C1832&lt;=PERCENTILE($C$3:$C$5882,0.4),2,C1832&lt;=PERCENTILE($C$3:$C$5882,0.6),3,C1832&lt;=PERCENTILE($C$3:$C$5882,0.8),4,TRUE,5)</f>
        <v>1</v>
      </c>
      <c r="G1832" cm="1">
        <f t="array" ref="G1832">_xlfn.IFS(D1832&lt;=PERCENTILE($D$3:$D$5882,0.2),1,D1832&lt;=PERCENTILE($D$3:$D$5882,0.4),2,D1832&lt;=PERCENTILE($D$3:$D$5882,0.6),3,D1832&lt;=PERCENTILE($D$3:$D$5882,0.8),4,TRUE,5)</f>
        <v>2</v>
      </c>
      <c r="H1832" s="3" t="str" cm="1">
        <f t="array" ref="H1832">_xlfn.IFS(AND(E1832&gt;=4,F1832&gt;=4,G1832&gt;=4),"Champions",AND(E1832&gt;=3,F1832&gt;=3,G1832&gt;=3),"Loyal Customers",AND(E1832&lt;=2,F1832&gt;=3),"At Risk",AND(E1832&lt;=2,F1832&lt;=2,G1832&lt;=2),"Lost",AND(E1832&gt;=4,F1832&lt;=2),"New/Promising",TRUE,"Needs Attention")</f>
        <v>Needs Attention</v>
      </c>
      <c r="I1832" s="3" t="str">
        <f t="shared" si="32"/>
        <v>Churned</v>
      </c>
      <c r="J1832" s="3" t="str">
        <f>_xlfn.XLOOKUP(A1832,'Country_Lookup'!$D:$D,'Country_Lookup'!$E:$E)</f>
        <v>United Kingdom</v>
      </c>
    </row>
    <row r="1833" spans="1:10" x14ac:dyDescent="0.3">
      <c r="A1833">
        <v>14197</v>
      </c>
      <c r="B1833">
        <v>410</v>
      </c>
      <c r="C1833">
        <v>1</v>
      </c>
      <c r="D1833">
        <v>390.05000000000013</v>
      </c>
      <c r="E1833" cm="1">
        <f t="array" ref="E1833">_xlfn.IFS(B1833&lt;=PERCENTILE($B$3:$B$5882,0.2),5,B1833&lt;=PERCENTILE($B$3:$B$5882,0.4),4,B1833&lt;=PERCENTILE($B$3:$B$5882,0.6),3,B1833&lt;=PERCENTILE($B$3:$B$5882,0.8),2,TRUE,1)</f>
        <v>2</v>
      </c>
      <c r="F1833" cm="1">
        <f t="array" ref="F1833">_xlfn.IFS(C1833&lt;=PERCENTILE($C$3:$C$5882,0.2),1,C1833&lt;=PERCENTILE($C$3:$C$5882,0.4),2,C1833&lt;=PERCENTILE($C$3:$C$5882,0.6),3,C1833&lt;=PERCENTILE($C$3:$C$5882,0.8),4,TRUE,5)</f>
        <v>1</v>
      </c>
      <c r="G1833" cm="1">
        <f t="array" ref="G1833">_xlfn.IFS(D1833&lt;=PERCENTILE($D$3:$D$5882,0.2),1,D1833&lt;=PERCENTILE($D$3:$D$5882,0.4),2,D1833&lt;=PERCENTILE($D$3:$D$5882,0.6),3,D1833&lt;=PERCENTILE($D$3:$D$5882,0.8),4,TRUE,5)</f>
        <v>2</v>
      </c>
      <c r="H1833" s="3" t="str" cm="1">
        <f t="array" ref="H1833">_xlfn.IFS(AND(E1833&gt;=4,F1833&gt;=4,G1833&gt;=4),"Champions",AND(E1833&gt;=3,F1833&gt;=3,G1833&gt;=3),"Loyal Customers",AND(E1833&lt;=2,F1833&gt;=3),"At Risk",AND(E1833&lt;=2,F1833&lt;=2,G1833&lt;=2),"Lost",AND(E1833&gt;=4,F1833&lt;=2),"New/Promising",TRUE,"Needs Attention")</f>
        <v>Lost</v>
      </c>
      <c r="I1833" s="3" t="str">
        <f t="shared" si="32"/>
        <v>Churned</v>
      </c>
      <c r="J1833" s="3" t="str">
        <f>_xlfn.XLOOKUP(A1833,'Country_Lookup'!$D:$D,'Country_Lookup'!$E:$E)</f>
        <v>United Kingdom</v>
      </c>
    </row>
    <row r="1834" spans="1:10" x14ac:dyDescent="0.3">
      <c r="A1834">
        <v>14198</v>
      </c>
      <c r="B1834">
        <v>18</v>
      </c>
      <c r="C1834">
        <v>9</v>
      </c>
      <c r="D1834">
        <v>1569.729999999998</v>
      </c>
      <c r="E1834" cm="1">
        <f t="array" ref="E1834">_xlfn.IFS(B1834&lt;=PERCENTILE($B$3:$B$5882,0.2),5,B1834&lt;=PERCENTILE($B$3:$B$5882,0.4),4,B1834&lt;=PERCENTILE($B$3:$B$5882,0.6),3,B1834&lt;=PERCENTILE($B$3:$B$5882,0.8),2,TRUE,1)</f>
        <v>5</v>
      </c>
      <c r="F1834" cm="1">
        <f t="array" ref="F1834">_xlfn.IFS(C1834&lt;=PERCENTILE($C$3:$C$5882,0.2),1,C1834&lt;=PERCENTILE($C$3:$C$5882,0.4),2,C1834&lt;=PERCENTILE($C$3:$C$5882,0.6),3,C1834&lt;=PERCENTILE($C$3:$C$5882,0.8),4,TRUE,5)</f>
        <v>5</v>
      </c>
      <c r="G1834" cm="1">
        <f t="array" ref="G1834">_xlfn.IFS(D1834&lt;=PERCENTILE($D$3:$D$5882,0.2),1,D1834&lt;=PERCENTILE($D$3:$D$5882,0.4),2,D1834&lt;=PERCENTILE($D$3:$D$5882,0.6),3,D1834&lt;=PERCENTILE($D$3:$D$5882,0.8),4,TRUE,5)</f>
        <v>4</v>
      </c>
      <c r="H1834" s="3" t="str" cm="1">
        <f t="array" ref="H1834">_xlfn.IFS(AND(E1834&gt;=4,F1834&gt;=4,G1834&gt;=4),"Champions",AND(E1834&gt;=3,F1834&gt;=3,G1834&gt;=3),"Loyal Customers",AND(E1834&lt;=2,F1834&gt;=3),"At Risk",AND(E1834&lt;=2,F1834&lt;=2,G1834&lt;=2),"Lost",AND(E1834&gt;=4,F1834&lt;=2),"New/Promising",TRUE,"Needs Attention")</f>
        <v>Champions</v>
      </c>
      <c r="I1834" s="3" t="str">
        <f t="shared" si="32"/>
        <v>Active</v>
      </c>
      <c r="J1834" s="3" t="str">
        <f>_xlfn.XLOOKUP(A1834,'Country_Lookup'!$D:$D,'Country_Lookup'!$E:$E)</f>
        <v>United Kingdom</v>
      </c>
    </row>
    <row r="1835" spans="1:10" x14ac:dyDescent="0.3">
      <c r="A1835">
        <v>14199</v>
      </c>
      <c r="B1835">
        <v>218</v>
      </c>
      <c r="C1835">
        <v>4</v>
      </c>
      <c r="D1835">
        <v>1091.7000000000003</v>
      </c>
      <c r="E1835" cm="1">
        <f t="array" ref="E1835">_xlfn.IFS(B1835&lt;=PERCENTILE($B$3:$B$5882,0.2),5,B1835&lt;=PERCENTILE($B$3:$B$5882,0.4),4,B1835&lt;=PERCENTILE($B$3:$B$5882,0.6),3,B1835&lt;=PERCENTILE($B$3:$B$5882,0.8),2,TRUE,1)</f>
        <v>2</v>
      </c>
      <c r="F1835" cm="1">
        <f t="array" ref="F1835">_xlfn.IFS(C1835&lt;=PERCENTILE($C$3:$C$5882,0.2),1,C1835&lt;=PERCENTILE($C$3:$C$5882,0.4),2,C1835&lt;=PERCENTILE($C$3:$C$5882,0.6),3,C1835&lt;=PERCENTILE($C$3:$C$5882,0.8),4,TRUE,5)</f>
        <v>3</v>
      </c>
      <c r="G1835" cm="1">
        <f t="array" ref="G1835">_xlfn.IFS(D1835&lt;=PERCENTILE($D$3:$D$5882,0.2),1,D1835&lt;=PERCENTILE($D$3:$D$5882,0.4),2,D1835&lt;=PERCENTILE($D$3:$D$5882,0.6),3,D1835&lt;=PERCENTILE($D$3:$D$5882,0.8),4,TRUE,5)</f>
        <v>3</v>
      </c>
      <c r="H1835" s="3" t="str" cm="1">
        <f t="array" ref="H1835">_xlfn.IFS(AND(E1835&gt;=4,F1835&gt;=4,G1835&gt;=4),"Champions",AND(E1835&gt;=3,F1835&gt;=3,G1835&gt;=3),"Loyal Customers",AND(E1835&lt;=2,F1835&gt;=3),"At Risk",AND(E1835&lt;=2,F1835&lt;=2,G1835&lt;=2),"Lost",AND(E1835&gt;=4,F1835&lt;=2),"New/Promising",TRUE,"Needs Attention")</f>
        <v>At Risk</v>
      </c>
      <c r="I1835" s="3" t="str">
        <f t="shared" si="32"/>
        <v>Churned</v>
      </c>
      <c r="J1835" s="3" t="str">
        <f>_xlfn.XLOOKUP(A1835,'Country_Lookup'!$D:$D,'Country_Lookup'!$E:$E)</f>
        <v>United Kingdom</v>
      </c>
    </row>
    <row r="1836" spans="1:10" x14ac:dyDescent="0.3">
      <c r="A1836">
        <v>14200</v>
      </c>
      <c r="B1836">
        <v>617</v>
      </c>
      <c r="C1836">
        <v>1</v>
      </c>
      <c r="D1836">
        <v>379.19999999999987</v>
      </c>
      <c r="E1836" cm="1">
        <f t="array" ref="E1836">_xlfn.IFS(B1836&lt;=PERCENTILE($B$3:$B$5882,0.2),5,B1836&lt;=PERCENTILE($B$3:$B$5882,0.4),4,B1836&lt;=PERCENTILE($B$3:$B$5882,0.6),3,B1836&lt;=PERCENTILE($B$3:$B$5882,0.8),2,TRUE,1)</f>
        <v>1</v>
      </c>
      <c r="F1836" cm="1">
        <f t="array" ref="F1836">_xlfn.IFS(C1836&lt;=PERCENTILE($C$3:$C$5882,0.2),1,C1836&lt;=PERCENTILE($C$3:$C$5882,0.4),2,C1836&lt;=PERCENTILE($C$3:$C$5882,0.6),3,C1836&lt;=PERCENTILE($C$3:$C$5882,0.8),4,TRUE,5)</f>
        <v>1</v>
      </c>
      <c r="G1836" cm="1">
        <f t="array" ref="G1836">_xlfn.IFS(D1836&lt;=PERCENTILE($D$3:$D$5882,0.2),1,D1836&lt;=PERCENTILE($D$3:$D$5882,0.4),2,D1836&lt;=PERCENTILE($D$3:$D$5882,0.6),3,D1836&lt;=PERCENTILE($D$3:$D$5882,0.8),4,TRUE,5)</f>
        <v>2</v>
      </c>
      <c r="H1836" s="3" t="str" cm="1">
        <f t="array" ref="H1836">_xlfn.IFS(AND(E1836&gt;=4,F1836&gt;=4,G1836&gt;=4),"Champions",AND(E1836&gt;=3,F1836&gt;=3,G1836&gt;=3),"Loyal Customers",AND(E1836&lt;=2,F1836&gt;=3),"At Risk",AND(E1836&lt;=2,F1836&lt;=2,G1836&lt;=2),"Lost",AND(E1836&gt;=4,F1836&lt;=2),"New/Promising",TRUE,"Needs Attention")</f>
        <v>Lost</v>
      </c>
      <c r="I1836" s="3" t="str">
        <f t="shared" si="32"/>
        <v>Churned</v>
      </c>
      <c r="J1836" s="3" t="str">
        <f>_xlfn.XLOOKUP(A1836,'Country_Lookup'!$D:$D,'Country_Lookup'!$E:$E)</f>
        <v>United Kingdom</v>
      </c>
    </row>
    <row r="1837" spans="1:10" x14ac:dyDescent="0.3">
      <c r="A1837">
        <v>14201</v>
      </c>
      <c r="B1837">
        <v>60</v>
      </c>
      <c r="C1837">
        <v>10</v>
      </c>
      <c r="D1837">
        <v>1193.5400000000006</v>
      </c>
      <c r="E1837" cm="1">
        <f t="array" ref="E1837">_xlfn.IFS(B1837&lt;=PERCENTILE($B$3:$B$5882,0.2),5,B1837&lt;=PERCENTILE($B$3:$B$5882,0.4),4,B1837&lt;=PERCENTILE($B$3:$B$5882,0.6),3,B1837&lt;=PERCENTILE($B$3:$B$5882,0.8),2,TRUE,1)</f>
        <v>3</v>
      </c>
      <c r="F1837" cm="1">
        <f t="array" ref="F1837">_xlfn.IFS(C1837&lt;=PERCENTILE($C$3:$C$5882,0.2),1,C1837&lt;=PERCENTILE($C$3:$C$5882,0.4),2,C1837&lt;=PERCENTILE($C$3:$C$5882,0.6),3,C1837&lt;=PERCENTILE($C$3:$C$5882,0.8),4,TRUE,5)</f>
        <v>5</v>
      </c>
      <c r="G1837" cm="1">
        <f t="array" ref="G1837">_xlfn.IFS(D1837&lt;=PERCENTILE($D$3:$D$5882,0.2),1,D1837&lt;=PERCENTILE($D$3:$D$5882,0.4),2,D1837&lt;=PERCENTILE($D$3:$D$5882,0.6),3,D1837&lt;=PERCENTILE($D$3:$D$5882,0.8),4,TRUE,5)</f>
        <v>3</v>
      </c>
      <c r="H1837" s="3" t="str" cm="1">
        <f t="array" ref="H1837">_xlfn.IFS(AND(E1837&gt;=4,F1837&gt;=4,G1837&gt;=4),"Champions",AND(E1837&gt;=3,F1837&gt;=3,G1837&gt;=3),"Loyal Customers",AND(E1837&lt;=2,F1837&gt;=3),"At Risk",AND(E1837&lt;=2,F1837&lt;=2,G1837&lt;=2),"Lost",AND(E1837&gt;=4,F1837&lt;=2),"New/Promising",TRUE,"Needs Attention")</f>
        <v>Loyal Customers</v>
      </c>
      <c r="I1837" s="3" t="str">
        <f t="shared" si="32"/>
        <v>Active</v>
      </c>
      <c r="J1837" s="3" t="str">
        <f>_xlfn.XLOOKUP(A1837,'Country_Lookup'!$D:$D,'Country_Lookup'!$E:$E)</f>
        <v>United Kingdom</v>
      </c>
    </row>
    <row r="1838" spans="1:10" x14ac:dyDescent="0.3">
      <c r="A1838">
        <v>14202</v>
      </c>
      <c r="B1838">
        <v>381</v>
      </c>
      <c r="C1838">
        <v>3</v>
      </c>
      <c r="D1838">
        <v>847.75999999999954</v>
      </c>
      <c r="E1838" cm="1">
        <f t="array" ref="E1838">_xlfn.IFS(B1838&lt;=PERCENTILE($B$3:$B$5882,0.2),5,B1838&lt;=PERCENTILE($B$3:$B$5882,0.4),4,B1838&lt;=PERCENTILE($B$3:$B$5882,0.6),3,B1838&lt;=PERCENTILE($B$3:$B$5882,0.8),2,TRUE,1)</f>
        <v>2</v>
      </c>
      <c r="F1838" cm="1">
        <f t="array" ref="F1838">_xlfn.IFS(C1838&lt;=PERCENTILE($C$3:$C$5882,0.2),1,C1838&lt;=PERCENTILE($C$3:$C$5882,0.4),2,C1838&lt;=PERCENTILE($C$3:$C$5882,0.6),3,C1838&lt;=PERCENTILE($C$3:$C$5882,0.8),4,TRUE,5)</f>
        <v>3</v>
      </c>
      <c r="G1838" cm="1">
        <f t="array" ref="G1838">_xlfn.IFS(D1838&lt;=PERCENTILE($D$3:$D$5882,0.2),1,D1838&lt;=PERCENTILE($D$3:$D$5882,0.4),2,D1838&lt;=PERCENTILE($D$3:$D$5882,0.6),3,D1838&lt;=PERCENTILE($D$3:$D$5882,0.8),4,TRUE,5)</f>
        <v>3</v>
      </c>
      <c r="H1838" s="3" t="str" cm="1">
        <f t="array" ref="H1838">_xlfn.IFS(AND(E1838&gt;=4,F1838&gt;=4,G1838&gt;=4),"Champions",AND(E1838&gt;=3,F1838&gt;=3,G1838&gt;=3),"Loyal Customers",AND(E1838&lt;=2,F1838&gt;=3),"At Risk",AND(E1838&lt;=2,F1838&lt;=2,G1838&lt;=2),"Lost",AND(E1838&gt;=4,F1838&lt;=2),"New/Promising",TRUE,"Needs Attention")</f>
        <v>At Risk</v>
      </c>
      <c r="I1838" s="3" t="str">
        <f t="shared" si="32"/>
        <v>Churned</v>
      </c>
      <c r="J1838" s="3" t="str">
        <f>_xlfn.XLOOKUP(A1838,'Country_Lookup'!$D:$D,'Country_Lookup'!$E:$E)</f>
        <v>United Kingdom</v>
      </c>
    </row>
    <row r="1839" spans="1:10" x14ac:dyDescent="0.3">
      <c r="A1839">
        <v>14203</v>
      </c>
      <c r="B1839">
        <v>397</v>
      </c>
      <c r="C1839">
        <v>1</v>
      </c>
      <c r="D1839">
        <v>339.34000000000003</v>
      </c>
      <c r="E1839" cm="1">
        <f t="array" ref="E1839">_xlfn.IFS(B1839&lt;=PERCENTILE($B$3:$B$5882,0.2),5,B1839&lt;=PERCENTILE($B$3:$B$5882,0.4),4,B1839&lt;=PERCENTILE($B$3:$B$5882,0.6),3,B1839&lt;=PERCENTILE($B$3:$B$5882,0.8),2,TRUE,1)</f>
        <v>2</v>
      </c>
      <c r="F1839" cm="1">
        <f t="array" ref="F1839">_xlfn.IFS(C1839&lt;=PERCENTILE($C$3:$C$5882,0.2),1,C1839&lt;=PERCENTILE($C$3:$C$5882,0.4),2,C1839&lt;=PERCENTILE($C$3:$C$5882,0.6),3,C1839&lt;=PERCENTILE($C$3:$C$5882,0.8),4,TRUE,5)</f>
        <v>1</v>
      </c>
      <c r="G1839" cm="1">
        <f t="array" ref="G1839">_xlfn.IFS(D1839&lt;=PERCENTILE($D$3:$D$5882,0.2),1,D1839&lt;=PERCENTILE($D$3:$D$5882,0.4),2,D1839&lt;=PERCENTILE($D$3:$D$5882,0.6),3,D1839&lt;=PERCENTILE($D$3:$D$5882,0.8),4,TRUE,5)</f>
        <v>2</v>
      </c>
      <c r="H1839" s="3" t="str" cm="1">
        <f t="array" ref="H1839">_xlfn.IFS(AND(E1839&gt;=4,F1839&gt;=4,G1839&gt;=4),"Champions",AND(E1839&gt;=3,F1839&gt;=3,G1839&gt;=3),"Loyal Customers",AND(E1839&lt;=2,F1839&gt;=3),"At Risk",AND(E1839&lt;=2,F1839&lt;=2,G1839&lt;=2),"Lost",AND(E1839&gt;=4,F1839&lt;=2),"New/Promising",TRUE,"Needs Attention")</f>
        <v>Lost</v>
      </c>
      <c r="I1839" s="3" t="str">
        <f t="shared" si="32"/>
        <v>Churned</v>
      </c>
      <c r="J1839" s="3" t="str">
        <f>_xlfn.XLOOKUP(A1839,'Country_Lookup'!$D:$D,'Country_Lookup'!$E:$E)</f>
        <v>United Kingdom</v>
      </c>
    </row>
    <row r="1840" spans="1:10" x14ac:dyDescent="0.3">
      <c r="A1840">
        <v>14204</v>
      </c>
      <c r="B1840">
        <v>2</v>
      </c>
      <c r="C1840">
        <v>4</v>
      </c>
      <c r="D1840">
        <v>1062.9599999999937</v>
      </c>
      <c r="E1840" cm="1">
        <f t="array" ref="E1840">_xlfn.IFS(B1840&lt;=PERCENTILE($B$3:$B$5882,0.2),5,B1840&lt;=PERCENTILE($B$3:$B$5882,0.4),4,B1840&lt;=PERCENTILE($B$3:$B$5882,0.6),3,B1840&lt;=PERCENTILE($B$3:$B$5882,0.8),2,TRUE,1)</f>
        <v>5</v>
      </c>
      <c r="F1840" cm="1">
        <f t="array" ref="F1840">_xlfn.IFS(C1840&lt;=PERCENTILE($C$3:$C$5882,0.2),1,C1840&lt;=PERCENTILE($C$3:$C$5882,0.4),2,C1840&lt;=PERCENTILE($C$3:$C$5882,0.6),3,C1840&lt;=PERCENTILE($C$3:$C$5882,0.8),4,TRUE,5)</f>
        <v>3</v>
      </c>
      <c r="G1840" cm="1">
        <f t="array" ref="G1840">_xlfn.IFS(D1840&lt;=PERCENTILE($D$3:$D$5882,0.2),1,D1840&lt;=PERCENTILE($D$3:$D$5882,0.4),2,D1840&lt;=PERCENTILE($D$3:$D$5882,0.6),3,D1840&lt;=PERCENTILE($D$3:$D$5882,0.8),4,TRUE,5)</f>
        <v>3</v>
      </c>
      <c r="H1840" s="3" t="str" cm="1">
        <f t="array" ref="H1840">_xlfn.IFS(AND(E1840&gt;=4,F1840&gt;=4,G1840&gt;=4),"Champions",AND(E1840&gt;=3,F1840&gt;=3,G1840&gt;=3),"Loyal Customers",AND(E1840&lt;=2,F1840&gt;=3),"At Risk",AND(E1840&lt;=2,F1840&lt;=2,G1840&lt;=2),"Lost",AND(E1840&gt;=4,F1840&lt;=2),"New/Promising",TRUE,"Needs Attention")</f>
        <v>Loyal Customers</v>
      </c>
      <c r="I1840" s="3" t="str">
        <f t="shared" si="32"/>
        <v>Active</v>
      </c>
      <c r="J1840" s="3" t="str">
        <f>_xlfn.XLOOKUP(A1840,'Country_Lookup'!$D:$D,'Country_Lookup'!$E:$E)</f>
        <v>United Kingdom</v>
      </c>
    </row>
    <row r="1841" spans="1:10" x14ac:dyDescent="0.3">
      <c r="A1841">
        <v>14205</v>
      </c>
      <c r="B1841">
        <v>16</v>
      </c>
      <c r="C1841">
        <v>9</v>
      </c>
      <c r="D1841">
        <v>2414.2000000000048</v>
      </c>
      <c r="E1841" cm="1">
        <f t="array" ref="E1841">_xlfn.IFS(B1841&lt;=PERCENTILE($B$3:$B$5882,0.2),5,B1841&lt;=PERCENTILE($B$3:$B$5882,0.4),4,B1841&lt;=PERCENTILE($B$3:$B$5882,0.6),3,B1841&lt;=PERCENTILE($B$3:$B$5882,0.8),2,TRUE,1)</f>
        <v>5</v>
      </c>
      <c r="F1841" cm="1">
        <f t="array" ref="F1841">_xlfn.IFS(C1841&lt;=PERCENTILE($C$3:$C$5882,0.2),1,C1841&lt;=PERCENTILE($C$3:$C$5882,0.4),2,C1841&lt;=PERCENTILE($C$3:$C$5882,0.6),3,C1841&lt;=PERCENTILE($C$3:$C$5882,0.8),4,TRUE,5)</f>
        <v>5</v>
      </c>
      <c r="G1841" cm="1">
        <f t="array" ref="G1841">_xlfn.IFS(D1841&lt;=PERCENTILE($D$3:$D$5882,0.2),1,D1841&lt;=PERCENTILE($D$3:$D$5882,0.4),2,D1841&lt;=PERCENTILE($D$3:$D$5882,0.6),3,D1841&lt;=PERCENTILE($D$3:$D$5882,0.8),4,TRUE,5)</f>
        <v>4</v>
      </c>
      <c r="H1841" s="3" t="str" cm="1">
        <f t="array" ref="H1841">_xlfn.IFS(AND(E1841&gt;=4,F1841&gt;=4,G1841&gt;=4),"Champions",AND(E1841&gt;=3,F1841&gt;=3,G1841&gt;=3),"Loyal Customers",AND(E1841&lt;=2,F1841&gt;=3),"At Risk",AND(E1841&lt;=2,F1841&lt;=2,G1841&lt;=2),"Lost",AND(E1841&gt;=4,F1841&lt;=2),"New/Promising",TRUE,"Needs Attention")</f>
        <v>Champions</v>
      </c>
      <c r="I1841" s="3" t="str">
        <f t="shared" si="32"/>
        <v>Active</v>
      </c>
      <c r="J1841" s="3" t="str">
        <f>_xlfn.XLOOKUP(A1841,'Country_Lookup'!$D:$D,'Country_Lookup'!$E:$E)</f>
        <v>United Kingdom</v>
      </c>
    </row>
    <row r="1842" spans="1:10" x14ac:dyDescent="0.3">
      <c r="A1842">
        <v>14206</v>
      </c>
      <c r="B1842">
        <v>239</v>
      </c>
      <c r="C1842">
        <v>3</v>
      </c>
      <c r="D1842">
        <v>1185.0099999999993</v>
      </c>
      <c r="E1842" cm="1">
        <f t="array" ref="E1842">_xlfn.IFS(B1842&lt;=PERCENTILE($B$3:$B$5882,0.2),5,B1842&lt;=PERCENTILE($B$3:$B$5882,0.4),4,B1842&lt;=PERCENTILE($B$3:$B$5882,0.6),3,B1842&lt;=PERCENTILE($B$3:$B$5882,0.8),2,TRUE,1)</f>
        <v>2</v>
      </c>
      <c r="F1842" cm="1">
        <f t="array" ref="F1842">_xlfn.IFS(C1842&lt;=PERCENTILE($C$3:$C$5882,0.2),1,C1842&lt;=PERCENTILE($C$3:$C$5882,0.4),2,C1842&lt;=PERCENTILE($C$3:$C$5882,0.6),3,C1842&lt;=PERCENTILE($C$3:$C$5882,0.8),4,TRUE,5)</f>
        <v>3</v>
      </c>
      <c r="G1842" cm="1">
        <f t="array" ref="G1842">_xlfn.IFS(D1842&lt;=PERCENTILE($D$3:$D$5882,0.2),1,D1842&lt;=PERCENTILE($D$3:$D$5882,0.4),2,D1842&lt;=PERCENTILE($D$3:$D$5882,0.6),3,D1842&lt;=PERCENTILE($D$3:$D$5882,0.8),4,TRUE,5)</f>
        <v>3</v>
      </c>
      <c r="H1842" s="3" t="str" cm="1">
        <f t="array" ref="H1842">_xlfn.IFS(AND(E1842&gt;=4,F1842&gt;=4,G1842&gt;=4),"Champions",AND(E1842&gt;=3,F1842&gt;=3,G1842&gt;=3),"Loyal Customers",AND(E1842&lt;=2,F1842&gt;=3),"At Risk",AND(E1842&lt;=2,F1842&lt;=2,G1842&lt;=2),"Lost",AND(E1842&gt;=4,F1842&lt;=2),"New/Promising",TRUE,"Needs Attention")</f>
        <v>At Risk</v>
      </c>
      <c r="I1842" s="3" t="str">
        <f t="shared" si="32"/>
        <v>Churned</v>
      </c>
      <c r="J1842" s="3" t="str">
        <f>_xlfn.XLOOKUP(A1842,'Country_Lookup'!$D:$D,'Country_Lookup'!$E:$E)</f>
        <v>United Kingdom</v>
      </c>
    </row>
    <row r="1843" spans="1:10" x14ac:dyDescent="0.3">
      <c r="A1843">
        <v>14207</v>
      </c>
      <c r="B1843">
        <v>687</v>
      </c>
      <c r="C1843">
        <v>1</v>
      </c>
      <c r="D1843">
        <v>157.80000000000001</v>
      </c>
      <c r="E1843" cm="1">
        <f t="array" ref="E1843">_xlfn.IFS(B1843&lt;=PERCENTILE($B$3:$B$5882,0.2),5,B1843&lt;=PERCENTILE($B$3:$B$5882,0.4),4,B1843&lt;=PERCENTILE($B$3:$B$5882,0.6),3,B1843&lt;=PERCENTILE($B$3:$B$5882,0.8),2,TRUE,1)</f>
        <v>1</v>
      </c>
      <c r="F1843" cm="1">
        <f t="array" ref="F1843">_xlfn.IFS(C1843&lt;=PERCENTILE($C$3:$C$5882,0.2),1,C1843&lt;=PERCENTILE($C$3:$C$5882,0.4),2,C1843&lt;=PERCENTILE($C$3:$C$5882,0.6),3,C1843&lt;=PERCENTILE($C$3:$C$5882,0.8),4,TRUE,5)</f>
        <v>1</v>
      </c>
      <c r="G1843" cm="1">
        <f t="array" ref="G1843">_xlfn.IFS(D1843&lt;=PERCENTILE($D$3:$D$5882,0.2),1,D1843&lt;=PERCENTILE($D$3:$D$5882,0.4),2,D1843&lt;=PERCENTILE($D$3:$D$5882,0.6),3,D1843&lt;=PERCENTILE($D$3:$D$5882,0.8),4,TRUE,5)</f>
        <v>1</v>
      </c>
      <c r="H1843" s="3" t="str" cm="1">
        <f t="array" ref="H1843">_xlfn.IFS(AND(E1843&gt;=4,F1843&gt;=4,G1843&gt;=4),"Champions",AND(E1843&gt;=3,F1843&gt;=3,G1843&gt;=3),"Loyal Customers",AND(E1843&lt;=2,F1843&gt;=3),"At Risk",AND(E1843&lt;=2,F1843&lt;=2,G1843&lt;=2),"Lost",AND(E1843&gt;=4,F1843&lt;=2),"New/Promising",TRUE,"Needs Attention")</f>
        <v>Lost</v>
      </c>
      <c r="I1843" s="3" t="str">
        <f t="shared" si="32"/>
        <v>Churned</v>
      </c>
      <c r="J1843" s="3" t="str">
        <f>_xlfn.XLOOKUP(A1843,'Country_Lookup'!$D:$D,'Country_Lookup'!$E:$E)</f>
        <v>United Kingdom</v>
      </c>
    </row>
    <row r="1844" spans="1:10" x14ac:dyDescent="0.3">
      <c r="A1844">
        <v>14208</v>
      </c>
      <c r="B1844">
        <v>94</v>
      </c>
      <c r="C1844">
        <v>2</v>
      </c>
      <c r="D1844">
        <v>567.04999999999973</v>
      </c>
      <c r="E1844" cm="1">
        <f t="array" ref="E1844">_xlfn.IFS(B1844&lt;=PERCENTILE($B$3:$B$5882,0.2),5,B1844&lt;=PERCENTILE($B$3:$B$5882,0.4),4,B1844&lt;=PERCENTILE($B$3:$B$5882,0.6),3,B1844&lt;=PERCENTILE($B$3:$B$5882,0.8),2,TRUE,1)</f>
        <v>3</v>
      </c>
      <c r="F1844" cm="1">
        <f t="array" ref="F1844">_xlfn.IFS(C1844&lt;=PERCENTILE($C$3:$C$5882,0.2),1,C1844&lt;=PERCENTILE($C$3:$C$5882,0.4),2,C1844&lt;=PERCENTILE($C$3:$C$5882,0.6),3,C1844&lt;=PERCENTILE($C$3:$C$5882,0.8),4,TRUE,5)</f>
        <v>2</v>
      </c>
      <c r="G1844" cm="1">
        <f t="array" ref="G1844">_xlfn.IFS(D1844&lt;=PERCENTILE($D$3:$D$5882,0.2),1,D1844&lt;=PERCENTILE($D$3:$D$5882,0.4),2,D1844&lt;=PERCENTILE($D$3:$D$5882,0.6),3,D1844&lt;=PERCENTILE($D$3:$D$5882,0.8),4,TRUE,5)</f>
        <v>2</v>
      </c>
      <c r="H1844" s="3" t="str" cm="1">
        <f t="array" ref="H1844">_xlfn.IFS(AND(E1844&gt;=4,F1844&gt;=4,G1844&gt;=4),"Champions",AND(E1844&gt;=3,F1844&gt;=3,G1844&gt;=3),"Loyal Customers",AND(E1844&lt;=2,F1844&gt;=3),"At Risk",AND(E1844&lt;=2,F1844&lt;=2,G1844&lt;=2),"Lost",AND(E1844&gt;=4,F1844&lt;=2),"New/Promising",TRUE,"Needs Attention")</f>
        <v>Needs Attention</v>
      </c>
      <c r="I1844" s="3" t="str">
        <f t="shared" si="32"/>
        <v>Churned</v>
      </c>
      <c r="J1844" s="3" t="str">
        <f>_xlfn.XLOOKUP(A1844,'Country_Lookup'!$D:$D,'Country_Lookup'!$E:$E)</f>
        <v>United Kingdom</v>
      </c>
    </row>
    <row r="1845" spans="1:10" x14ac:dyDescent="0.3">
      <c r="A1845">
        <v>14209</v>
      </c>
      <c r="B1845">
        <v>10</v>
      </c>
      <c r="C1845">
        <v>15</v>
      </c>
      <c r="D1845">
        <v>4993.2700000000168</v>
      </c>
      <c r="E1845" cm="1">
        <f t="array" ref="E1845">_xlfn.IFS(B1845&lt;=PERCENTILE($B$3:$B$5882,0.2),5,B1845&lt;=PERCENTILE($B$3:$B$5882,0.4),4,B1845&lt;=PERCENTILE($B$3:$B$5882,0.6),3,B1845&lt;=PERCENTILE($B$3:$B$5882,0.8),2,TRUE,1)</f>
        <v>5</v>
      </c>
      <c r="F1845" cm="1">
        <f t="array" ref="F1845">_xlfn.IFS(C1845&lt;=PERCENTILE($C$3:$C$5882,0.2),1,C1845&lt;=PERCENTILE($C$3:$C$5882,0.4),2,C1845&lt;=PERCENTILE($C$3:$C$5882,0.6),3,C1845&lt;=PERCENTILE($C$3:$C$5882,0.8),4,TRUE,5)</f>
        <v>5</v>
      </c>
      <c r="G1845" cm="1">
        <f t="array" ref="G1845">_xlfn.IFS(D1845&lt;=PERCENTILE($D$3:$D$5882,0.2),1,D1845&lt;=PERCENTILE($D$3:$D$5882,0.4),2,D1845&lt;=PERCENTILE($D$3:$D$5882,0.6),3,D1845&lt;=PERCENTILE($D$3:$D$5882,0.8),4,TRUE,5)</f>
        <v>5</v>
      </c>
      <c r="H1845" s="3" t="str" cm="1">
        <f t="array" ref="H1845">_xlfn.IFS(AND(E1845&gt;=4,F1845&gt;=4,G1845&gt;=4),"Champions",AND(E1845&gt;=3,F1845&gt;=3,G1845&gt;=3),"Loyal Customers",AND(E1845&lt;=2,F1845&gt;=3),"At Risk",AND(E1845&lt;=2,F1845&lt;=2,G1845&lt;=2),"Lost",AND(E1845&gt;=4,F1845&lt;=2),"New/Promising",TRUE,"Needs Attention")</f>
        <v>Champions</v>
      </c>
      <c r="I1845" s="3" t="str">
        <f t="shared" si="32"/>
        <v>Active</v>
      </c>
      <c r="J1845" s="3" t="str">
        <f>_xlfn.XLOOKUP(A1845,'Country_Lookup'!$D:$D,'Country_Lookup'!$E:$E)</f>
        <v>United Kingdom</v>
      </c>
    </row>
    <row r="1846" spans="1:10" x14ac:dyDescent="0.3">
      <c r="A1846">
        <v>14210</v>
      </c>
      <c r="B1846">
        <v>105</v>
      </c>
      <c r="C1846">
        <v>16</v>
      </c>
      <c r="D1846">
        <v>5861.5200000000168</v>
      </c>
      <c r="E1846" cm="1">
        <f t="array" ref="E1846">_xlfn.IFS(B1846&lt;=PERCENTILE($B$3:$B$5882,0.2),5,B1846&lt;=PERCENTILE($B$3:$B$5882,0.4),4,B1846&lt;=PERCENTILE($B$3:$B$5882,0.6),3,B1846&lt;=PERCENTILE($B$3:$B$5882,0.8),2,TRUE,1)</f>
        <v>3</v>
      </c>
      <c r="F1846" cm="1">
        <f t="array" ref="F1846">_xlfn.IFS(C1846&lt;=PERCENTILE($C$3:$C$5882,0.2),1,C1846&lt;=PERCENTILE($C$3:$C$5882,0.4),2,C1846&lt;=PERCENTILE($C$3:$C$5882,0.6),3,C1846&lt;=PERCENTILE($C$3:$C$5882,0.8),4,TRUE,5)</f>
        <v>5</v>
      </c>
      <c r="G1846" cm="1">
        <f t="array" ref="G1846">_xlfn.IFS(D1846&lt;=PERCENTILE($D$3:$D$5882,0.2),1,D1846&lt;=PERCENTILE($D$3:$D$5882,0.4),2,D1846&lt;=PERCENTILE($D$3:$D$5882,0.6),3,D1846&lt;=PERCENTILE($D$3:$D$5882,0.8),4,TRUE,5)</f>
        <v>5</v>
      </c>
      <c r="H1846" s="3" t="str" cm="1">
        <f t="array" ref="H1846">_xlfn.IFS(AND(E1846&gt;=4,F1846&gt;=4,G1846&gt;=4),"Champions",AND(E1846&gt;=3,F1846&gt;=3,G1846&gt;=3),"Loyal Customers",AND(E1846&lt;=2,F1846&gt;=3),"At Risk",AND(E1846&lt;=2,F1846&lt;=2,G1846&lt;=2),"Lost",AND(E1846&gt;=4,F1846&lt;=2),"New/Promising",TRUE,"Needs Attention")</f>
        <v>Loyal Customers</v>
      </c>
      <c r="I1846" s="3" t="str">
        <f t="shared" si="32"/>
        <v>Churned</v>
      </c>
      <c r="J1846" s="3" t="str">
        <f>_xlfn.XLOOKUP(A1846,'Country_Lookup'!$D:$D,'Country_Lookup'!$E:$E)</f>
        <v>United Kingdom</v>
      </c>
    </row>
    <row r="1847" spans="1:10" x14ac:dyDescent="0.3">
      <c r="A1847">
        <v>14211</v>
      </c>
      <c r="B1847">
        <v>53</v>
      </c>
      <c r="C1847">
        <v>18</v>
      </c>
      <c r="D1847">
        <v>4402.2900000000145</v>
      </c>
      <c r="E1847" cm="1">
        <f t="array" ref="E1847">_xlfn.IFS(B1847&lt;=PERCENTILE($B$3:$B$5882,0.2),5,B1847&lt;=PERCENTILE($B$3:$B$5882,0.4),4,B1847&lt;=PERCENTILE($B$3:$B$5882,0.6),3,B1847&lt;=PERCENTILE($B$3:$B$5882,0.8),2,TRUE,1)</f>
        <v>4</v>
      </c>
      <c r="F1847" cm="1">
        <f t="array" ref="F1847">_xlfn.IFS(C1847&lt;=PERCENTILE($C$3:$C$5882,0.2),1,C1847&lt;=PERCENTILE($C$3:$C$5882,0.4),2,C1847&lt;=PERCENTILE($C$3:$C$5882,0.6),3,C1847&lt;=PERCENTILE($C$3:$C$5882,0.8),4,TRUE,5)</f>
        <v>5</v>
      </c>
      <c r="G1847" cm="1">
        <f t="array" ref="G1847">_xlfn.IFS(D1847&lt;=PERCENTILE($D$3:$D$5882,0.2),1,D1847&lt;=PERCENTILE($D$3:$D$5882,0.4),2,D1847&lt;=PERCENTILE($D$3:$D$5882,0.6),3,D1847&lt;=PERCENTILE($D$3:$D$5882,0.8),4,TRUE,5)</f>
        <v>5</v>
      </c>
      <c r="H1847" s="3" t="str" cm="1">
        <f t="array" ref="H1847">_xlfn.IFS(AND(E1847&gt;=4,F1847&gt;=4,G1847&gt;=4),"Champions",AND(E1847&gt;=3,F1847&gt;=3,G1847&gt;=3),"Loyal Customers",AND(E1847&lt;=2,F1847&gt;=3),"At Risk",AND(E1847&lt;=2,F1847&lt;=2,G1847&lt;=2),"Lost",AND(E1847&gt;=4,F1847&lt;=2),"New/Promising",TRUE,"Needs Attention")</f>
        <v>Champions</v>
      </c>
      <c r="I1847" s="3" t="str">
        <f t="shared" si="32"/>
        <v>Active</v>
      </c>
      <c r="J1847" s="3" t="str">
        <f>_xlfn.XLOOKUP(A1847,'Country_Lookup'!$D:$D,'Country_Lookup'!$E:$E)</f>
        <v>United Kingdom</v>
      </c>
    </row>
    <row r="1848" spans="1:10" x14ac:dyDescent="0.3">
      <c r="A1848">
        <v>14212</v>
      </c>
      <c r="B1848">
        <v>89</v>
      </c>
      <c r="C1848">
        <v>2</v>
      </c>
      <c r="D1848">
        <v>2190.14</v>
      </c>
      <c r="E1848" cm="1">
        <f t="array" ref="E1848">_xlfn.IFS(B1848&lt;=PERCENTILE($B$3:$B$5882,0.2),5,B1848&lt;=PERCENTILE($B$3:$B$5882,0.4),4,B1848&lt;=PERCENTILE($B$3:$B$5882,0.6),3,B1848&lt;=PERCENTILE($B$3:$B$5882,0.8),2,TRUE,1)</f>
        <v>3</v>
      </c>
      <c r="F1848" cm="1">
        <f t="array" ref="F1848">_xlfn.IFS(C1848&lt;=PERCENTILE($C$3:$C$5882,0.2),1,C1848&lt;=PERCENTILE($C$3:$C$5882,0.4),2,C1848&lt;=PERCENTILE($C$3:$C$5882,0.6),3,C1848&lt;=PERCENTILE($C$3:$C$5882,0.8),4,TRUE,5)</f>
        <v>2</v>
      </c>
      <c r="G1848" cm="1">
        <f t="array" ref="G1848">_xlfn.IFS(D1848&lt;=PERCENTILE($D$3:$D$5882,0.2),1,D1848&lt;=PERCENTILE($D$3:$D$5882,0.4),2,D1848&lt;=PERCENTILE($D$3:$D$5882,0.6),3,D1848&lt;=PERCENTILE($D$3:$D$5882,0.8),4,TRUE,5)</f>
        <v>4</v>
      </c>
      <c r="H1848" s="3" t="str" cm="1">
        <f t="array" ref="H1848">_xlfn.IFS(AND(E1848&gt;=4,F1848&gt;=4,G1848&gt;=4),"Champions",AND(E1848&gt;=3,F1848&gt;=3,G1848&gt;=3),"Loyal Customers",AND(E1848&lt;=2,F1848&gt;=3),"At Risk",AND(E1848&lt;=2,F1848&lt;=2,G1848&lt;=2),"Lost",AND(E1848&gt;=4,F1848&lt;=2),"New/Promising",TRUE,"Needs Attention")</f>
        <v>Needs Attention</v>
      </c>
      <c r="I1848" s="3" t="str">
        <f t="shared" si="32"/>
        <v>Active</v>
      </c>
      <c r="J1848" s="3" t="str">
        <f>_xlfn.XLOOKUP(A1848,'Country_Lookup'!$D:$D,'Country_Lookup'!$E:$E)</f>
        <v>United Kingdom</v>
      </c>
    </row>
    <row r="1849" spans="1:10" x14ac:dyDescent="0.3">
      <c r="A1849">
        <v>14213</v>
      </c>
      <c r="B1849">
        <v>404</v>
      </c>
      <c r="C1849">
        <v>1</v>
      </c>
      <c r="D1849">
        <v>1192.2</v>
      </c>
      <c r="E1849" cm="1">
        <f t="array" ref="E1849">_xlfn.IFS(B1849&lt;=PERCENTILE($B$3:$B$5882,0.2),5,B1849&lt;=PERCENTILE($B$3:$B$5882,0.4),4,B1849&lt;=PERCENTILE($B$3:$B$5882,0.6),3,B1849&lt;=PERCENTILE($B$3:$B$5882,0.8),2,TRUE,1)</f>
        <v>2</v>
      </c>
      <c r="F1849" cm="1">
        <f t="array" ref="F1849">_xlfn.IFS(C1849&lt;=PERCENTILE($C$3:$C$5882,0.2),1,C1849&lt;=PERCENTILE($C$3:$C$5882,0.4),2,C1849&lt;=PERCENTILE($C$3:$C$5882,0.6),3,C1849&lt;=PERCENTILE($C$3:$C$5882,0.8),4,TRUE,5)</f>
        <v>1</v>
      </c>
      <c r="G1849" cm="1">
        <f t="array" ref="G1849">_xlfn.IFS(D1849&lt;=PERCENTILE($D$3:$D$5882,0.2),1,D1849&lt;=PERCENTILE($D$3:$D$5882,0.4),2,D1849&lt;=PERCENTILE($D$3:$D$5882,0.6),3,D1849&lt;=PERCENTILE($D$3:$D$5882,0.8),4,TRUE,5)</f>
        <v>3</v>
      </c>
      <c r="H1849" s="3" t="str" cm="1">
        <f t="array" ref="H1849">_xlfn.IFS(AND(E1849&gt;=4,F1849&gt;=4,G1849&gt;=4),"Champions",AND(E1849&gt;=3,F1849&gt;=3,G1849&gt;=3),"Loyal Customers",AND(E1849&lt;=2,F1849&gt;=3),"At Risk",AND(E1849&lt;=2,F1849&lt;=2,G1849&lt;=2),"Lost",AND(E1849&gt;=4,F1849&lt;=2),"New/Promising",TRUE,"Needs Attention")</f>
        <v>Needs Attention</v>
      </c>
      <c r="I1849" s="3" t="str">
        <f t="shared" si="32"/>
        <v>Churned</v>
      </c>
      <c r="J1849" s="3" t="str">
        <f>_xlfn.XLOOKUP(A1849,'Country_Lookup'!$D:$D,'Country_Lookup'!$E:$E)</f>
        <v>United Kingdom</v>
      </c>
    </row>
    <row r="1850" spans="1:10" x14ac:dyDescent="0.3">
      <c r="A1850">
        <v>14214</v>
      </c>
      <c r="B1850">
        <v>30</v>
      </c>
      <c r="C1850">
        <v>5</v>
      </c>
      <c r="D1850">
        <v>1004.379999999999</v>
      </c>
      <c r="E1850" cm="1">
        <f t="array" ref="E1850">_xlfn.IFS(B1850&lt;=PERCENTILE($B$3:$B$5882,0.2),5,B1850&lt;=PERCENTILE($B$3:$B$5882,0.4),4,B1850&lt;=PERCENTILE($B$3:$B$5882,0.6),3,B1850&lt;=PERCENTILE($B$3:$B$5882,0.8),2,TRUE,1)</f>
        <v>4</v>
      </c>
      <c r="F1850" cm="1">
        <f t="array" ref="F1850">_xlfn.IFS(C1850&lt;=PERCENTILE($C$3:$C$5882,0.2),1,C1850&lt;=PERCENTILE($C$3:$C$5882,0.4),2,C1850&lt;=PERCENTILE($C$3:$C$5882,0.6),3,C1850&lt;=PERCENTILE($C$3:$C$5882,0.8),4,TRUE,5)</f>
        <v>4</v>
      </c>
      <c r="G1850" cm="1">
        <f t="array" ref="G1850">_xlfn.IFS(D1850&lt;=PERCENTILE($D$3:$D$5882,0.2),1,D1850&lt;=PERCENTILE($D$3:$D$5882,0.4),2,D1850&lt;=PERCENTILE($D$3:$D$5882,0.6),3,D1850&lt;=PERCENTILE($D$3:$D$5882,0.8),4,TRUE,5)</f>
        <v>3</v>
      </c>
      <c r="H1850" s="3" t="str" cm="1">
        <f t="array" ref="H1850">_xlfn.IFS(AND(E1850&gt;=4,F1850&gt;=4,G1850&gt;=4),"Champions",AND(E1850&gt;=3,F1850&gt;=3,G1850&gt;=3),"Loyal Customers",AND(E1850&lt;=2,F1850&gt;=3),"At Risk",AND(E1850&lt;=2,F1850&lt;=2,G1850&lt;=2),"Lost",AND(E1850&gt;=4,F1850&lt;=2),"New/Promising",TRUE,"Needs Attention")</f>
        <v>Loyal Customers</v>
      </c>
      <c r="I1850" s="3" t="str">
        <f t="shared" si="32"/>
        <v>Active</v>
      </c>
      <c r="J1850" s="3" t="str">
        <f>_xlfn.XLOOKUP(A1850,'Country_Lookup'!$D:$D,'Country_Lookup'!$E:$E)</f>
        <v>United Kingdom</v>
      </c>
    </row>
    <row r="1851" spans="1:10" x14ac:dyDescent="0.3">
      <c r="A1851">
        <v>14215</v>
      </c>
      <c r="B1851">
        <v>11</v>
      </c>
      <c r="C1851">
        <v>9</v>
      </c>
      <c r="D1851">
        <v>3416.3299999999958</v>
      </c>
      <c r="E1851" cm="1">
        <f t="array" ref="E1851">_xlfn.IFS(B1851&lt;=PERCENTILE($B$3:$B$5882,0.2),5,B1851&lt;=PERCENTILE($B$3:$B$5882,0.4),4,B1851&lt;=PERCENTILE($B$3:$B$5882,0.6),3,B1851&lt;=PERCENTILE($B$3:$B$5882,0.8),2,TRUE,1)</f>
        <v>5</v>
      </c>
      <c r="F1851" cm="1">
        <f t="array" ref="F1851">_xlfn.IFS(C1851&lt;=PERCENTILE($C$3:$C$5882,0.2),1,C1851&lt;=PERCENTILE($C$3:$C$5882,0.4),2,C1851&lt;=PERCENTILE($C$3:$C$5882,0.6),3,C1851&lt;=PERCENTILE($C$3:$C$5882,0.8),4,TRUE,5)</f>
        <v>5</v>
      </c>
      <c r="G1851" cm="1">
        <f t="array" ref="G1851">_xlfn.IFS(D1851&lt;=PERCENTILE($D$3:$D$5882,0.2),1,D1851&lt;=PERCENTILE($D$3:$D$5882,0.4),2,D1851&lt;=PERCENTILE($D$3:$D$5882,0.6),3,D1851&lt;=PERCENTILE($D$3:$D$5882,0.8),4,TRUE,5)</f>
        <v>5</v>
      </c>
      <c r="H1851" s="3" t="str" cm="1">
        <f t="array" ref="H1851">_xlfn.IFS(AND(E1851&gt;=4,F1851&gt;=4,G1851&gt;=4),"Champions",AND(E1851&gt;=3,F1851&gt;=3,G1851&gt;=3),"Loyal Customers",AND(E1851&lt;=2,F1851&gt;=3),"At Risk",AND(E1851&lt;=2,F1851&lt;=2,G1851&lt;=2),"Lost",AND(E1851&gt;=4,F1851&lt;=2),"New/Promising",TRUE,"Needs Attention")</f>
        <v>Champions</v>
      </c>
      <c r="I1851" s="3" t="str">
        <f t="shared" si="32"/>
        <v>Active</v>
      </c>
      <c r="J1851" s="3" t="str">
        <f>_xlfn.XLOOKUP(A1851,'Country_Lookup'!$D:$D,'Country_Lookup'!$E:$E)</f>
        <v>United Kingdom</v>
      </c>
    </row>
    <row r="1852" spans="1:10" x14ac:dyDescent="0.3">
      <c r="A1852">
        <v>14216</v>
      </c>
      <c r="B1852">
        <v>3</v>
      </c>
      <c r="C1852">
        <v>5</v>
      </c>
      <c r="D1852">
        <v>2150.0399999999995</v>
      </c>
      <c r="E1852" cm="1">
        <f t="array" ref="E1852">_xlfn.IFS(B1852&lt;=PERCENTILE($B$3:$B$5882,0.2),5,B1852&lt;=PERCENTILE($B$3:$B$5882,0.4),4,B1852&lt;=PERCENTILE($B$3:$B$5882,0.6),3,B1852&lt;=PERCENTILE($B$3:$B$5882,0.8),2,TRUE,1)</f>
        <v>5</v>
      </c>
      <c r="F1852" cm="1">
        <f t="array" ref="F1852">_xlfn.IFS(C1852&lt;=PERCENTILE($C$3:$C$5882,0.2),1,C1852&lt;=PERCENTILE($C$3:$C$5882,0.4),2,C1852&lt;=PERCENTILE($C$3:$C$5882,0.6),3,C1852&lt;=PERCENTILE($C$3:$C$5882,0.8),4,TRUE,5)</f>
        <v>4</v>
      </c>
      <c r="G1852" cm="1">
        <f t="array" ref="G1852">_xlfn.IFS(D1852&lt;=PERCENTILE($D$3:$D$5882,0.2),1,D1852&lt;=PERCENTILE($D$3:$D$5882,0.4),2,D1852&lt;=PERCENTILE($D$3:$D$5882,0.6),3,D1852&lt;=PERCENTILE($D$3:$D$5882,0.8),4,TRUE,5)</f>
        <v>4</v>
      </c>
      <c r="H1852" s="3" t="str" cm="1">
        <f t="array" ref="H1852">_xlfn.IFS(AND(E1852&gt;=4,F1852&gt;=4,G1852&gt;=4),"Champions",AND(E1852&gt;=3,F1852&gt;=3,G1852&gt;=3),"Loyal Customers",AND(E1852&lt;=2,F1852&gt;=3),"At Risk",AND(E1852&lt;=2,F1852&lt;=2,G1852&lt;=2),"Lost",AND(E1852&gt;=4,F1852&lt;=2),"New/Promising",TRUE,"Needs Attention")</f>
        <v>Champions</v>
      </c>
      <c r="I1852" s="3" t="str">
        <f t="shared" si="32"/>
        <v>Active</v>
      </c>
      <c r="J1852" s="3" t="str">
        <f>_xlfn.XLOOKUP(A1852,'Country_Lookup'!$D:$D,'Country_Lookup'!$E:$E)</f>
        <v>United Kingdom</v>
      </c>
    </row>
    <row r="1853" spans="1:10" x14ac:dyDescent="0.3">
      <c r="A1853">
        <v>14217</v>
      </c>
      <c r="B1853">
        <v>1</v>
      </c>
      <c r="C1853">
        <v>23</v>
      </c>
      <c r="D1853">
        <v>3416.8900000000108</v>
      </c>
      <c r="E1853" cm="1">
        <f t="array" ref="E1853">_xlfn.IFS(B1853&lt;=PERCENTILE($B$3:$B$5882,0.2),5,B1853&lt;=PERCENTILE($B$3:$B$5882,0.4),4,B1853&lt;=PERCENTILE($B$3:$B$5882,0.6),3,B1853&lt;=PERCENTILE($B$3:$B$5882,0.8),2,TRUE,1)</f>
        <v>5</v>
      </c>
      <c r="F1853" cm="1">
        <f t="array" ref="F1853">_xlfn.IFS(C1853&lt;=PERCENTILE($C$3:$C$5882,0.2),1,C1853&lt;=PERCENTILE($C$3:$C$5882,0.4),2,C1853&lt;=PERCENTILE($C$3:$C$5882,0.6),3,C1853&lt;=PERCENTILE($C$3:$C$5882,0.8),4,TRUE,5)</f>
        <v>5</v>
      </c>
      <c r="G1853" cm="1">
        <f t="array" ref="G1853">_xlfn.IFS(D1853&lt;=PERCENTILE($D$3:$D$5882,0.2),1,D1853&lt;=PERCENTILE($D$3:$D$5882,0.4),2,D1853&lt;=PERCENTILE($D$3:$D$5882,0.6),3,D1853&lt;=PERCENTILE($D$3:$D$5882,0.8),4,TRUE,5)</f>
        <v>5</v>
      </c>
      <c r="H1853" s="3" t="str" cm="1">
        <f t="array" ref="H1853">_xlfn.IFS(AND(E1853&gt;=4,F1853&gt;=4,G1853&gt;=4),"Champions",AND(E1853&gt;=3,F1853&gt;=3,G1853&gt;=3),"Loyal Customers",AND(E1853&lt;=2,F1853&gt;=3),"At Risk",AND(E1853&lt;=2,F1853&lt;=2,G1853&lt;=2),"Lost",AND(E1853&gt;=4,F1853&lt;=2),"New/Promising",TRUE,"Needs Attention")</f>
        <v>Champions</v>
      </c>
      <c r="I1853" s="3" t="str">
        <f t="shared" si="32"/>
        <v>Active</v>
      </c>
      <c r="J1853" s="3" t="str">
        <f>_xlfn.XLOOKUP(A1853,'Country_Lookup'!$D:$D,'Country_Lookup'!$E:$E)</f>
        <v>United Kingdom</v>
      </c>
    </row>
    <row r="1854" spans="1:10" x14ac:dyDescent="0.3">
      <c r="A1854">
        <v>14218</v>
      </c>
      <c r="B1854">
        <v>42</v>
      </c>
      <c r="C1854">
        <v>1</v>
      </c>
      <c r="D1854">
        <v>169.48000000000002</v>
      </c>
      <c r="E1854" cm="1">
        <f t="array" ref="E1854">_xlfn.IFS(B1854&lt;=PERCENTILE($B$3:$B$5882,0.2),5,B1854&lt;=PERCENTILE($B$3:$B$5882,0.4),4,B1854&lt;=PERCENTILE($B$3:$B$5882,0.6),3,B1854&lt;=PERCENTILE($B$3:$B$5882,0.8),2,TRUE,1)</f>
        <v>4</v>
      </c>
      <c r="F1854" cm="1">
        <f t="array" ref="F1854">_xlfn.IFS(C1854&lt;=PERCENTILE($C$3:$C$5882,0.2),1,C1854&lt;=PERCENTILE($C$3:$C$5882,0.4),2,C1854&lt;=PERCENTILE($C$3:$C$5882,0.6),3,C1854&lt;=PERCENTILE($C$3:$C$5882,0.8),4,TRUE,5)</f>
        <v>1</v>
      </c>
      <c r="G1854" cm="1">
        <f t="array" ref="G1854">_xlfn.IFS(D1854&lt;=PERCENTILE($D$3:$D$5882,0.2),1,D1854&lt;=PERCENTILE($D$3:$D$5882,0.4),2,D1854&lt;=PERCENTILE($D$3:$D$5882,0.6),3,D1854&lt;=PERCENTILE($D$3:$D$5882,0.8),4,TRUE,5)</f>
        <v>1</v>
      </c>
      <c r="H1854" s="3" t="str" cm="1">
        <f t="array" ref="H1854">_xlfn.IFS(AND(E1854&gt;=4,F1854&gt;=4,G1854&gt;=4),"Champions",AND(E1854&gt;=3,F1854&gt;=3,G1854&gt;=3),"Loyal Customers",AND(E1854&lt;=2,F1854&gt;=3),"At Risk",AND(E1854&lt;=2,F1854&lt;=2,G1854&lt;=2),"Lost",AND(E1854&gt;=4,F1854&lt;=2),"New/Promising",TRUE,"Needs Attention")</f>
        <v>New/Promising</v>
      </c>
      <c r="I1854" s="3" t="str">
        <f t="shared" si="32"/>
        <v>Active</v>
      </c>
      <c r="J1854" s="3" t="str">
        <f>_xlfn.XLOOKUP(A1854,'Country_Lookup'!$D:$D,'Country_Lookup'!$E:$E)</f>
        <v>United Kingdom</v>
      </c>
    </row>
    <row r="1855" spans="1:10" x14ac:dyDescent="0.3">
      <c r="A1855">
        <v>14219</v>
      </c>
      <c r="B1855">
        <v>4</v>
      </c>
      <c r="C1855">
        <v>3</v>
      </c>
      <c r="D1855">
        <v>633.83000000000072</v>
      </c>
      <c r="E1855" cm="1">
        <f t="array" ref="E1855">_xlfn.IFS(B1855&lt;=PERCENTILE($B$3:$B$5882,0.2),5,B1855&lt;=PERCENTILE($B$3:$B$5882,0.4),4,B1855&lt;=PERCENTILE($B$3:$B$5882,0.6),3,B1855&lt;=PERCENTILE($B$3:$B$5882,0.8),2,TRUE,1)</f>
        <v>5</v>
      </c>
      <c r="F1855" cm="1">
        <f t="array" ref="F1855">_xlfn.IFS(C1855&lt;=PERCENTILE($C$3:$C$5882,0.2),1,C1855&lt;=PERCENTILE($C$3:$C$5882,0.4),2,C1855&lt;=PERCENTILE($C$3:$C$5882,0.6),3,C1855&lt;=PERCENTILE($C$3:$C$5882,0.8),4,TRUE,5)</f>
        <v>3</v>
      </c>
      <c r="G1855" cm="1">
        <f t="array" ref="G1855">_xlfn.IFS(D1855&lt;=PERCENTILE($D$3:$D$5882,0.2),1,D1855&lt;=PERCENTILE($D$3:$D$5882,0.4),2,D1855&lt;=PERCENTILE($D$3:$D$5882,0.6),3,D1855&lt;=PERCENTILE($D$3:$D$5882,0.8),4,TRUE,5)</f>
        <v>3</v>
      </c>
      <c r="H1855" s="3" t="str" cm="1">
        <f t="array" ref="H1855">_xlfn.IFS(AND(E1855&gt;=4,F1855&gt;=4,G1855&gt;=4),"Champions",AND(E1855&gt;=3,F1855&gt;=3,G1855&gt;=3),"Loyal Customers",AND(E1855&lt;=2,F1855&gt;=3),"At Risk",AND(E1855&lt;=2,F1855&lt;=2,G1855&lt;=2),"Lost",AND(E1855&gt;=4,F1855&lt;=2),"New/Promising",TRUE,"Needs Attention")</f>
        <v>Loyal Customers</v>
      </c>
      <c r="I1855" s="3" t="str">
        <f t="shared" si="32"/>
        <v>Active</v>
      </c>
      <c r="J1855" s="3" t="str">
        <f>_xlfn.XLOOKUP(A1855,'Country_Lookup'!$D:$D,'Country_Lookup'!$E:$E)</f>
        <v>United Kingdom</v>
      </c>
    </row>
    <row r="1856" spans="1:10" x14ac:dyDescent="0.3">
      <c r="A1856">
        <v>14220</v>
      </c>
      <c r="B1856">
        <v>247</v>
      </c>
      <c r="C1856">
        <v>4</v>
      </c>
      <c r="D1856">
        <v>1515</v>
      </c>
      <c r="E1856" cm="1">
        <f t="array" ref="E1856">_xlfn.IFS(B1856&lt;=PERCENTILE($B$3:$B$5882,0.2),5,B1856&lt;=PERCENTILE($B$3:$B$5882,0.4),4,B1856&lt;=PERCENTILE($B$3:$B$5882,0.6),3,B1856&lt;=PERCENTILE($B$3:$B$5882,0.8),2,TRUE,1)</f>
        <v>2</v>
      </c>
      <c r="F1856" cm="1">
        <f t="array" ref="F1856">_xlfn.IFS(C1856&lt;=PERCENTILE($C$3:$C$5882,0.2),1,C1856&lt;=PERCENTILE($C$3:$C$5882,0.4),2,C1856&lt;=PERCENTILE($C$3:$C$5882,0.6),3,C1856&lt;=PERCENTILE($C$3:$C$5882,0.8),4,TRUE,5)</f>
        <v>3</v>
      </c>
      <c r="G1856" cm="1">
        <f t="array" ref="G1856">_xlfn.IFS(D1856&lt;=PERCENTILE($D$3:$D$5882,0.2),1,D1856&lt;=PERCENTILE($D$3:$D$5882,0.4),2,D1856&lt;=PERCENTILE($D$3:$D$5882,0.6),3,D1856&lt;=PERCENTILE($D$3:$D$5882,0.8),4,TRUE,5)</f>
        <v>4</v>
      </c>
      <c r="H1856" s="3" t="str" cm="1">
        <f t="array" ref="H1856">_xlfn.IFS(AND(E1856&gt;=4,F1856&gt;=4,G1856&gt;=4),"Champions",AND(E1856&gt;=3,F1856&gt;=3,G1856&gt;=3),"Loyal Customers",AND(E1856&lt;=2,F1856&gt;=3),"At Risk",AND(E1856&lt;=2,F1856&lt;=2,G1856&lt;=2),"Lost",AND(E1856&gt;=4,F1856&lt;=2),"New/Promising",TRUE,"Needs Attention")</f>
        <v>At Risk</v>
      </c>
      <c r="I1856" s="3" t="str">
        <f t="shared" si="32"/>
        <v>Churned</v>
      </c>
      <c r="J1856" s="3" t="str">
        <f>_xlfn.XLOOKUP(A1856,'Country_Lookup'!$D:$D,'Country_Lookup'!$E:$E)</f>
        <v>United Kingdom</v>
      </c>
    </row>
    <row r="1857" spans="1:10" x14ac:dyDescent="0.3">
      <c r="A1857">
        <v>14221</v>
      </c>
      <c r="B1857">
        <v>42</v>
      </c>
      <c r="C1857">
        <v>17</v>
      </c>
      <c r="D1857">
        <v>6517.4900000000098</v>
      </c>
      <c r="E1857" cm="1">
        <f t="array" ref="E1857">_xlfn.IFS(B1857&lt;=PERCENTILE($B$3:$B$5882,0.2),5,B1857&lt;=PERCENTILE($B$3:$B$5882,0.4),4,B1857&lt;=PERCENTILE($B$3:$B$5882,0.6),3,B1857&lt;=PERCENTILE($B$3:$B$5882,0.8),2,TRUE,1)</f>
        <v>4</v>
      </c>
      <c r="F1857" cm="1">
        <f t="array" ref="F1857">_xlfn.IFS(C1857&lt;=PERCENTILE($C$3:$C$5882,0.2),1,C1857&lt;=PERCENTILE($C$3:$C$5882,0.4),2,C1857&lt;=PERCENTILE($C$3:$C$5882,0.6),3,C1857&lt;=PERCENTILE($C$3:$C$5882,0.8),4,TRUE,5)</f>
        <v>5</v>
      </c>
      <c r="G1857" cm="1">
        <f t="array" ref="G1857">_xlfn.IFS(D1857&lt;=PERCENTILE($D$3:$D$5882,0.2),1,D1857&lt;=PERCENTILE($D$3:$D$5882,0.4),2,D1857&lt;=PERCENTILE($D$3:$D$5882,0.6),3,D1857&lt;=PERCENTILE($D$3:$D$5882,0.8),4,TRUE,5)</f>
        <v>5</v>
      </c>
      <c r="H1857" s="3" t="str" cm="1">
        <f t="array" ref="H1857">_xlfn.IFS(AND(E1857&gt;=4,F1857&gt;=4,G1857&gt;=4),"Champions",AND(E1857&gt;=3,F1857&gt;=3,G1857&gt;=3),"Loyal Customers",AND(E1857&lt;=2,F1857&gt;=3),"At Risk",AND(E1857&lt;=2,F1857&lt;=2,G1857&lt;=2),"Lost",AND(E1857&gt;=4,F1857&lt;=2),"New/Promising",TRUE,"Needs Attention")</f>
        <v>Champions</v>
      </c>
      <c r="I1857" s="3" t="str">
        <f t="shared" si="32"/>
        <v>Active</v>
      </c>
      <c r="J1857" s="3" t="str">
        <f>_xlfn.XLOOKUP(A1857,'Country_Lookup'!$D:$D,'Country_Lookup'!$E:$E)</f>
        <v>United Kingdom</v>
      </c>
    </row>
    <row r="1858" spans="1:10" x14ac:dyDescent="0.3">
      <c r="A1858">
        <v>14222</v>
      </c>
      <c r="B1858">
        <v>177</v>
      </c>
      <c r="C1858">
        <v>1</v>
      </c>
      <c r="D1858">
        <v>683.16999999999928</v>
      </c>
      <c r="E1858" cm="1">
        <f t="array" ref="E1858">_xlfn.IFS(B1858&lt;=PERCENTILE($B$3:$B$5882,0.2),5,B1858&lt;=PERCENTILE($B$3:$B$5882,0.4),4,B1858&lt;=PERCENTILE($B$3:$B$5882,0.6),3,B1858&lt;=PERCENTILE($B$3:$B$5882,0.8),2,TRUE,1)</f>
        <v>3</v>
      </c>
      <c r="F1858" cm="1">
        <f t="array" ref="F1858">_xlfn.IFS(C1858&lt;=PERCENTILE($C$3:$C$5882,0.2),1,C1858&lt;=PERCENTILE($C$3:$C$5882,0.4),2,C1858&lt;=PERCENTILE($C$3:$C$5882,0.6),3,C1858&lt;=PERCENTILE($C$3:$C$5882,0.8),4,TRUE,5)</f>
        <v>1</v>
      </c>
      <c r="G1858" cm="1">
        <f t="array" ref="G1858">_xlfn.IFS(D1858&lt;=PERCENTILE($D$3:$D$5882,0.2),1,D1858&lt;=PERCENTILE($D$3:$D$5882,0.4),2,D1858&lt;=PERCENTILE($D$3:$D$5882,0.6),3,D1858&lt;=PERCENTILE($D$3:$D$5882,0.8),4,TRUE,5)</f>
        <v>3</v>
      </c>
      <c r="H1858" s="3" t="str" cm="1">
        <f t="array" ref="H1858">_xlfn.IFS(AND(E1858&gt;=4,F1858&gt;=4,G1858&gt;=4),"Champions",AND(E1858&gt;=3,F1858&gt;=3,G1858&gt;=3),"Loyal Customers",AND(E1858&lt;=2,F1858&gt;=3),"At Risk",AND(E1858&lt;=2,F1858&lt;=2,G1858&lt;=2),"Lost",AND(E1858&gt;=4,F1858&lt;=2),"New/Promising",TRUE,"Needs Attention")</f>
        <v>Needs Attention</v>
      </c>
      <c r="I1858" s="3" t="str">
        <f t="shared" si="32"/>
        <v>Churned</v>
      </c>
      <c r="J1858" s="3" t="str">
        <f>_xlfn.XLOOKUP(A1858,'Country_Lookup'!$D:$D,'Country_Lookup'!$E:$E)</f>
        <v>United Kingdom</v>
      </c>
    </row>
    <row r="1859" spans="1:10" x14ac:dyDescent="0.3">
      <c r="A1859">
        <v>14223</v>
      </c>
      <c r="B1859">
        <v>92</v>
      </c>
      <c r="C1859">
        <v>3</v>
      </c>
      <c r="D1859">
        <v>991.12999999999931</v>
      </c>
      <c r="E1859" cm="1">
        <f t="array" ref="E1859">_xlfn.IFS(B1859&lt;=PERCENTILE($B$3:$B$5882,0.2),5,B1859&lt;=PERCENTILE($B$3:$B$5882,0.4),4,B1859&lt;=PERCENTILE($B$3:$B$5882,0.6),3,B1859&lt;=PERCENTILE($B$3:$B$5882,0.8),2,TRUE,1)</f>
        <v>3</v>
      </c>
      <c r="F1859" cm="1">
        <f t="array" ref="F1859">_xlfn.IFS(C1859&lt;=PERCENTILE($C$3:$C$5882,0.2),1,C1859&lt;=PERCENTILE($C$3:$C$5882,0.4),2,C1859&lt;=PERCENTILE($C$3:$C$5882,0.6),3,C1859&lt;=PERCENTILE($C$3:$C$5882,0.8),4,TRUE,5)</f>
        <v>3</v>
      </c>
      <c r="G1859" cm="1">
        <f t="array" ref="G1859">_xlfn.IFS(D1859&lt;=PERCENTILE($D$3:$D$5882,0.2),1,D1859&lt;=PERCENTILE($D$3:$D$5882,0.4),2,D1859&lt;=PERCENTILE($D$3:$D$5882,0.6),3,D1859&lt;=PERCENTILE($D$3:$D$5882,0.8),4,TRUE,5)</f>
        <v>3</v>
      </c>
      <c r="H1859" s="3" t="str" cm="1">
        <f t="array" ref="H1859">_xlfn.IFS(AND(E1859&gt;=4,F1859&gt;=4,G1859&gt;=4),"Champions",AND(E1859&gt;=3,F1859&gt;=3,G1859&gt;=3),"Loyal Customers",AND(E1859&lt;=2,F1859&gt;=3),"At Risk",AND(E1859&lt;=2,F1859&lt;=2,G1859&lt;=2),"Lost",AND(E1859&gt;=4,F1859&lt;=2),"New/Promising",TRUE,"Needs Attention")</f>
        <v>Loyal Customers</v>
      </c>
      <c r="I1859" s="3" t="str">
        <f t="shared" ref="I1859:I1922" si="33">IF(B1859&gt;90,"Churned","Active")</f>
        <v>Churned</v>
      </c>
      <c r="J1859" s="3" t="str">
        <f>_xlfn.XLOOKUP(A1859,'Country_Lookup'!$D:$D,'Country_Lookup'!$E:$E)</f>
        <v>United Kingdom</v>
      </c>
    </row>
    <row r="1860" spans="1:10" x14ac:dyDescent="0.3">
      <c r="A1860">
        <v>14224</v>
      </c>
      <c r="B1860">
        <v>110</v>
      </c>
      <c r="C1860">
        <v>9</v>
      </c>
      <c r="D1860">
        <v>1897.9000000000074</v>
      </c>
      <c r="E1860" cm="1">
        <f t="array" ref="E1860">_xlfn.IFS(B1860&lt;=PERCENTILE($B$3:$B$5882,0.2),5,B1860&lt;=PERCENTILE($B$3:$B$5882,0.4),4,B1860&lt;=PERCENTILE($B$3:$B$5882,0.6),3,B1860&lt;=PERCENTILE($B$3:$B$5882,0.8),2,TRUE,1)</f>
        <v>3</v>
      </c>
      <c r="F1860" cm="1">
        <f t="array" ref="F1860">_xlfn.IFS(C1860&lt;=PERCENTILE($C$3:$C$5882,0.2),1,C1860&lt;=PERCENTILE($C$3:$C$5882,0.4),2,C1860&lt;=PERCENTILE($C$3:$C$5882,0.6),3,C1860&lt;=PERCENTILE($C$3:$C$5882,0.8),4,TRUE,5)</f>
        <v>5</v>
      </c>
      <c r="G1860" cm="1">
        <f t="array" ref="G1860">_xlfn.IFS(D1860&lt;=PERCENTILE($D$3:$D$5882,0.2),1,D1860&lt;=PERCENTILE($D$3:$D$5882,0.4),2,D1860&lt;=PERCENTILE($D$3:$D$5882,0.6),3,D1860&lt;=PERCENTILE($D$3:$D$5882,0.8),4,TRUE,5)</f>
        <v>4</v>
      </c>
      <c r="H1860" s="3" t="str" cm="1">
        <f t="array" ref="H1860">_xlfn.IFS(AND(E1860&gt;=4,F1860&gt;=4,G1860&gt;=4),"Champions",AND(E1860&gt;=3,F1860&gt;=3,G1860&gt;=3),"Loyal Customers",AND(E1860&lt;=2,F1860&gt;=3),"At Risk",AND(E1860&lt;=2,F1860&lt;=2,G1860&lt;=2),"Lost",AND(E1860&gt;=4,F1860&lt;=2),"New/Promising",TRUE,"Needs Attention")</f>
        <v>Loyal Customers</v>
      </c>
      <c r="I1860" s="3" t="str">
        <f t="shared" si="33"/>
        <v>Churned</v>
      </c>
      <c r="J1860" s="3" t="str">
        <f>_xlfn.XLOOKUP(A1860,'Country_Lookup'!$D:$D,'Country_Lookup'!$E:$E)</f>
        <v>United Kingdom</v>
      </c>
    </row>
    <row r="1861" spans="1:10" x14ac:dyDescent="0.3">
      <c r="A1861">
        <v>14225</v>
      </c>
      <c r="B1861">
        <v>434</v>
      </c>
      <c r="C1861">
        <v>4</v>
      </c>
      <c r="D1861">
        <v>2037.0199999999982</v>
      </c>
      <c r="E1861" cm="1">
        <f t="array" ref="E1861">_xlfn.IFS(B1861&lt;=PERCENTILE($B$3:$B$5882,0.2),5,B1861&lt;=PERCENTILE($B$3:$B$5882,0.4),4,B1861&lt;=PERCENTILE($B$3:$B$5882,0.6),3,B1861&lt;=PERCENTILE($B$3:$B$5882,0.8),2,TRUE,1)</f>
        <v>1</v>
      </c>
      <c r="F1861" cm="1">
        <f t="array" ref="F1861">_xlfn.IFS(C1861&lt;=PERCENTILE($C$3:$C$5882,0.2),1,C1861&lt;=PERCENTILE($C$3:$C$5882,0.4),2,C1861&lt;=PERCENTILE($C$3:$C$5882,0.6),3,C1861&lt;=PERCENTILE($C$3:$C$5882,0.8),4,TRUE,5)</f>
        <v>3</v>
      </c>
      <c r="G1861" cm="1">
        <f t="array" ref="G1861">_xlfn.IFS(D1861&lt;=PERCENTILE($D$3:$D$5882,0.2),1,D1861&lt;=PERCENTILE($D$3:$D$5882,0.4),2,D1861&lt;=PERCENTILE($D$3:$D$5882,0.6),3,D1861&lt;=PERCENTILE($D$3:$D$5882,0.8),4,TRUE,5)</f>
        <v>4</v>
      </c>
      <c r="H1861" s="3" t="str" cm="1">
        <f t="array" ref="H1861">_xlfn.IFS(AND(E1861&gt;=4,F1861&gt;=4,G1861&gt;=4),"Champions",AND(E1861&gt;=3,F1861&gt;=3,G1861&gt;=3),"Loyal Customers",AND(E1861&lt;=2,F1861&gt;=3),"At Risk",AND(E1861&lt;=2,F1861&lt;=2,G1861&lt;=2),"Lost",AND(E1861&gt;=4,F1861&lt;=2),"New/Promising",TRUE,"Needs Attention")</f>
        <v>At Risk</v>
      </c>
      <c r="I1861" s="3" t="str">
        <f t="shared" si="33"/>
        <v>Churned</v>
      </c>
      <c r="J1861" s="3" t="str">
        <f>_xlfn.XLOOKUP(A1861,'Country_Lookup'!$D:$D,'Country_Lookup'!$E:$E)</f>
        <v>United Kingdom</v>
      </c>
    </row>
    <row r="1862" spans="1:10" x14ac:dyDescent="0.3">
      <c r="A1862">
        <v>14226</v>
      </c>
      <c r="B1862">
        <v>28</v>
      </c>
      <c r="C1862">
        <v>6</v>
      </c>
      <c r="D1862">
        <v>3002.5300000000025</v>
      </c>
      <c r="E1862" cm="1">
        <f t="array" ref="E1862">_xlfn.IFS(B1862&lt;=PERCENTILE($B$3:$B$5882,0.2),5,B1862&lt;=PERCENTILE($B$3:$B$5882,0.4),4,B1862&lt;=PERCENTILE($B$3:$B$5882,0.6),3,B1862&lt;=PERCENTILE($B$3:$B$5882,0.8),2,TRUE,1)</f>
        <v>4</v>
      </c>
      <c r="F1862" cm="1">
        <f t="array" ref="F1862">_xlfn.IFS(C1862&lt;=PERCENTILE($C$3:$C$5882,0.2),1,C1862&lt;=PERCENTILE($C$3:$C$5882,0.4),2,C1862&lt;=PERCENTILE($C$3:$C$5882,0.6),3,C1862&lt;=PERCENTILE($C$3:$C$5882,0.8),4,TRUE,5)</f>
        <v>4</v>
      </c>
      <c r="G1862" cm="1">
        <f t="array" ref="G1862">_xlfn.IFS(D1862&lt;=PERCENTILE($D$3:$D$5882,0.2),1,D1862&lt;=PERCENTILE($D$3:$D$5882,0.4),2,D1862&lt;=PERCENTILE($D$3:$D$5882,0.6),3,D1862&lt;=PERCENTILE($D$3:$D$5882,0.8),4,TRUE,5)</f>
        <v>5</v>
      </c>
      <c r="H1862" s="3" t="str" cm="1">
        <f t="array" ref="H1862">_xlfn.IFS(AND(E1862&gt;=4,F1862&gt;=4,G1862&gt;=4),"Champions",AND(E1862&gt;=3,F1862&gt;=3,G1862&gt;=3),"Loyal Customers",AND(E1862&lt;=2,F1862&gt;=3),"At Risk",AND(E1862&lt;=2,F1862&lt;=2,G1862&lt;=2),"Lost",AND(E1862&gt;=4,F1862&lt;=2),"New/Promising",TRUE,"Needs Attention")</f>
        <v>Champions</v>
      </c>
      <c r="I1862" s="3" t="str">
        <f t="shared" si="33"/>
        <v>Active</v>
      </c>
      <c r="J1862" s="3" t="str">
        <f>_xlfn.XLOOKUP(A1862,'Country_Lookup'!$D:$D,'Country_Lookup'!$E:$E)</f>
        <v>United Kingdom</v>
      </c>
    </row>
    <row r="1863" spans="1:10" x14ac:dyDescent="0.3">
      <c r="A1863">
        <v>14227</v>
      </c>
      <c r="B1863">
        <v>26</v>
      </c>
      <c r="C1863">
        <v>15</v>
      </c>
      <c r="D1863">
        <v>6368.7099999999737</v>
      </c>
      <c r="E1863" cm="1">
        <f t="array" ref="E1863">_xlfn.IFS(B1863&lt;=PERCENTILE($B$3:$B$5882,0.2),5,B1863&lt;=PERCENTILE($B$3:$B$5882,0.4),4,B1863&lt;=PERCENTILE($B$3:$B$5882,0.6),3,B1863&lt;=PERCENTILE($B$3:$B$5882,0.8),2,TRUE,1)</f>
        <v>4</v>
      </c>
      <c r="F1863" cm="1">
        <f t="array" ref="F1863">_xlfn.IFS(C1863&lt;=PERCENTILE($C$3:$C$5882,0.2),1,C1863&lt;=PERCENTILE($C$3:$C$5882,0.4),2,C1863&lt;=PERCENTILE($C$3:$C$5882,0.6),3,C1863&lt;=PERCENTILE($C$3:$C$5882,0.8),4,TRUE,5)</f>
        <v>5</v>
      </c>
      <c r="G1863" cm="1">
        <f t="array" ref="G1863">_xlfn.IFS(D1863&lt;=PERCENTILE($D$3:$D$5882,0.2),1,D1863&lt;=PERCENTILE($D$3:$D$5882,0.4),2,D1863&lt;=PERCENTILE($D$3:$D$5882,0.6),3,D1863&lt;=PERCENTILE($D$3:$D$5882,0.8),4,TRUE,5)</f>
        <v>5</v>
      </c>
      <c r="H1863" s="3" t="str" cm="1">
        <f t="array" ref="H1863">_xlfn.IFS(AND(E1863&gt;=4,F1863&gt;=4,G1863&gt;=4),"Champions",AND(E1863&gt;=3,F1863&gt;=3,G1863&gt;=3),"Loyal Customers",AND(E1863&lt;=2,F1863&gt;=3),"At Risk",AND(E1863&lt;=2,F1863&lt;=2,G1863&lt;=2),"Lost",AND(E1863&gt;=4,F1863&lt;=2),"New/Promising",TRUE,"Needs Attention")</f>
        <v>Champions</v>
      </c>
      <c r="I1863" s="3" t="str">
        <f t="shared" si="33"/>
        <v>Active</v>
      </c>
      <c r="J1863" s="3" t="str">
        <f>_xlfn.XLOOKUP(A1863,'Country_Lookup'!$D:$D,'Country_Lookup'!$E:$E)</f>
        <v>United Kingdom</v>
      </c>
    </row>
    <row r="1864" spans="1:10" x14ac:dyDescent="0.3">
      <c r="A1864">
        <v>14228</v>
      </c>
      <c r="B1864">
        <v>437</v>
      </c>
      <c r="C1864">
        <v>3</v>
      </c>
      <c r="D1864">
        <v>745.50000000000011</v>
      </c>
      <c r="E1864" cm="1">
        <f t="array" ref="E1864">_xlfn.IFS(B1864&lt;=PERCENTILE($B$3:$B$5882,0.2),5,B1864&lt;=PERCENTILE($B$3:$B$5882,0.4),4,B1864&lt;=PERCENTILE($B$3:$B$5882,0.6),3,B1864&lt;=PERCENTILE($B$3:$B$5882,0.8),2,TRUE,1)</f>
        <v>1</v>
      </c>
      <c r="F1864" cm="1">
        <f t="array" ref="F1864">_xlfn.IFS(C1864&lt;=PERCENTILE($C$3:$C$5882,0.2),1,C1864&lt;=PERCENTILE($C$3:$C$5882,0.4),2,C1864&lt;=PERCENTILE($C$3:$C$5882,0.6),3,C1864&lt;=PERCENTILE($C$3:$C$5882,0.8),4,TRUE,5)</f>
        <v>3</v>
      </c>
      <c r="G1864" cm="1">
        <f t="array" ref="G1864">_xlfn.IFS(D1864&lt;=PERCENTILE($D$3:$D$5882,0.2),1,D1864&lt;=PERCENTILE($D$3:$D$5882,0.4),2,D1864&lt;=PERCENTILE($D$3:$D$5882,0.6),3,D1864&lt;=PERCENTILE($D$3:$D$5882,0.8),4,TRUE,5)</f>
        <v>3</v>
      </c>
      <c r="H1864" s="3" t="str" cm="1">
        <f t="array" ref="H1864">_xlfn.IFS(AND(E1864&gt;=4,F1864&gt;=4,G1864&gt;=4),"Champions",AND(E1864&gt;=3,F1864&gt;=3,G1864&gt;=3),"Loyal Customers",AND(E1864&lt;=2,F1864&gt;=3),"At Risk",AND(E1864&lt;=2,F1864&lt;=2,G1864&lt;=2),"Lost",AND(E1864&gt;=4,F1864&lt;=2),"New/Promising",TRUE,"Needs Attention")</f>
        <v>At Risk</v>
      </c>
      <c r="I1864" s="3" t="str">
        <f t="shared" si="33"/>
        <v>Churned</v>
      </c>
      <c r="J1864" s="3" t="str">
        <f>_xlfn.XLOOKUP(A1864,'Country_Lookup'!$D:$D,'Country_Lookup'!$E:$E)</f>
        <v>United Kingdom</v>
      </c>
    </row>
    <row r="1865" spans="1:10" x14ac:dyDescent="0.3">
      <c r="A1865">
        <v>14229</v>
      </c>
      <c r="B1865">
        <v>51</v>
      </c>
      <c r="C1865">
        <v>7</v>
      </c>
      <c r="D1865">
        <v>2594.0400000000004</v>
      </c>
      <c r="E1865" cm="1">
        <f t="array" ref="E1865">_xlfn.IFS(B1865&lt;=PERCENTILE($B$3:$B$5882,0.2),5,B1865&lt;=PERCENTILE($B$3:$B$5882,0.4),4,B1865&lt;=PERCENTILE($B$3:$B$5882,0.6),3,B1865&lt;=PERCENTILE($B$3:$B$5882,0.8),2,TRUE,1)</f>
        <v>4</v>
      </c>
      <c r="F1865" cm="1">
        <f t="array" ref="F1865">_xlfn.IFS(C1865&lt;=PERCENTILE($C$3:$C$5882,0.2),1,C1865&lt;=PERCENTILE($C$3:$C$5882,0.4),2,C1865&lt;=PERCENTILE($C$3:$C$5882,0.6),3,C1865&lt;=PERCENTILE($C$3:$C$5882,0.8),4,TRUE,5)</f>
        <v>4</v>
      </c>
      <c r="G1865" cm="1">
        <f t="array" ref="G1865">_xlfn.IFS(D1865&lt;=PERCENTILE($D$3:$D$5882,0.2),1,D1865&lt;=PERCENTILE($D$3:$D$5882,0.4),2,D1865&lt;=PERCENTILE($D$3:$D$5882,0.6),3,D1865&lt;=PERCENTILE($D$3:$D$5882,0.8),4,TRUE,5)</f>
        <v>4</v>
      </c>
      <c r="H1865" s="3" t="str" cm="1">
        <f t="array" ref="H1865">_xlfn.IFS(AND(E1865&gt;=4,F1865&gt;=4,G1865&gt;=4),"Champions",AND(E1865&gt;=3,F1865&gt;=3,G1865&gt;=3),"Loyal Customers",AND(E1865&lt;=2,F1865&gt;=3),"At Risk",AND(E1865&lt;=2,F1865&lt;=2,G1865&lt;=2),"Lost",AND(E1865&gt;=4,F1865&lt;=2),"New/Promising",TRUE,"Needs Attention")</f>
        <v>Champions</v>
      </c>
      <c r="I1865" s="3" t="str">
        <f t="shared" si="33"/>
        <v>Active</v>
      </c>
      <c r="J1865" s="3" t="str">
        <f>_xlfn.XLOOKUP(A1865,'Country_Lookup'!$D:$D,'Country_Lookup'!$E:$E)</f>
        <v>United Kingdom</v>
      </c>
    </row>
    <row r="1866" spans="1:10" x14ac:dyDescent="0.3">
      <c r="A1866">
        <v>14230</v>
      </c>
      <c r="B1866">
        <v>435</v>
      </c>
      <c r="C1866">
        <v>3</v>
      </c>
      <c r="D1866">
        <v>979.7999999999995</v>
      </c>
      <c r="E1866" cm="1">
        <f t="array" ref="E1866">_xlfn.IFS(B1866&lt;=PERCENTILE($B$3:$B$5882,0.2),5,B1866&lt;=PERCENTILE($B$3:$B$5882,0.4),4,B1866&lt;=PERCENTILE($B$3:$B$5882,0.6),3,B1866&lt;=PERCENTILE($B$3:$B$5882,0.8),2,TRUE,1)</f>
        <v>1</v>
      </c>
      <c r="F1866" cm="1">
        <f t="array" ref="F1866">_xlfn.IFS(C1866&lt;=PERCENTILE($C$3:$C$5882,0.2),1,C1866&lt;=PERCENTILE($C$3:$C$5882,0.4),2,C1866&lt;=PERCENTILE($C$3:$C$5882,0.6),3,C1866&lt;=PERCENTILE($C$3:$C$5882,0.8),4,TRUE,5)</f>
        <v>3</v>
      </c>
      <c r="G1866" cm="1">
        <f t="array" ref="G1866">_xlfn.IFS(D1866&lt;=PERCENTILE($D$3:$D$5882,0.2),1,D1866&lt;=PERCENTILE($D$3:$D$5882,0.4),2,D1866&lt;=PERCENTILE($D$3:$D$5882,0.6),3,D1866&lt;=PERCENTILE($D$3:$D$5882,0.8),4,TRUE,5)</f>
        <v>3</v>
      </c>
      <c r="H1866" s="3" t="str" cm="1">
        <f t="array" ref="H1866">_xlfn.IFS(AND(E1866&gt;=4,F1866&gt;=4,G1866&gt;=4),"Champions",AND(E1866&gt;=3,F1866&gt;=3,G1866&gt;=3),"Loyal Customers",AND(E1866&lt;=2,F1866&gt;=3),"At Risk",AND(E1866&lt;=2,F1866&lt;=2,G1866&lt;=2),"Lost",AND(E1866&gt;=4,F1866&lt;=2),"New/Promising",TRUE,"Needs Attention")</f>
        <v>At Risk</v>
      </c>
      <c r="I1866" s="3" t="str">
        <f t="shared" si="33"/>
        <v>Churned</v>
      </c>
      <c r="J1866" s="3" t="str">
        <f>_xlfn.XLOOKUP(A1866,'Country_Lookup'!$D:$D,'Country_Lookup'!$E:$E)</f>
        <v>United Kingdom</v>
      </c>
    </row>
    <row r="1867" spans="1:10" x14ac:dyDescent="0.3">
      <c r="A1867">
        <v>14231</v>
      </c>
      <c r="B1867">
        <v>183</v>
      </c>
      <c r="C1867">
        <v>4</v>
      </c>
      <c r="D1867">
        <v>1235.6199999999997</v>
      </c>
      <c r="E1867" cm="1">
        <f t="array" ref="E1867">_xlfn.IFS(B1867&lt;=PERCENTILE($B$3:$B$5882,0.2),5,B1867&lt;=PERCENTILE($B$3:$B$5882,0.4),4,B1867&lt;=PERCENTILE($B$3:$B$5882,0.6),3,B1867&lt;=PERCENTILE($B$3:$B$5882,0.8),2,TRUE,1)</f>
        <v>3</v>
      </c>
      <c r="F1867" cm="1">
        <f t="array" ref="F1867">_xlfn.IFS(C1867&lt;=PERCENTILE($C$3:$C$5882,0.2),1,C1867&lt;=PERCENTILE($C$3:$C$5882,0.4),2,C1867&lt;=PERCENTILE($C$3:$C$5882,0.6),3,C1867&lt;=PERCENTILE($C$3:$C$5882,0.8),4,TRUE,5)</f>
        <v>3</v>
      </c>
      <c r="G1867" cm="1">
        <f t="array" ref="G1867">_xlfn.IFS(D1867&lt;=PERCENTILE($D$3:$D$5882,0.2),1,D1867&lt;=PERCENTILE($D$3:$D$5882,0.4),2,D1867&lt;=PERCENTILE($D$3:$D$5882,0.6),3,D1867&lt;=PERCENTILE($D$3:$D$5882,0.8),4,TRUE,5)</f>
        <v>3</v>
      </c>
      <c r="H1867" s="3" t="str" cm="1">
        <f t="array" ref="H1867">_xlfn.IFS(AND(E1867&gt;=4,F1867&gt;=4,G1867&gt;=4),"Champions",AND(E1867&gt;=3,F1867&gt;=3,G1867&gt;=3),"Loyal Customers",AND(E1867&lt;=2,F1867&gt;=3),"At Risk",AND(E1867&lt;=2,F1867&lt;=2,G1867&lt;=2),"Lost",AND(E1867&gt;=4,F1867&lt;=2),"New/Promising",TRUE,"Needs Attention")</f>
        <v>Loyal Customers</v>
      </c>
      <c r="I1867" s="3" t="str">
        <f t="shared" si="33"/>
        <v>Churned</v>
      </c>
      <c r="J1867" s="3" t="str">
        <f>_xlfn.XLOOKUP(A1867,'Country_Lookup'!$D:$D,'Country_Lookup'!$E:$E)</f>
        <v>United Kingdom</v>
      </c>
    </row>
    <row r="1868" spans="1:10" x14ac:dyDescent="0.3">
      <c r="A1868">
        <v>14232</v>
      </c>
      <c r="B1868">
        <v>42</v>
      </c>
      <c r="C1868">
        <v>5</v>
      </c>
      <c r="D1868">
        <v>2048.0700000000052</v>
      </c>
      <c r="E1868" cm="1">
        <f t="array" ref="E1868">_xlfn.IFS(B1868&lt;=PERCENTILE($B$3:$B$5882,0.2),5,B1868&lt;=PERCENTILE($B$3:$B$5882,0.4),4,B1868&lt;=PERCENTILE($B$3:$B$5882,0.6),3,B1868&lt;=PERCENTILE($B$3:$B$5882,0.8),2,TRUE,1)</f>
        <v>4</v>
      </c>
      <c r="F1868" cm="1">
        <f t="array" ref="F1868">_xlfn.IFS(C1868&lt;=PERCENTILE($C$3:$C$5882,0.2),1,C1868&lt;=PERCENTILE($C$3:$C$5882,0.4),2,C1868&lt;=PERCENTILE($C$3:$C$5882,0.6),3,C1868&lt;=PERCENTILE($C$3:$C$5882,0.8),4,TRUE,5)</f>
        <v>4</v>
      </c>
      <c r="G1868" cm="1">
        <f t="array" ref="G1868">_xlfn.IFS(D1868&lt;=PERCENTILE($D$3:$D$5882,0.2),1,D1868&lt;=PERCENTILE($D$3:$D$5882,0.4),2,D1868&lt;=PERCENTILE($D$3:$D$5882,0.6),3,D1868&lt;=PERCENTILE($D$3:$D$5882,0.8),4,TRUE,5)</f>
        <v>4</v>
      </c>
      <c r="H1868" s="3" t="str" cm="1">
        <f t="array" ref="H1868">_xlfn.IFS(AND(E1868&gt;=4,F1868&gt;=4,G1868&gt;=4),"Champions",AND(E1868&gt;=3,F1868&gt;=3,G1868&gt;=3),"Loyal Customers",AND(E1868&lt;=2,F1868&gt;=3),"At Risk",AND(E1868&lt;=2,F1868&lt;=2,G1868&lt;=2),"Lost",AND(E1868&gt;=4,F1868&lt;=2),"New/Promising",TRUE,"Needs Attention")</f>
        <v>Champions</v>
      </c>
      <c r="I1868" s="3" t="str">
        <f t="shared" si="33"/>
        <v>Active</v>
      </c>
      <c r="J1868" s="3" t="str">
        <f>_xlfn.XLOOKUP(A1868,'Country_Lookup'!$D:$D,'Country_Lookup'!$E:$E)</f>
        <v>United Kingdom</v>
      </c>
    </row>
    <row r="1869" spans="1:10" x14ac:dyDescent="0.3">
      <c r="A1869">
        <v>14233</v>
      </c>
      <c r="B1869">
        <v>49</v>
      </c>
      <c r="C1869">
        <v>7</v>
      </c>
      <c r="D1869">
        <v>2904.2699999999968</v>
      </c>
      <c r="E1869" cm="1">
        <f t="array" ref="E1869">_xlfn.IFS(B1869&lt;=PERCENTILE($B$3:$B$5882,0.2),5,B1869&lt;=PERCENTILE($B$3:$B$5882,0.4),4,B1869&lt;=PERCENTILE($B$3:$B$5882,0.6),3,B1869&lt;=PERCENTILE($B$3:$B$5882,0.8),2,TRUE,1)</f>
        <v>4</v>
      </c>
      <c r="F1869" cm="1">
        <f t="array" ref="F1869">_xlfn.IFS(C1869&lt;=PERCENTILE($C$3:$C$5882,0.2),1,C1869&lt;=PERCENTILE($C$3:$C$5882,0.4),2,C1869&lt;=PERCENTILE($C$3:$C$5882,0.6),3,C1869&lt;=PERCENTILE($C$3:$C$5882,0.8),4,TRUE,5)</f>
        <v>4</v>
      </c>
      <c r="G1869" cm="1">
        <f t="array" ref="G1869">_xlfn.IFS(D1869&lt;=PERCENTILE($D$3:$D$5882,0.2),1,D1869&lt;=PERCENTILE($D$3:$D$5882,0.4),2,D1869&lt;=PERCENTILE($D$3:$D$5882,0.6),3,D1869&lt;=PERCENTILE($D$3:$D$5882,0.8),4,TRUE,5)</f>
        <v>4</v>
      </c>
      <c r="H1869" s="3" t="str" cm="1">
        <f t="array" ref="H1869">_xlfn.IFS(AND(E1869&gt;=4,F1869&gt;=4,G1869&gt;=4),"Champions",AND(E1869&gt;=3,F1869&gt;=3,G1869&gt;=3),"Loyal Customers",AND(E1869&lt;=2,F1869&gt;=3),"At Risk",AND(E1869&lt;=2,F1869&lt;=2,G1869&lt;=2),"Lost",AND(E1869&gt;=4,F1869&lt;=2),"New/Promising",TRUE,"Needs Attention")</f>
        <v>Champions</v>
      </c>
      <c r="I1869" s="3" t="str">
        <f t="shared" si="33"/>
        <v>Active</v>
      </c>
      <c r="J1869" s="3" t="str">
        <f>_xlfn.XLOOKUP(A1869,'Country_Lookup'!$D:$D,'Country_Lookup'!$E:$E)</f>
        <v>United Kingdom</v>
      </c>
    </row>
    <row r="1870" spans="1:10" x14ac:dyDescent="0.3">
      <c r="A1870">
        <v>14234</v>
      </c>
      <c r="B1870">
        <v>22</v>
      </c>
      <c r="C1870">
        <v>4</v>
      </c>
      <c r="D1870">
        <v>775.46000000000276</v>
      </c>
      <c r="E1870" cm="1">
        <f t="array" ref="E1870">_xlfn.IFS(B1870&lt;=PERCENTILE($B$3:$B$5882,0.2),5,B1870&lt;=PERCENTILE($B$3:$B$5882,0.4),4,B1870&lt;=PERCENTILE($B$3:$B$5882,0.6),3,B1870&lt;=PERCENTILE($B$3:$B$5882,0.8),2,TRUE,1)</f>
        <v>4</v>
      </c>
      <c r="F1870" cm="1">
        <f t="array" ref="F1870">_xlfn.IFS(C1870&lt;=PERCENTILE($C$3:$C$5882,0.2),1,C1870&lt;=PERCENTILE($C$3:$C$5882,0.4),2,C1870&lt;=PERCENTILE($C$3:$C$5882,0.6),3,C1870&lt;=PERCENTILE($C$3:$C$5882,0.8),4,TRUE,5)</f>
        <v>3</v>
      </c>
      <c r="G1870" cm="1">
        <f t="array" ref="G1870">_xlfn.IFS(D1870&lt;=PERCENTILE($D$3:$D$5882,0.2),1,D1870&lt;=PERCENTILE($D$3:$D$5882,0.4),2,D1870&lt;=PERCENTILE($D$3:$D$5882,0.6),3,D1870&lt;=PERCENTILE($D$3:$D$5882,0.8),4,TRUE,5)</f>
        <v>3</v>
      </c>
      <c r="H1870" s="3" t="str" cm="1">
        <f t="array" ref="H1870">_xlfn.IFS(AND(E1870&gt;=4,F1870&gt;=4,G1870&gt;=4),"Champions",AND(E1870&gt;=3,F1870&gt;=3,G1870&gt;=3),"Loyal Customers",AND(E1870&lt;=2,F1870&gt;=3),"At Risk",AND(E1870&lt;=2,F1870&lt;=2,G1870&lt;=2),"Lost",AND(E1870&gt;=4,F1870&lt;=2),"New/Promising",TRUE,"Needs Attention")</f>
        <v>Loyal Customers</v>
      </c>
      <c r="I1870" s="3" t="str">
        <f t="shared" si="33"/>
        <v>Active</v>
      </c>
      <c r="J1870" s="3" t="str">
        <f>_xlfn.XLOOKUP(A1870,'Country_Lookup'!$D:$D,'Country_Lookup'!$E:$E)</f>
        <v>United Kingdom</v>
      </c>
    </row>
    <row r="1871" spans="1:10" x14ac:dyDescent="0.3">
      <c r="A1871">
        <v>14235</v>
      </c>
      <c r="B1871">
        <v>75</v>
      </c>
      <c r="C1871">
        <v>9</v>
      </c>
      <c r="D1871">
        <v>4717.9899999999916</v>
      </c>
      <c r="E1871" cm="1">
        <f t="array" ref="E1871">_xlfn.IFS(B1871&lt;=PERCENTILE($B$3:$B$5882,0.2),5,B1871&lt;=PERCENTILE($B$3:$B$5882,0.4),4,B1871&lt;=PERCENTILE($B$3:$B$5882,0.6),3,B1871&lt;=PERCENTILE($B$3:$B$5882,0.8),2,TRUE,1)</f>
        <v>3</v>
      </c>
      <c r="F1871" cm="1">
        <f t="array" ref="F1871">_xlfn.IFS(C1871&lt;=PERCENTILE($C$3:$C$5882,0.2),1,C1871&lt;=PERCENTILE($C$3:$C$5882,0.4),2,C1871&lt;=PERCENTILE($C$3:$C$5882,0.6),3,C1871&lt;=PERCENTILE($C$3:$C$5882,0.8),4,TRUE,5)</f>
        <v>5</v>
      </c>
      <c r="G1871" cm="1">
        <f t="array" ref="G1871">_xlfn.IFS(D1871&lt;=PERCENTILE($D$3:$D$5882,0.2),1,D1871&lt;=PERCENTILE($D$3:$D$5882,0.4),2,D1871&lt;=PERCENTILE($D$3:$D$5882,0.6),3,D1871&lt;=PERCENTILE($D$3:$D$5882,0.8),4,TRUE,5)</f>
        <v>5</v>
      </c>
      <c r="H1871" s="3" t="str" cm="1">
        <f t="array" ref="H1871">_xlfn.IFS(AND(E1871&gt;=4,F1871&gt;=4,G1871&gt;=4),"Champions",AND(E1871&gt;=3,F1871&gt;=3,G1871&gt;=3),"Loyal Customers",AND(E1871&lt;=2,F1871&gt;=3),"At Risk",AND(E1871&lt;=2,F1871&lt;=2,G1871&lt;=2),"Lost",AND(E1871&gt;=4,F1871&lt;=2),"New/Promising",TRUE,"Needs Attention")</f>
        <v>Loyal Customers</v>
      </c>
      <c r="I1871" s="3" t="str">
        <f t="shared" si="33"/>
        <v>Active</v>
      </c>
      <c r="J1871" s="3" t="str">
        <f>_xlfn.XLOOKUP(A1871,'Country_Lookup'!$D:$D,'Country_Lookup'!$E:$E)</f>
        <v>United Kingdom</v>
      </c>
    </row>
    <row r="1872" spans="1:10" x14ac:dyDescent="0.3">
      <c r="A1872">
        <v>14236</v>
      </c>
      <c r="B1872">
        <v>80</v>
      </c>
      <c r="C1872">
        <v>5</v>
      </c>
      <c r="D1872">
        <v>1744.6399999999996</v>
      </c>
      <c r="E1872" cm="1">
        <f t="array" ref="E1872">_xlfn.IFS(B1872&lt;=PERCENTILE($B$3:$B$5882,0.2),5,B1872&lt;=PERCENTILE($B$3:$B$5882,0.4),4,B1872&lt;=PERCENTILE($B$3:$B$5882,0.6),3,B1872&lt;=PERCENTILE($B$3:$B$5882,0.8),2,TRUE,1)</f>
        <v>3</v>
      </c>
      <c r="F1872" cm="1">
        <f t="array" ref="F1872">_xlfn.IFS(C1872&lt;=PERCENTILE($C$3:$C$5882,0.2),1,C1872&lt;=PERCENTILE($C$3:$C$5882,0.4),2,C1872&lt;=PERCENTILE($C$3:$C$5882,0.6),3,C1872&lt;=PERCENTILE($C$3:$C$5882,0.8),4,TRUE,5)</f>
        <v>4</v>
      </c>
      <c r="G1872" cm="1">
        <f t="array" ref="G1872">_xlfn.IFS(D1872&lt;=PERCENTILE($D$3:$D$5882,0.2),1,D1872&lt;=PERCENTILE($D$3:$D$5882,0.4),2,D1872&lt;=PERCENTILE($D$3:$D$5882,0.6),3,D1872&lt;=PERCENTILE($D$3:$D$5882,0.8),4,TRUE,5)</f>
        <v>4</v>
      </c>
      <c r="H1872" s="3" t="str" cm="1">
        <f t="array" ref="H1872">_xlfn.IFS(AND(E1872&gt;=4,F1872&gt;=4,G1872&gt;=4),"Champions",AND(E1872&gt;=3,F1872&gt;=3,G1872&gt;=3),"Loyal Customers",AND(E1872&lt;=2,F1872&gt;=3),"At Risk",AND(E1872&lt;=2,F1872&lt;=2,G1872&lt;=2),"Lost",AND(E1872&gt;=4,F1872&lt;=2),"New/Promising",TRUE,"Needs Attention")</f>
        <v>Loyal Customers</v>
      </c>
      <c r="I1872" s="3" t="str">
        <f t="shared" si="33"/>
        <v>Active</v>
      </c>
      <c r="J1872" s="3" t="str">
        <f>_xlfn.XLOOKUP(A1872,'Country_Lookup'!$D:$D,'Country_Lookup'!$E:$E)</f>
        <v>United Kingdom</v>
      </c>
    </row>
    <row r="1873" spans="1:10" x14ac:dyDescent="0.3">
      <c r="A1873">
        <v>14237</v>
      </c>
      <c r="B1873">
        <v>373</v>
      </c>
      <c r="C1873">
        <v>2</v>
      </c>
      <c r="D1873">
        <v>632.13999999999976</v>
      </c>
      <c r="E1873" cm="1">
        <f t="array" ref="E1873">_xlfn.IFS(B1873&lt;=PERCENTILE($B$3:$B$5882,0.2),5,B1873&lt;=PERCENTILE($B$3:$B$5882,0.4),4,B1873&lt;=PERCENTILE($B$3:$B$5882,0.6),3,B1873&lt;=PERCENTILE($B$3:$B$5882,0.8),2,TRUE,1)</f>
        <v>2</v>
      </c>
      <c r="F1873" cm="1">
        <f t="array" ref="F1873">_xlfn.IFS(C1873&lt;=PERCENTILE($C$3:$C$5882,0.2),1,C1873&lt;=PERCENTILE($C$3:$C$5882,0.4),2,C1873&lt;=PERCENTILE($C$3:$C$5882,0.6),3,C1873&lt;=PERCENTILE($C$3:$C$5882,0.8),4,TRUE,5)</f>
        <v>2</v>
      </c>
      <c r="G1873" cm="1">
        <f t="array" ref="G1873">_xlfn.IFS(D1873&lt;=PERCENTILE($D$3:$D$5882,0.2),1,D1873&lt;=PERCENTILE($D$3:$D$5882,0.4),2,D1873&lt;=PERCENTILE($D$3:$D$5882,0.6),3,D1873&lt;=PERCENTILE($D$3:$D$5882,0.8),4,TRUE,5)</f>
        <v>3</v>
      </c>
      <c r="H1873" s="3" t="str" cm="1">
        <f t="array" ref="H1873">_xlfn.IFS(AND(E1873&gt;=4,F1873&gt;=4,G1873&gt;=4),"Champions",AND(E1873&gt;=3,F1873&gt;=3,G1873&gt;=3),"Loyal Customers",AND(E1873&lt;=2,F1873&gt;=3),"At Risk",AND(E1873&lt;=2,F1873&lt;=2,G1873&lt;=2),"Lost",AND(E1873&gt;=4,F1873&lt;=2),"New/Promising",TRUE,"Needs Attention")</f>
        <v>Needs Attention</v>
      </c>
      <c r="I1873" s="3" t="str">
        <f t="shared" si="33"/>
        <v>Churned</v>
      </c>
      <c r="J1873" s="3" t="str">
        <f>_xlfn.XLOOKUP(A1873,'Country_Lookup'!$D:$D,'Country_Lookup'!$E:$E)</f>
        <v>United Kingdom</v>
      </c>
    </row>
    <row r="1874" spans="1:10" x14ac:dyDescent="0.3">
      <c r="A1874">
        <v>14238</v>
      </c>
      <c r="B1874">
        <v>326</v>
      </c>
      <c r="C1874">
        <v>3</v>
      </c>
      <c r="D1874">
        <v>434.22999999999996</v>
      </c>
      <c r="E1874" cm="1">
        <f t="array" ref="E1874">_xlfn.IFS(B1874&lt;=PERCENTILE($B$3:$B$5882,0.2),5,B1874&lt;=PERCENTILE($B$3:$B$5882,0.4),4,B1874&lt;=PERCENTILE($B$3:$B$5882,0.6),3,B1874&lt;=PERCENTILE($B$3:$B$5882,0.8),2,TRUE,1)</f>
        <v>2</v>
      </c>
      <c r="F1874" cm="1">
        <f t="array" ref="F1874">_xlfn.IFS(C1874&lt;=PERCENTILE($C$3:$C$5882,0.2),1,C1874&lt;=PERCENTILE($C$3:$C$5882,0.4),2,C1874&lt;=PERCENTILE($C$3:$C$5882,0.6),3,C1874&lt;=PERCENTILE($C$3:$C$5882,0.8),4,TRUE,5)</f>
        <v>3</v>
      </c>
      <c r="G1874" cm="1">
        <f t="array" ref="G1874">_xlfn.IFS(D1874&lt;=PERCENTILE($D$3:$D$5882,0.2),1,D1874&lt;=PERCENTILE($D$3:$D$5882,0.4),2,D1874&lt;=PERCENTILE($D$3:$D$5882,0.6),3,D1874&lt;=PERCENTILE($D$3:$D$5882,0.8),4,TRUE,5)</f>
        <v>2</v>
      </c>
      <c r="H1874" s="3" t="str" cm="1">
        <f t="array" ref="H1874">_xlfn.IFS(AND(E1874&gt;=4,F1874&gt;=4,G1874&gt;=4),"Champions",AND(E1874&gt;=3,F1874&gt;=3,G1874&gt;=3),"Loyal Customers",AND(E1874&lt;=2,F1874&gt;=3),"At Risk",AND(E1874&lt;=2,F1874&lt;=2,G1874&lt;=2),"Lost",AND(E1874&gt;=4,F1874&lt;=2),"New/Promising",TRUE,"Needs Attention")</f>
        <v>At Risk</v>
      </c>
      <c r="I1874" s="3" t="str">
        <f t="shared" si="33"/>
        <v>Churned</v>
      </c>
      <c r="J1874" s="3" t="str">
        <f>_xlfn.XLOOKUP(A1874,'Country_Lookup'!$D:$D,'Country_Lookup'!$E:$E)</f>
        <v>United Kingdom</v>
      </c>
    </row>
    <row r="1875" spans="1:10" x14ac:dyDescent="0.3">
      <c r="A1875">
        <v>14239</v>
      </c>
      <c r="B1875">
        <v>43</v>
      </c>
      <c r="C1875">
        <v>21</v>
      </c>
      <c r="D1875">
        <v>4263.1700000000146</v>
      </c>
      <c r="E1875" cm="1">
        <f t="array" ref="E1875">_xlfn.IFS(B1875&lt;=PERCENTILE($B$3:$B$5882,0.2),5,B1875&lt;=PERCENTILE($B$3:$B$5882,0.4),4,B1875&lt;=PERCENTILE($B$3:$B$5882,0.6),3,B1875&lt;=PERCENTILE($B$3:$B$5882,0.8),2,TRUE,1)</f>
        <v>4</v>
      </c>
      <c r="F1875" cm="1">
        <f t="array" ref="F1875">_xlfn.IFS(C1875&lt;=PERCENTILE($C$3:$C$5882,0.2),1,C1875&lt;=PERCENTILE($C$3:$C$5882,0.4),2,C1875&lt;=PERCENTILE($C$3:$C$5882,0.6),3,C1875&lt;=PERCENTILE($C$3:$C$5882,0.8),4,TRUE,5)</f>
        <v>5</v>
      </c>
      <c r="G1875" cm="1">
        <f t="array" ref="G1875">_xlfn.IFS(D1875&lt;=PERCENTILE($D$3:$D$5882,0.2),1,D1875&lt;=PERCENTILE($D$3:$D$5882,0.4),2,D1875&lt;=PERCENTILE($D$3:$D$5882,0.6),3,D1875&lt;=PERCENTILE($D$3:$D$5882,0.8),4,TRUE,5)</f>
        <v>5</v>
      </c>
      <c r="H1875" s="3" t="str" cm="1">
        <f t="array" ref="H1875">_xlfn.IFS(AND(E1875&gt;=4,F1875&gt;=4,G1875&gt;=4),"Champions",AND(E1875&gt;=3,F1875&gt;=3,G1875&gt;=3),"Loyal Customers",AND(E1875&lt;=2,F1875&gt;=3),"At Risk",AND(E1875&lt;=2,F1875&lt;=2,G1875&lt;=2),"Lost",AND(E1875&gt;=4,F1875&lt;=2),"New/Promising",TRUE,"Needs Attention")</f>
        <v>Champions</v>
      </c>
      <c r="I1875" s="3" t="str">
        <f t="shared" si="33"/>
        <v>Active</v>
      </c>
      <c r="J1875" s="3" t="str">
        <f>_xlfn.XLOOKUP(A1875,'Country_Lookup'!$D:$D,'Country_Lookup'!$E:$E)</f>
        <v>United Kingdom</v>
      </c>
    </row>
    <row r="1876" spans="1:10" x14ac:dyDescent="0.3">
      <c r="A1876">
        <v>14240</v>
      </c>
      <c r="B1876">
        <v>30</v>
      </c>
      <c r="C1876">
        <v>3</v>
      </c>
      <c r="D1876">
        <v>1247.4900000000002</v>
      </c>
      <c r="E1876" cm="1">
        <f t="array" ref="E1876">_xlfn.IFS(B1876&lt;=PERCENTILE($B$3:$B$5882,0.2),5,B1876&lt;=PERCENTILE($B$3:$B$5882,0.4),4,B1876&lt;=PERCENTILE($B$3:$B$5882,0.6),3,B1876&lt;=PERCENTILE($B$3:$B$5882,0.8),2,TRUE,1)</f>
        <v>4</v>
      </c>
      <c r="F1876" cm="1">
        <f t="array" ref="F1876">_xlfn.IFS(C1876&lt;=PERCENTILE($C$3:$C$5882,0.2),1,C1876&lt;=PERCENTILE($C$3:$C$5882,0.4),2,C1876&lt;=PERCENTILE($C$3:$C$5882,0.6),3,C1876&lt;=PERCENTILE($C$3:$C$5882,0.8),4,TRUE,5)</f>
        <v>3</v>
      </c>
      <c r="G1876" cm="1">
        <f t="array" ref="G1876">_xlfn.IFS(D1876&lt;=PERCENTILE($D$3:$D$5882,0.2),1,D1876&lt;=PERCENTILE($D$3:$D$5882,0.4),2,D1876&lt;=PERCENTILE($D$3:$D$5882,0.6),3,D1876&lt;=PERCENTILE($D$3:$D$5882,0.8),4,TRUE,5)</f>
        <v>3</v>
      </c>
      <c r="H1876" s="3" t="str" cm="1">
        <f t="array" ref="H1876">_xlfn.IFS(AND(E1876&gt;=4,F1876&gt;=4,G1876&gt;=4),"Champions",AND(E1876&gt;=3,F1876&gt;=3,G1876&gt;=3),"Loyal Customers",AND(E1876&lt;=2,F1876&gt;=3),"At Risk",AND(E1876&lt;=2,F1876&lt;=2,G1876&lt;=2),"Lost",AND(E1876&gt;=4,F1876&lt;=2),"New/Promising",TRUE,"Needs Attention")</f>
        <v>Loyal Customers</v>
      </c>
      <c r="I1876" s="3" t="str">
        <f t="shared" si="33"/>
        <v>Active</v>
      </c>
      <c r="J1876" s="3" t="str">
        <f>_xlfn.XLOOKUP(A1876,'Country_Lookup'!$D:$D,'Country_Lookup'!$E:$E)</f>
        <v>United Kingdom</v>
      </c>
    </row>
    <row r="1877" spans="1:10" x14ac:dyDescent="0.3">
      <c r="A1877">
        <v>14241</v>
      </c>
      <c r="B1877">
        <v>183</v>
      </c>
      <c r="C1877">
        <v>2</v>
      </c>
      <c r="D1877">
        <v>333.69999999999987</v>
      </c>
      <c r="E1877" cm="1">
        <f t="array" ref="E1877">_xlfn.IFS(B1877&lt;=PERCENTILE($B$3:$B$5882,0.2),5,B1877&lt;=PERCENTILE($B$3:$B$5882,0.4),4,B1877&lt;=PERCENTILE($B$3:$B$5882,0.6),3,B1877&lt;=PERCENTILE($B$3:$B$5882,0.8),2,TRUE,1)</f>
        <v>3</v>
      </c>
      <c r="F1877" cm="1">
        <f t="array" ref="F1877">_xlfn.IFS(C1877&lt;=PERCENTILE($C$3:$C$5882,0.2),1,C1877&lt;=PERCENTILE($C$3:$C$5882,0.4),2,C1877&lt;=PERCENTILE($C$3:$C$5882,0.6),3,C1877&lt;=PERCENTILE($C$3:$C$5882,0.8),4,TRUE,5)</f>
        <v>2</v>
      </c>
      <c r="G1877" cm="1">
        <f t="array" ref="G1877">_xlfn.IFS(D1877&lt;=PERCENTILE($D$3:$D$5882,0.2),1,D1877&lt;=PERCENTILE($D$3:$D$5882,0.4),2,D1877&lt;=PERCENTILE($D$3:$D$5882,0.6),3,D1877&lt;=PERCENTILE($D$3:$D$5882,0.8),4,TRUE,5)</f>
        <v>2</v>
      </c>
      <c r="H1877" s="3" t="str" cm="1">
        <f t="array" ref="H1877">_xlfn.IFS(AND(E1877&gt;=4,F1877&gt;=4,G1877&gt;=4),"Champions",AND(E1877&gt;=3,F1877&gt;=3,G1877&gt;=3),"Loyal Customers",AND(E1877&lt;=2,F1877&gt;=3),"At Risk",AND(E1877&lt;=2,F1877&lt;=2,G1877&lt;=2),"Lost",AND(E1877&gt;=4,F1877&lt;=2),"New/Promising",TRUE,"Needs Attention")</f>
        <v>Needs Attention</v>
      </c>
      <c r="I1877" s="3" t="str">
        <f t="shared" si="33"/>
        <v>Churned</v>
      </c>
      <c r="J1877" s="3" t="str">
        <f>_xlfn.XLOOKUP(A1877,'Country_Lookup'!$D:$D,'Country_Lookup'!$E:$E)</f>
        <v>United Kingdom</v>
      </c>
    </row>
    <row r="1878" spans="1:10" x14ac:dyDescent="0.3">
      <c r="A1878">
        <v>14242</v>
      </c>
      <c r="B1878">
        <v>234</v>
      </c>
      <c r="C1878">
        <v>2</v>
      </c>
      <c r="D1878">
        <v>280.55000000000007</v>
      </c>
      <c r="E1878" cm="1">
        <f t="array" ref="E1878">_xlfn.IFS(B1878&lt;=PERCENTILE($B$3:$B$5882,0.2),5,B1878&lt;=PERCENTILE($B$3:$B$5882,0.4),4,B1878&lt;=PERCENTILE($B$3:$B$5882,0.6),3,B1878&lt;=PERCENTILE($B$3:$B$5882,0.8),2,TRUE,1)</f>
        <v>2</v>
      </c>
      <c r="F1878" cm="1">
        <f t="array" ref="F1878">_xlfn.IFS(C1878&lt;=PERCENTILE($C$3:$C$5882,0.2),1,C1878&lt;=PERCENTILE($C$3:$C$5882,0.4),2,C1878&lt;=PERCENTILE($C$3:$C$5882,0.6),3,C1878&lt;=PERCENTILE($C$3:$C$5882,0.8),4,TRUE,5)</f>
        <v>2</v>
      </c>
      <c r="G1878" cm="1">
        <f t="array" ref="G1878">_xlfn.IFS(D1878&lt;=PERCENTILE($D$3:$D$5882,0.2),1,D1878&lt;=PERCENTILE($D$3:$D$5882,0.4),2,D1878&lt;=PERCENTILE($D$3:$D$5882,0.6),3,D1878&lt;=PERCENTILE($D$3:$D$5882,0.8),4,TRUE,5)</f>
        <v>1</v>
      </c>
      <c r="H1878" s="3" t="str" cm="1">
        <f t="array" ref="H1878">_xlfn.IFS(AND(E1878&gt;=4,F1878&gt;=4,G1878&gt;=4),"Champions",AND(E1878&gt;=3,F1878&gt;=3,G1878&gt;=3),"Loyal Customers",AND(E1878&lt;=2,F1878&gt;=3),"At Risk",AND(E1878&lt;=2,F1878&lt;=2,G1878&lt;=2),"Lost",AND(E1878&gt;=4,F1878&lt;=2),"New/Promising",TRUE,"Needs Attention")</f>
        <v>Lost</v>
      </c>
      <c r="I1878" s="3" t="str">
        <f t="shared" si="33"/>
        <v>Churned</v>
      </c>
      <c r="J1878" s="3" t="str">
        <f>_xlfn.XLOOKUP(A1878,'Country_Lookup'!$D:$D,'Country_Lookup'!$E:$E)</f>
        <v>United Kingdom</v>
      </c>
    </row>
    <row r="1879" spans="1:10" x14ac:dyDescent="0.3">
      <c r="A1879">
        <v>14243</v>
      </c>
      <c r="B1879">
        <v>8</v>
      </c>
      <c r="C1879">
        <v>17</v>
      </c>
      <c r="D1879">
        <v>7431.0499999999884</v>
      </c>
      <c r="E1879" cm="1">
        <f t="array" ref="E1879">_xlfn.IFS(B1879&lt;=PERCENTILE($B$3:$B$5882,0.2),5,B1879&lt;=PERCENTILE($B$3:$B$5882,0.4),4,B1879&lt;=PERCENTILE($B$3:$B$5882,0.6),3,B1879&lt;=PERCENTILE($B$3:$B$5882,0.8),2,TRUE,1)</f>
        <v>5</v>
      </c>
      <c r="F1879" cm="1">
        <f t="array" ref="F1879">_xlfn.IFS(C1879&lt;=PERCENTILE($C$3:$C$5882,0.2),1,C1879&lt;=PERCENTILE($C$3:$C$5882,0.4),2,C1879&lt;=PERCENTILE($C$3:$C$5882,0.6),3,C1879&lt;=PERCENTILE($C$3:$C$5882,0.8),4,TRUE,5)</f>
        <v>5</v>
      </c>
      <c r="G1879" cm="1">
        <f t="array" ref="G1879">_xlfn.IFS(D1879&lt;=PERCENTILE($D$3:$D$5882,0.2),1,D1879&lt;=PERCENTILE($D$3:$D$5882,0.4),2,D1879&lt;=PERCENTILE($D$3:$D$5882,0.6),3,D1879&lt;=PERCENTILE($D$3:$D$5882,0.8),4,TRUE,5)</f>
        <v>5</v>
      </c>
      <c r="H1879" s="3" t="str" cm="1">
        <f t="array" ref="H1879">_xlfn.IFS(AND(E1879&gt;=4,F1879&gt;=4,G1879&gt;=4),"Champions",AND(E1879&gt;=3,F1879&gt;=3,G1879&gt;=3),"Loyal Customers",AND(E1879&lt;=2,F1879&gt;=3),"At Risk",AND(E1879&lt;=2,F1879&lt;=2,G1879&lt;=2),"Lost",AND(E1879&gt;=4,F1879&lt;=2),"New/Promising",TRUE,"Needs Attention")</f>
        <v>Champions</v>
      </c>
      <c r="I1879" s="3" t="str">
        <f t="shared" si="33"/>
        <v>Active</v>
      </c>
      <c r="J1879" s="3" t="str">
        <f>_xlfn.XLOOKUP(A1879,'Country_Lookup'!$D:$D,'Country_Lookup'!$E:$E)</f>
        <v>United Kingdom</v>
      </c>
    </row>
    <row r="1880" spans="1:10" x14ac:dyDescent="0.3">
      <c r="A1880">
        <v>14244</v>
      </c>
      <c r="B1880">
        <v>660</v>
      </c>
      <c r="C1880">
        <v>1</v>
      </c>
      <c r="D1880">
        <v>366.42000000000007</v>
      </c>
      <c r="E1880" cm="1">
        <f t="array" ref="E1880">_xlfn.IFS(B1880&lt;=PERCENTILE($B$3:$B$5882,0.2),5,B1880&lt;=PERCENTILE($B$3:$B$5882,0.4),4,B1880&lt;=PERCENTILE($B$3:$B$5882,0.6),3,B1880&lt;=PERCENTILE($B$3:$B$5882,0.8),2,TRUE,1)</f>
        <v>1</v>
      </c>
      <c r="F1880" cm="1">
        <f t="array" ref="F1880">_xlfn.IFS(C1880&lt;=PERCENTILE($C$3:$C$5882,0.2),1,C1880&lt;=PERCENTILE($C$3:$C$5882,0.4),2,C1880&lt;=PERCENTILE($C$3:$C$5882,0.6),3,C1880&lt;=PERCENTILE($C$3:$C$5882,0.8),4,TRUE,5)</f>
        <v>1</v>
      </c>
      <c r="G1880" cm="1">
        <f t="array" ref="G1880">_xlfn.IFS(D1880&lt;=PERCENTILE($D$3:$D$5882,0.2),1,D1880&lt;=PERCENTILE($D$3:$D$5882,0.4),2,D1880&lt;=PERCENTILE($D$3:$D$5882,0.6),3,D1880&lt;=PERCENTILE($D$3:$D$5882,0.8),4,TRUE,5)</f>
        <v>2</v>
      </c>
      <c r="H1880" s="3" t="str" cm="1">
        <f t="array" ref="H1880">_xlfn.IFS(AND(E1880&gt;=4,F1880&gt;=4,G1880&gt;=4),"Champions",AND(E1880&gt;=3,F1880&gt;=3,G1880&gt;=3),"Loyal Customers",AND(E1880&lt;=2,F1880&gt;=3),"At Risk",AND(E1880&lt;=2,F1880&lt;=2,G1880&lt;=2),"Lost",AND(E1880&gt;=4,F1880&lt;=2),"New/Promising",TRUE,"Needs Attention")</f>
        <v>Lost</v>
      </c>
      <c r="I1880" s="3" t="str">
        <f t="shared" si="33"/>
        <v>Churned</v>
      </c>
      <c r="J1880" s="3" t="str">
        <f>_xlfn.XLOOKUP(A1880,'Country_Lookup'!$D:$D,'Country_Lookup'!$E:$E)</f>
        <v>United Kingdom</v>
      </c>
    </row>
    <row r="1881" spans="1:10" x14ac:dyDescent="0.3">
      <c r="A1881">
        <v>14245</v>
      </c>
      <c r="B1881">
        <v>219</v>
      </c>
      <c r="C1881">
        <v>2</v>
      </c>
      <c r="D1881">
        <v>1693.4500000000016</v>
      </c>
      <c r="E1881" cm="1">
        <f t="array" ref="E1881">_xlfn.IFS(B1881&lt;=PERCENTILE($B$3:$B$5882,0.2),5,B1881&lt;=PERCENTILE($B$3:$B$5882,0.4),4,B1881&lt;=PERCENTILE($B$3:$B$5882,0.6),3,B1881&lt;=PERCENTILE($B$3:$B$5882,0.8),2,TRUE,1)</f>
        <v>2</v>
      </c>
      <c r="F1881" cm="1">
        <f t="array" ref="F1881">_xlfn.IFS(C1881&lt;=PERCENTILE($C$3:$C$5882,0.2),1,C1881&lt;=PERCENTILE($C$3:$C$5882,0.4),2,C1881&lt;=PERCENTILE($C$3:$C$5882,0.6),3,C1881&lt;=PERCENTILE($C$3:$C$5882,0.8),4,TRUE,5)</f>
        <v>2</v>
      </c>
      <c r="G1881" cm="1">
        <f t="array" ref="G1881">_xlfn.IFS(D1881&lt;=PERCENTILE($D$3:$D$5882,0.2),1,D1881&lt;=PERCENTILE($D$3:$D$5882,0.4),2,D1881&lt;=PERCENTILE($D$3:$D$5882,0.6),3,D1881&lt;=PERCENTILE($D$3:$D$5882,0.8),4,TRUE,5)</f>
        <v>4</v>
      </c>
      <c r="H1881" s="3" t="str" cm="1">
        <f t="array" ref="H1881">_xlfn.IFS(AND(E1881&gt;=4,F1881&gt;=4,G1881&gt;=4),"Champions",AND(E1881&gt;=3,F1881&gt;=3,G1881&gt;=3),"Loyal Customers",AND(E1881&lt;=2,F1881&gt;=3),"At Risk",AND(E1881&lt;=2,F1881&lt;=2,G1881&lt;=2),"Lost",AND(E1881&gt;=4,F1881&lt;=2),"New/Promising",TRUE,"Needs Attention")</f>
        <v>Needs Attention</v>
      </c>
      <c r="I1881" s="3" t="str">
        <f t="shared" si="33"/>
        <v>Churned</v>
      </c>
      <c r="J1881" s="3" t="str">
        <f>_xlfn.XLOOKUP(A1881,'Country_Lookup'!$D:$D,'Country_Lookup'!$E:$E)</f>
        <v>United Kingdom</v>
      </c>
    </row>
    <row r="1882" spans="1:10" x14ac:dyDescent="0.3">
      <c r="A1882">
        <v>14246</v>
      </c>
      <c r="B1882">
        <v>110</v>
      </c>
      <c r="C1882">
        <v>3</v>
      </c>
      <c r="D1882">
        <v>1474.0599999999986</v>
      </c>
      <c r="E1882" cm="1">
        <f t="array" ref="E1882">_xlfn.IFS(B1882&lt;=PERCENTILE($B$3:$B$5882,0.2),5,B1882&lt;=PERCENTILE($B$3:$B$5882,0.4),4,B1882&lt;=PERCENTILE($B$3:$B$5882,0.6),3,B1882&lt;=PERCENTILE($B$3:$B$5882,0.8),2,TRUE,1)</f>
        <v>3</v>
      </c>
      <c r="F1882" cm="1">
        <f t="array" ref="F1882">_xlfn.IFS(C1882&lt;=PERCENTILE($C$3:$C$5882,0.2),1,C1882&lt;=PERCENTILE($C$3:$C$5882,0.4),2,C1882&lt;=PERCENTILE($C$3:$C$5882,0.6),3,C1882&lt;=PERCENTILE($C$3:$C$5882,0.8),4,TRUE,5)</f>
        <v>3</v>
      </c>
      <c r="G1882" cm="1">
        <f t="array" ref="G1882">_xlfn.IFS(D1882&lt;=PERCENTILE($D$3:$D$5882,0.2),1,D1882&lt;=PERCENTILE($D$3:$D$5882,0.4),2,D1882&lt;=PERCENTILE($D$3:$D$5882,0.6),3,D1882&lt;=PERCENTILE($D$3:$D$5882,0.8),4,TRUE,5)</f>
        <v>4</v>
      </c>
      <c r="H1882" s="3" t="str" cm="1">
        <f t="array" ref="H1882">_xlfn.IFS(AND(E1882&gt;=4,F1882&gt;=4,G1882&gt;=4),"Champions",AND(E1882&gt;=3,F1882&gt;=3,G1882&gt;=3),"Loyal Customers",AND(E1882&lt;=2,F1882&gt;=3),"At Risk",AND(E1882&lt;=2,F1882&lt;=2,G1882&lt;=2),"Lost",AND(E1882&gt;=4,F1882&lt;=2),"New/Promising",TRUE,"Needs Attention")</f>
        <v>Loyal Customers</v>
      </c>
      <c r="I1882" s="3" t="str">
        <f t="shared" si="33"/>
        <v>Churned</v>
      </c>
      <c r="J1882" s="3" t="str">
        <f>_xlfn.XLOOKUP(A1882,'Country_Lookup'!$D:$D,'Country_Lookup'!$E:$E)</f>
        <v>United Kingdom</v>
      </c>
    </row>
    <row r="1883" spans="1:10" x14ac:dyDescent="0.3">
      <c r="A1883">
        <v>14247</v>
      </c>
      <c r="B1883">
        <v>278</v>
      </c>
      <c r="C1883">
        <v>5</v>
      </c>
      <c r="D1883">
        <v>772.65999999999951</v>
      </c>
      <c r="E1883" cm="1">
        <f t="array" ref="E1883">_xlfn.IFS(B1883&lt;=PERCENTILE($B$3:$B$5882,0.2),5,B1883&lt;=PERCENTILE($B$3:$B$5882,0.4),4,B1883&lt;=PERCENTILE($B$3:$B$5882,0.6),3,B1883&lt;=PERCENTILE($B$3:$B$5882,0.8),2,TRUE,1)</f>
        <v>2</v>
      </c>
      <c r="F1883" cm="1">
        <f t="array" ref="F1883">_xlfn.IFS(C1883&lt;=PERCENTILE($C$3:$C$5882,0.2),1,C1883&lt;=PERCENTILE($C$3:$C$5882,0.4),2,C1883&lt;=PERCENTILE($C$3:$C$5882,0.6),3,C1883&lt;=PERCENTILE($C$3:$C$5882,0.8),4,TRUE,5)</f>
        <v>4</v>
      </c>
      <c r="G1883" cm="1">
        <f t="array" ref="G1883">_xlfn.IFS(D1883&lt;=PERCENTILE($D$3:$D$5882,0.2),1,D1883&lt;=PERCENTILE($D$3:$D$5882,0.4),2,D1883&lt;=PERCENTILE($D$3:$D$5882,0.6),3,D1883&lt;=PERCENTILE($D$3:$D$5882,0.8),4,TRUE,5)</f>
        <v>3</v>
      </c>
      <c r="H1883" s="3" t="str" cm="1">
        <f t="array" ref="H1883">_xlfn.IFS(AND(E1883&gt;=4,F1883&gt;=4,G1883&gt;=4),"Champions",AND(E1883&gt;=3,F1883&gt;=3,G1883&gt;=3),"Loyal Customers",AND(E1883&lt;=2,F1883&gt;=3),"At Risk",AND(E1883&lt;=2,F1883&lt;=2,G1883&lt;=2),"Lost",AND(E1883&gt;=4,F1883&lt;=2),"New/Promising",TRUE,"Needs Attention")</f>
        <v>At Risk</v>
      </c>
      <c r="I1883" s="3" t="str">
        <f t="shared" si="33"/>
        <v>Churned</v>
      </c>
      <c r="J1883" s="3" t="str">
        <f>_xlfn.XLOOKUP(A1883,'Country_Lookup'!$D:$D,'Country_Lookup'!$E:$E)</f>
        <v>United Kingdom</v>
      </c>
    </row>
    <row r="1884" spans="1:10" x14ac:dyDescent="0.3">
      <c r="A1884">
        <v>14248</v>
      </c>
      <c r="B1884">
        <v>318</v>
      </c>
      <c r="C1884">
        <v>3</v>
      </c>
      <c r="D1884">
        <v>1032.9499999999994</v>
      </c>
      <c r="E1884" cm="1">
        <f t="array" ref="E1884">_xlfn.IFS(B1884&lt;=PERCENTILE($B$3:$B$5882,0.2),5,B1884&lt;=PERCENTILE($B$3:$B$5882,0.4),4,B1884&lt;=PERCENTILE($B$3:$B$5882,0.6),3,B1884&lt;=PERCENTILE($B$3:$B$5882,0.8),2,TRUE,1)</f>
        <v>2</v>
      </c>
      <c r="F1884" cm="1">
        <f t="array" ref="F1884">_xlfn.IFS(C1884&lt;=PERCENTILE($C$3:$C$5882,0.2),1,C1884&lt;=PERCENTILE($C$3:$C$5882,0.4),2,C1884&lt;=PERCENTILE($C$3:$C$5882,0.6),3,C1884&lt;=PERCENTILE($C$3:$C$5882,0.8),4,TRUE,5)</f>
        <v>3</v>
      </c>
      <c r="G1884" cm="1">
        <f t="array" ref="G1884">_xlfn.IFS(D1884&lt;=PERCENTILE($D$3:$D$5882,0.2),1,D1884&lt;=PERCENTILE($D$3:$D$5882,0.4),2,D1884&lt;=PERCENTILE($D$3:$D$5882,0.6),3,D1884&lt;=PERCENTILE($D$3:$D$5882,0.8),4,TRUE,5)</f>
        <v>3</v>
      </c>
      <c r="H1884" s="3" t="str" cm="1">
        <f t="array" ref="H1884">_xlfn.IFS(AND(E1884&gt;=4,F1884&gt;=4,G1884&gt;=4),"Champions",AND(E1884&gt;=3,F1884&gt;=3,G1884&gt;=3),"Loyal Customers",AND(E1884&lt;=2,F1884&gt;=3),"At Risk",AND(E1884&lt;=2,F1884&lt;=2,G1884&lt;=2),"Lost",AND(E1884&gt;=4,F1884&lt;=2),"New/Promising",TRUE,"Needs Attention")</f>
        <v>At Risk</v>
      </c>
      <c r="I1884" s="3" t="str">
        <f t="shared" si="33"/>
        <v>Churned</v>
      </c>
      <c r="J1884" s="3" t="str">
        <f>_xlfn.XLOOKUP(A1884,'Country_Lookup'!$D:$D,'Country_Lookup'!$E:$E)</f>
        <v>United Kingdom</v>
      </c>
    </row>
    <row r="1885" spans="1:10" x14ac:dyDescent="0.3">
      <c r="A1885">
        <v>14249</v>
      </c>
      <c r="B1885">
        <v>410</v>
      </c>
      <c r="C1885">
        <v>12</v>
      </c>
      <c r="D1885">
        <v>5625.4609999999684</v>
      </c>
      <c r="E1885" cm="1">
        <f t="array" ref="E1885">_xlfn.IFS(B1885&lt;=PERCENTILE($B$3:$B$5882,0.2),5,B1885&lt;=PERCENTILE($B$3:$B$5882,0.4),4,B1885&lt;=PERCENTILE($B$3:$B$5882,0.6),3,B1885&lt;=PERCENTILE($B$3:$B$5882,0.8),2,TRUE,1)</f>
        <v>2</v>
      </c>
      <c r="F1885" cm="1">
        <f t="array" ref="F1885">_xlfn.IFS(C1885&lt;=PERCENTILE($C$3:$C$5882,0.2),1,C1885&lt;=PERCENTILE($C$3:$C$5882,0.4),2,C1885&lt;=PERCENTILE($C$3:$C$5882,0.6),3,C1885&lt;=PERCENTILE($C$3:$C$5882,0.8),4,TRUE,5)</f>
        <v>5</v>
      </c>
      <c r="G1885" cm="1">
        <f t="array" ref="G1885">_xlfn.IFS(D1885&lt;=PERCENTILE($D$3:$D$5882,0.2),1,D1885&lt;=PERCENTILE($D$3:$D$5882,0.4),2,D1885&lt;=PERCENTILE($D$3:$D$5882,0.6),3,D1885&lt;=PERCENTILE($D$3:$D$5882,0.8),4,TRUE,5)</f>
        <v>5</v>
      </c>
      <c r="H1885" s="3" t="str" cm="1">
        <f t="array" ref="H1885">_xlfn.IFS(AND(E1885&gt;=4,F1885&gt;=4,G1885&gt;=4),"Champions",AND(E1885&gt;=3,F1885&gt;=3,G1885&gt;=3),"Loyal Customers",AND(E1885&lt;=2,F1885&gt;=3),"At Risk",AND(E1885&lt;=2,F1885&lt;=2,G1885&lt;=2),"Lost",AND(E1885&gt;=4,F1885&lt;=2),"New/Promising",TRUE,"Needs Attention")</f>
        <v>At Risk</v>
      </c>
      <c r="I1885" s="3" t="str">
        <f t="shared" si="33"/>
        <v>Churned</v>
      </c>
      <c r="J1885" s="3" t="str">
        <f>_xlfn.XLOOKUP(A1885,'Country_Lookup'!$D:$D,'Country_Lookup'!$E:$E)</f>
        <v>United Kingdom</v>
      </c>
    </row>
    <row r="1886" spans="1:10" x14ac:dyDescent="0.3">
      <c r="A1886">
        <v>14250</v>
      </c>
      <c r="B1886">
        <v>7</v>
      </c>
      <c r="C1886">
        <v>3</v>
      </c>
      <c r="D1886">
        <v>1904.0499999999968</v>
      </c>
      <c r="E1886" cm="1">
        <f t="array" ref="E1886">_xlfn.IFS(B1886&lt;=PERCENTILE($B$3:$B$5882,0.2),5,B1886&lt;=PERCENTILE($B$3:$B$5882,0.4),4,B1886&lt;=PERCENTILE($B$3:$B$5882,0.6),3,B1886&lt;=PERCENTILE($B$3:$B$5882,0.8),2,TRUE,1)</f>
        <v>5</v>
      </c>
      <c r="F1886" cm="1">
        <f t="array" ref="F1886">_xlfn.IFS(C1886&lt;=PERCENTILE($C$3:$C$5882,0.2),1,C1886&lt;=PERCENTILE($C$3:$C$5882,0.4),2,C1886&lt;=PERCENTILE($C$3:$C$5882,0.6),3,C1886&lt;=PERCENTILE($C$3:$C$5882,0.8),4,TRUE,5)</f>
        <v>3</v>
      </c>
      <c r="G1886" cm="1">
        <f t="array" ref="G1886">_xlfn.IFS(D1886&lt;=PERCENTILE($D$3:$D$5882,0.2),1,D1886&lt;=PERCENTILE($D$3:$D$5882,0.4),2,D1886&lt;=PERCENTILE($D$3:$D$5882,0.6),3,D1886&lt;=PERCENTILE($D$3:$D$5882,0.8),4,TRUE,5)</f>
        <v>4</v>
      </c>
      <c r="H1886" s="3" t="str" cm="1">
        <f t="array" ref="H1886">_xlfn.IFS(AND(E1886&gt;=4,F1886&gt;=4,G1886&gt;=4),"Champions",AND(E1886&gt;=3,F1886&gt;=3,G1886&gt;=3),"Loyal Customers",AND(E1886&lt;=2,F1886&gt;=3),"At Risk",AND(E1886&lt;=2,F1886&lt;=2,G1886&lt;=2),"Lost",AND(E1886&gt;=4,F1886&lt;=2),"New/Promising",TRUE,"Needs Attention")</f>
        <v>Loyal Customers</v>
      </c>
      <c r="I1886" s="3" t="str">
        <f t="shared" si="33"/>
        <v>Active</v>
      </c>
      <c r="J1886" s="3" t="str">
        <f>_xlfn.XLOOKUP(A1886,'Country_Lookup'!$D:$D,'Country_Lookup'!$E:$E)</f>
        <v>United Kingdom</v>
      </c>
    </row>
    <row r="1887" spans="1:10" x14ac:dyDescent="0.3">
      <c r="A1887">
        <v>14251</v>
      </c>
      <c r="B1887">
        <v>1</v>
      </c>
      <c r="C1887">
        <v>5</v>
      </c>
      <c r="D1887">
        <v>2879.7000000000035</v>
      </c>
      <c r="E1887" cm="1">
        <f t="array" ref="E1887">_xlfn.IFS(B1887&lt;=PERCENTILE($B$3:$B$5882,0.2),5,B1887&lt;=PERCENTILE($B$3:$B$5882,0.4),4,B1887&lt;=PERCENTILE($B$3:$B$5882,0.6),3,B1887&lt;=PERCENTILE($B$3:$B$5882,0.8),2,TRUE,1)</f>
        <v>5</v>
      </c>
      <c r="F1887" cm="1">
        <f t="array" ref="F1887">_xlfn.IFS(C1887&lt;=PERCENTILE($C$3:$C$5882,0.2),1,C1887&lt;=PERCENTILE($C$3:$C$5882,0.4),2,C1887&lt;=PERCENTILE($C$3:$C$5882,0.6),3,C1887&lt;=PERCENTILE($C$3:$C$5882,0.8),4,TRUE,5)</f>
        <v>4</v>
      </c>
      <c r="G1887" cm="1">
        <f t="array" ref="G1887">_xlfn.IFS(D1887&lt;=PERCENTILE($D$3:$D$5882,0.2),1,D1887&lt;=PERCENTILE($D$3:$D$5882,0.4),2,D1887&lt;=PERCENTILE($D$3:$D$5882,0.6),3,D1887&lt;=PERCENTILE($D$3:$D$5882,0.8),4,TRUE,5)</f>
        <v>4</v>
      </c>
      <c r="H1887" s="3" t="str" cm="1">
        <f t="array" ref="H1887">_xlfn.IFS(AND(E1887&gt;=4,F1887&gt;=4,G1887&gt;=4),"Champions",AND(E1887&gt;=3,F1887&gt;=3,G1887&gt;=3),"Loyal Customers",AND(E1887&lt;=2,F1887&gt;=3),"At Risk",AND(E1887&lt;=2,F1887&lt;=2,G1887&lt;=2),"Lost",AND(E1887&gt;=4,F1887&lt;=2),"New/Promising",TRUE,"Needs Attention")</f>
        <v>Champions</v>
      </c>
      <c r="I1887" s="3" t="str">
        <f t="shared" si="33"/>
        <v>Active</v>
      </c>
      <c r="J1887" s="3" t="str">
        <f>_xlfn.XLOOKUP(A1887,'Country_Lookup'!$D:$D,'Country_Lookup'!$E:$E)</f>
        <v>United Kingdom</v>
      </c>
    </row>
    <row r="1888" spans="1:10" x14ac:dyDescent="0.3">
      <c r="A1888">
        <v>14252</v>
      </c>
      <c r="B1888">
        <v>381</v>
      </c>
      <c r="C1888">
        <v>1</v>
      </c>
      <c r="D1888">
        <v>350.98999999999995</v>
      </c>
      <c r="E1888" cm="1">
        <f t="array" ref="E1888">_xlfn.IFS(B1888&lt;=PERCENTILE($B$3:$B$5882,0.2),5,B1888&lt;=PERCENTILE($B$3:$B$5882,0.4),4,B1888&lt;=PERCENTILE($B$3:$B$5882,0.6),3,B1888&lt;=PERCENTILE($B$3:$B$5882,0.8),2,TRUE,1)</f>
        <v>2</v>
      </c>
      <c r="F1888" cm="1">
        <f t="array" ref="F1888">_xlfn.IFS(C1888&lt;=PERCENTILE($C$3:$C$5882,0.2),1,C1888&lt;=PERCENTILE($C$3:$C$5882,0.4),2,C1888&lt;=PERCENTILE($C$3:$C$5882,0.6),3,C1888&lt;=PERCENTILE($C$3:$C$5882,0.8),4,TRUE,5)</f>
        <v>1</v>
      </c>
      <c r="G1888" cm="1">
        <f t="array" ref="G1888">_xlfn.IFS(D1888&lt;=PERCENTILE($D$3:$D$5882,0.2),1,D1888&lt;=PERCENTILE($D$3:$D$5882,0.4),2,D1888&lt;=PERCENTILE($D$3:$D$5882,0.6),3,D1888&lt;=PERCENTILE($D$3:$D$5882,0.8),4,TRUE,5)</f>
        <v>2</v>
      </c>
      <c r="H1888" s="3" t="str" cm="1">
        <f t="array" ref="H1888">_xlfn.IFS(AND(E1888&gt;=4,F1888&gt;=4,G1888&gt;=4),"Champions",AND(E1888&gt;=3,F1888&gt;=3,G1888&gt;=3),"Loyal Customers",AND(E1888&lt;=2,F1888&gt;=3),"At Risk",AND(E1888&lt;=2,F1888&lt;=2,G1888&lt;=2),"Lost",AND(E1888&gt;=4,F1888&lt;=2),"New/Promising",TRUE,"Needs Attention")</f>
        <v>Lost</v>
      </c>
      <c r="I1888" s="3" t="str">
        <f t="shared" si="33"/>
        <v>Churned</v>
      </c>
      <c r="J1888" s="3" t="str">
        <f>_xlfn.XLOOKUP(A1888,'Country_Lookup'!$D:$D,'Country_Lookup'!$E:$E)</f>
        <v>United Kingdom</v>
      </c>
    </row>
    <row r="1889" spans="1:10" x14ac:dyDescent="0.3">
      <c r="A1889">
        <v>14253</v>
      </c>
      <c r="B1889">
        <v>493</v>
      </c>
      <c r="C1889">
        <v>2</v>
      </c>
      <c r="D1889">
        <v>363.40000000000009</v>
      </c>
      <c r="E1889" cm="1">
        <f t="array" ref="E1889">_xlfn.IFS(B1889&lt;=PERCENTILE($B$3:$B$5882,0.2),5,B1889&lt;=PERCENTILE($B$3:$B$5882,0.4),4,B1889&lt;=PERCENTILE($B$3:$B$5882,0.6),3,B1889&lt;=PERCENTILE($B$3:$B$5882,0.8),2,TRUE,1)</f>
        <v>1</v>
      </c>
      <c r="F1889" cm="1">
        <f t="array" ref="F1889">_xlfn.IFS(C1889&lt;=PERCENTILE($C$3:$C$5882,0.2),1,C1889&lt;=PERCENTILE($C$3:$C$5882,0.4),2,C1889&lt;=PERCENTILE($C$3:$C$5882,0.6),3,C1889&lt;=PERCENTILE($C$3:$C$5882,0.8),4,TRUE,5)</f>
        <v>2</v>
      </c>
      <c r="G1889" cm="1">
        <f t="array" ref="G1889">_xlfn.IFS(D1889&lt;=PERCENTILE($D$3:$D$5882,0.2),1,D1889&lt;=PERCENTILE($D$3:$D$5882,0.4),2,D1889&lt;=PERCENTILE($D$3:$D$5882,0.6),3,D1889&lt;=PERCENTILE($D$3:$D$5882,0.8),4,TRUE,5)</f>
        <v>2</v>
      </c>
      <c r="H1889" s="3" t="str" cm="1">
        <f t="array" ref="H1889">_xlfn.IFS(AND(E1889&gt;=4,F1889&gt;=4,G1889&gt;=4),"Champions",AND(E1889&gt;=3,F1889&gt;=3,G1889&gt;=3),"Loyal Customers",AND(E1889&lt;=2,F1889&gt;=3),"At Risk",AND(E1889&lt;=2,F1889&lt;=2,G1889&lt;=2),"Lost",AND(E1889&gt;=4,F1889&lt;=2),"New/Promising",TRUE,"Needs Attention")</f>
        <v>Lost</v>
      </c>
      <c r="I1889" s="3" t="str">
        <f t="shared" si="33"/>
        <v>Churned</v>
      </c>
      <c r="J1889" s="3" t="str">
        <f>_xlfn.XLOOKUP(A1889,'Country_Lookup'!$D:$D,'Country_Lookup'!$E:$E)</f>
        <v>United Kingdom</v>
      </c>
    </row>
    <row r="1890" spans="1:10" x14ac:dyDescent="0.3">
      <c r="A1890">
        <v>14254</v>
      </c>
      <c r="B1890">
        <v>432</v>
      </c>
      <c r="C1890">
        <v>1</v>
      </c>
      <c r="D1890">
        <v>601.0300000000002</v>
      </c>
      <c r="E1890" cm="1">
        <f t="array" ref="E1890">_xlfn.IFS(B1890&lt;=PERCENTILE($B$3:$B$5882,0.2),5,B1890&lt;=PERCENTILE($B$3:$B$5882,0.4),4,B1890&lt;=PERCENTILE($B$3:$B$5882,0.6),3,B1890&lt;=PERCENTILE($B$3:$B$5882,0.8),2,TRUE,1)</f>
        <v>1</v>
      </c>
      <c r="F1890" cm="1">
        <f t="array" ref="F1890">_xlfn.IFS(C1890&lt;=PERCENTILE($C$3:$C$5882,0.2),1,C1890&lt;=PERCENTILE($C$3:$C$5882,0.4),2,C1890&lt;=PERCENTILE($C$3:$C$5882,0.6),3,C1890&lt;=PERCENTILE($C$3:$C$5882,0.8),4,TRUE,5)</f>
        <v>1</v>
      </c>
      <c r="G1890" cm="1">
        <f t="array" ref="G1890">_xlfn.IFS(D1890&lt;=PERCENTILE($D$3:$D$5882,0.2),1,D1890&lt;=PERCENTILE($D$3:$D$5882,0.4),2,D1890&lt;=PERCENTILE($D$3:$D$5882,0.6),3,D1890&lt;=PERCENTILE($D$3:$D$5882,0.8),4,TRUE,5)</f>
        <v>2</v>
      </c>
      <c r="H1890" s="3" t="str" cm="1">
        <f t="array" ref="H1890">_xlfn.IFS(AND(E1890&gt;=4,F1890&gt;=4,G1890&gt;=4),"Champions",AND(E1890&gt;=3,F1890&gt;=3,G1890&gt;=3),"Loyal Customers",AND(E1890&lt;=2,F1890&gt;=3),"At Risk",AND(E1890&lt;=2,F1890&lt;=2,G1890&lt;=2),"Lost",AND(E1890&gt;=4,F1890&lt;=2),"New/Promising",TRUE,"Needs Attention")</f>
        <v>Lost</v>
      </c>
      <c r="I1890" s="3" t="str">
        <f t="shared" si="33"/>
        <v>Churned</v>
      </c>
      <c r="J1890" s="3" t="str">
        <f>_xlfn.XLOOKUP(A1890,'Country_Lookup'!$D:$D,'Country_Lookup'!$E:$E)</f>
        <v>United Kingdom</v>
      </c>
    </row>
    <row r="1891" spans="1:10" x14ac:dyDescent="0.3">
      <c r="A1891">
        <v>14255</v>
      </c>
      <c r="B1891">
        <v>546</v>
      </c>
      <c r="C1891">
        <v>1</v>
      </c>
      <c r="D1891">
        <v>1000.63</v>
      </c>
      <c r="E1891" cm="1">
        <f t="array" ref="E1891">_xlfn.IFS(B1891&lt;=PERCENTILE($B$3:$B$5882,0.2),5,B1891&lt;=PERCENTILE($B$3:$B$5882,0.4),4,B1891&lt;=PERCENTILE($B$3:$B$5882,0.6),3,B1891&lt;=PERCENTILE($B$3:$B$5882,0.8),2,TRUE,1)</f>
        <v>1</v>
      </c>
      <c r="F1891" cm="1">
        <f t="array" ref="F1891">_xlfn.IFS(C1891&lt;=PERCENTILE($C$3:$C$5882,0.2),1,C1891&lt;=PERCENTILE($C$3:$C$5882,0.4),2,C1891&lt;=PERCENTILE($C$3:$C$5882,0.6),3,C1891&lt;=PERCENTILE($C$3:$C$5882,0.8),4,TRUE,5)</f>
        <v>1</v>
      </c>
      <c r="G1891" cm="1">
        <f t="array" ref="G1891">_xlfn.IFS(D1891&lt;=PERCENTILE($D$3:$D$5882,0.2),1,D1891&lt;=PERCENTILE($D$3:$D$5882,0.4),2,D1891&lt;=PERCENTILE($D$3:$D$5882,0.6),3,D1891&lt;=PERCENTILE($D$3:$D$5882,0.8),4,TRUE,5)</f>
        <v>3</v>
      </c>
      <c r="H1891" s="3" t="str" cm="1">
        <f t="array" ref="H1891">_xlfn.IFS(AND(E1891&gt;=4,F1891&gt;=4,G1891&gt;=4),"Champions",AND(E1891&gt;=3,F1891&gt;=3,G1891&gt;=3),"Loyal Customers",AND(E1891&lt;=2,F1891&gt;=3),"At Risk",AND(E1891&lt;=2,F1891&lt;=2,G1891&lt;=2),"Lost",AND(E1891&gt;=4,F1891&lt;=2),"New/Promising",TRUE,"Needs Attention")</f>
        <v>Needs Attention</v>
      </c>
      <c r="I1891" s="3" t="str">
        <f t="shared" si="33"/>
        <v>Churned</v>
      </c>
      <c r="J1891" s="3" t="str">
        <f>_xlfn.XLOOKUP(A1891,'Country_Lookup'!$D:$D,'Country_Lookup'!$E:$E)</f>
        <v>United Kingdom</v>
      </c>
    </row>
    <row r="1892" spans="1:10" x14ac:dyDescent="0.3">
      <c r="A1892">
        <v>14256</v>
      </c>
      <c r="B1892">
        <v>260</v>
      </c>
      <c r="C1892">
        <v>5</v>
      </c>
      <c r="D1892">
        <v>2473.9899999999921</v>
      </c>
      <c r="E1892" cm="1">
        <f t="array" ref="E1892">_xlfn.IFS(B1892&lt;=PERCENTILE($B$3:$B$5882,0.2),5,B1892&lt;=PERCENTILE($B$3:$B$5882,0.4),4,B1892&lt;=PERCENTILE($B$3:$B$5882,0.6),3,B1892&lt;=PERCENTILE($B$3:$B$5882,0.8),2,TRUE,1)</f>
        <v>2</v>
      </c>
      <c r="F1892" cm="1">
        <f t="array" ref="F1892">_xlfn.IFS(C1892&lt;=PERCENTILE($C$3:$C$5882,0.2),1,C1892&lt;=PERCENTILE($C$3:$C$5882,0.4),2,C1892&lt;=PERCENTILE($C$3:$C$5882,0.6),3,C1892&lt;=PERCENTILE($C$3:$C$5882,0.8),4,TRUE,5)</f>
        <v>4</v>
      </c>
      <c r="G1892" cm="1">
        <f t="array" ref="G1892">_xlfn.IFS(D1892&lt;=PERCENTILE($D$3:$D$5882,0.2),1,D1892&lt;=PERCENTILE($D$3:$D$5882,0.4),2,D1892&lt;=PERCENTILE($D$3:$D$5882,0.6),3,D1892&lt;=PERCENTILE($D$3:$D$5882,0.8),4,TRUE,5)</f>
        <v>4</v>
      </c>
      <c r="H1892" s="3" t="str" cm="1">
        <f t="array" ref="H1892">_xlfn.IFS(AND(E1892&gt;=4,F1892&gt;=4,G1892&gt;=4),"Champions",AND(E1892&gt;=3,F1892&gt;=3,G1892&gt;=3),"Loyal Customers",AND(E1892&lt;=2,F1892&gt;=3),"At Risk",AND(E1892&lt;=2,F1892&lt;=2,G1892&lt;=2),"Lost",AND(E1892&gt;=4,F1892&lt;=2),"New/Promising",TRUE,"Needs Attention")</f>
        <v>At Risk</v>
      </c>
      <c r="I1892" s="3" t="str">
        <f t="shared" si="33"/>
        <v>Churned</v>
      </c>
      <c r="J1892" s="3" t="str">
        <f>_xlfn.XLOOKUP(A1892,'Country_Lookup'!$D:$D,'Country_Lookup'!$E:$E)</f>
        <v>United Kingdom</v>
      </c>
    </row>
    <row r="1893" spans="1:10" x14ac:dyDescent="0.3">
      <c r="A1893">
        <v>14257</v>
      </c>
      <c r="B1893">
        <v>64</v>
      </c>
      <c r="C1893">
        <v>9</v>
      </c>
      <c r="D1893">
        <v>5954.4499999999734</v>
      </c>
      <c r="E1893" cm="1">
        <f t="array" ref="E1893">_xlfn.IFS(B1893&lt;=PERCENTILE($B$3:$B$5882,0.2),5,B1893&lt;=PERCENTILE($B$3:$B$5882,0.4),4,B1893&lt;=PERCENTILE($B$3:$B$5882,0.6),3,B1893&lt;=PERCENTILE($B$3:$B$5882,0.8),2,TRUE,1)</f>
        <v>3</v>
      </c>
      <c r="F1893" cm="1">
        <f t="array" ref="F1893">_xlfn.IFS(C1893&lt;=PERCENTILE($C$3:$C$5882,0.2),1,C1893&lt;=PERCENTILE($C$3:$C$5882,0.4),2,C1893&lt;=PERCENTILE($C$3:$C$5882,0.6),3,C1893&lt;=PERCENTILE($C$3:$C$5882,0.8),4,TRUE,5)</f>
        <v>5</v>
      </c>
      <c r="G1893" cm="1">
        <f t="array" ref="G1893">_xlfn.IFS(D1893&lt;=PERCENTILE($D$3:$D$5882,0.2),1,D1893&lt;=PERCENTILE($D$3:$D$5882,0.4),2,D1893&lt;=PERCENTILE($D$3:$D$5882,0.6),3,D1893&lt;=PERCENTILE($D$3:$D$5882,0.8),4,TRUE,5)</f>
        <v>5</v>
      </c>
      <c r="H1893" s="3" t="str" cm="1">
        <f t="array" ref="H1893">_xlfn.IFS(AND(E1893&gt;=4,F1893&gt;=4,G1893&gt;=4),"Champions",AND(E1893&gt;=3,F1893&gt;=3,G1893&gt;=3),"Loyal Customers",AND(E1893&lt;=2,F1893&gt;=3),"At Risk",AND(E1893&lt;=2,F1893&lt;=2,G1893&lt;=2),"Lost",AND(E1893&gt;=4,F1893&lt;=2),"New/Promising",TRUE,"Needs Attention")</f>
        <v>Loyal Customers</v>
      </c>
      <c r="I1893" s="3" t="str">
        <f t="shared" si="33"/>
        <v>Active</v>
      </c>
      <c r="J1893" s="3" t="str">
        <f>_xlfn.XLOOKUP(A1893,'Country_Lookup'!$D:$D,'Country_Lookup'!$E:$E)</f>
        <v>United Kingdom</v>
      </c>
    </row>
    <row r="1894" spans="1:10" x14ac:dyDescent="0.3">
      <c r="A1894">
        <v>14258</v>
      </c>
      <c r="B1894">
        <v>9</v>
      </c>
      <c r="C1894">
        <v>25</v>
      </c>
      <c r="D1894">
        <v>32051.339999999895</v>
      </c>
      <c r="E1894" cm="1">
        <f t="array" ref="E1894">_xlfn.IFS(B1894&lt;=PERCENTILE($B$3:$B$5882,0.2),5,B1894&lt;=PERCENTILE($B$3:$B$5882,0.4),4,B1894&lt;=PERCENTILE($B$3:$B$5882,0.6),3,B1894&lt;=PERCENTILE($B$3:$B$5882,0.8),2,TRUE,1)</f>
        <v>5</v>
      </c>
      <c r="F1894" cm="1">
        <f t="array" ref="F1894">_xlfn.IFS(C1894&lt;=PERCENTILE($C$3:$C$5882,0.2),1,C1894&lt;=PERCENTILE($C$3:$C$5882,0.4),2,C1894&lt;=PERCENTILE($C$3:$C$5882,0.6),3,C1894&lt;=PERCENTILE($C$3:$C$5882,0.8),4,TRUE,5)</f>
        <v>5</v>
      </c>
      <c r="G1894" cm="1">
        <f t="array" ref="G1894">_xlfn.IFS(D1894&lt;=PERCENTILE($D$3:$D$5882,0.2),1,D1894&lt;=PERCENTILE($D$3:$D$5882,0.4),2,D1894&lt;=PERCENTILE($D$3:$D$5882,0.6),3,D1894&lt;=PERCENTILE($D$3:$D$5882,0.8),4,TRUE,5)</f>
        <v>5</v>
      </c>
      <c r="H1894" s="3" t="str" cm="1">
        <f t="array" ref="H1894">_xlfn.IFS(AND(E1894&gt;=4,F1894&gt;=4,G1894&gt;=4),"Champions",AND(E1894&gt;=3,F1894&gt;=3,G1894&gt;=3),"Loyal Customers",AND(E1894&lt;=2,F1894&gt;=3),"At Risk",AND(E1894&lt;=2,F1894&lt;=2,G1894&lt;=2),"Lost",AND(E1894&gt;=4,F1894&lt;=2),"New/Promising",TRUE,"Needs Attention")</f>
        <v>Champions</v>
      </c>
      <c r="I1894" s="3" t="str">
        <f t="shared" si="33"/>
        <v>Active</v>
      </c>
      <c r="J1894" s="3" t="str">
        <f>_xlfn.XLOOKUP(A1894,'Country_Lookup'!$D:$D,'Country_Lookup'!$E:$E)</f>
        <v>United Kingdom</v>
      </c>
    </row>
    <row r="1895" spans="1:10" x14ac:dyDescent="0.3">
      <c r="A1895">
        <v>14259</v>
      </c>
      <c r="B1895">
        <v>141</v>
      </c>
      <c r="C1895">
        <v>1</v>
      </c>
      <c r="D1895">
        <v>120</v>
      </c>
      <c r="E1895" cm="1">
        <f t="array" ref="E1895">_xlfn.IFS(B1895&lt;=PERCENTILE($B$3:$B$5882,0.2),5,B1895&lt;=PERCENTILE($B$3:$B$5882,0.4),4,B1895&lt;=PERCENTILE($B$3:$B$5882,0.6),3,B1895&lt;=PERCENTILE($B$3:$B$5882,0.8),2,TRUE,1)</f>
        <v>3</v>
      </c>
      <c r="F1895" cm="1">
        <f t="array" ref="F1895">_xlfn.IFS(C1895&lt;=PERCENTILE($C$3:$C$5882,0.2),1,C1895&lt;=PERCENTILE($C$3:$C$5882,0.4),2,C1895&lt;=PERCENTILE($C$3:$C$5882,0.6),3,C1895&lt;=PERCENTILE($C$3:$C$5882,0.8),4,TRUE,5)</f>
        <v>1</v>
      </c>
      <c r="G1895" cm="1">
        <f t="array" ref="G1895">_xlfn.IFS(D1895&lt;=PERCENTILE($D$3:$D$5882,0.2),1,D1895&lt;=PERCENTILE($D$3:$D$5882,0.4),2,D1895&lt;=PERCENTILE($D$3:$D$5882,0.6),3,D1895&lt;=PERCENTILE($D$3:$D$5882,0.8),4,TRUE,5)</f>
        <v>1</v>
      </c>
      <c r="H1895" s="3" t="str" cm="1">
        <f t="array" ref="H1895">_xlfn.IFS(AND(E1895&gt;=4,F1895&gt;=4,G1895&gt;=4),"Champions",AND(E1895&gt;=3,F1895&gt;=3,G1895&gt;=3),"Loyal Customers",AND(E1895&lt;=2,F1895&gt;=3),"At Risk",AND(E1895&lt;=2,F1895&lt;=2,G1895&lt;=2),"Lost",AND(E1895&gt;=4,F1895&lt;=2),"New/Promising",TRUE,"Needs Attention")</f>
        <v>Needs Attention</v>
      </c>
      <c r="I1895" s="3" t="str">
        <f t="shared" si="33"/>
        <v>Churned</v>
      </c>
      <c r="J1895" s="3" t="str">
        <f>_xlfn.XLOOKUP(A1895,'Country_Lookup'!$D:$D,'Country_Lookup'!$E:$E)</f>
        <v>United Kingdom</v>
      </c>
    </row>
    <row r="1896" spans="1:10" x14ac:dyDescent="0.3">
      <c r="A1896">
        <v>14260</v>
      </c>
      <c r="B1896">
        <v>471</v>
      </c>
      <c r="C1896">
        <v>3</v>
      </c>
      <c r="D1896">
        <v>824.27999999999952</v>
      </c>
      <c r="E1896" cm="1">
        <f t="array" ref="E1896">_xlfn.IFS(B1896&lt;=PERCENTILE($B$3:$B$5882,0.2),5,B1896&lt;=PERCENTILE($B$3:$B$5882,0.4),4,B1896&lt;=PERCENTILE($B$3:$B$5882,0.6),3,B1896&lt;=PERCENTILE($B$3:$B$5882,0.8),2,TRUE,1)</f>
        <v>1</v>
      </c>
      <c r="F1896" cm="1">
        <f t="array" ref="F1896">_xlfn.IFS(C1896&lt;=PERCENTILE($C$3:$C$5882,0.2),1,C1896&lt;=PERCENTILE($C$3:$C$5882,0.4),2,C1896&lt;=PERCENTILE($C$3:$C$5882,0.6),3,C1896&lt;=PERCENTILE($C$3:$C$5882,0.8),4,TRUE,5)</f>
        <v>3</v>
      </c>
      <c r="G1896" cm="1">
        <f t="array" ref="G1896">_xlfn.IFS(D1896&lt;=PERCENTILE($D$3:$D$5882,0.2),1,D1896&lt;=PERCENTILE($D$3:$D$5882,0.4),2,D1896&lt;=PERCENTILE($D$3:$D$5882,0.6),3,D1896&lt;=PERCENTILE($D$3:$D$5882,0.8),4,TRUE,5)</f>
        <v>3</v>
      </c>
      <c r="H1896" s="3" t="str" cm="1">
        <f t="array" ref="H1896">_xlfn.IFS(AND(E1896&gt;=4,F1896&gt;=4,G1896&gt;=4),"Champions",AND(E1896&gt;=3,F1896&gt;=3,G1896&gt;=3),"Loyal Customers",AND(E1896&lt;=2,F1896&gt;=3),"At Risk",AND(E1896&lt;=2,F1896&lt;=2,G1896&lt;=2),"Lost",AND(E1896&gt;=4,F1896&lt;=2),"New/Promising",TRUE,"Needs Attention")</f>
        <v>At Risk</v>
      </c>
      <c r="I1896" s="3" t="str">
        <f t="shared" si="33"/>
        <v>Churned</v>
      </c>
      <c r="J1896" s="3" t="str">
        <f>_xlfn.XLOOKUP(A1896,'Country_Lookup'!$D:$D,'Country_Lookup'!$E:$E)</f>
        <v>United Kingdom</v>
      </c>
    </row>
    <row r="1897" spans="1:10" x14ac:dyDescent="0.3">
      <c r="A1897">
        <v>14261</v>
      </c>
      <c r="B1897">
        <v>50</v>
      </c>
      <c r="C1897">
        <v>2</v>
      </c>
      <c r="D1897">
        <v>1163.4499999999987</v>
      </c>
      <c r="E1897" cm="1">
        <f t="array" ref="E1897">_xlfn.IFS(B1897&lt;=PERCENTILE($B$3:$B$5882,0.2),5,B1897&lt;=PERCENTILE($B$3:$B$5882,0.4),4,B1897&lt;=PERCENTILE($B$3:$B$5882,0.6),3,B1897&lt;=PERCENTILE($B$3:$B$5882,0.8),2,TRUE,1)</f>
        <v>4</v>
      </c>
      <c r="F1897" cm="1">
        <f t="array" ref="F1897">_xlfn.IFS(C1897&lt;=PERCENTILE($C$3:$C$5882,0.2),1,C1897&lt;=PERCENTILE($C$3:$C$5882,0.4),2,C1897&lt;=PERCENTILE($C$3:$C$5882,0.6),3,C1897&lt;=PERCENTILE($C$3:$C$5882,0.8),4,TRUE,5)</f>
        <v>2</v>
      </c>
      <c r="G1897" cm="1">
        <f t="array" ref="G1897">_xlfn.IFS(D1897&lt;=PERCENTILE($D$3:$D$5882,0.2),1,D1897&lt;=PERCENTILE($D$3:$D$5882,0.4),2,D1897&lt;=PERCENTILE($D$3:$D$5882,0.6),3,D1897&lt;=PERCENTILE($D$3:$D$5882,0.8),4,TRUE,5)</f>
        <v>3</v>
      </c>
      <c r="H1897" s="3" t="str" cm="1">
        <f t="array" ref="H1897">_xlfn.IFS(AND(E1897&gt;=4,F1897&gt;=4,G1897&gt;=4),"Champions",AND(E1897&gt;=3,F1897&gt;=3,G1897&gt;=3),"Loyal Customers",AND(E1897&lt;=2,F1897&gt;=3),"At Risk",AND(E1897&lt;=2,F1897&lt;=2,G1897&lt;=2),"Lost",AND(E1897&gt;=4,F1897&lt;=2),"New/Promising",TRUE,"Needs Attention")</f>
        <v>New/Promising</v>
      </c>
      <c r="I1897" s="3" t="str">
        <f t="shared" si="33"/>
        <v>Active</v>
      </c>
      <c r="J1897" s="3" t="str">
        <f>_xlfn.XLOOKUP(A1897,'Country_Lookup'!$D:$D,'Country_Lookup'!$E:$E)</f>
        <v>United Kingdom</v>
      </c>
    </row>
    <row r="1898" spans="1:10" x14ac:dyDescent="0.3">
      <c r="A1898">
        <v>14262</v>
      </c>
      <c r="B1898">
        <v>8</v>
      </c>
      <c r="C1898">
        <v>8</v>
      </c>
      <c r="D1898">
        <v>2618.2299999999982</v>
      </c>
      <c r="E1898" cm="1">
        <f t="array" ref="E1898">_xlfn.IFS(B1898&lt;=PERCENTILE($B$3:$B$5882,0.2),5,B1898&lt;=PERCENTILE($B$3:$B$5882,0.4),4,B1898&lt;=PERCENTILE($B$3:$B$5882,0.6),3,B1898&lt;=PERCENTILE($B$3:$B$5882,0.8),2,TRUE,1)</f>
        <v>5</v>
      </c>
      <c r="F1898" cm="1">
        <f t="array" ref="F1898">_xlfn.IFS(C1898&lt;=PERCENTILE($C$3:$C$5882,0.2),1,C1898&lt;=PERCENTILE($C$3:$C$5882,0.4),2,C1898&lt;=PERCENTILE($C$3:$C$5882,0.6),3,C1898&lt;=PERCENTILE($C$3:$C$5882,0.8),4,TRUE,5)</f>
        <v>4</v>
      </c>
      <c r="G1898" cm="1">
        <f t="array" ref="G1898">_xlfn.IFS(D1898&lt;=PERCENTILE($D$3:$D$5882,0.2),1,D1898&lt;=PERCENTILE($D$3:$D$5882,0.4),2,D1898&lt;=PERCENTILE($D$3:$D$5882,0.6),3,D1898&lt;=PERCENTILE($D$3:$D$5882,0.8),4,TRUE,5)</f>
        <v>4</v>
      </c>
      <c r="H1898" s="3" t="str" cm="1">
        <f t="array" ref="H1898">_xlfn.IFS(AND(E1898&gt;=4,F1898&gt;=4,G1898&gt;=4),"Champions",AND(E1898&gt;=3,F1898&gt;=3,G1898&gt;=3),"Loyal Customers",AND(E1898&lt;=2,F1898&gt;=3),"At Risk",AND(E1898&lt;=2,F1898&lt;=2,G1898&lt;=2),"Lost",AND(E1898&gt;=4,F1898&lt;=2),"New/Promising",TRUE,"Needs Attention")</f>
        <v>Champions</v>
      </c>
      <c r="I1898" s="3" t="str">
        <f t="shared" si="33"/>
        <v>Active</v>
      </c>
      <c r="J1898" s="3" t="str">
        <f>_xlfn.XLOOKUP(A1898,'Country_Lookup'!$D:$D,'Country_Lookup'!$E:$E)</f>
        <v>United Kingdom</v>
      </c>
    </row>
    <row r="1899" spans="1:10" x14ac:dyDescent="0.3">
      <c r="A1899">
        <v>14263</v>
      </c>
      <c r="B1899">
        <v>423</v>
      </c>
      <c r="C1899">
        <v>1</v>
      </c>
      <c r="D1899">
        <v>322.93000000000018</v>
      </c>
      <c r="E1899" cm="1">
        <f t="array" ref="E1899">_xlfn.IFS(B1899&lt;=PERCENTILE($B$3:$B$5882,0.2),5,B1899&lt;=PERCENTILE($B$3:$B$5882,0.4),4,B1899&lt;=PERCENTILE($B$3:$B$5882,0.6),3,B1899&lt;=PERCENTILE($B$3:$B$5882,0.8),2,TRUE,1)</f>
        <v>1</v>
      </c>
      <c r="F1899" cm="1">
        <f t="array" ref="F1899">_xlfn.IFS(C1899&lt;=PERCENTILE($C$3:$C$5882,0.2),1,C1899&lt;=PERCENTILE($C$3:$C$5882,0.4),2,C1899&lt;=PERCENTILE($C$3:$C$5882,0.6),3,C1899&lt;=PERCENTILE($C$3:$C$5882,0.8),4,TRUE,5)</f>
        <v>1</v>
      </c>
      <c r="G1899" cm="1">
        <f t="array" ref="G1899">_xlfn.IFS(D1899&lt;=PERCENTILE($D$3:$D$5882,0.2),1,D1899&lt;=PERCENTILE($D$3:$D$5882,0.4),2,D1899&lt;=PERCENTILE($D$3:$D$5882,0.6),3,D1899&lt;=PERCENTILE($D$3:$D$5882,0.8),4,TRUE,5)</f>
        <v>2</v>
      </c>
      <c r="H1899" s="3" t="str" cm="1">
        <f t="array" ref="H1899">_xlfn.IFS(AND(E1899&gt;=4,F1899&gt;=4,G1899&gt;=4),"Champions",AND(E1899&gt;=3,F1899&gt;=3,G1899&gt;=3),"Loyal Customers",AND(E1899&lt;=2,F1899&gt;=3),"At Risk",AND(E1899&lt;=2,F1899&lt;=2,G1899&lt;=2),"Lost",AND(E1899&gt;=4,F1899&lt;=2),"New/Promising",TRUE,"Needs Attention")</f>
        <v>Lost</v>
      </c>
      <c r="I1899" s="3" t="str">
        <f t="shared" si="33"/>
        <v>Churned</v>
      </c>
      <c r="J1899" s="3" t="str">
        <f>_xlfn.XLOOKUP(A1899,'Country_Lookup'!$D:$D,'Country_Lookup'!$E:$E)</f>
        <v>United Kingdom</v>
      </c>
    </row>
    <row r="1900" spans="1:10" x14ac:dyDescent="0.3">
      <c r="A1900">
        <v>14264</v>
      </c>
      <c r="B1900">
        <v>154</v>
      </c>
      <c r="C1900">
        <v>6</v>
      </c>
      <c r="D1900">
        <v>1517.3600000000001</v>
      </c>
      <c r="E1900" cm="1">
        <f t="array" ref="E1900">_xlfn.IFS(B1900&lt;=PERCENTILE($B$3:$B$5882,0.2),5,B1900&lt;=PERCENTILE($B$3:$B$5882,0.4),4,B1900&lt;=PERCENTILE($B$3:$B$5882,0.6),3,B1900&lt;=PERCENTILE($B$3:$B$5882,0.8),2,TRUE,1)</f>
        <v>3</v>
      </c>
      <c r="F1900" cm="1">
        <f t="array" ref="F1900">_xlfn.IFS(C1900&lt;=PERCENTILE($C$3:$C$5882,0.2),1,C1900&lt;=PERCENTILE($C$3:$C$5882,0.4),2,C1900&lt;=PERCENTILE($C$3:$C$5882,0.6),3,C1900&lt;=PERCENTILE($C$3:$C$5882,0.8),4,TRUE,5)</f>
        <v>4</v>
      </c>
      <c r="G1900" cm="1">
        <f t="array" ref="G1900">_xlfn.IFS(D1900&lt;=PERCENTILE($D$3:$D$5882,0.2),1,D1900&lt;=PERCENTILE($D$3:$D$5882,0.4),2,D1900&lt;=PERCENTILE($D$3:$D$5882,0.6),3,D1900&lt;=PERCENTILE($D$3:$D$5882,0.8),4,TRUE,5)</f>
        <v>4</v>
      </c>
      <c r="H1900" s="3" t="str" cm="1">
        <f t="array" ref="H1900">_xlfn.IFS(AND(E1900&gt;=4,F1900&gt;=4,G1900&gt;=4),"Champions",AND(E1900&gt;=3,F1900&gt;=3,G1900&gt;=3),"Loyal Customers",AND(E1900&lt;=2,F1900&gt;=3),"At Risk",AND(E1900&lt;=2,F1900&lt;=2,G1900&lt;=2),"Lost",AND(E1900&gt;=4,F1900&lt;=2),"New/Promising",TRUE,"Needs Attention")</f>
        <v>Loyal Customers</v>
      </c>
      <c r="I1900" s="3" t="str">
        <f t="shared" si="33"/>
        <v>Churned</v>
      </c>
      <c r="J1900" s="3" t="str">
        <f>_xlfn.XLOOKUP(A1900,'Country_Lookup'!$D:$D,'Country_Lookup'!$E:$E)</f>
        <v>United Kingdom</v>
      </c>
    </row>
    <row r="1901" spans="1:10" x14ac:dyDescent="0.3">
      <c r="A1901">
        <v>14265</v>
      </c>
      <c r="B1901">
        <v>109</v>
      </c>
      <c r="C1901">
        <v>4</v>
      </c>
      <c r="D1901">
        <v>1373.3500000000015</v>
      </c>
      <c r="E1901" cm="1">
        <f t="array" ref="E1901">_xlfn.IFS(B1901&lt;=PERCENTILE($B$3:$B$5882,0.2),5,B1901&lt;=PERCENTILE($B$3:$B$5882,0.4),4,B1901&lt;=PERCENTILE($B$3:$B$5882,0.6),3,B1901&lt;=PERCENTILE($B$3:$B$5882,0.8),2,TRUE,1)</f>
        <v>3</v>
      </c>
      <c r="F1901" cm="1">
        <f t="array" ref="F1901">_xlfn.IFS(C1901&lt;=PERCENTILE($C$3:$C$5882,0.2),1,C1901&lt;=PERCENTILE($C$3:$C$5882,0.4),2,C1901&lt;=PERCENTILE($C$3:$C$5882,0.6),3,C1901&lt;=PERCENTILE($C$3:$C$5882,0.8),4,TRUE,5)</f>
        <v>3</v>
      </c>
      <c r="G1901" cm="1">
        <f t="array" ref="G1901">_xlfn.IFS(D1901&lt;=PERCENTILE($D$3:$D$5882,0.2),1,D1901&lt;=PERCENTILE($D$3:$D$5882,0.4),2,D1901&lt;=PERCENTILE($D$3:$D$5882,0.6),3,D1901&lt;=PERCENTILE($D$3:$D$5882,0.8),4,TRUE,5)</f>
        <v>4</v>
      </c>
      <c r="H1901" s="3" t="str" cm="1">
        <f t="array" ref="H1901">_xlfn.IFS(AND(E1901&gt;=4,F1901&gt;=4,G1901&gt;=4),"Champions",AND(E1901&gt;=3,F1901&gt;=3,G1901&gt;=3),"Loyal Customers",AND(E1901&lt;=2,F1901&gt;=3),"At Risk",AND(E1901&lt;=2,F1901&lt;=2,G1901&lt;=2),"Lost",AND(E1901&gt;=4,F1901&lt;=2),"New/Promising",TRUE,"Needs Attention")</f>
        <v>Loyal Customers</v>
      </c>
      <c r="I1901" s="3" t="str">
        <f t="shared" si="33"/>
        <v>Churned</v>
      </c>
      <c r="J1901" s="3" t="str">
        <f>_xlfn.XLOOKUP(A1901,'Country_Lookup'!$D:$D,'Country_Lookup'!$E:$E)</f>
        <v>Unspecified</v>
      </c>
    </row>
    <row r="1902" spans="1:10" x14ac:dyDescent="0.3">
      <c r="A1902">
        <v>14266</v>
      </c>
      <c r="B1902">
        <v>428</v>
      </c>
      <c r="C1902">
        <v>1</v>
      </c>
      <c r="D1902">
        <v>40.56</v>
      </c>
      <c r="E1902" cm="1">
        <f t="array" ref="E1902">_xlfn.IFS(B1902&lt;=PERCENTILE($B$3:$B$5882,0.2),5,B1902&lt;=PERCENTILE($B$3:$B$5882,0.4),4,B1902&lt;=PERCENTILE($B$3:$B$5882,0.6),3,B1902&lt;=PERCENTILE($B$3:$B$5882,0.8),2,TRUE,1)</f>
        <v>1</v>
      </c>
      <c r="F1902" cm="1">
        <f t="array" ref="F1902">_xlfn.IFS(C1902&lt;=PERCENTILE($C$3:$C$5882,0.2),1,C1902&lt;=PERCENTILE($C$3:$C$5882,0.4),2,C1902&lt;=PERCENTILE($C$3:$C$5882,0.6),3,C1902&lt;=PERCENTILE($C$3:$C$5882,0.8),4,TRUE,5)</f>
        <v>1</v>
      </c>
      <c r="G1902" cm="1">
        <f t="array" ref="G1902">_xlfn.IFS(D1902&lt;=PERCENTILE($D$3:$D$5882,0.2),1,D1902&lt;=PERCENTILE($D$3:$D$5882,0.4),2,D1902&lt;=PERCENTILE($D$3:$D$5882,0.6),3,D1902&lt;=PERCENTILE($D$3:$D$5882,0.8),4,TRUE,5)</f>
        <v>1</v>
      </c>
      <c r="H1902" s="3" t="str" cm="1">
        <f t="array" ref="H1902">_xlfn.IFS(AND(E1902&gt;=4,F1902&gt;=4,G1902&gt;=4),"Champions",AND(E1902&gt;=3,F1902&gt;=3,G1902&gt;=3),"Loyal Customers",AND(E1902&lt;=2,F1902&gt;=3),"At Risk",AND(E1902&lt;=2,F1902&lt;=2,G1902&lt;=2),"Lost",AND(E1902&gt;=4,F1902&lt;=2),"New/Promising",TRUE,"Needs Attention")</f>
        <v>Lost</v>
      </c>
      <c r="I1902" s="3" t="str">
        <f t="shared" si="33"/>
        <v>Churned</v>
      </c>
      <c r="J1902" s="3" t="str">
        <f>_xlfn.XLOOKUP(A1902,'Country_Lookup'!$D:$D,'Country_Lookup'!$E:$E)</f>
        <v>United Kingdom</v>
      </c>
    </row>
    <row r="1903" spans="1:10" x14ac:dyDescent="0.3">
      <c r="A1903">
        <v>14267</v>
      </c>
      <c r="B1903">
        <v>162</v>
      </c>
      <c r="C1903">
        <v>3</v>
      </c>
      <c r="D1903">
        <v>1516.24</v>
      </c>
      <c r="E1903" cm="1">
        <f t="array" ref="E1903">_xlfn.IFS(B1903&lt;=PERCENTILE($B$3:$B$5882,0.2),5,B1903&lt;=PERCENTILE($B$3:$B$5882,0.4),4,B1903&lt;=PERCENTILE($B$3:$B$5882,0.6),3,B1903&lt;=PERCENTILE($B$3:$B$5882,0.8),2,TRUE,1)</f>
        <v>3</v>
      </c>
      <c r="F1903" cm="1">
        <f t="array" ref="F1903">_xlfn.IFS(C1903&lt;=PERCENTILE($C$3:$C$5882,0.2),1,C1903&lt;=PERCENTILE($C$3:$C$5882,0.4),2,C1903&lt;=PERCENTILE($C$3:$C$5882,0.6),3,C1903&lt;=PERCENTILE($C$3:$C$5882,0.8),4,TRUE,5)</f>
        <v>3</v>
      </c>
      <c r="G1903" cm="1">
        <f t="array" ref="G1903">_xlfn.IFS(D1903&lt;=PERCENTILE($D$3:$D$5882,0.2),1,D1903&lt;=PERCENTILE($D$3:$D$5882,0.4),2,D1903&lt;=PERCENTILE($D$3:$D$5882,0.6),3,D1903&lt;=PERCENTILE($D$3:$D$5882,0.8),4,TRUE,5)</f>
        <v>4</v>
      </c>
      <c r="H1903" s="3" t="str" cm="1">
        <f t="array" ref="H1903">_xlfn.IFS(AND(E1903&gt;=4,F1903&gt;=4,G1903&gt;=4),"Champions",AND(E1903&gt;=3,F1903&gt;=3,G1903&gt;=3),"Loyal Customers",AND(E1903&lt;=2,F1903&gt;=3),"At Risk",AND(E1903&lt;=2,F1903&lt;=2,G1903&lt;=2),"Lost",AND(E1903&gt;=4,F1903&lt;=2),"New/Promising",TRUE,"Needs Attention")</f>
        <v>Loyal Customers</v>
      </c>
      <c r="I1903" s="3" t="str">
        <f t="shared" si="33"/>
        <v>Churned</v>
      </c>
      <c r="J1903" s="3" t="str">
        <f>_xlfn.XLOOKUP(A1903,'Country_Lookup'!$D:$D,'Country_Lookup'!$E:$E)</f>
        <v>United Kingdom</v>
      </c>
    </row>
    <row r="1904" spans="1:10" x14ac:dyDescent="0.3">
      <c r="A1904">
        <v>14268</v>
      </c>
      <c r="B1904">
        <v>470</v>
      </c>
      <c r="C1904">
        <v>1</v>
      </c>
      <c r="D1904">
        <v>354.85000000000014</v>
      </c>
      <c r="E1904" cm="1">
        <f t="array" ref="E1904">_xlfn.IFS(B1904&lt;=PERCENTILE($B$3:$B$5882,0.2),5,B1904&lt;=PERCENTILE($B$3:$B$5882,0.4),4,B1904&lt;=PERCENTILE($B$3:$B$5882,0.6),3,B1904&lt;=PERCENTILE($B$3:$B$5882,0.8),2,TRUE,1)</f>
        <v>1</v>
      </c>
      <c r="F1904" cm="1">
        <f t="array" ref="F1904">_xlfn.IFS(C1904&lt;=PERCENTILE($C$3:$C$5882,0.2),1,C1904&lt;=PERCENTILE($C$3:$C$5882,0.4),2,C1904&lt;=PERCENTILE($C$3:$C$5882,0.6),3,C1904&lt;=PERCENTILE($C$3:$C$5882,0.8),4,TRUE,5)</f>
        <v>1</v>
      </c>
      <c r="G1904" cm="1">
        <f t="array" ref="G1904">_xlfn.IFS(D1904&lt;=PERCENTILE($D$3:$D$5882,0.2),1,D1904&lt;=PERCENTILE($D$3:$D$5882,0.4),2,D1904&lt;=PERCENTILE($D$3:$D$5882,0.6),3,D1904&lt;=PERCENTILE($D$3:$D$5882,0.8),4,TRUE,5)</f>
        <v>2</v>
      </c>
      <c r="H1904" s="3" t="str" cm="1">
        <f t="array" ref="H1904">_xlfn.IFS(AND(E1904&gt;=4,F1904&gt;=4,G1904&gt;=4),"Champions",AND(E1904&gt;=3,F1904&gt;=3,G1904&gt;=3),"Loyal Customers",AND(E1904&lt;=2,F1904&gt;=3),"At Risk",AND(E1904&lt;=2,F1904&lt;=2,G1904&lt;=2),"Lost",AND(E1904&gt;=4,F1904&lt;=2),"New/Promising",TRUE,"Needs Attention")</f>
        <v>Lost</v>
      </c>
      <c r="I1904" s="3" t="str">
        <f t="shared" si="33"/>
        <v>Churned</v>
      </c>
      <c r="J1904" s="3" t="str">
        <f>_xlfn.XLOOKUP(A1904,'Country_Lookup'!$D:$D,'Country_Lookup'!$E:$E)</f>
        <v>United Kingdom</v>
      </c>
    </row>
    <row r="1905" spans="1:10" x14ac:dyDescent="0.3">
      <c r="A1905">
        <v>14269</v>
      </c>
      <c r="B1905">
        <v>439</v>
      </c>
      <c r="C1905">
        <v>1</v>
      </c>
      <c r="D1905">
        <v>295.7299999999999</v>
      </c>
      <c r="E1905" cm="1">
        <f t="array" ref="E1905">_xlfn.IFS(B1905&lt;=PERCENTILE($B$3:$B$5882,0.2),5,B1905&lt;=PERCENTILE($B$3:$B$5882,0.4),4,B1905&lt;=PERCENTILE($B$3:$B$5882,0.6),3,B1905&lt;=PERCENTILE($B$3:$B$5882,0.8),2,TRUE,1)</f>
        <v>1</v>
      </c>
      <c r="F1905" cm="1">
        <f t="array" ref="F1905">_xlfn.IFS(C1905&lt;=PERCENTILE($C$3:$C$5882,0.2),1,C1905&lt;=PERCENTILE($C$3:$C$5882,0.4),2,C1905&lt;=PERCENTILE($C$3:$C$5882,0.6),3,C1905&lt;=PERCENTILE($C$3:$C$5882,0.8),4,TRUE,5)</f>
        <v>1</v>
      </c>
      <c r="G1905" cm="1">
        <f t="array" ref="G1905">_xlfn.IFS(D1905&lt;=PERCENTILE($D$3:$D$5882,0.2),1,D1905&lt;=PERCENTILE($D$3:$D$5882,0.4),2,D1905&lt;=PERCENTILE($D$3:$D$5882,0.6),3,D1905&lt;=PERCENTILE($D$3:$D$5882,0.8),4,TRUE,5)</f>
        <v>2</v>
      </c>
      <c r="H1905" s="3" t="str" cm="1">
        <f t="array" ref="H1905">_xlfn.IFS(AND(E1905&gt;=4,F1905&gt;=4,G1905&gt;=4),"Champions",AND(E1905&gt;=3,F1905&gt;=3,G1905&gt;=3),"Loyal Customers",AND(E1905&lt;=2,F1905&gt;=3),"At Risk",AND(E1905&lt;=2,F1905&lt;=2,G1905&lt;=2),"Lost",AND(E1905&gt;=4,F1905&lt;=2),"New/Promising",TRUE,"Needs Attention")</f>
        <v>Lost</v>
      </c>
      <c r="I1905" s="3" t="str">
        <f t="shared" si="33"/>
        <v>Churned</v>
      </c>
      <c r="J1905" s="3" t="str">
        <f>_xlfn.XLOOKUP(A1905,'Country_Lookup'!$D:$D,'Country_Lookup'!$E:$E)</f>
        <v>United Kingdom</v>
      </c>
    </row>
    <row r="1906" spans="1:10" x14ac:dyDescent="0.3">
      <c r="A1906">
        <v>14270</v>
      </c>
      <c r="B1906">
        <v>331</v>
      </c>
      <c r="C1906">
        <v>1</v>
      </c>
      <c r="D1906">
        <v>492.64999999999975</v>
      </c>
      <c r="E1906" cm="1">
        <f t="array" ref="E1906">_xlfn.IFS(B1906&lt;=PERCENTILE($B$3:$B$5882,0.2),5,B1906&lt;=PERCENTILE($B$3:$B$5882,0.4),4,B1906&lt;=PERCENTILE($B$3:$B$5882,0.6),3,B1906&lt;=PERCENTILE($B$3:$B$5882,0.8),2,TRUE,1)</f>
        <v>2</v>
      </c>
      <c r="F1906" cm="1">
        <f t="array" ref="F1906">_xlfn.IFS(C1906&lt;=PERCENTILE($C$3:$C$5882,0.2),1,C1906&lt;=PERCENTILE($C$3:$C$5882,0.4),2,C1906&lt;=PERCENTILE($C$3:$C$5882,0.6),3,C1906&lt;=PERCENTILE($C$3:$C$5882,0.8),4,TRUE,5)</f>
        <v>1</v>
      </c>
      <c r="G1906" cm="1">
        <f t="array" ref="G1906">_xlfn.IFS(D1906&lt;=PERCENTILE($D$3:$D$5882,0.2),1,D1906&lt;=PERCENTILE($D$3:$D$5882,0.4),2,D1906&lt;=PERCENTILE($D$3:$D$5882,0.6),3,D1906&lt;=PERCENTILE($D$3:$D$5882,0.8),4,TRUE,5)</f>
        <v>2</v>
      </c>
      <c r="H1906" s="3" t="str" cm="1">
        <f t="array" ref="H1906">_xlfn.IFS(AND(E1906&gt;=4,F1906&gt;=4,G1906&gt;=4),"Champions",AND(E1906&gt;=3,F1906&gt;=3,G1906&gt;=3),"Loyal Customers",AND(E1906&lt;=2,F1906&gt;=3),"At Risk",AND(E1906&lt;=2,F1906&lt;=2,G1906&lt;=2),"Lost",AND(E1906&gt;=4,F1906&lt;=2),"New/Promising",TRUE,"Needs Attention")</f>
        <v>Lost</v>
      </c>
      <c r="I1906" s="3" t="str">
        <f t="shared" si="33"/>
        <v>Churned</v>
      </c>
      <c r="J1906" s="3" t="str">
        <f>_xlfn.XLOOKUP(A1906,'Country_Lookup'!$D:$D,'Country_Lookup'!$E:$E)</f>
        <v>United Kingdom</v>
      </c>
    </row>
    <row r="1907" spans="1:10" x14ac:dyDescent="0.3">
      <c r="A1907">
        <v>14271</v>
      </c>
      <c r="B1907">
        <v>225</v>
      </c>
      <c r="C1907">
        <v>2</v>
      </c>
      <c r="D1907">
        <v>219.13000000000005</v>
      </c>
      <c r="E1907" cm="1">
        <f t="array" ref="E1907">_xlfn.IFS(B1907&lt;=PERCENTILE($B$3:$B$5882,0.2),5,B1907&lt;=PERCENTILE($B$3:$B$5882,0.4),4,B1907&lt;=PERCENTILE($B$3:$B$5882,0.6),3,B1907&lt;=PERCENTILE($B$3:$B$5882,0.8),2,TRUE,1)</f>
        <v>2</v>
      </c>
      <c r="F1907" cm="1">
        <f t="array" ref="F1907">_xlfn.IFS(C1907&lt;=PERCENTILE($C$3:$C$5882,0.2),1,C1907&lt;=PERCENTILE($C$3:$C$5882,0.4),2,C1907&lt;=PERCENTILE($C$3:$C$5882,0.6),3,C1907&lt;=PERCENTILE($C$3:$C$5882,0.8),4,TRUE,5)</f>
        <v>2</v>
      </c>
      <c r="G1907" cm="1">
        <f t="array" ref="G1907">_xlfn.IFS(D1907&lt;=PERCENTILE($D$3:$D$5882,0.2),1,D1907&lt;=PERCENTILE($D$3:$D$5882,0.4),2,D1907&lt;=PERCENTILE($D$3:$D$5882,0.6),3,D1907&lt;=PERCENTILE($D$3:$D$5882,0.8),4,TRUE,5)</f>
        <v>1</v>
      </c>
      <c r="H1907" s="3" t="str" cm="1">
        <f t="array" ref="H1907">_xlfn.IFS(AND(E1907&gt;=4,F1907&gt;=4,G1907&gt;=4),"Champions",AND(E1907&gt;=3,F1907&gt;=3,G1907&gt;=3),"Loyal Customers",AND(E1907&lt;=2,F1907&gt;=3),"At Risk",AND(E1907&lt;=2,F1907&lt;=2,G1907&lt;=2),"Lost",AND(E1907&gt;=4,F1907&lt;=2),"New/Promising",TRUE,"Needs Attention")</f>
        <v>Lost</v>
      </c>
      <c r="I1907" s="3" t="str">
        <f t="shared" si="33"/>
        <v>Churned</v>
      </c>
      <c r="J1907" s="3" t="str">
        <f>_xlfn.XLOOKUP(A1907,'Country_Lookup'!$D:$D,'Country_Lookup'!$E:$E)</f>
        <v>United Kingdom</v>
      </c>
    </row>
    <row r="1908" spans="1:10" x14ac:dyDescent="0.3">
      <c r="A1908">
        <v>14272</v>
      </c>
      <c r="B1908">
        <v>73</v>
      </c>
      <c r="C1908">
        <v>4</v>
      </c>
      <c r="D1908">
        <v>920.80999999999926</v>
      </c>
      <c r="E1908" cm="1">
        <f t="array" ref="E1908">_xlfn.IFS(B1908&lt;=PERCENTILE($B$3:$B$5882,0.2),5,B1908&lt;=PERCENTILE($B$3:$B$5882,0.4),4,B1908&lt;=PERCENTILE($B$3:$B$5882,0.6),3,B1908&lt;=PERCENTILE($B$3:$B$5882,0.8),2,TRUE,1)</f>
        <v>3</v>
      </c>
      <c r="F1908" cm="1">
        <f t="array" ref="F1908">_xlfn.IFS(C1908&lt;=PERCENTILE($C$3:$C$5882,0.2),1,C1908&lt;=PERCENTILE($C$3:$C$5882,0.4),2,C1908&lt;=PERCENTILE($C$3:$C$5882,0.6),3,C1908&lt;=PERCENTILE($C$3:$C$5882,0.8),4,TRUE,5)</f>
        <v>3</v>
      </c>
      <c r="G1908" cm="1">
        <f t="array" ref="G1908">_xlfn.IFS(D1908&lt;=PERCENTILE($D$3:$D$5882,0.2),1,D1908&lt;=PERCENTILE($D$3:$D$5882,0.4),2,D1908&lt;=PERCENTILE($D$3:$D$5882,0.6),3,D1908&lt;=PERCENTILE($D$3:$D$5882,0.8),4,TRUE,5)</f>
        <v>3</v>
      </c>
      <c r="H1908" s="3" t="str" cm="1">
        <f t="array" ref="H1908">_xlfn.IFS(AND(E1908&gt;=4,F1908&gt;=4,G1908&gt;=4),"Champions",AND(E1908&gt;=3,F1908&gt;=3,G1908&gt;=3),"Loyal Customers",AND(E1908&lt;=2,F1908&gt;=3),"At Risk",AND(E1908&lt;=2,F1908&lt;=2,G1908&lt;=2),"Lost",AND(E1908&gt;=4,F1908&lt;=2),"New/Promising",TRUE,"Needs Attention")</f>
        <v>Loyal Customers</v>
      </c>
      <c r="I1908" s="3" t="str">
        <f t="shared" si="33"/>
        <v>Active</v>
      </c>
      <c r="J1908" s="3" t="str">
        <f>_xlfn.XLOOKUP(A1908,'Country_Lookup'!$D:$D,'Country_Lookup'!$E:$E)</f>
        <v>United Kingdom</v>
      </c>
    </row>
    <row r="1909" spans="1:10" x14ac:dyDescent="0.3">
      <c r="A1909">
        <v>14273</v>
      </c>
      <c r="B1909">
        <v>51</v>
      </c>
      <c r="C1909">
        <v>4</v>
      </c>
      <c r="D1909">
        <v>559.9699999999998</v>
      </c>
      <c r="E1909" cm="1">
        <f t="array" ref="E1909">_xlfn.IFS(B1909&lt;=PERCENTILE($B$3:$B$5882,0.2),5,B1909&lt;=PERCENTILE($B$3:$B$5882,0.4),4,B1909&lt;=PERCENTILE($B$3:$B$5882,0.6),3,B1909&lt;=PERCENTILE($B$3:$B$5882,0.8),2,TRUE,1)</f>
        <v>4</v>
      </c>
      <c r="F1909" cm="1">
        <f t="array" ref="F1909">_xlfn.IFS(C1909&lt;=PERCENTILE($C$3:$C$5882,0.2),1,C1909&lt;=PERCENTILE($C$3:$C$5882,0.4),2,C1909&lt;=PERCENTILE($C$3:$C$5882,0.6),3,C1909&lt;=PERCENTILE($C$3:$C$5882,0.8),4,TRUE,5)</f>
        <v>3</v>
      </c>
      <c r="G1909" cm="1">
        <f t="array" ref="G1909">_xlfn.IFS(D1909&lt;=PERCENTILE($D$3:$D$5882,0.2),1,D1909&lt;=PERCENTILE($D$3:$D$5882,0.4),2,D1909&lt;=PERCENTILE($D$3:$D$5882,0.6),3,D1909&lt;=PERCENTILE($D$3:$D$5882,0.8),4,TRUE,5)</f>
        <v>2</v>
      </c>
      <c r="H1909" s="3" t="str" cm="1">
        <f t="array" ref="H1909">_xlfn.IFS(AND(E1909&gt;=4,F1909&gt;=4,G1909&gt;=4),"Champions",AND(E1909&gt;=3,F1909&gt;=3,G1909&gt;=3),"Loyal Customers",AND(E1909&lt;=2,F1909&gt;=3),"At Risk",AND(E1909&lt;=2,F1909&lt;=2,G1909&lt;=2),"Lost",AND(E1909&gt;=4,F1909&lt;=2),"New/Promising",TRUE,"Needs Attention")</f>
        <v>Needs Attention</v>
      </c>
      <c r="I1909" s="3" t="str">
        <f t="shared" si="33"/>
        <v>Active</v>
      </c>
      <c r="J1909" s="3" t="str">
        <f>_xlfn.XLOOKUP(A1909,'Country_Lookup'!$D:$D,'Country_Lookup'!$E:$E)</f>
        <v>United Kingdom</v>
      </c>
    </row>
    <row r="1910" spans="1:10" x14ac:dyDescent="0.3">
      <c r="A1910">
        <v>14274</v>
      </c>
      <c r="B1910">
        <v>686</v>
      </c>
      <c r="C1910">
        <v>1</v>
      </c>
      <c r="D1910">
        <v>256.59999999999997</v>
      </c>
      <c r="E1910" cm="1">
        <f t="array" ref="E1910">_xlfn.IFS(B1910&lt;=PERCENTILE($B$3:$B$5882,0.2),5,B1910&lt;=PERCENTILE($B$3:$B$5882,0.4),4,B1910&lt;=PERCENTILE($B$3:$B$5882,0.6),3,B1910&lt;=PERCENTILE($B$3:$B$5882,0.8),2,TRUE,1)</f>
        <v>1</v>
      </c>
      <c r="F1910" cm="1">
        <f t="array" ref="F1910">_xlfn.IFS(C1910&lt;=PERCENTILE($C$3:$C$5882,0.2),1,C1910&lt;=PERCENTILE($C$3:$C$5882,0.4),2,C1910&lt;=PERCENTILE($C$3:$C$5882,0.6),3,C1910&lt;=PERCENTILE($C$3:$C$5882,0.8),4,TRUE,5)</f>
        <v>1</v>
      </c>
      <c r="G1910" cm="1">
        <f t="array" ref="G1910">_xlfn.IFS(D1910&lt;=PERCENTILE($D$3:$D$5882,0.2),1,D1910&lt;=PERCENTILE($D$3:$D$5882,0.4),2,D1910&lt;=PERCENTILE($D$3:$D$5882,0.6),3,D1910&lt;=PERCENTILE($D$3:$D$5882,0.8),4,TRUE,5)</f>
        <v>1</v>
      </c>
      <c r="H1910" s="3" t="str" cm="1">
        <f t="array" ref="H1910">_xlfn.IFS(AND(E1910&gt;=4,F1910&gt;=4,G1910&gt;=4),"Champions",AND(E1910&gt;=3,F1910&gt;=3,G1910&gt;=3),"Loyal Customers",AND(E1910&lt;=2,F1910&gt;=3),"At Risk",AND(E1910&lt;=2,F1910&lt;=2,G1910&lt;=2),"Lost",AND(E1910&gt;=4,F1910&lt;=2),"New/Promising",TRUE,"Needs Attention")</f>
        <v>Lost</v>
      </c>
      <c r="I1910" s="3" t="str">
        <f t="shared" si="33"/>
        <v>Churned</v>
      </c>
      <c r="J1910" s="3" t="str">
        <f>_xlfn.XLOOKUP(A1910,'Country_Lookup'!$D:$D,'Country_Lookup'!$E:$E)</f>
        <v>United Kingdom</v>
      </c>
    </row>
    <row r="1911" spans="1:10" x14ac:dyDescent="0.3">
      <c r="A1911">
        <v>14275</v>
      </c>
      <c r="B1911">
        <v>395</v>
      </c>
      <c r="C1911">
        <v>6</v>
      </c>
      <c r="D1911">
        <v>1189.3800000000003</v>
      </c>
      <c r="E1911" cm="1">
        <f t="array" ref="E1911">_xlfn.IFS(B1911&lt;=PERCENTILE($B$3:$B$5882,0.2),5,B1911&lt;=PERCENTILE($B$3:$B$5882,0.4),4,B1911&lt;=PERCENTILE($B$3:$B$5882,0.6),3,B1911&lt;=PERCENTILE($B$3:$B$5882,0.8),2,TRUE,1)</f>
        <v>2</v>
      </c>
      <c r="F1911" cm="1">
        <f t="array" ref="F1911">_xlfn.IFS(C1911&lt;=PERCENTILE($C$3:$C$5882,0.2),1,C1911&lt;=PERCENTILE($C$3:$C$5882,0.4),2,C1911&lt;=PERCENTILE($C$3:$C$5882,0.6),3,C1911&lt;=PERCENTILE($C$3:$C$5882,0.8),4,TRUE,5)</f>
        <v>4</v>
      </c>
      <c r="G1911" cm="1">
        <f t="array" ref="G1911">_xlfn.IFS(D1911&lt;=PERCENTILE($D$3:$D$5882,0.2),1,D1911&lt;=PERCENTILE($D$3:$D$5882,0.4),2,D1911&lt;=PERCENTILE($D$3:$D$5882,0.6),3,D1911&lt;=PERCENTILE($D$3:$D$5882,0.8),4,TRUE,5)</f>
        <v>3</v>
      </c>
      <c r="H1911" s="3" t="str" cm="1">
        <f t="array" ref="H1911">_xlfn.IFS(AND(E1911&gt;=4,F1911&gt;=4,G1911&gt;=4),"Champions",AND(E1911&gt;=3,F1911&gt;=3,G1911&gt;=3),"Loyal Customers",AND(E1911&lt;=2,F1911&gt;=3),"At Risk",AND(E1911&lt;=2,F1911&lt;=2,G1911&lt;=2),"Lost",AND(E1911&gt;=4,F1911&lt;=2),"New/Promising",TRUE,"Needs Attention")</f>
        <v>At Risk</v>
      </c>
      <c r="I1911" s="3" t="str">
        <f t="shared" si="33"/>
        <v>Churned</v>
      </c>
      <c r="J1911" s="3" t="str">
        <f>_xlfn.XLOOKUP(A1911,'Country_Lookup'!$D:$D,'Country_Lookup'!$E:$E)</f>
        <v>United Kingdom</v>
      </c>
    </row>
    <row r="1912" spans="1:10" x14ac:dyDescent="0.3">
      <c r="A1912">
        <v>14276</v>
      </c>
      <c r="B1912">
        <v>98</v>
      </c>
      <c r="C1912">
        <v>7</v>
      </c>
      <c r="D1912">
        <v>2102.6799999999948</v>
      </c>
      <c r="E1912" cm="1">
        <f t="array" ref="E1912">_xlfn.IFS(B1912&lt;=PERCENTILE($B$3:$B$5882,0.2),5,B1912&lt;=PERCENTILE($B$3:$B$5882,0.4),4,B1912&lt;=PERCENTILE($B$3:$B$5882,0.6),3,B1912&lt;=PERCENTILE($B$3:$B$5882,0.8),2,TRUE,1)</f>
        <v>3</v>
      </c>
      <c r="F1912" cm="1">
        <f t="array" ref="F1912">_xlfn.IFS(C1912&lt;=PERCENTILE($C$3:$C$5882,0.2),1,C1912&lt;=PERCENTILE($C$3:$C$5882,0.4),2,C1912&lt;=PERCENTILE($C$3:$C$5882,0.6),3,C1912&lt;=PERCENTILE($C$3:$C$5882,0.8),4,TRUE,5)</f>
        <v>4</v>
      </c>
      <c r="G1912" cm="1">
        <f t="array" ref="G1912">_xlfn.IFS(D1912&lt;=PERCENTILE($D$3:$D$5882,0.2),1,D1912&lt;=PERCENTILE($D$3:$D$5882,0.4),2,D1912&lt;=PERCENTILE($D$3:$D$5882,0.6),3,D1912&lt;=PERCENTILE($D$3:$D$5882,0.8),4,TRUE,5)</f>
        <v>4</v>
      </c>
      <c r="H1912" s="3" t="str" cm="1">
        <f t="array" ref="H1912">_xlfn.IFS(AND(E1912&gt;=4,F1912&gt;=4,G1912&gt;=4),"Champions",AND(E1912&gt;=3,F1912&gt;=3,G1912&gt;=3),"Loyal Customers",AND(E1912&lt;=2,F1912&gt;=3),"At Risk",AND(E1912&lt;=2,F1912&lt;=2,G1912&lt;=2),"Lost",AND(E1912&gt;=4,F1912&lt;=2),"New/Promising",TRUE,"Needs Attention")</f>
        <v>Loyal Customers</v>
      </c>
      <c r="I1912" s="3" t="str">
        <f t="shared" si="33"/>
        <v>Churned</v>
      </c>
      <c r="J1912" s="3" t="str">
        <f>_xlfn.XLOOKUP(A1912,'Country_Lookup'!$D:$D,'Country_Lookup'!$E:$E)</f>
        <v>United Kingdom</v>
      </c>
    </row>
    <row r="1913" spans="1:10" x14ac:dyDescent="0.3">
      <c r="A1913">
        <v>14277</v>
      </c>
      <c r="B1913">
        <v>15</v>
      </c>
      <c r="C1913">
        <v>9</v>
      </c>
      <c r="D1913">
        <v>17225.809999999874</v>
      </c>
      <c r="E1913" cm="1">
        <f t="array" ref="E1913">_xlfn.IFS(B1913&lt;=PERCENTILE($B$3:$B$5882,0.2),5,B1913&lt;=PERCENTILE($B$3:$B$5882,0.4),4,B1913&lt;=PERCENTILE($B$3:$B$5882,0.6),3,B1913&lt;=PERCENTILE($B$3:$B$5882,0.8),2,TRUE,1)</f>
        <v>5</v>
      </c>
      <c r="F1913" cm="1">
        <f t="array" ref="F1913">_xlfn.IFS(C1913&lt;=PERCENTILE($C$3:$C$5882,0.2),1,C1913&lt;=PERCENTILE($C$3:$C$5882,0.4),2,C1913&lt;=PERCENTILE($C$3:$C$5882,0.6),3,C1913&lt;=PERCENTILE($C$3:$C$5882,0.8),4,TRUE,5)</f>
        <v>5</v>
      </c>
      <c r="G1913" cm="1">
        <f t="array" ref="G1913">_xlfn.IFS(D1913&lt;=PERCENTILE($D$3:$D$5882,0.2),1,D1913&lt;=PERCENTILE($D$3:$D$5882,0.4),2,D1913&lt;=PERCENTILE($D$3:$D$5882,0.6),3,D1913&lt;=PERCENTILE($D$3:$D$5882,0.8),4,TRUE,5)</f>
        <v>5</v>
      </c>
      <c r="H1913" s="3" t="str" cm="1">
        <f t="array" ref="H1913">_xlfn.IFS(AND(E1913&gt;=4,F1913&gt;=4,G1913&gt;=4),"Champions",AND(E1913&gt;=3,F1913&gt;=3,G1913&gt;=3),"Loyal Customers",AND(E1913&lt;=2,F1913&gt;=3),"At Risk",AND(E1913&lt;=2,F1913&lt;=2,G1913&lt;=2),"Lost",AND(E1913&gt;=4,F1913&lt;=2),"New/Promising",TRUE,"Needs Attention")</f>
        <v>Champions</v>
      </c>
      <c r="I1913" s="3" t="str">
        <f t="shared" si="33"/>
        <v>Active</v>
      </c>
      <c r="J1913" s="3" t="str">
        <f>_xlfn.XLOOKUP(A1913,'Country_Lookup'!$D:$D,'Country_Lookup'!$E:$E)</f>
        <v>France</v>
      </c>
    </row>
    <row r="1914" spans="1:10" x14ac:dyDescent="0.3">
      <c r="A1914">
        <v>14278</v>
      </c>
      <c r="B1914">
        <v>409</v>
      </c>
      <c r="C1914">
        <v>1</v>
      </c>
      <c r="D1914">
        <v>205.82999999999996</v>
      </c>
      <c r="E1914" cm="1">
        <f t="array" ref="E1914">_xlfn.IFS(B1914&lt;=PERCENTILE($B$3:$B$5882,0.2),5,B1914&lt;=PERCENTILE($B$3:$B$5882,0.4),4,B1914&lt;=PERCENTILE($B$3:$B$5882,0.6),3,B1914&lt;=PERCENTILE($B$3:$B$5882,0.8),2,TRUE,1)</f>
        <v>2</v>
      </c>
      <c r="F1914" cm="1">
        <f t="array" ref="F1914">_xlfn.IFS(C1914&lt;=PERCENTILE($C$3:$C$5882,0.2),1,C1914&lt;=PERCENTILE($C$3:$C$5882,0.4),2,C1914&lt;=PERCENTILE($C$3:$C$5882,0.6),3,C1914&lt;=PERCENTILE($C$3:$C$5882,0.8),4,TRUE,5)</f>
        <v>1</v>
      </c>
      <c r="G1914" cm="1">
        <f t="array" ref="G1914">_xlfn.IFS(D1914&lt;=PERCENTILE($D$3:$D$5882,0.2),1,D1914&lt;=PERCENTILE($D$3:$D$5882,0.4),2,D1914&lt;=PERCENTILE($D$3:$D$5882,0.6),3,D1914&lt;=PERCENTILE($D$3:$D$5882,0.8),4,TRUE,5)</f>
        <v>1</v>
      </c>
      <c r="H1914" s="3" t="str" cm="1">
        <f t="array" ref="H1914">_xlfn.IFS(AND(E1914&gt;=4,F1914&gt;=4,G1914&gt;=4),"Champions",AND(E1914&gt;=3,F1914&gt;=3,G1914&gt;=3),"Loyal Customers",AND(E1914&lt;=2,F1914&gt;=3),"At Risk",AND(E1914&lt;=2,F1914&lt;=2,G1914&lt;=2),"Lost",AND(E1914&gt;=4,F1914&lt;=2),"New/Promising",TRUE,"Needs Attention")</f>
        <v>Lost</v>
      </c>
      <c r="I1914" s="3" t="str">
        <f t="shared" si="33"/>
        <v>Churned</v>
      </c>
      <c r="J1914" s="3" t="str">
        <f>_xlfn.XLOOKUP(A1914,'Country_Lookup'!$D:$D,'Country_Lookup'!$E:$E)</f>
        <v>United Kingdom</v>
      </c>
    </row>
    <row r="1915" spans="1:10" x14ac:dyDescent="0.3">
      <c r="A1915">
        <v>14279</v>
      </c>
      <c r="B1915">
        <v>520</v>
      </c>
      <c r="C1915">
        <v>2</v>
      </c>
      <c r="D1915">
        <v>191.86</v>
      </c>
      <c r="E1915" cm="1">
        <f t="array" ref="E1915">_xlfn.IFS(B1915&lt;=PERCENTILE($B$3:$B$5882,0.2),5,B1915&lt;=PERCENTILE($B$3:$B$5882,0.4),4,B1915&lt;=PERCENTILE($B$3:$B$5882,0.6),3,B1915&lt;=PERCENTILE($B$3:$B$5882,0.8),2,TRUE,1)</f>
        <v>1</v>
      </c>
      <c r="F1915" cm="1">
        <f t="array" ref="F1915">_xlfn.IFS(C1915&lt;=PERCENTILE($C$3:$C$5882,0.2),1,C1915&lt;=PERCENTILE($C$3:$C$5882,0.4),2,C1915&lt;=PERCENTILE($C$3:$C$5882,0.6),3,C1915&lt;=PERCENTILE($C$3:$C$5882,0.8),4,TRUE,5)</f>
        <v>2</v>
      </c>
      <c r="G1915" cm="1">
        <f t="array" ref="G1915">_xlfn.IFS(D1915&lt;=PERCENTILE($D$3:$D$5882,0.2),1,D1915&lt;=PERCENTILE($D$3:$D$5882,0.4),2,D1915&lt;=PERCENTILE($D$3:$D$5882,0.6),3,D1915&lt;=PERCENTILE($D$3:$D$5882,0.8),4,TRUE,5)</f>
        <v>1</v>
      </c>
      <c r="H1915" s="3" t="str" cm="1">
        <f t="array" ref="H1915">_xlfn.IFS(AND(E1915&gt;=4,F1915&gt;=4,G1915&gt;=4),"Champions",AND(E1915&gt;=3,F1915&gt;=3,G1915&gt;=3),"Loyal Customers",AND(E1915&lt;=2,F1915&gt;=3),"At Risk",AND(E1915&lt;=2,F1915&lt;=2,G1915&lt;=2),"Lost",AND(E1915&gt;=4,F1915&lt;=2),"New/Promising",TRUE,"Needs Attention")</f>
        <v>Lost</v>
      </c>
      <c r="I1915" s="3" t="str">
        <f t="shared" si="33"/>
        <v>Churned</v>
      </c>
      <c r="J1915" s="3" t="str">
        <f>_xlfn.XLOOKUP(A1915,'Country_Lookup'!$D:$D,'Country_Lookup'!$E:$E)</f>
        <v>United Kingdom</v>
      </c>
    </row>
    <row r="1916" spans="1:10" x14ac:dyDescent="0.3">
      <c r="A1916">
        <v>14280</v>
      </c>
      <c r="B1916">
        <v>196</v>
      </c>
      <c r="C1916">
        <v>1</v>
      </c>
      <c r="D1916">
        <v>134.04</v>
      </c>
      <c r="E1916" cm="1">
        <f t="array" ref="E1916">_xlfn.IFS(B1916&lt;=PERCENTILE($B$3:$B$5882,0.2),5,B1916&lt;=PERCENTILE($B$3:$B$5882,0.4),4,B1916&lt;=PERCENTILE($B$3:$B$5882,0.6),3,B1916&lt;=PERCENTILE($B$3:$B$5882,0.8),2,TRUE,1)</f>
        <v>2</v>
      </c>
      <c r="F1916" cm="1">
        <f t="array" ref="F1916">_xlfn.IFS(C1916&lt;=PERCENTILE($C$3:$C$5882,0.2),1,C1916&lt;=PERCENTILE($C$3:$C$5882,0.4),2,C1916&lt;=PERCENTILE($C$3:$C$5882,0.6),3,C1916&lt;=PERCENTILE($C$3:$C$5882,0.8),4,TRUE,5)</f>
        <v>1</v>
      </c>
      <c r="G1916" cm="1">
        <f t="array" ref="G1916">_xlfn.IFS(D1916&lt;=PERCENTILE($D$3:$D$5882,0.2),1,D1916&lt;=PERCENTILE($D$3:$D$5882,0.4),2,D1916&lt;=PERCENTILE($D$3:$D$5882,0.6),3,D1916&lt;=PERCENTILE($D$3:$D$5882,0.8),4,TRUE,5)</f>
        <v>1</v>
      </c>
      <c r="H1916" s="3" t="str" cm="1">
        <f t="array" ref="H1916">_xlfn.IFS(AND(E1916&gt;=4,F1916&gt;=4,G1916&gt;=4),"Champions",AND(E1916&gt;=3,F1916&gt;=3,G1916&gt;=3),"Loyal Customers",AND(E1916&lt;=2,F1916&gt;=3),"At Risk",AND(E1916&lt;=2,F1916&lt;=2,G1916&lt;=2),"Lost",AND(E1916&gt;=4,F1916&lt;=2),"New/Promising",TRUE,"Needs Attention")</f>
        <v>Lost</v>
      </c>
      <c r="I1916" s="3" t="str">
        <f t="shared" si="33"/>
        <v>Churned</v>
      </c>
      <c r="J1916" s="3" t="str">
        <f>_xlfn.XLOOKUP(A1916,'Country_Lookup'!$D:$D,'Country_Lookup'!$E:$E)</f>
        <v>United Kingdom</v>
      </c>
    </row>
    <row r="1917" spans="1:10" x14ac:dyDescent="0.3">
      <c r="A1917">
        <v>14281</v>
      </c>
      <c r="B1917">
        <v>408</v>
      </c>
      <c r="C1917">
        <v>1</v>
      </c>
      <c r="D1917">
        <v>245.15000000000003</v>
      </c>
      <c r="E1917" cm="1">
        <f t="array" ref="E1917">_xlfn.IFS(B1917&lt;=PERCENTILE($B$3:$B$5882,0.2),5,B1917&lt;=PERCENTILE($B$3:$B$5882,0.4),4,B1917&lt;=PERCENTILE($B$3:$B$5882,0.6),3,B1917&lt;=PERCENTILE($B$3:$B$5882,0.8),2,TRUE,1)</f>
        <v>2</v>
      </c>
      <c r="F1917" cm="1">
        <f t="array" ref="F1917">_xlfn.IFS(C1917&lt;=PERCENTILE($C$3:$C$5882,0.2),1,C1917&lt;=PERCENTILE($C$3:$C$5882,0.4),2,C1917&lt;=PERCENTILE($C$3:$C$5882,0.6),3,C1917&lt;=PERCENTILE($C$3:$C$5882,0.8),4,TRUE,5)</f>
        <v>1</v>
      </c>
      <c r="G1917" cm="1">
        <f t="array" ref="G1917">_xlfn.IFS(D1917&lt;=PERCENTILE($D$3:$D$5882,0.2),1,D1917&lt;=PERCENTILE($D$3:$D$5882,0.4),2,D1917&lt;=PERCENTILE($D$3:$D$5882,0.6),3,D1917&lt;=PERCENTILE($D$3:$D$5882,0.8),4,TRUE,5)</f>
        <v>1</v>
      </c>
      <c r="H1917" s="3" t="str" cm="1">
        <f t="array" ref="H1917">_xlfn.IFS(AND(E1917&gt;=4,F1917&gt;=4,G1917&gt;=4),"Champions",AND(E1917&gt;=3,F1917&gt;=3,G1917&gt;=3),"Loyal Customers",AND(E1917&lt;=2,F1917&gt;=3),"At Risk",AND(E1917&lt;=2,F1917&lt;=2,G1917&lt;=2),"Lost",AND(E1917&gt;=4,F1917&lt;=2),"New/Promising",TRUE,"Needs Attention")</f>
        <v>Lost</v>
      </c>
      <c r="I1917" s="3" t="str">
        <f t="shared" si="33"/>
        <v>Churned</v>
      </c>
      <c r="J1917" s="3" t="str">
        <f>_xlfn.XLOOKUP(A1917,'Country_Lookup'!$D:$D,'Country_Lookup'!$E:$E)</f>
        <v>United Kingdom</v>
      </c>
    </row>
    <row r="1918" spans="1:10" x14ac:dyDescent="0.3">
      <c r="A1918">
        <v>14282</v>
      </c>
      <c r="B1918">
        <v>3</v>
      </c>
      <c r="C1918">
        <v>25</v>
      </c>
      <c r="D1918">
        <v>7849.6599999999653</v>
      </c>
      <c r="E1918" cm="1">
        <f t="array" ref="E1918">_xlfn.IFS(B1918&lt;=PERCENTILE($B$3:$B$5882,0.2),5,B1918&lt;=PERCENTILE($B$3:$B$5882,0.4),4,B1918&lt;=PERCENTILE($B$3:$B$5882,0.6),3,B1918&lt;=PERCENTILE($B$3:$B$5882,0.8),2,TRUE,1)</f>
        <v>5</v>
      </c>
      <c r="F1918" cm="1">
        <f t="array" ref="F1918">_xlfn.IFS(C1918&lt;=PERCENTILE($C$3:$C$5882,0.2),1,C1918&lt;=PERCENTILE($C$3:$C$5882,0.4),2,C1918&lt;=PERCENTILE($C$3:$C$5882,0.6),3,C1918&lt;=PERCENTILE($C$3:$C$5882,0.8),4,TRUE,5)</f>
        <v>5</v>
      </c>
      <c r="G1918" cm="1">
        <f t="array" ref="G1918">_xlfn.IFS(D1918&lt;=PERCENTILE($D$3:$D$5882,0.2),1,D1918&lt;=PERCENTILE($D$3:$D$5882,0.4),2,D1918&lt;=PERCENTILE($D$3:$D$5882,0.6),3,D1918&lt;=PERCENTILE($D$3:$D$5882,0.8),4,TRUE,5)</f>
        <v>5</v>
      </c>
      <c r="H1918" s="3" t="str" cm="1">
        <f t="array" ref="H1918">_xlfn.IFS(AND(E1918&gt;=4,F1918&gt;=4,G1918&gt;=4),"Champions",AND(E1918&gt;=3,F1918&gt;=3,G1918&gt;=3),"Loyal Customers",AND(E1918&lt;=2,F1918&gt;=3),"At Risk",AND(E1918&lt;=2,F1918&lt;=2,G1918&lt;=2),"Lost",AND(E1918&gt;=4,F1918&lt;=2),"New/Promising",TRUE,"Needs Attention")</f>
        <v>Champions</v>
      </c>
      <c r="I1918" s="3" t="str">
        <f t="shared" si="33"/>
        <v>Active</v>
      </c>
      <c r="J1918" s="3" t="str">
        <f>_xlfn.XLOOKUP(A1918,'Country_Lookup'!$D:$D,'Country_Lookup'!$E:$E)</f>
        <v>United Kingdom</v>
      </c>
    </row>
    <row r="1919" spans="1:10" x14ac:dyDescent="0.3">
      <c r="A1919">
        <v>14283</v>
      </c>
      <c r="B1919">
        <v>463</v>
      </c>
      <c r="C1919">
        <v>4</v>
      </c>
      <c r="D1919">
        <v>628.43999999999971</v>
      </c>
      <c r="E1919" cm="1">
        <f t="array" ref="E1919">_xlfn.IFS(B1919&lt;=PERCENTILE($B$3:$B$5882,0.2),5,B1919&lt;=PERCENTILE($B$3:$B$5882,0.4),4,B1919&lt;=PERCENTILE($B$3:$B$5882,0.6),3,B1919&lt;=PERCENTILE($B$3:$B$5882,0.8),2,TRUE,1)</f>
        <v>1</v>
      </c>
      <c r="F1919" cm="1">
        <f t="array" ref="F1919">_xlfn.IFS(C1919&lt;=PERCENTILE($C$3:$C$5882,0.2),1,C1919&lt;=PERCENTILE($C$3:$C$5882,0.4),2,C1919&lt;=PERCENTILE($C$3:$C$5882,0.6),3,C1919&lt;=PERCENTILE($C$3:$C$5882,0.8),4,TRUE,5)</f>
        <v>3</v>
      </c>
      <c r="G1919" cm="1">
        <f t="array" ref="G1919">_xlfn.IFS(D1919&lt;=PERCENTILE($D$3:$D$5882,0.2),1,D1919&lt;=PERCENTILE($D$3:$D$5882,0.4),2,D1919&lt;=PERCENTILE($D$3:$D$5882,0.6),3,D1919&lt;=PERCENTILE($D$3:$D$5882,0.8),4,TRUE,5)</f>
        <v>3</v>
      </c>
      <c r="H1919" s="3" t="str" cm="1">
        <f t="array" ref="H1919">_xlfn.IFS(AND(E1919&gt;=4,F1919&gt;=4,G1919&gt;=4),"Champions",AND(E1919&gt;=3,F1919&gt;=3,G1919&gt;=3),"Loyal Customers",AND(E1919&lt;=2,F1919&gt;=3),"At Risk",AND(E1919&lt;=2,F1919&lt;=2,G1919&lt;=2),"Lost",AND(E1919&gt;=4,F1919&lt;=2),"New/Promising",TRUE,"Needs Attention")</f>
        <v>At Risk</v>
      </c>
      <c r="I1919" s="3" t="str">
        <f t="shared" si="33"/>
        <v>Churned</v>
      </c>
      <c r="J1919" s="3" t="str">
        <f>_xlfn.XLOOKUP(A1919,'Country_Lookup'!$D:$D,'Country_Lookup'!$E:$E)</f>
        <v>United Kingdom</v>
      </c>
    </row>
    <row r="1920" spans="1:10" x14ac:dyDescent="0.3">
      <c r="A1920">
        <v>14284</v>
      </c>
      <c r="B1920">
        <v>30</v>
      </c>
      <c r="C1920">
        <v>3</v>
      </c>
      <c r="D1920">
        <v>1299.6499999999994</v>
      </c>
      <c r="E1920" cm="1">
        <f t="array" ref="E1920">_xlfn.IFS(B1920&lt;=PERCENTILE($B$3:$B$5882,0.2),5,B1920&lt;=PERCENTILE($B$3:$B$5882,0.4),4,B1920&lt;=PERCENTILE($B$3:$B$5882,0.6),3,B1920&lt;=PERCENTILE($B$3:$B$5882,0.8),2,TRUE,1)</f>
        <v>4</v>
      </c>
      <c r="F1920" cm="1">
        <f t="array" ref="F1920">_xlfn.IFS(C1920&lt;=PERCENTILE($C$3:$C$5882,0.2),1,C1920&lt;=PERCENTILE($C$3:$C$5882,0.4),2,C1920&lt;=PERCENTILE($C$3:$C$5882,0.6),3,C1920&lt;=PERCENTILE($C$3:$C$5882,0.8),4,TRUE,5)</f>
        <v>3</v>
      </c>
      <c r="G1920" cm="1">
        <f t="array" ref="G1920">_xlfn.IFS(D1920&lt;=PERCENTILE($D$3:$D$5882,0.2),1,D1920&lt;=PERCENTILE($D$3:$D$5882,0.4),2,D1920&lt;=PERCENTILE($D$3:$D$5882,0.6),3,D1920&lt;=PERCENTILE($D$3:$D$5882,0.8),4,TRUE,5)</f>
        <v>4</v>
      </c>
      <c r="H1920" s="3" t="str" cm="1">
        <f t="array" ref="H1920">_xlfn.IFS(AND(E1920&gt;=4,F1920&gt;=4,G1920&gt;=4),"Champions",AND(E1920&gt;=3,F1920&gt;=3,G1920&gt;=3),"Loyal Customers",AND(E1920&lt;=2,F1920&gt;=3),"At Risk",AND(E1920&lt;=2,F1920&lt;=2,G1920&lt;=2),"Lost",AND(E1920&gt;=4,F1920&lt;=2),"New/Promising",TRUE,"Needs Attention")</f>
        <v>Loyal Customers</v>
      </c>
      <c r="I1920" s="3" t="str">
        <f t="shared" si="33"/>
        <v>Active</v>
      </c>
      <c r="J1920" s="3" t="str">
        <f>_xlfn.XLOOKUP(A1920,'Country_Lookup'!$D:$D,'Country_Lookup'!$E:$E)</f>
        <v>United Kingdom</v>
      </c>
    </row>
    <row r="1921" spans="1:10" x14ac:dyDescent="0.3">
      <c r="A1921">
        <v>14285</v>
      </c>
      <c r="B1921">
        <v>21</v>
      </c>
      <c r="C1921">
        <v>8</v>
      </c>
      <c r="D1921">
        <v>3284.4200000000037</v>
      </c>
      <c r="E1921" cm="1">
        <f t="array" ref="E1921">_xlfn.IFS(B1921&lt;=PERCENTILE($B$3:$B$5882,0.2),5,B1921&lt;=PERCENTILE($B$3:$B$5882,0.4),4,B1921&lt;=PERCENTILE($B$3:$B$5882,0.6),3,B1921&lt;=PERCENTILE($B$3:$B$5882,0.8),2,TRUE,1)</f>
        <v>4</v>
      </c>
      <c r="F1921" cm="1">
        <f t="array" ref="F1921">_xlfn.IFS(C1921&lt;=PERCENTILE($C$3:$C$5882,0.2),1,C1921&lt;=PERCENTILE($C$3:$C$5882,0.4),2,C1921&lt;=PERCENTILE($C$3:$C$5882,0.6),3,C1921&lt;=PERCENTILE($C$3:$C$5882,0.8),4,TRUE,5)</f>
        <v>4</v>
      </c>
      <c r="G1921" cm="1">
        <f t="array" ref="G1921">_xlfn.IFS(D1921&lt;=PERCENTILE($D$3:$D$5882,0.2),1,D1921&lt;=PERCENTILE($D$3:$D$5882,0.4),2,D1921&lt;=PERCENTILE($D$3:$D$5882,0.6),3,D1921&lt;=PERCENTILE($D$3:$D$5882,0.8),4,TRUE,5)</f>
        <v>5</v>
      </c>
      <c r="H1921" s="3" t="str" cm="1">
        <f t="array" ref="H1921">_xlfn.IFS(AND(E1921&gt;=4,F1921&gt;=4,G1921&gt;=4),"Champions",AND(E1921&gt;=3,F1921&gt;=3,G1921&gt;=3),"Loyal Customers",AND(E1921&lt;=2,F1921&gt;=3),"At Risk",AND(E1921&lt;=2,F1921&lt;=2,G1921&lt;=2),"Lost",AND(E1921&gt;=4,F1921&lt;=2),"New/Promising",TRUE,"Needs Attention")</f>
        <v>Champions</v>
      </c>
      <c r="I1921" s="3" t="str">
        <f t="shared" si="33"/>
        <v>Active</v>
      </c>
      <c r="J1921" s="3" t="str">
        <f>_xlfn.XLOOKUP(A1921,'Country_Lookup'!$D:$D,'Country_Lookup'!$E:$E)</f>
        <v>United Kingdom</v>
      </c>
    </row>
    <row r="1922" spans="1:10" x14ac:dyDescent="0.3">
      <c r="A1922">
        <v>14286</v>
      </c>
      <c r="B1922">
        <v>23</v>
      </c>
      <c r="C1922">
        <v>7</v>
      </c>
      <c r="D1922">
        <v>8479.7599999998929</v>
      </c>
      <c r="E1922" cm="1">
        <f t="array" ref="E1922">_xlfn.IFS(B1922&lt;=PERCENTILE($B$3:$B$5882,0.2),5,B1922&lt;=PERCENTILE($B$3:$B$5882,0.4),4,B1922&lt;=PERCENTILE($B$3:$B$5882,0.6),3,B1922&lt;=PERCENTILE($B$3:$B$5882,0.8),2,TRUE,1)</f>
        <v>4</v>
      </c>
      <c r="F1922" cm="1">
        <f t="array" ref="F1922">_xlfn.IFS(C1922&lt;=PERCENTILE($C$3:$C$5882,0.2),1,C1922&lt;=PERCENTILE($C$3:$C$5882,0.4),2,C1922&lt;=PERCENTILE($C$3:$C$5882,0.6),3,C1922&lt;=PERCENTILE($C$3:$C$5882,0.8),4,TRUE,5)</f>
        <v>4</v>
      </c>
      <c r="G1922" cm="1">
        <f t="array" ref="G1922">_xlfn.IFS(D1922&lt;=PERCENTILE($D$3:$D$5882,0.2),1,D1922&lt;=PERCENTILE($D$3:$D$5882,0.4),2,D1922&lt;=PERCENTILE($D$3:$D$5882,0.6),3,D1922&lt;=PERCENTILE($D$3:$D$5882,0.8),4,TRUE,5)</f>
        <v>5</v>
      </c>
      <c r="H1922" s="3" t="str" cm="1">
        <f t="array" ref="H1922">_xlfn.IFS(AND(E1922&gt;=4,F1922&gt;=4,G1922&gt;=4),"Champions",AND(E1922&gt;=3,F1922&gt;=3,G1922&gt;=3),"Loyal Customers",AND(E1922&lt;=2,F1922&gt;=3),"At Risk",AND(E1922&lt;=2,F1922&lt;=2,G1922&lt;=2),"Lost",AND(E1922&gt;=4,F1922&lt;=2),"New/Promising",TRUE,"Needs Attention")</f>
        <v>Champions</v>
      </c>
      <c r="I1922" s="3" t="str">
        <f t="shared" si="33"/>
        <v>Active</v>
      </c>
      <c r="J1922" s="3" t="str">
        <f>_xlfn.XLOOKUP(A1922,'Country_Lookup'!$D:$D,'Country_Lookup'!$E:$E)</f>
        <v>United Kingdom</v>
      </c>
    </row>
    <row r="1923" spans="1:10" x14ac:dyDescent="0.3">
      <c r="A1923">
        <v>14287</v>
      </c>
      <c r="B1923">
        <v>8</v>
      </c>
      <c r="C1923">
        <v>3</v>
      </c>
      <c r="D1923">
        <v>176.63</v>
      </c>
      <c r="E1923" cm="1">
        <f t="array" ref="E1923">_xlfn.IFS(B1923&lt;=PERCENTILE($B$3:$B$5882,0.2),5,B1923&lt;=PERCENTILE($B$3:$B$5882,0.4),4,B1923&lt;=PERCENTILE($B$3:$B$5882,0.6),3,B1923&lt;=PERCENTILE($B$3:$B$5882,0.8),2,TRUE,1)</f>
        <v>5</v>
      </c>
      <c r="F1923" cm="1">
        <f t="array" ref="F1923">_xlfn.IFS(C1923&lt;=PERCENTILE($C$3:$C$5882,0.2),1,C1923&lt;=PERCENTILE($C$3:$C$5882,0.4),2,C1923&lt;=PERCENTILE($C$3:$C$5882,0.6),3,C1923&lt;=PERCENTILE($C$3:$C$5882,0.8),4,TRUE,5)</f>
        <v>3</v>
      </c>
      <c r="G1923" cm="1">
        <f t="array" ref="G1923">_xlfn.IFS(D1923&lt;=PERCENTILE($D$3:$D$5882,0.2),1,D1923&lt;=PERCENTILE($D$3:$D$5882,0.4),2,D1923&lt;=PERCENTILE($D$3:$D$5882,0.6),3,D1923&lt;=PERCENTILE($D$3:$D$5882,0.8),4,TRUE,5)</f>
        <v>1</v>
      </c>
      <c r="H1923" s="3" t="str" cm="1">
        <f t="array" ref="H1923">_xlfn.IFS(AND(E1923&gt;=4,F1923&gt;=4,G1923&gt;=4),"Champions",AND(E1923&gt;=3,F1923&gt;=3,G1923&gt;=3),"Loyal Customers",AND(E1923&lt;=2,F1923&gt;=3),"At Risk",AND(E1923&lt;=2,F1923&lt;=2,G1923&lt;=2),"Lost",AND(E1923&gt;=4,F1923&lt;=2),"New/Promising",TRUE,"Needs Attention")</f>
        <v>Needs Attention</v>
      </c>
      <c r="I1923" s="3" t="str">
        <f t="shared" ref="I1923:I1986" si="34">IF(B1923&gt;90,"Churned","Active")</f>
        <v>Active</v>
      </c>
      <c r="J1923" s="3" t="str">
        <f>_xlfn.XLOOKUP(A1923,'Country_Lookup'!$D:$D,'Country_Lookup'!$E:$E)</f>
        <v>United Kingdom</v>
      </c>
    </row>
    <row r="1924" spans="1:10" x14ac:dyDescent="0.3">
      <c r="A1924">
        <v>14288</v>
      </c>
      <c r="B1924">
        <v>213</v>
      </c>
      <c r="C1924">
        <v>1</v>
      </c>
      <c r="D1924">
        <v>426.60000000000014</v>
      </c>
      <c r="E1924" cm="1">
        <f t="array" ref="E1924">_xlfn.IFS(B1924&lt;=PERCENTILE($B$3:$B$5882,0.2),5,B1924&lt;=PERCENTILE($B$3:$B$5882,0.4),4,B1924&lt;=PERCENTILE($B$3:$B$5882,0.6),3,B1924&lt;=PERCENTILE($B$3:$B$5882,0.8),2,TRUE,1)</f>
        <v>2</v>
      </c>
      <c r="F1924" cm="1">
        <f t="array" ref="F1924">_xlfn.IFS(C1924&lt;=PERCENTILE($C$3:$C$5882,0.2),1,C1924&lt;=PERCENTILE($C$3:$C$5882,0.4),2,C1924&lt;=PERCENTILE($C$3:$C$5882,0.6),3,C1924&lt;=PERCENTILE($C$3:$C$5882,0.8),4,TRUE,5)</f>
        <v>1</v>
      </c>
      <c r="G1924" cm="1">
        <f t="array" ref="G1924">_xlfn.IFS(D1924&lt;=PERCENTILE($D$3:$D$5882,0.2),1,D1924&lt;=PERCENTILE($D$3:$D$5882,0.4),2,D1924&lt;=PERCENTILE($D$3:$D$5882,0.6),3,D1924&lt;=PERCENTILE($D$3:$D$5882,0.8),4,TRUE,5)</f>
        <v>2</v>
      </c>
      <c r="H1924" s="3" t="str" cm="1">
        <f t="array" ref="H1924">_xlfn.IFS(AND(E1924&gt;=4,F1924&gt;=4,G1924&gt;=4),"Champions",AND(E1924&gt;=3,F1924&gt;=3,G1924&gt;=3),"Loyal Customers",AND(E1924&lt;=2,F1924&gt;=3),"At Risk",AND(E1924&lt;=2,F1924&lt;=2,G1924&lt;=2),"Lost",AND(E1924&gt;=4,F1924&lt;=2),"New/Promising",TRUE,"Needs Attention")</f>
        <v>Lost</v>
      </c>
      <c r="I1924" s="3" t="str">
        <f t="shared" si="34"/>
        <v>Churned</v>
      </c>
      <c r="J1924" s="3" t="str">
        <f>_xlfn.XLOOKUP(A1924,'Country_Lookup'!$D:$D,'Country_Lookup'!$E:$E)</f>
        <v>United Kingdom</v>
      </c>
    </row>
    <row r="1925" spans="1:10" x14ac:dyDescent="0.3">
      <c r="A1925">
        <v>14289</v>
      </c>
      <c r="B1925">
        <v>8</v>
      </c>
      <c r="C1925">
        <v>6</v>
      </c>
      <c r="D1925">
        <v>911.25999999999988</v>
      </c>
      <c r="E1925" cm="1">
        <f t="array" ref="E1925">_xlfn.IFS(B1925&lt;=PERCENTILE($B$3:$B$5882,0.2),5,B1925&lt;=PERCENTILE($B$3:$B$5882,0.4),4,B1925&lt;=PERCENTILE($B$3:$B$5882,0.6),3,B1925&lt;=PERCENTILE($B$3:$B$5882,0.8),2,TRUE,1)</f>
        <v>5</v>
      </c>
      <c r="F1925" cm="1">
        <f t="array" ref="F1925">_xlfn.IFS(C1925&lt;=PERCENTILE($C$3:$C$5882,0.2),1,C1925&lt;=PERCENTILE($C$3:$C$5882,0.4),2,C1925&lt;=PERCENTILE($C$3:$C$5882,0.6),3,C1925&lt;=PERCENTILE($C$3:$C$5882,0.8),4,TRUE,5)</f>
        <v>4</v>
      </c>
      <c r="G1925" cm="1">
        <f t="array" ref="G1925">_xlfn.IFS(D1925&lt;=PERCENTILE($D$3:$D$5882,0.2),1,D1925&lt;=PERCENTILE($D$3:$D$5882,0.4),2,D1925&lt;=PERCENTILE($D$3:$D$5882,0.6),3,D1925&lt;=PERCENTILE($D$3:$D$5882,0.8),4,TRUE,5)</f>
        <v>3</v>
      </c>
      <c r="H1925" s="3" t="str" cm="1">
        <f t="array" ref="H1925">_xlfn.IFS(AND(E1925&gt;=4,F1925&gt;=4,G1925&gt;=4),"Champions",AND(E1925&gt;=3,F1925&gt;=3,G1925&gt;=3),"Loyal Customers",AND(E1925&lt;=2,F1925&gt;=3),"At Risk",AND(E1925&lt;=2,F1925&lt;=2,G1925&lt;=2),"Lost",AND(E1925&gt;=4,F1925&lt;=2),"New/Promising",TRUE,"Needs Attention")</f>
        <v>Loyal Customers</v>
      </c>
      <c r="I1925" s="3" t="str">
        <f t="shared" si="34"/>
        <v>Active</v>
      </c>
      <c r="J1925" s="3" t="str">
        <f>_xlfn.XLOOKUP(A1925,'Country_Lookup'!$D:$D,'Country_Lookup'!$E:$E)</f>
        <v>United Kingdom</v>
      </c>
    </row>
    <row r="1926" spans="1:10" x14ac:dyDescent="0.3">
      <c r="A1926">
        <v>14290</v>
      </c>
      <c r="B1926">
        <v>11</v>
      </c>
      <c r="C1926">
        <v>8</v>
      </c>
      <c r="D1926">
        <v>4516.5600000000113</v>
      </c>
      <c r="E1926" cm="1">
        <f t="array" ref="E1926">_xlfn.IFS(B1926&lt;=PERCENTILE($B$3:$B$5882,0.2),5,B1926&lt;=PERCENTILE($B$3:$B$5882,0.4),4,B1926&lt;=PERCENTILE($B$3:$B$5882,0.6),3,B1926&lt;=PERCENTILE($B$3:$B$5882,0.8),2,TRUE,1)</f>
        <v>5</v>
      </c>
      <c r="F1926" cm="1">
        <f t="array" ref="F1926">_xlfn.IFS(C1926&lt;=PERCENTILE($C$3:$C$5882,0.2),1,C1926&lt;=PERCENTILE($C$3:$C$5882,0.4),2,C1926&lt;=PERCENTILE($C$3:$C$5882,0.6),3,C1926&lt;=PERCENTILE($C$3:$C$5882,0.8),4,TRUE,5)</f>
        <v>4</v>
      </c>
      <c r="G1926" cm="1">
        <f t="array" ref="G1926">_xlfn.IFS(D1926&lt;=PERCENTILE($D$3:$D$5882,0.2),1,D1926&lt;=PERCENTILE($D$3:$D$5882,0.4),2,D1926&lt;=PERCENTILE($D$3:$D$5882,0.6),3,D1926&lt;=PERCENTILE($D$3:$D$5882,0.8),4,TRUE,5)</f>
        <v>5</v>
      </c>
      <c r="H1926" s="3" t="str" cm="1">
        <f t="array" ref="H1926">_xlfn.IFS(AND(E1926&gt;=4,F1926&gt;=4,G1926&gt;=4),"Champions",AND(E1926&gt;=3,F1926&gt;=3,G1926&gt;=3),"Loyal Customers",AND(E1926&lt;=2,F1926&gt;=3),"At Risk",AND(E1926&lt;=2,F1926&lt;=2,G1926&lt;=2),"Lost",AND(E1926&gt;=4,F1926&lt;=2),"New/Promising",TRUE,"Needs Attention")</f>
        <v>Champions</v>
      </c>
      <c r="I1926" s="3" t="str">
        <f t="shared" si="34"/>
        <v>Active</v>
      </c>
      <c r="J1926" s="3" t="str">
        <f>_xlfn.XLOOKUP(A1926,'Country_Lookup'!$D:$D,'Country_Lookup'!$E:$E)</f>
        <v>United Kingdom</v>
      </c>
    </row>
    <row r="1927" spans="1:10" x14ac:dyDescent="0.3">
      <c r="A1927">
        <v>14291</v>
      </c>
      <c r="B1927">
        <v>1</v>
      </c>
      <c r="C1927">
        <v>23</v>
      </c>
      <c r="D1927">
        <v>7904.100000000064</v>
      </c>
      <c r="E1927" cm="1">
        <f t="array" ref="E1927">_xlfn.IFS(B1927&lt;=PERCENTILE($B$3:$B$5882,0.2),5,B1927&lt;=PERCENTILE($B$3:$B$5882,0.4),4,B1927&lt;=PERCENTILE($B$3:$B$5882,0.6),3,B1927&lt;=PERCENTILE($B$3:$B$5882,0.8),2,TRUE,1)</f>
        <v>5</v>
      </c>
      <c r="F1927" cm="1">
        <f t="array" ref="F1927">_xlfn.IFS(C1927&lt;=PERCENTILE($C$3:$C$5882,0.2),1,C1927&lt;=PERCENTILE($C$3:$C$5882,0.4),2,C1927&lt;=PERCENTILE($C$3:$C$5882,0.6),3,C1927&lt;=PERCENTILE($C$3:$C$5882,0.8),4,TRUE,5)</f>
        <v>5</v>
      </c>
      <c r="G1927" cm="1">
        <f t="array" ref="G1927">_xlfn.IFS(D1927&lt;=PERCENTILE($D$3:$D$5882,0.2),1,D1927&lt;=PERCENTILE($D$3:$D$5882,0.4),2,D1927&lt;=PERCENTILE($D$3:$D$5882,0.6),3,D1927&lt;=PERCENTILE($D$3:$D$5882,0.8),4,TRUE,5)</f>
        <v>5</v>
      </c>
      <c r="H1927" s="3" t="str" cm="1">
        <f t="array" ref="H1927">_xlfn.IFS(AND(E1927&gt;=4,F1927&gt;=4,G1927&gt;=4),"Champions",AND(E1927&gt;=3,F1927&gt;=3,G1927&gt;=3),"Loyal Customers",AND(E1927&lt;=2,F1927&gt;=3),"At Risk",AND(E1927&lt;=2,F1927&lt;=2,G1927&lt;=2),"Lost",AND(E1927&gt;=4,F1927&lt;=2),"New/Promising",TRUE,"Needs Attention")</f>
        <v>Champions</v>
      </c>
      <c r="I1927" s="3" t="str">
        <f t="shared" si="34"/>
        <v>Active</v>
      </c>
      <c r="J1927" s="3" t="str">
        <f>_xlfn.XLOOKUP(A1927,'Country_Lookup'!$D:$D,'Country_Lookup'!$E:$E)</f>
        <v>United Kingdom</v>
      </c>
    </row>
    <row r="1928" spans="1:10" x14ac:dyDescent="0.3">
      <c r="A1928">
        <v>14292</v>
      </c>
      <c r="B1928">
        <v>7</v>
      </c>
      <c r="C1928">
        <v>16</v>
      </c>
      <c r="D1928">
        <v>9226.25</v>
      </c>
      <c r="E1928" cm="1">
        <f t="array" ref="E1928">_xlfn.IFS(B1928&lt;=PERCENTILE($B$3:$B$5882,0.2),5,B1928&lt;=PERCENTILE($B$3:$B$5882,0.4),4,B1928&lt;=PERCENTILE($B$3:$B$5882,0.6),3,B1928&lt;=PERCENTILE($B$3:$B$5882,0.8),2,TRUE,1)</f>
        <v>5</v>
      </c>
      <c r="F1928" cm="1">
        <f t="array" ref="F1928">_xlfn.IFS(C1928&lt;=PERCENTILE($C$3:$C$5882,0.2),1,C1928&lt;=PERCENTILE($C$3:$C$5882,0.4),2,C1928&lt;=PERCENTILE($C$3:$C$5882,0.6),3,C1928&lt;=PERCENTILE($C$3:$C$5882,0.8),4,TRUE,5)</f>
        <v>5</v>
      </c>
      <c r="G1928" cm="1">
        <f t="array" ref="G1928">_xlfn.IFS(D1928&lt;=PERCENTILE($D$3:$D$5882,0.2),1,D1928&lt;=PERCENTILE($D$3:$D$5882,0.4),2,D1928&lt;=PERCENTILE($D$3:$D$5882,0.6),3,D1928&lt;=PERCENTILE($D$3:$D$5882,0.8),4,TRUE,5)</f>
        <v>5</v>
      </c>
      <c r="H1928" s="3" t="str" cm="1">
        <f t="array" ref="H1928">_xlfn.IFS(AND(E1928&gt;=4,F1928&gt;=4,G1928&gt;=4),"Champions",AND(E1928&gt;=3,F1928&gt;=3,G1928&gt;=3),"Loyal Customers",AND(E1928&lt;=2,F1928&gt;=3),"At Risk",AND(E1928&lt;=2,F1928&lt;=2,G1928&lt;=2),"Lost",AND(E1928&gt;=4,F1928&lt;=2),"New/Promising",TRUE,"Needs Attention")</f>
        <v>Champions</v>
      </c>
      <c r="I1928" s="3" t="str">
        <f t="shared" si="34"/>
        <v>Active</v>
      </c>
      <c r="J1928" s="3" t="str">
        <f>_xlfn.XLOOKUP(A1928,'Country_Lookup'!$D:$D,'Country_Lookup'!$E:$E)</f>
        <v>United Kingdom</v>
      </c>
    </row>
    <row r="1929" spans="1:10" x14ac:dyDescent="0.3">
      <c r="A1929">
        <v>14293</v>
      </c>
      <c r="B1929">
        <v>3</v>
      </c>
      <c r="C1929">
        <v>9</v>
      </c>
      <c r="D1929">
        <v>3267.9299999999967</v>
      </c>
      <c r="E1929" cm="1">
        <f t="array" ref="E1929">_xlfn.IFS(B1929&lt;=PERCENTILE($B$3:$B$5882,0.2),5,B1929&lt;=PERCENTILE($B$3:$B$5882,0.4),4,B1929&lt;=PERCENTILE($B$3:$B$5882,0.6),3,B1929&lt;=PERCENTILE($B$3:$B$5882,0.8),2,TRUE,1)</f>
        <v>5</v>
      </c>
      <c r="F1929" cm="1">
        <f t="array" ref="F1929">_xlfn.IFS(C1929&lt;=PERCENTILE($C$3:$C$5882,0.2),1,C1929&lt;=PERCENTILE($C$3:$C$5882,0.4),2,C1929&lt;=PERCENTILE($C$3:$C$5882,0.6),3,C1929&lt;=PERCENTILE($C$3:$C$5882,0.8),4,TRUE,5)</f>
        <v>5</v>
      </c>
      <c r="G1929" cm="1">
        <f t="array" ref="G1929">_xlfn.IFS(D1929&lt;=PERCENTILE($D$3:$D$5882,0.2),1,D1929&lt;=PERCENTILE($D$3:$D$5882,0.4),2,D1929&lt;=PERCENTILE($D$3:$D$5882,0.6),3,D1929&lt;=PERCENTILE($D$3:$D$5882,0.8),4,TRUE,5)</f>
        <v>5</v>
      </c>
      <c r="H1929" s="3" t="str" cm="1">
        <f t="array" ref="H1929">_xlfn.IFS(AND(E1929&gt;=4,F1929&gt;=4,G1929&gt;=4),"Champions",AND(E1929&gt;=3,F1929&gt;=3,G1929&gt;=3),"Loyal Customers",AND(E1929&lt;=2,F1929&gt;=3),"At Risk",AND(E1929&lt;=2,F1929&lt;=2,G1929&lt;=2),"Lost",AND(E1929&gt;=4,F1929&lt;=2),"New/Promising",TRUE,"Needs Attention")</f>
        <v>Champions</v>
      </c>
      <c r="I1929" s="3" t="str">
        <f t="shared" si="34"/>
        <v>Active</v>
      </c>
      <c r="J1929" s="3" t="str">
        <f>_xlfn.XLOOKUP(A1929,'Country_Lookup'!$D:$D,'Country_Lookup'!$E:$E)</f>
        <v>United Kingdom</v>
      </c>
    </row>
    <row r="1930" spans="1:10" x14ac:dyDescent="0.3">
      <c r="A1930">
        <v>14294</v>
      </c>
      <c r="B1930">
        <v>407</v>
      </c>
      <c r="C1930">
        <v>1</v>
      </c>
      <c r="D1930">
        <v>375.34000000000009</v>
      </c>
      <c r="E1930" cm="1">
        <f t="array" ref="E1930">_xlfn.IFS(B1930&lt;=PERCENTILE($B$3:$B$5882,0.2),5,B1930&lt;=PERCENTILE($B$3:$B$5882,0.4),4,B1930&lt;=PERCENTILE($B$3:$B$5882,0.6),3,B1930&lt;=PERCENTILE($B$3:$B$5882,0.8),2,TRUE,1)</f>
        <v>2</v>
      </c>
      <c r="F1930" cm="1">
        <f t="array" ref="F1930">_xlfn.IFS(C1930&lt;=PERCENTILE($C$3:$C$5882,0.2),1,C1930&lt;=PERCENTILE($C$3:$C$5882,0.4),2,C1930&lt;=PERCENTILE($C$3:$C$5882,0.6),3,C1930&lt;=PERCENTILE($C$3:$C$5882,0.8),4,TRUE,5)</f>
        <v>1</v>
      </c>
      <c r="G1930" cm="1">
        <f t="array" ref="G1930">_xlfn.IFS(D1930&lt;=PERCENTILE($D$3:$D$5882,0.2),1,D1930&lt;=PERCENTILE($D$3:$D$5882,0.4),2,D1930&lt;=PERCENTILE($D$3:$D$5882,0.6),3,D1930&lt;=PERCENTILE($D$3:$D$5882,0.8),4,TRUE,5)</f>
        <v>2</v>
      </c>
      <c r="H1930" s="3" t="str" cm="1">
        <f t="array" ref="H1930">_xlfn.IFS(AND(E1930&gt;=4,F1930&gt;=4,G1930&gt;=4),"Champions",AND(E1930&gt;=3,F1930&gt;=3,G1930&gt;=3),"Loyal Customers",AND(E1930&lt;=2,F1930&gt;=3),"At Risk",AND(E1930&lt;=2,F1930&lt;=2,G1930&lt;=2),"Lost",AND(E1930&gt;=4,F1930&lt;=2),"New/Promising",TRUE,"Needs Attention")</f>
        <v>Lost</v>
      </c>
      <c r="I1930" s="3" t="str">
        <f t="shared" si="34"/>
        <v>Churned</v>
      </c>
      <c r="J1930" s="3" t="str">
        <f>_xlfn.XLOOKUP(A1930,'Country_Lookup'!$D:$D,'Country_Lookup'!$E:$E)</f>
        <v>United Kingdom</v>
      </c>
    </row>
    <row r="1931" spans="1:10" x14ac:dyDescent="0.3">
      <c r="A1931">
        <v>14295</v>
      </c>
      <c r="B1931">
        <v>40</v>
      </c>
      <c r="C1931">
        <v>5</v>
      </c>
      <c r="D1931">
        <v>2362.9100000000026</v>
      </c>
      <c r="E1931" cm="1">
        <f t="array" ref="E1931">_xlfn.IFS(B1931&lt;=PERCENTILE($B$3:$B$5882,0.2),5,B1931&lt;=PERCENTILE($B$3:$B$5882,0.4),4,B1931&lt;=PERCENTILE($B$3:$B$5882,0.6),3,B1931&lt;=PERCENTILE($B$3:$B$5882,0.8),2,TRUE,1)</f>
        <v>4</v>
      </c>
      <c r="F1931" cm="1">
        <f t="array" ref="F1931">_xlfn.IFS(C1931&lt;=PERCENTILE($C$3:$C$5882,0.2),1,C1931&lt;=PERCENTILE($C$3:$C$5882,0.4),2,C1931&lt;=PERCENTILE($C$3:$C$5882,0.6),3,C1931&lt;=PERCENTILE($C$3:$C$5882,0.8),4,TRUE,5)</f>
        <v>4</v>
      </c>
      <c r="G1931" cm="1">
        <f t="array" ref="G1931">_xlfn.IFS(D1931&lt;=PERCENTILE($D$3:$D$5882,0.2),1,D1931&lt;=PERCENTILE($D$3:$D$5882,0.4),2,D1931&lt;=PERCENTILE($D$3:$D$5882,0.6),3,D1931&lt;=PERCENTILE($D$3:$D$5882,0.8),4,TRUE,5)</f>
        <v>4</v>
      </c>
      <c r="H1931" s="3" t="str" cm="1">
        <f t="array" ref="H1931">_xlfn.IFS(AND(E1931&gt;=4,F1931&gt;=4,G1931&gt;=4),"Champions",AND(E1931&gt;=3,F1931&gt;=3,G1931&gt;=3),"Loyal Customers",AND(E1931&lt;=2,F1931&gt;=3),"At Risk",AND(E1931&lt;=2,F1931&lt;=2,G1931&lt;=2),"Lost",AND(E1931&gt;=4,F1931&lt;=2),"New/Promising",TRUE,"Needs Attention")</f>
        <v>Champions</v>
      </c>
      <c r="I1931" s="3" t="str">
        <f t="shared" si="34"/>
        <v>Active</v>
      </c>
      <c r="J1931" s="3" t="str">
        <f>_xlfn.XLOOKUP(A1931,'Country_Lookup'!$D:$D,'Country_Lookup'!$E:$E)</f>
        <v>United Kingdom</v>
      </c>
    </row>
    <row r="1932" spans="1:10" x14ac:dyDescent="0.3">
      <c r="A1932">
        <v>14296</v>
      </c>
      <c r="B1932">
        <v>421</v>
      </c>
      <c r="C1932">
        <v>2</v>
      </c>
      <c r="D1932">
        <v>456.39999999999975</v>
      </c>
      <c r="E1932" cm="1">
        <f t="array" ref="E1932">_xlfn.IFS(B1932&lt;=PERCENTILE($B$3:$B$5882,0.2),5,B1932&lt;=PERCENTILE($B$3:$B$5882,0.4),4,B1932&lt;=PERCENTILE($B$3:$B$5882,0.6),3,B1932&lt;=PERCENTILE($B$3:$B$5882,0.8),2,TRUE,1)</f>
        <v>1</v>
      </c>
      <c r="F1932" cm="1">
        <f t="array" ref="F1932">_xlfn.IFS(C1932&lt;=PERCENTILE($C$3:$C$5882,0.2),1,C1932&lt;=PERCENTILE($C$3:$C$5882,0.4),2,C1932&lt;=PERCENTILE($C$3:$C$5882,0.6),3,C1932&lt;=PERCENTILE($C$3:$C$5882,0.8),4,TRUE,5)</f>
        <v>2</v>
      </c>
      <c r="G1932" cm="1">
        <f t="array" ref="G1932">_xlfn.IFS(D1932&lt;=PERCENTILE($D$3:$D$5882,0.2),1,D1932&lt;=PERCENTILE($D$3:$D$5882,0.4),2,D1932&lt;=PERCENTILE($D$3:$D$5882,0.6),3,D1932&lt;=PERCENTILE($D$3:$D$5882,0.8),4,TRUE,5)</f>
        <v>2</v>
      </c>
      <c r="H1932" s="3" t="str" cm="1">
        <f t="array" ref="H1932">_xlfn.IFS(AND(E1932&gt;=4,F1932&gt;=4,G1932&gt;=4),"Champions",AND(E1932&gt;=3,F1932&gt;=3,G1932&gt;=3),"Loyal Customers",AND(E1932&lt;=2,F1932&gt;=3),"At Risk",AND(E1932&lt;=2,F1932&lt;=2,G1932&lt;=2),"Lost",AND(E1932&gt;=4,F1932&lt;=2),"New/Promising",TRUE,"Needs Attention")</f>
        <v>Lost</v>
      </c>
      <c r="I1932" s="3" t="str">
        <f t="shared" si="34"/>
        <v>Churned</v>
      </c>
      <c r="J1932" s="3" t="str">
        <f>_xlfn.XLOOKUP(A1932,'Country_Lookup'!$D:$D,'Country_Lookup'!$E:$E)</f>
        <v>United Kingdom</v>
      </c>
    </row>
    <row r="1933" spans="1:10" x14ac:dyDescent="0.3">
      <c r="A1933">
        <v>14297</v>
      </c>
      <c r="B1933">
        <v>17</v>
      </c>
      <c r="C1933">
        <v>4</v>
      </c>
      <c r="D1933">
        <v>1305.3300000000013</v>
      </c>
      <c r="E1933" cm="1">
        <f t="array" ref="E1933">_xlfn.IFS(B1933&lt;=PERCENTILE($B$3:$B$5882,0.2),5,B1933&lt;=PERCENTILE($B$3:$B$5882,0.4),4,B1933&lt;=PERCENTILE($B$3:$B$5882,0.6),3,B1933&lt;=PERCENTILE($B$3:$B$5882,0.8),2,TRUE,1)</f>
        <v>5</v>
      </c>
      <c r="F1933" cm="1">
        <f t="array" ref="F1933">_xlfn.IFS(C1933&lt;=PERCENTILE($C$3:$C$5882,0.2),1,C1933&lt;=PERCENTILE($C$3:$C$5882,0.4),2,C1933&lt;=PERCENTILE($C$3:$C$5882,0.6),3,C1933&lt;=PERCENTILE($C$3:$C$5882,0.8),4,TRUE,5)</f>
        <v>3</v>
      </c>
      <c r="G1933" cm="1">
        <f t="array" ref="G1933">_xlfn.IFS(D1933&lt;=PERCENTILE($D$3:$D$5882,0.2),1,D1933&lt;=PERCENTILE($D$3:$D$5882,0.4),2,D1933&lt;=PERCENTILE($D$3:$D$5882,0.6),3,D1933&lt;=PERCENTILE($D$3:$D$5882,0.8),4,TRUE,5)</f>
        <v>4</v>
      </c>
      <c r="H1933" s="3" t="str" cm="1">
        <f t="array" ref="H1933">_xlfn.IFS(AND(E1933&gt;=4,F1933&gt;=4,G1933&gt;=4),"Champions",AND(E1933&gt;=3,F1933&gt;=3,G1933&gt;=3),"Loyal Customers",AND(E1933&lt;=2,F1933&gt;=3),"At Risk",AND(E1933&lt;=2,F1933&lt;=2,G1933&lt;=2),"Lost",AND(E1933&gt;=4,F1933&lt;=2),"New/Promising",TRUE,"Needs Attention")</f>
        <v>Loyal Customers</v>
      </c>
      <c r="I1933" s="3" t="str">
        <f t="shared" si="34"/>
        <v>Active</v>
      </c>
      <c r="J1933" s="3" t="str">
        <f>_xlfn.XLOOKUP(A1933,'Country_Lookup'!$D:$D,'Country_Lookup'!$E:$E)</f>
        <v>United Kingdom</v>
      </c>
    </row>
    <row r="1934" spans="1:10" x14ac:dyDescent="0.3">
      <c r="A1934">
        <v>14298</v>
      </c>
      <c r="B1934">
        <v>8</v>
      </c>
      <c r="C1934">
        <v>82</v>
      </c>
      <c r="D1934">
        <v>91194.490000003687</v>
      </c>
      <c r="E1934" cm="1">
        <f t="array" ref="E1934">_xlfn.IFS(B1934&lt;=PERCENTILE($B$3:$B$5882,0.2),5,B1934&lt;=PERCENTILE($B$3:$B$5882,0.4),4,B1934&lt;=PERCENTILE($B$3:$B$5882,0.6),3,B1934&lt;=PERCENTILE($B$3:$B$5882,0.8),2,TRUE,1)</f>
        <v>5</v>
      </c>
      <c r="F1934" cm="1">
        <f t="array" ref="F1934">_xlfn.IFS(C1934&lt;=PERCENTILE($C$3:$C$5882,0.2),1,C1934&lt;=PERCENTILE($C$3:$C$5882,0.4),2,C1934&lt;=PERCENTILE($C$3:$C$5882,0.6),3,C1934&lt;=PERCENTILE($C$3:$C$5882,0.8),4,TRUE,5)</f>
        <v>5</v>
      </c>
      <c r="G1934" cm="1">
        <f t="array" ref="G1934">_xlfn.IFS(D1934&lt;=PERCENTILE($D$3:$D$5882,0.2),1,D1934&lt;=PERCENTILE($D$3:$D$5882,0.4),2,D1934&lt;=PERCENTILE($D$3:$D$5882,0.6),3,D1934&lt;=PERCENTILE($D$3:$D$5882,0.8),4,TRUE,5)</f>
        <v>5</v>
      </c>
      <c r="H1934" s="3" t="str" cm="1">
        <f t="array" ref="H1934">_xlfn.IFS(AND(E1934&gt;=4,F1934&gt;=4,G1934&gt;=4),"Champions",AND(E1934&gt;=3,F1934&gt;=3,G1934&gt;=3),"Loyal Customers",AND(E1934&lt;=2,F1934&gt;=3),"At Risk",AND(E1934&lt;=2,F1934&lt;=2,G1934&lt;=2),"Lost",AND(E1934&gt;=4,F1934&lt;=2),"New/Promising",TRUE,"Needs Attention")</f>
        <v>Champions</v>
      </c>
      <c r="I1934" s="3" t="str">
        <f t="shared" si="34"/>
        <v>Active</v>
      </c>
      <c r="J1934" s="3" t="str">
        <f>_xlfn.XLOOKUP(A1934,'Country_Lookup'!$D:$D,'Country_Lookup'!$E:$E)</f>
        <v>United Kingdom</v>
      </c>
    </row>
    <row r="1935" spans="1:10" x14ac:dyDescent="0.3">
      <c r="A1935">
        <v>14299</v>
      </c>
      <c r="B1935">
        <v>8</v>
      </c>
      <c r="C1935">
        <v>27</v>
      </c>
      <c r="D1935">
        <v>14499.490000000125</v>
      </c>
      <c r="E1935" cm="1">
        <f t="array" ref="E1935">_xlfn.IFS(B1935&lt;=PERCENTILE($B$3:$B$5882,0.2),5,B1935&lt;=PERCENTILE($B$3:$B$5882,0.4),4,B1935&lt;=PERCENTILE($B$3:$B$5882,0.6),3,B1935&lt;=PERCENTILE($B$3:$B$5882,0.8),2,TRUE,1)</f>
        <v>5</v>
      </c>
      <c r="F1935" cm="1">
        <f t="array" ref="F1935">_xlfn.IFS(C1935&lt;=PERCENTILE($C$3:$C$5882,0.2),1,C1935&lt;=PERCENTILE($C$3:$C$5882,0.4),2,C1935&lt;=PERCENTILE($C$3:$C$5882,0.6),3,C1935&lt;=PERCENTILE($C$3:$C$5882,0.8),4,TRUE,5)</f>
        <v>5</v>
      </c>
      <c r="G1935" cm="1">
        <f t="array" ref="G1935">_xlfn.IFS(D1935&lt;=PERCENTILE($D$3:$D$5882,0.2),1,D1935&lt;=PERCENTILE($D$3:$D$5882,0.4),2,D1935&lt;=PERCENTILE($D$3:$D$5882,0.6),3,D1935&lt;=PERCENTILE($D$3:$D$5882,0.8),4,TRUE,5)</f>
        <v>5</v>
      </c>
      <c r="H1935" s="3" t="str" cm="1">
        <f t="array" ref="H1935">_xlfn.IFS(AND(E1935&gt;=4,F1935&gt;=4,G1935&gt;=4),"Champions",AND(E1935&gt;=3,F1935&gt;=3,G1935&gt;=3),"Loyal Customers",AND(E1935&lt;=2,F1935&gt;=3),"At Risk",AND(E1935&lt;=2,F1935&lt;=2,G1935&lt;=2),"Lost",AND(E1935&gt;=4,F1935&lt;=2),"New/Promising",TRUE,"Needs Attention")</f>
        <v>Champions</v>
      </c>
      <c r="I1935" s="3" t="str">
        <f t="shared" si="34"/>
        <v>Active</v>
      </c>
      <c r="J1935" s="3" t="str">
        <f>_xlfn.XLOOKUP(A1935,'Country_Lookup'!$D:$D,'Country_Lookup'!$E:$E)</f>
        <v>United Kingdom</v>
      </c>
    </row>
    <row r="1936" spans="1:10" x14ac:dyDescent="0.3">
      <c r="A1936">
        <v>14300</v>
      </c>
      <c r="B1936">
        <v>18</v>
      </c>
      <c r="C1936">
        <v>1</v>
      </c>
      <c r="D1936">
        <v>43.20000000000001</v>
      </c>
      <c r="E1936" cm="1">
        <f t="array" ref="E1936">_xlfn.IFS(B1936&lt;=PERCENTILE($B$3:$B$5882,0.2),5,B1936&lt;=PERCENTILE($B$3:$B$5882,0.4),4,B1936&lt;=PERCENTILE($B$3:$B$5882,0.6),3,B1936&lt;=PERCENTILE($B$3:$B$5882,0.8),2,TRUE,1)</f>
        <v>5</v>
      </c>
      <c r="F1936" cm="1">
        <f t="array" ref="F1936">_xlfn.IFS(C1936&lt;=PERCENTILE($C$3:$C$5882,0.2),1,C1936&lt;=PERCENTILE($C$3:$C$5882,0.4),2,C1936&lt;=PERCENTILE($C$3:$C$5882,0.6),3,C1936&lt;=PERCENTILE($C$3:$C$5882,0.8),4,TRUE,5)</f>
        <v>1</v>
      </c>
      <c r="G1936" cm="1">
        <f t="array" ref="G1936">_xlfn.IFS(D1936&lt;=PERCENTILE($D$3:$D$5882,0.2),1,D1936&lt;=PERCENTILE($D$3:$D$5882,0.4),2,D1936&lt;=PERCENTILE($D$3:$D$5882,0.6),3,D1936&lt;=PERCENTILE($D$3:$D$5882,0.8),4,TRUE,5)</f>
        <v>1</v>
      </c>
      <c r="H1936" s="3" t="str" cm="1">
        <f t="array" ref="H1936">_xlfn.IFS(AND(E1936&gt;=4,F1936&gt;=4,G1936&gt;=4),"Champions",AND(E1936&gt;=3,F1936&gt;=3,G1936&gt;=3),"Loyal Customers",AND(E1936&lt;=2,F1936&gt;=3),"At Risk",AND(E1936&lt;=2,F1936&lt;=2,G1936&lt;=2),"Lost",AND(E1936&gt;=4,F1936&lt;=2),"New/Promising",TRUE,"Needs Attention")</f>
        <v>New/Promising</v>
      </c>
      <c r="I1936" s="3" t="str">
        <f t="shared" si="34"/>
        <v>Active</v>
      </c>
      <c r="J1936" s="3" t="str">
        <f>_xlfn.XLOOKUP(A1936,'Country_Lookup'!$D:$D,'Country_Lookup'!$E:$E)</f>
        <v>United Kingdom</v>
      </c>
    </row>
    <row r="1937" spans="1:10" x14ac:dyDescent="0.3">
      <c r="A1937">
        <v>14301</v>
      </c>
      <c r="B1937">
        <v>117</v>
      </c>
      <c r="C1937">
        <v>4</v>
      </c>
      <c r="D1937">
        <v>1992.1799999999973</v>
      </c>
      <c r="E1937" cm="1">
        <f t="array" ref="E1937">_xlfn.IFS(B1937&lt;=PERCENTILE($B$3:$B$5882,0.2),5,B1937&lt;=PERCENTILE($B$3:$B$5882,0.4),4,B1937&lt;=PERCENTILE($B$3:$B$5882,0.6),3,B1937&lt;=PERCENTILE($B$3:$B$5882,0.8),2,TRUE,1)</f>
        <v>3</v>
      </c>
      <c r="F1937" cm="1">
        <f t="array" ref="F1937">_xlfn.IFS(C1937&lt;=PERCENTILE($C$3:$C$5882,0.2),1,C1937&lt;=PERCENTILE($C$3:$C$5882,0.4),2,C1937&lt;=PERCENTILE($C$3:$C$5882,0.6),3,C1937&lt;=PERCENTILE($C$3:$C$5882,0.8),4,TRUE,5)</f>
        <v>3</v>
      </c>
      <c r="G1937" cm="1">
        <f t="array" ref="G1937">_xlfn.IFS(D1937&lt;=PERCENTILE($D$3:$D$5882,0.2),1,D1937&lt;=PERCENTILE($D$3:$D$5882,0.4),2,D1937&lt;=PERCENTILE($D$3:$D$5882,0.6),3,D1937&lt;=PERCENTILE($D$3:$D$5882,0.8),4,TRUE,5)</f>
        <v>4</v>
      </c>
      <c r="H1937" s="3" t="str" cm="1">
        <f t="array" ref="H1937">_xlfn.IFS(AND(E1937&gt;=4,F1937&gt;=4,G1937&gt;=4),"Champions",AND(E1937&gt;=3,F1937&gt;=3,G1937&gt;=3),"Loyal Customers",AND(E1937&lt;=2,F1937&gt;=3),"At Risk",AND(E1937&lt;=2,F1937&lt;=2,G1937&lt;=2),"Lost",AND(E1937&gt;=4,F1937&lt;=2),"New/Promising",TRUE,"Needs Attention")</f>
        <v>Loyal Customers</v>
      </c>
      <c r="I1937" s="3" t="str">
        <f t="shared" si="34"/>
        <v>Churned</v>
      </c>
      <c r="J1937" s="3" t="str">
        <f>_xlfn.XLOOKUP(A1937,'Country_Lookup'!$D:$D,'Country_Lookup'!$E:$E)</f>
        <v>United Kingdom</v>
      </c>
    </row>
    <row r="1938" spans="1:10" x14ac:dyDescent="0.3">
      <c r="A1938">
        <v>14302</v>
      </c>
      <c r="B1938">
        <v>430</v>
      </c>
      <c r="C1938">
        <v>3</v>
      </c>
      <c r="D1938">
        <v>742.9000000000002</v>
      </c>
      <c r="E1938" cm="1">
        <f t="array" ref="E1938">_xlfn.IFS(B1938&lt;=PERCENTILE($B$3:$B$5882,0.2),5,B1938&lt;=PERCENTILE($B$3:$B$5882,0.4),4,B1938&lt;=PERCENTILE($B$3:$B$5882,0.6),3,B1938&lt;=PERCENTILE($B$3:$B$5882,0.8),2,TRUE,1)</f>
        <v>1</v>
      </c>
      <c r="F1938" cm="1">
        <f t="array" ref="F1938">_xlfn.IFS(C1938&lt;=PERCENTILE($C$3:$C$5882,0.2),1,C1938&lt;=PERCENTILE($C$3:$C$5882,0.4),2,C1938&lt;=PERCENTILE($C$3:$C$5882,0.6),3,C1938&lt;=PERCENTILE($C$3:$C$5882,0.8),4,TRUE,5)</f>
        <v>3</v>
      </c>
      <c r="G1938" cm="1">
        <f t="array" ref="G1938">_xlfn.IFS(D1938&lt;=PERCENTILE($D$3:$D$5882,0.2),1,D1938&lt;=PERCENTILE($D$3:$D$5882,0.4),2,D1938&lt;=PERCENTILE($D$3:$D$5882,0.6),3,D1938&lt;=PERCENTILE($D$3:$D$5882,0.8),4,TRUE,5)</f>
        <v>3</v>
      </c>
      <c r="H1938" s="3" t="str" cm="1">
        <f t="array" ref="H1938">_xlfn.IFS(AND(E1938&gt;=4,F1938&gt;=4,G1938&gt;=4),"Champions",AND(E1938&gt;=3,F1938&gt;=3,G1938&gt;=3),"Loyal Customers",AND(E1938&lt;=2,F1938&gt;=3),"At Risk",AND(E1938&lt;=2,F1938&lt;=2,G1938&lt;=2),"Lost",AND(E1938&gt;=4,F1938&lt;=2),"New/Promising",TRUE,"Needs Attention")</f>
        <v>At Risk</v>
      </c>
      <c r="I1938" s="3" t="str">
        <f t="shared" si="34"/>
        <v>Churned</v>
      </c>
      <c r="J1938" s="3" t="str">
        <f>_xlfn.XLOOKUP(A1938,'Country_Lookup'!$D:$D,'Country_Lookup'!$E:$E)</f>
        <v>United Kingdom</v>
      </c>
    </row>
    <row r="1939" spans="1:10" x14ac:dyDescent="0.3">
      <c r="A1939">
        <v>14303</v>
      </c>
      <c r="B1939">
        <v>407</v>
      </c>
      <c r="C1939">
        <v>2</v>
      </c>
      <c r="D1939">
        <v>277.94000000000017</v>
      </c>
      <c r="E1939" cm="1">
        <f t="array" ref="E1939">_xlfn.IFS(B1939&lt;=PERCENTILE($B$3:$B$5882,0.2),5,B1939&lt;=PERCENTILE($B$3:$B$5882,0.4),4,B1939&lt;=PERCENTILE($B$3:$B$5882,0.6),3,B1939&lt;=PERCENTILE($B$3:$B$5882,0.8),2,TRUE,1)</f>
        <v>2</v>
      </c>
      <c r="F1939" cm="1">
        <f t="array" ref="F1939">_xlfn.IFS(C1939&lt;=PERCENTILE($C$3:$C$5882,0.2),1,C1939&lt;=PERCENTILE($C$3:$C$5882,0.4),2,C1939&lt;=PERCENTILE($C$3:$C$5882,0.6),3,C1939&lt;=PERCENTILE($C$3:$C$5882,0.8),4,TRUE,5)</f>
        <v>2</v>
      </c>
      <c r="G1939" cm="1">
        <f t="array" ref="G1939">_xlfn.IFS(D1939&lt;=PERCENTILE($D$3:$D$5882,0.2),1,D1939&lt;=PERCENTILE($D$3:$D$5882,0.4),2,D1939&lt;=PERCENTILE($D$3:$D$5882,0.6),3,D1939&lt;=PERCENTILE($D$3:$D$5882,0.8),4,TRUE,5)</f>
        <v>1</v>
      </c>
      <c r="H1939" s="3" t="str" cm="1">
        <f t="array" ref="H1939">_xlfn.IFS(AND(E1939&gt;=4,F1939&gt;=4,G1939&gt;=4),"Champions",AND(E1939&gt;=3,F1939&gt;=3,G1939&gt;=3),"Loyal Customers",AND(E1939&lt;=2,F1939&gt;=3),"At Risk",AND(E1939&lt;=2,F1939&lt;=2,G1939&lt;=2),"Lost",AND(E1939&gt;=4,F1939&lt;=2),"New/Promising",TRUE,"Needs Attention")</f>
        <v>Lost</v>
      </c>
      <c r="I1939" s="3" t="str">
        <f t="shared" si="34"/>
        <v>Churned</v>
      </c>
      <c r="J1939" s="3" t="str">
        <f>_xlfn.XLOOKUP(A1939,'Country_Lookup'!$D:$D,'Country_Lookup'!$E:$E)</f>
        <v>United Kingdom</v>
      </c>
    </row>
    <row r="1940" spans="1:10" x14ac:dyDescent="0.3">
      <c r="A1940">
        <v>14304</v>
      </c>
      <c r="B1940">
        <v>222</v>
      </c>
      <c r="C1940">
        <v>3</v>
      </c>
      <c r="D1940">
        <v>1725.0099999999991</v>
      </c>
      <c r="E1940" cm="1">
        <f t="array" ref="E1940">_xlfn.IFS(B1940&lt;=PERCENTILE($B$3:$B$5882,0.2),5,B1940&lt;=PERCENTILE($B$3:$B$5882,0.4),4,B1940&lt;=PERCENTILE($B$3:$B$5882,0.6),3,B1940&lt;=PERCENTILE($B$3:$B$5882,0.8),2,TRUE,1)</f>
        <v>2</v>
      </c>
      <c r="F1940" cm="1">
        <f t="array" ref="F1940">_xlfn.IFS(C1940&lt;=PERCENTILE($C$3:$C$5882,0.2),1,C1940&lt;=PERCENTILE($C$3:$C$5882,0.4),2,C1940&lt;=PERCENTILE($C$3:$C$5882,0.6),3,C1940&lt;=PERCENTILE($C$3:$C$5882,0.8),4,TRUE,5)</f>
        <v>3</v>
      </c>
      <c r="G1940" cm="1">
        <f t="array" ref="G1940">_xlfn.IFS(D1940&lt;=PERCENTILE($D$3:$D$5882,0.2),1,D1940&lt;=PERCENTILE($D$3:$D$5882,0.4),2,D1940&lt;=PERCENTILE($D$3:$D$5882,0.6),3,D1940&lt;=PERCENTILE($D$3:$D$5882,0.8),4,TRUE,5)</f>
        <v>4</v>
      </c>
      <c r="H1940" s="3" t="str" cm="1">
        <f t="array" ref="H1940">_xlfn.IFS(AND(E1940&gt;=4,F1940&gt;=4,G1940&gt;=4),"Champions",AND(E1940&gt;=3,F1940&gt;=3,G1940&gt;=3),"Loyal Customers",AND(E1940&lt;=2,F1940&gt;=3),"At Risk",AND(E1940&lt;=2,F1940&lt;=2,G1940&lt;=2),"Lost",AND(E1940&gt;=4,F1940&lt;=2),"New/Promising",TRUE,"Needs Attention")</f>
        <v>At Risk</v>
      </c>
      <c r="I1940" s="3" t="str">
        <f t="shared" si="34"/>
        <v>Churned</v>
      </c>
      <c r="J1940" s="3" t="str">
        <f>_xlfn.XLOOKUP(A1940,'Country_Lookup'!$D:$D,'Country_Lookup'!$E:$E)</f>
        <v>United Kingdom</v>
      </c>
    </row>
    <row r="1941" spans="1:10" x14ac:dyDescent="0.3">
      <c r="A1941">
        <v>14305</v>
      </c>
      <c r="B1941">
        <v>71</v>
      </c>
      <c r="C1941">
        <v>3</v>
      </c>
      <c r="D1941">
        <v>1858.9599999999944</v>
      </c>
      <c r="E1941" cm="1">
        <f t="array" ref="E1941">_xlfn.IFS(B1941&lt;=PERCENTILE($B$3:$B$5882,0.2),5,B1941&lt;=PERCENTILE($B$3:$B$5882,0.4),4,B1941&lt;=PERCENTILE($B$3:$B$5882,0.6),3,B1941&lt;=PERCENTILE($B$3:$B$5882,0.8),2,TRUE,1)</f>
        <v>3</v>
      </c>
      <c r="F1941" cm="1">
        <f t="array" ref="F1941">_xlfn.IFS(C1941&lt;=PERCENTILE($C$3:$C$5882,0.2),1,C1941&lt;=PERCENTILE($C$3:$C$5882,0.4),2,C1941&lt;=PERCENTILE($C$3:$C$5882,0.6),3,C1941&lt;=PERCENTILE($C$3:$C$5882,0.8),4,TRUE,5)</f>
        <v>3</v>
      </c>
      <c r="G1941" cm="1">
        <f t="array" ref="G1941">_xlfn.IFS(D1941&lt;=PERCENTILE($D$3:$D$5882,0.2),1,D1941&lt;=PERCENTILE($D$3:$D$5882,0.4),2,D1941&lt;=PERCENTILE($D$3:$D$5882,0.6),3,D1941&lt;=PERCENTILE($D$3:$D$5882,0.8),4,TRUE,5)</f>
        <v>4</v>
      </c>
      <c r="H1941" s="3" t="str" cm="1">
        <f t="array" ref="H1941">_xlfn.IFS(AND(E1941&gt;=4,F1941&gt;=4,G1941&gt;=4),"Champions",AND(E1941&gt;=3,F1941&gt;=3,G1941&gt;=3),"Loyal Customers",AND(E1941&lt;=2,F1941&gt;=3),"At Risk",AND(E1941&lt;=2,F1941&lt;=2,G1941&lt;=2),"Lost",AND(E1941&gt;=4,F1941&lt;=2),"New/Promising",TRUE,"Needs Attention")</f>
        <v>Loyal Customers</v>
      </c>
      <c r="I1941" s="3" t="str">
        <f t="shared" si="34"/>
        <v>Active</v>
      </c>
      <c r="J1941" s="3" t="str">
        <f>_xlfn.XLOOKUP(A1941,'Country_Lookup'!$D:$D,'Country_Lookup'!$E:$E)</f>
        <v>United Kingdom</v>
      </c>
    </row>
    <row r="1942" spans="1:10" x14ac:dyDescent="0.3">
      <c r="A1942">
        <v>14306</v>
      </c>
      <c r="B1942">
        <v>51</v>
      </c>
      <c r="C1942">
        <v>6</v>
      </c>
      <c r="D1942">
        <v>3151.3999999999974</v>
      </c>
      <c r="E1942" cm="1">
        <f t="array" ref="E1942">_xlfn.IFS(B1942&lt;=PERCENTILE($B$3:$B$5882,0.2),5,B1942&lt;=PERCENTILE($B$3:$B$5882,0.4),4,B1942&lt;=PERCENTILE($B$3:$B$5882,0.6),3,B1942&lt;=PERCENTILE($B$3:$B$5882,0.8),2,TRUE,1)</f>
        <v>4</v>
      </c>
      <c r="F1942" cm="1">
        <f t="array" ref="F1942">_xlfn.IFS(C1942&lt;=PERCENTILE($C$3:$C$5882,0.2),1,C1942&lt;=PERCENTILE($C$3:$C$5882,0.4),2,C1942&lt;=PERCENTILE($C$3:$C$5882,0.6),3,C1942&lt;=PERCENTILE($C$3:$C$5882,0.8),4,TRUE,5)</f>
        <v>4</v>
      </c>
      <c r="G1942" cm="1">
        <f t="array" ref="G1942">_xlfn.IFS(D1942&lt;=PERCENTILE($D$3:$D$5882,0.2),1,D1942&lt;=PERCENTILE($D$3:$D$5882,0.4),2,D1942&lt;=PERCENTILE($D$3:$D$5882,0.6),3,D1942&lt;=PERCENTILE($D$3:$D$5882,0.8),4,TRUE,5)</f>
        <v>5</v>
      </c>
      <c r="H1942" s="3" t="str" cm="1">
        <f t="array" ref="H1942">_xlfn.IFS(AND(E1942&gt;=4,F1942&gt;=4,G1942&gt;=4),"Champions",AND(E1942&gt;=3,F1942&gt;=3,G1942&gt;=3),"Loyal Customers",AND(E1942&lt;=2,F1942&gt;=3),"At Risk",AND(E1942&lt;=2,F1942&lt;=2,G1942&lt;=2),"Lost",AND(E1942&gt;=4,F1942&lt;=2),"New/Promising",TRUE,"Needs Attention")</f>
        <v>Champions</v>
      </c>
      <c r="I1942" s="3" t="str">
        <f t="shared" si="34"/>
        <v>Active</v>
      </c>
      <c r="J1942" s="3" t="str">
        <f>_xlfn.XLOOKUP(A1942,'Country_Lookup'!$D:$D,'Country_Lookup'!$E:$E)</f>
        <v>United Kingdom</v>
      </c>
    </row>
    <row r="1943" spans="1:10" x14ac:dyDescent="0.3">
      <c r="A1943">
        <v>14307</v>
      </c>
      <c r="B1943">
        <v>88</v>
      </c>
      <c r="C1943">
        <v>10</v>
      </c>
      <c r="D1943">
        <v>5071.0300000000225</v>
      </c>
      <c r="E1943" cm="1">
        <f t="array" ref="E1943">_xlfn.IFS(B1943&lt;=PERCENTILE($B$3:$B$5882,0.2),5,B1943&lt;=PERCENTILE($B$3:$B$5882,0.4),4,B1943&lt;=PERCENTILE($B$3:$B$5882,0.6),3,B1943&lt;=PERCENTILE($B$3:$B$5882,0.8),2,TRUE,1)</f>
        <v>3</v>
      </c>
      <c r="F1943" cm="1">
        <f t="array" ref="F1943">_xlfn.IFS(C1943&lt;=PERCENTILE($C$3:$C$5882,0.2),1,C1943&lt;=PERCENTILE($C$3:$C$5882,0.4),2,C1943&lt;=PERCENTILE($C$3:$C$5882,0.6),3,C1943&lt;=PERCENTILE($C$3:$C$5882,0.8),4,TRUE,5)</f>
        <v>5</v>
      </c>
      <c r="G1943" cm="1">
        <f t="array" ref="G1943">_xlfn.IFS(D1943&lt;=PERCENTILE($D$3:$D$5882,0.2),1,D1943&lt;=PERCENTILE($D$3:$D$5882,0.4),2,D1943&lt;=PERCENTILE($D$3:$D$5882,0.6),3,D1943&lt;=PERCENTILE($D$3:$D$5882,0.8),4,TRUE,5)</f>
        <v>5</v>
      </c>
      <c r="H1943" s="3" t="str" cm="1">
        <f t="array" ref="H1943">_xlfn.IFS(AND(E1943&gt;=4,F1943&gt;=4,G1943&gt;=4),"Champions",AND(E1943&gt;=3,F1943&gt;=3,G1943&gt;=3),"Loyal Customers",AND(E1943&lt;=2,F1943&gt;=3),"At Risk",AND(E1943&lt;=2,F1943&lt;=2,G1943&lt;=2),"Lost",AND(E1943&gt;=4,F1943&lt;=2),"New/Promising",TRUE,"Needs Attention")</f>
        <v>Loyal Customers</v>
      </c>
      <c r="I1943" s="3" t="str">
        <f t="shared" si="34"/>
        <v>Active</v>
      </c>
      <c r="J1943" s="3" t="str">
        <f>_xlfn.XLOOKUP(A1943,'Country_Lookup'!$D:$D,'Country_Lookup'!$E:$E)</f>
        <v>United Kingdom</v>
      </c>
    </row>
    <row r="1944" spans="1:10" x14ac:dyDescent="0.3">
      <c r="A1944">
        <v>14308</v>
      </c>
      <c r="B1944">
        <v>549</v>
      </c>
      <c r="C1944">
        <v>2</v>
      </c>
      <c r="D1944">
        <v>1147.02</v>
      </c>
      <c r="E1944" cm="1">
        <f t="array" ref="E1944">_xlfn.IFS(B1944&lt;=PERCENTILE($B$3:$B$5882,0.2),5,B1944&lt;=PERCENTILE($B$3:$B$5882,0.4),4,B1944&lt;=PERCENTILE($B$3:$B$5882,0.6),3,B1944&lt;=PERCENTILE($B$3:$B$5882,0.8),2,TRUE,1)</f>
        <v>1</v>
      </c>
      <c r="F1944" cm="1">
        <f t="array" ref="F1944">_xlfn.IFS(C1944&lt;=PERCENTILE($C$3:$C$5882,0.2),1,C1944&lt;=PERCENTILE($C$3:$C$5882,0.4),2,C1944&lt;=PERCENTILE($C$3:$C$5882,0.6),3,C1944&lt;=PERCENTILE($C$3:$C$5882,0.8),4,TRUE,5)</f>
        <v>2</v>
      </c>
      <c r="G1944" cm="1">
        <f t="array" ref="G1944">_xlfn.IFS(D1944&lt;=PERCENTILE($D$3:$D$5882,0.2),1,D1944&lt;=PERCENTILE($D$3:$D$5882,0.4),2,D1944&lt;=PERCENTILE($D$3:$D$5882,0.6),3,D1944&lt;=PERCENTILE($D$3:$D$5882,0.8),4,TRUE,5)</f>
        <v>3</v>
      </c>
      <c r="H1944" s="3" t="str" cm="1">
        <f t="array" ref="H1944">_xlfn.IFS(AND(E1944&gt;=4,F1944&gt;=4,G1944&gt;=4),"Champions",AND(E1944&gt;=3,F1944&gt;=3,G1944&gt;=3),"Loyal Customers",AND(E1944&lt;=2,F1944&gt;=3),"At Risk",AND(E1944&lt;=2,F1944&lt;=2,G1944&lt;=2),"Lost",AND(E1944&gt;=4,F1944&lt;=2),"New/Promising",TRUE,"Needs Attention")</f>
        <v>Needs Attention</v>
      </c>
      <c r="I1944" s="3" t="str">
        <f t="shared" si="34"/>
        <v>Churned</v>
      </c>
      <c r="J1944" s="3" t="str">
        <f>_xlfn.XLOOKUP(A1944,'Country_Lookup'!$D:$D,'Country_Lookup'!$E:$E)</f>
        <v>United Kingdom</v>
      </c>
    </row>
    <row r="1945" spans="1:10" x14ac:dyDescent="0.3">
      <c r="A1945">
        <v>14309</v>
      </c>
      <c r="B1945">
        <v>8</v>
      </c>
      <c r="C1945">
        <v>11</v>
      </c>
      <c r="D1945">
        <v>3780.8100000000136</v>
      </c>
      <c r="E1945" cm="1">
        <f t="array" ref="E1945">_xlfn.IFS(B1945&lt;=PERCENTILE($B$3:$B$5882,0.2),5,B1945&lt;=PERCENTILE($B$3:$B$5882,0.4),4,B1945&lt;=PERCENTILE($B$3:$B$5882,0.6),3,B1945&lt;=PERCENTILE($B$3:$B$5882,0.8),2,TRUE,1)</f>
        <v>5</v>
      </c>
      <c r="F1945" cm="1">
        <f t="array" ref="F1945">_xlfn.IFS(C1945&lt;=PERCENTILE($C$3:$C$5882,0.2),1,C1945&lt;=PERCENTILE($C$3:$C$5882,0.4),2,C1945&lt;=PERCENTILE($C$3:$C$5882,0.6),3,C1945&lt;=PERCENTILE($C$3:$C$5882,0.8),4,TRUE,5)</f>
        <v>5</v>
      </c>
      <c r="G1945" cm="1">
        <f t="array" ref="G1945">_xlfn.IFS(D1945&lt;=PERCENTILE($D$3:$D$5882,0.2),1,D1945&lt;=PERCENTILE($D$3:$D$5882,0.4),2,D1945&lt;=PERCENTILE($D$3:$D$5882,0.6),3,D1945&lt;=PERCENTILE($D$3:$D$5882,0.8),4,TRUE,5)</f>
        <v>5</v>
      </c>
      <c r="H1945" s="3" t="str" cm="1">
        <f t="array" ref="H1945">_xlfn.IFS(AND(E1945&gt;=4,F1945&gt;=4,G1945&gt;=4),"Champions",AND(E1945&gt;=3,F1945&gt;=3,G1945&gt;=3),"Loyal Customers",AND(E1945&lt;=2,F1945&gt;=3),"At Risk",AND(E1945&lt;=2,F1945&lt;=2,G1945&lt;=2),"Lost",AND(E1945&gt;=4,F1945&lt;=2),"New/Promising",TRUE,"Needs Attention")</f>
        <v>Champions</v>
      </c>
      <c r="I1945" s="3" t="str">
        <f t="shared" si="34"/>
        <v>Active</v>
      </c>
      <c r="J1945" s="3" t="str">
        <f>_xlfn.XLOOKUP(A1945,'Country_Lookup'!$D:$D,'Country_Lookup'!$E:$E)</f>
        <v>United Kingdom</v>
      </c>
    </row>
    <row r="1946" spans="1:10" x14ac:dyDescent="0.3">
      <c r="A1946">
        <v>14310</v>
      </c>
      <c r="B1946">
        <v>432</v>
      </c>
      <c r="C1946">
        <v>1</v>
      </c>
      <c r="D1946">
        <v>492.10000000000019</v>
      </c>
      <c r="E1946" cm="1">
        <f t="array" ref="E1946">_xlfn.IFS(B1946&lt;=PERCENTILE($B$3:$B$5882,0.2),5,B1946&lt;=PERCENTILE($B$3:$B$5882,0.4),4,B1946&lt;=PERCENTILE($B$3:$B$5882,0.6),3,B1946&lt;=PERCENTILE($B$3:$B$5882,0.8),2,TRUE,1)</f>
        <v>1</v>
      </c>
      <c r="F1946" cm="1">
        <f t="array" ref="F1946">_xlfn.IFS(C1946&lt;=PERCENTILE($C$3:$C$5882,0.2),1,C1946&lt;=PERCENTILE($C$3:$C$5882,0.4),2,C1946&lt;=PERCENTILE($C$3:$C$5882,0.6),3,C1946&lt;=PERCENTILE($C$3:$C$5882,0.8),4,TRUE,5)</f>
        <v>1</v>
      </c>
      <c r="G1946" cm="1">
        <f t="array" ref="G1946">_xlfn.IFS(D1946&lt;=PERCENTILE($D$3:$D$5882,0.2),1,D1946&lt;=PERCENTILE($D$3:$D$5882,0.4),2,D1946&lt;=PERCENTILE($D$3:$D$5882,0.6),3,D1946&lt;=PERCENTILE($D$3:$D$5882,0.8),4,TRUE,5)</f>
        <v>2</v>
      </c>
      <c r="H1946" s="3" t="str" cm="1">
        <f t="array" ref="H1946">_xlfn.IFS(AND(E1946&gt;=4,F1946&gt;=4,G1946&gt;=4),"Champions",AND(E1946&gt;=3,F1946&gt;=3,G1946&gt;=3),"Loyal Customers",AND(E1946&lt;=2,F1946&gt;=3),"At Risk",AND(E1946&lt;=2,F1946&lt;=2,G1946&lt;=2),"Lost",AND(E1946&gt;=4,F1946&lt;=2),"New/Promising",TRUE,"Needs Attention")</f>
        <v>Lost</v>
      </c>
      <c r="I1946" s="3" t="str">
        <f t="shared" si="34"/>
        <v>Churned</v>
      </c>
      <c r="J1946" s="3" t="str">
        <f>_xlfn.XLOOKUP(A1946,'Country_Lookup'!$D:$D,'Country_Lookup'!$E:$E)</f>
        <v>United Kingdom</v>
      </c>
    </row>
    <row r="1947" spans="1:10" x14ac:dyDescent="0.3">
      <c r="A1947">
        <v>14311</v>
      </c>
      <c r="B1947">
        <v>242</v>
      </c>
      <c r="C1947">
        <v>2</v>
      </c>
      <c r="D1947">
        <v>516.45000000000039</v>
      </c>
      <c r="E1947" cm="1">
        <f t="array" ref="E1947">_xlfn.IFS(B1947&lt;=PERCENTILE($B$3:$B$5882,0.2),5,B1947&lt;=PERCENTILE($B$3:$B$5882,0.4),4,B1947&lt;=PERCENTILE($B$3:$B$5882,0.6),3,B1947&lt;=PERCENTILE($B$3:$B$5882,0.8),2,TRUE,1)</f>
        <v>2</v>
      </c>
      <c r="F1947" cm="1">
        <f t="array" ref="F1947">_xlfn.IFS(C1947&lt;=PERCENTILE($C$3:$C$5882,0.2),1,C1947&lt;=PERCENTILE($C$3:$C$5882,0.4),2,C1947&lt;=PERCENTILE($C$3:$C$5882,0.6),3,C1947&lt;=PERCENTILE($C$3:$C$5882,0.8),4,TRUE,5)</f>
        <v>2</v>
      </c>
      <c r="G1947" cm="1">
        <f t="array" ref="G1947">_xlfn.IFS(D1947&lt;=PERCENTILE($D$3:$D$5882,0.2),1,D1947&lt;=PERCENTILE($D$3:$D$5882,0.4),2,D1947&lt;=PERCENTILE($D$3:$D$5882,0.6),3,D1947&lt;=PERCENTILE($D$3:$D$5882,0.8),4,TRUE,5)</f>
        <v>2</v>
      </c>
      <c r="H1947" s="3" t="str" cm="1">
        <f t="array" ref="H1947">_xlfn.IFS(AND(E1947&gt;=4,F1947&gt;=4,G1947&gt;=4),"Champions",AND(E1947&gt;=3,F1947&gt;=3,G1947&gt;=3),"Loyal Customers",AND(E1947&lt;=2,F1947&gt;=3),"At Risk",AND(E1947&lt;=2,F1947&lt;=2,G1947&lt;=2),"Lost",AND(E1947&gt;=4,F1947&lt;=2),"New/Promising",TRUE,"Needs Attention")</f>
        <v>Lost</v>
      </c>
      <c r="I1947" s="3" t="str">
        <f t="shared" si="34"/>
        <v>Churned</v>
      </c>
      <c r="J1947" s="3" t="str">
        <f>_xlfn.XLOOKUP(A1947,'Country_Lookup'!$D:$D,'Country_Lookup'!$E:$E)</f>
        <v>United Kingdom</v>
      </c>
    </row>
    <row r="1948" spans="1:10" x14ac:dyDescent="0.3">
      <c r="A1948">
        <v>14312</v>
      </c>
      <c r="B1948">
        <v>46</v>
      </c>
      <c r="C1948">
        <v>11</v>
      </c>
      <c r="D1948">
        <v>3090.2899999999931</v>
      </c>
      <c r="E1948" cm="1">
        <f t="array" ref="E1948">_xlfn.IFS(B1948&lt;=PERCENTILE($B$3:$B$5882,0.2),5,B1948&lt;=PERCENTILE($B$3:$B$5882,0.4),4,B1948&lt;=PERCENTILE($B$3:$B$5882,0.6),3,B1948&lt;=PERCENTILE($B$3:$B$5882,0.8),2,TRUE,1)</f>
        <v>4</v>
      </c>
      <c r="F1948" cm="1">
        <f t="array" ref="F1948">_xlfn.IFS(C1948&lt;=PERCENTILE($C$3:$C$5882,0.2),1,C1948&lt;=PERCENTILE($C$3:$C$5882,0.4),2,C1948&lt;=PERCENTILE($C$3:$C$5882,0.6),3,C1948&lt;=PERCENTILE($C$3:$C$5882,0.8),4,TRUE,5)</f>
        <v>5</v>
      </c>
      <c r="G1948" cm="1">
        <f t="array" ref="G1948">_xlfn.IFS(D1948&lt;=PERCENTILE($D$3:$D$5882,0.2),1,D1948&lt;=PERCENTILE($D$3:$D$5882,0.4),2,D1948&lt;=PERCENTILE($D$3:$D$5882,0.6),3,D1948&lt;=PERCENTILE($D$3:$D$5882,0.8),4,TRUE,5)</f>
        <v>5</v>
      </c>
      <c r="H1948" s="3" t="str" cm="1">
        <f t="array" ref="H1948">_xlfn.IFS(AND(E1948&gt;=4,F1948&gt;=4,G1948&gt;=4),"Champions",AND(E1948&gt;=3,F1948&gt;=3,G1948&gt;=3),"Loyal Customers",AND(E1948&lt;=2,F1948&gt;=3),"At Risk",AND(E1948&lt;=2,F1948&lt;=2,G1948&lt;=2),"Lost",AND(E1948&gt;=4,F1948&lt;=2),"New/Promising",TRUE,"Needs Attention")</f>
        <v>Champions</v>
      </c>
      <c r="I1948" s="3" t="str">
        <f t="shared" si="34"/>
        <v>Active</v>
      </c>
      <c r="J1948" s="3" t="str">
        <f>_xlfn.XLOOKUP(A1948,'Country_Lookup'!$D:$D,'Country_Lookup'!$E:$E)</f>
        <v>United Kingdom</v>
      </c>
    </row>
    <row r="1949" spans="1:10" x14ac:dyDescent="0.3">
      <c r="A1949">
        <v>14314</v>
      </c>
      <c r="B1949">
        <v>106</v>
      </c>
      <c r="C1949">
        <v>2</v>
      </c>
      <c r="D1949">
        <v>229.8</v>
      </c>
      <c r="E1949" cm="1">
        <f t="array" ref="E1949">_xlfn.IFS(B1949&lt;=PERCENTILE($B$3:$B$5882,0.2),5,B1949&lt;=PERCENTILE($B$3:$B$5882,0.4),4,B1949&lt;=PERCENTILE($B$3:$B$5882,0.6),3,B1949&lt;=PERCENTILE($B$3:$B$5882,0.8),2,TRUE,1)</f>
        <v>3</v>
      </c>
      <c r="F1949" cm="1">
        <f t="array" ref="F1949">_xlfn.IFS(C1949&lt;=PERCENTILE($C$3:$C$5882,0.2),1,C1949&lt;=PERCENTILE($C$3:$C$5882,0.4),2,C1949&lt;=PERCENTILE($C$3:$C$5882,0.6),3,C1949&lt;=PERCENTILE($C$3:$C$5882,0.8),4,TRUE,5)</f>
        <v>2</v>
      </c>
      <c r="G1949" cm="1">
        <f t="array" ref="G1949">_xlfn.IFS(D1949&lt;=PERCENTILE($D$3:$D$5882,0.2),1,D1949&lt;=PERCENTILE($D$3:$D$5882,0.4),2,D1949&lt;=PERCENTILE($D$3:$D$5882,0.6),3,D1949&lt;=PERCENTILE($D$3:$D$5882,0.8),4,TRUE,5)</f>
        <v>1</v>
      </c>
      <c r="H1949" s="3" t="str" cm="1">
        <f t="array" ref="H1949">_xlfn.IFS(AND(E1949&gt;=4,F1949&gt;=4,G1949&gt;=4),"Champions",AND(E1949&gt;=3,F1949&gt;=3,G1949&gt;=3),"Loyal Customers",AND(E1949&lt;=2,F1949&gt;=3),"At Risk",AND(E1949&lt;=2,F1949&lt;=2,G1949&lt;=2),"Lost",AND(E1949&gt;=4,F1949&lt;=2),"New/Promising",TRUE,"Needs Attention")</f>
        <v>Needs Attention</v>
      </c>
      <c r="I1949" s="3" t="str">
        <f t="shared" si="34"/>
        <v>Churned</v>
      </c>
      <c r="J1949" s="3" t="str">
        <f>_xlfn.XLOOKUP(A1949,'Country_Lookup'!$D:$D,'Country_Lookup'!$E:$E)</f>
        <v>United Kingdom</v>
      </c>
    </row>
    <row r="1950" spans="1:10" x14ac:dyDescent="0.3">
      <c r="A1950">
        <v>14315</v>
      </c>
      <c r="B1950">
        <v>44</v>
      </c>
      <c r="C1950">
        <v>8</v>
      </c>
      <c r="D1950">
        <v>3197.8200000000056</v>
      </c>
      <c r="E1950" cm="1">
        <f t="array" ref="E1950">_xlfn.IFS(B1950&lt;=PERCENTILE($B$3:$B$5882,0.2),5,B1950&lt;=PERCENTILE($B$3:$B$5882,0.4),4,B1950&lt;=PERCENTILE($B$3:$B$5882,0.6),3,B1950&lt;=PERCENTILE($B$3:$B$5882,0.8),2,TRUE,1)</f>
        <v>4</v>
      </c>
      <c r="F1950" cm="1">
        <f t="array" ref="F1950">_xlfn.IFS(C1950&lt;=PERCENTILE($C$3:$C$5882,0.2),1,C1950&lt;=PERCENTILE($C$3:$C$5882,0.4),2,C1950&lt;=PERCENTILE($C$3:$C$5882,0.6),3,C1950&lt;=PERCENTILE($C$3:$C$5882,0.8),4,TRUE,5)</f>
        <v>4</v>
      </c>
      <c r="G1950" cm="1">
        <f t="array" ref="G1950">_xlfn.IFS(D1950&lt;=PERCENTILE($D$3:$D$5882,0.2),1,D1950&lt;=PERCENTILE($D$3:$D$5882,0.4),2,D1950&lt;=PERCENTILE($D$3:$D$5882,0.6),3,D1950&lt;=PERCENTILE($D$3:$D$5882,0.8),4,TRUE,5)</f>
        <v>5</v>
      </c>
      <c r="H1950" s="3" t="str" cm="1">
        <f t="array" ref="H1950">_xlfn.IFS(AND(E1950&gt;=4,F1950&gt;=4,G1950&gt;=4),"Champions",AND(E1950&gt;=3,F1950&gt;=3,G1950&gt;=3),"Loyal Customers",AND(E1950&lt;=2,F1950&gt;=3),"At Risk",AND(E1950&lt;=2,F1950&lt;=2,G1950&lt;=2),"Lost",AND(E1950&gt;=4,F1950&lt;=2),"New/Promising",TRUE,"Needs Attention")</f>
        <v>Champions</v>
      </c>
      <c r="I1950" s="3" t="str">
        <f t="shared" si="34"/>
        <v>Active</v>
      </c>
      <c r="J1950" s="3" t="str">
        <f>_xlfn.XLOOKUP(A1950,'Country_Lookup'!$D:$D,'Country_Lookup'!$E:$E)</f>
        <v>United Kingdom</v>
      </c>
    </row>
    <row r="1951" spans="1:10" x14ac:dyDescent="0.3">
      <c r="A1951">
        <v>14316</v>
      </c>
      <c r="B1951">
        <v>422</v>
      </c>
      <c r="C1951">
        <v>5</v>
      </c>
      <c r="D1951">
        <v>1370.3399999999992</v>
      </c>
      <c r="E1951" cm="1">
        <f t="array" ref="E1951">_xlfn.IFS(B1951&lt;=PERCENTILE($B$3:$B$5882,0.2),5,B1951&lt;=PERCENTILE($B$3:$B$5882,0.4),4,B1951&lt;=PERCENTILE($B$3:$B$5882,0.6),3,B1951&lt;=PERCENTILE($B$3:$B$5882,0.8),2,TRUE,1)</f>
        <v>1</v>
      </c>
      <c r="F1951" cm="1">
        <f t="array" ref="F1951">_xlfn.IFS(C1951&lt;=PERCENTILE($C$3:$C$5882,0.2),1,C1951&lt;=PERCENTILE($C$3:$C$5882,0.4),2,C1951&lt;=PERCENTILE($C$3:$C$5882,0.6),3,C1951&lt;=PERCENTILE($C$3:$C$5882,0.8),4,TRUE,5)</f>
        <v>4</v>
      </c>
      <c r="G1951" cm="1">
        <f t="array" ref="G1951">_xlfn.IFS(D1951&lt;=PERCENTILE($D$3:$D$5882,0.2),1,D1951&lt;=PERCENTILE($D$3:$D$5882,0.4),2,D1951&lt;=PERCENTILE($D$3:$D$5882,0.6),3,D1951&lt;=PERCENTILE($D$3:$D$5882,0.8),4,TRUE,5)</f>
        <v>4</v>
      </c>
      <c r="H1951" s="3" t="str" cm="1">
        <f t="array" ref="H1951">_xlfn.IFS(AND(E1951&gt;=4,F1951&gt;=4,G1951&gt;=4),"Champions",AND(E1951&gt;=3,F1951&gt;=3,G1951&gt;=3),"Loyal Customers",AND(E1951&lt;=2,F1951&gt;=3),"At Risk",AND(E1951&lt;=2,F1951&lt;=2,G1951&lt;=2),"Lost",AND(E1951&gt;=4,F1951&lt;=2),"New/Promising",TRUE,"Needs Attention")</f>
        <v>At Risk</v>
      </c>
      <c r="I1951" s="3" t="str">
        <f t="shared" si="34"/>
        <v>Churned</v>
      </c>
      <c r="J1951" s="3" t="str">
        <f>_xlfn.XLOOKUP(A1951,'Country_Lookup'!$D:$D,'Country_Lookup'!$E:$E)</f>
        <v>United Kingdom</v>
      </c>
    </row>
    <row r="1952" spans="1:10" x14ac:dyDescent="0.3">
      <c r="A1952">
        <v>14317</v>
      </c>
      <c r="B1952">
        <v>64</v>
      </c>
      <c r="C1952">
        <v>1</v>
      </c>
      <c r="D1952">
        <v>508.58</v>
      </c>
      <c r="E1952" cm="1">
        <f t="array" ref="E1952">_xlfn.IFS(B1952&lt;=PERCENTILE($B$3:$B$5882,0.2),5,B1952&lt;=PERCENTILE($B$3:$B$5882,0.4),4,B1952&lt;=PERCENTILE($B$3:$B$5882,0.6),3,B1952&lt;=PERCENTILE($B$3:$B$5882,0.8),2,TRUE,1)</f>
        <v>3</v>
      </c>
      <c r="F1952" cm="1">
        <f t="array" ref="F1952">_xlfn.IFS(C1952&lt;=PERCENTILE($C$3:$C$5882,0.2),1,C1952&lt;=PERCENTILE($C$3:$C$5882,0.4),2,C1952&lt;=PERCENTILE($C$3:$C$5882,0.6),3,C1952&lt;=PERCENTILE($C$3:$C$5882,0.8),4,TRUE,5)</f>
        <v>1</v>
      </c>
      <c r="G1952" cm="1">
        <f t="array" ref="G1952">_xlfn.IFS(D1952&lt;=PERCENTILE($D$3:$D$5882,0.2),1,D1952&lt;=PERCENTILE($D$3:$D$5882,0.4),2,D1952&lt;=PERCENTILE($D$3:$D$5882,0.6),3,D1952&lt;=PERCENTILE($D$3:$D$5882,0.8),4,TRUE,5)</f>
        <v>2</v>
      </c>
      <c r="H1952" s="3" t="str" cm="1">
        <f t="array" ref="H1952">_xlfn.IFS(AND(E1952&gt;=4,F1952&gt;=4,G1952&gt;=4),"Champions",AND(E1952&gt;=3,F1952&gt;=3,G1952&gt;=3),"Loyal Customers",AND(E1952&lt;=2,F1952&gt;=3),"At Risk",AND(E1952&lt;=2,F1952&lt;=2,G1952&lt;=2),"Lost",AND(E1952&gt;=4,F1952&lt;=2),"New/Promising",TRUE,"Needs Attention")</f>
        <v>Needs Attention</v>
      </c>
      <c r="I1952" s="3" t="str">
        <f t="shared" si="34"/>
        <v>Active</v>
      </c>
      <c r="J1952" s="3" t="str">
        <f>_xlfn.XLOOKUP(A1952,'Country_Lookup'!$D:$D,'Country_Lookup'!$E:$E)</f>
        <v>United Kingdom</v>
      </c>
    </row>
    <row r="1953" spans="1:10" x14ac:dyDescent="0.3">
      <c r="A1953">
        <v>14318</v>
      </c>
      <c r="B1953">
        <v>460</v>
      </c>
      <c r="C1953">
        <v>1</v>
      </c>
      <c r="D1953">
        <v>158.01999999999998</v>
      </c>
      <c r="E1953" cm="1">
        <f t="array" ref="E1953">_xlfn.IFS(B1953&lt;=PERCENTILE($B$3:$B$5882,0.2),5,B1953&lt;=PERCENTILE($B$3:$B$5882,0.4),4,B1953&lt;=PERCENTILE($B$3:$B$5882,0.6),3,B1953&lt;=PERCENTILE($B$3:$B$5882,0.8),2,TRUE,1)</f>
        <v>1</v>
      </c>
      <c r="F1953" cm="1">
        <f t="array" ref="F1953">_xlfn.IFS(C1953&lt;=PERCENTILE($C$3:$C$5882,0.2),1,C1953&lt;=PERCENTILE($C$3:$C$5882,0.4),2,C1953&lt;=PERCENTILE($C$3:$C$5882,0.6),3,C1953&lt;=PERCENTILE($C$3:$C$5882,0.8),4,TRUE,5)</f>
        <v>1</v>
      </c>
      <c r="G1953" cm="1">
        <f t="array" ref="G1953">_xlfn.IFS(D1953&lt;=PERCENTILE($D$3:$D$5882,0.2),1,D1953&lt;=PERCENTILE($D$3:$D$5882,0.4),2,D1953&lt;=PERCENTILE($D$3:$D$5882,0.6),3,D1953&lt;=PERCENTILE($D$3:$D$5882,0.8),4,TRUE,5)</f>
        <v>1</v>
      </c>
      <c r="H1953" s="3" t="str" cm="1">
        <f t="array" ref="H1953">_xlfn.IFS(AND(E1953&gt;=4,F1953&gt;=4,G1953&gt;=4),"Champions",AND(E1953&gt;=3,F1953&gt;=3,G1953&gt;=3),"Loyal Customers",AND(E1953&lt;=2,F1953&gt;=3),"At Risk",AND(E1953&lt;=2,F1953&lt;=2,G1953&lt;=2),"Lost",AND(E1953&gt;=4,F1953&lt;=2),"New/Promising",TRUE,"Needs Attention")</f>
        <v>Lost</v>
      </c>
      <c r="I1953" s="3" t="str">
        <f t="shared" si="34"/>
        <v>Churned</v>
      </c>
      <c r="J1953" s="3" t="str">
        <f>_xlfn.XLOOKUP(A1953,'Country_Lookup'!$D:$D,'Country_Lookup'!$E:$E)</f>
        <v>United Kingdom</v>
      </c>
    </row>
    <row r="1954" spans="1:10" x14ac:dyDescent="0.3">
      <c r="A1954">
        <v>14319</v>
      </c>
      <c r="B1954">
        <v>424</v>
      </c>
      <c r="C1954">
        <v>1</v>
      </c>
      <c r="D1954">
        <v>494.85000000000025</v>
      </c>
      <c r="E1954" cm="1">
        <f t="array" ref="E1954">_xlfn.IFS(B1954&lt;=PERCENTILE($B$3:$B$5882,0.2),5,B1954&lt;=PERCENTILE($B$3:$B$5882,0.4),4,B1954&lt;=PERCENTILE($B$3:$B$5882,0.6),3,B1954&lt;=PERCENTILE($B$3:$B$5882,0.8),2,TRUE,1)</f>
        <v>1</v>
      </c>
      <c r="F1954" cm="1">
        <f t="array" ref="F1954">_xlfn.IFS(C1954&lt;=PERCENTILE($C$3:$C$5882,0.2),1,C1954&lt;=PERCENTILE($C$3:$C$5882,0.4),2,C1954&lt;=PERCENTILE($C$3:$C$5882,0.6),3,C1954&lt;=PERCENTILE($C$3:$C$5882,0.8),4,TRUE,5)</f>
        <v>1</v>
      </c>
      <c r="G1954" cm="1">
        <f t="array" ref="G1954">_xlfn.IFS(D1954&lt;=PERCENTILE($D$3:$D$5882,0.2),1,D1954&lt;=PERCENTILE($D$3:$D$5882,0.4),2,D1954&lt;=PERCENTILE($D$3:$D$5882,0.6),3,D1954&lt;=PERCENTILE($D$3:$D$5882,0.8),4,TRUE,5)</f>
        <v>2</v>
      </c>
      <c r="H1954" s="3" t="str" cm="1">
        <f t="array" ref="H1954">_xlfn.IFS(AND(E1954&gt;=4,F1954&gt;=4,G1954&gt;=4),"Champions",AND(E1954&gt;=3,F1954&gt;=3,G1954&gt;=3),"Loyal Customers",AND(E1954&lt;=2,F1954&gt;=3),"At Risk",AND(E1954&lt;=2,F1954&lt;=2,G1954&lt;=2),"Lost",AND(E1954&gt;=4,F1954&lt;=2),"New/Promising",TRUE,"Needs Attention")</f>
        <v>Lost</v>
      </c>
      <c r="I1954" s="3" t="str">
        <f t="shared" si="34"/>
        <v>Churned</v>
      </c>
      <c r="J1954" s="3" t="str">
        <f>_xlfn.XLOOKUP(A1954,'Country_Lookup'!$D:$D,'Country_Lookup'!$E:$E)</f>
        <v>United Kingdom</v>
      </c>
    </row>
    <row r="1955" spans="1:10" x14ac:dyDescent="0.3">
      <c r="A1955">
        <v>14320</v>
      </c>
      <c r="B1955">
        <v>206</v>
      </c>
      <c r="C1955">
        <v>5</v>
      </c>
      <c r="D1955">
        <v>1346.7499999999998</v>
      </c>
      <c r="E1955" cm="1">
        <f t="array" ref="E1955">_xlfn.IFS(B1955&lt;=PERCENTILE($B$3:$B$5882,0.2),5,B1955&lt;=PERCENTILE($B$3:$B$5882,0.4),4,B1955&lt;=PERCENTILE($B$3:$B$5882,0.6),3,B1955&lt;=PERCENTILE($B$3:$B$5882,0.8),2,TRUE,1)</f>
        <v>2</v>
      </c>
      <c r="F1955" cm="1">
        <f t="array" ref="F1955">_xlfn.IFS(C1955&lt;=PERCENTILE($C$3:$C$5882,0.2),1,C1955&lt;=PERCENTILE($C$3:$C$5882,0.4),2,C1955&lt;=PERCENTILE($C$3:$C$5882,0.6),3,C1955&lt;=PERCENTILE($C$3:$C$5882,0.8),4,TRUE,5)</f>
        <v>4</v>
      </c>
      <c r="G1955" cm="1">
        <f t="array" ref="G1955">_xlfn.IFS(D1955&lt;=PERCENTILE($D$3:$D$5882,0.2),1,D1955&lt;=PERCENTILE($D$3:$D$5882,0.4),2,D1955&lt;=PERCENTILE($D$3:$D$5882,0.6),3,D1955&lt;=PERCENTILE($D$3:$D$5882,0.8),4,TRUE,5)</f>
        <v>4</v>
      </c>
      <c r="H1955" s="3" t="str" cm="1">
        <f t="array" ref="H1955">_xlfn.IFS(AND(E1955&gt;=4,F1955&gt;=4,G1955&gt;=4),"Champions",AND(E1955&gt;=3,F1955&gt;=3,G1955&gt;=3),"Loyal Customers",AND(E1955&lt;=2,F1955&gt;=3),"At Risk",AND(E1955&lt;=2,F1955&lt;=2,G1955&lt;=2),"Lost",AND(E1955&gt;=4,F1955&lt;=2),"New/Promising",TRUE,"Needs Attention")</f>
        <v>At Risk</v>
      </c>
      <c r="I1955" s="3" t="str">
        <f t="shared" si="34"/>
        <v>Churned</v>
      </c>
      <c r="J1955" s="3" t="str">
        <f>_xlfn.XLOOKUP(A1955,'Country_Lookup'!$D:$D,'Country_Lookup'!$E:$E)</f>
        <v>United Kingdom</v>
      </c>
    </row>
    <row r="1956" spans="1:10" x14ac:dyDescent="0.3">
      <c r="A1956">
        <v>14321</v>
      </c>
      <c r="B1956">
        <v>10</v>
      </c>
      <c r="C1956">
        <v>7</v>
      </c>
      <c r="D1956">
        <v>2218.0599999999972</v>
      </c>
      <c r="E1956" cm="1">
        <f t="array" ref="E1956">_xlfn.IFS(B1956&lt;=PERCENTILE($B$3:$B$5882,0.2),5,B1956&lt;=PERCENTILE($B$3:$B$5882,0.4),4,B1956&lt;=PERCENTILE($B$3:$B$5882,0.6),3,B1956&lt;=PERCENTILE($B$3:$B$5882,0.8),2,TRUE,1)</f>
        <v>5</v>
      </c>
      <c r="F1956" cm="1">
        <f t="array" ref="F1956">_xlfn.IFS(C1956&lt;=PERCENTILE($C$3:$C$5882,0.2),1,C1956&lt;=PERCENTILE($C$3:$C$5882,0.4),2,C1956&lt;=PERCENTILE($C$3:$C$5882,0.6),3,C1956&lt;=PERCENTILE($C$3:$C$5882,0.8),4,TRUE,5)</f>
        <v>4</v>
      </c>
      <c r="G1956" cm="1">
        <f t="array" ref="G1956">_xlfn.IFS(D1956&lt;=PERCENTILE($D$3:$D$5882,0.2),1,D1956&lt;=PERCENTILE($D$3:$D$5882,0.4),2,D1956&lt;=PERCENTILE($D$3:$D$5882,0.6),3,D1956&lt;=PERCENTILE($D$3:$D$5882,0.8),4,TRUE,5)</f>
        <v>4</v>
      </c>
      <c r="H1956" s="3" t="str" cm="1">
        <f t="array" ref="H1956">_xlfn.IFS(AND(E1956&gt;=4,F1956&gt;=4,G1956&gt;=4),"Champions",AND(E1956&gt;=3,F1956&gt;=3,G1956&gt;=3),"Loyal Customers",AND(E1956&lt;=2,F1956&gt;=3),"At Risk",AND(E1956&lt;=2,F1956&lt;=2,G1956&lt;=2),"Lost",AND(E1956&gt;=4,F1956&lt;=2),"New/Promising",TRUE,"Needs Attention")</f>
        <v>Champions</v>
      </c>
      <c r="I1956" s="3" t="str">
        <f t="shared" si="34"/>
        <v>Active</v>
      </c>
      <c r="J1956" s="3" t="str">
        <f>_xlfn.XLOOKUP(A1956,'Country_Lookup'!$D:$D,'Country_Lookup'!$E:$E)</f>
        <v>United Kingdom</v>
      </c>
    </row>
    <row r="1957" spans="1:10" x14ac:dyDescent="0.3">
      <c r="A1957">
        <v>14322</v>
      </c>
      <c r="B1957">
        <v>429</v>
      </c>
      <c r="C1957">
        <v>4</v>
      </c>
      <c r="D1957">
        <v>474.10000000000008</v>
      </c>
      <c r="E1957" cm="1">
        <f t="array" ref="E1957">_xlfn.IFS(B1957&lt;=PERCENTILE($B$3:$B$5882,0.2),5,B1957&lt;=PERCENTILE($B$3:$B$5882,0.4),4,B1957&lt;=PERCENTILE($B$3:$B$5882,0.6),3,B1957&lt;=PERCENTILE($B$3:$B$5882,0.8),2,TRUE,1)</f>
        <v>1</v>
      </c>
      <c r="F1957" cm="1">
        <f t="array" ref="F1957">_xlfn.IFS(C1957&lt;=PERCENTILE($C$3:$C$5882,0.2),1,C1957&lt;=PERCENTILE($C$3:$C$5882,0.4),2,C1957&lt;=PERCENTILE($C$3:$C$5882,0.6),3,C1957&lt;=PERCENTILE($C$3:$C$5882,0.8),4,TRUE,5)</f>
        <v>3</v>
      </c>
      <c r="G1957" cm="1">
        <f t="array" ref="G1957">_xlfn.IFS(D1957&lt;=PERCENTILE($D$3:$D$5882,0.2),1,D1957&lt;=PERCENTILE($D$3:$D$5882,0.4),2,D1957&lt;=PERCENTILE($D$3:$D$5882,0.6),3,D1957&lt;=PERCENTILE($D$3:$D$5882,0.8),4,TRUE,5)</f>
        <v>2</v>
      </c>
      <c r="H1957" s="3" t="str" cm="1">
        <f t="array" ref="H1957">_xlfn.IFS(AND(E1957&gt;=4,F1957&gt;=4,G1957&gt;=4),"Champions",AND(E1957&gt;=3,F1957&gt;=3,G1957&gt;=3),"Loyal Customers",AND(E1957&lt;=2,F1957&gt;=3),"At Risk",AND(E1957&lt;=2,F1957&lt;=2,G1957&lt;=2),"Lost",AND(E1957&gt;=4,F1957&lt;=2),"New/Promising",TRUE,"Needs Attention")</f>
        <v>At Risk</v>
      </c>
      <c r="I1957" s="3" t="str">
        <f t="shared" si="34"/>
        <v>Churned</v>
      </c>
      <c r="J1957" s="3" t="str">
        <f>_xlfn.XLOOKUP(A1957,'Country_Lookup'!$D:$D,'Country_Lookup'!$E:$E)</f>
        <v>United Kingdom</v>
      </c>
    </row>
    <row r="1958" spans="1:10" x14ac:dyDescent="0.3">
      <c r="A1958">
        <v>14323</v>
      </c>
      <c r="B1958">
        <v>114</v>
      </c>
      <c r="C1958">
        <v>2</v>
      </c>
      <c r="D1958">
        <v>605.06000000000017</v>
      </c>
      <c r="E1958" cm="1">
        <f t="array" ref="E1958">_xlfn.IFS(B1958&lt;=PERCENTILE($B$3:$B$5882,0.2),5,B1958&lt;=PERCENTILE($B$3:$B$5882,0.4),4,B1958&lt;=PERCENTILE($B$3:$B$5882,0.6),3,B1958&lt;=PERCENTILE($B$3:$B$5882,0.8),2,TRUE,1)</f>
        <v>3</v>
      </c>
      <c r="F1958" cm="1">
        <f t="array" ref="F1958">_xlfn.IFS(C1958&lt;=PERCENTILE($C$3:$C$5882,0.2),1,C1958&lt;=PERCENTILE($C$3:$C$5882,0.4),2,C1958&lt;=PERCENTILE($C$3:$C$5882,0.6),3,C1958&lt;=PERCENTILE($C$3:$C$5882,0.8),4,TRUE,5)</f>
        <v>2</v>
      </c>
      <c r="G1958" cm="1">
        <f t="array" ref="G1958">_xlfn.IFS(D1958&lt;=PERCENTILE($D$3:$D$5882,0.2),1,D1958&lt;=PERCENTILE($D$3:$D$5882,0.4),2,D1958&lt;=PERCENTILE($D$3:$D$5882,0.6),3,D1958&lt;=PERCENTILE($D$3:$D$5882,0.8),4,TRUE,5)</f>
        <v>2</v>
      </c>
      <c r="H1958" s="3" t="str" cm="1">
        <f t="array" ref="H1958">_xlfn.IFS(AND(E1958&gt;=4,F1958&gt;=4,G1958&gt;=4),"Champions",AND(E1958&gt;=3,F1958&gt;=3,G1958&gt;=3),"Loyal Customers",AND(E1958&lt;=2,F1958&gt;=3),"At Risk",AND(E1958&lt;=2,F1958&lt;=2,G1958&lt;=2),"Lost",AND(E1958&gt;=4,F1958&lt;=2),"New/Promising",TRUE,"Needs Attention")</f>
        <v>Needs Attention</v>
      </c>
      <c r="I1958" s="3" t="str">
        <f t="shared" si="34"/>
        <v>Churned</v>
      </c>
      <c r="J1958" s="3" t="str">
        <f>_xlfn.XLOOKUP(A1958,'Country_Lookup'!$D:$D,'Country_Lookup'!$E:$E)</f>
        <v>United Kingdom</v>
      </c>
    </row>
    <row r="1959" spans="1:10" x14ac:dyDescent="0.3">
      <c r="A1959">
        <v>14324</v>
      </c>
      <c r="B1959">
        <v>409</v>
      </c>
      <c r="C1959">
        <v>2</v>
      </c>
      <c r="D1959">
        <v>701.61000000000047</v>
      </c>
      <c r="E1959" cm="1">
        <f t="array" ref="E1959">_xlfn.IFS(B1959&lt;=PERCENTILE($B$3:$B$5882,0.2),5,B1959&lt;=PERCENTILE($B$3:$B$5882,0.4),4,B1959&lt;=PERCENTILE($B$3:$B$5882,0.6),3,B1959&lt;=PERCENTILE($B$3:$B$5882,0.8),2,TRUE,1)</f>
        <v>2</v>
      </c>
      <c r="F1959" cm="1">
        <f t="array" ref="F1959">_xlfn.IFS(C1959&lt;=PERCENTILE($C$3:$C$5882,0.2),1,C1959&lt;=PERCENTILE($C$3:$C$5882,0.4),2,C1959&lt;=PERCENTILE($C$3:$C$5882,0.6),3,C1959&lt;=PERCENTILE($C$3:$C$5882,0.8),4,TRUE,5)</f>
        <v>2</v>
      </c>
      <c r="G1959" cm="1">
        <f t="array" ref="G1959">_xlfn.IFS(D1959&lt;=PERCENTILE($D$3:$D$5882,0.2),1,D1959&lt;=PERCENTILE($D$3:$D$5882,0.4),2,D1959&lt;=PERCENTILE($D$3:$D$5882,0.6),3,D1959&lt;=PERCENTILE($D$3:$D$5882,0.8),4,TRUE,5)</f>
        <v>3</v>
      </c>
      <c r="H1959" s="3" t="str" cm="1">
        <f t="array" ref="H1959">_xlfn.IFS(AND(E1959&gt;=4,F1959&gt;=4,G1959&gt;=4),"Champions",AND(E1959&gt;=3,F1959&gt;=3,G1959&gt;=3),"Loyal Customers",AND(E1959&lt;=2,F1959&gt;=3),"At Risk",AND(E1959&lt;=2,F1959&lt;=2,G1959&lt;=2),"Lost",AND(E1959&gt;=4,F1959&lt;=2),"New/Promising",TRUE,"Needs Attention")</f>
        <v>Needs Attention</v>
      </c>
      <c r="I1959" s="3" t="str">
        <f t="shared" si="34"/>
        <v>Churned</v>
      </c>
      <c r="J1959" s="3" t="str">
        <f>_xlfn.XLOOKUP(A1959,'Country_Lookup'!$D:$D,'Country_Lookup'!$E:$E)</f>
        <v>United Kingdom</v>
      </c>
    </row>
    <row r="1960" spans="1:10" x14ac:dyDescent="0.3">
      <c r="A1960">
        <v>14325</v>
      </c>
      <c r="B1960">
        <v>569</v>
      </c>
      <c r="C1960">
        <v>1</v>
      </c>
      <c r="D1960">
        <v>245.47999999999996</v>
      </c>
      <c r="E1960" cm="1">
        <f t="array" ref="E1960">_xlfn.IFS(B1960&lt;=PERCENTILE($B$3:$B$5882,0.2),5,B1960&lt;=PERCENTILE($B$3:$B$5882,0.4),4,B1960&lt;=PERCENTILE($B$3:$B$5882,0.6),3,B1960&lt;=PERCENTILE($B$3:$B$5882,0.8),2,TRUE,1)</f>
        <v>1</v>
      </c>
      <c r="F1960" cm="1">
        <f t="array" ref="F1960">_xlfn.IFS(C1960&lt;=PERCENTILE($C$3:$C$5882,0.2),1,C1960&lt;=PERCENTILE($C$3:$C$5882,0.4),2,C1960&lt;=PERCENTILE($C$3:$C$5882,0.6),3,C1960&lt;=PERCENTILE($C$3:$C$5882,0.8),4,TRUE,5)</f>
        <v>1</v>
      </c>
      <c r="G1960" cm="1">
        <f t="array" ref="G1960">_xlfn.IFS(D1960&lt;=PERCENTILE($D$3:$D$5882,0.2),1,D1960&lt;=PERCENTILE($D$3:$D$5882,0.4),2,D1960&lt;=PERCENTILE($D$3:$D$5882,0.6),3,D1960&lt;=PERCENTILE($D$3:$D$5882,0.8),4,TRUE,5)</f>
        <v>1</v>
      </c>
      <c r="H1960" s="3" t="str" cm="1">
        <f t="array" ref="H1960">_xlfn.IFS(AND(E1960&gt;=4,F1960&gt;=4,G1960&gt;=4),"Champions",AND(E1960&gt;=3,F1960&gt;=3,G1960&gt;=3),"Loyal Customers",AND(E1960&lt;=2,F1960&gt;=3),"At Risk",AND(E1960&lt;=2,F1960&lt;=2,G1960&lt;=2),"Lost",AND(E1960&gt;=4,F1960&lt;=2),"New/Promising",TRUE,"Needs Attention")</f>
        <v>Lost</v>
      </c>
      <c r="I1960" s="3" t="str">
        <f t="shared" si="34"/>
        <v>Churned</v>
      </c>
      <c r="J1960" s="3" t="str">
        <f>_xlfn.XLOOKUP(A1960,'Country_Lookup'!$D:$D,'Country_Lookup'!$E:$E)</f>
        <v>United Kingdom</v>
      </c>
    </row>
    <row r="1961" spans="1:10" x14ac:dyDescent="0.3">
      <c r="A1961">
        <v>14326</v>
      </c>
      <c r="B1961">
        <v>242</v>
      </c>
      <c r="C1961">
        <v>3</v>
      </c>
      <c r="D1961">
        <v>940.98000000000116</v>
      </c>
      <c r="E1961" cm="1">
        <f t="array" ref="E1961">_xlfn.IFS(B1961&lt;=PERCENTILE($B$3:$B$5882,0.2),5,B1961&lt;=PERCENTILE($B$3:$B$5882,0.4),4,B1961&lt;=PERCENTILE($B$3:$B$5882,0.6),3,B1961&lt;=PERCENTILE($B$3:$B$5882,0.8),2,TRUE,1)</f>
        <v>2</v>
      </c>
      <c r="F1961" cm="1">
        <f t="array" ref="F1961">_xlfn.IFS(C1961&lt;=PERCENTILE($C$3:$C$5882,0.2),1,C1961&lt;=PERCENTILE($C$3:$C$5882,0.4),2,C1961&lt;=PERCENTILE($C$3:$C$5882,0.6),3,C1961&lt;=PERCENTILE($C$3:$C$5882,0.8),4,TRUE,5)</f>
        <v>3</v>
      </c>
      <c r="G1961" cm="1">
        <f t="array" ref="G1961">_xlfn.IFS(D1961&lt;=PERCENTILE($D$3:$D$5882,0.2),1,D1961&lt;=PERCENTILE($D$3:$D$5882,0.4),2,D1961&lt;=PERCENTILE($D$3:$D$5882,0.6),3,D1961&lt;=PERCENTILE($D$3:$D$5882,0.8),4,TRUE,5)</f>
        <v>3</v>
      </c>
      <c r="H1961" s="3" t="str" cm="1">
        <f t="array" ref="H1961">_xlfn.IFS(AND(E1961&gt;=4,F1961&gt;=4,G1961&gt;=4),"Champions",AND(E1961&gt;=3,F1961&gt;=3,G1961&gt;=3),"Loyal Customers",AND(E1961&lt;=2,F1961&gt;=3),"At Risk",AND(E1961&lt;=2,F1961&lt;=2,G1961&lt;=2),"Lost",AND(E1961&gt;=4,F1961&lt;=2),"New/Promising",TRUE,"Needs Attention")</f>
        <v>At Risk</v>
      </c>
      <c r="I1961" s="3" t="str">
        <f t="shared" si="34"/>
        <v>Churned</v>
      </c>
      <c r="J1961" s="3" t="str">
        <f>_xlfn.XLOOKUP(A1961,'Country_Lookup'!$D:$D,'Country_Lookup'!$E:$E)</f>
        <v>United Kingdom</v>
      </c>
    </row>
    <row r="1962" spans="1:10" x14ac:dyDescent="0.3">
      <c r="A1962">
        <v>14327</v>
      </c>
      <c r="B1962">
        <v>163</v>
      </c>
      <c r="C1962">
        <v>6</v>
      </c>
      <c r="D1962">
        <v>1894.9299999999953</v>
      </c>
      <c r="E1962" cm="1">
        <f t="array" ref="E1962">_xlfn.IFS(B1962&lt;=PERCENTILE($B$3:$B$5882,0.2),5,B1962&lt;=PERCENTILE($B$3:$B$5882,0.4),4,B1962&lt;=PERCENTILE($B$3:$B$5882,0.6),3,B1962&lt;=PERCENTILE($B$3:$B$5882,0.8),2,TRUE,1)</f>
        <v>3</v>
      </c>
      <c r="F1962" cm="1">
        <f t="array" ref="F1962">_xlfn.IFS(C1962&lt;=PERCENTILE($C$3:$C$5882,0.2),1,C1962&lt;=PERCENTILE($C$3:$C$5882,0.4),2,C1962&lt;=PERCENTILE($C$3:$C$5882,0.6),3,C1962&lt;=PERCENTILE($C$3:$C$5882,0.8),4,TRUE,5)</f>
        <v>4</v>
      </c>
      <c r="G1962" cm="1">
        <f t="array" ref="G1962">_xlfn.IFS(D1962&lt;=PERCENTILE($D$3:$D$5882,0.2),1,D1962&lt;=PERCENTILE($D$3:$D$5882,0.4),2,D1962&lt;=PERCENTILE($D$3:$D$5882,0.6),3,D1962&lt;=PERCENTILE($D$3:$D$5882,0.8),4,TRUE,5)</f>
        <v>4</v>
      </c>
      <c r="H1962" s="3" t="str" cm="1">
        <f t="array" ref="H1962">_xlfn.IFS(AND(E1962&gt;=4,F1962&gt;=4,G1962&gt;=4),"Champions",AND(E1962&gt;=3,F1962&gt;=3,G1962&gt;=3),"Loyal Customers",AND(E1962&lt;=2,F1962&gt;=3),"At Risk",AND(E1962&lt;=2,F1962&lt;=2,G1962&lt;=2),"Lost",AND(E1962&gt;=4,F1962&lt;=2),"New/Promising",TRUE,"Needs Attention")</f>
        <v>Loyal Customers</v>
      </c>
      <c r="I1962" s="3" t="str">
        <f t="shared" si="34"/>
        <v>Churned</v>
      </c>
      <c r="J1962" s="3" t="str">
        <f>_xlfn.XLOOKUP(A1962,'Country_Lookup'!$D:$D,'Country_Lookup'!$E:$E)</f>
        <v>United Kingdom</v>
      </c>
    </row>
    <row r="1963" spans="1:10" x14ac:dyDescent="0.3">
      <c r="A1963">
        <v>14328</v>
      </c>
      <c r="B1963">
        <v>438</v>
      </c>
      <c r="C1963">
        <v>1</v>
      </c>
      <c r="D1963">
        <v>445.05</v>
      </c>
      <c r="E1963" cm="1">
        <f t="array" ref="E1963">_xlfn.IFS(B1963&lt;=PERCENTILE($B$3:$B$5882,0.2),5,B1963&lt;=PERCENTILE($B$3:$B$5882,0.4),4,B1963&lt;=PERCENTILE($B$3:$B$5882,0.6),3,B1963&lt;=PERCENTILE($B$3:$B$5882,0.8),2,TRUE,1)</f>
        <v>1</v>
      </c>
      <c r="F1963" cm="1">
        <f t="array" ref="F1963">_xlfn.IFS(C1963&lt;=PERCENTILE($C$3:$C$5882,0.2),1,C1963&lt;=PERCENTILE($C$3:$C$5882,0.4),2,C1963&lt;=PERCENTILE($C$3:$C$5882,0.6),3,C1963&lt;=PERCENTILE($C$3:$C$5882,0.8),4,TRUE,5)</f>
        <v>1</v>
      </c>
      <c r="G1963" cm="1">
        <f t="array" ref="G1963">_xlfn.IFS(D1963&lt;=PERCENTILE($D$3:$D$5882,0.2),1,D1963&lt;=PERCENTILE($D$3:$D$5882,0.4),2,D1963&lt;=PERCENTILE($D$3:$D$5882,0.6),3,D1963&lt;=PERCENTILE($D$3:$D$5882,0.8),4,TRUE,5)</f>
        <v>2</v>
      </c>
      <c r="H1963" s="3" t="str" cm="1">
        <f t="array" ref="H1963">_xlfn.IFS(AND(E1963&gt;=4,F1963&gt;=4,G1963&gt;=4),"Champions",AND(E1963&gt;=3,F1963&gt;=3,G1963&gt;=3),"Loyal Customers",AND(E1963&lt;=2,F1963&gt;=3),"At Risk",AND(E1963&lt;=2,F1963&lt;=2,G1963&lt;=2),"Lost",AND(E1963&gt;=4,F1963&lt;=2),"New/Promising",TRUE,"Needs Attention")</f>
        <v>Lost</v>
      </c>
      <c r="I1963" s="3" t="str">
        <f t="shared" si="34"/>
        <v>Churned</v>
      </c>
      <c r="J1963" s="3" t="str">
        <f>_xlfn.XLOOKUP(A1963,'Country_Lookup'!$D:$D,'Country_Lookup'!$E:$E)</f>
        <v>United Kingdom</v>
      </c>
    </row>
    <row r="1964" spans="1:10" x14ac:dyDescent="0.3">
      <c r="A1964">
        <v>14329</v>
      </c>
      <c r="B1964">
        <v>17</v>
      </c>
      <c r="C1964">
        <v>15</v>
      </c>
      <c r="D1964">
        <v>9927.2200000000121</v>
      </c>
      <c r="E1964" cm="1">
        <f t="array" ref="E1964">_xlfn.IFS(B1964&lt;=PERCENTILE($B$3:$B$5882,0.2),5,B1964&lt;=PERCENTILE($B$3:$B$5882,0.4),4,B1964&lt;=PERCENTILE($B$3:$B$5882,0.6),3,B1964&lt;=PERCENTILE($B$3:$B$5882,0.8),2,TRUE,1)</f>
        <v>5</v>
      </c>
      <c r="F1964" cm="1">
        <f t="array" ref="F1964">_xlfn.IFS(C1964&lt;=PERCENTILE($C$3:$C$5882,0.2),1,C1964&lt;=PERCENTILE($C$3:$C$5882,0.4),2,C1964&lt;=PERCENTILE($C$3:$C$5882,0.6),3,C1964&lt;=PERCENTILE($C$3:$C$5882,0.8),4,TRUE,5)</f>
        <v>5</v>
      </c>
      <c r="G1964" cm="1">
        <f t="array" ref="G1964">_xlfn.IFS(D1964&lt;=PERCENTILE($D$3:$D$5882,0.2),1,D1964&lt;=PERCENTILE($D$3:$D$5882,0.4),2,D1964&lt;=PERCENTILE($D$3:$D$5882,0.6),3,D1964&lt;=PERCENTILE($D$3:$D$5882,0.8),4,TRUE,5)</f>
        <v>5</v>
      </c>
      <c r="H1964" s="3" t="str" cm="1">
        <f t="array" ref="H1964">_xlfn.IFS(AND(E1964&gt;=4,F1964&gt;=4,G1964&gt;=4),"Champions",AND(E1964&gt;=3,F1964&gt;=3,G1964&gt;=3),"Loyal Customers",AND(E1964&lt;=2,F1964&gt;=3),"At Risk",AND(E1964&lt;=2,F1964&lt;=2,G1964&lt;=2),"Lost",AND(E1964&gt;=4,F1964&lt;=2),"New/Promising",TRUE,"Needs Attention")</f>
        <v>Champions</v>
      </c>
      <c r="I1964" s="3" t="str">
        <f t="shared" si="34"/>
        <v>Active</v>
      </c>
      <c r="J1964" s="3" t="str">
        <f>_xlfn.XLOOKUP(A1964,'Country_Lookup'!$D:$D,'Country_Lookup'!$E:$E)</f>
        <v>United Kingdom</v>
      </c>
    </row>
    <row r="1965" spans="1:10" x14ac:dyDescent="0.3">
      <c r="A1965">
        <v>14330</v>
      </c>
      <c r="B1965">
        <v>623</v>
      </c>
      <c r="C1965">
        <v>1</v>
      </c>
      <c r="D1965">
        <v>200.63000000000005</v>
      </c>
      <c r="E1965" cm="1">
        <f t="array" ref="E1965">_xlfn.IFS(B1965&lt;=PERCENTILE($B$3:$B$5882,0.2),5,B1965&lt;=PERCENTILE($B$3:$B$5882,0.4),4,B1965&lt;=PERCENTILE($B$3:$B$5882,0.6),3,B1965&lt;=PERCENTILE($B$3:$B$5882,0.8),2,TRUE,1)</f>
        <v>1</v>
      </c>
      <c r="F1965" cm="1">
        <f t="array" ref="F1965">_xlfn.IFS(C1965&lt;=PERCENTILE($C$3:$C$5882,0.2),1,C1965&lt;=PERCENTILE($C$3:$C$5882,0.4),2,C1965&lt;=PERCENTILE($C$3:$C$5882,0.6),3,C1965&lt;=PERCENTILE($C$3:$C$5882,0.8),4,TRUE,5)</f>
        <v>1</v>
      </c>
      <c r="G1965" cm="1">
        <f t="array" ref="G1965">_xlfn.IFS(D1965&lt;=PERCENTILE($D$3:$D$5882,0.2),1,D1965&lt;=PERCENTILE($D$3:$D$5882,0.4),2,D1965&lt;=PERCENTILE($D$3:$D$5882,0.6),3,D1965&lt;=PERCENTILE($D$3:$D$5882,0.8),4,TRUE,5)</f>
        <v>1</v>
      </c>
      <c r="H1965" s="3" t="str" cm="1">
        <f t="array" ref="H1965">_xlfn.IFS(AND(E1965&gt;=4,F1965&gt;=4,G1965&gt;=4),"Champions",AND(E1965&gt;=3,F1965&gt;=3,G1965&gt;=3),"Loyal Customers",AND(E1965&lt;=2,F1965&gt;=3),"At Risk",AND(E1965&lt;=2,F1965&lt;=2,G1965&lt;=2),"Lost",AND(E1965&gt;=4,F1965&lt;=2),"New/Promising",TRUE,"Needs Attention")</f>
        <v>Lost</v>
      </c>
      <c r="I1965" s="3" t="str">
        <f t="shared" si="34"/>
        <v>Churned</v>
      </c>
      <c r="J1965" s="3" t="str">
        <f>_xlfn.XLOOKUP(A1965,'Country_Lookup'!$D:$D,'Country_Lookup'!$E:$E)</f>
        <v>United Kingdom</v>
      </c>
    </row>
    <row r="1966" spans="1:10" x14ac:dyDescent="0.3">
      <c r="A1966">
        <v>14331</v>
      </c>
      <c r="B1966">
        <v>124</v>
      </c>
      <c r="C1966">
        <v>2</v>
      </c>
      <c r="D1966">
        <v>462.65999999999991</v>
      </c>
      <c r="E1966" cm="1">
        <f t="array" ref="E1966">_xlfn.IFS(B1966&lt;=PERCENTILE($B$3:$B$5882,0.2),5,B1966&lt;=PERCENTILE($B$3:$B$5882,0.4),4,B1966&lt;=PERCENTILE($B$3:$B$5882,0.6),3,B1966&lt;=PERCENTILE($B$3:$B$5882,0.8),2,TRUE,1)</f>
        <v>3</v>
      </c>
      <c r="F1966" cm="1">
        <f t="array" ref="F1966">_xlfn.IFS(C1966&lt;=PERCENTILE($C$3:$C$5882,0.2),1,C1966&lt;=PERCENTILE($C$3:$C$5882,0.4),2,C1966&lt;=PERCENTILE($C$3:$C$5882,0.6),3,C1966&lt;=PERCENTILE($C$3:$C$5882,0.8),4,TRUE,5)</f>
        <v>2</v>
      </c>
      <c r="G1966" cm="1">
        <f t="array" ref="G1966">_xlfn.IFS(D1966&lt;=PERCENTILE($D$3:$D$5882,0.2),1,D1966&lt;=PERCENTILE($D$3:$D$5882,0.4),2,D1966&lt;=PERCENTILE($D$3:$D$5882,0.6),3,D1966&lt;=PERCENTILE($D$3:$D$5882,0.8),4,TRUE,5)</f>
        <v>2</v>
      </c>
      <c r="H1966" s="3" t="str" cm="1">
        <f t="array" ref="H1966">_xlfn.IFS(AND(E1966&gt;=4,F1966&gt;=4,G1966&gt;=4),"Champions",AND(E1966&gt;=3,F1966&gt;=3,G1966&gt;=3),"Loyal Customers",AND(E1966&lt;=2,F1966&gt;=3),"At Risk",AND(E1966&lt;=2,F1966&lt;=2,G1966&lt;=2),"Lost",AND(E1966&gt;=4,F1966&lt;=2),"New/Promising",TRUE,"Needs Attention")</f>
        <v>Needs Attention</v>
      </c>
      <c r="I1966" s="3" t="str">
        <f t="shared" si="34"/>
        <v>Churned</v>
      </c>
      <c r="J1966" s="3" t="str">
        <f>_xlfn.XLOOKUP(A1966,'Country_Lookup'!$D:$D,'Country_Lookup'!$E:$E)</f>
        <v>United Kingdom</v>
      </c>
    </row>
    <row r="1967" spans="1:10" x14ac:dyDescent="0.3">
      <c r="A1967">
        <v>14332</v>
      </c>
      <c r="B1967">
        <v>22</v>
      </c>
      <c r="C1967">
        <v>5</v>
      </c>
      <c r="D1967">
        <v>1943.5099999999984</v>
      </c>
      <c r="E1967" cm="1">
        <f t="array" ref="E1967">_xlfn.IFS(B1967&lt;=PERCENTILE($B$3:$B$5882,0.2),5,B1967&lt;=PERCENTILE($B$3:$B$5882,0.4),4,B1967&lt;=PERCENTILE($B$3:$B$5882,0.6),3,B1967&lt;=PERCENTILE($B$3:$B$5882,0.8),2,TRUE,1)</f>
        <v>4</v>
      </c>
      <c r="F1967" cm="1">
        <f t="array" ref="F1967">_xlfn.IFS(C1967&lt;=PERCENTILE($C$3:$C$5882,0.2),1,C1967&lt;=PERCENTILE($C$3:$C$5882,0.4),2,C1967&lt;=PERCENTILE($C$3:$C$5882,0.6),3,C1967&lt;=PERCENTILE($C$3:$C$5882,0.8),4,TRUE,5)</f>
        <v>4</v>
      </c>
      <c r="G1967" cm="1">
        <f t="array" ref="G1967">_xlfn.IFS(D1967&lt;=PERCENTILE($D$3:$D$5882,0.2),1,D1967&lt;=PERCENTILE($D$3:$D$5882,0.4),2,D1967&lt;=PERCENTILE($D$3:$D$5882,0.6),3,D1967&lt;=PERCENTILE($D$3:$D$5882,0.8),4,TRUE,5)</f>
        <v>4</v>
      </c>
      <c r="H1967" s="3" t="str" cm="1">
        <f t="array" ref="H1967">_xlfn.IFS(AND(E1967&gt;=4,F1967&gt;=4,G1967&gt;=4),"Champions",AND(E1967&gt;=3,F1967&gt;=3,G1967&gt;=3),"Loyal Customers",AND(E1967&lt;=2,F1967&gt;=3),"At Risk",AND(E1967&lt;=2,F1967&lt;=2,G1967&lt;=2),"Lost",AND(E1967&gt;=4,F1967&lt;=2),"New/Promising",TRUE,"Needs Attention")</f>
        <v>Champions</v>
      </c>
      <c r="I1967" s="3" t="str">
        <f t="shared" si="34"/>
        <v>Active</v>
      </c>
      <c r="J1967" s="3" t="str">
        <f>_xlfn.XLOOKUP(A1967,'Country_Lookup'!$D:$D,'Country_Lookup'!$E:$E)</f>
        <v>United Kingdom</v>
      </c>
    </row>
    <row r="1968" spans="1:10" x14ac:dyDescent="0.3">
      <c r="A1968">
        <v>14333</v>
      </c>
      <c r="B1968">
        <v>67</v>
      </c>
      <c r="C1968">
        <v>1</v>
      </c>
      <c r="D1968">
        <v>415.19999999999987</v>
      </c>
      <c r="E1968" cm="1">
        <f t="array" ref="E1968">_xlfn.IFS(B1968&lt;=PERCENTILE($B$3:$B$5882,0.2),5,B1968&lt;=PERCENTILE($B$3:$B$5882,0.4),4,B1968&lt;=PERCENTILE($B$3:$B$5882,0.6),3,B1968&lt;=PERCENTILE($B$3:$B$5882,0.8),2,TRUE,1)</f>
        <v>3</v>
      </c>
      <c r="F1968" cm="1">
        <f t="array" ref="F1968">_xlfn.IFS(C1968&lt;=PERCENTILE($C$3:$C$5882,0.2),1,C1968&lt;=PERCENTILE($C$3:$C$5882,0.4),2,C1968&lt;=PERCENTILE($C$3:$C$5882,0.6),3,C1968&lt;=PERCENTILE($C$3:$C$5882,0.8),4,TRUE,5)</f>
        <v>1</v>
      </c>
      <c r="G1968" cm="1">
        <f t="array" ref="G1968">_xlfn.IFS(D1968&lt;=PERCENTILE($D$3:$D$5882,0.2),1,D1968&lt;=PERCENTILE($D$3:$D$5882,0.4),2,D1968&lt;=PERCENTILE($D$3:$D$5882,0.6),3,D1968&lt;=PERCENTILE($D$3:$D$5882,0.8),4,TRUE,5)</f>
        <v>2</v>
      </c>
      <c r="H1968" s="3" t="str" cm="1">
        <f t="array" ref="H1968">_xlfn.IFS(AND(E1968&gt;=4,F1968&gt;=4,G1968&gt;=4),"Champions",AND(E1968&gt;=3,F1968&gt;=3,G1968&gt;=3),"Loyal Customers",AND(E1968&lt;=2,F1968&gt;=3),"At Risk",AND(E1968&lt;=2,F1968&lt;=2,G1968&lt;=2),"Lost",AND(E1968&gt;=4,F1968&lt;=2),"New/Promising",TRUE,"Needs Attention")</f>
        <v>Needs Attention</v>
      </c>
      <c r="I1968" s="3" t="str">
        <f t="shared" si="34"/>
        <v>Active</v>
      </c>
      <c r="J1968" s="3" t="str">
        <f>_xlfn.XLOOKUP(A1968,'Country_Lookup'!$D:$D,'Country_Lookup'!$E:$E)</f>
        <v>United Kingdom</v>
      </c>
    </row>
    <row r="1969" spans="1:10" x14ac:dyDescent="0.3">
      <c r="A1969">
        <v>14334</v>
      </c>
      <c r="B1969">
        <v>16</v>
      </c>
      <c r="C1969">
        <v>12</v>
      </c>
      <c r="D1969">
        <v>4318.4799999999868</v>
      </c>
      <c r="E1969" cm="1">
        <f t="array" ref="E1969">_xlfn.IFS(B1969&lt;=PERCENTILE($B$3:$B$5882,0.2),5,B1969&lt;=PERCENTILE($B$3:$B$5882,0.4),4,B1969&lt;=PERCENTILE($B$3:$B$5882,0.6),3,B1969&lt;=PERCENTILE($B$3:$B$5882,0.8),2,TRUE,1)</f>
        <v>5</v>
      </c>
      <c r="F1969" cm="1">
        <f t="array" ref="F1969">_xlfn.IFS(C1969&lt;=PERCENTILE($C$3:$C$5882,0.2),1,C1969&lt;=PERCENTILE($C$3:$C$5882,0.4),2,C1969&lt;=PERCENTILE($C$3:$C$5882,0.6),3,C1969&lt;=PERCENTILE($C$3:$C$5882,0.8),4,TRUE,5)</f>
        <v>5</v>
      </c>
      <c r="G1969" cm="1">
        <f t="array" ref="G1969">_xlfn.IFS(D1969&lt;=PERCENTILE($D$3:$D$5882,0.2),1,D1969&lt;=PERCENTILE($D$3:$D$5882,0.4),2,D1969&lt;=PERCENTILE($D$3:$D$5882,0.6),3,D1969&lt;=PERCENTILE($D$3:$D$5882,0.8),4,TRUE,5)</f>
        <v>5</v>
      </c>
      <c r="H1969" s="3" t="str" cm="1">
        <f t="array" ref="H1969">_xlfn.IFS(AND(E1969&gt;=4,F1969&gt;=4,G1969&gt;=4),"Champions",AND(E1969&gt;=3,F1969&gt;=3,G1969&gt;=3),"Loyal Customers",AND(E1969&lt;=2,F1969&gt;=3),"At Risk",AND(E1969&lt;=2,F1969&lt;=2,G1969&lt;=2),"Lost",AND(E1969&gt;=4,F1969&lt;=2),"New/Promising",TRUE,"Needs Attention")</f>
        <v>Champions</v>
      </c>
      <c r="I1969" s="3" t="str">
        <f t="shared" si="34"/>
        <v>Active</v>
      </c>
      <c r="J1969" s="3" t="str">
        <f>_xlfn.XLOOKUP(A1969,'Country_Lookup'!$D:$D,'Country_Lookup'!$E:$E)</f>
        <v>United Kingdom</v>
      </c>
    </row>
    <row r="1970" spans="1:10" x14ac:dyDescent="0.3">
      <c r="A1970">
        <v>14335</v>
      </c>
      <c r="B1970">
        <v>16</v>
      </c>
      <c r="C1970">
        <v>2</v>
      </c>
      <c r="D1970">
        <v>468.25999999999937</v>
      </c>
      <c r="E1970" cm="1">
        <f t="array" ref="E1970">_xlfn.IFS(B1970&lt;=PERCENTILE($B$3:$B$5882,0.2),5,B1970&lt;=PERCENTILE($B$3:$B$5882,0.4),4,B1970&lt;=PERCENTILE($B$3:$B$5882,0.6),3,B1970&lt;=PERCENTILE($B$3:$B$5882,0.8),2,TRUE,1)</f>
        <v>5</v>
      </c>
      <c r="F1970" cm="1">
        <f t="array" ref="F1970">_xlfn.IFS(C1970&lt;=PERCENTILE($C$3:$C$5882,0.2),1,C1970&lt;=PERCENTILE($C$3:$C$5882,0.4),2,C1970&lt;=PERCENTILE($C$3:$C$5882,0.6),3,C1970&lt;=PERCENTILE($C$3:$C$5882,0.8),4,TRUE,5)</f>
        <v>2</v>
      </c>
      <c r="G1970" cm="1">
        <f t="array" ref="G1970">_xlfn.IFS(D1970&lt;=PERCENTILE($D$3:$D$5882,0.2),1,D1970&lt;=PERCENTILE($D$3:$D$5882,0.4),2,D1970&lt;=PERCENTILE($D$3:$D$5882,0.6),3,D1970&lt;=PERCENTILE($D$3:$D$5882,0.8),4,TRUE,5)</f>
        <v>2</v>
      </c>
      <c r="H1970" s="3" t="str" cm="1">
        <f t="array" ref="H1970">_xlfn.IFS(AND(E1970&gt;=4,F1970&gt;=4,G1970&gt;=4),"Champions",AND(E1970&gt;=3,F1970&gt;=3,G1970&gt;=3),"Loyal Customers",AND(E1970&lt;=2,F1970&gt;=3),"At Risk",AND(E1970&lt;=2,F1970&lt;=2,G1970&lt;=2),"Lost",AND(E1970&gt;=4,F1970&lt;=2),"New/Promising",TRUE,"Needs Attention")</f>
        <v>New/Promising</v>
      </c>
      <c r="I1970" s="3" t="str">
        <f t="shared" si="34"/>
        <v>Active</v>
      </c>
      <c r="J1970" s="3" t="str">
        <f>_xlfn.XLOOKUP(A1970,'Country_Lookup'!$D:$D,'Country_Lookup'!$E:$E)</f>
        <v>Germany</v>
      </c>
    </row>
    <row r="1971" spans="1:10" x14ac:dyDescent="0.3">
      <c r="A1971">
        <v>14336</v>
      </c>
      <c r="B1971">
        <v>16</v>
      </c>
      <c r="C1971">
        <v>4</v>
      </c>
      <c r="D1971">
        <v>1614.9100000000026</v>
      </c>
      <c r="E1971" cm="1">
        <f t="array" ref="E1971">_xlfn.IFS(B1971&lt;=PERCENTILE($B$3:$B$5882,0.2),5,B1971&lt;=PERCENTILE($B$3:$B$5882,0.4),4,B1971&lt;=PERCENTILE($B$3:$B$5882,0.6),3,B1971&lt;=PERCENTILE($B$3:$B$5882,0.8),2,TRUE,1)</f>
        <v>5</v>
      </c>
      <c r="F1971" cm="1">
        <f t="array" ref="F1971">_xlfn.IFS(C1971&lt;=PERCENTILE($C$3:$C$5882,0.2),1,C1971&lt;=PERCENTILE($C$3:$C$5882,0.4),2,C1971&lt;=PERCENTILE($C$3:$C$5882,0.6),3,C1971&lt;=PERCENTILE($C$3:$C$5882,0.8),4,TRUE,5)</f>
        <v>3</v>
      </c>
      <c r="G1971" cm="1">
        <f t="array" ref="G1971">_xlfn.IFS(D1971&lt;=PERCENTILE($D$3:$D$5882,0.2),1,D1971&lt;=PERCENTILE($D$3:$D$5882,0.4),2,D1971&lt;=PERCENTILE($D$3:$D$5882,0.6),3,D1971&lt;=PERCENTILE($D$3:$D$5882,0.8),4,TRUE,5)</f>
        <v>4</v>
      </c>
      <c r="H1971" s="3" t="str" cm="1">
        <f t="array" ref="H1971">_xlfn.IFS(AND(E1971&gt;=4,F1971&gt;=4,G1971&gt;=4),"Champions",AND(E1971&gt;=3,F1971&gt;=3,G1971&gt;=3),"Loyal Customers",AND(E1971&lt;=2,F1971&gt;=3),"At Risk",AND(E1971&lt;=2,F1971&lt;=2,G1971&lt;=2),"Lost",AND(E1971&gt;=4,F1971&lt;=2),"New/Promising",TRUE,"Needs Attention")</f>
        <v>Loyal Customers</v>
      </c>
      <c r="I1971" s="3" t="str">
        <f t="shared" si="34"/>
        <v>Active</v>
      </c>
      <c r="J1971" s="3" t="str">
        <f>_xlfn.XLOOKUP(A1971,'Country_Lookup'!$D:$D,'Country_Lookup'!$E:$E)</f>
        <v>United Kingdom</v>
      </c>
    </row>
    <row r="1972" spans="1:10" x14ac:dyDescent="0.3">
      <c r="A1972">
        <v>14338</v>
      </c>
      <c r="B1972">
        <v>161</v>
      </c>
      <c r="C1972">
        <v>3</v>
      </c>
      <c r="D1972">
        <v>928.09999999999911</v>
      </c>
      <c r="E1972" cm="1">
        <f t="array" ref="E1972">_xlfn.IFS(B1972&lt;=PERCENTILE($B$3:$B$5882,0.2),5,B1972&lt;=PERCENTILE($B$3:$B$5882,0.4),4,B1972&lt;=PERCENTILE($B$3:$B$5882,0.6),3,B1972&lt;=PERCENTILE($B$3:$B$5882,0.8),2,TRUE,1)</f>
        <v>3</v>
      </c>
      <c r="F1972" cm="1">
        <f t="array" ref="F1972">_xlfn.IFS(C1972&lt;=PERCENTILE($C$3:$C$5882,0.2),1,C1972&lt;=PERCENTILE($C$3:$C$5882,0.4),2,C1972&lt;=PERCENTILE($C$3:$C$5882,0.6),3,C1972&lt;=PERCENTILE($C$3:$C$5882,0.8),4,TRUE,5)</f>
        <v>3</v>
      </c>
      <c r="G1972" cm="1">
        <f t="array" ref="G1972">_xlfn.IFS(D1972&lt;=PERCENTILE($D$3:$D$5882,0.2),1,D1972&lt;=PERCENTILE($D$3:$D$5882,0.4),2,D1972&lt;=PERCENTILE($D$3:$D$5882,0.6),3,D1972&lt;=PERCENTILE($D$3:$D$5882,0.8),4,TRUE,5)</f>
        <v>3</v>
      </c>
      <c r="H1972" s="3" t="str" cm="1">
        <f t="array" ref="H1972">_xlfn.IFS(AND(E1972&gt;=4,F1972&gt;=4,G1972&gt;=4),"Champions",AND(E1972&gt;=3,F1972&gt;=3,G1972&gt;=3),"Loyal Customers",AND(E1972&lt;=2,F1972&gt;=3),"At Risk",AND(E1972&lt;=2,F1972&lt;=2,G1972&lt;=2),"Lost",AND(E1972&gt;=4,F1972&lt;=2),"New/Promising",TRUE,"Needs Attention")</f>
        <v>Loyal Customers</v>
      </c>
      <c r="I1972" s="3" t="str">
        <f t="shared" si="34"/>
        <v>Churned</v>
      </c>
      <c r="J1972" s="3" t="str">
        <f>_xlfn.XLOOKUP(A1972,'Country_Lookup'!$D:$D,'Country_Lookup'!$E:$E)</f>
        <v>United Kingdom</v>
      </c>
    </row>
    <row r="1973" spans="1:10" x14ac:dyDescent="0.3">
      <c r="A1973">
        <v>14339</v>
      </c>
      <c r="B1973">
        <v>242</v>
      </c>
      <c r="C1973">
        <v>2</v>
      </c>
      <c r="D1973">
        <v>620.27000000000032</v>
      </c>
      <c r="E1973" cm="1">
        <f t="array" ref="E1973">_xlfn.IFS(B1973&lt;=PERCENTILE($B$3:$B$5882,0.2),5,B1973&lt;=PERCENTILE($B$3:$B$5882,0.4),4,B1973&lt;=PERCENTILE($B$3:$B$5882,0.6),3,B1973&lt;=PERCENTILE($B$3:$B$5882,0.8),2,TRUE,1)</f>
        <v>2</v>
      </c>
      <c r="F1973" cm="1">
        <f t="array" ref="F1973">_xlfn.IFS(C1973&lt;=PERCENTILE($C$3:$C$5882,0.2),1,C1973&lt;=PERCENTILE($C$3:$C$5882,0.4),2,C1973&lt;=PERCENTILE($C$3:$C$5882,0.6),3,C1973&lt;=PERCENTILE($C$3:$C$5882,0.8),4,TRUE,5)</f>
        <v>2</v>
      </c>
      <c r="G1973" cm="1">
        <f t="array" ref="G1973">_xlfn.IFS(D1973&lt;=PERCENTILE($D$3:$D$5882,0.2),1,D1973&lt;=PERCENTILE($D$3:$D$5882,0.4),2,D1973&lt;=PERCENTILE($D$3:$D$5882,0.6),3,D1973&lt;=PERCENTILE($D$3:$D$5882,0.8),4,TRUE,5)</f>
        <v>3</v>
      </c>
      <c r="H1973" s="3" t="str" cm="1">
        <f t="array" ref="H1973">_xlfn.IFS(AND(E1973&gt;=4,F1973&gt;=4,G1973&gt;=4),"Champions",AND(E1973&gt;=3,F1973&gt;=3,G1973&gt;=3),"Loyal Customers",AND(E1973&lt;=2,F1973&gt;=3),"At Risk",AND(E1973&lt;=2,F1973&lt;=2,G1973&lt;=2),"Lost",AND(E1973&gt;=4,F1973&lt;=2),"New/Promising",TRUE,"Needs Attention")</f>
        <v>Needs Attention</v>
      </c>
      <c r="I1973" s="3" t="str">
        <f t="shared" si="34"/>
        <v>Churned</v>
      </c>
      <c r="J1973" s="3" t="str">
        <f>_xlfn.XLOOKUP(A1973,'Country_Lookup'!$D:$D,'Country_Lookup'!$E:$E)</f>
        <v>United Kingdom</v>
      </c>
    </row>
    <row r="1974" spans="1:10" x14ac:dyDescent="0.3">
      <c r="A1974">
        <v>14340</v>
      </c>
      <c r="B1974">
        <v>218</v>
      </c>
      <c r="C1974">
        <v>1</v>
      </c>
      <c r="D1974">
        <v>134.70000000000002</v>
      </c>
      <c r="E1974" cm="1">
        <f t="array" ref="E1974">_xlfn.IFS(B1974&lt;=PERCENTILE($B$3:$B$5882,0.2),5,B1974&lt;=PERCENTILE($B$3:$B$5882,0.4),4,B1974&lt;=PERCENTILE($B$3:$B$5882,0.6),3,B1974&lt;=PERCENTILE($B$3:$B$5882,0.8),2,TRUE,1)</f>
        <v>2</v>
      </c>
      <c r="F1974" cm="1">
        <f t="array" ref="F1974">_xlfn.IFS(C1974&lt;=PERCENTILE($C$3:$C$5882,0.2),1,C1974&lt;=PERCENTILE($C$3:$C$5882,0.4),2,C1974&lt;=PERCENTILE($C$3:$C$5882,0.6),3,C1974&lt;=PERCENTILE($C$3:$C$5882,0.8),4,TRUE,5)</f>
        <v>1</v>
      </c>
      <c r="G1974" cm="1">
        <f t="array" ref="G1974">_xlfn.IFS(D1974&lt;=PERCENTILE($D$3:$D$5882,0.2),1,D1974&lt;=PERCENTILE($D$3:$D$5882,0.4),2,D1974&lt;=PERCENTILE($D$3:$D$5882,0.6),3,D1974&lt;=PERCENTILE($D$3:$D$5882,0.8),4,TRUE,5)</f>
        <v>1</v>
      </c>
      <c r="H1974" s="3" t="str" cm="1">
        <f t="array" ref="H1974">_xlfn.IFS(AND(E1974&gt;=4,F1974&gt;=4,G1974&gt;=4),"Champions",AND(E1974&gt;=3,F1974&gt;=3,G1974&gt;=3),"Loyal Customers",AND(E1974&lt;=2,F1974&gt;=3),"At Risk",AND(E1974&lt;=2,F1974&lt;=2,G1974&lt;=2),"Lost",AND(E1974&gt;=4,F1974&lt;=2),"New/Promising",TRUE,"Needs Attention")</f>
        <v>Lost</v>
      </c>
      <c r="I1974" s="3" t="str">
        <f t="shared" si="34"/>
        <v>Churned</v>
      </c>
      <c r="J1974" s="3" t="str">
        <f>_xlfn.XLOOKUP(A1974,'Country_Lookup'!$D:$D,'Country_Lookup'!$E:$E)</f>
        <v>United Kingdom</v>
      </c>
    </row>
    <row r="1975" spans="1:10" x14ac:dyDescent="0.3">
      <c r="A1975">
        <v>14341</v>
      </c>
      <c r="B1975">
        <v>45</v>
      </c>
      <c r="C1975">
        <v>18</v>
      </c>
      <c r="D1975">
        <v>4467.3199999999879</v>
      </c>
      <c r="E1975" cm="1">
        <f t="array" ref="E1975">_xlfn.IFS(B1975&lt;=PERCENTILE($B$3:$B$5882,0.2),5,B1975&lt;=PERCENTILE($B$3:$B$5882,0.4),4,B1975&lt;=PERCENTILE($B$3:$B$5882,0.6),3,B1975&lt;=PERCENTILE($B$3:$B$5882,0.8),2,TRUE,1)</f>
        <v>4</v>
      </c>
      <c r="F1975" cm="1">
        <f t="array" ref="F1975">_xlfn.IFS(C1975&lt;=PERCENTILE($C$3:$C$5882,0.2),1,C1975&lt;=PERCENTILE($C$3:$C$5882,0.4),2,C1975&lt;=PERCENTILE($C$3:$C$5882,0.6),3,C1975&lt;=PERCENTILE($C$3:$C$5882,0.8),4,TRUE,5)</f>
        <v>5</v>
      </c>
      <c r="G1975" cm="1">
        <f t="array" ref="G1975">_xlfn.IFS(D1975&lt;=PERCENTILE($D$3:$D$5882,0.2),1,D1975&lt;=PERCENTILE($D$3:$D$5882,0.4),2,D1975&lt;=PERCENTILE($D$3:$D$5882,0.6),3,D1975&lt;=PERCENTILE($D$3:$D$5882,0.8),4,TRUE,5)</f>
        <v>5</v>
      </c>
      <c r="H1975" s="3" t="str" cm="1">
        <f t="array" ref="H1975">_xlfn.IFS(AND(E1975&gt;=4,F1975&gt;=4,G1975&gt;=4),"Champions",AND(E1975&gt;=3,F1975&gt;=3,G1975&gt;=3),"Loyal Customers",AND(E1975&lt;=2,F1975&gt;=3),"At Risk",AND(E1975&lt;=2,F1975&lt;=2,G1975&lt;=2),"Lost",AND(E1975&gt;=4,F1975&lt;=2),"New/Promising",TRUE,"Needs Attention")</f>
        <v>Champions</v>
      </c>
      <c r="I1975" s="3" t="str">
        <f t="shared" si="34"/>
        <v>Active</v>
      </c>
      <c r="J1975" s="3" t="str">
        <f>_xlfn.XLOOKUP(A1975,'Country_Lookup'!$D:$D,'Country_Lookup'!$E:$E)</f>
        <v>United Kingdom</v>
      </c>
    </row>
    <row r="1976" spans="1:10" x14ac:dyDescent="0.3">
      <c r="A1976">
        <v>14342</v>
      </c>
      <c r="B1976">
        <v>21</v>
      </c>
      <c r="C1976">
        <v>6</v>
      </c>
      <c r="D1976">
        <v>918.43999999999949</v>
      </c>
      <c r="E1976" cm="1">
        <f t="array" ref="E1976">_xlfn.IFS(B1976&lt;=PERCENTILE($B$3:$B$5882,0.2),5,B1976&lt;=PERCENTILE($B$3:$B$5882,0.4),4,B1976&lt;=PERCENTILE($B$3:$B$5882,0.6),3,B1976&lt;=PERCENTILE($B$3:$B$5882,0.8),2,TRUE,1)</f>
        <v>4</v>
      </c>
      <c r="F1976" cm="1">
        <f t="array" ref="F1976">_xlfn.IFS(C1976&lt;=PERCENTILE($C$3:$C$5882,0.2),1,C1976&lt;=PERCENTILE($C$3:$C$5882,0.4),2,C1976&lt;=PERCENTILE($C$3:$C$5882,0.6),3,C1976&lt;=PERCENTILE($C$3:$C$5882,0.8),4,TRUE,5)</f>
        <v>4</v>
      </c>
      <c r="G1976" cm="1">
        <f t="array" ref="G1976">_xlfn.IFS(D1976&lt;=PERCENTILE($D$3:$D$5882,0.2),1,D1976&lt;=PERCENTILE($D$3:$D$5882,0.4),2,D1976&lt;=PERCENTILE($D$3:$D$5882,0.6),3,D1976&lt;=PERCENTILE($D$3:$D$5882,0.8),4,TRUE,5)</f>
        <v>3</v>
      </c>
      <c r="H1976" s="3" t="str" cm="1">
        <f t="array" ref="H1976">_xlfn.IFS(AND(E1976&gt;=4,F1976&gt;=4,G1976&gt;=4),"Champions",AND(E1976&gt;=3,F1976&gt;=3,G1976&gt;=3),"Loyal Customers",AND(E1976&lt;=2,F1976&gt;=3),"At Risk",AND(E1976&lt;=2,F1976&lt;=2,G1976&lt;=2),"Lost",AND(E1976&gt;=4,F1976&lt;=2),"New/Promising",TRUE,"Needs Attention")</f>
        <v>Loyal Customers</v>
      </c>
      <c r="I1976" s="3" t="str">
        <f t="shared" si="34"/>
        <v>Active</v>
      </c>
      <c r="J1976" s="3" t="str">
        <f>_xlfn.XLOOKUP(A1976,'Country_Lookup'!$D:$D,'Country_Lookup'!$E:$E)</f>
        <v>United Kingdom</v>
      </c>
    </row>
    <row r="1977" spans="1:10" x14ac:dyDescent="0.3">
      <c r="A1977">
        <v>14343</v>
      </c>
      <c r="B1977">
        <v>421</v>
      </c>
      <c r="C1977">
        <v>4</v>
      </c>
      <c r="D1977">
        <v>1088.9100000000021</v>
      </c>
      <c r="E1977" cm="1">
        <f t="array" ref="E1977">_xlfn.IFS(B1977&lt;=PERCENTILE($B$3:$B$5882,0.2),5,B1977&lt;=PERCENTILE($B$3:$B$5882,0.4),4,B1977&lt;=PERCENTILE($B$3:$B$5882,0.6),3,B1977&lt;=PERCENTILE($B$3:$B$5882,0.8),2,TRUE,1)</f>
        <v>1</v>
      </c>
      <c r="F1977" cm="1">
        <f t="array" ref="F1977">_xlfn.IFS(C1977&lt;=PERCENTILE($C$3:$C$5882,0.2),1,C1977&lt;=PERCENTILE($C$3:$C$5882,0.4),2,C1977&lt;=PERCENTILE($C$3:$C$5882,0.6),3,C1977&lt;=PERCENTILE($C$3:$C$5882,0.8),4,TRUE,5)</f>
        <v>3</v>
      </c>
      <c r="G1977" cm="1">
        <f t="array" ref="G1977">_xlfn.IFS(D1977&lt;=PERCENTILE($D$3:$D$5882,0.2),1,D1977&lt;=PERCENTILE($D$3:$D$5882,0.4),2,D1977&lt;=PERCENTILE($D$3:$D$5882,0.6),3,D1977&lt;=PERCENTILE($D$3:$D$5882,0.8),4,TRUE,5)</f>
        <v>3</v>
      </c>
      <c r="H1977" s="3" t="str" cm="1">
        <f t="array" ref="H1977">_xlfn.IFS(AND(E1977&gt;=4,F1977&gt;=4,G1977&gt;=4),"Champions",AND(E1977&gt;=3,F1977&gt;=3,G1977&gt;=3),"Loyal Customers",AND(E1977&lt;=2,F1977&gt;=3),"At Risk",AND(E1977&lt;=2,F1977&lt;=2,G1977&lt;=2),"Lost",AND(E1977&gt;=4,F1977&lt;=2),"New/Promising",TRUE,"Needs Attention")</f>
        <v>At Risk</v>
      </c>
      <c r="I1977" s="3" t="str">
        <f t="shared" si="34"/>
        <v>Churned</v>
      </c>
      <c r="J1977" s="3" t="str">
        <f>_xlfn.XLOOKUP(A1977,'Country_Lookup'!$D:$D,'Country_Lookup'!$E:$E)</f>
        <v>United Kingdom</v>
      </c>
    </row>
    <row r="1978" spans="1:10" x14ac:dyDescent="0.3">
      <c r="A1978">
        <v>14344</v>
      </c>
      <c r="B1978">
        <v>127</v>
      </c>
      <c r="C1978">
        <v>20</v>
      </c>
      <c r="D1978">
        <v>3333.6999999999889</v>
      </c>
      <c r="E1978" cm="1">
        <f t="array" ref="E1978">_xlfn.IFS(B1978&lt;=PERCENTILE($B$3:$B$5882,0.2),5,B1978&lt;=PERCENTILE($B$3:$B$5882,0.4),4,B1978&lt;=PERCENTILE($B$3:$B$5882,0.6),3,B1978&lt;=PERCENTILE($B$3:$B$5882,0.8),2,TRUE,1)</f>
        <v>3</v>
      </c>
      <c r="F1978" cm="1">
        <f t="array" ref="F1978">_xlfn.IFS(C1978&lt;=PERCENTILE($C$3:$C$5882,0.2),1,C1978&lt;=PERCENTILE($C$3:$C$5882,0.4),2,C1978&lt;=PERCENTILE($C$3:$C$5882,0.6),3,C1978&lt;=PERCENTILE($C$3:$C$5882,0.8),4,TRUE,5)</f>
        <v>5</v>
      </c>
      <c r="G1978" cm="1">
        <f t="array" ref="G1978">_xlfn.IFS(D1978&lt;=PERCENTILE($D$3:$D$5882,0.2),1,D1978&lt;=PERCENTILE($D$3:$D$5882,0.4),2,D1978&lt;=PERCENTILE($D$3:$D$5882,0.6),3,D1978&lt;=PERCENTILE($D$3:$D$5882,0.8),4,TRUE,5)</f>
        <v>5</v>
      </c>
      <c r="H1978" s="3" t="str" cm="1">
        <f t="array" ref="H1978">_xlfn.IFS(AND(E1978&gt;=4,F1978&gt;=4,G1978&gt;=4),"Champions",AND(E1978&gt;=3,F1978&gt;=3,G1978&gt;=3),"Loyal Customers",AND(E1978&lt;=2,F1978&gt;=3),"At Risk",AND(E1978&lt;=2,F1978&lt;=2,G1978&lt;=2),"Lost",AND(E1978&gt;=4,F1978&lt;=2),"New/Promising",TRUE,"Needs Attention")</f>
        <v>Loyal Customers</v>
      </c>
      <c r="I1978" s="3" t="str">
        <f t="shared" si="34"/>
        <v>Churned</v>
      </c>
      <c r="J1978" s="3" t="str">
        <f>_xlfn.XLOOKUP(A1978,'Country_Lookup'!$D:$D,'Country_Lookup'!$E:$E)</f>
        <v>United Kingdom</v>
      </c>
    </row>
    <row r="1979" spans="1:10" x14ac:dyDescent="0.3">
      <c r="A1979">
        <v>14345</v>
      </c>
      <c r="B1979">
        <v>38</v>
      </c>
      <c r="C1979">
        <v>1</v>
      </c>
      <c r="D1979">
        <v>108.98</v>
      </c>
      <c r="E1979" cm="1">
        <f t="array" ref="E1979">_xlfn.IFS(B1979&lt;=PERCENTILE($B$3:$B$5882,0.2),5,B1979&lt;=PERCENTILE($B$3:$B$5882,0.4),4,B1979&lt;=PERCENTILE($B$3:$B$5882,0.6),3,B1979&lt;=PERCENTILE($B$3:$B$5882,0.8),2,TRUE,1)</f>
        <v>4</v>
      </c>
      <c r="F1979" cm="1">
        <f t="array" ref="F1979">_xlfn.IFS(C1979&lt;=PERCENTILE($C$3:$C$5882,0.2),1,C1979&lt;=PERCENTILE($C$3:$C$5882,0.4),2,C1979&lt;=PERCENTILE($C$3:$C$5882,0.6),3,C1979&lt;=PERCENTILE($C$3:$C$5882,0.8),4,TRUE,5)</f>
        <v>1</v>
      </c>
      <c r="G1979" cm="1">
        <f t="array" ref="G1979">_xlfn.IFS(D1979&lt;=PERCENTILE($D$3:$D$5882,0.2),1,D1979&lt;=PERCENTILE($D$3:$D$5882,0.4),2,D1979&lt;=PERCENTILE($D$3:$D$5882,0.6),3,D1979&lt;=PERCENTILE($D$3:$D$5882,0.8),4,TRUE,5)</f>
        <v>1</v>
      </c>
      <c r="H1979" s="3" t="str" cm="1">
        <f t="array" ref="H1979">_xlfn.IFS(AND(E1979&gt;=4,F1979&gt;=4,G1979&gt;=4),"Champions",AND(E1979&gt;=3,F1979&gt;=3,G1979&gt;=3),"Loyal Customers",AND(E1979&lt;=2,F1979&gt;=3),"At Risk",AND(E1979&lt;=2,F1979&lt;=2,G1979&lt;=2),"Lost",AND(E1979&gt;=4,F1979&lt;=2),"New/Promising",TRUE,"Needs Attention")</f>
        <v>New/Promising</v>
      </c>
      <c r="I1979" s="3" t="str">
        <f t="shared" si="34"/>
        <v>Active</v>
      </c>
      <c r="J1979" s="3" t="str">
        <f>_xlfn.XLOOKUP(A1979,'Country_Lookup'!$D:$D,'Country_Lookup'!$E:$E)</f>
        <v>United Kingdom</v>
      </c>
    </row>
    <row r="1980" spans="1:10" x14ac:dyDescent="0.3">
      <c r="A1980">
        <v>14346</v>
      </c>
      <c r="B1980">
        <v>120</v>
      </c>
      <c r="C1980">
        <v>5</v>
      </c>
      <c r="D1980">
        <v>2315.7499999999995</v>
      </c>
      <c r="E1980" cm="1">
        <f t="array" ref="E1980">_xlfn.IFS(B1980&lt;=PERCENTILE($B$3:$B$5882,0.2),5,B1980&lt;=PERCENTILE($B$3:$B$5882,0.4),4,B1980&lt;=PERCENTILE($B$3:$B$5882,0.6),3,B1980&lt;=PERCENTILE($B$3:$B$5882,0.8),2,TRUE,1)</f>
        <v>3</v>
      </c>
      <c r="F1980" cm="1">
        <f t="array" ref="F1980">_xlfn.IFS(C1980&lt;=PERCENTILE($C$3:$C$5882,0.2),1,C1980&lt;=PERCENTILE($C$3:$C$5882,0.4),2,C1980&lt;=PERCENTILE($C$3:$C$5882,0.6),3,C1980&lt;=PERCENTILE($C$3:$C$5882,0.8),4,TRUE,5)</f>
        <v>4</v>
      </c>
      <c r="G1980" cm="1">
        <f t="array" ref="G1980">_xlfn.IFS(D1980&lt;=PERCENTILE($D$3:$D$5882,0.2),1,D1980&lt;=PERCENTILE($D$3:$D$5882,0.4),2,D1980&lt;=PERCENTILE($D$3:$D$5882,0.6),3,D1980&lt;=PERCENTILE($D$3:$D$5882,0.8),4,TRUE,5)</f>
        <v>4</v>
      </c>
      <c r="H1980" s="3" t="str" cm="1">
        <f t="array" ref="H1980">_xlfn.IFS(AND(E1980&gt;=4,F1980&gt;=4,G1980&gt;=4),"Champions",AND(E1980&gt;=3,F1980&gt;=3,G1980&gt;=3),"Loyal Customers",AND(E1980&lt;=2,F1980&gt;=3),"At Risk",AND(E1980&lt;=2,F1980&lt;=2,G1980&lt;=2),"Lost",AND(E1980&gt;=4,F1980&lt;=2),"New/Promising",TRUE,"Needs Attention")</f>
        <v>Loyal Customers</v>
      </c>
      <c r="I1980" s="3" t="str">
        <f t="shared" si="34"/>
        <v>Churned</v>
      </c>
      <c r="J1980" s="3" t="str">
        <f>_xlfn.XLOOKUP(A1980,'Country_Lookup'!$D:$D,'Country_Lookup'!$E:$E)</f>
        <v>United Kingdom</v>
      </c>
    </row>
    <row r="1981" spans="1:10" x14ac:dyDescent="0.3">
      <c r="A1981">
        <v>14347</v>
      </c>
      <c r="B1981">
        <v>736</v>
      </c>
      <c r="C1981">
        <v>1</v>
      </c>
      <c r="D1981">
        <v>82.600000000000009</v>
      </c>
      <c r="E1981" cm="1">
        <f t="array" ref="E1981">_xlfn.IFS(B1981&lt;=PERCENTILE($B$3:$B$5882,0.2),5,B1981&lt;=PERCENTILE($B$3:$B$5882,0.4),4,B1981&lt;=PERCENTILE($B$3:$B$5882,0.6),3,B1981&lt;=PERCENTILE($B$3:$B$5882,0.8),2,TRUE,1)</f>
        <v>1</v>
      </c>
      <c r="F1981" cm="1">
        <f t="array" ref="F1981">_xlfn.IFS(C1981&lt;=PERCENTILE($C$3:$C$5882,0.2),1,C1981&lt;=PERCENTILE($C$3:$C$5882,0.4),2,C1981&lt;=PERCENTILE($C$3:$C$5882,0.6),3,C1981&lt;=PERCENTILE($C$3:$C$5882,0.8),4,TRUE,5)</f>
        <v>1</v>
      </c>
      <c r="G1981" cm="1">
        <f t="array" ref="G1981">_xlfn.IFS(D1981&lt;=PERCENTILE($D$3:$D$5882,0.2),1,D1981&lt;=PERCENTILE($D$3:$D$5882,0.4),2,D1981&lt;=PERCENTILE($D$3:$D$5882,0.6),3,D1981&lt;=PERCENTILE($D$3:$D$5882,0.8),4,TRUE,5)</f>
        <v>1</v>
      </c>
      <c r="H1981" s="3" t="str" cm="1">
        <f t="array" ref="H1981">_xlfn.IFS(AND(E1981&gt;=4,F1981&gt;=4,G1981&gt;=4),"Champions",AND(E1981&gt;=3,F1981&gt;=3,G1981&gt;=3),"Loyal Customers",AND(E1981&lt;=2,F1981&gt;=3),"At Risk",AND(E1981&lt;=2,F1981&lt;=2,G1981&lt;=2),"Lost",AND(E1981&gt;=4,F1981&lt;=2),"New/Promising",TRUE,"Needs Attention")</f>
        <v>Lost</v>
      </c>
      <c r="I1981" s="3" t="str">
        <f t="shared" si="34"/>
        <v>Churned</v>
      </c>
      <c r="J1981" s="3" t="str">
        <f>_xlfn.XLOOKUP(A1981,'Country_Lookup'!$D:$D,'Country_Lookup'!$E:$E)</f>
        <v>United Kingdom</v>
      </c>
    </row>
    <row r="1982" spans="1:10" x14ac:dyDescent="0.3">
      <c r="A1982">
        <v>14348</v>
      </c>
      <c r="B1982">
        <v>260</v>
      </c>
      <c r="C1982">
        <v>1</v>
      </c>
      <c r="D1982">
        <v>409.56999999999994</v>
      </c>
      <c r="E1982" cm="1">
        <f t="array" ref="E1982">_xlfn.IFS(B1982&lt;=PERCENTILE($B$3:$B$5882,0.2),5,B1982&lt;=PERCENTILE($B$3:$B$5882,0.4),4,B1982&lt;=PERCENTILE($B$3:$B$5882,0.6),3,B1982&lt;=PERCENTILE($B$3:$B$5882,0.8),2,TRUE,1)</f>
        <v>2</v>
      </c>
      <c r="F1982" cm="1">
        <f t="array" ref="F1982">_xlfn.IFS(C1982&lt;=PERCENTILE($C$3:$C$5882,0.2),1,C1982&lt;=PERCENTILE($C$3:$C$5882,0.4),2,C1982&lt;=PERCENTILE($C$3:$C$5882,0.6),3,C1982&lt;=PERCENTILE($C$3:$C$5882,0.8),4,TRUE,5)</f>
        <v>1</v>
      </c>
      <c r="G1982" cm="1">
        <f t="array" ref="G1982">_xlfn.IFS(D1982&lt;=PERCENTILE($D$3:$D$5882,0.2),1,D1982&lt;=PERCENTILE($D$3:$D$5882,0.4),2,D1982&lt;=PERCENTILE($D$3:$D$5882,0.6),3,D1982&lt;=PERCENTILE($D$3:$D$5882,0.8),4,TRUE,5)</f>
        <v>2</v>
      </c>
      <c r="H1982" s="3" t="str" cm="1">
        <f t="array" ref="H1982">_xlfn.IFS(AND(E1982&gt;=4,F1982&gt;=4,G1982&gt;=4),"Champions",AND(E1982&gt;=3,F1982&gt;=3,G1982&gt;=3),"Loyal Customers",AND(E1982&lt;=2,F1982&gt;=3),"At Risk",AND(E1982&lt;=2,F1982&lt;=2,G1982&lt;=2),"Lost",AND(E1982&gt;=4,F1982&lt;=2),"New/Promising",TRUE,"Needs Attention")</f>
        <v>Lost</v>
      </c>
      <c r="I1982" s="3" t="str">
        <f t="shared" si="34"/>
        <v>Churned</v>
      </c>
      <c r="J1982" s="3" t="str">
        <f>_xlfn.XLOOKUP(A1982,'Country_Lookup'!$D:$D,'Country_Lookup'!$E:$E)</f>
        <v>United Kingdom</v>
      </c>
    </row>
    <row r="1983" spans="1:10" x14ac:dyDescent="0.3">
      <c r="A1983">
        <v>14349</v>
      </c>
      <c r="B1983">
        <v>10</v>
      </c>
      <c r="C1983">
        <v>1</v>
      </c>
      <c r="D1983">
        <v>133.5</v>
      </c>
      <c r="E1983" cm="1">
        <f t="array" ref="E1983">_xlfn.IFS(B1983&lt;=PERCENTILE($B$3:$B$5882,0.2),5,B1983&lt;=PERCENTILE($B$3:$B$5882,0.4),4,B1983&lt;=PERCENTILE($B$3:$B$5882,0.6),3,B1983&lt;=PERCENTILE($B$3:$B$5882,0.8),2,TRUE,1)</f>
        <v>5</v>
      </c>
      <c r="F1983" cm="1">
        <f t="array" ref="F1983">_xlfn.IFS(C1983&lt;=PERCENTILE($C$3:$C$5882,0.2),1,C1983&lt;=PERCENTILE($C$3:$C$5882,0.4),2,C1983&lt;=PERCENTILE($C$3:$C$5882,0.6),3,C1983&lt;=PERCENTILE($C$3:$C$5882,0.8),4,TRUE,5)</f>
        <v>1</v>
      </c>
      <c r="G1983" cm="1">
        <f t="array" ref="G1983">_xlfn.IFS(D1983&lt;=PERCENTILE($D$3:$D$5882,0.2),1,D1983&lt;=PERCENTILE($D$3:$D$5882,0.4),2,D1983&lt;=PERCENTILE($D$3:$D$5882,0.6),3,D1983&lt;=PERCENTILE($D$3:$D$5882,0.8),4,TRUE,5)</f>
        <v>1</v>
      </c>
      <c r="H1983" s="3" t="str" cm="1">
        <f t="array" ref="H1983">_xlfn.IFS(AND(E1983&gt;=4,F1983&gt;=4,G1983&gt;=4),"Champions",AND(E1983&gt;=3,F1983&gt;=3,G1983&gt;=3),"Loyal Customers",AND(E1983&lt;=2,F1983&gt;=3),"At Risk",AND(E1983&lt;=2,F1983&lt;=2,G1983&lt;=2),"Lost",AND(E1983&gt;=4,F1983&lt;=2),"New/Promising",TRUE,"Needs Attention")</f>
        <v>New/Promising</v>
      </c>
      <c r="I1983" s="3" t="str">
        <f t="shared" si="34"/>
        <v>Active</v>
      </c>
      <c r="J1983" s="3" t="str">
        <f>_xlfn.XLOOKUP(A1983,'Country_Lookup'!$D:$D,'Country_Lookup'!$E:$E)</f>
        <v>United Kingdom</v>
      </c>
    </row>
    <row r="1984" spans="1:10" x14ac:dyDescent="0.3">
      <c r="A1984">
        <v>14350</v>
      </c>
      <c r="B1984">
        <v>274</v>
      </c>
      <c r="C1984">
        <v>3</v>
      </c>
      <c r="D1984">
        <v>972.02999999999929</v>
      </c>
      <c r="E1984" cm="1">
        <f t="array" ref="E1984">_xlfn.IFS(B1984&lt;=PERCENTILE($B$3:$B$5882,0.2),5,B1984&lt;=PERCENTILE($B$3:$B$5882,0.4),4,B1984&lt;=PERCENTILE($B$3:$B$5882,0.6),3,B1984&lt;=PERCENTILE($B$3:$B$5882,0.8),2,TRUE,1)</f>
        <v>2</v>
      </c>
      <c r="F1984" cm="1">
        <f t="array" ref="F1984">_xlfn.IFS(C1984&lt;=PERCENTILE($C$3:$C$5882,0.2),1,C1984&lt;=PERCENTILE($C$3:$C$5882,0.4),2,C1984&lt;=PERCENTILE($C$3:$C$5882,0.6),3,C1984&lt;=PERCENTILE($C$3:$C$5882,0.8),4,TRUE,5)</f>
        <v>3</v>
      </c>
      <c r="G1984" cm="1">
        <f t="array" ref="G1984">_xlfn.IFS(D1984&lt;=PERCENTILE($D$3:$D$5882,0.2),1,D1984&lt;=PERCENTILE($D$3:$D$5882,0.4),2,D1984&lt;=PERCENTILE($D$3:$D$5882,0.6),3,D1984&lt;=PERCENTILE($D$3:$D$5882,0.8),4,TRUE,5)</f>
        <v>3</v>
      </c>
      <c r="H1984" s="3" t="str" cm="1">
        <f t="array" ref="H1984">_xlfn.IFS(AND(E1984&gt;=4,F1984&gt;=4,G1984&gt;=4),"Champions",AND(E1984&gt;=3,F1984&gt;=3,G1984&gt;=3),"Loyal Customers",AND(E1984&lt;=2,F1984&gt;=3),"At Risk",AND(E1984&lt;=2,F1984&lt;=2,G1984&lt;=2),"Lost",AND(E1984&gt;=4,F1984&lt;=2),"New/Promising",TRUE,"Needs Attention")</f>
        <v>At Risk</v>
      </c>
      <c r="I1984" s="3" t="str">
        <f t="shared" si="34"/>
        <v>Churned</v>
      </c>
      <c r="J1984" s="3" t="str">
        <f>_xlfn.XLOOKUP(A1984,'Country_Lookup'!$D:$D,'Country_Lookup'!$E:$E)</f>
        <v>United Kingdom</v>
      </c>
    </row>
    <row r="1985" spans="1:10" x14ac:dyDescent="0.3">
      <c r="A1985">
        <v>14351</v>
      </c>
      <c r="B1985">
        <v>164</v>
      </c>
      <c r="C1985">
        <v>1</v>
      </c>
      <c r="D1985">
        <v>51</v>
      </c>
      <c r="E1985" cm="1">
        <f t="array" ref="E1985">_xlfn.IFS(B1985&lt;=PERCENTILE($B$3:$B$5882,0.2),5,B1985&lt;=PERCENTILE($B$3:$B$5882,0.4),4,B1985&lt;=PERCENTILE($B$3:$B$5882,0.6),3,B1985&lt;=PERCENTILE($B$3:$B$5882,0.8),2,TRUE,1)</f>
        <v>3</v>
      </c>
      <c r="F1985" cm="1">
        <f t="array" ref="F1985">_xlfn.IFS(C1985&lt;=PERCENTILE($C$3:$C$5882,0.2),1,C1985&lt;=PERCENTILE($C$3:$C$5882,0.4),2,C1985&lt;=PERCENTILE($C$3:$C$5882,0.6),3,C1985&lt;=PERCENTILE($C$3:$C$5882,0.8),4,TRUE,5)</f>
        <v>1</v>
      </c>
      <c r="G1985" cm="1">
        <f t="array" ref="G1985">_xlfn.IFS(D1985&lt;=PERCENTILE($D$3:$D$5882,0.2),1,D1985&lt;=PERCENTILE($D$3:$D$5882,0.4),2,D1985&lt;=PERCENTILE($D$3:$D$5882,0.6),3,D1985&lt;=PERCENTILE($D$3:$D$5882,0.8),4,TRUE,5)</f>
        <v>1</v>
      </c>
      <c r="H1985" s="3" t="str" cm="1">
        <f t="array" ref="H1985">_xlfn.IFS(AND(E1985&gt;=4,F1985&gt;=4,G1985&gt;=4),"Champions",AND(E1985&gt;=3,F1985&gt;=3,G1985&gt;=3),"Loyal Customers",AND(E1985&lt;=2,F1985&gt;=3),"At Risk",AND(E1985&lt;=2,F1985&lt;=2,G1985&lt;=2),"Lost",AND(E1985&gt;=4,F1985&lt;=2),"New/Promising",TRUE,"Needs Attention")</f>
        <v>Needs Attention</v>
      </c>
      <c r="I1985" s="3" t="str">
        <f t="shared" si="34"/>
        <v>Churned</v>
      </c>
      <c r="J1985" s="3" t="str">
        <f>_xlfn.XLOOKUP(A1985,'Country_Lookup'!$D:$D,'Country_Lookup'!$E:$E)</f>
        <v>United Kingdom</v>
      </c>
    </row>
    <row r="1986" spans="1:10" x14ac:dyDescent="0.3">
      <c r="A1986">
        <v>14352</v>
      </c>
      <c r="B1986">
        <v>157</v>
      </c>
      <c r="C1986">
        <v>4</v>
      </c>
      <c r="D1986">
        <v>1078.9599999999994</v>
      </c>
      <c r="E1986" cm="1">
        <f t="array" ref="E1986">_xlfn.IFS(B1986&lt;=PERCENTILE($B$3:$B$5882,0.2),5,B1986&lt;=PERCENTILE($B$3:$B$5882,0.4),4,B1986&lt;=PERCENTILE($B$3:$B$5882,0.6),3,B1986&lt;=PERCENTILE($B$3:$B$5882,0.8),2,TRUE,1)</f>
        <v>3</v>
      </c>
      <c r="F1986" cm="1">
        <f t="array" ref="F1986">_xlfn.IFS(C1986&lt;=PERCENTILE($C$3:$C$5882,0.2),1,C1986&lt;=PERCENTILE($C$3:$C$5882,0.4),2,C1986&lt;=PERCENTILE($C$3:$C$5882,0.6),3,C1986&lt;=PERCENTILE($C$3:$C$5882,0.8),4,TRUE,5)</f>
        <v>3</v>
      </c>
      <c r="G1986" cm="1">
        <f t="array" ref="G1986">_xlfn.IFS(D1986&lt;=PERCENTILE($D$3:$D$5882,0.2),1,D1986&lt;=PERCENTILE($D$3:$D$5882,0.4),2,D1986&lt;=PERCENTILE($D$3:$D$5882,0.6),3,D1986&lt;=PERCENTILE($D$3:$D$5882,0.8),4,TRUE,5)</f>
        <v>3</v>
      </c>
      <c r="H1986" s="3" t="str" cm="1">
        <f t="array" ref="H1986">_xlfn.IFS(AND(E1986&gt;=4,F1986&gt;=4,G1986&gt;=4),"Champions",AND(E1986&gt;=3,F1986&gt;=3,G1986&gt;=3),"Loyal Customers",AND(E1986&lt;=2,F1986&gt;=3),"At Risk",AND(E1986&lt;=2,F1986&lt;=2,G1986&lt;=2),"Lost",AND(E1986&gt;=4,F1986&lt;=2),"New/Promising",TRUE,"Needs Attention")</f>
        <v>Loyal Customers</v>
      </c>
      <c r="I1986" s="3" t="str">
        <f t="shared" si="34"/>
        <v>Churned</v>
      </c>
      <c r="J1986" s="3" t="str">
        <f>_xlfn.XLOOKUP(A1986,'Country_Lookup'!$D:$D,'Country_Lookup'!$E:$E)</f>
        <v>United Kingdom</v>
      </c>
    </row>
    <row r="1987" spans="1:10" x14ac:dyDescent="0.3">
      <c r="A1987">
        <v>14353</v>
      </c>
      <c r="B1987">
        <v>215</v>
      </c>
      <c r="C1987">
        <v>3</v>
      </c>
      <c r="D1987">
        <v>376.50000000000006</v>
      </c>
      <c r="E1987" cm="1">
        <f t="array" ref="E1987">_xlfn.IFS(B1987&lt;=PERCENTILE($B$3:$B$5882,0.2),5,B1987&lt;=PERCENTILE($B$3:$B$5882,0.4),4,B1987&lt;=PERCENTILE($B$3:$B$5882,0.6),3,B1987&lt;=PERCENTILE($B$3:$B$5882,0.8),2,TRUE,1)</f>
        <v>2</v>
      </c>
      <c r="F1987" cm="1">
        <f t="array" ref="F1987">_xlfn.IFS(C1987&lt;=PERCENTILE($C$3:$C$5882,0.2),1,C1987&lt;=PERCENTILE($C$3:$C$5882,0.4),2,C1987&lt;=PERCENTILE($C$3:$C$5882,0.6),3,C1987&lt;=PERCENTILE($C$3:$C$5882,0.8),4,TRUE,5)</f>
        <v>3</v>
      </c>
      <c r="G1987" cm="1">
        <f t="array" ref="G1987">_xlfn.IFS(D1987&lt;=PERCENTILE($D$3:$D$5882,0.2),1,D1987&lt;=PERCENTILE($D$3:$D$5882,0.4),2,D1987&lt;=PERCENTILE($D$3:$D$5882,0.6),3,D1987&lt;=PERCENTILE($D$3:$D$5882,0.8),4,TRUE,5)</f>
        <v>2</v>
      </c>
      <c r="H1987" s="3" t="str" cm="1">
        <f t="array" ref="H1987">_xlfn.IFS(AND(E1987&gt;=4,F1987&gt;=4,G1987&gt;=4),"Champions",AND(E1987&gt;=3,F1987&gt;=3,G1987&gt;=3),"Loyal Customers",AND(E1987&lt;=2,F1987&gt;=3),"At Risk",AND(E1987&lt;=2,F1987&lt;=2,G1987&lt;=2),"Lost",AND(E1987&gt;=4,F1987&lt;=2),"New/Promising",TRUE,"Needs Attention")</f>
        <v>At Risk</v>
      </c>
      <c r="I1987" s="3" t="str">
        <f t="shared" ref="I1987:I2050" si="35">IF(B1987&gt;90,"Churned","Active")</f>
        <v>Churned</v>
      </c>
      <c r="J1987" s="3" t="str">
        <f>_xlfn.XLOOKUP(A1987,'Country_Lookup'!$D:$D,'Country_Lookup'!$E:$E)</f>
        <v>United Kingdom</v>
      </c>
    </row>
    <row r="1988" spans="1:10" x14ac:dyDescent="0.3">
      <c r="A1988">
        <v>14354</v>
      </c>
      <c r="B1988">
        <v>5</v>
      </c>
      <c r="C1988">
        <v>2</v>
      </c>
      <c r="D1988">
        <v>163.62</v>
      </c>
      <c r="E1988" cm="1">
        <f t="array" ref="E1988">_xlfn.IFS(B1988&lt;=PERCENTILE($B$3:$B$5882,0.2),5,B1988&lt;=PERCENTILE($B$3:$B$5882,0.4),4,B1988&lt;=PERCENTILE($B$3:$B$5882,0.6),3,B1988&lt;=PERCENTILE($B$3:$B$5882,0.8),2,TRUE,1)</f>
        <v>5</v>
      </c>
      <c r="F1988" cm="1">
        <f t="array" ref="F1988">_xlfn.IFS(C1988&lt;=PERCENTILE($C$3:$C$5882,0.2),1,C1988&lt;=PERCENTILE($C$3:$C$5882,0.4),2,C1988&lt;=PERCENTILE($C$3:$C$5882,0.6),3,C1988&lt;=PERCENTILE($C$3:$C$5882,0.8),4,TRUE,5)</f>
        <v>2</v>
      </c>
      <c r="G1988" cm="1">
        <f t="array" ref="G1988">_xlfn.IFS(D1988&lt;=PERCENTILE($D$3:$D$5882,0.2),1,D1988&lt;=PERCENTILE($D$3:$D$5882,0.4),2,D1988&lt;=PERCENTILE($D$3:$D$5882,0.6),3,D1988&lt;=PERCENTILE($D$3:$D$5882,0.8),4,TRUE,5)</f>
        <v>1</v>
      </c>
      <c r="H1988" s="3" t="str" cm="1">
        <f t="array" ref="H1988">_xlfn.IFS(AND(E1988&gt;=4,F1988&gt;=4,G1988&gt;=4),"Champions",AND(E1988&gt;=3,F1988&gt;=3,G1988&gt;=3),"Loyal Customers",AND(E1988&lt;=2,F1988&gt;=3),"At Risk",AND(E1988&lt;=2,F1988&lt;=2,G1988&lt;=2),"Lost",AND(E1988&gt;=4,F1988&lt;=2),"New/Promising",TRUE,"Needs Attention")</f>
        <v>New/Promising</v>
      </c>
      <c r="I1988" s="3" t="str">
        <f t="shared" si="35"/>
        <v>Active</v>
      </c>
      <c r="J1988" s="3" t="str">
        <f>_xlfn.XLOOKUP(A1988,'Country_Lookup'!$D:$D,'Country_Lookup'!$E:$E)</f>
        <v>United Kingdom</v>
      </c>
    </row>
    <row r="1989" spans="1:10" x14ac:dyDescent="0.3">
      <c r="A1989">
        <v>14355</v>
      </c>
      <c r="B1989">
        <v>365</v>
      </c>
      <c r="C1989">
        <v>3</v>
      </c>
      <c r="D1989">
        <v>1014.4499999999987</v>
      </c>
      <c r="E1989" cm="1">
        <f t="array" ref="E1989">_xlfn.IFS(B1989&lt;=PERCENTILE($B$3:$B$5882,0.2),5,B1989&lt;=PERCENTILE($B$3:$B$5882,0.4),4,B1989&lt;=PERCENTILE($B$3:$B$5882,0.6),3,B1989&lt;=PERCENTILE($B$3:$B$5882,0.8),2,TRUE,1)</f>
        <v>2</v>
      </c>
      <c r="F1989" cm="1">
        <f t="array" ref="F1989">_xlfn.IFS(C1989&lt;=PERCENTILE($C$3:$C$5882,0.2),1,C1989&lt;=PERCENTILE($C$3:$C$5882,0.4),2,C1989&lt;=PERCENTILE($C$3:$C$5882,0.6),3,C1989&lt;=PERCENTILE($C$3:$C$5882,0.8),4,TRUE,5)</f>
        <v>3</v>
      </c>
      <c r="G1989" cm="1">
        <f t="array" ref="G1989">_xlfn.IFS(D1989&lt;=PERCENTILE($D$3:$D$5882,0.2),1,D1989&lt;=PERCENTILE($D$3:$D$5882,0.4),2,D1989&lt;=PERCENTILE($D$3:$D$5882,0.6),3,D1989&lt;=PERCENTILE($D$3:$D$5882,0.8),4,TRUE,5)</f>
        <v>3</v>
      </c>
      <c r="H1989" s="3" t="str" cm="1">
        <f t="array" ref="H1989">_xlfn.IFS(AND(E1989&gt;=4,F1989&gt;=4,G1989&gt;=4),"Champions",AND(E1989&gt;=3,F1989&gt;=3,G1989&gt;=3),"Loyal Customers",AND(E1989&lt;=2,F1989&gt;=3),"At Risk",AND(E1989&lt;=2,F1989&lt;=2,G1989&lt;=2),"Lost",AND(E1989&gt;=4,F1989&lt;=2),"New/Promising",TRUE,"Needs Attention")</f>
        <v>At Risk</v>
      </c>
      <c r="I1989" s="3" t="str">
        <f t="shared" si="35"/>
        <v>Churned</v>
      </c>
      <c r="J1989" s="3" t="str">
        <f>_xlfn.XLOOKUP(A1989,'Country_Lookup'!$D:$D,'Country_Lookup'!$E:$E)</f>
        <v>United Kingdom</v>
      </c>
    </row>
    <row r="1990" spans="1:10" x14ac:dyDescent="0.3">
      <c r="A1990">
        <v>14356</v>
      </c>
      <c r="B1990">
        <v>79</v>
      </c>
      <c r="C1990">
        <v>2</v>
      </c>
      <c r="D1990">
        <v>701.2299999999999</v>
      </c>
      <c r="E1990" cm="1">
        <f t="array" ref="E1990">_xlfn.IFS(B1990&lt;=PERCENTILE($B$3:$B$5882,0.2),5,B1990&lt;=PERCENTILE($B$3:$B$5882,0.4),4,B1990&lt;=PERCENTILE($B$3:$B$5882,0.6),3,B1990&lt;=PERCENTILE($B$3:$B$5882,0.8),2,TRUE,1)</f>
        <v>3</v>
      </c>
      <c r="F1990" cm="1">
        <f t="array" ref="F1990">_xlfn.IFS(C1990&lt;=PERCENTILE($C$3:$C$5882,0.2),1,C1990&lt;=PERCENTILE($C$3:$C$5882,0.4),2,C1990&lt;=PERCENTILE($C$3:$C$5882,0.6),3,C1990&lt;=PERCENTILE($C$3:$C$5882,0.8),4,TRUE,5)</f>
        <v>2</v>
      </c>
      <c r="G1990" cm="1">
        <f t="array" ref="G1990">_xlfn.IFS(D1990&lt;=PERCENTILE($D$3:$D$5882,0.2),1,D1990&lt;=PERCENTILE($D$3:$D$5882,0.4),2,D1990&lt;=PERCENTILE($D$3:$D$5882,0.6),3,D1990&lt;=PERCENTILE($D$3:$D$5882,0.8),4,TRUE,5)</f>
        <v>3</v>
      </c>
      <c r="H1990" s="3" t="str" cm="1">
        <f t="array" ref="H1990">_xlfn.IFS(AND(E1990&gt;=4,F1990&gt;=4,G1990&gt;=4),"Champions",AND(E1990&gt;=3,F1990&gt;=3,G1990&gt;=3),"Loyal Customers",AND(E1990&lt;=2,F1990&gt;=3),"At Risk",AND(E1990&lt;=2,F1990&lt;=2,G1990&lt;=2),"Lost",AND(E1990&gt;=4,F1990&lt;=2),"New/Promising",TRUE,"Needs Attention")</f>
        <v>Needs Attention</v>
      </c>
      <c r="I1990" s="3" t="str">
        <f t="shared" si="35"/>
        <v>Active</v>
      </c>
      <c r="J1990" s="3" t="str">
        <f>_xlfn.XLOOKUP(A1990,'Country_Lookup'!$D:$D,'Country_Lookup'!$E:$E)</f>
        <v>United Kingdom</v>
      </c>
    </row>
    <row r="1991" spans="1:10" x14ac:dyDescent="0.3">
      <c r="A1991">
        <v>14357</v>
      </c>
      <c r="B1991">
        <v>43</v>
      </c>
      <c r="C1991">
        <v>1</v>
      </c>
      <c r="D1991">
        <v>225.77000000000021</v>
      </c>
      <c r="E1991" cm="1">
        <f t="array" ref="E1991">_xlfn.IFS(B1991&lt;=PERCENTILE($B$3:$B$5882,0.2),5,B1991&lt;=PERCENTILE($B$3:$B$5882,0.4),4,B1991&lt;=PERCENTILE($B$3:$B$5882,0.6),3,B1991&lt;=PERCENTILE($B$3:$B$5882,0.8),2,TRUE,1)</f>
        <v>4</v>
      </c>
      <c r="F1991" cm="1">
        <f t="array" ref="F1991">_xlfn.IFS(C1991&lt;=PERCENTILE($C$3:$C$5882,0.2),1,C1991&lt;=PERCENTILE($C$3:$C$5882,0.4),2,C1991&lt;=PERCENTILE($C$3:$C$5882,0.6),3,C1991&lt;=PERCENTILE($C$3:$C$5882,0.8),4,TRUE,5)</f>
        <v>1</v>
      </c>
      <c r="G1991" cm="1">
        <f t="array" ref="G1991">_xlfn.IFS(D1991&lt;=PERCENTILE($D$3:$D$5882,0.2),1,D1991&lt;=PERCENTILE($D$3:$D$5882,0.4),2,D1991&lt;=PERCENTILE($D$3:$D$5882,0.6),3,D1991&lt;=PERCENTILE($D$3:$D$5882,0.8),4,TRUE,5)</f>
        <v>1</v>
      </c>
      <c r="H1991" s="3" t="str" cm="1">
        <f t="array" ref="H1991">_xlfn.IFS(AND(E1991&gt;=4,F1991&gt;=4,G1991&gt;=4),"Champions",AND(E1991&gt;=3,F1991&gt;=3,G1991&gt;=3),"Loyal Customers",AND(E1991&lt;=2,F1991&gt;=3),"At Risk",AND(E1991&lt;=2,F1991&lt;=2,G1991&lt;=2),"Lost",AND(E1991&gt;=4,F1991&lt;=2),"New/Promising",TRUE,"Needs Attention")</f>
        <v>New/Promising</v>
      </c>
      <c r="I1991" s="3" t="str">
        <f t="shared" si="35"/>
        <v>Active</v>
      </c>
      <c r="J1991" s="3" t="str">
        <f>_xlfn.XLOOKUP(A1991,'Country_Lookup'!$D:$D,'Country_Lookup'!$E:$E)</f>
        <v>United Kingdom</v>
      </c>
    </row>
    <row r="1992" spans="1:10" x14ac:dyDescent="0.3">
      <c r="A1992">
        <v>14358</v>
      </c>
      <c r="B1992">
        <v>389</v>
      </c>
      <c r="C1992">
        <v>2</v>
      </c>
      <c r="D1992">
        <v>400.05999999999972</v>
      </c>
      <c r="E1992" cm="1">
        <f t="array" ref="E1992">_xlfn.IFS(B1992&lt;=PERCENTILE($B$3:$B$5882,0.2),5,B1992&lt;=PERCENTILE($B$3:$B$5882,0.4),4,B1992&lt;=PERCENTILE($B$3:$B$5882,0.6),3,B1992&lt;=PERCENTILE($B$3:$B$5882,0.8),2,TRUE,1)</f>
        <v>2</v>
      </c>
      <c r="F1992" cm="1">
        <f t="array" ref="F1992">_xlfn.IFS(C1992&lt;=PERCENTILE($C$3:$C$5882,0.2),1,C1992&lt;=PERCENTILE($C$3:$C$5882,0.4),2,C1992&lt;=PERCENTILE($C$3:$C$5882,0.6),3,C1992&lt;=PERCENTILE($C$3:$C$5882,0.8),4,TRUE,5)</f>
        <v>2</v>
      </c>
      <c r="G1992" cm="1">
        <f t="array" ref="G1992">_xlfn.IFS(D1992&lt;=PERCENTILE($D$3:$D$5882,0.2),1,D1992&lt;=PERCENTILE($D$3:$D$5882,0.4),2,D1992&lt;=PERCENTILE($D$3:$D$5882,0.6),3,D1992&lt;=PERCENTILE($D$3:$D$5882,0.8),4,TRUE,5)</f>
        <v>2</v>
      </c>
      <c r="H1992" s="3" t="str" cm="1">
        <f t="array" ref="H1992">_xlfn.IFS(AND(E1992&gt;=4,F1992&gt;=4,G1992&gt;=4),"Champions",AND(E1992&gt;=3,F1992&gt;=3,G1992&gt;=3),"Loyal Customers",AND(E1992&lt;=2,F1992&gt;=3),"At Risk",AND(E1992&lt;=2,F1992&lt;=2,G1992&lt;=2),"Lost",AND(E1992&gt;=4,F1992&lt;=2),"New/Promising",TRUE,"Needs Attention")</f>
        <v>Lost</v>
      </c>
      <c r="I1992" s="3" t="str">
        <f t="shared" si="35"/>
        <v>Churned</v>
      </c>
      <c r="J1992" s="3" t="str">
        <f>_xlfn.XLOOKUP(A1992,'Country_Lookup'!$D:$D,'Country_Lookup'!$E:$E)</f>
        <v>United Kingdom</v>
      </c>
    </row>
    <row r="1993" spans="1:10" x14ac:dyDescent="0.3">
      <c r="A1993">
        <v>14359</v>
      </c>
      <c r="B1993">
        <v>19</v>
      </c>
      <c r="C1993">
        <v>3</v>
      </c>
      <c r="D1993">
        <v>912.18000000000018</v>
      </c>
      <c r="E1993" cm="1">
        <f t="array" ref="E1993">_xlfn.IFS(B1993&lt;=PERCENTILE($B$3:$B$5882,0.2),5,B1993&lt;=PERCENTILE($B$3:$B$5882,0.4),4,B1993&lt;=PERCENTILE($B$3:$B$5882,0.6),3,B1993&lt;=PERCENTILE($B$3:$B$5882,0.8),2,TRUE,1)</f>
        <v>5</v>
      </c>
      <c r="F1993" cm="1">
        <f t="array" ref="F1993">_xlfn.IFS(C1993&lt;=PERCENTILE($C$3:$C$5882,0.2),1,C1993&lt;=PERCENTILE($C$3:$C$5882,0.4),2,C1993&lt;=PERCENTILE($C$3:$C$5882,0.6),3,C1993&lt;=PERCENTILE($C$3:$C$5882,0.8),4,TRUE,5)</f>
        <v>3</v>
      </c>
      <c r="G1993" cm="1">
        <f t="array" ref="G1993">_xlfn.IFS(D1993&lt;=PERCENTILE($D$3:$D$5882,0.2),1,D1993&lt;=PERCENTILE($D$3:$D$5882,0.4),2,D1993&lt;=PERCENTILE($D$3:$D$5882,0.6),3,D1993&lt;=PERCENTILE($D$3:$D$5882,0.8),4,TRUE,5)</f>
        <v>3</v>
      </c>
      <c r="H1993" s="3" t="str" cm="1">
        <f t="array" ref="H1993">_xlfn.IFS(AND(E1993&gt;=4,F1993&gt;=4,G1993&gt;=4),"Champions",AND(E1993&gt;=3,F1993&gt;=3,G1993&gt;=3),"Loyal Customers",AND(E1993&lt;=2,F1993&gt;=3),"At Risk",AND(E1993&lt;=2,F1993&lt;=2,G1993&lt;=2),"Lost",AND(E1993&gt;=4,F1993&lt;=2),"New/Promising",TRUE,"Needs Attention")</f>
        <v>Loyal Customers</v>
      </c>
      <c r="I1993" s="3" t="str">
        <f t="shared" si="35"/>
        <v>Active</v>
      </c>
      <c r="J1993" s="3" t="str">
        <f>_xlfn.XLOOKUP(A1993,'Country_Lookup'!$D:$D,'Country_Lookup'!$E:$E)</f>
        <v>United Kingdom</v>
      </c>
    </row>
    <row r="1994" spans="1:10" x14ac:dyDescent="0.3">
      <c r="A1994">
        <v>14360</v>
      </c>
      <c r="B1994">
        <v>31</v>
      </c>
      <c r="C1994">
        <v>4</v>
      </c>
      <c r="D1994">
        <v>2128.2300000000032</v>
      </c>
      <c r="E1994" cm="1">
        <f t="array" ref="E1994">_xlfn.IFS(B1994&lt;=PERCENTILE($B$3:$B$5882,0.2),5,B1994&lt;=PERCENTILE($B$3:$B$5882,0.4),4,B1994&lt;=PERCENTILE($B$3:$B$5882,0.6),3,B1994&lt;=PERCENTILE($B$3:$B$5882,0.8),2,TRUE,1)</f>
        <v>4</v>
      </c>
      <c r="F1994" cm="1">
        <f t="array" ref="F1994">_xlfn.IFS(C1994&lt;=PERCENTILE($C$3:$C$5882,0.2),1,C1994&lt;=PERCENTILE($C$3:$C$5882,0.4),2,C1994&lt;=PERCENTILE($C$3:$C$5882,0.6),3,C1994&lt;=PERCENTILE($C$3:$C$5882,0.8),4,TRUE,5)</f>
        <v>3</v>
      </c>
      <c r="G1994" cm="1">
        <f t="array" ref="G1994">_xlfn.IFS(D1994&lt;=PERCENTILE($D$3:$D$5882,0.2),1,D1994&lt;=PERCENTILE($D$3:$D$5882,0.4),2,D1994&lt;=PERCENTILE($D$3:$D$5882,0.6),3,D1994&lt;=PERCENTILE($D$3:$D$5882,0.8),4,TRUE,5)</f>
        <v>4</v>
      </c>
      <c r="H1994" s="3" t="str" cm="1">
        <f t="array" ref="H1994">_xlfn.IFS(AND(E1994&gt;=4,F1994&gt;=4,G1994&gt;=4),"Champions",AND(E1994&gt;=3,F1994&gt;=3,G1994&gt;=3),"Loyal Customers",AND(E1994&lt;=2,F1994&gt;=3),"At Risk",AND(E1994&lt;=2,F1994&lt;=2,G1994&lt;=2),"Lost",AND(E1994&gt;=4,F1994&lt;=2),"New/Promising",TRUE,"Needs Attention")</f>
        <v>Loyal Customers</v>
      </c>
      <c r="I1994" s="3" t="str">
        <f t="shared" si="35"/>
        <v>Active</v>
      </c>
      <c r="J1994" s="3" t="str">
        <f>_xlfn.XLOOKUP(A1994,'Country_Lookup'!$D:$D,'Country_Lookup'!$E:$E)</f>
        <v>United Kingdom</v>
      </c>
    </row>
    <row r="1995" spans="1:10" x14ac:dyDescent="0.3">
      <c r="A1995">
        <v>14361</v>
      </c>
      <c r="B1995">
        <v>578</v>
      </c>
      <c r="C1995">
        <v>1</v>
      </c>
      <c r="D1995">
        <v>214.71000000000004</v>
      </c>
      <c r="E1995" cm="1">
        <f t="array" ref="E1995">_xlfn.IFS(B1995&lt;=PERCENTILE($B$3:$B$5882,0.2),5,B1995&lt;=PERCENTILE($B$3:$B$5882,0.4),4,B1995&lt;=PERCENTILE($B$3:$B$5882,0.6),3,B1995&lt;=PERCENTILE($B$3:$B$5882,0.8),2,TRUE,1)</f>
        <v>1</v>
      </c>
      <c r="F1995" cm="1">
        <f t="array" ref="F1995">_xlfn.IFS(C1995&lt;=PERCENTILE($C$3:$C$5882,0.2),1,C1995&lt;=PERCENTILE($C$3:$C$5882,0.4),2,C1995&lt;=PERCENTILE($C$3:$C$5882,0.6),3,C1995&lt;=PERCENTILE($C$3:$C$5882,0.8),4,TRUE,5)</f>
        <v>1</v>
      </c>
      <c r="G1995" cm="1">
        <f t="array" ref="G1995">_xlfn.IFS(D1995&lt;=PERCENTILE($D$3:$D$5882,0.2),1,D1995&lt;=PERCENTILE($D$3:$D$5882,0.4),2,D1995&lt;=PERCENTILE($D$3:$D$5882,0.6),3,D1995&lt;=PERCENTILE($D$3:$D$5882,0.8),4,TRUE,5)</f>
        <v>1</v>
      </c>
      <c r="H1995" s="3" t="str" cm="1">
        <f t="array" ref="H1995">_xlfn.IFS(AND(E1995&gt;=4,F1995&gt;=4,G1995&gt;=4),"Champions",AND(E1995&gt;=3,F1995&gt;=3,G1995&gt;=3),"Loyal Customers",AND(E1995&lt;=2,F1995&gt;=3),"At Risk",AND(E1995&lt;=2,F1995&lt;=2,G1995&lt;=2),"Lost",AND(E1995&gt;=4,F1995&lt;=2),"New/Promising",TRUE,"Needs Attention")</f>
        <v>Lost</v>
      </c>
      <c r="I1995" s="3" t="str">
        <f t="shared" si="35"/>
        <v>Churned</v>
      </c>
      <c r="J1995" s="3" t="str">
        <f>_xlfn.XLOOKUP(A1995,'Country_Lookup'!$D:$D,'Country_Lookup'!$E:$E)</f>
        <v>United Kingdom</v>
      </c>
    </row>
    <row r="1996" spans="1:10" x14ac:dyDescent="0.3">
      <c r="A1996">
        <v>14362</v>
      </c>
      <c r="B1996">
        <v>22</v>
      </c>
      <c r="C1996">
        <v>1</v>
      </c>
      <c r="D1996">
        <v>161.19999999999987</v>
      </c>
      <c r="E1996" cm="1">
        <f t="array" ref="E1996">_xlfn.IFS(B1996&lt;=PERCENTILE($B$3:$B$5882,0.2),5,B1996&lt;=PERCENTILE($B$3:$B$5882,0.4),4,B1996&lt;=PERCENTILE($B$3:$B$5882,0.6),3,B1996&lt;=PERCENTILE($B$3:$B$5882,0.8),2,TRUE,1)</f>
        <v>4</v>
      </c>
      <c r="F1996" cm="1">
        <f t="array" ref="F1996">_xlfn.IFS(C1996&lt;=PERCENTILE($C$3:$C$5882,0.2),1,C1996&lt;=PERCENTILE($C$3:$C$5882,0.4),2,C1996&lt;=PERCENTILE($C$3:$C$5882,0.6),3,C1996&lt;=PERCENTILE($C$3:$C$5882,0.8),4,TRUE,5)</f>
        <v>1</v>
      </c>
      <c r="G1996" cm="1">
        <f t="array" ref="G1996">_xlfn.IFS(D1996&lt;=PERCENTILE($D$3:$D$5882,0.2),1,D1996&lt;=PERCENTILE($D$3:$D$5882,0.4),2,D1996&lt;=PERCENTILE($D$3:$D$5882,0.6),3,D1996&lt;=PERCENTILE($D$3:$D$5882,0.8),4,TRUE,5)</f>
        <v>1</v>
      </c>
      <c r="H1996" s="3" t="str" cm="1">
        <f t="array" ref="H1996">_xlfn.IFS(AND(E1996&gt;=4,F1996&gt;=4,G1996&gt;=4),"Champions",AND(E1996&gt;=3,F1996&gt;=3,G1996&gt;=3),"Loyal Customers",AND(E1996&lt;=2,F1996&gt;=3),"At Risk",AND(E1996&lt;=2,F1996&lt;=2,G1996&lt;=2),"Lost",AND(E1996&gt;=4,F1996&lt;=2),"New/Promising",TRUE,"Needs Attention")</f>
        <v>New/Promising</v>
      </c>
      <c r="I1996" s="3" t="str">
        <f t="shared" si="35"/>
        <v>Active</v>
      </c>
      <c r="J1996" s="3" t="str">
        <f>_xlfn.XLOOKUP(A1996,'Country_Lookup'!$D:$D,'Country_Lookup'!$E:$E)</f>
        <v>United Kingdom</v>
      </c>
    </row>
    <row r="1997" spans="1:10" x14ac:dyDescent="0.3">
      <c r="A1997">
        <v>14363</v>
      </c>
      <c r="B1997">
        <v>402</v>
      </c>
      <c r="C1997">
        <v>2</v>
      </c>
      <c r="D1997">
        <v>227.47</v>
      </c>
      <c r="E1997" cm="1">
        <f t="array" ref="E1997">_xlfn.IFS(B1997&lt;=PERCENTILE($B$3:$B$5882,0.2),5,B1997&lt;=PERCENTILE($B$3:$B$5882,0.4),4,B1997&lt;=PERCENTILE($B$3:$B$5882,0.6),3,B1997&lt;=PERCENTILE($B$3:$B$5882,0.8),2,TRUE,1)</f>
        <v>2</v>
      </c>
      <c r="F1997" cm="1">
        <f t="array" ref="F1997">_xlfn.IFS(C1997&lt;=PERCENTILE($C$3:$C$5882,0.2),1,C1997&lt;=PERCENTILE($C$3:$C$5882,0.4),2,C1997&lt;=PERCENTILE($C$3:$C$5882,0.6),3,C1997&lt;=PERCENTILE($C$3:$C$5882,0.8),4,TRUE,5)</f>
        <v>2</v>
      </c>
      <c r="G1997" cm="1">
        <f t="array" ref="G1997">_xlfn.IFS(D1997&lt;=PERCENTILE($D$3:$D$5882,0.2),1,D1997&lt;=PERCENTILE($D$3:$D$5882,0.4),2,D1997&lt;=PERCENTILE($D$3:$D$5882,0.6),3,D1997&lt;=PERCENTILE($D$3:$D$5882,0.8),4,TRUE,5)</f>
        <v>1</v>
      </c>
      <c r="H1997" s="3" t="str" cm="1">
        <f t="array" ref="H1997">_xlfn.IFS(AND(E1997&gt;=4,F1997&gt;=4,G1997&gt;=4),"Champions",AND(E1997&gt;=3,F1997&gt;=3,G1997&gt;=3),"Loyal Customers",AND(E1997&lt;=2,F1997&gt;=3),"At Risk",AND(E1997&lt;=2,F1997&lt;=2,G1997&lt;=2),"Lost",AND(E1997&gt;=4,F1997&lt;=2),"New/Promising",TRUE,"Needs Attention")</f>
        <v>Lost</v>
      </c>
      <c r="I1997" s="3" t="str">
        <f t="shared" si="35"/>
        <v>Churned</v>
      </c>
      <c r="J1997" s="3" t="str">
        <f>_xlfn.XLOOKUP(A1997,'Country_Lookup'!$D:$D,'Country_Lookup'!$E:$E)</f>
        <v>United Kingdom</v>
      </c>
    </row>
    <row r="1998" spans="1:10" x14ac:dyDescent="0.3">
      <c r="A1998">
        <v>14364</v>
      </c>
      <c r="B1998">
        <v>108</v>
      </c>
      <c r="C1998">
        <v>8</v>
      </c>
      <c r="D1998">
        <v>3717.350000000004</v>
      </c>
      <c r="E1998" cm="1">
        <f t="array" ref="E1998">_xlfn.IFS(B1998&lt;=PERCENTILE($B$3:$B$5882,0.2),5,B1998&lt;=PERCENTILE($B$3:$B$5882,0.4),4,B1998&lt;=PERCENTILE($B$3:$B$5882,0.6),3,B1998&lt;=PERCENTILE($B$3:$B$5882,0.8),2,TRUE,1)</f>
        <v>3</v>
      </c>
      <c r="F1998" cm="1">
        <f t="array" ref="F1998">_xlfn.IFS(C1998&lt;=PERCENTILE($C$3:$C$5882,0.2),1,C1998&lt;=PERCENTILE($C$3:$C$5882,0.4),2,C1998&lt;=PERCENTILE($C$3:$C$5882,0.6),3,C1998&lt;=PERCENTILE($C$3:$C$5882,0.8),4,TRUE,5)</f>
        <v>4</v>
      </c>
      <c r="G1998" cm="1">
        <f t="array" ref="G1998">_xlfn.IFS(D1998&lt;=PERCENTILE($D$3:$D$5882,0.2),1,D1998&lt;=PERCENTILE($D$3:$D$5882,0.4),2,D1998&lt;=PERCENTILE($D$3:$D$5882,0.6),3,D1998&lt;=PERCENTILE($D$3:$D$5882,0.8),4,TRUE,5)</f>
        <v>5</v>
      </c>
      <c r="H1998" s="3" t="str" cm="1">
        <f t="array" ref="H1998">_xlfn.IFS(AND(E1998&gt;=4,F1998&gt;=4,G1998&gt;=4),"Champions",AND(E1998&gt;=3,F1998&gt;=3,G1998&gt;=3),"Loyal Customers",AND(E1998&lt;=2,F1998&gt;=3),"At Risk",AND(E1998&lt;=2,F1998&lt;=2,G1998&lt;=2),"Lost",AND(E1998&gt;=4,F1998&lt;=2),"New/Promising",TRUE,"Needs Attention")</f>
        <v>Loyal Customers</v>
      </c>
      <c r="I1998" s="3" t="str">
        <f t="shared" si="35"/>
        <v>Churned</v>
      </c>
      <c r="J1998" s="3" t="str">
        <f>_xlfn.XLOOKUP(A1998,'Country_Lookup'!$D:$D,'Country_Lookup'!$E:$E)</f>
        <v>United Kingdom</v>
      </c>
    </row>
    <row r="1999" spans="1:10" x14ac:dyDescent="0.3">
      <c r="A1999">
        <v>14365</v>
      </c>
      <c r="B1999">
        <v>394</v>
      </c>
      <c r="C1999">
        <v>2</v>
      </c>
      <c r="D1999">
        <v>634.68000000000018</v>
      </c>
      <c r="E1999" cm="1">
        <f t="array" ref="E1999">_xlfn.IFS(B1999&lt;=PERCENTILE($B$3:$B$5882,0.2),5,B1999&lt;=PERCENTILE($B$3:$B$5882,0.4),4,B1999&lt;=PERCENTILE($B$3:$B$5882,0.6),3,B1999&lt;=PERCENTILE($B$3:$B$5882,0.8),2,TRUE,1)</f>
        <v>2</v>
      </c>
      <c r="F1999" cm="1">
        <f t="array" ref="F1999">_xlfn.IFS(C1999&lt;=PERCENTILE($C$3:$C$5882,0.2),1,C1999&lt;=PERCENTILE($C$3:$C$5882,0.4),2,C1999&lt;=PERCENTILE($C$3:$C$5882,0.6),3,C1999&lt;=PERCENTILE($C$3:$C$5882,0.8),4,TRUE,5)</f>
        <v>2</v>
      </c>
      <c r="G1999" cm="1">
        <f t="array" ref="G1999">_xlfn.IFS(D1999&lt;=PERCENTILE($D$3:$D$5882,0.2),1,D1999&lt;=PERCENTILE($D$3:$D$5882,0.4),2,D1999&lt;=PERCENTILE($D$3:$D$5882,0.6),3,D1999&lt;=PERCENTILE($D$3:$D$5882,0.8),4,TRUE,5)</f>
        <v>3</v>
      </c>
      <c r="H1999" s="3" t="str" cm="1">
        <f t="array" ref="H1999">_xlfn.IFS(AND(E1999&gt;=4,F1999&gt;=4,G1999&gt;=4),"Champions",AND(E1999&gt;=3,F1999&gt;=3,G1999&gt;=3),"Loyal Customers",AND(E1999&lt;=2,F1999&gt;=3),"At Risk",AND(E1999&lt;=2,F1999&lt;=2,G1999&lt;=2),"Lost",AND(E1999&gt;=4,F1999&lt;=2),"New/Promising",TRUE,"Needs Attention")</f>
        <v>Needs Attention</v>
      </c>
      <c r="I1999" s="3" t="str">
        <f t="shared" si="35"/>
        <v>Churned</v>
      </c>
      <c r="J1999" s="3" t="str">
        <f>_xlfn.XLOOKUP(A1999,'Country_Lookup'!$D:$D,'Country_Lookup'!$E:$E)</f>
        <v>United Kingdom</v>
      </c>
    </row>
    <row r="2000" spans="1:10" x14ac:dyDescent="0.3">
      <c r="A2000">
        <v>14366</v>
      </c>
      <c r="B2000">
        <v>525</v>
      </c>
      <c r="C2000">
        <v>1</v>
      </c>
      <c r="D2000">
        <v>136</v>
      </c>
      <c r="E2000" cm="1">
        <f t="array" ref="E2000">_xlfn.IFS(B2000&lt;=PERCENTILE($B$3:$B$5882,0.2),5,B2000&lt;=PERCENTILE($B$3:$B$5882,0.4),4,B2000&lt;=PERCENTILE($B$3:$B$5882,0.6),3,B2000&lt;=PERCENTILE($B$3:$B$5882,0.8),2,TRUE,1)</f>
        <v>1</v>
      </c>
      <c r="F2000" cm="1">
        <f t="array" ref="F2000">_xlfn.IFS(C2000&lt;=PERCENTILE($C$3:$C$5882,0.2),1,C2000&lt;=PERCENTILE($C$3:$C$5882,0.4),2,C2000&lt;=PERCENTILE($C$3:$C$5882,0.6),3,C2000&lt;=PERCENTILE($C$3:$C$5882,0.8),4,TRUE,5)</f>
        <v>1</v>
      </c>
      <c r="G2000" cm="1">
        <f t="array" ref="G2000">_xlfn.IFS(D2000&lt;=PERCENTILE($D$3:$D$5882,0.2),1,D2000&lt;=PERCENTILE($D$3:$D$5882,0.4),2,D2000&lt;=PERCENTILE($D$3:$D$5882,0.6),3,D2000&lt;=PERCENTILE($D$3:$D$5882,0.8),4,TRUE,5)</f>
        <v>1</v>
      </c>
      <c r="H2000" s="3" t="str" cm="1">
        <f t="array" ref="H2000">_xlfn.IFS(AND(E2000&gt;=4,F2000&gt;=4,G2000&gt;=4),"Champions",AND(E2000&gt;=3,F2000&gt;=3,G2000&gt;=3),"Loyal Customers",AND(E2000&lt;=2,F2000&gt;=3),"At Risk",AND(E2000&lt;=2,F2000&lt;=2,G2000&lt;=2),"Lost",AND(E2000&gt;=4,F2000&lt;=2),"New/Promising",TRUE,"Needs Attention")</f>
        <v>Lost</v>
      </c>
      <c r="I2000" s="3" t="str">
        <f t="shared" si="35"/>
        <v>Churned</v>
      </c>
      <c r="J2000" s="3" t="str">
        <f>_xlfn.XLOOKUP(A2000,'Country_Lookup'!$D:$D,'Country_Lookup'!$E:$E)</f>
        <v>United Kingdom</v>
      </c>
    </row>
    <row r="2001" spans="1:10" x14ac:dyDescent="0.3">
      <c r="A2001">
        <v>14367</v>
      </c>
      <c r="B2001">
        <v>8</v>
      </c>
      <c r="C2001">
        <v>16</v>
      </c>
      <c r="D2001">
        <v>9261.519999999955</v>
      </c>
      <c r="E2001" cm="1">
        <f t="array" ref="E2001">_xlfn.IFS(B2001&lt;=PERCENTILE($B$3:$B$5882,0.2),5,B2001&lt;=PERCENTILE($B$3:$B$5882,0.4),4,B2001&lt;=PERCENTILE($B$3:$B$5882,0.6),3,B2001&lt;=PERCENTILE($B$3:$B$5882,0.8),2,TRUE,1)</f>
        <v>5</v>
      </c>
      <c r="F2001" cm="1">
        <f t="array" ref="F2001">_xlfn.IFS(C2001&lt;=PERCENTILE($C$3:$C$5882,0.2),1,C2001&lt;=PERCENTILE($C$3:$C$5882,0.4),2,C2001&lt;=PERCENTILE($C$3:$C$5882,0.6),3,C2001&lt;=PERCENTILE($C$3:$C$5882,0.8),4,TRUE,5)</f>
        <v>5</v>
      </c>
      <c r="G2001" cm="1">
        <f t="array" ref="G2001">_xlfn.IFS(D2001&lt;=PERCENTILE($D$3:$D$5882,0.2),1,D2001&lt;=PERCENTILE($D$3:$D$5882,0.4),2,D2001&lt;=PERCENTILE($D$3:$D$5882,0.6),3,D2001&lt;=PERCENTILE($D$3:$D$5882,0.8),4,TRUE,5)</f>
        <v>5</v>
      </c>
      <c r="H2001" s="3" t="str" cm="1">
        <f t="array" ref="H2001">_xlfn.IFS(AND(E2001&gt;=4,F2001&gt;=4,G2001&gt;=4),"Champions",AND(E2001&gt;=3,F2001&gt;=3,G2001&gt;=3),"Loyal Customers",AND(E2001&lt;=2,F2001&gt;=3),"At Risk",AND(E2001&lt;=2,F2001&lt;=2,G2001&lt;=2),"Lost",AND(E2001&gt;=4,F2001&lt;=2),"New/Promising",TRUE,"Needs Attention")</f>
        <v>Champions</v>
      </c>
      <c r="I2001" s="3" t="str">
        <f t="shared" si="35"/>
        <v>Active</v>
      </c>
      <c r="J2001" s="3" t="str">
        <f>_xlfn.XLOOKUP(A2001,'Country_Lookup'!$D:$D,'Country_Lookup'!$E:$E)</f>
        <v>United Kingdom</v>
      </c>
    </row>
    <row r="2002" spans="1:10" x14ac:dyDescent="0.3">
      <c r="A2002">
        <v>14368</v>
      </c>
      <c r="B2002">
        <v>319</v>
      </c>
      <c r="C2002">
        <v>1</v>
      </c>
      <c r="D2002">
        <v>155</v>
      </c>
      <c r="E2002" cm="1">
        <f t="array" ref="E2002">_xlfn.IFS(B2002&lt;=PERCENTILE($B$3:$B$5882,0.2),5,B2002&lt;=PERCENTILE($B$3:$B$5882,0.4),4,B2002&lt;=PERCENTILE($B$3:$B$5882,0.6),3,B2002&lt;=PERCENTILE($B$3:$B$5882,0.8),2,TRUE,1)</f>
        <v>2</v>
      </c>
      <c r="F2002" cm="1">
        <f t="array" ref="F2002">_xlfn.IFS(C2002&lt;=PERCENTILE($C$3:$C$5882,0.2),1,C2002&lt;=PERCENTILE($C$3:$C$5882,0.4),2,C2002&lt;=PERCENTILE($C$3:$C$5882,0.6),3,C2002&lt;=PERCENTILE($C$3:$C$5882,0.8),4,TRUE,5)</f>
        <v>1</v>
      </c>
      <c r="G2002" cm="1">
        <f t="array" ref="G2002">_xlfn.IFS(D2002&lt;=PERCENTILE($D$3:$D$5882,0.2),1,D2002&lt;=PERCENTILE($D$3:$D$5882,0.4),2,D2002&lt;=PERCENTILE($D$3:$D$5882,0.6),3,D2002&lt;=PERCENTILE($D$3:$D$5882,0.8),4,TRUE,5)</f>
        <v>1</v>
      </c>
      <c r="H2002" s="3" t="str" cm="1">
        <f t="array" ref="H2002">_xlfn.IFS(AND(E2002&gt;=4,F2002&gt;=4,G2002&gt;=4),"Champions",AND(E2002&gt;=3,F2002&gt;=3,G2002&gt;=3),"Loyal Customers",AND(E2002&lt;=2,F2002&gt;=3),"At Risk",AND(E2002&lt;=2,F2002&lt;=2,G2002&lt;=2),"Lost",AND(E2002&gt;=4,F2002&lt;=2),"New/Promising",TRUE,"Needs Attention")</f>
        <v>Lost</v>
      </c>
      <c r="I2002" s="3" t="str">
        <f t="shared" si="35"/>
        <v>Churned</v>
      </c>
      <c r="J2002" s="3" t="str">
        <f>_xlfn.XLOOKUP(A2002,'Country_Lookup'!$D:$D,'Country_Lookup'!$E:$E)</f>
        <v>United Kingdom</v>
      </c>
    </row>
    <row r="2003" spans="1:10" x14ac:dyDescent="0.3">
      <c r="A2003">
        <v>14369</v>
      </c>
      <c r="B2003">
        <v>642</v>
      </c>
      <c r="C2003">
        <v>2</v>
      </c>
      <c r="D2003">
        <v>469.12999999999977</v>
      </c>
      <c r="E2003" cm="1">
        <f t="array" ref="E2003">_xlfn.IFS(B2003&lt;=PERCENTILE($B$3:$B$5882,0.2),5,B2003&lt;=PERCENTILE($B$3:$B$5882,0.4),4,B2003&lt;=PERCENTILE($B$3:$B$5882,0.6),3,B2003&lt;=PERCENTILE($B$3:$B$5882,0.8),2,TRUE,1)</f>
        <v>1</v>
      </c>
      <c r="F2003" cm="1">
        <f t="array" ref="F2003">_xlfn.IFS(C2003&lt;=PERCENTILE($C$3:$C$5882,0.2),1,C2003&lt;=PERCENTILE($C$3:$C$5882,0.4),2,C2003&lt;=PERCENTILE($C$3:$C$5882,0.6),3,C2003&lt;=PERCENTILE($C$3:$C$5882,0.8),4,TRUE,5)</f>
        <v>2</v>
      </c>
      <c r="G2003" cm="1">
        <f t="array" ref="G2003">_xlfn.IFS(D2003&lt;=PERCENTILE($D$3:$D$5882,0.2),1,D2003&lt;=PERCENTILE($D$3:$D$5882,0.4),2,D2003&lt;=PERCENTILE($D$3:$D$5882,0.6),3,D2003&lt;=PERCENTILE($D$3:$D$5882,0.8),4,TRUE,5)</f>
        <v>2</v>
      </c>
      <c r="H2003" s="3" t="str" cm="1">
        <f t="array" ref="H2003">_xlfn.IFS(AND(E2003&gt;=4,F2003&gt;=4,G2003&gt;=4),"Champions",AND(E2003&gt;=3,F2003&gt;=3,G2003&gt;=3),"Loyal Customers",AND(E2003&lt;=2,F2003&gt;=3),"At Risk",AND(E2003&lt;=2,F2003&lt;=2,G2003&lt;=2),"Lost",AND(E2003&gt;=4,F2003&lt;=2),"New/Promising",TRUE,"Needs Attention")</f>
        <v>Lost</v>
      </c>
      <c r="I2003" s="3" t="str">
        <f t="shared" si="35"/>
        <v>Churned</v>
      </c>
      <c r="J2003" s="3" t="str">
        <f>_xlfn.XLOOKUP(A2003,'Country_Lookup'!$D:$D,'Country_Lookup'!$E:$E)</f>
        <v>United Kingdom</v>
      </c>
    </row>
    <row r="2004" spans="1:10" x14ac:dyDescent="0.3">
      <c r="A2004">
        <v>14370</v>
      </c>
      <c r="B2004">
        <v>450</v>
      </c>
      <c r="C2004">
        <v>6</v>
      </c>
      <c r="D2004">
        <v>1175.7799999999993</v>
      </c>
      <c r="E2004" cm="1">
        <f t="array" ref="E2004">_xlfn.IFS(B2004&lt;=PERCENTILE($B$3:$B$5882,0.2),5,B2004&lt;=PERCENTILE($B$3:$B$5882,0.4),4,B2004&lt;=PERCENTILE($B$3:$B$5882,0.6),3,B2004&lt;=PERCENTILE($B$3:$B$5882,0.8),2,TRUE,1)</f>
        <v>1</v>
      </c>
      <c r="F2004" cm="1">
        <f t="array" ref="F2004">_xlfn.IFS(C2004&lt;=PERCENTILE($C$3:$C$5882,0.2),1,C2004&lt;=PERCENTILE($C$3:$C$5882,0.4),2,C2004&lt;=PERCENTILE($C$3:$C$5882,0.6),3,C2004&lt;=PERCENTILE($C$3:$C$5882,0.8),4,TRUE,5)</f>
        <v>4</v>
      </c>
      <c r="G2004" cm="1">
        <f t="array" ref="G2004">_xlfn.IFS(D2004&lt;=PERCENTILE($D$3:$D$5882,0.2),1,D2004&lt;=PERCENTILE($D$3:$D$5882,0.4),2,D2004&lt;=PERCENTILE($D$3:$D$5882,0.6),3,D2004&lt;=PERCENTILE($D$3:$D$5882,0.8),4,TRUE,5)</f>
        <v>3</v>
      </c>
      <c r="H2004" s="3" t="str" cm="1">
        <f t="array" ref="H2004">_xlfn.IFS(AND(E2004&gt;=4,F2004&gt;=4,G2004&gt;=4),"Champions",AND(E2004&gt;=3,F2004&gt;=3,G2004&gt;=3),"Loyal Customers",AND(E2004&lt;=2,F2004&gt;=3),"At Risk",AND(E2004&lt;=2,F2004&lt;=2,G2004&lt;=2),"Lost",AND(E2004&gt;=4,F2004&lt;=2),"New/Promising",TRUE,"Needs Attention")</f>
        <v>At Risk</v>
      </c>
      <c r="I2004" s="3" t="str">
        <f t="shared" si="35"/>
        <v>Churned</v>
      </c>
      <c r="J2004" s="3" t="str">
        <f>_xlfn.XLOOKUP(A2004,'Country_Lookup'!$D:$D,'Country_Lookup'!$E:$E)</f>
        <v>United Kingdom</v>
      </c>
    </row>
    <row r="2005" spans="1:10" x14ac:dyDescent="0.3">
      <c r="A2005">
        <v>14371</v>
      </c>
      <c r="B2005">
        <v>295</v>
      </c>
      <c r="C2005">
        <v>1</v>
      </c>
      <c r="D2005">
        <v>100.5</v>
      </c>
      <c r="E2005" cm="1">
        <f t="array" ref="E2005">_xlfn.IFS(B2005&lt;=PERCENTILE($B$3:$B$5882,0.2),5,B2005&lt;=PERCENTILE($B$3:$B$5882,0.4),4,B2005&lt;=PERCENTILE($B$3:$B$5882,0.6),3,B2005&lt;=PERCENTILE($B$3:$B$5882,0.8),2,TRUE,1)</f>
        <v>2</v>
      </c>
      <c r="F2005" cm="1">
        <f t="array" ref="F2005">_xlfn.IFS(C2005&lt;=PERCENTILE($C$3:$C$5882,0.2),1,C2005&lt;=PERCENTILE($C$3:$C$5882,0.4),2,C2005&lt;=PERCENTILE($C$3:$C$5882,0.6),3,C2005&lt;=PERCENTILE($C$3:$C$5882,0.8),4,TRUE,5)</f>
        <v>1</v>
      </c>
      <c r="G2005" cm="1">
        <f t="array" ref="G2005">_xlfn.IFS(D2005&lt;=PERCENTILE($D$3:$D$5882,0.2),1,D2005&lt;=PERCENTILE($D$3:$D$5882,0.4),2,D2005&lt;=PERCENTILE($D$3:$D$5882,0.6),3,D2005&lt;=PERCENTILE($D$3:$D$5882,0.8),4,TRUE,5)</f>
        <v>1</v>
      </c>
      <c r="H2005" s="3" t="str" cm="1">
        <f t="array" ref="H2005">_xlfn.IFS(AND(E2005&gt;=4,F2005&gt;=4,G2005&gt;=4),"Champions",AND(E2005&gt;=3,F2005&gt;=3,G2005&gt;=3),"Loyal Customers",AND(E2005&lt;=2,F2005&gt;=3),"At Risk",AND(E2005&lt;=2,F2005&lt;=2,G2005&lt;=2),"Lost",AND(E2005&gt;=4,F2005&lt;=2),"New/Promising",TRUE,"Needs Attention")</f>
        <v>Lost</v>
      </c>
      <c r="I2005" s="3" t="str">
        <f t="shared" si="35"/>
        <v>Churned</v>
      </c>
      <c r="J2005" s="3" t="str">
        <f>_xlfn.XLOOKUP(A2005,'Country_Lookup'!$D:$D,'Country_Lookup'!$E:$E)</f>
        <v>United Kingdom</v>
      </c>
    </row>
    <row r="2006" spans="1:10" x14ac:dyDescent="0.3">
      <c r="A2006">
        <v>14372</v>
      </c>
      <c r="B2006">
        <v>443</v>
      </c>
      <c r="C2006">
        <v>2</v>
      </c>
      <c r="D2006">
        <v>860.08000000000084</v>
      </c>
      <c r="E2006" cm="1">
        <f t="array" ref="E2006">_xlfn.IFS(B2006&lt;=PERCENTILE($B$3:$B$5882,0.2),5,B2006&lt;=PERCENTILE($B$3:$B$5882,0.4),4,B2006&lt;=PERCENTILE($B$3:$B$5882,0.6),3,B2006&lt;=PERCENTILE($B$3:$B$5882,0.8),2,TRUE,1)</f>
        <v>1</v>
      </c>
      <c r="F2006" cm="1">
        <f t="array" ref="F2006">_xlfn.IFS(C2006&lt;=PERCENTILE($C$3:$C$5882,0.2),1,C2006&lt;=PERCENTILE($C$3:$C$5882,0.4),2,C2006&lt;=PERCENTILE($C$3:$C$5882,0.6),3,C2006&lt;=PERCENTILE($C$3:$C$5882,0.8),4,TRUE,5)</f>
        <v>2</v>
      </c>
      <c r="G2006" cm="1">
        <f t="array" ref="G2006">_xlfn.IFS(D2006&lt;=PERCENTILE($D$3:$D$5882,0.2),1,D2006&lt;=PERCENTILE($D$3:$D$5882,0.4),2,D2006&lt;=PERCENTILE($D$3:$D$5882,0.6),3,D2006&lt;=PERCENTILE($D$3:$D$5882,0.8),4,TRUE,5)</f>
        <v>3</v>
      </c>
      <c r="H2006" s="3" t="str" cm="1">
        <f t="array" ref="H2006">_xlfn.IFS(AND(E2006&gt;=4,F2006&gt;=4,G2006&gt;=4),"Champions",AND(E2006&gt;=3,F2006&gt;=3,G2006&gt;=3),"Loyal Customers",AND(E2006&lt;=2,F2006&gt;=3),"At Risk",AND(E2006&lt;=2,F2006&lt;=2,G2006&lt;=2),"Lost",AND(E2006&gt;=4,F2006&lt;=2),"New/Promising",TRUE,"Needs Attention")</f>
        <v>Needs Attention</v>
      </c>
      <c r="I2006" s="3" t="str">
        <f t="shared" si="35"/>
        <v>Churned</v>
      </c>
      <c r="J2006" s="3" t="str">
        <f>_xlfn.XLOOKUP(A2006,'Country_Lookup'!$D:$D,'Country_Lookup'!$E:$E)</f>
        <v>United Kingdom</v>
      </c>
    </row>
    <row r="2007" spans="1:10" x14ac:dyDescent="0.3">
      <c r="A2007">
        <v>14373</v>
      </c>
      <c r="B2007">
        <v>358</v>
      </c>
      <c r="C2007">
        <v>1</v>
      </c>
      <c r="D2007">
        <v>76.550000000000011</v>
      </c>
      <c r="E2007" cm="1">
        <f t="array" ref="E2007">_xlfn.IFS(B2007&lt;=PERCENTILE($B$3:$B$5882,0.2),5,B2007&lt;=PERCENTILE($B$3:$B$5882,0.4),4,B2007&lt;=PERCENTILE($B$3:$B$5882,0.6),3,B2007&lt;=PERCENTILE($B$3:$B$5882,0.8),2,TRUE,1)</f>
        <v>2</v>
      </c>
      <c r="F2007" cm="1">
        <f t="array" ref="F2007">_xlfn.IFS(C2007&lt;=PERCENTILE($C$3:$C$5882,0.2),1,C2007&lt;=PERCENTILE($C$3:$C$5882,0.4),2,C2007&lt;=PERCENTILE($C$3:$C$5882,0.6),3,C2007&lt;=PERCENTILE($C$3:$C$5882,0.8),4,TRUE,5)</f>
        <v>1</v>
      </c>
      <c r="G2007" cm="1">
        <f t="array" ref="G2007">_xlfn.IFS(D2007&lt;=PERCENTILE($D$3:$D$5882,0.2),1,D2007&lt;=PERCENTILE($D$3:$D$5882,0.4),2,D2007&lt;=PERCENTILE($D$3:$D$5882,0.6),3,D2007&lt;=PERCENTILE($D$3:$D$5882,0.8),4,TRUE,5)</f>
        <v>1</v>
      </c>
      <c r="H2007" s="3" t="str" cm="1">
        <f t="array" ref="H2007">_xlfn.IFS(AND(E2007&gt;=4,F2007&gt;=4,G2007&gt;=4),"Champions",AND(E2007&gt;=3,F2007&gt;=3,G2007&gt;=3),"Loyal Customers",AND(E2007&lt;=2,F2007&gt;=3),"At Risk",AND(E2007&lt;=2,F2007&lt;=2,G2007&lt;=2),"Lost",AND(E2007&gt;=4,F2007&lt;=2),"New/Promising",TRUE,"Needs Attention")</f>
        <v>Lost</v>
      </c>
      <c r="I2007" s="3" t="str">
        <f t="shared" si="35"/>
        <v>Churned</v>
      </c>
      <c r="J2007" s="3" t="str">
        <f>_xlfn.XLOOKUP(A2007,'Country_Lookup'!$D:$D,'Country_Lookup'!$E:$E)</f>
        <v>United Kingdom</v>
      </c>
    </row>
    <row r="2008" spans="1:10" x14ac:dyDescent="0.3">
      <c r="A2008">
        <v>14374</v>
      </c>
      <c r="B2008">
        <v>541</v>
      </c>
      <c r="C2008">
        <v>1</v>
      </c>
      <c r="D2008">
        <v>108.00000000000001</v>
      </c>
      <c r="E2008" cm="1">
        <f t="array" ref="E2008">_xlfn.IFS(B2008&lt;=PERCENTILE($B$3:$B$5882,0.2),5,B2008&lt;=PERCENTILE($B$3:$B$5882,0.4),4,B2008&lt;=PERCENTILE($B$3:$B$5882,0.6),3,B2008&lt;=PERCENTILE($B$3:$B$5882,0.8),2,TRUE,1)</f>
        <v>1</v>
      </c>
      <c r="F2008" cm="1">
        <f t="array" ref="F2008">_xlfn.IFS(C2008&lt;=PERCENTILE($C$3:$C$5882,0.2),1,C2008&lt;=PERCENTILE($C$3:$C$5882,0.4),2,C2008&lt;=PERCENTILE($C$3:$C$5882,0.6),3,C2008&lt;=PERCENTILE($C$3:$C$5882,0.8),4,TRUE,5)</f>
        <v>1</v>
      </c>
      <c r="G2008" cm="1">
        <f t="array" ref="G2008">_xlfn.IFS(D2008&lt;=PERCENTILE($D$3:$D$5882,0.2),1,D2008&lt;=PERCENTILE($D$3:$D$5882,0.4),2,D2008&lt;=PERCENTILE($D$3:$D$5882,0.6),3,D2008&lt;=PERCENTILE($D$3:$D$5882,0.8),4,TRUE,5)</f>
        <v>1</v>
      </c>
      <c r="H2008" s="3" t="str" cm="1">
        <f t="array" ref="H2008">_xlfn.IFS(AND(E2008&gt;=4,F2008&gt;=4,G2008&gt;=4),"Champions",AND(E2008&gt;=3,F2008&gt;=3,G2008&gt;=3),"Loyal Customers",AND(E2008&lt;=2,F2008&gt;=3),"At Risk",AND(E2008&lt;=2,F2008&lt;=2,G2008&lt;=2),"Lost",AND(E2008&gt;=4,F2008&lt;=2),"New/Promising",TRUE,"Needs Attention")</f>
        <v>Lost</v>
      </c>
      <c r="I2008" s="3" t="str">
        <f t="shared" si="35"/>
        <v>Churned</v>
      </c>
      <c r="J2008" s="3" t="str">
        <f>_xlfn.XLOOKUP(A2008,'Country_Lookup'!$D:$D,'Country_Lookup'!$E:$E)</f>
        <v>United Kingdom</v>
      </c>
    </row>
    <row r="2009" spans="1:10" x14ac:dyDescent="0.3">
      <c r="A2009">
        <v>14375</v>
      </c>
      <c r="B2009">
        <v>185</v>
      </c>
      <c r="C2009">
        <v>3</v>
      </c>
      <c r="D2009">
        <v>1132.9899999999968</v>
      </c>
      <c r="E2009" cm="1">
        <f t="array" ref="E2009">_xlfn.IFS(B2009&lt;=PERCENTILE($B$3:$B$5882,0.2),5,B2009&lt;=PERCENTILE($B$3:$B$5882,0.4),4,B2009&lt;=PERCENTILE($B$3:$B$5882,0.6),3,B2009&lt;=PERCENTILE($B$3:$B$5882,0.8),2,TRUE,1)</f>
        <v>3</v>
      </c>
      <c r="F2009" cm="1">
        <f t="array" ref="F2009">_xlfn.IFS(C2009&lt;=PERCENTILE($C$3:$C$5882,0.2),1,C2009&lt;=PERCENTILE($C$3:$C$5882,0.4),2,C2009&lt;=PERCENTILE($C$3:$C$5882,0.6),3,C2009&lt;=PERCENTILE($C$3:$C$5882,0.8),4,TRUE,5)</f>
        <v>3</v>
      </c>
      <c r="G2009" cm="1">
        <f t="array" ref="G2009">_xlfn.IFS(D2009&lt;=PERCENTILE($D$3:$D$5882,0.2),1,D2009&lt;=PERCENTILE($D$3:$D$5882,0.4),2,D2009&lt;=PERCENTILE($D$3:$D$5882,0.6),3,D2009&lt;=PERCENTILE($D$3:$D$5882,0.8),4,TRUE,5)</f>
        <v>3</v>
      </c>
      <c r="H2009" s="3" t="str" cm="1">
        <f t="array" ref="H2009">_xlfn.IFS(AND(E2009&gt;=4,F2009&gt;=4,G2009&gt;=4),"Champions",AND(E2009&gt;=3,F2009&gt;=3,G2009&gt;=3),"Loyal Customers",AND(E2009&lt;=2,F2009&gt;=3),"At Risk",AND(E2009&lt;=2,F2009&lt;=2,G2009&lt;=2),"Lost",AND(E2009&gt;=4,F2009&lt;=2),"New/Promising",TRUE,"Needs Attention")</f>
        <v>Loyal Customers</v>
      </c>
      <c r="I2009" s="3" t="str">
        <f t="shared" si="35"/>
        <v>Churned</v>
      </c>
      <c r="J2009" s="3" t="str">
        <f>_xlfn.XLOOKUP(A2009,'Country_Lookup'!$D:$D,'Country_Lookup'!$E:$E)</f>
        <v>United Kingdom</v>
      </c>
    </row>
    <row r="2010" spans="1:10" x14ac:dyDescent="0.3">
      <c r="A2010">
        <v>14376</v>
      </c>
      <c r="B2010">
        <v>683</v>
      </c>
      <c r="C2010">
        <v>1</v>
      </c>
      <c r="D2010">
        <v>215.46</v>
      </c>
      <c r="E2010" cm="1">
        <f t="array" ref="E2010">_xlfn.IFS(B2010&lt;=PERCENTILE($B$3:$B$5882,0.2),5,B2010&lt;=PERCENTILE($B$3:$B$5882,0.4),4,B2010&lt;=PERCENTILE($B$3:$B$5882,0.6),3,B2010&lt;=PERCENTILE($B$3:$B$5882,0.8),2,TRUE,1)</f>
        <v>1</v>
      </c>
      <c r="F2010" cm="1">
        <f t="array" ref="F2010">_xlfn.IFS(C2010&lt;=PERCENTILE($C$3:$C$5882,0.2),1,C2010&lt;=PERCENTILE($C$3:$C$5882,0.4),2,C2010&lt;=PERCENTILE($C$3:$C$5882,0.6),3,C2010&lt;=PERCENTILE($C$3:$C$5882,0.8),4,TRUE,5)</f>
        <v>1</v>
      </c>
      <c r="G2010" cm="1">
        <f t="array" ref="G2010">_xlfn.IFS(D2010&lt;=PERCENTILE($D$3:$D$5882,0.2),1,D2010&lt;=PERCENTILE($D$3:$D$5882,0.4),2,D2010&lt;=PERCENTILE($D$3:$D$5882,0.6),3,D2010&lt;=PERCENTILE($D$3:$D$5882,0.8),4,TRUE,5)</f>
        <v>1</v>
      </c>
      <c r="H2010" s="3" t="str" cm="1">
        <f t="array" ref="H2010">_xlfn.IFS(AND(E2010&gt;=4,F2010&gt;=4,G2010&gt;=4),"Champions",AND(E2010&gt;=3,F2010&gt;=3,G2010&gt;=3),"Loyal Customers",AND(E2010&lt;=2,F2010&gt;=3),"At Risk",AND(E2010&lt;=2,F2010&lt;=2,G2010&lt;=2),"Lost",AND(E2010&gt;=4,F2010&lt;=2),"New/Promising",TRUE,"Needs Attention")</f>
        <v>Lost</v>
      </c>
      <c r="I2010" s="3" t="str">
        <f t="shared" si="35"/>
        <v>Churned</v>
      </c>
      <c r="J2010" s="3" t="str">
        <f>_xlfn.XLOOKUP(A2010,'Country_Lookup'!$D:$D,'Country_Lookup'!$E:$E)</f>
        <v>United Kingdom</v>
      </c>
    </row>
    <row r="2011" spans="1:10" x14ac:dyDescent="0.3">
      <c r="A2011">
        <v>14377</v>
      </c>
      <c r="B2011">
        <v>191</v>
      </c>
      <c r="C2011">
        <v>2</v>
      </c>
      <c r="D2011">
        <v>617.05000000000007</v>
      </c>
      <c r="E2011" cm="1">
        <f t="array" ref="E2011">_xlfn.IFS(B2011&lt;=PERCENTILE($B$3:$B$5882,0.2),5,B2011&lt;=PERCENTILE($B$3:$B$5882,0.4),4,B2011&lt;=PERCENTILE($B$3:$B$5882,0.6),3,B2011&lt;=PERCENTILE($B$3:$B$5882,0.8),2,TRUE,1)</f>
        <v>2</v>
      </c>
      <c r="F2011" cm="1">
        <f t="array" ref="F2011">_xlfn.IFS(C2011&lt;=PERCENTILE($C$3:$C$5882,0.2),1,C2011&lt;=PERCENTILE($C$3:$C$5882,0.4),2,C2011&lt;=PERCENTILE($C$3:$C$5882,0.6),3,C2011&lt;=PERCENTILE($C$3:$C$5882,0.8),4,TRUE,5)</f>
        <v>2</v>
      </c>
      <c r="G2011" cm="1">
        <f t="array" ref="G2011">_xlfn.IFS(D2011&lt;=PERCENTILE($D$3:$D$5882,0.2),1,D2011&lt;=PERCENTILE($D$3:$D$5882,0.4),2,D2011&lt;=PERCENTILE($D$3:$D$5882,0.6),3,D2011&lt;=PERCENTILE($D$3:$D$5882,0.8),4,TRUE,5)</f>
        <v>2</v>
      </c>
      <c r="H2011" s="3" t="str" cm="1">
        <f t="array" ref="H2011">_xlfn.IFS(AND(E2011&gt;=4,F2011&gt;=4,G2011&gt;=4),"Champions",AND(E2011&gt;=3,F2011&gt;=3,G2011&gt;=3),"Loyal Customers",AND(E2011&lt;=2,F2011&gt;=3),"At Risk",AND(E2011&lt;=2,F2011&lt;=2,G2011&lt;=2),"Lost",AND(E2011&gt;=4,F2011&lt;=2),"New/Promising",TRUE,"Needs Attention")</f>
        <v>Lost</v>
      </c>
      <c r="I2011" s="3" t="str">
        <f t="shared" si="35"/>
        <v>Churned</v>
      </c>
      <c r="J2011" s="3" t="str">
        <f>_xlfn.XLOOKUP(A2011,'Country_Lookup'!$D:$D,'Country_Lookup'!$E:$E)</f>
        <v>United Kingdom</v>
      </c>
    </row>
    <row r="2012" spans="1:10" x14ac:dyDescent="0.3">
      <c r="A2012">
        <v>14378</v>
      </c>
      <c r="B2012">
        <v>621</v>
      </c>
      <c r="C2012">
        <v>1</v>
      </c>
      <c r="D2012">
        <v>131.25</v>
      </c>
      <c r="E2012" cm="1">
        <f t="array" ref="E2012">_xlfn.IFS(B2012&lt;=PERCENTILE($B$3:$B$5882,0.2),5,B2012&lt;=PERCENTILE($B$3:$B$5882,0.4),4,B2012&lt;=PERCENTILE($B$3:$B$5882,0.6),3,B2012&lt;=PERCENTILE($B$3:$B$5882,0.8),2,TRUE,1)</f>
        <v>1</v>
      </c>
      <c r="F2012" cm="1">
        <f t="array" ref="F2012">_xlfn.IFS(C2012&lt;=PERCENTILE($C$3:$C$5882,0.2),1,C2012&lt;=PERCENTILE($C$3:$C$5882,0.4),2,C2012&lt;=PERCENTILE($C$3:$C$5882,0.6),3,C2012&lt;=PERCENTILE($C$3:$C$5882,0.8),4,TRUE,5)</f>
        <v>1</v>
      </c>
      <c r="G2012" cm="1">
        <f t="array" ref="G2012">_xlfn.IFS(D2012&lt;=PERCENTILE($D$3:$D$5882,0.2),1,D2012&lt;=PERCENTILE($D$3:$D$5882,0.4),2,D2012&lt;=PERCENTILE($D$3:$D$5882,0.6),3,D2012&lt;=PERCENTILE($D$3:$D$5882,0.8),4,TRUE,5)</f>
        <v>1</v>
      </c>
      <c r="H2012" s="3" t="str" cm="1">
        <f t="array" ref="H2012">_xlfn.IFS(AND(E2012&gt;=4,F2012&gt;=4,G2012&gt;=4),"Champions",AND(E2012&gt;=3,F2012&gt;=3,G2012&gt;=3),"Loyal Customers",AND(E2012&lt;=2,F2012&gt;=3),"At Risk",AND(E2012&lt;=2,F2012&lt;=2,G2012&lt;=2),"Lost",AND(E2012&gt;=4,F2012&lt;=2),"New/Promising",TRUE,"Needs Attention")</f>
        <v>Lost</v>
      </c>
      <c r="I2012" s="3" t="str">
        <f t="shared" si="35"/>
        <v>Churned</v>
      </c>
      <c r="J2012" s="3" t="str">
        <f>_xlfn.XLOOKUP(A2012,'Country_Lookup'!$D:$D,'Country_Lookup'!$E:$E)</f>
        <v>United Kingdom</v>
      </c>
    </row>
    <row r="2013" spans="1:10" x14ac:dyDescent="0.3">
      <c r="A2013">
        <v>14379</v>
      </c>
      <c r="B2013">
        <v>44</v>
      </c>
      <c r="C2013">
        <v>4</v>
      </c>
      <c r="D2013">
        <v>1268.9100000000012</v>
      </c>
      <c r="E2013" cm="1">
        <f t="array" ref="E2013">_xlfn.IFS(B2013&lt;=PERCENTILE($B$3:$B$5882,0.2),5,B2013&lt;=PERCENTILE($B$3:$B$5882,0.4),4,B2013&lt;=PERCENTILE($B$3:$B$5882,0.6),3,B2013&lt;=PERCENTILE($B$3:$B$5882,0.8),2,TRUE,1)</f>
        <v>4</v>
      </c>
      <c r="F2013" cm="1">
        <f t="array" ref="F2013">_xlfn.IFS(C2013&lt;=PERCENTILE($C$3:$C$5882,0.2),1,C2013&lt;=PERCENTILE($C$3:$C$5882,0.4),2,C2013&lt;=PERCENTILE($C$3:$C$5882,0.6),3,C2013&lt;=PERCENTILE($C$3:$C$5882,0.8),4,TRUE,5)</f>
        <v>3</v>
      </c>
      <c r="G2013" cm="1">
        <f t="array" ref="G2013">_xlfn.IFS(D2013&lt;=PERCENTILE($D$3:$D$5882,0.2),1,D2013&lt;=PERCENTILE($D$3:$D$5882,0.4),2,D2013&lt;=PERCENTILE($D$3:$D$5882,0.6),3,D2013&lt;=PERCENTILE($D$3:$D$5882,0.8),4,TRUE,5)</f>
        <v>4</v>
      </c>
      <c r="H2013" s="3" t="str" cm="1">
        <f t="array" ref="H2013">_xlfn.IFS(AND(E2013&gt;=4,F2013&gt;=4,G2013&gt;=4),"Champions",AND(E2013&gt;=3,F2013&gt;=3,G2013&gt;=3),"Loyal Customers",AND(E2013&lt;=2,F2013&gt;=3),"At Risk",AND(E2013&lt;=2,F2013&lt;=2,G2013&lt;=2),"Lost",AND(E2013&gt;=4,F2013&lt;=2),"New/Promising",TRUE,"Needs Attention")</f>
        <v>Loyal Customers</v>
      </c>
      <c r="I2013" s="3" t="str">
        <f t="shared" si="35"/>
        <v>Active</v>
      </c>
      <c r="J2013" s="3" t="str">
        <f>_xlfn.XLOOKUP(A2013,'Country_Lookup'!$D:$D,'Country_Lookup'!$E:$E)</f>
        <v>United Kingdom</v>
      </c>
    </row>
    <row r="2014" spans="1:10" x14ac:dyDescent="0.3">
      <c r="A2014">
        <v>14380</v>
      </c>
      <c r="B2014">
        <v>682</v>
      </c>
      <c r="C2014">
        <v>1</v>
      </c>
      <c r="D2014">
        <v>48.96</v>
      </c>
      <c r="E2014" cm="1">
        <f t="array" ref="E2014">_xlfn.IFS(B2014&lt;=PERCENTILE($B$3:$B$5882,0.2),5,B2014&lt;=PERCENTILE($B$3:$B$5882,0.4),4,B2014&lt;=PERCENTILE($B$3:$B$5882,0.6),3,B2014&lt;=PERCENTILE($B$3:$B$5882,0.8),2,TRUE,1)</f>
        <v>1</v>
      </c>
      <c r="F2014" cm="1">
        <f t="array" ref="F2014">_xlfn.IFS(C2014&lt;=PERCENTILE($C$3:$C$5882,0.2),1,C2014&lt;=PERCENTILE($C$3:$C$5882,0.4),2,C2014&lt;=PERCENTILE($C$3:$C$5882,0.6),3,C2014&lt;=PERCENTILE($C$3:$C$5882,0.8),4,TRUE,5)</f>
        <v>1</v>
      </c>
      <c r="G2014" cm="1">
        <f t="array" ref="G2014">_xlfn.IFS(D2014&lt;=PERCENTILE($D$3:$D$5882,0.2),1,D2014&lt;=PERCENTILE($D$3:$D$5882,0.4),2,D2014&lt;=PERCENTILE($D$3:$D$5882,0.6),3,D2014&lt;=PERCENTILE($D$3:$D$5882,0.8),4,TRUE,5)</f>
        <v>1</v>
      </c>
      <c r="H2014" s="3" t="str" cm="1">
        <f t="array" ref="H2014">_xlfn.IFS(AND(E2014&gt;=4,F2014&gt;=4,G2014&gt;=4),"Champions",AND(E2014&gt;=3,F2014&gt;=3,G2014&gt;=3),"Loyal Customers",AND(E2014&lt;=2,F2014&gt;=3),"At Risk",AND(E2014&lt;=2,F2014&lt;=2,G2014&lt;=2),"Lost",AND(E2014&gt;=4,F2014&lt;=2),"New/Promising",TRUE,"Needs Attention")</f>
        <v>Lost</v>
      </c>
      <c r="I2014" s="3" t="str">
        <f t="shared" si="35"/>
        <v>Churned</v>
      </c>
      <c r="J2014" s="3" t="str">
        <f>_xlfn.XLOOKUP(A2014,'Country_Lookup'!$D:$D,'Country_Lookup'!$E:$E)</f>
        <v>United Kingdom</v>
      </c>
    </row>
    <row r="2015" spans="1:10" x14ac:dyDescent="0.3">
      <c r="A2015">
        <v>14381</v>
      </c>
      <c r="B2015">
        <v>52</v>
      </c>
      <c r="C2015">
        <v>2</v>
      </c>
      <c r="D2015">
        <v>631.33999999999821</v>
      </c>
      <c r="E2015" cm="1">
        <f t="array" ref="E2015">_xlfn.IFS(B2015&lt;=PERCENTILE($B$3:$B$5882,0.2),5,B2015&lt;=PERCENTILE($B$3:$B$5882,0.4),4,B2015&lt;=PERCENTILE($B$3:$B$5882,0.6),3,B2015&lt;=PERCENTILE($B$3:$B$5882,0.8),2,TRUE,1)</f>
        <v>4</v>
      </c>
      <c r="F2015" cm="1">
        <f t="array" ref="F2015">_xlfn.IFS(C2015&lt;=PERCENTILE($C$3:$C$5882,0.2),1,C2015&lt;=PERCENTILE($C$3:$C$5882,0.4),2,C2015&lt;=PERCENTILE($C$3:$C$5882,0.6),3,C2015&lt;=PERCENTILE($C$3:$C$5882,0.8),4,TRUE,5)</f>
        <v>2</v>
      </c>
      <c r="G2015" cm="1">
        <f t="array" ref="G2015">_xlfn.IFS(D2015&lt;=PERCENTILE($D$3:$D$5882,0.2),1,D2015&lt;=PERCENTILE($D$3:$D$5882,0.4),2,D2015&lt;=PERCENTILE($D$3:$D$5882,0.6),3,D2015&lt;=PERCENTILE($D$3:$D$5882,0.8),4,TRUE,5)</f>
        <v>3</v>
      </c>
      <c r="H2015" s="3" t="str" cm="1">
        <f t="array" ref="H2015">_xlfn.IFS(AND(E2015&gt;=4,F2015&gt;=4,G2015&gt;=4),"Champions",AND(E2015&gt;=3,F2015&gt;=3,G2015&gt;=3),"Loyal Customers",AND(E2015&lt;=2,F2015&gt;=3),"At Risk",AND(E2015&lt;=2,F2015&lt;=2,G2015&lt;=2),"Lost",AND(E2015&gt;=4,F2015&lt;=2),"New/Promising",TRUE,"Needs Attention")</f>
        <v>New/Promising</v>
      </c>
      <c r="I2015" s="3" t="str">
        <f t="shared" si="35"/>
        <v>Active</v>
      </c>
      <c r="J2015" s="3" t="str">
        <f>_xlfn.XLOOKUP(A2015,'Country_Lookup'!$D:$D,'Country_Lookup'!$E:$E)</f>
        <v>United Kingdom</v>
      </c>
    </row>
    <row r="2016" spans="1:10" x14ac:dyDescent="0.3">
      <c r="A2016">
        <v>14382</v>
      </c>
      <c r="B2016">
        <v>26</v>
      </c>
      <c r="C2016">
        <v>2</v>
      </c>
      <c r="D2016">
        <v>1246.7999999999931</v>
      </c>
      <c r="E2016" cm="1">
        <f t="array" ref="E2016">_xlfn.IFS(B2016&lt;=PERCENTILE($B$3:$B$5882,0.2),5,B2016&lt;=PERCENTILE($B$3:$B$5882,0.4),4,B2016&lt;=PERCENTILE($B$3:$B$5882,0.6),3,B2016&lt;=PERCENTILE($B$3:$B$5882,0.8),2,TRUE,1)</f>
        <v>4</v>
      </c>
      <c r="F2016" cm="1">
        <f t="array" ref="F2016">_xlfn.IFS(C2016&lt;=PERCENTILE($C$3:$C$5882,0.2),1,C2016&lt;=PERCENTILE($C$3:$C$5882,0.4),2,C2016&lt;=PERCENTILE($C$3:$C$5882,0.6),3,C2016&lt;=PERCENTILE($C$3:$C$5882,0.8),4,TRUE,5)</f>
        <v>2</v>
      </c>
      <c r="G2016" cm="1">
        <f t="array" ref="G2016">_xlfn.IFS(D2016&lt;=PERCENTILE($D$3:$D$5882,0.2),1,D2016&lt;=PERCENTILE($D$3:$D$5882,0.4),2,D2016&lt;=PERCENTILE($D$3:$D$5882,0.6),3,D2016&lt;=PERCENTILE($D$3:$D$5882,0.8),4,TRUE,5)</f>
        <v>3</v>
      </c>
      <c r="H2016" s="3" t="str" cm="1">
        <f t="array" ref="H2016">_xlfn.IFS(AND(E2016&gt;=4,F2016&gt;=4,G2016&gt;=4),"Champions",AND(E2016&gt;=3,F2016&gt;=3,G2016&gt;=3),"Loyal Customers",AND(E2016&lt;=2,F2016&gt;=3),"At Risk",AND(E2016&lt;=2,F2016&lt;=2,G2016&lt;=2),"Lost",AND(E2016&gt;=4,F2016&lt;=2),"New/Promising",TRUE,"Needs Attention")</f>
        <v>New/Promising</v>
      </c>
      <c r="I2016" s="3" t="str">
        <f t="shared" si="35"/>
        <v>Active</v>
      </c>
      <c r="J2016" s="3" t="str">
        <f>_xlfn.XLOOKUP(A2016,'Country_Lookup'!$D:$D,'Country_Lookup'!$E:$E)</f>
        <v>United Kingdom</v>
      </c>
    </row>
    <row r="2017" spans="1:10" x14ac:dyDescent="0.3">
      <c r="A2017">
        <v>14383</v>
      </c>
      <c r="B2017">
        <v>38</v>
      </c>
      <c r="C2017">
        <v>3</v>
      </c>
      <c r="D2017">
        <v>1247.6900000000012</v>
      </c>
      <c r="E2017" cm="1">
        <f t="array" ref="E2017">_xlfn.IFS(B2017&lt;=PERCENTILE($B$3:$B$5882,0.2),5,B2017&lt;=PERCENTILE($B$3:$B$5882,0.4),4,B2017&lt;=PERCENTILE($B$3:$B$5882,0.6),3,B2017&lt;=PERCENTILE($B$3:$B$5882,0.8),2,TRUE,1)</f>
        <v>4</v>
      </c>
      <c r="F2017" cm="1">
        <f t="array" ref="F2017">_xlfn.IFS(C2017&lt;=PERCENTILE($C$3:$C$5882,0.2),1,C2017&lt;=PERCENTILE($C$3:$C$5882,0.4),2,C2017&lt;=PERCENTILE($C$3:$C$5882,0.6),3,C2017&lt;=PERCENTILE($C$3:$C$5882,0.8),4,TRUE,5)</f>
        <v>3</v>
      </c>
      <c r="G2017" cm="1">
        <f t="array" ref="G2017">_xlfn.IFS(D2017&lt;=PERCENTILE($D$3:$D$5882,0.2),1,D2017&lt;=PERCENTILE($D$3:$D$5882,0.4),2,D2017&lt;=PERCENTILE($D$3:$D$5882,0.6),3,D2017&lt;=PERCENTILE($D$3:$D$5882,0.8),4,TRUE,5)</f>
        <v>3</v>
      </c>
      <c r="H2017" s="3" t="str" cm="1">
        <f t="array" ref="H2017">_xlfn.IFS(AND(E2017&gt;=4,F2017&gt;=4,G2017&gt;=4),"Champions",AND(E2017&gt;=3,F2017&gt;=3,G2017&gt;=3),"Loyal Customers",AND(E2017&lt;=2,F2017&gt;=3),"At Risk",AND(E2017&lt;=2,F2017&lt;=2,G2017&lt;=2),"Lost",AND(E2017&gt;=4,F2017&lt;=2),"New/Promising",TRUE,"Needs Attention")</f>
        <v>Loyal Customers</v>
      </c>
      <c r="I2017" s="3" t="str">
        <f t="shared" si="35"/>
        <v>Active</v>
      </c>
      <c r="J2017" s="3" t="str">
        <f>_xlfn.XLOOKUP(A2017,'Country_Lookup'!$D:$D,'Country_Lookup'!$E:$E)</f>
        <v>United Kingdom</v>
      </c>
    </row>
    <row r="2018" spans="1:10" x14ac:dyDescent="0.3">
      <c r="A2018">
        <v>14384</v>
      </c>
      <c r="B2018">
        <v>500</v>
      </c>
      <c r="C2018">
        <v>1</v>
      </c>
      <c r="D2018">
        <v>58.5</v>
      </c>
      <c r="E2018" cm="1">
        <f t="array" ref="E2018">_xlfn.IFS(B2018&lt;=PERCENTILE($B$3:$B$5882,0.2),5,B2018&lt;=PERCENTILE($B$3:$B$5882,0.4),4,B2018&lt;=PERCENTILE($B$3:$B$5882,0.6),3,B2018&lt;=PERCENTILE($B$3:$B$5882,0.8),2,TRUE,1)</f>
        <v>1</v>
      </c>
      <c r="F2018" cm="1">
        <f t="array" ref="F2018">_xlfn.IFS(C2018&lt;=PERCENTILE($C$3:$C$5882,0.2),1,C2018&lt;=PERCENTILE($C$3:$C$5882,0.4),2,C2018&lt;=PERCENTILE($C$3:$C$5882,0.6),3,C2018&lt;=PERCENTILE($C$3:$C$5882,0.8),4,TRUE,5)</f>
        <v>1</v>
      </c>
      <c r="G2018" cm="1">
        <f t="array" ref="G2018">_xlfn.IFS(D2018&lt;=PERCENTILE($D$3:$D$5882,0.2),1,D2018&lt;=PERCENTILE($D$3:$D$5882,0.4),2,D2018&lt;=PERCENTILE($D$3:$D$5882,0.6),3,D2018&lt;=PERCENTILE($D$3:$D$5882,0.8),4,TRUE,5)</f>
        <v>1</v>
      </c>
      <c r="H2018" s="3" t="str" cm="1">
        <f t="array" ref="H2018">_xlfn.IFS(AND(E2018&gt;=4,F2018&gt;=4,G2018&gt;=4),"Champions",AND(E2018&gt;=3,F2018&gt;=3,G2018&gt;=3),"Loyal Customers",AND(E2018&lt;=2,F2018&gt;=3),"At Risk",AND(E2018&lt;=2,F2018&lt;=2,G2018&lt;=2),"Lost",AND(E2018&gt;=4,F2018&lt;=2),"New/Promising",TRUE,"Needs Attention")</f>
        <v>Lost</v>
      </c>
      <c r="I2018" s="3" t="str">
        <f t="shared" si="35"/>
        <v>Churned</v>
      </c>
      <c r="J2018" s="3" t="str">
        <f>_xlfn.XLOOKUP(A2018,'Country_Lookup'!$D:$D,'Country_Lookup'!$E:$E)</f>
        <v>United Kingdom</v>
      </c>
    </row>
    <row r="2019" spans="1:10" x14ac:dyDescent="0.3">
      <c r="A2019">
        <v>14385</v>
      </c>
      <c r="B2019">
        <v>9</v>
      </c>
      <c r="C2019">
        <v>3</v>
      </c>
      <c r="D2019">
        <v>202.10999999999999</v>
      </c>
      <c r="E2019" cm="1">
        <f t="array" ref="E2019">_xlfn.IFS(B2019&lt;=PERCENTILE($B$3:$B$5882,0.2),5,B2019&lt;=PERCENTILE($B$3:$B$5882,0.4),4,B2019&lt;=PERCENTILE($B$3:$B$5882,0.6),3,B2019&lt;=PERCENTILE($B$3:$B$5882,0.8),2,TRUE,1)</f>
        <v>5</v>
      </c>
      <c r="F2019" cm="1">
        <f t="array" ref="F2019">_xlfn.IFS(C2019&lt;=PERCENTILE($C$3:$C$5882,0.2),1,C2019&lt;=PERCENTILE($C$3:$C$5882,0.4),2,C2019&lt;=PERCENTILE($C$3:$C$5882,0.6),3,C2019&lt;=PERCENTILE($C$3:$C$5882,0.8),4,TRUE,5)</f>
        <v>3</v>
      </c>
      <c r="G2019" cm="1">
        <f t="array" ref="G2019">_xlfn.IFS(D2019&lt;=PERCENTILE($D$3:$D$5882,0.2),1,D2019&lt;=PERCENTILE($D$3:$D$5882,0.4),2,D2019&lt;=PERCENTILE($D$3:$D$5882,0.6),3,D2019&lt;=PERCENTILE($D$3:$D$5882,0.8),4,TRUE,5)</f>
        <v>1</v>
      </c>
      <c r="H2019" s="3" t="str" cm="1">
        <f t="array" ref="H2019">_xlfn.IFS(AND(E2019&gt;=4,F2019&gt;=4,G2019&gt;=4),"Champions",AND(E2019&gt;=3,F2019&gt;=3,G2019&gt;=3),"Loyal Customers",AND(E2019&lt;=2,F2019&gt;=3),"At Risk",AND(E2019&lt;=2,F2019&lt;=2,G2019&lt;=2),"Lost",AND(E2019&gt;=4,F2019&lt;=2),"New/Promising",TRUE,"Needs Attention")</f>
        <v>Needs Attention</v>
      </c>
      <c r="I2019" s="3" t="str">
        <f t="shared" si="35"/>
        <v>Active</v>
      </c>
      <c r="J2019" s="3" t="str">
        <f>_xlfn.XLOOKUP(A2019,'Country_Lookup'!$D:$D,'Country_Lookup'!$E:$E)</f>
        <v>United Kingdom</v>
      </c>
    </row>
    <row r="2020" spans="1:10" x14ac:dyDescent="0.3">
      <c r="A2020">
        <v>14386</v>
      </c>
      <c r="B2020">
        <v>296</v>
      </c>
      <c r="C2020">
        <v>1</v>
      </c>
      <c r="D2020">
        <v>142.4</v>
      </c>
      <c r="E2020" cm="1">
        <f t="array" ref="E2020">_xlfn.IFS(B2020&lt;=PERCENTILE($B$3:$B$5882,0.2),5,B2020&lt;=PERCENTILE($B$3:$B$5882,0.4),4,B2020&lt;=PERCENTILE($B$3:$B$5882,0.6),3,B2020&lt;=PERCENTILE($B$3:$B$5882,0.8),2,TRUE,1)</f>
        <v>2</v>
      </c>
      <c r="F2020" cm="1">
        <f t="array" ref="F2020">_xlfn.IFS(C2020&lt;=PERCENTILE($C$3:$C$5882,0.2),1,C2020&lt;=PERCENTILE($C$3:$C$5882,0.4),2,C2020&lt;=PERCENTILE($C$3:$C$5882,0.6),3,C2020&lt;=PERCENTILE($C$3:$C$5882,0.8),4,TRUE,5)</f>
        <v>1</v>
      </c>
      <c r="G2020" cm="1">
        <f t="array" ref="G2020">_xlfn.IFS(D2020&lt;=PERCENTILE($D$3:$D$5882,0.2),1,D2020&lt;=PERCENTILE($D$3:$D$5882,0.4),2,D2020&lt;=PERCENTILE($D$3:$D$5882,0.6),3,D2020&lt;=PERCENTILE($D$3:$D$5882,0.8),4,TRUE,5)</f>
        <v>1</v>
      </c>
      <c r="H2020" s="3" t="str" cm="1">
        <f t="array" ref="H2020">_xlfn.IFS(AND(E2020&gt;=4,F2020&gt;=4,G2020&gt;=4),"Champions",AND(E2020&gt;=3,F2020&gt;=3,G2020&gt;=3),"Loyal Customers",AND(E2020&lt;=2,F2020&gt;=3),"At Risk",AND(E2020&lt;=2,F2020&lt;=2,G2020&lt;=2),"Lost",AND(E2020&gt;=4,F2020&lt;=2),"New/Promising",TRUE,"Needs Attention")</f>
        <v>Lost</v>
      </c>
      <c r="I2020" s="3" t="str">
        <f t="shared" si="35"/>
        <v>Churned</v>
      </c>
      <c r="J2020" s="3" t="str">
        <f>_xlfn.XLOOKUP(A2020,'Country_Lookup'!$D:$D,'Country_Lookup'!$E:$E)</f>
        <v>United Kingdom</v>
      </c>
    </row>
    <row r="2021" spans="1:10" x14ac:dyDescent="0.3">
      <c r="A2021">
        <v>14387</v>
      </c>
      <c r="B2021">
        <v>32</v>
      </c>
      <c r="C2021">
        <v>3</v>
      </c>
      <c r="D2021">
        <v>1770.5599999999979</v>
      </c>
      <c r="E2021" cm="1">
        <f t="array" ref="E2021">_xlfn.IFS(B2021&lt;=PERCENTILE($B$3:$B$5882,0.2),5,B2021&lt;=PERCENTILE($B$3:$B$5882,0.4),4,B2021&lt;=PERCENTILE($B$3:$B$5882,0.6),3,B2021&lt;=PERCENTILE($B$3:$B$5882,0.8),2,TRUE,1)</f>
        <v>4</v>
      </c>
      <c r="F2021" cm="1">
        <f t="array" ref="F2021">_xlfn.IFS(C2021&lt;=PERCENTILE($C$3:$C$5882,0.2),1,C2021&lt;=PERCENTILE($C$3:$C$5882,0.4),2,C2021&lt;=PERCENTILE($C$3:$C$5882,0.6),3,C2021&lt;=PERCENTILE($C$3:$C$5882,0.8),4,TRUE,5)</f>
        <v>3</v>
      </c>
      <c r="G2021" cm="1">
        <f t="array" ref="G2021">_xlfn.IFS(D2021&lt;=PERCENTILE($D$3:$D$5882,0.2),1,D2021&lt;=PERCENTILE($D$3:$D$5882,0.4),2,D2021&lt;=PERCENTILE($D$3:$D$5882,0.6),3,D2021&lt;=PERCENTILE($D$3:$D$5882,0.8),4,TRUE,5)</f>
        <v>4</v>
      </c>
      <c r="H2021" s="3" t="str" cm="1">
        <f t="array" ref="H2021">_xlfn.IFS(AND(E2021&gt;=4,F2021&gt;=4,G2021&gt;=4),"Champions",AND(E2021&gt;=3,F2021&gt;=3,G2021&gt;=3),"Loyal Customers",AND(E2021&lt;=2,F2021&gt;=3),"At Risk",AND(E2021&lt;=2,F2021&lt;=2,G2021&lt;=2),"Lost",AND(E2021&gt;=4,F2021&lt;=2),"New/Promising",TRUE,"Needs Attention")</f>
        <v>Loyal Customers</v>
      </c>
      <c r="I2021" s="3" t="str">
        <f t="shared" si="35"/>
        <v>Active</v>
      </c>
      <c r="J2021" s="3" t="str">
        <f>_xlfn.XLOOKUP(A2021,'Country_Lookup'!$D:$D,'Country_Lookup'!$E:$E)</f>
        <v>United Kingdom</v>
      </c>
    </row>
    <row r="2022" spans="1:10" x14ac:dyDescent="0.3">
      <c r="A2022">
        <v>14388</v>
      </c>
      <c r="B2022">
        <v>10</v>
      </c>
      <c r="C2022">
        <v>16</v>
      </c>
      <c r="D2022">
        <v>6701.0000000000009</v>
      </c>
      <c r="E2022" cm="1">
        <f t="array" ref="E2022">_xlfn.IFS(B2022&lt;=PERCENTILE($B$3:$B$5882,0.2),5,B2022&lt;=PERCENTILE($B$3:$B$5882,0.4),4,B2022&lt;=PERCENTILE($B$3:$B$5882,0.6),3,B2022&lt;=PERCENTILE($B$3:$B$5882,0.8),2,TRUE,1)</f>
        <v>5</v>
      </c>
      <c r="F2022" cm="1">
        <f t="array" ref="F2022">_xlfn.IFS(C2022&lt;=PERCENTILE($C$3:$C$5882,0.2),1,C2022&lt;=PERCENTILE($C$3:$C$5882,0.4),2,C2022&lt;=PERCENTILE($C$3:$C$5882,0.6),3,C2022&lt;=PERCENTILE($C$3:$C$5882,0.8),4,TRUE,5)</f>
        <v>5</v>
      </c>
      <c r="G2022" cm="1">
        <f t="array" ref="G2022">_xlfn.IFS(D2022&lt;=PERCENTILE($D$3:$D$5882,0.2),1,D2022&lt;=PERCENTILE($D$3:$D$5882,0.4),2,D2022&lt;=PERCENTILE($D$3:$D$5882,0.6),3,D2022&lt;=PERCENTILE($D$3:$D$5882,0.8),4,TRUE,5)</f>
        <v>5</v>
      </c>
      <c r="H2022" s="3" t="str" cm="1">
        <f t="array" ref="H2022">_xlfn.IFS(AND(E2022&gt;=4,F2022&gt;=4,G2022&gt;=4),"Champions",AND(E2022&gt;=3,F2022&gt;=3,G2022&gt;=3),"Loyal Customers",AND(E2022&lt;=2,F2022&gt;=3),"At Risk",AND(E2022&lt;=2,F2022&lt;=2,G2022&lt;=2),"Lost",AND(E2022&gt;=4,F2022&lt;=2),"New/Promising",TRUE,"Needs Attention")</f>
        <v>Champions</v>
      </c>
      <c r="I2022" s="3" t="str">
        <f t="shared" si="35"/>
        <v>Active</v>
      </c>
      <c r="J2022" s="3" t="str">
        <f>_xlfn.XLOOKUP(A2022,'Country_Lookup'!$D:$D,'Country_Lookup'!$E:$E)</f>
        <v>United Kingdom</v>
      </c>
    </row>
    <row r="2023" spans="1:10" x14ac:dyDescent="0.3">
      <c r="A2023">
        <v>14389</v>
      </c>
      <c r="B2023">
        <v>65</v>
      </c>
      <c r="C2023">
        <v>5</v>
      </c>
      <c r="D2023">
        <v>1898.01</v>
      </c>
      <c r="E2023" cm="1">
        <f t="array" ref="E2023">_xlfn.IFS(B2023&lt;=PERCENTILE($B$3:$B$5882,0.2),5,B2023&lt;=PERCENTILE($B$3:$B$5882,0.4),4,B2023&lt;=PERCENTILE($B$3:$B$5882,0.6),3,B2023&lt;=PERCENTILE($B$3:$B$5882,0.8),2,TRUE,1)</f>
        <v>3</v>
      </c>
      <c r="F2023" cm="1">
        <f t="array" ref="F2023">_xlfn.IFS(C2023&lt;=PERCENTILE($C$3:$C$5882,0.2),1,C2023&lt;=PERCENTILE($C$3:$C$5882,0.4),2,C2023&lt;=PERCENTILE($C$3:$C$5882,0.6),3,C2023&lt;=PERCENTILE($C$3:$C$5882,0.8),4,TRUE,5)</f>
        <v>4</v>
      </c>
      <c r="G2023" cm="1">
        <f t="array" ref="G2023">_xlfn.IFS(D2023&lt;=PERCENTILE($D$3:$D$5882,0.2),1,D2023&lt;=PERCENTILE($D$3:$D$5882,0.4),2,D2023&lt;=PERCENTILE($D$3:$D$5882,0.6),3,D2023&lt;=PERCENTILE($D$3:$D$5882,0.8),4,TRUE,5)</f>
        <v>4</v>
      </c>
      <c r="H2023" s="3" t="str" cm="1">
        <f t="array" ref="H2023">_xlfn.IFS(AND(E2023&gt;=4,F2023&gt;=4,G2023&gt;=4),"Champions",AND(E2023&gt;=3,F2023&gt;=3,G2023&gt;=3),"Loyal Customers",AND(E2023&lt;=2,F2023&gt;=3),"At Risk",AND(E2023&lt;=2,F2023&lt;=2,G2023&lt;=2),"Lost",AND(E2023&gt;=4,F2023&lt;=2),"New/Promising",TRUE,"Needs Attention")</f>
        <v>Loyal Customers</v>
      </c>
      <c r="I2023" s="3" t="str">
        <f t="shared" si="35"/>
        <v>Active</v>
      </c>
      <c r="J2023" s="3" t="str">
        <f>_xlfn.XLOOKUP(A2023,'Country_Lookup'!$D:$D,'Country_Lookup'!$E:$E)</f>
        <v>United Kingdom</v>
      </c>
    </row>
    <row r="2024" spans="1:10" x14ac:dyDescent="0.3">
      <c r="A2024">
        <v>14390</v>
      </c>
      <c r="B2024">
        <v>10</v>
      </c>
      <c r="C2024">
        <v>13</v>
      </c>
      <c r="D2024">
        <v>6399.8300000000454</v>
      </c>
      <c r="E2024" cm="1">
        <f t="array" ref="E2024">_xlfn.IFS(B2024&lt;=PERCENTILE($B$3:$B$5882,0.2),5,B2024&lt;=PERCENTILE($B$3:$B$5882,0.4),4,B2024&lt;=PERCENTILE($B$3:$B$5882,0.6),3,B2024&lt;=PERCENTILE($B$3:$B$5882,0.8),2,TRUE,1)</f>
        <v>5</v>
      </c>
      <c r="F2024" cm="1">
        <f t="array" ref="F2024">_xlfn.IFS(C2024&lt;=PERCENTILE($C$3:$C$5882,0.2),1,C2024&lt;=PERCENTILE($C$3:$C$5882,0.4),2,C2024&lt;=PERCENTILE($C$3:$C$5882,0.6),3,C2024&lt;=PERCENTILE($C$3:$C$5882,0.8),4,TRUE,5)</f>
        <v>5</v>
      </c>
      <c r="G2024" cm="1">
        <f t="array" ref="G2024">_xlfn.IFS(D2024&lt;=PERCENTILE($D$3:$D$5882,0.2),1,D2024&lt;=PERCENTILE($D$3:$D$5882,0.4),2,D2024&lt;=PERCENTILE($D$3:$D$5882,0.6),3,D2024&lt;=PERCENTILE($D$3:$D$5882,0.8),4,TRUE,5)</f>
        <v>5</v>
      </c>
      <c r="H2024" s="3" t="str" cm="1">
        <f t="array" ref="H2024">_xlfn.IFS(AND(E2024&gt;=4,F2024&gt;=4,G2024&gt;=4),"Champions",AND(E2024&gt;=3,F2024&gt;=3,G2024&gt;=3),"Loyal Customers",AND(E2024&lt;=2,F2024&gt;=3),"At Risk",AND(E2024&lt;=2,F2024&lt;=2,G2024&lt;=2),"Lost",AND(E2024&gt;=4,F2024&lt;=2),"New/Promising",TRUE,"Needs Attention")</f>
        <v>Champions</v>
      </c>
      <c r="I2024" s="3" t="str">
        <f t="shared" si="35"/>
        <v>Active</v>
      </c>
      <c r="J2024" s="3" t="str">
        <f>_xlfn.XLOOKUP(A2024,'Country_Lookup'!$D:$D,'Country_Lookup'!$E:$E)</f>
        <v>United Kingdom</v>
      </c>
    </row>
    <row r="2025" spans="1:10" x14ac:dyDescent="0.3">
      <c r="A2025">
        <v>14391</v>
      </c>
      <c r="B2025">
        <v>576</v>
      </c>
      <c r="C2025">
        <v>1</v>
      </c>
      <c r="D2025">
        <v>135.59999999999997</v>
      </c>
      <c r="E2025" cm="1">
        <f t="array" ref="E2025">_xlfn.IFS(B2025&lt;=PERCENTILE($B$3:$B$5882,0.2),5,B2025&lt;=PERCENTILE($B$3:$B$5882,0.4),4,B2025&lt;=PERCENTILE($B$3:$B$5882,0.6),3,B2025&lt;=PERCENTILE($B$3:$B$5882,0.8),2,TRUE,1)</f>
        <v>1</v>
      </c>
      <c r="F2025" cm="1">
        <f t="array" ref="F2025">_xlfn.IFS(C2025&lt;=PERCENTILE($C$3:$C$5882,0.2),1,C2025&lt;=PERCENTILE($C$3:$C$5882,0.4),2,C2025&lt;=PERCENTILE($C$3:$C$5882,0.6),3,C2025&lt;=PERCENTILE($C$3:$C$5882,0.8),4,TRUE,5)</f>
        <v>1</v>
      </c>
      <c r="G2025" cm="1">
        <f t="array" ref="G2025">_xlfn.IFS(D2025&lt;=PERCENTILE($D$3:$D$5882,0.2),1,D2025&lt;=PERCENTILE($D$3:$D$5882,0.4),2,D2025&lt;=PERCENTILE($D$3:$D$5882,0.6),3,D2025&lt;=PERCENTILE($D$3:$D$5882,0.8),4,TRUE,5)</f>
        <v>1</v>
      </c>
      <c r="H2025" s="3" t="str" cm="1">
        <f t="array" ref="H2025">_xlfn.IFS(AND(E2025&gt;=4,F2025&gt;=4,G2025&gt;=4),"Champions",AND(E2025&gt;=3,F2025&gt;=3,G2025&gt;=3),"Loyal Customers",AND(E2025&lt;=2,F2025&gt;=3),"At Risk",AND(E2025&lt;=2,F2025&lt;=2,G2025&lt;=2),"Lost",AND(E2025&gt;=4,F2025&lt;=2),"New/Promising",TRUE,"Needs Attention")</f>
        <v>Lost</v>
      </c>
      <c r="I2025" s="3" t="str">
        <f t="shared" si="35"/>
        <v>Churned</v>
      </c>
      <c r="J2025" s="3" t="str">
        <f>_xlfn.XLOOKUP(A2025,'Country_Lookup'!$D:$D,'Country_Lookup'!$E:$E)</f>
        <v>United Kingdom</v>
      </c>
    </row>
    <row r="2026" spans="1:10" x14ac:dyDescent="0.3">
      <c r="A2026">
        <v>14392</v>
      </c>
      <c r="B2026">
        <v>432</v>
      </c>
      <c r="C2026">
        <v>1</v>
      </c>
      <c r="D2026">
        <v>266.40000000000003</v>
      </c>
      <c r="E2026" cm="1">
        <f t="array" ref="E2026">_xlfn.IFS(B2026&lt;=PERCENTILE($B$3:$B$5882,0.2),5,B2026&lt;=PERCENTILE($B$3:$B$5882,0.4),4,B2026&lt;=PERCENTILE($B$3:$B$5882,0.6),3,B2026&lt;=PERCENTILE($B$3:$B$5882,0.8),2,TRUE,1)</f>
        <v>1</v>
      </c>
      <c r="F2026" cm="1">
        <f t="array" ref="F2026">_xlfn.IFS(C2026&lt;=PERCENTILE($C$3:$C$5882,0.2),1,C2026&lt;=PERCENTILE($C$3:$C$5882,0.4),2,C2026&lt;=PERCENTILE($C$3:$C$5882,0.6),3,C2026&lt;=PERCENTILE($C$3:$C$5882,0.8),4,TRUE,5)</f>
        <v>1</v>
      </c>
      <c r="G2026" cm="1">
        <f t="array" ref="G2026">_xlfn.IFS(D2026&lt;=PERCENTILE($D$3:$D$5882,0.2),1,D2026&lt;=PERCENTILE($D$3:$D$5882,0.4),2,D2026&lt;=PERCENTILE($D$3:$D$5882,0.6),3,D2026&lt;=PERCENTILE($D$3:$D$5882,0.8),4,TRUE,5)</f>
        <v>1</v>
      </c>
      <c r="H2026" s="3" t="str" cm="1">
        <f t="array" ref="H2026">_xlfn.IFS(AND(E2026&gt;=4,F2026&gt;=4,G2026&gt;=4),"Champions",AND(E2026&gt;=3,F2026&gt;=3,G2026&gt;=3),"Loyal Customers",AND(E2026&lt;=2,F2026&gt;=3),"At Risk",AND(E2026&lt;=2,F2026&lt;=2,G2026&lt;=2),"Lost",AND(E2026&gt;=4,F2026&lt;=2),"New/Promising",TRUE,"Needs Attention")</f>
        <v>Lost</v>
      </c>
      <c r="I2026" s="3" t="str">
        <f t="shared" si="35"/>
        <v>Churned</v>
      </c>
      <c r="J2026" s="3" t="str">
        <f>_xlfn.XLOOKUP(A2026,'Country_Lookup'!$D:$D,'Country_Lookup'!$E:$E)</f>
        <v>United Kingdom</v>
      </c>
    </row>
    <row r="2027" spans="1:10" x14ac:dyDescent="0.3">
      <c r="A2027">
        <v>14393</v>
      </c>
      <c r="B2027">
        <v>218</v>
      </c>
      <c r="C2027">
        <v>1</v>
      </c>
      <c r="D2027">
        <v>67.95</v>
      </c>
      <c r="E2027" cm="1">
        <f t="array" ref="E2027">_xlfn.IFS(B2027&lt;=PERCENTILE($B$3:$B$5882,0.2),5,B2027&lt;=PERCENTILE($B$3:$B$5882,0.4),4,B2027&lt;=PERCENTILE($B$3:$B$5882,0.6),3,B2027&lt;=PERCENTILE($B$3:$B$5882,0.8),2,TRUE,1)</f>
        <v>2</v>
      </c>
      <c r="F2027" cm="1">
        <f t="array" ref="F2027">_xlfn.IFS(C2027&lt;=PERCENTILE($C$3:$C$5882,0.2),1,C2027&lt;=PERCENTILE($C$3:$C$5882,0.4),2,C2027&lt;=PERCENTILE($C$3:$C$5882,0.6),3,C2027&lt;=PERCENTILE($C$3:$C$5882,0.8),4,TRUE,5)</f>
        <v>1</v>
      </c>
      <c r="G2027" cm="1">
        <f t="array" ref="G2027">_xlfn.IFS(D2027&lt;=PERCENTILE($D$3:$D$5882,0.2),1,D2027&lt;=PERCENTILE($D$3:$D$5882,0.4),2,D2027&lt;=PERCENTILE($D$3:$D$5882,0.6),3,D2027&lt;=PERCENTILE($D$3:$D$5882,0.8),4,TRUE,5)</f>
        <v>1</v>
      </c>
      <c r="H2027" s="3" t="str" cm="1">
        <f t="array" ref="H2027">_xlfn.IFS(AND(E2027&gt;=4,F2027&gt;=4,G2027&gt;=4),"Champions",AND(E2027&gt;=3,F2027&gt;=3,G2027&gt;=3),"Loyal Customers",AND(E2027&lt;=2,F2027&gt;=3),"At Risk",AND(E2027&lt;=2,F2027&lt;=2,G2027&lt;=2),"Lost",AND(E2027&gt;=4,F2027&lt;=2),"New/Promising",TRUE,"Needs Attention")</f>
        <v>Lost</v>
      </c>
      <c r="I2027" s="3" t="str">
        <f t="shared" si="35"/>
        <v>Churned</v>
      </c>
      <c r="J2027" s="3" t="str">
        <f>_xlfn.XLOOKUP(A2027,'Country_Lookup'!$D:$D,'Country_Lookup'!$E:$E)</f>
        <v>United Kingdom</v>
      </c>
    </row>
    <row r="2028" spans="1:10" x14ac:dyDescent="0.3">
      <c r="A2028">
        <v>14394</v>
      </c>
      <c r="B2028">
        <v>564</v>
      </c>
      <c r="C2028">
        <v>1</v>
      </c>
      <c r="D2028">
        <v>93.8</v>
      </c>
      <c r="E2028" cm="1">
        <f t="array" ref="E2028">_xlfn.IFS(B2028&lt;=PERCENTILE($B$3:$B$5882,0.2),5,B2028&lt;=PERCENTILE($B$3:$B$5882,0.4),4,B2028&lt;=PERCENTILE($B$3:$B$5882,0.6),3,B2028&lt;=PERCENTILE($B$3:$B$5882,0.8),2,TRUE,1)</f>
        <v>1</v>
      </c>
      <c r="F2028" cm="1">
        <f t="array" ref="F2028">_xlfn.IFS(C2028&lt;=PERCENTILE($C$3:$C$5882,0.2),1,C2028&lt;=PERCENTILE($C$3:$C$5882,0.4),2,C2028&lt;=PERCENTILE($C$3:$C$5882,0.6),3,C2028&lt;=PERCENTILE($C$3:$C$5882,0.8),4,TRUE,5)</f>
        <v>1</v>
      </c>
      <c r="G2028" cm="1">
        <f t="array" ref="G2028">_xlfn.IFS(D2028&lt;=PERCENTILE($D$3:$D$5882,0.2),1,D2028&lt;=PERCENTILE($D$3:$D$5882,0.4),2,D2028&lt;=PERCENTILE($D$3:$D$5882,0.6),3,D2028&lt;=PERCENTILE($D$3:$D$5882,0.8),4,TRUE,5)</f>
        <v>1</v>
      </c>
      <c r="H2028" s="3" t="str" cm="1">
        <f t="array" ref="H2028">_xlfn.IFS(AND(E2028&gt;=4,F2028&gt;=4,G2028&gt;=4),"Champions",AND(E2028&gt;=3,F2028&gt;=3,G2028&gt;=3),"Loyal Customers",AND(E2028&lt;=2,F2028&gt;=3),"At Risk",AND(E2028&lt;=2,F2028&lt;=2,G2028&lt;=2),"Lost",AND(E2028&gt;=4,F2028&lt;=2),"New/Promising",TRUE,"Needs Attention")</f>
        <v>Lost</v>
      </c>
      <c r="I2028" s="3" t="str">
        <f t="shared" si="35"/>
        <v>Churned</v>
      </c>
      <c r="J2028" s="3" t="str">
        <f>_xlfn.XLOOKUP(A2028,'Country_Lookup'!$D:$D,'Country_Lookup'!$E:$E)</f>
        <v>United Kingdom</v>
      </c>
    </row>
    <row r="2029" spans="1:10" x14ac:dyDescent="0.3">
      <c r="A2029">
        <v>14395</v>
      </c>
      <c r="B2029">
        <v>2</v>
      </c>
      <c r="C2029">
        <v>20</v>
      </c>
      <c r="D2029">
        <v>8208.0099999999948</v>
      </c>
      <c r="E2029" cm="1">
        <f t="array" ref="E2029">_xlfn.IFS(B2029&lt;=PERCENTILE($B$3:$B$5882,0.2),5,B2029&lt;=PERCENTILE($B$3:$B$5882,0.4),4,B2029&lt;=PERCENTILE($B$3:$B$5882,0.6),3,B2029&lt;=PERCENTILE($B$3:$B$5882,0.8),2,TRUE,1)</f>
        <v>5</v>
      </c>
      <c r="F2029" cm="1">
        <f t="array" ref="F2029">_xlfn.IFS(C2029&lt;=PERCENTILE($C$3:$C$5882,0.2),1,C2029&lt;=PERCENTILE($C$3:$C$5882,0.4),2,C2029&lt;=PERCENTILE($C$3:$C$5882,0.6),3,C2029&lt;=PERCENTILE($C$3:$C$5882,0.8),4,TRUE,5)</f>
        <v>5</v>
      </c>
      <c r="G2029" cm="1">
        <f t="array" ref="G2029">_xlfn.IFS(D2029&lt;=PERCENTILE($D$3:$D$5882,0.2),1,D2029&lt;=PERCENTILE($D$3:$D$5882,0.4),2,D2029&lt;=PERCENTILE($D$3:$D$5882,0.6),3,D2029&lt;=PERCENTILE($D$3:$D$5882,0.8),4,TRUE,5)</f>
        <v>5</v>
      </c>
      <c r="H2029" s="3" t="str" cm="1">
        <f t="array" ref="H2029">_xlfn.IFS(AND(E2029&gt;=4,F2029&gt;=4,G2029&gt;=4),"Champions",AND(E2029&gt;=3,F2029&gt;=3,G2029&gt;=3),"Loyal Customers",AND(E2029&lt;=2,F2029&gt;=3),"At Risk",AND(E2029&lt;=2,F2029&lt;=2,G2029&lt;=2),"Lost",AND(E2029&gt;=4,F2029&lt;=2),"New/Promising",TRUE,"Needs Attention")</f>
        <v>Champions</v>
      </c>
      <c r="I2029" s="3" t="str">
        <f t="shared" si="35"/>
        <v>Active</v>
      </c>
      <c r="J2029" s="3" t="str">
        <f>_xlfn.XLOOKUP(A2029,'Country_Lookup'!$D:$D,'Country_Lookup'!$E:$E)</f>
        <v>United Kingdom</v>
      </c>
    </row>
    <row r="2030" spans="1:10" x14ac:dyDescent="0.3">
      <c r="A2030">
        <v>14396</v>
      </c>
      <c r="B2030">
        <v>65</v>
      </c>
      <c r="C2030">
        <v>7</v>
      </c>
      <c r="D2030">
        <v>2121.9300000000026</v>
      </c>
      <c r="E2030" cm="1">
        <f t="array" ref="E2030">_xlfn.IFS(B2030&lt;=PERCENTILE($B$3:$B$5882,0.2),5,B2030&lt;=PERCENTILE($B$3:$B$5882,0.4),4,B2030&lt;=PERCENTILE($B$3:$B$5882,0.6),3,B2030&lt;=PERCENTILE($B$3:$B$5882,0.8),2,TRUE,1)</f>
        <v>3</v>
      </c>
      <c r="F2030" cm="1">
        <f t="array" ref="F2030">_xlfn.IFS(C2030&lt;=PERCENTILE($C$3:$C$5882,0.2),1,C2030&lt;=PERCENTILE($C$3:$C$5882,0.4),2,C2030&lt;=PERCENTILE($C$3:$C$5882,0.6),3,C2030&lt;=PERCENTILE($C$3:$C$5882,0.8),4,TRUE,5)</f>
        <v>4</v>
      </c>
      <c r="G2030" cm="1">
        <f t="array" ref="G2030">_xlfn.IFS(D2030&lt;=PERCENTILE($D$3:$D$5882,0.2),1,D2030&lt;=PERCENTILE($D$3:$D$5882,0.4),2,D2030&lt;=PERCENTILE($D$3:$D$5882,0.6),3,D2030&lt;=PERCENTILE($D$3:$D$5882,0.8),4,TRUE,5)</f>
        <v>4</v>
      </c>
      <c r="H2030" s="3" t="str" cm="1">
        <f t="array" ref="H2030">_xlfn.IFS(AND(E2030&gt;=4,F2030&gt;=4,G2030&gt;=4),"Champions",AND(E2030&gt;=3,F2030&gt;=3,G2030&gt;=3),"Loyal Customers",AND(E2030&lt;=2,F2030&gt;=3),"At Risk",AND(E2030&lt;=2,F2030&lt;=2,G2030&lt;=2),"Lost",AND(E2030&gt;=4,F2030&lt;=2),"New/Promising",TRUE,"Needs Attention")</f>
        <v>Loyal Customers</v>
      </c>
      <c r="I2030" s="3" t="str">
        <f t="shared" si="35"/>
        <v>Active</v>
      </c>
      <c r="J2030" s="3" t="str">
        <f>_xlfn.XLOOKUP(A2030,'Country_Lookup'!$D:$D,'Country_Lookup'!$E:$E)</f>
        <v>United Kingdom</v>
      </c>
    </row>
    <row r="2031" spans="1:10" x14ac:dyDescent="0.3">
      <c r="A2031">
        <v>14397</v>
      </c>
      <c r="B2031">
        <v>2</v>
      </c>
      <c r="C2031">
        <v>19</v>
      </c>
      <c r="D2031">
        <v>2612.9599999999982</v>
      </c>
      <c r="E2031" cm="1">
        <f t="array" ref="E2031">_xlfn.IFS(B2031&lt;=PERCENTILE($B$3:$B$5882,0.2),5,B2031&lt;=PERCENTILE($B$3:$B$5882,0.4),4,B2031&lt;=PERCENTILE($B$3:$B$5882,0.6),3,B2031&lt;=PERCENTILE($B$3:$B$5882,0.8),2,TRUE,1)</f>
        <v>5</v>
      </c>
      <c r="F2031" cm="1">
        <f t="array" ref="F2031">_xlfn.IFS(C2031&lt;=PERCENTILE($C$3:$C$5882,0.2),1,C2031&lt;=PERCENTILE($C$3:$C$5882,0.4),2,C2031&lt;=PERCENTILE($C$3:$C$5882,0.6),3,C2031&lt;=PERCENTILE($C$3:$C$5882,0.8),4,TRUE,5)</f>
        <v>5</v>
      </c>
      <c r="G2031" cm="1">
        <f t="array" ref="G2031">_xlfn.IFS(D2031&lt;=PERCENTILE($D$3:$D$5882,0.2),1,D2031&lt;=PERCENTILE($D$3:$D$5882,0.4),2,D2031&lt;=PERCENTILE($D$3:$D$5882,0.6),3,D2031&lt;=PERCENTILE($D$3:$D$5882,0.8),4,TRUE,5)</f>
        <v>4</v>
      </c>
      <c r="H2031" s="3" t="str" cm="1">
        <f t="array" ref="H2031">_xlfn.IFS(AND(E2031&gt;=4,F2031&gt;=4,G2031&gt;=4),"Champions",AND(E2031&gt;=3,F2031&gt;=3,G2031&gt;=3),"Loyal Customers",AND(E2031&lt;=2,F2031&gt;=3),"At Risk",AND(E2031&lt;=2,F2031&lt;=2,G2031&lt;=2),"Lost",AND(E2031&gt;=4,F2031&lt;=2),"New/Promising",TRUE,"Needs Attention")</f>
        <v>Champions</v>
      </c>
      <c r="I2031" s="3" t="str">
        <f t="shared" si="35"/>
        <v>Active</v>
      </c>
      <c r="J2031" s="3" t="str">
        <f>_xlfn.XLOOKUP(A2031,'Country_Lookup'!$D:$D,'Country_Lookup'!$E:$E)</f>
        <v>United Kingdom</v>
      </c>
    </row>
    <row r="2032" spans="1:10" x14ac:dyDescent="0.3">
      <c r="A2032">
        <v>14398</v>
      </c>
      <c r="B2032">
        <v>401</v>
      </c>
      <c r="C2032">
        <v>2</v>
      </c>
      <c r="D2032">
        <v>707.79000000000065</v>
      </c>
      <c r="E2032" cm="1">
        <f t="array" ref="E2032">_xlfn.IFS(B2032&lt;=PERCENTILE($B$3:$B$5882,0.2),5,B2032&lt;=PERCENTILE($B$3:$B$5882,0.4),4,B2032&lt;=PERCENTILE($B$3:$B$5882,0.6),3,B2032&lt;=PERCENTILE($B$3:$B$5882,0.8),2,TRUE,1)</f>
        <v>2</v>
      </c>
      <c r="F2032" cm="1">
        <f t="array" ref="F2032">_xlfn.IFS(C2032&lt;=PERCENTILE($C$3:$C$5882,0.2),1,C2032&lt;=PERCENTILE($C$3:$C$5882,0.4),2,C2032&lt;=PERCENTILE($C$3:$C$5882,0.6),3,C2032&lt;=PERCENTILE($C$3:$C$5882,0.8),4,TRUE,5)</f>
        <v>2</v>
      </c>
      <c r="G2032" cm="1">
        <f t="array" ref="G2032">_xlfn.IFS(D2032&lt;=PERCENTILE($D$3:$D$5882,0.2),1,D2032&lt;=PERCENTILE($D$3:$D$5882,0.4),2,D2032&lt;=PERCENTILE($D$3:$D$5882,0.6),3,D2032&lt;=PERCENTILE($D$3:$D$5882,0.8),4,TRUE,5)</f>
        <v>3</v>
      </c>
      <c r="H2032" s="3" t="str" cm="1">
        <f t="array" ref="H2032">_xlfn.IFS(AND(E2032&gt;=4,F2032&gt;=4,G2032&gt;=4),"Champions",AND(E2032&gt;=3,F2032&gt;=3,G2032&gt;=3),"Loyal Customers",AND(E2032&lt;=2,F2032&gt;=3),"At Risk",AND(E2032&lt;=2,F2032&lt;=2,G2032&lt;=2),"Lost",AND(E2032&gt;=4,F2032&lt;=2),"New/Promising",TRUE,"Needs Attention")</f>
        <v>Needs Attention</v>
      </c>
      <c r="I2032" s="3" t="str">
        <f t="shared" si="35"/>
        <v>Churned</v>
      </c>
      <c r="J2032" s="3" t="str">
        <f>_xlfn.XLOOKUP(A2032,'Country_Lookup'!$D:$D,'Country_Lookup'!$E:$E)</f>
        <v>United Kingdom</v>
      </c>
    </row>
    <row r="2033" spans="1:10" x14ac:dyDescent="0.3">
      <c r="A2033">
        <v>14399</v>
      </c>
      <c r="B2033">
        <v>394</v>
      </c>
      <c r="C2033">
        <v>8</v>
      </c>
      <c r="D2033">
        <v>2113.1599999999917</v>
      </c>
      <c r="E2033" cm="1">
        <f t="array" ref="E2033">_xlfn.IFS(B2033&lt;=PERCENTILE($B$3:$B$5882,0.2),5,B2033&lt;=PERCENTILE($B$3:$B$5882,0.4),4,B2033&lt;=PERCENTILE($B$3:$B$5882,0.6),3,B2033&lt;=PERCENTILE($B$3:$B$5882,0.8),2,TRUE,1)</f>
        <v>2</v>
      </c>
      <c r="F2033" cm="1">
        <f t="array" ref="F2033">_xlfn.IFS(C2033&lt;=PERCENTILE($C$3:$C$5882,0.2),1,C2033&lt;=PERCENTILE($C$3:$C$5882,0.4),2,C2033&lt;=PERCENTILE($C$3:$C$5882,0.6),3,C2033&lt;=PERCENTILE($C$3:$C$5882,0.8),4,TRUE,5)</f>
        <v>4</v>
      </c>
      <c r="G2033" cm="1">
        <f t="array" ref="G2033">_xlfn.IFS(D2033&lt;=PERCENTILE($D$3:$D$5882,0.2),1,D2033&lt;=PERCENTILE($D$3:$D$5882,0.4),2,D2033&lt;=PERCENTILE($D$3:$D$5882,0.6),3,D2033&lt;=PERCENTILE($D$3:$D$5882,0.8),4,TRUE,5)</f>
        <v>4</v>
      </c>
      <c r="H2033" s="3" t="str" cm="1">
        <f t="array" ref="H2033">_xlfn.IFS(AND(E2033&gt;=4,F2033&gt;=4,G2033&gt;=4),"Champions",AND(E2033&gt;=3,F2033&gt;=3,G2033&gt;=3),"Loyal Customers",AND(E2033&lt;=2,F2033&gt;=3),"At Risk",AND(E2033&lt;=2,F2033&lt;=2,G2033&lt;=2),"Lost",AND(E2033&gt;=4,F2033&lt;=2),"New/Promising",TRUE,"Needs Attention")</f>
        <v>At Risk</v>
      </c>
      <c r="I2033" s="3" t="str">
        <f t="shared" si="35"/>
        <v>Churned</v>
      </c>
      <c r="J2033" s="3" t="str">
        <f>_xlfn.XLOOKUP(A2033,'Country_Lookup'!$D:$D,'Country_Lookup'!$E:$E)</f>
        <v>United Kingdom</v>
      </c>
    </row>
    <row r="2034" spans="1:10" x14ac:dyDescent="0.3">
      <c r="A2034">
        <v>14400</v>
      </c>
      <c r="B2034">
        <v>149</v>
      </c>
      <c r="C2034">
        <v>3</v>
      </c>
      <c r="D2034">
        <v>1732.4700000000009</v>
      </c>
      <c r="E2034" cm="1">
        <f t="array" ref="E2034">_xlfn.IFS(B2034&lt;=PERCENTILE($B$3:$B$5882,0.2),5,B2034&lt;=PERCENTILE($B$3:$B$5882,0.4),4,B2034&lt;=PERCENTILE($B$3:$B$5882,0.6),3,B2034&lt;=PERCENTILE($B$3:$B$5882,0.8),2,TRUE,1)</f>
        <v>3</v>
      </c>
      <c r="F2034" cm="1">
        <f t="array" ref="F2034">_xlfn.IFS(C2034&lt;=PERCENTILE($C$3:$C$5882,0.2),1,C2034&lt;=PERCENTILE($C$3:$C$5882,0.4),2,C2034&lt;=PERCENTILE($C$3:$C$5882,0.6),3,C2034&lt;=PERCENTILE($C$3:$C$5882,0.8),4,TRUE,5)</f>
        <v>3</v>
      </c>
      <c r="G2034" cm="1">
        <f t="array" ref="G2034">_xlfn.IFS(D2034&lt;=PERCENTILE($D$3:$D$5882,0.2),1,D2034&lt;=PERCENTILE($D$3:$D$5882,0.4),2,D2034&lt;=PERCENTILE($D$3:$D$5882,0.6),3,D2034&lt;=PERCENTILE($D$3:$D$5882,0.8),4,TRUE,5)</f>
        <v>4</v>
      </c>
      <c r="H2034" s="3" t="str" cm="1">
        <f t="array" ref="H2034">_xlfn.IFS(AND(E2034&gt;=4,F2034&gt;=4,G2034&gt;=4),"Champions",AND(E2034&gt;=3,F2034&gt;=3,G2034&gt;=3),"Loyal Customers",AND(E2034&lt;=2,F2034&gt;=3),"At Risk",AND(E2034&lt;=2,F2034&lt;=2,G2034&lt;=2),"Lost",AND(E2034&gt;=4,F2034&lt;=2),"New/Promising",TRUE,"Needs Attention")</f>
        <v>Loyal Customers</v>
      </c>
      <c r="I2034" s="3" t="str">
        <f t="shared" si="35"/>
        <v>Churned</v>
      </c>
      <c r="J2034" s="3" t="str">
        <f>_xlfn.XLOOKUP(A2034,'Country_Lookup'!$D:$D,'Country_Lookup'!$E:$E)</f>
        <v>United Kingdom</v>
      </c>
    </row>
    <row r="2035" spans="1:10" x14ac:dyDescent="0.3">
      <c r="A2035">
        <v>14401</v>
      </c>
      <c r="B2035">
        <v>4</v>
      </c>
      <c r="C2035">
        <v>22</v>
      </c>
      <c r="D2035">
        <v>6795.8999999999733</v>
      </c>
      <c r="E2035" cm="1">
        <f t="array" ref="E2035">_xlfn.IFS(B2035&lt;=PERCENTILE($B$3:$B$5882,0.2),5,B2035&lt;=PERCENTILE($B$3:$B$5882,0.4),4,B2035&lt;=PERCENTILE($B$3:$B$5882,0.6),3,B2035&lt;=PERCENTILE($B$3:$B$5882,0.8),2,TRUE,1)</f>
        <v>5</v>
      </c>
      <c r="F2035" cm="1">
        <f t="array" ref="F2035">_xlfn.IFS(C2035&lt;=PERCENTILE($C$3:$C$5882,0.2),1,C2035&lt;=PERCENTILE($C$3:$C$5882,0.4),2,C2035&lt;=PERCENTILE($C$3:$C$5882,0.6),3,C2035&lt;=PERCENTILE($C$3:$C$5882,0.8),4,TRUE,5)</f>
        <v>5</v>
      </c>
      <c r="G2035" cm="1">
        <f t="array" ref="G2035">_xlfn.IFS(D2035&lt;=PERCENTILE($D$3:$D$5882,0.2),1,D2035&lt;=PERCENTILE($D$3:$D$5882,0.4),2,D2035&lt;=PERCENTILE($D$3:$D$5882,0.6),3,D2035&lt;=PERCENTILE($D$3:$D$5882,0.8),4,TRUE,5)</f>
        <v>5</v>
      </c>
      <c r="H2035" s="3" t="str" cm="1">
        <f t="array" ref="H2035">_xlfn.IFS(AND(E2035&gt;=4,F2035&gt;=4,G2035&gt;=4),"Champions",AND(E2035&gt;=3,F2035&gt;=3,G2035&gt;=3),"Loyal Customers",AND(E2035&lt;=2,F2035&gt;=3),"At Risk",AND(E2035&lt;=2,F2035&lt;=2,G2035&lt;=2),"Lost",AND(E2035&gt;=4,F2035&lt;=2),"New/Promising",TRUE,"Needs Attention")</f>
        <v>Champions</v>
      </c>
      <c r="I2035" s="3" t="str">
        <f t="shared" si="35"/>
        <v>Active</v>
      </c>
      <c r="J2035" s="3" t="str">
        <f>_xlfn.XLOOKUP(A2035,'Country_Lookup'!$D:$D,'Country_Lookup'!$E:$E)</f>
        <v>United Kingdom</v>
      </c>
    </row>
    <row r="2036" spans="1:10" x14ac:dyDescent="0.3">
      <c r="A2036">
        <v>14402</v>
      </c>
      <c r="B2036">
        <v>652</v>
      </c>
      <c r="C2036">
        <v>1</v>
      </c>
      <c r="D2036">
        <v>285.59999999999997</v>
      </c>
      <c r="E2036" cm="1">
        <f t="array" ref="E2036">_xlfn.IFS(B2036&lt;=PERCENTILE($B$3:$B$5882,0.2),5,B2036&lt;=PERCENTILE($B$3:$B$5882,0.4),4,B2036&lt;=PERCENTILE($B$3:$B$5882,0.6),3,B2036&lt;=PERCENTILE($B$3:$B$5882,0.8),2,TRUE,1)</f>
        <v>1</v>
      </c>
      <c r="F2036" cm="1">
        <f t="array" ref="F2036">_xlfn.IFS(C2036&lt;=PERCENTILE($C$3:$C$5882,0.2),1,C2036&lt;=PERCENTILE($C$3:$C$5882,0.4),2,C2036&lt;=PERCENTILE($C$3:$C$5882,0.6),3,C2036&lt;=PERCENTILE($C$3:$C$5882,0.8),4,TRUE,5)</f>
        <v>1</v>
      </c>
      <c r="G2036" cm="1">
        <f t="array" ref="G2036">_xlfn.IFS(D2036&lt;=PERCENTILE($D$3:$D$5882,0.2),1,D2036&lt;=PERCENTILE($D$3:$D$5882,0.4),2,D2036&lt;=PERCENTILE($D$3:$D$5882,0.6),3,D2036&lt;=PERCENTILE($D$3:$D$5882,0.8),4,TRUE,5)</f>
        <v>1</v>
      </c>
      <c r="H2036" s="3" t="str" cm="1">
        <f t="array" ref="H2036">_xlfn.IFS(AND(E2036&gt;=4,F2036&gt;=4,G2036&gt;=4),"Champions",AND(E2036&gt;=3,F2036&gt;=3,G2036&gt;=3),"Loyal Customers",AND(E2036&lt;=2,F2036&gt;=3),"At Risk",AND(E2036&lt;=2,F2036&lt;=2,G2036&lt;=2),"Lost",AND(E2036&gt;=4,F2036&lt;=2),"New/Promising",TRUE,"Needs Attention")</f>
        <v>Lost</v>
      </c>
      <c r="I2036" s="3" t="str">
        <f t="shared" si="35"/>
        <v>Churned</v>
      </c>
      <c r="J2036" s="3" t="str">
        <f>_xlfn.XLOOKUP(A2036,'Country_Lookup'!$D:$D,'Country_Lookup'!$E:$E)</f>
        <v>United Kingdom</v>
      </c>
    </row>
    <row r="2037" spans="1:10" x14ac:dyDescent="0.3">
      <c r="A2037">
        <v>14403</v>
      </c>
      <c r="B2037">
        <v>130</v>
      </c>
      <c r="C2037">
        <v>6</v>
      </c>
      <c r="D2037">
        <v>1880.51</v>
      </c>
      <c r="E2037" cm="1">
        <f t="array" ref="E2037">_xlfn.IFS(B2037&lt;=PERCENTILE($B$3:$B$5882,0.2),5,B2037&lt;=PERCENTILE($B$3:$B$5882,0.4),4,B2037&lt;=PERCENTILE($B$3:$B$5882,0.6),3,B2037&lt;=PERCENTILE($B$3:$B$5882,0.8),2,TRUE,1)</f>
        <v>3</v>
      </c>
      <c r="F2037" cm="1">
        <f t="array" ref="F2037">_xlfn.IFS(C2037&lt;=PERCENTILE($C$3:$C$5882,0.2),1,C2037&lt;=PERCENTILE($C$3:$C$5882,0.4),2,C2037&lt;=PERCENTILE($C$3:$C$5882,0.6),3,C2037&lt;=PERCENTILE($C$3:$C$5882,0.8),4,TRUE,5)</f>
        <v>4</v>
      </c>
      <c r="G2037" cm="1">
        <f t="array" ref="G2037">_xlfn.IFS(D2037&lt;=PERCENTILE($D$3:$D$5882,0.2),1,D2037&lt;=PERCENTILE($D$3:$D$5882,0.4),2,D2037&lt;=PERCENTILE($D$3:$D$5882,0.6),3,D2037&lt;=PERCENTILE($D$3:$D$5882,0.8),4,TRUE,5)</f>
        <v>4</v>
      </c>
      <c r="H2037" s="3" t="str" cm="1">
        <f t="array" ref="H2037">_xlfn.IFS(AND(E2037&gt;=4,F2037&gt;=4,G2037&gt;=4),"Champions",AND(E2037&gt;=3,F2037&gt;=3,G2037&gt;=3),"Loyal Customers",AND(E2037&lt;=2,F2037&gt;=3),"At Risk",AND(E2037&lt;=2,F2037&lt;=2,G2037&lt;=2),"Lost",AND(E2037&gt;=4,F2037&lt;=2),"New/Promising",TRUE,"Needs Attention")</f>
        <v>Loyal Customers</v>
      </c>
      <c r="I2037" s="3" t="str">
        <f t="shared" si="35"/>
        <v>Churned</v>
      </c>
      <c r="J2037" s="3" t="str">
        <f>_xlfn.XLOOKUP(A2037,'Country_Lookup'!$D:$D,'Country_Lookup'!$E:$E)</f>
        <v>United Kingdom</v>
      </c>
    </row>
    <row r="2038" spans="1:10" x14ac:dyDescent="0.3">
      <c r="A2038">
        <v>14404</v>
      </c>
      <c r="B2038">
        <v>33</v>
      </c>
      <c r="C2038">
        <v>13</v>
      </c>
      <c r="D2038">
        <v>2899.1099999999892</v>
      </c>
      <c r="E2038" cm="1">
        <f t="array" ref="E2038">_xlfn.IFS(B2038&lt;=PERCENTILE($B$3:$B$5882,0.2),5,B2038&lt;=PERCENTILE($B$3:$B$5882,0.4),4,B2038&lt;=PERCENTILE($B$3:$B$5882,0.6),3,B2038&lt;=PERCENTILE($B$3:$B$5882,0.8),2,TRUE,1)</f>
        <v>4</v>
      </c>
      <c r="F2038" cm="1">
        <f t="array" ref="F2038">_xlfn.IFS(C2038&lt;=PERCENTILE($C$3:$C$5882,0.2),1,C2038&lt;=PERCENTILE($C$3:$C$5882,0.4),2,C2038&lt;=PERCENTILE($C$3:$C$5882,0.6),3,C2038&lt;=PERCENTILE($C$3:$C$5882,0.8),4,TRUE,5)</f>
        <v>5</v>
      </c>
      <c r="G2038" cm="1">
        <f t="array" ref="G2038">_xlfn.IFS(D2038&lt;=PERCENTILE($D$3:$D$5882,0.2),1,D2038&lt;=PERCENTILE($D$3:$D$5882,0.4),2,D2038&lt;=PERCENTILE($D$3:$D$5882,0.6),3,D2038&lt;=PERCENTILE($D$3:$D$5882,0.8),4,TRUE,5)</f>
        <v>4</v>
      </c>
      <c r="H2038" s="3" t="str" cm="1">
        <f t="array" ref="H2038">_xlfn.IFS(AND(E2038&gt;=4,F2038&gt;=4,G2038&gt;=4),"Champions",AND(E2038&gt;=3,F2038&gt;=3,G2038&gt;=3),"Loyal Customers",AND(E2038&lt;=2,F2038&gt;=3),"At Risk",AND(E2038&lt;=2,F2038&lt;=2,G2038&lt;=2),"Lost",AND(E2038&gt;=4,F2038&lt;=2),"New/Promising",TRUE,"Needs Attention")</f>
        <v>Champions</v>
      </c>
      <c r="I2038" s="3" t="str">
        <f t="shared" si="35"/>
        <v>Active</v>
      </c>
      <c r="J2038" s="3" t="str">
        <f>_xlfn.XLOOKUP(A2038,'Country_Lookup'!$D:$D,'Country_Lookup'!$E:$E)</f>
        <v>United Kingdom</v>
      </c>
    </row>
    <row r="2039" spans="1:10" x14ac:dyDescent="0.3">
      <c r="A2039">
        <v>14405</v>
      </c>
      <c r="B2039">
        <v>386</v>
      </c>
      <c r="C2039">
        <v>1</v>
      </c>
      <c r="D2039">
        <v>195</v>
      </c>
      <c r="E2039" cm="1">
        <f t="array" ref="E2039">_xlfn.IFS(B2039&lt;=PERCENTILE($B$3:$B$5882,0.2),5,B2039&lt;=PERCENTILE($B$3:$B$5882,0.4),4,B2039&lt;=PERCENTILE($B$3:$B$5882,0.6),3,B2039&lt;=PERCENTILE($B$3:$B$5882,0.8),2,TRUE,1)</f>
        <v>2</v>
      </c>
      <c r="F2039" cm="1">
        <f t="array" ref="F2039">_xlfn.IFS(C2039&lt;=PERCENTILE($C$3:$C$5882,0.2),1,C2039&lt;=PERCENTILE($C$3:$C$5882,0.4),2,C2039&lt;=PERCENTILE($C$3:$C$5882,0.6),3,C2039&lt;=PERCENTILE($C$3:$C$5882,0.8),4,TRUE,5)</f>
        <v>1</v>
      </c>
      <c r="G2039" cm="1">
        <f t="array" ref="G2039">_xlfn.IFS(D2039&lt;=PERCENTILE($D$3:$D$5882,0.2),1,D2039&lt;=PERCENTILE($D$3:$D$5882,0.4),2,D2039&lt;=PERCENTILE($D$3:$D$5882,0.6),3,D2039&lt;=PERCENTILE($D$3:$D$5882,0.8),4,TRUE,5)</f>
        <v>1</v>
      </c>
      <c r="H2039" s="3" t="str" cm="1">
        <f t="array" ref="H2039">_xlfn.IFS(AND(E2039&gt;=4,F2039&gt;=4,G2039&gt;=4),"Champions",AND(E2039&gt;=3,F2039&gt;=3,G2039&gt;=3),"Loyal Customers",AND(E2039&lt;=2,F2039&gt;=3),"At Risk",AND(E2039&lt;=2,F2039&lt;=2,G2039&lt;=2),"Lost",AND(E2039&gt;=4,F2039&lt;=2),"New/Promising",TRUE,"Needs Attention")</f>
        <v>Lost</v>
      </c>
      <c r="I2039" s="3" t="str">
        <f t="shared" si="35"/>
        <v>Churned</v>
      </c>
      <c r="J2039" s="3" t="str">
        <f>_xlfn.XLOOKUP(A2039,'Country_Lookup'!$D:$D,'Country_Lookup'!$E:$E)</f>
        <v>United Kingdom</v>
      </c>
    </row>
    <row r="2040" spans="1:10" x14ac:dyDescent="0.3">
      <c r="A2040">
        <v>14406</v>
      </c>
      <c r="B2040">
        <v>119</v>
      </c>
      <c r="C2040">
        <v>1</v>
      </c>
      <c r="D2040">
        <v>156.75</v>
      </c>
      <c r="E2040" cm="1">
        <f t="array" ref="E2040">_xlfn.IFS(B2040&lt;=PERCENTILE($B$3:$B$5882,0.2),5,B2040&lt;=PERCENTILE($B$3:$B$5882,0.4),4,B2040&lt;=PERCENTILE($B$3:$B$5882,0.6),3,B2040&lt;=PERCENTILE($B$3:$B$5882,0.8),2,TRUE,1)</f>
        <v>3</v>
      </c>
      <c r="F2040" cm="1">
        <f t="array" ref="F2040">_xlfn.IFS(C2040&lt;=PERCENTILE($C$3:$C$5882,0.2),1,C2040&lt;=PERCENTILE($C$3:$C$5882,0.4),2,C2040&lt;=PERCENTILE($C$3:$C$5882,0.6),3,C2040&lt;=PERCENTILE($C$3:$C$5882,0.8),4,TRUE,5)</f>
        <v>1</v>
      </c>
      <c r="G2040" cm="1">
        <f t="array" ref="G2040">_xlfn.IFS(D2040&lt;=PERCENTILE($D$3:$D$5882,0.2),1,D2040&lt;=PERCENTILE($D$3:$D$5882,0.4),2,D2040&lt;=PERCENTILE($D$3:$D$5882,0.6),3,D2040&lt;=PERCENTILE($D$3:$D$5882,0.8),4,TRUE,5)</f>
        <v>1</v>
      </c>
      <c r="H2040" s="3" t="str" cm="1">
        <f t="array" ref="H2040">_xlfn.IFS(AND(E2040&gt;=4,F2040&gt;=4,G2040&gt;=4),"Champions",AND(E2040&gt;=3,F2040&gt;=3,G2040&gt;=3),"Loyal Customers",AND(E2040&lt;=2,F2040&gt;=3),"At Risk",AND(E2040&lt;=2,F2040&lt;=2,G2040&lt;=2),"Lost",AND(E2040&gt;=4,F2040&lt;=2),"New/Promising",TRUE,"Needs Attention")</f>
        <v>Needs Attention</v>
      </c>
      <c r="I2040" s="3" t="str">
        <f t="shared" si="35"/>
        <v>Churned</v>
      </c>
      <c r="J2040" s="3" t="str">
        <f>_xlfn.XLOOKUP(A2040,'Country_Lookup'!$D:$D,'Country_Lookup'!$E:$E)</f>
        <v>United Kingdom</v>
      </c>
    </row>
    <row r="2041" spans="1:10" x14ac:dyDescent="0.3">
      <c r="A2041">
        <v>14407</v>
      </c>
      <c r="B2041">
        <v>107</v>
      </c>
      <c r="C2041">
        <v>6</v>
      </c>
      <c r="D2041">
        <v>2157.7300000000009</v>
      </c>
      <c r="E2041" cm="1">
        <f t="array" ref="E2041">_xlfn.IFS(B2041&lt;=PERCENTILE($B$3:$B$5882,0.2),5,B2041&lt;=PERCENTILE($B$3:$B$5882,0.4),4,B2041&lt;=PERCENTILE($B$3:$B$5882,0.6),3,B2041&lt;=PERCENTILE($B$3:$B$5882,0.8),2,TRUE,1)</f>
        <v>3</v>
      </c>
      <c r="F2041" cm="1">
        <f t="array" ref="F2041">_xlfn.IFS(C2041&lt;=PERCENTILE($C$3:$C$5882,0.2),1,C2041&lt;=PERCENTILE($C$3:$C$5882,0.4),2,C2041&lt;=PERCENTILE($C$3:$C$5882,0.6),3,C2041&lt;=PERCENTILE($C$3:$C$5882,0.8),4,TRUE,5)</f>
        <v>4</v>
      </c>
      <c r="G2041" cm="1">
        <f t="array" ref="G2041">_xlfn.IFS(D2041&lt;=PERCENTILE($D$3:$D$5882,0.2),1,D2041&lt;=PERCENTILE($D$3:$D$5882,0.4),2,D2041&lt;=PERCENTILE($D$3:$D$5882,0.6),3,D2041&lt;=PERCENTILE($D$3:$D$5882,0.8),4,TRUE,5)</f>
        <v>4</v>
      </c>
      <c r="H2041" s="3" t="str" cm="1">
        <f t="array" ref="H2041">_xlfn.IFS(AND(E2041&gt;=4,F2041&gt;=4,G2041&gt;=4),"Champions",AND(E2041&gt;=3,F2041&gt;=3,G2041&gt;=3),"Loyal Customers",AND(E2041&lt;=2,F2041&gt;=3),"At Risk",AND(E2041&lt;=2,F2041&lt;=2,G2041&lt;=2),"Lost",AND(E2041&gt;=4,F2041&lt;=2),"New/Promising",TRUE,"Needs Attention")</f>
        <v>Loyal Customers</v>
      </c>
      <c r="I2041" s="3" t="str">
        <f t="shared" si="35"/>
        <v>Churned</v>
      </c>
      <c r="J2041" s="3" t="str">
        <f>_xlfn.XLOOKUP(A2041,'Country_Lookup'!$D:$D,'Country_Lookup'!$E:$E)</f>
        <v>United Kingdom</v>
      </c>
    </row>
    <row r="2042" spans="1:10" x14ac:dyDescent="0.3">
      <c r="A2042">
        <v>14408</v>
      </c>
      <c r="B2042">
        <v>10</v>
      </c>
      <c r="C2042">
        <v>11</v>
      </c>
      <c r="D2042">
        <v>4109.7700000000077</v>
      </c>
      <c r="E2042" cm="1">
        <f t="array" ref="E2042">_xlfn.IFS(B2042&lt;=PERCENTILE($B$3:$B$5882,0.2),5,B2042&lt;=PERCENTILE($B$3:$B$5882,0.4),4,B2042&lt;=PERCENTILE($B$3:$B$5882,0.6),3,B2042&lt;=PERCENTILE($B$3:$B$5882,0.8),2,TRUE,1)</f>
        <v>5</v>
      </c>
      <c r="F2042" cm="1">
        <f t="array" ref="F2042">_xlfn.IFS(C2042&lt;=PERCENTILE($C$3:$C$5882,0.2),1,C2042&lt;=PERCENTILE($C$3:$C$5882,0.4),2,C2042&lt;=PERCENTILE($C$3:$C$5882,0.6),3,C2042&lt;=PERCENTILE($C$3:$C$5882,0.8),4,TRUE,5)</f>
        <v>5</v>
      </c>
      <c r="G2042" cm="1">
        <f t="array" ref="G2042">_xlfn.IFS(D2042&lt;=PERCENTILE($D$3:$D$5882,0.2),1,D2042&lt;=PERCENTILE($D$3:$D$5882,0.4),2,D2042&lt;=PERCENTILE($D$3:$D$5882,0.6),3,D2042&lt;=PERCENTILE($D$3:$D$5882,0.8),4,TRUE,5)</f>
        <v>5</v>
      </c>
      <c r="H2042" s="3" t="str" cm="1">
        <f t="array" ref="H2042">_xlfn.IFS(AND(E2042&gt;=4,F2042&gt;=4,G2042&gt;=4),"Champions",AND(E2042&gt;=3,F2042&gt;=3,G2042&gt;=3),"Loyal Customers",AND(E2042&lt;=2,F2042&gt;=3),"At Risk",AND(E2042&lt;=2,F2042&lt;=2,G2042&lt;=2),"Lost",AND(E2042&gt;=4,F2042&lt;=2),"New/Promising",TRUE,"Needs Attention")</f>
        <v>Champions</v>
      </c>
      <c r="I2042" s="3" t="str">
        <f t="shared" si="35"/>
        <v>Active</v>
      </c>
      <c r="J2042" s="3" t="str">
        <f>_xlfn.XLOOKUP(A2042,'Country_Lookup'!$D:$D,'Country_Lookup'!$E:$E)</f>
        <v>United Kingdom</v>
      </c>
    </row>
    <row r="2043" spans="1:10" x14ac:dyDescent="0.3">
      <c r="A2043">
        <v>14409</v>
      </c>
      <c r="B2043">
        <v>71</v>
      </c>
      <c r="C2043">
        <v>9</v>
      </c>
      <c r="D2043">
        <v>3756.090000000007</v>
      </c>
      <c r="E2043" cm="1">
        <f t="array" ref="E2043">_xlfn.IFS(B2043&lt;=PERCENTILE($B$3:$B$5882,0.2),5,B2043&lt;=PERCENTILE($B$3:$B$5882,0.4),4,B2043&lt;=PERCENTILE($B$3:$B$5882,0.6),3,B2043&lt;=PERCENTILE($B$3:$B$5882,0.8),2,TRUE,1)</f>
        <v>3</v>
      </c>
      <c r="F2043" cm="1">
        <f t="array" ref="F2043">_xlfn.IFS(C2043&lt;=PERCENTILE($C$3:$C$5882,0.2),1,C2043&lt;=PERCENTILE($C$3:$C$5882,0.4),2,C2043&lt;=PERCENTILE($C$3:$C$5882,0.6),3,C2043&lt;=PERCENTILE($C$3:$C$5882,0.8),4,TRUE,5)</f>
        <v>5</v>
      </c>
      <c r="G2043" cm="1">
        <f t="array" ref="G2043">_xlfn.IFS(D2043&lt;=PERCENTILE($D$3:$D$5882,0.2),1,D2043&lt;=PERCENTILE($D$3:$D$5882,0.4),2,D2043&lt;=PERCENTILE($D$3:$D$5882,0.6),3,D2043&lt;=PERCENTILE($D$3:$D$5882,0.8),4,TRUE,5)</f>
        <v>5</v>
      </c>
      <c r="H2043" s="3" t="str" cm="1">
        <f t="array" ref="H2043">_xlfn.IFS(AND(E2043&gt;=4,F2043&gt;=4,G2043&gt;=4),"Champions",AND(E2043&gt;=3,F2043&gt;=3,G2043&gt;=3),"Loyal Customers",AND(E2043&lt;=2,F2043&gt;=3),"At Risk",AND(E2043&lt;=2,F2043&lt;=2,G2043&lt;=2),"Lost",AND(E2043&gt;=4,F2043&lt;=2),"New/Promising",TRUE,"Needs Attention")</f>
        <v>Loyal Customers</v>
      </c>
      <c r="I2043" s="3" t="str">
        <f t="shared" si="35"/>
        <v>Active</v>
      </c>
      <c r="J2043" s="3" t="str">
        <f>_xlfn.XLOOKUP(A2043,'Country_Lookup'!$D:$D,'Country_Lookup'!$E:$E)</f>
        <v>United Kingdom</v>
      </c>
    </row>
    <row r="2044" spans="1:10" x14ac:dyDescent="0.3">
      <c r="A2044">
        <v>14410</v>
      </c>
      <c r="B2044">
        <v>92</v>
      </c>
      <c r="C2044">
        <v>11</v>
      </c>
      <c r="D2044">
        <v>2651.1400000000085</v>
      </c>
      <c r="E2044" cm="1">
        <f t="array" ref="E2044">_xlfn.IFS(B2044&lt;=PERCENTILE($B$3:$B$5882,0.2),5,B2044&lt;=PERCENTILE($B$3:$B$5882,0.4),4,B2044&lt;=PERCENTILE($B$3:$B$5882,0.6),3,B2044&lt;=PERCENTILE($B$3:$B$5882,0.8),2,TRUE,1)</f>
        <v>3</v>
      </c>
      <c r="F2044" cm="1">
        <f t="array" ref="F2044">_xlfn.IFS(C2044&lt;=PERCENTILE($C$3:$C$5882,0.2),1,C2044&lt;=PERCENTILE($C$3:$C$5882,0.4),2,C2044&lt;=PERCENTILE($C$3:$C$5882,0.6),3,C2044&lt;=PERCENTILE($C$3:$C$5882,0.8),4,TRUE,5)</f>
        <v>5</v>
      </c>
      <c r="G2044" cm="1">
        <f t="array" ref="G2044">_xlfn.IFS(D2044&lt;=PERCENTILE($D$3:$D$5882,0.2),1,D2044&lt;=PERCENTILE($D$3:$D$5882,0.4),2,D2044&lt;=PERCENTILE($D$3:$D$5882,0.6),3,D2044&lt;=PERCENTILE($D$3:$D$5882,0.8),4,TRUE,5)</f>
        <v>4</v>
      </c>
      <c r="H2044" s="3" t="str" cm="1">
        <f t="array" ref="H2044">_xlfn.IFS(AND(E2044&gt;=4,F2044&gt;=4,G2044&gt;=4),"Champions",AND(E2044&gt;=3,F2044&gt;=3,G2044&gt;=3),"Loyal Customers",AND(E2044&lt;=2,F2044&gt;=3),"At Risk",AND(E2044&lt;=2,F2044&lt;=2,G2044&lt;=2),"Lost",AND(E2044&gt;=4,F2044&lt;=2),"New/Promising",TRUE,"Needs Attention")</f>
        <v>Loyal Customers</v>
      </c>
      <c r="I2044" s="3" t="str">
        <f t="shared" si="35"/>
        <v>Churned</v>
      </c>
      <c r="J2044" s="3" t="str">
        <f>_xlfn.XLOOKUP(A2044,'Country_Lookup'!$D:$D,'Country_Lookup'!$E:$E)</f>
        <v>United Kingdom</v>
      </c>
    </row>
    <row r="2045" spans="1:10" x14ac:dyDescent="0.3">
      <c r="A2045">
        <v>14411</v>
      </c>
      <c r="B2045">
        <v>310</v>
      </c>
      <c r="C2045">
        <v>1</v>
      </c>
      <c r="D2045">
        <v>1062.9999999999998</v>
      </c>
      <c r="E2045" cm="1">
        <f t="array" ref="E2045">_xlfn.IFS(B2045&lt;=PERCENTILE($B$3:$B$5882,0.2),5,B2045&lt;=PERCENTILE($B$3:$B$5882,0.4),4,B2045&lt;=PERCENTILE($B$3:$B$5882,0.6),3,B2045&lt;=PERCENTILE($B$3:$B$5882,0.8),2,TRUE,1)</f>
        <v>2</v>
      </c>
      <c r="F2045" cm="1">
        <f t="array" ref="F2045">_xlfn.IFS(C2045&lt;=PERCENTILE($C$3:$C$5882,0.2),1,C2045&lt;=PERCENTILE($C$3:$C$5882,0.4),2,C2045&lt;=PERCENTILE($C$3:$C$5882,0.6),3,C2045&lt;=PERCENTILE($C$3:$C$5882,0.8),4,TRUE,5)</f>
        <v>1</v>
      </c>
      <c r="G2045" cm="1">
        <f t="array" ref="G2045">_xlfn.IFS(D2045&lt;=PERCENTILE($D$3:$D$5882,0.2),1,D2045&lt;=PERCENTILE($D$3:$D$5882,0.4),2,D2045&lt;=PERCENTILE($D$3:$D$5882,0.6),3,D2045&lt;=PERCENTILE($D$3:$D$5882,0.8),4,TRUE,5)</f>
        <v>3</v>
      </c>
      <c r="H2045" s="3" t="str" cm="1">
        <f t="array" ref="H2045">_xlfn.IFS(AND(E2045&gt;=4,F2045&gt;=4,G2045&gt;=4),"Champions",AND(E2045&gt;=3,F2045&gt;=3,G2045&gt;=3),"Loyal Customers",AND(E2045&lt;=2,F2045&gt;=3),"At Risk",AND(E2045&lt;=2,F2045&lt;=2,G2045&lt;=2),"Lost",AND(E2045&gt;=4,F2045&lt;=2),"New/Promising",TRUE,"Needs Attention")</f>
        <v>Needs Attention</v>
      </c>
      <c r="I2045" s="3" t="str">
        <f t="shared" si="35"/>
        <v>Churned</v>
      </c>
      <c r="J2045" s="3" t="str">
        <f>_xlfn.XLOOKUP(A2045,'Country_Lookup'!$D:$D,'Country_Lookup'!$E:$E)</f>
        <v>United Kingdom</v>
      </c>
    </row>
    <row r="2046" spans="1:10" x14ac:dyDescent="0.3">
      <c r="A2046">
        <v>14412</v>
      </c>
      <c r="B2046">
        <v>42</v>
      </c>
      <c r="C2046">
        <v>3</v>
      </c>
      <c r="D2046">
        <v>1426.1900000000014</v>
      </c>
      <c r="E2046" cm="1">
        <f t="array" ref="E2046">_xlfn.IFS(B2046&lt;=PERCENTILE($B$3:$B$5882,0.2),5,B2046&lt;=PERCENTILE($B$3:$B$5882,0.4),4,B2046&lt;=PERCENTILE($B$3:$B$5882,0.6),3,B2046&lt;=PERCENTILE($B$3:$B$5882,0.8),2,TRUE,1)</f>
        <v>4</v>
      </c>
      <c r="F2046" cm="1">
        <f t="array" ref="F2046">_xlfn.IFS(C2046&lt;=PERCENTILE($C$3:$C$5882,0.2),1,C2046&lt;=PERCENTILE($C$3:$C$5882,0.4),2,C2046&lt;=PERCENTILE($C$3:$C$5882,0.6),3,C2046&lt;=PERCENTILE($C$3:$C$5882,0.8),4,TRUE,5)</f>
        <v>3</v>
      </c>
      <c r="G2046" cm="1">
        <f t="array" ref="G2046">_xlfn.IFS(D2046&lt;=PERCENTILE($D$3:$D$5882,0.2),1,D2046&lt;=PERCENTILE($D$3:$D$5882,0.4),2,D2046&lt;=PERCENTILE($D$3:$D$5882,0.6),3,D2046&lt;=PERCENTILE($D$3:$D$5882,0.8),4,TRUE,5)</f>
        <v>4</v>
      </c>
      <c r="H2046" s="3" t="str" cm="1">
        <f t="array" ref="H2046">_xlfn.IFS(AND(E2046&gt;=4,F2046&gt;=4,G2046&gt;=4),"Champions",AND(E2046&gt;=3,F2046&gt;=3,G2046&gt;=3),"Loyal Customers",AND(E2046&lt;=2,F2046&gt;=3),"At Risk",AND(E2046&lt;=2,F2046&lt;=2,G2046&lt;=2),"Lost",AND(E2046&gt;=4,F2046&lt;=2),"New/Promising",TRUE,"Needs Attention")</f>
        <v>Loyal Customers</v>
      </c>
      <c r="I2046" s="3" t="str">
        <f t="shared" si="35"/>
        <v>Active</v>
      </c>
      <c r="J2046" s="3" t="str">
        <f>_xlfn.XLOOKUP(A2046,'Country_Lookup'!$D:$D,'Country_Lookup'!$E:$E)</f>
        <v>United Kingdom</v>
      </c>
    </row>
    <row r="2047" spans="1:10" x14ac:dyDescent="0.3">
      <c r="A2047">
        <v>14413</v>
      </c>
      <c r="B2047">
        <v>362</v>
      </c>
      <c r="C2047">
        <v>4</v>
      </c>
      <c r="D2047">
        <v>770.37000000000023</v>
      </c>
      <c r="E2047" cm="1">
        <f t="array" ref="E2047">_xlfn.IFS(B2047&lt;=PERCENTILE($B$3:$B$5882,0.2),5,B2047&lt;=PERCENTILE($B$3:$B$5882,0.4),4,B2047&lt;=PERCENTILE($B$3:$B$5882,0.6),3,B2047&lt;=PERCENTILE($B$3:$B$5882,0.8),2,TRUE,1)</f>
        <v>2</v>
      </c>
      <c r="F2047" cm="1">
        <f t="array" ref="F2047">_xlfn.IFS(C2047&lt;=PERCENTILE($C$3:$C$5882,0.2),1,C2047&lt;=PERCENTILE($C$3:$C$5882,0.4),2,C2047&lt;=PERCENTILE($C$3:$C$5882,0.6),3,C2047&lt;=PERCENTILE($C$3:$C$5882,0.8),4,TRUE,5)</f>
        <v>3</v>
      </c>
      <c r="G2047" cm="1">
        <f t="array" ref="G2047">_xlfn.IFS(D2047&lt;=PERCENTILE($D$3:$D$5882,0.2),1,D2047&lt;=PERCENTILE($D$3:$D$5882,0.4),2,D2047&lt;=PERCENTILE($D$3:$D$5882,0.6),3,D2047&lt;=PERCENTILE($D$3:$D$5882,0.8),4,TRUE,5)</f>
        <v>3</v>
      </c>
      <c r="H2047" s="3" t="str" cm="1">
        <f t="array" ref="H2047">_xlfn.IFS(AND(E2047&gt;=4,F2047&gt;=4,G2047&gt;=4),"Champions",AND(E2047&gt;=3,F2047&gt;=3,G2047&gt;=3),"Loyal Customers",AND(E2047&lt;=2,F2047&gt;=3),"At Risk",AND(E2047&lt;=2,F2047&lt;=2,G2047&lt;=2),"Lost",AND(E2047&gt;=4,F2047&lt;=2),"New/Promising",TRUE,"Needs Attention")</f>
        <v>At Risk</v>
      </c>
      <c r="I2047" s="3" t="str">
        <f t="shared" si="35"/>
        <v>Churned</v>
      </c>
      <c r="J2047" s="3" t="str">
        <f>_xlfn.XLOOKUP(A2047,'Country_Lookup'!$D:$D,'Country_Lookup'!$E:$E)</f>
        <v>United Kingdom</v>
      </c>
    </row>
    <row r="2048" spans="1:10" x14ac:dyDescent="0.3">
      <c r="A2048">
        <v>14414</v>
      </c>
      <c r="B2048">
        <v>91</v>
      </c>
      <c r="C2048">
        <v>8</v>
      </c>
      <c r="D2048">
        <v>2399.3299999999954</v>
      </c>
      <c r="E2048" cm="1">
        <f t="array" ref="E2048">_xlfn.IFS(B2048&lt;=PERCENTILE($B$3:$B$5882,0.2),5,B2048&lt;=PERCENTILE($B$3:$B$5882,0.4),4,B2048&lt;=PERCENTILE($B$3:$B$5882,0.6),3,B2048&lt;=PERCENTILE($B$3:$B$5882,0.8),2,TRUE,1)</f>
        <v>3</v>
      </c>
      <c r="F2048" cm="1">
        <f t="array" ref="F2048">_xlfn.IFS(C2048&lt;=PERCENTILE($C$3:$C$5882,0.2),1,C2048&lt;=PERCENTILE($C$3:$C$5882,0.4),2,C2048&lt;=PERCENTILE($C$3:$C$5882,0.6),3,C2048&lt;=PERCENTILE($C$3:$C$5882,0.8),4,TRUE,5)</f>
        <v>4</v>
      </c>
      <c r="G2048" cm="1">
        <f t="array" ref="G2048">_xlfn.IFS(D2048&lt;=PERCENTILE($D$3:$D$5882,0.2),1,D2048&lt;=PERCENTILE($D$3:$D$5882,0.4),2,D2048&lt;=PERCENTILE($D$3:$D$5882,0.6),3,D2048&lt;=PERCENTILE($D$3:$D$5882,0.8),4,TRUE,5)</f>
        <v>4</v>
      </c>
      <c r="H2048" s="3" t="str" cm="1">
        <f t="array" ref="H2048">_xlfn.IFS(AND(E2048&gt;=4,F2048&gt;=4,G2048&gt;=4),"Champions",AND(E2048&gt;=3,F2048&gt;=3,G2048&gt;=3),"Loyal Customers",AND(E2048&lt;=2,F2048&gt;=3),"At Risk",AND(E2048&lt;=2,F2048&lt;=2,G2048&lt;=2),"Lost",AND(E2048&gt;=4,F2048&lt;=2),"New/Promising",TRUE,"Needs Attention")</f>
        <v>Loyal Customers</v>
      </c>
      <c r="I2048" s="3" t="str">
        <f t="shared" si="35"/>
        <v>Churned</v>
      </c>
      <c r="J2048" s="3" t="str">
        <f>_xlfn.XLOOKUP(A2048,'Country_Lookup'!$D:$D,'Country_Lookup'!$E:$E)</f>
        <v>United Kingdom</v>
      </c>
    </row>
    <row r="2049" spans="1:10" x14ac:dyDescent="0.3">
      <c r="A2049">
        <v>14415</v>
      </c>
      <c r="B2049">
        <v>1</v>
      </c>
      <c r="C2049">
        <v>23</v>
      </c>
      <c r="D2049">
        <v>12091.599999999749</v>
      </c>
      <c r="E2049" cm="1">
        <f t="array" ref="E2049">_xlfn.IFS(B2049&lt;=PERCENTILE($B$3:$B$5882,0.2),5,B2049&lt;=PERCENTILE($B$3:$B$5882,0.4),4,B2049&lt;=PERCENTILE($B$3:$B$5882,0.6),3,B2049&lt;=PERCENTILE($B$3:$B$5882,0.8),2,TRUE,1)</f>
        <v>5</v>
      </c>
      <c r="F2049" cm="1">
        <f t="array" ref="F2049">_xlfn.IFS(C2049&lt;=PERCENTILE($C$3:$C$5882,0.2),1,C2049&lt;=PERCENTILE($C$3:$C$5882,0.4),2,C2049&lt;=PERCENTILE($C$3:$C$5882,0.6),3,C2049&lt;=PERCENTILE($C$3:$C$5882,0.8),4,TRUE,5)</f>
        <v>5</v>
      </c>
      <c r="G2049" cm="1">
        <f t="array" ref="G2049">_xlfn.IFS(D2049&lt;=PERCENTILE($D$3:$D$5882,0.2),1,D2049&lt;=PERCENTILE($D$3:$D$5882,0.4),2,D2049&lt;=PERCENTILE($D$3:$D$5882,0.6),3,D2049&lt;=PERCENTILE($D$3:$D$5882,0.8),4,TRUE,5)</f>
        <v>5</v>
      </c>
      <c r="H2049" s="3" t="str" cm="1">
        <f t="array" ref="H2049">_xlfn.IFS(AND(E2049&gt;=4,F2049&gt;=4,G2049&gt;=4),"Champions",AND(E2049&gt;=3,F2049&gt;=3,G2049&gt;=3),"Loyal Customers",AND(E2049&lt;=2,F2049&gt;=3),"At Risk",AND(E2049&lt;=2,F2049&lt;=2,G2049&lt;=2),"Lost",AND(E2049&gt;=4,F2049&lt;=2),"New/Promising",TRUE,"Needs Attention")</f>
        <v>Champions</v>
      </c>
      <c r="I2049" s="3" t="str">
        <f t="shared" si="35"/>
        <v>Active</v>
      </c>
      <c r="J2049" s="3" t="str">
        <f>_xlfn.XLOOKUP(A2049,'Country_Lookup'!$D:$D,'Country_Lookup'!$E:$E)</f>
        <v>United Kingdom</v>
      </c>
    </row>
    <row r="2050" spans="1:10" x14ac:dyDescent="0.3">
      <c r="A2050">
        <v>14416</v>
      </c>
      <c r="B2050">
        <v>22</v>
      </c>
      <c r="C2050">
        <v>2</v>
      </c>
      <c r="D2050">
        <v>490.2200000000002</v>
      </c>
      <c r="E2050" cm="1">
        <f t="array" ref="E2050">_xlfn.IFS(B2050&lt;=PERCENTILE($B$3:$B$5882,0.2),5,B2050&lt;=PERCENTILE($B$3:$B$5882,0.4),4,B2050&lt;=PERCENTILE($B$3:$B$5882,0.6),3,B2050&lt;=PERCENTILE($B$3:$B$5882,0.8),2,TRUE,1)</f>
        <v>4</v>
      </c>
      <c r="F2050" cm="1">
        <f t="array" ref="F2050">_xlfn.IFS(C2050&lt;=PERCENTILE($C$3:$C$5882,0.2),1,C2050&lt;=PERCENTILE($C$3:$C$5882,0.4),2,C2050&lt;=PERCENTILE($C$3:$C$5882,0.6),3,C2050&lt;=PERCENTILE($C$3:$C$5882,0.8),4,TRUE,5)</f>
        <v>2</v>
      </c>
      <c r="G2050" cm="1">
        <f t="array" ref="G2050">_xlfn.IFS(D2050&lt;=PERCENTILE($D$3:$D$5882,0.2),1,D2050&lt;=PERCENTILE($D$3:$D$5882,0.4),2,D2050&lt;=PERCENTILE($D$3:$D$5882,0.6),3,D2050&lt;=PERCENTILE($D$3:$D$5882,0.8),4,TRUE,5)</f>
        <v>2</v>
      </c>
      <c r="H2050" s="3" t="str" cm="1">
        <f t="array" ref="H2050">_xlfn.IFS(AND(E2050&gt;=4,F2050&gt;=4,G2050&gt;=4),"Champions",AND(E2050&gt;=3,F2050&gt;=3,G2050&gt;=3),"Loyal Customers",AND(E2050&lt;=2,F2050&gt;=3),"At Risk",AND(E2050&lt;=2,F2050&lt;=2,G2050&lt;=2),"Lost",AND(E2050&gt;=4,F2050&lt;=2),"New/Promising",TRUE,"Needs Attention")</f>
        <v>New/Promising</v>
      </c>
      <c r="I2050" s="3" t="str">
        <f t="shared" si="35"/>
        <v>Active</v>
      </c>
      <c r="J2050" s="3" t="str">
        <f>_xlfn.XLOOKUP(A2050,'Country_Lookup'!$D:$D,'Country_Lookup'!$E:$E)</f>
        <v>United Kingdom</v>
      </c>
    </row>
    <row r="2051" spans="1:10" x14ac:dyDescent="0.3">
      <c r="A2051">
        <v>14417</v>
      </c>
      <c r="B2051">
        <v>387</v>
      </c>
      <c r="C2051">
        <v>1</v>
      </c>
      <c r="D2051">
        <v>604.19999999999845</v>
      </c>
      <c r="E2051" cm="1">
        <f t="array" ref="E2051">_xlfn.IFS(B2051&lt;=PERCENTILE($B$3:$B$5882,0.2),5,B2051&lt;=PERCENTILE($B$3:$B$5882,0.4),4,B2051&lt;=PERCENTILE($B$3:$B$5882,0.6),3,B2051&lt;=PERCENTILE($B$3:$B$5882,0.8),2,TRUE,1)</f>
        <v>2</v>
      </c>
      <c r="F2051" cm="1">
        <f t="array" ref="F2051">_xlfn.IFS(C2051&lt;=PERCENTILE($C$3:$C$5882,0.2),1,C2051&lt;=PERCENTILE($C$3:$C$5882,0.4),2,C2051&lt;=PERCENTILE($C$3:$C$5882,0.6),3,C2051&lt;=PERCENTILE($C$3:$C$5882,0.8),4,TRUE,5)</f>
        <v>1</v>
      </c>
      <c r="G2051" cm="1">
        <f t="array" ref="G2051">_xlfn.IFS(D2051&lt;=PERCENTILE($D$3:$D$5882,0.2),1,D2051&lt;=PERCENTILE($D$3:$D$5882,0.4),2,D2051&lt;=PERCENTILE($D$3:$D$5882,0.6),3,D2051&lt;=PERCENTILE($D$3:$D$5882,0.8),4,TRUE,5)</f>
        <v>2</v>
      </c>
      <c r="H2051" s="3" t="str" cm="1">
        <f t="array" ref="H2051">_xlfn.IFS(AND(E2051&gt;=4,F2051&gt;=4,G2051&gt;=4),"Champions",AND(E2051&gt;=3,F2051&gt;=3,G2051&gt;=3),"Loyal Customers",AND(E2051&lt;=2,F2051&gt;=3),"At Risk",AND(E2051&lt;=2,F2051&lt;=2,G2051&lt;=2),"Lost",AND(E2051&gt;=4,F2051&lt;=2),"New/Promising",TRUE,"Needs Attention")</f>
        <v>Lost</v>
      </c>
      <c r="I2051" s="3" t="str">
        <f t="shared" ref="I2051:I2114" si="36">IF(B2051&gt;90,"Churned","Active")</f>
        <v>Churned</v>
      </c>
      <c r="J2051" s="3" t="str">
        <f>_xlfn.XLOOKUP(A2051,'Country_Lookup'!$D:$D,'Country_Lookup'!$E:$E)</f>
        <v>United Kingdom</v>
      </c>
    </row>
    <row r="2052" spans="1:10" x14ac:dyDescent="0.3">
      <c r="A2052">
        <v>14418</v>
      </c>
      <c r="B2052">
        <v>3</v>
      </c>
      <c r="C2052">
        <v>3</v>
      </c>
      <c r="D2052">
        <v>1937.2499999999998</v>
      </c>
      <c r="E2052" cm="1">
        <f t="array" ref="E2052">_xlfn.IFS(B2052&lt;=PERCENTILE($B$3:$B$5882,0.2),5,B2052&lt;=PERCENTILE($B$3:$B$5882,0.4),4,B2052&lt;=PERCENTILE($B$3:$B$5882,0.6),3,B2052&lt;=PERCENTILE($B$3:$B$5882,0.8),2,TRUE,1)</f>
        <v>5</v>
      </c>
      <c r="F2052" cm="1">
        <f t="array" ref="F2052">_xlfn.IFS(C2052&lt;=PERCENTILE($C$3:$C$5882,0.2),1,C2052&lt;=PERCENTILE($C$3:$C$5882,0.4),2,C2052&lt;=PERCENTILE($C$3:$C$5882,0.6),3,C2052&lt;=PERCENTILE($C$3:$C$5882,0.8),4,TRUE,5)</f>
        <v>3</v>
      </c>
      <c r="G2052" cm="1">
        <f t="array" ref="G2052">_xlfn.IFS(D2052&lt;=PERCENTILE($D$3:$D$5882,0.2),1,D2052&lt;=PERCENTILE($D$3:$D$5882,0.4),2,D2052&lt;=PERCENTILE($D$3:$D$5882,0.6),3,D2052&lt;=PERCENTILE($D$3:$D$5882,0.8),4,TRUE,5)</f>
        <v>4</v>
      </c>
      <c r="H2052" s="3" t="str" cm="1">
        <f t="array" ref="H2052">_xlfn.IFS(AND(E2052&gt;=4,F2052&gt;=4,G2052&gt;=4),"Champions",AND(E2052&gt;=3,F2052&gt;=3,G2052&gt;=3),"Loyal Customers",AND(E2052&lt;=2,F2052&gt;=3),"At Risk",AND(E2052&lt;=2,F2052&lt;=2,G2052&lt;=2),"Lost",AND(E2052&gt;=4,F2052&lt;=2),"New/Promising",TRUE,"Needs Attention")</f>
        <v>Loyal Customers</v>
      </c>
      <c r="I2052" s="3" t="str">
        <f t="shared" si="36"/>
        <v>Active</v>
      </c>
      <c r="J2052" s="3" t="str">
        <f>_xlfn.XLOOKUP(A2052,'Country_Lookup'!$D:$D,'Country_Lookup'!$E:$E)</f>
        <v>United Kingdom</v>
      </c>
    </row>
    <row r="2053" spans="1:10" x14ac:dyDescent="0.3">
      <c r="A2053">
        <v>14419</v>
      </c>
      <c r="B2053">
        <v>10</v>
      </c>
      <c r="C2053">
        <v>7</v>
      </c>
      <c r="D2053">
        <v>1260.9099999999996</v>
      </c>
      <c r="E2053" cm="1">
        <f t="array" ref="E2053">_xlfn.IFS(B2053&lt;=PERCENTILE($B$3:$B$5882,0.2),5,B2053&lt;=PERCENTILE($B$3:$B$5882,0.4),4,B2053&lt;=PERCENTILE($B$3:$B$5882,0.6),3,B2053&lt;=PERCENTILE($B$3:$B$5882,0.8),2,TRUE,1)</f>
        <v>5</v>
      </c>
      <c r="F2053" cm="1">
        <f t="array" ref="F2053">_xlfn.IFS(C2053&lt;=PERCENTILE($C$3:$C$5882,0.2),1,C2053&lt;=PERCENTILE($C$3:$C$5882,0.4),2,C2053&lt;=PERCENTILE($C$3:$C$5882,0.6),3,C2053&lt;=PERCENTILE($C$3:$C$5882,0.8),4,TRUE,5)</f>
        <v>4</v>
      </c>
      <c r="G2053" cm="1">
        <f t="array" ref="G2053">_xlfn.IFS(D2053&lt;=PERCENTILE($D$3:$D$5882,0.2),1,D2053&lt;=PERCENTILE($D$3:$D$5882,0.4),2,D2053&lt;=PERCENTILE($D$3:$D$5882,0.6),3,D2053&lt;=PERCENTILE($D$3:$D$5882,0.8),4,TRUE,5)</f>
        <v>4</v>
      </c>
      <c r="H2053" s="3" t="str" cm="1">
        <f t="array" ref="H2053">_xlfn.IFS(AND(E2053&gt;=4,F2053&gt;=4,G2053&gt;=4),"Champions",AND(E2053&gt;=3,F2053&gt;=3,G2053&gt;=3),"Loyal Customers",AND(E2053&lt;=2,F2053&gt;=3),"At Risk",AND(E2053&lt;=2,F2053&lt;=2,G2053&lt;=2),"Lost",AND(E2053&gt;=4,F2053&lt;=2),"New/Promising",TRUE,"Needs Attention")</f>
        <v>Champions</v>
      </c>
      <c r="I2053" s="3" t="str">
        <f t="shared" si="36"/>
        <v>Active</v>
      </c>
      <c r="J2053" s="3" t="str">
        <f>_xlfn.XLOOKUP(A2053,'Country_Lookup'!$D:$D,'Country_Lookup'!$E:$E)</f>
        <v>United Kingdom</v>
      </c>
    </row>
    <row r="2054" spans="1:10" x14ac:dyDescent="0.3">
      <c r="A2054">
        <v>14420</v>
      </c>
      <c r="B2054">
        <v>99</v>
      </c>
      <c r="C2054">
        <v>4</v>
      </c>
      <c r="D2054">
        <v>1639.1700000000005</v>
      </c>
      <c r="E2054" cm="1">
        <f t="array" ref="E2054">_xlfn.IFS(B2054&lt;=PERCENTILE($B$3:$B$5882,0.2),5,B2054&lt;=PERCENTILE($B$3:$B$5882,0.4),4,B2054&lt;=PERCENTILE($B$3:$B$5882,0.6),3,B2054&lt;=PERCENTILE($B$3:$B$5882,0.8),2,TRUE,1)</f>
        <v>3</v>
      </c>
      <c r="F2054" cm="1">
        <f t="array" ref="F2054">_xlfn.IFS(C2054&lt;=PERCENTILE($C$3:$C$5882,0.2),1,C2054&lt;=PERCENTILE($C$3:$C$5882,0.4),2,C2054&lt;=PERCENTILE($C$3:$C$5882,0.6),3,C2054&lt;=PERCENTILE($C$3:$C$5882,0.8),4,TRUE,5)</f>
        <v>3</v>
      </c>
      <c r="G2054" cm="1">
        <f t="array" ref="G2054">_xlfn.IFS(D2054&lt;=PERCENTILE($D$3:$D$5882,0.2),1,D2054&lt;=PERCENTILE($D$3:$D$5882,0.4),2,D2054&lt;=PERCENTILE($D$3:$D$5882,0.6),3,D2054&lt;=PERCENTILE($D$3:$D$5882,0.8),4,TRUE,5)</f>
        <v>4</v>
      </c>
      <c r="H2054" s="3" t="str" cm="1">
        <f t="array" ref="H2054">_xlfn.IFS(AND(E2054&gt;=4,F2054&gt;=4,G2054&gt;=4),"Champions",AND(E2054&gt;=3,F2054&gt;=3,G2054&gt;=3),"Loyal Customers",AND(E2054&lt;=2,F2054&gt;=3),"At Risk",AND(E2054&lt;=2,F2054&lt;=2,G2054&lt;=2),"Lost",AND(E2054&gt;=4,F2054&lt;=2),"New/Promising",TRUE,"Needs Attention")</f>
        <v>Loyal Customers</v>
      </c>
      <c r="I2054" s="3" t="str">
        <f t="shared" si="36"/>
        <v>Churned</v>
      </c>
      <c r="J2054" s="3" t="str">
        <f>_xlfn.XLOOKUP(A2054,'Country_Lookup'!$D:$D,'Country_Lookup'!$E:$E)</f>
        <v>United Kingdom</v>
      </c>
    </row>
    <row r="2055" spans="1:10" x14ac:dyDescent="0.3">
      <c r="A2055">
        <v>14421</v>
      </c>
      <c r="B2055">
        <v>57</v>
      </c>
      <c r="C2055">
        <v>6</v>
      </c>
      <c r="D2055">
        <v>2469.3699999999972</v>
      </c>
      <c r="E2055" cm="1">
        <f t="array" ref="E2055">_xlfn.IFS(B2055&lt;=PERCENTILE($B$3:$B$5882,0.2),5,B2055&lt;=PERCENTILE($B$3:$B$5882,0.4),4,B2055&lt;=PERCENTILE($B$3:$B$5882,0.6),3,B2055&lt;=PERCENTILE($B$3:$B$5882,0.8),2,TRUE,1)</f>
        <v>4</v>
      </c>
      <c r="F2055" cm="1">
        <f t="array" ref="F2055">_xlfn.IFS(C2055&lt;=PERCENTILE($C$3:$C$5882,0.2),1,C2055&lt;=PERCENTILE($C$3:$C$5882,0.4),2,C2055&lt;=PERCENTILE($C$3:$C$5882,0.6),3,C2055&lt;=PERCENTILE($C$3:$C$5882,0.8),4,TRUE,5)</f>
        <v>4</v>
      </c>
      <c r="G2055" cm="1">
        <f t="array" ref="G2055">_xlfn.IFS(D2055&lt;=PERCENTILE($D$3:$D$5882,0.2),1,D2055&lt;=PERCENTILE($D$3:$D$5882,0.4),2,D2055&lt;=PERCENTILE($D$3:$D$5882,0.6),3,D2055&lt;=PERCENTILE($D$3:$D$5882,0.8),4,TRUE,5)</f>
        <v>4</v>
      </c>
      <c r="H2055" s="3" t="str" cm="1">
        <f t="array" ref="H2055">_xlfn.IFS(AND(E2055&gt;=4,F2055&gt;=4,G2055&gt;=4),"Champions",AND(E2055&gt;=3,F2055&gt;=3,G2055&gt;=3),"Loyal Customers",AND(E2055&lt;=2,F2055&gt;=3),"At Risk",AND(E2055&lt;=2,F2055&lt;=2,G2055&lt;=2),"Lost",AND(E2055&gt;=4,F2055&lt;=2),"New/Promising",TRUE,"Needs Attention")</f>
        <v>Champions</v>
      </c>
      <c r="I2055" s="3" t="str">
        <f t="shared" si="36"/>
        <v>Active</v>
      </c>
      <c r="J2055" s="3" t="str">
        <f>_xlfn.XLOOKUP(A2055,'Country_Lookup'!$D:$D,'Country_Lookup'!$E:$E)</f>
        <v>United Kingdom</v>
      </c>
    </row>
    <row r="2056" spans="1:10" x14ac:dyDescent="0.3">
      <c r="A2056">
        <v>14422</v>
      </c>
      <c r="B2056">
        <v>0</v>
      </c>
      <c r="C2056">
        <v>19</v>
      </c>
      <c r="D2056">
        <v>10271.519999999897</v>
      </c>
      <c r="E2056" cm="1">
        <f t="array" ref="E2056">_xlfn.IFS(B2056&lt;=PERCENTILE($B$3:$B$5882,0.2),5,B2056&lt;=PERCENTILE($B$3:$B$5882,0.4),4,B2056&lt;=PERCENTILE($B$3:$B$5882,0.6),3,B2056&lt;=PERCENTILE($B$3:$B$5882,0.8),2,TRUE,1)</f>
        <v>5</v>
      </c>
      <c r="F2056" cm="1">
        <f t="array" ref="F2056">_xlfn.IFS(C2056&lt;=PERCENTILE($C$3:$C$5882,0.2),1,C2056&lt;=PERCENTILE($C$3:$C$5882,0.4),2,C2056&lt;=PERCENTILE($C$3:$C$5882,0.6),3,C2056&lt;=PERCENTILE($C$3:$C$5882,0.8),4,TRUE,5)</f>
        <v>5</v>
      </c>
      <c r="G2056" cm="1">
        <f t="array" ref="G2056">_xlfn.IFS(D2056&lt;=PERCENTILE($D$3:$D$5882,0.2),1,D2056&lt;=PERCENTILE($D$3:$D$5882,0.4),2,D2056&lt;=PERCENTILE($D$3:$D$5882,0.6),3,D2056&lt;=PERCENTILE($D$3:$D$5882,0.8),4,TRUE,5)</f>
        <v>5</v>
      </c>
      <c r="H2056" s="3" t="str" cm="1">
        <f t="array" ref="H2056">_xlfn.IFS(AND(E2056&gt;=4,F2056&gt;=4,G2056&gt;=4),"Champions",AND(E2056&gt;=3,F2056&gt;=3,G2056&gt;=3),"Loyal Customers",AND(E2056&lt;=2,F2056&gt;=3),"At Risk",AND(E2056&lt;=2,F2056&lt;=2,G2056&lt;=2),"Lost",AND(E2056&gt;=4,F2056&lt;=2),"New/Promising",TRUE,"Needs Attention")</f>
        <v>Champions</v>
      </c>
      <c r="I2056" s="3" t="str">
        <f t="shared" si="36"/>
        <v>Active</v>
      </c>
      <c r="J2056" s="3" t="str">
        <f>_xlfn.XLOOKUP(A2056,'Country_Lookup'!$D:$D,'Country_Lookup'!$E:$E)</f>
        <v>United Kingdom</v>
      </c>
    </row>
    <row r="2057" spans="1:10" x14ac:dyDescent="0.3">
      <c r="A2057">
        <v>14423</v>
      </c>
      <c r="B2057">
        <v>218</v>
      </c>
      <c r="C2057">
        <v>3</v>
      </c>
      <c r="D2057">
        <v>916.61000000000024</v>
      </c>
      <c r="E2057" cm="1">
        <f t="array" ref="E2057">_xlfn.IFS(B2057&lt;=PERCENTILE($B$3:$B$5882,0.2),5,B2057&lt;=PERCENTILE($B$3:$B$5882,0.4),4,B2057&lt;=PERCENTILE($B$3:$B$5882,0.6),3,B2057&lt;=PERCENTILE($B$3:$B$5882,0.8),2,TRUE,1)</f>
        <v>2</v>
      </c>
      <c r="F2057" cm="1">
        <f t="array" ref="F2057">_xlfn.IFS(C2057&lt;=PERCENTILE($C$3:$C$5882,0.2),1,C2057&lt;=PERCENTILE($C$3:$C$5882,0.4),2,C2057&lt;=PERCENTILE($C$3:$C$5882,0.6),3,C2057&lt;=PERCENTILE($C$3:$C$5882,0.8),4,TRUE,5)</f>
        <v>3</v>
      </c>
      <c r="G2057" cm="1">
        <f t="array" ref="G2057">_xlfn.IFS(D2057&lt;=PERCENTILE($D$3:$D$5882,0.2),1,D2057&lt;=PERCENTILE($D$3:$D$5882,0.4),2,D2057&lt;=PERCENTILE($D$3:$D$5882,0.6),3,D2057&lt;=PERCENTILE($D$3:$D$5882,0.8),4,TRUE,5)</f>
        <v>3</v>
      </c>
      <c r="H2057" s="3" t="str" cm="1">
        <f t="array" ref="H2057">_xlfn.IFS(AND(E2057&gt;=4,F2057&gt;=4,G2057&gt;=4),"Champions",AND(E2057&gt;=3,F2057&gt;=3,G2057&gt;=3),"Loyal Customers",AND(E2057&lt;=2,F2057&gt;=3),"At Risk",AND(E2057&lt;=2,F2057&lt;=2,G2057&lt;=2),"Lost",AND(E2057&gt;=4,F2057&lt;=2),"New/Promising",TRUE,"Needs Attention")</f>
        <v>At Risk</v>
      </c>
      <c r="I2057" s="3" t="str">
        <f t="shared" si="36"/>
        <v>Churned</v>
      </c>
      <c r="J2057" s="3" t="str">
        <f>_xlfn.XLOOKUP(A2057,'Country_Lookup'!$D:$D,'Country_Lookup'!$E:$E)</f>
        <v>United Kingdom</v>
      </c>
    </row>
    <row r="2058" spans="1:10" x14ac:dyDescent="0.3">
      <c r="A2058">
        <v>14424</v>
      </c>
      <c r="B2058">
        <v>17</v>
      </c>
      <c r="C2058">
        <v>1</v>
      </c>
      <c r="D2058">
        <v>322.08</v>
      </c>
      <c r="E2058" cm="1">
        <f t="array" ref="E2058">_xlfn.IFS(B2058&lt;=PERCENTILE($B$3:$B$5882,0.2),5,B2058&lt;=PERCENTILE($B$3:$B$5882,0.4),4,B2058&lt;=PERCENTILE($B$3:$B$5882,0.6),3,B2058&lt;=PERCENTILE($B$3:$B$5882,0.8),2,TRUE,1)</f>
        <v>5</v>
      </c>
      <c r="F2058" cm="1">
        <f t="array" ref="F2058">_xlfn.IFS(C2058&lt;=PERCENTILE($C$3:$C$5882,0.2),1,C2058&lt;=PERCENTILE($C$3:$C$5882,0.4),2,C2058&lt;=PERCENTILE($C$3:$C$5882,0.6),3,C2058&lt;=PERCENTILE($C$3:$C$5882,0.8),4,TRUE,5)</f>
        <v>1</v>
      </c>
      <c r="G2058" cm="1">
        <f t="array" ref="G2058">_xlfn.IFS(D2058&lt;=PERCENTILE($D$3:$D$5882,0.2),1,D2058&lt;=PERCENTILE($D$3:$D$5882,0.4),2,D2058&lt;=PERCENTILE($D$3:$D$5882,0.6),3,D2058&lt;=PERCENTILE($D$3:$D$5882,0.8),4,TRUE,5)</f>
        <v>2</v>
      </c>
      <c r="H2058" s="3" t="str" cm="1">
        <f t="array" ref="H2058">_xlfn.IFS(AND(E2058&gt;=4,F2058&gt;=4,G2058&gt;=4),"Champions",AND(E2058&gt;=3,F2058&gt;=3,G2058&gt;=3),"Loyal Customers",AND(E2058&lt;=2,F2058&gt;=3),"At Risk",AND(E2058&lt;=2,F2058&lt;=2,G2058&lt;=2),"Lost",AND(E2058&gt;=4,F2058&lt;=2),"New/Promising",TRUE,"Needs Attention")</f>
        <v>New/Promising</v>
      </c>
      <c r="I2058" s="3" t="str">
        <f t="shared" si="36"/>
        <v>Active</v>
      </c>
      <c r="J2058" s="3" t="str">
        <f>_xlfn.XLOOKUP(A2058,'Country_Lookup'!$D:$D,'Country_Lookup'!$E:$E)</f>
        <v>United Kingdom</v>
      </c>
    </row>
    <row r="2059" spans="1:10" x14ac:dyDescent="0.3">
      <c r="A2059">
        <v>14425</v>
      </c>
      <c r="B2059">
        <v>434</v>
      </c>
      <c r="C2059">
        <v>3</v>
      </c>
      <c r="D2059">
        <v>661.38999999999965</v>
      </c>
      <c r="E2059" cm="1">
        <f t="array" ref="E2059">_xlfn.IFS(B2059&lt;=PERCENTILE($B$3:$B$5882,0.2),5,B2059&lt;=PERCENTILE($B$3:$B$5882,0.4),4,B2059&lt;=PERCENTILE($B$3:$B$5882,0.6),3,B2059&lt;=PERCENTILE($B$3:$B$5882,0.8),2,TRUE,1)</f>
        <v>1</v>
      </c>
      <c r="F2059" cm="1">
        <f t="array" ref="F2059">_xlfn.IFS(C2059&lt;=PERCENTILE($C$3:$C$5882,0.2),1,C2059&lt;=PERCENTILE($C$3:$C$5882,0.4),2,C2059&lt;=PERCENTILE($C$3:$C$5882,0.6),3,C2059&lt;=PERCENTILE($C$3:$C$5882,0.8),4,TRUE,5)</f>
        <v>3</v>
      </c>
      <c r="G2059" cm="1">
        <f t="array" ref="G2059">_xlfn.IFS(D2059&lt;=PERCENTILE($D$3:$D$5882,0.2),1,D2059&lt;=PERCENTILE($D$3:$D$5882,0.4),2,D2059&lt;=PERCENTILE($D$3:$D$5882,0.6),3,D2059&lt;=PERCENTILE($D$3:$D$5882,0.8),4,TRUE,5)</f>
        <v>3</v>
      </c>
      <c r="H2059" s="3" t="str" cm="1">
        <f t="array" ref="H2059">_xlfn.IFS(AND(E2059&gt;=4,F2059&gt;=4,G2059&gt;=4),"Champions",AND(E2059&gt;=3,F2059&gt;=3,G2059&gt;=3),"Loyal Customers",AND(E2059&lt;=2,F2059&gt;=3),"At Risk",AND(E2059&lt;=2,F2059&lt;=2,G2059&lt;=2),"Lost",AND(E2059&gt;=4,F2059&lt;=2),"New/Promising",TRUE,"Needs Attention")</f>
        <v>At Risk</v>
      </c>
      <c r="I2059" s="3" t="str">
        <f t="shared" si="36"/>
        <v>Churned</v>
      </c>
      <c r="J2059" s="3" t="str">
        <f>_xlfn.XLOOKUP(A2059,'Country_Lookup'!$D:$D,'Country_Lookup'!$E:$E)</f>
        <v>United Kingdom</v>
      </c>
    </row>
    <row r="2060" spans="1:10" x14ac:dyDescent="0.3">
      <c r="A2060">
        <v>14426</v>
      </c>
      <c r="B2060">
        <v>23</v>
      </c>
      <c r="C2060">
        <v>17</v>
      </c>
      <c r="D2060">
        <v>11727.940000000151</v>
      </c>
      <c r="E2060" cm="1">
        <f t="array" ref="E2060">_xlfn.IFS(B2060&lt;=PERCENTILE($B$3:$B$5882,0.2),5,B2060&lt;=PERCENTILE($B$3:$B$5882,0.4),4,B2060&lt;=PERCENTILE($B$3:$B$5882,0.6),3,B2060&lt;=PERCENTILE($B$3:$B$5882,0.8),2,TRUE,1)</f>
        <v>4</v>
      </c>
      <c r="F2060" cm="1">
        <f t="array" ref="F2060">_xlfn.IFS(C2060&lt;=PERCENTILE($C$3:$C$5882,0.2),1,C2060&lt;=PERCENTILE($C$3:$C$5882,0.4),2,C2060&lt;=PERCENTILE($C$3:$C$5882,0.6),3,C2060&lt;=PERCENTILE($C$3:$C$5882,0.8),4,TRUE,5)</f>
        <v>5</v>
      </c>
      <c r="G2060" cm="1">
        <f t="array" ref="G2060">_xlfn.IFS(D2060&lt;=PERCENTILE($D$3:$D$5882,0.2),1,D2060&lt;=PERCENTILE($D$3:$D$5882,0.4),2,D2060&lt;=PERCENTILE($D$3:$D$5882,0.6),3,D2060&lt;=PERCENTILE($D$3:$D$5882,0.8),4,TRUE,5)</f>
        <v>5</v>
      </c>
      <c r="H2060" s="3" t="str" cm="1">
        <f t="array" ref="H2060">_xlfn.IFS(AND(E2060&gt;=4,F2060&gt;=4,G2060&gt;=4),"Champions",AND(E2060&gt;=3,F2060&gt;=3,G2060&gt;=3),"Loyal Customers",AND(E2060&lt;=2,F2060&gt;=3),"At Risk",AND(E2060&lt;=2,F2060&lt;=2,G2060&lt;=2),"Lost",AND(E2060&gt;=4,F2060&lt;=2),"New/Promising",TRUE,"Needs Attention")</f>
        <v>Champions</v>
      </c>
      <c r="I2060" s="3" t="str">
        <f t="shared" si="36"/>
        <v>Active</v>
      </c>
      <c r="J2060" s="3" t="str">
        <f>_xlfn.XLOOKUP(A2060,'Country_Lookup'!$D:$D,'Country_Lookup'!$E:$E)</f>
        <v>United Kingdom</v>
      </c>
    </row>
    <row r="2061" spans="1:10" x14ac:dyDescent="0.3">
      <c r="A2061">
        <v>14427</v>
      </c>
      <c r="B2061">
        <v>50</v>
      </c>
      <c r="C2061">
        <v>4</v>
      </c>
      <c r="D2061">
        <v>1263.5199999999988</v>
      </c>
      <c r="E2061" cm="1">
        <f t="array" ref="E2061">_xlfn.IFS(B2061&lt;=PERCENTILE($B$3:$B$5882,0.2),5,B2061&lt;=PERCENTILE($B$3:$B$5882,0.4),4,B2061&lt;=PERCENTILE($B$3:$B$5882,0.6),3,B2061&lt;=PERCENTILE($B$3:$B$5882,0.8),2,TRUE,1)</f>
        <v>4</v>
      </c>
      <c r="F2061" cm="1">
        <f t="array" ref="F2061">_xlfn.IFS(C2061&lt;=PERCENTILE($C$3:$C$5882,0.2),1,C2061&lt;=PERCENTILE($C$3:$C$5882,0.4),2,C2061&lt;=PERCENTILE($C$3:$C$5882,0.6),3,C2061&lt;=PERCENTILE($C$3:$C$5882,0.8),4,TRUE,5)</f>
        <v>3</v>
      </c>
      <c r="G2061" cm="1">
        <f t="array" ref="G2061">_xlfn.IFS(D2061&lt;=PERCENTILE($D$3:$D$5882,0.2),1,D2061&lt;=PERCENTILE($D$3:$D$5882,0.4),2,D2061&lt;=PERCENTILE($D$3:$D$5882,0.6),3,D2061&lt;=PERCENTILE($D$3:$D$5882,0.8),4,TRUE,5)</f>
        <v>4</v>
      </c>
      <c r="H2061" s="3" t="str" cm="1">
        <f t="array" ref="H2061">_xlfn.IFS(AND(E2061&gt;=4,F2061&gt;=4,G2061&gt;=4),"Champions",AND(E2061&gt;=3,F2061&gt;=3,G2061&gt;=3),"Loyal Customers",AND(E2061&lt;=2,F2061&gt;=3),"At Risk",AND(E2061&lt;=2,F2061&lt;=2,G2061&lt;=2),"Lost",AND(E2061&gt;=4,F2061&lt;=2),"New/Promising",TRUE,"Needs Attention")</f>
        <v>Loyal Customers</v>
      </c>
      <c r="I2061" s="3" t="str">
        <f t="shared" si="36"/>
        <v>Active</v>
      </c>
      <c r="J2061" s="3" t="str">
        <f>_xlfn.XLOOKUP(A2061,'Country_Lookup'!$D:$D,'Country_Lookup'!$E:$E)</f>
        <v>United Kingdom</v>
      </c>
    </row>
    <row r="2062" spans="1:10" x14ac:dyDescent="0.3">
      <c r="A2062">
        <v>14428</v>
      </c>
      <c r="B2062">
        <v>7</v>
      </c>
      <c r="C2062">
        <v>5</v>
      </c>
      <c r="D2062">
        <v>1244.8299999999972</v>
      </c>
      <c r="E2062" cm="1">
        <f t="array" ref="E2062">_xlfn.IFS(B2062&lt;=PERCENTILE($B$3:$B$5882,0.2),5,B2062&lt;=PERCENTILE($B$3:$B$5882,0.4),4,B2062&lt;=PERCENTILE($B$3:$B$5882,0.6),3,B2062&lt;=PERCENTILE($B$3:$B$5882,0.8),2,TRUE,1)</f>
        <v>5</v>
      </c>
      <c r="F2062" cm="1">
        <f t="array" ref="F2062">_xlfn.IFS(C2062&lt;=PERCENTILE($C$3:$C$5882,0.2),1,C2062&lt;=PERCENTILE($C$3:$C$5882,0.4),2,C2062&lt;=PERCENTILE($C$3:$C$5882,0.6),3,C2062&lt;=PERCENTILE($C$3:$C$5882,0.8),4,TRUE,5)</f>
        <v>4</v>
      </c>
      <c r="G2062" cm="1">
        <f t="array" ref="G2062">_xlfn.IFS(D2062&lt;=PERCENTILE($D$3:$D$5882,0.2),1,D2062&lt;=PERCENTILE($D$3:$D$5882,0.4),2,D2062&lt;=PERCENTILE($D$3:$D$5882,0.6),3,D2062&lt;=PERCENTILE($D$3:$D$5882,0.8),4,TRUE,5)</f>
        <v>3</v>
      </c>
      <c r="H2062" s="3" t="str" cm="1">
        <f t="array" ref="H2062">_xlfn.IFS(AND(E2062&gt;=4,F2062&gt;=4,G2062&gt;=4),"Champions",AND(E2062&gt;=3,F2062&gt;=3,G2062&gt;=3),"Loyal Customers",AND(E2062&lt;=2,F2062&gt;=3),"At Risk",AND(E2062&lt;=2,F2062&lt;=2,G2062&lt;=2),"Lost",AND(E2062&gt;=4,F2062&lt;=2),"New/Promising",TRUE,"Needs Attention")</f>
        <v>Loyal Customers</v>
      </c>
      <c r="I2062" s="3" t="str">
        <f t="shared" si="36"/>
        <v>Active</v>
      </c>
      <c r="J2062" s="3" t="str">
        <f>_xlfn.XLOOKUP(A2062,'Country_Lookup'!$D:$D,'Country_Lookup'!$E:$E)</f>
        <v>United Kingdom</v>
      </c>
    </row>
    <row r="2063" spans="1:10" x14ac:dyDescent="0.3">
      <c r="A2063">
        <v>14429</v>
      </c>
      <c r="B2063">
        <v>403</v>
      </c>
      <c r="C2063">
        <v>1</v>
      </c>
      <c r="D2063">
        <v>516.2800000000002</v>
      </c>
      <c r="E2063" cm="1">
        <f t="array" ref="E2063">_xlfn.IFS(B2063&lt;=PERCENTILE($B$3:$B$5882,0.2),5,B2063&lt;=PERCENTILE($B$3:$B$5882,0.4),4,B2063&lt;=PERCENTILE($B$3:$B$5882,0.6),3,B2063&lt;=PERCENTILE($B$3:$B$5882,0.8),2,TRUE,1)</f>
        <v>2</v>
      </c>
      <c r="F2063" cm="1">
        <f t="array" ref="F2063">_xlfn.IFS(C2063&lt;=PERCENTILE($C$3:$C$5882,0.2),1,C2063&lt;=PERCENTILE($C$3:$C$5882,0.4),2,C2063&lt;=PERCENTILE($C$3:$C$5882,0.6),3,C2063&lt;=PERCENTILE($C$3:$C$5882,0.8),4,TRUE,5)</f>
        <v>1</v>
      </c>
      <c r="G2063" cm="1">
        <f t="array" ref="G2063">_xlfn.IFS(D2063&lt;=PERCENTILE($D$3:$D$5882,0.2),1,D2063&lt;=PERCENTILE($D$3:$D$5882,0.4),2,D2063&lt;=PERCENTILE($D$3:$D$5882,0.6),3,D2063&lt;=PERCENTILE($D$3:$D$5882,0.8),4,TRUE,5)</f>
        <v>2</v>
      </c>
      <c r="H2063" s="3" t="str" cm="1">
        <f t="array" ref="H2063">_xlfn.IFS(AND(E2063&gt;=4,F2063&gt;=4,G2063&gt;=4),"Champions",AND(E2063&gt;=3,F2063&gt;=3,G2063&gt;=3),"Loyal Customers",AND(E2063&lt;=2,F2063&gt;=3),"At Risk",AND(E2063&lt;=2,F2063&lt;=2,G2063&lt;=2),"Lost",AND(E2063&gt;=4,F2063&lt;=2),"New/Promising",TRUE,"Needs Attention")</f>
        <v>Lost</v>
      </c>
      <c r="I2063" s="3" t="str">
        <f t="shared" si="36"/>
        <v>Churned</v>
      </c>
      <c r="J2063" s="3" t="str">
        <f>_xlfn.XLOOKUP(A2063,'Country_Lookup'!$D:$D,'Country_Lookup'!$E:$E)</f>
        <v>United Kingdom</v>
      </c>
    </row>
    <row r="2064" spans="1:10" x14ac:dyDescent="0.3">
      <c r="A2064">
        <v>14430</v>
      </c>
      <c r="B2064">
        <v>511</v>
      </c>
      <c r="C2064">
        <v>3</v>
      </c>
      <c r="D2064">
        <v>1220.9000000000005</v>
      </c>
      <c r="E2064" cm="1">
        <f t="array" ref="E2064">_xlfn.IFS(B2064&lt;=PERCENTILE($B$3:$B$5882,0.2),5,B2064&lt;=PERCENTILE($B$3:$B$5882,0.4),4,B2064&lt;=PERCENTILE($B$3:$B$5882,0.6),3,B2064&lt;=PERCENTILE($B$3:$B$5882,0.8),2,TRUE,1)</f>
        <v>1</v>
      </c>
      <c r="F2064" cm="1">
        <f t="array" ref="F2064">_xlfn.IFS(C2064&lt;=PERCENTILE($C$3:$C$5882,0.2),1,C2064&lt;=PERCENTILE($C$3:$C$5882,0.4),2,C2064&lt;=PERCENTILE($C$3:$C$5882,0.6),3,C2064&lt;=PERCENTILE($C$3:$C$5882,0.8),4,TRUE,5)</f>
        <v>3</v>
      </c>
      <c r="G2064" cm="1">
        <f t="array" ref="G2064">_xlfn.IFS(D2064&lt;=PERCENTILE($D$3:$D$5882,0.2),1,D2064&lt;=PERCENTILE($D$3:$D$5882,0.4),2,D2064&lt;=PERCENTILE($D$3:$D$5882,0.6),3,D2064&lt;=PERCENTILE($D$3:$D$5882,0.8),4,TRUE,5)</f>
        <v>3</v>
      </c>
      <c r="H2064" s="3" t="str" cm="1">
        <f t="array" ref="H2064">_xlfn.IFS(AND(E2064&gt;=4,F2064&gt;=4,G2064&gt;=4),"Champions",AND(E2064&gt;=3,F2064&gt;=3,G2064&gt;=3),"Loyal Customers",AND(E2064&lt;=2,F2064&gt;=3),"At Risk",AND(E2064&lt;=2,F2064&lt;=2,G2064&lt;=2),"Lost",AND(E2064&gt;=4,F2064&lt;=2),"New/Promising",TRUE,"Needs Attention")</f>
        <v>At Risk</v>
      </c>
      <c r="I2064" s="3" t="str">
        <f t="shared" si="36"/>
        <v>Churned</v>
      </c>
      <c r="J2064" s="3" t="str">
        <f>_xlfn.XLOOKUP(A2064,'Country_Lookup'!$D:$D,'Country_Lookup'!$E:$E)</f>
        <v>United Kingdom</v>
      </c>
    </row>
    <row r="2065" spans="1:10" x14ac:dyDescent="0.3">
      <c r="A2065">
        <v>14431</v>
      </c>
      <c r="B2065">
        <v>302</v>
      </c>
      <c r="C2065">
        <v>4</v>
      </c>
      <c r="D2065">
        <v>2614.200000000003</v>
      </c>
      <c r="E2065" cm="1">
        <f t="array" ref="E2065">_xlfn.IFS(B2065&lt;=PERCENTILE($B$3:$B$5882,0.2),5,B2065&lt;=PERCENTILE($B$3:$B$5882,0.4),4,B2065&lt;=PERCENTILE($B$3:$B$5882,0.6),3,B2065&lt;=PERCENTILE($B$3:$B$5882,0.8),2,TRUE,1)</f>
        <v>2</v>
      </c>
      <c r="F2065" cm="1">
        <f t="array" ref="F2065">_xlfn.IFS(C2065&lt;=PERCENTILE($C$3:$C$5882,0.2),1,C2065&lt;=PERCENTILE($C$3:$C$5882,0.4),2,C2065&lt;=PERCENTILE($C$3:$C$5882,0.6),3,C2065&lt;=PERCENTILE($C$3:$C$5882,0.8),4,TRUE,5)</f>
        <v>3</v>
      </c>
      <c r="G2065" cm="1">
        <f t="array" ref="G2065">_xlfn.IFS(D2065&lt;=PERCENTILE($D$3:$D$5882,0.2),1,D2065&lt;=PERCENTILE($D$3:$D$5882,0.4),2,D2065&lt;=PERCENTILE($D$3:$D$5882,0.6),3,D2065&lt;=PERCENTILE($D$3:$D$5882,0.8),4,TRUE,5)</f>
        <v>4</v>
      </c>
      <c r="H2065" s="3" t="str" cm="1">
        <f t="array" ref="H2065">_xlfn.IFS(AND(E2065&gt;=4,F2065&gt;=4,G2065&gt;=4),"Champions",AND(E2065&gt;=3,F2065&gt;=3,G2065&gt;=3),"Loyal Customers",AND(E2065&lt;=2,F2065&gt;=3),"At Risk",AND(E2065&lt;=2,F2065&lt;=2,G2065&lt;=2),"Lost",AND(E2065&gt;=4,F2065&lt;=2),"New/Promising",TRUE,"Needs Attention")</f>
        <v>At Risk</v>
      </c>
      <c r="I2065" s="3" t="str">
        <f t="shared" si="36"/>
        <v>Churned</v>
      </c>
      <c r="J2065" s="3" t="str">
        <f>_xlfn.XLOOKUP(A2065,'Country_Lookup'!$D:$D,'Country_Lookup'!$E:$E)</f>
        <v>United Kingdom</v>
      </c>
    </row>
    <row r="2066" spans="1:10" x14ac:dyDescent="0.3">
      <c r="A2066">
        <v>14432</v>
      </c>
      <c r="B2066">
        <v>9</v>
      </c>
      <c r="C2066">
        <v>6</v>
      </c>
      <c r="D2066">
        <v>2255.510000000007</v>
      </c>
      <c r="E2066" cm="1">
        <f t="array" ref="E2066">_xlfn.IFS(B2066&lt;=PERCENTILE($B$3:$B$5882,0.2),5,B2066&lt;=PERCENTILE($B$3:$B$5882,0.4),4,B2066&lt;=PERCENTILE($B$3:$B$5882,0.6),3,B2066&lt;=PERCENTILE($B$3:$B$5882,0.8),2,TRUE,1)</f>
        <v>5</v>
      </c>
      <c r="F2066" cm="1">
        <f t="array" ref="F2066">_xlfn.IFS(C2066&lt;=PERCENTILE($C$3:$C$5882,0.2),1,C2066&lt;=PERCENTILE($C$3:$C$5882,0.4),2,C2066&lt;=PERCENTILE($C$3:$C$5882,0.6),3,C2066&lt;=PERCENTILE($C$3:$C$5882,0.8),4,TRUE,5)</f>
        <v>4</v>
      </c>
      <c r="G2066" cm="1">
        <f t="array" ref="G2066">_xlfn.IFS(D2066&lt;=PERCENTILE($D$3:$D$5882,0.2),1,D2066&lt;=PERCENTILE($D$3:$D$5882,0.4),2,D2066&lt;=PERCENTILE($D$3:$D$5882,0.6),3,D2066&lt;=PERCENTILE($D$3:$D$5882,0.8),4,TRUE,5)</f>
        <v>4</v>
      </c>
      <c r="H2066" s="3" t="str" cm="1">
        <f t="array" ref="H2066">_xlfn.IFS(AND(E2066&gt;=4,F2066&gt;=4,G2066&gt;=4),"Champions",AND(E2066&gt;=3,F2066&gt;=3,G2066&gt;=3),"Loyal Customers",AND(E2066&lt;=2,F2066&gt;=3),"At Risk",AND(E2066&lt;=2,F2066&lt;=2,G2066&lt;=2),"Lost",AND(E2066&gt;=4,F2066&lt;=2),"New/Promising",TRUE,"Needs Attention")</f>
        <v>Champions</v>
      </c>
      <c r="I2066" s="3" t="str">
        <f t="shared" si="36"/>
        <v>Active</v>
      </c>
      <c r="J2066" s="3" t="str">
        <f>_xlfn.XLOOKUP(A2066,'Country_Lookup'!$D:$D,'Country_Lookup'!$E:$E)</f>
        <v>United Kingdom</v>
      </c>
    </row>
    <row r="2067" spans="1:10" x14ac:dyDescent="0.3">
      <c r="A2067">
        <v>14433</v>
      </c>
      <c r="B2067">
        <v>465</v>
      </c>
      <c r="C2067">
        <v>1</v>
      </c>
      <c r="D2067">
        <v>289.5999999999998</v>
      </c>
      <c r="E2067" cm="1">
        <f t="array" ref="E2067">_xlfn.IFS(B2067&lt;=PERCENTILE($B$3:$B$5882,0.2),5,B2067&lt;=PERCENTILE($B$3:$B$5882,0.4),4,B2067&lt;=PERCENTILE($B$3:$B$5882,0.6),3,B2067&lt;=PERCENTILE($B$3:$B$5882,0.8),2,TRUE,1)</f>
        <v>1</v>
      </c>
      <c r="F2067" cm="1">
        <f t="array" ref="F2067">_xlfn.IFS(C2067&lt;=PERCENTILE($C$3:$C$5882,0.2),1,C2067&lt;=PERCENTILE($C$3:$C$5882,0.4),2,C2067&lt;=PERCENTILE($C$3:$C$5882,0.6),3,C2067&lt;=PERCENTILE($C$3:$C$5882,0.8),4,TRUE,5)</f>
        <v>1</v>
      </c>
      <c r="G2067" cm="1">
        <f t="array" ref="G2067">_xlfn.IFS(D2067&lt;=PERCENTILE($D$3:$D$5882,0.2),1,D2067&lt;=PERCENTILE($D$3:$D$5882,0.4),2,D2067&lt;=PERCENTILE($D$3:$D$5882,0.6),3,D2067&lt;=PERCENTILE($D$3:$D$5882,0.8),4,TRUE,5)</f>
        <v>1</v>
      </c>
      <c r="H2067" s="3" t="str" cm="1">
        <f t="array" ref="H2067">_xlfn.IFS(AND(E2067&gt;=4,F2067&gt;=4,G2067&gt;=4),"Champions",AND(E2067&gt;=3,F2067&gt;=3,G2067&gt;=3),"Loyal Customers",AND(E2067&lt;=2,F2067&gt;=3),"At Risk",AND(E2067&lt;=2,F2067&lt;=2,G2067&lt;=2),"Lost",AND(E2067&gt;=4,F2067&lt;=2),"New/Promising",TRUE,"Needs Attention")</f>
        <v>Lost</v>
      </c>
      <c r="I2067" s="3" t="str">
        <f t="shared" si="36"/>
        <v>Churned</v>
      </c>
      <c r="J2067" s="3" t="str">
        <f>_xlfn.XLOOKUP(A2067,'Country_Lookup'!$D:$D,'Country_Lookup'!$E:$E)</f>
        <v>United Kingdom</v>
      </c>
    </row>
    <row r="2068" spans="1:10" x14ac:dyDescent="0.3">
      <c r="A2068">
        <v>14434</v>
      </c>
      <c r="B2068">
        <v>21</v>
      </c>
      <c r="C2068">
        <v>6</v>
      </c>
      <c r="D2068">
        <v>1372.7999999999995</v>
      </c>
      <c r="E2068" cm="1">
        <f t="array" ref="E2068">_xlfn.IFS(B2068&lt;=PERCENTILE($B$3:$B$5882,0.2),5,B2068&lt;=PERCENTILE($B$3:$B$5882,0.4),4,B2068&lt;=PERCENTILE($B$3:$B$5882,0.6),3,B2068&lt;=PERCENTILE($B$3:$B$5882,0.8),2,TRUE,1)</f>
        <v>4</v>
      </c>
      <c r="F2068" cm="1">
        <f t="array" ref="F2068">_xlfn.IFS(C2068&lt;=PERCENTILE($C$3:$C$5882,0.2),1,C2068&lt;=PERCENTILE($C$3:$C$5882,0.4),2,C2068&lt;=PERCENTILE($C$3:$C$5882,0.6),3,C2068&lt;=PERCENTILE($C$3:$C$5882,0.8),4,TRUE,5)</f>
        <v>4</v>
      </c>
      <c r="G2068" cm="1">
        <f t="array" ref="G2068">_xlfn.IFS(D2068&lt;=PERCENTILE($D$3:$D$5882,0.2),1,D2068&lt;=PERCENTILE($D$3:$D$5882,0.4),2,D2068&lt;=PERCENTILE($D$3:$D$5882,0.6),3,D2068&lt;=PERCENTILE($D$3:$D$5882,0.8),4,TRUE,5)</f>
        <v>4</v>
      </c>
      <c r="H2068" s="3" t="str" cm="1">
        <f t="array" ref="H2068">_xlfn.IFS(AND(E2068&gt;=4,F2068&gt;=4,G2068&gt;=4),"Champions",AND(E2068&gt;=3,F2068&gt;=3,G2068&gt;=3),"Loyal Customers",AND(E2068&lt;=2,F2068&gt;=3),"At Risk",AND(E2068&lt;=2,F2068&lt;=2,G2068&lt;=2),"Lost",AND(E2068&gt;=4,F2068&lt;=2),"New/Promising",TRUE,"Needs Attention")</f>
        <v>Champions</v>
      </c>
      <c r="I2068" s="3" t="str">
        <f t="shared" si="36"/>
        <v>Active</v>
      </c>
      <c r="J2068" s="3" t="str">
        <f>_xlfn.XLOOKUP(A2068,'Country_Lookup'!$D:$D,'Country_Lookup'!$E:$E)</f>
        <v>United Kingdom</v>
      </c>
    </row>
    <row r="2069" spans="1:10" x14ac:dyDescent="0.3">
      <c r="A2069">
        <v>14435</v>
      </c>
      <c r="B2069">
        <v>501</v>
      </c>
      <c r="C2069">
        <v>1</v>
      </c>
      <c r="D2069">
        <v>90.42</v>
      </c>
      <c r="E2069" cm="1">
        <f t="array" ref="E2069">_xlfn.IFS(B2069&lt;=PERCENTILE($B$3:$B$5882,0.2),5,B2069&lt;=PERCENTILE($B$3:$B$5882,0.4),4,B2069&lt;=PERCENTILE($B$3:$B$5882,0.6),3,B2069&lt;=PERCENTILE($B$3:$B$5882,0.8),2,TRUE,1)</f>
        <v>1</v>
      </c>
      <c r="F2069" cm="1">
        <f t="array" ref="F2069">_xlfn.IFS(C2069&lt;=PERCENTILE($C$3:$C$5882,0.2),1,C2069&lt;=PERCENTILE($C$3:$C$5882,0.4),2,C2069&lt;=PERCENTILE($C$3:$C$5882,0.6),3,C2069&lt;=PERCENTILE($C$3:$C$5882,0.8),4,TRUE,5)</f>
        <v>1</v>
      </c>
      <c r="G2069" cm="1">
        <f t="array" ref="G2069">_xlfn.IFS(D2069&lt;=PERCENTILE($D$3:$D$5882,0.2),1,D2069&lt;=PERCENTILE($D$3:$D$5882,0.4),2,D2069&lt;=PERCENTILE($D$3:$D$5882,0.6),3,D2069&lt;=PERCENTILE($D$3:$D$5882,0.8),4,TRUE,5)</f>
        <v>1</v>
      </c>
      <c r="H2069" s="3" t="str" cm="1">
        <f t="array" ref="H2069">_xlfn.IFS(AND(E2069&gt;=4,F2069&gt;=4,G2069&gt;=4),"Champions",AND(E2069&gt;=3,F2069&gt;=3,G2069&gt;=3),"Loyal Customers",AND(E2069&lt;=2,F2069&gt;=3),"At Risk",AND(E2069&lt;=2,F2069&lt;=2,G2069&lt;=2),"Lost",AND(E2069&gt;=4,F2069&lt;=2),"New/Promising",TRUE,"Needs Attention")</f>
        <v>Lost</v>
      </c>
      <c r="I2069" s="3" t="str">
        <f t="shared" si="36"/>
        <v>Churned</v>
      </c>
      <c r="J2069" s="3" t="str">
        <f>_xlfn.XLOOKUP(A2069,'Country_Lookup'!$D:$D,'Country_Lookup'!$E:$E)</f>
        <v>United Kingdom</v>
      </c>
    </row>
    <row r="2070" spans="1:10" x14ac:dyDescent="0.3">
      <c r="A2070">
        <v>14436</v>
      </c>
      <c r="B2070">
        <v>98</v>
      </c>
      <c r="C2070">
        <v>2</v>
      </c>
      <c r="D2070">
        <v>271.7</v>
      </c>
      <c r="E2070" cm="1">
        <f t="array" ref="E2070">_xlfn.IFS(B2070&lt;=PERCENTILE($B$3:$B$5882,0.2),5,B2070&lt;=PERCENTILE($B$3:$B$5882,0.4),4,B2070&lt;=PERCENTILE($B$3:$B$5882,0.6),3,B2070&lt;=PERCENTILE($B$3:$B$5882,0.8),2,TRUE,1)</f>
        <v>3</v>
      </c>
      <c r="F2070" cm="1">
        <f t="array" ref="F2070">_xlfn.IFS(C2070&lt;=PERCENTILE($C$3:$C$5882,0.2),1,C2070&lt;=PERCENTILE($C$3:$C$5882,0.4),2,C2070&lt;=PERCENTILE($C$3:$C$5882,0.6),3,C2070&lt;=PERCENTILE($C$3:$C$5882,0.8),4,TRUE,5)</f>
        <v>2</v>
      </c>
      <c r="G2070" cm="1">
        <f t="array" ref="G2070">_xlfn.IFS(D2070&lt;=PERCENTILE($D$3:$D$5882,0.2),1,D2070&lt;=PERCENTILE($D$3:$D$5882,0.4),2,D2070&lt;=PERCENTILE($D$3:$D$5882,0.6),3,D2070&lt;=PERCENTILE($D$3:$D$5882,0.8),4,TRUE,5)</f>
        <v>1</v>
      </c>
      <c r="H2070" s="3" t="str" cm="1">
        <f t="array" ref="H2070">_xlfn.IFS(AND(E2070&gt;=4,F2070&gt;=4,G2070&gt;=4),"Champions",AND(E2070&gt;=3,F2070&gt;=3,G2070&gt;=3),"Loyal Customers",AND(E2070&lt;=2,F2070&gt;=3),"At Risk",AND(E2070&lt;=2,F2070&lt;=2,G2070&lt;=2),"Lost",AND(E2070&gt;=4,F2070&lt;=2),"New/Promising",TRUE,"Needs Attention")</f>
        <v>Needs Attention</v>
      </c>
      <c r="I2070" s="3" t="str">
        <f t="shared" si="36"/>
        <v>Churned</v>
      </c>
      <c r="J2070" s="3" t="str">
        <f>_xlfn.XLOOKUP(A2070,'Country_Lookup'!$D:$D,'Country_Lookup'!$E:$E)</f>
        <v>United Kingdom</v>
      </c>
    </row>
    <row r="2071" spans="1:10" x14ac:dyDescent="0.3">
      <c r="A2071">
        <v>14437</v>
      </c>
      <c r="B2071">
        <v>365</v>
      </c>
      <c r="C2071">
        <v>5</v>
      </c>
      <c r="D2071">
        <v>958.83999999999912</v>
      </c>
      <c r="E2071" cm="1">
        <f t="array" ref="E2071">_xlfn.IFS(B2071&lt;=PERCENTILE($B$3:$B$5882,0.2),5,B2071&lt;=PERCENTILE($B$3:$B$5882,0.4),4,B2071&lt;=PERCENTILE($B$3:$B$5882,0.6),3,B2071&lt;=PERCENTILE($B$3:$B$5882,0.8),2,TRUE,1)</f>
        <v>2</v>
      </c>
      <c r="F2071" cm="1">
        <f t="array" ref="F2071">_xlfn.IFS(C2071&lt;=PERCENTILE($C$3:$C$5882,0.2),1,C2071&lt;=PERCENTILE($C$3:$C$5882,0.4),2,C2071&lt;=PERCENTILE($C$3:$C$5882,0.6),3,C2071&lt;=PERCENTILE($C$3:$C$5882,0.8),4,TRUE,5)</f>
        <v>4</v>
      </c>
      <c r="G2071" cm="1">
        <f t="array" ref="G2071">_xlfn.IFS(D2071&lt;=PERCENTILE($D$3:$D$5882,0.2),1,D2071&lt;=PERCENTILE($D$3:$D$5882,0.4),2,D2071&lt;=PERCENTILE($D$3:$D$5882,0.6),3,D2071&lt;=PERCENTILE($D$3:$D$5882,0.8),4,TRUE,5)</f>
        <v>3</v>
      </c>
      <c r="H2071" s="3" t="str" cm="1">
        <f t="array" ref="H2071">_xlfn.IFS(AND(E2071&gt;=4,F2071&gt;=4,G2071&gt;=4),"Champions",AND(E2071&gt;=3,F2071&gt;=3,G2071&gt;=3),"Loyal Customers",AND(E2071&lt;=2,F2071&gt;=3),"At Risk",AND(E2071&lt;=2,F2071&lt;=2,G2071&lt;=2),"Lost",AND(E2071&gt;=4,F2071&lt;=2),"New/Promising",TRUE,"Needs Attention")</f>
        <v>At Risk</v>
      </c>
      <c r="I2071" s="3" t="str">
        <f t="shared" si="36"/>
        <v>Churned</v>
      </c>
      <c r="J2071" s="3" t="str">
        <f>_xlfn.XLOOKUP(A2071,'Country_Lookup'!$D:$D,'Country_Lookup'!$E:$E)</f>
        <v>United Kingdom</v>
      </c>
    </row>
    <row r="2072" spans="1:10" x14ac:dyDescent="0.3">
      <c r="A2072">
        <v>14438</v>
      </c>
      <c r="B2072">
        <v>306</v>
      </c>
      <c r="C2072">
        <v>1</v>
      </c>
      <c r="D2072">
        <v>131.9</v>
      </c>
      <c r="E2072" cm="1">
        <f t="array" ref="E2072">_xlfn.IFS(B2072&lt;=PERCENTILE($B$3:$B$5882,0.2),5,B2072&lt;=PERCENTILE($B$3:$B$5882,0.4),4,B2072&lt;=PERCENTILE($B$3:$B$5882,0.6),3,B2072&lt;=PERCENTILE($B$3:$B$5882,0.8),2,TRUE,1)</f>
        <v>2</v>
      </c>
      <c r="F2072" cm="1">
        <f t="array" ref="F2072">_xlfn.IFS(C2072&lt;=PERCENTILE($C$3:$C$5882,0.2),1,C2072&lt;=PERCENTILE($C$3:$C$5882,0.4),2,C2072&lt;=PERCENTILE($C$3:$C$5882,0.6),3,C2072&lt;=PERCENTILE($C$3:$C$5882,0.8),4,TRUE,5)</f>
        <v>1</v>
      </c>
      <c r="G2072" cm="1">
        <f t="array" ref="G2072">_xlfn.IFS(D2072&lt;=PERCENTILE($D$3:$D$5882,0.2),1,D2072&lt;=PERCENTILE($D$3:$D$5882,0.4),2,D2072&lt;=PERCENTILE($D$3:$D$5882,0.6),3,D2072&lt;=PERCENTILE($D$3:$D$5882,0.8),4,TRUE,5)</f>
        <v>1</v>
      </c>
      <c r="H2072" s="3" t="str" cm="1">
        <f t="array" ref="H2072">_xlfn.IFS(AND(E2072&gt;=4,F2072&gt;=4,G2072&gt;=4),"Champions",AND(E2072&gt;=3,F2072&gt;=3,G2072&gt;=3),"Loyal Customers",AND(E2072&lt;=2,F2072&gt;=3),"At Risk",AND(E2072&lt;=2,F2072&lt;=2,G2072&lt;=2),"Lost",AND(E2072&gt;=4,F2072&lt;=2),"New/Promising",TRUE,"Needs Attention")</f>
        <v>Lost</v>
      </c>
      <c r="I2072" s="3" t="str">
        <f t="shared" si="36"/>
        <v>Churned</v>
      </c>
      <c r="J2072" s="3" t="str">
        <f>_xlfn.XLOOKUP(A2072,'Country_Lookup'!$D:$D,'Country_Lookup'!$E:$E)</f>
        <v>United Kingdom</v>
      </c>
    </row>
    <row r="2073" spans="1:10" x14ac:dyDescent="0.3">
      <c r="A2073">
        <v>14439</v>
      </c>
      <c r="B2073">
        <v>319</v>
      </c>
      <c r="C2073">
        <v>5</v>
      </c>
      <c r="D2073">
        <v>9443.0400000000136</v>
      </c>
      <c r="E2073" cm="1">
        <f t="array" ref="E2073">_xlfn.IFS(B2073&lt;=PERCENTILE($B$3:$B$5882,0.2),5,B2073&lt;=PERCENTILE($B$3:$B$5882,0.4),4,B2073&lt;=PERCENTILE($B$3:$B$5882,0.6),3,B2073&lt;=PERCENTILE($B$3:$B$5882,0.8),2,TRUE,1)</f>
        <v>2</v>
      </c>
      <c r="F2073" cm="1">
        <f t="array" ref="F2073">_xlfn.IFS(C2073&lt;=PERCENTILE($C$3:$C$5882,0.2),1,C2073&lt;=PERCENTILE($C$3:$C$5882,0.4),2,C2073&lt;=PERCENTILE($C$3:$C$5882,0.6),3,C2073&lt;=PERCENTILE($C$3:$C$5882,0.8),4,TRUE,5)</f>
        <v>4</v>
      </c>
      <c r="G2073" cm="1">
        <f t="array" ref="G2073">_xlfn.IFS(D2073&lt;=PERCENTILE($D$3:$D$5882,0.2),1,D2073&lt;=PERCENTILE($D$3:$D$5882,0.4),2,D2073&lt;=PERCENTILE($D$3:$D$5882,0.6),3,D2073&lt;=PERCENTILE($D$3:$D$5882,0.8),4,TRUE,5)</f>
        <v>5</v>
      </c>
      <c r="H2073" s="3" t="str" cm="1">
        <f t="array" ref="H2073">_xlfn.IFS(AND(E2073&gt;=4,F2073&gt;=4,G2073&gt;=4),"Champions",AND(E2073&gt;=3,F2073&gt;=3,G2073&gt;=3),"Loyal Customers",AND(E2073&lt;=2,F2073&gt;=3),"At Risk",AND(E2073&lt;=2,F2073&lt;=2,G2073&lt;=2),"Lost",AND(E2073&gt;=4,F2073&lt;=2),"New/Promising",TRUE,"Needs Attention")</f>
        <v>At Risk</v>
      </c>
      <c r="I2073" s="3" t="str">
        <f t="shared" si="36"/>
        <v>Churned</v>
      </c>
      <c r="J2073" s="3" t="str">
        <f>_xlfn.XLOOKUP(A2073,'Country_Lookup'!$D:$D,'Country_Lookup'!$E:$E)</f>
        <v>Greece</v>
      </c>
    </row>
    <row r="2074" spans="1:10" x14ac:dyDescent="0.3">
      <c r="A2074">
        <v>14440</v>
      </c>
      <c r="B2074">
        <v>8</v>
      </c>
      <c r="C2074">
        <v>13</v>
      </c>
      <c r="D2074">
        <v>6638.7299999999896</v>
      </c>
      <c r="E2074" cm="1">
        <f t="array" ref="E2074">_xlfn.IFS(B2074&lt;=PERCENTILE($B$3:$B$5882,0.2),5,B2074&lt;=PERCENTILE($B$3:$B$5882,0.4),4,B2074&lt;=PERCENTILE($B$3:$B$5882,0.6),3,B2074&lt;=PERCENTILE($B$3:$B$5882,0.8),2,TRUE,1)</f>
        <v>5</v>
      </c>
      <c r="F2074" cm="1">
        <f t="array" ref="F2074">_xlfn.IFS(C2074&lt;=PERCENTILE($C$3:$C$5882,0.2),1,C2074&lt;=PERCENTILE($C$3:$C$5882,0.4),2,C2074&lt;=PERCENTILE($C$3:$C$5882,0.6),3,C2074&lt;=PERCENTILE($C$3:$C$5882,0.8),4,TRUE,5)</f>
        <v>5</v>
      </c>
      <c r="G2074" cm="1">
        <f t="array" ref="G2074">_xlfn.IFS(D2074&lt;=PERCENTILE($D$3:$D$5882,0.2),1,D2074&lt;=PERCENTILE($D$3:$D$5882,0.4),2,D2074&lt;=PERCENTILE($D$3:$D$5882,0.6),3,D2074&lt;=PERCENTILE($D$3:$D$5882,0.8),4,TRUE,5)</f>
        <v>5</v>
      </c>
      <c r="H2074" s="3" t="str" cm="1">
        <f t="array" ref="H2074">_xlfn.IFS(AND(E2074&gt;=4,F2074&gt;=4,G2074&gt;=4),"Champions",AND(E2074&gt;=3,F2074&gt;=3,G2074&gt;=3),"Loyal Customers",AND(E2074&lt;=2,F2074&gt;=3),"At Risk",AND(E2074&lt;=2,F2074&lt;=2,G2074&lt;=2),"Lost",AND(E2074&gt;=4,F2074&lt;=2),"New/Promising",TRUE,"Needs Attention")</f>
        <v>Champions</v>
      </c>
      <c r="I2074" s="3" t="str">
        <f t="shared" si="36"/>
        <v>Active</v>
      </c>
      <c r="J2074" s="3" t="str">
        <f>_xlfn.XLOOKUP(A2074,'Country_Lookup'!$D:$D,'Country_Lookup'!$E:$E)</f>
        <v>United Kingdom</v>
      </c>
    </row>
    <row r="2075" spans="1:10" x14ac:dyDescent="0.3">
      <c r="A2075">
        <v>14441</v>
      </c>
      <c r="B2075">
        <v>0</v>
      </c>
      <c r="C2075">
        <v>11</v>
      </c>
      <c r="D2075">
        <v>4611.6899999999869</v>
      </c>
      <c r="E2075" cm="1">
        <f t="array" ref="E2075">_xlfn.IFS(B2075&lt;=PERCENTILE($B$3:$B$5882,0.2),5,B2075&lt;=PERCENTILE($B$3:$B$5882,0.4),4,B2075&lt;=PERCENTILE($B$3:$B$5882,0.6),3,B2075&lt;=PERCENTILE($B$3:$B$5882,0.8),2,TRUE,1)</f>
        <v>5</v>
      </c>
      <c r="F2075" cm="1">
        <f t="array" ref="F2075">_xlfn.IFS(C2075&lt;=PERCENTILE($C$3:$C$5882,0.2),1,C2075&lt;=PERCENTILE($C$3:$C$5882,0.4),2,C2075&lt;=PERCENTILE($C$3:$C$5882,0.6),3,C2075&lt;=PERCENTILE($C$3:$C$5882,0.8),4,TRUE,5)</f>
        <v>5</v>
      </c>
      <c r="G2075" cm="1">
        <f t="array" ref="G2075">_xlfn.IFS(D2075&lt;=PERCENTILE($D$3:$D$5882,0.2),1,D2075&lt;=PERCENTILE($D$3:$D$5882,0.4),2,D2075&lt;=PERCENTILE($D$3:$D$5882,0.6),3,D2075&lt;=PERCENTILE($D$3:$D$5882,0.8),4,TRUE,5)</f>
        <v>5</v>
      </c>
      <c r="H2075" s="3" t="str" cm="1">
        <f t="array" ref="H2075">_xlfn.IFS(AND(E2075&gt;=4,F2075&gt;=4,G2075&gt;=4),"Champions",AND(E2075&gt;=3,F2075&gt;=3,G2075&gt;=3),"Loyal Customers",AND(E2075&lt;=2,F2075&gt;=3),"At Risk",AND(E2075&lt;=2,F2075&lt;=2,G2075&lt;=2),"Lost",AND(E2075&gt;=4,F2075&lt;=2),"New/Promising",TRUE,"Needs Attention")</f>
        <v>Champions</v>
      </c>
      <c r="I2075" s="3" t="str">
        <f t="shared" si="36"/>
        <v>Active</v>
      </c>
      <c r="J2075" s="3" t="str">
        <f>_xlfn.XLOOKUP(A2075,'Country_Lookup'!$D:$D,'Country_Lookup'!$E:$E)</f>
        <v>United Kingdom</v>
      </c>
    </row>
    <row r="2076" spans="1:10" x14ac:dyDescent="0.3">
      <c r="A2076">
        <v>14442</v>
      </c>
      <c r="B2076">
        <v>204</v>
      </c>
      <c r="C2076">
        <v>7</v>
      </c>
      <c r="D2076">
        <v>5367.0200000000123</v>
      </c>
      <c r="E2076" cm="1">
        <f t="array" ref="E2076">_xlfn.IFS(B2076&lt;=PERCENTILE($B$3:$B$5882,0.2),5,B2076&lt;=PERCENTILE($B$3:$B$5882,0.4),4,B2076&lt;=PERCENTILE($B$3:$B$5882,0.6),3,B2076&lt;=PERCENTILE($B$3:$B$5882,0.8),2,TRUE,1)</f>
        <v>2</v>
      </c>
      <c r="F2076" cm="1">
        <f t="array" ref="F2076">_xlfn.IFS(C2076&lt;=PERCENTILE($C$3:$C$5882,0.2),1,C2076&lt;=PERCENTILE($C$3:$C$5882,0.4),2,C2076&lt;=PERCENTILE($C$3:$C$5882,0.6),3,C2076&lt;=PERCENTILE($C$3:$C$5882,0.8),4,TRUE,5)</f>
        <v>4</v>
      </c>
      <c r="G2076" cm="1">
        <f t="array" ref="G2076">_xlfn.IFS(D2076&lt;=PERCENTILE($D$3:$D$5882,0.2),1,D2076&lt;=PERCENTILE($D$3:$D$5882,0.4),2,D2076&lt;=PERCENTILE($D$3:$D$5882,0.6),3,D2076&lt;=PERCENTILE($D$3:$D$5882,0.8),4,TRUE,5)</f>
        <v>5</v>
      </c>
      <c r="H2076" s="3" t="str" cm="1">
        <f t="array" ref="H2076">_xlfn.IFS(AND(E2076&gt;=4,F2076&gt;=4,G2076&gt;=4),"Champions",AND(E2076&gt;=3,F2076&gt;=3,G2076&gt;=3),"Loyal Customers",AND(E2076&lt;=2,F2076&gt;=3),"At Risk",AND(E2076&lt;=2,F2076&lt;=2,G2076&lt;=2),"Lost",AND(E2076&gt;=4,F2076&lt;=2),"New/Promising",TRUE,"Needs Attention")</f>
        <v>At Risk</v>
      </c>
      <c r="I2076" s="3" t="str">
        <f t="shared" si="36"/>
        <v>Churned</v>
      </c>
      <c r="J2076" s="3" t="str">
        <f>_xlfn.XLOOKUP(A2076,'Country_Lookup'!$D:$D,'Country_Lookup'!$E:$E)</f>
        <v>Channel Islands</v>
      </c>
    </row>
    <row r="2077" spans="1:10" x14ac:dyDescent="0.3">
      <c r="A2077">
        <v>14443</v>
      </c>
      <c r="B2077">
        <v>53</v>
      </c>
      <c r="C2077">
        <v>5</v>
      </c>
      <c r="D2077">
        <v>2386.4699999999925</v>
      </c>
      <c r="E2077" cm="1">
        <f t="array" ref="E2077">_xlfn.IFS(B2077&lt;=PERCENTILE($B$3:$B$5882,0.2),5,B2077&lt;=PERCENTILE($B$3:$B$5882,0.4),4,B2077&lt;=PERCENTILE($B$3:$B$5882,0.6),3,B2077&lt;=PERCENTILE($B$3:$B$5882,0.8),2,TRUE,1)</f>
        <v>4</v>
      </c>
      <c r="F2077" cm="1">
        <f t="array" ref="F2077">_xlfn.IFS(C2077&lt;=PERCENTILE($C$3:$C$5882,0.2),1,C2077&lt;=PERCENTILE($C$3:$C$5882,0.4),2,C2077&lt;=PERCENTILE($C$3:$C$5882,0.6),3,C2077&lt;=PERCENTILE($C$3:$C$5882,0.8),4,TRUE,5)</f>
        <v>4</v>
      </c>
      <c r="G2077" cm="1">
        <f t="array" ref="G2077">_xlfn.IFS(D2077&lt;=PERCENTILE($D$3:$D$5882,0.2),1,D2077&lt;=PERCENTILE($D$3:$D$5882,0.4),2,D2077&lt;=PERCENTILE($D$3:$D$5882,0.6),3,D2077&lt;=PERCENTILE($D$3:$D$5882,0.8),4,TRUE,5)</f>
        <v>4</v>
      </c>
      <c r="H2077" s="3" t="str" cm="1">
        <f t="array" ref="H2077">_xlfn.IFS(AND(E2077&gt;=4,F2077&gt;=4,G2077&gt;=4),"Champions",AND(E2077&gt;=3,F2077&gt;=3,G2077&gt;=3),"Loyal Customers",AND(E2077&lt;=2,F2077&gt;=3),"At Risk",AND(E2077&lt;=2,F2077&lt;=2,G2077&lt;=2),"Lost",AND(E2077&gt;=4,F2077&lt;=2),"New/Promising",TRUE,"Needs Attention")</f>
        <v>Champions</v>
      </c>
      <c r="I2077" s="3" t="str">
        <f t="shared" si="36"/>
        <v>Active</v>
      </c>
      <c r="J2077" s="3" t="str">
        <f>_xlfn.XLOOKUP(A2077,'Country_Lookup'!$D:$D,'Country_Lookup'!$E:$E)</f>
        <v>United Kingdom</v>
      </c>
    </row>
    <row r="2078" spans="1:10" x14ac:dyDescent="0.3">
      <c r="A2078">
        <v>14444</v>
      </c>
      <c r="B2078">
        <v>456</v>
      </c>
      <c r="C2078">
        <v>1</v>
      </c>
      <c r="D2078">
        <v>132.04</v>
      </c>
      <c r="E2078" cm="1">
        <f t="array" ref="E2078">_xlfn.IFS(B2078&lt;=PERCENTILE($B$3:$B$5882,0.2),5,B2078&lt;=PERCENTILE($B$3:$B$5882,0.4),4,B2078&lt;=PERCENTILE($B$3:$B$5882,0.6),3,B2078&lt;=PERCENTILE($B$3:$B$5882,0.8),2,TRUE,1)</f>
        <v>1</v>
      </c>
      <c r="F2078" cm="1">
        <f t="array" ref="F2078">_xlfn.IFS(C2078&lt;=PERCENTILE($C$3:$C$5882,0.2),1,C2078&lt;=PERCENTILE($C$3:$C$5882,0.4),2,C2078&lt;=PERCENTILE($C$3:$C$5882,0.6),3,C2078&lt;=PERCENTILE($C$3:$C$5882,0.8),4,TRUE,5)</f>
        <v>1</v>
      </c>
      <c r="G2078" cm="1">
        <f t="array" ref="G2078">_xlfn.IFS(D2078&lt;=PERCENTILE($D$3:$D$5882,0.2),1,D2078&lt;=PERCENTILE($D$3:$D$5882,0.4),2,D2078&lt;=PERCENTILE($D$3:$D$5882,0.6),3,D2078&lt;=PERCENTILE($D$3:$D$5882,0.8),4,TRUE,5)</f>
        <v>1</v>
      </c>
      <c r="H2078" s="3" t="str" cm="1">
        <f t="array" ref="H2078">_xlfn.IFS(AND(E2078&gt;=4,F2078&gt;=4,G2078&gt;=4),"Champions",AND(E2078&gt;=3,F2078&gt;=3,G2078&gt;=3),"Loyal Customers",AND(E2078&lt;=2,F2078&gt;=3),"At Risk",AND(E2078&lt;=2,F2078&lt;=2,G2078&lt;=2),"Lost",AND(E2078&gt;=4,F2078&lt;=2),"New/Promising",TRUE,"Needs Attention")</f>
        <v>Lost</v>
      </c>
      <c r="I2078" s="3" t="str">
        <f t="shared" si="36"/>
        <v>Churned</v>
      </c>
      <c r="J2078" s="3" t="str">
        <f>_xlfn.XLOOKUP(A2078,'Country_Lookup'!$D:$D,'Country_Lookup'!$E:$E)</f>
        <v>United Kingdom</v>
      </c>
    </row>
    <row r="2079" spans="1:10" x14ac:dyDescent="0.3">
      <c r="A2079">
        <v>14445</v>
      </c>
      <c r="B2079">
        <v>455</v>
      </c>
      <c r="C2079">
        <v>1</v>
      </c>
      <c r="D2079">
        <v>221.64999999999984</v>
      </c>
      <c r="E2079" cm="1">
        <f t="array" ref="E2079">_xlfn.IFS(B2079&lt;=PERCENTILE($B$3:$B$5882,0.2),5,B2079&lt;=PERCENTILE($B$3:$B$5882,0.4),4,B2079&lt;=PERCENTILE($B$3:$B$5882,0.6),3,B2079&lt;=PERCENTILE($B$3:$B$5882,0.8),2,TRUE,1)</f>
        <v>1</v>
      </c>
      <c r="F2079" cm="1">
        <f t="array" ref="F2079">_xlfn.IFS(C2079&lt;=PERCENTILE($C$3:$C$5882,0.2),1,C2079&lt;=PERCENTILE($C$3:$C$5882,0.4),2,C2079&lt;=PERCENTILE($C$3:$C$5882,0.6),3,C2079&lt;=PERCENTILE($C$3:$C$5882,0.8),4,TRUE,5)</f>
        <v>1</v>
      </c>
      <c r="G2079" cm="1">
        <f t="array" ref="G2079">_xlfn.IFS(D2079&lt;=PERCENTILE($D$3:$D$5882,0.2),1,D2079&lt;=PERCENTILE($D$3:$D$5882,0.4),2,D2079&lt;=PERCENTILE($D$3:$D$5882,0.6),3,D2079&lt;=PERCENTILE($D$3:$D$5882,0.8),4,TRUE,5)</f>
        <v>1</v>
      </c>
      <c r="H2079" s="3" t="str" cm="1">
        <f t="array" ref="H2079">_xlfn.IFS(AND(E2079&gt;=4,F2079&gt;=4,G2079&gt;=4),"Champions",AND(E2079&gt;=3,F2079&gt;=3,G2079&gt;=3),"Loyal Customers",AND(E2079&lt;=2,F2079&gt;=3),"At Risk",AND(E2079&lt;=2,F2079&lt;=2,G2079&lt;=2),"Lost",AND(E2079&gt;=4,F2079&lt;=2),"New/Promising",TRUE,"Needs Attention")</f>
        <v>Lost</v>
      </c>
      <c r="I2079" s="3" t="str">
        <f t="shared" si="36"/>
        <v>Churned</v>
      </c>
      <c r="J2079" s="3" t="str">
        <f>_xlfn.XLOOKUP(A2079,'Country_Lookup'!$D:$D,'Country_Lookup'!$E:$E)</f>
        <v>United Kingdom</v>
      </c>
    </row>
    <row r="2080" spans="1:10" x14ac:dyDescent="0.3">
      <c r="A2080">
        <v>14446</v>
      </c>
      <c r="B2080">
        <v>0</v>
      </c>
      <c r="C2080">
        <v>5</v>
      </c>
      <c r="D2080">
        <v>1241.3099999999979</v>
      </c>
      <c r="E2080" cm="1">
        <f t="array" ref="E2080">_xlfn.IFS(B2080&lt;=PERCENTILE($B$3:$B$5882,0.2),5,B2080&lt;=PERCENTILE($B$3:$B$5882,0.4),4,B2080&lt;=PERCENTILE($B$3:$B$5882,0.6),3,B2080&lt;=PERCENTILE($B$3:$B$5882,0.8),2,TRUE,1)</f>
        <v>5</v>
      </c>
      <c r="F2080" cm="1">
        <f t="array" ref="F2080">_xlfn.IFS(C2080&lt;=PERCENTILE($C$3:$C$5882,0.2),1,C2080&lt;=PERCENTILE($C$3:$C$5882,0.4),2,C2080&lt;=PERCENTILE($C$3:$C$5882,0.6),3,C2080&lt;=PERCENTILE($C$3:$C$5882,0.8),4,TRUE,5)</f>
        <v>4</v>
      </c>
      <c r="G2080" cm="1">
        <f t="array" ref="G2080">_xlfn.IFS(D2080&lt;=PERCENTILE($D$3:$D$5882,0.2),1,D2080&lt;=PERCENTILE($D$3:$D$5882,0.4),2,D2080&lt;=PERCENTILE($D$3:$D$5882,0.6),3,D2080&lt;=PERCENTILE($D$3:$D$5882,0.8),4,TRUE,5)</f>
        <v>3</v>
      </c>
      <c r="H2080" s="3" t="str" cm="1">
        <f t="array" ref="H2080">_xlfn.IFS(AND(E2080&gt;=4,F2080&gt;=4,G2080&gt;=4),"Champions",AND(E2080&gt;=3,F2080&gt;=3,G2080&gt;=3),"Loyal Customers",AND(E2080&lt;=2,F2080&gt;=3),"At Risk",AND(E2080&lt;=2,F2080&lt;=2,G2080&lt;=2),"Lost",AND(E2080&gt;=4,F2080&lt;=2),"New/Promising",TRUE,"Needs Attention")</f>
        <v>Loyal Customers</v>
      </c>
      <c r="I2080" s="3" t="str">
        <f t="shared" si="36"/>
        <v>Active</v>
      </c>
      <c r="J2080" s="3" t="str">
        <f>_xlfn.XLOOKUP(A2080,'Country_Lookup'!$D:$D,'Country_Lookup'!$E:$E)</f>
        <v>United Kingdom</v>
      </c>
    </row>
    <row r="2081" spans="1:10" x14ac:dyDescent="0.3">
      <c r="A2081">
        <v>14447</v>
      </c>
      <c r="B2081">
        <v>18</v>
      </c>
      <c r="C2081">
        <v>6</v>
      </c>
      <c r="D2081">
        <v>1711.7300000000007</v>
      </c>
      <c r="E2081" cm="1">
        <f t="array" ref="E2081">_xlfn.IFS(B2081&lt;=PERCENTILE($B$3:$B$5882,0.2),5,B2081&lt;=PERCENTILE($B$3:$B$5882,0.4),4,B2081&lt;=PERCENTILE($B$3:$B$5882,0.6),3,B2081&lt;=PERCENTILE($B$3:$B$5882,0.8),2,TRUE,1)</f>
        <v>5</v>
      </c>
      <c r="F2081" cm="1">
        <f t="array" ref="F2081">_xlfn.IFS(C2081&lt;=PERCENTILE($C$3:$C$5882,0.2),1,C2081&lt;=PERCENTILE($C$3:$C$5882,0.4),2,C2081&lt;=PERCENTILE($C$3:$C$5882,0.6),3,C2081&lt;=PERCENTILE($C$3:$C$5882,0.8),4,TRUE,5)</f>
        <v>4</v>
      </c>
      <c r="G2081" cm="1">
        <f t="array" ref="G2081">_xlfn.IFS(D2081&lt;=PERCENTILE($D$3:$D$5882,0.2),1,D2081&lt;=PERCENTILE($D$3:$D$5882,0.4),2,D2081&lt;=PERCENTILE($D$3:$D$5882,0.6),3,D2081&lt;=PERCENTILE($D$3:$D$5882,0.8),4,TRUE,5)</f>
        <v>4</v>
      </c>
      <c r="H2081" s="3" t="str" cm="1">
        <f t="array" ref="H2081">_xlfn.IFS(AND(E2081&gt;=4,F2081&gt;=4,G2081&gt;=4),"Champions",AND(E2081&gt;=3,F2081&gt;=3,G2081&gt;=3),"Loyal Customers",AND(E2081&lt;=2,F2081&gt;=3),"At Risk",AND(E2081&lt;=2,F2081&lt;=2,G2081&lt;=2),"Lost",AND(E2081&gt;=4,F2081&lt;=2),"New/Promising",TRUE,"Needs Attention")</f>
        <v>Champions</v>
      </c>
      <c r="I2081" s="3" t="str">
        <f t="shared" si="36"/>
        <v>Active</v>
      </c>
      <c r="J2081" s="3" t="str">
        <f>_xlfn.XLOOKUP(A2081,'Country_Lookup'!$D:$D,'Country_Lookup'!$E:$E)</f>
        <v>United Kingdom</v>
      </c>
    </row>
    <row r="2082" spans="1:10" x14ac:dyDescent="0.3">
      <c r="A2082">
        <v>14448</v>
      </c>
      <c r="B2082">
        <v>9</v>
      </c>
      <c r="C2082">
        <v>2</v>
      </c>
      <c r="D2082">
        <v>375.35000000000014</v>
      </c>
      <c r="E2082" cm="1">
        <f t="array" ref="E2082">_xlfn.IFS(B2082&lt;=PERCENTILE($B$3:$B$5882,0.2),5,B2082&lt;=PERCENTILE($B$3:$B$5882,0.4),4,B2082&lt;=PERCENTILE($B$3:$B$5882,0.6),3,B2082&lt;=PERCENTILE($B$3:$B$5882,0.8),2,TRUE,1)</f>
        <v>5</v>
      </c>
      <c r="F2082" cm="1">
        <f t="array" ref="F2082">_xlfn.IFS(C2082&lt;=PERCENTILE($C$3:$C$5882,0.2),1,C2082&lt;=PERCENTILE($C$3:$C$5882,0.4),2,C2082&lt;=PERCENTILE($C$3:$C$5882,0.6),3,C2082&lt;=PERCENTILE($C$3:$C$5882,0.8),4,TRUE,5)</f>
        <v>2</v>
      </c>
      <c r="G2082" cm="1">
        <f t="array" ref="G2082">_xlfn.IFS(D2082&lt;=PERCENTILE($D$3:$D$5882,0.2),1,D2082&lt;=PERCENTILE($D$3:$D$5882,0.4),2,D2082&lt;=PERCENTILE($D$3:$D$5882,0.6),3,D2082&lt;=PERCENTILE($D$3:$D$5882,0.8),4,TRUE,5)</f>
        <v>2</v>
      </c>
      <c r="H2082" s="3" t="str" cm="1">
        <f t="array" ref="H2082">_xlfn.IFS(AND(E2082&gt;=4,F2082&gt;=4,G2082&gt;=4),"Champions",AND(E2082&gt;=3,F2082&gt;=3,G2082&gt;=3),"Loyal Customers",AND(E2082&lt;=2,F2082&gt;=3),"At Risk",AND(E2082&lt;=2,F2082&lt;=2,G2082&lt;=2),"Lost",AND(E2082&gt;=4,F2082&lt;=2),"New/Promising",TRUE,"Needs Attention")</f>
        <v>New/Promising</v>
      </c>
      <c r="I2082" s="3" t="str">
        <f t="shared" si="36"/>
        <v>Active</v>
      </c>
      <c r="J2082" s="3" t="str">
        <f>_xlfn.XLOOKUP(A2082,'Country_Lookup'!$D:$D,'Country_Lookup'!$E:$E)</f>
        <v>United Kingdom</v>
      </c>
    </row>
    <row r="2083" spans="1:10" x14ac:dyDescent="0.3">
      <c r="A2083">
        <v>14449</v>
      </c>
      <c r="B2083">
        <v>18</v>
      </c>
      <c r="C2083">
        <v>8</v>
      </c>
      <c r="D2083">
        <v>2482.8000000000252</v>
      </c>
      <c r="E2083" cm="1">
        <f t="array" ref="E2083">_xlfn.IFS(B2083&lt;=PERCENTILE($B$3:$B$5882,0.2),5,B2083&lt;=PERCENTILE($B$3:$B$5882,0.4),4,B2083&lt;=PERCENTILE($B$3:$B$5882,0.6),3,B2083&lt;=PERCENTILE($B$3:$B$5882,0.8),2,TRUE,1)</f>
        <v>5</v>
      </c>
      <c r="F2083" cm="1">
        <f t="array" ref="F2083">_xlfn.IFS(C2083&lt;=PERCENTILE($C$3:$C$5882,0.2),1,C2083&lt;=PERCENTILE($C$3:$C$5882,0.4),2,C2083&lt;=PERCENTILE($C$3:$C$5882,0.6),3,C2083&lt;=PERCENTILE($C$3:$C$5882,0.8),4,TRUE,5)</f>
        <v>4</v>
      </c>
      <c r="G2083" cm="1">
        <f t="array" ref="G2083">_xlfn.IFS(D2083&lt;=PERCENTILE($D$3:$D$5882,0.2),1,D2083&lt;=PERCENTILE($D$3:$D$5882,0.4),2,D2083&lt;=PERCENTILE($D$3:$D$5882,0.6),3,D2083&lt;=PERCENTILE($D$3:$D$5882,0.8),4,TRUE,5)</f>
        <v>4</v>
      </c>
      <c r="H2083" s="3" t="str" cm="1">
        <f t="array" ref="H2083">_xlfn.IFS(AND(E2083&gt;=4,F2083&gt;=4,G2083&gt;=4),"Champions",AND(E2083&gt;=3,F2083&gt;=3,G2083&gt;=3),"Loyal Customers",AND(E2083&lt;=2,F2083&gt;=3),"At Risk",AND(E2083&lt;=2,F2083&lt;=2,G2083&lt;=2),"Lost",AND(E2083&gt;=4,F2083&lt;=2),"New/Promising",TRUE,"Needs Attention")</f>
        <v>Champions</v>
      </c>
      <c r="I2083" s="3" t="str">
        <f t="shared" si="36"/>
        <v>Active</v>
      </c>
      <c r="J2083" s="3" t="str">
        <f>_xlfn.XLOOKUP(A2083,'Country_Lookup'!$D:$D,'Country_Lookup'!$E:$E)</f>
        <v>United Kingdom</v>
      </c>
    </row>
    <row r="2084" spans="1:10" x14ac:dyDescent="0.3">
      <c r="A2084">
        <v>14450</v>
      </c>
      <c r="B2084">
        <v>180</v>
      </c>
      <c r="C2084">
        <v>7</v>
      </c>
      <c r="D2084">
        <v>1128.4400000000012</v>
      </c>
      <c r="E2084" cm="1">
        <f t="array" ref="E2084">_xlfn.IFS(B2084&lt;=PERCENTILE($B$3:$B$5882,0.2),5,B2084&lt;=PERCENTILE($B$3:$B$5882,0.4),4,B2084&lt;=PERCENTILE($B$3:$B$5882,0.6),3,B2084&lt;=PERCENTILE($B$3:$B$5882,0.8),2,TRUE,1)</f>
        <v>3</v>
      </c>
      <c r="F2084" cm="1">
        <f t="array" ref="F2084">_xlfn.IFS(C2084&lt;=PERCENTILE($C$3:$C$5882,0.2),1,C2084&lt;=PERCENTILE($C$3:$C$5882,0.4),2,C2084&lt;=PERCENTILE($C$3:$C$5882,0.6),3,C2084&lt;=PERCENTILE($C$3:$C$5882,0.8),4,TRUE,5)</f>
        <v>4</v>
      </c>
      <c r="G2084" cm="1">
        <f t="array" ref="G2084">_xlfn.IFS(D2084&lt;=PERCENTILE($D$3:$D$5882,0.2),1,D2084&lt;=PERCENTILE($D$3:$D$5882,0.4),2,D2084&lt;=PERCENTILE($D$3:$D$5882,0.6),3,D2084&lt;=PERCENTILE($D$3:$D$5882,0.8),4,TRUE,5)</f>
        <v>3</v>
      </c>
      <c r="H2084" s="3" t="str" cm="1">
        <f t="array" ref="H2084">_xlfn.IFS(AND(E2084&gt;=4,F2084&gt;=4,G2084&gt;=4),"Champions",AND(E2084&gt;=3,F2084&gt;=3,G2084&gt;=3),"Loyal Customers",AND(E2084&lt;=2,F2084&gt;=3),"At Risk",AND(E2084&lt;=2,F2084&lt;=2,G2084&lt;=2),"Lost",AND(E2084&gt;=4,F2084&lt;=2),"New/Promising",TRUE,"Needs Attention")</f>
        <v>Loyal Customers</v>
      </c>
      <c r="I2084" s="3" t="str">
        <f t="shared" si="36"/>
        <v>Churned</v>
      </c>
      <c r="J2084" s="3" t="str">
        <f>_xlfn.XLOOKUP(A2084,'Country_Lookup'!$D:$D,'Country_Lookup'!$E:$E)</f>
        <v>United Kingdom</v>
      </c>
    </row>
    <row r="2085" spans="1:10" x14ac:dyDescent="0.3">
      <c r="A2085">
        <v>14451</v>
      </c>
      <c r="B2085">
        <v>60</v>
      </c>
      <c r="C2085">
        <v>12</v>
      </c>
      <c r="D2085">
        <v>3308.7700000000141</v>
      </c>
      <c r="E2085" cm="1">
        <f t="array" ref="E2085">_xlfn.IFS(B2085&lt;=PERCENTILE($B$3:$B$5882,0.2),5,B2085&lt;=PERCENTILE($B$3:$B$5882,0.4),4,B2085&lt;=PERCENTILE($B$3:$B$5882,0.6),3,B2085&lt;=PERCENTILE($B$3:$B$5882,0.8),2,TRUE,1)</f>
        <v>3</v>
      </c>
      <c r="F2085" cm="1">
        <f t="array" ref="F2085">_xlfn.IFS(C2085&lt;=PERCENTILE($C$3:$C$5882,0.2),1,C2085&lt;=PERCENTILE($C$3:$C$5882,0.4),2,C2085&lt;=PERCENTILE($C$3:$C$5882,0.6),3,C2085&lt;=PERCENTILE($C$3:$C$5882,0.8),4,TRUE,5)</f>
        <v>5</v>
      </c>
      <c r="G2085" cm="1">
        <f t="array" ref="G2085">_xlfn.IFS(D2085&lt;=PERCENTILE($D$3:$D$5882,0.2),1,D2085&lt;=PERCENTILE($D$3:$D$5882,0.4),2,D2085&lt;=PERCENTILE($D$3:$D$5882,0.6),3,D2085&lt;=PERCENTILE($D$3:$D$5882,0.8),4,TRUE,5)</f>
        <v>5</v>
      </c>
      <c r="H2085" s="3" t="str" cm="1">
        <f t="array" ref="H2085">_xlfn.IFS(AND(E2085&gt;=4,F2085&gt;=4,G2085&gt;=4),"Champions",AND(E2085&gt;=3,F2085&gt;=3,G2085&gt;=3),"Loyal Customers",AND(E2085&lt;=2,F2085&gt;=3),"At Risk",AND(E2085&lt;=2,F2085&lt;=2,G2085&lt;=2),"Lost",AND(E2085&gt;=4,F2085&lt;=2),"New/Promising",TRUE,"Needs Attention")</f>
        <v>Loyal Customers</v>
      </c>
      <c r="I2085" s="3" t="str">
        <f t="shared" si="36"/>
        <v>Active</v>
      </c>
      <c r="J2085" s="3" t="str">
        <f>_xlfn.XLOOKUP(A2085,'Country_Lookup'!$D:$D,'Country_Lookup'!$E:$E)</f>
        <v>United Kingdom</v>
      </c>
    </row>
    <row r="2086" spans="1:10" x14ac:dyDescent="0.3">
      <c r="A2086">
        <v>14452</v>
      </c>
      <c r="B2086">
        <v>10</v>
      </c>
      <c r="C2086">
        <v>4</v>
      </c>
      <c r="D2086">
        <v>665.58999999999787</v>
      </c>
      <c r="E2086" cm="1">
        <f t="array" ref="E2086">_xlfn.IFS(B2086&lt;=PERCENTILE($B$3:$B$5882,0.2),5,B2086&lt;=PERCENTILE($B$3:$B$5882,0.4),4,B2086&lt;=PERCENTILE($B$3:$B$5882,0.6),3,B2086&lt;=PERCENTILE($B$3:$B$5882,0.8),2,TRUE,1)</f>
        <v>5</v>
      </c>
      <c r="F2086" cm="1">
        <f t="array" ref="F2086">_xlfn.IFS(C2086&lt;=PERCENTILE($C$3:$C$5882,0.2),1,C2086&lt;=PERCENTILE($C$3:$C$5882,0.4),2,C2086&lt;=PERCENTILE($C$3:$C$5882,0.6),3,C2086&lt;=PERCENTILE($C$3:$C$5882,0.8),4,TRUE,5)</f>
        <v>3</v>
      </c>
      <c r="G2086" cm="1">
        <f t="array" ref="G2086">_xlfn.IFS(D2086&lt;=PERCENTILE($D$3:$D$5882,0.2),1,D2086&lt;=PERCENTILE($D$3:$D$5882,0.4),2,D2086&lt;=PERCENTILE($D$3:$D$5882,0.6),3,D2086&lt;=PERCENTILE($D$3:$D$5882,0.8),4,TRUE,5)</f>
        <v>3</v>
      </c>
      <c r="H2086" s="3" t="str" cm="1">
        <f t="array" ref="H2086">_xlfn.IFS(AND(E2086&gt;=4,F2086&gt;=4,G2086&gt;=4),"Champions",AND(E2086&gt;=3,F2086&gt;=3,G2086&gt;=3),"Loyal Customers",AND(E2086&lt;=2,F2086&gt;=3),"At Risk",AND(E2086&lt;=2,F2086&lt;=2,G2086&lt;=2),"Lost",AND(E2086&gt;=4,F2086&lt;=2),"New/Promising",TRUE,"Needs Attention")</f>
        <v>Loyal Customers</v>
      </c>
      <c r="I2086" s="3" t="str">
        <f t="shared" si="36"/>
        <v>Active</v>
      </c>
      <c r="J2086" s="3" t="str">
        <f>_xlfn.XLOOKUP(A2086,'Country_Lookup'!$D:$D,'Country_Lookup'!$E:$E)</f>
        <v>United Kingdom</v>
      </c>
    </row>
    <row r="2087" spans="1:10" x14ac:dyDescent="0.3">
      <c r="A2087">
        <v>14453</v>
      </c>
      <c r="B2087">
        <v>190</v>
      </c>
      <c r="C2087">
        <v>1</v>
      </c>
      <c r="D2087">
        <v>119.92999999999998</v>
      </c>
      <c r="E2087" cm="1">
        <f t="array" ref="E2087">_xlfn.IFS(B2087&lt;=PERCENTILE($B$3:$B$5882,0.2),5,B2087&lt;=PERCENTILE($B$3:$B$5882,0.4),4,B2087&lt;=PERCENTILE($B$3:$B$5882,0.6),3,B2087&lt;=PERCENTILE($B$3:$B$5882,0.8),2,TRUE,1)</f>
        <v>2</v>
      </c>
      <c r="F2087" cm="1">
        <f t="array" ref="F2087">_xlfn.IFS(C2087&lt;=PERCENTILE($C$3:$C$5882,0.2),1,C2087&lt;=PERCENTILE($C$3:$C$5882,0.4),2,C2087&lt;=PERCENTILE($C$3:$C$5882,0.6),3,C2087&lt;=PERCENTILE($C$3:$C$5882,0.8),4,TRUE,5)</f>
        <v>1</v>
      </c>
      <c r="G2087" cm="1">
        <f t="array" ref="G2087">_xlfn.IFS(D2087&lt;=PERCENTILE($D$3:$D$5882,0.2),1,D2087&lt;=PERCENTILE($D$3:$D$5882,0.4),2,D2087&lt;=PERCENTILE($D$3:$D$5882,0.6),3,D2087&lt;=PERCENTILE($D$3:$D$5882,0.8),4,TRUE,5)</f>
        <v>1</v>
      </c>
      <c r="H2087" s="3" t="str" cm="1">
        <f t="array" ref="H2087">_xlfn.IFS(AND(E2087&gt;=4,F2087&gt;=4,G2087&gt;=4),"Champions",AND(E2087&gt;=3,F2087&gt;=3,G2087&gt;=3),"Loyal Customers",AND(E2087&lt;=2,F2087&gt;=3),"At Risk",AND(E2087&lt;=2,F2087&lt;=2,G2087&lt;=2),"Lost",AND(E2087&gt;=4,F2087&lt;=2),"New/Promising",TRUE,"Needs Attention")</f>
        <v>Lost</v>
      </c>
      <c r="I2087" s="3" t="str">
        <f t="shared" si="36"/>
        <v>Churned</v>
      </c>
      <c r="J2087" s="3" t="str">
        <f>_xlfn.XLOOKUP(A2087,'Country_Lookup'!$D:$D,'Country_Lookup'!$E:$E)</f>
        <v>United Kingdom</v>
      </c>
    </row>
    <row r="2088" spans="1:10" x14ac:dyDescent="0.3">
      <c r="A2088">
        <v>14454</v>
      </c>
      <c r="B2088">
        <v>376</v>
      </c>
      <c r="C2088">
        <v>5</v>
      </c>
      <c r="D2088">
        <v>977.30000000000189</v>
      </c>
      <c r="E2088" cm="1">
        <f t="array" ref="E2088">_xlfn.IFS(B2088&lt;=PERCENTILE($B$3:$B$5882,0.2),5,B2088&lt;=PERCENTILE($B$3:$B$5882,0.4),4,B2088&lt;=PERCENTILE($B$3:$B$5882,0.6),3,B2088&lt;=PERCENTILE($B$3:$B$5882,0.8),2,TRUE,1)</f>
        <v>2</v>
      </c>
      <c r="F2088" cm="1">
        <f t="array" ref="F2088">_xlfn.IFS(C2088&lt;=PERCENTILE($C$3:$C$5882,0.2),1,C2088&lt;=PERCENTILE($C$3:$C$5882,0.4),2,C2088&lt;=PERCENTILE($C$3:$C$5882,0.6),3,C2088&lt;=PERCENTILE($C$3:$C$5882,0.8),4,TRUE,5)</f>
        <v>4</v>
      </c>
      <c r="G2088" cm="1">
        <f t="array" ref="G2088">_xlfn.IFS(D2088&lt;=PERCENTILE($D$3:$D$5882,0.2),1,D2088&lt;=PERCENTILE($D$3:$D$5882,0.4),2,D2088&lt;=PERCENTILE($D$3:$D$5882,0.6),3,D2088&lt;=PERCENTILE($D$3:$D$5882,0.8),4,TRUE,5)</f>
        <v>3</v>
      </c>
      <c r="H2088" s="3" t="str" cm="1">
        <f t="array" ref="H2088">_xlfn.IFS(AND(E2088&gt;=4,F2088&gt;=4,G2088&gt;=4),"Champions",AND(E2088&gt;=3,F2088&gt;=3,G2088&gt;=3),"Loyal Customers",AND(E2088&lt;=2,F2088&gt;=3),"At Risk",AND(E2088&lt;=2,F2088&lt;=2,G2088&lt;=2),"Lost",AND(E2088&gt;=4,F2088&lt;=2),"New/Promising",TRUE,"Needs Attention")</f>
        <v>At Risk</v>
      </c>
      <c r="I2088" s="3" t="str">
        <f t="shared" si="36"/>
        <v>Churned</v>
      </c>
      <c r="J2088" s="3" t="str">
        <f>_xlfn.XLOOKUP(A2088,'Country_Lookup'!$D:$D,'Country_Lookup'!$E:$E)</f>
        <v>United Kingdom</v>
      </c>
    </row>
    <row r="2089" spans="1:10" x14ac:dyDescent="0.3">
      <c r="A2089">
        <v>14455</v>
      </c>
      <c r="B2089">
        <v>432</v>
      </c>
      <c r="C2089">
        <v>4</v>
      </c>
      <c r="D2089">
        <v>628.20999999999935</v>
      </c>
      <c r="E2089" cm="1">
        <f t="array" ref="E2089">_xlfn.IFS(B2089&lt;=PERCENTILE($B$3:$B$5882,0.2),5,B2089&lt;=PERCENTILE($B$3:$B$5882,0.4),4,B2089&lt;=PERCENTILE($B$3:$B$5882,0.6),3,B2089&lt;=PERCENTILE($B$3:$B$5882,0.8),2,TRUE,1)</f>
        <v>1</v>
      </c>
      <c r="F2089" cm="1">
        <f t="array" ref="F2089">_xlfn.IFS(C2089&lt;=PERCENTILE($C$3:$C$5882,0.2),1,C2089&lt;=PERCENTILE($C$3:$C$5882,0.4),2,C2089&lt;=PERCENTILE($C$3:$C$5882,0.6),3,C2089&lt;=PERCENTILE($C$3:$C$5882,0.8),4,TRUE,5)</f>
        <v>3</v>
      </c>
      <c r="G2089" cm="1">
        <f t="array" ref="G2089">_xlfn.IFS(D2089&lt;=PERCENTILE($D$3:$D$5882,0.2),1,D2089&lt;=PERCENTILE($D$3:$D$5882,0.4),2,D2089&lt;=PERCENTILE($D$3:$D$5882,0.6),3,D2089&lt;=PERCENTILE($D$3:$D$5882,0.8),4,TRUE,5)</f>
        <v>3</v>
      </c>
      <c r="H2089" s="3" t="str" cm="1">
        <f t="array" ref="H2089">_xlfn.IFS(AND(E2089&gt;=4,F2089&gt;=4,G2089&gt;=4),"Champions",AND(E2089&gt;=3,F2089&gt;=3,G2089&gt;=3),"Loyal Customers",AND(E2089&lt;=2,F2089&gt;=3),"At Risk",AND(E2089&lt;=2,F2089&lt;=2,G2089&lt;=2),"Lost",AND(E2089&gt;=4,F2089&lt;=2),"New/Promising",TRUE,"Needs Attention")</f>
        <v>At Risk</v>
      </c>
      <c r="I2089" s="3" t="str">
        <f t="shared" si="36"/>
        <v>Churned</v>
      </c>
      <c r="J2089" s="3" t="str">
        <f>_xlfn.XLOOKUP(A2089,'Country_Lookup'!$D:$D,'Country_Lookup'!$E:$E)</f>
        <v>United Kingdom</v>
      </c>
    </row>
    <row r="2090" spans="1:10" x14ac:dyDescent="0.3">
      <c r="A2090">
        <v>14456</v>
      </c>
      <c r="B2090">
        <v>5</v>
      </c>
      <c r="C2090">
        <v>9</v>
      </c>
      <c r="D2090">
        <v>3062.399999999946</v>
      </c>
      <c r="E2090" cm="1">
        <f t="array" ref="E2090">_xlfn.IFS(B2090&lt;=PERCENTILE($B$3:$B$5882,0.2),5,B2090&lt;=PERCENTILE($B$3:$B$5882,0.4),4,B2090&lt;=PERCENTILE($B$3:$B$5882,0.6),3,B2090&lt;=PERCENTILE($B$3:$B$5882,0.8),2,TRUE,1)</f>
        <v>5</v>
      </c>
      <c r="F2090" cm="1">
        <f t="array" ref="F2090">_xlfn.IFS(C2090&lt;=PERCENTILE($C$3:$C$5882,0.2),1,C2090&lt;=PERCENTILE($C$3:$C$5882,0.4),2,C2090&lt;=PERCENTILE($C$3:$C$5882,0.6),3,C2090&lt;=PERCENTILE($C$3:$C$5882,0.8),4,TRUE,5)</f>
        <v>5</v>
      </c>
      <c r="G2090" cm="1">
        <f t="array" ref="G2090">_xlfn.IFS(D2090&lt;=PERCENTILE($D$3:$D$5882,0.2),1,D2090&lt;=PERCENTILE($D$3:$D$5882,0.4),2,D2090&lt;=PERCENTILE($D$3:$D$5882,0.6),3,D2090&lt;=PERCENTILE($D$3:$D$5882,0.8),4,TRUE,5)</f>
        <v>5</v>
      </c>
      <c r="H2090" s="3" t="str" cm="1">
        <f t="array" ref="H2090">_xlfn.IFS(AND(E2090&gt;=4,F2090&gt;=4,G2090&gt;=4),"Champions",AND(E2090&gt;=3,F2090&gt;=3,G2090&gt;=3),"Loyal Customers",AND(E2090&lt;=2,F2090&gt;=3),"At Risk",AND(E2090&lt;=2,F2090&lt;=2,G2090&lt;=2),"Lost",AND(E2090&gt;=4,F2090&lt;=2),"New/Promising",TRUE,"Needs Attention")</f>
        <v>Champions</v>
      </c>
      <c r="I2090" s="3" t="str">
        <f t="shared" si="36"/>
        <v>Active</v>
      </c>
      <c r="J2090" s="3" t="str">
        <f>_xlfn.XLOOKUP(A2090,'Country_Lookup'!$D:$D,'Country_Lookup'!$E:$E)</f>
        <v>United Kingdom</v>
      </c>
    </row>
    <row r="2091" spans="1:10" x14ac:dyDescent="0.3">
      <c r="A2091">
        <v>14457</v>
      </c>
      <c r="B2091">
        <v>310</v>
      </c>
      <c r="C2091">
        <v>1</v>
      </c>
      <c r="D2091">
        <v>113.64</v>
      </c>
      <c r="E2091" cm="1">
        <f t="array" ref="E2091">_xlfn.IFS(B2091&lt;=PERCENTILE($B$3:$B$5882,0.2),5,B2091&lt;=PERCENTILE($B$3:$B$5882,0.4),4,B2091&lt;=PERCENTILE($B$3:$B$5882,0.6),3,B2091&lt;=PERCENTILE($B$3:$B$5882,0.8),2,TRUE,1)</f>
        <v>2</v>
      </c>
      <c r="F2091" cm="1">
        <f t="array" ref="F2091">_xlfn.IFS(C2091&lt;=PERCENTILE($C$3:$C$5882,0.2),1,C2091&lt;=PERCENTILE($C$3:$C$5882,0.4),2,C2091&lt;=PERCENTILE($C$3:$C$5882,0.6),3,C2091&lt;=PERCENTILE($C$3:$C$5882,0.8),4,TRUE,5)</f>
        <v>1</v>
      </c>
      <c r="G2091" cm="1">
        <f t="array" ref="G2091">_xlfn.IFS(D2091&lt;=PERCENTILE($D$3:$D$5882,0.2),1,D2091&lt;=PERCENTILE($D$3:$D$5882,0.4),2,D2091&lt;=PERCENTILE($D$3:$D$5882,0.6),3,D2091&lt;=PERCENTILE($D$3:$D$5882,0.8),4,TRUE,5)</f>
        <v>1</v>
      </c>
      <c r="H2091" s="3" t="str" cm="1">
        <f t="array" ref="H2091">_xlfn.IFS(AND(E2091&gt;=4,F2091&gt;=4,G2091&gt;=4),"Champions",AND(E2091&gt;=3,F2091&gt;=3,G2091&gt;=3),"Loyal Customers",AND(E2091&lt;=2,F2091&gt;=3),"At Risk",AND(E2091&lt;=2,F2091&lt;=2,G2091&lt;=2),"Lost",AND(E2091&gt;=4,F2091&lt;=2),"New/Promising",TRUE,"Needs Attention")</f>
        <v>Lost</v>
      </c>
      <c r="I2091" s="3" t="str">
        <f t="shared" si="36"/>
        <v>Churned</v>
      </c>
      <c r="J2091" s="3" t="str">
        <f>_xlfn.XLOOKUP(A2091,'Country_Lookup'!$D:$D,'Country_Lookup'!$E:$E)</f>
        <v>United Kingdom</v>
      </c>
    </row>
    <row r="2092" spans="1:10" x14ac:dyDescent="0.3">
      <c r="A2092">
        <v>14458</v>
      </c>
      <c r="B2092">
        <v>380</v>
      </c>
      <c r="C2092">
        <v>1</v>
      </c>
      <c r="D2092">
        <v>237.42000000000007</v>
      </c>
      <c r="E2092" cm="1">
        <f t="array" ref="E2092">_xlfn.IFS(B2092&lt;=PERCENTILE($B$3:$B$5882,0.2),5,B2092&lt;=PERCENTILE($B$3:$B$5882,0.4),4,B2092&lt;=PERCENTILE($B$3:$B$5882,0.6),3,B2092&lt;=PERCENTILE($B$3:$B$5882,0.8),2,TRUE,1)</f>
        <v>2</v>
      </c>
      <c r="F2092" cm="1">
        <f t="array" ref="F2092">_xlfn.IFS(C2092&lt;=PERCENTILE($C$3:$C$5882,0.2),1,C2092&lt;=PERCENTILE($C$3:$C$5882,0.4),2,C2092&lt;=PERCENTILE($C$3:$C$5882,0.6),3,C2092&lt;=PERCENTILE($C$3:$C$5882,0.8),4,TRUE,5)</f>
        <v>1</v>
      </c>
      <c r="G2092" cm="1">
        <f t="array" ref="G2092">_xlfn.IFS(D2092&lt;=PERCENTILE($D$3:$D$5882,0.2),1,D2092&lt;=PERCENTILE($D$3:$D$5882,0.4),2,D2092&lt;=PERCENTILE($D$3:$D$5882,0.6),3,D2092&lt;=PERCENTILE($D$3:$D$5882,0.8),4,TRUE,5)</f>
        <v>1</v>
      </c>
      <c r="H2092" s="3" t="str" cm="1">
        <f t="array" ref="H2092">_xlfn.IFS(AND(E2092&gt;=4,F2092&gt;=4,G2092&gt;=4),"Champions",AND(E2092&gt;=3,F2092&gt;=3,G2092&gt;=3),"Loyal Customers",AND(E2092&lt;=2,F2092&gt;=3),"At Risk",AND(E2092&lt;=2,F2092&lt;=2,G2092&lt;=2),"Lost",AND(E2092&gt;=4,F2092&lt;=2),"New/Promising",TRUE,"Needs Attention")</f>
        <v>Lost</v>
      </c>
      <c r="I2092" s="3" t="str">
        <f t="shared" si="36"/>
        <v>Churned</v>
      </c>
      <c r="J2092" s="3" t="str">
        <f>_xlfn.XLOOKUP(A2092,'Country_Lookup'!$D:$D,'Country_Lookup'!$E:$E)</f>
        <v>United Kingdom</v>
      </c>
    </row>
    <row r="2093" spans="1:10" x14ac:dyDescent="0.3">
      <c r="A2093">
        <v>14459</v>
      </c>
      <c r="B2093">
        <v>155</v>
      </c>
      <c r="C2093">
        <v>2</v>
      </c>
      <c r="D2093">
        <v>5375.7409999999982</v>
      </c>
      <c r="E2093" cm="1">
        <f t="array" ref="E2093">_xlfn.IFS(B2093&lt;=PERCENTILE($B$3:$B$5882,0.2),5,B2093&lt;=PERCENTILE($B$3:$B$5882,0.4),4,B2093&lt;=PERCENTILE($B$3:$B$5882,0.6),3,B2093&lt;=PERCENTILE($B$3:$B$5882,0.8),2,TRUE,1)</f>
        <v>3</v>
      </c>
      <c r="F2093" cm="1">
        <f t="array" ref="F2093">_xlfn.IFS(C2093&lt;=PERCENTILE($C$3:$C$5882,0.2),1,C2093&lt;=PERCENTILE($C$3:$C$5882,0.4),2,C2093&lt;=PERCENTILE($C$3:$C$5882,0.6),3,C2093&lt;=PERCENTILE($C$3:$C$5882,0.8),4,TRUE,5)</f>
        <v>2</v>
      </c>
      <c r="G2093" cm="1">
        <f t="array" ref="G2093">_xlfn.IFS(D2093&lt;=PERCENTILE($D$3:$D$5882,0.2),1,D2093&lt;=PERCENTILE($D$3:$D$5882,0.4),2,D2093&lt;=PERCENTILE($D$3:$D$5882,0.6),3,D2093&lt;=PERCENTILE($D$3:$D$5882,0.8),4,TRUE,5)</f>
        <v>5</v>
      </c>
      <c r="H2093" s="3" t="str" cm="1">
        <f t="array" ref="H2093">_xlfn.IFS(AND(E2093&gt;=4,F2093&gt;=4,G2093&gt;=4),"Champions",AND(E2093&gt;=3,F2093&gt;=3,G2093&gt;=3),"Loyal Customers",AND(E2093&lt;=2,F2093&gt;=3),"At Risk",AND(E2093&lt;=2,F2093&lt;=2,G2093&lt;=2),"Lost",AND(E2093&gt;=4,F2093&lt;=2),"New/Promising",TRUE,"Needs Attention")</f>
        <v>Needs Attention</v>
      </c>
      <c r="I2093" s="3" t="str">
        <f t="shared" si="36"/>
        <v>Churned</v>
      </c>
      <c r="J2093" s="3" t="str">
        <f>_xlfn.XLOOKUP(A2093,'Country_Lookup'!$D:$D,'Country_Lookup'!$E:$E)</f>
        <v>United Kingdom</v>
      </c>
    </row>
    <row r="2094" spans="1:10" x14ac:dyDescent="0.3">
      <c r="A2094">
        <v>14460</v>
      </c>
      <c r="B2094">
        <v>110</v>
      </c>
      <c r="C2094">
        <v>9</v>
      </c>
      <c r="D2094">
        <v>1093.4999999999998</v>
      </c>
      <c r="E2094" cm="1">
        <f t="array" ref="E2094">_xlfn.IFS(B2094&lt;=PERCENTILE($B$3:$B$5882,0.2),5,B2094&lt;=PERCENTILE($B$3:$B$5882,0.4),4,B2094&lt;=PERCENTILE($B$3:$B$5882,0.6),3,B2094&lt;=PERCENTILE($B$3:$B$5882,0.8),2,TRUE,1)</f>
        <v>3</v>
      </c>
      <c r="F2094" cm="1">
        <f t="array" ref="F2094">_xlfn.IFS(C2094&lt;=PERCENTILE($C$3:$C$5882,0.2),1,C2094&lt;=PERCENTILE($C$3:$C$5882,0.4),2,C2094&lt;=PERCENTILE($C$3:$C$5882,0.6),3,C2094&lt;=PERCENTILE($C$3:$C$5882,0.8),4,TRUE,5)</f>
        <v>5</v>
      </c>
      <c r="G2094" cm="1">
        <f t="array" ref="G2094">_xlfn.IFS(D2094&lt;=PERCENTILE($D$3:$D$5882,0.2),1,D2094&lt;=PERCENTILE($D$3:$D$5882,0.4),2,D2094&lt;=PERCENTILE($D$3:$D$5882,0.6),3,D2094&lt;=PERCENTILE($D$3:$D$5882,0.8),4,TRUE,5)</f>
        <v>3</v>
      </c>
      <c r="H2094" s="3" t="str" cm="1">
        <f t="array" ref="H2094">_xlfn.IFS(AND(E2094&gt;=4,F2094&gt;=4,G2094&gt;=4),"Champions",AND(E2094&gt;=3,F2094&gt;=3,G2094&gt;=3),"Loyal Customers",AND(E2094&lt;=2,F2094&gt;=3),"At Risk",AND(E2094&lt;=2,F2094&lt;=2,G2094&lt;=2),"Lost",AND(E2094&gt;=4,F2094&lt;=2),"New/Promising",TRUE,"Needs Attention")</f>
        <v>Loyal Customers</v>
      </c>
      <c r="I2094" s="3" t="str">
        <f t="shared" si="36"/>
        <v>Churned</v>
      </c>
      <c r="J2094" s="3" t="str">
        <f>_xlfn.XLOOKUP(A2094,'Country_Lookup'!$D:$D,'Country_Lookup'!$E:$E)</f>
        <v>United Kingdom</v>
      </c>
    </row>
    <row r="2095" spans="1:10" x14ac:dyDescent="0.3">
      <c r="A2095">
        <v>14461</v>
      </c>
      <c r="B2095">
        <v>148</v>
      </c>
      <c r="C2095">
        <v>13</v>
      </c>
      <c r="D2095">
        <v>6713.5000000000018</v>
      </c>
      <c r="E2095" cm="1">
        <f t="array" ref="E2095">_xlfn.IFS(B2095&lt;=PERCENTILE($B$3:$B$5882,0.2),5,B2095&lt;=PERCENTILE($B$3:$B$5882,0.4),4,B2095&lt;=PERCENTILE($B$3:$B$5882,0.6),3,B2095&lt;=PERCENTILE($B$3:$B$5882,0.8),2,TRUE,1)</f>
        <v>3</v>
      </c>
      <c r="F2095" cm="1">
        <f t="array" ref="F2095">_xlfn.IFS(C2095&lt;=PERCENTILE($C$3:$C$5882,0.2),1,C2095&lt;=PERCENTILE($C$3:$C$5882,0.4),2,C2095&lt;=PERCENTILE($C$3:$C$5882,0.6),3,C2095&lt;=PERCENTILE($C$3:$C$5882,0.8),4,TRUE,5)</f>
        <v>5</v>
      </c>
      <c r="G2095" cm="1">
        <f t="array" ref="G2095">_xlfn.IFS(D2095&lt;=PERCENTILE($D$3:$D$5882,0.2),1,D2095&lt;=PERCENTILE($D$3:$D$5882,0.4),2,D2095&lt;=PERCENTILE($D$3:$D$5882,0.6),3,D2095&lt;=PERCENTILE($D$3:$D$5882,0.8),4,TRUE,5)</f>
        <v>5</v>
      </c>
      <c r="H2095" s="3" t="str" cm="1">
        <f t="array" ref="H2095">_xlfn.IFS(AND(E2095&gt;=4,F2095&gt;=4,G2095&gt;=4),"Champions",AND(E2095&gt;=3,F2095&gt;=3,G2095&gt;=3),"Loyal Customers",AND(E2095&lt;=2,F2095&gt;=3),"At Risk",AND(E2095&lt;=2,F2095&lt;=2,G2095&lt;=2),"Lost",AND(E2095&gt;=4,F2095&lt;=2),"New/Promising",TRUE,"Needs Attention")</f>
        <v>Loyal Customers</v>
      </c>
      <c r="I2095" s="3" t="str">
        <f t="shared" si="36"/>
        <v>Churned</v>
      </c>
      <c r="J2095" s="3" t="str">
        <f>_xlfn.XLOOKUP(A2095,'Country_Lookup'!$D:$D,'Country_Lookup'!$E:$E)</f>
        <v>United Kingdom</v>
      </c>
    </row>
    <row r="2096" spans="1:10" x14ac:dyDescent="0.3">
      <c r="A2096">
        <v>14462</v>
      </c>
      <c r="B2096">
        <v>66</v>
      </c>
      <c r="C2096">
        <v>12</v>
      </c>
      <c r="D2096">
        <v>2270.0100000000066</v>
      </c>
      <c r="E2096" cm="1">
        <f t="array" ref="E2096">_xlfn.IFS(B2096&lt;=PERCENTILE($B$3:$B$5882,0.2),5,B2096&lt;=PERCENTILE($B$3:$B$5882,0.4),4,B2096&lt;=PERCENTILE($B$3:$B$5882,0.6),3,B2096&lt;=PERCENTILE($B$3:$B$5882,0.8),2,TRUE,1)</f>
        <v>3</v>
      </c>
      <c r="F2096" cm="1">
        <f t="array" ref="F2096">_xlfn.IFS(C2096&lt;=PERCENTILE($C$3:$C$5882,0.2),1,C2096&lt;=PERCENTILE($C$3:$C$5882,0.4),2,C2096&lt;=PERCENTILE($C$3:$C$5882,0.6),3,C2096&lt;=PERCENTILE($C$3:$C$5882,0.8),4,TRUE,5)</f>
        <v>5</v>
      </c>
      <c r="G2096" cm="1">
        <f t="array" ref="G2096">_xlfn.IFS(D2096&lt;=PERCENTILE($D$3:$D$5882,0.2),1,D2096&lt;=PERCENTILE($D$3:$D$5882,0.4),2,D2096&lt;=PERCENTILE($D$3:$D$5882,0.6),3,D2096&lt;=PERCENTILE($D$3:$D$5882,0.8),4,TRUE,5)</f>
        <v>4</v>
      </c>
      <c r="H2096" s="3" t="str" cm="1">
        <f t="array" ref="H2096">_xlfn.IFS(AND(E2096&gt;=4,F2096&gt;=4,G2096&gt;=4),"Champions",AND(E2096&gt;=3,F2096&gt;=3,G2096&gt;=3),"Loyal Customers",AND(E2096&lt;=2,F2096&gt;=3),"At Risk",AND(E2096&lt;=2,F2096&lt;=2,G2096&lt;=2),"Lost",AND(E2096&gt;=4,F2096&lt;=2),"New/Promising",TRUE,"Needs Attention")</f>
        <v>Loyal Customers</v>
      </c>
      <c r="I2096" s="3" t="str">
        <f t="shared" si="36"/>
        <v>Active</v>
      </c>
      <c r="J2096" s="3" t="str">
        <f>_xlfn.XLOOKUP(A2096,'Country_Lookup'!$D:$D,'Country_Lookup'!$E:$E)</f>
        <v>United Kingdom</v>
      </c>
    </row>
    <row r="2097" spans="1:10" x14ac:dyDescent="0.3">
      <c r="A2097">
        <v>14463</v>
      </c>
      <c r="B2097">
        <v>98</v>
      </c>
      <c r="C2097">
        <v>4</v>
      </c>
      <c r="D2097">
        <v>786.56999999999994</v>
      </c>
      <c r="E2097" cm="1">
        <f t="array" ref="E2097">_xlfn.IFS(B2097&lt;=PERCENTILE($B$3:$B$5882,0.2),5,B2097&lt;=PERCENTILE($B$3:$B$5882,0.4),4,B2097&lt;=PERCENTILE($B$3:$B$5882,0.6),3,B2097&lt;=PERCENTILE($B$3:$B$5882,0.8),2,TRUE,1)</f>
        <v>3</v>
      </c>
      <c r="F2097" cm="1">
        <f t="array" ref="F2097">_xlfn.IFS(C2097&lt;=PERCENTILE($C$3:$C$5882,0.2),1,C2097&lt;=PERCENTILE($C$3:$C$5882,0.4),2,C2097&lt;=PERCENTILE($C$3:$C$5882,0.6),3,C2097&lt;=PERCENTILE($C$3:$C$5882,0.8),4,TRUE,5)</f>
        <v>3</v>
      </c>
      <c r="G2097" cm="1">
        <f t="array" ref="G2097">_xlfn.IFS(D2097&lt;=PERCENTILE($D$3:$D$5882,0.2),1,D2097&lt;=PERCENTILE($D$3:$D$5882,0.4),2,D2097&lt;=PERCENTILE($D$3:$D$5882,0.6),3,D2097&lt;=PERCENTILE($D$3:$D$5882,0.8),4,TRUE,5)</f>
        <v>3</v>
      </c>
      <c r="H2097" s="3" t="str" cm="1">
        <f t="array" ref="H2097">_xlfn.IFS(AND(E2097&gt;=4,F2097&gt;=4,G2097&gt;=4),"Champions",AND(E2097&gt;=3,F2097&gt;=3,G2097&gt;=3),"Loyal Customers",AND(E2097&lt;=2,F2097&gt;=3),"At Risk",AND(E2097&lt;=2,F2097&lt;=2,G2097&lt;=2),"Lost",AND(E2097&gt;=4,F2097&lt;=2),"New/Promising",TRUE,"Needs Attention")</f>
        <v>Loyal Customers</v>
      </c>
      <c r="I2097" s="3" t="str">
        <f t="shared" si="36"/>
        <v>Churned</v>
      </c>
      <c r="J2097" s="3" t="str">
        <f>_xlfn.XLOOKUP(A2097,'Country_Lookup'!$D:$D,'Country_Lookup'!$E:$E)</f>
        <v>United Kingdom</v>
      </c>
    </row>
    <row r="2098" spans="1:10" x14ac:dyDescent="0.3">
      <c r="A2098">
        <v>14464</v>
      </c>
      <c r="B2098">
        <v>568</v>
      </c>
      <c r="C2098">
        <v>2</v>
      </c>
      <c r="D2098">
        <v>111</v>
      </c>
      <c r="E2098" cm="1">
        <f t="array" ref="E2098">_xlfn.IFS(B2098&lt;=PERCENTILE($B$3:$B$5882,0.2),5,B2098&lt;=PERCENTILE($B$3:$B$5882,0.4),4,B2098&lt;=PERCENTILE($B$3:$B$5882,0.6),3,B2098&lt;=PERCENTILE($B$3:$B$5882,0.8),2,TRUE,1)</f>
        <v>1</v>
      </c>
      <c r="F2098" cm="1">
        <f t="array" ref="F2098">_xlfn.IFS(C2098&lt;=PERCENTILE($C$3:$C$5882,0.2),1,C2098&lt;=PERCENTILE($C$3:$C$5882,0.4),2,C2098&lt;=PERCENTILE($C$3:$C$5882,0.6),3,C2098&lt;=PERCENTILE($C$3:$C$5882,0.8),4,TRUE,5)</f>
        <v>2</v>
      </c>
      <c r="G2098" cm="1">
        <f t="array" ref="G2098">_xlfn.IFS(D2098&lt;=PERCENTILE($D$3:$D$5882,0.2),1,D2098&lt;=PERCENTILE($D$3:$D$5882,0.4),2,D2098&lt;=PERCENTILE($D$3:$D$5882,0.6),3,D2098&lt;=PERCENTILE($D$3:$D$5882,0.8),4,TRUE,5)</f>
        <v>1</v>
      </c>
      <c r="H2098" s="3" t="str" cm="1">
        <f t="array" ref="H2098">_xlfn.IFS(AND(E2098&gt;=4,F2098&gt;=4,G2098&gt;=4),"Champions",AND(E2098&gt;=3,F2098&gt;=3,G2098&gt;=3),"Loyal Customers",AND(E2098&lt;=2,F2098&gt;=3),"At Risk",AND(E2098&lt;=2,F2098&lt;=2,G2098&lt;=2),"Lost",AND(E2098&gt;=4,F2098&lt;=2),"New/Promising",TRUE,"Needs Attention")</f>
        <v>Lost</v>
      </c>
      <c r="I2098" s="3" t="str">
        <f t="shared" si="36"/>
        <v>Churned</v>
      </c>
      <c r="J2098" s="3" t="str">
        <f>_xlfn.XLOOKUP(A2098,'Country_Lookup'!$D:$D,'Country_Lookup'!$E:$E)</f>
        <v>United Kingdom</v>
      </c>
    </row>
    <row r="2099" spans="1:10" x14ac:dyDescent="0.3">
      <c r="A2099">
        <v>14465</v>
      </c>
      <c r="B2099">
        <v>246</v>
      </c>
      <c r="C2099">
        <v>11</v>
      </c>
      <c r="D2099">
        <v>3946.0300000000179</v>
      </c>
      <c r="E2099" cm="1">
        <f t="array" ref="E2099">_xlfn.IFS(B2099&lt;=PERCENTILE($B$3:$B$5882,0.2),5,B2099&lt;=PERCENTILE($B$3:$B$5882,0.4),4,B2099&lt;=PERCENTILE($B$3:$B$5882,0.6),3,B2099&lt;=PERCENTILE($B$3:$B$5882,0.8),2,TRUE,1)</f>
        <v>2</v>
      </c>
      <c r="F2099" cm="1">
        <f t="array" ref="F2099">_xlfn.IFS(C2099&lt;=PERCENTILE($C$3:$C$5882,0.2),1,C2099&lt;=PERCENTILE($C$3:$C$5882,0.4),2,C2099&lt;=PERCENTILE($C$3:$C$5882,0.6),3,C2099&lt;=PERCENTILE($C$3:$C$5882,0.8),4,TRUE,5)</f>
        <v>5</v>
      </c>
      <c r="G2099" cm="1">
        <f t="array" ref="G2099">_xlfn.IFS(D2099&lt;=PERCENTILE($D$3:$D$5882,0.2),1,D2099&lt;=PERCENTILE($D$3:$D$5882,0.4),2,D2099&lt;=PERCENTILE($D$3:$D$5882,0.6),3,D2099&lt;=PERCENTILE($D$3:$D$5882,0.8),4,TRUE,5)</f>
        <v>5</v>
      </c>
      <c r="H2099" s="3" t="str" cm="1">
        <f t="array" ref="H2099">_xlfn.IFS(AND(E2099&gt;=4,F2099&gt;=4,G2099&gt;=4),"Champions",AND(E2099&gt;=3,F2099&gt;=3,G2099&gt;=3),"Loyal Customers",AND(E2099&lt;=2,F2099&gt;=3),"At Risk",AND(E2099&lt;=2,F2099&lt;=2,G2099&lt;=2),"Lost",AND(E2099&gt;=4,F2099&lt;=2),"New/Promising",TRUE,"Needs Attention")</f>
        <v>At Risk</v>
      </c>
      <c r="I2099" s="3" t="str">
        <f t="shared" si="36"/>
        <v>Churned</v>
      </c>
      <c r="J2099" s="3" t="str">
        <f>_xlfn.XLOOKUP(A2099,'Country_Lookup'!$D:$D,'Country_Lookup'!$E:$E)</f>
        <v>United Kingdom</v>
      </c>
    </row>
    <row r="2100" spans="1:10" x14ac:dyDescent="0.3">
      <c r="A2100">
        <v>14466</v>
      </c>
      <c r="B2100">
        <v>29</v>
      </c>
      <c r="C2100">
        <v>13</v>
      </c>
      <c r="D2100">
        <v>4646.9000000000005</v>
      </c>
      <c r="E2100" cm="1">
        <f t="array" ref="E2100">_xlfn.IFS(B2100&lt;=PERCENTILE($B$3:$B$5882,0.2),5,B2100&lt;=PERCENTILE($B$3:$B$5882,0.4),4,B2100&lt;=PERCENTILE($B$3:$B$5882,0.6),3,B2100&lt;=PERCENTILE($B$3:$B$5882,0.8),2,TRUE,1)</f>
        <v>4</v>
      </c>
      <c r="F2100" cm="1">
        <f t="array" ref="F2100">_xlfn.IFS(C2100&lt;=PERCENTILE($C$3:$C$5882,0.2),1,C2100&lt;=PERCENTILE($C$3:$C$5882,0.4),2,C2100&lt;=PERCENTILE($C$3:$C$5882,0.6),3,C2100&lt;=PERCENTILE($C$3:$C$5882,0.8),4,TRUE,5)</f>
        <v>5</v>
      </c>
      <c r="G2100" cm="1">
        <f t="array" ref="G2100">_xlfn.IFS(D2100&lt;=PERCENTILE($D$3:$D$5882,0.2),1,D2100&lt;=PERCENTILE($D$3:$D$5882,0.4),2,D2100&lt;=PERCENTILE($D$3:$D$5882,0.6),3,D2100&lt;=PERCENTILE($D$3:$D$5882,0.8),4,TRUE,5)</f>
        <v>5</v>
      </c>
      <c r="H2100" s="3" t="str" cm="1">
        <f t="array" ref="H2100">_xlfn.IFS(AND(E2100&gt;=4,F2100&gt;=4,G2100&gt;=4),"Champions",AND(E2100&gt;=3,F2100&gt;=3,G2100&gt;=3),"Loyal Customers",AND(E2100&lt;=2,F2100&gt;=3),"At Risk",AND(E2100&lt;=2,F2100&lt;=2,G2100&lt;=2),"Lost",AND(E2100&gt;=4,F2100&lt;=2),"New/Promising",TRUE,"Needs Attention")</f>
        <v>Champions</v>
      </c>
      <c r="I2100" s="3" t="str">
        <f t="shared" si="36"/>
        <v>Active</v>
      </c>
      <c r="J2100" s="3" t="str">
        <f>_xlfn.XLOOKUP(A2100,'Country_Lookup'!$D:$D,'Country_Lookup'!$E:$E)</f>
        <v>United Kingdom</v>
      </c>
    </row>
    <row r="2101" spans="1:10" x14ac:dyDescent="0.3">
      <c r="A2101">
        <v>14467</v>
      </c>
      <c r="B2101">
        <v>17</v>
      </c>
      <c r="C2101">
        <v>12</v>
      </c>
      <c r="D2101">
        <v>2220.9899999999916</v>
      </c>
      <c r="E2101" cm="1">
        <f t="array" ref="E2101">_xlfn.IFS(B2101&lt;=PERCENTILE($B$3:$B$5882,0.2),5,B2101&lt;=PERCENTILE($B$3:$B$5882,0.4),4,B2101&lt;=PERCENTILE($B$3:$B$5882,0.6),3,B2101&lt;=PERCENTILE($B$3:$B$5882,0.8),2,TRUE,1)</f>
        <v>5</v>
      </c>
      <c r="F2101" cm="1">
        <f t="array" ref="F2101">_xlfn.IFS(C2101&lt;=PERCENTILE($C$3:$C$5882,0.2),1,C2101&lt;=PERCENTILE($C$3:$C$5882,0.4),2,C2101&lt;=PERCENTILE($C$3:$C$5882,0.6),3,C2101&lt;=PERCENTILE($C$3:$C$5882,0.8),4,TRUE,5)</f>
        <v>5</v>
      </c>
      <c r="G2101" cm="1">
        <f t="array" ref="G2101">_xlfn.IFS(D2101&lt;=PERCENTILE($D$3:$D$5882,0.2),1,D2101&lt;=PERCENTILE($D$3:$D$5882,0.4),2,D2101&lt;=PERCENTILE($D$3:$D$5882,0.6),3,D2101&lt;=PERCENTILE($D$3:$D$5882,0.8),4,TRUE,5)</f>
        <v>4</v>
      </c>
      <c r="H2101" s="3" t="str" cm="1">
        <f t="array" ref="H2101">_xlfn.IFS(AND(E2101&gt;=4,F2101&gt;=4,G2101&gt;=4),"Champions",AND(E2101&gt;=3,F2101&gt;=3,G2101&gt;=3),"Loyal Customers",AND(E2101&lt;=2,F2101&gt;=3),"At Risk",AND(E2101&lt;=2,F2101&lt;=2,G2101&lt;=2),"Lost",AND(E2101&gt;=4,F2101&lt;=2),"New/Promising",TRUE,"Needs Attention")</f>
        <v>Champions</v>
      </c>
      <c r="I2101" s="3" t="str">
        <f t="shared" si="36"/>
        <v>Active</v>
      </c>
      <c r="J2101" s="3" t="str">
        <f>_xlfn.XLOOKUP(A2101,'Country_Lookup'!$D:$D,'Country_Lookup'!$E:$E)</f>
        <v>United Kingdom</v>
      </c>
    </row>
    <row r="2102" spans="1:10" x14ac:dyDescent="0.3">
      <c r="A2102">
        <v>14468</v>
      </c>
      <c r="B2102">
        <v>733</v>
      </c>
      <c r="C2102">
        <v>1</v>
      </c>
      <c r="D2102">
        <v>204.24</v>
      </c>
      <c r="E2102" cm="1">
        <f t="array" ref="E2102">_xlfn.IFS(B2102&lt;=PERCENTILE($B$3:$B$5882,0.2),5,B2102&lt;=PERCENTILE($B$3:$B$5882,0.4),4,B2102&lt;=PERCENTILE($B$3:$B$5882,0.6),3,B2102&lt;=PERCENTILE($B$3:$B$5882,0.8),2,TRUE,1)</f>
        <v>1</v>
      </c>
      <c r="F2102" cm="1">
        <f t="array" ref="F2102">_xlfn.IFS(C2102&lt;=PERCENTILE($C$3:$C$5882,0.2),1,C2102&lt;=PERCENTILE($C$3:$C$5882,0.4),2,C2102&lt;=PERCENTILE($C$3:$C$5882,0.6),3,C2102&lt;=PERCENTILE($C$3:$C$5882,0.8),4,TRUE,5)</f>
        <v>1</v>
      </c>
      <c r="G2102" cm="1">
        <f t="array" ref="G2102">_xlfn.IFS(D2102&lt;=PERCENTILE($D$3:$D$5882,0.2),1,D2102&lt;=PERCENTILE($D$3:$D$5882,0.4),2,D2102&lt;=PERCENTILE($D$3:$D$5882,0.6),3,D2102&lt;=PERCENTILE($D$3:$D$5882,0.8),4,TRUE,5)</f>
        <v>1</v>
      </c>
      <c r="H2102" s="3" t="str" cm="1">
        <f t="array" ref="H2102">_xlfn.IFS(AND(E2102&gt;=4,F2102&gt;=4,G2102&gt;=4),"Champions",AND(E2102&gt;=3,F2102&gt;=3,G2102&gt;=3),"Loyal Customers",AND(E2102&lt;=2,F2102&gt;=3),"At Risk",AND(E2102&lt;=2,F2102&lt;=2,G2102&lt;=2),"Lost",AND(E2102&gt;=4,F2102&lt;=2),"New/Promising",TRUE,"Needs Attention")</f>
        <v>Lost</v>
      </c>
      <c r="I2102" s="3" t="str">
        <f t="shared" si="36"/>
        <v>Churned</v>
      </c>
      <c r="J2102" s="3" t="str">
        <f>_xlfn.XLOOKUP(A2102,'Country_Lookup'!$D:$D,'Country_Lookup'!$E:$E)</f>
        <v>United Kingdom</v>
      </c>
    </row>
    <row r="2103" spans="1:10" x14ac:dyDescent="0.3">
      <c r="A2103">
        <v>14469</v>
      </c>
      <c r="B2103">
        <v>416</v>
      </c>
      <c r="C2103">
        <v>4</v>
      </c>
      <c r="D2103">
        <v>2112.2099999999978</v>
      </c>
      <c r="E2103" cm="1">
        <f t="array" ref="E2103">_xlfn.IFS(B2103&lt;=PERCENTILE($B$3:$B$5882,0.2),5,B2103&lt;=PERCENTILE($B$3:$B$5882,0.4),4,B2103&lt;=PERCENTILE($B$3:$B$5882,0.6),3,B2103&lt;=PERCENTILE($B$3:$B$5882,0.8),2,TRUE,1)</f>
        <v>1</v>
      </c>
      <c r="F2103" cm="1">
        <f t="array" ref="F2103">_xlfn.IFS(C2103&lt;=PERCENTILE($C$3:$C$5882,0.2),1,C2103&lt;=PERCENTILE($C$3:$C$5882,0.4),2,C2103&lt;=PERCENTILE($C$3:$C$5882,0.6),3,C2103&lt;=PERCENTILE($C$3:$C$5882,0.8),4,TRUE,5)</f>
        <v>3</v>
      </c>
      <c r="G2103" cm="1">
        <f t="array" ref="G2103">_xlfn.IFS(D2103&lt;=PERCENTILE($D$3:$D$5882,0.2),1,D2103&lt;=PERCENTILE($D$3:$D$5882,0.4),2,D2103&lt;=PERCENTILE($D$3:$D$5882,0.6),3,D2103&lt;=PERCENTILE($D$3:$D$5882,0.8),4,TRUE,5)</f>
        <v>4</v>
      </c>
      <c r="H2103" s="3" t="str" cm="1">
        <f t="array" ref="H2103">_xlfn.IFS(AND(E2103&gt;=4,F2103&gt;=4,G2103&gt;=4),"Champions",AND(E2103&gt;=3,F2103&gt;=3,G2103&gt;=3),"Loyal Customers",AND(E2103&lt;=2,F2103&gt;=3),"At Risk",AND(E2103&lt;=2,F2103&lt;=2,G2103&lt;=2),"Lost",AND(E2103&gt;=4,F2103&lt;=2),"New/Promising",TRUE,"Needs Attention")</f>
        <v>At Risk</v>
      </c>
      <c r="I2103" s="3" t="str">
        <f t="shared" si="36"/>
        <v>Churned</v>
      </c>
      <c r="J2103" s="3" t="str">
        <f>_xlfn.XLOOKUP(A2103,'Country_Lookup'!$D:$D,'Country_Lookup'!$E:$E)</f>
        <v>United Kingdom</v>
      </c>
    </row>
    <row r="2104" spans="1:10" x14ac:dyDescent="0.3">
      <c r="A2104">
        <v>14470</v>
      </c>
      <c r="B2104">
        <v>11</v>
      </c>
      <c r="C2104">
        <v>3</v>
      </c>
      <c r="D2104">
        <v>712.04000000000065</v>
      </c>
      <c r="E2104" cm="1">
        <f t="array" ref="E2104">_xlfn.IFS(B2104&lt;=PERCENTILE($B$3:$B$5882,0.2),5,B2104&lt;=PERCENTILE($B$3:$B$5882,0.4),4,B2104&lt;=PERCENTILE($B$3:$B$5882,0.6),3,B2104&lt;=PERCENTILE($B$3:$B$5882,0.8),2,TRUE,1)</f>
        <v>5</v>
      </c>
      <c r="F2104" cm="1">
        <f t="array" ref="F2104">_xlfn.IFS(C2104&lt;=PERCENTILE($C$3:$C$5882,0.2),1,C2104&lt;=PERCENTILE($C$3:$C$5882,0.4),2,C2104&lt;=PERCENTILE($C$3:$C$5882,0.6),3,C2104&lt;=PERCENTILE($C$3:$C$5882,0.8),4,TRUE,5)</f>
        <v>3</v>
      </c>
      <c r="G2104" cm="1">
        <f t="array" ref="G2104">_xlfn.IFS(D2104&lt;=PERCENTILE($D$3:$D$5882,0.2),1,D2104&lt;=PERCENTILE($D$3:$D$5882,0.4),2,D2104&lt;=PERCENTILE($D$3:$D$5882,0.6),3,D2104&lt;=PERCENTILE($D$3:$D$5882,0.8),4,TRUE,5)</f>
        <v>3</v>
      </c>
      <c r="H2104" s="3" t="str" cm="1">
        <f t="array" ref="H2104">_xlfn.IFS(AND(E2104&gt;=4,F2104&gt;=4,G2104&gt;=4),"Champions",AND(E2104&gt;=3,F2104&gt;=3,G2104&gt;=3),"Loyal Customers",AND(E2104&lt;=2,F2104&gt;=3),"At Risk",AND(E2104&lt;=2,F2104&lt;=2,G2104&lt;=2),"Lost",AND(E2104&gt;=4,F2104&lt;=2),"New/Promising",TRUE,"Needs Attention")</f>
        <v>Loyal Customers</v>
      </c>
      <c r="I2104" s="3" t="str">
        <f t="shared" si="36"/>
        <v>Active</v>
      </c>
      <c r="J2104" s="3" t="str">
        <f>_xlfn.XLOOKUP(A2104,'Country_Lookup'!$D:$D,'Country_Lookup'!$E:$E)</f>
        <v>United Kingdom</v>
      </c>
    </row>
    <row r="2105" spans="1:10" x14ac:dyDescent="0.3">
      <c r="A2105">
        <v>14471</v>
      </c>
      <c r="B2105">
        <v>591</v>
      </c>
      <c r="C2105">
        <v>2</v>
      </c>
      <c r="D2105">
        <v>400.95000000000027</v>
      </c>
      <c r="E2105" cm="1">
        <f t="array" ref="E2105">_xlfn.IFS(B2105&lt;=PERCENTILE($B$3:$B$5882,0.2),5,B2105&lt;=PERCENTILE($B$3:$B$5882,0.4),4,B2105&lt;=PERCENTILE($B$3:$B$5882,0.6),3,B2105&lt;=PERCENTILE($B$3:$B$5882,0.8),2,TRUE,1)</f>
        <v>1</v>
      </c>
      <c r="F2105" cm="1">
        <f t="array" ref="F2105">_xlfn.IFS(C2105&lt;=PERCENTILE($C$3:$C$5882,0.2),1,C2105&lt;=PERCENTILE($C$3:$C$5882,0.4),2,C2105&lt;=PERCENTILE($C$3:$C$5882,0.6),3,C2105&lt;=PERCENTILE($C$3:$C$5882,0.8),4,TRUE,5)</f>
        <v>2</v>
      </c>
      <c r="G2105" cm="1">
        <f t="array" ref="G2105">_xlfn.IFS(D2105&lt;=PERCENTILE($D$3:$D$5882,0.2),1,D2105&lt;=PERCENTILE($D$3:$D$5882,0.4),2,D2105&lt;=PERCENTILE($D$3:$D$5882,0.6),3,D2105&lt;=PERCENTILE($D$3:$D$5882,0.8),4,TRUE,5)</f>
        <v>2</v>
      </c>
      <c r="H2105" s="3" t="str" cm="1">
        <f t="array" ref="H2105">_xlfn.IFS(AND(E2105&gt;=4,F2105&gt;=4,G2105&gt;=4),"Champions",AND(E2105&gt;=3,F2105&gt;=3,G2105&gt;=3),"Loyal Customers",AND(E2105&lt;=2,F2105&gt;=3),"At Risk",AND(E2105&lt;=2,F2105&lt;=2,G2105&lt;=2),"Lost",AND(E2105&gt;=4,F2105&lt;=2),"New/Promising",TRUE,"Needs Attention")</f>
        <v>Lost</v>
      </c>
      <c r="I2105" s="3" t="str">
        <f t="shared" si="36"/>
        <v>Churned</v>
      </c>
      <c r="J2105" s="3" t="str">
        <f>_xlfn.XLOOKUP(A2105,'Country_Lookup'!$D:$D,'Country_Lookup'!$E:$E)</f>
        <v>United Kingdom</v>
      </c>
    </row>
    <row r="2106" spans="1:10" x14ac:dyDescent="0.3">
      <c r="A2106">
        <v>14472</v>
      </c>
      <c r="B2106">
        <v>103</v>
      </c>
      <c r="C2106">
        <v>9</v>
      </c>
      <c r="D2106">
        <v>2228.2199999999821</v>
      </c>
      <c r="E2106" cm="1">
        <f t="array" ref="E2106">_xlfn.IFS(B2106&lt;=PERCENTILE($B$3:$B$5882,0.2),5,B2106&lt;=PERCENTILE($B$3:$B$5882,0.4),4,B2106&lt;=PERCENTILE($B$3:$B$5882,0.6),3,B2106&lt;=PERCENTILE($B$3:$B$5882,0.8),2,TRUE,1)</f>
        <v>3</v>
      </c>
      <c r="F2106" cm="1">
        <f t="array" ref="F2106">_xlfn.IFS(C2106&lt;=PERCENTILE($C$3:$C$5882,0.2),1,C2106&lt;=PERCENTILE($C$3:$C$5882,0.4),2,C2106&lt;=PERCENTILE($C$3:$C$5882,0.6),3,C2106&lt;=PERCENTILE($C$3:$C$5882,0.8),4,TRUE,5)</f>
        <v>5</v>
      </c>
      <c r="G2106" cm="1">
        <f t="array" ref="G2106">_xlfn.IFS(D2106&lt;=PERCENTILE($D$3:$D$5882,0.2),1,D2106&lt;=PERCENTILE($D$3:$D$5882,0.4),2,D2106&lt;=PERCENTILE($D$3:$D$5882,0.6),3,D2106&lt;=PERCENTILE($D$3:$D$5882,0.8),4,TRUE,5)</f>
        <v>4</v>
      </c>
      <c r="H2106" s="3" t="str" cm="1">
        <f t="array" ref="H2106">_xlfn.IFS(AND(E2106&gt;=4,F2106&gt;=4,G2106&gt;=4),"Champions",AND(E2106&gt;=3,F2106&gt;=3,G2106&gt;=3),"Loyal Customers",AND(E2106&lt;=2,F2106&gt;=3),"At Risk",AND(E2106&lt;=2,F2106&lt;=2,G2106&lt;=2),"Lost",AND(E2106&gt;=4,F2106&lt;=2),"New/Promising",TRUE,"Needs Attention")</f>
        <v>Loyal Customers</v>
      </c>
      <c r="I2106" s="3" t="str">
        <f t="shared" si="36"/>
        <v>Churned</v>
      </c>
      <c r="J2106" s="3" t="str">
        <f>_xlfn.XLOOKUP(A2106,'Country_Lookup'!$D:$D,'Country_Lookup'!$E:$E)</f>
        <v>United Kingdom</v>
      </c>
    </row>
    <row r="2107" spans="1:10" x14ac:dyDescent="0.3">
      <c r="A2107">
        <v>14473</v>
      </c>
      <c r="B2107">
        <v>74</v>
      </c>
      <c r="C2107">
        <v>2</v>
      </c>
      <c r="D2107">
        <v>234.33999999999997</v>
      </c>
      <c r="E2107" cm="1">
        <f t="array" ref="E2107">_xlfn.IFS(B2107&lt;=PERCENTILE($B$3:$B$5882,0.2),5,B2107&lt;=PERCENTILE($B$3:$B$5882,0.4),4,B2107&lt;=PERCENTILE($B$3:$B$5882,0.6),3,B2107&lt;=PERCENTILE($B$3:$B$5882,0.8),2,TRUE,1)</f>
        <v>3</v>
      </c>
      <c r="F2107" cm="1">
        <f t="array" ref="F2107">_xlfn.IFS(C2107&lt;=PERCENTILE($C$3:$C$5882,0.2),1,C2107&lt;=PERCENTILE($C$3:$C$5882,0.4),2,C2107&lt;=PERCENTILE($C$3:$C$5882,0.6),3,C2107&lt;=PERCENTILE($C$3:$C$5882,0.8),4,TRUE,5)</f>
        <v>2</v>
      </c>
      <c r="G2107" cm="1">
        <f t="array" ref="G2107">_xlfn.IFS(D2107&lt;=PERCENTILE($D$3:$D$5882,0.2),1,D2107&lt;=PERCENTILE($D$3:$D$5882,0.4),2,D2107&lt;=PERCENTILE($D$3:$D$5882,0.6),3,D2107&lt;=PERCENTILE($D$3:$D$5882,0.8),4,TRUE,5)</f>
        <v>1</v>
      </c>
      <c r="H2107" s="3" t="str" cm="1">
        <f t="array" ref="H2107">_xlfn.IFS(AND(E2107&gt;=4,F2107&gt;=4,G2107&gt;=4),"Champions",AND(E2107&gt;=3,F2107&gt;=3,G2107&gt;=3),"Loyal Customers",AND(E2107&lt;=2,F2107&gt;=3),"At Risk",AND(E2107&lt;=2,F2107&lt;=2,G2107&lt;=2),"Lost",AND(E2107&gt;=4,F2107&lt;=2),"New/Promising",TRUE,"Needs Attention")</f>
        <v>Needs Attention</v>
      </c>
      <c r="I2107" s="3" t="str">
        <f t="shared" si="36"/>
        <v>Active</v>
      </c>
      <c r="J2107" s="3" t="str">
        <f>_xlfn.XLOOKUP(A2107,'Country_Lookup'!$D:$D,'Country_Lookup'!$E:$E)</f>
        <v>United Kingdom</v>
      </c>
    </row>
    <row r="2108" spans="1:10" x14ac:dyDescent="0.3">
      <c r="A2108">
        <v>14474</v>
      </c>
      <c r="B2108">
        <v>46</v>
      </c>
      <c r="C2108">
        <v>2</v>
      </c>
      <c r="D2108">
        <v>1278.0799999999981</v>
      </c>
      <c r="E2108" cm="1">
        <f t="array" ref="E2108">_xlfn.IFS(B2108&lt;=PERCENTILE($B$3:$B$5882,0.2),5,B2108&lt;=PERCENTILE($B$3:$B$5882,0.4),4,B2108&lt;=PERCENTILE($B$3:$B$5882,0.6),3,B2108&lt;=PERCENTILE($B$3:$B$5882,0.8),2,TRUE,1)</f>
        <v>4</v>
      </c>
      <c r="F2108" cm="1">
        <f t="array" ref="F2108">_xlfn.IFS(C2108&lt;=PERCENTILE($C$3:$C$5882,0.2),1,C2108&lt;=PERCENTILE($C$3:$C$5882,0.4),2,C2108&lt;=PERCENTILE($C$3:$C$5882,0.6),3,C2108&lt;=PERCENTILE($C$3:$C$5882,0.8),4,TRUE,5)</f>
        <v>2</v>
      </c>
      <c r="G2108" cm="1">
        <f t="array" ref="G2108">_xlfn.IFS(D2108&lt;=PERCENTILE($D$3:$D$5882,0.2),1,D2108&lt;=PERCENTILE($D$3:$D$5882,0.4),2,D2108&lt;=PERCENTILE($D$3:$D$5882,0.6),3,D2108&lt;=PERCENTILE($D$3:$D$5882,0.8),4,TRUE,5)</f>
        <v>4</v>
      </c>
      <c r="H2108" s="3" t="str" cm="1">
        <f t="array" ref="H2108">_xlfn.IFS(AND(E2108&gt;=4,F2108&gt;=4,G2108&gt;=4),"Champions",AND(E2108&gt;=3,F2108&gt;=3,G2108&gt;=3),"Loyal Customers",AND(E2108&lt;=2,F2108&gt;=3),"At Risk",AND(E2108&lt;=2,F2108&lt;=2,G2108&lt;=2),"Lost",AND(E2108&gt;=4,F2108&lt;=2),"New/Promising",TRUE,"Needs Attention")</f>
        <v>New/Promising</v>
      </c>
      <c r="I2108" s="3" t="str">
        <f t="shared" si="36"/>
        <v>Active</v>
      </c>
      <c r="J2108" s="3" t="str">
        <f>_xlfn.XLOOKUP(A2108,'Country_Lookup'!$D:$D,'Country_Lookup'!$E:$E)</f>
        <v>United Kingdom</v>
      </c>
    </row>
    <row r="2109" spans="1:10" x14ac:dyDescent="0.3">
      <c r="A2109">
        <v>14475</v>
      </c>
      <c r="B2109">
        <v>71</v>
      </c>
      <c r="C2109">
        <v>4</v>
      </c>
      <c r="D2109">
        <v>1151.1500000000008</v>
      </c>
      <c r="E2109" cm="1">
        <f t="array" ref="E2109">_xlfn.IFS(B2109&lt;=PERCENTILE($B$3:$B$5882,0.2),5,B2109&lt;=PERCENTILE($B$3:$B$5882,0.4),4,B2109&lt;=PERCENTILE($B$3:$B$5882,0.6),3,B2109&lt;=PERCENTILE($B$3:$B$5882,0.8),2,TRUE,1)</f>
        <v>3</v>
      </c>
      <c r="F2109" cm="1">
        <f t="array" ref="F2109">_xlfn.IFS(C2109&lt;=PERCENTILE($C$3:$C$5882,0.2),1,C2109&lt;=PERCENTILE($C$3:$C$5882,0.4),2,C2109&lt;=PERCENTILE($C$3:$C$5882,0.6),3,C2109&lt;=PERCENTILE($C$3:$C$5882,0.8),4,TRUE,5)</f>
        <v>3</v>
      </c>
      <c r="G2109" cm="1">
        <f t="array" ref="G2109">_xlfn.IFS(D2109&lt;=PERCENTILE($D$3:$D$5882,0.2),1,D2109&lt;=PERCENTILE($D$3:$D$5882,0.4),2,D2109&lt;=PERCENTILE($D$3:$D$5882,0.6),3,D2109&lt;=PERCENTILE($D$3:$D$5882,0.8),4,TRUE,5)</f>
        <v>3</v>
      </c>
      <c r="H2109" s="3" t="str" cm="1">
        <f t="array" ref="H2109">_xlfn.IFS(AND(E2109&gt;=4,F2109&gt;=4,G2109&gt;=4),"Champions",AND(E2109&gt;=3,F2109&gt;=3,G2109&gt;=3),"Loyal Customers",AND(E2109&lt;=2,F2109&gt;=3),"At Risk",AND(E2109&lt;=2,F2109&lt;=2,G2109&lt;=2),"Lost",AND(E2109&gt;=4,F2109&lt;=2),"New/Promising",TRUE,"Needs Attention")</f>
        <v>Loyal Customers</v>
      </c>
      <c r="I2109" s="3" t="str">
        <f t="shared" si="36"/>
        <v>Active</v>
      </c>
      <c r="J2109" s="3" t="str">
        <f>_xlfn.XLOOKUP(A2109,'Country_Lookup'!$D:$D,'Country_Lookup'!$E:$E)</f>
        <v>United Kingdom</v>
      </c>
    </row>
    <row r="2110" spans="1:10" x14ac:dyDescent="0.3">
      <c r="A2110">
        <v>14476</v>
      </c>
      <c r="B2110">
        <v>257</v>
      </c>
      <c r="C2110">
        <v>1</v>
      </c>
      <c r="D2110">
        <v>215.6999999999999</v>
      </c>
      <c r="E2110" cm="1">
        <f t="array" ref="E2110">_xlfn.IFS(B2110&lt;=PERCENTILE($B$3:$B$5882,0.2),5,B2110&lt;=PERCENTILE($B$3:$B$5882,0.4),4,B2110&lt;=PERCENTILE($B$3:$B$5882,0.6),3,B2110&lt;=PERCENTILE($B$3:$B$5882,0.8),2,TRUE,1)</f>
        <v>2</v>
      </c>
      <c r="F2110" cm="1">
        <f t="array" ref="F2110">_xlfn.IFS(C2110&lt;=PERCENTILE($C$3:$C$5882,0.2),1,C2110&lt;=PERCENTILE($C$3:$C$5882,0.4),2,C2110&lt;=PERCENTILE($C$3:$C$5882,0.6),3,C2110&lt;=PERCENTILE($C$3:$C$5882,0.8),4,TRUE,5)</f>
        <v>1</v>
      </c>
      <c r="G2110" cm="1">
        <f t="array" ref="G2110">_xlfn.IFS(D2110&lt;=PERCENTILE($D$3:$D$5882,0.2),1,D2110&lt;=PERCENTILE($D$3:$D$5882,0.4),2,D2110&lt;=PERCENTILE($D$3:$D$5882,0.6),3,D2110&lt;=PERCENTILE($D$3:$D$5882,0.8),4,TRUE,5)</f>
        <v>1</v>
      </c>
      <c r="H2110" s="3" t="str" cm="1">
        <f t="array" ref="H2110">_xlfn.IFS(AND(E2110&gt;=4,F2110&gt;=4,G2110&gt;=4),"Champions",AND(E2110&gt;=3,F2110&gt;=3,G2110&gt;=3),"Loyal Customers",AND(E2110&lt;=2,F2110&gt;=3),"At Risk",AND(E2110&lt;=2,F2110&lt;=2,G2110&lt;=2),"Lost",AND(E2110&gt;=4,F2110&lt;=2),"New/Promising",TRUE,"Needs Attention")</f>
        <v>Lost</v>
      </c>
      <c r="I2110" s="3" t="str">
        <f t="shared" si="36"/>
        <v>Churned</v>
      </c>
      <c r="J2110" s="3" t="str">
        <f>_xlfn.XLOOKUP(A2110,'Country_Lookup'!$D:$D,'Country_Lookup'!$E:$E)</f>
        <v>United Kingdom</v>
      </c>
    </row>
    <row r="2111" spans="1:10" x14ac:dyDescent="0.3">
      <c r="A2111">
        <v>14477</v>
      </c>
      <c r="B2111">
        <v>19</v>
      </c>
      <c r="C2111">
        <v>7</v>
      </c>
      <c r="D2111">
        <v>1969.5999999999997</v>
      </c>
      <c r="E2111" cm="1">
        <f t="array" ref="E2111">_xlfn.IFS(B2111&lt;=PERCENTILE($B$3:$B$5882,0.2),5,B2111&lt;=PERCENTILE($B$3:$B$5882,0.4),4,B2111&lt;=PERCENTILE($B$3:$B$5882,0.6),3,B2111&lt;=PERCENTILE($B$3:$B$5882,0.8),2,TRUE,1)</f>
        <v>5</v>
      </c>
      <c r="F2111" cm="1">
        <f t="array" ref="F2111">_xlfn.IFS(C2111&lt;=PERCENTILE($C$3:$C$5882,0.2),1,C2111&lt;=PERCENTILE($C$3:$C$5882,0.4),2,C2111&lt;=PERCENTILE($C$3:$C$5882,0.6),3,C2111&lt;=PERCENTILE($C$3:$C$5882,0.8),4,TRUE,5)</f>
        <v>4</v>
      </c>
      <c r="G2111" cm="1">
        <f t="array" ref="G2111">_xlfn.IFS(D2111&lt;=PERCENTILE($D$3:$D$5882,0.2),1,D2111&lt;=PERCENTILE($D$3:$D$5882,0.4),2,D2111&lt;=PERCENTILE($D$3:$D$5882,0.6),3,D2111&lt;=PERCENTILE($D$3:$D$5882,0.8),4,TRUE,5)</f>
        <v>4</v>
      </c>
      <c r="H2111" s="3" t="str" cm="1">
        <f t="array" ref="H2111">_xlfn.IFS(AND(E2111&gt;=4,F2111&gt;=4,G2111&gt;=4),"Champions",AND(E2111&gt;=3,F2111&gt;=3,G2111&gt;=3),"Loyal Customers",AND(E2111&lt;=2,F2111&gt;=3),"At Risk",AND(E2111&lt;=2,F2111&lt;=2,G2111&lt;=2),"Lost",AND(E2111&gt;=4,F2111&lt;=2),"New/Promising",TRUE,"Needs Attention")</f>
        <v>Champions</v>
      </c>
      <c r="I2111" s="3" t="str">
        <f t="shared" si="36"/>
        <v>Active</v>
      </c>
      <c r="J2111" s="3" t="str">
        <f>_xlfn.XLOOKUP(A2111,'Country_Lookup'!$D:$D,'Country_Lookup'!$E:$E)</f>
        <v>United Kingdom</v>
      </c>
    </row>
    <row r="2112" spans="1:10" x14ac:dyDescent="0.3">
      <c r="A2112">
        <v>14478</v>
      </c>
      <c r="B2112">
        <v>382</v>
      </c>
      <c r="C2112">
        <v>4</v>
      </c>
      <c r="D2112">
        <v>1276.6600000000021</v>
      </c>
      <c r="E2112" cm="1">
        <f t="array" ref="E2112">_xlfn.IFS(B2112&lt;=PERCENTILE($B$3:$B$5882,0.2),5,B2112&lt;=PERCENTILE($B$3:$B$5882,0.4),4,B2112&lt;=PERCENTILE($B$3:$B$5882,0.6),3,B2112&lt;=PERCENTILE($B$3:$B$5882,0.8),2,TRUE,1)</f>
        <v>2</v>
      </c>
      <c r="F2112" cm="1">
        <f t="array" ref="F2112">_xlfn.IFS(C2112&lt;=PERCENTILE($C$3:$C$5882,0.2),1,C2112&lt;=PERCENTILE($C$3:$C$5882,0.4),2,C2112&lt;=PERCENTILE($C$3:$C$5882,0.6),3,C2112&lt;=PERCENTILE($C$3:$C$5882,0.8),4,TRUE,5)</f>
        <v>3</v>
      </c>
      <c r="G2112" cm="1">
        <f t="array" ref="G2112">_xlfn.IFS(D2112&lt;=PERCENTILE($D$3:$D$5882,0.2),1,D2112&lt;=PERCENTILE($D$3:$D$5882,0.4),2,D2112&lt;=PERCENTILE($D$3:$D$5882,0.6),3,D2112&lt;=PERCENTILE($D$3:$D$5882,0.8),4,TRUE,5)</f>
        <v>4</v>
      </c>
      <c r="H2112" s="3" t="str" cm="1">
        <f t="array" ref="H2112">_xlfn.IFS(AND(E2112&gt;=4,F2112&gt;=4,G2112&gt;=4),"Champions",AND(E2112&gt;=3,F2112&gt;=3,G2112&gt;=3),"Loyal Customers",AND(E2112&lt;=2,F2112&gt;=3),"At Risk",AND(E2112&lt;=2,F2112&lt;=2,G2112&lt;=2),"Lost",AND(E2112&gt;=4,F2112&lt;=2),"New/Promising",TRUE,"Needs Attention")</f>
        <v>At Risk</v>
      </c>
      <c r="I2112" s="3" t="str">
        <f t="shared" si="36"/>
        <v>Churned</v>
      </c>
      <c r="J2112" s="3" t="str">
        <f>_xlfn.XLOOKUP(A2112,'Country_Lookup'!$D:$D,'Country_Lookup'!$E:$E)</f>
        <v>United Kingdom</v>
      </c>
    </row>
    <row r="2113" spans="1:10" x14ac:dyDescent="0.3">
      <c r="A2113">
        <v>14479</v>
      </c>
      <c r="B2113">
        <v>253</v>
      </c>
      <c r="C2113">
        <v>4</v>
      </c>
      <c r="D2113">
        <v>1299.1099999999956</v>
      </c>
      <c r="E2113" cm="1">
        <f t="array" ref="E2113">_xlfn.IFS(B2113&lt;=PERCENTILE($B$3:$B$5882,0.2),5,B2113&lt;=PERCENTILE($B$3:$B$5882,0.4),4,B2113&lt;=PERCENTILE($B$3:$B$5882,0.6),3,B2113&lt;=PERCENTILE($B$3:$B$5882,0.8),2,TRUE,1)</f>
        <v>2</v>
      </c>
      <c r="F2113" cm="1">
        <f t="array" ref="F2113">_xlfn.IFS(C2113&lt;=PERCENTILE($C$3:$C$5882,0.2),1,C2113&lt;=PERCENTILE($C$3:$C$5882,0.4),2,C2113&lt;=PERCENTILE($C$3:$C$5882,0.6),3,C2113&lt;=PERCENTILE($C$3:$C$5882,0.8),4,TRUE,5)</f>
        <v>3</v>
      </c>
      <c r="G2113" cm="1">
        <f t="array" ref="G2113">_xlfn.IFS(D2113&lt;=PERCENTILE($D$3:$D$5882,0.2),1,D2113&lt;=PERCENTILE($D$3:$D$5882,0.4),2,D2113&lt;=PERCENTILE($D$3:$D$5882,0.6),3,D2113&lt;=PERCENTILE($D$3:$D$5882,0.8),4,TRUE,5)</f>
        <v>4</v>
      </c>
      <c r="H2113" s="3" t="str" cm="1">
        <f t="array" ref="H2113">_xlfn.IFS(AND(E2113&gt;=4,F2113&gt;=4,G2113&gt;=4),"Champions",AND(E2113&gt;=3,F2113&gt;=3,G2113&gt;=3),"Loyal Customers",AND(E2113&lt;=2,F2113&gt;=3),"At Risk",AND(E2113&lt;=2,F2113&lt;=2,G2113&lt;=2),"Lost",AND(E2113&gt;=4,F2113&lt;=2),"New/Promising",TRUE,"Needs Attention")</f>
        <v>At Risk</v>
      </c>
      <c r="I2113" s="3" t="str">
        <f t="shared" si="36"/>
        <v>Churned</v>
      </c>
      <c r="J2113" s="3" t="str">
        <f>_xlfn.XLOOKUP(A2113,'Country_Lookup'!$D:$D,'Country_Lookup'!$E:$E)</f>
        <v>United Kingdom</v>
      </c>
    </row>
    <row r="2114" spans="1:10" x14ac:dyDescent="0.3">
      <c r="A2114">
        <v>14480</v>
      </c>
      <c r="B2114">
        <v>11</v>
      </c>
      <c r="C2114">
        <v>4</v>
      </c>
      <c r="D2114">
        <v>1299.5200000000025</v>
      </c>
      <c r="E2114" cm="1">
        <f t="array" ref="E2114">_xlfn.IFS(B2114&lt;=PERCENTILE($B$3:$B$5882,0.2),5,B2114&lt;=PERCENTILE($B$3:$B$5882,0.4),4,B2114&lt;=PERCENTILE($B$3:$B$5882,0.6),3,B2114&lt;=PERCENTILE($B$3:$B$5882,0.8),2,TRUE,1)</f>
        <v>5</v>
      </c>
      <c r="F2114" cm="1">
        <f t="array" ref="F2114">_xlfn.IFS(C2114&lt;=PERCENTILE($C$3:$C$5882,0.2),1,C2114&lt;=PERCENTILE($C$3:$C$5882,0.4),2,C2114&lt;=PERCENTILE($C$3:$C$5882,0.6),3,C2114&lt;=PERCENTILE($C$3:$C$5882,0.8),4,TRUE,5)</f>
        <v>3</v>
      </c>
      <c r="G2114" cm="1">
        <f t="array" ref="G2114">_xlfn.IFS(D2114&lt;=PERCENTILE($D$3:$D$5882,0.2),1,D2114&lt;=PERCENTILE($D$3:$D$5882,0.4),2,D2114&lt;=PERCENTILE($D$3:$D$5882,0.6),3,D2114&lt;=PERCENTILE($D$3:$D$5882,0.8),4,TRUE,5)</f>
        <v>4</v>
      </c>
      <c r="H2114" s="3" t="str" cm="1">
        <f t="array" ref="H2114">_xlfn.IFS(AND(E2114&gt;=4,F2114&gt;=4,G2114&gt;=4),"Champions",AND(E2114&gt;=3,F2114&gt;=3,G2114&gt;=3),"Loyal Customers",AND(E2114&lt;=2,F2114&gt;=3),"At Risk",AND(E2114&lt;=2,F2114&lt;=2,G2114&lt;=2),"Lost",AND(E2114&gt;=4,F2114&lt;=2),"New/Promising",TRUE,"Needs Attention")</f>
        <v>Loyal Customers</v>
      </c>
      <c r="I2114" s="3" t="str">
        <f t="shared" si="36"/>
        <v>Active</v>
      </c>
      <c r="J2114" s="3" t="str">
        <f>_xlfn.XLOOKUP(A2114,'Country_Lookup'!$D:$D,'Country_Lookup'!$E:$E)</f>
        <v>United Kingdom</v>
      </c>
    </row>
    <row r="2115" spans="1:10" x14ac:dyDescent="0.3">
      <c r="A2115">
        <v>14481</v>
      </c>
      <c r="B2115">
        <v>164</v>
      </c>
      <c r="C2115">
        <v>5</v>
      </c>
      <c r="D2115">
        <v>2311.4899999999921</v>
      </c>
      <c r="E2115" cm="1">
        <f t="array" ref="E2115">_xlfn.IFS(B2115&lt;=PERCENTILE($B$3:$B$5882,0.2),5,B2115&lt;=PERCENTILE($B$3:$B$5882,0.4),4,B2115&lt;=PERCENTILE($B$3:$B$5882,0.6),3,B2115&lt;=PERCENTILE($B$3:$B$5882,0.8),2,TRUE,1)</f>
        <v>3</v>
      </c>
      <c r="F2115" cm="1">
        <f t="array" ref="F2115">_xlfn.IFS(C2115&lt;=PERCENTILE($C$3:$C$5882,0.2),1,C2115&lt;=PERCENTILE($C$3:$C$5882,0.4),2,C2115&lt;=PERCENTILE($C$3:$C$5882,0.6),3,C2115&lt;=PERCENTILE($C$3:$C$5882,0.8),4,TRUE,5)</f>
        <v>4</v>
      </c>
      <c r="G2115" cm="1">
        <f t="array" ref="G2115">_xlfn.IFS(D2115&lt;=PERCENTILE($D$3:$D$5882,0.2),1,D2115&lt;=PERCENTILE($D$3:$D$5882,0.4),2,D2115&lt;=PERCENTILE($D$3:$D$5882,0.6),3,D2115&lt;=PERCENTILE($D$3:$D$5882,0.8),4,TRUE,5)</f>
        <v>4</v>
      </c>
      <c r="H2115" s="3" t="str" cm="1">
        <f t="array" ref="H2115">_xlfn.IFS(AND(E2115&gt;=4,F2115&gt;=4,G2115&gt;=4),"Champions",AND(E2115&gt;=3,F2115&gt;=3,G2115&gt;=3),"Loyal Customers",AND(E2115&lt;=2,F2115&gt;=3),"At Risk",AND(E2115&lt;=2,F2115&lt;=2,G2115&lt;=2),"Lost",AND(E2115&gt;=4,F2115&lt;=2),"New/Promising",TRUE,"Needs Attention")</f>
        <v>Loyal Customers</v>
      </c>
      <c r="I2115" s="3" t="str">
        <f t="shared" ref="I2115:I2178" si="37">IF(B2115&gt;90,"Churned","Active")</f>
        <v>Churned</v>
      </c>
      <c r="J2115" s="3" t="str">
        <f>_xlfn.XLOOKUP(A2115,'Country_Lookup'!$D:$D,'Country_Lookup'!$E:$E)</f>
        <v>United Kingdom</v>
      </c>
    </row>
    <row r="2116" spans="1:10" x14ac:dyDescent="0.3">
      <c r="A2116">
        <v>14482</v>
      </c>
      <c r="B2116">
        <v>18</v>
      </c>
      <c r="C2116">
        <v>12</v>
      </c>
      <c r="D2116">
        <v>4357.9100000000053</v>
      </c>
      <c r="E2116" cm="1">
        <f t="array" ref="E2116">_xlfn.IFS(B2116&lt;=PERCENTILE($B$3:$B$5882,0.2),5,B2116&lt;=PERCENTILE($B$3:$B$5882,0.4),4,B2116&lt;=PERCENTILE($B$3:$B$5882,0.6),3,B2116&lt;=PERCENTILE($B$3:$B$5882,0.8),2,TRUE,1)</f>
        <v>5</v>
      </c>
      <c r="F2116" cm="1">
        <f t="array" ref="F2116">_xlfn.IFS(C2116&lt;=PERCENTILE($C$3:$C$5882,0.2),1,C2116&lt;=PERCENTILE($C$3:$C$5882,0.4),2,C2116&lt;=PERCENTILE($C$3:$C$5882,0.6),3,C2116&lt;=PERCENTILE($C$3:$C$5882,0.8),4,TRUE,5)</f>
        <v>5</v>
      </c>
      <c r="G2116" cm="1">
        <f t="array" ref="G2116">_xlfn.IFS(D2116&lt;=PERCENTILE($D$3:$D$5882,0.2),1,D2116&lt;=PERCENTILE($D$3:$D$5882,0.4),2,D2116&lt;=PERCENTILE($D$3:$D$5882,0.6),3,D2116&lt;=PERCENTILE($D$3:$D$5882,0.8),4,TRUE,5)</f>
        <v>5</v>
      </c>
      <c r="H2116" s="3" t="str" cm="1">
        <f t="array" ref="H2116">_xlfn.IFS(AND(E2116&gt;=4,F2116&gt;=4,G2116&gt;=4),"Champions",AND(E2116&gt;=3,F2116&gt;=3,G2116&gt;=3),"Loyal Customers",AND(E2116&lt;=2,F2116&gt;=3),"At Risk",AND(E2116&lt;=2,F2116&lt;=2,G2116&lt;=2),"Lost",AND(E2116&gt;=4,F2116&lt;=2),"New/Promising",TRUE,"Needs Attention")</f>
        <v>Champions</v>
      </c>
      <c r="I2116" s="3" t="str">
        <f t="shared" si="37"/>
        <v>Active</v>
      </c>
      <c r="J2116" s="3" t="str">
        <f>_xlfn.XLOOKUP(A2116,'Country_Lookup'!$D:$D,'Country_Lookup'!$E:$E)</f>
        <v>United Kingdom</v>
      </c>
    </row>
    <row r="2117" spans="1:10" x14ac:dyDescent="0.3">
      <c r="A2117">
        <v>14483</v>
      </c>
      <c r="B2117">
        <v>281</v>
      </c>
      <c r="C2117">
        <v>2</v>
      </c>
      <c r="D2117">
        <v>257.09999999999997</v>
      </c>
      <c r="E2117" cm="1">
        <f t="array" ref="E2117">_xlfn.IFS(B2117&lt;=PERCENTILE($B$3:$B$5882,0.2),5,B2117&lt;=PERCENTILE($B$3:$B$5882,0.4),4,B2117&lt;=PERCENTILE($B$3:$B$5882,0.6),3,B2117&lt;=PERCENTILE($B$3:$B$5882,0.8),2,TRUE,1)</f>
        <v>2</v>
      </c>
      <c r="F2117" cm="1">
        <f t="array" ref="F2117">_xlfn.IFS(C2117&lt;=PERCENTILE($C$3:$C$5882,0.2),1,C2117&lt;=PERCENTILE($C$3:$C$5882,0.4),2,C2117&lt;=PERCENTILE($C$3:$C$5882,0.6),3,C2117&lt;=PERCENTILE($C$3:$C$5882,0.8),4,TRUE,5)</f>
        <v>2</v>
      </c>
      <c r="G2117" cm="1">
        <f t="array" ref="G2117">_xlfn.IFS(D2117&lt;=PERCENTILE($D$3:$D$5882,0.2),1,D2117&lt;=PERCENTILE($D$3:$D$5882,0.4),2,D2117&lt;=PERCENTILE($D$3:$D$5882,0.6),3,D2117&lt;=PERCENTILE($D$3:$D$5882,0.8),4,TRUE,5)</f>
        <v>1</v>
      </c>
      <c r="H2117" s="3" t="str" cm="1">
        <f t="array" ref="H2117">_xlfn.IFS(AND(E2117&gt;=4,F2117&gt;=4,G2117&gt;=4),"Champions",AND(E2117&gt;=3,F2117&gt;=3,G2117&gt;=3),"Loyal Customers",AND(E2117&lt;=2,F2117&gt;=3),"At Risk",AND(E2117&lt;=2,F2117&lt;=2,G2117&lt;=2),"Lost",AND(E2117&gt;=4,F2117&lt;=2),"New/Promising",TRUE,"Needs Attention")</f>
        <v>Lost</v>
      </c>
      <c r="I2117" s="3" t="str">
        <f t="shared" si="37"/>
        <v>Churned</v>
      </c>
      <c r="J2117" s="3" t="str">
        <f>_xlfn.XLOOKUP(A2117,'Country_Lookup'!$D:$D,'Country_Lookup'!$E:$E)</f>
        <v>United Kingdom</v>
      </c>
    </row>
    <row r="2118" spans="1:10" x14ac:dyDescent="0.3">
      <c r="A2118">
        <v>14484</v>
      </c>
      <c r="B2118">
        <v>50</v>
      </c>
      <c r="C2118">
        <v>4</v>
      </c>
      <c r="D2118">
        <v>1070.9800000000014</v>
      </c>
      <c r="E2118" cm="1">
        <f t="array" ref="E2118">_xlfn.IFS(B2118&lt;=PERCENTILE($B$3:$B$5882,0.2),5,B2118&lt;=PERCENTILE($B$3:$B$5882,0.4),4,B2118&lt;=PERCENTILE($B$3:$B$5882,0.6),3,B2118&lt;=PERCENTILE($B$3:$B$5882,0.8),2,TRUE,1)</f>
        <v>4</v>
      </c>
      <c r="F2118" cm="1">
        <f t="array" ref="F2118">_xlfn.IFS(C2118&lt;=PERCENTILE($C$3:$C$5882,0.2),1,C2118&lt;=PERCENTILE($C$3:$C$5882,0.4),2,C2118&lt;=PERCENTILE($C$3:$C$5882,0.6),3,C2118&lt;=PERCENTILE($C$3:$C$5882,0.8),4,TRUE,5)</f>
        <v>3</v>
      </c>
      <c r="G2118" cm="1">
        <f t="array" ref="G2118">_xlfn.IFS(D2118&lt;=PERCENTILE($D$3:$D$5882,0.2),1,D2118&lt;=PERCENTILE($D$3:$D$5882,0.4),2,D2118&lt;=PERCENTILE($D$3:$D$5882,0.6),3,D2118&lt;=PERCENTILE($D$3:$D$5882,0.8),4,TRUE,5)</f>
        <v>3</v>
      </c>
      <c r="H2118" s="3" t="str" cm="1">
        <f t="array" ref="H2118">_xlfn.IFS(AND(E2118&gt;=4,F2118&gt;=4,G2118&gt;=4),"Champions",AND(E2118&gt;=3,F2118&gt;=3,G2118&gt;=3),"Loyal Customers",AND(E2118&lt;=2,F2118&gt;=3),"At Risk",AND(E2118&lt;=2,F2118&lt;=2,G2118&lt;=2),"Lost",AND(E2118&gt;=4,F2118&lt;=2),"New/Promising",TRUE,"Needs Attention")</f>
        <v>Loyal Customers</v>
      </c>
      <c r="I2118" s="3" t="str">
        <f t="shared" si="37"/>
        <v>Active</v>
      </c>
      <c r="J2118" s="3" t="str">
        <f>_xlfn.XLOOKUP(A2118,'Country_Lookup'!$D:$D,'Country_Lookup'!$E:$E)</f>
        <v>United Kingdom</v>
      </c>
    </row>
    <row r="2119" spans="1:10" x14ac:dyDescent="0.3">
      <c r="A2119">
        <v>14485</v>
      </c>
      <c r="B2119">
        <v>38</v>
      </c>
      <c r="C2119">
        <v>1</v>
      </c>
      <c r="D2119">
        <v>165.75000000000003</v>
      </c>
      <c r="E2119" cm="1">
        <f t="array" ref="E2119">_xlfn.IFS(B2119&lt;=PERCENTILE($B$3:$B$5882,0.2),5,B2119&lt;=PERCENTILE($B$3:$B$5882,0.4),4,B2119&lt;=PERCENTILE($B$3:$B$5882,0.6),3,B2119&lt;=PERCENTILE($B$3:$B$5882,0.8),2,TRUE,1)</f>
        <v>4</v>
      </c>
      <c r="F2119" cm="1">
        <f t="array" ref="F2119">_xlfn.IFS(C2119&lt;=PERCENTILE($C$3:$C$5882,0.2),1,C2119&lt;=PERCENTILE($C$3:$C$5882,0.4),2,C2119&lt;=PERCENTILE($C$3:$C$5882,0.6),3,C2119&lt;=PERCENTILE($C$3:$C$5882,0.8),4,TRUE,5)</f>
        <v>1</v>
      </c>
      <c r="G2119" cm="1">
        <f t="array" ref="G2119">_xlfn.IFS(D2119&lt;=PERCENTILE($D$3:$D$5882,0.2),1,D2119&lt;=PERCENTILE($D$3:$D$5882,0.4),2,D2119&lt;=PERCENTILE($D$3:$D$5882,0.6),3,D2119&lt;=PERCENTILE($D$3:$D$5882,0.8),4,TRUE,5)</f>
        <v>1</v>
      </c>
      <c r="H2119" s="3" t="str" cm="1">
        <f t="array" ref="H2119">_xlfn.IFS(AND(E2119&gt;=4,F2119&gt;=4,G2119&gt;=4),"Champions",AND(E2119&gt;=3,F2119&gt;=3,G2119&gt;=3),"Loyal Customers",AND(E2119&lt;=2,F2119&gt;=3),"At Risk",AND(E2119&lt;=2,F2119&lt;=2,G2119&lt;=2),"Lost",AND(E2119&gt;=4,F2119&lt;=2),"New/Promising",TRUE,"Needs Attention")</f>
        <v>New/Promising</v>
      </c>
      <c r="I2119" s="3" t="str">
        <f t="shared" si="37"/>
        <v>Active</v>
      </c>
      <c r="J2119" s="3" t="str">
        <f>_xlfn.XLOOKUP(A2119,'Country_Lookup'!$D:$D,'Country_Lookup'!$E:$E)</f>
        <v>United Kingdom</v>
      </c>
    </row>
    <row r="2120" spans="1:10" x14ac:dyDescent="0.3">
      <c r="A2120">
        <v>14486</v>
      </c>
      <c r="B2120">
        <v>511</v>
      </c>
      <c r="C2120">
        <v>2</v>
      </c>
      <c r="D2120">
        <v>175.5</v>
      </c>
      <c r="E2120" cm="1">
        <f t="array" ref="E2120">_xlfn.IFS(B2120&lt;=PERCENTILE($B$3:$B$5882,0.2),5,B2120&lt;=PERCENTILE($B$3:$B$5882,0.4),4,B2120&lt;=PERCENTILE($B$3:$B$5882,0.6),3,B2120&lt;=PERCENTILE($B$3:$B$5882,0.8),2,TRUE,1)</f>
        <v>1</v>
      </c>
      <c r="F2120" cm="1">
        <f t="array" ref="F2120">_xlfn.IFS(C2120&lt;=PERCENTILE($C$3:$C$5882,0.2),1,C2120&lt;=PERCENTILE($C$3:$C$5882,0.4),2,C2120&lt;=PERCENTILE($C$3:$C$5882,0.6),3,C2120&lt;=PERCENTILE($C$3:$C$5882,0.8),4,TRUE,5)</f>
        <v>2</v>
      </c>
      <c r="G2120" cm="1">
        <f t="array" ref="G2120">_xlfn.IFS(D2120&lt;=PERCENTILE($D$3:$D$5882,0.2),1,D2120&lt;=PERCENTILE($D$3:$D$5882,0.4),2,D2120&lt;=PERCENTILE($D$3:$D$5882,0.6),3,D2120&lt;=PERCENTILE($D$3:$D$5882,0.8),4,TRUE,5)</f>
        <v>1</v>
      </c>
      <c r="H2120" s="3" t="str" cm="1">
        <f t="array" ref="H2120">_xlfn.IFS(AND(E2120&gt;=4,F2120&gt;=4,G2120&gt;=4),"Champions",AND(E2120&gt;=3,F2120&gt;=3,G2120&gt;=3),"Loyal Customers",AND(E2120&lt;=2,F2120&gt;=3),"At Risk",AND(E2120&lt;=2,F2120&lt;=2,G2120&lt;=2),"Lost",AND(E2120&gt;=4,F2120&lt;=2),"New/Promising",TRUE,"Needs Attention")</f>
        <v>Lost</v>
      </c>
      <c r="I2120" s="3" t="str">
        <f t="shared" si="37"/>
        <v>Churned</v>
      </c>
      <c r="J2120" s="3" t="str">
        <f>_xlfn.XLOOKUP(A2120,'Country_Lookup'!$D:$D,'Country_Lookup'!$E:$E)</f>
        <v>United Kingdom</v>
      </c>
    </row>
    <row r="2121" spans="1:10" x14ac:dyDescent="0.3">
      <c r="A2121">
        <v>14487</v>
      </c>
      <c r="B2121">
        <v>26</v>
      </c>
      <c r="C2121">
        <v>7</v>
      </c>
      <c r="D2121">
        <v>1453.6099999999929</v>
      </c>
      <c r="E2121" cm="1">
        <f t="array" ref="E2121">_xlfn.IFS(B2121&lt;=PERCENTILE($B$3:$B$5882,0.2),5,B2121&lt;=PERCENTILE($B$3:$B$5882,0.4),4,B2121&lt;=PERCENTILE($B$3:$B$5882,0.6),3,B2121&lt;=PERCENTILE($B$3:$B$5882,0.8),2,TRUE,1)</f>
        <v>4</v>
      </c>
      <c r="F2121" cm="1">
        <f t="array" ref="F2121">_xlfn.IFS(C2121&lt;=PERCENTILE($C$3:$C$5882,0.2),1,C2121&lt;=PERCENTILE($C$3:$C$5882,0.4),2,C2121&lt;=PERCENTILE($C$3:$C$5882,0.6),3,C2121&lt;=PERCENTILE($C$3:$C$5882,0.8),4,TRUE,5)</f>
        <v>4</v>
      </c>
      <c r="G2121" cm="1">
        <f t="array" ref="G2121">_xlfn.IFS(D2121&lt;=PERCENTILE($D$3:$D$5882,0.2),1,D2121&lt;=PERCENTILE($D$3:$D$5882,0.4),2,D2121&lt;=PERCENTILE($D$3:$D$5882,0.6),3,D2121&lt;=PERCENTILE($D$3:$D$5882,0.8),4,TRUE,5)</f>
        <v>4</v>
      </c>
      <c r="H2121" s="3" t="str" cm="1">
        <f t="array" ref="H2121">_xlfn.IFS(AND(E2121&gt;=4,F2121&gt;=4,G2121&gt;=4),"Champions",AND(E2121&gt;=3,F2121&gt;=3,G2121&gt;=3),"Loyal Customers",AND(E2121&lt;=2,F2121&gt;=3),"At Risk",AND(E2121&lt;=2,F2121&lt;=2,G2121&lt;=2),"Lost",AND(E2121&gt;=4,F2121&lt;=2),"New/Promising",TRUE,"Needs Attention")</f>
        <v>Champions</v>
      </c>
      <c r="I2121" s="3" t="str">
        <f t="shared" si="37"/>
        <v>Active</v>
      </c>
      <c r="J2121" s="3" t="str">
        <f>_xlfn.XLOOKUP(A2121,'Country_Lookup'!$D:$D,'Country_Lookup'!$E:$E)</f>
        <v>United Kingdom</v>
      </c>
    </row>
    <row r="2122" spans="1:10" x14ac:dyDescent="0.3">
      <c r="A2122">
        <v>14488</v>
      </c>
      <c r="B2122">
        <v>67</v>
      </c>
      <c r="C2122">
        <v>1</v>
      </c>
      <c r="D2122">
        <v>1064.2799999999995</v>
      </c>
      <c r="E2122" cm="1">
        <f t="array" ref="E2122">_xlfn.IFS(B2122&lt;=PERCENTILE($B$3:$B$5882,0.2),5,B2122&lt;=PERCENTILE($B$3:$B$5882,0.4),4,B2122&lt;=PERCENTILE($B$3:$B$5882,0.6),3,B2122&lt;=PERCENTILE($B$3:$B$5882,0.8),2,TRUE,1)</f>
        <v>3</v>
      </c>
      <c r="F2122" cm="1">
        <f t="array" ref="F2122">_xlfn.IFS(C2122&lt;=PERCENTILE($C$3:$C$5882,0.2),1,C2122&lt;=PERCENTILE($C$3:$C$5882,0.4),2,C2122&lt;=PERCENTILE($C$3:$C$5882,0.6),3,C2122&lt;=PERCENTILE($C$3:$C$5882,0.8),4,TRUE,5)</f>
        <v>1</v>
      </c>
      <c r="G2122" cm="1">
        <f t="array" ref="G2122">_xlfn.IFS(D2122&lt;=PERCENTILE($D$3:$D$5882,0.2),1,D2122&lt;=PERCENTILE($D$3:$D$5882,0.4),2,D2122&lt;=PERCENTILE($D$3:$D$5882,0.6),3,D2122&lt;=PERCENTILE($D$3:$D$5882,0.8),4,TRUE,5)</f>
        <v>3</v>
      </c>
      <c r="H2122" s="3" t="str" cm="1">
        <f t="array" ref="H2122">_xlfn.IFS(AND(E2122&gt;=4,F2122&gt;=4,G2122&gt;=4),"Champions",AND(E2122&gt;=3,F2122&gt;=3,G2122&gt;=3),"Loyal Customers",AND(E2122&lt;=2,F2122&gt;=3),"At Risk",AND(E2122&lt;=2,F2122&lt;=2,G2122&lt;=2),"Lost",AND(E2122&gt;=4,F2122&lt;=2),"New/Promising",TRUE,"Needs Attention")</f>
        <v>Needs Attention</v>
      </c>
      <c r="I2122" s="3" t="str">
        <f t="shared" si="37"/>
        <v>Active</v>
      </c>
      <c r="J2122" s="3" t="str">
        <f>_xlfn.XLOOKUP(A2122,'Country_Lookup'!$D:$D,'Country_Lookup'!$E:$E)</f>
        <v>United Kingdom</v>
      </c>
    </row>
    <row r="2123" spans="1:10" x14ac:dyDescent="0.3">
      <c r="A2123">
        <v>14489</v>
      </c>
      <c r="B2123">
        <v>207</v>
      </c>
      <c r="C2123">
        <v>4</v>
      </c>
      <c r="D2123">
        <v>1574.929999999996</v>
      </c>
      <c r="E2123" cm="1">
        <f t="array" ref="E2123">_xlfn.IFS(B2123&lt;=PERCENTILE($B$3:$B$5882,0.2),5,B2123&lt;=PERCENTILE($B$3:$B$5882,0.4),4,B2123&lt;=PERCENTILE($B$3:$B$5882,0.6),3,B2123&lt;=PERCENTILE($B$3:$B$5882,0.8),2,TRUE,1)</f>
        <v>2</v>
      </c>
      <c r="F2123" cm="1">
        <f t="array" ref="F2123">_xlfn.IFS(C2123&lt;=PERCENTILE($C$3:$C$5882,0.2),1,C2123&lt;=PERCENTILE($C$3:$C$5882,0.4),2,C2123&lt;=PERCENTILE($C$3:$C$5882,0.6),3,C2123&lt;=PERCENTILE($C$3:$C$5882,0.8),4,TRUE,5)</f>
        <v>3</v>
      </c>
      <c r="G2123" cm="1">
        <f t="array" ref="G2123">_xlfn.IFS(D2123&lt;=PERCENTILE($D$3:$D$5882,0.2),1,D2123&lt;=PERCENTILE($D$3:$D$5882,0.4),2,D2123&lt;=PERCENTILE($D$3:$D$5882,0.6),3,D2123&lt;=PERCENTILE($D$3:$D$5882,0.8),4,TRUE,5)</f>
        <v>4</v>
      </c>
      <c r="H2123" s="3" t="str" cm="1">
        <f t="array" ref="H2123">_xlfn.IFS(AND(E2123&gt;=4,F2123&gt;=4,G2123&gt;=4),"Champions",AND(E2123&gt;=3,F2123&gt;=3,G2123&gt;=3),"Loyal Customers",AND(E2123&lt;=2,F2123&gt;=3),"At Risk",AND(E2123&lt;=2,F2123&lt;=2,G2123&lt;=2),"Lost",AND(E2123&gt;=4,F2123&lt;=2),"New/Promising",TRUE,"Needs Attention")</f>
        <v>At Risk</v>
      </c>
      <c r="I2123" s="3" t="str">
        <f t="shared" si="37"/>
        <v>Churned</v>
      </c>
      <c r="J2123" s="3" t="str">
        <f>_xlfn.XLOOKUP(A2123,'Country_Lookup'!$D:$D,'Country_Lookup'!$E:$E)</f>
        <v>United Kingdom</v>
      </c>
    </row>
    <row r="2124" spans="1:10" x14ac:dyDescent="0.3">
      <c r="A2124">
        <v>14490</v>
      </c>
      <c r="B2124">
        <v>406</v>
      </c>
      <c r="C2124">
        <v>2</v>
      </c>
      <c r="D2124">
        <v>1273.4700000000009</v>
      </c>
      <c r="E2124" cm="1">
        <f t="array" ref="E2124">_xlfn.IFS(B2124&lt;=PERCENTILE($B$3:$B$5882,0.2),5,B2124&lt;=PERCENTILE($B$3:$B$5882,0.4),4,B2124&lt;=PERCENTILE($B$3:$B$5882,0.6),3,B2124&lt;=PERCENTILE($B$3:$B$5882,0.8),2,TRUE,1)</f>
        <v>2</v>
      </c>
      <c r="F2124" cm="1">
        <f t="array" ref="F2124">_xlfn.IFS(C2124&lt;=PERCENTILE($C$3:$C$5882,0.2),1,C2124&lt;=PERCENTILE($C$3:$C$5882,0.4),2,C2124&lt;=PERCENTILE($C$3:$C$5882,0.6),3,C2124&lt;=PERCENTILE($C$3:$C$5882,0.8),4,TRUE,5)</f>
        <v>2</v>
      </c>
      <c r="G2124" cm="1">
        <f t="array" ref="G2124">_xlfn.IFS(D2124&lt;=PERCENTILE($D$3:$D$5882,0.2),1,D2124&lt;=PERCENTILE($D$3:$D$5882,0.4),2,D2124&lt;=PERCENTILE($D$3:$D$5882,0.6),3,D2124&lt;=PERCENTILE($D$3:$D$5882,0.8),4,TRUE,5)</f>
        <v>4</v>
      </c>
      <c r="H2124" s="3" t="str" cm="1">
        <f t="array" ref="H2124">_xlfn.IFS(AND(E2124&gt;=4,F2124&gt;=4,G2124&gt;=4),"Champions",AND(E2124&gt;=3,F2124&gt;=3,G2124&gt;=3),"Loyal Customers",AND(E2124&lt;=2,F2124&gt;=3),"At Risk",AND(E2124&lt;=2,F2124&lt;=2,G2124&lt;=2),"Lost",AND(E2124&gt;=4,F2124&lt;=2),"New/Promising",TRUE,"Needs Attention")</f>
        <v>Needs Attention</v>
      </c>
      <c r="I2124" s="3" t="str">
        <f t="shared" si="37"/>
        <v>Churned</v>
      </c>
      <c r="J2124" s="3" t="str">
        <f>_xlfn.XLOOKUP(A2124,'Country_Lookup'!$D:$D,'Country_Lookup'!$E:$E)</f>
        <v>United Kingdom</v>
      </c>
    </row>
    <row r="2125" spans="1:10" x14ac:dyDescent="0.3">
      <c r="A2125">
        <v>14491</v>
      </c>
      <c r="B2125">
        <v>175</v>
      </c>
      <c r="C2125">
        <v>2</v>
      </c>
      <c r="D2125">
        <v>468.12999999999988</v>
      </c>
      <c r="E2125" cm="1">
        <f t="array" ref="E2125">_xlfn.IFS(B2125&lt;=PERCENTILE($B$3:$B$5882,0.2),5,B2125&lt;=PERCENTILE($B$3:$B$5882,0.4),4,B2125&lt;=PERCENTILE($B$3:$B$5882,0.6),3,B2125&lt;=PERCENTILE($B$3:$B$5882,0.8),2,TRUE,1)</f>
        <v>3</v>
      </c>
      <c r="F2125" cm="1">
        <f t="array" ref="F2125">_xlfn.IFS(C2125&lt;=PERCENTILE($C$3:$C$5882,0.2),1,C2125&lt;=PERCENTILE($C$3:$C$5882,0.4),2,C2125&lt;=PERCENTILE($C$3:$C$5882,0.6),3,C2125&lt;=PERCENTILE($C$3:$C$5882,0.8),4,TRUE,5)</f>
        <v>2</v>
      </c>
      <c r="G2125" cm="1">
        <f t="array" ref="G2125">_xlfn.IFS(D2125&lt;=PERCENTILE($D$3:$D$5882,0.2),1,D2125&lt;=PERCENTILE($D$3:$D$5882,0.4),2,D2125&lt;=PERCENTILE($D$3:$D$5882,0.6),3,D2125&lt;=PERCENTILE($D$3:$D$5882,0.8),4,TRUE,5)</f>
        <v>2</v>
      </c>
      <c r="H2125" s="3" t="str" cm="1">
        <f t="array" ref="H2125">_xlfn.IFS(AND(E2125&gt;=4,F2125&gt;=4,G2125&gt;=4),"Champions",AND(E2125&gt;=3,F2125&gt;=3,G2125&gt;=3),"Loyal Customers",AND(E2125&lt;=2,F2125&gt;=3),"At Risk",AND(E2125&lt;=2,F2125&lt;=2,G2125&lt;=2),"Lost",AND(E2125&gt;=4,F2125&lt;=2),"New/Promising",TRUE,"Needs Attention")</f>
        <v>Needs Attention</v>
      </c>
      <c r="I2125" s="3" t="str">
        <f t="shared" si="37"/>
        <v>Churned</v>
      </c>
      <c r="J2125" s="3" t="str">
        <f>_xlfn.XLOOKUP(A2125,'Country_Lookup'!$D:$D,'Country_Lookup'!$E:$E)</f>
        <v>United Kingdom</v>
      </c>
    </row>
    <row r="2126" spans="1:10" x14ac:dyDescent="0.3">
      <c r="A2126">
        <v>14492</v>
      </c>
      <c r="B2126">
        <v>430</v>
      </c>
      <c r="C2126">
        <v>7</v>
      </c>
      <c r="D2126">
        <v>1921.9100000000012</v>
      </c>
      <c r="E2126" cm="1">
        <f t="array" ref="E2126">_xlfn.IFS(B2126&lt;=PERCENTILE($B$3:$B$5882,0.2),5,B2126&lt;=PERCENTILE($B$3:$B$5882,0.4),4,B2126&lt;=PERCENTILE($B$3:$B$5882,0.6),3,B2126&lt;=PERCENTILE($B$3:$B$5882,0.8),2,TRUE,1)</f>
        <v>1</v>
      </c>
      <c r="F2126" cm="1">
        <f t="array" ref="F2126">_xlfn.IFS(C2126&lt;=PERCENTILE($C$3:$C$5882,0.2),1,C2126&lt;=PERCENTILE($C$3:$C$5882,0.4),2,C2126&lt;=PERCENTILE($C$3:$C$5882,0.6),3,C2126&lt;=PERCENTILE($C$3:$C$5882,0.8),4,TRUE,5)</f>
        <v>4</v>
      </c>
      <c r="G2126" cm="1">
        <f t="array" ref="G2126">_xlfn.IFS(D2126&lt;=PERCENTILE($D$3:$D$5882,0.2),1,D2126&lt;=PERCENTILE($D$3:$D$5882,0.4),2,D2126&lt;=PERCENTILE($D$3:$D$5882,0.6),3,D2126&lt;=PERCENTILE($D$3:$D$5882,0.8),4,TRUE,5)</f>
        <v>4</v>
      </c>
      <c r="H2126" s="3" t="str" cm="1">
        <f t="array" ref="H2126">_xlfn.IFS(AND(E2126&gt;=4,F2126&gt;=4,G2126&gt;=4),"Champions",AND(E2126&gt;=3,F2126&gt;=3,G2126&gt;=3),"Loyal Customers",AND(E2126&lt;=2,F2126&gt;=3),"At Risk",AND(E2126&lt;=2,F2126&lt;=2,G2126&lt;=2),"Lost",AND(E2126&gt;=4,F2126&lt;=2),"New/Promising",TRUE,"Needs Attention")</f>
        <v>At Risk</v>
      </c>
      <c r="I2126" s="3" t="str">
        <f t="shared" si="37"/>
        <v>Churned</v>
      </c>
      <c r="J2126" s="3" t="str">
        <f>_xlfn.XLOOKUP(A2126,'Country_Lookup'!$D:$D,'Country_Lookup'!$E:$E)</f>
        <v>United Kingdom</v>
      </c>
    </row>
    <row r="2127" spans="1:10" x14ac:dyDescent="0.3">
      <c r="A2127">
        <v>14493</v>
      </c>
      <c r="B2127">
        <v>7</v>
      </c>
      <c r="C2127">
        <v>10</v>
      </c>
      <c r="D2127">
        <v>5130.1499999999687</v>
      </c>
      <c r="E2127" cm="1">
        <f t="array" ref="E2127">_xlfn.IFS(B2127&lt;=PERCENTILE($B$3:$B$5882,0.2),5,B2127&lt;=PERCENTILE($B$3:$B$5882,0.4),4,B2127&lt;=PERCENTILE($B$3:$B$5882,0.6),3,B2127&lt;=PERCENTILE($B$3:$B$5882,0.8),2,TRUE,1)</f>
        <v>5</v>
      </c>
      <c r="F2127" cm="1">
        <f t="array" ref="F2127">_xlfn.IFS(C2127&lt;=PERCENTILE($C$3:$C$5882,0.2),1,C2127&lt;=PERCENTILE($C$3:$C$5882,0.4),2,C2127&lt;=PERCENTILE($C$3:$C$5882,0.6),3,C2127&lt;=PERCENTILE($C$3:$C$5882,0.8),4,TRUE,5)</f>
        <v>5</v>
      </c>
      <c r="G2127" cm="1">
        <f t="array" ref="G2127">_xlfn.IFS(D2127&lt;=PERCENTILE($D$3:$D$5882,0.2),1,D2127&lt;=PERCENTILE($D$3:$D$5882,0.4),2,D2127&lt;=PERCENTILE($D$3:$D$5882,0.6),3,D2127&lt;=PERCENTILE($D$3:$D$5882,0.8),4,TRUE,5)</f>
        <v>5</v>
      </c>
      <c r="H2127" s="3" t="str" cm="1">
        <f t="array" ref="H2127">_xlfn.IFS(AND(E2127&gt;=4,F2127&gt;=4,G2127&gt;=4),"Champions",AND(E2127&gt;=3,F2127&gt;=3,G2127&gt;=3),"Loyal Customers",AND(E2127&lt;=2,F2127&gt;=3),"At Risk",AND(E2127&lt;=2,F2127&lt;=2,G2127&lt;=2),"Lost",AND(E2127&gt;=4,F2127&lt;=2),"New/Promising",TRUE,"Needs Attention")</f>
        <v>Champions</v>
      </c>
      <c r="I2127" s="3" t="str">
        <f t="shared" si="37"/>
        <v>Active</v>
      </c>
      <c r="J2127" s="3" t="str">
        <f>_xlfn.XLOOKUP(A2127,'Country_Lookup'!$D:$D,'Country_Lookup'!$E:$E)</f>
        <v>United Kingdom</v>
      </c>
    </row>
    <row r="2128" spans="1:10" x14ac:dyDescent="0.3">
      <c r="A2128">
        <v>14494</v>
      </c>
      <c r="B2128">
        <v>25</v>
      </c>
      <c r="C2128">
        <v>3</v>
      </c>
      <c r="D2128">
        <v>401.46</v>
      </c>
      <c r="E2128" cm="1">
        <f t="array" ref="E2128">_xlfn.IFS(B2128&lt;=PERCENTILE($B$3:$B$5882,0.2),5,B2128&lt;=PERCENTILE($B$3:$B$5882,0.4),4,B2128&lt;=PERCENTILE($B$3:$B$5882,0.6),3,B2128&lt;=PERCENTILE($B$3:$B$5882,0.8),2,TRUE,1)</f>
        <v>4</v>
      </c>
      <c r="F2128" cm="1">
        <f t="array" ref="F2128">_xlfn.IFS(C2128&lt;=PERCENTILE($C$3:$C$5882,0.2),1,C2128&lt;=PERCENTILE($C$3:$C$5882,0.4),2,C2128&lt;=PERCENTILE($C$3:$C$5882,0.6),3,C2128&lt;=PERCENTILE($C$3:$C$5882,0.8),4,TRUE,5)</f>
        <v>3</v>
      </c>
      <c r="G2128" cm="1">
        <f t="array" ref="G2128">_xlfn.IFS(D2128&lt;=PERCENTILE($D$3:$D$5882,0.2),1,D2128&lt;=PERCENTILE($D$3:$D$5882,0.4),2,D2128&lt;=PERCENTILE($D$3:$D$5882,0.6),3,D2128&lt;=PERCENTILE($D$3:$D$5882,0.8),4,TRUE,5)</f>
        <v>2</v>
      </c>
      <c r="H2128" s="3" t="str" cm="1">
        <f t="array" ref="H2128">_xlfn.IFS(AND(E2128&gt;=4,F2128&gt;=4,G2128&gt;=4),"Champions",AND(E2128&gt;=3,F2128&gt;=3,G2128&gt;=3),"Loyal Customers",AND(E2128&lt;=2,F2128&gt;=3),"At Risk",AND(E2128&lt;=2,F2128&lt;=2,G2128&lt;=2),"Lost",AND(E2128&gt;=4,F2128&lt;=2),"New/Promising",TRUE,"Needs Attention")</f>
        <v>Needs Attention</v>
      </c>
      <c r="I2128" s="3" t="str">
        <f t="shared" si="37"/>
        <v>Active</v>
      </c>
      <c r="J2128" s="3" t="str">
        <f>_xlfn.XLOOKUP(A2128,'Country_Lookup'!$D:$D,'Country_Lookup'!$E:$E)</f>
        <v>United Kingdom</v>
      </c>
    </row>
    <row r="2129" spans="1:10" x14ac:dyDescent="0.3">
      <c r="A2129">
        <v>14495</v>
      </c>
      <c r="B2129">
        <v>50</v>
      </c>
      <c r="C2129">
        <v>3</v>
      </c>
      <c r="D2129">
        <v>174.79999999999998</v>
      </c>
      <c r="E2129" cm="1">
        <f t="array" ref="E2129">_xlfn.IFS(B2129&lt;=PERCENTILE($B$3:$B$5882,0.2),5,B2129&lt;=PERCENTILE($B$3:$B$5882,0.4),4,B2129&lt;=PERCENTILE($B$3:$B$5882,0.6),3,B2129&lt;=PERCENTILE($B$3:$B$5882,0.8),2,TRUE,1)</f>
        <v>4</v>
      </c>
      <c r="F2129" cm="1">
        <f t="array" ref="F2129">_xlfn.IFS(C2129&lt;=PERCENTILE($C$3:$C$5882,0.2),1,C2129&lt;=PERCENTILE($C$3:$C$5882,0.4),2,C2129&lt;=PERCENTILE($C$3:$C$5882,0.6),3,C2129&lt;=PERCENTILE($C$3:$C$5882,0.8),4,TRUE,5)</f>
        <v>3</v>
      </c>
      <c r="G2129" cm="1">
        <f t="array" ref="G2129">_xlfn.IFS(D2129&lt;=PERCENTILE($D$3:$D$5882,0.2),1,D2129&lt;=PERCENTILE($D$3:$D$5882,0.4),2,D2129&lt;=PERCENTILE($D$3:$D$5882,0.6),3,D2129&lt;=PERCENTILE($D$3:$D$5882,0.8),4,TRUE,5)</f>
        <v>1</v>
      </c>
      <c r="H2129" s="3" t="str" cm="1">
        <f t="array" ref="H2129">_xlfn.IFS(AND(E2129&gt;=4,F2129&gt;=4,G2129&gt;=4),"Champions",AND(E2129&gt;=3,F2129&gt;=3,G2129&gt;=3),"Loyal Customers",AND(E2129&lt;=2,F2129&gt;=3),"At Risk",AND(E2129&lt;=2,F2129&lt;=2,G2129&lt;=2),"Lost",AND(E2129&gt;=4,F2129&lt;=2),"New/Promising",TRUE,"Needs Attention")</f>
        <v>Needs Attention</v>
      </c>
      <c r="I2129" s="3" t="str">
        <f t="shared" si="37"/>
        <v>Active</v>
      </c>
      <c r="J2129" s="3" t="str">
        <f>_xlfn.XLOOKUP(A2129,'Country_Lookup'!$D:$D,'Country_Lookup'!$E:$E)</f>
        <v>United Kingdom</v>
      </c>
    </row>
    <row r="2130" spans="1:10" x14ac:dyDescent="0.3">
      <c r="A2130">
        <v>14496</v>
      </c>
      <c r="B2130">
        <v>311</v>
      </c>
      <c r="C2130">
        <v>7</v>
      </c>
      <c r="D2130">
        <v>2668.2300000000009</v>
      </c>
      <c r="E2130" cm="1">
        <f t="array" ref="E2130">_xlfn.IFS(B2130&lt;=PERCENTILE($B$3:$B$5882,0.2),5,B2130&lt;=PERCENTILE($B$3:$B$5882,0.4),4,B2130&lt;=PERCENTILE($B$3:$B$5882,0.6),3,B2130&lt;=PERCENTILE($B$3:$B$5882,0.8),2,TRUE,1)</f>
        <v>2</v>
      </c>
      <c r="F2130" cm="1">
        <f t="array" ref="F2130">_xlfn.IFS(C2130&lt;=PERCENTILE($C$3:$C$5882,0.2),1,C2130&lt;=PERCENTILE($C$3:$C$5882,0.4),2,C2130&lt;=PERCENTILE($C$3:$C$5882,0.6),3,C2130&lt;=PERCENTILE($C$3:$C$5882,0.8),4,TRUE,5)</f>
        <v>4</v>
      </c>
      <c r="G2130" cm="1">
        <f t="array" ref="G2130">_xlfn.IFS(D2130&lt;=PERCENTILE($D$3:$D$5882,0.2),1,D2130&lt;=PERCENTILE($D$3:$D$5882,0.4),2,D2130&lt;=PERCENTILE($D$3:$D$5882,0.6),3,D2130&lt;=PERCENTILE($D$3:$D$5882,0.8),4,TRUE,5)</f>
        <v>4</v>
      </c>
      <c r="H2130" s="3" t="str" cm="1">
        <f t="array" ref="H2130">_xlfn.IFS(AND(E2130&gt;=4,F2130&gt;=4,G2130&gt;=4),"Champions",AND(E2130&gt;=3,F2130&gt;=3,G2130&gt;=3),"Loyal Customers",AND(E2130&lt;=2,F2130&gt;=3),"At Risk",AND(E2130&lt;=2,F2130&lt;=2,G2130&lt;=2),"Lost",AND(E2130&gt;=4,F2130&lt;=2),"New/Promising",TRUE,"Needs Attention")</f>
        <v>At Risk</v>
      </c>
      <c r="I2130" s="3" t="str">
        <f t="shared" si="37"/>
        <v>Churned</v>
      </c>
      <c r="J2130" s="3" t="str">
        <f>_xlfn.XLOOKUP(A2130,'Country_Lookup'!$D:$D,'Country_Lookup'!$E:$E)</f>
        <v>United Kingdom</v>
      </c>
    </row>
    <row r="2131" spans="1:10" x14ac:dyDescent="0.3">
      <c r="A2131">
        <v>14497</v>
      </c>
      <c r="B2131">
        <v>309</v>
      </c>
      <c r="C2131">
        <v>2</v>
      </c>
      <c r="D2131">
        <v>697.06000000000051</v>
      </c>
      <c r="E2131" cm="1">
        <f t="array" ref="E2131">_xlfn.IFS(B2131&lt;=PERCENTILE($B$3:$B$5882,0.2),5,B2131&lt;=PERCENTILE($B$3:$B$5882,0.4),4,B2131&lt;=PERCENTILE($B$3:$B$5882,0.6),3,B2131&lt;=PERCENTILE($B$3:$B$5882,0.8),2,TRUE,1)</f>
        <v>2</v>
      </c>
      <c r="F2131" cm="1">
        <f t="array" ref="F2131">_xlfn.IFS(C2131&lt;=PERCENTILE($C$3:$C$5882,0.2),1,C2131&lt;=PERCENTILE($C$3:$C$5882,0.4),2,C2131&lt;=PERCENTILE($C$3:$C$5882,0.6),3,C2131&lt;=PERCENTILE($C$3:$C$5882,0.8),4,TRUE,5)</f>
        <v>2</v>
      </c>
      <c r="G2131" cm="1">
        <f t="array" ref="G2131">_xlfn.IFS(D2131&lt;=PERCENTILE($D$3:$D$5882,0.2),1,D2131&lt;=PERCENTILE($D$3:$D$5882,0.4),2,D2131&lt;=PERCENTILE($D$3:$D$5882,0.6),3,D2131&lt;=PERCENTILE($D$3:$D$5882,0.8),4,TRUE,5)</f>
        <v>3</v>
      </c>
      <c r="H2131" s="3" t="str" cm="1">
        <f t="array" ref="H2131">_xlfn.IFS(AND(E2131&gt;=4,F2131&gt;=4,G2131&gt;=4),"Champions",AND(E2131&gt;=3,F2131&gt;=3,G2131&gt;=3),"Loyal Customers",AND(E2131&lt;=2,F2131&gt;=3),"At Risk",AND(E2131&lt;=2,F2131&lt;=2,G2131&lt;=2),"Lost",AND(E2131&gt;=4,F2131&lt;=2),"New/Promising",TRUE,"Needs Attention")</f>
        <v>Needs Attention</v>
      </c>
      <c r="I2131" s="3" t="str">
        <f t="shared" si="37"/>
        <v>Churned</v>
      </c>
      <c r="J2131" s="3" t="str">
        <f>_xlfn.XLOOKUP(A2131,'Country_Lookup'!$D:$D,'Country_Lookup'!$E:$E)</f>
        <v>United Kingdom</v>
      </c>
    </row>
    <row r="2132" spans="1:10" x14ac:dyDescent="0.3">
      <c r="A2132">
        <v>14498</v>
      </c>
      <c r="B2132">
        <v>42</v>
      </c>
      <c r="C2132">
        <v>10</v>
      </c>
      <c r="D2132">
        <v>3911.2700000000141</v>
      </c>
      <c r="E2132" cm="1">
        <f t="array" ref="E2132">_xlfn.IFS(B2132&lt;=PERCENTILE($B$3:$B$5882,0.2),5,B2132&lt;=PERCENTILE($B$3:$B$5882,0.4),4,B2132&lt;=PERCENTILE($B$3:$B$5882,0.6),3,B2132&lt;=PERCENTILE($B$3:$B$5882,0.8),2,TRUE,1)</f>
        <v>4</v>
      </c>
      <c r="F2132" cm="1">
        <f t="array" ref="F2132">_xlfn.IFS(C2132&lt;=PERCENTILE($C$3:$C$5882,0.2),1,C2132&lt;=PERCENTILE($C$3:$C$5882,0.4),2,C2132&lt;=PERCENTILE($C$3:$C$5882,0.6),3,C2132&lt;=PERCENTILE($C$3:$C$5882,0.8),4,TRUE,5)</f>
        <v>5</v>
      </c>
      <c r="G2132" cm="1">
        <f t="array" ref="G2132">_xlfn.IFS(D2132&lt;=PERCENTILE($D$3:$D$5882,0.2),1,D2132&lt;=PERCENTILE($D$3:$D$5882,0.4),2,D2132&lt;=PERCENTILE($D$3:$D$5882,0.6),3,D2132&lt;=PERCENTILE($D$3:$D$5882,0.8),4,TRUE,5)</f>
        <v>5</v>
      </c>
      <c r="H2132" s="3" t="str" cm="1">
        <f t="array" ref="H2132">_xlfn.IFS(AND(E2132&gt;=4,F2132&gt;=4,G2132&gt;=4),"Champions",AND(E2132&gt;=3,F2132&gt;=3,G2132&gt;=3),"Loyal Customers",AND(E2132&lt;=2,F2132&gt;=3),"At Risk",AND(E2132&lt;=2,F2132&lt;=2,G2132&lt;=2),"Lost",AND(E2132&gt;=4,F2132&lt;=2),"New/Promising",TRUE,"Needs Attention")</f>
        <v>Champions</v>
      </c>
      <c r="I2132" s="3" t="str">
        <f t="shared" si="37"/>
        <v>Active</v>
      </c>
      <c r="J2132" s="3" t="str">
        <f>_xlfn.XLOOKUP(A2132,'Country_Lookup'!$D:$D,'Country_Lookup'!$E:$E)</f>
        <v>United Kingdom</v>
      </c>
    </row>
    <row r="2133" spans="1:10" x14ac:dyDescent="0.3">
      <c r="A2133">
        <v>14499</v>
      </c>
      <c r="B2133">
        <v>26</v>
      </c>
      <c r="C2133">
        <v>7</v>
      </c>
      <c r="D2133">
        <v>2138.969999999983</v>
      </c>
      <c r="E2133" cm="1">
        <f t="array" ref="E2133">_xlfn.IFS(B2133&lt;=PERCENTILE($B$3:$B$5882,0.2),5,B2133&lt;=PERCENTILE($B$3:$B$5882,0.4),4,B2133&lt;=PERCENTILE($B$3:$B$5882,0.6),3,B2133&lt;=PERCENTILE($B$3:$B$5882,0.8),2,TRUE,1)</f>
        <v>4</v>
      </c>
      <c r="F2133" cm="1">
        <f t="array" ref="F2133">_xlfn.IFS(C2133&lt;=PERCENTILE($C$3:$C$5882,0.2),1,C2133&lt;=PERCENTILE($C$3:$C$5882,0.4),2,C2133&lt;=PERCENTILE($C$3:$C$5882,0.6),3,C2133&lt;=PERCENTILE($C$3:$C$5882,0.8),4,TRUE,5)</f>
        <v>4</v>
      </c>
      <c r="G2133" cm="1">
        <f t="array" ref="G2133">_xlfn.IFS(D2133&lt;=PERCENTILE($D$3:$D$5882,0.2),1,D2133&lt;=PERCENTILE($D$3:$D$5882,0.4),2,D2133&lt;=PERCENTILE($D$3:$D$5882,0.6),3,D2133&lt;=PERCENTILE($D$3:$D$5882,0.8),4,TRUE,5)</f>
        <v>4</v>
      </c>
      <c r="H2133" s="3" t="str" cm="1">
        <f t="array" ref="H2133">_xlfn.IFS(AND(E2133&gt;=4,F2133&gt;=4,G2133&gt;=4),"Champions",AND(E2133&gt;=3,F2133&gt;=3,G2133&gt;=3),"Loyal Customers",AND(E2133&lt;=2,F2133&gt;=3),"At Risk",AND(E2133&lt;=2,F2133&lt;=2,G2133&lt;=2),"Lost",AND(E2133&gt;=4,F2133&lt;=2),"New/Promising",TRUE,"Needs Attention")</f>
        <v>Champions</v>
      </c>
      <c r="I2133" s="3" t="str">
        <f t="shared" si="37"/>
        <v>Active</v>
      </c>
      <c r="J2133" s="3" t="str">
        <f>_xlfn.XLOOKUP(A2133,'Country_Lookup'!$D:$D,'Country_Lookup'!$E:$E)</f>
        <v>United Kingdom</v>
      </c>
    </row>
    <row r="2134" spans="1:10" x14ac:dyDescent="0.3">
      <c r="A2134">
        <v>14500</v>
      </c>
      <c r="B2134">
        <v>88</v>
      </c>
      <c r="C2134">
        <v>3</v>
      </c>
      <c r="D2134">
        <v>356.84999999999997</v>
      </c>
      <c r="E2134" cm="1">
        <f t="array" ref="E2134">_xlfn.IFS(B2134&lt;=PERCENTILE($B$3:$B$5882,0.2),5,B2134&lt;=PERCENTILE($B$3:$B$5882,0.4),4,B2134&lt;=PERCENTILE($B$3:$B$5882,0.6),3,B2134&lt;=PERCENTILE($B$3:$B$5882,0.8),2,TRUE,1)</f>
        <v>3</v>
      </c>
      <c r="F2134" cm="1">
        <f t="array" ref="F2134">_xlfn.IFS(C2134&lt;=PERCENTILE($C$3:$C$5882,0.2),1,C2134&lt;=PERCENTILE($C$3:$C$5882,0.4),2,C2134&lt;=PERCENTILE($C$3:$C$5882,0.6),3,C2134&lt;=PERCENTILE($C$3:$C$5882,0.8),4,TRUE,5)</f>
        <v>3</v>
      </c>
      <c r="G2134" cm="1">
        <f t="array" ref="G2134">_xlfn.IFS(D2134&lt;=PERCENTILE($D$3:$D$5882,0.2),1,D2134&lt;=PERCENTILE($D$3:$D$5882,0.4),2,D2134&lt;=PERCENTILE($D$3:$D$5882,0.6),3,D2134&lt;=PERCENTILE($D$3:$D$5882,0.8),4,TRUE,5)</f>
        <v>2</v>
      </c>
      <c r="H2134" s="3" t="str" cm="1">
        <f t="array" ref="H2134">_xlfn.IFS(AND(E2134&gt;=4,F2134&gt;=4,G2134&gt;=4),"Champions",AND(E2134&gt;=3,F2134&gt;=3,G2134&gt;=3),"Loyal Customers",AND(E2134&lt;=2,F2134&gt;=3),"At Risk",AND(E2134&lt;=2,F2134&lt;=2,G2134&lt;=2),"Lost",AND(E2134&gt;=4,F2134&lt;=2),"New/Promising",TRUE,"Needs Attention")</f>
        <v>Needs Attention</v>
      </c>
      <c r="I2134" s="3" t="str">
        <f t="shared" si="37"/>
        <v>Active</v>
      </c>
      <c r="J2134" s="3" t="str">
        <f>_xlfn.XLOOKUP(A2134,'Country_Lookup'!$D:$D,'Country_Lookup'!$E:$E)</f>
        <v>United Kingdom</v>
      </c>
    </row>
    <row r="2135" spans="1:10" x14ac:dyDescent="0.3">
      <c r="A2135">
        <v>14501</v>
      </c>
      <c r="B2135">
        <v>183</v>
      </c>
      <c r="C2135">
        <v>2</v>
      </c>
      <c r="D2135">
        <v>251.20999999999998</v>
      </c>
      <c r="E2135" cm="1">
        <f t="array" ref="E2135">_xlfn.IFS(B2135&lt;=PERCENTILE($B$3:$B$5882,0.2),5,B2135&lt;=PERCENTILE($B$3:$B$5882,0.4),4,B2135&lt;=PERCENTILE($B$3:$B$5882,0.6),3,B2135&lt;=PERCENTILE($B$3:$B$5882,0.8),2,TRUE,1)</f>
        <v>3</v>
      </c>
      <c r="F2135" cm="1">
        <f t="array" ref="F2135">_xlfn.IFS(C2135&lt;=PERCENTILE($C$3:$C$5882,0.2),1,C2135&lt;=PERCENTILE($C$3:$C$5882,0.4),2,C2135&lt;=PERCENTILE($C$3:$C$5882,0.6),3,C2135&lt;=PERCENTILE($C$3:$C$5882,0.8),4,TRUE,5)</f>
        <v>2</v>
      </c>
      <c r="G2135" cm="1">
        <f t="array" ref="G2135">_xlfn.IFS(D2135&lt;=PERCENTILE($D$3:$D$5882,0.2),1,D2135&lt;=PERCENTILE($D$3:$D$5882,0.4),2,D2135&lt;=PERCENTILE($D$3:$D$5882,0.6),3,D2135&lt;=PERCENTILE($D$3:$D$5882,0.8),4,TRUE,5)</f>
        <v>1</v>
      </c>
      <c r="H2135" s="3" t="str" cm="1">
        <f t="array" ref="H2135">_xlfn.IFS(AND(E2135&gt;=4,F2135&gt;=4,G2135&gt;=4),"Champions",AND(E2135&gt;=3,F2135&gt;=3,G2135&gt;=3),"Loyal Customers",AND(E2135&lt;=2,F2135&gt;=3),"At Risk",AND(E2135&lt;=2,F2135&lt;=2,G2135&lt;=2),"Lost",AND(E2135&gt;=4,F2135&lt;=2),"New/Promising",TRUE,"Needs Attention")</f>
        <v>Needs Attention</v>
      </c>
      <c r="I2135" s="3" t="str">
        <f t="shared" si="37"/>
        <v>Churned</v>
      </c>
      <c r="J2135" s="3" t="str">
        <f>_xlfn.XLOOKUP(A2135,'Country_Lookup'!$D:$D,'Country_Lookup'!$E:$E)</f>
        <v>United Kingdom</v>
      </c>
    </row>
    <row r="2136" spans="1:10" x14ac:dyDescent="0.3">
      <c r="A2136">
        <v>14502</v>
      </c>
      <c r="B2136">
        <v>19</v>
      </c>
      <c r="C2136">
        <v>11</v>
      </c>
      <c r="D2136">
        <v>2470.6699999999887</v>
      </c>
      <c r="E2136" cm="1">
        <f t="array" ref="E2136">_xlfn.IFS(B2136&lt;=PERCENTILE($B$3:$B$5882,0.2),5,B2136&lt;=PERCENTILE($B$3:$B$5882,0.4),4,B2136&lt;=PERCENTILE($B$3:$B$5882,0.6),3,B2136&lt;=PERCENTILE($B$3:$B$5882,0.8),2,TRUE,1)</f>
        <v>5</v>
      </c>
      <c r="F2136" cm="1">
        <f t="array" ref="F2136">_xlfn.IFS(C2136&lt;=PERCENTILE($C$3:$C$5882,0.2),1,C2136&lt;=PERCENTILE($C$3:$C$5882,0.4),2,C2136&lt;=PERCENTILE($C$3:$C$5882,0.6),3,C2136&lt;=PERCENTILE($C$3:$C$5882,0.8),4,TRUE,5)</f>
        <v>5</v>
      </c>
      <c r="G2136" cm="1">
        <f t="array" ref="G2136">_xlfn.IFS(D2136&lt;=PERCENTILE($D$3:$D$5882,0.2),1,D2136&lt;=PERCENTILE($D$3:$D$5882,0.4),2,D2136&lt;=PERCENTILE($D$3:$D$5882,0.6),3,D2136&lt;=PERCENTILE($D$3:$D$5882,0.8),4,TRUE,5)</f>
        <v>4</v>
      </c>
      <c r="H2136" s="3" t="str" cm="1">
        <f t="array" ref="H2136">_xlfn.IFS(AND(E2136&gt;=4,F2136&gt;=4,G2136&gt;=4),"Champions",AND(E2136&gt;=3,F2136&gt;=3,G2136&gt;=3),"Loyal Customers",AND(E2136&lt;=2,F2136&gt;=3),"At Risk",AND(E2136&lt;=2,F2136&lt;=2,G2136&lt;=2),"Lost",AND(E2136&gt;=4,F2136&lt;=2),"New/Promising",TRUE,"Needs Attention")</f>
        <v>Champions</v>
      </c>
      <c r="I2136" s="3" t="str">
        <f t="shared" si="37"/>
        <v>Active</v>
      </c>
      <c r="J2136" s="3" t="str">
        <f>_xlfn.XLOOKUP(A2136,'Country_Lookup'!$D:$D,'Country_Lookup'!$E:$E)</f>
        <v>United Kingdom</v>
      </c>
    </row>
    <row r="2137" spans="1:10" x14ac:dyDescent="0.3">
      <c r="A2137">
        <v>14503</v>
      </c>
      <c r="B2137">
        <v>3</v>
      </c>
      <c r="C2137">
        <v>6</v>
      </c>
      <c r="D2137">
        <v>3543.2600000000079</v>
      </c>
      <c r="E2137" cm="1">
        <f t="array" ref="E2137">_xlfn.IFS(B2137&lt;=PERCENTILE($B$3:$B$5882,0.2),5,B2137&lt;=PERCENTILE($B$3:$B$5882,0.4),4,B2137&lt;=PERCENTILE($B$3:$B$5882,0.6),3,B2137&lt;=PERCENTILE($B$3:$B$5882,0.8),2,TRUE,1)</f>
        <v>5</v>
      </c>
      <c r="F2137" cm="1">
        <f t="array" ref="F2137">_xlfn.IFS(C2137&lt;=PERCENTILE($C$3:$C$5882,0.2),1,C2137&lt;=PERCENTILE($C$3:$C$5882,0.4),2,C2137&lt;=PERCENTILE($C$3:$C$5882,0.6),3,C2137&lt;=PERCENTILE($C$3:$C$5882,0.8),4,TRUE,5)</f>
        <v>4</v>
      </c>
      <c r="G2137" cm="1">
        <f t="array" ref="G2137">_xlfn.IFS(D2137&lt;=PERCENTILE($D$3:$D$5882,0.2),1,D2137&lt;=PERCENTILE($D$3:$D$5882,0.4),2,D2137&lt;=PERCENTILE($D$3:$D$5882,0.6),3,D2137&lt;=PERCENTILE($D$3:$D$5882,0.8),4,TRUE,5)</f>
        <v>5</v>
      </c>
      <c r="H2137" s="3" t="str" cm="1">
        <f t="array" ref="H2137">_xlfn.IFS(AND(E2137&gt;=4,F2137&gt;=4,G2137&gt;=4),"Champions",AND(E2137&gt;=3,F2137&gt;=3,G2137&gt;=3),"Loyal Customers",AND(E2137&lt;=2,F2137&gt;=3),"At Risk",AND(E2137&lt;=2,F2137&lt;=2,G2137&lt;=2),"Lost",AND(E2137&gt;=4,F2137&lt;=2),"New/Promising",TRUE,"Needs Attention")</f>
        <v>Champions</v>
      </c>
      <c r="I2137" s="3" t="str">
        <f t="shared" si="37"/>
        <v>Active</v>
      </c>
      <c r="J2137" s="3" t="str">
        <f>_xlfn.XLOOKUP(A2137,'Country_Lookup'!$D:$D,'Country_Lookup'!$E:$E)</f>
        <v>United Kingdom</v>
      </c>
    </row>
    <row r="2138" spans="1:10" x14ac:dyDescent="0.3">
      <c r="A2138">
        <v>14504</v>
      </c>
      <c r="B2138">
        <v>47</v>
      </c>
      <c r="C2138">
        <v>4</v>
      </c>
      <c r="D2138">
        <v>673.2600000000001</v>
      </c>
      <c r="E2138" cm="1">
        <f t="array" ref="E2138">_xlfn.IFS(B2138&lt;=PERCENTILE($B$3:$B$5882,0.2),5,B2138&lt;=PERCENTILE($B$3:$B$5882,0.4),4,B2138&lt;=PERCENTILE($B$3:$B$5882,0.6),3,B2138&lt;=PERCENTILE($B$3:$B$5882,0.8),2,TRUE,1)</f>
        <v>4</v>
      </c>
      <c r="F2138" cm="1">
        <f t="array" ref="F2138">_xlfn.IFS(C2138&lt;=PERCENTILE($C$3:$C$5882,0.2),1,C2138&lt;=PERCENTILE($C$3:$C$5882,0.4),2,C2138&lt;=PERCENTILE($C$3:$C$5882,0.6),3,C2138&lt;=PERCENTILE($C$3:$C$5882,0.8),4,TRUE,5)</f>
        <v>3</v>
      </c>
      <c r="G2138" cm="1">
        <f t="array" ref="G2138">_xlfn.IFS(D2138&lt;=PERCENTILE($D$3:$D$5882,0.2),1,D2138&lt;=PERCENTILE($D$3:$D$5882,0.4),2,D2138&lt;=PERCENTILE($D$3:$D$5882,0.6),3,D2138&lt;=PERCENTILE($D$3:$D$5882,0.8),4,TRUE,5)</f>
        <v>3</v>
      </c>
      <c r="H2138" s="3" t="str" cm="1">
        <f t="array" ref="H2138">_xlfn.IFS(AND(E2138&gt;=4,F2138&gt;=4,G2138&gt;=4),"Champions",AND(E2138&gt;=3,F2138&gt;=3,G2138&gt;=3),"Loyal Customers",AND(E2138&lt;=2,F2138&gt;=3),"At Risk",AND(E2138&lt;=2,F2138&lt;=2,G2138&lt;=2),"Lost",AND(E2138&gt;=4,F2138&lt;=2),"New/Promising",TRUE,"Needs Attention")</f>
        <v>Loyal Customers</v>
      </c>
      <c r="I2138" s="3" t="str">
        <f t="shared" si="37"/>
        <v>Active</v>
      </c>
      <c r="J2138" s="3" t="str">
        <f>_xlfn.XLOOKUP(A2138,'Country_Lookup'!$D:$D,'Country_Lookup'!$E:$E)</f>
        <v>United Kingdom</v>
      </c>
    </row>
    <row r="2139" spans="1:10" x14ac:dyDescent="0.3">
      <c r="A2139">
        <v>14505</v>
      </c>
      <c r="B2139">
        <v>17</v>
      </c>
      <c r="C2139">
        <v>19</v>
      </c>
      <c r="D2139">
        <v>12001.839999999871</v>
      </c>
      <c r="E2139" cm="1">
        <f t="array" ref="E2139">_xlfn.IFS(B2139&lt;=PERCENTILE($B$3:$B$5882,0.2),5,B2139&lt;=PERCENTILE($B$3:$B$5882,0.4),4,B2139&lt;=PERCENTILE($B$3:$B$5882,0.6),3,B2139&lt;=PERCENTILE($B$3:$B$5882,0.8),2,TRUE,1)</f>
        <v>5</v>
      </c>
      <c r="F2139" cm="1">
        <f t="array" ref="F2139">_xlfn.IFS(C2139&lt;=PERCENTILE($C$3:$C$5882,0.2),1,C2139&lt;=PERCENTILE($C$3:$C$5882,0.4),2,C2139&lt;=PERCENTILE($C$3:$C$5882,0.6),3,C2139&lt;=PERCENTILE($C$3:$C$5882,0.8),4,TRUE,5)</f>
        <v>5</v>
      </c>
      <c r="G2139" cm="1">
        <f t="array" ref="G2139">_xlfn.IFS(D2139&lt;=PERCENTILE($D$3:$D$5882,0.2),1,D2139&lt;=PERCENTILE($D$3:$D$5882,0.4),2,D2139&lt;=PERCENTILE($D$3:$D$5882,0.6),3,D2139&lt;=PERCENTILE($D$3:$D$5882,0.8),4,TRUE,5)</f>
        <v>5</v>
      </c>
      <c r="H2139" s="3" t="str" cm="1">
        <f t="array" ref="H2139">_xlfn.IFS(AND(E2139&gt;=4,F2139&gt;=4,G2139&gt;=4),"Champions",AND(E2139&gt;=3,F2139&gt;=3,G2139&gt;=3),"Loyal Customers",AND(E2139&lt;=2,F2139&gt;=3),"At Risk",AND(E2139&lt;=2,F2139&lt;=2,G2139&lt;=2),"Lost",AND(E2139&gt;=4,F2139&lt;=2),"New/Promising",TRUE,"Needs Attention")</f>
        <v>Champions</v>
      </c>
      <c r="I2139" s="3" t="str">
        <f t="shared" si="37"/>
        <v>Active</v>
      </c>
      <c r="J2139" s="3" t="str">
        <f>_xlfn.XLOOKUP(A2139,'Country_Lookup'!$D:$D,'Country_Lookup'!$E:$E)</f>
        <v>United Kingdom</v>
      </c>
    </row>
    <row r="2140" spans="1:10" x14ac:dyDescent="0.3">
      <c r="A2140">
        <v>14506</v>
      </c>
      <c r="B2140">
        <v>17</v>
      </c>
      <c r="C2140">
        <v>7</v>
      </c>
      <c r="D2140">
        <v>3290.6699999999882</v>
      </c>
      <c r="E2140" cm="1">
        <f t="array" ref="E2140">_xlfn.IFS(B2140&lt;=PERCENTILE($B$3:$B$5882,0.2),5,B2140&lt;=PERCENTILE($B$3:$B$5882,0.4),4,B2140&lt;=PERCENTILE($B$3:$B$5882,0.6),3,B2140&lt;=PERCENTILE($B$3:$B$5882,0.8),2,TRUE,1)</f>
        <v>5</v>
      </c>
      <c r="F2140" cm="1">
        <f t="array" ref="F2140">_xlfn.IFS(C2140&lt;=PERCENTILE($C$3:$C$5882,0.2),1,C2140&lt;=PERCENTILE($C$3:$C$5882,0.4),2,C2140&lt;=PERCENTILE($C$3:$C$5882,0.6),3,C2140&lt;=PERCENTILE($C$3:$C$5882,0.8),4,TRUE,5)</f>
        <v>4</v>
      </c>
      <c r="G2140" cm="1">
        <f t="array" ref="G2140">_xlfn.IFS(D2140&lt;=PERCENTILE($D$3:$D$5882,0.2),1,D2140&lt;=PERCENTILE($D$3:$D$5882,0.4),2,D2140&lt;=PERCENTILE($D$3:$D$5882,0.6),3,D2140&lt;=PERCENTILE($D$3:$D$5882,0.8),4,TRUE,5)</f>
        <v>5</v>
      </c>
      <c r="H2140" s="3" t="str" cm="1">
        <f t="array" ref="H2140">_xlfn.IFS(AND(E2140&gt;=4,F2140&gt;=4,G2140&gt;=4),"Champions",AND(E2140&gt;=3,F2140&gt;=3,G2140&gt;=3),"Loyal Customers",AND(E2140&lt;=2,F2140&gt;=3),"At Risk",AND(E2140&lt;=2,F2140&lt;=2,G2140&lt;=2),"Lost",AND(E2140&gt;=4,F2140&lt;=2),"New/Promising",TRUE,"Needs Attention")</f>
        <v>Champions</v>
      </c>
      <c r="I2140" s="3" t="str">
        <f t="shared" si="37"/>
        <v>Active</v>
      </c>
      <c r="J2140" s="3" t="str">
        <f>_xlfn.XLOOKUP(A2140,'Country_Lookup'!$D:$D,'Country_Lookup'!$E:$E)</f>
        <v>United Kingdom</v>
      </c>
    </row>
    <row r="2141" spans="1:10" x14ac:dyDescent="0.3">
      <c r="A2141">
        <v>14507</v>
      </c>
      <c r="B2141">
        <v>23</v>
      </c>
      <c r="C2141">
        <v>11</v>
      </c>
      <c r="D2141">
        <v>3284.4300000000167</v>
      </c>
      <c r="E2141" cm="1">
        <f t="array" ref="E2141">_xlfn.IFS(B2141&lt;=PERCENTILE($B$3:$B$5882,0.2),5,B2141&lt;=PERCENTILE($B$3:$B$5882,0.4),4,B2141&lt;=PERCENTILE($B$3:$B$5882,0.6),3,B2141&lt;=PERCENTILE($B$3:$B$5882,0.8),2,TRUE,1)</f>
        <v>4</v>
      </c>
      <c r="F2141" cm="1">
        <f t="array" ref="F2141">_xlfn.IFS(C2141&lt;=PERCENTILE($C$3:$C$5882,0.2),1,C2141&lt;=PERCENTILE($C$3:$C$5882,0.4),2,C2141&lt;=PERCENTILE($C$3:$C$5882,0.6),3,C2141&lt;=PERCENTILE($C$3:$C$5882,0.8),4,TRUE,5)</f>
        <v>5</v>
      </c>
      <c r="G2141" cm="1">
        <f t="array" ref="G2141">_xlfn.IFS(D2141&lt;=PERCENTILE($D$3:$D$5882,0.2),1,D2141&lt;=PERCENTILE($D$3:$D$5882,0.4),2,D2141&lt;=PERCENTILE($D$3:$D$5882,0.6),3,D2141&lt;=PERCENTILE($D$3:$D$5882,0.8),4,TRUE,5)</f>
        <v>5</v>
      </c>
      <c r="H2141" s="3" t="str" cm="1">
        <f t="array" ref="H2141">_xlfn.IFS(AND(E2141&gt;=4,F2141&gt;=4,G2141&gt;=4),"Champions",AND(E2141&gt;=3,F2141&gt;=3,G2141&gt;=3),"Loyal Customers",AND(E2141&lt;=2,F2141&gt;=3),"At Risk",AND(E2141&lt;=2,F2141&lt;=2,G2141&lt;=2),"Lost",AND(E2141&gt;=4,F2141&lt;=2),"New/Promising",TRUE,"Needs Attention")</f>
        <v>Champions</v>
      </c>
      <c r="I2141" s="3" t="str">
        <f t="shared" si="37"/>
        <v>Active</v>
      </c>
      <c r="J2141" s="3" t="str">
        <f>_xlfn.XLOOKUP(A2141,'Country_Lookup'!$D:$D,'Country_Lookup'!$E:$E)</f>
        <v>United Kingdom</v>
      </c>
    </row>
    <row r="2142" spans="1:10" x14ac:dyDescent="0.3">
      <c r="A2142">
        <v>14508</v>
      </c>
      <c r="B2142">
        <v>22</v>
      </c>
      <c r="C2142">
        <v>5</v>
      </c>
      <c r="D2142">
        <v>874.94000000000176</v>
      </c>
      <c r="E2142" cm="1">
        <f t="array" ref="E2142">_xlfn.IFS(B2142&lt;=PERCENTILE($B$3:$B$5882,0.2),5,B2142&lt;=PERCENTILE($B$3:$B$5882,0.4),4,B2142&lt;=PERCENTILE($B$3:$B$5882,0.6),3,B2142&lt;=PERCENTILE($B$3:$B$5882,0.8),2,TRUE,1)</f>
        <v>4</v>
      </c>
      <c r="F2142" cm="1">
        <f t="array" ref="F2142">_xlfn.IFS(C2142&lt;=PERCENTILE($C$3:$C$5882,0.2),1,C2142&lt;=PERCENTILE($C$3:$C$5882,0.4),2,C2142&lt;=PERCENTILE($C$3:$C$5882,0.6),3,C2142&lt;=PERCENTILE($C$3:$C$5882,0.8),4,TRUE,5)</f>
        <v>4</v>
      </c>
      <c r="G2142" cm="1">
        <f t="array" ref="G2142">_xlfn.IFS(D2142&lt;=PERCENTILE($D$3:$D$5882,0.2),1,D2142&lt;=PERCENTILE($D$3:$D$5882,0.4),2,D2142&lt;=PERCENTILE($D$3:$D$5882,0.6),3,D2142&lt;=PERCENTILE($D$3:$D$5882,0.8),4,TRUE,5)</f>
        <v>3</v>
      </c>
      <c r="H2142" s="3" t="str" cm="1">
        <f t="array" ref="H2142">_xlfn.IFS(AND(E2142&gt;=4,F2142&gt;=4,G2142&gt;=4),"Champions",AND(E2142&gt;=3,F2142&gt;=3,G2142&gt;=3),"Loyal Customers",AND(E2142&lt;=2,F2142&gt;=3),"At Risk",AND(E2142&lt;=2,F2142&lt;=2,G2142&lt;=2),"Lost",AND(E2142&gt;=4,F2142&lt;=2),"New/Promising",TRUE,"Needs Attention")</f>
        <v>Loyal Customers</v>
      </c>
      <c r="I2142" s="3" t="str">
        <f t="shared" si="37"/>
        <v>Active</v>
      </c>
      <c r="J2142" s="3" t="str">
        <f>_xlfn.XLOOKUP(A2142,'Country_Lookup'!$D:$D,'Country_Lookup'!$E:$E)</f>
        <v>United Kingdom</v>
      </c>
    </row>
    <row r="2143" spans="1:10" x14ac:dyDescent="0.3">
      <c r="A2143">
        <v>14509</v>
      </c>
      <c r="B2143">
        <v>534</v>
      </c>
      <c r="C2143">
        <v>1</v>
      </c>
      <c r="D2143">
        <v>110.94999999999999</v>
      </c>
      <c r="E2143" cm="1">
        <f t="array" ref="E2143">_xlfn.IFS(B2143&lt;=PERCENTILE($B$3:$B$5882,0.2),5,B2143&lt;=PERCENTILE($B$3:$B$5882,0.4),4,B2143&lt;=PERCENTILE($B$3:$B$5882,0.6),3,B2143&lt;=PERCENTILE($B$3:$B$5882,0.8),2,TRUE,1)</f>
        <v>1</v>
      </c>
      <c r="F2143" cm="1">
        <f t="array" ref="F2143">_xlfn.IFS(C2143&lt;=PERCENTILE($C$3:$C$5882,0.2),1,C2143&lt;=PERCENTILE($C$3:$C$5882,0.4),2,C2143&lt;=PERCENTILE($C$3:$C$5882,0.6),3,C2143&lt;=PERCENTILE($C$3:$C$5882,0.8),4,TRUE,5)</f>
        <v>1</v>
      </c>
      <c r="G2143" cm="1">
        <f t="array" ref="G2143">_xlfn.IFS(D2143&lt;=PERCENTILE($D$3:$D$5882,0.2),1,D2143&lt;=PERCENTILE($D$3:$D$5882,0.4),2,D2143&lt;=PERCENTILE($D$3:$D$5882,0.6),3,D2143&lt;=PERCENTILE($D$3:$D$5882,0.8),4,TRUE,5)</f>
        <v>1</v>
      </c>
      <c r="H2143" s="3" t="str" cm="1">
        <f t="array" ref="H2143">_xlfn.IFS(AND(E2143&gt;=4,F2143&gt;=4,G2143&gt;=4),"Champions",AND(E2143&gt;=3,F2143&gt;=3,G2143&gt;=3),"Loyal Customers",AND(E2143&lt;=2,F2143&gt;=3),"At Risk",AND(E2143&lt;=2,F2143&lt;=2,G2143&lt;=2),"Lost",AND(E2143&gt;=4,F2143&lt;=2),"New/Promising",TRUE,"Needs Attention")</f>
        <v>Lost</v>
      </c>
      <c r="I2143" s="3" t="str">
        <f t="shared" si="37"/>
        <v>Churned</v>
      </c>
      <c r="J2143" s="3" t="str">
        <f>_xlfn.XLOOKUP(A2143,'Country_Lookup'!$D:$D,'Country_Lookup'!$E:$E)</f>
        <v>United Kingdom</v>
      </c>
    </row>
    <row r="2144" spans="1:10" x14ac:dyDescent="0.3">
      <c r="A2144">
        <v>14510</v>
      </c>
      <c r="B2144">
        <v>375</v>
      </c>
      <c r="C2144">
        <v>3</v>
      </c>
      <c r="D2144">
        <v>1007.2799999999992</v>
      </c>
      <c r="E2144" cm="1">
        <f t="array" ref="E2144">_xlfn.IFS(B2144&lt;=PERCENTILE($B$3:$B$5882,0.2),5,B2144&lt;=PERCENTILE($B$3:$B$5882,0.4),4,B2144&lt;=PERCENTILE($B$3:$B$5882,0.6),3,B2144&lt;=PERCENTILE($B$3:$B$5882,0.8),2,TRUE,1)</f>
        <v>2</v>
      </c>
      <c r="F2144" cm="1">
        <f t="array" ref="F2144">_xlfn.IFS(C2144&lt;=PERCENTILE($C$3:$C$5882,0.2),1,C2144&lt;=PERCENTILE($C$3:$C$5882,0.4),2,C2144&lt;=PERCENTILE($C$3:$C$5882,0.6),3,C2144&lt;=PERCENTILE($C$3:$C$5882,0.8),4,TRUE,5)</f>
        <v>3</v>
      </c>
      <c r="G2144" cm="1">
        <f t="array" ref="G2144">_xlfn.IFS(D2144&lt;=PERCENTILE($D$3:$D$5882,0.2),1,D2144&lt;=PERCENTILE($D$3:$D$5882,0.4),2,D2144&lt;=PERCENTILE($D$3:$D$5882,0.6),3,D2144&lt;=PERCENTILE($D$3:$D$5882,0.8),4,TRUE,5)</f>
        <v>3</v>
      </c>
      <c r="H2144" s="3" t="str" cm="1">
        <f t="array" ref="H2144">_xlfn.IFS(AND(E2144&gt;=4,F2144&gt;=4,G2144&gt;=4),"Champions",AND(E2144&gt;=3,F2144&gt;=3,G2144&gt;=3),"Loyal Customers",AND(E2144&lt;=2,F2144&gt;=3),"At Risk",AND(E2144&lt;=2,F2144&lt;=2,G2144&lt;=2),"Lost",AND(E2144&gt;=4,F2144&lt;=2),"New/Promising",TRUE,"Needs Attention")</f>
        <v>At Risk</v>
      </c>
      <c r="I2144" s="3" t="str">
        <f t="shared" si="37"/>
        <v>Churned</v>
      </c>
      <c r="J2144" s="3" t="str">
        <f>_xlfn.XLOOKUP(A2144,'Country_Lookup'!$D:$D,'Country_Lookup'!$E:$E)</f>
        <v>United Kingdom</v>
      </c>
    </row>
    <row r="2145" spans="1:10" x14ac:dyDescent="0.3">
      <c r="A2145">
        <v>14511</v>
      </c>
      <c r="B2145">
        <v>11</v>
      </c>
      <c r="C2145">
        <v>5</v>
      </c>
      <c r="D2145">
        <v>1314.8099999999981</v>
      </c>
      <c r="E2145" cm="1">
        <f t="array" ref="E2145">_xlfn.IFS(B2145&lt;=PERCENTILE($B$3:$B$5882,0.2),5,B2145&lt;=PERCENTILE($B$3:$B$5882,0.4),4,B2145&lt;=PERCENTILE($B$3:$B$5882,0.6),3,B2145&lt;=PERCENTILE($B$3:$B$5882,0.8),2,TRUE,1)</f>
        <v>5</v>
      </c>
      <c r="F2145" cm="1">
        <f t="array" ref="F2145">_xlfn.IFS(C2145&lt;=PERCENTILE($C$3:$C$5882,0.2),1,C2145&lt;=PERCENTILE($C$3:$C$5882,0.4),2,C2145&lt;=PERCENTILE($C$3:$C$5882,0.6),3,C2145&lt;=PERCENTILE($C$3:$C$5882,0.8),4,TRUE,5)</f>
        <v>4</v>
      </c>
      <c r="G2145" cm="1">
        <f t="array" ref="G2145">_xlfn.IFS(D2145&lt;=PERCENTILE($D$3:$D$5882,0.2),1,D2145&lt;=PERCENTILE($D$3:$D$5882,0.4),2,D2145&lt;=PERCENTILE($D$3:$D$5882,0.6),3,D2145&lt;=PERCENTILE($D$3:$D$5882,0.8),4,TRUE,5)</f>
        <v>4</v>
      </c>
      <c r="H2145" s="3" t="str" cm="1">
        <f t="array" ref="H2145">_xlfn.IFS(AND(E2145&gt;=4,F2145&gt;=4,G2145&gt;=4),"Champions",AND(E2145&gt;=3,F2145&gt;=3,G2145&gt;=3),"Loyal Customers",AND(E2145&lt;=2,F2145&gt;=3),"At Risk",AND(E2145&lt;=2,F2145&lt;=2,G2145&lt;=2),"Lost",AND(E2145&gt;=4,F2145&lt;=2),"New/Promising",TRUE,"Needs Attention")</f>
        <v>Champions</v>
      </c>
      <c r="I2145" s="3" t="str">
        <f t="shared" si="37"/>
        <v>Active</v>
      </c>
      <c r="J2145" s="3" t="str">
        <f>_xlfn.XLOOKUP(A2145,'Country_Lookup'!$D:$D,'Country_Lookup'!$E:$E)</f>
        <v>United Kingdom</v>
      </c>
    </row>
    <row r="2146" spans="1:10" x14ac:dyDescent="0.3">
      <c r="A2146">
        <v>14512</v>
      </c>
      <c r="B2146">
        <v>187</v>
      </c>
      <c r="C2146">
        <v>7</v>
      </c>
      <c r="D2146">
        <v>1223.4700000000007</v>
      </c>
      <c r="E2146" cm="1">
        <f t="array" ref="E2146">_xlfn.IFS(B2146&lt;=PERCENTILE($B$3:$B$5882,0.2),5,B2146&lt;=PERCENTILE($B$3:$B$5882,0.4),4,B2146&lt;=PERCENTILE($B$3:$B$5882,0.6),3,B2146&lt;=PERCENTILE($B$3:$B$5882,0.8),2,TRUE,1)</f>
        <v>3</v>
      </c>
      <c r="F2146" cm="1">
        <f t="array" ref="F2146">_xlfn.IFS(C2146&lt;=PERCENTILE($C$3:$C$5882,0.2),1,C2146&lt;=PERCENTILE($C$3:$C$5882,0.4),2,C2146&lt;=PERCENTILE($C$3:$C$5882,0.6),3,C2146&lt;=PERCENTILE($C$3:$C$5882,0.8),4,TRUE,5)</f>
        <v>4</v>
      </c>
      <c r="G2146" cm="1">
        <f t="array" ref="G2146">_xlfn.IFS(D2146&lt;=PERCENTILE($D$3:$D$5882,0.2),1,D2146&lt;=PERCENTILE($D$3:$D$5882,0.4),2,D2146&lt;=PERCENTILE($D$3:$D$5882,0.6),3,D2146&lt;=PERCENTILE($D$3:$D$5882,0.8),4,TRUE,5)</f>
        <v>3</v>
      </c>
      <c r="H2146" s="3" t="str" cm="1">
        <f t="array" ref="H2146">_xlfn.IFS(AND(E2146&gt;=4,F2146&gt;=4,G2146&gt;=4),"Champions",AND(E2146&gt;=3,F2146&gt;=3,G2146&gt;=3),"Loyal Customers",AND(E2146&lt;=2,F2146&gt;=3),"At Risk",AND(E2146&lt;=2,F2146&lt;=2,G2146&lt;=2),"Lost",AND(E2146&gt;=4,F2146&lt;=2),"New/Promising",TRUE,"Needs Attention")</f>
        <v>Loyal Customers</v>
      </c>
      <c r="I2146" s="3" t="str">
        <f t="shared" si="37"/>
        <v>Churned</v>
      </c>
      <c r="J2146" s="3" t="str">
        <f>_xlfn.XLOOKUP(A2146,'Country_Lookup'!$D:$D,'Country_Lookup'!$E:$E)</f>
        <v>United Kingdom</v>
      </c>
    </row>
    <row r="2147" spans="1:10" x14ac:dyDescent="0.3">
      <c r="A2147">
        <v>14513</v>
      </c>
      <c r="B2147">
        <v>100</v>
      </c>
      <c r="C2147">
        <v>6</v>
      </c>
      <c r="D2147">
        <v>788.0100000000001</v>
      </c>
      <c r="E2147" cm="1">
        <f t="array" ref="E2147">_xlfn.IFS(B2147&lt;=PERCENTILE($B$3:$B$5882,0.2),5,B2147&lt;=PERCENTILE($B$3:$B$5882,0.4),4,B2147&lt;=PERCENTILE($B$3:$B$5882,0.6),3,B2147&lt;=PERCENTILE($B$3:$B$5882,0.8),2,TRUE,1)</f>
        <v>3</v>
      </c>
      <c r="F2147" cm="1">
        <f t="array" ref="F2147">_xlfn.IFS(C2147&lt;=PERCENTILE($C$3:$C$5882,0.2),1,C2147&lt;=PERCENTILE($C$3:$C$5882,0.4),2,C2147&lt;=PERCENTILE($C$3:$C$5882,0.6),3,C2147&lt;=PERCENTILE($C$3:$C$5882,0.8),4,TRUE,5)</f>
        <v>4</v>
      </c>
      <c r="G2147" cm="1">
        <f t="array" ref="G2147">_xlfn.IFS(D2147&lt;=PERCENTILE($D$3:$D$5882,0.2),1,D2147&lt;=PERCENTILE($D$3:$D$5882,0.4),2,D2147&lt;=PERCENTILE($D$3:$D$5882,0.6),3,D2147&lt;=PERCENTILE($D$3:$D$5882,0.8),4,TRUE,5)</f>
        <v>3</v>
      </c>
      <c r="H2147" s="3" t="str" cm="1">
        <f t="array" ref="H2147">_xlfn.IFS(AND(E2147&gt;=4,F2147&gt;=4,G2147&gt;=4),"Champions",AND(E2147&gt;=3,F2147&gt;=3,G2147&gt;=3),"Loyal Customers",AND(E2147&lt;=2,F2147&gt;=3),"At Risk",AND(E2147&lt;=2,F2147&lt;=2,G2147&lt;=2),"Lost",AND(E2147&gt;=4,F2147&lt;=2),"New/Promising",TRUE,"Needs Attention")</f>
        <v>Loyal Customers</v>
      </c>
      <c r="I2147" s="3" t="str">
        <f t="shared" si="37"/>
        <v>Churned</v>
      </c>
      <c r="J2147" s="3" t="str">
        <f>_xlfn.XLOOKUP(A2147,'Country_Lookup'!$D:$D,'Country_Lookup'!$E:$E)</f>
        <v>United Kingdom</v>
      </c>
    </row>
    <row r="2148" spans="1:10" x14ac:dyDescent="0.3">
      <c r="A2148">
        <v>14514</v>
      </c>
      <c r="B2148">
        <v>61</v>
      </c>
      <c r="C2148">
        <v>9</v>
      </c>
      <c r="D2148">
        <v>4598.9799999999859</v>
      </c>
      <c r="E2148" cm="1">
        <f t="array" ref="E2148">_xlfn.IFS(B2148&lt;=PERCENTILE($B$3:$B$5882,0.2),5,B2148&lt;=PERCENTILE($B$3:$B$5882,0.4),4,B2148&lt;=PERCENTILE($B$3:$B$5882,0.6),3,B2148&lt;=PERCENTILE($B$3:$B$5882,0.8),2,TRUE,1)</f>
        <v>3</v>
      </c>
      <c r="F2148" cm="1">
        <f t="array" ref="F2148">_xlfn.IFS(C2148&lt;=PERCENTILE($C$3:$C$5882,0.2),1,C2148&lt;=PERCENTILE($C$3:$C$5882,0.4),2,C2148&lt;=PERCENTILE($C$3:$C$5882,0.6),3,C2148&lt;=PERCENTILE($C$3:$C$5882,0.8),4,TRUE,5)</f>
        <v>5</v>
      </c>
      <c r="G2148" cm="1">
        <f t="array" ref="G2148">_xlfn.IFS(D2148&lt;=PERCENTILE($D$3:$D$5882,0.2),1,D2148&lt;=PERCENTILE($D$3:$D$5882,0.4),2,D2148&lt;=PERCENTILE($D$3:$D$5882,0.6),3,D2148&lt;=PERCENTILE($D$3:$D$5882,0.8),4,TRUE,5)</f>
        <v>5</v>
      </c>
      <c r="H2148" s="3" t="str" cm="1">
        <f t="array" ref="H2148">_xlfn.IFS(AND(E2148&gt;=4,F2148&gt;=4,G2148&gt;=4),"Champions",AND(E2148&gt;=3,F2148&gt;=3,G2148&gt;=3),"Loyal Customers",AND(E2148&lt;=2,F2148&gt;=3),"At Risk",AND(E2148&lt;=2,F2148&lt;=2,G2148&lt;=2),"Lost",AND(E2148&gt;=4,F2148&lt;=2),"New/Promising",TRUE,"Needs Attention")</f>
        <v>Loyal Customers</v>
      </c>
      <c r="I2148" s="3" t="str">
        <f t="shared" si="37"/>
        <v>Active</v>
      </c>
      <c r="J2148" s="3" t="str">
        <f>_xlfn.XLOOKUP(A2148,'Country_Lookup'!$D:$D,'Country_Lookup'!$E:$E)</f>
        <v>United Kingdom</v>
      </c>
    </row>
    <row r="2149" spans="1:10" x14ac:dyDescent="0.3">
      <c r="A2149">
        <v>14515</v>
      </c>
      <c r="B2149">
        <v>17</v>
      </c>
      <c r="C2149">
        <v>12</v>
      </c>
      <c r="D2149">
        <v>3749.2600000000066</v>
      </c>
      <c r="E2149" cm="1">
        <f t="array" ref="E2149">_xlfn.IFS(B2149&lt;=PERCENTILE($B$3:$B$5882,0.2),5,B2149&lt;=PERCENTILE($B$3:$B$5882,0.4),4,B2149&lt;=PERCENTILE($B$3:$B$5882,0.6),3,B2149&lt;=PERCENTILE($B$3:$B$5882,0.8),2,TRUE,1)</f>
        <v>5</v>
      </c>
      <c r="F2149" cm="1">
        <f t="array" ref="F2149">_xlfn.IFS(C2149&lt;=PERCENTILE($C$3:$C$5882,0.2),1,C2149&lt;=PERCENTILE($C$3:$C$5882,0.4),2,C2149&lt;=PERCENTILE($C$3:$C$5882,0.6),3,C2149&lt;=PERCENTILE($C$3:$C$5882,0.8),4,TRUE,5)</f>
        <v>5</v>
      </c>
      <c r="G2149" cm="1">
        <f t="array" ref="G2149">_xlfn.IFS(D2149&lt;=PERCENTILE($D$3:$D$5882,0.2),1,D2149&lt;=PERCENTILE($D$3:$D$5882,0.4),2,D2149&lt;=PERCENTILE($D$3:$D$5882,0.6),3,D2149&lt;=PERCENTILE($D$3:$D$5882,0.8),4,TRUE,5)</f>
        <v>5</v>
      </c>
      <c r="H2149" s="3" t="str" cm="1">
        <f t="array" ref="H2149">_xlfn.IFS(AND(E2149&gt;=4,F2149&gt;=4,G2149&gt;=4),"Champions",AND(E2149&gt;=3,F2149&gt;=3,G2149&gt;=3),"Loyal Customers",AND(E2149&lt;=2,F2149&gt;=3),"At Risk",AND(E2149&lt;=2,F2149&lt;=2,G2149&lt;=2),"Lost",AND(E2149&gt;=4,F2149&lt;=2),"New/Promising",TRUE,"Needs Attention")</f>
        <v>Champions</v>
      </c>
      <c r="I2149" s="3" t="str">
        <f t="shared" si="37"/>
        <v>Active</v>
      </c>
      <c r="J2149" s="3" t="str">
        <f>_xlfn.XLOOKUP(A2149,'Country_Lookup'!$D:$D,'Country_Lookup'!$E:$E)</f>
        <v>United Kingdom</v>
      </c>
    </row>
    <row r="2150" spans="1:10" x14ac:dyDescent="0.3">
      <c r="A2150">
        <v>14516</v>
      </c>
      <c r="B2150">
        <v>516</v>
      </c>
      <c r="C2150">
        <v>1</v>
      </c>
      <c r="D2150">
        <v>163.92000000000004</v>
      </c>
      <c r="E2150" cm="1">
        <f t="array" ref="E2150">_xlfn.IFS(B2150&lt;=PERCENTILE($B$3:$B$5882,0.2),5,B2150&lt;=PERCENTILE($B$3:$B$5882,0.4),4,B2150&lt;=PERCENTILE($B$3:$B$5882,0.6),3,B2150&lt;=PERCENTILE($B$3:$B$5882,0.8),2,TRUE,1)</f>
        <v>1</v>
      </c>
      <c r="F2150" cm="1">
        <f t="array" ref="F2150">_xlfn.IFS(C2150&lt;=PERCENTILE($C$3:$C$5882,0.2),1,C2150&lt;=PERCENTILE($C$3:$C$5882,0.4),2,C2150&lt;=PERCENTILE($C$3:$C$5882,0.6),3,C2150&lt;=PERCENTILE($C$3:$C$5882,0.8),4,TRUE,5)</f>
        <v>1</v>
      </c>
      <c r="G2150" cm="1">
        <f t="array" ref="G2150">_xlfn.IFS(D2150&lt;=PERCENTILE($D$3:$D$5882,0.2),1,D2150&lt;=PERCENTILE($D$3:$D$5882,0.4),2,D2150&lt;=PERCENTILE($D$3:$D$5882,0.6),3,D2150&lt;=PERCENTILE($D$3:$D$5882,0.8),4,TRUE,5)</f>
        <v>1</v>
      </c>
      <c r="H2150" s="3" t="str" cm="1">
        <f t="array" ref="H2150">_xlfn.IFS(AND(E2150&gt;=4,F2150&gt;=4,G2150&gt;=4),"Champions",AND(E2150&gt;=3,F2150&gt;=3,G2150&gt;=3),"Loyal Customers",AND(E2150&lt;=2,F2150&gt;=3),"At Risk",AND(E2150&lt;=2,F2150&lt;=2,G2150&lt;=2),"Lost",AND(E2150&gt;=4,F2150&lt;=2),"New/Promising",TRUE,"Needs Attention")</f>
        <v>Lost</v>
      </c>
      <c r="I2150" s="3" t="str">
        <f t="shared" si="37"/>
        <v>Churned</v>
      </c>
      <c r="J2150" s="3" t="str">
        <f>_xlfn.XLOOKUP(A2150,'Country_Lookup'!$D:$D,'Country_Lookup'!$E:$E)</f>
        <v>United Kingdom</v>
      </c>
    </row>
    <row r="2151" spans="1:10" x14ac:dyDescent="0.3">
      <c r="A2151">
        <v>14517</v>
      </c>
      <c r="B2151">
        <v>33</v>
      </c>
      <c r="C2151">
        <v>2</v>
      </c>
      <c r="D2151">
        <v>330.44999999999993</v>
      </c>
      <c r="E2151" cm="1">
        <f t="array" ref="E2151">_xlfn.IFS(B2151&lt;=PERCENTILE($B$3:$B$5882,0.2),5,B2151&lt;=PERCENTILE($B$3:$B$5882,0.4),4,B2151&lt;=PERCENTILE($B$3:$B$5882,0.6),3,B2151&lt;=PERCENTILE($B$3:$B$5882,0.8),2,TRUE,1)</f>
        <v>4</v>
      </c>
      <c r="F2151" cm="1">
        <f t="array" ref="F2151">_xlfn.IFS(C2151&lt;=PERCENTILE($C$3:$C$5882,0.2),1,C2151&lt;=PERCENTILE($C$3:$C$5882,0.4),2,C2151&lt;=PERCENTILE($C$3:$C$5882,0.6),3,C2151&lt;=PERCENTILE($C$3:$C$5882,0.8),4,TRUE,5)</f>
        <v>2</v>
      </c>
      <c r="G2151" cm="1">
        <f t="array" ref="G2151">_xlfn.IFS(D2151&lt;=PERCENTILE($D$3:$D$5882,0.2),1,D2151&lt;=PERCENTILE($D$3:$D$5882,0.4),2,D2151&lt;=PERCENTILE($D$3:$D$5882,0.6),3,D2151&lt;=PERCENTILE($D$3:$D$5882,0.8),4,TRUE,5)</f>
        <v>2</v>
      </c>
      <c r="H2151" s="3" t="str" cm="1">
        <f t="array" ref="H2151">_xlfn.IFS(AND(E2151&gt;=4,F2151&gt;=4,G2151&gt;=4),"Champions",AND(E2151&gt;=3,F2151&gt;=3,G2151&gt;=3),"Loyal Customers",AND(E2151&lt;=2,F2151&gt;=3),"At Risk",AND(E2151&lt;=2,F2151&lt;=2,G2151&lt;=2),"Lost",AND(E2151&gt;=4,F2151&lt;=2),"New/Promising",TRUE,"Needs Attention")</f>
        <v>New/Promising</v>
      </c>
      <c r="I2151" s="3" t="str">
        <f t="shared" si="37"/>
        <v>Active</v>
      </c>
      <c r="J2151" s="3" t="str">
        <f>_xlfn.XLOOKUP(A2151,'Country_Lookup'!$D:$D,'Country_Lookup'!$E:$E)</f>
        <v>United Kingdom</v>
      </c>
    </row>
    <row r="2152" spans="1:10" x14ac:dyDescent="0.3">
      <c r="A2152">
        <v>14518</v>
      </c>
      <c r="B2152">
        <v>64</v>
      </c>
      <c r="C2152">
        <v>1</v>
      </c>
      <c r="D2152">
        <v>174.36999999999995</v>
      </c>
      <c r="E2152" cm="1">
        <f t="array" ref="E2152">_xlfn.IFS(B2152&lt;=PERCENTILE($B$3:$B$5882,0.2),5,B2152&lt;=PERCENTILE($B$3:$B$5882,0.4),4,B2152&lt;=PERCENTILE($B$3:$B$5882,0.6),3,B2152&lt;=PERCENTILE($B$3:$B$5882,0.8),2,TRUE,1)</f>
        <v>3</v>
      </c>
      <c r="F2152" cm="1">
        <f t="array" ref="F2152">_xlfn.IFS(C2152&lt;=PERCENTILE($C$3:$C$5882,0.2),1,C2152&lt;=PERCENTILE($C$3:$C$5882,0.4),2,C2152&lt;=PERCENTILE($C$3:$C$5882,0.6),3,C2152&lt;=PERCENTILE($C$3:$C$5882,0.8),4,TRUE,5)</f>
        <v>1</v>
      </c>
      <c r="G2152" cm="1">
        <f t="array" ref="G2152">_xlfn.IFS(D2152&lt;=PERCENTILE($D$3:$D$5882,0.2),1,D2152&lt;=PERCENTILE($D$3:$D$5882,0.4),2,D2152&lt;=PERCENTILE($D$3:$D$5882,0.6),3,D2152&lt;=PERCENTILE($D$3:$D$5882,0.8),4,TRUE,5)</f>
        <v>1</v>
      </c>
      <c r="H2152" s="3" t="str" cm="1">
        <f t="array" ref="H2152">_xlfn.IFS(AND(E2152&gt;=4,F2152&gt;=4,G2152&gt;=4),"Champions",AND(E2152&gt;=3,F2152&gt;=3,G2152&gt;=3),"Loyal Customers",AND(E2152&lt;=2,F2152&gt;=3),"At Risk",AND(E2152&lt;=2,F2152&lt;=2,G2152&lt;=2),"Lost",AND(E2152&gt;=4,F2152&lt;=2),"New/Promising",TRUE,"Needs Attention")</f>
        <v>Needs Attention</v>
      </c>
      <c r="I2152" s="3" t="str">
        <f t="shared" si="37"/>
        <v>Active</v>
      </c>
      <c r="J2152" s="3" t="str">
        <f>_xlfn.XLOOKUP(A2152,'Country_Lookup'!$D:$D,'Country_Lookup'!$E:$E)</f>
        <v>United Kingdom</v>
      </c>
    </row>
    <row r="2153" spans="1:10" x14ac:dyDescent="0.3">
      <c r="A2153">
        <v>14519</v>
      </c>
      <c r="B2153">
        <v>683</v>
      </c>
      <c r="C2153">
        <v>2</v>
      </c>
      <c r="D2153">
        <v>206.09000000000012</v>
      </c>
      <c r="E2153" cm="1">
        <f t="array" ref="E2153">_xlfn.IFS(B2153&lt;=PERCENTILE($B$3:$B$5882,0.2),5,B2153&lt;=PERCENTILE($B$3:$B$5882,0.4),4,B2153&lt;=PERCENTILE($B$3:$B$5882,0.6),3,B2153&lt;=PERCENTILE($B$3:$B$5882,0.8),2,TRUE,1)</f>
        <v>1</v>
      </c>
      <c r="F2153" cm="1">
        <f t="array" ref="F2153">_xlfn.IFS(C2153&lt;=PERCENTILE($C$3:$C$5882,0.2),1,C2153&lt;=PERCENTILE($C$3:$C$5882,0.4),2,C2153&lt;=PERCENTILE($C$3:$C$5882,0.6),3,C2153&lt;=PERCENTILE($C$3:$C$5882,0.8),4,TRUE,5)</f>
        <v>2</v>
      </c>
      <c r="G2153" cm="1">
        <f t="array" ref="G2153">_xlfn.IFS(D2153&lt;=PERCENTILE($D$3:$D$5882,0.2),1,D2153&lt;=PERCENTILE($D$3:$D$5882,0.4),2,D2153&lt;=PERCENTILE($D$3:$D$5882,0.6),3,D2153&lt;=PERCENTILE($D$3:$D$5882,0.8),4,TRUE,5)</f>
        <v>1</v>
      </c>
      <c r="H2153" s="3" t="str" cm="1">
        <f t="array" ref="H2153">_xlfn.IFS(AND(E2153&gt;=4,F2153&gt;=4,G2153&gt;=4),"Champions",AND(E2153&gt;=3,F2153&gt;=3,G2153&gt;=3),"Loyal Customers",AND(E2153&lt;=2,F2153&gt;=3),"At Risk",AND(E2153&lt;=2,F2153&lt;=2,G2153&lt;=2),"Lost",AND(E2153&gt;=4,F2153&lt;=2),"New/Promising",TRUE,"Needs Attention")</f>
        <v>Lost</v>
      </c>
      <c r="I2153" s="3" t="str">
        <f t="shared" si="37"/>
        <v>Churned</v>
      </c>
      <c r="J2153" s="3" t="str">
        <f>_xlfn.XLOOKUP(A2153,'Country_Lookup'!$D:$D,'Country_Lookup'!$E:$E)</f>
        <v>United Kingdom</v>
      </c>
    </row>
    <row r="2154" spans="1:10" x14ac:dyDescent="0.3">
      <c r="A2154">
        <v>14520</v>
      </c>
      <c r="B2154">
        <v>1</v>
      </c>
      <c r="C2154">
        <v>2</v>
      </c>
      <c r="D2154">
        <v>270.60000000000002</v>
      </c>
      <c r="E2154" cm="1">
        <f t="array" ref="E2154">_xlfn.IFS(B2154&lt;=PERCENTILE($B$3:$B$5882,0.2),5,B2154&lt;=PERCENTILE($B$3:$B$5882,0.4),4,B2154&lt;=PERCENTILE($B$3:$B$5882,0.6),3,B2154&lt;=PERCENTILE($B$3:$B$5882,0.8),2,TRUE,1)</f>
        <v>5</v>
      </c>
      <c r="F2154" cm="1">
        <f t="array" ref="F2154">_xlfn.IFS(C2154&lt;=PERCENTILE($C$3:$C$5882,0.2),1,C2154&lt;=PERCENTILE($C$3:$C$5882,0.4),2,C2154&lt;=PERCENTILE($C$3:$C$5882,0.6),3,C2154&lt;=PERCENTILE($C$3:$C$5882,0.8),4,TRUE,5)</f>
        <v>2</v>
      </c>
      <c r="G2154" cm="1">
        <f t="array" ref="G2154">_xlfn.IFS(D2154&lt;=PERCENTILE($D$3:$D$5882,0.2),1,D2154&lt;=PERCENTILE($D$3:$D$5882,0.4),2,D2154&lt;=PERCENTILE($D$3:$D$5882,0.6),3,D2154&lt;=PERCENTILE($D$3:$D$5882,0.8),4,TRUE,5)</f>
        <v>1</v>
      </c>
      <c r="H2154" s="3" t="str" cm="1">
        <f t="array" ref="H2154">_xlfn.IFS(AND(E2154&gt;=4,F2154&gt;=4,G2154&gt;=4),"Champions",AND(E2154&gt;=3,F2154&gt;=3,G2154&gt;=3),"Loyal Customers",AND(E2154&lt;=2,F2154&gt;=3),"At Risk",AND(E2154&lt;=2,F2154&lt;=2,G2154&lt;=2),"Lost",AND(E2154&gt;=4,F2154&lt;=2),"New/Promising",TRUE,"Needs Attention")</f>
        <v>New/Promising</v>
      </c>
      <c r="I2154" s="3" t="str">
        <f t="shared" si="37"/>
        <v>Active</v>
      </c>
      <c r="J2154" s="3" t="str">
        <f>_xlfn.XLOOKUP(A2154,'Country_Lookup'!$D:$D,'Country_Lookup'!$E:$E)</f>
        <v>United Kingdom</v>
      </c>
    </row>
    <row r="2155" spans="1:10" x14ac:dyDescent="0.3">
      <c r="A2155">
        <v>14521</v>
      </c>
      <c r="B2155">
        <v>491</v>
      </c>
      <c r="C2155">
        <v>1</v>
      </c>
      <c r="D2155">
        <v>199.44999999999996</v>
      </c>
      <c r="E2155" cm="1">
        <f t="array" ref="E2155">_xlfn.IFS(B2155&lt;=PERCENTILE($B$3:$B$5882,0.2),5,B2155&lt;=PERCENTILE($B$3:$B$5882,0.4),4,B2155&lt;=PERCENTILE($B$3:$B$5882,0.6),3,B2155&lt;=PERCENTILE($B$3:$B$5882,0.8),2,TRUE,1)</f>
        <v>1</v>
      </c>
      <c r="F2155" cm="1">
        <f t="array" ref="F2155">_xlfn.IFS(C2155&lt;=PERCENTILE($C$3:$C$5882,0.2),1,C2155&lt;=PERCENTILE($C$3:$C$5882,0.4),2,C2155&lt;=PERCENTILE($C$3:$C$5882,0.6),3,C2155&lt;=PERCENTILE($C$3:$C$5882,0.8),4,TRUE,5)</f>
        <v>1</v>
      </c>
      <c r="G2155" cm="1">
        <f t="array" ref="G2155">_xlfn.IFS(D2155&lt;=PERCENTILE($D$3:$D$5882,0.2),1,D2155&lt;=PERCENTILE($D$3:$D$5882,0.4),2,D2155&lt;=PERCENTILE($D$3:$D$5882,0.6),3,D2155&lt;=PERCENTILE($D$3:$D$5882,0.8),4,TRUE,5)</f>
        <v>1</v>
      </c>
      <c r="H2155" s="3" t="str" cm="1">
        <f t="array" ref="H2155">_xlfn.IFS(AND(E2155&gt;=4,F2155&gt;=4,G2155&gt;=4),"Champions",AND(E2155&gt;=3,F2155&gt;=3,G2155&gt;=3),"Loyal Customers",AND(E2155&lt;=2,F2155&gt;=3),"At Risk",AND(E2155&lt;=2,F2155&lt;=2,G2155&lt;=2),"Lost",AND(E2155&gt;=4,F2155&lt;=2),"New/Promising",TRUE,"Needs Attention")</f>
        <v>Lost</v>
      </c>
      <c r="I2155" s="3" t="str">
        <f t="shared" si="37"/>
        <v>Churned</v>
      </c>
      <c r="J2155" s="3" t="str">
        <f>_xlfn.XLOOKUP(A2155,'Country_Lookup'!$D:$D,'Country_Lookup'!$E:$E)</f>
        <v>United Kingdom</v>
      </c>
    </row>
    <row r="2156" spans="1:10" x14ac:dyDescent="0.3">
      <c r="A2156">
        <v>14522</v>
      </c>
      <c r="B2156">
        <v>24</v>
      </c>
      <c r="C2156">
        <v>8</v>
      </c>
      <c r="D2156">
        <v>1758.6199999999997</v>
      </c>
      <c r="E2156" cm="1">
        <f t="array" ref="E2156">_xlfn.IFS(B2156&lt;=PERCENTILE($B$3:$B$5882,0.2),5,B2156&lt;=PERCENTILE($B$3:$B$5882,0.4),4,B2156&lt;=PERCENTILE($B$3:$B$5882,0.6),3,B2156&lt;=PERCENTILE($B$3:$B$5882,0.8),2,TRUE,1)</f>
        <v>4</v>
      </c>
      <c r="F2156" cm="1">
        <f t="array" ref="F2156">_xlfn.IFS(C2156&lt;=PERCENTILE($C$3:$C$5882,0.2),1,C2156&lt;=PERCENTILE($C$3:$C$5882,0.4),2,C2156&lt;=PERCENTILE($C$3:$C$5882,0.6),3,C2156&lt;=PERCENTILE($C$3:$C$5882,0.8),4,TRUE,5)</f>
        <v>4</v>
      </c>
      <c r="G2156" cm="1">
        <f t="array" ref="G2156">_xlfn.IFS(D2156&lt;=PERCENTILE($D$3:$D$5882,0.2),1,D2156&lt;=PERCENTILE($D$3:$D$5882,0.4),2,D2156&lt;=PERCENTILE($D$3:$D$5882,0.6),3,D2156&lt;=PERCENTILE($D$3:$D$5882,0.8),4,TRUE,5)</f>
        <v>4</v>
      </c>
      <c r="H2156" s="3" t="str" cm="1">
        <f t="array" ref="H2156">_xlfn.IFS(AND(E2156&gt;=4,F2156&gt;=4,G2156&gt;=4),"Champions",AND(E2156&gt;=3,F2156&gt;=3,G2156&gt;=3),"Loyal Customers",AND(E2156&lt;=2,F2156&gt;=3),"At Risk",AND(E2156&lt;=2,F2156&lt;=2,G2156&lt;=2),"Lost",AND(E2156&gt;=4,F2156&lt;=2),"New/Promising",TRUE,"Needs Attention")</f>
        <v>Champions</v>
      </c>
      <c r="I2156" s="3" t="str">
        <f t="shared" si="37"/>
        <v>Active</v>
      </c>
      <c r="J2156" s="3" t="str">
        <f>_xlfn.XLOOKUP(A2156,'Country_Lookup'!$D:$D,'Country_Lookup'!$E:$E)</f>
        <v>United Kingdom</v>
      </c>
    </row>
    <row r="2157" spans="1:10" x14ac:dyDescent="0.3">
      <c r="A2157">
        <v>14523</v>
      </c>
      <c r="B2157">
        <v>108</v>
      </c>
      <c r="C2157">
        <v>1</v>
      </c>
      <c r="D2157">
        <v>241.09000000000003</v>
      </c>
      <c r="E2157" cm="1">
        <f t="array" ref="E2157">_xlfn.IFS(B2157&lt;=PERCENTILE($B$3:$B$5882,0.2),5,B2157&lt;=PERCENTILE($B$3:$B$5882,0.4),4,B2157&lt;=PERCENTILE($B$3:$B$5882,0.6),3,B2157&lt;=PERCENTILE($B$3:$B$5882,0.8),2,TRUE,1)</f>
        <v>3</v>
      </c>
      <c r="F2157" cm="1">
        <f t="array" ref="F2157">_xlfn.IFS(C2157&lt;=PERCENTILE($C$3:$C$5882,0.2),1,C2157&lt;=PERCENTILE($C$3:$C$5882,0.4),2,C2157&lt;=PERCENTILE($C$3:$C$5882,0.6),3,C2157&lt;=PERCENTILE($C$3:$C$5882,0.8),4,TRUE,5)</f>
        <v>1</v>
      </c>
      <c r="G2157" cm="1">
        <f t="array" ref="G2157">_xlfn.IFS(D2157&lt;=PERCENTILE($D$3:$D$5882,0.2),1,D2157&lt;=PERCENTILE($D$3:$D$5882,0.4),2,D2157&lt;=PERCENTILE($D$3:$D$5882,0.6),3,D2157&lt;=PERCENTILE($D$3:$D$5882,0.8),4,TRUE,5)</f>
        <v>1</v>
      </c>
      <c r="H2157" s="3" t="str" cm="1">
        <f t="array" ref="H2157">_xlfn.IFS(AND(E2157&gt;=4,F2157&gt;=4,G2157&gt;=4),"Champions",AND(E2157&gt;=3,F2157&gt;=3,G2157&gt;=3),"Loyal Customers",AND(E2157&lt;=2,F2157&gt;=3),"At Risk",AND(E2157&lt;=2,F2157&lt;=2,G2157&lt;=2),"Lost",AND(E2157&gt;=4,F2157&lt;=2),"New/Promising",TRUE,"Needs Attention")</f>
        <v>Needs Attention</v>
      </c>
      <c r="I2157" s="3" t="str">
        <f t="shared" si="37"/>
        <v>Churned</v>
      </c>
      <c r="J2157" s="3" t="str">
        <f>_xlfn.XLOOKUP(A2157,'Country_Lookup'!$D:$D,'Country_Lookup'!$E:$E)</f>
        <v>United Kingdom</v>
      </c>
    </row>
    <row r="2158" spans="1:10" x14ac:dyDescent="0.3">
      <c r="A2158">
        <v>14524</v>
      </c>
      <c r="B2158">
        <v>31</v>
      </c>
      <c r="C2158">
        <v>13</v>
      </c>
      <c r="D2158">
        <v>2933.7099999999878</v>
      </c>
      <c r="E2158" cm="1">
        <f t="array" ref="E2158">_xlfn.IFS(B2158&lt;=PERCENTILE($B$3:$B$5882,0.2),5,B2158&lt;=PERCENTILE($B$3:$B$5882,0.4),4,B2158&lt;=PERCENTILE($B$3:$B$5882,0.6),3,B2158&lt;=PERCENTILE($B$3:$B$5882,0.8),2,TRUE,1)</f>
        <v>4</v>
      </c>
      <c r="F2158" cm="1">
        <f t="array" ref="F2158">_xlfn.IFS(C2158&lt;=PERCENTILE($C$3:$C$5882,0.2),1,C2158&lt;=PERCENTILE($C$3:$C$5882,0.4),2,C2158&lt;=PERCENTILE($C$3:$C$5882,0.6),3,C2158&lt;=PERCENTILE($C$3:$C$5882,0.8),4,TRUE,5)</f>
        <v>5</v>
      </c>
      <c r="G2158" cm="1">
        <f t="array" ref="G2158">_xlfn.IFS(D2158&lt;=PERCENTILE($D$3:$D$5882,0.2),1,D2158&lt;=PERCENTILE($D$3:$D$5882,0.4),2,D2158&lt;=PERCENTILE($D$3:$D$5882,0.6),3,D2158&lt;=PERCENTILE($D$3:$D$5882,0.8),4,TRUE,5)</f>
        <v>4</v>
      </c>
      <c r="H2158" s="3" t="str" cm="1">
        <f t="array" ref="H2158">_xlfn.IFS(AND(E2158&gt;=4,F2158&gt;=4,G2158&gt;=4),"Champions",AND(E2158&gt;=3,F2158&gt;=3,G2158&gt;=3),"Loyal Customers",AND(E2158&lt;=2,F2158&gt;=3),"At Risk",AND(E2158&lt;=2,F2158&lt;=2,G2158&lt;=2),"Lost",AND(E2158&gt;=4,F2158&lt;=2),"New/Promising",TRUE,"Needs Attention")</f>
        <v>Champions</v>
      </c>
      <c r="I2158" s="3" t="str">
        <f t="shared" si="37"/>
        <v>Active</v>
      </c>
      <c r="J2158" s="3" t="str">
        <f>_xlfn.XLOOKUP(A2158,'Country_Lookup'!$D:$D,'Country_Lookup'!$E:$E)</f>
        <v>United Kingdom</v>
      </c>
    </row>
    <row r="2159" spans="1:10" x14ac:dyDescent="0.3">
      <c r="A2159">
        <v>14525</v>
      </c>
      <c r="B2159">
        <v>19</v>
      </c>
      <c r="C2159">
        <v>17</v>
      </c>
      <c r="D2159">
        <v>8240.6400000000176</v>
      </c>
      <c r="E2159" cm="1">
        <f t="array" ref="E2159">_xlfn.IFS(B2159&lt;=PERCENTILE($B$3:$B$5882,0.2),5,B2159&lt;=PERCENTILE($B$3:$B$5882,0.4),4,B2159&lt;=PERCENTILE($B$3:$B$5882,0.6),3,B2159&lt;=PERCENTILE($B$3:$B$5882,0.8),2,TRUE,1)</f>
        <v>5</v>
      </c>
      <c r="F2159" cm="1">
        <f t="array" ref="F2159">_xlfn.IFS(C2159&lt;=PERCENTILE($C$3:$C$5882,0.2),1,C2159&lt;=PERCENTILE($C$3:$C$5882,0.4),2,C2159&lt;=PERCENTILE($C$3:$C$5882,0.6),3,C2159&lt;=PERCENTILE($C$3:$C$5882,0.8),4,TRUE,5)</f>
        <v>5</v>
      </c>
      <c r="G2159" cm="1">
        <f t="array" ref="G2159">_xlfn.IFS(D2159&lt;=PERCENTILE($D$3:$D$5882,0.2),1,D2159&lt;=PERCENTILE($D$3:$D$5882,0.4),2,D2159&lt;=PERCENTILE($D$3:$D$5882,0.6),3,D2159&lt;=PERCENTILE($D$3:$D$5882,0.8),4,TRUE,5)</f>
        <v>5</v>
      </c>
      <c r="H2159" s="3" t="str" cm="1">
        <f t="array" ref="H2159">_xlfn.IFS(AND(E2159&gt;=4,F2159&gt;=4,G2159&gt;=4),"Champions",AND(E2159&gt;=3,F2159&gt;=3,G2159&gt;=3),"Loyal Customers",AND(E2159&lt;=2,F2159&gt;=3),"At Risk",AND(E2159&lt;=2,F2159&lt;=2,G2159&lt;=2),"Lost",AND(E2159&gt;=4,F2159&lt;=2),"New/Promising",TRUE,"Needs Attention")</f>
        <v>Champions</v>
      </c>
      <c r="I2159" s="3" t="str">
        <f t="shared" si="37"/>
        <v>Active</v>
      </c>
      <c r="J2159" s="3" t="str">
        <f>_xlfn.XLOOKUP(A2159,'Country_Lookup'!$D:$D,'Country_Lookup'!$E:$E)</f>
        <v>United Kingdom</v>
      </c>
    </row>
    <row r="2160" spans="1:10" x14ac:dyDescent="0.3">
      <c r="A2160">
        <v>14526</v>
      </c>
      <c r="B2160">
        <v>389</v>
      </c>
      <c r="C2160">
        <v>1</v>
      </c>
      <c r="D2160">
        <v>262.39999999999981</v>
      </c>
      <c r="E2160" cm="1">
        <f t="array" ref="E2160">_xlfn.IFS(B2160&lt;=PERCENTILE($B$3:$B$5882,0.2),5,B2160&lt;=PERCENTILE($B$3:$B$5882,0.4),4,B2160&lt;=PERCENTILE($B$3:$B$5882,0.6),3,B2160&lt;=PERCENTILE($B$3:$B$5882,0.8),2,TRUE,1)</f>
        <v>2</v>
      </c>
      <c r="F2160" cm="1">
        <f t="array" ref="F2160">_xlfn.IFS(C2160&lt;=PERCENTILE($C$3:$C$5882,0.2),1,C2160&lt;=PERCENTILE($C$3:$C$5882,0.4),2,C2160&lt;=PERCENTILE($C$3:$C$5882,0.6),3,C2160&lt;=PERCENTILE($C$3:$C$5882,0.8),4,TRUE,5)</f>
        <v>1</v>
      </c>
      <c r="G2160" cm="1">
        <f t="array" ref="G2160">_xlfn.IFS(D2160&lt;=PERCENTILE($D$3:$D$5882,0.2),1,D2160&lt;=PERCENTILE($D$3:$D$5882,0.4),2,D2160&lt;=PERCENTILE($D$3:$D$5882,0.6),3,D2160&lt;=PERCENTILE($D$3:$D$5882,0.8),4,TRUE,5)</f>
        <v>1</v>
      </c>
      <c r="H2160" s="3" t="str" cm="1">
        <f t="array" ref="H2160">_xlfn.IFS(AND(E2160&gt;=4,F2160&gt;=4,G2160&gt;=4),"Champions",AND(E2160&gt;=3,F2160&gt;=3,G2160&gt;=3),"Loyal Customers",AND(E2160&lt;=2,F2160&gt;=3),"At Risk",AND(E2160&lt;=2,F2160&lt;=2,G2160&lt;=2),"Lost",AND(E2160&gt;=4,F2160&lt;=2),"New/Promising",TRUE,"Needs Attention")</f>
        <v>Lost</v>
      </c>
      <c r="I2160" s="3" t="str">
        <f t="shared" si="37"/>
        <v>Churned</v>
      </c>
      <c r="J2160" s="3" t="str">
        <f>_xlfn.XLOOKUP(A2160,'Country_Lookup'!$D:$D,'Country_Lookup'!$E:$E)</f>
        <v>United Kingdom</v>
      </c>
    </row>
    <row r="2161" spans="1:10" x14ac:dyDescent="0.3">
      <c r="A2161">
        <v>14527</v>
      </c>
      <c r="B2161">
        <v>2</v>
      </c>
      <c r="C2161">
        <v>122</v>
      </c>
      <c r="D2161">
        <v>27792.299999998373</v>
      </c>
      <c r="E2161" cm="1">
        <f t="array" ref="E2161">_xlfn.IFS(B2161&lt;=PERCENTILE($B$3:$B$5882,0.2),5,B2161&lt;=PERCENTILE($B$3:$B$5882,0.4),4,B2161&lt;=PERCENTILE($B$3:$B$5882,0.6),3,B2161&lt;=PERCENTILE($B$3:$B$5882,0.8),2,TRUE,1)</f>
        <v>5</v>
      </c>
      <c r="F2161" cm="1">
        <f t="array" ref="F2161">_xlfn.IFS(C2161&lt;=PERCENTILE($C$3:$C$5882,0.2),1,C2161&lt;=PERCENTILE($C$3:$C$5882,0.4),2,C2161&lt;=PERCENTILE($C$3:$C$5882,0.6),3,C2161&lt;=PERCENTILE($C$3:$C$5882,0.8),4,TRUE,5)</f>
        <v>5</v>
      </c>
      <c r="G2161" cm="1">
        <f t="array" ref="G2161">_xlfn.IFS(D2161&lt;=PERCENTILE($D$3:$D$5882,0.2),1,D2161&lt;=PERCENTILE($D$3:$D$5882,0.4),2,D2161&lt;=PERCENTILE($D$3:$D$5882,0.6),3,D2161&lt;=PERCENTILE($D$3:$D$5882,0.8),4,TRUE,5)</f>
        <v>5</v>
      </c>
      <c r="H2161" s="3" t="str" cm="1">
        <f t="array" ref="H2161">_xlfn.IFS(AND(E2161&gt;=4,F2161&gt;=4,G2161&gt;=4),"Champions",AND(E2161&gt;=3,F2161&gt;=3,G2161&gt;=3),"Loyal Customers",AND(E2161&lt;=2,F2161&gt;=3),"At Risk",AND(E2161&lt;=2,F2161&lt;=2,G2161&lt;=2),"Lost",AND(E2161&gt;=4,F2161&lt;=2),"New/Promising",TRUE,"Needs Attention")</f>
        <v>Champions</v>
      </c>
      <c r="I2161" s="3" t="str">
        <f t="shared" si="37"/>
        <v>Active</v>
      </c>
      <c r="J2161" s="3" t="str">
        <f>_xlfn.XLOOKUP(A2161,'Country_Lookup'!$D:$D,'Country_Lookup'!$E:$E)</f>
        <v>United Kingdom</v>
      </c>
    </row>
    <row r="2162" spans="1:10" x14ac:dyDescent="0.3">
      <c r="A2162">
        <v>14528</v>
      </c>
      <c r="B2162">
        <v>37</v>
      </c>
      <c r="C2162">
        <v>1</v>
      </c>
      <c r="D2162">
        <v>364.2200000000002</v>
      </c>
      <c r="E2162" cm="1">
        <f t="array" ref="E2162">_xlfn.IFS(B2162&lt;=PERCENTILE($B$3:$B$5882,0.2),5,B2162&lt;=PERCENTILE($B$3:$B$5882,0.4),4,B2162&lt;=PERCENTILE($B$3:$B$5882,0.6),3,B2162&lt;=PERCENTILE($B$3:$B$5882,0.8),2,TRUE,1)</f>
        <v>4</v>
      </c>
      <c r="F2162" cm="1">
        <f t="array" ref="F2162">_xlfn.IFS(C2162&lt;=PERCENTILE($C$3:$C$5882,0.2),1,C2162&lt;=PERCENTILE($C$3:$C$5882,0.4),2,C2162&lt;=PERCENTILE($C$3:$C$5882,0.6),3,C2162&lt;=PERCENTILE($C$3:$C$5882,0.8),4,TRUE,5)</f>
        <v>1</v>
      </c>
      <c r="G2162" cm="1">
        <f t="array" ref="G2162">_xlfn.IFS(D2162&lt;=PERCENTILE($D$3:$D$5882,0.2),1,D2162&lt;=PERCENTILE($D$3:$D$5882,0.4),2,D2162&lt;=PERCENTILE($D$3:$D$5882,0.6),3,D2162&lt;=PERCENTILE($D$3:$D$5882,0.8),4,TRUE,5)</f>
        <v>2</v>
      </c>
      <c r="H2162" s="3" t="str" cm="1">
        <f t="array" ref="H2162">_xlfn.IFS(AND(E2162&gt;=4,F2162&gt;=4,G2162&gt;=4),"Champions",AND(E2162&gt;=3,F2162&gt;=3,G2162&gt;=3),"Loyal Customers",AND(E2162&lt;=2,F2162&gt;=3),"At Risk",AND(E2162&lt;=2,F2162&lt;=2,G2162&lt;=2),"Lost",AND(E2162&gt;=4,F2162&lt;=2),"New/Promising",TRUE,"Needs Attention")</f>
        <v>New/Promising</v>
      </c>
      <c r="I2162" s="3" t="str">
        <f t="shared" si="37"/>
        <v>Active</v>
      </c>
      <c r="J2162" s="3" t="str">
        <f>_xlfn.XLOOKUP(A2162,'Country_Lookup'!$D:$D,'Country_Lookup'!$E:$E)</f>
        <v>United Kingdom</v>
      </c>
    </row>
    <row r="2163" spans="1:10" x14ac:dyDescent="0.3">
      <c r="A2163">
        <v>14529</v>
      </c>
      <c r="B2163">
        <v>60</v>
      </c>
      <c r="C2163">
        <v>3</v>
      </c>
      <c r="D2163">
        <v>620.0399999999978</v>
      </c>
      <c r="E2163" cm="1">
        <f t="array" ref="E2163">_xlfn.IFS(B2163&lt;=PERCENTILE($B$3:$B$5882,0.2),5,B2163&lt;=PERCENTILE($B$3:$B$5882,0.4),4,B2163&lt;=PERCENTILE($B$3:$B$5882,0.6),3,B2163&lt;=PERCENTILE($B$3:$B$5882,0.8),2,TRUE,1)</f>
        <v>3</v>
      </c>
      <c r="F2163" cm="1">
        <f t="array" ref="F2163">_xlfn.IFS(C2163&lt;=PERCENTILE($C$3:$C$5882,0.2),1,C2163&lt;=PERCENTILE($C$3:$C$5882,0.4),2,C2163&lt;=PERCENTILE($C$3:$C$5882,0.6),3,C2163&lt;=PERCENTILE($C$3:$C$5882,0.8),4,TRUE,5)</f>
        <v>3</v>
      </c>
      <c r="G2163" cm="1">
        <f t="array" ref="G2163">_xlfn.IFS(D2163&lt;=PERCENTILE($D$3:$D$5882,0.2),1,D2163&lt;=PERCENTILE($D$3:$D$5882,0.4),2,D2163&lt;=PERCENTILE($D$3:$D$5882,0.6),3,D2163&lt;=PERCENTILE($D$3:$D$5882,0.8),4,TRUE,5)</f>
        <v>3</v>
      </c>
      <c r="H2163" s="3" t="str" cm="1">
        <f t="array" ref="H2163">_xlfn.IFS(AND(E2163&gt;=4,F2163&gt;=4,G2163&gt;=4),"Champions",AND(E2163&gt;=3,F2163&gt;=3,G2163&gt;=3),"Loyal Customers",AND(E2163&lt;=2,F2163&gt;=3),"At Risk",AND(E2163&lt;=2,F2163&lt;=2,G2163&lt;=2),"Lost",AND(E2163&gt;=4,F2163&lt;=2),"New/Promising",TRUE,"Needs Attention")</f>
        <v>Loyal Customers</v>
      </c>
      <c r="I2163" s="3" t="str">
        <f t="shared" si="37"/>
        <v>Active</v>
      </c>
      <c r="J2163" s="3" t="str">
        <f>_xlfn.XLOOKUP(A2163,'Country_Lookup'!$D:$D,'Country_Lookup'!$E:$E)</f>
        <v>United Kingdom</v>
      </c>
    </row>
    <row r="2164" spans="1:10" x14ac:dyDescent="0.3">
      <c r="A2164">
        <v>14530</v>
      </c>
      <c r="B2164">
        <v>25</v>
      </c>
      <c r="C2164">
        <v>16</v>
      </c>
      <c r="D2164">
        <v>6197.3999999999451</v>
      </c>
      <c r="E2164" cm="1">
        <f t="array" ref="E2164">_xlfn.IFS(B2164&lt;=PERCENTILE($B$3:$B$5882,0.2),5,B2164&lt;=PERCENTILE($B$3:$B$5882,0.4),4,B2164&lt;=PERCENTILE($B$3:$B$5882,0.6),3,B2164&lt;=PERCENTILE($B$3:$B$5882,0.8),2,TRUE,1)</f>
        <v>4</v>
      </c>
      <c r="F2164" cm="1">
        <f t="array" ref="F2164">_xlfn.IFS(C2164&lt;=PERCENTILE($C$3:$C$5882,0.2),1,C2164&lt;=PERCENTILE($C$3:$C$5882,0.4),2,C2164&lt;=PERCENTILE($C$3:$C$5882,0.6),3,C2164&lt;=PERCENTILE($C$3:$C$5882,0.8),4,TRUE,5)</f>
        <v>5</v>
      </c>
      <c r="G2164" cm="1">
        <f t="array" ref="G2164">_xlfn.IFS(D2164&lt;=PERCENTILE($D$3:$D$5882,0.2),1,D2164&lt;=PERCENTILE($D$3:$D$5882,0.4),2,D2164&lt;=PERCENTILE($D$3:$D$5882,0.6),3,D2164&lt;=PERCENTILE($D$3:$D$5882,0.8),4,TRUE,5)</f>
        <v>5</v>
      </c>
      <c r="H2164" s="3" t="str" cm="1">
        <f t="array" ref="H2164">_xlfn.IFS(AND(E2164&gt;=4,F2164&gt;=4,G2164&gt;=4),"Champions",AND(E2164&gt;=3,F2164&gt;=3,G2164&gt;=3),"Loyal Customers",AND(E2164&lt;=2,F2164&gt;=3),"At Risk",AND(E2164&lt;=2,F2164&lt;=2,G2164&lt;=2),"Lost",AND(E2164&gt;=4,F2164&lt;=2),"New/Promising",TRUE,"Needs Attention")</f>
        <v>Champions</v>
      </c>
      <c r="I2164" s="3" t="str">
        <f t="shared" si="37"/>
        <v>Active</v>
      </c>
      <c r="J2164" s="3" t="str">
        <f>_xlfn.XLOOKUP(A2164,'Country_Lookup'!$D:$D,'Country_Lookup'!$E:$E)</f>
        <v>United Kingdom</v>
      </c>
    </row>
    <row r="2165" spans="1:10" x14ac:dyDescent="0.3">
      <c r="A2165">
        <v>14531</v>
      </c>
      <c r="B2165">
        <v>479</v>
      </c>
      <c r="C2165">
        <v>1</v>
      </c>
      <c r="D2165">
        <v>376.34000000000009</v>
      </c>
      <c r="E2165" cm="1">
        <f t="array" ref="E2165">_xlfn.IFS(B2165&lt;=PERCENTILE($B$3:$B$5882,0.2),5,B2165&lt;=PERCENTILE($B$3:$B$5882,0.4),4,B2165&lt;=PERCENTILE($B$3:$B$5882,0.6),3,B2165&lt;=PERCENTILE($B$3:$B$5882,0.8),2,TRUE,1)</f>
        <v>1</v>
      </c>
      <c r="F2165" cm="1">
        <f t="array" ref="F2165">_xlfn.IFS(C2165&lt;=PERCENTILE($C$3:$C$5882,0.2),1,C2165&lt;=PERCENTILE($C$3:$C$5882,0.4),2,C2165&lt;=PERCENTILE($C$3:$C$5882,0.6),3,C2165&lt;=PERCENTILE($C$3:$C$5882,0.8),4,TRUE,5)</f>
        <v>1</v>
      </c>
      <c r="G2165" cm="1">
        <f t="array" ref="G2165">_xlfn.IFS(D2165&lt;=PERCENTILE($D$3:$D$5882,0.2),1,D2165&lt;=PERCENTILE($D$3:$D$5882,0.4),2,D2165&lt;=PERCENTILE($D$3:$D$5882,0.6),3,D2165&lt;=PERCENTILE($D$3:$D$5882,0.8),4,TRUE,5)</f>
        <v>2</v>
      </c>
      <c r="H2165" s="3" t="str" cm="1">
        <f t="array" ref="H2165">_xlfn.IFS(AND(E2165&gt;=4,F2165&gt;=4,G2165&gt;=4),"Champions",AND(E2165&gt;=3,F2165&gt;=3,G2165&gt;=3),"Loyal Customers",AND(E2165&lt;=2,F2165&gt;=3),"At Risk",AND(E2165&lt;=2,F2165&lt;=2,G2165&lt;=2),"Lost",AND(E2165&gt;=4,F2165&lt;=2),"New/Promising",TRUE,"Needs Attention")</f>
        <v>Lost</v>
      </c>
      <c r="I2165" s="3" t="str">
        <f t="shared" si="37"/>
        <v>Churned</v>
      </c>
      <c r="J2165" s="3" t="str">
        <f>_xlfn.XLOOKUP(A2165,'Country_Lookup'!$D:$D,'Country_Lookup'!$E:$E)</f>
        <v>United Kingdom</v>
      </c>
    </row>
    <row r="2166" spans="1:10" x14ac:dyDescent="0.3">
      <c r="A2166">
        <v>14532</v>
      </c>
      <c r="B2166">
        <v>236</v>
      </c>
      <c r="C2166">
        <v>11</v>
      </c>
      <c r="D2166">
        <v>3859.1800000000108</v>
      </c>
      <c r="E2166" cm="1">
        <f t="array" ref="E2166">_xlfn.IFS(B2166&lt;=PERCENTILE($B$3:$B$5882,0.2),5,B2166&lt;=PERCENTILE($B$3:$B$5882,0.4),4,B2166&lt;=PERCENTILE($B$3:$B$5882,0.6),3,B2166&lt;=PERCENTILE($B$3:$B$5882,0.8),2,TRUE,1)</f>
        <v>2</v>
      </c>
      <c r="F2166" cm="1">
        <f t="array" ref="F2166">_xlfn.IFS(C2166&lt;=PERCENTILE($C$3:$C$5882,0.2),1,C2166&lt;=PERCENTILE($C$3:$C$5882,0.4),2,C2166&lt;=PERCENTILE($C$3:$C$5882,0.6),3,C2166&lt;=PERCENTILE($C$3:$C$5882,0.8),4,TRUE,5)</f>
        <v>5</v>
      </c>
      <c r="G2166" cm="1">
        <f t="array" ref="G2166">_xlfn.IFS(D2166&lt;=PERCENTILE($D$3:$D$5882,0.2),1,D2166&lt;=PERCENTILE($D$3:$D$5882,0.4),2,D2166&lt;=PERCENTILE($D$3:$D$5882,0.6),3,D2166&lt;=PERCENTILE($D$3:$D$5882,0.8),4,TRUE,5)</f>
        <v>5</v>
      </c>
      <c r="H2166" s="3" t="str" cm="1">
        <f t="array" ref="H2166">_xlfn.IFS(AND(E2166&gt;=4,F2166&gt;=4,G2166&gt;=4),"Champions",AND(E2166&gt;=3,F2166&gt;=3,G2166&gt;=3),"Loyal Customers",AND(E2166&lt;=2,F2166&gt;=3),"At Risk",AND(E2166&lt;=2,F2166&lt;=2,G2166&lt;=2),"Lost",AND(E2166&gt;=4,F2166&lt;=2),"New/Promising",TRUE,"Needs Attention")</f>
        <v>At Risk</v>
      </c>
      <c r="I2166" s="3" t="str">
        <f t="shared" si="37"/>
        <v>Churned</v>
      </c>
      <c r="J2166" s="3" t="str">
        <f>_xlfn.XLOOKUP(A2166,'Country_Lookup'!$D:$D,'Country_Lookup'!$E:$E)</f>
        <v>United Kingdom</v>
      </c>
    </row>
    <row r="2167" spans="1:10" x14ac:dyDescent="0.3">
      <c r="A2167">
        <v>14533</v>
      </c>
      <c r="B2167">
        <v>24</v>
      </c>
      <c r="C2167">
        <v>11</v>
      </c>
      <c r="D2167">
        <v>3466.3699999999967</v>
      </c>
      <c r="E2167" cm="1">
        <f t="array" ref="E2167">_xlfn.IFS(B2167&lt;=PERCENTILE($B$3:$B$5882,0.2),5,B2167&lt;=PERCENTILE($B$3:$B$5882,0.4),4,B2167&lt;=PERCENTILE($B$3:$B$5882,0.6),3,B2167&lt;=PERCENTILE($B$3:$B$5882,0.8),2,TRUE,1)</f>
        <v>4</v>
      </c>
      <c r="F2167" cm="1">
        <f t="array" ref="F2167">_xlfn.IFS(C2167&lt;=PERCENTILE($C$3:$C$5882,0.2),1,C2167&lt;=PERCENTILE($C$3:$C$5882,0.4),2,C2167&lt;=PERCENTILE($C$3:$C$5882,0.6),3,C2167&lt;=PERCENTILE($C$3:$C$5882,0.8),4,TRUE,5)</f>
        <v>5</v>
      </c>
      <c r="G2167" cm="1">
        <f t="array" ref="G2167">_xlfn.IFS(D2167&lt;=PERCENTILE($D$3:$D$5882,0.2),1,D2167&lt;=PERCENTILE($D$3:$D$5882,0.4),2,D2167&lt;=PERCENTILE($D$3:$D$5882,0.6),3,D2167&lt;=PERCENTILE($D$3:$D$5882,0.8),4,TRUE,5)</f>
        <v>5</v>
      </c>
      <c r="H2167" s="3" t="str" cm="1">
        <f t="array" ref="H2167">_xlfn.IFS(AND(E2167&gt;=4,F2167&gt;=4,G2167&gt;=4),"Champions",AND(E2167&gt;=3,F2167&gt;=3,G2167&gt;=3),"Loyal Customers",AND(E2167&lt;=2,F2167&gt;=3),"At Risk",AND(E2167&lt;=2,F2167&lt;=2,G2167&lt;=2),"Lost",AND(E2167&gt;=4,F2167&lt;=2),"New/Promising",TRUE,"Needs Attention")</f>
        <v>Champions</v>
      </c>
      <c r="I2167" s="3" t="str">
        <f t="shared" si="37"/>
        <v>Active</v>
      </c>
      <c r="J2167" s="3" t="str">
        <f>_xlfn.XLOOKUP(A2167,'Country_Lookup'!$D:$D,'Country_Lookup'!$E:$E)</f>
        <v>United Kingdom</v>
      </c>
    </row>
    <row r="2168" spans="1:10" x14ac:dyDescent="0.3">
      <c r="A2168">
        <v>14534</v>
      </c>
      <c r="B2168">
        <v>2</v>
      </c>
      <c r="C2168">
        <v>26</v>
      </c>
      <c r="D2168">
        <v>6271.1099999999915</v>
      </c>
      <c r="E2168" cm="1">
        <f t="array" ref="E2168">_xlfn.IFS(B2168&lt;=PERCENTILE($B$3:$B$5882,0.2),5,B2168&lt;=PERCENTILE($B$3:$B$5882,0.4),4,B2168&lt;=PERCENTILE($B$3:$B$5882,0.6),3,B2168&lt;=PERCENTILE($B$3:$B$5882,0.8),2,TRUE,1)</f>
        <v>5</v>
      </c>
      <c r="F2168" cm="1">
        <f t="array" ref="F2168">_xlfn.IFS(C2168&lt;=PERCENTILE($C$3:$C$5882,0.2),1,C2168&lt;=PERCENTILE($C$3:$C$5882,0.4),2,C2168&lt;=PERCENTILE($C$3:$C$5882,0.6),3,C2168&lt;=PERCENTILE($C$3:$C$5882,0.8),4,TRUE,5)</f>
        <v>5</v>
      </c>
      <c r="G2168" cm="1">
        <f t="array" ref="G2168">_xlfn.IFS(D2168&lt;=PERCENTILE($D$3:$D$5882,0.2),1,D2168&lt;=PERCENTILE($D$3:$D$5882,0.4),2,D2168&lt;=PERCENTILE($D$3:$D$5882,0.6),3,D2168&lt;=PERCENTILE($D$3:$D$5882,0.8),4,TRUE,5)</f>
        <v>5</v>
      </c>
      <c r="H2168" s="3" t="str" cm="1">
        <f t="array" ref="H2168">_xlfn.IFS(AND(E2168&gt;=4,F2168&gt;=4,G2168&gt;=4),"Champions",AND(E2168&gt;=3,F2168&gt;=3,G2168&gt;=3),"Loyal Customers",AND(E2168&lt;=2,F2168&gt;=3),"At Risk",AND(E2168&lt;=2,F2168&lt;=2,G2168&lt;=2),"Lost",AND(E2168&gt;=4,F2168&lt;=2),"New/Promising",TRUE,"Needs Attention")</f>
        <v>Champions</v>
      </c>
      <c r="I2168" s="3" t="str">
        <f t="shared" si="37"/>
        <v>Active</v>
      </c>
      <c r="J2168" s="3" t="str">
        <f>_xlfn.XLOOKUP(A2168,'Country_Lookup'!$D:$D,'Country_Lookup'!$E:$E)</f>
        <v>United Kingdom</v>
      </c>
    </row>
    <row r="2169" spans="1:10" x14ac:dyDescent="0.3">
      <c r="A2169">
        <v>14535</v>
      </c>
      <c r="B2169">
        <v>60</v>
      </c>
      <c r="C2169">
        <v>9</v>
      </c>
      <c r="D2169">
        <v>6030.730000000066</v>
      </c>
      <c r="E2169" cm="1">
        <f t="array" ref="E2169">_xlfn.IFS(B2169&lt;=PERCENTILE($B$3:$B$5882,0.2),5,B2169&lt;=PERCENTILE($B$3:$B$5882,0.4),4,B2169&lt;=PERCENTILE($B$3:$B$5882,0.6),3,B2169&lt;=PERCENTILE($B$3:$B$5882,0.8),2,TRUE,1)</f>
        <v>3</v>
      </c>
      <c r="F2169" cm="1">
        <f t="array" ref="F2169">_xlfn.IFS(C2169&lt;=PERCENTILE($C$3:$C$5882,0.2),1,C2169&lt;=PERCENTILE($C$3:$C$5882,0.4),2,C2169&lt;=PERCENTILE($C$3:$C$5882,0.6),3,C2169&lt;=PERCENTILE($C$3:$C$5882,0.8),4,TRUE,5)</f>
        <v>5</v>
      </c>
      <c r="G2169" cm="1">
        <f t="array" ref="G2169">_xlfn.IFS(D2169&lt;=PERCENTILE($D$3:$D$5882,0.2),1,D2169&lt;=PERCENTILE($D$3:$D$5882,0.4),2,D2169&lt;=PERCENTILE($D$3:$D$5882,0.6),3,D2169&lt;=PERCENTILE($D$3:$D$5882,0.8),4,TRUE,5)</f>
        <v>5</v>
      </c>
      <c r="H2169" s="3" t="str" cm="1">
        <f t="array" ref="H2169">_xlfn.IFS(AND(E2169&gt;=4,F2169&gt;=4,G2169&gt;=4),"Champions",AND(E2169&gt;=3,F2169&gt;=3,G2169&gt;=3),"Loyal Customers",AND(E2169&lt;=2,F2169&gt;=3),"At Risk",AND(E2169&lt;=2,F2169&lt;=2,G2169&lt;=2),"Lost",AND(E2169&gt;=4,F2169&lt;=2),"New/Promising",TRUE,"Needs Attention")</f>
        <v>Loyal Customers</v>
      </c>
      <c r="I2169" s="3" t="str">
        <f t="shared" si="37"/>
        <v>Active</v>
      </c>
      <c r="J2169" s="3" t="str">
        <f>_xlfn.XLOOKUP(A2169,'Country_Lookup'!$D:$D,'Country_Lookup'!$E:$E)</f>
        <v>United Kingdom</v>
      </c>
    </row>
    <row r="2170" spans="1:10" x14ac:dyDescent="0.3">
      <c r="A2170">
        <v>14536</v>
      </c>
      <c r="B2170">
        <v>259</v>
      </c>
      <c r="C2170">
        <v>1</v>
      </c>
      <c r="D2170">
        <v>171.80000000000007</v>
      </c>
      <c r="E2170" cm="1">
        <f t="array" ref="E2170">_xlfn.IFS(B2170&lt;=PERCENTILE($B$3:$B$5882,0.2),5,B2170&lt;=PERCENTILE($B$3:$B$5882,0.4),4,B2170&lt;=PERCENTILE($B$3:$B$5882,0.6),3,B2170&lt;=PERCENTILE($B$3:$B$5882,0.8),2,TRUE,1)</f>
        <v>2</v>
      </c>
      <c r="F2170" cm="1">
        <f t="array" ref="F2170">_xlfn.IFS(C2170&lt;=PERCENTILE($C$3:$C$5882,0.2),1,C2170&lt;=PERCENTILE($C$3:$C$5882,0.4),2,C2170&lt;=PERCENTILE($C$3:$C$5882,0.6),3,C2170&lt;=PERCENTILE($C$3:$C$5882,0.8),4,TRUE,5)</f>
        <v>1</v>
      </c>
      <c r="G2170" cm="1">
        <f t="array" ref="G2170">_xlfn.IFS(D2170&lt;=PERCENTILE($D$3:$D$5882,0.2),1,D2170&lt;=PERCENTILE($D$3:$D$5882,0.4),2,D2170&lt;=PERCENTILE($D$3:$D$5882,0.6),3,D2170&lt;=PERCENTILE($D$3:$D$5882,0.8),4,TRUE,5)</f>
        <v>1</v>
      </c>
      <c r="H2170" s="3" t="str" cm="1">
        <f t="array" ref="H2170">_xlfn.IFS(AND(E2170&gt;=4,F2170&gt;=4,G2170&gt;=4),"Champions",AND(E2170&gt;=3,F2170&gt;=3,G2170&gt;=3),"Loyal Customers",AND(E2170&lt;=2,F2170&gt;=3),"At Risk",AND(E2170&lt;=2,F2170&lt;=2,G2170&lt;=2),"Lost",AND(E2170&gt;=4,F2170&lt;=2),"New/Promising",TRUE,"Needs Attention")</f>
        <v>Lost</v>
      </c>
      <c r="I2170" s="3" t="str">
        <f t="shared" si="37"/>
        <v>Churned</v>
      </c>
      <c r="J2170" s="3" t="str">
        <f>_xlfn.XLOOKUP(A2170,'Country_Lookup'!$D:$D,'Country_Lookup'!$E:$E)</f>
        <v>United Kingdom</v>
      </c>
    </row>
    <row r="2171" spans="1:10" x14ac:dyDescent="0.3">
      <c r="A2171">
        <v>14537</v>
      </c>
      <c r="B2171">
        <v>57</v>
      </c>
      <c r="C2171">
        <v>2</v>
      </c>
      <c r="D2171">
        <v>641.39999999999975</v>
      </c>
      <c r="E2171" cm="1">
        <f t="array" ref="E2171">_xlfn.IFS(B2171&lt;=PERCENTILE($B$3:$B$5882,0.2),5,B2171&lt;=PERCENTILE($B$3:$B$5882,0.4),4,B2171&lt;=PERCENTILE($B$3:$B$5882,0.6),3,B2171&lt;=PERCENTILE($B$3:$B$5882,0.8),2,TRUE,1)</f>
        <v>4</v>
      </c>
      <c r="F2171" cm="1">
        <f t="array" ref="F2171">_xlfn.IFS(C2171&lt;=PERCENTILE($C$3:$C$5882,0.2),1,C2171&lt;=PERCENTILE($C$3:$C$5882,0.4),2,C2171&lt;=PERCENTILE($C$3:$C$5882,0.6),3,C2171&lt;=PERCENTILE($C$3:$C$5882,0.8),4,TRUE,5)</f>
        <v>2</v>
      </c>
      <c r="G2171" cm="1">
        <f t="array" ref="G2171">_xlfn.IFS(D2171&lt;=PERCENTILE($D$3:$D$5882,0.2),1,D2171&lt;=PERCENTILE($D$3:$D$5882,0.4),2,D2171&lt;=PERCENTILE($D$3:$D$5882,0.6),3,D2171&lt;=PERCENTILE($D$3:$D$5882,0.8),4,TRUE,5)</f>
        <v>3</v>
      </c>
      <c r="H2171" s="3" t="str" cm="1">
        <f t="array" ref="H2171">_xlfn.IFS(AND(E2171&gt;=4,F2171&gt;=4,G2171&gt;=4),"Champions",AND(E2171&gt;=3,F2171&gt;=3,G2171&gt;=3),"Loyal Customers",AND(E2171&lt;=2,F2171&gt;=3),"At Risk",AND(E2171&lt;=2,F2171&lt;=2,G2171&lt;=2),"Lost",AND(E2171&gt;=4,F2171&lt;=2),"New/Promising",TRUE,"Needs Attention")</f>
        <v>New/Promising</v>
      </c>
      <c r="I2171" s="3" t="str">
        <f t="shared" si="37"/>
        <v>Active</v>
      </c>
      <c r="J2171" s="3" t="str">
        <f>_xlfn.XLOOKUP(A2171,'Country_Lookup'!$D:$D,'Country_Lookup'!$E:$E)</f>
        <v>United Kingdom</v>
      </c>
    </row>
    <row r="2172" spans="1:10" x14ac:dyDescent="0.3">
      <c r="A2172">
        <v>14538</v>
      </c>
      <c r="B2172">
        <v>64</v>
      </c>
      <c r="C2172">
        <v>5</v>
      </c>
      <c r="D2172">
        <v>1370.8399999999981</v>
      </c>
      <c r="E2172" cm="1">
        <f t="array" ref="E2172">_xlfn.IFS(B2172&lt;=PERCENTILE($B$3:$B$5882,0.2),5,B2172&lt;=PERCENTILE($B$3:$B$5882,0.4),4,B2172&lt;=PERCENTILE($B$3:$B$5882,0.6),3,B2172&lt;=PERCENTILE($B$3:$B$5882,0.8),2,TRUE,1)</f>
        <v>3</v>
      </c>
      <c r="F2172" cm="1">
        <f t="array" ref="F2172">_xlfn.IFS(C2172&lt;=PERCENTILE($C$3:$C$5882,0.2),1,C2172&lt;=PERCENTILE($C$3:$C$5882,0.4),2,C2172&lt;=PERCENTILE($C$3:$C$5882,0.6),3,C2172&lt;=PERCENTILE($C$3:$C$5882,0.8),4,TRUE,5)</f>
        <v>4</v>
      </c>
      <c r="G2172" cm="1">
        <f t="array" ref="G2172">_xlfn.IFS(D2172&lt;=PERCENTILE($D$3:$D$5882,0.2),1,D2172&lt;=PERCENTILE($D$3:$D$5882,0.4),2,D2172&lt;=PERCENTILE($D$3:$D$5882,0.6),3,D2172&lt;=PERCENTILE($D$3:$D$5882,0.8),4,TRUE,5)</f>
        <v>4</v>
      </c>
      <c r="H2172" s="3" t="str" cm="1">
        <f t="array" ref="H2172">_xlfn.IFS(AND(E2172&gt;=4,F2172&gt;=4,G2172&gt;=4),"Champions",AND(E2172&gt;=3,F2172&gt;=3,G2172&gt;=3),"Loyal Customers",AND(E2172&lt;=2,F2172&gt;=3),"At Risk",AND(E2172&lt;=2,F2172&lt;=2,G2172&lt;=2),"Lost",AND(E2172&gt;=4,F2172&lt;=2),"New/Promising",TRUE,"Needs Attention")</f>
        <v>Loyal Customers</v>
      </c>
      <c r="I2172" s="3" t="str">
        <f t="shared" si="37"/>
        <v>Active</v>
      </c>
      <c r="J2172" s="3" t="str">
        <f>_xlfn.XLOOKUP(A2172,'Country_Lookup'!$D:$D,'Country_Lookup'!$E:$E)</f>
        <v>United Kingdom</v>
      </c>
    </row>
    <row r="2173" spans="1:10" x14ac:dyDescent="0.3">
      <c r="A2173">
        <v>14539</v>
      </c>
      <c r="B2173">
        <v>15</v>
      </c>
      <c r="C2173">
        <v>2</v>
      </c>
      <c r="D2173">
        <v>537.4799999999999</v>
      </c>
      <c r="E2173" cm="1">
        <f t="array" ref="E2173">_xlfn.IFS(B2173&lt;=PERCENTILE($B$3:$B$5882,0.2),5,B2173&lt;=PERCENTILE($B$3:$B$5882,0.4),4,B2173&lt;=PERCENTILE($B$3:$B$5882,0.6),3,B2173&lt;=PERCENTILE($B$3:$B$5882,0.8),2,TRUE,1)</f>
        <v>5</v>
      </c>
      <c r="F2173" cm="1">
        <f t="array" ref="F2173">_xlfn.IFS(C2173&lt;=PERCENTILE($C$3:$C$5882,0.2),1,C2173&lt;=PERCENTILE($C$3:$C$5882,0.4),2,C2173&lt;=PERCENTILE($C$3:$C$5882,0.6),3,C2173&lt;=PERCENTILE($C$3:$C$5882,0.8),4,TRUE,5)</f>
        <v>2</v>
      </c>
      <c r="G2173" cm="1">
        <f t="array" ref="G2173">_xlfn.IFS(D2173&lt;=PERCENTILE($D$3:$D$5882,0.2),1,D2173&lt;=PERCENTILE($D$3:$D$5882,0.4),2,D2173&lt;=PERCENTILE($D$3:$D$5882,0.6),3,D2173&lt;=PERCENTILE($D$3:$D$5882,0.8),4,TRUE,5)</f>
        <v>2</v>
      </c>
      <c r="H2173" s="3" t="str" cm="1">
        <f t="array" ref="H2173">_xlfn.IFS(AND(E2173&gt;=4,F2173&gt;=4,G2173&gt;=4),"Champions",AND(E2173&gt;=3,F2173&gt;=3,G2173&gt;=3),"Loyal Customers",AND(E2173&lt;=2,F2173&gt;=3),"At Risk",AND(E2173&lt;=2,F2173&lt;=2,G2173&lt;=2),"Lost",AND(E2173&gt;=4,F2173&lt;=2),"New/Promising",TRUE,"Needs Attention")</f>
        <v>New/Promising</v>
      </c>
      <c r="I2173" s="3" t="str">
        <f t="shared" si="37"/>
        <v>Active</v>
      </c>
      <c r="J2173" s="3" t="str">
        <f>_xlfn.XLOOKUP(A2173,'Country_Lookup'!$D:$D,'Country_Lookup'!$E:$E)</f>
        <v>United Kingdom</v>
      </c>
    </row>
    <row r="2174" spans="1:10" x14ac:dyDescent="0.3">
      <c r="A2174">
        <v>14540</v>
      </c>
      <c r="B2174">
        <v>9</v>
      </c>
      <c r="C2174">
        <v>11</v>
      </c>
      <c r="D2174">
        <v>3795.3399999999897</v>
      </c>
      <c r="E2174" cm="1">
        <f t="array" ref="E2174">_xlfn.IFS(B2174&lt;=PERCENTILE($B$3:$B$5882,0.2),5,B2174&lt;=PERCENTILE($B$3:$B$5882,0.4),4,B2174&lt;=PERCENTILE($B$3:$B$5882,0.6),3,B2174&lt;=PERCENTILE($B$3:$B$5882,0.8),2,TRUE,1)</f>
        <v>5</v>
      </c>
      <c r="F2174" cm="1">
        <f t="array" ref="F2174">_xlfn.IFS(C2174&lt;=PERCENTILE($C$3:$C$5882,0.2),1,C2174&lt;=PERCENTILE($C$3:$C$5882,0.4),2,C2174&lt;=PERCENTILE($C$3:$C$5882,0.6),3,C2174&lt;=PERCENTILE($C$3:$C$5882,0.8),4,TRUE,5)</f>
        <v>5</v>
      </c>
      <c r="G2174" cm="1">
        <f t="array" ref="G2174">_xlfn.IFS(D2174&lt;=PERCENTILE($D$3:$D$5882,0.2),1,D2174&lt;=PERCENTILE($D$3:$D$5882,0.4),2,D2174&lt;=PERCENTILE($D$3:$D$5882,0.6),3,D2174&lt;=PERCENTILE($D$3:$D$5882,0.8),4,TRUE,5)</f>
        <v>5</v>
      </c>
      <c r="H2174" s="3" t="str" cm="1">
        <f t="array" ref="H2174">_xlfn.IFS(AND(E2174&gt;=4,F2174&gt;=4,G2174&gt;=4),"Champions",AND(E2174&gt;=3,F2174&gt;=3,G2174&gt;=3),"Loyal Customers",AND(E2174&lt;=2,F2174&gt;=3),"At Risk",AND(E2174&lt;=2,F2174&lt;=2,G2174&lt;=2),"Lost",AND(E2174&gt;=4,F2174&lt;=2),"New/Promising",TRUE,"Needs Attention")</f>
        <v>Champions</v>
      </c>
      <c r="I2174" s="3" t="str">
        <f t="shared" si="37"/>
        <v>Active</v>
      </c>
      <c r="J2174" s="3" t="str">
        <f>_xlfn.XLOOKUP(A2174,'Country_Lookup'!$D:$D,'Country_Lookup'!$E:$E)</f>
        <v>United Kingdom</v>
      </c>
    </row>
    <row r="2175" spans="1:10" x14ac:dyDescent="0.3">
      <c r="A2175">
        <v>14541</v>
      </c>
      <c r="B2175">
        <v>58</v>
      </c>
      <c r="C2175">
        <v>14</v>
      </c>
      <c r="D2175">
        <v>2499.6799999999944</v>
      </c>
      <c r="E2175" cm="1">
        <f t="array" ref="E2175">_xlfn.IFS(B2175&lt;=PERCENTILE($B$3:$B$5882,0.2),5,B2175&lt;=PERCENTILE($B$3:$B$5882,0.4),4,B2175&lt;=PERCENTILE($B$3:$B$5882,0.6),3,B2175&lt;=PERCENTILE($B$3:$B$5882,0.8),2,TRUE,1)</f>
        <v>4</v>
      </c>
      <c r="F2175" cm="1">
        <f t="array" ref="F2175">_xlfn.IFS(C2175&lt;=PERCENTILE($C$3:$C$5882,0.2),1,C2175&lt;=PERCENTILE($C$3:$C$5882,0.4),2,C2175&lt;=PERCENTILE($C$3:$C$5882,0.6),3,C2175&lt;=PERCENTILE($C$3:$C$5882,0.8),4,TRUE,5)</f>
        <v>5</v>
      </c>
      <c r="G2175" cm="1">
        <f t="array" ref="G2175">_xlfn.IFS(D2175&lt;=PERCENTILE($D$3:$D$5882,0.2),1,D2175&lt;=PERCENTILE($D$3:$D$5882,0.4),2,D2175&lt;=PERCENTILE($D$3:$D$5882,0.6),3,D2175&lt;=PERCENTILE($D$3:$D$5882,0.8),4,TRUE,5)</f>
        <v>4</v>
      </c>
      <c r="H2175" s="3" t="str" cm="1">
        <f t="array" ref="H2175">_xlfn.IFS(AND(E2175&gt;=4,F2175&gt;=4,G2175&gt;=4),"Champions",AND(E2175&gt;=3,F2175&gt;=3,G2175&gt;=3),"Loyal Customers",AND(E2175&lt;=2,F2175&gt;=3),"At Risk",AND(E2175&lt;=2,F2175&lt;=2,G2175&lt;=2),"Lost",AND(E2175&gt;=4,F2175&lt;=2),"New/Promising",TRUE,"Needs Attention")</f>
        <v>Champions</v>
      </c>
      <c r="I2175" s="3" t="str">
        <f t="shared" si="37"/>
        <v>Active</v>
      </c>
      <c r="J2175" s="3" t="str">
        <f>_xlfn.XLOOKUP(A2175,'Country_Lookup'!$D:$D,'Country_Lookup'!$E:$E)</f>
        <v>United Kingdom</v>
      </c>
    </row>
    <row r="2176" spans="1:10" x14ac:dyDescent="0.3">
      <c r="A2176">
        <v>14542</v>
      </c>
      <c r="B2176">
        <v>185</v>
      </c>
      <c r="C2176">
        <v>1</v>
      </c>
      <c r="D2176">
        <v>103.25</v>
      </c>
      <c r="E2176" cm="1">
        <f t="array" ref="E2176">_xlfn.IFS(B2176&lt;=PERCENTILE($B$3:$B$5882,0.2),5,B2176&lt;=PERCENTILE($B$3:$B$5882,0.4),4,B2176&lt;=PERCENTILE($B$3:$B$5882,0.6),3,B2176&lt;=PERCENTILE($B$3:$B$5882,0.8),2,TRUE,1)</f>
        <v>3</v>
      </c>
      <c r="F2176" cm="1">
        <f t="array" ref="F2176">_xlfn.IFS(C2176&lt;=PERCENTILE($C$3:$C$5882,0.2),1,C2176&lt;=PERCENTILE($C$3:$C$5882,0.4),2,C2176&lt;=PERCENTILE($C$3:$C$5882,0.6),3,C2176&lt;=PERCENTILE($C$3:$C$5882,0.8),4,TRUE,5)</f>
        <v>1</v>
      </c>
      <c r="G2176" cm="1">
        <f t="array" ref="G2176">_xlfn.IFS(D2176&lt;=PERCENTILE($D$3:$D$5882,0.2),1,D2176&lt;=PERCENTILE($D$3:$D$5882,0.4),2,D2176&lt;=PERCENTILE($D$3:$D$5882,0.6),3,D2176&lt;=PERCENTILE($D$3:$D$5882,0.8),4,TRUE,5)</f>
        <v>1</v>
      </c>
      <c r="H2176" s="3" t="str" cm="1">
        <f t="array" ref="H2176">_xlfn.IFS(AND(E2176&gt;=4,F2176&gt;=4,G2176&gt;=4),"Champions",AND(E2176&gt;=3,F2176&gt;=3,G2176&gt;=3),"Loyal Customers",AND(E2176&lt;=2,F2176&gt;=3),"At Risk",AND(E2176&lt;=2,F2176&lt;=2,G2176&lt;=2),"Lost",AND(E2176&gt;=4,F2176&lt;=2),"New/Promising",TRUE,"Needs Attention")</f>
        <v>Needs Attention</v>
      </c>
      <c r="I2176" s="3" t="str">
        <f t="shared" si="37"/>
        <v>Churned</v>
      </c>
      <c r="J2176" s="3" t="str">
        <f>_xlfn.XLOOKUP(A2176,'Country_Lookup'!$D:$D,'Country_Lookup'!$E:$E)</f>
        <v>United Kingdom</v>
      </c>
    </row>
    <row r="2177" spans="1:10" x14ac:dyDescent="0.3">
      <c r="A2177">
        <v>14543</v>
      </c>
      <c r="B2177">
        <v>28</v>
      </c>
      <c r="C2177">
        <v>39</v>
      </c>
      <c r="D2177">
        <v>14906.770000000017</v>
      </c>
      <c r="E2177" cm="1">
        <f t="array" ref="E2177">_xlfn.IFS(B2177&lt;=PERCENTILE($B$3:$B$5882,0.2),5,B2177&lt;=PERCENTILE($B$3:$B$5882,0.4),4,B2177&lt;=PERCENTILE($B$3:$B$5882,0.6),3,B2177&lt;=PERCENTILE($B$3:$B$5882,0.8),2,TRUE,1)</f>
        <v>4</v>
      </c>
      <c r="F2177" cm="1">
        <f t="array" ref="F2177">_xlfn.IFS(C2177&lt;=PERCENTILE($C$3:$C$5882,0.2),1,C2177&lt;=PERCENTILE($C$3:$C$5882,0.4),2,C2177&lt;=PERCENTILE($C$3:$C$5882,0.6),3,C2177&lt;=PERCENTILE($C$3:$C$5882,0.8),4,TRUE,5)</f>
        <v>5</v>
      </c>
      <c r="G2177" cm="1">
        <f t="array" ref="G2177">_xlfn.IFS(D2177&lt;=PERCENTILE($D$3:$D$5882,0.2),1,D2177&lt;=PERCENTILE($D$3:$D$5882,0.4),2,D2177&lt;=PERCENTILE($D$3:$D$5882,0.6),3,D2177&lt;=PERCENTILE($D$3:$D$5882,0.8),4,TRUE,5)</f>
        <v>5</v>
      </c>
      <c r="H2177" s="3" t="str" cm="1">
        <f t="array" ref="H2177">_xlfn.IFS(AND(E2177&gt;=4,F2177&gt;=4,G2177&gt;=4),"Champions",AND(E2177&gt;=3,F2177&gt;=3,G2177&gt;=3),"Loyal Customers",AND(E2177&lt;=2,F2177&gt;=3),"At Risk",AND(E2177&lt;=2,F2177&lt;=2,G2177&lt;=2),"Lost",AND(E2177&gt;=4,F2177&lt;=2),"New/Promising",TRUE,"Needs Attention")</f>
        <v>Champions</v>
      </c>
      <c r="I2177" s="3" t="str">
        <f t="shared" si="37"/>
        <v>Active</v>
      </c>
      <c r="J2177" s="3" t="str">
        <f>_xlfn.XLOOKUP(A2177,'Country_Lookup'!$D:$D,'Country_Lookup'!$E:$E)</f>
        <v>United Kingdom</v>
      </c>
    </row>
    <row r="2178" spans="1:10" x14ac:dyDescent="0.3">
      <c r="A2178">
        <v>14544</v>
      </c>
      <c r="B2178">
        <v>24</v>
      </c>
      <c r="C2178">
        <v>3</v>
      </c>
      <c r="D2178">
        <v>2982.4299999999989</v>
      </c>
      <c r="E2178" cm="1">
        <f t="array" ref="E2178">_xlfn.IFS(B2178&lt;=PERCENTILE($B$3:$B$5882,0.2),5,B2178&lt;=PERCENTILE($B$3:$B$5882,0.4),4,B2178&lt;=PERCENTILE($B$3:$B$5882,0.6),3,B2178&lt;=PERCENTILE($B$3:$B$5882,0.8),2,TRUE,1)</f>
        <v>4</v>
      </c>
      <c r="F2178" cm="1">
        <f t="array" ref="F2178">_xlfn.IFS(C2178&lt;=PERCENTILE($C$3:$C$5882,0.2),1,C2178&lt;=PERCENTILE($C$3:$C$5882,0.4),2,C2178&lt;=PERCENTILE($C$3:$C$5882,0.6),3,C2178&lt;=PERCENTILE($C$3:$C$5882,0.8),4,TRUE,5)</f>
        <v>3</v>
      </c>
      <c r="G2178" cm="1">
        <f t="array" ref="G2178">_xlfn.IFS(D2178&lt;=PERCENTILE($D$3:$D$5882,0.2),1,D2178&lt;=PERCENTILE($D$3:$D$5882,0.4),2,D2178&lt;=PERCENTILE($D$3:$D$5882,0.6),3,D2178&lt;=PERCENTILE($D$3:$D$5882,0.8),4,TRUE,5)</f>
        <v>5</v>
      </c>
      <c r="H2178" s="3" t="str" cm="1">
        <f t="array" ref="H2178">_xlfn.IFS(AND(E2178&gt;=4,F2178&gt;=4,G2178&gt;=4),"Champions",AND(E2178&gt;=3,F2178&gt;=3,G2178&gt;=3),"Loyal Customers",AND(E2178&lt;=2,F2178&gt;=3),"At Risk",AND(E2178&lt;=2,F2178&lt;=2,G2178&lt;=2),"Lost",AND(E2178&gt;=4,F2178&lt;=2),"New/Promising",TRUE,"Needs Attention")</f>
        <v>Loyal Customers</v>
      </c>
      <c r="I2178" s="3" t="str">
        <f t="shared" si="37"/>
        <v>Active</v>
      </c>
      <c r="J2178" s="3" t="str">
        <f>_xlfn.XLOOKUP(A2178,'Country_Lookup'!$D:$D,'Country_Lookup'!$E:$E)</f>
        <v>United Kingdom</v>
      </c>
    </row>
    <row r="2179" spans="1:10" x14ac:dyDescent="0.3">
      <c r="A2179">
        <v>14545</v>
      </c>
      <c r="B2179">
        <v>674</v>
      </c>
      <c r="C2179">
        <v>1</v>
      </c>
      <c r="D2179">
        <v>349.25</v>
      </c>
      <c r="E2179" cm="1">
        <f t="array" ref="E2179">_xlfn.IFS(B2179&lt;=PERCENTILE($B$3:$B$5882,0.2),5,B2179&lt;=PERCENTILE($B$3:$B$5882,0.4),4,B2179&lt;=PERCENTILE($B$3:$B$5882,0.6),3,B2179&lt;=PERCENTILE($B$3:$B$5882,0.8),2,TRUE,1)</f>
        <v>1</v>
      </c>
      <c r="F2179" cm="1">
        <f t="array" ref="F2179">_xlfn.IFS(C2179&lt;=PERCENTILE($C$3:$C$5882,0.2),1,C2179&lt;=PERCENTILE($C$3:$C$5882,0.4),2,C2179&lt;=PERCENTILE($C$3:$C$5882,0.6),3,C2179&lt;=PERCENTILE($C$3:$C$5882,0.8),4,TRUE,5)</f>
        <v>1</v>
      </c>
      <c r="G2179" cm="1">
        <f t="array" ref="G2179">_xlfn.IFS(D2179&lt;=PERCENTILE($D$3:$D$5882,0.2),1,D2179&lt;=PERCENTILE($D$3:$D$5882,0.4),2,D2179&lt;=PERCENTILE($D$3:$D$5882,0.6),3,D2179&lt;=PERCENTILE($D$3:$D$5882,0.8),4,TRUE,5)</f>
        <v>2</v>
      </c>
      <c r="H2179" s="3" t="str" cm="1">
        <f t="array" ref="H2179">_xlfn.IFS(AND(E2179&gt;=4,F2179&gt;=4,G2179&gt;=4),"Champions",AND(E2179&gt;=3,F2179&gt;=3,G2179&gt;=3),"Loyal Customers",AND(E2179&lt;=2,F2179&gt;=3),"At Risk",AND(E2179&lt;=2,F2179&lt;=2,G2179&lt;=2),"Lost",AND(E2179&gt;=4,F2179&lt;=2),"New/Promising",TRUE,"Needs Attention")</f>
        <v>Lost</v>
      </c>
      <c r="I2179" s="3" t="str">
        <f t="shared" ref="I2179:I2242" si="38">IF(B2179&gt;90,"Churned","Active")</f>
        <v>Churned</v>
      </c>
      <c r="J2179" s="3" t="str">
        <f>_xlfn.XLOOKUP(A2179,'Country_Lookup'!$D:$D,'Country_Lookup'!$E:$E)</f>
        <v>United Kingdom</v>
      </c>
    </row>
    <row r="2180" spans="1:10" x14ac:dyDescent="0.3">
      <c r="A2180">
        <v>14546</v>
      </c>
      <c r="B2180">
        <v>5</v>
      </c>
      <c r="C2180">
        <v>11</v>
      </c>
      <c r="D2180">
        <v>5197.8999999999342</v>
      </c>
      <c r="E2180" cm="1">
        <f t="array" ref="E2180">_xlfn.IFS(B2180&lt;=PERCENTILE($B$3:$B$5882,0.2),5,B2180&lt;=PERCENTILE($B$3:$B$5882,0.4),4,B2180&lt;=PERCENTILE($B$3:$B$5882,0.6),3,B2180&lt;=PERCENTILE($B$3:$B$5882,0.8),2,TRUE,1)</f>
        <v>5</v>
      </c>
      <c r="F2180" cm="1">
        <f t="array" ref="F2180">_xlfn.IFS(C2180&lt;=PERCENTILE($C$3:$C$5882,0.2),1,C2180&lt;=PERCENTILE($C$3:$C$5882,0.4),2,C2180&lt;=PERCENTILE($C$3:$C$5882,0.6),3,C2180&lt;=PERCENTILE($C$3:$C$5882,0.8),4,TRUE,5)</f>
        <v>5</v>
      </c>
      <c r="G2180" cm="1">
        <f t="array" ref="G2180">_xlfn.IFS(D2180&lt;=PERCENTILE($D$3:$D$5882,0.2),1,D2180&lt;=PERCENTILE($D$3:$D$5882,0.4),2,D2180&lt;=PERCENTILE($D$3:$D$5882,0.6),3,D2180&lt;=PERCENTILE($D$3:$D$5882,0.8),4,TRUE,5)</f>
        <v>5</v>
      </c>
      <c r="H2180" s="3" t="str" cm="1">
        <f t="array" ref="H2180">_xlfn.IFS(AND(E2180&gt;=4,F2180&gt;=4,G2180&gt;=4),"Champions",AND(E2180&gt;=3,F2180&gt;=3,G2180&gt;=3),"Loyal Customers",AND(E2180&lt;=2,F2180&gt;=3),"At Risk",AND(E2180&lt;=2,F2180&lt;=2,G2180&lt;=2),"Lost",AND(E2180&gt;=4,F2180&lt;=2),"New/Promising",TRUE,"Needs Attention")</f>
        <v>Champions</v>
      </c>
      <c r="I2180" s="3" t="str">
        <f t="shared" si="38"/>
        <v>Active</v>
      </c>
      <c r="J2180" s="3" t="str">
        <f>_xlfn.XLOOKUP(A2180,'Country_Lookup'!$D:$D,'Country_Lookup'!$E:$E)</f>
        <v>United Kingdom</v>
      </c>
    </row>
    <row r="2181" spans="1:10" x14ac:dyDescent="0.3">
      <c r="A2181">
        <v>14547</v>
      </c>
      <c r="B2181">
        <v>3</v>
      </c>
      <c r="C2181">
        <v>8</v>
      </c>
      <c r="D2181">
        <v>4007.5400000000213</v>
      </c>
      <c r="E2181" cm="1">
        <f t="array" ref="E2181">_xlfn.IFS(B2181&lt;=PERCENTILE($B$3:$B$5882,0.2),5,B2181&lt;=PERCENTILE($B$3:$B$5882,0.4),4,B2181&lt;=PERCENTILE($B$3:$B$5882,0.6),3,B2181&lt;=PERCENTILE($B$3:$B$5882,0.8),2,TRUE,1)</f>
        <v>5</v>
      </c>
      <c r="F2181" cm="1">
        <f t="array" ref="F2181">_xlfn.IFS(C2181&lt;=PERCENTILE($C$3:$C$5882,0.2),1,C2181&lt;=PERCENTILE($C$3:$C$5882,0.4),2,C2181&lt;=PERCENTILE($C$3:$C$5882,0.6),3,C2181&lt;=PERCENTILE($C$3:$C$5882,0.8),4,TRUE,5)</f>
        <v>4</v>
      </c>
      <c r="G2181" cm="1">
        <f t="array" ref="G2181">_xlfn.IFS(D2181&lt;=PERCENTILE($D$3:$D$5882,0.2),1,D2181&lt;=PERCENTILE($D$3:$D$5882,0.4),2,D2181&lt;=PERCENTILE($D$3:$D$5882,0.6),3,D2181&lt;=PERCENTILE($D$3:$D$5882,0.8),4,TRUE,5)</f>
        <v>5</v>
      </c>
      <c r="H2181" s="3" t="str" cm="1">
        <f t="array" ref="H2181">_xlfn.IFS(AND(E2181&gt;=4,F2181&gt;=4,G2181&gt;=4),"Champions",AND(E2181&gt;=3,F2181&gt;=3,G2181&gt;=3),"Loyal Customers",AND(E2181&lt;=2,F2181&gt;=3),"At Risk",AND(E2181&lt;=2,F2181&lt;=2,G2181&lt;=2),"Lost",AND(E2181&gt;=4,F2181&lt;=2),"New/Promising",TRUE,"Needs Attention")</f>
        <v>Champions</v>
      </c>
      <c r="I2181" s="3" t="str">
        <f t="shared" si="38"/>
        <v>Active</v>
      </c>
      <c r="J2181" s="3" t="str">
        <f>_xlfn.XLOOKUP(A2181,'Country_Lookup'!$D:$D,'Country_Lookup'!$E:$E)</f>
        <v>United Kingdom</v>
      </c>
    </row>
    <row r="2182" spans="1:10" x14ac:dyDescent="0.3">
      <c r="A2182">
        <v>14548</v>
      </c>
      <c r="B2182">
        <v>150</v>
      </c>
      <c r="C2182">
        <v>9</v>
      </c>
      <c r="D2182">
        <v>2627.4899999999957</v>
      </c>
      <c r="E2182" cm="1">
        <f t="array" ref="E2182">_xlfn.IFS(B2182&lt;=PERCENTILE($B$3:$B$5882,0.2),5,B2182&lt;=PERCENTILE($B$3:$B$5882,0.4),4,B2182&lt;=PERCENTILE($B$3:$B$5882,0.6),3,B2182&lt;=PERCENTILE($B$3:$B$5882,0.8),2,TRUE,1)</f>
        <v>3</v>
      </c>
      <c r="F2182" cm="1">
        <f t="array" ref="F2182">_xlfn.IFS(C2182&lt;=PERCENTILE($C$3:$C$5882,0.2),1,C2182&lt;=PERCENTILE($C$3:$C$5882,0.4),2,C2182&lt;=PERCENTILE($C$3:$C$5882,0.6),3,C2182&lt;=PERCENTILE($C$3:$C$5882,0.8),4,TRUE,5)</f>
        <v>5</v>
      </c>
      <c r="G2182" cm="1">
        <f t="array" ref="G2182">_xlfn.IFS(D2182&lt;=PERCENTILE($D$3:$D$5882,0.2),1,D2182&lt;=PERCENTILE($D$3:$D$5882,0.4),2,D2182&lt;=PERCENTILE($D$3:$D$5882,0.6),3,D2182&lt;=PERCENTILE($D$3:$D$5882,0.8),4,TRUE,5)</f>
        <v>4</v>
      </c>
      <c r="H2182" s="3" t="str" cm="1">
        <f t="array" ref="H2182">_xlfn.IFS(AND(E2182&gt;=4,F2182&gt;=4,G2182&gt;=4),"Champions",AND(E2182&gt;=3,F2182&gt;=3,G2182&gt;=3),"Loyal Customers",AND(E2182&lt;=2,F2182&gt;=3),"At Risk",AND(E2182&lt;=2,F2182&lt;=2,G2182&lt;=2),"Lost",AND(E2182&gt;=4,F2182&lt;=2),"New/Promising",TRUE,"Needs Attention")</f>
        <v>Loyal Customers</v>
      </c>
      <c r="I2182" s="3" t="str">
        <f t="shared" si="38"/>
        <v>Churned</v>
      </c>
      <c r="J2182" s="3" t="str">
        <f>_xlfn.XLOOKUP(A2182,'Country_Lookup'!$D:$D,'Country_Lookup'!$E:$E)</f>
        <v>United Kingdom</v>
      </c>
    </row>
    <row r="2183" spans="1:10" x14ac:dyDescent="0.3">
      <c r="A2183">
        <v>14549</v>
      </c>
      <c r="B2183">
        <v>311</v>
      </c>
      <c r="C2183">
        <v>4</v>
      </c>
      <c r="D2183">
        <v>916.55000000000007</v>
      </c>
      <c r="E2183" cm="1">
        <f t="array" ref="E2183">_xlfn.IFS(B2183&lt;=PERCENTILE($B$3:$B$5882,0.2),5,B2183&lt;=PERCENTILE($B$3:$B$5882,0.4),4,B2183&lt;=PERCENTILE($B$3:$B$5882,0.6),3,B2183&lt;=PERCENTILE($B$3:$B$5882,0.8),2,TRUE,1)</f>
        <v>2</v>
      </c>
      <c r="F2183" cm="1">
        <f t="array" ref="F2183">_xlfn.IFS(C2183&lt;=PERCENTILE($C$3:$C$5882,0.2),1,C2183&lt;=PERCENTILE($C$3:$C$5882,0.4),2,C2183&lt;=PERCENTILE($C$3:$C$5882,0.6),3,C2183&lt;=PERCENTILE($C$3:$C$5882,0.8),4,TRUE,5)</f>
        <v>3</v>
      </c>
      <c r="G2183" cm="1">
        <f t="array" ref="G2183">_xlfn.IFS(D2183&lt;=PERCENTILE($D$3:$D$5882,0.2),1,D2183&lt;=PERCENTILE($D$3:$D$5882,0.4),2,D2183&lt;=PERCENTILE($D$3:$D$5882,0.6),3,D2183&lt;=PERCENTILE($D$3:$D$5882,0.8),4,TRUE,5)</f>
        <v>3</v>
      </c>
      <c r="H2183" s="3" t="str" cm="1">
        <f t="array" ref="H2183">_xlfn.IFS(AND(E2183&gt;=4,F2183&gt;=4,G2183&gt;=4),"Champions",AND(E2183&gt;=3,F2183&gt;=3,G2183&gt;=3),"Loyal Customers",AND(E2183&lt;=2,F2183&gt;=3),"At Risk",AND(E2183&lt;=2,F2183&lt;=2,G2183&lt;=2),"Lost",AND(E2183&gt;=4,F2183&lt;=2),"New/Promising",TRUE,"Needs Attention")</f>
        <v>At Risk</v>
      </c>
      <c r="I2183" s="3" t="str">
        <f t="shared" si="38"/>
        <v>Churned</v>
      </c>
      <c r="J2183" s="3" t="str">
        <f>_xlfn.XLOOKUP(A2183,'Country_Lookup'!$D:$D,'Country_Lookup'!$E:$E)</f>
        <v>United Kingdom</v>
      </c>
    </row>
    <row r="2184" spans="1:10" x14ac:dyDescent="0.3">
      <c r="A2184">
        <v>14550</v>
      </c>
      <c r="B2184">
        <v>10</v>
      </c>
      <c r="C2184">
        <v>4</v>
      </c>
      <c r="D2184">
        <v>1353.3099999999986</v>
      </c>
      <c r="E2184" cm="1">
        <f t="array" ref="E2184">_xlfn.IFS(B2184&lt;=PERCENTILE($B$3:$B$5882,0.2),5,B2184&lt;=PERCENTILE($B$3:$B$5882,0.4),4,B2184&lt;=PERCENTILE($B$3:$B$5882,0.6),3,B2184&lt;=PERCENTILE($B$3:$B$5882,0.8),2,TRUE,1)</f>
        <v>5</v>
      </c>
      <c r="F2184" cm="1">
        <f t="array" ref="F2184">_xlfn.IFS(C2184&lt;=PERCENTILE($C$3:$C$5882,0.2),1,C2184&lt;=PERCENTILE($C$3:$C$5882,0.4),2,C2184&lt;=PERCENTILE($C$3:$C$5882,0.6),3,C2184&lt;=PERCENTILE($C$3:$C$5882,0.8),4,TRUE,5)</f>
        <v>3</v>
      </c>
      <c r="G2184" cm="1">
        <f t="array" ref="G2184">_xlfn.IFS(D2184&lt;=PERCENTILE($D$3:$D$5882,0.2),1,D2184&lt;=PERCENTILE($D$3:$D$5882,0.4),2,D2184&lt;=PERCENTILE($D$3:$D$5882,0.6),3,D2184&lt;=PERCENTILE($D$3:$D$5882,0.8),4,TRUE,5)</f>
        <v>4</v>
      </c>
      <c r="H2184" s="3" t="str" cm="1">
        <f t="array" ref="H2184">_xlfn.IFS(AND(E2184&gt;=4,F2184&gt;=4,G2184&gt;=4),"Champions",AND(E2184&gt;=3,F2184&gt;=3,G2184&gt;=3),"Loyal Customers",AND(E2184&lt;=2,F2184&gt;=3),"At Risk",AND(E2184&lt;=2,F2184&lt;=2,G2184&lt;=2),"Lost",AND(E2184&gt;=4,F2184&lt;=2),"New/Promising",TRUE,"Needs Attention")</f>
        <v>Loyal Customers</v>
      </c>
      <c r="I2184" s="3" t="str">
        <f t="shared" si="38"/>
        <v>Active</v>
      </c>
      <c r="J2184" s="3" t="str">
        <f>_xlfn.XLOOKUP(A2184,'Country_Lookup'!$D:$D,'Country_Lookup'!$E:$E)</f>
        <v>United Kingdom</v>
      </c>
    </row>
    <row r="2185" spans="1:10" x14ac:dyDescent="0.3">
      <c r="A2185">
        <v>14551</v>
      </c>
      <c r="B2185">
        <v>18</v>
      </c>
      <c r="C2185">
        <v>7</v>
      </c>
      <c r="D2185">
        <v>880.0400000000003</v>
      </c>
      <c r="E2185" cm="1">
        <f t="array" ref="E2185">_xlfn.IFS(B2185&lt;=PERCENTILE($B$3:$B$5882,0.2),5,B2185&lt;=PERCENTILE($B$3:$B$5882,0.4),4,B2185&lt;=PERCENTILE($B$3:$B$5882,0.6),3,B2185&lt;=PERCENTILE($B$3:$B$5882,0.8),2,TRUE,1)</f>
        <v>5</v>
      </c>
      <c r="F2185" cm="1">
        <f t="array" ref="F2185">_xlfn.IFS(C2185&lt;=PERCENTILE($C$3:$C$5882,0.2),1,C2185&lt;=PERCENTILE($C$3:$C$5882,0.4),2,C2185&lt;=PERCENTILE($C$3:$C$5882,0.6),3,C2185&lt;=PERCENTILE($C$3:$C$5882,0.8),4,TRUE,5)</f>
        <v>4</v>
      </c>
      <c r="G2185" cm="1">
        <f t="array" ref="G2185">_xlfn.IFS(D2185&lt;=PERCENTILE($D$3:$D$5882,0.2),1,D2185&lt;=PERCENTILE($D$3:$D$5882,0.4),2,D2185&lt;=PERCENTILE($D$3:$D$5882,0.6),3,D2185&lt;=PERCENTILE($D$3:$D$5882,0.8),4,TRUE,5)</f>
        <v>3</v>
      </c>
      <c r="H2185" s="3" t="str" cm="1">
        <f t="array" ref="H2185">_xlfn.IFS(AND(E2185&gt;=4,F2185&gt;=4,G2185&gt;=4),"Champions",AND(E2185&gt;=3,F2185&gt;=3,G2185&gt;=3),"Loyal Customers",AND(E2185&lt;=2,F2185&gt;=3),"At Risk",AND(E2185&lt;=2,F2185&lt;=2,G2185&lt;=2),"Lost",AND(E2185&gt;=4,F2185&lt;=2),"New/Promising",TRUE,"Needs Attention")</f>
        <v>Loyal Customers</v>
      </c>
      <c r="I2185" s="3" t="str">
        <f t="shared" si="38"/>
        <v>Active</v>
      </c>
      <c r="J2185" s="3" t="str">
        <f>_xlfn.XLOOKUP(A2185,'Country_Lookup'!$D:$D,'Country_Lookup'!$E:$E)</f>
        <v>United Kingdom</v>
      </c>
    </row>
    <row r="2186" spans="1:10" x14ac:dyDescent="0.3">
      <c r="A2186">
        <v>14552</v>
      </c>
      <c r="B2186">
        <v>151</v>
      </c>
      <c r="C2186">
        <v>3</v>
      </c>
      <c r="D2186">
        <v>511.27999999999895</v>
      </c>
      <c r="E2186" cm="1">
        <f t="array" ref="E2186">_xlfn.IFS(B2186&lt;=PERCENTILE($B$3:$B$5882,0.2),5,B2186&lt;=PERCENTILE($B$3:$B$5882,0.4),4,B2186&lt;=PERCENTILE($B$3:$B$5882,0.6),3,B2186&lt;=PERCENTILE($B$3:$B$5882,0.8),2,TRUE,1)</f>
        <v>3</v>
      </c>
      <c r="F2186" cm="1">
        <f t="array" ref="F2186">_xlfn.IFS(C2186&lt;=PERCENTILE($C$3:$C$5882,0.2),1,C2186&lt;=PERCENTILE($C$3:$C$5882,0.4),2,C2186&lt;=PERCENTILE($C$3:$C$5882,0.6),3,C2186&lt;=PERCENTILE($C$3:$C$5882,0.8),4,TRUE,5)</f>
        <v>3</v>
      </c>
      <c r="G2186" cm="1">
        <f t="array" ref="G2186">_xlfn.IFS(D2186&lt;=PERCENTILE($D$3:$D$5882,0.2),1,D2186&lt;=PERCENTILE($D$3:$D$5882,0.4),2,D2186&lt;=PERCENTILE($D$3:$D$5882,0.6),3,D2186&lt;=PERCENTILE($D$3:$D$5882,0.8),4,TRUE,5)</f>
        <v>2</v>
      </c>
      <c r="H2186" s="3" t="str" cm="1">
        <f t="array" ref="H2186">_xlfn.IFS(AND(E2186&gt;=4,F2186&gt;=4,G2186&gt;=4),"Champions",AND(E2186&gt;=3,F2186&gt;=3,G2186&gt;=3),"Loyal Customers",AND(E2186&lt;=2,F2186&gt;=3),"At Risk",AND(E2186&lt;=2,F2186&lt;=2,G2186&lt;=2),"Lost",AND(E2186&gt;=4,F2186&lt;=2),"New/Promising",TRUE,"Needs Attention")</f>
        <v>Needs Attention</v>
      </c>
      <c r="I2186" s="3" t="str">
        <f t="shared" si="38"/>
        <v>Churned</v>
      </c>
      <c r="J2186" s="3" t="str">
        <f>_xlfn.XLOOKUP(A2186,'Country_Lookup'!$D:$D,'Country_Lookup'!$E:$E)</f>
        <v>United Kingdom</v>
      </c>
    </row>
    <row r="2187" spans="1:10" x14ac:dyDescent="0.3">
      <c r="A2187">
        <v>14553</v>
      </c>
      <c r="B2187">
        <v>19</v>
      </c>
      <c r="C2187">
        <v>9</v>
      </c>
      <c r="D2187">
        <v>1841.5399999999934</v>
      </c>
      <c r="E2187" cm="1">
        <f t="array" ref="E2187">_xlfn.IFS(B2187&lt;=PERCENTILE($B$3:$B$5882,0.2),5,B2187&lt;=PERCENTILE($B$3:$B$5882,0.4),4,B2187&lt;=PERCENTILE($B$3:$B$5882,0.6),3,B2187&lt;=PERCENTILE($B$3:$B$5882,0.8),2,TRUE,1)</f>
        <v>5</v>
      </c>
      <c r="F2187" cm="1">
        <f t="array" ref="F2187">_xlfn.IFS(C2187&lt;=PERCENTILE($C$3:$C$5882,0.2),1,C2187&lt;=PERCENTILE($C$3:$C$5882,0.4),2,C2187&lt;=PERCENTILE($C$3:$C$5882,0.6),3,C2187&lt;=PERCENTILE($C$3:$C$5882,0.8),4,TRUE,5)</f>
        <v>5</v>
      </c>
      <c r="G2187" cm="1">
        <f t="array" ref="G2187">_xlfn.IFS(D2187&lt;=PERCENTILE($D$3:$D$5882,0.2),1,D2187&lt;=PERCENTILE($D$3:$D$5882,0.4),2,D2187&lt;=PERCENTILE($D$3:$D$5882,0.6),3,D2187&lt;=PERCENTILE($D$3:$D$5882,0.8),4,TRUE,5)</f>
        <v>4</v>
      </c>
      <c r="H2187" s="3" t="str" cm="1">
        <f t="array" ref="H2187">_xlfn.IFS(AND(E2187&gt;=4,F2187&gt;=4,G2187&gt;=4),"Champions",AND(E2187&gt;=3,F2187&gt;=3,G2187&gt;=3),"Loyal Customers",AND(E2187&lt;=2,F2187&gt;=3),"At Risk",AND(E2187&lt;=2,F2187&lt;=2,G2187&lt;=2),"Lost",AND(E2187&gt;=4,F2187&lt;=2),"New/Promising",TRUE,"Needs Attention")</f>
        <v>Champions</v>
      </c>
      <c r="I2187" s="3" t="str">
        <f t="shared" si="38"/>
        <v>Active</v>
      </c>
      <c r="J2187" s="3" t="str">
        <f>_xlfn.XLOOKUP(A2187,'Country_Lookup'!$D:$D,'Country_Lookup'!$E:$E)</f>
        <v>United Kingdom</v>
      </c>
    </row>
    <row r="2188" spans="1:10" x14ac:dyDescent="0.3">
      <c r="A2188">
        <v>14554</v>
      </c>
      <c r="B2188">
        <v>10</v>
      </c>
      <c r="C2188">
        <v>4</v>
      </c>
      <c r="D2188">
        <v>2381.0399999999909</v>
      </c>
      <c r="E2188" cm="1">
        <f t="array" ref="E2188">_xlfn.IFS(B2188&lt;=PERCENTILE($B$3:$B$5882,0.2),5,B2188&lt;=PERCENTILE($B$3:$B$5882,0.4),4,B2188&lt;=PERCENTILE($B$3:$B$5882,0.6),3,B2188&lt;=PERCENTILE($B$3:$B$5882,0.8),2,TRUE,1)</f>
        <v>5</v>
      </c>
      <c r="F2188" cm="1">
        <f t="array" ref="F2188">_xlfn.IFS(C2188&lt;=PERCENTILE($C$3:$C$5882,0.2),1,C2188&lt;=PERCENTILE($C$3:$C$5882,0.4),2,C2188&lt;=PERCENTILE($C$3:$C$5882,0.6),3,C2188&lt;=PERCENTILE($C$3:$C$5882,0.8),4,TRUE,5)</f>
        <v>3</v>
      </c>
      <c r="G2188" cm="1">
        <f t="array" ref="G2188">_xlfn.IFS(D2188&lt;=PERCENTILE($D$3:$D$5882,0.2),1,D2188&lt;=PERCENTILE($D$3:$D$5882,0.4),2,D2188&lt;=PERCENTILE($D$3:$D$5882,0.6),3,D2188&lt;=PERCENTILE($D$3:$D$5882,0.8),4,TRUE,5)</f>
        <v>4</v>
      </c>
      <c r="H2188" s="3" t="str" cm="1">
        <f t="array" ref="H2188">_xlfn.IFS(AND(E2188&gt;=4,F2188&gt;=4,G2188&gt;=4),"Champions",AND(E2188&gt;=3,F2188&gt;=3,G2188&gt;=3),"Loyal Customers",AND(E2188&lt;=2,F2188&gt;=3),"At Risk",AND(E2188&lt;=2,F2188&lt;=2,G2188&lt;=2),"Lost",AND(E2188&gt;=4,F2188&lt;=2),"New/Promising",TRUE,"Needs Attention")</f>
        <v>Loyal Customers</v>
      </c>
      <c r="I2188" s="3" t="str">
        <f t="shared" si="38"/>
        <v>Active</v>
      </c>
      <c r="J2188" s="3" t="str">
        <f>_xlfn.XLOOKUP(A2188,'Country_Lookup'!$D:$D,'Country_Lookup'!$E:$E)</f>
        <v>United Kingdom</v>
      </c>
    </row>
    <row r="2189" spans="1:10" x14ac:dyDescent="0.3">
      <c r="A2189">
        <v>14555</v>
      </c>
      <c r="B2189">
        <v>57</v>
      </c>
      <c r="C2189">
        <v>6</v>
      </c>
      <c r="D2189">
        <v>2315.6300000000033</v>
      </c>
      <c r="E2189" cm="1">
        <f t="array" ref="E2189">_xlfn.IFS(B2189&lt;=PERCENTILE($B$3:$B$5882,0.2),5,B2189&lt;=PERCENTILE($B$3:$B$5882,0.4),4,B2189&lt;=PERCENTILE($B$3:$B$5882,0.6),3,B2189&lt;=PERCENTILE($B$3:$B$5882,0.8),2,TRUE,1)</f>
        <v>4</v>
      </c>
      <c r="F2189" cm="1">
        <f t="array" ref="F2189">_xlfn.IFS(C2189&lt;=PERCENTILE($C$3:$C$5882,0.2),1,C2189&lt;=PERCENTILE($C$3:$C$5882,0.4),2,C2189&lt;=PERCENTILE($C$3:$C$5882,0.6),3,C2189&lt;=PERCENTILE($C$3:$C$5882,0.8),4,TRUE,5)</f>
        <v>4</v>
      </c>
      <c r="G2189" cm="1">
        <f t="array" ref="G2189">_xlfn.IFS(D2189&lt;=PERCENTILE($D$3:$D$5882,0.2),1,D2189&lt;=PERCENTILE($D$3:$D$5882,0.4),2,D2189&lt;=PERCENTILE($D$3:$D$5882,0.6),3,D2189&lt;=PERCENTILE($D$3:$D$5882,0.8),4,TRUE,5)</f>
        <v>4</v>
      </c>
      <c r="H2189" s="3" t="str" cm="1">
        <f t="array" ref="H2189">_xlfn.IFS(AND(E2189&gt;=4,F2189&gt;=4,G2189&gt;=4),"Champions",AND(E2189&gt;=3,F2189&gt;=3,G2189&gt;=3),"Loyal Customers",AND(E2189&lt;=2,F2189&gt;=3),"At Risk",AND(E2189&lt;=2,F2189&lt;=2,G2189&lt;=2),"Lost",AND(E2189&gt;=4,F2189&lt;=2),"New/Promising",TRUE,"Needs Attention")</f>
        <v>Champions</v>
      </c>
      <c r="I2189" s="3" t="str">
        <f t="shared" si="38"/>
        <v>Active</v>
      </c>
      <c r="J2189" s="3" t="str">
        <f>_xlfn.XLOOKUP(A2189,'Country_Lookup'!$D:$D,'Country_Lookup'!$E:$E)</f>
        <v>United Kingdom</v>
      </c>
    </row>
    <row r="2190" spans="1:10" x14ac:dyDescent="0.3">
      <c r="A2190">
        <v>14556</v>
      </c>
      <c r="B2190">
        <v>596</v>
      </c>
      <c r="C2190">
        <v>3</v>
      </c>
      <c r="D2190">
        <v>835.33999999999719</v>
      </c>
      <c r="E2190" cm="1">
        <f t="array" ref="E2190">_xlfn.IFS(B2190&lt;=PERCENTILE($B$3:$B$5882,0.2),5,B2190&lt;=PERCENTILE($B$3:$B$5882,0.4),4,B2190&lt;=PERCENTILE($B$3:$B$5882,0.6),3,B2190&lt;=PERCENTILE($B$3:$B$5882,0.8),2,TRUE,1)</f>
        <v>1</v>
      </c>
      <c r="F2190" cm="1">
        <f t="array" ref="F2190">_xlfn.IFS(C2190&lt;=PERCENTILE($C$3:$C$5882,0.2),1,C2190&lt;=PERCENTILE($C$3:$C$5882,0.4),2,C2190&lt;=PERCENTILE($C$3:$C$5882,0.6),3,C2190&lt;=PERCENTILE($C$3:$C$5882,0.8),4,TRUE,5)</f>
        <v>3</v>
      </c>
      <c r="G2190" cm="1">
        <f t="array" ref="G2190">_xlfn.IFS(D2190&lt;=PERCENTILE($D$3:$D$5882,0.2),1,D2190&lt;=PERCENTILE($D$3:$D$5882,0.4),2,D2190&lt;=PERCENTILE($D$3:$D$5882,0.6),3,D2190&lt;=PERCENTILE($D$3:$D$5882,0.8),4,TRUE,5)</f>
        <v>3</v>
      </c>
      <c r="H2190" s="3" t="str" cm="1">
        <f t="array" ref="H2190">_xlfn.IFS(AND(E2190&gt;=4,F2190&gt;=4,G2190&gt;=4),"Champions",AND(E2190&gt;=3,F2190&gt;=3,G2190&gt;=3),"Loyal Customers",AND(E2190&lt;=2,F2190&gt;=3),"At Risk",AND(E2190&lt;=2,F2190&lt;=2,G2190&lt;=2),"Lost",AND(E2190&gt;=4,F2190&lt;=2),"New/Promising",TRUE,"Needs Attention")</f>
        <v>At Risk</v>
      </c>
      <c r="I2190" s="3" t="str">
        <f t="shared" si="38"/>
        <v>Churned</v>
      </c>
      <c r="J2190" s="3" t="str">
        <f>_xlfn.XLOOKUP(A2190,'Country_Lookup'!$D:$D,'Country_Lookup'!$E:$E)</f>
        <v>United Kingdom</v>
      </c>
    </row>
    <row r="2191" spans="1:10" x14ac:dyDescent="0.3">
      <c r="A2191">
        <v>14557</v>
      </c>
      <c r="B2191">
        <v>85</v>
      </c>
      <c r="C2191">
        <v>1</v>
      </c>
      <c r="D2191">
        <v>788.37999999999977</v>
      </c>
      <c r="E2191" cm="1">
        <f t="array" ref="E2191">_xlfn.IFS(B2191&lt;=PERCENTILE($B$3:$B$5882,0.2),5,B2191&lt;=PERCENTILE($B$3:$B$5882,0.4),4,B2191&lt;=PERCENTILE($B$3:$B$5882,0.6),3,B2191&lt;=PERCENTILE($B$3:$B$5882,0.8),2,TRUE,1)</f>
        <v>3</v>
      </c>
      <c r="F2191" cm="1">
        <f t="array" ref="F2191">_xlfn.IFS(C2191&lt;=PERCENTILE($C$3:$C$5882,0.2),1,C2191&lt;=PERCENTILE($C$3:$C$5882,0.4),2,C2191&lt;=PERCENTILE($C$3:$C$5882,0.6),3,C2191&lt;=PERCENTILE($C$3:$C$5882,0.8),4,TRUE,5)</f>
        <v>1</v>
      </c>
      <c r="G2191" cm="1">
        <f t="array" ref="G2191">_xlfn.IFS(D2191&lt;=PERCENTILE($D$3:$D$5882,0.2),1,D2191&lt;=PERCENTILE($D$3:$D$5882,0.4),2,D2191&lt;=PERCENTILE($D$3:$D$5882,0.6),3,D2191&lt;=PERCENTILE($D$3:$D$5882,0.8),4,TRUE,5)</f>
        <v>3</v>
      </c>
      <c r="H2191" s="3" t="str" cm="1">
        <f t="array" ref="H2191">_xlfn.IFS(AND(E2191&gt;=4,F2191&gt;=4,G2191&gt;=4),"Champions",AND(E2191&gt;=3,F2191&gt;=3,G2191&gt;=3),"Loyal Customers",AND(E2191&lt;=2,F2191&gt;=3),"At Risk",AND(E2191&lt;=2,F2191&lt;=2,G2191&lt;=2),"Lost",AND(E2191&gt;=4,F2191&lt;=2),"New/Promising",TRUE,"Needs Attention")</f>
        <v>Needs Attention</v>
      </c>
      <c r="I2191" s="3" t="str">
        <f t="shared" si="38"/>
        <v>Active</v>
      </c>
      <c r="J2191" s="3" t="str">
        <f>_xlfn.XLOOKUP(A2191,'Country_Lookup'!$D:$D,'Country_Lookup'!$E:$E)</f>
        <v>United Kingdom</v>
      </c>
    </row>
    <row r="2192" spans="1:10" x14ac:dyDescent="0.3">
      <c r="A2192">
        <v>14558</v>
      </c>
      <c r="B2192">
        <v>654</v>
      </c>
      <c r="C2192">
        <v>3</v>
      </c>
      <c r="D2192">
        <v>655.5</v>
      </c>
      <c r="E2192" cm="1">
        <f t="array" ref="E2192">_xlfn.IFS(B2192&lt;=PERCENTILE($B$3:$B$5882,0.2),5,B2192&lt;=PERCENTILE($B$3:$B$5882,0.4),4,B2192&lt;=PERCENTILE($B$3:$B$5882,0.6),3,B2192&lt;=PERCENTILE($B$3:$B$5882,0.8),2,TRUE,1)</f>
        <v>1</v>
      </c>
      <c r="F2192" cm="1">
        <f t="array" ref="F2192">_xlfn.IFS(C2192&lt;=PERCENTILE($C$3:$C$5882,0.2),1,C2192&lt;=PERCENTILE($C$3:$C$5882,0.4),2,C2192&lt;=PERCENTILE($C$3:$C$5882,0.6),3,C2192&lt;=PERCENTILE($C$3:$C$5882,0.8),4,TRUE,5)</f>
        <v>3</v>
      </c>
      <c r="G2192" cm="1">
        <f t="array" ref="G2192">_xlfn.IFS(D2192&lt;=PERCENTILE($D$3:$D$5882,0.2),1,D2192&lt;=PERCENTILE($D$3:$D$5882,0.4),2,D2192&lt;=PERCENTILE($D$3:$D$5882,0.6),3,D2192&lt;=PERCENTILE($D$3:$D$5882,0.8),4,TRUE,5)</f>
        <v>3</v>
      </c>
      <c r="H2192" s="3" t="str" cm="1">
        <f t="array" ref="H2192">_xlfn.IFS(AND(E2192&gt;=4,F2192&gt;=4,G2192&gt;=4),"Champions",AND(E2192&gt;=3,F2192&gt;=3,G2192&gt;=3),"Loyal Customers",AND(E2192&lt;=2,F2192&gt;=3),"At Risk",AND(E2192&lt;=2,F2192&lt;=2,G2192&lt;=2),"Lost",AND(E2192&gt;=4,F2192&lt;=2),"New/Promising",TRUE,"Needs Attention")</f>
        <v>At Risk</v>
      </c>
      <c r="I2192" s="3" t="str">
        <f t="shared" si="38"/>
        <v>Churned</v>
      </c>
      <c r="J2192" s="3" t="str">
        <f>_xlfn.XLOOKUP(A2192,'Country_Lookup'!$D:$D,'Country_Lookup'!$E:$E)</f>
        <v>United Kingdom</v>
      </c>
    </row>
    <row r="2193" spans="1:10" x14ac:dyDescent="0.3">
      <c r="A2193">
        <v>14559</v>
      </c>
      <c r="B2193">
        <v>390</v>
      </c>
      <c r="C2193">
        <v>1</v>
      </c>
      <c r="D2193">
        <v>75.599999999999994</v>
      </c>
      <c r="E2193" cm="1">
        <f t="array" ref="E2193">_xlfn.IFS(B2193&lt;=PERCENTILE($B$3:$B$5882,0.2),5,B2193&lt;=PERCENTILE($B$3:$B$5882,0.4),4,B2193&lt;=PERCENTILE($B$3:$B$5882,0.6),3,B2193&lt;=PERCENTILE($B$3:$B$5882,0.8),2,TRUE,1)</f>
        <v>2</v>
      </c>
      <c r="F2193" cm="1">
        <f t="array" ref="F2193">_xlfn.IFS(C2193&lt;=PERCENTILE($C$3:$C$5882,0.2),1,C2193&lt;=PERCENTILE($C$3:$C$5882,0.4),2,C2193&lt;=PERCENTILE($C$3:$C$5882,0.6),3,C2193&lt;=PERCENTILE($C$3:$C$5882,0.8),4,TRUE,5)</f>
        <v>1</v>
      </c>
      <c r="G2193" cm="1">
        <f t="array" ref="G2193">_xlfn.IFS(D2193&lt;=PERCENTILE($D$3:$D$5882,0.2),1,D2193&lt;=PERCENTILE($D$3:$D$5882,0.4),2,D2193&lt;=PERCENTILE($D$3:$D$5882,0.6),3,D2193&lt;=PERCENTILE($D$3:$D$5882,0.8),4,TRUE,5)</f>
        <v>1</v>
      </c>
      <c r="H2193" s="3" t="str" cm="1">
        <f t="array" ref="H2193">_xlfn.IFS(AND(E2193&gt;=4,F2193&gt;=4,G2193&gt;=4),"Champions",AND(E2193&gt;=3,F2193&gt;=3,G2193&gt;=3),"Loyal Customers",AND(E2193&lt;=2,F2193&gt;=3),"At Risk",AND(E2193&lt;=2,F2193&lt;=2,G2193&lt;=2),"Lost",AND(E2193&gt;=4,F2193&lt;=2),"New/Promising",TRUE,"Needs Attention")</f>
        <v>Lost</v>
      </c>
      <c r="I2193" s="3" t="str">
        <f t="shared" si="38"/>
        <v>Churned</v>
      </c>
      <c r="J2193" s="3" t="str">
        <f>_xlfn.XLOOKUP(A2193,'Country_Lookup'!$D:$D,'Country_Lookup'!$E:$E)</f>
        <v>United Kingdom</v>
      </c>
    </row>
    <row r="2194" spans="1:10" x14ac:dyDescent="0.3">
      <c r="A2194">
        <v>14560</v>
      </c>
      <c r="B2194">
        <v>7</v>
      </c>
      <c r="C2194">
        <v>44</v>
      </c>
      <c r="D2194">
        <v>6114.0300000000079</v>
      </c>
      <c r="E2194" cm="1">
        <f t="array" ref="E2194">_xlfn.IFS(B2194&lt;=PERCENTILE($B$3:$B$5882,0.2),5,B2194&lt;=PERCENTILE($B$3:$B$5882,0.4),4,B2194&lt;=PERCENTILE($B$3:$B$5882,0.6),3,B2194&lt;=PERCENTILE($B$3:$B$5882,0.8),2,TRUE,1)</f>
        <v>5</v>
      </c>
      <c r="F2194" cm="1">
        <f t="array" ref="F2194">_xlfn.IFS(C2194&lt;=PERCENTILE($C$3:$C$5882,0.2),1,C2194&lt;=PERCENTILE($C$3:$C$5882,0.4),2,C2194&lt;=PERCENTILE($C$3:$C$5882,0.6),3,C2194&lt;=PERCENTILE($C$3:$C$5882,0.8),4,TRUE,5)</f>
        <v>5</v>
      </c>
      <c r="G2194" cm="1">
        <f t="array" ref="G2194">_xlfn.IFS(D2194&lt;=PERCENTILE($D$3:$D$5882,0.2),1,D2194&lt;=PERCENTILE($D$3:$D$5882,0.4),2,D2194&lt;=PERCENTILE($D$3:$D$5882,0.6),3,D2194&lt;=PERCENTILE($D$3:$D$5882,0.8),4,TRUE,5)</f>
        <v>5</v>
      </c>
      <c r="H2194" s="3" t="str" cm="1">
        <f t="array" ref="H2194">_xlfn.IFS(AND(E2194&gt;=4,F2194&gt;=4,G2194&gt;=4),"Champions",AND(E2194&gt;=3,F2194&gt;=3,G2194&gt;=3),"Loyal Customers",AND(E2194&lt;=2,F2194&gt;=3),"At Risk",AND(E2194&lt;=2,F2194&lt;=2,G2194&lt;=2),"Lost",AND(E2194&gt;=4,F2194&lt;=2),"New/Promising",TRUE,"Needs Attention")</f>
        <v>Champions</v>
      </c>
      <c r="I2194" s="3" t="str">
        <f t="shared" si="38"/>
        <v>Active</v>
      </c>
      <c r="J2194" s="3" t="str">
        <f>_xlfn.XLOOKUP(A2194,'Country_Lookup'!$D:$D,'Country_Lookup'!$E:$E)</f>
        <v>United Kingdom</v>
      </c>
    </row>
    <row r="2195" spans="1:10" x14ac:dyDescent="0.3">
      <c r="A2195">
        <v>14561</v>
      </c>
      <c r="B2195">
        <v>75</v>
      </c>
      <c r="C2195">
        <v>3</v>
      </c>
      <c r="D2195">
        <v>1080.7600000000007</v>
      </c>
      <c r="E2195" cm="1">
        <f t="array" ref="E2195">_xlfn.IFS(B2195&lt;=PERCENTILE($B$3:$B$5882,0.2),5,B2195&lt;=PERCENTILE($B$3:$B$5882,0.4),4,B2195&lt;=PERCENTILE($B$3:$B$5882,0.6),3,B2195&lt;=PERCENTILE($B$3:$B$5882,0.8),2,TRUE,1)</f>
        <v>3</v>
      </c>
      <c r="F2195" cm="1">
        <f t="array" ref="F2195">_xlfn.IFS(C2195&lt;=PERCENTILE($C$3:$C$5882,0.2),1,C2195&lt;=PERCENTILE($C$3:$C$5882,0.4),2,C2195&lt;=PERCENTILE($C$3:$C$5882,0.6),3,C2195&lt;=PERCENTILE($C$3:$C$5882,0.8),4,TRUE,5)</f>
        <v>3</v>
      </c>
      <c r="G2195" cm="1">
        <f t="array" ref="G2195">_xlfn.IFS(D2195&lt;=PERCENTILE($D$3:$D$5882,0.2),1,D2195&lt;=PERCENTILE($D$3:$D$5882,0.4),2,D2195&lt;=PERCENTILE($D$3:$D$5882,0.6),3,D2195&lt;=PERCENTILE($D$3:$D$5882,0.8),4,TRUE,5)</f>
        <v>3</v>
      </c>
      <c r="H2195" s="3" t="str" cm="1">
        <f t="array" ref="H2195">_xlfn.IFS(AND(E2195&gt;=4,F2195&gt;=4,G2195&gt;=4),"Champions",AND(E2195&gt;=3,F2195&gt;=3,G2195&gt;=3),"Loyal Customers",AND(E2195&lt;=2,F2195&gt;=3),"At Risk",AND(E2195&lt;=2,F2195&lt;=2,G2195&lt;=2),"Lost",AND(E2195&gt;=4,F2195&lt;=2),"New/Promising",TRUE,"Needs Attention")</f>
        <v>Loyal Customers</v>
      </c>
      <c r="I2195" s="3" t="str">
        <f t="shared" si="38"/>
        <v>Active</v>
      </c>
      <c r="J2195" s="3" t="str">
        <f>_xlfn.XLOOKUP(A2195,'Country_Lookup'!$D:$D,'Country_Lookup'!$E:$E)</f>
        <v>United Kingdom</v>
      </c>
    </row>
    <row r="2196" spans="1:10" x14ac:dyDescent="0.3">
      <c r="A2196">
        <v>14562</v>
      </c>
      <c r="B2196">
        <v>3</v>
      </c>
      <c r="C2196">
        <v>26</v>
      </c>
      <c r="D2196">
        <v>6729.3999999999369</v>
      </c>
      <c r="E2196" cm="1">
        <f t="array" ref="E2196">_xlfn.IFS(B2196&lt;=PERCENTILE($B$3:$B$5882,0.2),5,B2196&lt;=PERCENTILE($B$3:$B$5882,0.4),4,B2196&lt;=PERCENTILE($B$3:$B$5882,0.6),3,B2196&lt;=PERCENTILE($B$3:$B$5882,0.8),2,TRUE,1)</f>
        <v>5</v>
      </c>
      <c r="F2196" cm="1">
        <f t="array" ref="F2196">_xlfn.IFS(C2196&lt;=PERCENTILE($C$3:$C$5882,0.2),1,C2196&lt;=PERCENTILE($C$3:$C$5882,0.4),2,C2196&lt;=PERCENTILE($C$3:$C$5882,0.6),3,C2196&lt;=PERCENTILE($C$3:$C$5882,0.8),4,TRUE,5)</f>
        <v>5</v>
      </c>
      <c r="G2196" cm="1">
        <f t="array" ref="G2196">_xlfn.IFS(D2196&lt;=PERCENTILE($D$3:$D$5882,0.2),1,D2196&lt;=PERCENTILE($D$3:$D$5882,0.4),2,D2196&lt;=PERCENTILE($D$3:$D$5882,0.6),3,D2196&lt;=PERCENTILE($D$3:$D$5882,0.8),4,TRUE,5)</f>
        <v>5</v>
      </c>
      <c r="H2196" s="3" t="str" cm="1">
        <f t="array" ref="H2196">_xlfn.IFS(AND(E2196&gt;=4,F2196&gt;=4,G2196&gt;=4),"Champions",AND(E2196&gt;=3,F2196&gt;=3,G2196&gt;=3),"Loyal Customers",AND(E2196&lt;=2,F2196&gt;=3),"At Risk",AND(E2196&lt;=2,F2196&lt;=2,G2196&lt;=2),"Lost",AND(E2196&gt;=4,F2196&lt;=2),"New/Promising",TRUE,"Needs Attention")</f>
        <v>Champions</v>
      </c>
      <c r="I2196" s="3" t="str">
        <f t="shared" si="38"/>
        <v>Active</v>
      </c>
      <c r="J2196" s="3" t="str">
        <f>_xlfn.XLOOKUP(A2196,'Country_Lookup'!$D:$D,'Country_Lookup'!$E:$E)</f>
        <v>United Kingdom</v>
      </c>
    </row>
    <row r="2197" spans="1:10" x14ac:dyDescent="0.3">
      <c r="A2197">
        <v>14563</v>
      </c>
      <c r="B2197">
        <v>509</v>
      </c>
      <c r="C2197">
        <v>2</v>
      </c>
      <c r="D2197">
        <v>679.44000000000108</v>
      </c>
      <c r="E2197" cm="1">
        <f t="array" ref="E2197">_xlfn.IFS(B2197&lt;=PERCENTILE($B$3:$B$5882,0.2),5,B2197&lt;=PERCENTILE($B$3:$B$5882,0.4),4,B2197&lt;=PERCENTILE($B$3:$B$5882,0.6),3,B2197&lt;=PERCENTILE($B$3:$B$5882,0.8),2,TRUE,1)</f>
        <v>1</v>
      </c>
      <c r="F2197" cm="1">
        <f t="array" ref="F2197">_xlfn.IFS(C2197&lt;=PERCENTILE($C$3:$C$5882,0.2),1,C2197&lt;=PERCENTILE($C$3:$C$5882,0.4),2,C2197&lt;=PERCENTILE($C$3:$C$5882,0.6),3,C2197&lt;=PERCENTILE($C$3:$C$5882,0.8),4,TRUE,5)</f>
        <v>2</v>
      </c>
      <c r="G2197" cm="1">
        <f t="array" ref="G2197">_xlfn.IFS(D2197&lt;=PERCENTILE($D$3:$D$5882,0.2),1,D2197&lt;=PERCENTILE($D$3:$D$5882,0.4),2,D2197&lt;=PERCENTILE($D$3:$D$5882,0.6),3,D2197&lt;=PERCENTILE($D$3:$D$5882,0.8),4,TRUE,5)</f>
        <v>3</v>
      </c>
      <c r="H2197" s="3" t="str" cm="1">
        <f t="array" ref="H2197">_xlfn.IFS(AND(E2197&gt;=4,F2197&gt;=4,G2197&gt;=4),"Champions",AND(E2197&gt;=3,F2197&gt;=3,G2197&gt;=3),"Loyal Customers",AND(E2197&lt;=2,F2197&gt;=3),"At Risk",AND(E2197&lt;=2,F2197&lt;=2,G2197&lt;=2),"Lost",AND(E2197&gt;=4,F2197&lt;=2),"New/Promising",TRUE,"Needs Attention")</f>
        <v>Needs Attention</v>
      </c>
      <c r="I2197" s="3" t="str">
        <f t="shared" si="38"/>
        <v>Churned</v>
      </c>
      <c r="J2197" s="3" t="str">
        <f>_xlfn.XLOOKUP(A2197,'Country_Lookup'!$D:$D,'Country_Lookup'!$E:$E)</f>
        <v>United Kingdom</v>
      </c>
    </row>
    <row r="2198" spans="1:10" x14ac:dyDescent="0.3">
      <c r="A2198">
        <v>14564</v>
      </c>
      <c r="B2198">
        <v>434</v>
      </c>
      <c r="C2198">
        <v>2</v>
      </c>
      <c r="D2198">
        <v>2605.6199999999972</v>
      </c>
      <c r="E2198" cm="1">
        <f t="array" ref="E2198">_xlfn.IFS(B2198&lt;=PERCENTILE($B$3:$B$5882,0.2),5,B2198&lt;=PERCENTILE($B$3:$B$5882,0.4),4,B2198&lt;=PERCENTILE($B$3:$B$5882,0.6),3,B2198&lt;=PERCENTILE($B$3:$B$5882,0.8),2,TRUE,1)</f>
        <v>1</v>
      </c>
      <c r="F2198" cm="1">
        <f t="array" ref="F2198">_xlfn.IFS(C2198&lt;=PERCENTILE($C$3:$C$5882,0.2),1,C2198&lt;=PERCENTILE($C$3:$C$5882,0.4),2,C2198&lt;=PERCENTILE($C$3:$C$5882,0.6),3,C2198&lt;=PERCENTILE($C$3:$C$5882,0.8),4,TRUE,5)</f>
        <v>2</v>
      </c>
      <c r="G2198" cm="1">
        <f t="array" ref="G2198">_xlfn.IFS(D2198&lt;=PERCENTILE($D$3:$D$5882,0.2),1,D2198&lt;=PERCENTILE($D$3:$D$5882,0.4),2,D2198&lt;=PERCENTILE($D$3:$D$5882,0.6),3,D2198&lt;=PERCENTILE($D$3:$D$5882,0.8),4,TRUE,5)</f>
        <v>4</v>
      </c>
      <c r="H2198" s="3" t="str" cm="1">
        <f t="array" ref="H2198">_xlfn.IFS(AND(E2198&gt;=4,F2198&gt;=4,G2198&gt;=4),"Champions",AND(E2198&gt;=3,F2198&gt;=3,G2198&gt;=3),"Loyal Customers",AND(E2198&lt;=2,F2198&gt;=3),"At Risk",AND(E2198&lt;=2,F2198&lt;=2,G2198&lt;=2),"Lost",AND(E2198&gt;=4,F2198&lt;=2),"New/Promising",TRUE,"Needs Attention")</f>
        <v>Needs Attention</v>
      </c>
      <c r="I2198" s="3" t="str">
        <f t="shared" si="38"/>
        <v>Churned</v>
      </c>
      <c r="J2198" s="3" t="str">
        <f>_xlfn.XLOOKUP(A2198,'Country_Lookup'!$D:$D,'Country_Lookup'!$E:$E)</f>
        <v>Channel Islands</v>
      </c>
    </row>
    <row r="2199" spans="1:10" x14ac:dyDescent="0.3">
      <c r="A2199">
        <v>14565</v>
      </c>
      <c r="B2199">
        <v>95</v>
      </c>
      <c r="C2199">
        <v>5</v>
      </c>
      <c r="D2199">
        <v>3859.2199999999843</v>
      </c>
      <c r="E2199" cm="1">
        <f t="array" ref="E2199">_xlfn.IFS(B2199&lt;=PERCENTILE($B$3:$B$5882,0.2),5,B2199&lt;=PERCENTILE($B$3:$B$5882,0.4),4,B2199&lt;=PERCENTILE($B$3:$B$5882,0.6),3,B2199&lt;=PERCENTILE($B$3:$B$5882,0.8),2,TRUE,1)</f>
        <v>3</v>
      </c>
      <c r="F2199" cm="1">
        <f t="array" ref="F2199">_xlfn.IFS(C2199&lt;=PERCENTILE($C$3:$C$5882,0.2),1,C2199&lt;=PERCENTILE($C$3:$C$5882,0.4),2,C2199&lt;=PERCENTILE($C$3:$C$5882,0.6),3,C2199&lt;=PERCENTILE($C$3:$C$5882,0.8),4,TRUE,5)</f>
        <v>4</v>
      </c>
      <c r="G2199" cm="1">
        <f t="array" ref="G2199">_xlfn.IFS(D2199&lt;=PERCENTILE($D$3:$D$5882,0.2),1,D2199&lt;=PERCENTILE($D$3:$D$5882,0.4),2,D2199&lt;=PERCENTILE($D$3:$D$5882,0.6),3,D2199&lt;=PERCENTILE($D$3:$D$5882,0.8),4,TRUE,5)</f>
        <v>5</v>
      </c>
      <c r="H2199" s="3" t="str" cm="1">
        <f t="array" ref="H2199">_xlfn.IFS(AND(E2199&gt;=4,F2199&gt;=4,G2199&gt;=4),"Champions",AND(E2199&gt;=3,F2199&gt;=3,G2199&gt;=3),"Loyal Customers",AND(E2199&lt;=2,F2199&gt;=3),"At Risk",AND(E2199&lt;=2,F2199&lt;=2,G2199&lt;=2),"Lost",AND(E2199&gt;=4,F2199&lt;=2),"New/Promising",TRUE,"Needs Attention")</f>
        <v>Loyal Customers</v>
      </c>
      <c r="I2199" s="3" t="str">
        <f t="shared" si="38"/>
        <v>Churned</v>
      </c>
      <c r="J2199" s="3" t="str">
        <f>_xlfn.XLOOKUP(A2199,'Country_Lookup'!$D:$D,'Country_Lookup'!$E:$E)</f>
        <v>United Kingdom</v>
      </c>
    </row>
    <row r="2200" spans="1:10" x14ac:dyDescent="0.3">
      <c r="A2200">
        <v>14566</v>
      </c>
      <c r="B2200">
        <v>110</v>
      </c>
      <c r="C2200">
        <v>4</v>
      </c>
      <c r="D2200">
        <v>4092</v>
      </c>
      <c r="E2200" cm="1">
        <f t="array" ref="E2200">_xlfn.IFS(B2200&lt;=PERCENTILE($B$3:$B$5882,0.2),5,B2200&lt;=PERCENTILE($B$3:$B$5882,0.4),4,B2200&lt;=PERCENTILE($B$3:$B$5882,0.6),3,B2200&lt;=PERCENTILE($B$3:$B$5882,0.8),2,TRUE,1)</f>
        <v>3</v>
      </c>
      <c r="F2200" cm="1">
        <f t="array" ref="F2200">_xlfn.IFS(C2200&lt;=PERCENTILE($C$3:$C$5882,0.2),1,C2200&lt;=PERCENTILE($C$3:$C$5882,0.4),2,C2200&lt;=PERCENTILE($C$3:$C$5882,0.6),3,C2200&lt;=PERCENTILE($C$3:$C$5882,0.8),4,TRUE,5)</f>
        <v>3</v>
      </c>
      <c r="G2200" cm="1">
        <f t="array" ref="G2200">_xlfn.IFS(D2200&lt;=PERCENTILE($D$3:$D$5882,0.2),1,D2200&lt;=PERCENTILE($D$3:$D$5882,0.4),2,D2200&lt;=PERCENTILE($D$3:$D$5882,0.6),3,D2200&lt;=PERCENTILE($D$3:$D$5882,0.8),4,TRUE,5)</f>
        <v>5</v>
      </c>
      <c r="H2200" s="3" t="str" cm="1">
        <f t="array" ref="H2200">_xlfn.IFS(AND(E2200&gt;=4,F2200&gt;=4,G2200&gt;=4),"Champions",AND(E2200&gt;=3,F2200&gt;=3,G2200&gt;=3),"Loyal Customers",AND(E2200&lt;=2,F2200&gt;=3),"At Risk",AND(E2200&lt;=2,F2200&lt;=2,G2200&lt;=2),"Lost",AND(E2200&gt;=4,F2200&lt;=2),"New/Promising",TRUE,"Needs Attention")</f>
        <v>Loyal Customers</v>
      </c>
      <c r="I2200" s="3" t="str">
        <f t="shared" si="38"/>
        <v>Churned</v>
      </c>
      <c r="J2200" s="3" t="str">
        <f>_xlfn.XLOOKUP(A2200,'Country_Lookup'!$D:$D,'Country_Lookup'!$E:$E)</f>
        <v>Channel Islands</v>
      </c>
    </row>
    <row r="2201" spans="1:10" x14ac:dyDescent="0.3">
      <c r="A2201">
        <v>14567</v>
      </c>
      <c r="B2201">
        <v>56</v>
      </c>
      <c r="C2201">
        <v>2</v>
      </c>
      <c r="D2201">
        <v>1530.3600000000004</v>
      </c>
      <c r="E2201" cm="1">
        <f t="array" ref="E2201">_xlfn.IFS(B2201&lt;=PERCENTILE($B$3:$B$5882,0.2),5,B2201&lt;=PERCENTILE($B$3:$B$5882,0.4),4,B2201&lt;=PERCENTILE($B$3:$B$5882,0.6),3,B2201&lt;=PERCENTILE($B$3:$B$5882,0.8),2,TRUE,1)</f>
        <v>4</v>
      </c>
      <c r="F2201" cm="1">
        <f t="array" ref="F2201">_xlfn.IFS(C2201&lt;=PERCENTILE($C$3:$C$5882,0.2),1,C2201&lt;=PERCENTILE($C$3:$C$5882,0.4),2,C2201&lt;=PERCENTILE($C$3:$C$5882,0.6),3,C2201&lt;=PERCENTILE($C$3:$C$5882,0.8),4,TRUE,5)</f>
        <v>2</v>
      </c>
      <c r="G2201" cm="1">
        <f t="array" ref="G2201">_xlfn.IFS(D2201&lt;=PERCENTILE($D$3:$D$5882,0.2),1,D2201&lt;=PERCENTILE($D$3:$D$5882,0.4),2,D2201&lt;=PERCENTILE($D$3:$D$5882,0.6),3,D2201&lt;=PERCENTILE($D$3:$D$5882,0.8),4,TRUE,5)</f>
        <v>4</v>
      </c>
      <c r="H2201" s="3" t="str" cm="1">
        <f t="array" ref="H2201">_xlfn.IFS(AND(E2201&gt;=4,F2201&gt;=4,G2201&gt;=4),"Champions",AND(E2201&gt;=3,F2201&gt;=3,G2201&gt;=3),"Loyal Customers",AND(E2201&lt;=2,F2201&gt;=3),"At Risk",AND(E2201&lt;=2,F2201&lt;=2,G2201&lt;=2),"Lost",AND(E2201&gt;=4,F2201&lt;=2),"New/Promising",TRUE,"Needs Attention")</f>
        <v>New/Promising</v>
      </c>
      <c r="I2201" s="3" t="str">
        <f t="shared" si="38"/>
        <v>Active</v>
      </c>
      <c r="J2201" s="3" t="str">
        <f>_xlfn.XLOOKUP(A2201,'Country_Lookup'!$D:$D,'Country_Lookup'!$E:$E)</f>
        <v>United Kingdom</v>
      </c>
    </row>
    <row r="2202" spans="1:10" x14ac:dyDescent="0.3">
      <c r="A2202">
        <v>14568</v>
      </c>
      <c r="B2202">
        <v>435</v>
      </c>
      <c r="C2202">
        <v>1</v>
      </c>
      <c r="D2202">
        <v>919.6999999999997</v>
      </c>
      <c r="E2202" cm="1">
        <f t="array" ref="E2202">_xlfn.IFS(B2202&lt;=PERCENTILE($B$3:$B$5882,0.2),5,B2202&lt;=PERCENTILE($B$3:$B$5882,0.4),4,B2202&lt;=PERCENTILE($B$3:$B$5882,0.6),3,B2202&lt;=PERCENTILE($B$3:$B$5882,0.8),2,TRUE,1)</f>
        <v>1</v>
      </c>
      <c r="F2202" cm="1">
        <f t="array" ref="F2202">_xlfn.IFS(C2202&lt;=PERCENTILE($C$3:$C$5882,0.2),1,C2202&lt;=PERCENTILE($C$3:$C$5882,0.4),2,C2202&lt;=PERCENTILE($C$3:$C$5882,0.6),3,C2202&lt;=PERCENTILE($C$3:$C$5882,0.8),4,TRUE,5)</f>
        <v>1</v>
      </c>
      <c r="G2202" cm="1">
        <f t="array" ref="G2202">_xlfn.IFS(D2202&lt;=PERCENTILE($D$3:$D$5882,0.2),1,D2202&lt;=PERCENTILE($D$3:$D$5882,0.4),2,D2202&lt;=PERCENTILE($D$3:$D$5882,0.6),3,D2202&lt;=PERCENTILE($D$3:$D$5882,0.8),4,TRUE,5)</f>
        <v>3</v>
      </c>
      <c r="H2202" s="3" t="str" cm="1">
        <f t="array" ref="H2202">_xlfn.IFS(AND(E2202&gt;=4,F2202&gt;=4,G2202&gt;=4),"Champions",AND(E2202&gt;=3,F2202&gt;=3,G2202&gt;=3),"Loyal Customers",AND(E2202&lt;=2,F2202&gt;=3),"At Risk",AND(E2202&lt;=2,F2202&lt;=2,G2202&lt;=2),"Lost",AND(E2202&gt;=4,F2202&lt;=2),"New/Promising",TRUE,"Needs Attention")</f>
        <v>Needs Attention</v>
      </c>
      <c r="I2202" s="3" t="str">
        <f t="shared" si="38"/>
        <v>Churned</v>
      </c>
      <c r="J2202" s="3" t="str">
        <f>_xlfn.XLOOKUP(A2202,'Country_Lookup'!$D:$D,'Country_Lookup'!$E:$E)</f>
        <v>Channel Islands</v>
      </c>
    </row>
    <row r="2203" spans="1:10" x14ac:dyDescent="0.3">
      <c r="A2203">
        <v>14569</v>
      </c>
      <c r="B2203">
        <v>1</v>
      </c>
      <c r="C2203">
        <v>4</v>
      </c>
      <c r="D2203">
        <v>598.97999999999968</v>
      </c>
      <c r="E2203" cm="1">
        <f t="array" ref="E2203">_xlfn.IFS(B2203&lt;=PERCENTILE($B$3:$B$5882,0.2),5,B2203&lt;=PERCENTILE($B$3:$B$5882,0.4),4,B2203&lt;=PERCENTILE($B$3:$B$5882,0.6),3,B2203&lt;=PERCENTILE($B$3:$B$5882,0.8),2,TRUE,1)</f>
        <v>5</v>
      </c>
      <c r="F2203" cm="1">
        <f t="array" ref="F2203">_xlfn.IFS(C2203&lt;=PERCENTILE($C$3:$C$5882,0.2),1,C2203&lt;=PERCENTILE($C$3:$C$5882,0.4),2,C2203&lt;=PERCENTILE($C$3:$C$5882,0.6),3,C2203&lt;=PERCENTILE($C$3:$C$5882,0.8),4,TRUE,5)</f>
        <v>3</v>
      </c>
      <c r="G2203" cm="1">
        <f t="array" ref="G2203">_xlfn.IFS(D2203&lt;=PERCENTILE($D$3:$D$5882,0.2),1,D2203&lt;=PERCENTILE($D$3:$D$5882,0.4),2,D2203&lt;=PERCENTILE($D$3:$D$5882,0.6),3,D2203&lt;=PERCENTILE($D$3:$D$5882,0.8),4,TRUE,5)</f>
        <v>2</v>
      </c>
      <c r="H2203" s="3" t="str" cm="1">
        <f t="array" ref="H2203">_xlfn.IFS(AND(E2203&gt;=4,F2203&gt;=4,G2203&gt;=4),"Champions",AND(E2203&gt;=3,F2203&gt;=3,G2203&gt;=3),"Loyal Customers",AND(E2203&lt;=2,F2203&gt;=3),"At Risk",AND(E2203&lt;=2,F2203&lt;=2,G2203&lt;=2),"Lost",AND(E2203&gt;=4,F2203&lt;=2),"New/Promising",TRUE,"Needs Attention")</f>
        <v>Needs Attention</v>
      </c>
      <c r="I2203" s="3" t="str">
        <f t="shared" si="38"/>
        <v>Active</v>
      </c>
      <c r="J2203" s="3" t="str">
        <f>_xlfn.XLOOKUP(A2203,'Country_Lookup'!$D:$D,'Country_Lookup'!$E:$E)</f>
        <v>United Kingdom</v>
      </c>
    </row>
    <row r="2204" spans="1:10" x14ac:dyDescent="0.3">
      <c r="A2204">
        <v>14570</v>
      </c>
      <c r="B2204">
        <v>280</v>
      </c>
      <c r="C2204">
        <v>3</v>
      </c>
      <c r="D2204">
        <v>613.75000000000011</v>
      </c>
      <c r="E2204" cm="1">
        <f t="array" ref="E2204">_xlfn.IFS(B2204&lt;=PERCENTILE($B$3:$B$5882,0.2),5,B2204&lt;=PERCENTILE($B$3:$B$5882,0.4),4,B2204&lt;=PERCENTILE($B$3:$B$5882,0.6),3,B2204&lt;=PERCENTILE($B$3:$B$5882,0.8),2,TRUE,1)</f>
        <v>2</v>
      </c>
      <c r="F2204" cm="1">
        <f t="array" ref="F2204">_xlfn.IFS(C2204&lt;=PERCENTILE($C$3:$C$5882,0.2),1,C2204&lt;=PERCENTILE($C$3:$C$5882,0.4),2,C2204&lt;=PERCENTILE($C$3:$C$5882,0.6),3,C2204&lt;=PERCENTILE($C$3:$C$5882,0.8),4,TRUE,5)</f>
        <v>3</v>
      </c>
      <c r="G2204" cm="1">
        <f t="array" ref="G2204">_xlfn.IFS(D2204&lt;=PERCENTILE($D$3:$D$5882,0.2),1,D2204&lt;=PERCENTILE($D$3:$D$5882,0.4),2,D2204&lt;=PERCENTILE($D$3:$D$5882,0.6),3,D2204&lt;=PERCENTILE($D$3:$D$5882,0.8),4,TRUE,5)</f>
        <v>2</v>
      </c>
      <c r="H2204" s="3" t="str" cm="1">
        <f t="array" ref="H2204">_xlfn.IFS(AND(E2204&gt;=4,F2204&gt;=4,G2204&gt;=4),"Champions",AND(E2204&gt;=3,F2204&gt;=3,G2204&gt;=3),"Loyal Customers",AND(E2204&lt;=2,F2204&gt;=3),"At Risk",AND(E2204&lt;=2,F2204&lt;=2,G2204&lt;=2),"Lost",AND(E2204&gt;=4,F2204&lt;=2),"New/Promising",TRUE,"Needs Attention")</f>
        <v>At Risk</v>
      </c>
      <c r="I2204" s="3" t="str">
        <f t="shared" si="38"/>
        <v>Churned</v>
      </c>
      <c r="J2204" s="3" t="str">
        <f>_xlfn.XLOOKUP(A2204,'Country_Lookup'!$D:$D,'Country_Lookup'!$E:$E)</f>
        <v>United Kingdom</v>
      </c>
    </row>
    <row r="2205" spans="1:10" x14ac:dyDescent="0.3">
      <c r="A2205">
        <v>14571</v>
      </c>
      <c r="B2205">
        <v>425</v>
      </c>
      <c r="C2205">
        <v>1</v>
      </c>
      <c r="D2205">
        <v>161.64999999999998</v>
      </c>
      <c r="E2205" cm="1">
        <f t="array" ref="E2205">_xlfn.IFS(B2205&lt;=PERCENTILE($B$3:$B$5882,0.2),5,B2205&lt;=PERCENTILE($B$3:$B$5882,0.4),4,B2205&lt;=PERCENTILE($B$3:$B$5882,0.6),3,B2205&lt;=PERCENTILE($B$3:$B$5882,0.8),2,TRUE,1)</f>
        <v>1</v>
      </c>
      <c r="F2205" cm="1">
        <f t="array" ref="F2205">_xlfn.IFS(C2205&lt;=PERCENTILE($C$3:$C$5882,0.2),1,C2205&lt;=PERCENTILE($C$3:$C$5882,0.4),2,C2205&lt;=PERCENTILE($C$3:$C$5882,0.6),3,C2205&lt;=PERCENTILE($C$3:$C$5882,0.8),4,TRUE,5)</f>
        <v>1</v>
      </c>
      <c r="G2205" cm="1">
        <f t="array" ref="G2205">_xlfn.IFS(D2205&lt;=PERCENTILE($D$3:$D$5882,0.2),1,D2205&lt;=PERCENTILE($D$3:$D$5882,0.4),2,D2205&lt;=PERCENTILE($D$3:$D$5882,0.6),3,D2205&lt;=PERCENTILE($D$3:$D$5882,0.8),4,TRUE,5)</f>
        <v>1</v>
      </c>
      <c r="H2205" s="3" t="str" cm="1">
        <f t="array" ref="H2205">_xlfn.IFS(AND(E2205&gt;=4,F2205&gt;=4,G2205&gt;=4),"Champions",AND(E2205&gt;=3,F2205&gt;=3,G2205&gt;=3),"Loyal Customers",AND(E2205&lt;=2,F2205&gt;=3),"At Risk",AND(E2205&lt;=2,F2205&lt;=2,G2205&lt;=2),"Lost",AND(E2205&gt;=4,F2205&lt;=2),"New/Promising",TRUE,"Needs Attention")</f>
        <v>Lost</v>
      </c>
      <c r="I2205" s="3" t="str">
        <f t="shared" si="38"/>
        <v>Churned</v>
      </c>
      <c r="J2205" s="3" t="str">
        <f>_xlfn.XLOOKUP(A2205,'Country_Lookup'!$D:$D,'Country_Lookup'!$E:$E)</f>
        <v>United Kingdom</v>
      </c>
    </row>
    <row r="2206" spans="1:10" x14ac:dyDescent="0.3">
      <c r="A2206">
        <v>14572</v>
      </c>
      <c r="B2206">
        <v>3</v>
      </c>
      <c r="C2206">
        <v>11</v>
      </c>
      <c r="D2206">
        <v>5615.1800000000339</v>
      </c>
      <c r="E2206" cm="1">
        <f t="array" ref="E2206">_xlfn.IFS(B2206&lt;=PERCENTILE($B$3:$B$5882,0.2),5,B2206&lt;=PERCENTILE($B$3:$B$5882,0.4),4,B2206&lt;=PERCENTILE($B$3:$B$5882,0.6),3,B2206&lt;=PERCENTILE($B$3:$B$5882,0.8),2,TRUE,1)</f>
        <v>5</v>
      </c>
      <c r="F2206" cm="1">
        <f t="array" ref="F2206">_xlfn.IFS(C2206&lt;=PERCENTILE($C$3:$C$5882,0.2),1,C2206&lt;=PERCENTILE($C$3:$C$5882,0.4),2,C2206&lt;=PERCENTILE($C$3:$C$5882,0.6),3,C2206&lt;=PERCENTILE($C$3:$C$5882,0.8),4,TRUE,5)</f>
        <v>5</v>
      </c>
      <c r="G2206" cm="1">
        <f t="array" ref="G2206">_xlfn.IFS(D2206&lt;=PERCENTILE($D$3:$D$5882,0.2),1,D2206&lt;=PERCENTILE($D$3:$D$5882,0.4),2,D2206&lt;=PERCENTILE($D$3:$D$5882,0.6),3,D2206&lt;=PERCENTILE($D$3:$D$5882,0.8),4,TRUE,5)</f>
        <v>5</v>
      </c>
      <c r="H2206" s="3" t="str" cm="1">
        <f t="array" ref="H2206">_xlfn.IFS(AND(E2206&gt;=4,F2206&gt;=4,G2206&gt;=4),"Champions",AND(E2206&gt;=3,F2206&gt;=3,G2206&gt;=3),"Loyal Customers",AND(E2206&lt;=2,F2206&gt;=3),"At Risk",AND(E2206&lt;=2,F2206&lt;=2,G2206&lt;=2),"Lost",AND(E2206&gt;=4,F2206&lt;=2),"New/Promising",TRUE,"Needs Attention")</f>
        <v>Champions</v>
      </c>
      <c r="I2206" s="3" t="str">
        <f t="shared" si="38"/>
        <v>Active</v>
      </c>
      <c r="J2206" s="3" t="str">
        <f>_xlfn.XLOOKUP(A2206,'Country_Lookup'!$D:$D,'Country_Lookup'!$E:$E)</f>
        <v>United Kingdom</v>
      </c>
    </row>
    <row r="2207" spans="1:10" x14ac:dyDescent="0.3">
      <c r="A2207">
        <v>14573</v>
      </c>
      <c r="B2207">
        <v>179</v>
      </c>
      <c r="C2207">
        <v>13</v>
      </c>
      <c r="D2207">
        <v>2621.4200000000187</v>
      </c>
      <c r="E2207" cm="1">
        <f t="array" ref="E2207">_xlfn.IFS(B2207&lt;=PERCENTILE($B$3:$B$5882,0.2),5,B2207&lt;=PERCENTILE($B$3:$B$5882,0.4),4,B2207&lt;=PERCENTILE($B$3:$B$5882,0.6),3,B2207&lt;=PERCENTILE($B$3:$B$5882,0.8),2,TRUE,1)</f>
        <v>3</v>
      </c>
      <c r="F2207" cm="1">
        <f t="array" ref="F2207">_xlfn.IFS(C2207&lt;=PERCENTILE($C$3:$C$5882,0.2),1,C2207&lt;=PERCENTILE($C$3:$C$5882,0.4),2,C2207&lt;=PERCENTILE($C$3:$C$5882,0.6),3,C2207&lt;=PERCENTILE($C$3:$C$5882,0.8),4,TRUE,5)</f>
        <v>5</v>
      </c>
      <c r="G2207" cm="1">
        <f t="array" ref="G2207">_xlfn.IFS(D2207&lt;=PERCENTILE($D$3:$D$5882,0.2),1,D2207&lt;=PERCENTILE($D$3:$D$5882,0.4),2,D2207&lt;=PERCENTILE($D$3:$D$5882,0.6),3,D2207&lt;=PERCENTILE($D$3:$D$5882,0.8),4,TRUE,5)</f>
        <v>4</v>
      </c>
      <c r="H2207" s="3" t="str" cm="1">
        <f t="array" ref="H2207">_xlfn.IFS(AND(E2207&gt;=4,F2207&gt;=4,G2207&gt;=4),"Champions",AND(E2207&gt;=3,F2207&gt;=3,G2207&gt;=3),"Loyal Customers",AND(E2207&lt;=2,F2207&gt;=3),"At Risk",AND(E2207&lt;=2,F2207&lt;=2,G2207&lt;=2),"Lost",AND(E2207&gt;=4,F2207&lt;=2),"New/Promising",TRUE,"Needs Attention")</f>
        <v>Loyal Customers</v>
      </c>
      <c r="I2207" s="3" t="str">
        <f t="shared" si="38"/>
        <v>Churned</v>
      </c>
      <c r="J2207" s="3" t="str">
        <f>_xlfn.XLOOKUP(A2207,'Country_Lookup'!$D:$D,'Country_Lookup'!$E:$E)</f>
        <v>United Kingdom</v>
      </c>
    </row>
    <row r="2208" spans="1:10" x14ac:dyDescent="0.3">
      <c r="A2208">
        <v>14574</v>
      </c>
      <c r="B2208">
        <v>732</v>
      </c>
      <c r="C2208">
        <v>1</v>
      </c>
      <c r="D2208">
        <v>143.70000000000002</v>
      </c>
      <c r="E2208" cm="1">
        <f t="array" ref="E2208">_xlfn.IFS(B2208&lt;=PERCENTILE($B$3:$B$5882,0.2),5,B2208&lt;=PERCENTILE($B$3:$B$5882,0.4),4,B2208&lt;=PERCENTILE($B$3:$B$5882,0.6),3,B2208&lt;=PERCENTILE($B$3:$B$5882,0.8),2,TRUE,1)</f>
        <v>1</v>
      </c>
      <c r="F2208" cm="1">
        <f t="array" ref="F2208">_xlfn.IFS(C2208&lt;=PERCENTILE($C$3:$C$5882,0.2),1,C2208&lt;=PERCENTILE($C$3:$C$5882,0.4),2,C2208&lt;=PERCENTILE($C$3:$C$5882,0.6),3,C2208&lt;=PERCENTILE($C$3:$C$5882,0.8),4,TRUE,5)</f>
        <v>1</v>
      </c>
      <c r="G2208" cm="1">
        <f t="array" ref="G2208">_xlfn.IFS(D2208&lt;=PERCENTILE($D$3:$D$5882,0.2),1,D2208&lt;=PERCENTILE($D$3:$D$5882,0.4),2,D2208&lt;=PERCENTILE($D$3:$D$5882,0.6),3,D2208&lt;=PERCENTILE($D$3:$D$5882,0.8),4,TRUE,5)</f>
        <v>1</v>
      </c>
      <c r="H2208" s="3" t="str" cm="1">
        <f t="array" ref="H2208">_xlfn.IFS(AND(E2208&gt;=4,F2208&gt;=4,G2208&gt;=4),"Champions",AND(E2208&gt;=3,F2208&gt;=3,G2208&gt;=3),"Loyal Customers",AND(E2208&lt;=2,F2208&gt;=3),"At Risk",AND(E2208&lt;=2,F2208&lt;=2,G2208&lt;=2),"Lost",AND(E2208&gt;=4,F2208&lt;=2),"New/Promising",TRUE,"Needs Attention")</f>
        <v>Lost</v>
      </c>
      <c r="I2208" s="3" t="str">
        <f t="shared" si="38"/>
        <v>Churned</v>
      </c>
      <c r="J2208" s="3" t="str">
        <f>_xlfn.XLOOKUP(A2208,'Country_Lookup'!$D:$D,'Country_Lookup'!$E:$E)</f>
        <v>United Kingdom</v>
      </c>
    </row>
    <row r="2209" spans="1:10" x14ac:dyDescent="0.3">
      <c r="A2209">
        <v>14575</v>
      </c>
      <c r="B2209">
        <v>488</v>
      </c>
      <c r="C2209">
        <v>1</v>
      </c>
      <c r="D2209">
        <v>460.70999999999941</v>
      </c>
      <c r="E2209" cm="1">
        <f t="array" ref="E2209">_xlfn.IFS(B2209&lt;=PERCENTILE($B$3:$B$5882,0.2),5,B2209&lt;=PERCENTILE($B$3:$B$5882,0.4),4,B2209&lt;=PERCENTILE($B$3:$B$5882,0.6),3,B2209&lt;=PERCENTILE($B$3:$B$5882,0.8),2,TRUE,1)</f>
        <v>1</v>
      </c>
      <c r="F2209" cm="1">
        <f t="array" ref="F2209">_xlfn.IFS(C2209&lt;=PERCENTILE($C$3:$C$5882,0.2),1,C2209&lt;=PERCENTILE($C$3:$C$5882,0.4),2,C2209&lt;=PERCENTILE($C$3:$C$5882,0.6),3,C2209&lt;=PERCENTILE($C$3:$C$5882,0.8),4,TRUE,5)</f>
        <v>1</v>
      </c>
      <c r="G2209" cm="1">
        <f t="array" ref="G2209">_xlfn.IFS(D2209&lt;=PERCENTILE($D$3:$D$5882,0.2),1,D2209&lt;=PERCENTILE($D$3:$D$5882,0.4),2,D2209&lt;=PERCENTILE($D$3:$D$5882,0.6),3,D2209&lt;=PERCENTILE($D$3:$D$5882,0.8),4,TRUE,5)</f>
        <v>2</v>
      </c>
      <c r="H2209" s="3" t="str" cm="1">
        <f t="array" ref="H2209">_xlfn.IFS(AND(E2209&gt;=4,F2209&gt;=4,G2209&gt;=4),"Champions",AND(E2209&gt;=3,F2209&gt;=3,G2209&gt;=3),"Loyal Customers",AND(E2209&lt;=2,F2209&gt;=3),"At Risk",AND(E2209&lt;=2,F2209&lt;=2,G2209&lt;=2),"Lost",AND(E2209&gt;=4,F2209&lt;=2),"New/Promising",TRUE,"Needs Attention")</f>
        <v>Lost</v>
      </c>
      <c r="I2209" s="3" t="str">
        <f t="shared" si="38"/>
        <v>Churned</v>
      </c>
      <c r="J2209" s="3" t="str">
        <f>_xlfn.XLOOKUP(A2209,'Country_Lookup'!$D:$D,'Country_Lookup'!$E:$E)</f>
        <v>United Kingdom</v>
      </c>
    </row>
    <row r="2210" spans="1:10" x14ac:dyDescent="0.3">
      <c r="A2210">
        <v>14576</v>
      </c>
      <c r="B2210">
        <v>372</v>
      </c>
      <c r="C2210">
        <v>1</v>
      </c>
      <c r="D2210">
        <v>70.800000000000011</v>
      </c>
      <c r="E2210" cm="1">
        <f t="array" ref="E2210">_xlfn.IFS(B2210&lt;=PERCENTILE($B$3:$B$5882,0.2),5,B2210&lt;=PERCENTILE($B$3:$B$5882,0.4),4,B2210&lt;=PERCENTILE($B$3:$B$5882,0.6),3,B2210&lt;=PERCENTILE($B$3:$B$5882,0.8),2,TRUE,1)</f>
        <v>2</v>
      </c>
      <c r="F2210" cm="1">
        <f t="array" ref="F2210">_xlfn.IFS(C2210&lt;=PERCENTILE($C$3:$C$5882,0.2),1,C2210&lt;=PERCENTILE($C$3:$C$5882,0.4),2,C2210&lt;=PERCENTILE($C$3:$C$5882,0.6),3,C2210&lt;=PERCENTILE($C$3:$C$5882,0.8),4,TRUE,5)</f>
        <v>1</v>
      </c>
      <c r="G2210" cm="1">
        <f t="array" ref="G2210">_xlfn.IFS(D2210&lt;=PERCENTILE($D$3:$D$5882,0.2),1,D2210&lt;=PERCENTILE($D$3:$D$5882,0.4),2,D2210&lt;=PERCENTILE($D$3:$D$5882,0.6),3,D2210&lt;=PERCENTILE($D$3:$D$5882,0.8),4,TRUE,5)</f>
        <v>1</v>
      </c>
      <c r="H2210" s="3" t="str" cm="1">
        <f t="array" ref="H2210">_xlfn.IFS(AND(E2210&gt;=4,F2210&gt;=4,G2210&gt;=4),"Champions",AND(E2210&gt;=3,F2210&gt;=3,G2210&gt;=3),"Loyal Customers",AND(E2210&lt;=2,F2210&gt;=3),"At Risk",AND(E2210&lt;=2,F2210&lt;=2,G2210&lt;=2),"Lost",AND(E2210&gt;=4,F2210&lt;=2),"New/Promising",TRUE,"Needs Attention")</f>
        <v>Lost</v>
      </c>
      <c r="I2210" s="3" t="str">
        <f t="shared" si="38"/>
        <v>Churned</v>
      </c>
      <c r="J2210" s="3" t="str">
        <f>_xlfn.XLOOKUP(A2210,'Country_Lookup'!$D:$D,'Country_Lookup'!$E:$E)</f>
        <v>United Kingdom</v>
      </c>
    </row>
    <row r="2211" spans="1:10" x14ac:dyDescent="0.3">
      <c r="A2211">
        <v>14577</v>
      </c>
      <c r="B2211">
        <v>12</v>
      </c>
      <c r="C2211">
        <v>7</v>
      </c>
      <c r="D2211">
        <v>1374.2499999999998</v>
      </c>
      <c r="E2211" cm="1">
        <f t="array" ref="E2211">_xlfn.IFS(B2211&lt;=PERCENTILE($B$3:$B$5882,0.2),5,B2211&lt;=PERCENTILE($B$3:$B$5882,0.4),4,B2211&lt;=PERCENTILE($B$3:$B$5882,0.6),3,B2211&lt;=PERCENTILE($B$3:$B$5882,0.8),2,TRUE,1)</f>
        <v>5</v>
      </c>
      <c r="F2211" cm="1">
        <f t="array" ref="F2211">_xlfn.IFS(C2211&lt;=PERCENTILE($C$3:$C$5882,0.2),1,C2211&lt;=PERCENTILE($C$3:$C$5882,0.4),2,C2211&lt;=PERCENTILE($C$3:$C$5882,0.6),3,C2211&lt;=PERCENTILE($C$3:$C$5882,0.8),4,TRUE,5)</f>
        <v>4</v>
      </c>
      <c r="G2211" cm="1">
        <f t="array" ref="G2211">_xlfn.IFS(D2211&lt;=PERCENTILE($D$3:$D$5882,0.2),1,D2211&lt;=PERCENTILE($D$3:$D$5882,0.4),2,D2211&lt;=PERCENTILE($D$3:$D$5882,0.6),3,D2211&lt;=PERCENTILE($D$3:$D$5882,0.8),4,TRUE,5)</f>
        <v>4</v>
      </c>
      <c r="H2211" s="3" t="str" cm="1">
        <f t="array" ref="H2211">_xlfn.IFS(AND(E2211&gt;=4,F2211&gt;=4,G2211&gt;=4),"Champions",AND(E2211&gt;=3,F2211&gt;=3,G2211&gt;=3),"Loyal Customers",AND(E2211&lt;=2,F2211&gt;=3),"At Risk",AND(E2211&lt;=2,F2211&lt;=2,G2211&lt;=2),"Lost",AND(E2211&gt;=4,F2211&lt;=2),"New/Promising",TRUE,"Needs Attention")</f>
        <v>Champions</v>
      </c>
      <c r="I2211" s="3" t="str">
        <f t="shared" si="38"/>
        <v>Active</v>
      </c>
      <c r="J2211" s="3" t="str">
        <f>_xlfn.XLOOKUP(A2211,'Country_Lookup'!$D:$D,'Country_Lookup'!$E:$E)</f>
        <v>United Kingdom</v>
      </c>
    </row>
    <row r="2212" spans="1:10" x14ac:dyDescent="0.3">
      <c r="A2212">
        <v>14578</v>
      </c>
      <c r="B2212">
        <v>3</v>
      </c>
      <c r="C2212">
        <v>1</v>
      </c>
      <c r="D2212">
        <v>168.63000000000008</v>
      </c>
      <c r="E2212" cm="1">
        <f t="array" ref="E2212">_xlfn.IFS(B2212&lt;=PERCENTILE($B$3:$B$5882,0.2),5,B2212&lt;=PERCENTILE($B$3:$B$5882,0.4),4,B2212&lt;=PERCENTILE($B$3:$B$5882,0.6),3,B2212&lt;=PERCENTILE($B$3:$B$5882,0.8),2,TRUE,1)</f>
        <v>5</v>
      </c>
      <c r="F2212" cm="1">
        <f t="array" ref="F2212">_xlfn.IFS(C2212&lt;=PERCENTILE($C$3:$C$5882,0.2),1,C2212&lt;=PERCENTILE($C$3:$C$5882,0.4),2,C2212&lt;=PERCENTILE($C$3:$C$5882,0.6),3,C2212&lt;=PERCENTILE($C$3:$C$5882,0.8),4,TRUE,5)</f>
        <v>1</v>
      </c>
      <c r="G2212" cm="1">
        <f t="array" ref="G2212">_xlfn.IFS(D2212&lt;=PERCENTILE($D$3:$D$5882,0.2),1,D2212&lt;=PERCENTILE($D$3:$D$5882,0.4),2,D2212&lt;=PERCENTILE($D$3:$D$5882,0.6),3,D2212&lt;=PERCENTILE($D$3:$D$5882,0.8),4,TRUE,5)</f>
        <v>1</v>
      </c>
      <c r="H2212" s="3" t="str" cm="1">
        <f t="array" ref="H2212">_xlfn.IFS(AND(E2212&gt;=4,F2212&gt;=4,G2212&gt;=4),"Champions",AND(E2212&gt;=3,F2212&gt;=3,G2212&gt;=3),"Loyal Customers",AND(E2212&lt;=2,F2212&gt;=3),"At Risk",AND(E2212&lt;=2,F2212&lt;=2,G2212&lt;=2),"Lost",AND(E2212&gt;=4,F2212&lt;=2),"New/Promising",TRUE,"Needs Attention")</f>
        <v>New/Promising</v>
      </c>
      <c r="I2212" s="3" t="str">
        <f t="shared" si="38"/>
        <v>Active</v>
      </c>
      <c r="J2212" s="3" t="str">
        <f>_xlfn.XLOOKUP(A2212,'Country_Lookup'!$D:$D,'Country_Lookup'!$E:$E)</f>
        <v>United Kingdom</v>
      </c>
    </row>
    <row r="2213" spans="1:10" x14ac:dyDescent="0.3">
      <c r="A2213">
        <v>14579</v>
      </c>
      <c r="B2213">
        <v>432</v>
      </c>
      <c r="C2213">
        <v>1</v>
      </c>
      <c r="D2213">
        <v>105.55999999999996</v>
      </c>
      <c r="E2213" cm="1">
        <f t="array" ref="E2213">_xlfn.IFS(B2213&lt;=PERCENTILE($B$3:$B$5882,0.2),5,B2213&lt;=PERCENTILE($B$3:$B$5882,0.4),4,B2213&lt;=PERCENTILE($B$3:$B$5882,0.6),3,B2213&lt;=PERCENTILE($B$3:$B$5882,0.8),2,TRUE,1)</f>
        <v>1</v>
      </c>
      <c r="F2213" cm="1">
        <f t="array" ref="F2213">_xlfn.IFS(C2213&lt;=PERCENTILE($C$3:$C$5882,0.2),1,C2213&lt;=PERCENTILE($C$3:$C$5882,0.4),2,C2213&lt;=PERCENTILE($C$3:$C$5882,0.6),3,C2213&lt;=PERCENTILE($C$3:$C$5882,0.8),4,TRUE,5)</f>
        <v>1</v>
      </c>
      <c r="G2213" cm="1">
        <f t="array" ref="G2213">_xlfn.IFS(D2213&lt;=PERCENTILE($D$3:$D$5882,0.2),1,D2213&lt;=PERCENTILE($D$3:$D$5882,0.4),2,D2213&lt;=PERCENTILE($D$3:$D$5882,0.6),3,D2213&lt;=PERCENTILE($D$3:$D$5882,0.8),4,TRUE,5)</f>
        <v>1</v>
      </c>
      <c r="H2213" s="3" t="str" cm="1">
        <f t="array" ref="H2213">_xlfn.IFS(AND(E2213&gt;=4,F2213&gt;=4,G2213&gt;=4),"Champions",AND(E2213&gt;=3,F2213&gt;=3,G2213&gt;=3),"Loyal Customers",AND(E2213&lt;=2,F2213&gt;=3),"At Risk",AND(E2213&lt;=2,F2213&lt;=2,G2213&lt;=2),"Lost",AND(E2213&gt;=4,F2213&lt;=2),"New/Promising",TRUE,"Needs Attention")</f>
        <v>Lost</v>
      </c>
      <c r="I2213" s="3" t="str">
        <f t="shared" si="38"/>
        <v>Churned</v>
      </c>
      <c r="J2213" s="3" t="str">
        <f>_xlfn.XLOOKUP(A2213,'Country_Lookup'!$D:$D,'Country_Lookup'!$E:$E)</f>
        <v>United Kingdom</v>
      </c>
    </row>
    <row r="2214" spans="1:10" x14ac:dyDescent="0.3">
      <c r="A2214">
        <v>14580</v>
      </c>
      <c r="B2214">
        <v>518</v>
      </c>
      <c r="C2214">
        <v>1</v>
      </c>
      <c r="D2214">
        <v>14.850000000000001</v>
      </c>
      <c r="E2214" cm="1">
        <f t="array" ref="E2214">_xlfn.IFS(B2214&lt;=PERCENTILE($B$3:$B$5882,0.2),5,B2214&lt;=PERCENTILE($B$3:$B$5882,0.4),4,B2214&lt;=PERCENTILE($B$3:$B$5882,0.6),3,B2214&lt;=PERCENTILE($B$3:$B$5882,0.8),2,TRUE,1)</f>
        <v>1</v>
      </c>
      <c r="F2214" cm="1">
        <f t="array" ref="F2214">_xlfn.IFS(C2214&lt;=PERCENTILE($C$3:$C$5882,0.2),1,C2214&lt;=PERCENTILE($C$3:$C$5882,0.4),2,C2214&lt;=PERCENTILE($C$3:$C$5882,0.6),3,C2214&lt;=PERCENTILE($C$3:$C$5882,0.8),4,TRUE,5)</f>
        <v>1</v>
      </c>
      <c r="G2214" cm="1">
        <f t="array" ref="G2214">_xlfn.IFS(D2214&lt;=PERCENTILE($D$3:$D$5882,0.2),1,D2214&lt;=PERCENTILE($D$3:$D$5882,0.4),2,D2214&lt;=PERCENTILE($D$3:$D$5882,0.6),3,D2214&lt;=PERCENTILE($D$3:$D$5882,0.8),4,TRUE,5)</f>
        <v>1</v>
      </c>
      <c r="H2214" s="3" t="str" cm="1">
        <f t="array" ref="H2214">_xlfn.IFS(AND(E2214&gt;=4,F2214&gt;=4,G2214&gt;=4),"Champions",AND(E2214&gt;=3,F2214&gt;=3,G2214&gt;=3),"Loyal Customers",AND(E2214&lt;=2,F2214&gt;=3),"At Risk",AND(E2214&lt;=2,F2214&lt;=2,G2214&lt;=2),"Lost",AND(E2214&gt;=4,F2214&lt;=2),"New/Promising",TRUE,"Needs Attention")</f>
        <v>Lost</v>
      </c>
      <c r="I2214" s="3" t="str">
        <f t="shared" si="38"/>
        <v>Churned</v>
      </c>
      <c r="J2214" s="3" t="str">
        <f>_xlfn.XLOOKUP(A2214,'Country_Lookup'!$D:$D,'Country_Lookup'!$E:$E)</f>
        <v>United Kingdom</v>
      </c>
    </row>
    <row r="2215" spans="1:10" x14ac:dyDescent="0.3">
      <c r="A2215">
        <v>14581</v>
      </c>
      <c r="B2215">
        <v>16</v>
      </c>
      <c r="C2215">
        <v>2</v>
      </c>
      <c r="D2215">
        <v>433.79999999999956</v>
      </c>
      <c r="E2215" cm="1">
        <f t="array" ref="E2215">_xlfn.IFS(B2215&lt;=PERCENTILE($B$3:$B$5882,0.2),5,B2215&lt;=PERCENTILE($B$3:$B$5882,0.4),4,B2215&lt;=PERCENTILE($B$3:$B$5882,0.6),3,B2215&lt;=PERCENTILE($B$3:$B$5882,0.8),2,TRUE,1)</f>
        <v>5</v>
      </c>
      <c r="F2215" cm="1">
        <f t="array" ref="F2215">_xlfn.IFS(C2215&lt;=PERCENTILE($C$3:$C$5882,0.2),1,C2215&lt;=PERCENTILE($C$3:$C$5882,0.4),2,C2215&lt;=PERCENTILE($C$3:$C$5882,0.6),3,C2215&lt;=PERCENTILE($C$3:$C$5882,0.8),4,TRUE,5)</f>
        <v>2</v>
      </c>
      <c r="G2215" cm="1">
        <f t="array" ref="G2215">_xlfn.IFS(D2215&lt;=PERCENTILE($D$3:$D$5882,0.2),1,D2215&lt;=PERCENTILE($D$3:$D$5882,0.4),2,D2215&lt;=PERCENTILE($D$3:$D$5882,0.6),3,D2215&lt;=PERCENTILE($D$3:$D$5882,0.8),4,TRUE,5)</f>
        <v>2</v>
      </c>
      <c r="H2215" s="3" t="str" cm="1">
        <f t="array" ref="H2215">_xlfn.IFS(AND(E2215&gt;=4,F2215&gt;=4,G2215&gt;=4),"Champions",AND(E2215&gt;=3,F2215&gt;=3,G2215&gt;=3),"Loyal Customers",AND(E2215&lt;=2,F2215&gt;=3),"At Risk",AND(E2215&lt;=2,F2215&lt;=2,G2215&lt;=2),"Lost",AND(E2215&gt;=4,F2215&lt;=2),"New/Promising",TRUE,"Needs Attention")</f>
        <v>New/Promising</v>
      </c>
      <c r="I2215" s="3" t="str">
        <f t="shared" si="38"/>
        <v>Active</v>
      </c>
      <c r="J2215" s="3" t="str">
        <f>_xlfn.XLOOKUP(A2215,'Country_Lookup'!$D:$D,'Country_Lookup'!$E:$E)</f>
        <v>United Kingdom</v>
      </c>
    </row>
    <row r="2216" spans="1:10" x14ac:dyDescent="0.3">
      <c r="A2216">
        <v>14582</v>
      </c>
      <c r="B2216">
        <v>40</v>
      </c>
      <c r="C2216">
        <v>1</v>
      </c>
      <c r="D2216">
        <v>114.11000000000001</v>
      </c>
      <c r="E2216" cm="1">
        <f t="array" ref="E2216">_xlfn.IFS(B2216&lt;=PERCENTILE($B$3:$B$5882,0.2),5,B2216&lt;=PERCENTILE($B$3:$B$5882,0.4),4,B2216&lt;=PERCENTILE($B$3:$B$5882,0.6),3,B2216&lt;=PERCENTILE($B$3:$B$5882,0.8),2,TRUE,1)</f>
        <v>4</v>
      </c>
      <c r="F2216" cm="1">
        <f t="array" ref="F2216">_xlfn.IFS(C2216&lt;=PERCENTILE($C$3:$C$5882,0.2),1,C2216&lt;=PERCENTILE($C$3:$C$5882,0.4),2,C2216&lt;=PERCENTILE($C$3:$C$5882,0.6),3,C2216&lt;=PERCENTILE($C$3:$C$5882,0.8),4,TRUE,5)</f>
        <v>1</v>
      </c>
      <c r="G2216" cm="1">
        <f t="array" ref="G2216">_xlfn.IFS(D2216&lt;=PERCENTILE($D$3:$D$5882,0.2),1,D2216&lt;=PERCENTILE($D$3:$D$5882,0.4),2,D2216&lt;=PERCENTILE($D$3:$D$5882,0.6),3,D2216&lt;=PERCENTILE($D$3:$D$5882,0.8),4,TRUE,5)</f>
        <v>1</v>
      </c>
      <c r="H2216" s="3" t="str" cm="1">
        <f t="array" ref="H2216">_xlfn.IFS(AND(E2216&gt;=4,F2216&gt;=4,G2216&gt;=4),"Champions",AND(E2216&gt;=3,F2216&gt;=3,G2216&gt;=3),"Loyal Customers",AND(E2216&lt;=2,F2216&gt;=3),"At Risk",AND(E2216&lt;=2,F2216&lt;=2,G2216&lt;=2),"Lost",AND(E2216&gt;=4,F2216&lt;=2),"New/Promising",TRUE,"Needs Attention")</f>
        <v>New/Promising</v>
      </c>
      <c r="I2216" s="3" t="str">
        <f t="shared" si="38"/>
        <v>Active</v>
      </c>
      <c r="J2216" s="3" t="str">
        <f>_xlfn.XLOOKUP(A2216,'Country_Lookup'!$D:$D,'Country_Lookup'!$E:$E)</f>
        <v>United Kingdom</v>
      </c>
    </row>
    <row r="2217" spans="1:10" x14ac:dyDescent="0.3">
      <c r="A2217">
        <v>14583</v>
      </c>
      <c r="B2217">
        <v>5</v>
      </c>
      <c r="C2217">
        <v>8</v>
      </c>
      <c r="D2217">
        <v>1781.0300000000195</v>
      </c>
      <c r="E2217" cm="1">
        <f t="array" ref="E2217">_xlfn.IFS(B2217&lt;=PERCENTILE($B$3:$B$5882,0.2),5,B2217&lt;=PERCENTILE($B$3:$B$5882,0.4),4,B2217&lt;=PERCENTILE($B$3:$B$5882,0.6),3,B2217&lt;=PERCENTILE($B$3:$B$5882,0.8),2,TRUE,1)</f>
        <v>5</v>
      </c>
      <c r="F2217" cm="1">
        <f t="array" ref="F2217">_xlfn.IFS(C2217&lt;=PERCENTILE($C$3:$C$5882,0.2),1,C2217&lt;=PERCENTILE($C$3:$C$5882,0.4),2,C2217&lt;=PERCENTILE($C$3:$C$5882,0.6),3,C2217&lt;=PERCENTILE($C$3:$C$5882,0.8),4,TRUE,5)</f>
        <v>4</v>
      </c>
      <c r="G2217" cm="1">
        <f t="array" ref="G2217">_xlfn.IFS(D2217&lt;=PERCENTILE($D$3:$D$5882,0.2),1,D2217&lt;=PERCENTILE($D$3:$D$5882,0.4),2,D2217&lt;=PERCENTILE($D$3:$D$5882,0.6),3,D2217&lt;=PERCENTILE($D$3:$D$5882,0.8),4,TRUE,5)</f>
        <v>4</v>
      </c>
      <c r="H2217" s="3" t="str" cm="1">
        <f t="array" ref="H2217">_xlfn.IFS(AND(E2217&gt;=4,F2217&gt;=4,G2217&gt;=4),"Champions",AND(E2217&gt;=3,F2217&gt;=3,G2217&gt;=3),"Loyal Customers",AND(E2217&lt;=2,F2217&gt;=3),"At Risk",AND(E2217&lt;=2,F2217&lt;=2,G2217&lt;=2),"Lost",AND(E2217&gt;=4,F2217&lt;=2),"New/Promising",TRUE,"Needs Attention")</f>
        <v>Champions</v>
      </c>
      <c r="I2217" s="3" t="str">
        <f t="shared" si="38"/>
        <v>Active</v>
      </c>
      <c r="J2217" s="3" t="str">
        <f>_xlfn.XLOOKUP(A2217,'Country_Lookup'!$D:$D,'Country_Lookup'!$E:$E)</f>
        <v>United Kingdom</v>
      </c>
    </row>
    <row r="2218" spans="1:10" x14ac:dyDescent="0.3">
      <c r="A2218">
        <v>14584</v>
      </c>
      <c r="B2218">
        <v>169</v>
      </c>
      <c r="C2218">
        <v>8</v>
      </c>
      <c r="D2218">
        <v>1747.909999999993</v>
      </c>
      <c r="E2218" cm="1">
        <f t="array" ref="E2218">_xlfn.IFS(B2218&lt;=PERCENTILE($B$3:$B$5882,0.2),5,B2218&lt;=PERCENTILE($B$3:$B$5882,0.4),4,B2218&lt;=PERCENTILE($B$3:$B$5882,0.6),3,B2218&lt;=PERCENTILE($B$3:$B$5882,0.8),2,TRUE,1)</f>
        <v>3</v>
      </c>
      <c r="F2218" cm="1">
        <f t="array" ref="F2218">_xlfn.IFS(C2218&lt;=PERCENTILE($C$3:$C$5882,0.2),1,C2218&lt;=PERCENTILE($C$3:$C$5882,0.4),2,C2218&lt;=PERCENTILE($C$3:$C$5882,0.6),3,C2218&lt;=PERCENTILE($C$3:$C$5882,0.8),4,TRUE,5)</f>
        <v>4</v>
      </c>
      <c r="G2218" cm="1">
        <f t="array" ref="G2218">_xlfn.IFS(D2218&lt;=PERCENTILE($D$3:$D$5882,0.2),1,D2218&lt;=PERCENTILE($D$3:$D$5882,0.4),2,D2218&lt;=PERCENTILE($D$3:$D$5882,0.6),3,D2218&lt;=PERCENTILE($D$3:$D$5882,0.8),4,TRUE,5)</f>
        <v>4</v>
      </c>
      <c r="H2218" s="3" t="str" cm="1">
        <f t="array" ref="H2218">_xlfn.IFS(AND(E2218&gt;=4,F2218&gt;=4,G2218&gt;=4),"Champions",AND(E2218&gt;=3,F2218&gt;=3,G2218&gt;=3),"Loyal Customers",AND(E2218&lt;=2,F2218&gt;=3),"At Risk",AND(E2218&lt;=2,F2218&lt;=2,G2218&lt;=2),"Lost",AND(E2218&gt;=4,F2218&lt;=2),"New/Promising",TRUE,"Needs Attention")</f>
        <v>Loyal Customers</v>
      </c>
      <c r="I2218" s="3" t="str">
        <f t="shared" si="38"/>
        <v>Churned</v>
      </c>
      <c r="J2218" s="3" t="str">
        <f>_xlfn.XLOOKUP(A2218,'Country_Lookup'!$D:$D,'Country_Lookup'!$E:$E)</f>
        <v>United Kingdom</v>
      </c>
    </row>
    <row r="2219" spans="1:10" x14ac:dyDescent="0.3">
      <c r="A2219">
        <v>14585</v>
      </c>
      <c r="B2219">
        <v>50</v>
      </c>
      <c r="C2219">
        <v>5</v>
      </c>
      <c r="D2219">
        <v>1143.2700000000032</v>
      </c>
      <c r="E2219" cm="1">
        <f t="array" ref="E2219">_xlfn.IFS(B2219&lt;=PERCENTILE($B$3:$B$5882,0.2),5,B2219&lt;=PERCENTILE($B$3:$B$5882,0.4),4,B2219&lt;=PERCENTILE($B$3:$B$5882,0.6),3,B2219&lt;=PERCENTILE($B$3:$B$5882,0.8),2,TRUE,1)</f>
        <v>4</v>
      </c>
      <c r="F2219" cm="1">
        <f t="array" ref="F2219">_xlfn.IFS(C2219&lt;=PERCENTILE($C$3:$C$5882,0.2),1,C2219&lt;=PERCENTILE($C$3:$C$5882,0.4),2,C2219&lt;=PERCENTILE($C$3:$C$5882,0.6),3,C2219&lt;=PERCENTILE($C$3:$C$5882,0.8),4,TRUE,5)</f>
        <v>4</v>
      </c>
      <c r="G2219" cm="1">
        <f t="array" ref="G2219">_xlfn.IFS(D2219&lt;=PERCENTILE($D$3:$D$5882,0.2),1,D2219&lt;=PERCENTILE($D$3:$D$5882,0.4),2,D2219&lt;=PERCENTILE($D$3:$D$5882,0.6),3,D2219&lt;=PERCENTILE($D$3:$D$5882,0.8),4,TRUE,5)</f>
        <v>3</v>
      </c>
      <c r="H2219" s="3" t="str" cm="1">
        <f t="array" ref="H2219">_xlfn.IFS(AND(E2219&gt;=4,F2219&gt;=4,G2219&gt;=4),"Champions",AND(E2219&gt;=3,F2219&gt;=3,G2219&gt;=3),"Loyal Customers",AND(E2219&lt;=2,F2219&gt;=3),"At Risk",AND(E2219&lt;=2,F2219&lt;=2,G2219&lt;=2),"Lost",AND(E2219&gt;=4,F2219&lt;=2),"New/Promising",TRUE,"Needs Attention")</f>
        <v>Loyal Customers</v>
      </c>
      <c r="I2219" s="3" t="str">
        <f t="shared" si="38"/>
        <v>Active</v>
      </c>
      <c r="J2219" s="3" t="str">
        <f>_xlfn.XLOOKUP(A2219,'Country_Lookup'!$D:$D,'Country_Lookup'!$E:$E)</f>
        <v>United Kingdom</v>
      </c>
    </row>
    <row r="2220" spans="1:10" x14ac:dyDescent="0.3">
      <c r="A2220">
        <v>14586</v>
      </c>
      <c r="B2220">
        <v>276</v>
      </c>
      <c r="C2220">
        <v>1</v>
      </c>
      <c r="D2220">
        <v>237.36000000000004</v>
      </c>
      <c r="E2220" cm="1">
        <f t="array" ref="E2220">_xlfn.IFS(B2220&lt;=PERCENTILE($B$3:$B$5882,0.2),5,B2220&lt;=PERCENTILE($B$3:$B$5882,0.4),4,B2220&lt;=PERCENTILE($B$3:$B$5882,0.6),3,B2220&lt;=PERCENTILE($B$3:$B$5882,0.8),2,TRUE,1)</f>
        <v>2</v>
      </c>
      <c r="F2220" cm="1">
        <f t="array" ref="F2220">_xlfn.IFS(C2220&lt;=PERCENTILE($C$3:$C$5882,0.2),1,C2220&lt;=PERCENTILE($C$3:$C$5882,0.4),2,C2220&lt;=PERCENTILE($C$3:$C$5882,0.6),3,C2220&lt;=PERCENTILE($C$3:$C$5882,0.8),4,TRUE,5)</f>
        <v>1</v>
      </c>
      <c r="G2220" cm="1">
        <f t="array" ref="G2220">_xlfn.IFS(D2220&lt;=PERCENTILE($D$3:$D$5882,0.2),1,D2220&lt;=PERCENTILE($D$3:$D$5882,0.4),2,D2220&lt;=PERCENTILE($D$3:$D$5882,0.6),3,D2220&lt;=PERCENTILE($D$3:$D$5882,0.8),4,TRUE,5)</f>
        <v>1</v>
      </c>
      <c r="H2220" s="3" t="str" cm="1">
        <f t="array" ref="H2220">_xlfn.IFS(AND(E2220&gt;=4,F2220&gt;=4,G2220&gt;=4),"Champions",AND(E2220&gt;=3,F2220&gt;=3,G2220&gt;=3),"Loyal Customers",AND(E2220&lt;=2,F2220&gt;=3),"At Risk",AND(E2220&lt;=2,F2220&lt;=2,G2220&lt;=2),"Lost",AND(E2220&gt;=4,F2220&lt;=2),"New/Promising",TRUE,"Needs Attention")</f>
        <v>Lost</v>
      </c>
      <c r="I2220" s="3" t="str">
        <f t="shared" si="38"/>
        <v>Churned</v>
      </c>
      <c r="J2220" s="3" t="str">
        <f>_xlfn.XLOOKUP(A2220,'Country_Lookup'!$D:$D,'Country_Lookup'!$E:$E)</f>
        <v>United Kingdom</v>
      </c>
    </row>
    <row r="2221" spans="1:10" x14ac:dyDescent="0.3">
      <c r="A2221">
        <v>14587</v>
      </c>
      <c r="B2221">
        <v>18</v>
      </c>
      <c r="C2221">
        <v>9</v>
      </c>
      <c r="D2221">
        <v>1601.1400000000046</v>
      </c>
      <c r="E2221" cm="1">
        <f t="array" ref="E2221">_xlfn.IFS(B2221&lt;=PERCENTILE($B$3:$B$5882,0.2),5,B2221&lt;=PERCENTILE($B$3:$B$5882,0.4),4,B2221&lt;=PERCENTILE($B$3:$B$5882,0.6),3,B2221&lt;=PERCENTILE($B$3:$B$5882,0.8),2,TRUE,1)</f>
        <v>5</v>
      </c>
      <c r="F2221" cm="1">
        <f t="array" ref="F2221">_xlfn.IFS(C2221&lt;=PERCENTILE($C$3:$C$5882,0.2),1,C2221&lt;=PERCENTILE($C$3:$C$5882,0.4),2,C2221&lt;=PERCENTILE($C$3:$C$5882,0.6),3,C2221&lt;=PERCENTILE($C$3:$C$5882,0.8),4,TRUE,5)</f>
        <v>5</v>
      </c>
      <c r="G2221" cm="1">
        <f t="array" ref="G2221">_xlfn.IFS(D2221&lt;=PERCENTILE($D$3:$D$5882,0.2),1,D2221&lt;=PERCENTILE($D$3:$D$5882,0.4),2,D2221&lt;=PERCENTILE($D$3:$D$5882,0.6),3,D2221&lt;=PERCENTILE($D$3:$D$5882,0.8),4,TRUE,5)</f>
        <v>4</v>
      </c>
      <c r="H2221" s="3" t="str" cm="1">
        <f t="array" ref="H2221">_xlfn.IFS(AND(E2221&gt;=4,F2221&gt;=4,G2221&gt;=4),"Champions",AND(E2221&gt;=3,F2221&gt;=3,G2221&gt;=3),"Loyal Customers",AND(E2221&lt;=2,F2221&gt;=3),"At Risk",AND(E2221&lt;=2,F2221&lt;=2,G2221&lt;=2),"Lost",AND(E2221&gt;=4,F2221&lt;=2),"New/Promising",TRUE,"Needs Attention")</f>
        <v>Champions</v>
      </c>
      <c r="I2221" s="3" t="str">
        <f t="shared" si="38"/>
        <v>Active</v>
      </c>
      <c r="J2221" s="3" t="str">
        <f>_xlfn.XLOOKUP(A2221,'Country_Lookup'!$D:$D,'Country_Lookup'!$E:$E)</f>
        <v>United Kingdom</v>
      </c>
    </row>
    <row r="2222" spans="1:10" x14ac:dyDescent="0.3">
      <c r="A2222">
        <v>14588</v>
      </c>
      <c r="B2222">
        <v>578</v>
      </c>
      <c r="C2222">
        <v>1</v>
      </c>
      <c r="D2222">
        <v>135.38999999999993</v>
      </c>
      <c r="E2222" cm="1">
        <f t="array" ref="E2222">_xlfn.IFS(B2222&lt;=PERCENTILE($B$3:$B$5882,0.2),5,B2222&lt;=PERCENTILE($B$3:$B$5882,0.4),4,B2222&lt;=PERCENTILE($B$3:$B$5882,0.6),3,B2222&lt;=PERCENTILE($B$3:$B$5882,0.8),2,TRUE,1)</f>
        <v>1</v>
      </c>
      <c r="F2222" cm="1">
        <f t="array" ref="F2222">_xlfn.IFS(C2222&lt;=PERCENTILE($C$3:$C$5882,0.2),1,C2222&lt;=PERCENTILE($C$3:$C$5882,0.4),2,C2222&lt;=PERCENTILE($C$3:$C$5882,0.6),3,C2222&lt;=PERCENTILE($C$3:$C$5882,0.8),4,TRUE,5)</f>
        <v>1</v>
      </c>
      <c r="G2222" cm="1">
        <f t="array" ref="G2222">_xlfn.IFS(D2222&lt;=PERCENTILE($D$3:$D$5882,0.2),1,D2222&lt;=PERCENTILE($D$3:$D$5882,0.4),2,D2222&lt;=PERCENTILE($D$3:$D$5882,0.6),3,D2222&lt;=PERCENTILE($D$3:$D$5882,0.8),4,TRUE,5)</f>
        <v>1</v>
      </c>
      <c r="H2222" s="3" t="str" cm="1">
        <f t="array" ref="H2222">_xlfn.IFS(AND(E2222&gt;=4,F2222&gt;=4,G2222&gt;=4),"Champions",AND(E2222&gt;=3,F2222&gt;=3,G2222&gt;=3),"Loyal Customers",AND(E2222&lt;=2,F2222&gt;=3),"At Risk",AND(E2222&lt;=2,F2222&lt;=2,G2222&lt;=2),"Lost",AND(E2222&gt;=4,F2222&lt;=2),"New/Promising",TRUE,"Needs Attention")</f>
        <v>Lost</v>
      </c>
      <c r="I2222" s="3" t="str">
        <f t="shared" si="38"/>
        <v>Churned</v>
      </c>
      <c r="J2222" s="3" t="str">
        <f>_xlfn.XLOOKUP(A2222,'Country_Lookup'!$D:$D,'Country_Lookup'!$E:$E)</f>
        <v>United Kingdom</v>
      </c>
    </row>
    <row r="2223" spans="1:10" x14ac:dyDescent="0.3">
      <c r="A2223">
        <v>14589</v>
      </c>
      <c r="B2223">
        <v>371</v>
      </c>
      <c r="C2223">
        <v>1</v>
      </c>
      <c r="D2223">
        <v>79.5</v>
      </c>
      <c r="E2223" cm="1">
        <f t="array" ref="E2223">_xlfn.IFS(B2223&lt;=PERCENTILE($B$3:$B$5882,0.2),5,B2223&lt;=PERCENTILE($B$3:$B$5882,0.4),4,B2223&lt;=PERCENTILE($B$3:$B$5882,0.6),3,B2223&lt;=PERCENTILE($B$3:$B$5882,0.8),2,TRUE,1)</f>
        <v>2</v>
      </c>
      <c r="F2223" cm="1">
        <f t="array" ref="F2223">_xlfn.IFS(C2223&lt;=PERCENTILE($C$3:$C$5882,0.2),1,C2223&lt;=PERCENTILE($C$3:$C$5882,0.4),2,C2223&lt;=PERCENTILE($C$3:$C$5882,0.6),3,C2223&lt;=PERCENTILE($C$3:$C$5882,0.8),4,TRUE,5)</f>
        <v>1</v>
      </c>
      <c r="G2223" cm="1">
        <f t="array" ref="G2223">_xlfn.IFS(D2223&lt;=PERCENTILE($D$3:$D$5882,0.2),1,D2223&lt;=PERCENTILE($D$3:$D$5882,0.4),2,D2223&lt;=PERCENTILE($D$3:$D$5882,0.6),3,D2223&lt;=PERCENTILE($D$3:$D$5882,0.8),4,TRUE,5)</f>
        <v>1</v>
      </c>
      <c r="H2223" s="3" t="str" cm="1">
        <f t="array" ref="H2223">_xlfn.IFS(AND(E2223&gt;=4,F2223&gt;=4,G2223&gt;=4),"Champions",AND(E2223&gt;=3,F2223&gt;=3,G2223&gt;=3),"Loyal Customers",AND(E2223&lt;=2,F2223&gt;=3),"At Risk",AND(E2223&lt;=2,F2223&lt;=2,G2223&lt;=2),"Lost",AND(E2223&gt;=4,F2223&lt;=2),"New/Promising",TRUE,"Needs Attention")</f>
        <v>Lost</v>
      </c>
      <c r="I2223" s="3" t="str">
        <f t="shared" si="38"/>
        <v>Churned</v>
      </c>
      <c r="J2223" s="3" t="str">
        <f>_xlfn.XLOOKUP(A2223,'Country_Lookup'!$D:$D,'Country_Lookup'!$E:$E)</f>
        <v>United Kingdom</v>
      </c>
    </row>
    <row r="2224" spans="1:10" x14ac:dyDescent="0.3">
      <c r="A2224">
        <v>14590</v>
      </c>
      <c r="B2224">
        <v>424</v>
      </c>
      <c r="C2224">
        <v>20</v>
      </c>
      <c r="D2224">
        <v>3006.6199999999967</v>
      </c>
      <c r="E2224" cm="1">
        <f t="array" ref="E2224">_xlfn.IFS(B2224&lt;=PERCENTILE($B$3:$B$5882,0.2),5,B2224&lt;=PERCENTILE($B$3:$B$5882,0.4),4,B2224&lt;=PERCENTILE($B$3:$B$5882,0.6),3,B2224&lt;=PERCENTILE($B$3:$B$5882,0.8),2,TRUE,1)</f>
        <v>1</v>
      </c>
      <c r="F2224" cm="1">
        <f t="array" ref="F2224">_xlfn.IFS(C2224&lt;=PERCENTILE($C$3:$C$5882,0.2),1,C2224&lt;=PERCENTILE($C$3:$C$5882,0.4),2,C2224&lt;=PERCENTILE($C$3:$C$5882,0.6),3,C2224&lt;=PERCENTILE($C$3:$C$5882,0.8),4,TRUE,5)</f>
        <v>5</v>
      </c>
      <c r="G2224" cm="1">
        <f t="array" ref="G2224">_xlfn.IFS(D2224&lt;=PERCENTILE($D$3:$D$5882,0.2),1,D2224&lt;=PERCENTILE($D$3:$D$5882,0.4),2,D2224&lt;=PERCENTILE($D$3:$D$5882,0.6),3,D2224&lt;=PERCENTILE($D$3:$D$5882,0.8),4,TRUE,5)</f>
        <v>5</v>
      </c>
      <c r="H2224" s="3" t="str" cm="1">
        <f t="array" ref="H2224">_xlfn.IFS(AND(E2224&gt;=4,F2224&gt;=4,G2224&gt;=4),"Champions",AND(E2224&gt;=3,F2224&gt;=3,G2224&gt;=3),"Loyal Customers",AND(E2224&lt;=2,F2224&gt;=3),"At Risk",AND(E2224&lt;=2,F2224&lt;=2,G2224&lt;=2),"Lost",AND(E2224&gt;=4,F2224&lt;=2),"New/Promising",TRUE,"Needs Attention")</f>
        <v>At Risk</v>
      </c>
      <c r="I2224" s="3" t="str">
        <f t="shared" si="38"/>
        <v>Churned</v>
      </c>
      <c r="J2224" s="3" t="str">
        <f>_xlfn.XLOOKUP(A2224,'Country_Lookup'!$D:$D,'Country_Lookup'!$E:$E)</f>
        <v>United Kingdom</v>
      </c>
    </row>
    <row r="2225" spans="1:10" x14ac:dyDescent="0.3">
      <c r="A2225">
        <v>14591</v>
      </c>
      <c r="B2225">
        <v>15</v>
      </c>
      <c r="C2225">
        <v>4</v>
      </c>
      <c r="D2225">
        <v>1447.139999999994</v>
      </c>
      <c r="E2225" cm="1">
        <f t="array" ref="E2225">_xlfn.IFS(B2225&lt;=PERCENTILE($B$3:$B$5882,0.2),5,B2225&lt;=PERCENTILE($B$3:$B$5882,0.4),4,B2225&lt;=PERCENTILE($B$3:$B$5882,0.6),3,B2225&lt;=PERCENTILE($B$3:$B$5882,0.8),2,TRUE,1)</f>
        <v>5</v>
      </c>
      <c r="F2225" cm="1">
        <f t="array" ref="F2225">_xlfn.IFS(C2225&lt;=PERCENTILE($C$3:$C$5882,0.2),1,C2225&lt;=PERCENTILE($C$3:$C$5882,0.4),2,C2225&lt;=PERCENTILE($C$3:$C$5882,0.6),3,C2225&lt;=PERCENTILE($C$3:$C$5882,0.8),4,TRUE,5)</f>
        <v>3</v>
      </c>
      <c r="G2225" cm="1">
        <f t="array" ref="G2225">_xlfn.IFS(D2225&lt;=PERCENTILE($D$3:$D$5882,0.2),1,D2225&lt;=PERCENTILE($D$3:$D$5882,0.4),2,D2225&lt;=PERCENTILE($D$3:$D$5882,0.6),3,D2225&lt;=PERCENTILE($D$3:$D$5882,0.8),4,TRUE,5)</f>
        <v>4</v>
      </c>
      <c r="H2225" s="3" t="str" cm="1">
        <f t="array" ref="H2225">_xlfn.IFS(AND(E2225&gt;=4,F2225&gt;=4,G2225&gt;=4),"Champions",AND(E2225&gt;=3,F2225&gt;=3,G2225&gt;=3),"Loyal Customers",AND(E2225&lt;=2,F2225&gt;=3),"At Risk",AND(E2225&lt;=2,F2225&lt;=2,G2225&lt;=2),"Lost",AND(E2225&gt;=4,F2225&lt;=2),"New/Promising",TRUE,"Needs Attention")</f>
        <v>Loyal Customers</v>
      </c>
      <c r="I2225" s="3" t="str">
        <f t="shared" si="38"/>
        <v>Active</v>
      </c>
      <c r="J2225" s="3" t="str">
        <f>_xlfn.XLOOKUP(A2225,'Country_Lookup'!$D:$D,'Country_Lookup'!$E:$E)</f>
        <v>United Kingdom</v>
      </c>
    </row>
    <row r="2226" spans="1:10" x14ac:dyDescent="0.3">
      <c r="A2226">
        <v>14592</v>
      </c>
      <c r="B2226">
        <v>35</v>
      </c>
      <c r="C2226">
        <v>3</v>
      </c>
      <c r="D2226">
        <v>570.4600000000014</v>
      </c>
      <c r="E2226" cm="1">
        <f t="array" ref="E2226">_xlfn.IFS(B2226&lt;=PERCENTILE($B$3:$B$5882,0.2),5,B2226&lt;=PERCENTILE($B$3:$B$5882,0.4),4,B2226&lt;=PERCENTILE($B$3:$B$5882,0.6),3,B2226&lt;=PERCENTILE($B$3:$B$5882,0.8),2,TRUE,1)</f>
        <v>4</v>
      </c>
      <c r="F2226" cm="1">
        <f t="array" ref="F2226">_xlfn.IFS(C2226&lt;=PERCENTILE($C$3:$C$5882,0.2),1,C2226&lt;=PERCENTILE($C$3:$C$5882,0.4),2,C2226&lt;=PERCENTILE($C$3:$C$5882,0.6),3,C2226&lt;=PERCENTILE($C$3:$C$5882,0.8),4,TRUE,5)</f>
        <v>3</v>
      </c>
      <c r="G2226" cm="1">
        <f t="array" ref="G2226">_xlfn.IFS(D2226&lt;=PERCENTILE($D$3:$D$5882,0.2),1,D2226&lt;=PERCENTILE($D$3:$D$5882,0.4),2,D2226&lt;=PERCENTILE($D$3:$D$5882,0.6),3,D2226&lt;=PERCENTILE($D$3:$D$5882,0.8),4,TRUE,5)</f>
        <v>2</v>
      </c>
      <c r="H2226" s="3" t="str" cm="1">
        <f t="array" ref="H2226">_xlfn.IFS(AND(E2226&gt;=4,F2226&gt;=4,G2226&gt;=4),"Champions",AND(E2226&gt;=3,F2226&gt;=3,G2226&gt;=3),"Loyal Customers",AND(E2226&lt;=2,F2226&gt;=3),"At Risk",AND(E2226&lt;=2,F2226&lt;=2,G2226&lt;=2),"Lost",AND(E2226&gt;=4,F2226&lt;=2),"New/Promising",TRUE,"Needs Attention")</f>
        <v>Needs Attention</v>
      </c>
      <c r="I2226" s="3" t="str">
        <f t="shared" si="38"/>
        <v>Active</v>
      </c>
      <c r="J2226" s="3" t="str">
        <f>_xlfn.XLOOKUP(A2226,'Country_Lookup'!$D:$D,'Country_Lookup'!$E:$E)</f>
        <v>United Kingdom</v>
      </c>
    </row>
    <row r="2227" spans="1:10" x14ac:dyDescent="0.3">
      <c r="A2227">
        <v>14593</v>
      </c>
      <c r="B2227">
        <v>21</v>
      </c>
      <c r="C2227">
        <v>12</v>
      </c>
      <c r="D2227">
        <v>3712.0099999999879</v>
      </c>
      <c r="E2227" cm="1">
        <f t="array" ref="E2227">_xlfn.IFS(B2227&lt;=PERCENTILE($B$3:$B$5882,0.2),5,B2227&lt;=PERCENTILE($B$3:$B$5882,0.4),4,B2227&lt;=PERCENTILE($B$3:$B$5882,0.6),3,B2227&lt;=PERCENTILE($B$3:$B$5882,0.8),2,TRUE,1)</f>
        <v>4</v>
      </c>
      <c r="F2227" cm="1">
        <f t="array" ref="F2227">_xlfn.IFS(C2227&lt;=PERCENTILE($C$3:$C$5882,0.2),1,C2227&lt;=PERCENTILE($C$3:$C$5882,0.4),2,C2227&lt;=PERCENTILE($C$3:$C$5882,0.6),3,C2227&lt;=PERCENTILE($C$3:$C$5882,0.8),4,TRUE,5)</f>
        <v>5</v>
      </c>
      <c r="G2227" cm="1">
        <f t="array" ref="G2227">_xlfn.IFS(D2227&lt;=PERCENTILE($D$3:$D$5882,0.2),1,D2227&lt;=PERCENTILE($D$3:$D$5882,0.4),2,D2227&lt;=PERCENTILE($D$3:$D$5882,0.6),3,D2227&lt;=PERCENTILE($D$3:$D$5882,0.8),4,TRUE,5)</f>
        <v>5</v>
      </c>
      <c r="H2227" s="3" t="str" cm="1">
        <f t="array" ref="H2227">_xlfn.IFS(AND(E2227&gt;=4,F2227&gt;=4,G2227&gt;=4),"Champions",AND(E2227&gt;=3,F2227&gt;=3,G2227&gt;=3),"Loyal Customers",AND(E2227&lt;=2,F2227&gt;=3),"At Risk",AND(E2227&lt;=2,F2227&lt;=2,G2227&lt;=2),"Lost",AND(E2227&gt;=4,F2227&lt;=2),"New/Promising",TRUE,"Needs Attention")</f>
        <v>Champions</v>
      </c>
      <c r="I2227" s="3" t="str">
        <f t="shared" si="38"/>
        <v>Active</v>
      </c>
      <c r="J2227" s="3" t="str">
        <f>_xlfn.XLOOKUP(A2227,'Country_Lookup'!$D:$D,'Country_Lookup'!$E:$E)</f>
        <v>United Kingdom</v>
      </c>
    </row>
    <row r="2228" spans="1:10" x14ac:dyDescent="0.3">
      <c r="A2228">
        <v>14594</v>
      </c>
      <c r="B2228">
        <v>7</v>
      </c>
      <c r="C2228">
        <v>2</v>
      </c>
      <c r="D2228">
        <v>634.83000000000118</v>
      </c>
      <c r="E2228" cm="1">
        <f t="array" ref="E2228">_xlfn.IFS(B2228&lt;=PERCENTILE($B$3:$B$5882,0.2),5,B2228&lt;=PERCENTILE($B$3:$B$5882,0.4),4,B2228&lt;=PERCENTILE($B$3:$B$5882,0.6),3,B2228&lt;=PERCENTILE($B$3:$B$5882,0.8),2,TRUE,1)</f>
        <v>5</v>
      </c>
      <c r="F2228" cm="1">
        <f t="array" ref="F2228">_xlfn.IFS(C2228&lt;=PERCENTILE($C$3:$C$5882,0.2),1,C2228&lt;=PERCENTILE($C$3:$C$5882,0.4),2,C2228&lt;=PERCENTILE($C$3:$C$5882,0.6),3,C2228&lt;=PERCENTILE($C$3:$C$5882,0.8),4,TRUE,5)</f>
        <v>2</v>
      </c>
      <c r="G2228" cm="1">
        <f t="array" ref="G2228">_xlfn.IFS(D2228&lt;=PERCENTILE($D$3:$D$5882,0.2),1,D2228&lt;=PERCENTILE($D$3:$D$5882,0.4),2,D2228&lt;=PERCENTILE($D$3:$D$5882,0.6),3,D2228&lt;=PERCENTILE($D$3:$D$5882,0.8),4,TRUE,5)</f>
        <v>3</v>
      </c>
      <c r="H2228" s="3" t="str" cm="1">
        <f t="array" ref="H2228">_xlfn.IFS(AND(E2228&gt;=4,F2228&gt;=4,G2228&gt;=4),"Champions",AND(E2228&gt;=3,F2228&gt;=3,G2228&gt;=3),"Loyal Customers",AND(E2228&lt;=2,F2228&gt;=3),"At Risk",AND(E2228&lt;=2,F2228&lt;=2,G2228&lt;=2),"Lost",AND(E2228&gt;=4,F2228&lt;=2),"New/Promising",TRUE,"Needs Attention")</f>
        <v>New/Promising</v>
      </c>
      <c r="I2228" s="3" t="str">
        <f t="shared" si="38"/>
        <v>Active</v>
      </c>
      <c r="J2228" s="3" t="str">
        <f>_xlfn.XLOOKUP(A2228,'Country_Lookup'!$D:$D,'Country_Lookup'!$E:$E)</f>
        <v>United Kingdom</v>
      </c>
    </row>
    <row r="2229" spans="1:10" x14ac:dyDescent="0.3">
      <c r="A2229">
        <v>14595</v>
      </c>
      <c r="B2229">
        <v>19</v>
      </c>
      <c r="C2229">
        <v>8</v>
      </c>
      <c r="D2229">
        <v>2164.4500000000053</v>
      </c>
      <c r="E2229" cm="1">
        <f t="array" ref="E2229">_xlfn.IFS(B2229&lt;=PERCENTILE($B$3:$B$5882,0.2),5,B2229&lt;=PERCENTILE($B$3:$B$5882,0.4),4,B2229&lt;=PERCENTILE($B$3:$B$5882,0.6),3,B2229&lt;=PERCENTILE($B$3:$B$5882,0.8),2,TRUE,1)</f>
        <v>5</v>
      </c>
      <c r="F2229" cm="1">
        <f t="array" ref="F2229">_xlfn.IFS(C2229&lt;=PERCENTILE($C$3:$C$5882,0.2),1,C2229&lt;=PERCENTILE($C$3:$C$5882,0.4),2,C2229&lt;=PERCENTILE($C$3:$C$5882,0.6),3,C2229&lt;=PERCENTILE($C$3:$C$5882,0.8),4,TRUE,5)</f>
        <v>4</v>
      </c>
      <c r="G2229" cm="1">
        <f t="array" ref="G2229">_xlfn.IFS(D2229&lt;=PERCENTILE($D$3:$D$5882,0.2),1,D2229&lt;=PERCENTILE($D$3:$D$5882,0.4),2,D2229&lt;=PERCENTILE($D$3:$D$5882,0.6),3,D2229&lt;=PERCENTILE($D$3:$D$5882,0.8),4,TRUE,5)</f>
        <v>4</v>
      </c>
      <c r="H2229" s="3" t="str" cm="1">
        <f t="array" ref="H2229">_xlfn.IFS(AND(E2229&gt;=4,F2229&gt;=4,G2229&gt;=4),"Champions",AND(E2229&gt;=3,F2229&gt;=3,G2229&gt;=3),"Loyal Customers",AND(E2229&lt;=2,F2229&gt;=3),"At Risk",AND(E2229&lt;=2,F2229&lt;=2,G2229&lt;=2),"Lost",AND(E2229&gt;=4,F2229&lt;=2),"New/Promising",TRUE,"Needs Attention")</f>
        <v>Champions</v>
      </c>
      <c r="I2229" s="3" t="str">
        <f t="shared" si="38"/>
        <v>Active</v>
      </c>
      <c r="J2229" s="3" t="str">
        <f>_xlfn.XLOOKUP(A2229,'Country_Lookup'!$D:$D,'Country_Lookup'!$E:$E)</f>
        <v>United Kingdom</v>
      </c>
    </row>
    <row r="2230" spans="1:10" x14ac:dyDescent="0.3">
      <c r="A2230">
        <v>14596</v>
      </c>
      <c r="B2230">
        <v>626</v>
      </c>
      <c r="C2230">
        <v>1</v>
      </c>
      <c r="D2230">
        <v>229.4699999999998</v>
      </c>
      <c r="E2230" cm="1">
        <f t="array" ref="E2230">_xlfn.IFS(B2230&lt;=PERCENTILE($B$3:$B$5882,0.2),5,B2230&lt;=PERCENTILE($B$3:$B$5882,0.4),4,B2230&lt;=PERCENTILE($B$3:$B$5882,0.6),3,B2230&lt;=PERCENTILE($B$3:$B$5882,0.8),2,TRUE,1)</f>
        <v>1</v>
      </c>
      <c r="F2230" cm="1">
        <f t="array" ref="F2230">_xlfn.IFS(C2230&lt;=PERCENTILE($C$3:$C$5882,0.2),1,C2230&lt;=PERCENTILE($C$3:$C$5882,0.4),2,C2230&lt;=PERCENTILE($C$3:$C$5882,0.6),3,C2230&lt;=PERCENTILE($C$3:$C$5882,0.8),4,TRUE,5)</f>
        <v>1</v>
      </c>
      <c r="G2230" cm="1">
        <f t="array" ref="G2230">_xlfn.IFS(D2230&lt;=PERCENTILE($D$3:$D$5882,0.2),1,D2230&lt;=PERCENTILE($D$3:$D$5882,0.4),2,D2230&lt;=PERCENTILE($D$3:$D$5882,0.6),3,D2230&lt;=PERCENTILE($D$3:$D$5882,0.8),4,TRUE,5)</f>
        <v>1</v>
      </c>
      <c r="H2230" s="3" t="str" cm="1">
        <f t="array" ref="H2230">_xlfn.IFS(AND(E2230&gt;=4,F2230&gt;=4,G2230&gt;=4),"Champions",AND(E2230&gt;=3,F2230&gt;=3,G2230&gt;=3),"Loyal Customers",AND(E2230&lt;=2,F2230&gt;=3),"At Risk",AND(E2230&lt;=2,F2230&lt;=2,G2230&lt;=2),"Lost",AND(E2230&gt;=4,F2230&lt;=2),"New/Promising",TRUE,"Needs Attention")</f>
        <v>Lost</v>
      </c>
      <c r="I2230" s="3" t="str">
        <f t="shared" si="38"/>
        <v>Churned</v>
      </c>
      <c r="J2230" s="3" t="str">
        <f>_xlfn.XLOOKUP(A2230,'Country_Lookup'!$D:$D,'Country_Lookup'!$E:$E)</f>
        <v>United Kingdom</v>
      </c>
    </row>
    <row r="2231" spans="1:10" x14ac:dyDescent="0.3">
      <c r="A2231">
        <v>14597</v>
      </c>
      <c r="B2231">
        <v>11</v>
      </c>
      <c r="C2231">
        <v>6</v>
      </c>
      <c r="D2231">
        <v>2201.5400000000018</v>
      </c>
      <c r="E2231" cm="1">
        <f t="array" ref="E2231">_xlfn.IFS(B2231&lt;=PERCENTILE($B$3:$B$5882,0.2),5,B2231&lt;=PERCENTILE($B$3:$B$5882,0.4),4,B2231&lt;=PERCENTILE($B$3:$B$5882,0.6),3,B2231&lt;=PERCENTILE($B$3:$B$5882,0.8),2,TRUE,1)</f>
        <v>5</v>
      </c>
      <c r="F2231" cm="1">
        <f t="array" ref="F2231">_xlfn.IFS(C2231&lt;=PERCENTILE($C$3:$C$5882,0.2),1,C2231&lt;=PERCENTILE($C$3:$C$5882,0.4),2,C2231&lt;=PERCENTILE($C$3:$C$5882,0.6),3,C2231&lt;=PERCENTILE($C$3:$C$5882,0.8),4,TRUE,5)</f>
        <v>4</v>
      </c>
      <c r="G2231" cm="1">
        <f t="array" ref="G2231">_xlfn.IFS(D2231&lt;=PERCENTILE($D$3:$D$5882,0.2),1,D2231&lt;=PERCENTILE($D$3:$D$5882,0.4),2,D2231&lt;=PERCENTILE($D$3:$D$5882,0.6),3,D2231&lt;=PERCENTILE($D$3:$D$5882,0.8),4,TRUE,5)</f>
        <v>4</v>
      </c>
      <c r="H2231" s="3" t="str" cm="1">
        <f t="array" ref="H2231">_xlfn.IFS(AND(E2231&gt;=4,F2231&gt;=4,G2231&gt;=4),"Champions",AND(E2231&gt;=3,F2231&gt;=3,G2231&gt;=3),"Loyal Customers",AND(E2231&lt;=2,F2231&gt;=3),"At Risk",AND(E2231&lt;=2,F2231&lt;=2,G2231&lt;=2),"Lost",AND(E2231&gt;=4,F2231&lt;=2),"New/Promising",TRUE,"Needs Attention")</f>
        <v>Champions</v>
      </c>
      <c r="I2231" s="3" t="str">
        <f t="shared" si="38"/>
        <v>Active</v>
      </c>
      <c r="J2231" s="3" t="str">
        <f>_xlfn.XLOOKUP(A2231,'Country_Lookup'!$D:$D,'Country_Lookup'!$E:$E)</f>
        <v>United Kingdom</v>
      </c>
    </row>
    <row r="2232" spans="1:10" x14ac:dyDescent="0.3">
      <c r="A2232">
        <v>14598</v>
      </c>
      <c r="B2232">
        <v>44</v>
      </c>
      <c r="C2232">
        <v>2</v>
      </c>
      <c r="D2232">
        <v>384.04000000000025</v>
      </c>
      <c r="E2232" cm="1">
        <f t="array" ref="E2232">_xlfn.IFS(B2232&lt;=PERCENTILE($B$3:$B$5882,0.2),5,B2232&lt;=PERCENTILE($B$3:$B$5882,0.4),4,B2232&lt;=PERCENTILE($B$3:$B$5882,0.6),3,B2232&lt;=PERCENTILE($B$3:$B$5882,0.8),2,TRUE,1)</f>
        <v>4</v>
      </c>
      <c r="F2232" cm="1">
        <f t="array" ref="F2232">_xlfn.IFS(C2232&lt;=PERCENTILE($C$3:$C$5882,0.2),1,C2232&lt;=PERCENTILE($C$3:$C$5882,0.4),2,C2232&lt;=PERCENTILE($C$3:$C$5882,0.6),3,C2232&lt;=PERCENTILE($C$3:$C$5882,0.8),4,TRUE,5)</f>
        <v>2</v>
      </c>
      <c r="G2232" cm="1">
        <f t="array" ref="G2232">_xlfn.IFS(D2232&lt;=PERCENTILE($D$3:$D$5882,0.2),1,D2232&lt;=PERCENTILE($D$3:$D$5882,0.4),2,D2232&lt;=PERCENTILE($D$3:$D$5882,0.6),3,D2232&lt;=PERCENTILE($D$3:$D$5882,0.8),4,TRUE,5)</f>
        <v>2</v>
      </c>
      <c r="H2232" s="3" t="str" cm="1">
        <f t="array" ref="H2232">_xlfn.IFS(AND(E2232&gt;=4,F2232&gt;=4,G2232&gt;=4),"Champions",AND(E2232&gt;=3,F2232&gt;=3,G2232&gt;=3),"Loyal Customers",AND(E2232&lt;=2,F2232&gt;=3),"At Risk",AND(E2232&lt;=2,F2232&lt;=2,G2232&lt;=2),"Lost",AND(E2232&gt;=4,F2232&lt;=2),"New/Promising",TRUE,"Needs Attention")</f>
        <v>New/Promising</v>
      </c>
      <c r="I2232" s="3" t="str">
        <f t="shared" si="38"/>
        <v>Active</v>
      </c>
      <c r="J2232" s="3" t="str">
        <f>_xlfn.XLOOKUP(A2232,'Country_Lookup'!$D:$D,'Country_Lookup'!$E:$E)</f>
        <v>United Kingdom</v>
      </c>
    </row>
    <row r="2233" spans="1:10" x14ac:dyDescent="0.3">
      <c r="A2233">
        <v>14599</v>
      </c>
      <c r="B2233">
        <v>390</v>
      </c>
      <c r="C2233">
        <v>2</v>
      </c>
      <c r="D2233">
        <v>474.5400000000007</v>
      </c>
      <c r="E2233" cm="1">
        <f t="array" ref="E2233">_xlfn.IFS(B2233&lt;=PERCENTILE($B$3:$B$5882,0.2),5,B2233&lt;=PERCENTILE($B$3:$B$5882,0.4),4,B2233&lt;=PERCENTILE($B$3:$B$5882,0.6),3,B2233&lt;=PERCENTILE($B$3:$B$5882,0.8),2,TRUE,1)</f>
        <v>2</v>
      </c>
      <c r="F2233" cm="1">
        <f t="array" ref="F2233">_xlfn.IFS(C2233&lt;=PERCENTILE($C$3:$C$5882,0.2),1,C2233&lt;=PERCENTILE($C$3:$C$5882,0.4),2,C2233&lt;=PERCENTILE($C$3:$C$5882,0.6),3,C2233&lt;=PERCENTILE($C$3:$C$5882,0.8),4,TRUE,5)</f>
        <v>2</v>
      </c>
      <c r="G2233" cm="1">
        <f t="array" ref="G2233">_xlfn.IFS(D2233&lt;=PERCENTILE($D$3:$D$5882,0.2),1,D2233&lt;=PERCENTILE($D$3:$D$5882,0.4),2,D2233&lt;=PERCENTILE($D$3:$D$5882,0.6),3,D2233&lt;=PERCENTILE($D$3:$D$5882,0.8),4,TRUE,5)</f>
        <v>2</v>
      </c>
      <c r="H2233" s="3" t="str" cm="1">
        <f t="array" ref="H2233">_xlfn.IFS(AND(E2233&gt;=4,F2233&gt;=4,G2233&gt;=4),"Champions",AND(E2233&gt;=3,F2233&gt;=3,G2233&gt;=3),"Loyal Customers",AND(E2233&lt;=2,F2233&gt;=3),"At Risk",AND(E2233&lt;=2,F2233&lt;=2,G2233&lt;=2),"Lost",AND(E2233&gt;=4,F2233&lt;=2),"New/Promising",TRUE,"Needs Attention")</f>
        <v>Lost</v>
      </c>
      <c r="I2233" s="3" t="str">
        <f t="shared" si="38"/>
        <v>Churned</v>
      </c>
      <c r="J2233" s="3" t="str">
        <f>_xlfn.XLOOKUP(A2233,'Country_Lookup'!$D:$D,'Country_Lookup'!$E:$E)</f>
        <v>United Kingdom</v>
      </c>
    </row>
    <row r="2234" spans="1:10" x14ac:dyDescent="0.3">
      <c r="A2234">
        <v>14600</v>
      </c>
      <c r="B2234">
        <v>305</v>
      </c>
      <c r="C2234">
        <v>2</v>
      </c>
      <c r="D2234">
        <v>865.17000000000019</v>
      </c>
      <c r="E2234" cm="1">
        <f t="array" ref="E2234">_xlfn.IFS(B2234&lt;=PERCENTILE($B$3:$B$5882,0.2),5,B2234&lt;=PERCENTILE($B$3:$B$5882,0.4),4,B2234&lt;=PERCENTILE($B$3:$B$5882,0.6),3,B2234&lt;=PERCENTILE($B$3:$B$5882,0.8),2,TRUE,1)</f>
        <v>2</v>
      </c>
      <c r="F2234" cm="1">
        <f t="array" ref="F2234">_xlfn.IFS(C2234&lt;=PERCENTILE($C$3:$C$5882,0.2),1,C2234&lt;=PERCENTILE($C$3:$C$5882,0.4),2,C2234&lt;=PERCENTILE($C$3:$C$5882,0.6),3,C2234&lt;=PERCENTILE($C$3:$C$5882,0.8),4,TRUE,5)</f>
        <v>2</v>
      </c>
      <c r="G2234" cm="1">
        <f t="array" ref="G2234">_xlfn.IFS(D2234&lt;=PERCENTILE($D$3:$D$5882,0.2),1,D2234&lt;=PERCENTILE($D$3:$D$5882,0.4),2,D2234&lt;=PERCENTILE($D$3:$D$5882,0.6),3,D2234&lt;=PERCENTILE($D$3:$D$5882,0.8),4,TRUE,5)</f>
        <v>3</v>
      </c>
      <c r="H2234" s="3" t="str" cm="1">
        <f t="array" ref="H2234">_xlfn.IFS(AND(E2234&gt;=4,F2234&gt;=4,G2234&gt;=4),"Champions",AND(E2234&gt;=3,F2234&gt;=3,G2234&gt;=3),"Loyal Customers",AND(E2234&lt;=2,F2234&gt;=3),"At Risk",AND(E2234&lt;=2,F2234&lt;=2,G2234&lt;=2),"Lost",AND(E2234&gt;=4,F2234&lt;=2),"New/Promising",TRUE,"Needs Attention")</f>
        <v>Needs Attention</v>
      </c>
      <c r="I2234" s="3" t="str">
        <f t="shared" si="38"/>
        <v>Churned</v>
      </c>
      <c r="J2234" s="3" t="str">
        <f>_xlfn.XLOOKUP(A2234,'Country_Lookup'!$D:$D,'Country_Lookup'!$E:$E)</f>
        <v>United Kingdom</v>
      </c>
    </row>
    <row r="2235" spans="1:10" x14ac:dyDescent="0.3">
      <c r="A2235">
        <v>14601</v>
      </c>
      <c r="B2235">
        <v>10</v>
      </c>
      <c r="C2235">
        <v>1</v>
      </c>
      <c r="D2235">
        <v>213.96</v>
      </c>
      <c r="E2235" cm="1">
        <f t="array" ref="E2235">_xlfn.IFS(B2235&lt;=PERCENTILE($B$3:$B$5882,0.2),5,B2235&lt;=PERCENTILE($B$3:$B$5882,0.4),4,B2235&lt;=PERCENTILE($B$3:$B$5882,0.6),3,B2235&lt;=PERCENTILE($B$3:$B$5882,0.8),2,TRUE,1)</f>
        <v>5</v>
      </c>
      <c r="F2235" cm="1">
        <f t="array" ref="F2235">_xlfn.IFS(C2235&lt;=PERCENTILE($C$3:$C$5882,0.2),1,C2235&lt;=PERCENTILE($C$3:$C$5882,0.4),2,C2235&lt;=PERCENTILE($C$3:$C$5882,0.6),3,C2235&lt;=PERCENTILE($C$3:$C$5882,0.8),4,TRUE,5)</f>
        <v>1</v>
      </c>
      <c r="G2235" cm="1">
        <f t="array" ref="G2235">_xlfn.IFS(D2235&lt;=PERCENTILE($D$3:$D$5882,0.2),1,D2235&lt;=PERCENTILE($D$3:$D$5882,0.4),2,D2235&lt;=PERCENTILE($D$3:$D$5882,0.6),3,D2235&lt;=PERCENTILE($D$3:$D$5882,0.8),4,TRUE,5)</f>
        <v>1</v>
      </c>
      <c r="H2235" s="3" t="str" cm="1">
        <f t="array" ref="H2235">_xlfn.IFS(AND(E2235&gt;=4,F2235&gt;=4,G2235&gt;=4),"Champions",AND(E2235&gt;=3,F2235&gt;=3,G2235&gt;=3),"Loyal Customers",AND(E2235&lt;=2,F2235&gt;=3),"At Risk",AND(E2235&lt;=2,F2235&lt;=2,G2235&lt;=2),"Lost",AND(E2235&gt;=4,F2235&lt;=2),"New/Promising",TRUE,"Needs Attention")</f>
        <v>New/Promising</v>
      </c>
      <c r="I2235" s="3" t="str">
        <f t="shared" si="38"/>
        <v>Active</v>
      </c>
      <c r="J2235" s="3" t="str">
        <f>_xlfn.XLOOKUP(A2235,'Country_Lookup'!$D:$D,'Country_Lookup'!$E:$E)</f>
        <v>United Kingdom</v>
      </c>
    </row>
    <row r="2236" spans="1:10" x14ac:dyDescent="0.3">
      <c r="A2236">
        <v>14602</v>
      </c>
      <c r="B2236">
        <v>656</v>
      </c>
      <c r="C2236">
        <v>1</v>
      </c>
      <c r="D2236">
        <v>205.35999999999993</v>
      </c>
      <c r="E2236" cm="1">
        <f t="array" ref="E2236">_xlfn.IFS(B2236&lt;=PERCENTILE($B$3:$B$5882,0.2),5,B2236&lt;=PERCENTILE($B$3:$B$5882,0.4),4,B2236&lt;=PERCENTILE($B$3:$B$5882,0.6),3,B2236&lt;=PERCENTILE($B$3:$B$5882,0.8),2,TRUE,1)</f>
        <v>1</v>
      </c>
      <c r="F2236" cm="1">
        <f t="array" ref="F2236">_xlfn.IFS(C2236&lt;=PERCENTILE($C$3:$C$5882,0.2),1,C2236&lt;=PERCENTILE($C$3:$C$5882,0.4),2,C2236&lt;=PERCENTILE($C$3:$C$5882,0.6),3,C2236&lt;=PERCENTILE($C$3:$C$5882,0.8),4,TRUE,5)</f>
        <v>1</v>
      </c>
      <c r="G2236" cm="1">
        <f t="array" ref="G2236">_xlfn.IFS(D2236&lt;=PERCENTILE($D$3:$D$5882,0.2),1,D2236&lt;=PERCENTILE($D$3:$D$5882,0.4),2,D2236&lt;=PERCENTILE($D$3:$D$5882,0.6),3,D2236&lt;=PERCENTILE($D$3:$D$5882,0.8),4,TRUE,5)</f>
        <v>1</v>
      </c>
      <c r="H2236" s="3" t="str" cm="1">
        <f t="array" ref="H2236">_xlfn.IFS(AND(E2236&gt;=4,F2236&gt;=4,G2236&gt;=4),"Champions",AND(E2236&gt;=3,F2236&gt;=3,G2236&gt;=3),"Loyal Customers",AND(E2236&lt;=2,F2236&gt;=3),"At Risk",AND(E2236&lt;=2,F2236&lt;=2,G2236&lt;=2),"Lost",AND(E2236&gt;=4,F2236&lt;=2),"New/Promising",TRUE,"Needs Attention")</f>
        <v>Lost</v>
      </c>
      <c r="I2236" s="3" t="str">
        <f t="shared" si="38"/>
        <v>Churned</v>
      </c>
      <c r="J2236" s="3" t="str">
        <f>_xlfn.XLOOKUP(A2236,'Country_Lookup'!$D:$D,'Country_Lookup'!$E:$E)</f>
        <v>United Kingdom</v>
      </c>
    </row>
    <row r="2237" spans="1:10" x14ac:dyDescent="0.3">
      <c r="A2237">
        <v>14603</v>
      </c>
      <c r="B2237">
        <v>274</v>
      </c>
      <c r="C2237">
        <v>1</v>
      </c>
      <c r="D2237">
        <v>660</v>
      </c>
      <c r="E2237" cm="1">
        <f t="array" ref="E2237">_xlfn.IFS(B2237&lt;=PERCENTILE($B$3:$B$5882,0.2),5,B2237&lt;=PERCENTILE($B$3:$B$5882,0.4),4,B2237&lt;=PERCENTILE($B$3:$B$5882,0.6),3,B2237&lt;=PERCENTILE($B$3:$B$5882,0.8),2,TRUE,1)</f>
        <v>2</v>
      </c>
      <c r="F2237" cm="1">
        <f t="array" ref="F2237">_xlfn.IFS(C2237&lt;=PERCENTILE($C$3:$C$5882,0.2),1,C2237&lt;=PERCENTILE($C$3:$C$5882,0.4),2,C2237&lt;=PERCENTILE($C$3:$C$5882,0.6),3,C2237&lt;=PERCENTILE($C$3:$C$5882,0.8),4,TRUE,5)</f>
        <v>1</v>
      </c>
      <c r="G2237" cm="1">
        <f t="array" ref="G2237">_xlfn.IFS(D2237&lt;=PERCENTILE($D$3:$D$5882,0.2),1,D2237&lt;=PERCENTILE($D$3:$D$5882,0.4),2,D2237&lt;=PERCENTILE($D$3:$D$5882,0.6),3,D2237&lt;=PERCENTILE($D$3:$D$5882,0.8),4,TRUE,5)</f>
        <v>3</v>
      </c>
      <c r="H2237" s="3" t="str" cm="1">
        <f t="array" ref="H2237">_xlfn.IFS(AND(E2237&gt;=4,F2237&gt;=4,G2237&gt;=4),"Champions",AND(E2237&gt;=3,F2237&gt;=3,G2237&gt;=3),"Loyal Customers",AND(E2237&lt;=2,F2237&gt;=3),"At Risk",AND(E2237&lt;=2,F2237&lt;=2,G2237&lt;=2),"Lost",AND(E2237&gt;=4,F2237&lt;=2),"New/Promising",TRUE,"Needs Attention")</f>
        <v>Needs Attention</v>
      </c>
      <c r="I2237" s="3" t="str">
        <f t="shared" si="38"/>
        <v>Churned</v>
      </c>
      <c r="J2237" s="3" t="str">
        <f>_xlfn.XLOOKUP(A2237,'Country_Lookup'!$D:$D,'Country_Lookup'!$E:$E)</f>
        <v>United Kingdom</v>
      </c>
    </row>
    <row r="2238" spans="1:10" x14ac:dyDescent="0.3">
      <c r="A2238">
        <v>14604</v>
      </c>
      <c r="B2238">
        <v>633</v>
      </c>
      <c r="C2238">
        <v>1</v>
      </c>
      <c r="D2238">
        <v>143.8600000000001</v>
      </c>
      <c r="E2238" cm="1">
        <f t="array" ref="E2238">_xlfn.IFS(B2238&lt;=PERCENTILE($B$3:$B$5882,0.2),5,B2238&lt;=PERCENTILE($B$3:$B$5882,0.4),4,B2238&lt;=PERCENTILE($B$3:$B$5882,0.6),3,B2238&lt;=PERCENTILE($B$3:$B$5882,0.8),2,TRUE,1)</f>
        <v>1</v>
      </c>
      <c r="F2238" cm="1">
        <f t="array" ref="F2238">_xlfn.IFS(C2238&lt;=PERCENTILE($C$3:$C$5882,0.2),1,C2238&lt;=PERCENTILE($C$3:$C$5882,0.4),2,C2238&lt;=PERCENTILE($C$3:$C$5882,0.6),3,C2238&lt;=PERCENTILE($C$3:$C$5882,0.8),4,TRUE,5)</f>
        <v>1</v>
      </c>
      <c r="G2238" cm="1">
        <f t="array" ref="G2238">_xlfn.IFS(D2238&lt;=PERCENTILE($D$3:$D$5882,0.2),1,D2238&lt;=PERCENTILE($D$3:$D$5882,0.4),2,D2238&lt;=PERCENTILE($D$3:$D$5882,0.6),3,D2238&lt;=PERCENTILE($D$3:$D$5882,0.8),4,TRUE,5)</f>
        <v>1</v>
      </c>
      <c r="H2238" s="3" t="str" cm="1">
        <f t="array" ref="H2238">_xlfn.IFS(AND(E2238&gt;=4,F2238&gt;=4,G2238&gt;=4),"Champions",AND(E2238&gt;=3,F2238&gt;=3,G2238&gt;=3),"Loyal Customers",AND(E2238&lt;=2,F2238&gt;=3),"At Risk",AND(E2238&lt;=2,F2238&lt;=2,G2238&lt;=2),"Lost",AND(E2238&gt;=4,F2238&lt;=2),"New/Promising",TRUE,"Needs Attention")</f>
        <v>Lost</v>
      </c>
      <c r="I2238" s="3" t="str">
        <f t="shared" si="38"/>
        <v>Churned</v>
      </c>
      <c r="J2238" s="3" t="str">
        <f>_xlfn.XLOOKUP(A2238,'Country_Lookup'!$D:$D,'Country_Lookup'!$E:$E)</f>
        <v>United Kingdom</v>
      </c>
    </row>
    <row r="2239" spans="1:10" x14ac:dyDescent="0.3">
      <c r="A2239">
        <v>14605</v>
      </c>
      <c r="B2239">
        <v>374</v>
      </c>
      <c r="C2239">
        <v>4</v>
      </c>
      <c r="D2239">
        <v>937.16000000000236</v>
      </c>
      <c r="E2239" cm="1">
        <f t="array" ref="E2239">_xlfn.IFS(B2239&lt;=PERCENTILE($B$3:$B$5882,0.2),5,B2239&lt;=PERCENTILE($B$3:$B$5882,0.4),4,B2239&lt;=PERCENTILE($B$3:$B$5882,0.6),3,B2239&lt;=PERCENTILE($B$3:$B$5882,0.8),2,TRUE,1)</f>
        <v>2</v>
      </c>
      <c r="F2239" cm="1">
        <f t="array" ref="F2239">_xlfn.IFS(C2239&lt;=PERCENTILE($C$3:$C$5882,0.2),1,C2239&lt;=PERCENTILE($C$3:$C$5882,0.4),2,C2239&lt;=PERCENTILE($C$3:$C$5882,0.6),3,C2239&lt;=PERCENTILE($C$3:$C$5882,0.8),4,TRUE,5)</f>
        <v>3</v>
      </c>
      <c r="G2239" cm="1">
        <f t="array" ref="G2239">_xlfn.IFS(D2239&lt;=PERCENTILE($D$3:$D$5882,0.2),1,D2239&lt;=PERCENTILE($D$3:$D$5882,0.4),2,D2239&lt;=PERCENTILE($D$3:$D$5882,0.6),3,D2239&lt;=PERCENTILE($D$3:$D$5882,0.8),4,TRUE,5)</f>
        <v>3</v>
      </c>
      <c r="H2239" s="3" t="str" cm="1">
        <f t="array" ref="H2239">_xlfn.IFS(AND(E2239&gt;=4,F2239&gt;=4,G2239&gt;=4),"Champions",AND(E2239&gt;=3,F2239&gt;=3,G2239&gt;=3),"Loyal Customers",AND(E2239&lt;=2,F2239&gt;=3),"At Risk",AND(E2239&lt;=2,F2239&lt;=2,G2239&lt;=2),"Lost",AND(E2239&gt;=4,F2239&lt;=2),"New/Promising",TRUE,"Needs Attention")</f>
        <v>At Risk</v>
      </c>
      <c r="I2239" s="3" t="str">
        <f t="shared" si="38"/>
        <v>Churned</v>
      </c>
      <c r="J2239" s="3" t="str">
        <f>_xlfn.XLOOKUP(A2239,'Country_Lookup'!$D:$D,'Country_Lookup'!$E:$E)</f>
        <v>United Kingdom</v>
      </c>
    </row>
    <row r="2240" spans="1:10" x14ac:dyDescent="0.3">
      <c r="A2240">
        <v>14606</v>
      </c>
      <c r="B2240">
        <v>1</v>
      </c>
      <c r="C2240">
        <v>192</v>
      </c>
      <c r="D2240">
        <v>30861.060000001198</v>
      </c>
      <c r="E2240" cm="1">
        <f t="array" ref="E2240">_xlfn.IFS(B2240&lt;=PERCENTILE($B$3:$B$5882,0.2),5,B2240&lt;=PERCENTILE($B$3:$B$5882,0.4),4,B2240&lt;=PERCENTILE($B$3:$B$5882,0.6),3,B2240&lt;=PERCENTILE($B$3:$B$5882,0.8),2,TRUE,1)</f>
        <v>5</v>
      </c>
      <c r="F2240" cm="1">
        <f t="array" ref="F2240">_xlfn.IFS(C2240&lt;=PERCENTILE($C$3:$C$5882,0.2),1,C2240&lt;=PERCENTILE($C$3:$C$5882,0.4),2,C2240&lt;=PERCENTILE($C$3:$C$5882,0.6),3,C2240&lt;=PERCENTILE($C$3:$C$5882,0.8),4,TRUE,5)</f>
        <v>5</v>
      </c>
      <c r="G2240" cm="1">
        <f t="array" ref="G2240">_xlfn.IFS(D2240&lt;=PERCENTILE($D$3:$D$5882,0.2),1,D2240&lt;=PERCENTILE($D$3:$D$5882,0.4),2,D2240&lt;=PERCENTILE($D$3:$D$5882,0.6),3,D2240&lt;=PERCENTILE($D$3:$D$5882,0.8),4,TRUE,5)</f>
        <v>5</v>
      </c>
      <c r="H2240" s="3" t="str" cm="1">
        <f t="array" ref="H2240">_xlfn.IFS(AND(E2240&gt;=4,F2240&gt;=4,G2240&gt;=4),"Champions",AND(E2240&gt;=3,F2240&gt;=3,G2240&gt;=3),"Loyal Customers",AND(E2240&lt;=2,F2240&gt;=3),"At Risk",AND(E2240&lt;=2,F2240&lt;=2,G2240&lt;=2),"Lost",AND(E2240&gt;=4,F2240&lt;=2),"New/Promising",TRUE,"Needs Attention")</f>
        <v>Champions</v>
      </c>
      <c r="I2240" s="3" t="str">
        <f t="shared" si="38"/>
        <v>Active</v>
      </c>
      <c r="J2240" s="3" t="str">
        <f>_xlfn.XLOOKUP(A2240,'Country_Lookup'!$D:$D,'Country_Lookup'!$E:$E)</f>
        <v>United Kingdom</v>
      </c>
    </row>
    <row r="2241" spans="1:10" x14ac:dyDescent="0.3">
      <c r="A2241">
        <v>14607</v>
      </c>
      <c r="B2241">
        <v>15</v>
      </c>
      <c r="C2241">
        <v>22</v>
      </c>
      <c r="D2241">
        <v>24137.629999999914</v>
      </c>
      <c r="E2241" cm="1">
        <f t="array" ref="E2241">_xlfn.IFS(B2241&lt;=PERCENTILE($B$3:$B$5882,0.2),5,B2241&lt;=PERCENTILE($B$3:$B$5882,0.4),4,B2241&lt;=PERCENTILE($B$3:$B$5882,0.6),3,B2241&lt;=PERCENTILE($B$3:$B$5882,0.8),2,TRUE,1)</f>
        <v>5</v>
      </c>
      <c r="F2241" cm="1">
        <f t="array" ref="F2241">_xlfn.IFS(C2241&lt;=PERCENTILE($C$3:$C$5882,0.2),1,C2241&lt;=PERCENTILE($C$3:$C$5882,0.4),2,C2241&lt;=PERCENTILE($C$3:$C$5882,0.6),3,C2241&lt;=PERCENTILE($C$3:$C$5882,0.8),4,TRUE,5)</f>
        <v>5</v>
      </c>
      <c r="G2241" cm="1">
        <f t="array" ref="G2241">_xlfn.IFS(D2241&lt;=PERCENTILE($D$3:$D$5882,0.2),1,D2241&lt;=PERCENTILE($D$3:$D$5882,0.4),2,D2241&lt;=PERCENTILE($D$3:$D$5882,0.6),3,D2241&lt;=PERCENTILE($D$3:$D$5882,0.8),4,TRUE,5)</f>
        <v>5</v>
      </c>
      <c r="H2241" s="3" t="str" cm="1">
        <f t="array" ref="H2241">_xlfn.IFS(AND(E2241&gt;=4,F2241&gt;=4,G2241&gt;=4),"Champions",AND(E2241&gt;=3,F2241&gt;=3,G2241&gt;=3),"Loyal Customers",AND(E2241&lt;=2,F2241&gt;=3),"At Risk",AND(E2241&lt;=2,F2241&lt;=2,G2241&lt;=2),"Lost",AND(E2241&gt;=4,F2241&lt;=2),"New/Promising",TRUE,"Needs Attention")</f>
        <v>Champions</v>
      </c>
      <c r="I2241" s="3" t="str">
        <f t="shared" si="38"/>
        <v>Active</v>
      </c>
      <c r="J2241" s="3" t="str">
        <f>_xlfn.XLOOKUP(A2241,'Country_Lookup'!$D:$D,'Country_Lookup'!$E:$E)</f>
        <v>United Kingdom</v>
      </c>
    </row>
    <row r="2242" spans="1:10" x14ac:dyDescent="0.3">
      <c r="A2242">
        <v>14608</v>
      </c>
      <c r="B2242">
        <v>4</v>
      </c>
      <c r="C2242">
        <v>11</v>
      </c>
      <c r="D2242">
        <v>3352.9400000000019</v>
      </c>
      <c r="E2242" cm="1">
        <f t="array" ref="E2242">_xlfn.IFS(B2242&lt;=PERCENTILE($B$3:$B$5882,0.2),5,B2242&lt;=PERCENTILE($B$3:$B$5882,0.4),4,B2242&lt;=PERCENTILE($B$3:$B$5882,0.6),3,B2242&lt;=PERCENTILE($B$3:$B$5882,0.8),2,TRUE,1)</f>
        <v>5</v>
      </c>
      <c r="F2242" cm="1">
        <f t="array" ref="F2242">_xlfn.IFS(C2242&lt;=PERCENTILE($C$3:$C$5882,0.2),1,C2242&lt;=PERCENTILE($C$3:$C$5882,0.4),2,C2242&lt;=PERCENTILE($C$3:$C$5882,0.6),3,C2242&lt;=PERCENTILE($C$3:$C$5882,0.8),4,TRUE,5)</f>
        <v>5</v>
      </c>
      <c r="G2242" cm="1">
        <f t="array" ref="G2242">_xlfn.IFS(D2242&lt;=PERCENTILE($D$3:$D$5882,0.2),1,D2242&lt;=PERCENTILE($D$3:$D$5882,0.4),2,D2242&lt;=PERCENTILE($D$3:$D$5882,0.6),3,D2242&lt;=PERCENTILE($D$3:$D$5882,0.8),4,TRUE,5)</f>
        <v>5</v>
      </c>
      <c r="H2242" s="3" t="str" cm="1">
        <f t="array" ref="H2242">_xlfn.IFS(AND(E2242&gt;=4,F2242&gt;=4,G2242&gt;=4),"Champions",AND(E2242&gt;=3,F2242&gt;=3,G2242&gt;=3),"Loyal Customers",AND(E2242&lt;=2,F2242&gt;=3),"At Risk",AND(E2242&lt;=2,F2242&lt;=2,G2242&lt;=2),"Lost",AND(E2242&gt;=4,F2242&lt;=2),"New/Promising",TRUE,"Needs Attention")</f>
        <v>Champions</v>
      </c>
      <c r="I2242" s="3" t="str">
        <f t="shared" si="38"/>
        <v>Active</v>
      </c>
      <c r="J2242" s="3" t="str">
        <f>_xlfn.XLOOKUP(A2242,'Country_Lookup'!$D:$D,'Country_Lookup'!$E:$E)</f>
        <v>United Kingdom</v>
      </c>
    </row>
    <row r="2243" spans="1:10" x14ac:dyDescent="0.3">
      <c r="A2243">
        <v>14609</v>
      </c>
      <c r="B2243">
        <v>72</v>
      </c>
      <c r="C2243">
        <v>10</v>
      </c>
      <c r="D2243">
        <v>1486.2000000000005</v>
      </c>
      <c r="E2243" cm="1">
        <f t="array" ref="E2243">_xlfn.IFS(B2243&lt;=PERCENTILE($B$3:$B$5882,0.2),5,B2243&lt;=PERCENTILE($B$3:$B$5882,0.4),4,B2243&lt;=PERCENTILE($B$3:$B$5882,0.6),3,B2243&lt;=PERCENTILE($B$3:$B$5882,0.8),2,TRUE,1)</f>
        <v>3</v>
      </c>
      <c r="F2243" cm="1">
        <f t="array" ref="F2243">_xlfn.IFS(C2243&lt;=PERCENTILE($C$3:$C$5882,0.2),1,C2243&lt;=PERCENTILE($C$3:$C$5882,0.4),2,C2243&lt;=PERCENTILE($C$3:$C$5882,0.6),3,C2243&lt;=PERCENTILE($C$3:$C$5882,0.8),4,TRUE,5)</f>
        <v>5</v>
      </c>
      <c r="G2243" cm="1">
        <f t="array" ref="G2243">_xlfn.IFS(D2243&lt;=PERCENTILE($D$3:$D$5882,0.2),1,D2243&lt;=PERCENTILE($D$3:$D$5882,0.4),2,D2243&lt;=PERCENTILE($D$3:$D$5882,0.6),3,D2243&lt;=PERCENTILE($D$3:$D$5882,0.8),4,TRUE,5)</f>
        <v>4</v>
      </c>
      <c r="H2243" s="3" t="str" cm="1">
        <f t="array" ref="H2243">_xlfn.IFS(AND(E2243&gt;=4,F2243&gt;=4,G2243&gt;=4),"Champions",AND(E2243&gt;=3,F2243&gt;=3,G2243&gt;=3),"Loyal Customers",AND(E2243&lt;=2,F2243&gt;=3),"At Risk",AND(E2243&lt;=2,F2243&lt;=2,G2243&lt;=2),"Lost",AND(E2243&gt;=4,F2243&lt;=2),"New/Promising",TRUE,"Needs Attention")</f>
        <v>Loyal Customers</v>
      </c>
      <c r="I2243" s="3" t="str">
        <f t="shared" ref="I2243:I2306" si="39">IF(B2243&gt;90,"Churned","Active")</f>
        <v>Active</v>
      </c>
      <c r="J2243" s="3" t="str">
        <f>_xlfn.XLOOKUP(A2243,'Country_Lookup'!$D:$D,'Country_Lookup'!$E:$E)</f>
        <v>United Kingdom</v>
      </c>
    </row>
    <row r="2244" spans="1:10" x14ac:dyDescent="0.3">
      <c r="A2244">
        <v>14610</v>
      </c>
      <c r="B2244">
        <v>395</v>
      </c>
      <c r="C2244">
        <v>2</v>
      </c>
      <c r="D2244">
        <v>24.349999999999998</v>
      </c>
      <c r="E2244" cm="1">
        <f t="array" ref="E2244">_xlfn.IFS(B2244&lt;=PERCENTILE($B$3:$B$5882,0.2),5,B2244&lt;=PERCENTILE($B$3:$B$5882,0.4),4,B2244&lt;=PERCENTILE($B$3:$B$5882,0.6),3,B2244&lt;=PERCENTILE($B$3:$B$5882,0.8),2,TRUE,1)</f>
        <v>2</v>
      </c>
      <c r="F2244" cm="1">
        <f t="array" ref="F2244">_xlfn.IFS(C2244&lt;=PERCENTILE($C$3:$C$5882,0.2),1,C2244&lt;=PERCENTILE($C$3:$C$5882,0.4),2,C2244&lt;=PERCENTILE($C$3:$C$5882,0.6),3,C2244&lt;=PERCENTILE($C$3:$C$5882,0.8),4,TRUE,5)</f>
        <v>2</v>
      </c>
      <c r="G2244" cm="1">
        <f t="array" ref="G2244">_xlfn.IFS(D2244&lt;=PERCENTILE($D$3:$D$5882,0.2),1,D2244&lt;=PERCENTILE($D$3:$D$5882,0.4),2,D2244&lt;=PERCENTILE($D$3:$D$5882,0.6),3,D2244&lt;=PERCENTILE($D$3:$D$5882,0.8),4,TRUE,5)</f>
        <v>1</v>
      </c>
      <c r="H2244" s="3" t="str" cm="1">
        <f t="array" ref="H2244">_xlfn.IFS(AND(E2244&gt;=4,F2244&gt;=4,G2244&gt;=4),"Champions",AND(E2244&gt;=3,F2244&gt;=3,G2244&gt;=3),"Loyal Customers",AND(E2244&lt;=2,F2244&gt;=3),"At Risk",AND(E2244&lt;=2,F2244&lt;=2,G2244&lt;=2),"Lost",AND(E2244&gt;=4,F2244&lt;=2),"New/Promising",TRUE,"Needs Attention")</f>
        <v>Lost</v>
      </c>
      <c r="I2244" s="3" t="str">
        <f t="shared" si="39"/>
        <v>Churned</v>
      </c>
      <c r="J2244" s="3" t="str">
        <f>_xlfn.XLOOKUP(A2244,'Country_Lookup'!$D:$D,'Country_Lookup'!$E:$E)</f>
        <v>United Kingdom</v>
      </c>
    </row>
    <row r="2245" spans="1:10" x14ac:dyDescent="0.3">
      <c r="A2245">
        <v>14611</v>
      </c>
      <c r="B2245">
        <v>443</v>
      </c>
      <c r="C2245">
        <v>2</v>
      </c>
      <c r="D2245">
        <v>604.3300000000005</v>
      </c>
      <c r="E2245" cm="1">
        <f t="array" ref="E2245">_xlfn.IFS(B2245&lt;=PERCENTILE($B$3:$B$5882,0.2),5,B2245&lt;=PERCENTILE($B$3:$B$5882,0.4),4,B2245&lt;=PERCENTILE($B$3:$B$5882,0.6),3,B2245&lt;=PERCENTILE($B$3:$B$5882,0.8),2,TRUE,1)</f>
        <v>1</v>
      </c>
      <c r="F2245" cm="1">
        <f t="array" ref="F2245">_xlfn.IFS(C2245&lt;=PERCENTILE($C$3:$C$5882,0.2),1,C2245&lt;=PERCENTILE($C$3:$C$5882,0.4),2,C2245&lt;=PERCENTILE($C$3:$C$5882,0.6),3,C2245&lt;=PERCENTILE($C$3:$C$5882,0.8),4,TRUE,5)</f>
        <v>2</v>
      </c>
      <c r="G2245" cm="1">
        <f t="array" ref="G2245">_xlfn.IFS(D2245&lt;=PERCENTILE($D$3:$D$5882,0.2),1,D2245&lt;=PERCENTILE($D$3:$D$5882,0.4),2,D2245&lt;=PERCENTILE($D$3:$D$5882,0.6),3,D2245&lt;=PERCENTILE($D$3:$D$5882,0.8),4,TRUE,5)</f>
        <v>2</v>
      </c>
      <c r="H2245" s="3" t="str" cm="1">
        <f t="array" ref="H2245">_xlfn.IFS(AND(E2245&gt;=4,F2245&gt;=4,G2245&gt;=4),"Champions",AND(E2245&gt;=3,F2245&gt;=3,G2245&gt;=3),"Loyal Customers",AND(E2245&lt;=2,F2245&gt;=3),"At Risk",AND(E2245&lt;=2,F2245&lt;=2,G2245&lt;=2),"Lost",AND(E2245&gt;=4,F2245&lt;=2),"New/Promising",TRUE,"Needs Attention")</f>
        <v>Lost</v>
      </c>
      <c r="I2245" s="3" t="str">
        <f t="shared" si="39"/>
        <v>Churned</v>
      </c>
      <c r="J2245" s="3" t="str">
        <f>_xlfn.XLOOKUP(A2245,'Country_Lookup'!$D:$D,'Country_Lookup'!$E:$E)</f>
        <v>United Kingdom</v>
      </c>
    </row>
    <row r="2246" spans="1:10" x14ac:dyDescent="0.3">
      <c r="A2246">
        <v>14612</v>
      </c>
      <c r="B2246">
        <v>415</v>
      </c>
      <c r="C2246">
        <v>1</v>
      </c>
      <c r="D2246">
        <v>877.70000000000016</v>
      </c>
      <c r="E2246" cm="1">
        <f t="array" ref="E2246">_xlfn.IFS(B2246&lt;=PERCENTILE($B$3:$B$5882,0.2),5,B2246&lt;=PERCENTILE($B$3:$B$5882,0.4),4,B2246&lt;=PERCENTILE($B$3:$B$5882,0.6),3,B2246&lt;=PERCENTILE($B$3:$B$5882,0.8),2,TRUE,1)</f>
        <v>1</v>
      </c>
      <c r="F2246" cm="1">
        <f t="array" ref="F2246">_xlfn.IFS(C2246&lt;=PERCENTILE($C$3:$C$5882,0.2),1,C2246&lt;=PERCENTILE($C$3:$C$5882,0.4),2,C2246&lt;=PERCENTILE($C$3:$C$5882,0.6),3,C2246&lt;=PERCENTILE($C$3:$C$5882,0.8),4,TRUE,5)</f>
        <v>1</v>
      </c>
      <c r="G2246" cm="1">
        <f t="array" ref="G2246">_xlfn.IFS(D2246&lt;=PERCENTILE($D$3:$D$5882,0.2),1,D2246&lt;=PERCENTILE($D$3:$D$5882,0.4),2,D2246&lt;=PERCENTILE($D$3:$D$5882,0.6),3,D2246&lt;=PERCENTILE($D$3:$D$5882,0.8),4,TRUE,5)</f>
        <v>3</v>
      </c>
      <c r="H2246" s="3" t="str" cm="1">
        <f t="array" ref="H2246">_xlfn.IFS(AND(E2246&gt;=4,F2246&gt;=4,G2246&gt;=4),"Champions",AND(E2246&gt;=3,F2246&gt;=3,G2246&gt;=3),"Loyal Customers",AND(E2246&lt;=2,F2246&gt;=3),"At Risk",AND(E2246&lt;=2,F2246&lt;=2,G2246&lt;=2),"Lost",AND(E2246&gt;=4,F2246&lt;=2),"New/Promising",TRUE,"Needs Attention")</f>
        <v>Needs Attention</v>
      </c>
      <c r="I2246" s="3" t="str">
        <f t="shared" si="39"/>
        <v>Churned</v>
      </c>
      <c r="J2246" s="3" t="str">
        <f>_xlfn.XLOOKUP(A2246,'Country_Lookup'!$D:$D,'Country_Lookup'!$E:$E)</f>
        <v>United Kingdom</v>
      </c>
    </row>
    <row r="2247" spans="1:10" x14ac:dyDescent="0.3">
      <c r="A2247">
        <v>14613</v>
      </c>
      <c r="B2247">
        <v>680</v>
      </c>
      <c r="C2247">
        <v>1</v>
      </c>
      <c r="D2247">
        <v>76.320000000000007</v>
      </c>
      <c r="E2247" cm="1">
        <f t="array" ref="E2247">_xlfn.IFS(B2247&lt;=PERCENTILE($B$3:$B$5882,0.2),5,B2247&lt;=PERCENTILE($B$3:$B$5882,0.4),4,B2247&lt;=PERCENTILE($B$3:$B$5882,0.6),3,B2247&lt;=PERCENTILE($B$3:$B$5882,0.8),2,TRUE,1)</f>
        <v>1</v>
      </c>
      <c r="F2247" cm="1">
        <f t="array" ref="F2247">_xlfn.IFS(C2247&lt;=PERCENTILE($C$3:$C$5882,0.2),1,C2247&lt;=PERCENTILE($C$3:$C$5882,0.4),2,C2247&lt;=PERCENTILE($C$3:$C$5882,0.6),3,C2247&lt;=PERCENTILE($C$3:$C$5882,0.8),4,TRUE,5)</f>
        <v>1</v>
      </c>
      <c r="G2247" cm="1">
        <f t="array" ref="G2247">_xlfn.IFS(D2247&lt;=PERCENTILE($D$3:$D$5882,0.2),1,D2247&lt;=PERCENTILE($D$3:$D$5882,0.4),2,D2247&lt;=PERCENTILE($D$3:$D$5882,0.6),3,D2247&lt;=PERCENTILE($D$3:$D$5882,0.8),4,TRUE,5)</f>
        <v>1</v>
      </c>
      <c r="H2247" s="3" t="str" cm="1">
        <f t="array" ref="H2247">_xlfn.IFS(AND(E2247&gt;=4,F2247&gt;=4,G2247&gt;=4),"Champions",AND(E2247&gt;=3,F2247&gt;=3,G2247&gt;=3),"Loyal Customers",AND(E2247&lt;=2,F2247&gt;=3),"At Risk",AND(E2247&lt;=2,F2247&lt;=2,G2247&lt;=2),"Lost",AND(E2247&gt;=4,F2247&lt;=2),"New/Promising",TRUE,"Needs Attention")</f>
        <v>Lost</v>
      </c>
      <c r="I2247" s="3" t="str">
        <f t="shared" si="39"/>
        <v>Churned</v>
      </c>
      <c r="J2247" s="3" t="str">
        <f>_xlfn.XLOOKUP(A2247,'Country_Lookup'!$D:$D,'Country_Lookup'!$E:$E)</f>
        <v>United Kingdom</v>
      </c>
    </row>
    <row r="2248" spans="1:10" x14ac:dyDescent="0.3">
      <c r="A2248">
        <v>14614</v>
      </c>
      <c r="B2248">
        <v>386</v>
      </c>
      <c r="C2248">
        <v>1</v>
      </c>
      <c r="D2248">
        <v>295.13000000000005</v>
      </c>
      <c r="E2248" cm="1">
        <f t="array" ref="E2248">_xlfn.IFS(B2248&lt;=PERCENTILE($B$3:$B$5882,0.2),5,B2248&lt;=PERCENTILE($B$3:$B$5882,0.4),4,B2248&lt;=PERCENTILE($B$3:$B$5882,0.6),3,B2248&lt;=PERCENTILE($B$3:$B$5882,0.8),2,TRUE,1)</f>
        <v>2</v>
      </c>
      <c r="F2248" cm="1">
        <f t="array" ref="F2248">_xlfn.IFS(C2248&lt;=PERCENTILE($C$3:$C$5882,0.2),1,C2248&lt;=PERCENTILE($C$3:$C$5882,0.4),2,C2248&lt;=PERCENTILE($C$3:$C$5882,0.6),3,C2248&lt;=PERCENTILE($C$3:$C$5882,0.8),4,TRUE,5)</f>
        <v>1</v>
      </c>
      <c r="G2248" cm="1">
        <f t="array" ref="G2248">_xlfn.IFS(D2248&lt;=PERCENTILE($D$3:$D$5882,0.2),1,D2248&lt;=PERCENTILE($D$3:$D$5882,0.4),2,D2248&lt;=PERCENTILE($D$3:$D$5882,0.6),3,D2248&lt;=PERCENTILE($D$3:$D$5882,0.8),4,TRUE,5)</f>
        <v>2</v>
      </c>
      <c r="H2248" s="3" t="str" cm="1">
        <f t="array" ref="H2248">_xlfn.IFS(AND(E2248&gt;=4,F2248&gt;=4,G2248&gt;=4),"Champions",AND(E2248&gt;=3,F2248&gt;=3,G2248&gt;=3),"Loyal Customers",AND(E2248&lt;=2,F2248&gt;=3),"At Risk",AND(E2248&lt;=2,F2248&lt;=2,G2248&lt;=2),"Lost",AND(E2248&gt;=4,F2248&lt;=2),"New/Promising",TRUE,"Needs Attention")</f>
        <v>Lost</v>
      </c>
      <c r="I2248" s="3" t="str">
        <f t="shared" si="39"/>
        <v>Churned</v>
      </c>
      <c r="J2248" s="3" t="str">
        <f>_xlfn.XLOOKUP(A2248,'Country_Lookup'!$D:$D,'Country_Lookup'!$E:$E)</f>
        <v>United Kingdom</v>
      </c>
    </row>
    <row r="2249" spans="1:10" x14ac:dyDescent="0.3">
      <c r="A2249">
        <v>14615</v>
      </c>
      <c r="B2249">
        <v>394</v>
      </c>
      <c r="C2249">
        <v>5</v>
      </c>
      <c r="D2249">
        <v>951.7600000000001</v>
      </c>
      <c r="E2249" cm="1">
        <f t="array" ref="E2249">_xlfn.IFS(B2249&lt;=PERCENTILE($B$3:$B$5882,0.2),5,B2249&lt;=PERCENTILE($B$3:$B$5882,0.4),4,B2249&lt;=PERCENTILE($B$3:$B$5882,0.6),3,B2249&lt;=PERCENTILE($B$3:$B$5882,0.8),2,TRUE,1)</f>
        <v>2</v>
      </c>
      <c r="F2249" cm="1">
        <f t="array" ref="F2249">_xlfn.IFS(C2249&lt;=PERCENTILE($C$3:$C$5882,0.2),1,C2249&lt;=PERCENTILE($C$3:$C$5882,0.4),2,C2249&lt;=PERCENTILE($C$3:$C$5882,0.6),3,C2249&lt;=PERCENTILE($C$3:$C$5882,0.8),4,TRUE,5)</f>
        <v>4</v>
      </c>
      <c r="G2249" cm="1">
        <f t="array" ref="G2249">_xlfn.IFS(D2249&lt;=PERCENTILE($D$3:$D$5882,0.2),1,D2249&lt;=PERCENTILE($D$3:$D$5882,0.4),2,D2249&lt;=PERCENTILE($D$3:$D$5882,0.6),3,D2249&lt;=PERCENTILE($D$3:$D$5882,0.8),4,TRUE,5)</f>
        <v>3</v>
      </c>
      <c r="H2249" s="3" t="str" cm="1">
        <f t="array" ref="H2249">_xlfn.IFS(AND(E2249&gt;=4,F2249&gt;=4,G2249&gt;=4),"Champions",AND(E2249&gt;=3,F2249&gt;=3,G2249&gt;=3),"Loyal Customers",AND(E2249&lt;=2,F2249&gt;=3),"At Risk",AND(E2249&lt;=2,F2249&lt;=2,G2249&lt;=2),"Lost",AND(E2249&gt;=4,F2249&lt;=2),"New/Promising",TRUE,"Needs Attention")</f>
        <v>At Risk</v>
      </c>
      <c r="I2249" s="3" t="str">
        <f t="shared" si="39"/>
        <v>Churned</v>
      </c>
      <c r="J2249" s="3" t="str">
        <f>_xlfn.XLOOKUP(A2249,'Country_Lookup'!$D:$D,'Country_Lookup'!$E:$E)</f>
        <v>United Kingdom</v>
      </c>
    </row>
    <row r="2250" spans="1:10" x14ac:dyDescent="0.3">
      <c r="A2250">
        <v>14616</v>
      </c>
      <c r="B2250">
        <v>242</v>
      </c>
      <c r="C2250">
        <v>5</v>
      </c>
      <c r="D2250">
        <v>527.78000000000009</v>
      </c>
      <c r="E2250" cm="1">
        <f t="array" ref="E2250">_xlfn.IFS(B2250&lt;=PERCENTILE($B$3:$B$5882,0.2),5,B2250&lt;=PERCENTILE($B$3:$B$5882,0.4),4,B2250&lt;=PERCENTILE($B$3:$B$5882,0.6),3,B2250&lt;=PERCENTILE($B$3:$B$5882,0.8),2,TRUE,1)</f>
        <v>2</v>
      </c>
      <c r="F2250" cm="1">
        <f t="array" ref="F2250">_xlfn.IFS(C2250&lt;=PERCENTILE($C$3:$C$5882,0.2),1,C2250&lt;=PERCENTILE($C$3:$C$5882,0.4),2,C2250&lt;=PERCENTILE($C$3:$C$5882,0.6),3,C2250&lt;=PERCENTILE($C$3:$C$5882,0.8),4,TRUE,5)</f>
        <v>4</v>
      </c>
      <c r="G2250" cm="1">
        <f t="array" ref="G2250">_xlfn.IFS(D2250&lt;=PERCENTILE($D$3:$D$5882,0.2),1,D2250&lt;=PERCENTILE($D$3:$D$5882,0.4),2,D2250&lt;=PERCENTILE($D$3:$D$5882,0.6),3,D2250&lt;=PERCENTILE($D$3:$D$5882,0.8),4,TRUE,5)</f>
        <v>2</v>
      </c>
      <c r="H2250" s="3" t="str" cm="1">
        <f t="array" ref="H2250">_xlfn.IFS(AND(E2250&gt;=4,F2250&gt;=4,G2250&gt;=4),"Champions",AND(E2250&gt;=3,F2250&gt;=3,G2250&gt;=3),"Loyal Customers",AND(E2250&lt;=2,F2250&gt;=3),"At Risk",AND(E2250&lt;=2,F2250&lt;=2,G2250&lt;=2),"Lost",AND(E2250&gt;=4,F2250&lt;=2),"New/Promising",TRUE,"Needs Attention")</f>
        <v>At Risk</v>
      </c>
      <c r="I2250" s="3" t="str">
        <f t="shared" si="39"/>
        <v>Churned</v>
      </c>
      <c r="J2250" s="3" t="str">
        <f>_xlfn.XLOOKUP(A2250,'Country_Lookup'!$D:$D,'Country_Lookup'!$E:$E)</f>
        <v>United Kingdom</v>
      </c>
    </row>
    <row r="2251" spans="1:10" x14ac:dyDescent="0.3">
      <c r="A2251">
        <v>14617</v>
      </c>
      <c r="B2251">
        <v>402</v>
      </c>
      <c r="C2251">
        <v>2</v>
      </c>
      <c r="D2251">
        <v>190.47000000000003</v>
      </c>
      <c r="E2251" cm="1">
        <f t="array" ref="E2251">_xlfn.IFS(B2251&lt;=PERCENTILE($B$3:$B$5882,0.2),5,B2251&lt;=PERCENTILE($B$3:$B$5882,0.4),4,B2251&lt;=PERCENTILE($B$3:$B$5882,0.6),3,B2251&lt;=PERCENTILE($B$3:$B$5882,0.8),2,TRUE,1)</f>
        <v>2</v>
      </c>
      <c r="F2251" cm="1">
        <f t="array" ref="F2251">_xlfn.IFS(C2251&lt;=PERCENTILE($C$3:$C$5882,0.2),1,C2251&lt;=PERCENTILE($C$3:$C$5882,0.4),2,C2251&lt;=PERCENTILE($C$3:$C$5882,0.6),3,C2251&lt;=PERCENTILE($C$3:$C$5882,0.8),4,TRUE,5)</f>
        <v>2</v>
      </c>
      <c r="G2251" cm="1">
        <f t="array" ref="G2251">_xlfn.IFS(D2251&lt;=PERCENTILE($D$3:$D$5882,0.2),1,D2251&lt;=PERCENTILE($D$3:$D$5882,0.4),2,D2251&lt;=PERCENTILE($D$3:$D$5882,0.6),3,D2251&lt;=PERCENTILE($D$3:$D$5882,0.8),4,TRUE,5)</f>
        <v>1</v>
      </c>
      <c r="H2251" s="3" t="str" cm="1">
        <f t="array" ref="H2251">_xlfn.IFS(AND(E2251&gt;=4,F2251&gt;=4,G2251&gt;=4),"Champions",AND(E2251&gt;=3,F2251&gt;=3,G2251&gt;=3),"Loyal Customers",AND(E2251&lt;=2,F2251&gt;=3),"At Risk",AND(E2251&lt;=2,F2251&lt;=2,G2251&lt;=2),"Lost",AND(E2251&gt;=4,F2251&lt;=2),"New/Promising",TRUE,"Needs Attention")</f>
        <v>Lost</v>
      </c>
      <c r="I2251" s="3" t="str">
        <f t="shared" si="39"/>
        <v>Churned</v>
      </c>
      <c r="J2251" s="3" t="str">
        <f>_xlfn.XLOOKUP(A2251,'Country_Lookup'!$D:$D,'Country_Lookup'!$E:$E)</f>
        <v>United Kingdom</v>
      </c>
    </row>
    <row r="2252" spans="1:10" x14ac:dyDescent="0.3">
      <c r="A2252">
        <v>14618</v>
      </c>
      <c r="B2252">
        <v>9</v>
      </c>
      <c r="C2252">
        <v>7</v>
      </c>
      <c r="D2252">
        <v>1342.3200000000002</v>
      </c>
      <c r="E2252" cm="1">
        <f t="array" ref="E2252">_xlfn.IFS(B2252&lt;=PERCENTILE($B$3:$B$5882,0.2),5,B2252&lt;=PERCENTILE($B$3:$B$5882,0.4),4,B2252&lt;=PERCENTILE($B$3:$B$5882,0.6),3,B2252&lt;=PERCENTILE($B$3:$B$5882,0.8),2,TRUE,1)</f>
        <v>5</v>
      </c>
      <c r="F2252" cm="1">
        <f t="array" ref="F2252">_xlfn.IFS(C2252&lt;=PERCENTILE($C$3:$C$5882,0.2),1,C2252&lt;=PERCENTILE($C$3:$C$5882,0.4),2,C2252&lt;=PERCENTILE($C$3:$C$5882,0.6),3,C2252&lt;=PERCENTILE($C$3:$C$5882,0.8),4,TRUE,5)</f>
        <v>4</v>
      </c>
      <c r="G2252" cm="1">
        <f t="array" ref="G2252">_xlfn.IFS(D2252&lt;=PERCENTILE($D$3:$D$5882,0.2),1,D2252&lt;=PERCENTILE($D$3:$D$5882,0.4),2,D2252&lt;=PERCENTILE($D$3:$D$5882,0.6),3,D2252&lt;=PERCENTILE($D$3:$D$5882,0.8),4,TRUE,5)</f>
        <v>4</v>
      </c>
      <c r="H2252" s="3" t="str" cm="1">
        <f t="array" ref="H2252">_xlfn.IFS(AND(E2252&gt;=4,F2252&gt;=4,G2252&gt;=4),"Champions",AND(E2252&gt;=3,F2252&gt;=3,G2252&gt;=3),"Loyal Customers",AND(E2252&lt;=2,F2252&gt;=3),"At Risk",AND(E2252&lt;=2,F2252&lt;=2,G2252&lt;=2),"Lost",AND(E2252&gt;=4,F2252&lt;=2),"New/Promising",TRUE,"Needs Attention")</f>
        <v>Champions</v>
      </c>
      <c r="I2252" s="3" t="str">
        <f t="shared" si="39"/>
        <v>Active</v>
      </c>
      <c r="J2252" s="3" t="str">
        <f>_xlfn.XLOOKUP(A2252,'Country_Lookup'!$D:$D,'Country_Lookup'!$E:$E)</f>
        <v>United Kingdom</v>
      </c>
    </row>
    <row r="2253" spans="1:10" x14ac:dyDescent="0.3">
      <c r="A2253">
        <v>14619</v>
      </c>
      <c r="B2253">
        <v>245</v>
      </c>
      <c r="C2253">
        <v>2</v>
      </c>
      <c r="D2253">
        <v>1291.2399999999993</v>
      </c>
      <c r="E2253" cm="1">
        <f t="array" ref="E2253">_xlfn.IFS(B2253&lt;=PERCENTILE($B$3:$B$5882,0.2),5,B2253&lt;=PERCENTILE($B$3:$B$5882,0.4),4,B2253&lt;=PERCENTILE($B$3:$B$5882,0.6),3,B2253&lt;=PERCENTILE($B$3:$B$5882,0.8),2,TRUE,1)</f>
        <v>2</v>
      </c>
      <c r="F2253" cm="1">
        <f t="array" ref="F2253">_xlfn.IFS(C2253&lt;=PERCENTILE($C$3:$C$5882,0.2),1,C2253&lt;=PERCENTILE($C$3:$C$5882,0.4),2,C2253&lt;=PERCENTILE($C$3:$C$5882,0.6),3,C2253&lt;=PERCENTILE($C$3:$C$5882,0.8),4,TRUE,5)</f>
        <v>2</v>
      </c>
      <c r="G2253" cm="1">
        <f t="array" ref="G2253">_xlfn.IFS(D2253&lt;=PERCENTILE($D$3:$D$5882,0.2),1,D2253&lt;=PERCENTILE($D$3:$D$5882,0.4),2,D2253&lt;=PERCENTILE($D$3:$D$5882,0.6),3,D2253&lt;=PERCENTILE($D$3:$D$5882,0.8),4,TRUE,5)</f>
        <v>4</v>
      </c>
      <c r="H2253" s="3" t="str" cm="1">
        <f t="array" ref="H2253">_xlfn.IFS(AND(E2253&gt;=4,F2253&gt;=4,G2253&gt;=4),"Champions",AND(E2253&gt;=3,F2253&gt;=3,G2253&gt;=3),"Loyal Customers",AND(E2253&lt;=2,F2253&gt;=3),"At Risk",AND(E2253&lt;=2,F2253&lt;=2,G2253&lt;=2),"Lost",AND(E2253&gt;=4,F2253&lt;=2),"New/Promising",TRUE,"Needs Attention")</f>
        <v>Needs Attention</v>
      </c>
      <c r="I2253" s="3" t="str">
        <f t="shared" si="39"/>
        <v>Churned</v>
      </c>
      <c r="J2253" s="3" t="str">
        <f>_xlfn.XLOOKUP(A2253,'Country_Lookup'!$D:$D,'Country_Lookup'!$E:$E)</f>
        <v>United Kingdom</v>
      </c>
    </row>
    <row r="2254" spans="1:10" x14ac:dyDescent="0.3">
      <c r="A2254">
        <v>14620</v>
      </c>
      <c r="B2254">
        <v>205</v>
      </c>
      <c r="C2254">
        <v>2</v>
      </c>
      <c r="D2254">
        <v>412.78000000000009</v>
      </c>
      <c r="E2254" cm="1">
        <f t="array" ref="E2254">_xlfn.IFS(B2254&lt;=PERCENTILE($B$3:$B$5882,0.2),5,B2254&lt;=PERCENTILE($B$3:$B$5882,0.4),4,B2254&lt;=PERCENTILE($B$3:$B$5882,0.6),3,B2254&lt;=PERCENTILE($B$3:$B$5882,0.8),2,TRUE,1)</f>
        <v>2</v>
      </c>
      <c r="F2254" cm="1">
        <f t="array" ref="F2254">_xlfn.IFS(C2254&lt;=PERCENTILE($C$3:$C$5882,0.2),1,C2254&lt;=PERCENTILE($C$3:$C$5882,0.4),2,C2254&lt;=PERCENTILE($C$3:$C$5882,0.6),3,C2254&lt;=PERCENTILE($C$3:$C$5882,0.8),4,TRUE,5)</f>
        <v>2</v>
      </c>
      <c r="G2254" cm="1">
        <f t="array" ref="G2254">_xlfn.IFS(D2254&lt;=PERCENTILE($D$3:$D$5882,0.2),1,D2254&lt;=PERCENTILE($D$3:$D$5882,0.4),2,D2254&lt;=PERCENTILE($D$3:$D$5882,0.6),3,D2254&lt;=PERCENTILE($D$3:$D$5882,0.8),4,TRUE,5)</f>
        <v>2</v>
      </c>
      <c r="H2254" s="3" t="str" cm="1">
        <f t="array" ref="H2254">_xlfn.IFS(AND(E2254&gt;=4,F2254&gt;=4,G2254&gt;=4),"Champions",AND(E2254&gt;=3,F2254&gt;=3,G2254&gt;=3),"Loyal Customers",AND(E2254&lt;=2,F2254&gt;=3),"At Risk",AND(E2254&lt;=2,F2254&lt;=2,G2254&lt;=2),"Lost",AND(E2254&gt;=4,F2254&lt;=2),"New/Promising",TRUE,"Needs Attention")</f>
        <v>Lost</v>
      </c>
      <c r="I2254" s="3" t="str">
        <f t="shared" si="39"/>
        <v>Churned</v>
      </c>
      <c r="J2254" s="3" t="str">
        <f>_xlfn.XLOOKUP(A2254,'Country_Lookup'!$D:$D,'Country_Lookup'!$E:$E)</f>
        <v>United Kingdom</v>
      </c>
    </row>
    <row r="2255" spans="1:10" x14ac:dyDescent="0.3">
      <c r="A2255">
        <v>14621</v>
      </c>
      <c r="B2255">
        <v>1</v>
      </c>
      <c r="C2255">
        <v>9</v>
      </c>
      <c r="D2255">
        <v>3000.5700000000061</v>
      </c>
      <c r="E2255" cm="1">
        <f t="array" ref="E2255">_xlfn.IFS(B2255&lt;=PERCENTILE($B$3:$B$5882,0.2),5,B2255&lt;=PERCENTILE($B$3:$B$5882,0.4),4,B2255&lt;=PERCENTILE($B$3:$B$5882,0.6),3,B2255&lt;=PERCENTILE($B$3:$B$5882,0.8),2,TRUE,1)</f>
        <v>5</v>
      </c>
      <c r="F2255" cm="1">
        <f t="array" ref="F2255">_xlfn.IFS(C2255&lt;=PERCENTILE($C$3:$C$5882,0.2),1,C2255&lt;=PERCENTILE($C$3:$C$5882,0.4),2,C2255&lt;=PERCENTILE($C$3:$C$5882,0.6),3,C2255&lt;=PERCENTILE($C$3:$C$5882,0.8),4,TRUE,5)</f>
        <v>5</v>
      </c>
      <c r="G2255" cm="1">
        <f t="array" ref="G2255">_xlfn.IFS(D2255&lt;=PERCENTILE($D$3:$D$5882,0.2),1,D2255&lt;=PERCENTILE($D$3:$D$5882,0.4),2,D2255&lt;=PERCENTILE($D$3:$D$5882,0.6),3,D2255&lt;=PERCENTILE($D$3:$D$5882,0.8),4,TRUE,5)</f>
        <v>5</v>
      </c>
      <c r="H2255" s="3" t="str" cm="1">
        <f t="array" ref="H2255">_xlfn.IFS(AND(E2255&gt;=4,F2255&gt;=4,G2255&gt;=4),"Champions",AND(E2255&gt;=3,F2255&gt;=3,G2255&gt;=3),"Loyal Customers",AND(E2255&lt;=2,F2255&gt;=3),"At Risk",AND(E2255&lt;=2,F2255&lt;=2,G2255&lt;=2),"Lost",AND(E2255&gt;=4,F2255&lt;=2),"New/Promising",TRUE,"Needs Attention")</f>
        <v>Champions</v>
      </c>
      <c r="I2255" s="3" t="str">
        <f t="shared" si="39"/>
        <v>Active</v>
      </c>
      <c r="J2255" s="3" t="str">
        <f>_xlfn.XLOOKUP(A2255,'Country_Lookup'!$D:$D,'Country_Lookup'!$E:$E)</f>
        <v>United Kingdom</v>
      </c>
    </row>
    <row r="2256" spans="1:10" x14ac:dyDescent="0.3">
      <c r="A2256">
        <v>14622</v>
      </c>
      <c r="B2256">
        <v>184</v>
      </c>
      <c r="C2256">
        <v>1</v>
      </c>
      <c r="D2256">
        <v>320.58</v>
      </c>
      <c r="E2256" cm="1">
        <f t="array" ref="E2256">_xlfn.IFS(B2256&lt;=PERCENTILE($B$3:$B$5882,0.2),5,B2256&lt;=PERCENTILE($B$3:$B$5882,0.4),4,B2256&lt;=PERCENTILE($B$3:$B$5882,0.6),3,B2256&lt;=PERCENTILE($B$3:$B$5882,0.8),2,TRUE,1)</f>
        <v>3</v>
      </c>
      <c r="F2256" cm="1">
        <f t="array" ref="F2256">_xlfn.IFS(C2256&lt;=PERCENTILE($C$3:$C$5882,0.2),1,C2256&lt;=PERCENTILE($C$3:$C$5882,0.4),2,C2256&lt;=PERCENTILE($C$3:$C$5882,0.6),3,C2256&lt;=PERCENTILE($C$3:$C$5882,0.8),4,TRUE,5)</f>
        <v>1</v>
      </c>
      <c r="G2256" cm="1">
        <f t="array" ref="G2256">_xlfn.IFS(D2256&lt;=PERCENTILE($D$3:$D$5882,0.2),1,D2256&lt;=PERCENTILE($D$3:$D$5882,0.4),2,D2256&lt;=PERCENTILE($D$3:$D$5882,0.6),3,D2256&lt;=PERCENTILE($D$3:$D$5882,0.8),4,TRUE,5)</f>
        <v>2</v>
      </c>
      <c r="H2256" s="3" t="str" cm="1">
        <f t="array" ref="H2256">_xlfn.IFS(AND(E2256&gt;=4,F2256&gt;=4,G2256&gt;=4),"Champions",AND(E2256&gt;=3,F2256&gt;=3,G2256&gt;=3),"Loyal Customers",AND(E2256&lt;=2,F2256&gt;=3),"At Risk",AND(E2256&lt;=2,F2256&lt;=2,G2256&lt;=2),"Lost",AND(E2256&gt;=4,F2256&lt;=2),"New/Promising",TRUE,"Needs Attention")</f>
        <v>Needs Attention</v>
      </c>
      <c r="I2256" s="3" t="str">
        <f t="shared" si="39"/>
        <v>Churned</v>
      </c>
      <c r="J2256" s="3" t="str">
        <f>_xlfn.XLOOKUP(A2256,'Country_Lookup'!$D:$D,'Country_Lookup'!$E:$E)</f>
        <v>United Kingdom</v>
      </c>
    </row>
    <row r="2257" spans="1:10" x14ac:dyDescent="0.3">
      <c r="A2257">
        <v>14623</v>
      </c>
      <c r="B2257">
        <v>32</v>
      </c>
      <c r="C2257">
        <v>10</v>
      </c>
      <c r="D2257">
        <v>2059.579999999999</v>
      </c>
      <c r="E2257" cm="1">
        <f t="array" ref="E2257">_xlfn.IFS(B2257&lt;=PERCENTILE($B$3:$B$5882,0.2),5,B2257&lt;=PERCENTILE($B$3:$B$5882,0.4),4,B2257&lt;=PERCENTILE($B$3:$B$5882,0.6),3,B2257&lt;=PERCENTILE($B$3:$B$5882,0.8),2,TRUE,1)</f>
        <v>4</v>
      </c>
      <c r="F2257" cm="1">
        <f t="array" ref="F2257">_xlfn.IFS(C2257&lt;=PERCENTILE($C$3:$C$5882,0.2),1,C2257&lt;=PERCENTILE($C$3:$C$5882,0.4),2,C2257&lt;=PERCENTILE($C$3:$C$5882,0.6),3,C2257&lt;=PERCENTILE($C$3:$C$5882,0.8),4,TRUE,5)</f>
        <v>5</v>
      </c>
      <c r="G2257" cm="1">
        <f t="array" ref="G2257">_xlfn.IFS(D2257&lt;=PERCENTILE($D$3:$D$5882,0.2),1,D2257&lt;=PERCENTILE($D$3:$D$5882,0.4),2,D2257&lt;=PERCENTILE($D$3:$D$5882,0.6),3,D2257&lt;=PERCENTILE($D$3:$D$5882,0.8),4,TRUE,5)</f>
        <v>4</v>
      </c>
      <c r="H2257" s="3" t="str" cm="1">
        <f t="array" ref="H2257">_xlfn.IFS(AND(E2257&gt;=4,F2257&gt;=4,G2257&gt;=4),"Champions",AND(E2257&gt;=3,F2257&gt;=3,G2257&gt;=3),"Loyal Customers",AND(E2257&lt;=2,F2257&gt;=3),"At Risk",AND(E2257&lt;=2,F2257&lt;=2,G2257&lt;=2),"Lost",AND(E2257&gt;=4,F2257&lt;=2),"New/Promising",TRUE,"Needs Attention")</f>
        <v>Champions</v>
      </c>
      <c r="I2257" s="3" t="str">
        <f t="shared" si="39"/>
        <v>Active</v>
      </c>
      <c r="J2257" s="3" t="str">
        <f>_xlfn.XLOOKUP(A2257,'Country_Lookup'!$D:$D,'Country_Lookup'!$E:$E)</f>
        <v>United Kingdom</v>
      </c>
    </row>
    <row r="2258" spans="1:10" x14ac:dyDescent="0.3">
      <c r="A2258">
        <v>14624</v>
      </c>
      <c r="B2258">
        <v>57</v>
      </c>
      <c r="C2258">
        <v>6</v>
      </c>
      <c r="D2258">
        <v>814.06999999999982</v>
      </c>
      <c r="E2258" cm="1">
        <f t="array" ref="E2258">_xlfn.IFS(B2258&lt;=PERCENTILE($B$3:$B$5882,0.2),5,B2258&lt;=PERCENTILE($B$3:$B$5882,0.4),4,B2258&lt;=PERCENTILE($B$3:$B$5882,0.6),3,B2258&lt;=PERCENTILE($B$3:$B$5882,0.8),2,TRUE,1)</f>
        <v>4</v>
      </c>
      <c r="F2258" cm="1">
        <f t="array" ref="F2258">_xlfn.IFS(C2258&lt;=PERCENTILE($C$3:$C$5882,0.2),1,C2258&lt;=PERCENTILE($C$3:$C$5882,0.4),2,C2258&lt;=PERCENTILE($C$3:$C$5882,0.6),3,C2258&lt;=PERCENTILE($C$3:$C$5882,0.8),4,TRUE,5)</f>
        <v>4</v>
      </c>
      <c r="G2258" cm="1">
        <f t="array" ref="G2258">_xlfn.IFS(D2258&lt;=PERCENTILE($D$3:$D$5882,0.2),1,D2258&lt;=PERCENTILE($D$3:$D$5882,0.4),2,D2258&lt;=PERCENTILE($D$3:$D$5882,0.6),3,D2258&lt;=PERCENTILE($D$3:$D$5882,0.8),4,TRUE,5)</f>
        <v>3</v>
      </c>
      <c r="H2258" s="3" t="str" cm="1">
        <f t="array" ref="H2258">_xlfn.IFS(AND(E2258&gt;=4,F2258&gt;=4,G2258&gt;=4),"Champions",AND(E2258&gt;=3,F2258&gt;=3,G2258&gt;=3),"Loyal Customers",AND(E2258&lt;=2,F2258&gt;=3),"At Risk",AND(E2258&lt;=2,F2258&lt;=2,G2258&lt;=2),"Lost",AND(E2258&gt;=4,F2258&lt;=2),"New/Promising",TRUE,"Needs Attention")</f>
        <v>Loyal Customers</v>
      </c>
      <c r="I2258" s="3" t="str">
        <f t="shared" si="39"/>
        <v>Active</v>
      </c>
      <c r="J2258" s="3" t="str">
        <f>_xlfn.XLOOKUP(A2258,'Country_Lookup'!$D:$D,'Country_Lookup'!$E:$E)</f>
        <v>United Kingdom</v>
      </c>
    </row>
    <row r="2259" spans="1:10" x14ac:dyDescent="0.3">
      <c r="A2259">
        <v>14625</v>
      </c>
      <c r="B2259">
        <v>196</v>
      </c>
      <c r="C2259">
        <v>11</v>
      </c>
      <c r="D2259">
        <v>4497.8799999999901</v>
      </c>
      <c r="E2259" cm="1">
        <f t="array" ref="E2259">_xlfn.IFS(B2259&lt;=PERCENTILE($B$3:$B$5882,0.2),5,B2259&lt;=PERCENTILE($B$3:$B$5882,0.4),4,B2259&lt;=PERCENTILE($B$3:$B$5882,0.6),3,B2259&lt;=PERCENTILE($B$3:$B$5882,0.8),2,TRUE,1)</f>
        <v>2</v>
      </c>
      <c r="F2259" cm="1">
        <f t="array" ref="F2259">_xlfn.IFS(C2259&lt;=PERCENTILE($C$3:$C$5882,0.2),1,C2259&lt;=PERCENTILE($C$3:$C$5882,0.4),2,C2259&lt;=PERCENTILE($C$3:$C$5882,0.6),3,C2259&lt;=PERCENTILE($C$3:$C$5882,0.8),4,TRUE,5)</f>
        <v>5</v>
      </c>
      <c r="G2259" cm="1">
        <f t="array" ref="G2259">_xlfn.IFS(D2259&lt;=PERCENTILE($D$3:$D$5882,0.2),1,D2259&lt;=PERCENTILE($D$3:$D$5882,0.4),2,D2259&lt;=PERCENTILE($D$3:$D$5882,0.6),3,D2259&lt;=PERCENTILE($D$3:$D$5882,0.8),4,TRUE,5)</f>
        <v>5</v>
      </c>
      <c r="H2259" s="3" t="str" cm="1">
        <f t="array" ref="H2259">_xlfn.IFS(AND(E2259&gt;=4,F2259&gt;=4,G2259&gt;=4),"Champions",AND(E2259&gt;=3,F2259&gt;=3,G2259&gt;=3),"Loyal Customers",AND(E2259&lt;=2,F2259&gt;=3),"At Risk",AND(E2259&lt;=2,F2259&lt;=2,G2259&lt;=2),"Lost",AND(E2259&gt;=4,F2259&lt;=2),"New/Promising",TRUE,"Needs Attention")</f>
        <v>At Risk</v>
      </c>
      <c r="I2259" s="3" t="str">
        <f t="shared" si="39"/>
        <v>Churned</v>
      </c>
      <c r="J2259" s="3" t="str">
        <f>_xlfn.XLOOKUP(A2259,'Country_Lookup'!$D:$D,'Country_Lookup'!$E:$E)</f>
        <v>United Kingdom</v>
      </c>
    </row>
    <row r="2260" spans="1:10" x14ac:dyDescent="0.3">
      <c r="A2260">
        <v>14626</v>
      </c>
      <c r="B2260">
        <v>23</v>
      </c>
      <c r="C2260">
        <v>11</v>
      </c>
      <c r="D2260">
        <v>5410.9200000000028</v>
      </c>
      <c r="E2260" cm="1">
        <f t="array" ref="E2260">_xlfn.IFS(B2260&lt;=PERCENTILE($B$3:$B$5882,0.2),5,B2260&lt;=PERCENTILE($B$3:$B$5882,0.4),4,B2260&lt;=PERCENTILE($B$3:$B$5882,0.6),3,B2260&lt;=PERCENTILE($B$3:$B$5882,0.8),2,TRUE,1)</f>
        <v>4</v>
      </c>
      <c r="F2260" cm="1">
        <f t="array" ref="F2260">_xlfn.IFS(C2260&lt;=PERCENTILE($C$3:$C$5882,0.2),1,C2260&lt;=PERCENTILE($C$3:$C$5882,0.4),2,C2260&lt;=PERCENTILE($C$3:$C$5882,0.6),3,C2260&lt;=PERCENTILE($C$3:$C$5882,0.8),4,TRUE,5)</f>
        <v>5</v>
      </c>
      <c r="G2260" cm="1">
        <f t="array" ref="G2260">_xlfn.IFS(D2260&lt;=PERCENTILE($D$3:$D$5882,0.2),1,D2260&lt;=PERCENTILE($D$3:$D$5882,0.4),2,D2260&lt;=PERCENTILE($D$3:$D$5882,0.6),3,D2260&lt;=PERCENTILE($D$3:$D$5882,0.8),4,TRUE,5)</f>
        <v>5</v>
      </c>
      <c r="H2260" s="3" t="str" cm="1">
        <f t="array" ref="H2260">_xlfn.IFS(AND(E2260&gt;=4,F2260&gt;=4,G2260&gt;=4),"Champions",AND(E2260&gt;=3,F2260&gt;=3,G2260&gt;=3),"Loyal Customers",AND(E2260&lt;=2,F2260&gt;=3),"At Risk",AND(E2260&lt;=2,F2260&lt;=2,G2260&lt;=2),"Lost",AND(E2260&gt;=4,F2260&lt;=2),"New/Promising",TRUE,"Needs Attention")</f>
        <v>Champions</v>
      </c>
      <c r="I2260" s="3" t="str">
        <f t="shared" si="39"/>
        <v>Active</v>
      </c>
      <c r="J2260" s="3" t="str">
        <f>_xlfn.XLOOKUP(A2260,'Country_Lookup'!$D:$D,'Country_Lookup'!$E:$E)</f>
        <v>United Kingdom</v>
      </c>
    </row>
    <row r="2261" spans="1:10" x14ac:dyDescent="0.3">
      <c r="A2261">
        <v>14627</v>
      </c>
      <c r="B2261">
        <v>379</v>
      </c>
      <c r="C2261">
        <v>1</v>
      </c>
      <c r="D2261">
        <v>462.75000000000006</v>
      </c>
      <c r="E2261" cm="1">
        <f t="array" ref="E2261">_xlfn.IFS(B2261&lt;=PERCENTILE($B$3:$B$5882,0.2),5,B2261&lt;=PERCENTILE($B$3:$B$5882,0.4),4,B2261&lt;=PERCENTILE($B$3:$B$5882,0.6),3,B2261&lt;=PERCENTILE($B$3:$B$5882,0.8),2,TRUE,1)</f>
        <v>2</v>
      </c>
      <c r="F2261" cm="1">
        <f t="array" ref="F2261">_xlfn.IFS(C2261&lt;=PERCENTILE($C$3:$C$5882,0.2),1,C2261&lt;=PERCENTILE($C$3:$C$5882,0.4),2,C2261&lt;=PERCENTILE($C$3:$C$5882,0.6),3,C2261&lt;=PERCENTILE($C$3:$C$5882,0.8),4,TRUE,5)</f>
        <v>1</v>
      </c>
      <c r="G2261" cm="1">
        <f t="array" ref="G2261">_xlfn.IFS(D2261&lt;=PERCENTILE($D$3:$D$5882,0.2),1,D2261&lt;=PERCENTILE($D$3:$D$5882,0.4),2,D2261&lt;=PERCENTILE($D$3:$D$5882,0.6),3,D2261&lt;=PERCENTILE($D$3:$D$5882,0.8),4,TRUE,5)</f>
        <v>2</v>
      </c>
      <c r="H2261" s="3" t="str" cm="1">
        <f t="array" ref="H2261">_xlfn.IFS(AND(E2261&gt;=4,F2261&gt;=4,G2261&gt;=4),"Champions",AND(E2261&gt;=3,F2261&gt;=3,G2261&gt;=3),"Loyal Customers",AND(E2261&lt;=2,F2261&gt;=3),"At Risk",AND(E2261&lt;=2,F2261&lt;=2,G2261&lt;=2),"Lost",AND(E2261&gt;=4,F2261&lt;=2),"New/Promising",TRUE,"Needs Attention")</f>
        <v>Lost</v>
      </c>
      <c r="I2261" s="3" t="str">
        <f t="shared" si="39"/>
        <v>Churned</v>
      </c>
      <c r="J2261" s="3" t="str">
        <f>_xlfn.XLOOKUP(A2261,'Country_Lookup'!$D:$D,'Country_Lookup'!$E:$E)</f>
        <v>United Kingdom</v>
      </c>
    </row>
    <row r="2262" spans="1:10" x14ac:dyDescent="0.3">
      <c r="A2262">
        <v>14628</v>
      </c>
      <c r="B2262">
        <v>91</v>
      </c>
      <c r="C2262">
        <v>5</v>
      </c>
      <c r="D2262">
        <v>1998.0000000000002</v>
      </c>
      <c r="E2262" cm="1">
        <f t="array" ref="E2262">_xlfn.IFS(B2262&lt;=PERCENTILE($B$3:$B$5882,0.2),5,B2262&lt;=PERCENTILE($B$3:$B$5882,0.4),4,B2262&lt;=PERCENTILE($B$3:$B$5882,0.6),3,B2262&lt;=PERCENTILE($B$3:$B$5882,0.8),2,TRUE,1)</f>
        <v>3</v>
      </c>
      <c r="F2262" cm="1">
        <f t="array" ref="F2262">_xlfn.IFS(C2262&lt;=PERCENTILE($C$3:$C$5882,0.2),1,C2262&lt;=PERCENTILE($C$3:$C$5882,0.4),2,C2262&lt;=PERCENTILE($C$3:$C$5882,0.6),3,C2262&lt;=PERCENTILE($C$3:$C$5882,0.8),4,TRUE,5)</f>
        <v>4</v>
      </c>
      <c r="G2262" cm="1">
        <f t="array" ref="G2262">_xlfn.IFS(D2262&lt;=PERCENTILE($D$3:$D$5882,0.2),1,D2262&lt;=PERCENTILE($D$3:$D$5882,0.4),2,D2262&lt;=PERCENTILE($D$3:$D$5882,0.6),3,D2262&lt;=PERCENTILE($D$3:$D$5882,0.8),4,TRUE,5)</f>
        <v>4</v>
      </c>
      <c r="H2262" s="3" t="str" cm="1">
        <f t="array" ref="H2262">_xlfn.IFS(AND(E2262&gt;=4,F2262&gt;=4,G2262&gt;=4),"Champions",AND(E2262&gt;=3,F2262&gt;=3,G2262&gt;=3),"Loyal Customers",AND(E2262&lt;=2,F2262&gt;=3),"At Risk",AND(E2262&lt;=2,F2262&lt;=2,G2262&lt;=2),"Lost",AND(E2262&gt;=4,F2262&lt;=2),"New/Promising",TRUE,"Needs Attention")</f>
        <v>Loyal Customers</v>
      </c>
      <c r="I2262" s="3" t="str">
        <f t="shared" si="39"/>
        <v>Churned</v>
      </c>
      <c r="J2262" s="3" t="str">
        <f>_xlfn.XLOOKUP(A2262,'Country_Lookup'!$D:$D,'Country_Lookup'!$E:$E)</f>
        <v>United Kingdom</v>
      </c>
    </row>
    <row r="2263" spans="1:10" x14ac:dyDescent="0.3">
      <c r="A2263">
        <v>14629</v>
      </c>
      <c r="B2263">
        <v>4</v>
      </c>
      <c r="C2263">
        <v>2</v>
      </c>
      <c r="D2263">
        <v>959.00999999999897</v>
      </c>
      <c r="E2263" cm="1">
        <f t="array" ref="E2263">_xlfn.IFS(B2263&lt;=PERCENTILE($B$3:$B$5882,0.2),5,B2263&lt;=PERCENTILE($B$3:$B$5882,0.4),4,B2263&lt;=PERCENTILE($B$3:$B$5882,0.6),3,B2263&lt;=PERCENTILE($B$3:$B$5882,0.8),2,TRUE,1)</f>
        <v>5</v>
      </c>
      <c r="F2263" cm="1">
        <f t="array" ref="F2263">_xlfn.IFS(C2263&lt;=PERCENTILE($C$3:$C$5882,0.2),1,C2263&lt;=PERCENTILE($C$3:$C$5882,0.4),2,C2263&lt;=PERCENTILE($C$3:$C$5882,0.6),3,C2263&lt;=PERCENTILE($C$3:$C$5882,0.8),4,TRUE,5)</f>
        <v>2</v>
      </c>
      <c r="G2263" cm="1">
        <f t="array" ref="G2263">_xlfn.IFS(D2263&lt;=PERCENTILE($D$3:$D$5882,0.2),1,D2263&lt;=PERCENTILE($D$3:$D$5882,0.4),2,D2263&lt;=PERCENTILE($D$3:$D$5882,0.6),3,D2263&lt;=PERCENTILE($D$3:$D$5882,0.8),4,TRUE,5)</f>
        <v>3</v>
      </c>
      <c r="H2263" s="3" t="str" cm="1">
        <f t="array" ref="H2263">_xlfn.IFS(AND(E2263&gt;=4,F2263&gt;=4,G2263&gt;=4),"Champions",AND(E2263&gt;=3,F2263&gt;=3,G2263&gt;=3),"Loyal Customers",AND(E2263&lt;=2,F2263&gt;=3),"At Risk",AND(E2263&lt;=2,F2263&lt;=2,G2263&lt;=2),"Lost",AND(E2263&gt;=4,F2263&lt;=2),"New/Promising",TRUE,"Needs Attention")</f>
        <v>New/Promising</v>
      </c>
      <c r="I2263" s="3" t="str">
        <f t="shared" si="39"/>
        <v>Active</v>
      </c>
      <c r="J2263" s="3" t="str">
        <f>_xlfn.XLOOKUP(A2263,'Country_Lookup'!$D:$D,'Country_Lookup'!$E:$E)</f>
        <v>United Kingdom</v>
      </c>
    </row>
    <row r="2264" spans="1:10" x14ac:dyDescent="0.3">
      <c r="A2264">
        <v>14630</v>
      </c>
      <c r="B2264">
        <v>484</v>
      </c>
      <c r="C2264">
        <v>1</v>
      </c>
      <c r="D2264">
        <v>338.64999999999992</v>
      </c>
      <c r="E2264" cm="1">
        <f t="array" ref="E2264">_xlfn.IFS(B2264&lt;=PERCENTILE($B$3:$B$5882,0.2),5,B2264&lt;=PERCENTILE($B$3:$B$5882,0.4),4,B2264&lt;=PERCENTILE($B$3:$B$5882,0.6),3,B2264&lt;=PERCENTILE($B$3:$B$5882,0.8),2,TRUE,1)</f>
        <v>1</v>
      </c>
      <c r="F2264" cm="1">
        <f t="array" ref="F2264">_xlfn.IFS(C2264&lt;=PERCENTILE($C$3:$C$5882,0.2),1,C2264&lt;=PERCENTILE($C$3:$C$5882,0.4),2,C2264&lt;=PERCENTILE($C$3:$C$5882,0.6),3,C2264&lt;=PERCENTILE($C$3:$C$5882,0.8),4,TRUE,5)</f>
        <v>1</v>
      </c>
      <c r="G2264" cm="1">
        <f t="array" ref="G2264">_xlfn.IFS(D2264&lt;=PERCENTILE($D$3:$D$5882,0.2),1,D2264&lt;=PERCENTILE($D$3:$D$5882,0.4),2,D2264&lt;=PERCENTILE($D$3:$D$5882,0.6),3,D2264&lt;=PERCENTILE($D$3:$D$5882,0.8),4,TRUE,5)</f>
        <v>2</v>
      </c>
      <c r="H2264" s="3" t="str" cm="1">
        <f t="array" ref="H2264">_xlfn.IFS(AND(E2264&gt;=4,F2264&gt;=4,G2264&gt;=4),"Champions",AND(E2264&gt;=3,F2264&gt;=3,G2264&gt;=3),"Loyal Customers",AND(E2264&lt;=2,F2264&gt;=3),"At Risk",AND(E2264&lt;=2,F2264&lt;=2,G2264&lt;=2),"Lost",AND(E2264&gt;=4,F2264&lt;=2),"New/Promising",TRUE,"Needs Attention")</f>
        <v>Lost</v>
      </c>
      <c r="I2264" s="3" t="str">
        <f t="shared" si="39"/>
        <v>Churned</v>
      </c>
      <c r="J2264" s="3" t="str">
        <f>_xlfn.XLOOKUP(A2264,'Country_Lookup'!$D:$D,'Country_Lookup'!$E:$E)</f>
        <v>United Kingdom</v>
      </c>
    </row>
    <row r="2265" spans="1:10" x14ac:dyDescent="0.3">
      <c r="A2265">
        <v>14631</v>
      </c>
      <c r="B2265">
        <v>50</v>
      </c>
      <c r="C2265">
        <v>6</v>
      </c>
      <c r="D2265">
        <v>2025.6900000000016</v>
      </c>
      <c r="E2265" cm="1">
        <f t="array" ref="E2265">_xlfn.IFS(B2265&lt;=PERCENTILE($B$3:$B$5882,0.2),5,B2265&lt;=PERCENTILE($B$3:$B$5882,0.4),4,B2265&lt;=PERCENTILE($B$3:$B$5882,0.6),3,B2265&lt;=PERCENTILE($B$3:$B$5882,0.8),2,TRUE,1)</f>
        <v>4</v>
      </c>
      <c r="F2265" cm="1">
        <f t="array" ref="F2265">_xlfn.IFS(C2265&lt;=PERCENTILE($C$3:$C$5882,0.2),1,C2265&lt;=PERCENTILE($C$3:$C$5882,0.4),2,C2265&lt;=PERCENTILE($C$3:$C$5882,0.6),3,C2265&lt;=PERCENTILE($C$3:$C$5882,0.8),4,TRUE,5)</f>
        <v>4</v>
      </c>
      <c r="G2265" cm="1">
        <f t="array" ref="G2265">_xlfn.IFS(D2265&lt;=PERCENTILE($D$3:$D$5882,0.2),1,D2265&lt;=PERCENTILE($D$3:$D$5882,0.4),2,D2265&lt;=PERCENTILE($D$3:$D$5882,0.6),3,D2265&lt;=PERCENTILE($D$3:$D$5882,0.8),4,TRUE,5)</f>
        <v>4</v>
      </c>
      <c r="H2265" s="3" t="str" cm="1">
        <f t="array" ref="H2265">_xlfn.IFS(AND(E2265&gt;=4,F2265&gt;=4,G2265&gt;=4),"Champions",AND(E2265&gt;=3,F2265&gt;=3,G2265&gt;=3),"Loyal Customers",AND(E2265&lt;=2,F2265&gt;=3),"At Risk",AND(E2265&lt;=2,F2265&lt;=2,G2265&lt;=2),"Lost",AND(E2265&gt;=4,F2265&lt;=2),"New/Promising",TRUE,"Needs Attention")</f>
        <v>Champions</v>
      </c>
      <c r="I2265" s="3" t="str">
        <f t="shared" si="39"/>
        <v>Active</v>
      </c>
      <c r="J2265" s="3" t="str">
        <f>_xlfn.XLOOKUP(A2265,'Country_Lookup'!$D:$D,'Country_Lookup'!$E:$E)</f>
        <v>United Kingdom</v>
      </c>
    </row>
    <row r="2266" spans="1:10" x14ac:dyDescent="0.3">
      <c r="A2266">
        <v>14632</v>
      </c>
      <c r="B2266">
        <v>262</v>
      </c>
      <c r="C2266">
        <v>1</v>
      </c>
      <c r="D2266">
        <v>114.55999999999997</v>
      </c>
      <c r="E2266" cm="1">
        <f t="array" ref="E2266">_xlfn.IFS(B2266&lt;=PERCENTILE($B$3:$B$5882,0.2),5,B2266&lt;=PERCENTILE($B$3:$B$5882,0.4),4,B2266&lt;=PERCENTILE($B$3:$B$5882,0.6),3,B2266&lt;=PERCENTILE($B$3:$B$5882,0.8),2,TRUE,1)</f>
        <v>2</v>
      </c>
      <c r="F2266" cm="1">
        <f t="array" ref="F2266">_xlfn.IFS(C2266&lt;=PERCENTILE($C$3:$C$5882,0.2),1,C2266&lt;=PERCENTILE($C$3:$C$5882,0.4),2,C2266&lt;=PERCENTILE($C$3:$C$5882,0.6),3,C2266&lt;=PERCENTILE($C$3:$C$5882,0.8),4,TRUE,5)</f>
        <v>1</v>
      </c>
      <c r="G2266" cm="1">
        <f t="array" ref="G2266">_xlfn.IFS(D2266&lt;=PERCENTILE($D$3:$D$5882,0.2),1,D2266&lt;=PERCENTILE($D$3:$D$5882,0.4),2,D2266&lt;=PERCENTILE($D$3:$D$5882,0.6),3,D2266&lt;=PERCENTILE($D$3:$D$5882,0.8),4,TRUE,5)</f>
        <v>1</v>
      </c>
      <c r="H2266" s="3" t="str" cm="1">
        <f t="array" ref="H2266">_xlfn.IFS(AND(E2266&gt;=4,F2266&gt;=4,G2266&gt;=4),"Champions",AND(E2266&gt;=3,F2266&gt;=3,G2266&gt;=3),"Loyal Customers",AND(E2266&lt;=2,F2266&gt;=3),"At Risk",AND(E2266&lt;=2,F2266&lt;=2,G2266&lt;=2),"Lost",AND(E2266&gt;=4,F2266&lt;=2),"New/Promising",TRUE,"Needs Attention")</f>
        <v>Lost</v>
      </c>
      <c r="I2266" s="3" t="str">
        <f t="shared" si="39"/>
        <v>Churned</v>
      </c>
      <c r="J2266" s="3" t="str">
        <f>_xlfn.XLOOKUP(A2266,'Country_Lookup'!$D:$D,'Country_Lookup'!$E:$E)</f>
        <v>United Kingdom</v>
      </c>
    </row>
    <row r="2267" spans="1:10" x14ac:dyDescent="0.3">
      <c r="A2267">
        <v>14633</v>
      </c>
      <c r="B2267">
        <v>266</v>
      </c>
      <c r="C2267">
        <v>1</v>
      </c>
      <c r="D2267">
        <v>344.89999999999992</v>
      </c>
      <c r="E2267" cm="1">
        <f t="array" ref="E2267">_xlfn.IFS(B2267&lt;=PERCENTILE($B$3:$B$5882,0.2),5,B2267&lt;=PERCENTILE($B$3:$B$5882,0.4),4,B2267&lt;=PERCENTILE($B$3:$B$5882,0.6),3,B2267&lt;=PERCENTILE($B$3:$B$5882,0.8),2,TRUE,1)</f>
        <v>2</v>
      </c>
      <c r="F2267" cm="1">
        <f t="array" ref="F2267">_xlfn.IFS(C2267&lt;=PERCENTILE($C$3:$C$5882,0.2),1,C2267&lt;=PERCENTILE($C$3:$C$5882,0.4),2,C2267&lt;=PERCENTILE($C$3:$C$5882,0.6),3,C2267&lt;=PERCENTILE($C$3:$C$5882,0.8),4,TRUE,5)</f>
        <v>1</v>
      </c>
      <c r="G2267" cm="1">
        <f t="array" ref="G2267">_xlfn.IFS(D2267&lt;=PERCENTILE($D$3:$D$5882,0.2),1,D2267&lt;=PERCENTILE($D$3:$D$5882,0.4),2,D2267&lt;=PERCENTILE($D$3:$D$5882,0.6),3,D2267&lt;=PERCENTILE($D$3:$D$5882,0.8),4,TRUE,5)</f>
        <v>2</v>
      </c>
      <c r="H2267" s="3" t="str" cm="1">
        <f t="array" ref="H2267">_xlfn.IFS(AND(E2267&gt;=4,F2267&gt;=4,G2267&gt;=4),"Champions",AND(E2267&gt;=3,F2267&gt;=3,G2267&gt;=3),"Loyal Customers",AND(E2267&lt;=2,F2267&gt;=3),"At Risk",AND(E2267&lt;=2,F2267&lt;=2,G2267&lt;=2),"Lost",AND(E2267&gt;=4,F2267&lt;=2),"New/Promising",TRUE,"Needs Attention")</f>
        <v>Lost</v>
      </c>
      <c r="I2267" s="3" t="str">
        <f t="shared" si="39"/>
        <v>Churned</v>
      </c>
      <c r="J2267" s="3" t="str">
        <f>_xlfn.XLOOKUP(A2267,'Country_Lookup'!$D:$D,'Country_Lookup'!$E:$E)</f>
        <v>United Kingdom</v>
      </c>
    </row>
    <row r="2268" spans="1:10" x14ac:dyDescent="0.3">
      <c r="A2268">
        <v>14634</v>
      </c>
      <c r="B2268">
        <v>437</v>
      </c>
      <c r="C2268">
        <v>4</v>
      </c>
      <c r="D2268">
        <v>2124.4599999999982</v>
      </c>
      <c r="E2268" cm="1">
        <f t="array" ref="E2268">_xlfn.IFS(B2268&lt;=PERCENTILE($B$3:$B$5882,0.2),5,B2268&lt;=PERCENTILE($B$3:$B$5882,0.4),4,B2268&lt;=PERCENTILE($B$3:$B$5882,0.6),3,B2268&lt;=PERCENTILE($B$3:$B$5882,0.8),2,TRUE,1)</f>
        <v>1</v>
      </c>
      <c r="F2268" cm="1">
        <f t="array" ref="F2268">_xlfn.IFS(C2268&lt;=PERCENTILE($C$3:$C$5882,0.2),1,C2268&lt;=PERCENTILE($C$3:$C$5882,0.4),2,C2268&lt;=PERCENTILE($C$3:$C$5882,0.6),3,C2268&lt;=PERCENTILE($C$3:$C$5882,0.8),4,TRUE,5)</f>
        <v>3</v>
      </c>
      <c r="G2268" cm="1">
        <f t="array" ref="G2268">_xlfn.IFS(D2268&lt;=PERCENTILE($D$3:$D$5882,0.2),1,D2268&lt;=PERCENTILE($D$3:$D$5882,0.4),2,D2268&lt;=PERCENTILE($D$3:$D$5882,0.6),3,D2268&lt;=PERCENTILE($D$3:$D$5882,0.8),4,TRUE,5)</f>
        <v>4</v>
      </c>
      <c r="H2268" s="3" t="str" cm="1">
        <f t="array" ref="H2268">_xlfn.IFS(AND(E2268&gt;=4,F2268&gt;=4,G2268&gt;=4),"Champions",AND(E2268&gt;=3,F2268&gt;=3,G2268&gt;=3),"Loyal Customers",AND(E2268&lt;=2,F2268&gt;=3),"At Risk",AND(E2268&lt;=2,F2268&lt;=2,G2268&lt;=2),"Lost",AND(E2268&gt;=4,F2268&lt;=2),"New/Promising",TRUE,"Needs Attention")</f>
        <v>At Risk</v>
      </c>
      <c r="I2268" s="3" t="str">
        <f t="shared" si="39"/>
        <v>Churned</v>
      </c>
      <c r="J2268" s="3" t="str">
        <f>_xlfn.XLOOKUP(A2268,'Country_Lookup'!$D:$D,'Country_Lookup'!$E:$E)</f>
        <v>United Kingdom</v>
      </c>
    </row>
    <row r="2269" spans="1:10" x14ac:dyDescent="0.3">
      <c r="A2269">
        <v>14635</v>
      </c>
      <c r="B2269">
        <v>453</v>
      </c>
      <c r="C2269">
        <v>1</v>
      </c>
      <c r="D2269">
        <v>215.22000000000008</v>
      </c>
      <c r="E2269" cm="1">
        <f t="array" ref="E2269">_xlfn.IFS(B2269&lt;=PERCENTILE($B$3:$B$5882,0.2),5,B2269&lt;=PERCENTILE($B$3:$B$5882,0.4),4,B2269&lt;=PERCENTILE($B$3:$B$5882,0.6),3,B2269&lt;=PERCENTILE($B$3:$B$5882,0.8),2,TRUE,1)</f>
        <v>1</v>
      </c>
      <c r="F2269" cm="1">
        <f t="array" ref="F2269">_xlfn.IFS(C2269&lt;=PERCENTILE($C$3:$C$5882,0.2),1,C2269&lt;=PERCENTILE($C$3:$C$5882,0.4),2,C2269&lt;=PERCENTILE($C$3:$C$5882,0.6),3,C2269&lt;=PERCENTILE($C$3:$C$5882,0.8),4,TRUE,5)</f>
        <v>1</v>
      </c>
      <c r="G2269" cm="1">
        <f t="array" ref="G2269">_xlfn.IFS(D2269&lt;=PERCENTILE($D$3:$D$5882,0.2),1,D2269&lt;=PERCENTILE($D$3:$D$5882,0.4),2,D2269&lt;=PERCENTILE($D$3:$D$5882,0.6),3,D2269&lt;=PERCENTILE($D$3:$D$5882,0.8),4,TRUE,5)</f>
        <v>1</v>
      </c>
      <c r="H2269" s="3" t="str" cm="1">
        <f t="array" ref="H2269">_xlfn.IFS(AND(E2269&gt;=4,F2269&gt;=4,G2269&gt;=4),"Champions",AND(E2269&gt;=3,F2269&gt;=3,G2269&gt;=3),"Loyal Customers",AND(E2269&lt;=2,F2269&gt;=3),"At Risk",AND(E2269&lt;=2,F2269&lt;=2,G2269&lt;=2),"Lost",AND(E2269&gt;=4,F2269&lt;=2),"New/Promising",TRUE,"Needs Attention")</f>
        <v>Lost</v>
      </c>
      <c r="I2269" s="3" t="str">
        <f t="shared" si="39"/>
        <v>Churned</v>
      </c>
      <c r="J2269" s="3" t="str">
        <f>_xlfn.XLOOKUP(A2269,'Country_Lookup'!$D:$D,'Country_Lookup'!$E:$E)</f>
        <v>United Kingdom</v>
      </c>
    </row>
    <row r="2270" spans="1:10" x14ac:dyDescent="0.3">
      <c r="A2270">
        <v>14636</v>
      </c>
      <c r="B2270">
        <v>36</v>
      </c>
      <c r="C2270">
        <v>2</v>
      </c>
      <c r="D2270">
        <v>609.85000000000014</v>
      </c>
      <c r="E2270" cm="1">
        <f t="array" ref="E2270">_xlfn.IFS(B2270&lt;=PERCENTILE($B$3:$B$5882,0.2),5,B2270&lt;=PERCENTILE($B$3:$B$5882,0.4),4,B2270&lt;=PERCENTILE($B$3:$B$5882,0.6),3,B2270&lt;=PERCENTILE($B$3:$B$5882,0.8),2,TRUE,1)</f>
        <v>4</v>
      </c>
      <c r="F2270" cm="1">
        <f t="array" ref="F2270">_xlfn.IFS(C2270&lt;=PERCENTILE($C$3:$C$5882,0.2),1,C2270&lt;=PERCENTILE($C$3:$C$5882,0.4),2,C2270&lt;=PERCENTILE($C$3:$C$5882,0.6),3,C2270&lt;=PERCENTILE($C$3:$C$5882,0.8),4,TRUE,5)</f>
        <v>2</v>
      </c>
      <c r="G2270" cm="1">
        <f t="array" ref="G2270">_xlfn.IFS(D2270&lt;=PERCENTILE($D$3:$D$5882,0.2),1,D2270&lt;=PERCENTILE($D$3:$D$5882,0.4),2,D2270&lt;=PERCENTILE($D$3:$D$5882,0.6),3,D2270&lt;=PERCENTILE($D$3:$D$5882,0.8),4,TRUE,5)</f>
        <v>2</v>
      </c>
      <c r="H2270" s="3" t="str" cm="1">
        <f t="array" ref="H2270">_xlfn.IFS(AND(E2270&gt;=4,F2270&gt;=4,G2270&gt;=4),"Champions",AND(E2270&gt;=3,F2270&gt;=3,G2270&gt;=3),"Loyal Customers",AND(E2270&lt;=2,F2270&gt;=3),"At Risk",AND(E2270&lt;=2,F2270&lt;=2,G2270&lt;=2),"Lost",AND(E2270&gt;=4,F2270&lt;=2),"New/Promising",TRUE,"Needs Attention")</f>
        <v>New/Promising</v>
      </c>
      <c r="I2270" s="3" t="str">
        <f t="shared" si="39"/>
        <v>Active</v>
      </c>
      <c r="J2270" s="3" t="str">
        <f>_xlfn.XLOOKUP(A2270,'Country_Lookup'!$D:$D,'Country_Lookup'!$E:$E)</f>
        <v>United Kingdom</v>
      </c>
    </row>
    <row r="2271" spans="1:10" x14ac:dyDescent="0.3">
      <c r="A2271">
        <v>14637</v>
      </c>
      <c r="B2271">
        <v>677</v>
      </c>
      <c r="C2271">
        <v>1</v>
      </c>
      <c r="D2271">
        <v>106.67999999999996</v>
      </c>
      <c r="E2271" cm="1">
        <f t="array" ref="E2271">_xlfn.IFS(B2271&lt;=PERCENTILE($B$3:$B$5882,0.2),5,B2271&lt;=PERCENTILE($B$3:$B$5882,0.4),4,B2271&lt;=PERCENTILE($B$3:$B$5882,0.6),3,B2271&lt;=PERCENTILE($B$3:$B$5882,0.8),2,TRUE,1)</f>
        <v>1</v>
      </c>
      <c r="F2271" cm="1">
        <f t="array" ref="F2271">_xlfn.IFS(C2271&lt;=PERCENTILE($C$3:$C$5882,0.2),1,C2271&lt;=PERCENTILE($C$3:$C$5882,0.4),2,C2271&lt;=PERCENTILE($C$3:$C$5882,0.6),3,C2271&lt;=PERCENTILE($C$3:$C$5882,0.8),4,TRUE,5)</f>
        <v>1</v>
      </c>
      <c r="G2271" cm="1">
        <f t="array" ref="G2271">_xlfn.IFS(D2271&lt;=PERCENTILE($D$3:$D$5882,0.2),1,D2271&lt;=PERCENTILE($D$3:$D$5882,0.4),2,D2271&lt;=PERCENTILE($D$3:$D$5882,0.6),3,D2271&lt;=PERCENTILE($D$3:$D$5882,0.8),4,TRUE,5)</f>
        <v>1</v>
      </c>
      <c r="H2271" s="3" t="str" cm="1">
        <f t="array" ref="H2271">_xlfn.IFS(AND(E2271&gt;=4,F2271&gt;=4,G2271&gt;=4),"Champions",AND(E2271&gt;=3,F2271&gt;=3,G2271&gt;=3),"Loyal Customers",AND(E2271&lt;=2,F2271&gt;=3),"At Risk",AND(E2271&lt;=2,F2271&lt;=2,G2271&lt;=2),"Lost",AND(E2271&gt;=4,F2271&lt;=2),"New/Promising",TRUE,"Needs Attention")</f>
        <v>Lost</v>
      </c>
      <c r="I2271" s="3" t="str">
        <f t="shared" si="39"/>
        <v>Churned</v>
      </c>
      <c r="J2271" s="3" t="str">
        <f>_xlfn.XLOOKUP(A2271,'Country_Lookup'!$D:$D,'Country_Lookup'!$E:$E)</f>
        <v>United Kingdom</v>
      </c>
    </row>
    <row r="2272" spans="1:10" x14ac:dyDescent="0.3">
      <c r="A2272">
        <v>14638</v>
      </c>
      <c r="B2272">
        <v>50</v>
      </c>
      <c r="C2272">
        <v>1</v>
      </c>
      <c r="D2272">
        <v>443.60000000000014</v>
      </c>
      <c r="E2272" cm="1">
        <f t="array" ref="E2272">_xlfn.IFS(B2272&lt;=PERCENTILE($B$3:$B$5882,0.2),5,B2272&lt;=PERCENTILE($B$3:$B$5882,0.4),4,B2272&lt;=PERCENTILE($B$3:$B$5882,0.6),3,B2272&lt;=PERCENTILE($B$3:$B$5882,0.8),2,TRUE,1)</f>
        <v>4</v>
      </c>
      <c r="F2272" cm="1">
        <f t="array" ref="F2272">_xlfn.IFS(C2272&lt;=PERCENTILE($C$3:$C$5882,0.2),1,C2272&lt;=PERCENTILE($C$3:$C$5882,0.4),2,C2272&lt;=PERCENTILE($C$3:$C$5882,0.6),3,C2272&lt;=PERCENTILE($C$3:$C$5882,0.8),4,TRUE,5)</f>
        <v>1</v>
      </c>
      <c r="G2272" cm="1">
        <f t="array" ref="G2272">_xlfn.IFS(D2272&lt;=PERCENTILE($D$3:$D$5882,0.2),1,D2272&lt;=PERCENTILE($D$3:$D$5882,0.4),2,D2272&lt;=PERCENTILE($D$3:$D$5882,0.6),3,D2272&lt;=PERCENTILE($D$3:$D$5882,0.8),4,TRUE,5)</f>
        <v>2</v>
      </c>
      <c r="H2272" s="3" t="str" cm="1">
        <f t="array" ref="H2272">_xlfn.IFS(AND(E2272&gt;=4,F2272&gt;=4,G2272&gt;=4),"Champions",AND(E2272&gt;=3,F2272&gt;=3,G2272&gt;=3),"Loyal Customers",AND(E2272&lt;=2,F2272&gt;=3),"At Risk",AND(E2272&lt;=2,F2272&lt;=2,G2272&lt;=2),"Lost",AND(E2272&gt;=4,F2272&lt;=2),"New/Promising",TRUE,"Needs Attention")</f>
        <v>New/Promising</v>
      </c>
      <c r="I2272" s="3" t="str">
        <f t="shared" si="39"/>
        <v>Active</v>
      </c>
      <c r="J2272" s="3" t="str">
        <f>_xlfn.XLOOKUP(A2272,'Country_Lookup'!$D:$D,'Country_Lookup'!$E:$E)</f>
        <v>United Kingdom</v>
      </c>
    </row>
    <row r="2273" spans="1:10" x14ac:dyDescent="0.3">
      <c r="A2273">
        <v>14639</v>
      </c>
      <c r="B2273">
        <v>52</v>
      </c>
      <c r="C2273">
        <v>9</v>
      </c>
      <c r="D2273">
        <v>4978.9599999999828</v>
      </c>
      <c r="E2273" cm="1">
        <f t="array" ref="E2273">_xlfn.IFS(B2273&lt;=PERCENTILE($B$3:$B$5882,0.2),5,B2273&lt;=PERCENTILE($B$3:$B$5882,0.4),4,B2273&lt;=PERCENTILE($B$3:$B$5882,0.6),3,B2273&lt;=PERCENTILE($B$3:$B$5882,0.8),2,TRUE,1)</f>
        <v>4</v>
      </c>
      <c r="F2273" cm="1">
        <f t="array" ref="F2273">_xlfn.IFS(C2273&lt;=PERCENTILE($C$3:$C$5882,0.2),1,C2273&lt;=PERCENTILE($C$3:$C$5882,0.4),2,C2273&lt;=PERCENTILE($C$3:$C$5882,0.6),3,C2273&lt;=PERCENTILE($C$3:$C$5882,0.8),4,TRUE,5)</f>
        <v>5</v>
      </c>
      <c r="G2273" cm="1">
        <f t="array" ref="G2273">_xlfn.IFS(D2273&lt;=PERCENTILE($D$3:$D$5882,0.2),1,D2273&lt;=PERCENTILE($D$3:$D$5882,0.4),2,D2273&lt;=PERCENTILE($D$3:$D$5882,0.6),3,D2273&lt;=PERCENTILE($D$3:$D$5882,0.8),4,TRUE,5)</f>
        <v>5</v>
      </c>
      <c r="H2273" s="3" t="str" cm="1">
        <f t="array" ref="H2273">_xlfn.IFS(AND(E2273&gt;=4,F2273&gt;=4,G2273&gt;=4),"Champions",AND(E2273&gt;=3,F2273&gt;=3,G2273&gt;=3),"Loyal Customers",AND(E2273&lt;=2,F2273&gt;=3),"At Risk",AND(E2273&lt;=2,F2273&lt;=2,G2273&lt;=2),"Lost",AND(E2273&gt;=4,F2273&lt;=2),"New/Promising",TRUE,"Needs Attention")</f>
        <v>Champions</v>
      </c>
      <c r="I2273" s="3" t="str">
        <f t="shared" si="39"/>
        <v>Active</v>
      </c>
      <c r="J2273" s="3" t="str">
        <f>_xlfn.XLOOKUP(A2273,'Country_Lookup'!$D:$D,'Country_Lookup'!$E:$E)</f>
        <v>United Kingdom</v>
      </c>
    </row>
    <row r="2274" spans="1:10" x14ac:dyDescent="0.3">
      <c r="A2274">
        <v>14640</v>
      </c>
      <c r="B2274">
        <v>24</v>
      </c>
      <c r="C2274">
        <v>10</v>
      </c>
      <c r="D2274">
        <v>3667.060000000015</v>
      </c>
      <c r="E2274" cm="1">
        <f t="array" ref="E2274">_xlfn.IFS(B2274&lt;=PERCENTILE($B$3:$B$5882,0.2),5,B2274&lt;=PERCENTILE($B$3:$B$5882,0.4),4,B2274&lt;=PERCENTILE($B$3:$B$5882,0.6),3,B2274&lt;=PERCENTILE($B$3:$B$5882,0.8),2,TRUE,1)</f>
        <v>4</v>
      </c>
      <c r="F2274" cm="1">
        <f t="array" ref="F2274">_xlfn.IFS(C2274&lt;=PERCENTILE($C$3:$C$5882,0.2),1,C2274&lt;=PERCENTILE($C$3:$C$5882,0.4),2,C2274&lt;=PERCENTILE($C$3:$C$5882,0.6),3,C2274&lt;=PERCENTILE($C$3:$C$5882,0.8),4,TRUE,5)</f>
        <v>5</v>
      </c>
      <c r="G2274" cm="1">
        <f t="array" ref="G2274">_xlfn.IFS(D2274&lt;=PERCENTILE($D$3:$D$5882,0.2),1,D2274&lt;=PERCENTILE($D$3:$D$5882,0.4),2,D2274&lt;=PERCENTILE($D$3:$D$5882,0.6),3,D2274&lt;=PERCENTILE($D$3:$D$5882,0.8),4,TRUE,5)</f>
        <v>5</v>
      </c>
      <c r="H2274" s="3" t="str" cm="1">
        <f t="array" ref="H2274">_xlfn.IFS(AND(E2274&gt;=4,F2274&gt;=4,G2274&gt;=4),"Champions",AND(E2274&gt;=3,F2274&gt;=3,G2274&gt;=3),"Loyal Customers",AND(E2274&lt;=2,F2274&gt;=3),"At Risk",AND(E2274&lt;=2,F2274&lt;=2,G2274&lt;=2),"Lost",AND(E2274&gt;=4,F2274&lt;=2),"New/Promising",TRUE,"Needs Attention")</f>
        <v>Champions</v>
      </c>
      <c r="I2274" s="3" t="str">
        <f t="shared" si="39"/>
        <v>Active</v>
      </c>
      <c r="J2274" s="3" t="str">
        <f>_xlfn.XLOOKUP(A2274,'Country_Lookup'!$D:$D,'Country_Lookup'!$E:$E)</f>
        <v>United Kingdom</v>
      </c>
    </row>
    <row r="2275" spans="1:10" x14ac:dyDescent="0.3">
      <c r="A2275">
        <v>14641</v>
      </c>
      <c r="B2275">
        <v>21</v>
      </c>
      <c r="C2275">
        <v>1</v>
      </c>
      <c r="D2275">
        <v>110.46000000000002</v>
      </c>
      <c r="E2275" cm="1">
        <f t="array" ref="E2275">_xlfn.IFS(B2275&lt;=PERCENTILE($B$3:$B$5882,0.2),5,B2275&lt;=PERCENTILE($B$3:$B$5882,0.4),4,B2275&lt;=PERCENTILE($B$3:$B$5882,0.6),3,B2275&lt;=PERCENTILE($B$3:$B$5882,0.8),2,TRUE,1)</f>
        <v>4</v>
      </c>
      <c r="F2275" cm="1">
        <f t="array" ref="F2275">_xlfn.IFS(C2275&lt;=PERCENTILE($C$3:$C$5882,0.2),1,C2275&lt;=PERCENTILE($C$3:$C$5882,0.4),2,C2275&lt;=PERCENTILE($C$3:$C$5882,0.6),3,C2275&lt;=PERCENTILE($C$3:$C$5882,0.8),4,TRUE,5)</f>
        <v>1</v>
      </c>
      <c r="G2275" cm="1">
        <f t="array" ref="G2275">_xlfn.IFS(D2275&lt;=PERCENTILE($D$3:$D$5882,0.2),1,D2275&lt;=PERCENTILE($D$3:$D$5882,0.4),2,D2275&lt;=PERCENTILE($D$3:$D$5882,0.6),3,D2275&lt;=PERCENTILE($D$3:$D$5882,0.8),4,TRUE,5)</f>
        <v>1</v>
      </c>
      <c r="H2275" s="3" t="str" cm="1">
        <f t="array" ref="H2275">_xlfn.IFS(AND(E2275&gt;=4,F2275&gt;=4,G2275&gt;=4),"Champions",AND(E2275&gt;=3,F2275&gt;=3,G2275&gt;=3),"Loyal Customers",AND(E2275&lt;=2,F2275&gt;=3),"At Risk",AND(E2275&lt;=2,F2275&lt;=2,G2275&lt;=2),"Lost",AND(E2275&gt;=4,F2275&lt;=2),"New/Promising",TRUE,"Needs Attention")</f>
        <v>New/Promising</v>
      </c>
      <c r="I2275" s="3" t="str">
        <f t="shared" si="39"/>
        <v>Active</v>
      </c>
      <c r="J2275" s="3" t="str">
        <f>_xlfn.XLOOKUP(A2275,'Country_Lookup'!$D:$D,'Country_Lookup'!$E:$E)</f>
        <v>United Kingdom</v>
      </c>
    </row>
    <row r="2276" spans="1:10" x14ac:dyDescent="0.3">
      <c r="A2276">
        <v>14642</v>
      </c>
      <c r="B2276">
        <v>58</v>
      </c>
      <c r="C2276">
        <v>1</v>
      </c>
      <c r="D2276">
        <v>96.12</v>
      </c>
      <c r="E2276" cm="1">
        <f t="array" ref="E2276">_xlfn.IFS(B2276&lt;=PERCENTILE($B$3:$B$5882,0.2),5,B2276&lt;=PERCENTILE($B$3:$B$5882,0.4),4,B2276&lt;=PERCENTILE($B$3:$B$5882,0.6),3,B2276&lt;=PERCENTILE($B$3:$B$5882,0.8),2,TRUE,1)</f>
        <v>4</v>
      </c>
      <c r="F2276" cm="1">
        <f t="array" ref="F2276">_xlfn.IFS(C2276&lt;=PERCENTILE($C$3:$C$5882,0.2),1,C2276&lt;=PERCENTILE($C$3:$C$5882,0.4),2,C2276&lt;=PERCENTILE($C$3:$C$5882,0.6),3,C2276&lt;=PERCENTILE($C$3:$C$5882,0.8),4,TRUE,5)</f>
        <v>1</v>
      </c>
      <c r="G2276" cm="1">
        <f t="array" ref="G2276">_xlfn.IFS(D2276&lt;=PERCENTILE($D$3:$D$5882,0.2),1,D2276&lt;=PERCENTILE($D$3:$D$5882,0.4),2,D2276&lt;=PERCENTILE($D$3:$D$5882,0.6),3,D2276&lt;=PERCENTILE($D$3:$D$5882,0.8),4,TRUE,5)</f>
        <v>1</v>
      </c>
      <c r="H2276" s="3" t="str" cm="1">
        <f t="array" ref="H2276">_xlfn.IFS(AND(E2276&gt;=4,F2276&gt;=4,G2276&gt;=4),"Champions",AND(E2276&gt;=3,F2276&gt;=3,G2276&gt;=3),"Loyal Customers",AND(E2276&lt;=2,F2276&gt;=3),"At Risk",AND(E2276&lt;=2,F2276&lt;=2,G2276&lt;=2),"Lost",AND(E2276&gt;=4,F2276&lt;=2),"New/Promising",TRUE,"Needs Attention")</f>
        <v>New/Promising</v>
      </c>
      <c r="I2276" s="3" t="str">
        <f t="shared" si="39"/>
        <v>Active</v>
      </c>
      <c r="J2276" s="3" t="str">
        <f>_xlfn.XLOOKUP(A2276,'Country_Lookup'!$D:$D,'Country_Lookup'!$E:$E)</f>
        <v>United Kingdom</v>
      </c>
    </row>
    <row r="2277" spans="1:10" x14ac:dyDescent="0.3">
      <c r="A2277">
        <v>14643</v>
      </c>
      <c r="B2277">
        <v>170</v>
      </c>
      <c r="C2277">
        <v>5</v>
      </c>
      <c r="D2277">
        <v>1679.8899999999996</v>
      </c>
      <c r="E2277" cm="1">
        <f t="array" ref="E2277">_xlfn.IFS(B2277&lt;=PERCENTILE($B$3:$B$5882,0.2),5,B2277&lt;=PERCENTILE($B$3:$B$5882,0.4),4,B2277&lt;=PERCENTILE($B$3:$B$5882,0.6),3,B2277&lt;=PERCENTILE($B$3:$B$5882,0.8),2,TRUE,1)</f>
        <v>3</v>
      </c>
      <c r="F2277" cm="1">
        <f t="array" ref="F2277">_xlfn.IFS(C2277&lt;=PERCENTILE($C$3:$C$5882,0.2),1,C2277&lt;=PERCENTILE($C$3:$C$5882,0.4),2,C2277&lt;=PERCENTILE($C$3:$C$5882,0.6),3,C2277&lt;=PERCENTILE($C$3:$C$5882,0.8),4,TRUE,5)</f>
        <v>4</v>
      </c>
      <c r="G2277" cm="1">
        <f t="array" ref="G2277">_xlfn.IFS(D2277&lt;=PERCENTILE($D$3:$D$5882,0.2),1,D2277&lt;=PERCENTILE($D$3:$D$5882,0.4),2,D2277&lt;=PERCENTILE($D$3:$D$5882,0.6),3,D2277&lt;=PERCENTILE($D$3:$D$5882,0.8),4,TRUE,5)</f>
        <v>4</v>
      </c>
      <c r="H2277" s="3" t="str" cm="1">
        <f t="array" ref="H2277">_xlfn.IFS(AND(E2277&gt;=4,F2277&gt;=4,G2277&gt;=4),"Champions",AND(E2277&gt;=3,F2277&gt;=3,G2277&gt;=3),"Loyal Customers",AND(E2277&lt;=2,F2277&gt;=3),"At Risk",AND(E2277&lt;=2,F2277&lt;=2,G2277&lt;=2),"Lost",AND(E2277&gt;=4,F2277&lt;=2),"New/Promising",TRUE,"Needs Attention")</f>
        <v>Loyal Customers</v>
      </c>
      <c r="I2277" s="3" t="str">
        <f t="shared" si="39"/>
        <v>Churned</v>
      </c>
      <c r="J2277" s="3" t="str">
        <f>_xlfn.XLOOKUP(A2277,'Country_Lookup'!$D:$D,'Country_Lookup'!$E:$E)</f>
        <v>United Kingdom</v>
      </c>
    </row>
    <row r="2278" spans="1:10" x14ac:dyDescent="0.3">
      <c r="A2278">
        <v>14644</v>
      </c>
      <c r="B2278">
        <v>67</v>
      </c>
      <c r="C2278">
        <v>7</v>
      </c>
      <c r="D2278">
        <v>2247.7200000000007</v>
      </c>
      <c r="E2278" cm="1">
        <f t="array" ref="E2278">_xlfn.IFS(B2278&lt;=PERCENTILE($B$3:$B$5882,0.2),5,B2278&lt;=PERCENTILE($B$3:$B$5882,0.4),4,B2278&lt;=PERCENTILE($B$3:$B$5882,0.6),3,B2278&lt;=PERCENTILE($B$3:$B$5882,0.8),2,TRUE,1)</f>
        <v>3</v>
      </c>
      <c r="F2278" cm="1">
        <f t="array" ref="F2278">_xlfn.IFS(C2278&lt;=PERCENTILE($C$3:$C$5882,0.2),1,C2278&lt;=PERCENTILE($C$3:$C$5882,0.4),2,C2278&lt;=PERCENTILE($C$3:$C$5882,0.6),3,C2278&lt;=PERCENTILE($C$3:$C$5882,0.8),4,TRUE,5)</f>
        <v>4</v>
      </c>
      <c r="G2278" cm="1">
        <f t="array" ref="G2278">_xlfn.IFS(D2278&lt;=PERCENTILE($D$3:$D$5882,0.2),1,D2278&lt;=PERCENTILE($D$3:$D$5882,0.4),2,D2278&lt;=PERCENTILE($D$3:$D$5882,0.6),3,D2278&lt;=PERCENTILE($D$3:$D$5882,0.8),4,TRUE,5)</f>
        <v>4</v>
      </c>
      <c r="H2278" s="3" t="str" cm="1">
        <f t="array" ref="H2278">_xlfn.IFS(AND(E2278&gt;=4,F2278&gt;=4,G2278&gt;=4),"Champions",AND(E2278&gt;=3,F2278&gt;=3,G2278&gt;=3),"Loyal Customers",AND(E2278&lt;=2,F2278&gt;=3),"At Risk",AND(E2278&lt;=2,F2278&lt;=2,G2278&lt;=2),"Lost",AND(E2278&gt;=4,F2278&lt;=2),"New/Promising",TRUE,"Needs Attention")</f>
        <v>Loyal Customers</v>
      </c>
      <c r="I2278" s="3" t="str">
        <f t="shared" si="39"/>
        <v>Active</v>
      </c>
      <c r="J2278" s="3" t="str">
        <f>_xlfn.XLOOKUP(A2278,'Country_Lookup'!$D:$D,'Country_Lookup'!$E:$E)</f>
        <v>United Kingdom</v>
      </c>
    </row>
    <row r="2279" spans="1:10" x14ac:dyDescent="0.3">
      <c r="A2279">
        <v>14645</v>
      </c>
      <c r="B2279">
        <v>156</v>
      </c>
      <c r="C2279">
        <v>3</v>
      </c>
      <c r="D2279">
        <v>876.88999999999953</v>
      </c>
      <c r="E2279" cm="1">
        <f t="array" ref="E2279">_xlfn.IFS(B2279&lt;=PERCENTILE($B$3:$B$5882,0.2),5,B2279&lt;=PERCENTILE($B$3:$B$5882,0.4),4,B2279&lt;=PERCENTILE($B$3:$B$5882,0.6),3,B2279&lt;=PERCENTILE($B$3:$B$5882,0.8),2,TRUE,1)</f>
        <v>3</v>
      </c>
      <c r="F2279" cm="1">
        <f t="array" ref="F2279">_xlfn.IFS(C2279&lt;=PERCENTILE($C$3:$C$5882,0.2),1,C2279&lt;=PERCENTILE($C$3:$C$5882,0.4),2,C2279&lt;=PERCENTILE($C$3:$C$5882,0.6),3,C2279&lt;=PERCENTILE($C$3:$C$5882,0.8),4,TRUE,5)</f>
        <v>3</v>
      </c>
      <c r="G2279" cm="1">
        <f t="array" ref="G2279">_xlfn.IFS(D2279&lt;=PERCENTILE($D$3:$D$5882,0.2),1,D2279&lt;=PERCENTILE($D$3:$D$5882,0.4),2,D2279&lt;=PERCENTILE($D$3:$D$5882,0.6),3,D2279&lt;=PERCENTILE($D$3:$D$5882,0.8),4,TRUE,5)</f>
        <v>3</v>
      </c>
      <c r="H2279" s="3" t="str" cm="1">
        <f t="array" ref="H2279">_xlfn.IFS(AND(E2279&gt;=4,F2279&gt;=4,G2279&gt;=4),"Champions",AND(E2279&gt;=3,F2279&gt;=3,G2279&gt;=3),"Loyal Customers",AND(E2279&lt;=2,F2279&gt;=3),"At Risk",AND(E2279&lt;=2,F2279&lt;=2,G2279&lt;=2),"Lost",AND(E2279&gt;=4,F2279&lt;=2),"New/Promising",TRUE,"Needs Attention")</f>
        <v>Loyal Customers</v>
      </c>
      <c r="I2279" s="3" t="str">
        <f t="shared" si="39"/>
        <v>Churned</v>
      </c>
      <c r="J2279" s="3" t="str">
        <f>_xlfn.XLOOKUP(A2279,'Country_Lookup'!$D:$D,'Country_Lookup'!$E:$E)</f>
        <v>United Kingdom</v>
      </c>
    </row>
    <row r="2280" spans="1:10" x14ac:dyDescent="0.3">
      <c r="A2280">
        <v>14646</v>
      </c>
      <c r="B2280">
        <v>1</v>
      </c>
      <c r="C2280">
        <v>151</v>
      </c>
      <c r="D2280">
        <v>528602.5199999999</v>
      </c>
      <c r="E2280" cm="1">
        <f t="array" ref="E2280">_xlfn.IFS(B2280&lt;=PERCENTILE($B$3:$B$5882,0.2),5,B2280&lt;=PERCENTILE($B$3:$B$5882,0.4),4,B2280&lt;=PERCENTILE($B$3:$B$5882,0.6),3,B2280&lt;=PERCENTILE($B$3:$B$5882,0.8),2,TRUE,1)</f>
        <v>5</v>
      </c>
      <c r="F2280" cm="1">
        <f t="array" ref="F2280">_xlfn.IFS(C2280&lt;=PERCENTILE($C$3:$C$5882,0.2),1,C2280&lt;=PERCENTILE($C$3:$C$5882,0.4),2,C2280&lt;=PERCENTILE($C$3:$C$5882,0.6),3,C2280&lt;=PERCENTILE($C$3:$C$5882,0.8),4,TRUE,5)</f>
        <v>5</v>
      </c>
      <c r="G2280" cm="1">
        <f t="array" ref="G2280">_xlfn.IFS(D2280&lt;=PERCENTILE($D$3:$D$5882,0.2),1,D2280&lt;=PERCENTILE($D$3:$D$5882,0.4),2,D2280&lt;=PERCENTILE($D$3:$D$5882,0.6),3,D2280&lt;=PERCENTILE($D$3:$D$5882,0.8),4,TRUE,5)</f>
        <v>5</v>
      </c>
      <c r="H2280" s="3" t="str" cm="1">
        <f t="array" ref="H2280">_xlfn.IFS(AND(E2280&gt;=4,F2280&gt;=4,G2280&gt;=4),"Champions",AND(E2280&gt;=3,F2280&gt;=3,G2280&gt;=3),"Loyal Customers",AND(E2280&lt;=2,F2280&gt;=3),"At Risk",AND(E2280&lt;=2,F2280&lt;=2,G2280&lt;=2),"Lost",AND(E2280&gt;=4,F2280&lt;=2),"New/Promising",TRUE,"Needs Attention")</f>
        <v>Champions</v>
      </c>
      <c r="I2280" s="3" t="str">
        <f t="shared" si="39"/>
        <v>Active</v>
      </c>
      <c r="J2280" s="3" t="str">
        <f>_xlfn.XLOOKUP(A2280,'Country_Lookup'!$D:$D,'Country_Lookup'!$E:$E)</f>
        <v>Netherlands</v>
      </c>
    </row>
    <row r="2281" spans="1:10" x14ac:dyDescent="0.3">
      <c r="A2281">
        <v>14647</v>
      </c>
      <c r="B2281">
        <v>201</v>
      </c>
      <c r="C2281">
        <v>2</v>
      </c>
      <c r="D2281">
        <v>519.97000000000025</v>
      </c>
      <c r="E2281" cm="1">
        <f t="array" ref="E2281">_xlfn.IFS(B2281&lt;=PERCENTILE($B$3:$B$5882,0.2),5,B2281&lt;=PERCENTILE($B$3:$B$5882,0.4),4,B2281&lt;=PERCENTILE($B$3:$B$5882,0.6),3,B2281&lt;=PERCENTILE($B$3:$B$5882,0.8),2,TRUE,1)</f>
        <v>2</v>
      </c>
      <c r="F2281" cm="1">
        <f t="array" ref="F2281">_xlfn.IFS(C2281&lt;=PERCENTILE($C$3:$C$5882,0.2),1,C2281&lt;=PERCENTILE($C$3:$C$5882,0.4),2,C2281&lt;=PERCENTILE($C$3:$C$5882,0.6),3,C2281&lt;=PERCENTILE($C$3:$C$5882,0.8),4,TRUE,5)</f>
        <v>2</v>
      </c>
      <c r="G2281" cm="1">
        <f t="array" ref="G2281">_xlfn.IFS(D2281&lt;=PERCENTILE($D$3:$D$5882,0.2),1,D2281&lt;=PERCENTILE($D$3:$D$5882,0.4),2,D2281&lt;=PERCENTILE($D$3:$D$5882,0.6),3,D2281&lt;=PERCENTILE($D$3:$D$5882,0.8),4,TRUE,5)</f>
        <v>2</v>
      </c>
      <c r="H2281" s="3" t="str" cm="1">
        <f t="array" ref="H2281">_xlfn.IFS(AND(E2281&gt;=4,F2281&gt;=4,G2281&gt;=4),"Champions",AND(E2281&gt;=3,F2281&gt;=3,G2281&gt;=3),"Loyal Customers",AND(E2281&lt;=2,F2281&gt;=3),"At Risk",AND(E2281&lt;=2,F2281&lt;=2,G2281&lt;=2),"Lost",AND(E2281&gt;=4,F2281&lt;=2),"New/Promising",TRUE,"Needs Attention")</f>
        <v>Lost</v>
      </c>
      <c r="I2281" s="3" t="str">
        <f t="shared" si="39"/>
        <v>Churned</v>
      </c>
      <c r="J2281" s="3" t="str">
        <f>_xlfn.XLOOKUP(A2281,'Country_Lookup'!$D:$D,'Country_Lookup'!$E:$E)</f>
        <v>United Kingdom</v>
      </c>
    </row>
    <row r="2282" spans="1:10" x14ac:dyDescent="0.3">
      <c r="A2282">
        <v>14648</v>
      </c>
      <c r="B2282">
        <v>416</v>
      </c>
      <c r="C2282">
        <v>15</v>
      </c>
      <c r="D2282">
        <v>4546.8600000000442</v>
      </c>
      <c r="E2282" cm="1">
        <f t="array" ref="E2282">_xlfn.IFS(B2282&lt;=PERCENTILE($B$3:$B$5882,0.2),5,B2282&lt;=PERCENTILE($B$3:$B$5882,0.4),4,B2282&lt;=PERCENTILE($B$3:$B$5882,0.6),3,B2282&lt;=PERCENTILE($B$3:$B$5882,0.8),2,TRUE,1)</f>
        <v>1</v>
      </c>
      <c r="F2282" cm="1">
        <f t="array" ref="F2282">_xlfn.IFS(C2282&lt;=PERCENTILE($C$3:$C$5882,0.2),1,C2282&lt;=PERCENTILE($C$3:$C$5882,0.4),2,C2282&lt;=PERCENTILE($C$3:$C$5882,0.6),3,C2282&lt;=PERCENTILE($C$3:$C$5882,0.8),4,TRUE,5)</f>
        <v>5</v>
      </c>
      <c r="G2282" cm="1">
        <f t="array" ref="G2282">_xlfn.IFS(D2282&lt;=PERCENTILE($D$3:$D$5882,0.2),1,D2282&lt;=PERCENTILE($D$3:$D$5882,0.4),2,D2282&lt;=PERCENTILE($D$3:$D$5882,0.6),3,D2282&lt;=PERCENTILE($D$3:$D$5882,0.8),4,TRUE,5)</f>
        <v>5</v>
      </c>
      <c r="H2282" s="3" t="str" cm="1">
        <f t="array" ref="H2282">_xlfn.IFS(AND(E2282&gt;=4,F2282&gt;=4,G2282&gt;=4),"Champions",AND(E2282&gt;=3,F2282&gt;=3,G2282&gt;=3),"Loyal Customers",AND(E2282&lt;=2,F2282&gt;=3),"At Risk",AND(E2282&lt;=2,F2282&lt;=2,G2282&lt;=2),"Lost",AND(E2282&gt;=4,F2282&lt;=2),"New/Promising",TRUE,"Needs Attention")</f>
        <v>At Risk</v>
      </c>
      <c r="I2282" s="3" t="str">
        <f t="shared" si="39"/>
        <v>Churned</v>
      </c>
      <c r="J2282" s="3" t="str">
        <f>_xlfn.XLOOKUP(A2282,'Country_Lookup'!$D:$D,'Country_Lookup'!$E:$E)</f>
        <v>United Kingdom</v>
      </c>
    </row>
    <row r="2283" spans="1:10" x14ac:dyDescent="0.3">
      <c r="A2283">
        <v>14649</v>
      </c>
      <c r="B2283">
        <v>4</v>
      </c>
      <c r="C2283">
        <v>9</v>
      </c>
      <c r="D2283">
        <v>3775.3100000000422</v>
      </c>
      <c r="E2283" cm="1">
        <f t="array" ref="E2283">_xlfn.IFS(B2283&lt;=PERCENTILE($B$3:$B$5882,0.2),5,B2283&lt;=PERCENTILE($B$3:$B$5882,0.4),4,B2283&lt;=PERCENTILE($B$3:$B$5882,0.6),3,B2283&lt;=PERCENTILE($B$3:$B$5882,0.8),2,TRUE,1)</f>
        <v>5</v>
      </c>
      <c r="F2283" cm="1">
        <f t="array" ref="F2283">_xlfn.IFS(C2283&lt;=PERCENTILE($C$3:$C$5882,0.2),1,C2283&lt;=PERCENTILE($C$3:$C$5882,0.4),2,C2283&lt;=PERCENTILE($C$3:$C$5882,0.6),3,C2283&lt;=PERCENTILE($C$3:$C$5882,0.8),4,TRUE,5)</f>
        <v>5</v>
      </c>
      <c r="G2283" cm="1">
        <f t="array" ref="G2283">_xlfn.IFS(D2283&lt;=PERCENTILE($D$3:$D$5882,0.2),1,D2283&lt;=PERCENTILE($D$3:$D$5882,0.4),2,D2283&lt;=PERCENTILE($D$3:$D$5882,0.6),3,D2283&lt;=PERCENTILE($D$3:$D$5882,0.8),4,TRUE,5)</f>
        <v>5</v>
      </c>
      <c r="H2283" s="3" t="str" cm="1">
        <f t="array" ref="H2283">_xlfn.IFS(AND(E2283&gt;=4,F2283&gt;=4,G2283&gt;=4),"Champions",AND(E2283&gt;=3,F2283&gt;=3,G2283&gt;=3),"Loyal Customers",AND(E2283&lt;=2,F2283&gt;=3),"At Risk",AND(E2283&lt;=2,F2283&lt;=2,G2283&lt;=2),"Lost",AND(E2283&gt;=4,F2283&lt;=2),"New/Promising",TRUE,"Needs Attention")</f>
        <v>Champions</v>
      </c>
      <c r="I2283" s="3" t="str">
        <f t="shared" si="39"/>
        <v>Active</v>
      </c>
      <c r="J2283" s="3" t="str">
        <f>_xlfn.XLOOKUP(A2283,'Country_Lookup'!$D:$D,'Country_Lookup'!$E:$E)</f>
        <v>United Kingdom</v>
      </c>
    </row>
    <row r="2284" spans="1:10" x14ac:dyDescent="0.3">
      <c r="A2284">
        <v>14650</v>
      </c>
      <c r="B2284">
        <v>589</v>
      </c>
      <c r="C2284">
        <v>1</v>
      </c>
      <c r="D2284">
        <v>62.5</v>
      </c>
      <c r="E2284" cm="1">
        <f t="array" ref="E2284">_xlfn.IFS(B2284&lt;=PERCENTILE($B$3:$B$5882,0.2),5,B2284&lt;=PERCENTILE($B$3:$B$5882,0.4),4,B2284&lt;=PERCENTILE($B$3:$B$5882,0.6),3,B2284&lt;=PERCENTILE($B$3:$B$5882,0.8),2,TRUE,1)</f>
        <v>1</v>
      </c>
      <c r="F2284" cm="1">
        <f t="array" ref="F2284">_xlfn.IFS(C2284&lt;=PERCENTILE($C$3:$C$5882,0.2),1,C2284&lt;=PERCENTILE($C$3:$C$5882,0.4),2,C2284&lt;=PERCENTILE($C$3:$C$5882,0.6),3,C2284&lt;=PERCENTILE($C$3:$C$5882,0.8),4,TRUE,5)</f>
        <v>1</v>
      </c>
      <c r="G2284" cm="1">
        <f t="array" ref="G2284">_xlfn.IFS(D2284&lt;=PERCENTILE($D$3:$D$5882,0.2),1,D2284&lt;=PERCENTILE($D$3:$D$5882,0.4),2,D2284&lt;=PERCENTILE($D$3:$D$5882,0.6),3,D2284&lt;=PERCENTILE($D$3:$D$5882,0.8),4,TRUE,5)</f>
        <v>1</v>
      </c>
      <c r="H2284" s="3" t="str" cm="1">
        <f t="array" ref="H2284">_xlfn.IFS(AND(E2284&gt;=4,F2284&gt;=4,G2284&gt;=4),"Champions",AND(E2284&gt;=3,F2284&gt;=3,G2284&gt;=3),"Loyal Customers",AND(E2284&lt;=2,F2284&gt;=3),"At Risk",AND(E2284&lt;=2,F2284&lt;=2,G2284&lt;=2),"Lost",AND(E2284&gt;=4,F2284&lt;=2),"New/Promising",TRUE,"Needs Attention")</f>
        <v>Lost</v>
      </c>
      <c r="I2284" s="3" t="str">
        <f t="shared" si="39"/>
        <v>Churned</v>
      </c>
      <c r="J2284" s="3" t="str">
        <f>_xlfn.XLOOKUP(A2284,'Country_Lookup'!$D:$D,'Country_Lookup'!$E:$E)</f>
        <v>United Kingdom</v>
      </c>
    </row>
    <row r="2285" spans="1:10" x14ac:dyDescent="0.3">
      <c r="A2285">
        <v>14651</v>
      </c>
      <c r="B2285">
        <v>67</v>
      </c>
      <c r="C2285">
        <v>9</v>
      </c>
      <c r="D2285">
        <v>2034.1199999999958</v>
      </c>
      <c r="E2285" cm="1">
        <f t="array" ref="E2285">_xlfn.IFS(B2285&lt;=PERCENTILE($B$3:$B$5882,0.2),5,B2285&lt;=PERCENTILE($B$3:$B$5882,0.4),4,B2285&lt;=PERCENTILE($B$3:$B$5882,0.6),3,B2285&lt;=PERCENTILE($B$3:$B$5882,0.8),2,TRUE,1)</f>
        <v>3</v>
      </c>
      <c r="F2285" cm="1">
        <f t="array" ref="F2285">_xlfn.IFS(C2285&lt;=PERCENTILE($C$3:$C$5882,0.2),1,C2285&lt;=PERCENTILE($C$3:$C$5882,0.4),2,C2285&lt;=PERCENTILE($C$3:$C$5882,0.6),3,C2285&lt;=PERCENTILE($C$3:$C$5882,0.8),4,TRUE,5)</f>
        <v>5</v>
      </c>
      <c r="G2285" cm="1">
        <f t="array" ref="G2285">_xlfn.IFS(D2285&lt;=PERCENTILE($D$3:$D$5882,0.2),1,D2285&lt;=PERCENTILE($D$3:$D$5882,0.4),2,D2285&lt;=PERCENTILE($D$3:$D$5882,0.6),3,D2285&lt;=PERCENTILE($D$3:$D$5882,0.8),4,TRUE,5)</f>
        <v>4</v>
      </c>
      <c r="H2285" s="3" t="str" cm="1">
        <f t="array" ref="H2285">_xlfn.IFS(AND(E2285&gt;=4,F2285&gt;=4,G2285&gt;=4),"Champions",AND(E2285&gt;=3,F2285&gt;=3,G2285&gt;=3),"Loyal Customers",AND(E2285&lt;=2,F2285&gt;=3),"At Risk",AND(E2285&lt;=2,F2285&lt;=2,G2285&lt;=2),"Lost",AND(E2285&gt;=4,F2285&lt;=2),"New/Promising",TRUE,"Needs Attention")</f>
        <v>Loyal Customers</v>
      </c>
      <c r="I2285" s="3" t="str">
        <f t="shared" si="39"/>
        <v>Active</v>
      </c>
      <c r="J2285" s="3" t="str">
        <f>_xlfn.XLOOKUP(A2285,'Country_Lookup'!$D:$D,'Country_Lookup'!$E:$E)</f>
        <v>United Kingdom</v>
      </c>
    </row>
    <row r="2286" spans="1:10" x14ac:dyDescent="0.3">
      <c r="A2286">
        <v>14652</v>
      </c>
      <c r="B2286">
        <v>77</v>
      </c>
      <c r="C2286">
        <v>1</v>
      </c>
      <c r="D2286">
        <v>114.17999999999996</v>
      </c>
      <c r="E2286" cm="1">
        <f t="array" ref="E2286">_xlfn.IFS(B2286&lt;=PERCENTILE($B$3:$B$5882,0.2),5,B2286&lt;=PERCENTILE($B$3:$B$5882,0.4),4,B2286&lt;=PERCENTILE($B$3:$B$5882,0.6),3,B2286&lt;=PERCENTILE($B$3:$B$5882,0.8),2,TRUE,1)</f>
        <v>3</v>
      </c>
      <c r="F2286" cm="1">
        <f t="array" ref="F2286">_xlfn.IFS(C2286&lt;=PERCENTILE($C$3:$C$5882,0.2),1,C2286&lt;=PERCENTILE($C$3:$C$5882,0.4),2,C2286&lt;=PERCENTILE($C$3:$C$5882,0.6),3,C2286&lt;=PERCENTILE($C$3:$C$5882,0.8),4,TRUE,5)</f>
        <v>1</v>
      </c>
      <c r="G2286" cm="1">
        <f t="array" ref="G2286">_xlfn.IFS(D2286&lt;=PERCENTILE($D$3:$D$5882,0.2),1,D2286&lt;=PERCENTILE($D$3:$D$5882,0.4),2,D2286&lt;=PERCENTILE($D$3:$D$5882,0.6),3,D2286&lt;=PERCENTILE($D$3:$D$5882,0.8),4,TRUE,5)</f>
        <v>1</v>
      </c>
      <c r="H2286" s="3" t="str" cm="1">
        <f t="array" ref="H2286">_xlfn.IFS(AND(E2286&gt;=4,F2286&gt;=4,G2286&gt;=4),"Champions",AND(E2286&gt;=3,F2286&gt;=3,G2286&gt;=3),"Loyal Customers",AND(E2286&lt;=2,F2286&gt;=3),"At Risk",AND(E2286&lt;=2,F2286&lt;=2,G2286&lt;=2),"Lost",AND(E2286&gt;=4,F2286&lt;=2),"New/Promising",TRUE,"Needs Attention")</f>
        <v>Needs Attention</v>
      </c>
      <c r="I2286" s="3" t="str">
        <f t="shared" si="39"/>
        <v>Active</v>
      </c>
      <c r="J2286" s="3" t="str">
        <f>_xlfn.XLOOKUP(A2286,'Country_Lookup'!$D:$D,'Country_Lookup'!$E:$E)</f>
        <v>United Kingdom</v>
      </c>
    </row>
    <row r="2287" spans="1:10" x14ac:dyDescent="0.3">
      <c r="A2287">
        <v>14653</v>
      </c>
      <c r="B2287">
        <v>1</v>
      </c>
      <c r="C2287">
        <v>12</v>
      </c>
      <c r="D2287">
        <v>3614.5400000000204</v>
      </c>
      <c r="E2287" cm="1">
        <f t="array" ref="E2287">_xlfn.IFS(B2287&lt;=PERCENTILE($B$3:$B$5882,0.2),5,B2287&lt;=PERCENTILE($B$3:$B$5882,0.4),4,B2287&lt;=PERCENTILE($B$3:$B$5882,0.6),3,B2287&lt;=PERCENTILE($B$3:$B$5882,0.8),2,TRUE,1)</f>
        <v>5</v>
      </c>
      <c r="F2287" cm="1">
        <f t="array" ref="F2287">_xlfn.IFS(C2287&lt;=PERCENTILE($C$3:$C$5882,0.2),1,C2287&lt;=PERCENTILE($C$3:$C$5882,0.4),2,C2287&lt;=PERCENTILE($C$3:$C$5882,0.6),3,C2287&lt;=PERCENTILE($C$3:$C$5882,0.8),4,TRUE,5)</f>
        <v>5</v>
      </c>
      <c r="G2287" cm="1">
        <f t="array" ref="G2287">_xlfn.IFS(D2287&lt;=PERCENTILE($D$3:$D$5882,0.2),1,D2287&lt;=PERCENTILE($D$3:$D$5882,0.4),2,D2287&lt;=PERCENTILE($D$3:$D$5882,0.6),3,D2287&lt;=PERCENTILE($D$3:$D$5882,0.8),4,TRUE,5)</f>
        <v>5</v>
      </c>
      <c r="H2287" s="3" t="str" cm="1">
        <f t="array" ref="H2287">_xlfn.IFS(AND(E2287&gt;=4,F2287&gt;=4,G2287&gt;=4),"Champions",AND(E2287&gt;=3,F2287&gt;=3,G2287&gt;=3),"Loyal Customers",AND(E2287&lt;=2,F2287&gt;=3),"At Risk",AND(E2287&lt;=2,F2287&lt;=2,G2287&lt;=2),"Lost",AND(E2287&gt;=4,F2287&lt;=2),"New/Promising",TRUE,"Needs Attention")</f>
        <v>Champions</v>
      </c>
      <c r="I2287" s="3" t="str">
        <f t="shared" si="39"/>
        <v>Active</v>
      </c>
      <c r="J2287" s="3" t="str">
        <f>_xlfn.XLOOKUP(A2287,'Country_Lookup'!$D:$D,'Country_Lookup'!$E:$E)</f>
        <v>United Kingdom</v>
      </c>
    </row>
    <row r="2288" spans="1:10" x14ac:dyDescent="0.3">
      <c r="A2288">
        <v>14654</v>
      </c>
      <c r="B2288">
        <v>738</v>
      </c>
      <c r="C2288">
        <v>1</v>
      </c>
      <c r="D2288">
        <v>246.8599999999999</v>
      </c>
      <c r="E2288" cm="1">
        <f t="array" ref="E2288">_xlfn.IFS(B2288&lt;=PERCENTILE($B$3:$B$5882,0.2),5,B2288&lt;=PERCENTILE($B$3:$B$5882,0.4),4,B2288&lt;=PERCENTILE($B$3:$B$5882,0.6),3,B2288&lt;=PERCENTILE($B$3:$B$5882,0.8),2,TRUE,1)</f>
        <v>1</v>
      </c>
      <c r="F2288" cm="1">
        <f t="array" ref="F2288">_xlfn.IFS(C2288&lt;=PERCENTILE($C$3:$C$5882,0.2),1,C2288&lt;=PERCENTILE($C$3:$C$5882,0.4),2,C2288&lt;=PERCENTILE($C$3:$C$5882,0.6),3,C2288&lt;=PERCENTILE($C$3:$C$5882,0.8),4,TRUE,5)</f>
        <v>1</v>
      </c>
      <c r="G2288" cm="1">
        <f t="array" ref="G2288">_xlfn.IFS(D2288&lt;=PERCENTILE($D$3:$D$5882,0.2),1,D2288&lt;=PERCENTILE($D$3:$D$5882,0.4),2,D2288&lt;=PERCENTILE($D$3:$D$5882,0.6),3,D2288&lt;=PERCENTILE($D$3:$D$5882,0.8),4,TRUE,5)</f>
        <v>1</v>
      </c>
      <c r="H2288" s="3" t="str" cm="1">
        <f t="array" ref="H2288">_xlfn.IFS(AND(E2288&gt;=4,F2288&gt;=4,G2288&gt;=4),"Champions",AND(E2288&gt;=3,F2288&gt;=3,G2288&gt;=3),"Loyal Customers",AND(E2288&lt;=2,F2288&gt;=3),"At Risk",AND(E2288&lt;=2,F2288&lt;=2,G2288&lt;=2),"Lost",AND(E2288&gt;=4,F2288&lt;=2),"New/Promising",TRUE,"Needs Attention")</f>
        <v>Lost</v>
      </c>
      <c r="I2288" s="3" t="str">
        <f t="shared" si="39"/>
        <v>Churned</v>
      </c>
      <c r="J2288" s="3" t="str">
        <f>_xlfn.XLOOKUP(A2288,'Country_Lookup'!$D:$D,'Country_Lookup'!$E:$E)</f>
        <v>United Kingdom</v>
      </c>
    </row>
    <row r="2289" spans="1:10" x14ac:dyDescent="0.3">
      <c r="A2289">
        <v>14655</v>
      </c>
      <c r="B2289">
        <v>8</v>
      </c>
      <c r="C2289">
        <v>7</v>
      </c>
      <c r="D2289">
        <v>3878.5100000000052</v>
      </c>
      <c r="E2289" cm="1">
        <f t="array" ref="E2289">_xlfn.IFS(B2289&lt;=PERCENTILE($B$3:$B$5882,0.2),5,B2289&lt;=PERCENTILE($B$3:$B$5882,0.4),4,B2289&lt;=PERCENTILE($B$3:$B$5882,0.6),3,B2289&lt;=PERCENTILE($B$3:$B$5882,0.8),2,TRUE,1)</f>
        <v>5</v>
      </c>
      <c r="F2289" cm="1">
        <f t="array" ref="F2289">_xlfn.IFS(C2289&lt;=PERCENTILE($C$3:$C$5882,0.2),1,C2289&lt;=PERCENTILE($C$3:$C$5882,0.4),2,C2289&lt;=PERCENTILE($C$3:$C$5882,0.6),3,C2289&lt;=PERCENTILE($C$3:$C$5882,0.8),4,TRUE,5)</f>
        <v>4</v>
      </c>
      <c r="G2289" cm="1">
        <f t="array" ref="G2289">_xlfn.IFS(D2289&lt;=PERCENTILE($D$3:$D$5882,0.2),1,D2289&lt;=PERCENTILE($D$3:$D$5882,0.4),2,D2289&lt;=PERCENTILE($D$3:$D$5882,0.6),3,D2289&lt;=PERCENTILE($D$3:$D$5882,0.8),4,TRUE,5)</f>
        <v>5</v>
      </c>
      <c r="H2289" s="3" t="str" cm="1">
        <f t="array" ref="H2289">_xlfn.IFS(AND(E2289&gt;=4,F2289&gt;=4,G2289&gt;=4),"Champions",AND(E2289&gt;=3,F2289&gt;=3,G2289&gt;=3),"Loyal Customers",AND(E2289&lt;=2,F2289&gt;=3),"At Risk",AND(E2289&lt;=2,F2289&lt;=2,G2289&lt;=2),"Lost",AND(E2289&gt;=4,F2289&lt;=2),"New/Promising",TRUE,"Needs Attention")</f>
        <v>Champions</v>
      </c>
      <c r="I2289" s="3" t="str">
        <f t="shared" si="39"/>
        <v>Active</v>
      </c>
      <c r="J2289" s="3" t="str">
        <f>_xlfn.XLOOKUP(A2289,'Country_Lookup'!$D:$D,'Country_Lookup'!$E:$E)</f>
        <v>United Kingdom</v>
      </c>
    </row>
    <row r="2290" spans="1:10" x14ac:dyDescent="0.3">
      <c r="A2290">
        <v>14656</v>
      </c>
      <c r="B2290">
        <v>169</v>
      </c>
      <c r="C2290">
        <v>5</v>
      </c>
      <c r="D2290">
        <v>814.64999999999645</v>
      </c>
      <c r="E2290" cm="1">
        <f t="array" ref="E2290">_xlfn.IFS(B2290&lt;=PERCENTILE($B$3:$B$5882,0.2),5,B2290&lt;=PERCENTILE($B$3:$B$5882,0.4),4,B2290&lt;=PERCENTILE($B$3:$B$5882,0.6),3,B2290&lt;=PERCENTILE($B$3:$B$5882,0.8),2,TRUE,1)</f>
        <v>3</v>
      </c>
      <c r="F2290" cm="1">
        <f t="array" ref="F2290">_xlfn.IFS(C2290&lt;=PERCENTILE($C$3:$C$5882,0.2),1,C2290&lt;=PERCENTILE($C$3:$C$5882,0.4),2,C2290&lt;=PERCENTILE($C$3:$C$5882,0.6),3,C2290&lt;=PERCENTILE($C$3:$C$5882,0.8),4,TRUE,5)</f>
        <v>4</v>
      </c>
      <c r="G2290" cm="1">
        <f t="array" ref="G2290">_xlfn.IFS(D2290&lt;=PERCENTILE($D$3:$D$5882,0.2),1,D2290&lt;=PERCENTILE($D$3:$D$5882,0.4),2,D2290&lt;=PERCENTILE($D$3:$D$5882,0.6),3,D2290&lt;=PERCENTILE($D$3:$D$5882,0.8),4,TRUE,5)</f>
        <v>3</v>
      </c>
      <c r="H2290" s="3" t="str" cm="1">
        <f t="array" ref="H2290">_xlfn.IFS(AND(E2290&gt;=4,F2290&gt;=4,G2290&gt;=4),"Champions",AND(E2290&gt;=3,F2290&gt;=3,G2290&gt;=3),"Loyal Customers",AND(E2290&lt;=2,F2290&gt;=3),"At Risk",AND(E2290&lt;=2,F2290&lt;=2,G2290&lt;=2),"Lost",AND(E2290&gt;=4,F2290&lt;=2),"New/Promising",TRUE,"Needs Attention")</f>
        <v>Loyal Customers</v>
      </c>
      <c r="I2290" s="3" t="str">
        <f t="shared" si="39"/>
        <v>Churned</v>
      </c>
      <c r="J2290" s="3" t="str">
        <f>_xlfn.XLOOKUP(A2290,'Country_Lookup'!$D:$D,'Country_Lookup'!$E:$E)</f>
        <v>United Kingdom</v>
      </c>
    </row>
    <row r="2291" spans="1:10" x14ac:dyDescent="0.3">
      <c r="A2291">
        <v>14657</v>
      </c>
      <c r="B2291">
        <v>17</v>
      </c>
      <c r="C2291">
        <v>6</v>
      </c>
      <c r="D2291">
        <v>1460.8699999999967</v>
      </c>
      <c r="E2291" cm="1">
        <f t="array" ref="E2291">_xlfn.IFS(B2291&lt;=PERCENTILE($B$3:$B$5882,0.2),5,B2291&lt;=PERCENTILE($B$3:$B$5882,0.4),4,B2291&lt;=PERCENTILE($B$3:$B$5882,0.6),3,B2291&lt;=PERCENTILE($B$3:$B$5882,0.8),2,TRUE,1)</f>
        <v>5</v>
      </c>
      <c r="F2291" cm="1">
        <f t="array" ref="F2291">_xlfn.IFS(C2291&lt;=PERCENTILE($C$3:$C$5882,0.2),1,C2291&lt;=PERCENTILE($C$3:$C$5882,0.4),2,C2291&lt;=PERCENTILE($C$3:$C$5882,0.6),3,C2291&lt;=PERCENTILE($C$3:$C$5882,0.8),4,TRUE,5)</f>
        <v>4</v>
      </c>
      <c r="G2291" cm="1">
        <f t="array" ref="G2291">_xlfn.IFS(D2291&lt;=PERCENTILE($D$3:$D$5882,0.2),1,D2291&lt;=PERCENTILE($D$3:$D$5882,0.4),2,D2291&lt;=PERCENTILE($D$3:$D$5882,0.6),3,D2291&lt;=PERCENTILE($D$3:$D$5882,0.8),4,TRUE,5)</f>
        <v>4</v>
      </c>
      <c r="H2291" s="3" t="str" cm="1">
        <f t="array" ref="H2291">_xlfn.IFS(AND(E2291&gt;=4,F2291&gt;=4,G2291&gt;=4),"Champions",AND(E2291&gt;=3,F2291&gt;=3,G2291&gt;=3),"Loyal Customers",AND(E2291&lt;=2,F2291&gt;=3),"At Risk",AND(E2291&lt;=2,F2291&lt;=2,G2291&lt;=2),"Lost",AND(E2291&gt;=4,F2291&lt;=2),"New/Promising",TRUE,"Needs Attention")</f>
        <v>Champions</v>
      </c>
      <c r="I2291" s="3" t="str">
        <f t="shared" si="39"/>
        <v>Active</v>
      </c>
      <c r="J2291" s="3" t="str">
        <f>_xlfn.XLOOKUP(A2291,'Country_Lookup'!$D:$D,'Country_Lookup'!$E:$E)</f>
        <v>United Kingdom</v>
      </c>
    </row>
    <row r="2292" spans="1:10" x14ac:dyDescent="0.3">
      <c r="A2292">
        <v>14658</v>
      </c>
      <c r="B2292">
        <v>5</v>
      </c>
      <c r="C2292">
        <v>2</v>
      </c>
      <c r="D2292">
        <v>247.14999999999989</v>
      </c>
      <c r="E2292" cm="1">
        <f t="array" ref="E2292">_xlfn.IFS(B2292&lt;=PERCENTILE($B$3:$B$5882,0.2),5,B2292&lt;=PERCENTILE($B$3:$B$5882,0.4),4,B2292&lt;=PERCENTILE($B$3:$B$5882,0.6),3,B2292&lt;=PERCENTILE($B$3:$B$5882,0.8),2,TRUE,1)</f>
        <v>5</v>
      </c>
      <c r="F2292" cm="1">
        <f t="array" ref="F2292">_xlfn.IFS(C2292&lt;=PERCENTILE($C$3:$C$5882,0.2),1,C2292&lt;=PERCENTILE($C$3:$C$5882,0.4),2,C2292&lt;=PERCENTILE($C$3:$C$5882,0.6),3,C2292&lt;=PERCENTILE($C$3:$C$5882,0.8),4,TRUE,5)</f>
        <v>2</v>
      </c>
      <c r="G2292" cm="1">
        <f t="array" ref="G2292">_xlfn.IFS(D2292&lt;=PERCENTILE($D$3:$D$5882,0.2),1,D2292&lt;=PERCENTILE($D$3:$D$5882,0.4),2,D2292&lt;=PERCENTILE($D$3:$D$5882,0.6),3,D2292&lt;=PERCENTILE($D$3:$D$5882,0.8),4,TRUE,5)</f>
        <v>1</v>
      </c>
      <c r="H2292" s="3" t="str" cm="1">
        <f t="array" ref="H2292">_xlfn.IFS(AND(E2292&gt;=4,F2292&gt;=4,G2292&gt;=4),"Champions",AND(E2292&gt;=3,F2292&gt;=3,G2292&gt;=3),"Loyal Customers",AND(E2292&lt;=2,F2292&gt;=3),"At Risk",AND(E2292&lt;=2,F2292&lt;=2,G2292&lt;=2),"Lost",AND(E2292&gt;=4,F2292&lt;=2),"New/Promising",TRUE,"Needs Attention")</f>
        <v>New/Promising</v>
      </c>
      <c r="I2292" s="3" t="str">
        <f t="shared" si="39"/>
        <v>Active</v>
      </c>
      <c r="J2292" s="3" t="str">
        <f>_xlfn.XLOOKUP(A2292,'Country_Lookup'!$D:$D,'Country_Lookup'!$E:$E)</f>
        <v>United Kingdom</v>
      </c>
    </row>
    <row r="2293" spans="1:10" x14ac:dyDescent="0.3">
      <c r="A2293">
        <v>14659</v>
      </c>
      <c r="B2293">
        <v>8</v>
      </c>
      <c r="C2293">
        <v>9</v>
      </c>
      <c r="D2293">
        <v>2529.9300000000044</v>
      </c>
      <c r="E2293" cm="1">
        <f t="array" ref="E2293">_xlfn.IFS(B2293&lt;=PERCENTILE($B$3:$B$5882,0.2),5,B2293&lt;=PERCENTILE($B$3:$B$5882,0.4),4,B2293&lt;=PERCENTILE($B$3:$B$5882,0.6),3,B2293&lt;=PERCENTILE($B$3:$B$5882,0.8),2,TRUE,1)</f>
        <v>5</v>
      </c>
      <c r="F2293" cm="1">
        <f t="array" ref="F2293">_xlfn.IFS(C2293&lt;=PERCENTILE($C$3:$C$5882,0.2),1,C2293&lt;=PERCENTILE($C$3:$C$5882,0.4),2,C2293&lt;=PERCENTILE($C$3:$C$5882,0.6),3,C2293&lt;=PERCENTILE($C$3:$C$5882,0.8),4,TRUE,5)</f>
        <v>5</v>
      </c>
      <c r="G2293" cm="1">
        <f t="array" ref="G2293">_xlfn.IFS(D2293&lt;=PERCENTILE($D$3:$D$5882,0.2),1,D2293&lt;=PERCENTILE($D$3:$D$5882,0.4),2,D2293&lt;=PERCENTILE($D$3:$D$5882,0.6),3,D2293&lt;=PERCENTILE($D$3:$D$5882,0.8),4,TRUE,5)</f>
        <v>4</v>
      </c>
      <c r="H2293" s="3" t="str" cm="1">
        <f t="array" ref="H2293">_xlfn.IFS(AND(E2293&gt;=4,F2293&gt;=4,G2293&gt;=4),"Champions",AND(E2293&gt;=3,F2293&gt;=3,G2293&gt;=3),"Loyal Customers",AND(E2293&lt;=2,F2293&gt;=3),"At Risk",AND(E2293&lt;=2,F2293&lt;=2,G2293&lt;=2),"Lost",AND(E2293&gt;=4,F2293&lt;=2),"New/Promising",TRUE,"Needs Attention")</f>
        <v>Champions</v>
      </c>
      <c r="I2293" s="3" t="str">
        <f t="shared" si="39"/>
        <v>Active</v>
      </c>
      <c r="J2293" s="3" t="str">
        <f>_xlfn.XLOOKUP(A2293,'Country_Lookup'!$D:$D,'Country_Lookup'!$E:$E)</f>
        <v>United Kingdom</v>
      </c>
    </row>
    <row r="2294" spans="1:10" x14ac:dyDescent="0.3">
      <c r="A2294">
        <v>14660</v>
      </c>
      <c r="B2294">
        <v>86</v>
      </c>
      <c r="C2294">
        <v>2</v>
      </c>
      <c r="D2294">
        <v>285.73999999999984</v>
      </c>
      <c r="E2294" cm="1">
        <f t="array" ref="E2294">_xlfn.IFS(B2294&lt;=PERCENTILE($B$3:$B$5882,0.2),5,B2294&lt;=PERCENTILE($B$3:$B$5882,0.4),4,B2294&lt;=PERCENTILE($B$3:$B$5882,0.6),3,B2294&lt;=PERCENTILE($B$3:$B$5882,0.8),2,TRUE,1)</f>
        <v>3</v>
      </c>
      <c r="F2294" cm="1">
        <f t="array" ref="F2294">_xlfn.IFS(C2294&lt;=PERCENTILE($C$3:$C$5882,0.2),1,C2294&lt;=PERCENTILE($C$3:$C$5882,0.4),2,C2294&lt;=PERCENTILE($C$3:$C$5882,0.6),3,C2294&lt;=PERCENTILE($C$3:$C$5882,0.8),4,TRUE,5)</f>
        <v>2</v>
      </c>
      <c r="G2294" cm="1">
        <f t="array" ref="G2294">_xlfn.IFS(D2294&lt;=PERCENTILE($D$3:$D$5882,0.2),1,D2294&lt;=PERCENTILE($D$3:$D$5882,0.4),2,D2294&lt;=PERCENTILE($D$3:$D$5882,0.6),3,D2294&lt;=PERCENTILE($D$3:$D$5882,0.8),4,TRUE,5)</f>
        <v>1</v>
      </c>
      <c r="H2294" s="3" t="str" cm="1">
        <f t="array" ref="H2294">_xlfn.IFS(AND(E2294&gt;=4,F2294&gt;=4,G2294&gt;=4),"Champions",AND(E2294&gt;=3,F2294&gt;=3,G2294&gt;=3),"Loyal Customers",AND(E2294&lt;=2,F2294&gt;=3),"At Risk",AND(E2294&lt;=2,F2294&lt;=2,G2294&lt;=2),"Lost",AND(E2294&gt;=4,F2294&lt;=2),"New/Promising",TRUE,"Needs Attention")</f>
        <v>Needs Attention</v>
      </c>
      <c r="I2294" s="3" t="str">
        <f t="shared" si="39"/>
        <v>Active</v>
      </c>
      <c r="J2294" s="3" t="str">
        <f>_xlfn.XLOOKUP(A2294,'Country_Lookup'!$D:$D,'Country_Lookup'!$E:$E)</f>
        <v>United Kingdom</v>
      </c>
    </row>
    <row r="2295" spans="1:10" x14ac:dyDescent="0.3">
      <c r="A2295">
        <v>14661</v>
      </c>
      <c r="B2295">
        <v>26</v>
      </c>
      <c r="C2295">
        <v>1</v>
      </c>
      <c r="D2295">
        <v>107.95</v>
      </c>
      <c r="E2295" cm="1">
        <f t="array" ref="E2295">_xlfn.IFS(B2295&lt;=PERCENTILE($B$3:$B$5882,0.2),5,B2295&lt;=PERCENTILE($B$3:$B$5882,0.4),4,B2295&lt;=PERCENTILE($B$3:$B$5882,0.6),3,B2295&lt;=PERCENTILE($B$3:$B$5882,0.8),2,TRUE,1)</f>
        <v>4</v>
      </c>
      <c r="F2295" cm="1">
        <f t="array" ref="F2295">_xlfn.IFS(C2295&lt;=PERCENTILE($C$3:$C$5882,0.2),1,C2295&lt;=PERCENTILE($C$3:$C$5882,0.4),2,C2295&lt;=PERCENTILE($C$3:$C$5882,0.6),3,C2295&lt;=PERCENTILE($C$3:$C$5882,0.8),4,TRUE,5)</f>
        <v>1</v>
      </c>
      <c r="G2295" cm="1">
        <f t="array" ref="G2295">_xlfn.IFS(D2295&lt;=PERCENTILE($D$3:$D$5882,0.2),1,D2295&lt;=PERCENTILE($D$3:$D$5882,0.4),2,D2295&lt;=PERCENTILE($D$3:$D$5882,0.6),3,D2295&lt;=PERCENTILE($D$3:$D$5882,0.8),4,TRUE,5)</f>
        <v>1</v>
      </c>
      <c r="H2295" s="3" t="str" cm="1">
        <f t="array" ref="H2295">_xlfn.IFS(AND(E2295&gt;=4,F2295&gt;=4,G2295&gt;=4),"Champions",AND(E2295&gt;=3,F2295&gt;=3,G2295&gt;=3),"Loyal Customers",AND(E2295&lt;=2,F2295&gt;=3),"At Risk",AND(E2295&lt;=2,F2295&lt;=2,G2295&lt;=2),"Lost",AND(E2295&gt;=4,F2295&lt;=2),"New/Promising",TRUE,"Needs Attention")</f>
        <v>New/Promising</v>
      </c>
      <c r="I2295" s="3" t="str">
        <f t="shared" si="39"/>
        <v>Active</v>
      </c>
      <c r="J2295" s="3" t="str">
        <f>_xlfn.XLOOKUP(A2295,'Country_Lookup'!$D:$D,'Country_Lookup'!$E:$E)</f>
        <v>United Kingdom</v>
      </c>
    </row>
    <row r="2296" spans="1:10" x14ac:dyDescent="0.3">
      <c r="A2296">
        <v>14662</v>
      </c>
      <c r="B2296">
        <v>28</v>
      </c>
      <c r="C2296">
        <v>7</v>
      </c>
      <c r="D2296">
        <v>1416.33</v>
      </c>
      <c r="E2296" cm="1">
        <f t="array" ref="E2296">_xlfn.IFS(B2296&lt;=PERCENTILE($B$3:$B$5882,0.2),5,B2296&lt;=PERCENTILE($B$3:$B$5882,0.4),4,B2296&lt;=PERCENTILE($B$3:$B$5882,0.6),3,B2296&lt;=PERCENTILE($B$3:$B$5882,0.8),2,TRUE,1)</f>
        <v>4</v>
      </c>
      <c r="F2296" cm="1">
        <f t="array" ref="F2296">_xlfn.IFS(C2296&lt;=PERCENTILE($C$3:$C$5882,0.2),1,C2296&lt;=PERCENTILE($C$3:$C$5882,0.4),2,C2296&lt;=PERCENTILE($C$3:$C$5882,0.6),3,C2296&lt;=PERCENTILE($C$3:$C$5882,0.8),4,TRUE,5)</f>
        <v>4</v>
      </c>
      <c r="G2296" cm="1">
        <f t="array" ref="G2296">_xlfn.IFS(D2296&lt;=PERCENTILE($D$3:$D$5882,0.2),1,D2296&lt;=PERCENTILE($D$3:$D$5882,0.4),2,D2296&lt;=PERCENTILE($D$3:$D$5882,0.6),3,D2296&lt;=PERCENTILE($D$3:$D$5882,0.8),4,TRUE,5)</f>
        <v>4</v>
      </c>
      <c r="H2296" s="3" t="str" cm="1">
        <f t="array" ref="H2296">_xlfn.IFS(AND(E2296&gt;=4,F2296&gt;=4,G2296&gt;=4),"Champions",AND(E2296&gt;=3,F2296&gt;=3,G2296&gt;=3),"Loyal Customers",AND(E2296&lt;=2,F2296&gt;=3),"At Risk",AND(E2296&lt;=2,F2296&lt;=2,G2296&lt;=2),"Lost",AND(E2296&gt;=4,F2296&lt;=2),"New/Promising",TRUE,"Needs Attention")</f>
        <v>Champions</v>
      </c>
      <c r="I2296" s="3" t="str">
        <f t="shared" si="39"/>
        <v>Active</v>
      </c>
      <c r="J2296" s="3" t="str">
        <f>_xlfn.XLOOKUP(A2296,'Country_Lookup'!$D:$D,'Country_Lookup'!$E:$E)</f>
        <v>United Kingdom</v>
      </c>
    </row>
    <row r="2297" spans="1:10" x14ac:dyDescent="0.3">
      <c r="A2297">
        <v>14663</v>
      </c>
      <c r="B2297">
        <v>430</v>
      </c>
      <c r="C2297">
        <v>2</v>
      </c>
      <c r="D2297">
        <v>490.5999999999994</v>
      </c>
      <c r="E2297" cm="1">
        <f t="array" ref="E2297">_xlfn.IFS(B2297&lt;=PERCENTILE($B$3:$B$5882,0.2),5,B2297&lt;=PERCENTILE($B$3:$B$5882,0.4),4,B2297&lt;=PERCENTILE($B$3:$B$5882,0.6),3,B2297&lt;=PERCENTILE($B$3:$B$5882,0.8),2,TRUE,1)</f>
        <v>1</v>
      </c>
      <c r="F2297" cm="1">
        <f t="array" ref="F2297">_xlfn.IFS(C2297&lt;=PERCENTILE($C$3:$C$5882,0.2),1,C2297&lt;=PERCENTILE($C$3:$C$5882,0.4),2,C2297&lt;=PERCENTILE($C$3:$C$5882,0.6),3,C2297&lt;=PERCENTILE($C$3:$C$5882,0.8),4,TRUE,5)</f>
        <v>2</v>
      </c>
      <c r="G2297" cm="1">
        <f t="array" ref="G2297">_xlfn.IFS(D2297&lt;=PERCENTILE($D$3:$D$5882,0.2),1,D2297&lt;=PERCENTILE($D$3:$D$5882,0.4),2,D2297&lt;=PERCENTILE($D$3:$D$5882,0.6),3,D2297&lt;=PERCENTILE($D$3:$D$5882,0.8),4,TRUE,5)</f>
        <v>2</v>
      </c>
      <c r="H2297" s="3" t="str" cm="1">
        <f t="array" ref="H2297">_xlfn.IFS(AND(E2297&gt;=4,F2297&gt;=4,G2297&gt;=4),"Champions",AND(E2297&gt;=3,F2297&gt;=3,G2297&gt;=3),"Loyal Customers",AND(E2297&lt;=2,F2297&gt;=3),"At Risk",AND(E2297&lt;=2,F2297&lt;=2,G2297&lt;=2),"Lost",AND(E2297&gt;=4,F2297&lt;=2),"New/Promising",TRUE,"Needs Attention")</f>
        <v>Lost</v>
      </c>
      <c r="I2297" s="3" t="str">
        <f t="shared" si="39"/>
        <v>Churned</v>
      </c>
      <c r="J2297" s="3" t="str">
        <f>_xlfn.XLOOKUP(A2297,'Country_Lookup'!$D:$D,'Country_Lookup'!$E:$E)</f>
        <v>United Kingdom</v>
      </c>
    </row>
    <row r="2298" spans="1:10" x14ac:dyDescent="0.3">
      <c r="A2298">
        <v>14664</v>
      </c>
      <c r="B2298">
        <v>19</v>
      </c>
      <c r="C2298">
        <v>2</v>
      </c>
      <c r="D2298">
        <v>637.88999999999953</v>
      </c>
      <c r="E2298" cm="1">
        <f t="array" ref="E2298">_xlfn.IFS(B2298&lt;=PERCENTILE($B$3:$B$5882,0.2),5,B2298&lt;=PERCENTILE($B$3:$B$5882,0.4),4,B2298&lt;=PERCENTILE($B$3:$B$5882,0.6),3,B2298&lt;=PERCENTILE($B$3:$B$5882,0.8),2,TRUE,1)</f>
        <v>5</v>
      </c>
      <c r="F2298" cm="1">
        <f t="array" ref="F2298">_xlfn.IFS(C2298&lt;=PERCENTILE($C$3:$C$5882,0.2),1,C2298&lt;=PERCENTILE($C$3:$C$5882,0.4),2,C2298&lt;=PERCENTILE($C$3:$C$5882,0.6),3,C2298&lt;=PERCENTILE($C$3:$C$5882,0.8),4,TRUE,5)</f>
        <v>2</v>
      </c>
      <c r="G2298" cm="1">
        <f t="array" ref="G2298">_xlfn.IFS(D2298&lt;=PERCENTILE($D$3:$D$5882,0.2),1,D2298&lt;=PERCENTILE($D$3:$D$5882,0.4),2,D2298&lt;=PERCENTILE($D$3:$D$5882,0.6),3,D2298&lt;=PERCENTILE($D$3:$D$5882,0.8),4,TRUE,5)</f>
        <v>3</v>
      </c>
      <c r="H2298" s="3" t="str" cm="1">
        <f t="array" ref="H2298">_xlfn.IFS(AND(E2298&gt;=4,F2298&gt;=4,G2298&gt;=4),"Champions",AND(E2298&gt;=3,F2298&gt;=3,G2298&gt;=3),"Loyal Customers",AND(E2298&lt;=2,F2298&gt;=3),"At Risk",AND(E2298&lt;=2,F2298&lt;=2,G2298&lt;=2),"Lost",AND(E2298&gt;=4,F2298&lt;=2),"New/Promising",TRUE,"Needs Attention")</f>
        <v>New/Promising</v>
      </c>
      <c r="I2298" s="3" t="str">
        <f t="shared" si="39"/>
        <v>Active</v>
      </c>
      <c r="J2298" s="3" t="str">
        <f>_xlfn.XLOOKUP(A2298,'Country_Lookup'!$D:$D,'Country_Lookup'!$E:$E)</f>
        <v>United Kingdom</v>
      </c>
    </row>
    <row r="2299" spans="1:10" x14ac:dyDescent="0.3">
      <c r="A2299">
        <v>14665</v>
      </c>
      <c r="B2299">
        <v>60</v>
      </c>
      <c r="C2299">
        <v>7</v>
      </c>
      <c r="D2299">
        <v>2749.6500000000033</v>
      </c>
      <c r="E2299" cm="1">
        <f t="array" ref="E2299">_xlfn.IFS(B2299&lt;=PERCENTILE($B$3:$B$5882,0.2),5,B2299&lt;=PERCENTILE($B$3:$B$5882,0.4),4,B2299&lt;=PERCENTILE($B$3:$B$5882,0.6),3,B2299&lt;=PERCENTILE($B$3:$B$5882,0.8),2,TRUE,1)</f>
        <v>3</v>
      </c>
      <c r="F2299" cm="1">
        <f t="array" ref="F2299">_xlfn.IFS(C2299&lt;=PERCENTILE($C$3:$C$5882,0.2),1,C2299&lt;=PERCENTILE($C$3:$C$5882,0.4),2,C2299&lt;=PERCENTILE($C$3:$C$5882,0.6),3,C2299&lt;=PERCENTILE($C$3:$C$5882,0.8),4,TRUE,5)</f>
        <v>4</v>
      </c>
      <c r="G2299" cm="1">
        <f t="array" ref="G2299">_xlfn.IFS(D2299&lt;=PERCENTILE($D$3:$D$5882,0.2),1,D2299&lt;=PERCENTILE($D$3:$D$5882,0.4),2,D2299&lt;=PERCENTILE($D$3:$D$5882,0.6),3,D2299&lt;=PERCENTILE($D$3:$D$5882,0.8),4,TRUE,5)</f>
        <v>4</v>
      </c>
      <c r="H2299" s="3" t="str" cm="1">
        <f t="array" ref="H2299">_xlfn.IFS(AND(E2299&gt;=4,F2299&gt;=4,G2299&gt;=4),"Champions",AND(E2299&gt;=3,F2299&gt;=3,G2299&gt;=3),"Loyal Customers",AND(E2299&lt;=2,F2299&gt;=3),"At Risk",AND(E2299&lt;=2,F2299&lt;=2,G2299&lt;=2),"Lost",AND(E2299&gt;=4,F2299&lt;=2),"New/Promising",TRUE,"Needs Attention")</f>
        <v>Loyal Customers</v>
      </c>
      <c r="I2299" s="3" t="str">
        <f t="shared" si="39"/>
        <v>Active</v>
      </c>
      <c r="J2299" s="3" t="str">
        <f>_xlfn.XLOOKUP(A2299,'Country_Lookup'!$D:$D,'Country_Lookup'!$E:$E)</f>
        <v>United Kingdom</v>
      </c>
    </row>
    <row r="2300" spans="1:10" x14ac:dyDescent="0.3">
      <c r="A2300">
        <v>14666</v>
      </c>
      <c r="B2300">
        <v>24</v>
      </c>
      <c r="C2300">
        <v>1</v>
      </c>
      <c r="D2300">
        <v>195.24999999999997</v>
      </c>
      <c r="E2300" cm="1">
        <f t="array" ref="E2300">_xlfn.IFS(B2300&lt;=PERCENTILE($B$3:$B$5882,0.2),5,B2300&lt;=PERCENTILE($B$3:$B$5882,0.4),4,B2300&lt;=PERCENTILE($B$3:$B$5882,0.6),3,B2300&lt;=PERCENTILE($B$3:$B$5882,0.8),2,TRUE,1)</f>
        <v>4</v>
      </c>
      <c r="F2300" cm="1">
        <f t="array" ref="F2300">_xlfn.IFS(C2300&lt;=PERCENTILE($C$3:$C$5882,0.2),1,C2300&lt;=PERCENTILE($C$3:$C$5882,0.4),2,C2300&lt;=PERCENTILE($C$3:$C$5882,0.6),3,C2300&lt;=PERCENTILE($C$3:$C$5882,0.8),4,TRUE,5)</f>
        <v>1</v>
      </c>
      <c r="G2300" cm="1">
        <f t="array" ref="G2300">_xlfn.IFS(D2300&lt;=PERCENTILE($D$3:$D$5882,0.2),1,D2300&lt;=PERCENTILE($D$3:$D$5882,0.4),2,D2300&lt;=PERCENTILE($D$3:$D$5882,0.6),3,D2300&lt;=PERCENTILE($D$3:$D$5882,0.8),4,TRUE,5)</f>
        <v>1</v>
      </c>
      <c r="H2300" s="3" t="str" cm="1">
        <f t="array" ref="H2300">_xlfn.IFS(AND(E2300&gt;=4,F2300&gt;=4,G2300&gt;=4),"Champions",AND(E2300&gt;=3,F2300&gt;=3,G2300&gt;=3),"Loyal Customers",AND(E2300&lt;=2,F2300&gt;=3),"At Risk",AND(E2300&lt;=2,F2300&lt;=2,G2300&lt;=2),"Lost",AND(E2300&gt;=4,F2300&lt;=2),"New/Promising",TRUE,"Needs Attention")</f>
        <v>New/Promising</v>
      </c>
      <c r="I2300" s="3" t="str">
        <f t="shared" si="39"/>
        <v>Active</v>
      </c>
      <c r="J2300" s="3" t="str">
        <f>_xlfn.XLOOKUP(A2300,'Country_Lookup'!$D:$D,'Country_Lookup'!$E:$E)</f>
        <v>United Kingdom</v>
      </c>
    </row>
    <row r="2301" spans="1:10" x14ac:dyDescent="0.3">
      <c r="A2301">
        <v>14667</v>
      </c>
      <c r="B2301">
        <v>10</v>
      </c>
      <c r="C2301">
        <v>54</v>
      </c>
      <c r="D2301">
        <v>21927.140000000385</v>
      </c>
      <c r="E2301" cm="1">
        <f t="array" ref="E2301">_xlfn.IFS(B2301&lt;=PERCENTILE($B$3:$B$5882,0.2),5,B2301&lt;=PERCENTILE($B$3:$B$5882,0.4),4,B2301&lt;=PERCENTILE($B$3:$B$5882,0.6),3,B2301&lt;=PERCENTILE($B$3:$B$5882,0.8),2,TRUE,1)</f>
        <v>5</v>
      </c>
      <c r="F2301" cm="1">
        <f t="array" ref="F2301">_xlfn.IFS(C2301&lt;=PERCENTILE($C$3:$C$5882,0.2),1,C2301&lt;=PERCENTILE($C$3:$C$5882,0.4),2,C2301&lt;=PERCENTILE($C$3:$C$5882,0.6),3,C2301&lt;=PERCENTILE($C$3:$C$5882,0.8),4,TRUE,5)</f>
        <v>5</v>
      </c>
      <c r="G2301" cm="1">
        <f t="array" ref="G2301">_xlfn.IFS(D2301&lt;=PERCENTILE($D$3:$D$5882,0.2),1,D2301&lt;=PERCENTILE($D$3:$D$5882,0.4),2,D2301&lt;=PERCENTILE($D$3:$D$5882,0.6),3,D2301&lt;=PERCENTILE($D$3:$D$5882,0.8),4,TRUE,5)</f>
        <v>5</v>
      </c>
      <c r="H2301" s="3" t="str" cm="1">
        <f t="array" ref="H2301">_xlfn.IFS(AND(E2301&gt;=4,F2301&gt;=4,G2301&gt;=4),"Champions",AND(E2301&gt;=3,F2301&gt;=3,G2301&gt;=3),"Loyal Customers",AND(E2301&lt;=2,F2301&gt;=3),"At Risk",AND(E2301&lt;=2,F2301&lt;=2,G2301&lt;=2),"Lost",AND(E2301&gt;=4,F2301&lt;=2),"New/Promising",TRUE,"Needs Attention")</f>
        <v>Champions</v>
      </c>
      <c r="I2301" s="3" t="str">
        <f t="shared" si="39"/>
        <v>Active</v>
      </c>
      <c r="J2301" s="3" t="str">
        <f>_xlfn.XLOOKUP(A2301,'Country_Lookup'!$D:$D,'Country_Lookup'!$E:$E)</f>
        <v>United Kingdom</v>
      </c>
    </row>
    <row r="2302" spans="1:10" x14ac:dyDescent="0.3">
      <c r="A2302">
        <v>14668</v>
      </c>
      <c r="B2302">
        <v>445</v>
      </c>
      <c r="C2302">
        <v>1</v>
      </c>
      <c r="D2302">
        <v>111.63</v>
      </c>
      <c r="E2302" cm="1">
        <f t="array" ref="E2302">_xlfn.IFS(B2302&lt;=PERCENTILE($B$3:$B$5882,0.2),5,B2302&lt;=PERCENTILE($B$3:$B$5882,0.4),4,B2302&lt;=PERCENTILE($B$3:$B$5882,0.6),3,B2302&lt;=PERCENTILE($B$3:$B$5882,0.8),2,TRUE,1)</f>
        <v>1</v>
      </c>
      <c r="F2302" cm="1">
        <f t="array" ref="F2302">_xlfn.IFS(C2302&lt;=PERCENTILE($C$3:$C$5882,0.2),1,C2302&lt;=PERCENTILE($C$3:$C$5882,0.4),2,C2302&lt;=PERCENTILE($C$3:$C$5882,0.6),3,C2302&lt;=PERCENTILE($C$3:$C$5882,0.8),4,TRUE,5)</f>
        <v>1</v>
      </c>
      <c r="G2302" cm="1">
        <f t="array" ref="G2302">_xlfn.IFS(D2302&lt;=PERCENTILE($D$3:$D$5882,0.2),1,D2302&lt;=PERCENTILE($D$3:$D$5882,0.4),2,D2302&lt;=PERCENTILE($D$3:$D$5882,0.6),3,D2302&lt;=PERCENTILE($D$3:$D$5882,0.8),4,TRUE,5)</f>
        <v>1</v>
      </c>
      <c r="H2302" s="3" t="str" cm="1">
        <f t="array" ref="H2302">_xlfn.IFS(AND(E2302&gt;=4,F2302&gt;=4,G2302&gt;=4),"Champions",AND(E2302&gt;=3,F2302&gt;=3,G2302&gt;=3),"Loyal Customers",AND(E2302&lt;=2,F2302&gt;=3),"At Risk",AND(E2302&lt;=2,F2302&lt;=2,G2302&lt;=2),"Lost",AND(E2302&gt;=4,F2302&lt;=2),"New/Promising",TRUE,"Needs Attention")</f>
        <v>Lost</v>
      </c>
      <c r="I2302" s="3" t="str">
        <f t="shared" si="39"/>
        <v>Churned</v>
      </c>
      <c r="J2302" s="3" t="str">
        <f>_xlfn.XLOOKUP(A2302,'Country_Lookup'!$D:$D,'Country_Lookup'!$E:$E)</f>
        <v>United Kingdom</v>
      </c>
    </row>
    <row r="2303" spans="1:10" x14ac:dyDescent="0.3">
      <c r="A2303">
        <v>14669</v>
      </c>
      <c r="B2303">
        <v>241</v>
      </c>
      <c r="C2303">
        <v>7</v>
      </c>
      <c r="D2303">
        <v>3243.9300000000067</v>
      </c>
      <c r="E2303" cm="1">
        <f t="array" ref="E2303">_xlfn.IFS(B2303&lt;=PERCENTILE($B$3:$B$5882,0.2),5,B2303&lt;=PERCENTILE($B$3:$B$5882,0.4),4,B2303&lt;=PERCENTILE($B$3:$B$5882,0.6),3,B2303&lt;=PERCENTILE($B$3:$B$5882,0.8),2,TRUE,1)</f>
        <v>2</v>
      </c>
      <c r="F2303" cm="1">
        <f t="array" ref="F2303">_xlfn.IFS(C2303&lt;=PERCENTILE($C$3:$C$5882,0.2),1,C2303&lt;=PERCENTILE($C$3:$C$5882,0.4),2,C2303&lt;=PERCENTILE($C$3:$C$5882,0.6),3,C2303&lt;=PERCENTILE($C$3:$C$5882,0.8),4,TRUE,5)</f>
        <v>4</v>
      </c>
      <c r="G2303" cm="1">
        <f t="array" ref="G2303">_xlfn.IFS(D2303&lt;=PERCENTILE($D$3:$D$5882,0.2),1,D2303&lt;=PERCENTILE($D$3:$D$5882,0.4),2,D2303&lt;=PERCENTILE($D$3:$D$5882,0.6),3,D2303&lt;=PERCENTILE($D$3:$D$5882,0.8),4,TRUE,5)</f>
        <v>5</v>
      </c>
      <c r="H2303" s="3" t="str" cm="1">
        <f t="array" ref="H2303">_xlfn.IFS(AND(E2303&gt;=4,F2303&gt;=4,G2303&gt;=4),"Champions",AND(E2303&gt;=3,F2303&gt;=3,G2303&gt;=3),"Loyal Customers",AND(E2303&lt;=2,F2303&gt;=3),"At Risk",AND(E2303&lt;=2,F2303&lt;=2,G2303&lt;=2),"Lost",AND(E2303&gt;=4,F2303&lt;=2),"New/Promising",TRUE,"Needs Attention")</f>
        <v>At Risk</v>
      </c>
      <c r="I2303" s="3" t="str">
        <f t="shared" si="39"/>
        <v>Churned</v>
      </c>
      <c r="J2303" s="3" t="str">
        <f>_xlfn.XLOOKUP(A2303,'Country_Lookup'!$D:$D,'Country_Lookup'!$E:$E)</f>
        <v>United Kingdom</v>
      </c>
    </row>
    <row r="2304" spans="1:10" x14ac:dyDescent="0.3">
      <c r="A2304">
        <v>14670</v>
      </c>
      <c r="B2304">
        <v>280</v>
      </c>
      <c r="C2304">
        <v>3</v>
      </c>
      <c r="D2304">
        <v>601.99999999999989</v>
      </c>
      <c r="E2304" cm="1">
        <f t="array" ref="E2304">_xlfn.IFS(B2304&lt;=PERCENTILE($B$3:$B$5882,0.2),5,B2304&lt;=PERCENTILE($B$3:$B$5882,0.4),4,B2304&lt;=PERCENTILE($B$3:$B$5882,0.6),3,B2304&lt;=PERCENTILE($B$3:$B$5882,0.8),2,TRUE,1)</f>
        <v>2</v>
      </c>
      <c r="F2304" cm="1">
        <f t="array" ref="F2304">_xlfn.IFS(C2304&lt;=PERCENTILE($C$3:$C$5882,0.2),1,C2304&lt;=PERCENTILE($C$3:$C$5882,0.4),2,C2304&lt;=PERCENTILE($C$3:$C$5882,0.6),3,C2304&lt;=PERCENTILE($C$3:$C$5882,0.8),4,TRUE,5)</f>
        <v>3</v>
      </c>
      <c r="G2304" cm="1">
        <f t="array" ref="G2304">_xlfn.IFS(D2304&lt;=PERCENTILE($D$3:$D$5882,0.2),1,D2304&lt;=PERCENTILE($D$3:$D$5882,0.4),2,D2304&lt;=PERCENTILE($D$3:$D$5882,0.6),3,D2304&lt;=PERCENTILE($D$3:$D$5882,0.8),4,TRUE,5)</f>
        <v>2</v>
      </c>
      <c r="H2304" s="3" t="str" cm="1">
        <f t="array" ref="H2304">_xlfn.IFS(AND(E2304&gt;=4,F2304&gt;=4,G2304&gt;=4),"Champions",AND(E2304&gt;=3,F2304&gt;=3,G2304&gt;=3),"Loyal Customers",AND(E2304&lt;=2,F2304&gt;=3),"At Risk",AND(E2304&lt;=2,F2304&lt;=2,G2304&lt;=2),"Lost",AND(E2304&gt;=4,F2304&lt;=2),"New/Promising",TRUE,"Needs Attention")</f>
        <v>At Risk</v>
      </c>
      <c r="I2304" s="3" t="str">
        <f t="shared" si="39"/>
        <v>Churned</v>
      </c>
      <c r="J2304" s="3" t="str">
        <f>_xlfn.XLOOKUP(A2304,'Country_Lookup'!$D:$D,'Country_Lookup'!$E:$E)</f>
        <v>United Kingdom</v>
      </c>
    </row>
    <row r="2305" spans="1:10" x14ac:dyDescent="0.3">
      <c r="A2305">
        <v>14671</v>
      </c>
      <c r="B2305">
        <v>549</v>
      </c>
      <c r="C2305">
        <v>2</v>
      </c>
      <c r="D2305">
        <v>1127.4499999999989</v>
      </c>
      <c r="E2305" cm="1">
        <f t="array" ref="E2305">_xlfn.IFS(B2305&lt;=PERCENTILE($B$3:$B$5882,0.2),5,B2305&lt;=PERCENTILE($B$3:$B$5882,0.4),4,B2305&lt;=PERCENTILE($B$3:$B$5882,0.6),3,B2305&lt;=PERCENTILE($B$3:$B$5882,0.8),2,TRUE,1)</f>
        <v>1</v>
      </c>
      <c r="F2305" cm="1">
        <f t="array" ref="F2305">_xlfn.IFS(C2305&lt;=PERCENTILE($C$3:$C$5882,0.2),1,C2305&lt;=PERCENTILE($C$3:$C$5882,0.4),2,C2305&lt;=PERCENTILE($C$3:$C$5882,0.6),3,C2305&lt;=PERCENTILE($C$3:$C$5882,0.8),4,TRUE,5)</f>
        <v>2</v>
      </c>
      <c r="G2305" cm="1">
        <f t="array" ref="G2305">_xlfn.IFS(D2305&lt;=PERCENTILE($D$3:$D$5882,0.2),1,D2305&lt;=PERCENTILE($D$3:$D$5882,0.4),2,D2305&lt;=PERCENTILE($D$3:$D$5882,0.6),3,D2305&lt;=PERCENTILE($D$3:$D$5882,0.8),4,TRUE,5)</f>
        <v>3</v>
      </c>
      <c r="H2305" s="3" t="str" cm="1">
        <f t="array" ref="H2305">_xlfn.IFS(AND(E2305&gt;=4,F2305&gt;=4,G2305&gt;=4),"Champions",AND(E2305&gt;=3,F2305&gt;=3,G2305&gt;=3),"Loyal Customers",AND(E2305&lt;=2,F2305&gt;=3),"At Risk",AND(E2305&lt;=2,F2305&lt;=2,G2305&lt;=2),"Lost",AND(E2305&gt;=4,F2305&lt;=2),"New/Promising",TRUE,"Needs Attention")</f>
        <v>Needs Attention</v>
      </c>
      <c r="I2305" s="3" t="str">
        <f t="shared" si="39"/>
        <v>Churned</v>
      </c>
      <c r="J2305" s="3" t="str">
        <f>_xlfn.XLOOKUP(A2305,'Country_Lookup'!$D:$D,'Country_Lookup'!$E:$E)</f>
        <v>United Kingdom</v>
      </c>
    </row>
    <row r="2306" spans="1:10" x14ac:dyDescent="0.3">
      <c r="A2306">
        <v>14672</v>
      </c>
      <c r="B2306">
        <v>234</v>
      </c>
      <c r="C2306">
        <v>4</v>
      </c>
      <c r="D2306">
        <v>1113.1399999999996</v>
      </c>
      <c r="E2306" cm="1">
        <f t="array" ref="E2306">_xlfn.IFS(B2306&lt;=PERCENTILE($B$3:$B$5882,0.2),5,B2306&lt;=PERCENTILE($B$3:$B$5882,0.4),4,B2306&lt;=PERCENTILE($B$3:$B$5882,0.6),3,B2306&lt;=PERCENTILE($B$3:$B$5882,0.8),2,TRUE,1)</f>
        <v>2</v>
      </c>
      <c r="F2306" cm="1">
        <f t="array" ref="F2306">_xlfn.IFS(C2306&lt;=PERCENTILE($C$3:$C$5882,0.2),1,C2306&lt;=PERCENTILE($C$3:$C$5882,0.4),2,C2306&lt;=PERCENTILE($C$3:$C$5882,0.6),3,C2306&lt;=PERCENTILE($C$3:$C$5882,0.8),4,TRUE,5)</f>
        <v>3</v>
      </c>
      <c r="G2306" cm="1">
        <f t="array" ref="G2306">_xlfn.IFS(D2306&lt;=PERCENTILE($D$3:$D$5882,0.2),1,D2306&lt;=PERCENTILE($D$3:$D$5882,0.4),2,D2306&lt;=PERCENTILE($D$3:$D$5882,0.6),3,D2306&lt;=PERCENTILE($D$3:$D$5882,0.8),4,TRUE,5)</f>
        <v>3</v>
      </c>
      <c r="H2306" s="3" t="str" cm="1">
        <f t="array" ref="H2306">_xlfn.IFS(AND(E2306&gt;=4,F2306&gt;=4,G2306&gt;=4),"Champions",AND(E2306&gt;=3,F2306&gt;=3,G2306&gt;=3),"Loyal Customers",AND(E2306&lt;=2,F2306&gt;=3),"At Risk",AND(E2306&lt;=2,F2306&lt;=2,G2306&lt;=2),"Lost",AND(E2306&gt;=4,F2306&lt;=2),"New/Promising",TRUE,"Needs Attention")</f>
        <v>At Risk</v>
      </c>
      <c r="I2306" s="3" t="str">
        <f t="shared" si="39"/>
        <v>Churned</v>
      </c>
      <c r="J2306" s="3" t="str">
        <f>_xlfn.XLOOKUP(A2306,'Country_Lookup'!$D:$D,'Country_Lookup'!$E:$E)</f>
        <v>United Kingdom</v>
      </c>
    </row>
    <row r="2307" spans="1:10" x14ac:dyDescent="0.3">
      <c r="A2307">
        <v>14673</v>
      </c>
      <c r="B2307">
        <v>3</v>
      </c>
      <c r="C2307">
        <v>7</v>
      </c>
      <c r="D2307">
        <v>3410.8099999999936</v>
      </c>
      <c r="E2307" cm="1">
        <f t="array" ref="E2307">_xlfn.IFS(B2307&lt;=PERCENTILE($B$3:$B$5882,0.2),5,B2307&lt;=PERCENTILE($B$3:$B$5882,0.4),4,B2307&lt;=PERCENTILE($B$3:$B$5882,0.6),3,B2307&lt;=PERCENTILE($B$3:$B$5882,0.8),2,TRUE,1)</f>
        <v>5</v>
      </c>
      <c r="F2307" cm="1">
        <f t="array" ref="F2307">_xlfn.IFS(C2307&lt;=PERCENTILE($C$3:$C$5882,0.2),1,C2307&lt;=PERCENTILE($C$3:$C$5882,0.4),2,C2307&lt;=PERCENTILE($C$3:$C$5882,0.6),3,C2307&lt;=PERCENTILE($C$3:$C$5882,0.8),4,TRUE,5)</f>
        <v>4</v>
      </c>
      <c r="G2307" cm="1">
        <f t="array" ref="G2307">_xlfn.IFS(D2307&lt;=PERCENTILE($D$3:$D$5882,0.2),1,D2307&lt;=PERCENTILE($D$3:$D$5882,0.4),2,D2307&lt;=PERCENTILE($D$3:$D$5882,0.6),3,D2307&lt;=PERCENTILE($D$3:$D$5882,0.8),4,TRUE,5)</f>
        <v>5</v>
      </c>
      <c r="H2307" s="3" t="str" cm="1">
        <f t="array" ref="H2307">_xlfn.IFS(AND(E2307&gt;=4,F2307&gt;=4,G2307&gt;=4),"Champions",AND(E2307&gt;=3,F2307&gt;=3,G2307&gt;=3),"Loyal Customers",AND(E2307&lt;=2,F2307&gt;=3),"At Risk",AND(E2307&lt;=2,F2307&lt;=2,G2307&lt;=2),"Lost",AND(E2307&gt;=4,F2307&lt;=2),"New/Promising",TRUE,"Needs Attention")</f>
        <v>Champions</v>
      </c>
      <c r="I2307" s="3" t="str">
        <f t="shared" ref="I2307:I2370" si="40">IF(B2307&gt;90,"Churned","Active")</f>
        <v>Active</v>
      </c>
      <c r="J2307" s="3" t="str">
        <f>_xlfn.XLOOKUP(A2307,'Country_Lookup'!$D:$D,'Country_Lookup'!$E:$E)</f>
        <v>United Kingdom</v>
      </c>
    </row>
    <row r="2308" spans="1:10" x14ac:dyDescent="0.3">
      <c r="A2308">
        <v>14674</v>
      </c>
      <c r="B2308">
        <v>509</v>
      </c>
      <c r="C2308">
        <v>1</v>
      </c>
      <c r="D2308">
        <v>173.66000000000003</v>
      </c>
      <c r="E2308" cm="1">
        <f t="array" ref="E2308">_xlfn.IFS(B2308&lt;=PERCENTILE($B$3:$B$5882,0.2),5,B2308&lt;=PERCENTILE($B$3:$B$5882,0.4),4,B2308&lt;=PERCENTILE($B$3:$B$5882,0.6),3,B2308&lt;=PERCENTILE($B$3:$B$5882,0.8),2,TRUE,1)</f>
        <v>1</v>
      </c>
      <c r="F2308" cm="1">
        <f t="array" ref="F2308">_xlfn.IFS(C2308&lt;=PERCENTILE($C$3:$C$5882,0.2),1,C2308&lt;=PERCENTILE($C$3:$C$5882,0.4),2,C2308&lt;=PERCENTILE($C$3:$C$5882,0.6),3,C2308&lt;=PERCENTILE($C$3:$C$5882,0.8),4,TRUE,5)</f>
        <v>1</v>
      </c>
      <c r="G2308" cm="1">
        <f t="array" ref="G2308">_xlfn.IFS(D2308&lt;=PERCENTILE($D$3:$D$5882,0.2),1,D2308&lt;=PERCENTILE($D$3:$D$5882,0.4),2,D2308&lt;=PERCENTILE($D$3:$D$5882,0.6),3,D2308&lt;=PERCENTILE($D$3:$D$5882,0.8),4,TRUE,5)</f>
        <v>1</v>
      </c>
      <c r="H2308" s="3" t="str" cm="1">
        <f t="array" ref="H2308">_xlfn.IFS(AND(E2308&gt;=4,F2308&gt;=4,G2308&gt;=4),"Champions",AND(E2308&gt;=3,F2308&gt;=3,G2308&gt;=3),"Loyal Customers",AND(E2308&lt;=2,F2308&gt;=3),"At Risk",AND(E2308&lt;=2,F2308&lt;=2,G2308&lt;=2),"Lost",AND(E2308&gt;=4,F2308&lt;=2),"New/Promising",TRUE,"Needs Attention")</f>
        <v>Lost</v>
      </c>
      <c r="I2308" s="3" t="str">
        <f t="shared" si="40"/>
        <v>Churned</v>
      </c>
      <c r="J2308" s="3" t="str">
        <f>_xlfn.XLOOKUP(A2308,'Country_Lookup'!$D:$D,'Country_Lookup'!$E:$E)</f>
        <v>United Kingdom</v>
      </c>
    </row>
    <row r="2309" spans="1:10" x14ac:dyDescent="0.3">
      <c r="A2309">
        <v>14675</v>
      </c>
      <c r="B2309">
        <v>16</v>
      </c>
      <c r="C2309">
        <v>2</v>
      </c>
      <c r="D2309">
        <v>1066.899999999996</v>
      </c>
      <c r="E2309" cm="1">
        <f t="array" ref="E2309">_xlfn.IFS(B2309&lt;=PERCENTILE($B$3:$B$5882,0.2),5,B2309&lt;=PERCENTILE($B$3:$B$5882,0.4),4,B2309&lt;=PERCENTILE($B$3:$B$5882,0.6),3,B2309&lt;=PERCENTILE($B$3:$B$5882,0.8),2,TRUE,1)</f>
        <v>5</v>
      </c>
      <c r="F2309" cm="1">
        <f t="array" ref="F2309">_xlfn.IFS(C2309&lt;=PERCENTILE($C$3:$C$5882,0.2),1,C2309&lt;=PERCENTILE($C$3:$C$5882,0.4),2,C2309&lt;=PERCENTILE($C$3:$C$5882,0.6),3,C2309&lt;=PERCENTILE($C$3:$C$5882,0.8),4,TRUE,5)</f>
        <v>2</v>
      </c>
      <c r="G2309" cm="1">
        <f t="array" ref="G2309">_xlfn.IFS(D2309&lt;=PERCENTILE($D$3:$D$5882,0.2),1,D2309&lt;=PERCENTILE($D$3:$D$5882,0.4),2,D2309&lt;=PERCENTILE($D$3:$D$5882,0.6),3,D2309&lt;=PERCENTILE($D$3:$D$5882,0.8),4,TRUE,5)</f>
        <v>3</v>
      </c>
      <c r="H2309" s="3" t="str" cm="1">
        <f t="array" ref="H2309">_xlfn.IFS(AND(E2309&gt;=4,F2309&gt;=4,G2309&gt;=4),"Champions",AND(E2309&gt;=3,F2309&gt;=3,G2309&gt;=3),"Loyal Customers",AND(E2309&lt;=2,F2309&gt;=3),"At Risk",AND(E2309&lt;=2,F2309&lt;=2,G2309&lt;=2),"Lost",AND(E2309&gt;=4,F2309&lt;=2),"New/Promising",TRUE,"Needs Attention")</f>
        <v>New/Promising</v>
      </c>
      <c r="I2309" s="3" t="str">
        <f t="shared" si="40"/>
        <v>Active</v>
      </c>
      <c r="J2309" s="3" t="str">
        <f>_xlfn.XLOOKUP(A2309,'Country_Lookup'!$D:$D,'Country_Lookup'!$E:$E)</f>
        <v>United Kingdom</v>
      </c>
    </row>
    <row r="2310" spans="1:10" x14ac:dyDescent="0.3">
      <c r="A2310">
        <v>14676</v>
      </c>
      <c r="B2310">
        <v>31</v>
      </c>
      <c r="C2310">
        <v>12</v>
      </c>
      <c r="D2310">
        <v>8356.7900000000154</v>
      </c>
      <c r="E2310" cm="1">
        <f t="array" ref="E2310">_xlfn.IFS(B2310&lt;=PERCENTILE($B$3:$B$5882,0.2),5,B2310&lt;=PERCENTILE($B$3:$B$5882,0.4),4,B2310&lt;=PERCENTILE($B$3:$B$5882,0.6),3,B2310&lt;=PERCENTILE($B$3:$B$5882,0.8),2,TRUE,1)</f>
        <v>4</v>
      </c>
      <c r="F2310" cm="1">
        <f t="array" ref="F2310">_xlfn.IFS(C2310&lt;=PERCENTILE($C$3:$C$5882,0.2),1,C2310&lt;=PERCENTILE($C$3:$C$5882,0.4),2,C2310&lt;=PERCENTILE($C$3:$C$5882,0.6),3,C2310&lt;=PERCENTILE($C$3:$C$5882,0.8),4,TRUE,5)</f>
        <v>5</v>
      </c>
      <c r="G2310" cm="1">
        <f t="array" ref="G2310">_xlfn.IFS(D2310&lt;=PERCENTILE($D$3:$D$5882,0.2),1,D2310&lt;=PERCENTILE($D$3:$D$5882,0.4),2,D2310&lt;=PERCENTILE($D$3:$D$5882,0.6),3,D2310&lt;=PERCENTILE($D$3:$D$5882,0.8),4,TRUE,5)</f>
        <v>5</v>
      </c>
      <c r="H2310" s="3" t="str" cm="1">
        <f t="array" ref="H2310">_xlfn.IFS(AND(E2310&gt;=4,F2310&gt;=4,G2310&gt;=4),"Champions",AND(E2310&gt;=3,F2310&gt;=3,G2310&gt;=3),"Loyal Customers",AND(E2310&lt;=2,F2310&gt;=3),"At Risk",AND(E2310&lt;=2,F2310&lt;=2,G2310&lt;=2),"Lost",AND(E2310&gt;=4,F2310&lt;=2),"New/Promising",TRUE,"Needs Attention")</f>
        <v>Champions</v>
      </c>
      <c r="I2310" s="3" t="str">
        <f t="shared" si="40"/>
        <v>Active</v>
      </c>
      <c r="J2310" s="3" t="str">
        <f>_xlfn.XLOOKUP(A2310,'Country_Lookup'!$D:$D,'Country_Lookup'!$E:$E)</f>
        <v>United Kingdom</v>
      </c>
    </row>
    <row r="2311" spans="1:10" x14ac:dyDescent="0.3">
      <c r="A2311">
        <v>14677</v>
      </c>
      <c r="B2311">
        <v>592</v>
      </c>
      <c r="C2311">
        <v>1</v>
      </c>
      <c r="D2311">
        <v>184.91000000000003</v>
      </c>
      <c r="E2311" cm="1">
        <f t="array" ref="E2311">_xlfn.IFS(B2311&lt;=PERCENTILE($B$3:$B$5882,0.2),5,B2311&lt;=PERCENTILE($B$3:$B$5882,0.4),4,B2311&lt;=PERCENTILE($B$3:$B$5882,0.6),3,B2311&lt;=PERCENTILE($B$3:$B$5882,0.8),2,TRUE,1)</f>
        <v>1</v>
      </c>
      <c r="F2311" cm="1">
        <f t="array" ref="F2311">_xlfn.IFS(C2311&lt;=PERCENTILE($C$3:$C$5882,0.2),1,C2311&lt;=PERCENTILE($C$3:$C$5882,0.4),2,C2311&lt;=PERCENTILE($C$3:$C$5882,0.6),3,C2311&lt;=PERCENTILE($C$3:$C$5882,0.8),4,TRUE,5)</f>
        <v>1</v>
      </c>
      <c r="G2311" cm="1">
        <f t="array" ref="G2311">_xlfn.IFS(D2311&lt;=PERCENTILE($D$3:$D$5882,0.2),1,D2311&lt;=PERCENTILE($D$3:$D$5882,0.4),2,D2311&lt;=PERCENTILE($D$3:$D$5882,0.6),3,D2311&lt;=PERCENTILE($D$3:$D$5882,0.8),4,TRUE,5)</f>
        <v>1</v>
      </c>
      <c r="H2311" s="3" t="str" cm="1">
        <f t="array" ref="H2311">_xlfn.IFS(AND(E2311&gt;=4,F2311&gt;=4,G2311&gt;=4),"Champions",AND(E2311&gt;=3,F2311&gt;=3,G2311&gt;=3),"Loyal Customers",AND(E2311&lt;=2,F2311&gt;=3),"At Risk",AND(E2311&lt;=2,F2311&lt;=2,G2311&lt;=2),"Lost",AND(E2311&gt;=4,F2311&lt;=2),"New/Promising",TRUE,"Needs Attention")</f>
        <v>Lost</v>
      </c>
      <c r="I2311" s="3" t="str">
        <f t="shared" si="40"/>
        <v>Churned</v>
      </c>
      <c r="J2311" s="3" t="str">
        <f>_xlfn.XLOOKUP(A2311,'Country_Lookup'!$D:$D,'Country_Lookup'!$E:$E)</f>
        <v>United Kingdom</v>
      </c>
    </row>
    <row r="2312" spans="1:10" x14ac:dyDescent="0.3">
      <c r="A2312">
        <v>14678</v>
      </c>
      <c r="B2312">
        <v>579</v>
      </c>
      <c r="C2312">
        <v>1</v>
      </c>
      <c r="D2312">
        <v>403.39000000000004</v>
      </c>
      <c r="E2312" cm="1">
        <f t="array" ref="E2312">_xlfn.IFS(B2312&lt;=PERCENTILE($B$3:$B$5882,0.2),5,B2312&lt;=PERCENTILE($B$3:$B$5882,0.4),4,B2312&lt;=PERCENTILE($B$3:$B$5882,0.6),3,B2312&lt;=PERCENTILE($B$3:$B$5882,0.8),2,TRUE,1)</f>
        <v>1</v>
      </c>
      <c r="F2312" cm="1">
        <f t="array" ref="F2312">_xlfn.IFS(C2312&lt;=PERCENTILE($C$3:$C$5882,0.2),1,C2312&lt;=PERCENTILE($C$3:$C$5882,0.4),2,C2312&lt;=PERCENTILE($C$3:$C$5882,0.6),3,C2312&lt;=PERCENTILE($C$3:$C$5882,0.8),4,TRUE,5)</f>
        <v>1</v>
      </c>
      <c r="G2312" cm="1">
        <f t="array" ref="G2312">_xlfn.IFS(D2312&lt;=PERCENTILE($D$3:$D$5882,0.2),1,D2312&lt;=PERCENTILE($D$3:$D$5882,0.4),2,D2312&lt;=PERCENTILE($D$3:$D$5882,0.6),3,D2312&lt;=PERCENTILE($D$3:$D$5882,0.8),4,TRUE,5)</f>
        <v>2</v>
      </c>
      <c r="H2312" s="3" t="str" cm="1">
        <f t="array" ref="H2312">_xlfn.IFS(AND(E2312&gt;=4,F2312&gt;=4,G2312&gt;=4),"Champions",AND(E2312&gt;=3,F2312&gt;=3,G2312&gt;=3),"Loyal Customers",AND(E2312&lt;=2,F2312&gt;=3),"At Risk",AND(E2312&lt;=2,F2312&lt;=2,G2312&lt;=2),"Lost",AND(E2312&gt;=4,F2312&lt;=2),"New/Promising",TRUE,"Needs Attention")</f>
        <v>Lost</v>
      </c>
      <c r="I2312" s="3" t="str">
        <f t="shared" si="40"/>
        <v>Churned</v>
      </c>
      <c r="J2312" s="3" t="str">
        <f>_xlfn.XLOOKUP(A2312,'Country_Lookup'!$D:$D,'Country_Lookup'!$E:$E)</f>
        <v>United Kingdom</v>
      </c>
    </row>
    <row r="2313" spans="1:10" x14ac:dyDescent="0.3">
      <c r="A2313">
        <v>14679</v>
      </c>
      <c r="B2313">
        <v>381</v>
      </c>
      <c r="C2313">
        <v>3</v>
      </c>
      <c r="D2313">
        <v>1289.4400000000012</v>
      </c>
      <c r="E2313" cm="1">
        <f t="array" ref="E2313">_xlfn.IFS(B2313&lt;=PERCENTILE($B$3:$B$5882,0.2),5,B2313&lt;=PERCENTILE($B$3:$B$5882,0.4),4,B2313&lt;=PERCENTILE($B$3:$B$5882,0.6),3,B2313&lt;=PERCENTILE($B$3:$B$5882,0.8),2,TRUE,1)</f>
        <v>2</v>
      </c>
      <c r="F2313" cm="1">
        <f t="array" ref="F2313">_xlfn.IFS(C2313&lt;=PERCENTILE($C$3:$C$5882,0.2),1,C2313&lt;=PERCENTILE($C$3:$C$5882,0.4),2,C2313&lt;=PERCENTILE($C$3:$C$5882,0.6),3,C2313&lt;=PERCENTILE($C$3:$C$5882,0.8),4,TRUE,5)</f>
        <v>3</v>
      </c>
      <c r="G2313" cm="1">
        <f t="array" ref="G2313">_xlfn.IFS(D2313&lt;=PERCENTILE($D$3:$D$5882,0.2),1,D2313&lt;=PERCENTILE($D$3:$D$5882,0.4),2,D2313&lt;=PERCENTILE($D$3:$D$5882,0.6),3,D2313&lt;=PERCENTILE($D$3:$D$5882,0.8),4,TRUE,5)</f>
        <v>4</v>
      </c>
      <c r="H2313" s="3" t="str" cm="1">
        <f t="array" ref="H2313">_xlfn.IFS(AND(E2313&gt;=4,F2313&gt;=4,G2313&gt;=4),"Champions",AND(E2313&gt;=3,F2313&gt;=3,G2313&gt;=3),"Loyal Customers",AND(E2313&lt;=2,F2313&gt;=3),"At Risk",AND(E2313&lt;=2,F2313&lt;=2,G2313&lt;=2),"Lost",AND(E2313&gt;=4,F2313&lt;=2),"New/Promising",TRUE,"Needs Attention")</f>
        <v>At Risk</v>
      </c>
      <c r="I2313" s="3" t="str">
        <f t="shared" si="40"/>
        <v>Churned</v>
      </c>
      <c r="J2313" s="3" t="str">
        <f>_xlfn.XLOOKUP(A2313,'Country_Lookup'!$D:$D,'Country_Lookup'!$E:$E)</f>
        <v>United Kingdom</v>
      </c>
    </row>
    <row r="2314" spans="1:10" x14ac:dyDescent="0.3">
      <c r="A2314">
        <v>14680</v>
      </c>
      <c r="B2314">
        <v>25</v>
      </c>
      <c r="C2314">
        <v>58</v>
      </c>
      <c r="D2314">
        <v>57412.770000000914</v>
      </c>
      <c r="E2314" cm="1">
        <f t="array" ref="E2314">_xlfn.IFS(B2314&lt;=PERCENTILE($B$3:$B$5882,0.2),5,B2314&lt;=PERCENTILE($B$3:$B$5882,0.4),4,B2314&lt;=PERCENTILE($B$3:$B$5882,0.6),3,B2314&lt;=PERCENTILE($B$3:$B$5882,0.8),2,TRUE,1)</f>
        <v>4</v>
      </c>
      <c r="F2314" cm="1">
        <f t="array" ref="F2314">_xlfn.IFS(C2314&lt;=PERCENTILE($C$3:$C$5882,0.2),1,C2314&lt;=PERCENTILE($C$3:$C$5882,0.4),2,C2314&lt;=PERCENTILE($C$3:$C$5882,0.6),3,C2314&lt;=PERCENTILE($C$3:$C$5882,0.8),4,TRUE,5)</f>
        <v>5</v>
      </c>
      <c r="G2314" cm="1">
        <f t="array" ref="G2314">_xlfn.IFS(D2314&lt;=PERCENTILE($D$3:$D$5882,0.2),1,D2314&lt;=PERCENTILE($D$3:$D$5882,0.4),2,D2314&lt;=PERCENTILE($D$3:$D$5882,0.6),3,D2314&lt;=PERCENTILE($D$3:$D$5882,0.8),4,TRUE,5)</f>
        <v>5</v>
      </c>
      <c r="H2314" s="3" t="str" cm="1">
        <f t="array" ref="H2314">_xlfn.IFS(AND(E2314&gt;=4,F2314&gt;=4,G2314&gt;=4),"Champions",AND(E2314&gt;=3,F2314&gt;=3,G2314&gt;=3),"Loyal Customers",AND(E2314&lt;=2,F2314&gt;=3),"At Risk",AND(E2314&lt;=2,F2314&lt;=2,G2314&lt;=2),"Lost",AND(E2314&gt;=4,F2314&lt;=2),"New/Promising",TRUE,"Needs Attention")</f>
        <v>Champions</v>
      </c>
      <c r="I2314" s="3" t="str">
        <f t="shared" si="40"/>
        <v>Active</v>
      </c>
      <c r="J2314" s="3" t="str">
        <f>_xlfn.XLOOKUP(A2314,'Country_Lookup'!$D:$D,'Country_Lookup'!$E:$E)</f>
        <v>United Kingdom</v>
      </c>
    </row>
    <row r="2315" spans="1:10" x14ac:dyDescent="0.3">
      <c r="A2315">
        <v>14681</v>
      </c>
      <c r="B2315">
        <v>71</v>
      </c>
      <c r="C2315">
        <v>6</v>
      </c>
      <c r="D2315">
        <v>875.14999999999986</v>
      </c>
      <c r="E2315" cm="1">
        <f t="array" ref="E2315">_xlfn.IFS(B2315&lt;=PERCENTILE($B$3:$B$5882,0.2),5,B2315&lt;=PERCENTILE($B$3:$B$5882,0.4),4,B2315&lt;=PERCENTILE($B$3:$B$5882,0.6),3,B2315&lt;=PERCENTILE($B$3:$B$5882,0.8),2,TRUE,1)</f>
        <v>3</v>
      </c>
      <c r="F2315" cm="1">
        <f t="array" ref="F2315">_xlfn.IFS(C2315&lt;=PERCENTILE($C$3:$C$5882,0.2),1,C2315&lt;=PERCENTILE($C$3:$C$5882,0.4),2,C2315&lt;=PERCENTILE($C$3:$C$5882,0.6),3,C2315&lt;=PERCENTILE($C$3:$C$5882,0.8),4,TRUE,5)</f>
        <v>4</v>
      </c>
      <c r="G2315" cm="1">
        <f t="array" ref="G2315">_xlfn.IFS(D2315&lt;=PERCENTILE($D$3:$D$5882,0.2),1,D2315&lt;=PERCENTILE($D$3:$D$5882,0.4),2,D2315&lt;=PERCENTILE($D$3:$D$5882,0.6),3,D2315&lt;=PERCENTILE($D$3:$D$5882,0.8),4,TRUE,5)</f>
        <v>3</v>
      </c>
      <c r="H2315" s="3" t="str" cm="1">
        <f t="array" ref="H2315">_xlfn.IFS(AND(E2315&gt;=4,F2315&gt;=4,G2315&gt;=4),"Champions",AND(E2315&gt;=3,F2315&gt;=3,G2315&gt;=3),"Loyal Customers",AND(E2315&lt;=2,F2315&gt;=3),"At Risk",AND(E2315&lt;=2,F2315&lt;=2,G2315&lt;=2),"Lost",AND(E2315&gt;=4,F2315&lt;=2),"New/Promising",TRUE,"Needs Attention")</f>
        <v>Loyal Customers</v>
      </c>
      <c r="I2315" s="3" t="str">
        <f t="shared" si="40"/>
        <v>Active</v>
      </c>
      <c r="J2315" s="3" t="str">
        <f>_xlfn.XLOOKUP(A2315,'Country_Lookup'!$D:$D,'Country_Lookup'!$E:$E)</f>
        <v>United Kingdom</v>
      </c>
    </row>
    <row r="2316" spans="1:10" x14ac:dyDescent="0.3">
      <c r="A2316">
        <v>14682</v>
      </c>
      <c r="B2316">
        <v>187</v>
      </c>
      <c r="C2316">
        <v>6</v>
      </c>
      <c r="D2316">
        <v>1514.8099999999979</v>
      </c>
      <c r="E2316" cm="1">
        <f t="array" ref="E2316">_xlfn.IFS(B2316&lt;=PERCENTILE($B$3:$B$5882,0.2),5,B2316&lt;=PERCENTILE($B$3:$B$5882,0.4),4,B2316&lt;=PERCENTILE($B$3:$B$5882,0.6),3,B2316&lt;=PERCENTILE($B$3:$B$5882,0.8),2,TRUE,1)</f>
        <v>3</v>
      </c>
      <c r="F2316" cm="1">
        <f t="array" ref="F2316">_xlfn.IFS(C2316&lt;=PERCENTILE($C$3:$C$5882,0.2),1,C2316&lt;=PERCENTILE($C$3:$C$5882,0.4),2,C2316&lt;=PERCENTILE($C$3:$C$5882,0.6),3,C2316&lt;=PERCENTILE($C$3:$C$5882,0.8),4,TRUE,5)</f>
        <v>4</v>
      </c>
      <c r="G2316" cm="1">
        <f t="array" ref="G2316">_xlfn.IFS(D2316&lt;=PERCENTILE($D$3:$D$5882,0.2),1,D2316&lt;=PERCENTILE($D$3:$D$5882,0.4),2,D2316&lt;=PERCENTILE($D$3:$D$5882,0.6),3,D2316&lt;=PERCENTILE($D$3:$D$5882,0.8),4,TRUE,5)</f>
        <v>4</v>
      </c>
      <c r="H2316" s="3" t="str" cm="1">
        <f t="array" ref="H2316">_xlfn.IFS(AND(E2316&gt;=4,F2316&gt;=4,G2316&gt;=4),"Champions",AND(E2316&gt;=3,F2316&gt;=3,G2316&gt;=3),"Loyal Customers",AND(E2316&lt;=2,F2316&gt;=3),"At Risk",AND(E2316&lt;=2,F2316&lt;=2,G2316&lt;=2),"Lost",AND(E2316&gt;=4,F2316&lt;=2),"New/Promising",TRUE,"Needs Attention")</f>
        <v>Loyal Customers</v>
      </c>
      <c r="I2316" s="3" t="str">
        <f t="shared" si="40"/>
        <v>Churned</v>
      </c>
      <c r="J2316" s="3" t="str">
        <f>_xlfn.XLOOKUP(A2316,'Country_Lookup'!$D:$D,'Country_Lookup'!$E:$E)</f>
        <v>United Kingdom</v>
      </c>
    </row>
    <row r="2317" spans="1:10" x14ac:dyDescent="0.3">
      <c r="A2317">
        <v>14683</v>
      </c>
      <c r="B2317">
        <v>588</v>
      </c>
      <c r="C2317">
        <v>1</v>
      </c>
      <c r="D2317">
        <v>146.55999999999997</v>
      </c>
      <c r="E2317" cm="1">
        <f t="array" ref="E2317">_xlfn.IFS(B2317&lt;=PERCENTILE($B$3:$B$5882,0.2),5,B2317&lt;=PERCENTILE($B$3:$B$5882,0.4),4,B2317&lt;=PERCENTILE($B$3:$B$5882,0.6),3,B2317&lt;=PERCENTILE($B$3:$B$5882,0.8),2,TRUE,1)</f>
        <v>1</v>
      </c>
      <c r="F2317" cm="1">
        <f t="array" ref="F2317">_xlfn.IFS(C2317&lt;=PERCENTILE($C$3:$C$5882,0.2),1,C2317&lt;=PERCENTILE($C$3:$C$5882,0.4),2,C2317&lt;=PERCENTILE($C$3:$C$5882,0.6),3,C2317&lt;=PERCENTILE($C$3:$C$5882,0.8),4,TRUE,5)</f>
        <v>1</v>
      </c>
      <c r="G2317" cm="1">
        <f t="array" ref="G2317">_xlfn.IFS(D2317&lt;=PERCENTILE($D$3:$D$5882,0.2),1,D2317&lt;=PERCENTILE($D$3:$D$5882,0.4),2,D2317&lt;=PERCENTILE($D$3:$D$5882,0.6),3,D2317&lt;=PERCENTILE($D$3:$D$5882,0.8),4,TRUE,5)</f>
        <v>1</v>
      </c>
      <c r="H2317" s="3" t="str" cm="1">
        <f t="array" ref="H2317">_xlfn.IFS(AND(E2317&gt;=4,F2317&gt;=4,G2317&gt;=4),"Champions",AND(E2317&gt;=3,F2317&gt;=3,G2317&gt;=3),"Loyal Customers",AND(E2317&lt;=2,F2317&gt;=3),"At Risk",AND(E2317&lt;=2,F2317&lt;=2,G2317&lt;=2),"Lost",AND(E2317&gt;=4,F2317&lt;=2),"New/Promising",TRUE,"Needs Attention")</f>
        <v>Lost</v>
      </c>
      <c r="I2317" s="3" t="str">
        <f t="shared" si="40"/>
        <v>Churned</v>
      </c>
      <c r="J2317" s="3" t="str">
        <f>_xlfn.XLOOKUP(A2317,'Country_Lookup'!$D:$D,'Country_Lookup'!$E:$E)</f>
        <v>United Kingdom</v>
      </c>
    </row>
    <row r="2318" spans="1:10" x14ac:dyDescent="0.3">
      <c r="A2318">
        <v>14684</v>
      </c>
      <c r="B2318">
        <v>25</v>
      </c>
      <c r="C2318">
        <v>6</v>
      </c>
      <c r="D2318">
        <v>1468.5500000000141</v>
      </c>
      <c r="E2318" cm="1">
        <f t="array" ref="E2318">_xlfn.IFS(B2318&lt;=PERCENTILE($B$3:$B$5882,0.2),5,B2318&lt;=PERCENTILE($B$3:$B$5882,0.4),4,B2318&lt;=PERCENTILE($B$3:$B$5882,0.6),3,B2318&lt;=PERCENTILE($B$3:$B$5882,0.8),2,TRUE,1)</f>
        <v>4</v>
      </c>
      <c r="F2318" cm="1">
        <f t="array" ref="F2318">_xlfn.IFS(C2318&lt;=PERCENTILE($C$3:$C$5882,0.2),1,C2318&lt;=PERCENTILE($C$3:$C$5882,0.4),2,C2318&lt;=PERCENTILE($C$3:$C$5882,0.6),3,C2318&lt;=PERCENTILE($C$3:$C$5882,0.8),4,TRUE,5)</f>
        <v>4</v>
      </c>
      <c r="G2318" cm="1">
        <f t="array" ref="G2318">_xlfn.IFS(D2318&lt;=PERCENTILE($D$3:$D$5882,0.2),1,D2318&lt;=PERCENTILE($D$3:$D$5882,0.4),2,D2318&lt;=PERCENTILE($D$3:$D$5882,0.6),3,D2318&lt;=PERCENTILE($D$3:$D$5882,0.8),4,TRUE,5)</f>
        <v>4</v>
      </c>
      <c r="H2318" s="3" t="str" cm="1">
        <f t="array" ref="H2318">_xlfn.IFS(AND(E2318&gt;=4,F2318&gt;=4,G2318&gt;=4),"Champions",AND(E2318&gt;=3,F2318&gt;=3,G2318&gt;=3),"Loyal Customers",AND(E2318&lt;=2,F2318&gt;=3),"At Risk",AND(E2318&lt;=2,F2318&lt;=2,G2318&lt;=2),"Lost",AND(E2318&gt;=4,F2318&lt;=2),"New/Promising",TRUE,"Needs Attention")</f>
        <v>Champions</v>
      </c>
      <c r="I2318" s="3" t="str">
        <f t="shared" si="40"/>
        <v>Active</v>
      </c>
      <c r="J2318" s="3" t="str">
        <f>_xlfn.XLOOKUP(A2318,'Country_Lookup'!$D:$D,'Country_Lookup'!$E:$E)</f>
        <v>United Kingdom</v>
      </c>
    </row>
    <row r="2319" spans="1:10" x14ac:dyDescent="0.3">
      <c r="A2319">
        <v>14685</v>
      </c>
      <c r="B2319">
        <v>576</v>
      </c>
      <c r="C2319">
        <v>8</v>
      </c>
      <c r="D2319">
        <v>4619.7900000000109</v>
      </c>
      <c r="E2319" cm="1">
        <f t="array" ref="E2319">_xlfn.IFS(B2319&lt;=PERCENTILE($B$3:$B$5882,0.2),5,B2319&lt;=PERCENTILE($B$3:$B$5882,0.4),4,B2319&lt;=PERCENTILE($B$3:$B$5882,0.6),3,B2319&lt;=PERCENTILE($B$3:$B$5882,0.8),2,TRUE,1)</f>
        <v>1</v>
      </c>
      <c r="F2319" cm="1">
        <f t="array" ref="F2319">_xlfn.IFS(C2319&lt;=PERCENTILE($C$3:$C$5882,0.2),1,C2319&lt;=PERCENTILE($C$3:$C$5882,0.4),2,C2319&lt;=PERCENTILE($C$3:$C$5882,0.6),3,C2319&lt;=PERCENTILE($C$3:$C$5882,0.8),4,TRUE,5)</f>
        <v>4</v>
      </c>
      <c r="G2319" cm="1">
        <f t="array" ref="G2319">_xlfn.IFS(D2319&lt;=PERCENTILE($D$3:$D$5882,0.2),1,D2319&lt;=PERCENTILE($D$3:$D$5882,0.4),2,D2319&lt;=PERCENTILE($D$3:$D$5882,0.6),3,D2319&lt;=PERCENTILE($D$3:$D$5882,0.8),4,TRUE,5)</f>
        <v>5</v>
      </c>
      <c r="H2319" s="3" t="str" cm="1">
        <f t="array" ref="H2319">_xlfn.IFS(AND(E2319&gt;=4,F2319&gt;=4,G2319&gt;=4),"Champions",AND(E2319&gt;=3,F2319&gt;=3,G2319&gt;=3),"Loyal Customers",AND(E2319&lt;=2,F2319&gt;=3),"At Risk",AND(E2319&lt;=2,F2319&lt;=2,G2319&lt;=2),"Lost",AND(E2319&gt;=4,F2319&lt;=2),"New/Promising",TRUE,"Needs Attention")</f>
        <v>At Risk</v>
      </c>
      <c r="I2319" s="3" t="str">
        <f t="shared" si="40"/>
        <v>Churned</v>
      </c>
      <c r="J2319" s="3" t="str">
        <f>_xlfn.XLOOKUP(A2319,'Country_Lookup'!$D:$D,'Country_Lookup'!$E:$E)</f>
        <v>United Kingdom</v>
      </c>
    </row>
    <row r="2320" spans="1:10" x14ac:dyDescent="0.3">
      <c r="A2320">
        <v>14686</v>
      </c>
      <c r="B2320">
        <v>414</v>
      </c>
      <c r="C2320">
        <v>5</v>
      </c>
      <c r="D2320">
        <v>885.82999999999583</v>
      </c>
      <c r="E2320" cm="1">
        <f t="array" ref="E2320">_xlfn.IFS(B2320&lt;=PERCENTILE($B$3:$B$5882,0.2),5,B2320&lt;=PERCENTILE($B$3:$B$5882,0.4),4,B2320&lt;=PERCENTILE($B$3:$B$5882,0.6),3,B2320&lt;=PERCENTILE($B$3:$B$5882,0.8),2,TRUE,1)</f>
        <v>1</v>
      </c>
      <c r="F2320" cm="1">
        <f t="array" ref="F2320">_xlfn.IFS(C2320&lt;=PERCENTILE($C$3:$C$5882,0.2),1,C2320&lt;=PERCENTILE($C$3:$C$5882,0.4),2,C2320&lt;=PERCENTILE($C$3:$C$5882,0.6),3,C2320&lt;=PERCENTILE($C$3:$C$5882,0.8),4,TRUE,5)</f>
        <v>4</v>
      </c>
      <c r="G2320" cm="1">
        <f t="array" ref="G2320">_xlfn.IFS(D2320&lt;=PERCENTILE($D$3:$D$5882,0.2),1,D2320&lt;=PERCENTILE($D$3:$D$5882,0.4),2,D2320&lt;=PERCENTILE($D$3:$D$5882,0.6),3,D2320&lt;=PERCENTILE($D$3:$D$5882,0.8),4,TRUE,5)</f>
        <v>3</v>
      </c>
      <c r="H2320" s="3" t="str" cm="1">
        <f t="array" ref="H2320">_xlfn.IFS(AND(E2320&gt;=4,F2320&gt;=4,G2320&gt;=4),"Champions",AND(E2320&gt;=3,F2320&gt;=3,G2320&gt;=3),"Loyal Customers",AND(E2320&lt;=2,F2320&gt;=3),"At Risk",AND(E2320&lt;=2,F2320&lt;=2,G2320&lt;=2),"Lost",AND(E2320&gt;=4,F2320&lt;=2),"New/Promising",TRUE,"Needs Attention")</f>
        <v>At Risk</v>
      </c>
      <c r="I2320" s="3" t="str">
        <f t="shared" si="40"/>
        <v>Churned</v>
      </c>
      <c r="J2320" s="3" t="str">
        <f>_xlfn.XLOOKUP(A2320,'Country_Lookup'!$D:$D,'Country_Lookup'!$E:$E)</f>
        <v>United Kingdom</v>
      </c>
    </row>
    <row r="2321" spans="1:10" x14ac:dyDescent="0.3">
      <c r="A2321">
        <v>14687</v>
      </c>
      <c r="B2321">
        <v>106</v>
      </c>
      <c r="C2321">
        <v>3</v>
      </c>
      <c r="D2321">
        <v>1402.0599999999993</v>
      </c>
      <c r="E2321" cm="1">
        <f t="array" ref="E2321">_xlfn.IFS(B2321&lt;=PERCENTILE($B$3:$B$5882,0.2),5,B2321&lt;=PERCENTILE($B$3:$B$5882,0.4),4,B2321&lt;=PERCENTILE($B$3:$B$5882,0.6),3,B2321&lt;=PERCENTILE($B$3:$B$5882,0.8),2,TRUE,1)</f>
        <v>3</v>
      </c>
      <c r="F2321" cm="1">
        <f t="array" ref="F2321">_xlfn.IFS(C2321&lt;=PERCENTILE($C$3:$C$5882,0.2),1,C2321&lt;=PERCENTILE($C$3:$C$5882,0.4),2,C2321&lt;=PERCENTILE($C$3:$C$5882,0.6),3,C2321&lt;=PERCENTILE($C$3:$C$5882,0.8),4,TRUE,5)</f>
        <v>3</v>
      </c>
      <c r="G2321" cm="1">
        <f t="array" ref="G2321">_xlfn.IFS(D2321&lt;=PERCENTILE($D$3:$D$5882,0.2),1,D2321&lt;=PERCENTILE($D$3:$D$5882,0.4),2,D2321&lt;=PERCENTILE($D$3:$D$5882,0.6),3,D2321&lt;=PERCENTILE($D$3:$D$5882,0.8),4,TRUE,5)</f>
        <v>4</v>
      </c>
      <c r="H2321" s="3" t="str" cm="1">
        <f t="array" ref="H2321">_xlfn.IFS(AND(E2321&gt;=4,F2321&gt;=4,G2321&gt;=4),"Champions",AND(E2321&gt;=3,F2321&gt;=3,G2321&gt;=3),"Loyal Customers",AND(E2321&lt;=2,F2321&gt;=3),"At Risk",AND(E2321&lt;=2,F2321&lt;=2,G2321&lt;=2),"Lost",AND(E2321&gt;=4,F2321&lt;=2),"New/Promising",TRUE,"Needs Attention")</f>
        <v>Loyal Customers</v>
      </c>
      <c r="I2321" s="3" t="str">
        <f t="shared" si="40"/>
        <v>Churned</v>
      </c>
      <c r="J2321" s="3" t="str">
        <f>_xlfn.XLOOKUP(A2321,'Country_Lookup'!$D:$D,'Country_Lookup'!$E:$E)</f>
        <v>United Kingdom</v>
      </c>
    </row>
    <row r="2322" spans="1:10" x14ac:dyDescent="0.3">
      <c r="A2322">
        <v>14688</v>
      </c>
      <c r="B2322">
        <v>7</v>
      </c>
      <c r="C2322">
        <v>28</v>
      </c>
      <c r="D2322">
        <v>7713.5699999999315</v>
      </c>
      <c r="E2322" cm="1">
        <f t="array" ref="E2322">_xlfn.IFS(B2322&lt;=PERCENTILE($B$3:$B$5882,0.2),5,B2322&lt;=PERCENTILE($B$3:$B$5882,0.4),4,B2322&lt;=PERCENTILE($B$3:$B$5882,0.6),3,B2322&lt;=PERCENTILE($B$3:$B$5882,0.8),2,TRUE,1)</f>
        <v>5</v>
      </c>
      <c r="F2322" cm="1">
        <f t="array" ref="F2322">_xlfn.IFS(C2322&lt;=PERCENTILE($C$3:$C$5882,0.2),1,C2322&lt;=PERCENTILE($C$3:$C$5882,0.4),2,C2322&lt;=PERCENTILE($C$3:$C$5882,0.6),3,C2322&lt;=PERCENTILE($C$3:$C$5882,0.8),4,TRUE,5)</f>
        <v>5</v>
      </c>
      <c r="G2322" cm="1">
        <f t="array" ref="G2322">_xlfn.IFS(D2322&lt;=PERCENTILE($D$3:$D$5882,0.2),1,D2322&lt;=PERCENTILE($D$3:$D$5882,0.4),2,D2322&lt;=PERCENTILE($D$3:$D$5882,0.6),3,D2322&lt;=PERCENTILE($D$3:$D$5882,0.8),4,TRUE,5)</f>
        <v>5</v>
      </c>
      <c r="H2322" s="3" t="str" cm="1">
        <f t="array" ref="H2322">_xlfn.IFS(AND(E2322&gt;=4,F2322&gt;=4,G2322&gt;=4),"Champions",AND(E2322&gt;=3,F2322&gt;=3,G2322&gt;=3),"Loyal Customers",AND(E2322&lt;=2,F2322&gt;=3),"At Risk",AND(E2322&lt;=2,F2322&lt;=2,G2322&lt;=2),"Lost",AND(E2322&gt;=4,F2322&lt;=2),"New/Promising",TRUE,"Needs Attention")</f>
        <v>Champions</v>
      </c>
      <c r="I2322" s="3" t="str">
        <f t="shared" si="40"/>
        <v>Active</v>
      </c>
      <c r="J2322" s="3" t="str">
        <f>_xlfn.XLOOKUP(A2322,'Country_Lookup'!$D:$D,'Country_Lookup'!$E:$E)</f>
        <v>United Kingdom</v>
      </c>
    </row>
    <row r="2323" spans="1:10" x14ac:dyDescent="0.3">
      <c r="A2323">
        <v>14689</v>
      </c>
      <c r="B2323">
        <v>208</v>
      </c>
      <c r="C2323">
        <v>1</v>
      </c>
      <c r="D2323">
        <v>112.79999999999997</v>
      </c>
      <c r="E2323" cm="1">
        <f t="array" ref="E2323">_xlfn.IFS(B2323&lt;=PERCENTILE($B$3:$B$5882,0.2),5,B2323&lt;=PERCENTILE($B$3:$B$5882,0.4),4,B2323&lt;=PERCENTILE($B$3:$B$5882,0.6),3,B2323&lt;=PERCENTILE($B$3:$B$5882,0.8),2,TRUE,1)</f>
        <v>2</v>
      </c>
      <c r="F2323" cm="1">
        <f t="array" ref="F2323">_xlfn.IFS(C2323&lt;=PERCENTILE($C$3:$C$5882,0.2),1,C2323&lt;=PERCENTILE($C$3:$C$5882,0.4),2,C2323&lt;=PERCENTILE($C$3:$C$5882,0.6),3,C2323&lt;=PERCENTILE($C$3:$C$5882,0.8),4,TRUE,5)</f>
        <v>1</v>
      </c>
      <c r="G2323" cm="1">
        <f t="array" ref="G2323">_xlfn.IFS(D2323&lt;=PERCENTILE($D$3:$D$5882,0.2),1,D2323&lt;=PERCENTILE($D$3:$D$5882,0.4),2,D2323&lt;=PERCENTILE($D$3:$D$5882,0.6),3,D2323&lt;=PERCENTILE($D$3:$D$5882,0.8),4,TRUE,5)</f>
        <v>1</v>
      </c>
      <c r="H2323" s="3" t="str" cm="1">
        <f t="array" ref="H2323">_xlfn.IFS(AND(E2323&gt;=4,F2323&gt;=4,G2323&gt;=4),"Champions",AND(E2323&gt;=3,F2323&gt;=3,G2323&gt;=3),"Loyal Customers",AND(E2323&lt;=2,F2323&gt;=3),"At Risk",AND(E2323&lt;=2,F2323&lt;=2,G2323&lt;=2),"Lost",AND(E2323&gt;=4,F2323&lt;=2),"New/Promising",TRUE,"Needs Attention")</f>
        <v>Lost</v>
      </c>
      <c r="I2323" s="3" t="str">
        <f t="shared" si="40"/>
        <v>Churned</v>
      </c>
      <c r="J2323" s="3" t="str">
        <f>_xlfn.XLOOKUP(A2323,'Country_Lookup'!$D:$D,'Country_Lookup'!$E:$E)</f>
        <v>United Kingdom</v>
      </c>
    </row>
    <row r="2324" spans="1:10" x14ac:dyDescent="0.3">
      <c r="A2324">
        <v>14690</v>
      </c>
      <c r="B2324">
        <v>44</v>
      </c>
      <c r="C2324">
        <v>4</v>
      </c>
      <c r="D2324">
        <v>794.33000000000061</v>
      </c>
      <c r="E2324" cm="1">
        <f t="array" ref="E2324">_xlfn.IFS(B2324&lt;=PERCENTILE($B$3:$B$5882,0.2),5,B2324&lt;=PERCENTILE($B$3:$B$5882,0.4),4,B2324&lt;=PERCENTILE($B$3:$B$5882,0.6),3,B2324&lt;=PERCENTILE($B$3:$B$5882,0.8),2,TRUE,1)</f>
        <v>4</v>
      </c>
      <c r="F2324" cm="1">
        <f t="array" ref="F2324">_xlfn.IFS(C2324&lt;=PERCENTILE($C$3:$C$5882,0.2),1,C2324&lt;=PERCENTILE($C$3:$C$5882,0.4),2,C2324&lt;=PERCENTILE($C$3:$C$5882,0.6),3,C2324&lt;=PERCENTILE($C$3:$C$5882,0.8),4,TRUE,5)</f>
        <v>3</v>
      </c>
      <c r="G2324" cm="1">
        <f t="array" ref="G2324">_xlfn.IFS(D2324&lt;=PERCENTILE($D$3:$D$5882,0.2),1,D2324&lt;=PERCENTILE($D$3:$D$5882,0.4),2,D2324&lt;=PERCENTILE($D$3:$D$5882,0.6),3,D2324&lt;=PERCENTILE($D$3:$D$5882,0.8),4,TRUE,5)</f>
        <v>3</v>
      </c>
      <c r="H2324" s="3" t="str" cm="1">
        <f t="array" ref="H2324">_xlfn.IFS(AND(E2324&gt;=4,F2324&gt;=4,G2324&gt;=4),"Champions",AND(E2324&gt;=3,F2324&gt;=3,G2324&gt;=3),"Loyal Customers",AND(E2324&lt;=2,F2324&gt;=3),"At Risk",AND(E2324&lt;=2,F2324&lt;=2,G2324&lt;=2),"Lost",AND(E2324&gt;=4,F2324&lt;=2),"New/Promising",TRUE,"Needs Attention")</f>
        <v>Loyal Customers</v>
      </c>
      <c r="I2324" s="3" t="str">
        <f t="shared" si="40"/>
        <v>Active</v>
      </c>
      <c r="J2324" s="3" t="str">
        <f>_xlfn.XLOOKUP(A2324,'Country_Lookup'!$D:$D,'Country_Lookup'!$E:$E)</f>
        <v>United Kingdom</v>
      </c>
    </row>
    <row r="2325" spans="1:10" x14ac:dyDescent="0.3">
      <c r="A2325">
        <v>14691</v>
      </c>
      <c r="B2325">
        <v>30</v>
      </c>
      <c r="C2325">
        <v>5</v>
      </c>
      <c r="D2325">
        <v>2114.3299999999995</v>
      </c>
      <c r="E2325" cm="1">
        <f t="array" ref="E2325">_xlfn.IFS(B2325&lt;=PERCENTILE($B$3:$B$5882,0.2),5,B2325&lt;=PERCENTILE($B$3:$B$5882,0.4),4,B2325&lt;=PERCENTILE($B$3:$B$5882,0.6),3,B2325&lt;=PERCENTILE($B$3:$B$5882,0.8),2,TRUE,1)</f>
        <v>4</v>
      </c>
      <c r="F2325" cm="1">
        <f t="array" ref="F2325">_xlfn.IFS(C2325&lt;=PERCENTILE($C$3:$C$5882,0.2),1,C2325&lt;=PERCENTILE($C$3:$C$5882,0.4),2,C2325&lt;=PERCENTILE($C$3:$C$5882,0.6),3,C2325&lt;=PERCENTILE($C$3:$C$5882,0.8),4,TRUE,5)</f>
        <v>4</v>
      </c>
      <c r="G2325" cm="1">
        <f t="array" ref="G2325">_xlfn.IFS(D2325&lt;=PERCENTILE($D$3:$D$5882,0.2),1,D2325&lt;=PERCENTILE($D$3:$D$5882,0.4),2,D2325&lt;=PERCENTILE($D$3:$D$5882,0.6),3,D2325&lt;=PERCENTILE($D$3:$D$5882,0.8),4,TRUE,5)</f>
        <v>4</v>
      </c>
      <c r="H2325" s="3" t="str" cm="1">
        <f t="array" ref="H2325">_xlfn.IFS(AND(E2325&gt;=4,F2325&gt;=4,G2325&gt;=4),"Champions",AND(E2325&gt;=3,F2325&gt;=3,G2325&gt;=3),"Loyal Customers",AND(E2325&lt;=2,F2325&gt;=3),"At Risk",AND(E2325&lt;=2,F2325&lt;=2,G2325&lt;=2),"Lost",AND(E2325&gt;=4,F2325&lt;=2),"New/Promising",TRUE,"Needs Attention")</f>
        <v>Champions</v>
      </c>
      <c r="I2325" s="3" t="str">
        <f t="shared" si="40"/>
        <v>Active</v>
      </c>
      <c r="J2325" s="3" t="str">
        <f>_xlfn.XLOOKUP(A2325,'Country_Lookup'!$D:$D,'Country_Lookup'!$E:$E)</f>
        <v>United Kingdom</v>
      </c>
    </row>
    <row r="2326" spans="1:10" x14ac:dyDescent="0.3">
      <c r="A2326">
        <v>14692</v>
      </c>
      <c r="B2326">
        <v>137</v>
      </c>
      <c r="C2326">
        <v>12</v>
      </c>
      <c r="D2326">
        <v>1745.0899999999992</v>
      </c>
      <c r="E2326" cm="1">
        <f t="array" ref="E2326">_xlfn.IFS(B2326&lt;=PERCENTILE($B$3:$B$5882,0.2),5,B2326&lt;=PERCENTILE($B$3:$B$5882,0.4),4,B2326&lt;=PERCENTILE($B$3:$B$5882,0.6),3,B2326&lt;=PERCENTILE($B$3:$B$5882,0.8),2,TRUE,1)</f>
        <v>3</v>
      </c>
      <c r="F2326" cm="1">
        <f t="array" ref="F2326">_xlfn.IFS(C2326&lt;=PERCENTILE($C$3:$C$5882,0.2),1,C2326&lt;=PERCENTILE($C$3:$C$5882,0.4),2,C2326&lt;=PERCENTILE($C$3:$C$5882,0.6),3,C2326&lt;=PERCENTILE($C$3:$C$5882,0.8),4,TRUE,5)</f>
        <v>5</v>
      </c>
      <c r="G2326" cm="1">
        <f t="array" ref="G2326">_xlfn.IFS(D2326&lt;=PERCENTILE($D$3:$D$5882,0.2),1,D2326&lt;=PERCENTILE($D$3:$D$5882,0.4),2,D2326&lt;=PERCENTILE($D$3:$D$5882,0.6),3,D2326&lt;=PERCENTILE($D$3:$D$5882,0.8),4,TRUE,5)</f>
        <v>4</v>
      </c>
      <c r="H2326" s="3" t="str" cm="1">
        <f t="array" ref="H2326">_xlfn.IFS(AND(E2326&gt;=4,F2326&gt;=4,G2326&gt;=4),"Champions",AND(E2326&gt;=3,F2326&gt;=3,G2326&gt;=3),"Loyal Customers",AND(E2326&lt;=2,F2326&gt;=3),"At Risk",AND(E2326&lt;=2,F2326&lt;=2,G2326&lt;=2),"Lost",AND(E2326&gt;=4,F2326&lt;=2),"New/Promising",TRUE,"Needs Attention")</f>
        <v>Loyal Customers</v>
      </c>
      <c r="I2326" s="3" t="str">
        <f t="shared" si="40"/>
        <v>Churned</v>
      </c>
      <c r="J2326" s="3" t="str">
        <f>_xlfn.XLOOKUP(A2326,'Country_Lookup'!$D:$D,'Country_Lookup'!$E:$E)</f>
        <v>United Kingdom</v>
      </c>
    </row>
    <row r="2327" spans="1:10" x14ac:dyDescent="0.3">
      <c r="A2327">
        <v>14693</v>
      </c>
      <c r="B2327">
        <v>264</v>
      </c>
      <c r="C2327">
        <v>7</v>
      </c>
      <c r="D2327">
        <v>1165.3600000000004</v>
      </c>
      <c r="E2327" cm="1">
        <f t="array" ref="E2327">_xlfn.IFS(B2327&lt;=PERCENTILE($B$3:$B$5882,0.2),5,B2327&lt;=PERCENTILE($B$3:$B$5882,0.4),4,B2327&lt;=PERCENTILE($B$3:$B$5882,0.6),3,B2327&lt;=PERCENTILE($B$3:$B$5882,0.8),2,TRUE,1)</f>
        <v>2</v>
      </c>
      <c r="F2327" cm="1">
        <f t="array" ref="F2327">_xlfn.IFS(C2327&lt;=PERCENTILE($C$3:$C$5882,0.2),1,C2327&lt;=PERCENTILE($C$3:$C$5882,0.4),2,C2327&lt;=PERCENTILE($C$3:$C$5882,0.6),3,C2327&lt;=PERCENTILE($C$3:$C$5882,0.8),4,TRUE,5)</f>
        <v>4</v>
      </c>
      <c r="G2327" cm="1">
        <f t="array" ref="G2327">_xlfn.IFS(D2327&lt;=PERCENTILE($D$3:$D$5882,0.2),1,D2327&lt;=PERCENTILE($D$3:$D$5882,0.4),2,D2327&lt;=PERCENTILE($D$3:$D$5882,0.6),3,D2327&lt;=PERCENTILE($D$3:$D$5882,0.8),4,TRUE,5)</f>
        <v>3</v>
      </c>
      <c r="H2327" s="3" t="str" cm="1">
        <f t="array" ref="H2327">_xlfn.IFS(AND(E2327&gt;=4,F2327&gt;=4,G2327&gt;=4),"Champions",AND(E2327&gt;=3,F2327&gt;=3,G2327&gt;=3),"Loyal Customers",AND(E2327&lt;=2,F2327&gt;=3),"At Risk",AND(E2327&lt;=2,F2327&lt;=2,G2327&lt;=2),"Lost",AND(E2327&gt;=4,F2327&lt;=2),"New/Promising",TRUE,"Needs Attention")</f>
        <v>At Risk</v>
      </c>
      <c r="I2327" s="3" t="str">
        <f t="shared" si="40"/>
        <v>Churned</v>
      </c>
      <c r="J2327" s="3" t="str">
        <f>_xlfn.XLOOKUP(A2327,'Country_Lookup'!$D:$D,'Country_Lookup'!$E:$E)</f>
        <v>United Kingdom</v>
      </c>
    </row>
    <row r="2328" spans="1:10" x14ac:dyDescent="0.3">
      <c r="A2328">
        <v>14694</v>
      </c>
      <c r="B2328">
        <v>617</v>
      </c>
      <c r="C2328">
        <v>1</v>
      </c>
      <c r="D2328">
        <v>244.30999999999997</v>
      </c>
      <c r="E2328" cm="1">
        <f t="array" ref="E2328">_xlfn.IFS(B2328&lt;=PERCENTILE($B$3:$B$5882,0.2),5,B2328&lt;=PERCENTILE($B$3:$B$5882,0.4),4,B2328&lt;=PERCENTILE($B$3:$B$5882,0.6),3,B2328&lt;=PERCENTILE($B$3:$B$5882,0.8),2,TRUE,1)</f>
        <v>1</v>
      </c>
      <c r="F2328" cm="1">
        <f t="array" ref="F2328">_xlfn.IFS(C2328&lt;=PERCENTILE($C$3:$C$5882,0.2),1,C2328&lt;=PERCENTILE($C$3:$C$5882,0.4),2,C2328&lt;=PERCENTILE($C$3:$C$5882,0.6),3,C2328&lt;=PERCENTILE($C$3:$C$5882,0.8),4,TRUE,5)</f>
        <v>1</v>
      </c>
      <c r="G2328" cm="1">
        <f t="array" ref="G2328">_xlfn.IFS(D2328&lt;=PERCENTILE($D$3:$D$5882,0.2),1,D2328&lt;=PERCENTILE($D$3:$D$5882,0.4),2,D2328&lt;=PERCENTILE($D$3:$D$5882,0.6),3,D2328&lt;=PERCENTILE($D$3:$D$5882,0.8),4,TRUE,5)</f>
        <v>1</v>
      </c>
      <c r="H2328" s="3" t="str" cm="1">
        <f t="array" ref="H2328">_xlfn.IFS(AND(E2328&gt;=4,F2328&gt;=4,G2328&gt;=4),"Champions",AND(E2328&gt;=3,F2328&gt;=3,G2328&gt;=3),"Loyal Customers",AND(E2328&lt;=2,F2328&gt;=3),"At Risk",AND(E2328&lt;=2,F2328&lt;=2,G2328&lt;=2),"Lost",AND(E2328&gt;=4,F2328&lt;=2),"New/Promising",TRUE,"Needs Attention")</f>
        <v>Lost</v>
      </c>
      <c r="I2328" s="3" t="str">
        <f t="shared" si="40"/>
        <v>Churned</v>
      </c>
      <c r="J2328" s="3" t="str">
        <f>_xlfn.XLOOKUP(A2328,'Country_Lookup'!$D:$D,'Country_Lookup'!$E:$E)</f>
        <v>United Kingdom</v>
      </c>
    </row>
    <row r="2329" spans="1:10" x14ac:dyDescent="0.3">
      <c r="A2329">
        <v>14695</v>
      </c>
      <c r="B2329">
        <v>519</v>
      </c>
      <c r="C2329">
        <v>3</v>
      </c>
      <c r="D2329">
        <v>1620.0699999999968</v>
      </c>
      <c r="E2329" cm="1">
        <f t="array" ref="E2329">_xlfn.IFS(B2329&lt;=PERCENTILE($B$3:$B$5882,0.2),5,B2329&lt;=PERCENTILE($B$3:$B$5882,0.4),4,B2329&lt;=PERCENTILE($B$3:$B$5882,0.6),3,B2329&lt;=PERCENTILE($B$3:$B$5882,0.8),2,TRUE,1)</f>
        <v>1</v>
      </c>
      <c r="F2329" cm="1">
        <f t="array" ref="F2329">_xlfn.IFS(C2329&lt;=PERCENTILE($C$3:$C$5882,0.2),1,C2329&lt;=PERCENTILE($C$3:$C$5882,0.4),2,C2329&lt;=PERCENTILE($C$3:$C$5882,0.6),3,C2329&lt;=PERCENTILE($C$3:$C$5882,0.8),4,TRUE,5)</f>
        <v>3</v>
      </c>
      <c r="G2329" cm="1">
        <f t="array" ref="G2329">_xlfn.IFS(D2329&lt;=PERCENTILE($D$3:$D$5882,0.2),1,D2329&lt;=PERCENTILE($D$3:$D$5882,0.4),2,D2329&lt;=PERCENTILE($D$3:$D$5882,0.6),3,D2329&lt;=PERCENTILE($D$3:$D$5882,0.8),4,TRUE,5)</f>
        <v>4</v>
      </c>
      <c r="H2329" s="3" t="str" cm="1">
        <f t="array" ref="H2329">_xlfn.IFS(AND(E2329&gt;=4,F2329&gt;=4,G2329&gt;=4),"Champions",AND(E2329&gt;=3,F2329&gt;=3,G2329&gt;=3),"Loyal Customers",AND(E2329&lt;=2,F2329&gt;=3),"At Risk",AND(E2329&lt;=2,F2329&lt;=2,G2329&lt;=2),"Lost",AND(E2329&gt;=4,F2329&lt;=2),"New/Promising",TRUE,"Needs Attention")</f>
        <v>At Risk</v>
      </c>
      <c r="I2329" s="3" t="str">
        <f t="shared" si="40"/>
        <v>Churned</v>
      </c>
      <c r="J2329" s="3" t="str">
        <f>_xlfn.XLOOKUP(A2329,'Country_Lookup'!$D:$D,'Country_Lookup'!$E:$E)</f>
        <v>United Kingdom</v>
      </c>
    </row>
    <row r="2330" spans="1:10" x14ac:dyDescent="0.3">
      <c r="A2330">
        <v>14696</v>
      </c>
      <c r="B2330">
        <v>4</v>
      </c>
      <c r="C2330">
        <v>8</v>
      </c>
      <c r="D2330">
        <v>2767.9000000000078</v>
      </c>
      <c r="E2330" cm="1">
        <f t="array" ref="E2330">_xlfn.IFS(B2330&lt;=PERCENTILE($B$3:$B$5882,0.2),5,B2330&lt;=PERCENTILE($B$3:$B$5882,0.4),4,B2330&lt;=PERCENTILE($B$3:$B$5882,0.6),3,B2330&lt;=PERCENTILE($B$3:$B$5882,0.8),2,TRUE,1)</f>
        <v>5</v>
      </c>
      <c r="F2330" cm="1">
        <f t="array" ref="F2330">_xlfn.IFS(C2330&lt;=PERCENTILE($C$3:$C$5882,0.2),1,C2330&lt;=PERCENTILE($C$3:$C$5882,0.4),2,C2330&lt;=PERCENTILE($C$3:$C$5882,0.6),3,C2330&lt;=PERCENTILE($C$3:$C$5882,0.8),4,TRUE,5)</f>
        <v>4</v>
      </c>
      <c r="G2330" cm="1">
        <f t="array" ref="G2330">_xlfn.IFS(D2330&lt;=PERCENTILE($D$3:$D$5882,0.2),1,D2330&lt;=PERCENTILE($D$3:$D$5882,0.4),2,D2330&lt;=PERCENTILE($D$3:$D$5882,0.6),3,D2330&lt;=PERCENTILE($D$3:$D$5882,0.8),4,TRUE,5)</f>
        <v>4</v>
      </c>
      <c r="H2330" s="3" t="str" cm="1">
        <f t="array" ref="H2330">_xlfn.IFS(AND(E2330&gt;=4,F2330&gt;=4,G2330&gt;=4),"Champions",AND(E2330&gt;=3,F2330&gt;=3,G2330&gt;=3),"Loyal Customers",AND(E2330&lt;=2,F2330&gt;=3),"At Risk",AND(E2330&lt;=2,F2330&lt;=2,G2330&lt;=2),"Lost",AND(E2330&gt;=4,F2330&lt;=2),"New/Promising",TRUE,"Needs Attention")</f>
        <v>Champions</v>
      </c>
      <c r="I2330" s="3" t="str">
        <f t="shared" si="40"/>
        <v>Active</v>
      </c>
      <c r="J2330" s="3" t="str">
        <f>_xlfn.XLOOKUP(A2330,'Country_Lookup'!$D:$D,'Country_Lookup'!$E:$E)</f>
        <v>United Kingdom</v>
      </c>
    </row>
    <row r="2331" spans="1:10" x14ac:dyDescent="0.3">
      <c r="A2331">
        <v>14697</v>
      </c>
      <c r="B2331">
        <v>218</v>
      </c>
      <c r="C2331">
        <v>2</v>
      </c>
      <c r="D2331">
        <v>188.6100000000001</v>
      </c>
      <c r="E2331" cm="1">
        <f t="array" ref="E2331">_xlfn.IFS(B2331&lt;=PERCENTILE($B$3:$B$5882,0.2),5,B2331&lt;=PERCENTILE($B$3:$B$5882,0.4),4,B2331&lt;=PERCENTILE($B$3:$B$5882,0.6),3,B2331&lt;=PERCENTILE($B$3:$B$5882,0.8),2,TRUE,1)</f>
        <v>2</v>
      </c>
      <c r="F2331" cm="1">
        <f t="array" ref="F2331">_xlfn.IFS(C2331&lt;=PERCENTILE($C$3:$C$5882,0.2),1,C2331&lt;=PERCENTILE($C$3:$C$5882,0.4),2,C2331&lt;=PERCENTILE($C$3:$C$5882,0.6),3,C2331&lt;=PERCENTILE($C$3:$C$5882,0.8),4,TRUE,5)</f>
        <v>2</v>
      </c>
      <c r="G2331" cm="1">
        <f t="array" ref="G2331">_xlfn.IFS(D2331&lt;=PERCENTILE($D$3:$D$5882,0.2),1,D2331&lt;=PERCENTILE($D$3:$D$5882,0.4),2,D2331&lt;=PERCENTILE($D$3:$D$5882,0.6),3,D2331&lt;=PERCENTILE($D$3:$D$5882,0.8),4,TRUE,5)</f>
        <v>1</v>
      </c>
      <c r="H2331" s="3" t="str" cm="1">
        <f t="array" ref="H2331">_xlfn.IFS(AND(E2331&gt;=4,F2331&gt;=4,G2331&gt;=4),"Champions",AND(E2331&gt;=3,F2331&gt;=3,G2331&gt;=3),"Loyal Customers",AND(E2331&lt;=2,F2331&gt;=3),"At Risk",AND(E2331&lt;=2,F2331&lt;=2,G2331&lt;=2),"Lost",AND(E2331&gt;=4,F2331&lt;=2),"New/Promising",TRUE,"Needs Attention")</f>
        <v>Lost</v>
      </c>
      <c r="I2331" s="3" t="str">
        <f t="shared" si="40"/>
        <v>Churned</v>
      </c>
      <c r="J2331" s="3" t="str">
        <f>_xlfn.XLOOKUP(A2331,'Country_Lookup'!$D:$D,'Country_Lookup'!$E:$E)</f>
        <v>United Kingdom</v>
      </c>
    </row>
    <row r="2332" spans="1:10" x14ac:dyDescent="0.3">
      <c r="A2332">
        <v>14698</v>
      </c>
      <c r="B2332">
        <v>1</v>
      </c>
      <c r="C2332">
        <v>5</v>
      </c>
      <c r="D2332">
        <v>1250.7600000000034</v>
      </c>
      <c r="E2332" cm="1">
        <f t="array" ref="E2332">_xlfn.IFS(B2332&lt;=PERCENTILE($B$3:$B$5882,0.2),5,B2332&lt;=PERCENTILE($B$3:$B$5882,0.4),4,B2332&lt;=PERCENTILE($B$3:$B$5882,0.6),3,B2332&lt;=PERCENTILE($B$3:$B$5882,0.8),2,TRUE,1)</f>
        <v>5</v>
      </c>
      <c r="F2332" cm="1">
        <f t="array" ref="F2332">_xlfn.IFS(C2332&lt;=PERCENTILE($C$3:$C$5882,0.2),1,C2332&lt;=PERCENTILE($C$3:$C$5882,0.4),2,C2332&lt;=PERCENTILE($C$3:$C$5882,0.6),3,C2332&lt;=PERCENTILE($C$3:$C$5882,0.8),4,TRUE,5)</f>
        <v>4</v>
      </c>
      <c r="G2332" cm="1">
        <f t="array" ref="G2332">_xlfn.IFS(D2332&lt;=PERCENTILE($D$3:$D$5882,0.2),1,D2332&lt;=PERCENTILE($D$3:$D$5882,0.4),2,D2332&lt;=PERCENTILE($D$3:$D$5882,0.6),3,D2332&lt;=PERCENTILE($D$3:$D$5882,0.8),4,TRUE,5)</f>
        <v>4</v>
      </c>
      <c r="H2332" s="3" t="str" cm="1">
        <f t="array" ref="H2332">_xlfn.IFS(AND(E2332&gt;=4,F2332&gt;=4,G2332&gt;=4),"Champions",AND(E2332&gt;=3,F2332&gt;=3,G2332&gt;=3),"Loyal Customers",AND(E2332&lt;=2,F2332&gt;=3),"At Risk",AND(E2332&lt;=2,F2332&lt;=2,G2332&lt;=2),"Lost",AND(E2332&gt;=4,F2332&lt;=2),"New/Promising",TRUE,"Needs Attention")</f>
        <v>Champions</v>
      </c>
      <c r="I2332" s="3" t="str">
        <f t="shared" si="40"/>
        <v>Active</v>
      </c>
      <c r="J2332" s="3" t="str">
        <f>_xlfn.XLOOKUP(A2332,'Country_Lookup'!$D:$D,'Country_Lookup'!$E:$E)</f>
        <v>United Kingdom</v>
      </c>
    </row>
    <row r="2333" spans="1:10" x14ac:dyDescent="0.3">
      <c r="A2333">
        <v>14699</v>
      </c>
      <c r="B2333">
        <v>214</v>
      </c>
      <c r="C2333">
        <v>4</v>
      </c>
      <c r="D2333">
        <v>702.59999999999945</v>
      </c>
      <c r="E2333" cm="1">
        <f t="array" ref="E2333">_xlfn.IFS(B2333&lt;=PERCENTILE($B$3:$B$5882,0.2),5,B2333&lt;=PERCENTILE($B$3:$B$5882,0.4),4,B2333&lt;=PERCENTILE($B$3:$B$5882,0.6),3,B2333&lt;=PERCENTILE($B$3:$B$5882,0.8),2,TRUE,1)</f>
        <v>2</v>
      </c>
      <c r="F2333" cm="1">
        <f t="array" ref="F2333">_xlfn.IFS(C2333&lt;=PERCENTILE($C$3:$C$5882,0.2),1,C2333&lt;=PERCENTILE($C$3:$C$5882,0.4),2,C2333&lt;=PERCENTILE($C$3:$C$5882,0.6),3,C2333&lt;=PERCENTILE($C$3:$C$5882,0.8),4,TRUE,5)</f>
        <v>3</v>
      </c>
      <c r="G2333" cm="1">
        <f t="array" ref="G2333">_xlfn.IFS(D2333&lt;=PERCENTILE($D$3:$D$5882,0.2),1,D2333&lt;=PERCENTILE($D$3:$D$5882,0.4),2,D2333&lt;=PERCENTILE($D$3:$D$5882,0.6),3,D2333&lt;=PERCENTILE($D$3:$D$5882,0.8),4,TRUE,5)</f>
        <v>3</v>
      </c>
      <c r="H2333" s="3" t="str" cm="1">
        <f t="array" ref="H2333">_xlfn.IFS(AND(E2333&gt;=4,F2333&gt;=4,G2333&gt;=4),"Champions",AND(E2333&gt;=3,F2333&gt;=3,G2333&gt;=3),"Loyal Customers",AND(E2333&lt;=2,F2333&gt;=3),"At Risk",AND(E2333&lt;=2,F2333&lt;=2,G2333&lt;=2),"Lost",AND(E2333&gt;=4,F2333&lt;=2),"New/Promising",TRUE,"Needs Attention")</f>
        <v>At Risk</v>
      </c>
      <c r="I2333" s="3" t="str">
        <f t="shared" si="40"/>
        <v>Churned</v>
      </c>
      <c r="J2333" s="3" t="str">
        <f>_xlfn.XLOOKUP(A2333,'Country_Lookup'!$D:$D,'Country_Lookup'!$E:$E)</f>
        <v>United Kingdom</v>
      </c>
    </row>
    <row r="2334" spans="1:10" x14ac:dyDescent="0.3">
      <c r="A2334">
        <v>14700</v>
      </c>
      <c r="B2334">
        <v>32</v>
      </c>
      <c r="C2334">
        <v>5</v>
      </c>
      <c r="D2334">
        <v>3116.2600000000057</v>
      </c>
      <c r="E2334" cm="1">
        <f t="array" ref="E2334">_xlfn.IFS(B2334&lt;=PERCENTILE($B$3:$B$5882,0.2),5,B2334&lt;=PERCENTILE($B$3:$B$5882,0.4),4,B2334&lt;=PERCENTILE($B$3:$B$5882,0.6),3,B2334&lt;=PERCENTILE($B$3:$B$5882,0.8),2,TRUE,1)</f>
        <v>4</v>
      </c>
      <c r="F2334" cm="1">
        <f t="array" ref="F2334">_xlfn.IFS(C2334&lt;=PERCENTILE($C$3:$C$5882,0.2),1,C2334&lt;=PERCENTILE($C$3:$C$5882,0.4),2,C2334&lt;=PERCENTILE($C$3:$C$5882,0.6),3,C2334&lt;=PERCENTILE($C$3:$C$5882,0.8),4,TRUE,5)</f>
        <v>4</v>
      </c>
      <c r="G2334" cm="1">
        <f t="array" ref="G2334">_xlfn.IFS(D2334&lt;=PERCENTILE($D$3:$D$5882,0.2),1,D2334&lt;=PERCENTILE($D$3:$D$5882,0.4),2,D2334&lt;=PERCENTILE($D$3:$D$5882,0.6),3,D2334&lt;=PERCENTILE($D$3:$D$5882,0.8),4,TRUE,5)</f>
        <v>5</v>
      </c>
      <c r="H2334" s="3" t="str" cm="1">
        <f t="array" ref="H2334">_xlfn.IFS(AND(E2334&gt;=4,F2334&gt;=4,G2334&gt;=4),"Champions",AND(E2334&gt;=3,F2334&gt;=3,G2334&gt;=3),"Loyal Customers",AND(E2334&lt;=2,F2334&gt;=3),"At Risk",AND(E2334&lt;=2,F2334&lt;=2,G2334&lt;=2),"Lost",AND(E2334&gt;=4,F2334&lt;=2),"New/Promising",TRUE,"Needs Attention")</f>
        <v>Champions</v>
      </c>
      <c r="I2334" s="3" t="str">
        <f t="shared" si="40"/>
        <v>Active</v>
      </c>
      <c r="J2334" s="3" t="str">
        <f>_xlfn.XLOOKUP(A2334,'Country_Lookup'!$D:$D,'Country_Lookup'!$E:$E)</f>
        <v>United Kingdom</v>
      </c>
    </row>
    <row r="2335" spans="1:10" x14ac:dyDescent="0.3">
      <c r="A2335">
        <v>14701</v>
      </c>
      <c r="B2335">
        <v>10</v>
      </c>
      <c r="C2335">
        <v>15</v>
      </c>
      <c r="D2335">
        <v>4562.0899999999901</v>
      </c>
      <c r="E2335" cm="1">
        <f t="array" ref="E2335">_xlfn.IFS(B2335&lt;=PERCENTILE($B$3:$B$5882,0.2),5,B2335&lt;=PERCENTILE($B$3:$B$5882,0.4),4,B2335&lt;=PERCENTILE($B$3:$B$5882,0.6),3,B2335&lt;=PERCENTILE($B$3:$B$5882,0.8),2,TRUE,1)</f>
        <v>5</v>
      </c>
      <c r="F2335" cm="1">
        <f t="array" ref="F2335">_xlfn.IFS(C2335&lt;=PERCENTILE($C$3:$C$5882,0.2),1,C2335&lt;=PERCENTILE($C$3:$C$5882,0.4),2,C2335&lt;=PERCENTILE($C$3:$C$5882,0.6),3,C2335&lt;=PERCENTILE($C$3:$C$5882,0.8),4,TRUE,5)</f>
        <v>5</v>
      </c>
      <c r="G2335" cm="1">
        <f t="array" ref="G2335">_xlfn.IFS(D2335&lt;=PERCENTILE($D$3:$D$5882,0.2),1,D2335&lt;=PERCENTILE($D$3:$D$5882,0.4),2,D2335&lt;=PERCENTILE($D$3:$D$5882,0.6),3,D2335&lt;=PERCENTILE($D$3:$D$5882,0.8),4,TRUE,5)</f>
        <v>5</v>
      </c>
      <c r="H2335" s="3" t="str" cm="1">
        <f t="array" ref="H2335">_xlfn.IFS(AND(E2335&gt;=4,F2335&gt;=4,G2335&gt;=4),"Champions",AND(E2335&gt;=3,F2335&gt;=3,G2335&gt;=3),"Loyal Customers",AND(E2335&lt;=2,F2335&gt;=3),"At Risk",AND(E2335&lt;=2,F2335&lt;=2,G2335&lt;=2),"Lost",AND(E2335&gt;=4,F2335&lt;=2),"New/Promising",TRUE,"Needs Attention")</f>
        <v>Champions</v>
      </c>
      <c r="I2335" s="3" t="str">
        <f t="shared" si="40"/>
        <v>Active</v>
      </c>
      <c r="J2335" s="3" t="str">
        <f>_xlfn.XLOOKUP(A2335,'Country_Lookup'!$D:$D,'Country_Lookup'!$E:$E)</f>
        <v>United Kingdom</v>
      </c>
    </row>
    <row r="2336" spans="1:10" x14ac:dyDescent="0.3">
      <c r="A2336">
        <v>14702</v>
      </c>
      <c r="B2336">
        <v>1</v>
      </c>
      <c r="C2336">
        <v>29</v>
      </c>
      <c r="D2336">
        <v>6754.2200000000457</v>
      </c>
      <c r="E2336" cm="1">
        <f t="array" ref="E2336">_xlfn.IFS(B2336&lt;=PERCENTILE($B$3:$B$5882,0.2),5,B2336&lt;=PERCENTILE($B$3:$B$5882,0.4),4,B2336&lt;=PERCENTILE($B$3:$B$5882,0.6),3,B2336&lt;=PERCENTILE($B$3:$B$5882,0.8),2,TRUE,1)</f>
        <v>5</v>
      </c>
      <c r="F2336" cm="1">
        <f t="array" ref="F2336">_xlfn.IFS(C2336&lt;=PERCENTILE($C$3:$C$5882,0.2),1,C2336&lt;=PERCENTILE($C$3:$C$5882,0.4),2,C2336&lt;=PERCENTILE($C$3:$C$5882,0.6),3,C2336&lt;=PERCENTILE($C$3:$C$5882,0.8),4,TRUE,5)</f>
        <v>5</v>
      </c>
      <c r="G2336" cm="1">
        <f t="array" ref="G2336">_xlfn.IFS(D2336&lt;=PERCENTILE($D$3:$D$5882,0.2),1,D2336&lt;=PERCENTILE($D$3:$D$5882,0.4),2,D2336&lt;=PERCENTILE($D$3:$D$5882,0.6),3,D2336&lt;=PERCENTILE($D$3:$D$5882,0.8),4,TRUE,5)</f>
        <v>5</v>
      </c>
      <c r="H2336" s="3" t="str" cm="1">
        <f t="array" ref="H2336">_xlfn.IFS(AND(E2336&gt;=4,F2336&gt;=4,G2336&gt;=4),"Champions",AND(E2336&gt;=3,F2336&gt;=3,G2336&gt;=3),"Loyal Customers",AND(E2336&lt;=2,F2336&gt;=3),"At Risk",AND(E2336&lt;=2,F2336&lt;=2,G2336&lt;=2),"Lost",AND(E2336&gt;=4,F2336&lt;=2),"New/Promising",TRUE,"Needs Attention")</f>
        <v>Champions</v>
      </c>
      <c r="I2336" s="3" t="str">
        <f t="shared" si="40"/>
        <v>Active</v>
      </c>
      <c r="J2336" s="3" t="str">
        <f>_xlfn.XLOOKUP(A2336,'Country_Lookup'!$D:$D,'Country_Lookup'!$E:$E)</f>
        <v>United Kingdom</v>
      </c>
    </row>
    <row r="2337" spans="1:10" x14ac:dyDescent="0.3">
      <c r="A2337">
        <v>14703</v>
      </c>
      <c r="B2337">
        <v>14</v>
      </c>
      <c r="C2337">
        <v>1</v>
      </c>
      <c r="D2337">
        <v>318.17</v>
      </c>
      <c r="E2337" cm="1">
        <f t="array" ref="E2337">_xlfn.IFS(B2337&lt;=PERCENTILE($B$3:$B$5882,0.2),5,B2337&lt;=PERCENTILE($B$3:$B$5882,0.4),4,B2337&lt;=PERCENTILE($B$3:$B$5882,0.6),3,B2337&lt;=PERCENTILE($B$3:$B$5882,0.8),2,TRUE,1)</f>
        <v>5</v>
      </c>
      <c r="F2337" cm="1">
        <f t="array" ref="F2337">_xlfn.IFS(C2337&lt;=PERCENTILE($C$3:$C$5882,0.2),1,C2337&lt;=PERCENTILE($C$3:$C$5882,0.4),2,C2337&lt;=PERCENTILE($C$3:$C$5882,0.6),3,C2337&lt;=PERCENTILE($C$3:$C$5882,0.8),4,TRUE,5)</f>
        <v>1</v>
      </c>
      <c r="G2337" cm="1">
        <f t="array" ref="G2337">_xlfn.IFS(D2337&lt;=PERCENTILE($D$3:$D$5882,0.2),1,D2337&lt;=PERCENTILE($D$3:$D$5882,0.4),2,D2337&lt;=PERCENTILE($D$3:$D$5882,0.6),3,D2337&lt;=PERCENTILE($D$3:$D$5882,0.8),4,TRUE,5)</f>
        <v>2</v>
      </c>
      <c r="H2337" s="3" t="str" cm="1">
        <f t="array" ref="H2337">_xlfn.IFS(AND(E2337&gt;=4,F2337&gt;=4,G2337&gt;=4),"Champions",AND(E2337&gt;=3,F2337&gt;=3,G2337&gt;=3),"Loyal Customers",AND(E2337&lt;=2,F2337&gt;=3),"At Risk",AND(E2337&lt;=2,F2337&lt;=2,G2337&lt;=2),"Lost",AND(E2337&gt;=4,F2337&lt;=2),"New/Promising",TRUE,"Needs Attention")</f>
        <v>New/Promising</v>
      </c>
      <c r="I2337" s="3" t="str">
        <f t="shared" si="40"/>
        <v>Active</v>
      </c>
      <c r="J2337" s="3" t="str">
        <f>_xlfn.XLOOKUP(A2337,'Country_Lookup'!$D:$D,'Country_Lookup'!$E:$E)</f>
        <v>United Kingdom</v>
      </c>
    </row>
    <row r="2338" spans="1:10" x14ac:dyDescent="0.3">
      <c r="A2338">
        <v>14704</v>
      </c>
      <c r="B2338">
        <v>11</v>
      </c>
      <c r="C2338">
        <v>11</v>
      </c>
      <c r="D2338">
        <v>1813.5699999999831</v>
      </c>
      <c r="E2338" cm="1">
        <f t="array" ref="E2338">_xlfn.IFS(B2338&lt;=PERCENTILE($B$3:$B$5882,0.2),5,B2338&lt;=PERCENTILE($B$3:$B$5882,0.4),4,B2338&lt;=PERCENTILE($B$3:$B$5882,0.6),3,B2338&lt;=PERCENTILE($B$3:$B$5882,0.8),2,TRUE,1)</f>
        <v>5</v>
      </c>
      <c r="F2338" cm="1">
        <f t="array" ref="F2338">_xlfn.IFS(C2338&lt;=PERCENTILE($C$3:$C$5882,0.2),1,C2338&lt;=PERCENTILE($C$3:$C$5882,0.4),2,C2338&lt;=PERCENTILE($C$3:$C$5882,0.6),3,C2338&lt;=PERCENTILE($C$3:$C$5882,0.8),4,TRUE,5)</f>
        <v>5</v>
      </c>
      <c r="G2338" cm="1">
        <f t="array" ref="G2338">_xlfn.IFS(D2338&lt;=PERCENTILE($D$3:$D$5882,0.2),1,D2338&lt;=PERCENTILE($D$3:$D$5882,0.4),2,D2338&lt;=PERCENTILE($D$3:$D$5882,0.6),3,D2338&lt;=PERCENTILE($D$3:$D$5882,0.8),4,TRUE,5)</f>
        <v>4</v>
      </c>
      <c r="H2338" s="3" t="str" cm="1">
        <f t="array" ref="H2338">_xlfn.IFS(AND(E2338&gt;=4,F2338&gt;=4,G2338&gt;=4),"Champions",AND(E2338&gt;=3,F2338&gt;=3,G2338&gt;=3),"Loyal Customers",AND(E2338&lt;=2,F2338&gt;=3),"At Risk",AND(E2338&lt;=2,F2338&lt;=2,G2338&lt;=2),"Lost",AND(E2338&gt;=4,F2338&lt;=2),"New/Promising",TRUE,"Needs Attention")</f>
        <v>Champions</v>
      </c>
      <c r="I2338" s="3" t="str">
        <f t="shared" si="40"/>
        <v>Active</v>
      </c>
      <c r="J2338" s="3" t="str">
        <f>_xlfn.XLOOKUP(A2338,'Country_Lookup'!$D:$D,'Country_Lookup'!$E:$E)</f>
        <v>United Kingdom</v>
      </c>
    </row>
    <row r="2339" spans="1:10" x14ac:dyDescent="0.3">
      <c r="A2339">
        <v>14705</v>
      </c>
      <c r="B2339">
        <v>198</v>
      </c>
      <c r="C2339">
        <v>1</v>
      </c>
      <c r="D2339">
        <v>179</v>
      </c>
      <c r="E2339" cm="1">
        <f t="array" ref="E2339">_xlfn.IFS(B2339&lt;=PERCENTILE($B$3:$B$5882,0.2),5,B2339&lt;=PERCENTILE($B$3:$B$5882,0.4),4,B2339&lt;=PERCENTILE($B$3:$B$5882,0.6),3,B2339&lt;=PERCENTILE($B$3:$B$5882,0.8),2,TRUE,1)</f>
        <v>2</v>
      </c>
      <c r="F2339" cm="1">
        <f t="array" ref="F2339">_xlfn.IFS(C2339&lt;=PERCENTILE($C$3:$C$5882,0.2),1,C2339&lt;=PERCENTILE($C$3:$C$5882,0.4),2,C2339&lt;=PERCENTILE($C$3:$C$5882,0.6),3,C2339&lt;=PERCENTILE($C$3:$C$5882,0.8),4,TRUE,5)</f>
        <v>1</v>
      </c>
      <c r="G2339" cm="1">
        <f t="array" ref="G2339">_xlfn.IFS(D2339&lt;=PERCENTILE($D$3:$D$5882,0.2),1,D2339&lt;=PERCENTILE($D$3:$D$5882,0.4),2,D2339&lt;=PERCENTILE($D$3:$D$5882,0.6),3,D2339&lt;=PERCENTILE($D$3:$D$5882,0.8),4,TRUE,5)</f>
        <v>1</v>
      </c>
      <c r="H2339" s="3" t="str" cm="1">
        <f t="array" ref="H2339">_xlfn.IFS(AND(E2339&gt;=4,F2339&gt;=4,G2339&gt;=4),"Champions",AND(E2339&gt;=3,F2339&gt;=3,G2339&gt;=3),"Loyal Customers",AND(E2339&lt;=2,F2339&gt;=3),"At Risk",AND(E2339&lt;=2,F2339&lt;=2,G2339&lt;=2),"Lost",AND(E2339&gt;=4,F2339&lt;=2),"New/Promising",TRUE,"Needs Attention")</f>
        <v>Lost</v>
      </c>
      <c r="I2339" s="3" t="str">
        <f t="shared" si="40"/>
        <v>Churned</v>
      </c>
      <c r="J2339" s="3" t="str">
        <f>_xlfn.XLOOKUP(A2339,'Country_Lookup'!$D:$D,'Country_Lookup'!$E:$E)</f>
        <v>United Kingdom</v>
      </c>
    </row>
    <row r="2340" spans="1:10" x14ac:dyDescent="0.3">
      <c r="A2340">
        <v>14706</v>
      </c>
      <c r="B2340">
        <v>618</v>
      </c>
      <c r="C2340">
        <v>1</v>
      </c>
      <c r="D2340">
        <v>390.69</v>
      </c>
      <c r="E2340" cm="1">
        <f t="array" ref="E2340">_xlfn.IFS(B2340&lt;=PERCENTILE($B$3:$B$5882,0.2),5,B2340&lt;=PERCENTILE($B$3:$B$5882,0.4),4,B2340&lt;=PERCENTILE($B$3:$B$5882,0.6),3,B2340&lt;=PERCENTILE($B$3:$B$5882,0.8),2,TRUE,1)</f>
        <v>1</v>
      </c>
      <c r="F2340" cm="1">
        <f t="array" ref="F2340">_xlfn.IFS(C2340&lt;=PERCENTILE($C$3:$C$5882,0.2),1,C2340&lt;=PERCENTILE($C$3:$C$5882,0.4),2,C2340&lt;=PERCENTILE($C$3:$C$5882,0.6),3,C2340&lt;=PERCENTILE($C$3:$C$5882,0.8),4,TRUE,5)</f>
        <v>1</v>
      </c>
      <c r="G2340" cm="1">
        <f t="array" ref="G2340">_xlfn.IFS(D2340&lt;=PERCENTILE($D$3:$D$5882,0.2),1,D2340&lt;=PERCENTILE($D$3:$D$5882,0.4),2,D2340&lt;=PERCENTILE($D$3:$D$5882,0.6),3,D2340&lt;=PERCENTILE($D$3:$D$5882,0.8),4,TRUE,5)</f>
        <v>2</v>
      </c>
      <c r="H2340" s="3" t="str" cm="1">
        <f t="array" ref="H2340">_xlfn.IFS(AND(E2340&gt;=4,F2340&gt;=4,G2340&gt;=4),"Champions",AND(E2340&gt;=3,F2340&gt;=3,G2340&gt;=3),"Loyal Customers",AND(E2340&lt;=2,F2340&gt;=3),"At Risk",AND(E2340&lt;=2,F2340&lt;=2,G2340&lt;=2),"Lost",AND(E2340&gt;=4,F2340&lt;=2),"New/Promising",TRUE,"Needs Attention")</f>
        <v>Lost</v>
      </c>
      <c r="I2340" s="3" t="str">
        <f t="shared" si="40"/>
        <v>Churned</v>
      </c>
      <c r="J2340" s="3" t="str">
        <f>_xlfn.XLOOKUP(A2340,'Country_Lookup'!$D:$D,'Country_Lookup'!$E:$E)</f>
        <v>United Kingdom</v>
      </c>
    </row>
    <row r="2341" spans="1:10" x14ac:dyDescent="0.3">
      <c r="A2341">
        <v>14707</v>
      </c>
      <c r="B2341">
        <v>435</v>
      </c>
      <c r="C2341">
        <v>2</v>
      </c>
      <c r="D2341">
        <v>139.19999999999999</v>
      </c>
      <c r="E2341" cm="1">
        <f t="array" ref="E2341">_xlfn.IFS(B2341&lt;=PERCENTILE($B$3:$B$5882,0.2),5,B2341&lt;=PERCENTILE($B$3:$B$5882,0.4),4,B2341&lt;=PERCENTILE($B$3:$B$5882,0.6),3,B2341&lt;=PERCENTILE($B$3:$B$5882,0.8),2,TRUE,1)</f>
        <v>1</v>
      </c>
      <c r="F2341" cm="1">
        <f t="array" ref="F2341">_xlfn.IFS(C2341&lt;=PERCENTILE($C$3:$C$5882,0.2),1,C2341&lt;=PERCENTILE($C$3:$C$5882,0.4),2,C2341&lt;=PERCENTILE($C$3:$C$5882,0.6),3,C2341&lt;=PERCENTILE($C$3:$C$5882,0.8),4,TRUE,5)</f>
        <v>2</v>
      </c>
      <c r="G2341" cm="1">
        <f t="array" ref="G2341">_xlfn.IFS(D2341&lt;=PERCENTILE($D$3:$D$5882,0.2),1,D2341&lt;=PERCENTILE($D$3:$D$5882,0.4),2,D2341&lt;=PERCENTILE($D$3:$D$5882,0.6),3,D2341&lt;=PERCENTILE($D$3:$D$5882,0.8),4,TRUE,5)</f>
        <v>1</v>
      </c>
      <c r="H2341" s="3" t="str" cm="1">
        <f t="array" ref="H2341">_xlfn.IFS(AND(E2341&gt;=4,F2341&gt;=4,G2341&gt;=4),"Champions",AND(E2341&gt;=3,F2341&gt;=3,G2341&gt;=3),"Loyal Customers",AND(E2341&lt;=2,F2341&gt;=3),"At Risk",AND(E2341&lt;=2,F2341&lt;=2,G2341&lt;=2),"Lost",AND(E2341&gt;=4,F2341&lt;=2),"New/Promising",TRUE,"Needs Attention")</f>
        <v>Lost</v>
      </c>
      <c r="I2341" s="3" t="str">
        <f t="shared" si="40"/>
        <v>Churned</v>
      </c>
      <c r="J2341" s="3" t="str">
        <f>_xlfn.XLOOKUP(A2341,'Country_Lookup'!$D:$D,'Country_Lookup'!$E:$E)</f>
        <v>United Kingdom</v>
      </c>
    </row>
    <row r="2342" spans="1:10" x14ac:dyDescent="0.3">
      <c r="A2342">
        <v>14708</v>
      </c>
      <c r="B2342">
        <v>2</v>
      </c>
      <c r="C2342">
        <v>5</v>
      </c>
      <c r="D2342">
        <v>2212.2799999999993</v>
      </c>
      <c r="E2342" cm="1">
        <f t="array" ref="E2342">_xlfn.IFS(B2342&lt;=PERCENTILE($B$3:$B$5882,0.2),5,B2342&lt;=PERCENTILE($B$3:$B$5882,0.4),4,B2342&lt;=PERCENTILE($B$3:$B$5882,0.6),3,B2342&lt;=PERCENTILE($B$3:$B$5882,0.8),2,TRUE,1)</f>
        <v>5</v>
      </c>
      <c r="F2342" cm="1">
        <f t="array" ref="F2342">_xlfn.IFS(C2342&lt;=PERCENTILE($C$3:$C$5882,0.2),1,C2342&lt;=PERCENTILE($C$3:$C$5882,0.4),2,C2342&lt;=PERCENTILE($C$3:$C$5882,0.6),3,C2342&lt;=PERCENTILE($C$3:$C$5882,0.8),4,TRUE,5)</f>
        <v>4</v>
      </c>
      <c r="G2342" cm="1">
        <f t="array" ref="G2342">_xlfn.IFS(D2342&lt;=PERCENTILE($D$3:$D$5882,0.2),1,D2342&lt;=PERCENTILE($D$3:$D$5882,0.4),2,D2342&lt;=PERCENTILE($D$3:$D$5882,0.6),3,D2342&lt;=PERCENTILE($D$3:$D$5882,0.8),4,TRUE,5)</f>
        <v>4</v>
      </c>
      <c r="H2342" s="3" t="str" cm="1">
        <f t="array" ref="H2342">_xlfn.IFS(AND(E2342&gt;=4,F2342&gt;=4,G2342&gt;=4),"Champions",AND(E2342&gt;=3,F2342&gt;=3,G2342&gt;=3),"Loyal Customers",AND(E2342&lt;=2,F2342&gt;=3),"At Risk",AND(E2342&lt;=2,F2342&lt;=2,G2342&lt;=2),"Lost",AND(E2342&gt;=4,F2342&lt;=2),"New/Promising",TRUE,"Needs Attention")</f>
        <v>Champions</v>
      </c>
      <c r="I2342" s="3" t="str">
        <f t="shared" si="40"/>
        <v>Active</v>
      </c>
      <c r="J2342" s="3" t="str">
        <f>_xlfn.XLOOKUP(A2342,'Country_Lookup'!$D:$D,'Country_Lookup'!$E:$E)</f>
        <v>United Kingdom</v>
      </c>
    </row>
    <row r="2343" spans="1:10" x14ac:dyDescent="0.3">
      <c r="A2343">
        <v>14709</v>
      </c>
      <c r="B2343">
        <v>15</v>
      </c>
      <c r="C2343">
        <v>25</v>
      </c>
      <c r="D2343">
        <v>8886.3300000000636</v>
      </c>
      <c r="E2343" cm="1">
        <f t="array" ref="E2343">_xlfn.IFS(B2343&lt;=PERCENTILE($B$3:$B$5882,0.2),5,B2343&lt;=PERCENTILE($B$3:$B$5882,0.4),4,B2343&lt;=PERCENTILE($B$3:$B$5882,0.6),3,B2343&lt;=PERCENTILE($B$3:$B$5882,0.8),2,TRUE,1)</f>
        <v>5</v>
      </c>
      <c r="F2343" cm="1">
        <f t="array" ref="F2343">_xlfn.IFS(C2343&lt;=PERCENTILE($C$3:$C$5882,0.2),1,C2343&lt;=PERCENTILE($C$3:$C$5882,0.4),2,C2343&lt;=PERCENTILE($C$3:$C$5882,0.6),3,C2343&lt;=PERCENTILE($C$3:$C$5882,0.8),4,TRUE,5)</f>
        <v>5</v>
      </c>
      <c r="G2343" cm="1">
        <f t="array" ref="G2343">_xlfn.IFS(D2343&lt;=PERCENTILE($D$3:$D$5882,0.2),1,D2343&lt;=PERCENTILE($D$3:$D$5882,0.4),2,D2343&lt;=PERCENTILE($D$3:$D$5882,0.6),3,D2343&lt;=PERCENTILE($D$3:$D$5882,0.8),4,TRUE,5)</f>
        <v>5</v>
      </c>
      <c r="H2343" s="3" t="str" cm="1">
        <f t="array" ref="H2343">_xlfn.IFS(AND(E2343&gt;=4,F2343&gt;=4,G2343&gt;=4),"Champions",AND(E2343&gt;=3,F2343&gt;=3,G2343&gt;=3),"Loyal Customers",AND(E2343&lt;=2,F2343&gt;=3),"At Risk",AND(E2343&lt;=2,F2343&lt;=2,G2343&lt;=2),"Lost",AND(E2343&gt;=4,F2343&lt;=2),"New/Promising",TRUE,"Needs Attention")</f>
        <v>Champions</v>
      </c>
      <c r="I2343" s="3" t="str">
        <f t="shared" si="40"/>
        <v>Active</v>
      </c>
      <c r="J2343" s="3" t="str">
        <f>_xlfn.XLOOKUP(A2343,'Country_Lookup'!$D:$D,'Country_Lookup'!$E:$E)</f>
        <v>United Kingdom</v>
      </c>
    </row>
    <row r="2344" spans="1:10" x14ac:dyDescent="0.3">
      <c r="A2344">
        <v>14710</v>
      </c>
      <c r="B2344">
        <v>14</v>
      </c>
      <c r="C2344">
        <v>13</v>
      </c>
      <c r="D2344">
        <v>1922.5899999999942</v>
      </c>
      <c r="E2344" cm="1">
        <f t="array" ref="E2344">_xlfn.IFS(B2344&lt;=PERCENTILE($B$3:$B$5882,0.2),5,B2344&lt;=PERCENTILE($B$3:$B$5882,0.4),4,B2344&lt;=PERCENTILE($B$3:$B$5882,0.6),3,B2344&lt;=PERCENTILE($B$3:$B$5882,0.8),2,TRUE,1)</f>
        <v>5</v>
      </c>
      <c r="F2344" cm="1">
        <f t="array" ref="F2344">_xlfn.IFS(C2344&lt;=PERCENTILE($C$3:$C$5882,0.2),1,C2344&lt;=PERCENTILE($C$3:$C$5882,0.4),2,C2344&lt;=PERCENTILE($C$3:$C$5882,0.6),3,C2344&lt;=PERCENTILE($C$3:$C$5882,0.8),4,TRUE,5)</f>
        <v>5</v>
      </c>
      <c r="G2344" cm="1">
        <f t="array" ref="G2344">_xlfn.IFS(D2344&lt;=PERCENTILE($D$3:$D$5882,0.2),1,D2344&lt;=PERCENTILE($D$3:$D$5882,0.4),2,D2344&lt;=PERCENTILE($D$3:$D$5882,0.6),3,D2344&lt;=PERCENTILE($D$3:$D$5882,0.8),4,TRUE,5)</f>
        <v>4</v>
      </c>
      <c r="H2344" s="3" t="str" cm="1">
        <f t="array" ref="H2344">_xlfn.IFS(AND(E2344&gt;=4,F2344&gt;=4,G2344&gt;=4),"Champions",AND(E2344&gt;=3,F2344&gt;=3,G2344&gt;=3),"Loyal Customers",AND(E2344&lt;=2,F2344&gt;=3),"At Risk",AND(E2344&lt;=2,F2344&lt;=2,G2344&lt;=2),"Lost",AND(E2344&gt;=4,F2344&lt;=2),"New/Promising",TRUE,"Needs Attention")</f>
        <v>Champions</v>
      </c>
      <c r="I2344" s="3" t="str">
        <f t="shared" si="40"/>
        <v>Active</v>
      </c>
      <c r="J2344" s="3" t="str">
        <f>_xlfn.XLOOKUP(A2344,'Country_Lookup'!$D:$D,'Country_Lookup'!$E:$E)</f>
        <v>United Kingdom</v>
      </c>
    </row>
    <row r="2345" spans="1:10" x14ac:dyDescent="0.3">
      <c r="A2345">
        <v>14711</v>
      </c>
      <c r="B2345">
        <v>10</v>
      </c>
      <c r="C2345">
        <v>11</v>
      </c>
      <c r="D2345">
        <v>2868.8000000000184</v>
      </c>
      <c r="E2345" cm="1">
        <f t="array" ref="E2345">_xlfn.IFS(B2345&lt;=PERCENTILE($B$3:$B$5882,0.2),5,B2345&lt;=PERCENTILE($B$3:$B$5882,0.4),4,B2345&lt;=PERCENTILE($B$3:$B$5882,0.6),3,B2345&lt;=PERCENTILE($B$3:$B$5882,0.8),2,TRUE,1)</f>
        <v>5</v>
      </c>
      <c r="F2345" cm="1">
        <f t="array" ref="F2345">_xlfn.IFS(C2345&lt;=PERCENTILE($C$3:$C$5882,0.2),1,C2345&lt;=PERCENTILE($C$3:$C$5882,0.4),2,C2345&lt;=PERCENTILE($C$3:$C$5882,0.6),3,C2345&lt;=PERCENTILE($C$3:$C$5882,0.8),4,TRUE,5)</f>
        <v>5</v>
      </c>
      <c r="G2345" cm="1">
        <f t="array" ref="G2345">_xlfn.IFS(D2345&lt;=PERCENTILE($D$3:$D$5882,0.2),1,D2345&lt;=PERCENTILE($D$3:$D$5882,0.4),2,D2345&lt;=PERCENTILE($D$3:$D$5882,0.6),3,D2345&lt;=PERCENTILE($D$3:$D$5882,0.8),4,TRUE,5)</f>
        <v>4</v>
      </c>
      <c r="H2345" s="3" t="str" cm="1">
        <f t="array" ref="H2345">_xlfn.IFS(AND(E2345&gt;=4,F2345&gt;=4,G2345&gt;=4),"Champions",AND(E2345&gt;=3,F2345&gt;=3,G2345&gt;=3),"Loyal Customers",AND(E2345&lt;=2,F2345&gt;=3),"At Risk",AND(E2345&lt;=2,F2345&lt;=2,G2345&lt;=2),"Lost",AND(E2345&gt;=4,F2345&lt;=2),"New/Promising",TRUE,"Needs Attention")</f>
        <v>Champions</v>
      </c>
      <c r="I2345" s="3" t="str">
        <f t="shared" si="40"/>
        <v>Active</v>
      </c>
      <c r="J2345" s="3" t="str">
        <f>_xlfn.XLOOKUP(A2345,'Country_Lookup'!$D:$D,'Country_Lookup'!$E:$E)</f>
        <v>United Kingdom</v>
      </c>
    </row>
    <row r="2346" spans="1:10" x14ac:dyDescent="0.3">
      <c r="A2346">
        <v>14712</v>
      </c>
      <c r="B2346">
        <v>29</v>
      </c>
      <c r="C2346">
        <v>4</v>
      </c>
      <c r="D2346">
        <v>1328.0699999999995</v>
      </c>
      <c r="E2346" cm="1">
        <f t="array" ref="E2346">_xlfn.IFS(B2346&lt;=PERCENTILE($B$3:$B$5882,0.2),5,B2346&lt;=PERCENTILE($B$3:$B$5882,0.4),4,B2346&lt;=PERCENTILE($B$3:$B$5882,0.6),3,B2346&lt;=PERCENTILE($B$3:$B$5882,0.8),2,TRUE,1)</f>
        <v>4</v>
      </c>
      <c r="F2346" cm="1">
        <f t="array" ref="F2346">_xlfn.IFS(C2346&lt;=PERCENTILE($C$3:$C$5882,0.2),1,C2346&lt;=PERCENTILE($C$3:$C$5882,0.4),2,C2346&lt;=PERCENTILE($C$3:$C$5882,0.6),3,C2346&lt;=PERCENTILE($C$3:$C$5882,0.8),4,TRUE,5)</f>
        <v>3</v>
      </c>
      <c r="G2346" cm="1">
        <f t="array" ref="G2346">_xlfn.IFS(D2346&lt;=PERCENTILE($D$3:$D$5882,0.2),1,D2346&lt;=PERCENTILE($D$3:$D$5882,0.4),2,D2346&lt;=PERCENTILE($D$3:$D$5882,0.6),3,D2346&lt;=PERCENTILE($D$3:$D$5882,0.8),4,TRUE,5)</f>
        <v>4</v>
      </c>
      <c r="H2346" s="3" t="str" cm="1">
        <f t="array" ref="H2346">_xlfn.IFS(AND(E2346&gt;=4,F2346&gt;=4,G2346&gt;=4),"Champions",AND(E2346&gt;=3,F2346&gt;=3,G2346&gt;=3),"Loyal Customers",AND(E2346&lt;=2,F2346&gt;=3),"At Risk",AND(E2346&lt;=2,F2346&lt;=2,G2346&lt;=2),"Lost",AND(E2346&gt;=4,F2346&lt;=2),"New/Promising",TRUE,"Needs Attention")</f>
        <v>Loyal Customers</v>
      </c>
      <c r="I2346" s="3" t="str">
        <f t="shared" si="40"/>
        <v>Active</v>
      </c>
      <c r="J2346" s="3" t="str">
        <f>_xlfn.XLOOKUP(A2346,'Country_Lookup'!$D:$D,'Country_Lookup'!$E:$E)</f>
        <v>United Kingdom</v>
      </c>
    </row>
    <row r="2347" spans="1:10" x14ac:dyDescent="0.3">
      <c r="A2347">
        <v>14713</v>
      </c>
      <c r="B2347">
        <v>9</v>
      </c>
      <c r="C2347">
        <v>21</v>
      </c>
      <c r="D2347">
        <v>5418.8700000000799</v>
      </c>
      <c r="E2347" cm="1">
        <f t="array" ref="E2347">_xlfn.IFS(B2347&lt;=PERCENTILE($B$3:$B$5882,0.2),5,B2347&lt;=PERCENTILE($B$3:$B$5882,0.4),4,B2347&lt;=PERCENTILE($B$3:$B$5882,0.6),3,B2347&lt;=PERCENTILE($B$3:$B$5882,0.8),2,TRUE,1)</f>
        <v>5</v>
      </c>
      <c r="F2347" cm="1">
        <f t="array" ref="F2347">_xlfn.IFS(C2347&lt;=PERCENTILE($C$3:$C$5882,0.2),1,C2347&lt;=PERCENTILE($C$3:$C$5882,0.4),2,C2347&lt;=PERCENTILE($C$3:$C$5882,0.6),3,C2347&lt;=PERCENTILE($C$3:$C$5882,0.8),4,TRUE,5)</f>
        <v>5</v>
      </c>
      <c r="G2347" cm="1">
        <f t="array" ref="G2347">_xlfn.IFS(D2347&lt;=PERCENTILE($D$3:$D$5882,0.2),1,D2347&lt;=PERCENTILE($D$3:$D$5882,0.4),2,D2347&lt;=PERCENTILE($D$3:$D$5882,0.6),3,D2347&lt;=PERCENTILE($D$3:$D$5882,0.8),4,TRUE,5)</f>
        <v>5</v>
      </c>
      <c r="H2347" s="3" t="str" cm="1">
        <f t="array" ref="H2347">_xlfn.IFS(AND(E2347&gt;=4,F2347&gt;=4,G2347&gt;=4),"Champions",AND(E2347&gt;=3,F2347&gt;=3,G2347&gt;=3),"Loyal Customers",AND(E2347&lt;=2,F2347&gt;=3),"At Risk",AND(E2347&lt;=2,F2347&lt;=2,G2347&lt;=2),"Lost",AND(E2347&gt;=4,F2347&lt;=2),"New/Promising",TRUE,"Needs Attention")</f>
        <v>Champions</v>
      </c>
      <c r="I2347" s="3" t="str">
        <f t="shared" si="40"/>
        <v>Active</v>
      </c>
      <c r="J2347" s="3" t="str">
        <f>_xlfn.XLOOKUP(A2347,'Country_Lookup'!$D:$D,'Country_Lookup'!$E:$E)</f>
        <v>United Kingdom</v>
      </c>
    </row>
    <row r="2348" spans="1:10" x14ac:dyDescent="0.3">
      <c r="A2348">
        <v>14714</v>
      </c>
      <c r="B2348">
        <v>24</v>
      </c>
      <c r="C2348">
        <v>4</v>
      </c>
      <c r="D2348">
        <v>906.24000000000069</v>
      </c>
      <c r="E2348" cm="1">
        <f t="array" ref="E2348">_xlfn.IFS(B2348&lt;=PERCENTILE($B$3:$B$5882,0.2),5,B2348&lt;=PERCENTILE($B$3:$B$5882,0.4),4,B2348&lt;=PERCENTILE($B$3:$B$5882,0.6),3,B2348&lt;=PERCENTILE($B$3:$B$5882,0.8),2,TRUE,1)</f>
        <v>4</v>
      </c>
      <c r="F2348" cm="1">
        <f t="array" ref="F2348">_xlfn.IFS(C2348&lt;=PERCENTILE($C$3:$C$5882,0.2),1,C2348&lt;=PERCENTILE($C$3:$C$5882,0.4),2,C2348&lt;=PERCENTILE($C$3:$C$5882,0.6),3,C2348&lt;=PERCENTILE($C$3:$C$5882,0.8),4,TRUE,5)</f>
        <v>3</v>
      </c>
      <c r="G2348" cm="1">
        <f t="array" ref="G2348">_xlfn.IFS(D2348&lt;=PERCENTILE($D$3:$D$5882,0.2),1,D2348&lt;=PERCENTILE($D$3:$D$5882,0.4),2,D2348&lt;=PERCENTILE($D$3:$D$5882,0.6),3,D2348&lt;=PERCENTILE($D$3:$D$5882,0.8),4,TRUE,5)</f>
        <v>3</v>
      </c>
      <c r="H2348" s="3" t="str" cm="1">
        <f t="array" ref="H2348">_xlfn.IFS(AND(E2348&gt;=4,F2348&gt;=4,G2348&gt;=4),"Champions",AND(E2348&gt;=3,F2348&gt;=3,G2348&gt;=3),"Loyal Customers",AND(E2348&lt;=2,F2348&gt;=3),"At Risk",AND(E2348&lt;=2,F2348&lt;=2,G2348&lt;=2),"Lost",AND(E2348&gt;=4,F2348&lt;=2),"New/Promising",TRUE,"Needs Attention")</f>
        <v>Loyal Customers</v>
      </c>
      <c r="I2348" s="3" t="str">
        <f t="shared" si="40"/>
        <v>Active</v>
      </c>
      <c r="J2348" s="3" t="str">
        <f>_xlfn.XLOOKUP(A2348,'Country_Lookup'!$D:$D,'Country_Lookup'!$E:$E)</f>
        <v>United Kingdom</v>
      </c>
    </row>
    <row r="2349" spans="1:10" x14ac:dyDescent="0.3">
      <c r="A2349">
        <v>14715</v>
      </c>
      <c r="B2349">
        <v>24</v>
      </c>
      <c r="C2349">
        <v>8</v>
      </c>
      <c r="D2349">
        <v>1840.4500000000044</v>
      </c>
      <c r="E2349" cm="1">
        <f t="array" ref="E2349">_xlfn.IFS(B2349&lt;=PERCENTILE($B$3:$B$5882,0.2),5,B2349&lt;=PERCENTILE($B$3:$B$5882,0.4),4,B2349&lt;=PERCENTILE($B$3:$B$5882,0.6),3,B2349&lt;=PERCENTILE($B$3:$B$5882,0.8),2,TRUE,1)</f>
        <v>4</v>
      </c>
      <c r="F2349" cm="1">
        <f t="array" ref="F2349">_xlfn.IFS(C2349&lt;=PERCENTILE($C$3:$C$5882,0.2),1,C2349&lt;=PERCENTILE($C$3:$C$5882,0.4),2,C2349&lt;=PERCENTILE($C$3:$C$5882,0.6),3,C2349&lt;=PERCENTILE($C$3:$C$5882,0.8),4,TRUE,5)</f>
        <v>4</v>
      </c>
      <c r="G2349" cm="1">
        <f t="array" ref="G2349">_xlfn.IFS(D2349&lt;=PERCENTILE($D$3:$D$5882,0.2),1,D2349&lt;=PERCENTILE($D$3:$D$5882,0.4),2,D2349&lt;=PERCENTILE($D$3:$D$5882,0.6),3,D2349&lt;=PERCENTILE($D$3:$D$5882,0.8),4,TRUE,5)</f>
        <v>4</v>
      </c>
      <c r="H2349" s="3" t="str" cm="1">
        <f t="array" ref="H2349">_xlfn.IFS(AND(E2349&gt;=4,F2349&gt;=4,G2349&gt;=4),"Champions",AND(E2349&gt;=3,F2349&gt;=3,G2349&gt;=3),"Loyal Customers",AND(E2349&lt;=2,F2349&gt;=3),"At Risk",AND(E2349&lt;=2,F2349&lt;=2,G2349&lt;=2),"Lost",AND(E2349&gt;=4,F2349&lt;=2),"New/Promising",TRUE,"Needs Attention")</f>
        <v>Champions</v>
      </c>
      <c r="I2349" s="3" t="str">
        <f t="shared" si="40"/>
        <v>Active</v>
      </c>
      <c r="J2349" s="3" t="str">
        <f>_xlfn.XLOOKUP(A2349,'Country_Lookup'!$D:$D,'Country_Lookup'!$E:$E)</f>
        <v>United Kingdom</v>
      </c>
    </row>
    <row r="2350" spans="1:10" x14ac:dyDescent="0.3">
      <c r="A2350">
        <v>14716</v>
      </c>
      <c r="B2350">
        <v>43</v>
      </c>
      <c r="C2350">
        <v>3</v>
      </c>
      <c r="D2350">
        <v>565.44999999999902</v>
      </c>
      <c r="E2350" cm="1">
        <f t="array" ref="E2350">_xlfn.IFS(B2350&lt;=PERCENTILE($B$3:$B$5882,0.2),5,B2350&lt;=PERCENTILE($B$3:$B$5882,0.4),4,B2350&lt;=PERCENTILE($B$3:$B$5882,0.6),3,B2350&lt;=PERCENTILE($B$3:$B$5882,0.8),2,TRUE,1)</f>
        <v>4</v>
      </c>
      <c r="F2350" cm="1">
        <f t="array" ref="F2350">_xlfn.IFS(C2350&lt;=PERCENTILE($C$3:$C$5882,0.2),1,C2350&lt;=PERCENTILE($C$3:$C$5882,0.4),2,C2350&lt;=PERCENTILE($C$3:$C$5882,0.6),3,C2350&lt;=PERCENTILE($C$3:$C$5882,0.8),4,TRUE,5)</f>
        <v>3</v>
      </c>
      <c r="G2350" cm="1">
        <f t="array" ref="G2350">_xlfn.IFS(D2350&lt;=PERCENTILE($D$3:$D$5882,0.2),1,D2350&lt;=PERCENTILE($D$3:$D$5882,0.4),2,D2350&lt;=PERCENTILE($D$3:$D$5882,0.6),3,D2350&lt;=PERCENTILE($D$3:$D$5882,0.8),4,TRUE,5)</f>
        <v>2</v>
      </c>
      <c r="H2350" s="3" t="str" cm="1">
        <f t="array" ref="H2350">_xlfn.IFS(AND(E2350&gt;=4,F2350&gt;=4,G2350&gt;=4),"Champions",AND(E2350&gt;=3,F2350&gt;=3,G2350&gt;=3),"Loyal Customers",AND(E2350&lt;=2,F2350&gt;=3),"At Risk",AND(E2350&lt;=2,F2350&lt;=2,G2350&lt;=2),"Lost",AND(E2350&gt;=4,F2350&lt;=2),"New/Promising",TRUE,"Needs Attention")</f>
        <v>Needs Attention</v>
      </c>
      <c r="I2350" s="3" t="str">
        <f t="shared" si="40"/>
        <v>Active</v>
      </c>
      <c r="J2350" s="3" t="str">
        <f>_xlfn.XLOOKUP(A2350,'Country_Lookup'!$D:$D,'Country_Lookup'!$E:$E)</f>
        <v>United Kingdom</v>
      </c>
    </row>
    <row r="2351" spans="1:10" x14ac:dyDescent="0.3">
      <c r="A2351">
        <v>14717</v>
      </c>
      <c r="B2351">
        <v>733</v>
      </c>
      <c r="C2351">
        <v>1</v>
      </c>
      <c r="D2351">
        <v>81.299999999999969</v>
      </c>
      <c r="E2351" cm="1">
        <f t="array" ref="E2351">_xlfn.IFS(B2351&lt;=PERCENTILE($B$3:$B$5882,0.2),5,B2351&lt;=PERCENTILE($B$3:$B$5882,0.4),4,B2351&lt;=PERCENTILE($B$3:$B$5882,0.6),3,B2351&lt;=PERCENTILE($B$3:$B$5882,0.8),2,TRUE,1)</f>
        <v>1</v>
      </c>
      <c r="F2351" cm="1">
        <f t="array" ref="F2351">_xlfn.IFS(C2351&lt;=PERCENTILE($C$3:$C$5882,0.2),1,C2351&lt;=PERCENTILE($C$3:$C$5882,0.4),2,C2351&lt;=PERCENTILE($C$3:$C$5882,0.6),3,C2351&lt;=PERCENTILE($C$3:$C$5882,0.8),4,TRUE,5)</f>
        <v>1</v>
      </c>
      <c r="G2351" cm="1">
        <f t="array" ref="G2351">_xlfn.IFS(D2351&lt;=PERCENTILE($D$3:$D$5882,0.2),1,D2351&lt;=PERCENTILE($D$3:$D$5882,0.4),2,D2351&lt;=PERCENTILE($D$3:$D$5882,0.6),3,D2351&lt;=PERCENTILE($D$3:$D$5882,0.8),4,TRUE,5)</f>
        <v>1</v>
      </c>
      <c r="H2351" s="3" t="str" cm="1">
        <f t="array" ref="H2351">_xlfn.IFS(AND(E2351&gt;=4,F2351&gt;=4,G2351&gt;=4),"Champions",AND(E2351&gt;=3,F2351&gt;=3,G2351&gt;=3),"Loyal Customers",AND(E2351&lt;=2,F2351&gt;=3),"At Risk",AND(E2351&lt;=2,F2351&lt;=2,G2351&lt;=2),"Lost",AND(E2351&gt;=4,F2351&lt;=2),"New/Promising",TRUE,"Needs Attention")</f>
        <v>Lost</v>
      </c>
      <c r="I2351" s="3" t="str">
        <f t="shared" si="40"/>
        <v>Churned</v>
      </c>
      <c r="J2351" s="3" t="str">
        <f>_xlfn.XLOOKUP(A2351,'Country_Lookup'!$D:$D,'Country_Lookup'!$E:$E)</f>
        <v>United Kingdom</v>
      </c>
    </row>
    <row r="2352" spans="1:10" x14ac:dyDescent="0.3">
      <c r="A2352">
        <v>14718</v>
      </c>
      <c r="B2352">
        <v>410</v>
      </c>
      <c r="C2352">
        <v>1</v>
      </c>
      <c r="D2352">
        <v>226.42000000000004</v>
      </c>
      <c r="E2352" cm="1">
        <f t="array" ref="E2352">_xlfn.IFS(B2352&lt;=PERCENTILE($B$3:$B$5882,0.2),5,B2352&lt;=PERCENTILE($B$3:$B$5882,0.4),4,B2352&lt;=PERCENTILE($B$3:$B$5882,0.6),3,B2352&lt;=PERCENTILE($B$3:$B$5882,0.8),2,TRUE,1)</f>
        <v>2</v>
      </c>
      <c r="F2352" cm="1">
        <f t="array" ref="F2352">_xlfn.IFS(C2352&lt;=PERCENTILE($C$3:$C$5882,0.2),1,C2352&lt;=PERCENTILE($C$3:$C$5882,0.4),2,C2352&lt;=PERCENTILE($C$3:$C$5882,0.6),3,C2352&lt;=PERCENTILE($C$3:$C$5882,0.8),4,TRUE,5)</f>
        <v>1</v>
      </c>
      <c r="G2352" cm="1">
        <f t="array" ref="G2352">_xlfn.IFS(D2352&lt;=PERCENTILE($D$3:$D$5882,0.2),1,D2352&lt;=PERCENTILE($D$3:$D$5882,0.4),2,D2352&lt;=PERCENTILE($D$3:$D$5882,0.6),3,D2352&lt;=PERCENTILE($D$3:$D$5882,0.8),4,TRUE,5)</f>
        <v>1</v>
      </c>
      <c r="H2352" s="3" t="str" cm="1">
        <f t="array" ref="H2352">_xlfn.IFS(AND(E2352&gt;=4,F2352&gt;=4,G2352&gt;=4),"Champions",AND(E2352&gt;=3,F2352&gt;=3,G2352&gt;=3),"Loyal Customers",AND(E2352&lt;=2,F2352&gt;=3),"At Risk",AND(E2352&lt;=2,F2352&lt;=2,G2352&lt;=2),"Lost",AND(E2352&gt;=4,F2352&lt;=2),"New/Promising",TRUE,"Needs Attention")</f>
        <v>Lost</v>
      </c>
      <c r="I2352" s="3" t="str">
        <f t="shared" si="40"/>
        <v>Churned</v>
      </c>
      <c r="J2352" s="3" t="str">
        <f>_xlfn.XLOOKUP(A2352,'Country_Lookup'!$D:$D,'Country_Lookup'!$E:$E)</f>
        <v>United Kingdom</v>
      </c>
    </row>
    <row r="2353" spans="1:10" x14ac:dyDescent="0.3">
      <c r="A2353">
        <v>14719</v>
      </c>
      <c r="B2353">
        <v>1</v>
      </c>
      <c r="C2353">
        <v>5</v>
      </c>
      <c r="D2353">
        <v>1602.1300000000035</v>
      </c>
      <c r="E2353" cm="1">
        <f t="array" ref="E2353">_xlfn.IFS(B2353&lt;=PERCENTILE($B$3:$B$5882,0.2),5,B2353&lt;=PERCENTILE($B$3:$B$5882,0.4),4,B2353&lt;=PERCENTILE($B$3:$B$5882,0.6),3,B2353&lt;=PERCENTILE($B$3:$B$5882,0.8),2,TRUE,1)</f>
        <v>5</v>
      </c>
      <c r="F2353" cm="1">
        <f t="array" ref="F2353">_xlfn.IFS(C2353&lt;=PERCENTILE($C$3:$C$5882,0.2),1,C2353&lt;=PERCENTILE($C$3:$C$5882,0.4),2,C2353&lt;=PERCENTILE($C$3:$C$5882,0.6),3,C2353&lt;=PERCENTILE($C$3:$C$5882,0.8),4,TRUE,5)</f>
        <v>4</v>
      </c>
      <c r="G2353" cm="1">
        <f t="array" ref="G2353">_xlfn.IFS(D2353&lt;=PERCENTILE($D$3:$D$5882,0.2),1,D2353&lt;=PERCENTILE($D$3:$D$5882,0.4),2,D2353&lt;=PERCENTILE($D$3:$D$5882,0.6),3,D2353&lt;=PERCENTILE($D$3:$D$5882,0.8),4,TRUE,5)</f>
        <v>4</v>
      </c>
      <c r="H2353" s="3" t="str" cm="1">
        <f t="array" ref="H2353">_xlfn.IFS(AND(E2353&gt;=4,F2353&gt;=4,G2353&gt;=4),"Champions",AND(E2353&gt;=3,F2353&gt;=3,G2353&gt;=3),"Loyal Customers",AND(E2353&lt;=2,F2353&gt;=3),"At Risk",AND(E2353&lt;=2,F2353&lt;=2,G2353&lt;=2),"Lost",AND(E2353&gt;=4,F2353&lt;=2),"New/Promising",TRUE,"Needs Attention")</f>
        <v>Champions</v>
      </c>
      <c r="I2353" s="3" t="str">
        <f t="shared" si="40"/>
        <v>Active</v>
      </c>
      <c r="J2353" s="3" t="str">
        <f>_xlfn.XLOOKUP(A2353,'Country_Lookup'!$D:$D,'Country_Lookup'!$E:$E)</f>
        <v>United Kingdom</v>
      </c>
    </row>
    <row r="2354" spans="1:10" x14ac:dyDescent="0.3">
      <c r="A2354">
        <v>14720</v>
      </c>
      <c r="B2354">
        <v>5</v>
      </c>
      <c r="C2354">
        <v>3</v>
      </c>
      <c r="D2354">
        <v>663.8100000000004</v>
      </c>
      <c r="E2354" cm="1">
        <f t="array" ref="E2354">_xlfn.IFS(B2354&lt;=PERCENTILE($B$3:$B$5882,0.2),5,B2354&lt;=PERCENTILE($B$3:$B$5882,0.4),4,B2354&lt;=PERCENTILE($B$3:$B$5882,0.6),3,B2354&lt;=PERCENTILE($B$3:$B$5882,0.8),2,TRUE,1)</f>
        <v>5</v>
      </c>
      <c r="F2354" cm="1">
        <f t="array" ref="F2354">_xlfn.IFS(C2354&lt;=PERCENTILE($C$3:$C$5882,0.2),1,C2354&lt;=PERCENTILE($C$3:$C$5882,0.4),2,C2354&lt;=PERCENTILE($C$3:$C$5882,0.6),3,C2354&lt;=PERCENTILE($C$3:$C$5882,0.8),4,TRUE,5)</f>
        <v>3</v>
      </c>
      <c r="G2354" cm="1">
        <f t="array" ref="G2354">_xlfn.IFS(D2354&lt;=PERCENTILE($D$3:$D$5882,0.2),1,D2354&lt;=PERCENTILE($D$3:$D$5882,0.4),2,D2354&lt;=PERCENTILE($D$3:$D$5882,0.6),3,D2354&lt;=PERCENTILE($D$3:$D$5882,0.8),4,TRUE,5)</f>
        <v>3</v>
      </c>
      <c r="H2354" s="3" t="str" cm="1">
        <f t="array" ref="H2354">_xlfn.IFS(AND(E2354&gt;=4,F2354&gt;=4,G2354&gt;=4),"Champions",AND(E2354&gt;=3,F2354&gt;=3,G2354&gt;=3),"Loyal Customers",AND(E2354&lt;=2,F2354&gt;=3),"At Risk",AND(E2354&lt;=2,F2354&lt;=2,G2354&lt;=2),"Lost",AND(E2354&gt;=4,F2354&lt;=2),"New/Promising",TRUE,"Needs Attention")</f>
        <v>Loyal Customers</v>
      </c>
      <c r="I2354" s="3" t="str">
        <f t="shared" si="40"/>
        <v>Active</v>
      </c>
      <c r="J2354" s="3" t="str">
        <f>_xlfn.XLOOKUP(A2354,'Country_Lookup'!$D:$D,'Country_Lookup'!$E:$E)</f>
        <v>United Kingdom</v>
      </c>
    </row>
    <row r="2355" spans="1:10" x14ac:dyDescent="0.3">
      <c r="A2355">
        <v>14721</v>
      </c>
      <c r="B2355">
        <v>379</v>
      </c>
      <c r="C2355">
        <v>1</v>
      </c>
      <c r="D2355">
        <v>115.77</v>
      </c>
      <c r="E2355" cm="1">
        <f t="array" ref="E2355">_xlfn.IFS(B2355&lt;=PERCENTILE($B$3:$B$5882,0.2),5,B2355&lt;=PERCENTILE($B$3:$B$5882,0.4),4,B2355&lt;=PERCENTILE($B$3:$B$5882,0.6),3,B2355&lt;=PERCENTILE($B$3:$B$5882,0.8),2,TRUE,1)</f>
        <v>2</v>
      </c>
      <c r="F2355" cm="1">
        <f t="array" ref="F2355">_xlfn.IFS(C2355&lt;=PERCENTILE($C$3:$C$5882,0.2),1,C2355&lt;=PERCENTILE($C$3:$C$5882,0.4),2,C2355&lt;=PERCENTILE($C$3:$C$5882,0.6),3,C2355&lt;=PERCENTILE($C$3:$C$5882,0.8),4,TRUE,5)</f>
        <v>1</v>
      </c>
      <c r="G2355" cm="1">
        <f t="array" ref="G2355">_xlfn.IFS(D2355&lt;=PERCENTILE($D$3:$D$5882,0.2),1,D2355&lt;=PERCENTILE($D$3:$D$5882,0.4),2,D2355&lt;=PERCENTILE($D$3:$D$5882,0.6),3,D2355&lt;=PERCENTILE($D$3:$D$5882,0.8),4,TRUE,5)</f>
        <v>1</v>
      </c>
      <c r="H2355" s="3" t="str" cm="1">
        <f t="array" ref="H2355">_xlfn.IFS(AND(E2355&gt;=4,F2355&gt;=4,G2355&gt;=4),"Champions",AND(E2355&gt;=3,F2355&gt;=3,G2355&gt;=3),"Loyal Customers",AND(E2355&lt;=2,F2355&gt;=3),"At Risk",AND(E2355&lt;=2,F2355&lt;=2,G2355&lt;=2),"Lost",AND(E2355&gt;=4,F2355&lt;=2),"New/Promising",TRUE,"Needs Attention")</f>
        <v>Lost</v>
      </c>
      <c r="I2355" s="3" t="str">
        <f t="shared" si="40"/>
        <v>Churned</v>
      </c>
      <c r="J2355" s="3" t="str">
        <f>_xlfn.XLOOKUP(A2355,'Country_Lookup'!$D:$D,'Country_Lookup'!$E:$E)</f>
        <v>United Kingdom</v>
      </c>
    </row>
    <row r="2356" spans="1:10" x14ac:dyDescent="0.3">
      <c r="A2356">
        <v>14722</v>
      </c>
      <c r="B2356">
        <v>147</v>
      </c>
      <c r="C2356">
        <v>3</v>
      </c>
      <c r="D2356">
        <v>513.37000000000035</v>
      </c>
      <c r="E2356" cm="1">
        <f t="array" ref="E2356">_xlfn.IFS(B2356&lt;=PERCENTILE($B$3:$B$5882,0.2),5,B2356&lt;=PERCENTILE($B$3:$B$5882,0.4),4,B2356&lt;=PERCENTILE($B$3:$B$5882,0.6),3,B2356&lt;=PERCENTILE($B$3:$B$5882,0.8),2,TRUE,1)</f>
        <v>3</v>
      </c>
      <c r="F2356" cm="1">
        <f t="array" ref="F2356">_xlfn.IFS(C2356&lt;=PERCENTILE($C$3:$C$5882,0.2),1,C2356&lt;=PERCENTILE($C$3:$C$5882,0.4),2,C2356&lt;=PERCENTILE($C$3:$C$5882,0.6),3,C2356&lt;=PERCENTILE($C$3:$C$5882,0.8),4,TRUE,5)</f>
        <v>3</v>
      </c>
      <c r="G2356" cm="1">
        <f t="array" ref="G2356">_xlfn.IFS(D2356&lt;=PERCENTILE($D$3:$D$5882,0.2),1,D2356&lt;=PERCENTILE($D$3:$D$5882,0.4),2,D2356&lt;=PERCENTILE($D$3:$D$5882,0.6),3,D2356&lt;=PERCENTILE($D$3:$D$5882,0.8),4,TRUE,5)</f>
        <v>2</v>
      </c>
      <c r="H2356" s="3" t="str" cm="1">
        <f t="array" ref="H2356">_xlfn.IFS(AND(E2356&gt;=4,F2356&gt;=4,G2356&gt;=4),"Champions",AND(E2356&gt;=3,F2356&gt;=3,G2356&gt;=3),"Loyal Customers",AND(E2356&lt;=2,F2356&gt;=3),"At Risk",AND(E2356&lt;=2,F2356&lt;=2,G2356&lt;=2),"Lost",AND(E2356&gt;=4,F2356&lt;=2),"New/Promising",TRUE,"Needs Attention")</f>
        <v>Needs Attention</v>
      </c>
      <c r="I2356" s="3" t="str">
        <f t="shared" si="40"/>
        <v>Churned</v>
      </c>
      <c r="J2356" s="3" t="str">
        <f>_xlfn.XLOOKUP(A2356,'Country_Lookup'!$D:$D,'Country_Lookup'!$E:$E)</f>
        <v>United Kingdom</v>
      </c>
    </row>
    <row r="2357" spans="1:10" x14ac:dyDescent="0.3">
      <c r="A2357">
        <v>14723</v>
      </c>
      <c r="B2357">
        <v>10</v>
      </c>
      <c r="C2357">
        <v>11</v>
      </c>
      <c r="D2357">
        <v>2093.0600000000254</v>
      </c>
      <c r="E2357" cm="1">
        <f t="array" ref="E2357">_xlfn.IFS(B2357&lt;=PERCENTILE($B$3:$B$5882,0.2),5,B2357&lt;=PERCENTILE($B$3:$B$5882,0.4),4,B2357&lt;=PERCENTILE($B$3:$B$5882,0.6),3,B2357&lt;=PERCENTILE($B$3:$B$5882,0.8),2,TRUE,1)</f>
        <v>5</v>
      </c>
      <c r="F2357" cm="1">
        <f t="array" ref="F2357">_xlfn.IFS(C2357&lt;=PERCENTILE($C$3:$C$5882,0.2),1,C2357&lt;=PERCENTILE($C$3:$C$5882,0.4),2,C2357&lt;=PERCENTILE($C$3:$C$5882,0.6),3,C2357&lt;=PERCENTILE($C$3:$C$5882,0.8),4,TRUE,5)</f>
        <v>5</v>
      </c>
      <c r="G2357" cm="1">
        <f t="array" ref="G2357">_xlfn.IFS(D2357&lt;=PERCENTILE($D$3:$D$5882,0.2),1,D2357&lt;=PERCENTILE($D$3:$D$5882,0.4),2,D2357&lt;=PERCENTILE($D$3:$D$5882,0.6),3,D2357&lt;=PERCENTILE($D$3:$D$5882,0.8),4,TRUE,5)</f>
        <v>4</v>
      </c>
      <c r="H2357" s="3" t="str" cm="1">
        <f t="array" ref="H2357">_xlfn.IFS(AND(E2357&gt;=4,F2357&gt;=4,G2357&gt;=4),"Champions",AND(E2357&gt;=3,F2357&gt;=3,G2357&gt;=3),"Loyal Customers",AND(E2357&lt;=2,F2357&gt;=3),"At Risk",AND(E2357&lt;=2,F2357&lt;=2,G2357&lt;=2),"Lost",AND(E2357&gt;=4,F2357&lt;=2),"New/Promising",TRUE,"Needs Attention")</f>
        <v>Champions</v>
      </c>
      <c r="I2357" s="3" t="str">
        <f t="shared" si="40"/>
        <v>Active</v>
      </c>
      <c r="J2357" s="3" t="str">
        <f>_xlfn.XLOOKUP(A2357,'Country_Lookup'!$D:$D,'Country_Lookup'!$E:$E)</f>
        <v>United Kingdom</v>
      </c>
    </row>
    <row r="2358" spans="1:10" x14ac:dyDescent="0.3">
      <c r="A2358">
        <v>14724</v>
      </c>
      <c r="B2358">
        <v>590</v>
      </c>
      <c r="C2358">
        <v>1</v>
      </c>
      <c r="D2358">
        <v>345.25</v>
      </c>
      <c r="E2358" cm="1">
        <f t="array" ref="E2358">_xlfn.IFS(B2358&lt;=PERCENTILE($B$3:$B$5882,0.2),5,B2358&lt;=PERCENTILE($B$3:$B$5882,0.4),4,B2358&lt;=PERCENTILE($B$3:$B$5882,0.6),3,B2358&lt;=PERCENTILE($B$3:$B$5882,0.8),2,TRUE,1)</f>
        <v>1</v>
      </c>
      <c r="F2358" cm="1">
        <f t="array" ref="F2358">_xlfn.IFS(C2358&lt;=PERCENTILE($C$3:$C$5882,0.2),1,C2358&lt;=PERCENTILE($C$3:$C$5882,0.4),2,C2358&lt;=PERCENTILE($C$3:$C$5882,0.6),3,C2358&lt;=PERCENTILE($C$3:$C$5882,0.8),4,TRUE,5)</f>
        <v>1</v>
      </c>
      <c r="G2358" cm="1">
        <f t="array" ref="G2358">_xlfn.IFS(D2358&lt;=PERCENTILE($D$3:$D$5882,0.2),1,D2358&lt;=PERCENTILE($D$3:$D$5882,0.4),2,D2358&lt;=PERCENTILE($D$3:$D$5882,0.6),3,D2358&lt;=PERCENTILE($D$3:$D$5882,0.8),4,TRUE,5)</f>
        <v>2</v>
      </c>
      <c r="H2358" s="3" t="str" cm="1">
        <f t="array" ref="H2358">_xlfn.IFS(AND(E2358&gt;=4,F2358&gt;=4,G2358&gt;=4),"Champions",AND(E2358&gt;=3,F2358&gt;=3,G2358&gt;=3),"Loyal Customers",AND(E2358&lt;=2,F2358&gt;=3),"At Risk",AND(E2358&lt;=2,F2358&lt;=2,G2358&lt;=2),"Lost",AND(E2358&gt;=4,F2358&lt;=2),"New/Promising",TRUE,"Needs Attention")</f>
        <v>Lost</v>
      </c>
      <c r="I2358" s="3" t="str">
        <f t="shared" si="40"/>
        <v>Churned</v>
      </c>
      <c r="J2358" s="3" t="str">
        <f>_xlfn.XLOOKUP(A2358,'Country_Lookup'!$D:$D,'Country_Lookup'!$E:$E)</f>
        <v>United Kingdom</v>
      </c>
    </row>
    <row r="2359" spans="1:10" x14ac:dyDescent="0.3">
      <c r="A2359">
        <v>14725</v>
      </c>
      <c r="B2359">
        <v>24</v>
      </c>
      <c r="C2359">
        <v>4</v>
      </c>
      <c r="D2359">
        <v>1315.2400000000018</v>
      </c>
      <c r="E2359" cm="1">
        <f t="array" ref="E2359">_xlfn.IFS(B2359&lt;=PERCENTILE($B$3:$B$5882,0.2),5,B2359&lt;=PERCENTILE($B$3:$B$5882,0.4),4,B2359&lt;=PERCENTILE($B$3:$B$5882,0.6),3,B2359&lt;=PERCENTILE($B$3:$B$5882,0.8),2,TRUE,1)</f>
        <v>4</v>
      </c>
      <c r="F2359" cm="1">
        <f t="array" ref="F2359">_xlfn.IFS(C2359&lt;=PERCENTILE($C$3:$C$5882,0.2),1,C2359&lt;=PERCENTILE($C$3:$C$5882,0.4),2,C2359&lt;=PERCENTILE($C$3:$C$5882,0.6),3,C2359&lt;=PERCENTILE($C$3:$C$5882,0.8),4,TRUE,5)</f>
        <v>3</v>
      </c>
      <c r="G2359" cm="1">
        <f t="array" ref="G2359">_xlfn.IFS(D2359&lt;=PERCENTILE($D$3:$D$5882,0.2),1,D2359&lt;=PERCENTILE($D$3:$D$5882,0.4),2,D2359&lt;=PERCENTILE($D$3:$D$5882,0.6),3,D2359&lt;=PERCENTILE($D$3:$D$5882,0.8),4,TRUE,5)</f>
        <v>4</v>
      </c>
      <c r="H2359" s="3" t="str" cm="1">
        <f t="array" ref="H2359">_xlfn.IFS(AND(E2359&gt;=4,F2359&gt;=4,G2359&gt;=4),"Champions",AND(E2359&gt;=3,F2359&gt;=3,G2359&gt;=3),"Loyal Customers",AND(E2359&lt;=2,F2359&gt;=3),"At Risk",AND(E2359&lt;=2,F2359&lt;=2,G2359&lt;=2),"Lost",AND(E2359&gt;=4,F2359&lt;=2),"New/Promising",TRUE,"Needs Attention")</f>
        <v>Loyal Customers</v>
      </c>
      <c r="I2359" s="3" t="str">
        <f t="shared" si="40"/>
        <v>Active</v>
      </c>
      <c r="J2359" s="3" t="str">
        <f>_xlfn.XLOOKUP(A2359,'Country_Lookup'!$D:$D,'Country_Lookup'!$E:$E)</f>
        <v>United Kingdom</v>
      </c>
    </row>
    <row r="2360" spans="1:10" x14ac:dyDescent="0.3">
      <c r="A2360">
        <v>14726</v>
      </c>
      <c r="B2360">
        <v>654</v>
      </c>
      <c r="C2360">
        <v>1</v>
      </c>
      <c r="D2360">
        <v>124.75</v>
      </c>
      <c r="E2360" cm="1">
        <f t="array" ref="E2360">_xlfn.IFS(B2360&lt;=PERCENTILE($B$3:$B$5882,0.2),5,B2360&lt;=PERCENTILE($B$3:$B$5882,0.4),4,B2360&lt;=PERCENTILE($B$3:$B$5882,0.6),3,B2360&lt;=PERCENTILE($B$3:$B$5882,0.8),2,TRUE,1)</f>
        <v>1</v>
      </c>
      <c r="F2360" cm="1">
        <f t="array" ref="F2360">_xlfn.IFS(C2360&lt;=PERCENTILE($C$3:$C$5882,0.2),1,C2360&lt;=PERCENTILE($C$3:$C$5882,0.4),2,C2360&lt;=PERCENTILE($C$3:$C$5882,0.6),3,C2360&lt;=PERCENTILE($C$3:$C$5882,0.8),4,TRUE,5)</f>
        <v>1</v>
      </c>
      <c r="G2360" cm="1">
        <f t="array" ref="G2360">_xlfn.IFS(D2360&lt;=PERCENTILE($D$3:$D$5882,0.2),1,D2360&lt;=PERCENTILE($D$3:$D$5882,0.4),2,D2360&lt;=PERCENTILE($D$3:$D$5882,0.6),3,D2360&lt;=PERCENTILE($D$3:$D$5882,0.8),4,TRUE,5)</f>
        <v>1</v>
      </c>
      <c r="H2360" s="3" t="str" cm="1">
        <f t="array" ref="H2360">_xlfn.IFS(AND(E2360&gt;=4,F2360&gt;=4,G2360&gt;=4),"Champions",AND(E2360&gt;=3,F2360&gt;=3,G2360&gt;=3),"Loyal Customers",AND(E2360&lt;=2,F2360&gt;=3),"At Risk",AND(E2360&lt;=2,F2360&lt;=2,G2360&lt;=2),"Lost",AND(E2360&gt;=4,F2360&lt;=2),"New/Promising",TRUE,"Needs Attention")</f>
        <v>Lost</v>
      </c>
      <c r="I2360" s="3" t="str">
        <f t="shared" si="40"/>
        <v>Churned</v>
      </c>
      <c r="J2360" s="3" t="str">
        <f>_xlfn.XLOOKUP(A2360,'Country_Lookup'!$D:$D,'Country_Lookup'!$E:$E)</f>
        <v>United Kingdom</v>
      </c>
    </row>
    <row r="2361" spans="1:10" x14ac:dyDescent="0.3">
      <c r="A2361">
        <v>14727</v>
      </c>
      <c r="B2361">
        <v>274</v>
      </c>
      <c r="C2361">
        <v>3</v>
      </c>
      <c r="D2361">
        <v>467.93000000000023</v>
      </c>
      <c r="E2361" cm="1">
        <f t="array" ref="E2361">_xlfn.IFS(B2361&lt;=PERCENTILE($B$3:$B$5882,0.2),5,B2361&lt;=PERCENTILE($B$3:$B$5882,0.4),4,B2361&lt;=PERCENTILE($B$3:$B$5882,0.6),3,B2361&lt;=PERCENTILE($B$3:$B$5882,0.8),2,TRUE,1)</f>
        <v>2</v>
      </c>
      <c r="F2361" cm="1">
        <f t="array" ref="F2361">_xlfn.IFS(C2361&lt;=PERCENTILE($C$3:$C$5882,0.2),1,C2361&lt;=PERCENTILE($C$3:$C$5882,0.4),2,C2361&lt;=PERCENTILE($C$3:$C$5882,0.6),3,C2361&lt;=PERCENTILE($C$3:$C$5882,0.8),4,TRUE,5)</f>
        <v>3</v>
      </c>
      <c r="G2361" cm="1">
        <f t="array" ref="G2361">_xlfn.IFS(D2361&lt;=PERCENTILE($D$3:$D$5882,0.2),1,D2361&lt;=PERCENTILE($D$3:$D$5882,0.4),2,D2361&lt;=PERCENTILE($D$3:$D$5882,0.6),3,D2361&lt;=PERCENTILE($D$3:$D$5882,0.8),4,TRUE,5)</f>
        <v>2</v>
      </c>
      <c r="H2361" s="3" t="str" cm="1">
        <f t="array" ref="H2361">_xlfn.IFS(AND(E2361&gt;=4,F2361&gt;=4,G2361&gt;=4),"Champions",AND(E2361&gt;=3,F2361&gt;=3,G2361&gt;=3),"Loyal Customers",AND(E2361&lt;=2,F2361&gt;=3),"At Risk",AND(E2361&lt;=2,F2361&lt;=2,G2361&lt;=2),"Lost",AND(E2361&gt;=4,F2361&lt;=2),"New/Promising",TRUE,"Needs Attention")</f>
        <v>At Risk</v>
      </c>
      <c r="I2361" s="3" t="str">
        <f t="shared" si="40"/>
        <v>Churned</v>
      </c>
      <c r="J2361" s="3" t="str">
        <f>_xlfn.XLOOKUP(A2361,'Country_Lookup'!$D:$D,'Country_Lookup'!$E:$E)</f>
        <v>United Kingdom</v>
      </c>
    </row>
    <row r="2362" spans="1:10" x14ac:dyDescent="0.3">
      <c r="A2362">
        <v>14728</v>
      </c>
      <c r="B2362">
        <v>413</v>
      </c>
      <c r="C2362">
        <v>1</v>
      </c>
      <c r="D2362">
        <v>190.57999999999996</v>
      </c>
      <c r="E2362" cm="1">
        <f t="array" ref="E2362">_xlfn.IFS(B2362&lt;=PERCENTILE($B$3:$B$5882,0.2),5,B2362&lt;=PERCENTILE($B$3:$B$5882,0.4),4,B2362&lt;=PERCENTILE($B$3:$B$5882,0.6),3,B2362&lt;=PERCENTILE($B$3:$B$5882,0.8),2,TRUE,1)</f>
        <v>1</v>
      </c>
      <c r="F2362" cm="1">
        <f t="array" ref="F2362">_xlfn.IFS(C2362&lt;=PERCENTILE($C$3:$C$5882,0.2),1,C2362&lt;=PERCENTILE($C$3:$C$5882,0.4),2,C2362&lt;=PERCENTILE($C$3:$C$5882,0.6),3,C2362&lt;=PERCENTILE($C$3:$C$5882,0.8),4,TRUE,5)</f>
        <v>1</v>
      </c>
      <c r="G2362" cm="1">
        <f t="array" ref="G2362">_xlfn.IFS(D2362&lt;=PERCENTILE($D$3:$D$5882,0.2),1,D2362&lt;=PERCENTILE($D$3:$D$5882,0.4),2,D2362&lt;=PERCENTILE($D$3:$D$5882,0.6),3,D2362&lt;=PERCENTILE($D$3:$D$5882,0.8),4,TRUE,5)</f>
        <v>1</v>
      </c>
      <c r="H2362" s="3" t="str" cm="1">
        <f t="array" ref="H2362">_xlfn.IFS(AND(E2362&gt;=4,F2362&gt;=4,G2362&gt;=4),"Champions",AND(E2362&gt;=3,F2362&gt;=3,G2362&gt;=3),"Loyal Customers",AND(E2362&lt;=2,F2362&gt;=3),"At Risk",AND(E2362&lt;=2,F2362&lt;=2,G2362&lt;=2),"Lost",AND(E2362&gt;=4,F2362&lt;=2),"New/Promising",TRUE,"Needs Attention")</f>
        <v>Lost</v>
      </c>
      <c r="I2362" s="3" t="str">
        <f t="shared" si="40"/>
        <v>Churned</v>
      </c>
      <c r="J2362" s="3" t="str">
        <f>_xlfn.XLOOKUP(A2362,'Country_Lookup'!$D:$D,'Country_Lookup'!$E:$E)</f>
        <v>United Kingdom</v>
      </c>
    </row>
    <row r="2363" spans="1:10" x14ac:dyDescent="0.3">
      <c r="A2363">
        <v>14729</v>
      </c>
      <c r="B2363">
        <v>373</v>
      </c>
      <c r="C2363">
        <v>3</v>
      </c>
      <c r="D2363">
        <v>907.38000000000261</v>
      </c>
      <c r="E2363" cm="1">
        <f t="array" ref="E2363">_xlfn.IFS(B2363&lt;=PERCENTILE($B$3:$B$5882,0.2),5,B2363&lt;=PERCENTILE($B$3:$B$5882,0.4),4,B2363&lt;=PERCENTILE($B$3:$B$5882,0.6),3,B2363&lt;=PERCENTILE($B$3:$B$5882,0.8),2,TRUE,1)</f>
        <v>2</v>
      </c>
      <c r="F2363" cm="1">
        <f t="array" ref="F2363">_xlfn.IFS(C2363&lt;=PERCENTILE($C$3:$C$5882,0.2),1,C2363&lt;=PERCENTILE($C$3:$C$5882,0.4),2,C2363&lt;=PERCENTILE($C$3:$C$5882,0.6),3,C2363&lt;=PERCENTILE($C$3:$C$5882,0.8),4,TRUE,5)</f>
        <v>3</v>
      </c>
      <c r="G2363" cm="1">
        <f t="array" ref="G2363">_xlfn.IFS(D2363&lt;=PERCENTILE($D$3:$D$5882,0.2),1,D2363&lt;=PERCENTILE($D$3:$D$5882,0.4),2,D2363&lt;=PERCENTILE($D$3:$D$5882,0.6),3,D2363&lt;=PERCENTILE($D$3:$D$5882,0.8),4,TRUE,5)</f>
        <v>3</v>
      </c>
      <c r="H2363" s="3" t="str" cm="1">
        <f t="array" ref="H2363">_xlfn.IFS(AND(E2363&gt;=4,F2363&gt;=4,G2363&gt;=4),"Champions",AND(E2363&gt;=3,F2363&gt;=3,G2363&gt;=3),"Loyal Customers",AND(E2363&lt;=2,F2363&gt;=3),"At Risk",AND(E2363&lt;=2,F2363&lt;=2,G2363&lt;=2),"Lost",AND(E2363&gt;=4,F2363&lt;=2),"New/Promising",TRUE,"Needs Attention")</f>
        <v>At Risk</v>
      </c>
      <c r="I2363" s="3" t="str">
        <f t="shared" si="40"/>
        <v>Churned</v>
      </c>
      <c r="J2363" s="3" t="str">
        <f>_xlfn.XLOOKUP(A2363,'Country_Lookup'!$D:$D,'Country_Lookup'!$E:$E)</f>
        <v>United Kingdom</v>
      </c>
    </row>
    <row r="2364" spans="1:10" x14ac:dyDescent="0.3">
      <c r="A2364">
        <v>14730</v>
      </c>
      <c r="B2364">
        <v>1</v>
      </c>
      <c r="C2364">
        <v>8</v>
      </c>
      <c r="D2364">
        <v>2005.0600000000259</v>
      </c>
      <c r="E2364" cm="1">
        <f t="array" ref="E2364">_xlfn.IFS(B2364&lt;=PERCENTILE($B$3:$B$5882,0.2),5,B2364&lt;=PERCENTILE($B$3:$B$5882,0.4),4,B2364&lt;=PERCENTILE($B$3:$B$5882,0.6),3,B2364&lt;=PERCENTILE($B$3:$B$5882,0.8),2,TRUE,1)</f>
        <v>5</v>
      </c>
      <c r="F2364" cm="1">
        <f t="array" ref="F2364">_xlfn.IFS(C2364&lt;=PERCENTILE($C$3:$C$5882,0.2),1,C2364&lt;=PERCENTILE($C$3:$C$5882,0.4),2,C2364&lt;=PERCENTILE($C$3:$C$5882,0.6),3,C2364&lt;=PERCENTILE($C$3:$C$5882,0.8),4,TRUE,5)</f>
        <v>4</v>
      </c>
      <c r="G2364" cm="1">
        <f t="array" ref="G2364">_xlfn.IFS(D2364&lt;=PERCENTILE($D$3:$D$5882,0.2),1,D2364&lt;=PERCENTILE($D$3:$D$5882,0.4),2,D2364&lt;=PERCENTILE($D$3:$D$5882,0.6),3,D2364&lt;=PERCENTILE($D$3:$D$5882,0.8),4,TRUE,5)</f>
        <v>4</v>
      </c>
      <c r="H2364" s="3" t="str" cm="1">
        <f t="array" ref="H2364">_xlfn.IFS(AND(E2364&gt;=4,F2364&gt;=4,G2364&gt;=4),"Champions",AND(E2364&gt;=3,F2364&gt;=3,G2364&gt;=3),"Loyal Customers",AND(E2364&lt;=2,F2364&gt;=3),"At Risk",AND(E2364&lt;=2,F2364&lt;=2,G2364&lt;=2),"Lost",AND(E2364&gt;=4,F2364&lt;=2),"New/Promising",TRUE,"Needs Attention")</f>
        <v>Champions</v>
      </c>
      <c r="I2364" s="3" t="str">
        <f t="shared" si="40"/>
        <v>Active</v>
      </c>
      <c r="J2364" s="3" t="str">
        <f>_xlfn.XLOOKUP(A2364,'Country_Lookup'!$D:$D,'Country_Lookup'!$E:$E)</f>
        <v>United Kingdom</v>
      </c>
    </row>
    <row r="2365" spans="1:10" x14ac:dyDescent="0.3">
      <c r="A2365">
        <v>14731</v>
      </c>
      <c r="B2365">
        <v>47</v>
      </c>
      <c r="C2365">
        <v>3</v>
      </c>
      <c r="D2365">
        <v>380.02000000000027</v>
      </c>
      <c r="E2365" cm="1">
        <f t="array" ref="E2365">_xlfn.IFS(B2365&lt;=PERCENTILE($B$3:$B$5882,0.2),5,B2365&lt;=PERCENTILE($B$3:$B$5882,0.4),4,B2365&lt;=PERCENTILE($B$3:$B$5882,0.6),3,B2365&lt;=PERCENTILE($B$3:$B$5882,0.8),2,TRUE,1)</f>
        <v>4</v>
      </c>
      <c r="F2365" cm="1">
        <f t="array" ref="F2365">_xlfn.IFS(C2365&lt;=PERCENTILE($C$3:$C$5882,0.2),1,C2365&lt;=PERCENTILE($C$3:$C$5882,0.4),2,C2365&lt;=PERCENTILE($C$3:$C$5882,0.6),3,C2365&lt;=PERCENTILE($C$3:$C$5882,0.8),4,TRUE,5)</f>
        <v>3</v>
      </c>
      <c r="G2365" cm="1">
        <f t="array" ref="G2365">_xlfn.IFS(D2365&lt;=PERCENTILE($D$3:$D$5882,0.2),1,D2365&lt;=PERCENTILE($D$3:$D$5882,0.4),2,D2365&lt;=PERCENTILE($D$3:$D$5882,0.6),3,D2365&lt;=PERCENTILE($D$3:$D$5882,0.8),4,TRUE,5)</f>
        <v>2</v>
      </c>
      <c r="H2365" s="3" t="str" cm="1">
        <f t="array" ref="H2365">_xlfn.IFS(AND(E2365&gt;=4,F2365&gt;=4,G2365&gt;=4),"Champions",AND(E2365&gt;=3,F2365&gt;=3,G2365&gt;=3),"Loyal Customers",AND(E2365&lt;=2,F2365&gt;=3),"At Risk",AND(E2365&lt;=2,F2365&lt;=2,G2365&lt;=2),"Lost",AND(E2365&gt;=4,F2365&lt;=2),"New/Promising",TRUE,"Needs Attention")</f>
        <v>Needs Attention</v>
      </c>
      <c r="I2365" s="3" t="str">
        <f t="shared" si="40"/>
        <v>Active</v>
      </c>
      <c r="J2365" s="3" t="str">
        <f>_xlfn.XLOOKUP(A2365,'Country_Lookup'!$D:$D,'Country_Lookup'!$E:$E)</f>
        <v>United Kingdom</v>
      </c>
    </row>
    <row r="2366" spans="1:10" x14ac:dyDescent="0.3">
      <c r="A2366">
        <v>14732</v>
      </c>
      <c r="B2366">
        <v>8</v>
      </c>
      <c r="C2366">
        <v>19</v>
      </c>
      <c r="D2366">
        <v>5517.0700000000452</v>
      </c>
      <c r="E2366" cm="1">
        <f t="array" ref="E2366">_xlfn.IFS(B2366&lt;=PERCENTILE($B$3:$B$5882,0.2),5,B2366&lt;=PERCENTILE($B$3:$B$5882,0.4),4,B2366&lt;=PERCENTILE($B$3:$B$5882,0.6),3,B2366&lt;=PERCENTILE($B$3:$B$5882,0.8),2,TRUE,1)</f>
        <v>5</v>
      </c>
      <c r="F2366" cm="1">
        <f t="array" ref="F2366">_xlfn.IFS(C2366&lt;=PERCENTILE($C$3:$C$5882,0.2),1,C2366&lt;=PERCENTILE($C$3:$C$5882,0.4),2,C2366&lt;=PERCENTILE($C$3:$C$5882,0.6),3,C2366&lt;=PERCENTILE($C$3:$C$5882,0.8),4,TRUE,5)</f>
        <v>5</v>
      </c>
      <c r="G2366" cm="1">
        <f t="array" ref="G2366">_xlfn.IFS(D2366&lt;=PERCENTILE($D$3:$D$5882,0.2),1,D2366&lt;=PERCENTILE($D$3:$D$5882,0.4),2,D2366&lt;=PERCENTILE($D$3:$D$5882,0.6),3,D2366&lt;=PERCENTILE($D$3:$D$5882,0.8),4,TRUE,5)</f>
        <v>5</v>
      </c>
      <c r="H2366" s="3" t="str" cm="1">
        <f t="array" ref="H2366">_xlfn.IFS(AND(E2366&gt;=4,F2366&gt;=4,G2366&gt;=4),"Champions",AND(E2366&gt;=3,F2366&gt;=3,G2366&gt;=3),"Loyal Customers",AND(E2366&lt;=2,F2366&gt;=3),"At Risk",AND(E2366&lt;=2,F2366&lt;=2,G2366&lt;=2),"Lost",AND(E2366&gt;=4,F2366&lt;=2),"New/Promising",TRUE,"Needs Attention")</f>
        <v>Champions</v>
      </c>
      <c r="I2366" s="3" t="str">
        <f t="shared" si="40"/>
        <v>Active</v>
      </c>
      <c r="J2366" s="3" t="str">
        <f>_xlfn.XLOOKUP(A2366,'Country_Lookup'!$D:$D,'Country_Lookup'!$E:$E)</f>
        <v>United Kingdom</v>
      </c>
    </row>
    <row r="2367" spans="1:10" x14ac:dyDescent="0.3">
      <c r="A2367">
        <v>14733</v>
      </c>
      <c r="B2367">
        <v>16</v>
      </c>
      <c r="C2367">
        <v>15</v>
      </c>
      <c r="D2367">
        <v>16184.970000000005</v>
      </c>
      <c r="E2367" cm="1">
        <f t="array" ref="E2367">_xlfn.IFS(B2367&lt;=PERCENTILE($B$3:$B$5882,0.2),5,B2367&lt;=PERCENTILE($B$3:$B$5882,0.4),4,B2367&lt;=PERCENTILE($B$3:$B$5882,0.6),3,B2367&lt;=PERCENTILE($B$3:$B$5882,0.8),2,TRUE,1)</f>
        <v>5</v>
      </c>
      <c r="F2367" cm="1">
        <f t="array" ref="F2367">_xlfn.IFS(C2367&lt;=PERCENTILE($C$3:$C$5882,0.2),1,C2367&lt;=PERCENTILE($C$3:$C$5882,0.4),2,C2367&lt;=PERCENTILE($C$3:$C$5882,0.6),3,C2367&lt;=PERCENTILE($C$3:$C$5882,0.8),4,TRUE,5)</f>
        <v>5</v>
      </c>
      <c r="G2367" cm="1">
        <f t="array" ref="G2367">_xlfn.IFS(D2367&lt;=PERCENTILE($D$3:$D$5882,0.2),1,D2367&lt;=PERCENTILE($D$3:$D$5882,0.4),2,D2367&lt;=PERCENTILE($D$3:$D$5882,0.6),3,D2367&lt;=PERCENTILE($D$3:$D$5882,0.8),4,TRUE,5)</f>
        <v>5</v>
      </c>
      <c r="H2367" s="3" t="str" cm="1">
        <f t="array" ref="H2367">_xlfn.IFS(AND(E2367&gt;=4,F2367&gt;=4,G2367&gt;=4),"Champions",AND(E2367&gt;=3,F2367&gt;=3,G2367&gt;=3),"Loyal Customers",AND(E2367&lt;=2,F2367&gt;=3),"At Risk",AND(E2367&lt;=2,F2367&lt;=2,G2367&lt;=2),"Lost",AND(E2367&gt;=4,F2367&lt;=2),"New/Promising",TRUE,"Needs Attention")</f>
        <v>Champions</v>
      </c>
      <c r="I2367" s="3" t="str">
        <f t="shared" si="40"/>
        <v>Active</v>
      </c>
      <c r="J2367" s="3" t="str">
        <f>_xlfn.XLOOKUP(A2367,'Country_Lookup'!$D:$D,'Country_Lookup'!$E:$E)</f>
        <v>United Kingdom</v>
      </c>
    </row>
    <row r="2368" spans="1:10" x14ac:dyDescent="0.3">
      <c r="A2368">
        <v>14734</v>
      </c>
      <c r="B2368">
        <v>425</v>
      </c>
      <c r="C2368">
        <v>4</v>
      </c>
      <c r="D2368">
        <v>1056.4199999999987</v>
      </c>
      <c r="E2368" cm="1">
        <f t="array" ref="E2368">_xlfn.IFS(B2368&lt;=PERCENTILE($B$3:$B$5882,0.2),5,B2368&lt;=PERCENTILE($B$3:$B$5882,0.4),4,B2368&lt;=PERCENTILE($B$3:$B$5882,0.6),3,B2368&lt;=PERCENTILE($B$3:$B$5882,0.8),2,TRUE,1)</f>
        <v>1</v>
      </c>
      <c r="F2368" cm="1">
        <f t="array" ref="F2368">_xlfn.IFS(C2368&lt;=PERCENTILE($C$3:$C$5882,0.2),1,C2368&lt;=PERCENTILE($C$3:$C$5882,0.4),2,C2368&lt;=PERCENTILE($C$3:$C$5882,0.6),3,C2368&lt;=PERCENTILE($C$3:$C$5882,0.8),4,TRUE,5)</f>
        <v>3</v>
      </c>
      <c r="G2368" cm="1">
        <f t="array" ref="G2368">_xlfn.IFS(D2368&lt;=PERCENTILE($D$3:$D$5882,0.2),1,D2368&lt;=PERCENTILE($D$3:$D$5882,0.4),2,D2368&lt;=PERCENTILE($D$3:$D$5882,0.6),3,D2368&lt;=PERCENTILE($D$3:$D$5882,0.8),4,TRUE,5)</f>
        <v>3</v>
      </c>
      <c r="H2368" s="3" t="str" cm="1">
        <f t="array" ref="H2368">_xlfn.IFS(AND(E2368&gt;=4,F2368&gt;=4,G2368&gt;=4),"Champions",AND(E2368&gt;=3,F2368&gt;=3,G2368&gt;=3),"Loyal Customers",AND(E2368&lt;=2,F2368&gt;=3),"At Risk",AND(E2368&lt;=2,F2368&lt;=2,G2368&lt;=2),"Lost",AND(E2368&gt;=4,F2368&lt;=2),"New/Promising",TRUE,"Needs Attention")</f>
        <v>At Risk</v>
      </c>
      <c r="I2368" s="3" t="str">
        <f t="shared" si="40"/>
        <v>Churned</v>
      </c>
      <c r="J2368" s="3" t="str">
        <f>_xlfn.XLOOKUP(A2368,'Country_Lookup'!$D:$D,'Country_Lookup'!$E:$E)</f>
        <v>United Kingdom</v>
      </c>
    </row>
    <row r="2369" spans="1:10" x14ac:dyDescent="0.3">
      <c r="A2369">
        <v>14735</v>
      </c>
      <c r="B2369">
        <v>3</v>
      </c>
      <c r="C2369">
        <v>56</v>
      </c>
      <c r="D2369">
        <v>12240.160000000065</v>
      </c>
      <c r="E2369" cm="1">
        <f t="array" ref="E2369">_xlfn.IFS(B2369&lt;=PERCENTILE($B$3:$B$5882,0.2),5,B2369&lt;=PERCENTILE($B$3:$B$5882,0.4),4,B2369&lt;=PERCENTILE($B$3:$B$5882,0.6),3,B2369&lt;=PERCENTILE($B$3:$B$5882,0.8),2,TRUE,1)</f>
        <v>5</v>
      </c>
      <c r="F2369" cm="1">
        <f t="array" ref="F2369">_xlfn.IFS(C2369&lt;=PERCENTILE($C$3:$C$5882,0.2),1,C2369&lt;=PERCENTILE($C$3:$C$5882,0.4),2,C2369&lt;=PERCENTILE($C$3:$C$5882,0.6),3,C2369&lt;=PERCENTILE($C$3:$C$5882,0.8),4,TRUE,5)</f>
        <v>5</v>
      </c>
      <c r="G2369" cm="1">
        <f t="array" ref="G2369">_xlfn.IFS(D2369&lt;=PERCENTILE($D$3:$D$5882,0.2),1,D2369&lt;=PERCENTILE($D$3:$D$5882,0.4),2,D2369&lt;=PERCENTILE($D$3:$D$5882,0.6),3,D2369&lt;=PERCENTILE($D$3:$D$5882,0.8),4,TRUE,5)</f>
        <v>5</v>
      </c>
      <c r="H2369" s="3" t="str" cm="1">
        <f t="array" ref="H2369">_xlfn.IFS(AND(E2369&gt;=4,F2369&gt;=4,G2369&gt;=4),"Champions",AND(E2369&gt;=3,F2369&gt;=3,G2369&gt;=3),"Loyal Customers",AND(E2369&lt;=2,F2369&gt;=3),"At Risk",AND(E2369&lt;=2,F2369&lt;=2,G2369&lt;=2),"Lost",AND(E2369&gt;=4,F2369&lt;=2),"New/Promising",TRUE,"Needs Attention")</f>
        <v>Champions</v>
      </c>
      <c r="I2369" s="3" t="str">
        <f t="shared" si="40"/>
        <v>Active</v>
      </c>
      <c r="J2369" s="3" t="str">
        <f>_xlfn.XLOOKUP(A2369,'Country_Lookup'!$D:$D,'Country_Lookup'!$E:$E)</f>
        <v>United Kingdom</v>
      </c>
    </row>
    <row r="2370" spans="1:10" x14ac:dyDescent="0.3">
      <c r="A2370">
        <v>14736</v>
      </c>
      <c r="B2370">
        <v>485</v>
      </c>
      <c r="C2370">
        <v>2</v>
      </c>
      <c r="D2370">
        <v>401.08000000000101</v>
      </c>
      <c r="E2370" cm="1">
        <f t="array" ref="E2370">_xlfn.IFS(B2370&lt;=PERCENTILE($B$3:$B$5882,0.2),5,B2370&lt;=PERCENTILE($B$3:$B$5882,0.4),4,B2370&lt;=PERCENTILE($B$3:$B$5882,0.6),3,B2370&lt;=PERCENTILE($B$3:$B$5882,0.8),2,TRUE,1)</f>
        <v>1</v>
      </c>
      <c r="F2370" cm="1">
        <f t="array" ref="F2370">_xlfn.IFS(C2370&lt;=PERCENTILE($C$3:$C$5882,0.2),1,C2370&lt;=PERCENTILE($C$3:$C$5882,0.4),2,C2370&lt;=PERCENTILE($C$3:$C$5882,0.6),3,C2370&lt;=PERCENTILE($C$3:$C$5882,0.8),4,TRUE,5)</f>
        <v>2</v>
      </c>
      <c r="G2370" cm="1">
        <f t="array" ref="G2370">_xlfn.IFS(D2370&lt;=PERCENTILE($D$3:$D$5882,0.2),1,D2370&lt;=PERCENTILE($D$3:$D$5882,0.4),2,D2370&lt;=PERCENTILE($D$3:$D$5882,0.6),3,D2370&lt;=PERCENTILE($D$3:$D$5882,0.8),4,TRUE,5)</f>
        <v>2</v>
      </c>
      <c r="H2370" s="3" t="str" cm="1">
        <f t="array" ref="H2370">_xlfn.IFS(AND(E2370&gt;=4,F2370&gt;=4,G2370&gt;=4),"Champions",AND(E2370&gt;=3,F2370&gt;=3,G2370&gt;=3),"Loyal Customers",AND(E2370&lt;=2,F2370&gt;=3),"At Risk",AND(E2370&lt;=2,F2370&lt;=2,G2370&lt;=2),"Lost",AND(E2370&gt;=4,F2370&lt;=2),"New/Promising",TRUE,"Needs Attention")</f>
        <v>Lost</v>
      </c>
      <c r="I2370" s="3" t="str">
        <f t="shared" si="40"/>
        <v>Churned</v>
      </c>
      <c r="J2370" s="3" t="str">
        <f>_xlfn.XLOOKUP(A2370,'Country_Lookup'!$D:$D,'Country_Lookup'!$E:$E)</f>
        <v>United Kingdom</v>
      </c>
    </row>
    <row r="2371" spans="1:10" x14ac:dyDescent="0.3">
      <c r="A2371">
        <v>14737</v>
      </c>
      <c r="B2371">
        <v>3</v>
      </c>
      <c r="C2371">
        <v>4</v>
      </c>
      <c r="D2371">
        <v>3554.170000000001</v>
      </c>
      <c r="E2371" cm="1">
        <f t="array" ref="E2371">_xlfn.IFS(B2371&lt;=PERCENTILE($B$3:$B$5882,0.2),5,B2371&lt;=PERCENTILE($B$3:$B$5882,0.4),4,B2371&lt;=PERCENTILE($B$3:$B$5882,0.6),3,B2371&lt;=PERCENTILE($B$3:$B$5882,0.8),2,TRUE,1)</f>
        <v>5</v>
      </c>
      <c r="F2371" cm="1">
        <f t="array" ref="F2371">_xlfn.IFS(C2371&lt;=PERCENTILE($C$3:$C$5882,0.2),1,C2371&lt;=PERCENTILE($C$3:$C$5882,0.4),2,C2371&lt;=PERCENTILE($C$3:$C$5882,0.6),3,C2371&lt;=PERCENTILE($C$3:$C$5882,0.8),4,TRUE,5)</f>
        <v>3</v>
      </c>
      <c r="G2371" cm="1">
        <f t="array" ref="G2371">_xlfn.IFS(D2371&lt;=PERCENTILE($D$3:$D$5882,0.2),1,D2371&lt;=PERCENTILE($D$3:$D$5882,0.4),2,D2371&lt;=PERCENTILE($D$3:$D$5882,0.6),3,D2371&lt;=PERCENTILE($D$3:$D$5882,0.8),4,TRUE,5)</f>
        <v>5</v>
      </c>
      <c r="H2371" s="3" t="str" cm="1">
        <f t="array" ref="H2371">_xlfn.IFS(AND(E2371&gt;=4,F2371&gt;=4,G2371&gt;=4),"Champions",AND(E2371&gt;=3,F2371&gt;=3,G2371&gt;=3),"Loyal Customers",AND(E2371&lt;=2,F2371&gt;=3),"At Risk",AND(E2371&lt;=2,F2371&lt;=2,G2371&lt;=2),"Lost",AND(E2371&gt;=4,F2371&lt;=2),"New/Promising",TRUE,"Needs Attention")</f>
        <v>Loyal Customers</v>
      </c>
      <c r="I2371" s="3" t="str">
        <f t="shared" ref="I2371:I2434" si="41">IF(B2371&gt;90,"Churned","Active")</f>
        <v>Active</v>
      </c>
      <c r="J2371" s="3" t="str">
        <f>_xlfn.XLOOKUP(A2371,'Country_Lookup'!$D:$D,'Country_Lookup'!$E:$E)</f>
        <v>United Kingdom</v>
      </c>
    </row>
    <row r="2372" spans="1:10" x14ac:dyDescent="0.3">
      <c r="A2372">
        <v>14738</v>
      </c>
      <c r="B2372">
        <v>42</v>
      </c>
      <c r="C2372">
        <v>9</v>
      </c>
      <c r="D2372">
        <v>1821.8999999999967</v>
      </c>
      <c r="E2372" cm="1">
        <f t="array" ref="E2372">_xlfn.IFS(B2372&lt;=PERCENTILE($B$3:$B$5882,0.2),5,B2372&lt;=PERCENTILE($B$3:$B$5882,0.4),4,B2372&lt;=PERCENTILE($B$3:$B$5882,0.6),3,B2372&lt;=PERCENTILE($B$3:$B$5882,0.8),2,TRUE,1)</f>
        <v>4</v>
      </c>
      <c r="F2372" cm="1">
        <f t="array" ref="F2372">_xlfn.IFS(C2372&lt;=PERCENTILE($C$3:$C$5882,0.2),1,C2372&lt;=PERCENTILE($C$3:$C$5882,0.4),2,C2372&lt;=PERCENTILE($C$3:$C$5882,0.6),3,C2372&lt;=PERCENTILE($C$3:$C$5882,0.8),4,TRUE,5)</f>
        <v>5</v>
      </c>
      <c r="G2372" cm="1">
        <f t="array" ref="G2372">_xlfn.IFS(D2372&lt;=PERCENTILE($D$3:$D$5882,0.2),1,D2372&lt;=PERCENTILE($D$3:$D$5882,0.4),2,D2372&lt;=PERCENTILE($D$3:$D$5882,0.6),3,D2372&lt;=PERCENTILE($D$3:$D$5882,0.8),4,TRUE,5)</f>
        <v>4</v>
      </c>
      <c r="H2372" s="3" t="str" cm="1">
        <f t="array" ref="H2372">_xlfn.IFS(AND(E2372&gt;=4,F2372&gt;=4,G2372&gt;=4),"Champions",AND(E2372&gt;=3,F2372&gt;=3,G2372&gt;=3),"Loyal Customers",AND(E2372&lt;=2,F2372&gt;=3),"At Risk",AND(E2372&lt;=2,F2372&lt;=2,G2372&lt;=2),"Lost",AND(E2372&gt;=4,F2372&lt;=2),"New/Promising",TRUE,"Needs Attention")</f>
        <v>Champions</v>
      </c>
      <c r="I2372" s="3" t="str">
        <f t="shared" si="41"/>
        <v>Active</v>
      </c>
      <c r="J2372" s="3" t="str">
        <f>_xlfn.XLOOKUP(A2372,'Country_Lookup'!$D:$D,'Country_Lookup'!$E:$E)</f>
        <v>United Kingdom</v>
      </c>
    </row>
    <row r="2373" spans="1:10" x14ac:dyDescent="0.3">
      <c r="A2373">
        <v>14739</v>
      </c>
      <c r="B2373">
        <v>4</v>
      </c>
      <c r="C2373">
        <v>25</v>
      </c>
      <c r="D2373">
        <v>12287.5</v>
      </c>
      <c r="E2373" cm="1">
        <f t="array" ref="E2373">_xlfn.IFS(B2373&lt;=PERCENTILE($B$3:$B$5882,0.2),5,B2373&lt;=PERCENTILE($B$3:$B$5882,0.4),4,B2373&lt;=PERCENTILE($B$3:$B$5882,0.6),3,B2373&lt;=PERCENTILE($B$3:$B$5882,0.8),2,TRUE,1)</f>
        <v>5</v>
      </c>
      <c r="F2373" cm="1">
        <f t="array" ref="F2373">_xlfn.IFS(C2373&lt;=PERCENTILE($C$3:$C$5882,0.2),1,C2373&lt;=PERCENTILE($C$3:$C$5882,0.4),2,C2373&lt;=PERCENTILE($C$3:$C$5882,0.6),3,C2373&lt;=PERCENTILE($C$3:$C$5882,0.8),4,TRUE,5)</f>
        <v>5</v>
      </c>
      <c r="G2373" cm="1">
        <f t="array" ref="G2373">_xlfn.IFS(D2373&lt;=PERCENTILE($D$3:$D$5882,0.2),1,D2373&lt;=PERCENTILE($D$3:$D$5882,0.4),2,D2373&lt;=PERCENTILE($D$3:$D$5882,0.6),3,D2373&lt;=PERCENTILE($D$3:$D$5882,0.8),4,TRUE,5)</f>
        <v>5</v>
      </c>
      <c r="H2373" s="3" t="str" cm="1">
        <f t="array" ref="H2373">_xlfn.IFS(AND(E2373&gt;=4,F2373&gt;=4,G2373&gt;=4),"Champions",AND(E2373&gt;=3,F2373&gt;=3,G2373&gt;=3),"Loyal Customers",AND(E2373&lt;=2,F2373&gt;=3),"At Risk",AND(E2373&lt;=2,F2373&lt;=2,G2373&lt;=2),"Lost",AND(E2373&gt;=4,F2373&lt;=2),"New/Promising",TRUE,"Needs Attention")</f>
        <v>Champions</v>
      </c>
      <c r="I2373" s="3" t="str">
        <f t="shared" si="41"/>
        <v>Active</v>
      </c>
      <c r="J2373" s="3" t="str">
        <f>_xlfn.XLOOKUP(A2373,'Country_Lookup'!$D:$D,'Country_Lookup'!$E:$E)</f>
        <v>United Kingdom</v>
      </c>
    </row>
    <row r="2374" spans="1:10" x14ac:dyDescent="0.3">
      <c r="A2374">
        <v>14740</v>
      </c>
      <c r="B2374">
        <v>197</v>
      </c>
      <c r="C2374">
        <v>11</v>
      </c>
      <c r="D2374">
        <v>4161.060000000024</v>
      </c>
      <c r="E2374" cm="1">
        <f t="array" ref="E2374">_xlfn.IFS(B2374&lt;=PERCENTILE($B$3:$B$5882,0.2),5,B2374&lt;=PERCENTILE($B$3:$B$5882,0.4),4,B2374&lt;=PERCENTILE($B$3:$B$5882,0.6),3,B2374&lt;=PERCENTILE($B$3:$B$5882,0.8),2,TRUE,1)</f>
        <v>2</v>
      </c>
      <c r="F2374" cm="1">
        <f t="array" ref="F2374">_xlfn.IFS(C2374&lt;=PERCENTILE($C$3:$C$5882,0.2),1,C2374&lt;=PERCENTILE($C$3:$C$5882,0.4),2,C2374&lt;=PERCENTILE($C$3:$C$5882,0.6),3,C2374&lt;=PERCENTILE($C$3:$C$5882,0.8),4,TRUE,5)</f>
        <v>5</v>
      </c>
      <c r="G2374" cm="1">
        <f t="array" ref="G2374">_xlfn.IFS(D2374&lt;=PERCENTILE($D$3:$D$5882,0.2),1,D2374&lt;=PERCENTILE($D$3:$D$5882,0.4),2,D2374&lt;=PERCENTILE($D$3:$D$5882,0.6),3,D2374&lt;=PERCENTILE($D$3:$D$5882,0.8),4,TRUE,5)</f>
        <v>5</v>
      </c>
      <c r="H2374" s="3" t="str" cm="1">
        <f t="array" ref="H2374">_xlfn.IFS(AND(E2374&gt;=4,F2374&gt;=4,G2374&gt;=4),"Champions",AND(E2374&gt;=3,F2374&gt;=3,G2374&gt;=3),"Loyal Customers",AND(E2374&lt;=2,F2374&gt;=3),"At Risk",AND(E2374&lt;=2,F2374&lt;=2,G2374&lt;=2),"Lost",AND(E2374&gt;=4,F2374&lt;=2),"New/Promising",TRUE,"Needs Attention")</f>
        <v>At Risk</v>
      </c>
      <c r="I2374" s="3" t="str">
        <f t="shared" si="41"/>
        <v>Churned</v>
      </c>
      <c r="J2374" s="3" t="str">
        <f>_xlfn.XLOOKUP(A2374,'Country_Lookup'!$D:$D,'Country_Lookup'!$E:$E)</f>
        <v>United Kingdom</v>
      </c>
    </row>
    <row r="2375" spans="1:10" x14ac:dyDescent="0.3">
      <c r="A2375">
        <v>14741</v>
      </c>
      <c r="B2375">
        <v>11</v>
      </c>
      <c r="C2375">
        <v>7</v>
      </c>
      <c r="D2375">
        <v>1897.5899999999972</v>
      </c>
      <c r="E2375" cm="1">
        <f t="array" ref="E2375">_xlfn.IFS(B2375&lt;=PERCENTILE($B$3:$B$5882,0.2),5,B2375&lt;=PERCENTILE($B$3:$B$5882,0.4),4,B2375&lt;=PERCENTILE($B$3:$B$5882,0.6),3,B2375&lt;=PERCENTILE($B$3:$B$5882,0.8),2,TRUE,1)</f>
        <v>5</v>
      </c>
      <c r="F2375" cm="1">
        <f t="array" ref="F2375">_xlfn.IFS(C2375&lt;=PERCENTILE($C$3:$C$5882,0.2),1,C2375&lt;=PERCENTILE($C$3:$C$5882,0.4),2,C2375&lt;=PERCENTILE($C$3:$C$5882,0.6),3,C2375&lt;=PERCENTILE($C$3:$C$5882,0.8),4,TRUE,5)</f>
        <v>4</v>
      </c>
      <c r="G2375" cm="1">
        <f t="array" ref="G2375">_xlfn.IFS(D2375&lt;=PERCENTILE($D$3:$D$5882,0.2),1,D2375&lt;=PERCENTILE($D$3:$D$5882,0.4),2,D2375&lt;=PERCENTILE($D$3:$D$5882,0.6),3,D2375&lt;=PERCENTILE($D$3:$D$5882,0.8),4,TRUE,5)</f>
        <v>4</v>
      </c>
      <c r="H2375" s="3" t="str" cm="1">
        <f t="array" ref="H2375">_xlfn.IFS(AND(E2375&gt;=4,F2375&gt;=4,G2375&gt;=4),"Champions",AND(E2375&gt;=3,F2375&gt;=3,G2375&gt;=3),"Loyal Customers",AND(E2375&lt;=2,F2375&gt;=3),"At Risk",AND(E2375&lt;=2,F2375&lt;=2,G2375&lt;=2),"Lost",AND(E2375&gt;=4,F2375&lt;=2),"New/Promising",TRUE,"Needs Attention")</f>
        <v>Champions</v>
      </c>
      <c r="I2375" s="3" t="str">
        <f t="shared" si="41"/>
        <v>Active</v>
      </c>
      <c r="J2375" s="3" t="str">
        <f>_xlfn.XLOOKUP(A2375,'Country_Lookup'!$D:$D,'Country_Lookup'!$E:$E)</f>
        <v>United Kingdom</v>
      </c>
    </row>
    <row r="2376" spans="1:10" x14ac:dyDescent="0.3">
      <c r="A2376">
        <v>14742</v>
      </c>
      <c r="B2376">
        <v>435</v>
      </c>
      <c r="C2376">
        <v>1</v>
      </c>
      <c r="D2376">
        <v>579.84999999999991</v>
      </c>
      <c r="E2376" cm="1">
        <f t="array" ref="E2376">_xlfn.IFS(B2376&lt;=PERCENTILE($B$3:$B$5882,0.2),5,B2376&lt;=PERCENTILE($B$3:$B$5882,0.4),4,B2376&lt;=PERCENTILE($B$3:$B$5882,0.6),3,B2376&lt;=PERCENTILE($B$3:$B$5882,0.8),2,TRUE,1)</f>
        <v>1</v>
      </c>
      <c r="F2376" cm="1">
        <f t="array" ref="F2376">_xlfn.IFS(C2376&lt;=PERCENTILE($C$3:$C$5882,0.2),1,C2376&lt;=PERCENTILE($C$3:$C$5882,0.4),2,C2376&lt;=PERCENTILE($C$3:$C$5882,0.6),3,C2376&lt;=PERCENTILE($C$3:$C$5882,0.8),4,TRUE,5)</f>
        <v>1</v>
      </c>
      <c r="G2376" cm="1">
        <f t="array" ref="G2376">_xlfn.IFS(D2376&lt;=PERCENTILE($D$3:$D$5882,0.2),1,D2376&lt;=PERCENTILE($D$3:$D$5882,0.4),2,D2376&lt;=PERCENTILE($D$3:$D$5882,0.6),3,D2376&lt;=PERCENTILE($D$3:$D$5882,0.8),4,TRUE,5)</f>
        <v>2</v>
      </c>
      <c r="H2376" s="3" t="str" cm="1">
        <f t="array" ref="H2376">_xlfn.IFS(AND(E2376&gt;=4,F2376&gt;=4,G2376&gt;=4),"Champions",AND(E2376&gt;=3,F2376&gt;=3,G2376&gt;=3),"Loyal Customers",AND(E2376&lt;=2,F2376&gt;=3),"At Risk",AND(E2376&lt;=2,F2376&lt;=2,G2376&lt;=2),"Lost",AND(E2376&gt;=4,F2376&lt;=2),"New/Promising",TRUE,"Needs Attention")</f>
        <v>Lost</v>
      </c>
      <c r="I2376" s="3" t="str">
        <f t="shared" si="41"/>
        <v>Churned</v>
      </c>
      <c r="J2376" s="3" t="str">
        <f>_xlfn.XLOOKUP(A2376,'Country_Lookup'!$D:$D,'Country_Lookup'!$E:$E)</f>
        <v>United Kingdom</v>
      </c>
    </row>
    <row r="2377" spans="1:10" x14ac:dyDescent="0.3">
      <c r="A2377">
        <v>14743</v>
      </c>
      <c r="B2377">
        <v>592</v>
      </c>
      <c r="C2377">
        <v>1</v>
      </c>
      <c r="D2377">
        <v>50.48</v>
      </c>
      <c r="E2377" cm="1">
        <f t="array" ref="E2377">_xlfn.IFS(B2377&lt;=PERCENTILE($B$3:$B$5882,0.2),5,B2377&lt;=PERCENTILE($B$3:$B$5882,0.4),4,B2377&lt;=PERCENTILE($B$3:$B$5882,0.6),3,B2377&lt;=PERCENTILE($B$3:$B$5882,0.8),2,TRUE,1)</f>
        <v>1</v>
      </c>
      <c r="F2377" cm="1">
        <f t="array" ref="F2377">_xlfn.IFS(C2377&lt;=PERCENTILE($C$3:$C$5882,0.2),1,C2377&lt;=PERCENTILE($C$3:$C$5882,0.4),2,C2377&lt;=PERCENTILE($C$3:$C$5882,0.6),3,C2377&lt;=PERCENTILE($C$3:$C$5882,0.8),4,TRUE,5)</f>
        <v>1</v>
      </c>
      <c r="G2377" cm="1">
        <f t="array" ref="G2377">_xlfn.IFS(D2377&lt;=PERCENTILE($D$3:$D$5882,0.2),1,D2377&lt;=PERCENTILE($D$3:$D$5882,0.4),2,D2377&lt;=PERCENTILE($D$3:$D$5882,0.6),3,D2377&lt;=PERCENTILE($D$3:$D$5882,0.8),4,TRUE,5)</f>
        <v>1</v>
      </c>
      <c r="H2377" s="3" t="str" cm="1">
        <f t="array" ref="H2377">_xlfn.IFS(AND(E2377&gt;=4,F2377&gt;=4,G2377&gt;=4),"Champions",AND(E2377&gt;=3,F2377&gt;=3,G2377&gt;=3),"Loyal Customers",AND(E2377&lt;=2,F2377&gt;=3),"At Risk",AND(E2377&lt;=2,F2377&lt;=2,G2377&lt;=2),"Lost",AND(E2377&gt;=4,F2377&lt;=2),"New/Promising",TRUE,"Needs Attention")</f>
        <v>Lost</v>
      </c>
      <c r="I2377" s="3" t="str">
        <f t="shared" si="41"/>
        <v>Churned</v>
      </c>
      <c r="J2377" s="3" t="str">
        <f>_xlfn.XLOOKUP(A2377,'Country_Lookup'!$D:$D,'Country_Lookup'!$E:$E)</f>
        <v>United Kingdom</v>
      </c>
    </row>
    <row r="2378" spans="1:10" x14ac:dyDescent="0.3">
      <c r="A2378">
        <v>14744</v>
      </c>
      <c r="B2378">
        <v>16</v>
      </c>
      <c r="C2378">
        <v>14</v>
      </c>
      <c r="D2378">
        <v>3885.0800000000036</v>
      </c>
      <c r="E2378" cm="1">
        <f t="array" ref="E2378">_xlfn.IFS(B2378&lt;=PERCENTILE($B$3:$B$5882,0.2),5,B2378&lt;=PERCENTILE($B$3:$B$5882,0.4),4,B2378&lt;=PERCENTILE($B$3:$B$5882,0.6),3,B2378&lt;=PERCENTILE($B$3:$B$5882,0.8),2,TRUE,1)</f>
        <v>5</v>
      </c>
      <c r="F2378" cm="1">
        <f t="array" ref="F2378">_xlfn.IFS(C2378&lt;=PERCENTILE($C$3:$C$5882,0.2),1,C2378&lt;=PERCENTILE($C$3:$C$5882,0.4),2,C2378&lt;=PERCENTILE($C$3:$C$5882,0.6),3,C2378&lt;=PERCENTILE($C$3:$C$5882,0.8),4,TRUE,5)</f>
        <v>5</v>
      </c>
      <c r="G2378" cm="1">
        <f t="array" ref="G2378">_xlfn.IFS(D2378&lt;=PERCENTILE($D$3:$D$5882,0.2),1,D2378&lt;=PERCENTILE($D$3:$D$5882,0.4),2,D2378&lt;=PERCENTILE($D$3:$D$5882,0.6),3,D2378&lt;=PERCENTILE($D$3:$D$5882,0.8),4,TRUE,5)</f>
        <v>5</v>
      </c>
      <c r="H2378" s="3" t="str" cm="1">
        <f t="array" ref="H2378">_xlfn.IFS(AND(E2378&gt;=4,F2378&gt;=4,G2378&gt;=4),"Champions",AND(E2378&gt;=3,F2378&gt;=3,G2378&gt;=3),"Loyal Customers",AND(E2378&lt;=2,F2378&gt;=3),"At Risk",AND(E2378&lt;=2,F2378&lt;=2,G2378&lt;=2),"Lost",AND(E2378&gt;=4,F2378&lt;=2),"New/Promising",TRUE,"Needs Attention")</f>
        <v>Champions</v>
      </c>
      <c r="I2378" s="3" t="str">
        <f t="shared" si="41"/>
        <v>Active</v>
      </c>
      <c r="J2378" s="3" t="str">
        <f>_xlfn.XLOOKUP(A2378,'Country_Lookup'!$D:$D,'Country_Lookup'!$E:$E)</f>
        <v>United Kingdom</v>
      </c>
    </row>
    <row r="2379" spans="1:10" x14ac:dyDescent="0.3">
      <c r="A2379">
        <v>14745</v>
      </c>
      <c r="B2379">
        <v>112</v>
      </c>
      <c r="C2379">
        <v>12</v>
      </c>
      <c r="D2379">
        <v>2571.8099999999981</v>
      </c>
      <c r="E2379" cm="1">
        <f t="array" ref="E2379">_xlfn.IFS(B2379&lt;=PERCENTILE($B$3:$B$5882,0.2),5,B2379&lt;=PERCENTILE($B$3:$B$5882,0.4),4,B2379&lt;=PERCENTILE($B$3:$B$5882,0.6),3,B2379&lt;=PERCENTILE($B$3:$B$5882,0.8),2,TRUE,1)</f>
        <v>3</v>
      </c>
      <c r="F2379" cm="1">
        <f t="array" ref="F2379">_xlfn.IFS(C2379&lt;=PERCENTILE($C$3:$C$5882,0.2),1,C2379&lt;=PERCENTILE($C$3:$C$5882,0.4),2,C2379&lt;=PERCENTILE($C$3:$C$5882,0.6),3,C2379&lt;=PERCENTILE($C$3:$C$5882,0.8),4,TRUE,5)</f>
        <v>5</v>
      </c>
      <c r="G2379" cm="1">
        <f t="array" ref="G2379">_xlfn.IFS(D2379&lt;=PERCENTILE($D$3:$D$5882,0.2),1,D2379&lt;=PERCENTILE($D$3:$D$5882,0.4),2,D2379&lt;=PERCENTILE($D$3:$D$5882,0.6),3,D2379&lt;=PERCENTILE($D$3:$D$5882,0.8),4,TRUE,5)</f>
        <v>4</v>
      </c>
      <c r="H2379" s="3" t="str" cm="1">
        <f t="array" ref="H2379">_xlfn.IFS(AND(E2379&gt;=4,F2379&gt;=4,G2379&gt;=4),"Champions",AND(E2379&gt;=3,F2379&gt;=3,G2379&gt;=3),"Loyal Customers",AND(E2379&lt;=2,F2379&gt;=3),"At Risk",AND(E2379&lt;=2,F2379&lt;=2,G2379&lt;=2),"Lost",AND(E2379&gt;=4,F2379&lt;=2),"New/Promising",TRUE,"Needs Attention")</f>
        <v>Loyal Customers</v>
      </c>
      <c r="I2379" s="3" t="str">
        <f t="shared" si="41"/>
        <v>Churned</v>
      </c>
      <c r="J2379" s="3" t="str">
        <f>_xlfn.XLOOKUP(A2379,'Country_Lookup'!$D:$D,'Country_Lookup'!$E:$E)</f>
        <v>United Kingdom</v>
      </c>
    </row>
    <row r="2380" spans="1:10" x14ac:dyDescent="0.3">
      <c r="A2380">
        <v>14746</v>
      </c>
      <c r="B2380">
        <v>406</v>
      </c>
      <c r="C2380">
        <v>4</v>
      </c>
      <c r="D2380">
        <v>593.5</v>
      </c>
      <c r="E2380" cm="1">
        <f t="array" ref="E2380">_xlfn.IFS(B2380&lt;=PERCENTILE($B$3:$B$5882,0.2),5,B2380&lt;=PERCENTILE($B$3:$B$5882,0.4),4,B2380&lt;=PERCENTILE($B$3:$B$5882,0.6),3,B2380&lt;=PERCENTILE($B$3:$B$5882,0.8),2,TRUE,1)</f>
        <v>2</v>
      </c>
      <c r="F2380" cm="1">
        <f t="array" ref="F2380">_xlfn.IFS(C2380&lt;=PERCENTILE($C$3:$C$5882,0.2),1,C2380&lt;=PERCENTILE($C$3:$C$5882,0.4),2,C2380&lt;=PERCENTILE($C$3:$C$5882,0.6),3,C2380&lt;=PERCENTILE($C$3:$C$5882,0.8),4,TRUE,5)</f>
        <v>3</v>
      </c>
      <c r="G2380" cm="1">
        <f t="array" ref="G2380">_xlfn.IFS(D2380&lt;=PERCENTILE($D$3:$D$5882,0.2),1,D2380&lt;=PERCENTILE($D$3:$D$5882,0.4),2,D2380&lt;=PERCENTILE($D$3:$D$5882,0.6),3,D2380&lt;=PERCENTILE($D$3:$D$5882,0.8),4,TRUE,5)</f>
        <v>2</v>
      </c>
      <c r="H2380" s="3" t="str" cm="1">
        <f t="array" ref="H2380">_xlfn.IFS(AND(E2380&gt;=4,F2380&gt;=4,G2380&gt;=4),"Champions",AND(E2380&gt;=3,F2380&gt;=3,G2380&gt;=3),"Loyal Customers",AND(E2380&lt;=2,F2380&gt;=3),"At Risk",AND(E2380&lt;=2,F2380&lt;=2,G2380&lt;=2),"Lost",AND(E2380&gt;=4,F2380&lt;=2),"New/Promising",TRUE,"Needs Attention")</f>
        <v>At Risk</v>
      </c>
      <c r="I2380" s="3" t="str">
        <f t="shared" si="41"/>
        <v>Churned</v>
      </c>
      <c r="J2380" s="3" t="str">
        <f>_xlfn.XLOOKUP(A2380,'Country_Lookup'!$D:$D,'Country_Lookup'!$E:$E)</f>
        <v>United Kingdom</v>
      </c>
    </row>
    <row r="2381" spans="1:10" x14ac:dyDescent="0.3">
      <c r="A2381">
        <v>14747</v>
      </c>
      <c r="B2381">
        <v>249</v>
      </c>
      <c r="C2381">
        <v>1</v>
      </c>
      <c r="D2381">
        <v>328.20000000000005</v>
      </c>
      <c r="E2381" cm="1">
        <f t="array" ref="E2381">_xlfn.IFS(B2381&lt;=PERCENTILE($B$3:$B$5882,0.2),5,B2381&lt;=PERCENTILE($B$3:$B$5882,0.4),4,B2381&lt;=PERCENTILE($B$3:$B$5882,0.6),3,B2381&lt;=PERCENTILE($B$3:$B$5882,0.8),2,TRUE,1)</f>
        <v>2</v>
      </c>
      <c r="F2381" cm="1">
        <f t="array" ref="F2381">_xlfn.IFS(C2381&lt;=PERCENTILE($C$3:$C$5882,0.2),1,C2381&lt;=PERCENTILE($C$3:$C$5882,0.4),2,C2381&lt;=PERCENTILE($C$3:$C$5882,0.6),3,C2381&lt;=PERCENTILE($C$3:$C$5882,0.8),4,TRUE,5)</f>
        <v>1</v>
      </c>
      <c r="G2381" cm="1">
        <f t="array" ref="G2381">_xlfn.IFS(D2381&lt;=PERCENTILE($D$3:$D$5882,0.2),1,D2381&lt;=PERCENTILE($D$3:$D$5882,0.4),2,D2381&lt;=PERCENTILE($D$3:$D$5882,0.6),3,D2381&lt;=PERCENTILE($D$3:$D$5882,0.8),4,TRUE,5)</f>
        <v>2</v>
      </c>
      <c r="H2381" s="3" t="str" cm="1">
        <f t="array" ref="H2381">_xlfn.IFS(AND(E2381&gt;=4,F2381&gt;=4,G2381&gt;=4),"Champions",AND(E2381&gt;=3,F2381&gt;=3,G2381&gt;=3),"Loyal Customers",AND(E2381&lt;=2,F2381&gt;=3),"At Risk",AND(E2381&lt;=2,F2381&lt;=2,G2381&lt;=2),"Lost",AND(E2381&gt;=4,F2381&lt;=2),"New/Promising",TRUE,"Needs Attention")</f>
        <v>Lost</v>
      </c>
      <c r="I2381" s="3" t="str">
        <f t="shared" si="41"/>
        <v>Churned</v>
      </c>
      <c r="J2381" s="3" t="str">
        <f>_xlfn.XLOOKUP(A2381,'Country_Lookup'!$D:$D,'Country_Lookup'!$E:$E)</f>
        <v>United Kingdom</v>
      </c>
    </row>
    <row r="2382" spans="1:10" x14ac:dyDescent="0.3">
      <c r="A2382">
        <v>14748</v>
      </c>
      <c r="B2382">
        <v>29</v>
      </c>
      <c r="C2382">
        <v>10</v>
      </c>
      <c r="D2382">
        <v>3152.3199999999988</v>
      </c>
      <c r="E2382" cm="1">
        <f t="array" ref="E2382">_xlfn.IFS(B2382&lt;=PERCENTILE($B$3:$B$5882,0.2),5,B2382&lt;=PERCENTILE($B$3:$B$5882,0.4),4,B2382&lt;=PERCENTILE($B$3:$B$5882,0.6),3,B2382&lt;=PERCENTILE($B$3:$B$5882,0.8),2,TRUE,1)</f>
        <v>4</v>
      </c>
      <c r="F2382" cm="1">
        <f t="array" ref="F2382">_xlfn.IFS(C2382&lt;=PERCENTILE($C$3:$C$5882,0.2),1,C2382&lt;=PERCENTILE($C$3:$C$5882,0.4),2,C2382&lt;=PERCENTILE($C$3:$C$5882,0.6),3,C2382&lt;=PERCENTILE($C$3:$C$5882,0.8),4,TRUE,5)</f>
        <v>5</v>
      </c>
      <c r="G2382" cm="1">
        <f t="array" ref="G2382">_xlfn.IFS(D2382&lt;=PERCENTILE($D$3:$D$5882,0.2),1,D2382&lt;=PERCENTILE($D$3:$D$5882,0.4),2,D2382&lt;=PERCENTILE($D$3:$D$5882,0.6),3,D2382&lt;=PERCENTILE($D$3:$D$5882,0.8),4,TRUE,5)</f>
        <v>5</v>
      </c>
      <c r="H2382" s="3" t="str" cm="1">
        <f t="array" ref="H2382">_xlfn.IFS(AND(E2382&gt;=4,F2382&gt;=4,G2382&gt;=4),"Champions",AND(E2382&gt;=3,F2382&gt;=3,G2382&gt;=3),"Loyal Customers",AND(E2382&lt;=2,F2382&gt;=3),"At Risk",AND(E2382&lt;=2,F2382&lt;=2,G2382&lt;=2),"Lost",AND(E2382&gt;=4,F2382&lt;=2),"New/Promising",TRUE,"Needs Attention")</f>
        <v>Champions</v>
      </c>
      <c r="I2382" s="3" t="str">
        <f t="shared" si="41"/>
        <v>Active</v>
      </c>
      <c r="J2382" s="3" t="str">
        <f>_xlfn.XLOOKUP(A2382,'Country_Lookup'!$D:$D,'Country_Lookup'!$E:$E)</f>
        <v>United Kingdom</v>
      </c>
    </row>
    <row r="2383" spans="1:10" x14ac:dyDescent="0.3">
      <c r="A2383">
        <v>14749</v>
      </c>
      <c r="B2383">
        <v>479</v>
      </c>
      <c r="C2383">
        <v>1</v>
      </c>
      <c r="D2383">
        <v>310.14999999999992</v>
      </c>
      <c r="E2383" cm="1">
        <f t="array" ref="E2383">_xlfn.IFS(B2383&lt;=PERCENTILE($B$3:$B$5882,0.2),5,B2383&lt;=PERCENTILE($B$3:$B$5882,0.4),4,B2383&lt;=PERCENTILE($B$3:$B$5882,0.6),3,B2383&lt;=PERCENTILE($B$3:$B$5882,0.8),2,TRUE,1)</f>
        <v>1</v>
      </c>
      <c r="F2383" cm="1">
        <f t="array" ref="F2383">_xlfn.IFS(C2383&lt;=PERCENTILE($C$3:$C$5882,0.2),1,C2383&lt;=PERCENTILE($C$3:$C$5882,0.4),2,C2383&lt;=PERCENTILE($C$3:$C$5882,0.6),3,C2383&lt;=PERCENTILE($C$3:$C$5882,0.8),4,TRUE,5)</f>
        <v>1</v>
      </c>
      <c r="G2383" cm="1">
        <f t="array" ref="G2383">_xlfn.IFS(D2383&lt;=PERCENTILE($D$3:$D$5882,0.2),1,D2383&lt;=PERCENTILE($D$3:$D$5882,0.4),2,D2383&lt;=PERCENTILE($D$3:$D$5882,0.6),3,D2383&lt;=PERCENTILE($D$3:$D$5882,0.8),4,TRUE,5)</f>
        <v>2</v>
      </c>
      <c r="H2383" s="3" t="str" cm="1">
        <f t="array" ref="H2383">_xlfn.IFS(AND(E2383&gt;=4,F2383&gt;=4,G2383&gt;=4),"Champions",AND(E2383&gt;=3,F2383&gt;=3,G2383&gt;=3),"Loyal Customers",AND(E2383&lt;=2,F2383&gt;=3),"At Risk",AND(E2383&lt;=2,F2383&lt;=2,G2383&lt;=2),"Lost",AND(E2383&gt;=4,F2383&lt;=2),"New/Promising",TRUE,"Needs Attention")</f>
        <v>Lost</v>
      </c>
      <c r="I2383" s="3" t="str">
        <f t="shared" si="41"/>
        <v>Churned</v>
      </c>
      <c r="J2383" s="3" t="str">
        <f>_xlfn.XLOOKUP(A2383,'Country_Lookup'!$D:$D,'Country_Lookup'!$E:$E)</f>
        <v>United Kingdom</v>
      </c>
    </row>
    <row r="2384" spans="1:10" x14ac:dyDescent="0.3">
      <c r="A2384">
        <v>14750</v>
      </c>
      <c r="B2384">
        <v>736</v>
      </c>
      <c r="C2384">
        <v>1</v>
      </c>
      <c r="D2384">
        <v>112.03000000000007</v>
      </c>
      <c r="E2384" cm="1">
        <f t="array" ref="E2384">_xlfn.IFS(B2384&lt;=PERCENTILE($B$3:$B$5882,0.2),5,B2384&lt;=PERCENTILE($B$3:$B$5882,0.4),4,B2384&lt;=PERCENTILE($B$3:$B$5882,0.6),3,B2384&lt;=PERCENTILE($B$3:$B$5882,0.8),2,TRUE,1)</f>
        <v>1</v>
      </c>
      <c r="F2384" cm="1">
        <f t="array" ref="F2384">_xlfn.IFS(C2384&lt;=PERCENTILE($C$3:$C$5882,0.2),1,C2384&lt;=PERCENTILE($C$3:$C$5882,0.4),2,C2384&lt;=PERCENTILE($C$3:$C$5882,0.6),3,C2384&lt;=PERCENTILE($C$3:$C$5882,0.8),4,TRUE,5)</f>
        <v>1</v>
      </c>
      <c r="G2384" cm="1">
        <f t="array" ref="G2384">_xlfn.IFS(D2384&lt;=PERCENTILE($D$3:$D$5882,0.2),1,D2384&lt;=PERCENTILE($D$3:$D$5882,0.4),2,D2384&lt;=PERCENTILE($D$3:$D$5882,0.6),3,D2384&lt;=PERCENTILE($D$3:$D$5882,0.8),4,TRUE,5)</f>
        <v>1</v>
      </c>
      <c r="H2384" s="3" t="str" cm="1">
        <f t="array" ref="H2384">_xlfn.IFS(AND(E2384&gt;=4,F2384&gt;=4,G2384&gt;=4),"Champions",AND(E2384&gt;=3,F2384&gt;=3,G2384&gt;=3),"Loyal Customers",AND(E2384&lt;=2,F2384&gt;=3),"At Risk",AND(E2384&lt;=2,F2384&lt;=2,G2384&lt;=2),"Lost",AND(E2384&gt;=4,F2384&lt;=2),"New/Promising",TRUE,"Needs Attention")</f>
        <v>Lost</v>
      </c>
      <c r="I2384" s="3" t="str">
        <f t="shared" si="41"/>
        <v>Churned</v>
      </c>
      <c r="J2384" s="3" t="str">
        <f>_xlfn.XLOOKUP(A2384,'Country_Lookup'!$D:$D,'Country_Lookup'!$E:$E)</f>
        <v>United Kingdom</v>
      </c>
    </row>
    <row r="2385" spans="1:10" x14ac:dyDescent="0.3">
      <c r="A2385">
        <v>14751</v>
      </c>
      <c r="B2385">
        <v>684</v>
      </c>
      <c r="C2385">
        <v>2</v>
      </c>
      <c r="D2385">
        <v>126.45000000000003</v>
      </c>
      <c r="E2385" cm="1">
        <f t="array" ref="E2385">_xlfn.IFS(B2385&lt;=PERCENTILE($B$3:$B$5882,0.2),5,B2385&lt;=PERCENTILE($B$3:$B$5882,0.4),4,B2385&lt;=PERCENTILE($B$3:$B$5882,0.6),3,B2385&lt;=PERCENTILE($B$3:$B$5882,0.8),2,TRUE,1)</f>
        <v>1</v>
      </c>
      <c r="F2385" cm="1">
        <f t="array" ref="F2385">_xlfn.IFS(C2385&lt;=PERCENTILE($C$3:$C$5882,0.2),1,C2385&lt;=PERCENTILE($C$3:$C$5882,0.4),2,C2385&lt;=PERCENTILE($C$3:$C$5882,0.6),3,C2385&lt;=PERCENTILE($C$3:$C$5882,0.8),4,TRUE,5)</f>
        <v>2</v>
      </c>
      <c r="G2385" cm="1">
        <f t="array" ref="G2385">_xlfn.IFS(D2385&lt;=PERCENTILE($D$3:$D$5882,0.2),1,D2385&lt;=PERCENTILE($D$3:$D$5882,0.4),2,D2385&lt;=PERCENTILE($D$3:$D$5882,0.6),3,D2385&lt;=PERCENTILE($D$3:$D$5882,0.8),4,TRUE,5)</f>
        <v>1</v>
      </c>
      <c r="H2385" s="3" t="str" cm="1">
        <f t="array" ref="H2385">_xlfn.IFS(AND(E2385&gt;=4,F2385&gt;=4,G2385&gt;=4),"Champions",AND(E2385&gt;=3,F2385&gt;=3,G2385&gt;=3),"Loyal Customers",AND(E2385&lt;=2,F2385&gt;=3),"At Risk",AND(E2385&lt;=2,F2385&lt;=2,G2385&lt;=2),"Lost",AND(E2385&gt;=4,F2385&lt;=2),"New/Promising",TRUE,"Needs Attention")</f>
        <v>Lost</v>
      </c>
      <c r="I2385" s="3" t="str">
        <f t="shared" si="41"/>
        <v>Churned</v>
      </c>
      <c r="J2385" s="3" t="str">
        <f>_xlfn.XLOOKUP(A2385,'Country_Lookup'!$D:$D,'Country_Lookup'!$E:$E)</f>
        <v>United Kingdom</v>
      </c>
    </row>
    <row r="2386" spans="1:10" x14ac:dyDescent="0.3">
      <c r="A2386">
        <v>14752</v>
      </c>
      <c r="B2386">
        <v>43</v>
      </c>
      <c r="C2386">
        <v>1</v>
      </c>
      <c r="D2386">
        <v>389.64</v>
      </c>
      <c r="E2386" cm="1">
        <f t="array" ref="E2386">_xlfn.IFS(B2386&lt;=PERCENTILE($B$3:$B$5882,0.2),5,B2386&lt;=PERCENTILE($B$3:$B$5882,0.4),4,B2386&lt;=PERCENTILE($B$3:$B$5882,0.6),3,B2386&lt;=PERCENTILE($B$3:$B$5882,0.8),2,TRUE,1)</f>
        <v>4</v>
      </c>
      <c r="F2386" cm="1">
        <f t="array" ref="F2386">_xlfn.IFS(C2386&lt;=PERCENTILE($C$3:$C$5882,0.2),1,C2386&lt;=PERCENTILE($C$3:$C$5882,0.4),2,C2386&lt;=PERCENTILE($C$3:$C$5882,0.6),3,C2386&lt;=PERCENTILE($C$3:$C$5882,0.8),4,TRUE,5)</f>
        <v>1</v>
      </c>
      <c r="G2386" cm="1">
        <f t="array" ref="G2386">_xlfn.IFS(D2386&lt;=PERCENTILE($D$3:$D$5882,0.2),1,D2386&lt;=PERCENTILE($D$3:$D$5882,0.4),2,D2386&lt;=PERCENTILE($D$3:$D$5882,0.6),3,D2386&lt;=PERCENTILE($D$3:$D$5882,0.8),4,TRUE,5)</f>
        <v>2</v>
      </c>
      <c r="H2386" s="3" t="str" cm="1">
        <f t="array" ref="H2386">_xlfn.IFS(AND(E2386&gt;=4,F2386&gt;=4,G2386&gt;=4),"Champions",AND(E2386&gt;=3,F2386&gt;=3,G2386&gt;=3),"Loyal Customers",AND(E2386&lt;=2,F2386&gt;=3),"At Risk",AND(E2386&lt;=2,F2386&lt;=2,G2386&lt;=2),"Lost",AND(E2386&gt;=4,F2386&lt;=2),"New/Promising",TRUE,"Needs Attention")</f>
        <v>New/Promising</v>
      </c>
      <c r="I2386" s="3" t="str">
        <f t="shared" si="41"/>
        <v>Active</v>
      </c>
      <c r="J2386" s="3" t="str">
        <f>_xlfn.XLOOKUP(A2386,'Country_Lookup'!$D:$D,'Country_Lookup'!$E:$E)</f>
        <v>United Kingdom</v>
      </c>
    </row>
    <row r="2387" spans="1:10" x14ac:dyDescent="0.3">
      <c r="A2387">
        <v>14753</v>
      </c>
      <c r="B2387">
        <v>87</v>
      </c>
      <c r="C2387">
        <v>2</v>
      </c>
      <c r="D2387">
        <v>869.50999999999988</v>
      </c>
      <c r="E2387" cm="1">
        <f t="array" ref="E2387">_xlfn.IFS(B2387&lt;=PERCENTILE($B$3:$B$5882,0.2),5,B2387&lt;=PERCENTILE($B$3:$B$5882,0.4),4,B2387&lt;=PERCENTILE($B$3:$B$5882,0.6),3,B2387&lt;=PERCENTILE($B$3:$B$5882,0.8),2,TRUE,1)</f>
        <v>3</v>
      </c>
      <c r="F2387" cm="1">
        <f t="array" ref="F2387">_xlfn.IFS(C2387&lt;=PERCENTILE($C$3:$C$5882,0.2),1,C2387&lt;=PERCENTILE($C$3:$C$5882,0.4),2,C2387&lt;=PERCENTILE($C$3:$C$5882,0.6),3,C2387&lt;=PERCENTILE($C$3:$C$5882,0.8),4,TRUE,5)</f>
        <v>2</v>
      </c>
      <c r="G2387" cm="1">
        <f t="array" ref="G2387">_xlfn.IFS(D2387&lt;=PERCENTILE($D$3:$D$5882,0.2),1,D2387&lt;=PERCENTILE($D$3:$D$5882,0.4),2,D2387&lt;=PERCENTILE($D$3:$D$5882,0.6),3,D2387&lt;=PERCENTILE($D$3:$D$5882,0.8),4,TRUE,5)</f>
        <v>3</v>
      </c>
      <c r="H2387" s="3" t="str" cm="1">
        <f t="array" ref="H2387">_xlfn.IFS(AND(E2387&gt;=4,F2387&gt;=4,G2387&gt;=4),"Champions",AND(E2387&gt;=3,F2387&gt;=3,G2387&gt;=3),"Loyal Customers",AND(E2387&lt;=2,F2387&gt;=3),"At Risk",AND(E2387&lt;=2,F2387&lt;=2,G2387&lt;=2),"Lost",AND(E2387&gt;=4,F2387&lt;=2),"New/Promising",TRUE,"Needs Attention")</f>
        <v>Needs Attention</v>
      </c>
      <c r="I2387" s="3" t="str">
        <f t="shared" si="41"/>
        <v>Active</v>
      </c>
      <c r="J2387" s="3" t="str">
        <f>_xlfn.XLOOKUP(A2387,'Country_Lookup'!$D:$D,'Country_Lookup'!$E:$E)</f>
        <v>United Kingdom</v>
      </c>
    </row>
    <row r="2388" spans="1:10" x14ac:dyDescent="0.3">
      <c r="A2388">
        <v>14754</v>
      </c>
      <c r="B2388">
        <v>44</v>
      </c>
      <c r="C2388">
        <v>6</v>
      </c>
      <c r="D2388">
        <v>1550.4800000000021</v>
      </c>
      <c r="E2388" cm="1">
        <f t="array" ref="E2388">_xlfn.IFS(B2388&lt;=PERCENTILE($B$3:$B$5882,0.2),5,B2388&lt;=PERCENTILE($B$3:$B$5882,0.4),4,B2388&lt;=PERCENTILE($B$3:$B$5882,0.6),3,B2388&lt;=PERCENTILE($B$3:$B$5882,0.8),2,TRUE,1)</f>
        <v>4</v>
      </c>
      <c r="F2388" cm="1">
        <f t="array" ref="F2388">_xlfn.IFS(C2388&lt;=PERCENTILE($C$3:$C$5882,0.2),1,C2388&lt;=PERCENTILE($C$3:$C$5882,0.4),2,C2388&lt;=PERCENTILE($C$3:$C$5882,0.6),3,C2388&lt;=PERCENTILE($C$3:$C$5882,0.8),4,TRUE,5)</f>
        <v>4</v>
      </c>
      <c r="G2388" cm="1">
        <f t="array" ref="G2388">_xlfn.IFS(D2388&lt;=PERCENTILE($D$3:$D$5882,0.2),1,D2388&lt;=PERCENTILE($D$3:$D$5882,0.4),2,D2388&lt;=PERCENTILE($D$3:$D$5882,0.6),3,D2388&lt;=PERCENTILE($D$3:$D$5882,0.8),4,TRUE,5)</f>
        <v>4</v>
      </c>
      <c r="H2388" s="3" t="str" cm="1">
        <f t="array" ref="H2388">_xlfn.IFS(AND(E2388&gt;=4,F2388&gt;=4,G2388&gt;=4),"Champions",AND(E2388&gt;=3,F2388&gt;=3,G2388&gt;=3),"Loyal Customers",AND(E2388&lt;=2,F2388&gt;=3),"At Risk",AND(E2388&lt;=2,F2388&lt;=2,G2388&lt;=2),"Lost",AND(E2388&gt;=4,F2388&lt;=2),"New/Promising",TRUE,"Needs Attention")</f>
        <v>Champions</v>
      </c>
      <c r="I2388" s="3" t="str">
        <f t="shared" si="41"/>
        <v>Active</v>
      </c>
      <c r="J2388" s="3" t="str">
        <f>_xlfn.XLOOKUP(A2388,'Country_Lookup'!$D:$D,'Country_Lookup'!$E:$E)</f>
        <v>United Kingdom</v>
      </c>
    </row>
    <row r="2389" spans="1:10" x14ac:dyDescent="0.3">
      <c r="A2389">
        <v>14755</v>
      </c>
      <c r="B2389">
        <v>9</v>
      </c>
      <c r="C2389">
        <v>25</v>
      </c>
      <c r="D2389">
        <v>9972.5499999999156</v>
      </c>
      <c r="E2389" cm="1">
        <f t="array" ref="E2389">_xlfn.IFS(B2389&lt;=PERCENTILE($B$3:$B$5882,0.2),5,B2389&lt;=PERCENTILE($B$3:$B$5882,0.4),4,B2389&lt;=PERCENTILE($B$3:$B$5882,0.6),3,B2389&lt;=PERCENTILE($B$3:$B$5882,0.8),2,TRUE,1)</f>
        <v>5</v>
      </c>
      <c r="F2389" cm="1">
        <f t="array" ref="F2389">_xlfn.IFS(C2389&lt;=PERCENTILE($C$3:$C$5882,0.2),1,C2389&lt;=PERCENTILE($C$3:$C$5882,0.4),2,C2389&lt;=PERCENTILE($C$3:$C$5882,0.6),3,C2389&lt;=PERCENTILE($C$3:$C$5882,0.8),4,TRUE,5)</f>
        <v>5</v>
      </c>
      <c r="G2389" cm="1">
        <f t="array" ref="G2389">_xlfn.IFS(D2389&lt;=PERCENTILE($D$3:$D$5882,0.2),1,D2389&lt;=PERCENTILE($D$3:$D$5882,0.4),2,D2389&lt;=PERCENTILE($D$3:$D$5882,0.6),3,D2389&lt;=PERCENTILE($D$3:$D$5882,0.8),4,TRUE,5)</f>
        <v>5</v>
      </c>
      <c r="H2389" s="3" t="str" cm="1">
        <f t="array" ref="H2389">_xlfn.IFS(AND(E2389&gt;=4,F2389&gt;=4,G2389&gt;=4),"Champions",AND(E2389&gt;=3,F2389&gt;=3,G2389&gt;=3),"Loyal Customers",AND(E2389&lt;=2,F2389&gt;=3),"At Risk",AND(E2389&lt;=2,F2389&lt;=2,G2389&lt;=2),"Lost",AND(E2389&gt;=4,F2389&lt;=2),"New/Promising",TRUE,"Needs Attention")</f>
        <v>Champions</v>
      </c>
      <c r="I2389" s="3" t="str">
        <f t="shared" si="41"/>
        <v>Active</v>
      </c>
      <c r="J2389" s="3" t="str">
        <f>_xlfn.XLOOKUP(A2389,'Country_Lookup'!$D:$D,'Country_Lookup'!$E:$E)</f>
        <v>United Kingdom</v>
      </c>
    </row>
    <row r="2390" spans="1:10" x14ac:dyDescent="0.3">
      <c r="A2390">
        <v>14756</v>
      </c>
      <c r="B2390">
        <v>15</v>
      </c>
      <c r="C2390">
        <v>3</v>
      </c>
      <c r="D2390">
        <v>2653.7600000000034</v>
      </c>
      <c r="E2390" cm="1">
        <f t="array" ref="E2390">_xlfn.IFS(B2390&lt;=PERCENTILE($B$3:$B$5882,0.2),5,B2390&lt;=PERCENTILE($B$3:$B$5882,0.4),4,B2390&lt;=PERCENTILE($B$3:$B$5882,0.6),3,B2390&lt;=PERCENTILE($B$3:$B$5882,0.8),2,TRUE,1)</f>
        <v>5</v>
      </c>
      <c r="F2390" cm="1">
        <f t="array" ref="F2390">_xlfn.IFS(C2390&lt;=PERCENTILE($C$3:$C$5882,0.2),1,C2390&lt;=PERCENTILE($C$3:$C$5882,0.4),2,C2390&lt;=PERCENTILE($C$3:$C$5882,0.6),3,C2390&lt;=PERCENTILE($C$3:$C$5882,0.8),4,TRUE,5)</f>
        <v>3</v>
      </c>
      <c r="G2390" cm="1">
        <f t="array" ref="G2390">_xlfn.IFS(D2390&lt;=PERCENTILE($D$3:$D$5882,0.2),1,D2390&lt;=PERCENTILE($D$3:$D$5882,0.4),2,D2390&lt;=PERCENTILE($D$3:$D$5882,0.6),3,D2390&lt;=PERCENTILE($D$3:$D$5882,0.8),4,TRUE,5)</f>
        <v>4</v>
      </c>
      <c r="H2390" s="3" t="str" cm="1">
        <f t="array" ref="H2390">_xlfn.IFS(AND(E2390&gt;=4,F2390&gt;=4,G2390&gt;=4),"Champions",AND(E2390&gt;=3,F2390&gt;=3,G2390&gt;=3),"Loyal Customers",AND(E2390&lt;=2,F2390&gt;=3),"At Risk",AND(E2390&lt;=2,F2390&lt;=2,G2390&lt;=2),"Lost",AND(E2390&gt;=4,F2390&lt;=2),"New/Promising",TRUE,"Needs Attention")</f>
        <v>Loyal Customers</v>
      </c>
      <c r="I2390" s="3" t="str">
        <f t="shared" si="41"/>
        <v>Active</v>
      </c>
      <c r="J2390" s="3" t="str">
        <f>_xlfn.XLOOKUP(A2390,'Country_Lookup'!$D:$D,'Country_Lookup'!$E:$E)</f>
        <v>United Kingdom</v>
      </c>
    </row>
    <row r="2391" spans="1:10" x14ac:dyDescent="0.3">
      <c r="A2391">
        <v>14757</v>
      </c>
      <c r="B2391">
        <v>75</v>
      </c>
      <c r="C2391">
        <v>1</v>
      </c>
      <c r="D2391">
        <v>420.50000000000006</v>
      </c>
      <c r="E2391" cm="1">
        <f t="array" ref="E2391">_xlfn.IFS(B2391&lt;=PERCENTILE($B$3:$B$5882,0.2),5,B2391&lt;=PERCENTILE($B$3:$B$5882,0.4),4,B2391&lt;=PERCENTILE($B$3:$B$5882,0.6),3,B2391&lt;=PERCENTILE($B$3:$B$5882,0.8),2,TRUE,1)</f>
        <v>3</v>
      </c>
      <c r="F2391" cm="1">
        <f t="array" ref="F2391">_xlfn.IFS(C2391&lt;=PERCENTILE($C$3:$C$5882,0.2),1,C2391&lt;=PERCENTILE($C$3:$C$5882,0.4),2,C2391&lt;=PERCENTILE($C$3:$C$5882,0.6),3,C2391&lt;=PERCENTILE($C$3:$C$5882,0.8),4,TRUE,5)</f>
        <v>1</v>
      </c>
      <c r="G2391" cm="1">
        <f t="array" ref="G2391">_xlfn.IFS(D2391&lt;=PERCENTILE($D$3:$D$5882,0.2),1,D2391&lt;=PERCENTILE($D$3:$D$5882,0.4),2,D2391&lt;=PERCENTILE($D$3:$D$5882,0.6),3,D2391&lt;=PERCENTILE($D$3:$D$5882,0.8),4,TRUE,5)</f>
        <v>2</v>
      </c>
      <c r="H2391" s="3" t="str" cm="1">
        <f t="array" ref="H2391">_xlfn.IFS(AND(E2391&gt;=4,F2391&gt;=4,G2391&gt;=4),"Champions",AND(E2391&gt;=3,F2391&gt;=3,G2391&gt;=3),"Loyal Customers",AND(E2391&lt;=2,F2391&gt;=3),"At Risk",AND(E2391&lt;=2,F2391&lt;=2,G2391&lt;=2),"Lost",AND(E2391&gt;=4,F2391&lt;=2),"New/Promising",TRUE,"Needs Attention")</f>
        <v>Needs Attention</v>
      </c>
      <c r="I2391" s="3" t="str">
        <f t="shared" si="41"/>
        <v>Active</v>
      </c>
      <c r="J2391" s="3" t="str">
        <f>_xlfn.XLOOKUP(A2391,'Country_Lookup'!$D:$D,'Country_Lookup'!$E:$E)</f>
        <v>United Kingdom</v>
      </c>
    </row>
    <row r="2392" spans="1:10" x14ac:dyDescent="0.3">
      <c r="A2392">
        <v>14758</v>
      </c>
      <c r="B2392">
        <v>144</v>
      </c>
      <c r="C2392">
        <v>7</v>
      </c>
      <c r="D2392">
        <v>2864.9699999999912</v>
      </c>
      <c r="E2392" cm="1">
        <f t="array" ref="E2392">_xlfn.IFS(B2392&lt;=PERCENTILE($B$3:$B$5882,0.2),5,B2392&lt;=PERCENTILE($B$3:$B$5882,0.4),4,B2392&lt;=PERCENTILE($B$3:$B$5882,0.6),3,B2392&lt;=PERCENTILE($B$3:$B$5882,0.8),2,TRUE,1)</f>
        <v>3</v>
      </c>
      <c r="F2392" cm="1">
        <f t="array" ref="F2392">_xlfn.IFS(C2392&lt;=PERCENTILE($C$3:$C$5882,0.2),1,C2392&lt;=PERCENTILE($C$3:$C$5882,0.4),2,C2392&lt;=PERCENTILE($C$3:$C$5882,0.6),3,C2392&lt;=PERCENTILE($C$3:$C$5882,0.8),4,TRUE,5)</f>
        <v>4</v>
      </c>
      <c r="G2392" cm="1">
        <f t="array" ref="G2392">_xlfn.IFS(D2392&lt;=PERCENTILE($D$3:$D$5882,0.2),1,D2392&lt;=PERCENTILE($D$3:$D$5882,0.4),2,D2392&lt;=PERCENTILE($D$3:$D$5882,0.6),3,D2392&lt;=PERCENTILE($D$3:$D$5882,0.8),4,TRUE,5)</f>
        <v>4</v>
      </c>
      <c r="H2392" s="3" t="str" cm="1">
        <f t="array" ref="H2392">_xlfn.IFS(AND(E2392&gt;=4,F2392&gt;=4,G2392&gt;=4),"Champions",AND(E2392&gt;=3,F2392&gt;=3,G2392&gt;=3),"Loyal Customers",AND(E2392&lt;=2,F2392&gt;=3),"At Risk",AND(E2392&lt;=2,F2392&lt;=2,G2392&lt;=2),"Lost",AND(E2392&gt;=4,F2392&lt;=2),"New/Promising",TRUE,"Needs Attention")</f>
        <v>Loyal Customers</v>
      </c>
      <c r="I2392" s="3" t="str">
        <f t="shared" si="41"/>
        <v>Churned</v>
      </c>
      <c r="J2392" s="3" t="str">
        <f>_xlfn.XLOOKUP(A2392,'Country_Lookup'!$D:$D,'Country_Lookup'!$E:$E)</f>
        <v>United Kingdom</v>
      </c>
    </row>
    <row r="2393" spans="1:10" x14ac:dyDescent="0.3">
      <c r="A2393">
        <v>14759</v>
      </c>
      <c r="B2393">
        <v>4</v>
      </c>
      <c r="C2393">
        <v>3</v>
      </c>
      <c r="D2393">
        <v>1625.9700000000003</v>
      </c>
      <c r="E2393" cm="1">
        <f t="array" ref="E2393">_xlfn.IFS(B2393&lt;=PERCENTILE($B$3:$B$5882,0.2),5,B2393&lt;=PERCENTILE($B$3:$B$5882,0.4),4,B2393&lt;=PERCENTILE($B$3:$B$5882,0.6),3,B2393&lt;=PERCENTILE($B$3:$B$5882,0.8),2,TRUE,1)</f>
        <v>5</v>
      </c>
      <c r="F2393" cm="1">
        <f t="array" ref="F2393">_xlfn.IFS(C2393&lt;=PERCENTILE($C$3:$C$5882,0.2),1,C2393&lt;=PERCENTILE($C$3:$C$5882,0.4),2,C2393&lt;=PERCENTILE($C$3:$C$5882,0.6),3,C2393&lt;=PERCENTILE($C$3:$C$5882,0.8),4,TRUE,5)</f>
        <v>3</v>
      </c>
      <c r="G2393" cm="1">
        <f t="array" ref="G2393">_xlfn.IFS(D2393&lt;=PERCENTILE($D$3:$D$5882,0.2),1,D2393&lt;=PERCENTILE($D$3:$D$5882,0.4),2,D2393&lt;=PERCENTILE($D$3:$D$5882,0.6),3,D2393&lt;=PERCENTILE($D$3:$D$5882,0.8),4,TRUE,5)</f>
        <v>4</v>
      </c>
      <c r="H2393" s="3" t="str" cm="1">
        <f t="array" ref="H2393">_xlfn.IFS(AND(E2393&gt;=4,F2393&gt;=4,G2393&gt;=4),"Champions",AND(E2393&gt;=3,F2393&gt;=3,G2393&gt;=3),"Loyal Customers",AND(E2393&lt;=2,F2393&gt;=3),"At Risk",AND(E2393&lt;=2,F2393&lt;=2,G2393&lt;=2),"Lost",AND(E2393&gt;=4,F2393&lt;=2),"New/Promising",TRUE,"Needs Attention")</f>
        <v>Loyal Customers</v>
      </c>
      <c r="I2393" s="3" t="str">
        <f t="shared" si="41"/>
        <v>Active</v>
      </c>
      <c r="J2393" s="3" t="str">
        <f>_xlfn.XLOOKUP(A2393,'Country_Lookup'!$D:$D,'Country_Lookup'!$E:$E)</f>
        <v>United Kingdom</v>
      </c>
    </row>
    <row r="2394" spans="1:10" x14ac:dyDescent="0.3">
      <c r="A2394">
        <v>14760</v>
      </c>
      <c r="B2394">
        <v>297</v>
      </c>
      <c r="C2394">
        <v>1</v>
      </c>
      <c r="D2394">
        <v>89.2</v>
      </c>
      <c r="E2394" cm="1">
        <f t="array" ref="E2394">_xlfn.IFS(B2394&lt;=PERCENTILE($B$3:$B$5882,0.2),5,B2394&lt;=PERCENTILE($B$3:$B$5882,0.4),4,B2394&lt;=PERCENTILE($B$3:$B$5882,0.6),3,B2394&lt;=PERCENTILE($B$3:$B$5882,0.8),2,TRUE,1)</f>
        <v>2</v>
      </c>
      <c r="F2394" cm="1">
        <f t="array" ref="F2394">_xlfn.IFS(C2394&lt;=PERCENTILE($C$3:$C$5882,0.2),1,C2394&lt;=PERCENTILE($C$3:$C$5882,0.4),2,C2394&lt;=PERCENTILE($C$3:$C$5882,0.6),3,C2394&lt;=PERCENTILE($C$3:$C$5882,0.8),4,TRUE,5)</f>
        <v>1</v>
      </c>
      <c r="G2394" cm="1">
        <f t="array" ref="G2394">_xlfn.IFS(D2394&lt;=PERCENTILE($D$3:$D$5882,0.2),1,D2394&lt;=PERCENTILE($D$3:$D$5882,0.4),2,D2394&lt;=PERCENTILE($D$3:$D$5882,0.6),3,D2394&lt;=PERCENTILE($D$3:$D$5882,0.8),4,TRUE,5)</f>
        <v>1</v>
      </c>
      <c r="H2394" s="3" t="str" cm="1">
        <f t="array" ref="H2394">_xlfn.IFS(AND(E2394&gt;=4,F2394&gt;=4,G2394&gt;=4),"Champions",AND(E2394&gt;=3,F2394&gt;=3,G2394&gt;=3),"Loyal Customers",AND(E2394&lt;=2,F2394&gt;=3),"At Risk",AND(E2394&lt;=2,F2394&lt;=2,G2394&lt;=2),"Lost",AND(E2394&gt;=4,F2394&lt;=2),"New/Promising",TRUE,"Needs Attention")</f>
        <v>Lost</v>
      </c>
      <c r="I2394" s="3" t="str">
        <f t="shared" si="41"/>
        <v>Churned</v>
      </c>
      <c r="J2394" s="3" t="str">
        <f>_xlfn.XLOOKUP(A2394,'Country_Lookup'!$D:$D,'Country_Lookup'!$E:$E)</f>
        <v>United Kingdom</v>
      </c>
    </row>
    <row r="2395" spans="1:10" x14ac:dyDescent="0.3">
      <c r="A2395">
        <v>14761</v>
      </c>
      <c r="B2395">
        <v>58</v>
      </c>
      <c r="C2395">
        <v>3</v>
      </c>
      <c r="D2395">
        <v>447.92000000000007</v>
      </c>
      <c r="E2395" cm="1">
        <f t="array" ref="E2395">_xlfn.IFS(B2395&lt;=PERCENTILE($B$3:$B$5882,0.2),5,B2395&lt;=PERCENTILE($B$3:$B$5882,0.4),4,B2395&lt;=PERCENTILE($B$3:$B$5882,0.6),3,B2395&lt;=PERCENTILE($B$3:$B$5882,0.8),2,TRUE,1)</f>
        <v>4</v>
      </c>
      <c r="F2395" cm="1">
        <f t="array" ref="F2395">_xlfn.IFS(C2395&lt;=PERCENTILE($C$3:$C$5882,0.2),1,C2395&lt;=PERCENTILE($C$3:$C$5882,0.4),2,C2395&lt;=PERCENTILE($C$3:$C$5882,0.6),3,C2395&lt;=PERCENTILE($C$3:$C$5882,0.8),4,TRUE,5)</f>
        <v>3</v>
      </c>
      <c r="G2395" cm="1">
        <f t="array" ref="G2395">_xlfn.IFS(D2395&lt;=PERCENTILE($D$3:$D$5882,0.2),1,D2395&lt;=PERCENTILE($D$3:$D$5882,0.4),2,D2395&lt;=PERCENTILE($D$3:$D$5882,0.6),3,D2395&lt;=PERCENTILE($D$3:$D$5882,0.8),4,TRUE,5)</f>
        <v>2</v>
      </c>
      <c r="H2395" s="3" t="str" cm="1">
        <f t="array" ref="H2395">_xlfn.IFS(AND(E2395&gt;=4,F2395&gt;=4,G2395&gt;=4),"Champions",AND(E2395&gt;=3,F2395&gt;=3,G2395&gt;=3),"Loyal Customers",AND(E2395&lt;=2,F2395&gt;=3),"At Risk",AND(E2395&lt;=2,F2395&lt;=2,G2395&lt;=2),"Lost",AND(E2395&gt;=4,F2395&lt;=2),"New/Promising",TRUE,"Needs Attention")</f>
        <v>Needs Attention</v>
      </c>
      <c r="I2395" s="3" t="str">
        <f t="shared" si="41"/>
        <v>Active</v>
      </c>
      <c r="J2395" s="3" t="str">
        <f>_xlfn.XLOOKUP(A2395,'Country_Lookup'!$D:$D,'Country_Lookup'!$E:$E)</f>
        <v>United Kingdom</v>
      </c>
    </row>
    <row r="2396" spans="1:10" x14ac:dyDescent="0.3">
      <c r="A2396">
        <v>14762</v>
      </c>
      <c r="B2396">
        <v>263</v>
      </c>
      <c r="C2396">
        <v>2</v>
      </c>
      <c r="D2396">
        <v>417.56999999999982</v>
      </c>
      <c r="E2396" cm="1">
        <f t="array" ref="E2396">_xlfn.IFS(B2396&lt;=PERCENTILE($B$3:$B$5882,0.2),5,B2396&lt;=PERCENTILE($B$3:$B$5882,0.4),4,B2396&lt;=PERCENTILE($B$3:$B$5882,0.6),3,B2396&lt;=PERCENTILE($B$3:$B$5882,0.8),2,TRUE,1)</f>
        <v>2</v>
      </c>
      <c r="F2396" cm="1">
        <f t="array" ref="F2396">_xlfn.IFS(C2396&lt;=PERCENTILE($C$3:$C$5882,0.2),1,C2396&lt;=PERCENTILE($C$3:$C$5882,0.4),2,C2396&lt;=PERCENTILE($C$3:$C$5882,0.6),3,C2396&lt;=PERCENTILE($C$3:$C$5882,0.8),4,TRUE,5)</f>
        <v>2</v>
      </c>
      <c r="G2396" cm="1">
        <f t="array" ref="G2396">_xlfn.IFS(D2396&lt;=PERCENTILE($D$3:$D$5882,0.2),1,D2396&lt;=PERCENTILE($D$3:$D$5882,0.4),2,D2396&lt;=PERCENTILE($D$3:$D$5882,0.6),3,D2396&lt;=PERCENTILE($D$3:$D$5882,0.8),4,TRUE,5)</f>
        <v>2</v>
      </c>
      <c r="H2396" s="3" t="str" cm="1">
        <f t="array" ref="H2396">_xlfn.IFS(AND(E2396&gt;=4,F2396&gt;=4,G2396&gt;=4),"Champions",AND(E2396&gt;=3,F2396&gt;=3,G2396&gt;=3),"Loyal Customers",AND(E2396&lt;=2,F2396&gt;=3),"At Risk",AND(E2396&lt;=2,F2396&lt;=2,G2396&lt;=2),"Lost",AND(E2396&gt;=4,F2396&lt;=2),"New/Promising",TRUE,"Needs Attention")</f>
        <v>Lost</v>
      </c>
      <c r="I2396" s="3" t="str">
        <f t="shared" si="41"/>
        <v>Churned</v>
      </c>
      <c r="J2396" s="3" t="str">
        <f>_xlfn.XLOOKUP(A2396,'Country_Lookup'!$D:$D,'Country_Lookup'!$E:$E)</f>
        <v>United Kingdom</v>
      </c>
    </row>
    <row r="2397" spans="1:10" x14ac:dyDescent="0.3">
      <c r="A2397">
        <v>14764</v>
      </c>
      <c r="B2397">
        <v>46</v>
      </c>
      <c r="C2397">
        <v>1</v>
      </c>
      <c r="D2397">
        <v>278.3</v>
      </c>
      <c r="E2397" cm="1">
        <f t="array" ref="E2397">_xlfn.IFS(B2397&lt;=PERCENTILE($B$3:$B$5882,0.2),5,B2397&lt;=PERCENTILE($B$3:$B$5882,0.4),4,B2397&lt;=PERCENTILE($B$3:$B$5882,0.6),3,B2397&lt;=PERCENTILE($B$3:$B$5882,0.8),2,TRUE,1)</f>
        <v>4</v>
      </c>
      <c r="F2397" cm="1">
        <f t="array" ref="F2397">_xlfn.IFS(C2397&lt;=PERCENTILE($C$3:$C$5882,0.2),1,C2397&lt;=PERCENTILE($C$3:$C$5882,0.4),2,C2397&lt;=PERCENTILE($C$3:$C$5882,0.6),3,C2397&lt;=PERCENTILE($C$3:$C$5882,0.8),4,TRUE,5)</f>
        <v>1</v>
      </c>
      <c r="G2397" cm="1">
        <f t="array" ref="G2397">_xlfn.IFS(D2397&lt;=PERCENTILE($D$3:$D$5882,0.2),1,D2397&lt;=PERCENTILE($D$3:$D$5882,0.4),2,D2397&lt;=PERCENTILE($D$3:$D$5882,0.6),3,D2397&lt;=PERCENTILE($D$3:$D$5882,0.8),4,TRUE,5)</f>
        <v>1</v>
      </c>
      <c r="H2397" s="3" t="str" cm="1">
        <f t="array" ref="H2397">_xlfn.IFS(AND(E2397&gt;=4,F2397&gt;=4,G2397&gt;=4),"Champions",AND(E2397&gt;=3,F2397&gt;=3,G2397&gt;=3),"Loyal Customers",AND(E2397&lt;=2,F2397&gt;=3),"At Risk",AND(E2397&lt;=2,F2397&lt;=2,G2397&lt;=2),"Lost",AND(E2397&gt;=4,F2397&lt;=2),"New/Promising",TRUE,"Needs Attention")</f>
        <v>New/Promising</v>
      </c>
      <c r="I2397" s="3" t="str">
        <f t="shared" si="41"/>
        <v>Active</v>
      </c>
      <c r="J2397" s="3" t="str">
        <f>_xlfn.XLOOKUP(A2397,'Country_Lookup'!$D:$D,'Country_Lookup'!$E:$E)</f>
        <v>United Kingdom</v>
      </c>
    </row>
    <row r="2398" spans="1:10" x14ac:dyDescent="0.3">
      <c r="A2398">
        <v>14765</v>
      </c>
      <c r="B2398">
        <v>29</v>
      </c>
      <c r="C2398">
        <v>3</v>
      </c>
      <c r="D2398">
        <v>254.11</v>
      </c>
      <c r="E2398" cm="1">
        <f t="array" ref="E2398">_xlfn.IFS(B2398&lt;=PERCENTILE($B$3:$B$5882,0.2),5,B2398&lt;=PERCENTILE($B$3:$B$5882,0.4),4,B2398&lt;=PERCENTILE($B$3:$B$5882,0.6),3,B2398&lt;=PERCENTILE($B$3:$B$5882,0.8),2,TRUE,1)</f>
        <v>4</v>
      </c>
      <c r="F2398" cm="1">
        <f t="array" ref="F2398">_xlfn.IFS(C2398&lt;=PERCENTILE($C$3:$C$5882,0.2),1,C2398&lt;=PERCENTILE($C$3:$C$5882,0.4),2,C2398&lt;=PERCENTILE($C$3:$C$5882,0.6),3,C2398&lt;=PERCENTILE($C$3:$C$5882,0.8),4,TRUE,5)</f>
        <v>3</v>
      </c>
      <c r="G2398" cm="1">
        <f t="array" ref="G2398">_xlfn.IFS(D2398&lt;=PERCENTILE($D$3:$D$5882,0.2),1,D2398&lt;=PERCENTILE($D$3:$D$5882,0.4),2,D2398&lt;=PERCENTILE($D$3:$D$5882,0.6),3,D2398&lt;=PERCENTILE($D$3:$D$5882,0.8),4,TRUE,5)</f>
        <v>1</v>
      </c>
      <c r="H2398" s="3" t="str" cm="1">
        <f t="array" ref="H2398">_xlfn.IFS(AND(E2398&gt;=4,F2398&gt;=4,G2398&gt;=4),"Champions",AND(E2398&gt;=3,F2398&gt;=3,G2398&gt;=3),"Loyal Customers",AND(E2398&lt;=2,F2398&gt;=3),"At Risk",AND(E2398&lt;=2,F2398&lt;=2,G2398&lt;=2),"Lost",AND(E2398&gt;=4,F2398&lt;=2),"New/Promising",TRUE,"Needs Attention")</f>
        <v>Needs Attention</v>
      </c>
      <c r="I2398" s="3" t="str">
        <f t="shared" si="41"/>
        <v>Active</v>
      </c>
      <c r="J2398" s="3" t="str">
        <f>_xlfn.XLOOKUP(A2398,'Country_Lookup'!$D:$D,'Country_Lookup'!$E:$E)</f>
        <v>United Kingdom</v>
      </c>
    </row>
    <row r="2399" spans="1:10" x14ac:dyDescent="0.3">
      <c r="A2399">
        <v>14766</v>
      </c>
      <c r="B2399">
        <v>8</v>
      </c>
      <c r="C2399">
        <v>11</v>
      </c>
      <c r="D2399">
        <v>6556.1299999999428</v>
      </c>
      <c r="E2399" cm="1">
        <f t="array" ref="E2399">_xlfn.IFS(B2399&lt;=PERCENTILE($B$3:$B$5882,0.2),5,B2399&lt;=PERCENTILE($B$3:$B$5882,0.4),4,B2399&lt;=PERCENTILE($B$3:$B$5882,0.6),3,B2399&lt;=PERCENTILE($B$3:$B$5882,0.8),2,TRUE,1)</f>
        <v>5</v>
      </c>
      <c r="F2399" cm="1">
        <f t="array" ref="F2399">_xlfn.IFS(C2399&lt;=PERCENTILE($C$3:$C$5882,0.2),1,C2399&lt;=PERCENTILE($C$3:$C$5882,0.4),2,C2399&lt;=PERCENTILE($C$3:$C$5882,0.6),3,C2399&lt;=PERCENTILE($C$3:$C$5882,0.8),4,TRUE,5)</f>
        <v>5</v>
      </c>
      <c r="G2399" cm="1">
        <f t="array" ref="G2399">_xlfn.IFS(D2399&lt;=PERCENTILE($D$3:$D$5882,0.2),1,D2399&lt;=PERCENTILE($D$3:$D$5882,0.4),2,D2399&lt;=PERCENTILE($D$3:$D$5882,0.6),3,D2399&lt;=PERCENTILE($D$3:$D$5882,0.8),4,TRUE,5)</f>
        <v>5</v>
      </c>
      <c r="H2399" s="3" t="str" cm="1">
        <f t="array" ref="H2399">_xlfn.IFS(AND(E2399&gt;=4,F2399&gt;=4,G2399&gt;=4),"Champions",AND(E2399&gt;=3,F2399&gt;=3,G2399&gt;=3),"Loyal Customers",AND(E2399&lt;=2,F2399&gt;=3),"At Risk",AND(E2399&lt;=2,F2399&lt;=2,G2399&lt;=2),"Lost",AND(E2399&gt;=4,F2399&lt;=2),"New/Promising",TRUE,"Needs Attention")</f>
        <v>Champions</v>
      </c>
      <c r="I2399" s="3" t="str">
        <f t="shared" si="41"/>
        <v>Active</v>
      </c>
      <c r="J2399" s="3" t="str">
        <f>_xlfn.XLOOKUP(A2399,'Country_Lookup'!$D:$D,'Country_Lookup'!$E:$E)</f>
        <v>United Kingdom</v>
      </c>
    </row>
    <row r="2400" spans="1:10" x14ac:dyDescent="0.3">
      <c r="A2400">
        <v>14767</v>
      </c>
      <c r="B2400">
        <v>474</v>
      </c>
      <c r="C2400">
        <v>1</v>
      </c>
      <c r="D2400">
        <v>382.81000000000017</v>
      </c>
      <c r="E2400" cm="1">
        <f t="array" ref="E2400">_xlfn.IFS(B2400&lt;=PERCENTILE($B$3:$B$5882,0.2),5,B2400&lt;=PERCENTILE($B$3:$B$5882,0.4),4,B2400&lt;=PERCENTILE($B$3:$B$5882,0.6),3,B2400&lt;=PERCENTILE($B$3:$B$5882,0.8),2,TRUE,1)</f>
        <v>1</v>
      </c>
      <c r="F2400" cm="1">
        <f t="array" ref="F2400">_xlfn.IFS(C2400&lt;=PERCENTILE($C$3:$C$5882,0.2),1,C2400&lt;=PERCENTILE($C$3:$C$5882,0.4),2,C2400&lt;=PERCENTILE($C$3:$C$5882,0.6),3,C2400&lt;=PERCENTILE($C$3:$C$5882,0.8),4,TRUE,5)</f>
        <v>1</v>
      </c>
      <c r="G2400" cm="1">
        <f t="array" ref="G2400">_xlfn.IFS(D2400&lt;=PERCENTILE($D$3:$D$5882,0.2),1,D2400&lt;=PERCENTILE($D$3:$D$5882,0.4),2,D2400&lt;=PERCENTILE($D$3:$D$5882,0.6),3,D2400&lt;=PERCENTILE($D$3:$D$5882,0.8),4,TRUE,5)</f>
        <v>2</v>
      </c>
      <c r="H2400" s="3" t="str" cm="1">
        <f t="array" ref="H2400">_xlfn.IFS(AND(E2400&gt;=4,F2400&gt;=4,G2400&gt;=4),"Champions",AND(E2400&gt;=3,F2400&gt;=3,G2400&gt;=3),"Loyal Customers",AND(E2400&lt;=2,F2400&gt;=3),"At Risk",AND(E2400&lt;=2,F2400&lt;=2,G2400&lt;=2),"Lost",AND(E2400&gt;=4,F2400&lt;=2),"New/Promising",TRUE,"Needs Attention")</f>
        <v>Lost</v>
      </c>
      <c r="I2400" s="3" t="str">
        <f t="shared" si="41"/>
        <v>Churned</v>
      </c>
      <c r="J2400" s="3" t="str">
        <f>_xlfn.XLOOKUP(A2400,'Country_Lookup'!$D:$D,'Country_Lookup'!$E:$E)</f>
        <v>United Kingdom</v>
      </c>
    </row>
    <row r="2401" spans="1:10" x14ac:dyDescent="0.3">
      <c r="A2401">
        <v>14768</v>
      </c>
      <c r="B2401">
        <v>17</v>
      </c>
      <c r="C2401">
        <v>2</v>
      </c>
      <c r="D2401">
        <v>192.6</v>
      </c>
      <c r="E2401" cm="1">
        <f t="array" ref="E2401">_xlfn.IFS(B2401&lt;=PERCENTILE($B$3:$B$5882,0.2),5,B2401&lt;=PERCENTILE($B$3:$B$5882,0.4),4,B2401&lt;=PERCENTILE($B$3:$B$5882,0.6),3,B2401&lt;=PERCENTILE($B$3:$B$5882,0.8),2,TRUE,1)</f>
        <v>5</v>
      </c>
      <c r="F2401" cm="1">
        <f t="array" ref="F2401">_xlfn.IFS(C2401&lt;=PERCENTILE($C$3:$C$5882,0.2),1,C2401&lt;=PERCENTILE($C$3:$C$5882,0.4),2,C2401&lt;=PERCENTILE($C$3:$C$5882,0.6),3,C2401&lt;=PERCENTILE($C$3:$C$5882,0.8),4,TRUE,5)</f>
        <v>2</v>
      </c>
      <c r="G2401" cm="1">
        <f t="array" ref="G2401">_xlfn.IFS(D2401&lt;=PERCENTILE($D$3:$D$5882,0.2),1,D2401&lt;=PERCENTILE($D$3:$D$5882,0.4),2,D2401&lt;=PERCENTILE($D$3:$D$5882,0.6),3,D2401&lt;=PERCENTILE($D$3:$D$5882,0.8),4,TRUE,5)</f>
        <v>1</v>
      </c>
      <c r="H2401" s="3" t="str" cm="1">
        <f t="array" ref="H2401">_xlfn.IFS(AND(E2401&gt;=4,F2401&gt;=4,G2401&gt;=4),"Champions",AND(E2401&gt;=3,F2401&gt;=3,G2401&gt;=3),"Loyal Customers",AND(E2401&lt;=2,F2401&gt;=3),"At Risk",AND(E2401&lt;=2,F2401&lt;=2,G2401&lt;=2),"Lost",AND(E2401&gt;=4,F2401&lt;=2),"New/Promising",TRUE,"Needs Attention")</f>
        <v>New/Promising</v>
      </c>
      <c r="I2401" s="3" t="str">
        <f t="shared" si="41"/>
        <v>Active</v>
      </c>
      <c r="J2401" s="3" t="str">
        <f>_xlfn.XLOOKUP(A2401,'Country_Lookup'!$D:$D,'Country_Lookup'!$E:$E)</f>
        <v>United Kingdom</v>
      </c>
    </row>
    <row r="2402" spans="1:10" x14ac:dyDescent="0.3">
      <c r="A2402">
        <v>14769</v>
      </c>
      <c r="B2402">
        <v>2</v>
      </c>
      <c r="C2402">
        <v>17</v>
      </c>
      <c r="D2402">
        <v>15771.880000000005</v>
      </c>
      <c r="E2402" cm="1">
        <f t="array" ref="E2402">_xlfn.IFS(B2402&lt;=PERCENTILE($B$3:$B$5882,0.2),5,B2402&lt;=PERCENTILE($B$3:$B$5882,0.4),4,B2402&lt;=PERCENTILE($B$3:$B$5882,0.6),3,B2402&lt;=PERCENTILE($B$3:$B$5882,0.8),2,TRUE,1)</f>
        <v>5</v>
      </c>
      <c r="F2402" cm="1">
        <f t="array" ref="F2402">_xlfn.IFS(C2402&lt;=PERCENTILE($C$3:$C$5882,0.2),1,C2402&lt;=PERCENTILE($C$3:$C$5882,0.4),2,C2402&lt;=PERCENTILE($C$3:$C$5882,0.6),3,C2402&lt;=PERCENTILE($C$3:$C$5882,0.8),4,TRUE,5)</f>
        <v>5</v>
      </c>
      <c r="G2402" cm="1">
        <f t="array" ref="G2402">_xlfn.IFS(D2402&lt;=PERCENTILE($D$3:$D$5882,0.2),1,D2402&lt;=PERCENTILE($D$3:$D$5882,0.4),2,D2402&lt;=PERCENTILE($D$3:$D$5882,0.6),3,D2402&lt;=PERCENTILE($D$3:$D$5882,0.8),4,TRUE,5)</f>
        <v>5</v>
      </c>
      <c r="H2402" s="3" t="str" cm="1">
        <f t="array" ref="H2402">_xlfn.IFS(AND(E2402&gt;=4,F2402&gt;=4,G2402&gt;=4),"Champions",AND(E2402&gt;=3,F2402&gt;=3,G2402&gt;=3),"Loyal Customers",AND(E2402&lt;=2,F2402&gt;=3),"At Risk",AND(E2402&lt;=2,F2402&lt;=2,G2402&lt;=2),"Lost",AND(E2402&gt;=4,F2402&lt;=2),"New/Promising",TRUE,"Needs Attention")</f>
        <v>Champions</v>
      </c>
      <c r="I2402" s="3" t="str">
        <f t="shared" si="41"/>
        <v>Active</v>
      </c>
      <c r="J2402" s="3" t="str">
        <f>_xlfn.XLOOKUP(A2402,'Country_Lookup'!$D:$D,'Country_Lookup'!$E:$E)</f>
        <v>United Kingdom</v>
      </c>
    </row>
    <row r="2403" spans="1:10" x14ac:dyDescent="0.3">
      <c r="A2403">
        <v>14770</v>
      </c>
      <c r="B2403">
        <v>232</v>
      </c>
      <c r="C2403">
        <v>8</v>
      </c>
      <c r="D2403">
        <v>3637.6400000000058</v>
      </c>
      <c r="E2403" cm="1">
        <f t="array" ref="E2403">_xlfn.IFS(B2403&lt;=PERCENTILE($B$3:$B$5882,0.2),5,B2403&lt;=PERCENTILE($B$3:$B$5882,0.4),4,B2403&lt;=PERCENTILE($B$3:$B$5882,0.6),3,B2403&lt;=PERCENTILE($B$3:$B$5882,0.8),2,TRUE,1)</f>
        <v>2</v>
      </c>
      <c r="F2403" cm="1">
        <f t="array" ref="F2403">_xlfn.IFS(C2403&lt;=PERCENTILE($C$3:$C$5882,0.2),1,C2403&lt;=PERCENTILE($C$3:$C$5882,0.4),2,C2403&lt;=PERCENTILE($C$3:$C$5882,0.6),3,C2403&lt;=PERCENTILE($C$3:$C$5882,0.8),4,TRUE,5)</f>
        <v>4</v>
      </c>
      <c r="G2403" cm="1">
        <f t="array" ref="G2403">_xlfn.IFS(D2403&lt;=PERCENTILE($D$3:$D$5882,0.2),1,D2403&lt;=PERCENTILE($D$3:$D$5882,0.4),2,D2403&lt;=PERCENTILE($D$3:$D$5882,0.6),3,D2403&lt;=PERCENTILE($D$3:$D$5882,0.8),4,TRUE,5)</f>
        <v>5</v>
      </c>
      <c r="H2403" s="3" t="str" cm="1">
        <f t="array" ref="H2403">_xlfn.IFS(AND(E2403&gt;=4,F2403&gt;=4,G2403&gt;=4),"Champions",AND(E2403&gt;=3,F2403&gt;=3,G2403&gt;=3),"Loyal Customers",AND(E2403&lt;=2,F2403&gt;=3),"At Risk",AND(E2403&lt;=2,F2403&lt;=2,G2403&lt;=2),"Lost",AND(E2403&gt;=4,F2403&lt;=2),"New/Promising",TRUE,"Needs Attention")</f>
        <v>At Risk</v>
      </c>
      <c r="I2403" s="3" t="str">
        <f t="shared" si="41"/>
        <v>Churned</v>
      </c>
      <c r="J2403" s="3" t="str">
        <f>_xlfn.XLOOKUP(A2403,'Country_Lookup'!$D:$D,'Country_Lookup'!$E:$E)</f>
        <v>United Kingdom</v>
      </c>
    </row>
    <row r="2404" spans="1:10" x14ac:dyDescent="0.3">
      <c r="A2404">
        <v>14771</v>
      </c>
      <c r="B2404">
        <v>621</v>
      </c>
      <c r="C2404">
        <v>2</v>
      </c>
      <c r="D2404">
        <v>594.61999999999932</v>
      </c>
      <c r="E2404" cm="1">
        <f t="array" ref="E2404">_xlfn.IFS(B2404&lt;=PERCENTILE($B$3:$B$5882,0.2),5,B2404&lt;=PERCENTILE($B$3:$B$5882,0.4),4,B2404&lt;=PERCENTILE($B$3:$B$5882,0.6),3,B2404&lt;=PERCENTILE($B$3:$B$5882,0.8),2,TRUE,1)</f>
        <v>1</v>
      </c>
      <c r="F2404" cm="1">
        <f t="array" ref="F2404">_xlfn.IFS(C2404&lt;=PERCENTILE($C$3:$C$5882,0.2),1,C2404&lt;=PERCENTILE($C$3:$C$5882,0.4),2,C2404&lt;=PERCENTILE($C$3:$C$5882,0.6),3,C2404&lt;=PERCENTILE($C$3:$C$5882,0.8),4,TRUE,5)</f>
        <v>2</v>
      </c>
      <c r="G2404" cm="1">
        <f t="array" ref="G2404">_xlfn.IFS(D2404&lt;=PERCENTILE($D$3:$D$5882,0.2),1,D2404&lt;=PERCENTILE($D$3:$D$5882,0.4),2,D2404&lt;=PERCENTILE($D$3:$D$5882,0.6),3,D2404&lt;=PERCENTILE($D$3:$D$5882,0.8),4,TRUE,5)</f>
        <v>2</v>
      </c>
      <c r="H2404" s="3" t="str" cm="1">
        <f t="array" ref="H2404">_xlfn.IFS(AND(E2404&gt;=4,F2404&gt;=4,G2404&gt;=4),"Champions",AND(E2404&gt;=3,F2404&gt;=3,G2404&gt;=3),"Loyal Customers",AND(E2404&lt;=2,F2404&gt;=3),"At Risk",AND(E2404&lt;=2,F2404&lt;=2,G2404&lt;=2),"Lost",AND(E2404&gt;=4,F2404&lt;=2),"New/Promising",TRUE,"Needs Attention")</f>
        <v>Lost</v>
      </c>
      <c r="I2404" s="3" t="str">
        <f t="shared" si="41"/>
        <v>Churned</v>
      </c>
      <c r="J2404" s="3" t="str">
        <f>_xlfn.XLOOKUP(A2404,'Country_Lookup'!$D:$D,'Country_Lookup'!$E:$E)</f>
        <v>United Kingdom</v>
      </c>
    </row>
    <row r="2405" spans="1:10" x14ac:dyDescent="0.3">
      <c r="A2405">
        <v>14772</v>
      </c>
      <c r="B2405">
        <v>112</v>
      </c>
      <c r="C2405">
        <v>1</v>
      </c>
      <c r="D2405">
        <v>139.26000000000002</v>
      </c>
      <c r="E2405" cm="1">
        <f t="array" ref="E2405">_xlfn.IFS(B2405&lt;=PERCENTILE($B$3:$B$5882,0.2),5,B2405&lt;=PERCENTILE($B$3:$B$5882,0.4),4,B2405&lt;=PERCENTILE($B$3:$B$5882,0.6),3,B2405&lt;=PERCENTILE($B$3:$B$5882,0.8),2,TRUE,1)</f>
        <v>3</v>
      </c>
      <c r="F2405" cm="1">
        <f t="array" ref="F2405">_xlfn.IFS(C2405&lt;=PERCENTILE($C$3:$C$5882,0.2),1,C2405&lt;=PERCENTILE($C$3:$C$5882,0.4),2,C2405&lt;=PERCENTILE($C$3:$C$5882,0.6),3,C2405&lt;=PERCENTILE($C$3:$C$5882,0.8),4,TRUE,5)</f>
        <v>1</v>
      </c>
      <c r="G2405" cm="1">
        <f t="array" ref="G2405">_xlfn.IFS(D2405&lt;=PERCENTILE($D$3:$D$5882,0.2),1,D2405&lt;=PERCENTILE($D$3:$D$5882,0.4),2,D2405&lt;=PERCENTILE($D$3:$D$5882,0.6),3,D2405&lt;=PERCENTILE($D$3:$D$5882,0.8),4,TRUE,5)</f>
        <v>1</v>
      </c>
      <c r="H2405" s="3" t="str" cm="1">
        <f t="array" ref="H2405">_xlfn.IFS(AND(E2405&gt;=4,F2405&gt;=4,G2405&gt;=4),"Champions",AND(E2405&gt;=3,F2405&gt;=3,G2405&gt;=3),"Loyal Customers",AND(E2405&lt;=2,F2405&gt;=3),"At Risk",AND(E2405&lt;=2,F2405&lt;=2,G2405&lt;=2),"Lost",AND(E2405&gt;=4,F2405&lt;=2),"New/Promising",TRUE,"Needs Attention")</f>
        <v>Needs Attention</v>
      </c>
      <c r="I2405" s="3" t="str">
        <f t="shared" si="41"/>
        <v>Churned</v>
      </c>
      <c r="J2405" s="3" t="str">
        <f>_xlfn.XLOOKUP(A2405,'Country_Lookup'!$D:$D,'Country_Lookup'!$E:$E)</f>
        <v>United Kingdom</v>
      </c>
    </row>
    <row r="2406" spans="1:10" x14ac:dyDescent="0.3">
      <c r="A2406">
        <v>14773</v>
      </c>
      <c r="B2406">
        <v>592</v>
      </c>
      <c r="C2406">
        <v>1</v>
      </c>
      <c r="D2406">
        <v>140.54999999999998</v>
      </c>
      <c r="E2406" cm="1">
        <f t="array" ref="E2406">_xlfn.IFS(B2406&lt;=PERCENTILE($B$3:$B$5882,0.2),5,B2406&lt;=PERCENTILE($B$3:$B$5882,0.4),4,B2406&lt;=PERCENTILE($B$3:$B$5882,0.6),3,B2406&lt;=PERCENTILE($B$3:$B$5882,0.8),2,TRUE,1)</f>
        <v>1</v>
      </c>
      <c r="F2406" cm="1">
        <f t="array" ref="F2406">_xlfn.IFS(C2406&lt;=PERCENTILE($C$3:$C$5882,0.2),1,C2406&lt;=PERCENTILE($C$3:$C$5882,0.4),2,C2406&lt;=PERCENTILE($C$3:$C$5882,0.6),3,C2406&lt;=PERCENTILE($C$3:$C$5882,0.8),4,TRUE,5)</f>
        <v>1</v>
      </c>
      <c r="G2406" cm="1">
        <f t="array" ref="G2406">_xlfn.IFS(D2406&lt;=PERCENTILE($D$3:$D$5882,0.2),1,D2406&lt;=PERCENTILE($D$3:$D$5882,0.4),2,D2406&lt;=PERCENTILE($D$3:$D$5882,0.6),3,D2406&lt;=PERCENTILE($D$3:$D$5882,0.8),4,TRUE,5)</f>
        <v>1</v>
      </c>
      <c r="H2406" s="3" t="str" cm="1">
        <f t="array" ref="H2406">_xlfn.IFS(AND(E2406&gt;=4,F2406&gt;=4,G2406&gt;=4),"Champions",AND(E2406&gt;=3,F2406&gt;=3,G2406&gt;=3),"Loyal Customers",AND(E2406&lt;=2,F2406&gt;=3),"At Risk",AND(E2406&lt;=2,F2406&lt;=2,G2406&lt;=2),"Lost",AND(E2406&gt;=4,F2406&lt;=2),"New/Promising",TRUE,"Needs Attention")</f>
        <v>Lost</v>
      </c>
      <c r="I2406" s="3" t="str">
        <f t="shared" si="41"/>
        <v>Churned</v>
      </c>
      <c r="J2406" s="3" t="str">
        <f>_xlfn.XLOOKUP(A2406,'Country_Lookup'!$D:$D,'Country_Lookup'!$E:$E)</f>
        <v>United Kingdom</v>
      </c>
    </row>
    <row r="2407" spans="1:10" x14ac:dyDescent="0.3">
      <c r="A2407">
        <v>14774</v>
      </c>
      <c r="B2407">
        <v>528</v>
      </c>
      <c r="C2407">
        <v>1</v>
      </c>
      <c r="D2407">
        <v>241.44999999999996</v>
      </c>
      <c r="E2407" cm="1">
        <f t="array" ref="E2407">_xlfn.IFS(B2407&lt;=PERCENTILE($B$3:$B$5882,0.2),5,B2407&lt;=PERCENTILE($B$3:$B$5882,0.4),4,B2407&lt;=PERCENTILE($B$3:$B$5882,0.6),3,B2407&lt;=PERCENTILE($B$3:$B$5882,0.8),2,TRUE,1)</f>
        <v>1</v>
      </c>
      <c r="F2407" cm="1">
        <f t="array" ref="F2407">_xlfn.IFS(C2407&lt;=PERCENTILE($C$3:$C$5882,0.2),1,C2407&lt;=PERCENTILE($C$3:$C$5882,0.4),2,C2407&lt;=PERCENTILE($C$3:$C$5882,0.6),3,C2407&lt;=PERCENTILE($C$3:$C$5882,0.8),4,TRUE,5)</f>
        <v>1</v>
      </c>
      <c r="G2407" cm="1">
        <f t="array" ref="G2407">_xlfn.IFS(D2407&lt;=PERCENTILE($D$3:$D$5882,0.2),1,D2407&lt;=PERCENTILE($D$3:$D$5882,0.4),2,D2407&lt;=PERCENTILE($D$3:$D$5882,0.6),3,D2407&lt;=PERCENTILE($D$3:$D$5882,0.8),4,TRUE,5)</f>
        <v>1</v>
      </c>
      <c r="H2407" s="3" t="str" cm="1">
        <f t="array" ref="H2407">_xlfn.IFS(AND(E2407&gt;=4,F2407&gt;=4,G2407&gt;=4),"Champions",AND(E2407&gt;=3,F2407&gt;=3,G2407&gt;=3),"Loyal Customers",AND(E2407&lt;=2,F2407&gt;=3),"At Risk",AND(E2407&lt;=2,F2407&lt;=2,G2407&lt;=2),"Lost",AND(E2407&gt;=4,F2407&lt;=2),"New/Promising",TRUE,"Needs Attention")</f>
        <v>Lost</v>
      </c>
      <c r="I2407" s="3" t="str">
        <f t="shared" si="41"/>
        <v>Churned</v>
      </c>
      <c r="J2407" s="3" t="str">
        <f>_xlfn.XLOOKUP(A2407,'Country_Lookup'!$D:$D,'Country_Lookup'!$E:$E)</f>
        <v>United Kingdom</v>
      </c>
    </row>
    <row r="2408" spans="1:10" x14ac:dyDescent="0.3">
      <c r="A2408">
        <v>14775</v>
      </c>
      <c r="B2408">
        <v>58</v>
      </c>
      <c r="C2408">
        <v>3</v>
      </c>
      <c r="D2408">
        <v>1418.4600000000023</v>
      </c>
      <c r="E2408" cm="1">
        <f t="array" ref="E2408">_xlfn.IFS(B2408&lt;=PERCENTILE($B$3:$B$5882,0.2),5,B2408&lt;=PERCENTILE($B$3:$B$5882,0.4),4,B2408&lt;=PERCENTILE($B$3:$B$5882,0.6),3,B2408&lt;=PERCENTILE($B$3:$B$5882,0.8),2,TRUE,1)</f>
        <v>4</v>
      </c>
      <c r="F2408" cm="1">
        <f t="array" ref="F2408">_xlfn.IFS(C2408&lt;=PERCENTILE($C$3:$C$5882,0.2),1,C2408&lt;=PERCENTILE($C$3:$C$5882,0.4),2,C2408&lt;=PERCENTILE($C$3:$C$5882,0.6),3,C2408&lt;=PERCENTILE($C$3:$C$5882,0.8),4,TRUE,5)</f>
        <v>3</v>
      </c>
      <c r="G2408" cm="1">
        <f t="array" ref="G2408">_xlfn.IFS(D2408&lt;=PERCENTILE($D$3:$D$5882,0.2),1,D2408&lt;=PERCENTILE($D$3:$D$5882,0.4),2,D2408&lt;=PERCENTILE($D$3:$D$5882,0.6),3,D2408&lt;=PERCENTILE($D$3:$D$5882,0.8),4,TRUE,5)</f>
        <v>4</v>
      </c>
      <c r="H2408" s="3" t="str" cm="1">
        <f t="array" ref="H2408">_xlfn.IFS(AND(E2408&gt;=4,F2408&gt;=4,G2408&gt;=4),"Champions",AND(E2408&gt;=3,F2408&gt;=3,G2408&gt;=3),"Loyal Customers",AND(E2408&lt;=2,F2408&gt;=3),"At Risk",AND(E2408&lt;=2,F2408&lt;=2,G2408&lt;=2),"Lost",AND(E2408&gt;=4,F2408&lt;=2),"New/Promising",TRUE,"Needs Attention")</f>
        <v>Loyal Customers</v>
      </c>
      <c r="I2408" s="3" t="str">
        <f t="shared" si="41"/>
        <v>Active</v>
      </c>
      <c r="J2408" s="3" t="str">
        <f>_xlfn.XLOOKUP(A2408,'Country_Lookup'!$D:$D,'Country_Lookup'!$E:$E)</f>
        <v>United Kingdom</v>
      </c>
    </row>
    <row r="2409" spans="1:10" x14ac:dyDescent="0.3">
      <c r="A2409">
        <v>14776</v>
      </c>
      <c r="B2409">
        <v>51</v>
      </c>
      <c r="C2409">
        <v>15</v>
      </c>
      <c r="D2409">
        <v>3708.3000000000061</v>
      </c>
      <c r="E2409" cm="1">
        <f t="array" ref="E2409">_xlfn.IFS(B2409&lt;=PERCENTILE($B$3:$B$5882,0.2),5,B2409&lt;=PERCENTILE($B$3:$B$5882,0.4),4,B2409&lt;=PERCENTILE($B$3:$B$5882,0.6),3,B2409&lt;=PERCENTILE($B$3:$B$5882,0.8),2,TRUE,1)</f>
        <v>4</v>
      </c>
      <c r="F2409" cm="1">
        <f t="array" ref="F2409">_xlfn.IFS(C2409&lt;=PERCENTILE($C$3:$C$5882,0.2),1,C2409&lt;=PERCENTILE($C$3:$C$5882,0.4),2,C2409&lt;=PERCENTILE($C$3:$C$5882,0.6),3,C2409&lt;=PERCENTILE($C$3:$C$5882,0.8),4,TRUE,5)</f>
        <v>5</v>
      </c>
      <c r="G2409" cm="1">
        <f t="array" ref="G2409">_xlfn.IFS(D2409&lt;=PERCENTILE($D$3:$D$5882,0.2),1,D2409&lt;=PERCENTILE($D$3:$D$5882,0.4),2,D2409&lt;=PERCENTILE($D$3:$D$5882,0.6),3,D2409&lt;=PERCENTILE($D$3:$D$5882,0.8),4,TRUE,5)</f>
        <v>5</v>
      </c>
      <c r="H2409" s="3" t="str" cm="1">
        <f t="array" ref="H2409">_xlfn.IFS(AND(E2409&gt;=4,F2409&gt;=4,G2409&gt;=4),"Champions",AND(E2409&gt;=3,F2409&gt;=3,G2409&gt;=3),"Loyal Customers",AND(E2409&lt;=2,F2409&gt;=3),"At Risk",AND(E2409&lt;=2,F2409&lt;=2,G2409&lt;=2),"Lost",AND(E2409&gt;=4,F2409&lt;=2),"New/Promising",TRUE,"Needs Attention")</f>
        <v>Champions</v>
      </c>
      <c r="I2409" s="3" t="str">
        <f t="shared" si="41"/>
        <v>Active</v>
      </c>
      <c r="J2409" s="3" t="str">
        <f>_xlfn.XLOOKUP(A2409,'Country_Lookup'!$D:$D,'Country_Lookup'!$E:$E)</f>
        <v>United Kingdom</v>
      </c>
    </row>
    <row r="2410" spans="1:10" x14ac:dyDescent="0.3">
      <c r="A2410">
        <v>14777</v>
      </c>
      <c r="B2410">
        <v>403</v>
      </c>
      <c r="C2410">
        <v>1</v>
      </c>
      <c r="D2410">
        <v>307.56000000000006</v>
      </c>
      <c r="E2410" cm="1">
        <f t="array" ref="E2410">_xlfn.IFS(B2410&lt;=PERCENTILE($B$3:$B$5882,0.2),5,B2410&lt;=PERCENTILE($B$3:$B$5882,0.4),4,B2410&lt;=PERCENTILE($B$3:$B$5882,0.6),3,B2410&lt;=PERCENTILE($B$3:$B$5882,0.8),2,TRUE,1)</f>
        <v>2</v>
      </c>
      <c r="F2410" cm="1">
        <f t="array" ref="F2410">_xlfn.IFS(C2410&lt;=PERCENTILE($C$3:$C$5882,0.2),1,C2410&lt;=PERCENTILE($C$3:$C$5882,0.4),2,C2410&lt;=PERCENTILE($C$3:$C$5882,0.6),3,C2410&lt;=PERCENTILE($C$3:$C$5882,0.8),4,TRUE,5)</f>
        <v>1</v>
      </c>
      <c r="G2410" cm="1">
        <f t="array" ref="G2410">_xlfn.IFS(D2410&lt;=PERCENTILE($D$3:$D$5882,0.2),1,D2410&lt;=PERCENTILE($D$3:$D$5882,0.4),2,D2410&lt;=PERCENTILE($D$3:$D$5882,0.6),3,D2410&lt;=PERCENTILE($D$3:$D$5882,0.8),4,TRUE,5)</f>
        <v>2</v>
      </c>
      <c r="H2410" s="3" t="str" cm="1">
        <f t="array" ref="H2410">_xlfn.IFS(AND(E2410&gt;=4,F2410&gt;=4,G2410&gt;=4),"Champions",AND(E2410&gt;=3,F2410&gt;=3,G2410&gt;=3),"Loyal Customers",AND(E2410&lt;=2,F2410&gt;=3),"At Risk",AND(E2410&lt;=2,F2410&lt;=2,G2410&lt;=2),"Lost",AND(E2410&gt;=4,F2410&lt;=2),"New/Promising",TRUE,"Needs Attention")</f>
        <v>Lost</v>
      </c>
      <c r="I2410" s="3" t="str">
        <f t="shared" si="41"/>
        <v>Churned</v>
      </c>
      <c r="J2410" s="3" t="str">
        <f>_xlfn.XLOOKUP(A2410,'Country_Lookup'!$D:$D,'Country_Lookup'!$E:$E)</f>
        <v>United Kingdom</v>
      </c>
    </row>
    <row r="2411" spans="1:10" x14ac:dyDescent="0.3">
      <c r="A2411">
        <v>14778</v>
      </c>
      <c r="B2411">
        <v>127</v>
      </c>
      <c r="C2411">
        <v>2</v>
      </c>
      <c r="D2411">
        <v>730.86000000000047</v>
      </c>
      <c r="E2411" cm="1">
        <f t="array" ref="E2411">_xlfn.IFS(B2411&lt;=PERCENTILE($B$3:$B$5882,0.2),5,B2411&lt;=PERCENTILE($B$3:$B$5882,0.4),4,B2411&lt;=PERCENTILE($B$3:$B$5882,0.6),3,B2411&lt;=PERCENTILE($B$3:$B$5882,0.8),2,TRUE,1)</f>
        <v>3</v>
      </c>
      <c r="F2411" cm="1">
        <f t="array" ref="F2411">_xlfn.IFS(C2411&lt;=PERCENTILE($C$3:$C$5882,0.2),1,C2411&lt;=PERCENTILE($C$3:$C$5882,0.4),2,C2411&lt;=PERCENTILE($C$3:$C$5882,0.6),3,C2411&lt;=PERCENTILE($C$3:$C$5882,0.8),4,TRUE,5)</f>
        <v>2</v>
      </c>
      <c r="G2411" cm="1">
        <f t="array" ref="G2411">_xlfn.IFS(D2411&lt;=PERCENTILE($D$3:$D$5882,0.2),1,D2411&lt;=PERCENTILE($D$3:$D$5882,0.4),2,D2411&lt;=PERCENTILE($D$3:$D$5882,0.6),3,D2411&lt;=PERCENTILE($D$3:$D$5882,0.8),4,TRUE,5)</f>
        <v>3</v>
      </c>
      <c r="H2411" s="3" t="str" cm="1">
        <f t="array" ref="H2411">_xlfn.IFS(AND(E2411&gt;=4,F2411&gt;=4,G2411&gt;=4),"Champions",AND(E2411&gt;=3,F2411&gt;=3,G2411&gt;=3),"Loyal Customers",AND(E2411&lt;=2,F2411&gt;=3),"At Risk",AND(E2411&lt;=2,F2411&lt;=2,G2411&lt;=2),"Lost",AND(E2411&gt;=4,F2411&lt;=2),"New/Promising",TRUE,"Needs Attention")</f>
        <v>Needs Attention</v>
      </c>
      <c r="I2411" s="3" t="str">
        <f t="shared" si="41"/>
        <v>Churned</v>
      </c>
      <c r="J2411" s="3" t="str">
        <f>_xlfn.XLOOKUP(A2411,'Country_Lookup'!$D:$D,'Country_Lookup'!$E:$E)</f>
        <v>United Kingdom</v>
      </c>
    </row>
    <row r="2412" spans="1:10" x14ac:dyDescent="0.3">
      <c r="A2412">
        <v>14779</v>
      </c>
      <c r="B2412">
        <v>280</v>
      </c>
      <c r="C2412">
        <v>3</v>
      </c>
      <c r="D2412">
        <v>386.14999999999969</v>
      </c>
      <c r="E2412" cm="1">
        <f t="array" ref="E2412">_xlfn.IFS(B2412&lt;=PERCENTILE($B$3:$B$5882,0.2),5,B2412&lt;=PERCENTILE($B$3:$B$5882,0.4),4,B2412&lt;=PERCENTILE($B$3:$B$5882,0.6),3,B2412&lt;=PERCENTILE($B$3:$B$5882,0.8),2,TRUE,1)</f>
        <v>2</v>
      </c>
      <c r="F2412" cm="1">
        <f t="array" ref="F2412">_xlfn.IFS(C2412&lt;=PERCENTILE($C$3:$C$5882,0.2),1,C2412&lt;=PERCENTILE($C$3:$C$5882,0.4),2,C2412&lt;=PERCENTILE($C$3:$C$5882,0.6),3,C2412&lt;=PERCENTILE($C$3:$C$5882,0.8),4,TRUE,5)</f>
        <v>3</v>
      </c>
      <c r="G2412" cm="1">
        <f t="array" ref="G2412">_xlfn.IFS(D2412&lt;=PERCENTILE($D$3:$D$5882,0.2),1,D2412&lt;=PERCENTILE($D$3:$D$5882,0.4),2,D2412&lt;=PERCENTILE($D$3:$D$5882,0.6),3,D2412&lt;=PERCENTILE($D$3:$D$5882,0.8),4,TRUE,5)</f>
        <v>2</v>
      </c>
      <c r="H2412" s="3" t="str" cm="1">
        <f t="array" ref="H2412">_xlfn.IFS(AND(E2412&gt;=4,F2412&gt;=4,G2412&gt;=4),"Champions",AND(E2412&gt;=3,F2412&gt;=3,G2412&gt;=3),"Loyal Customers",AND(E2412&lt;=2,F2412&gt;=3),"At Risk",AND(E2412&lt;=2,F2412&lt;=2,G2412&lt;=2),"Lost",AND(E2412&gt;=4,F2412&lt;=2),"New/Promising",TRUE,"Needs Attention")</f>
        <v>At Risk</v>
      </c>
      <c r="I2412" s="3" t="str">
        <f t="shared" si="41"/>
        <v>Churned</v>
      </c>
      <c r="J2412" s="3" t="str">
        <f>_xlfn.XLOOKUP(A2412,'Country_Lookup'!$D:$D,'Country_Lookup'!$E:$E)</f>
        <v>United Kingdom</v>
      </c>
    </row>
    <row r="2413" spans="1:10" x14ac:dyDescent="0.3">
      <c r="A2413">
        <v>14780</v>
      </c>
      <c r="B2413">
        <v>54</v>
      </c>
      <c r="C2413">
        <v>2</v>
      </c>
      <c r="D2413">
        <v>447.68000000000023</v>
      </c>
      <c r="E2413" cm="1">
        <f t="array" ref="E2413">_xlfn.IFS(B2413&lt;=PERCENTILE($B$3:$B$5882,0.2),5,B2413&lt;=PERCENTILE($B$3:$B$5882,0.4),4,B2413&lt;=PERCENTILE($B$3:$B$5882,0.6),3,B2413&lt;=PERCENTILE($B$3:$B$5882,0.8),2,TRUE,1)</f>
        <v>4</v>
      </c>
      <c r="F2413" cm="1">
        <f t="array" ref="F2413">_xlfn.IFS(C2413&lt;=PERCENTILE($C$3:$C$5882,0.2),1,C2413&lt;=PERCENTILE($C$3:$C$5882,0.4),2,C2413&lt;=PERCENTILE($C$3:$C$5882,0.6),3,C2413&lt;=PERCENTILE($C$3:$C$5882,0.8),4,TRUE,5)</f>
        <v>2</v>
      </c>
      <c r="G2413" cm="1">
        <f t="array" ref="G2413">_xlfn.IFS(D2413&lt;=PERCENTILE($D$3:$D$5882,0.2),1,D2413&lt;=PERCENTILE($D$3:$D$5882,0.4),2,D2413&lt;=PERCENTILE($D$3:$D$5882,0.6),3,D2413&lt;=PERCENTILE($D$3:$D$5882,0.8),4,TRUE,5)</f>
        <v>2</v>
      </c>
      <c r="H2413" s="3" t="str" cm="1">
        <f t="array" ref="H2413">_xlfn.IFS(AND(E2413&gt;=4,F2413&gt;=4,G2413&gt;=4),"Champions",AND(E2413&gt;=3,F2413&gt;=3,G2413&gt;=3),"Loyal Customers",AND(E2413&lt;=2,F2413&gt;=3),"At Risk",AND(E2413&lt;=2,F2413&lt;=2,G2413&lt;=2),"Lost",AND(E2413&gt;=4,F2413&lt;=2),"New/Promising",TRUE,"Needs Attention")</f>
        <v>New/Promising</v>
      </c>
      <c r="I2413" s="3" t="str">
        <f t="shared" si="41"/>
        <v>Active</v>
      </c>
      <c r="J2413" s="3" t="str">
        <f>_xlfn.XLOOKUP(A2413,'Country_Lookup'!$D:$D,'Country_Lookup'!$E:$E)</f>
        <v>United Kingdom</v>
      </c>
    </row>
    <row r="2414" spans="1:10" x14ac:dyDescent="0.3">
      <c r="A2414">
        <v>14782</v>
      </c>
      <c r="B2414">
        <v>319</v>
      </c>
      <c r="C2414">
        <v>1</v>
      </c>
      <c r="D2414">
        <v>200.10000000000002</v>
      </c>
      <c r="E2414" cm="1">
        <f t="array" ref="E2414">_xlfn.IFS(B2414&lt;=PERCENTILE($B$3:$B$5882,0.2),5,B2414&lt;=PERCENTILE($B$3:$B$5882,0.4),4,B2414&lt;=PERCENTILE($B$3:$B$5882,0.6),3,B2414&lt;=PERCENTILE($B$3:$B$5882,0.8),2,TRUE,1)</f>
        <v>2</v>
      </c>
      <c r="F2414" cm="1">
        <f t="array" ref="F2414">_xlfn.IFS(C2414&lt;=PERCENTILE($C$3:$C$5882,0.2),1,C2414&lt;=PERCENTILE($C$3:$C$5882,0.4),2,C2414&lt;=PERCENTILE($C$3:$C$5882,0.6),3,C2414&lt;=PERCENTILE($C$3:$C$5882,0.8),4,TRUE,5)</f>
        <v>1</v>
      </c>
      <c r="G2414" cm="1">
        <f t="array" ref="G2414">_xlfn.IFS(D2414&lt;=PERCENTILE($D$3:$D$5882,0.2),1,D2414&lt;=PERCENTILE($D$3:$D$5882,0.4),2,D2414&lt;=PERCENTILE($D$3:$D$5882,0.6),3,D2414&lt;=PERCENTILE($D$3:$D$5882,0.8),4,TRUE,5)</f>
        <v>1</v>
      </c>
      <c r="H2414" s="3" t="str" cm="1">
        <f t="array" ref="H2414">_xlfn.IFS(AND(E2414&gt;=4,F2414&gt;=4,G2414&gt;=4),"Champions",AND(E2414&gt;=3,F2414&gt;=3,G2414&gt;=3),"Loyal Customers",AND(E2414&lt;=2,F2414&gt;=3),"At Risk",AND(E2414&lt;=2,F2414&lt;=2,G2414&lt;=2),"Lost",AND(E2414&gt;=4,F2414&lt;=2),"New/Promising",TRUE,"Needs Attention")</f>
        <v>Lost</v>
      </c>
      <c r="I2414" s="3" t="str">
        <f t="shared" si="41"/>
        <v>Churned</v>
      </c>
      <c r="J2414" s="3" t="str">
        <f>_xlfn.XLOOKUP(A2414,'Country_Lookup'!$D:$D,'Country_Lookup'!$E:$E)</f>
        <v>United Kingdom</v>
      </c>
    </row>
    <row r="2415" spans="1:10" x14ac:dyDescent="0.3">
      <c r="A2415">
        <v>14783</v>
      </c>
      <c r="B2415">
        <v>659</v>
      </c>
      <c r="C2415">
        <v>1</v>
      </c>
      <c r="D2415">
        <v>307.30000000000007</v>
      </c>
      <c r="E2415" cm="1">
        <f t="array" ref="E2415">_xlfn.IFS(B2415&lt;=PERCENTILE($B$3:$B$5882,0.2),5,B2415&lt;=PERCENTILE($B$3:$B$5882,0.4),4,B2415&lt;=PERCENTILE($B$3:$B$5882,0.6),3,B2415&lt;=PERCENTILE($B$3:$B$5882,0.8),2,TRUE,1)</f>
        <v>1</v>
      </c>
      <c r="F2415" cm="1">
        <f t="array" ref="F2415">_xlfn.IFS(C2415&lt;=PERCENTILE($C$3:$C$5882,0.2),1,C2415&lt;=PERCENTILE($C$3:$C$5882,0.4),2,C2415&lt;=PERCENTILE($C$3:$C$5882,0.6),3,C2415&lt;=PERCENTILE($C$3:$C$5882,0.8),4,TRUE,5)</f>
        <v>1</v>
      </c>
      <c r="G2415" cm="1">
        <f t="array" ref="G2415">_xlfn.IFS(D2415&lt;=PERCENTILE($D$3:$D$5882,0.2),1,D2415&lt;=PERCENTILE($D$3:$D$5882,0.4),2,D2415&lt;=PERCENTILE($D$3:$D$5882,0.6),3,D2415&lt;=PERCENTILE($D$3:$D$5882,0.8),4,TRUE,5)</f>
        <v>2</v>
      </c>
      <c r="H2415" s="3" t="str" cm="1">
        <f t="array" ref="H2415">_xlfn.IFS(AND(E2415&gt;=4,F2415&gt;=4,G2415&gt;=4),"Champions",AND(E2415&gt;=3,F2415&gt;=3,G2415&gt;=3),"Loyal Customers",AND(E2415&lt;=2,F2415&gt;=3),"At Risk",AND(E2415&lt;=2,F2415&lt;=2,G2415&lt;=2),"Lost",AND(E2415&gt;=4,F2415&lt;=2),"New/Promising",TRUE,"Needs Attention")</f>
        <v>Lost</v>
      </c>
      <c r="I2415" s="3" t="str">
        <f t="shared" si="41"/>
        <v>Churned</v>
      </c>
      <c r="J2415" s="3" t="str">
        <f>_xlfn.XLOOKUP(A2415,'Country_Lookup'!$D:$D,'Country_Lookup'!$E:$E)</f>
        <v>United Kingdom</v>
      </c>
    </row>
    <row r="2416" spans="1:10" x14ac:dyDescent="0.3">
      <c r="A2416">
        <v>14784</v>
      </c>
      <c r="B2416">
        <v>26</v>
      </c>
      <c r="C2416">
        <v>3</v>
      </c>
      <c r="D2416">
        <v>449.93000000000018</v>
      </c>
      <c r="E2416" cm="1">
        <f t="array" ref="E2416">_xlfn.IFS(B2416&lt;=PERCENTILE($B$3:$B$5882,0.2),5,B2416&lt;=PERCENTILE($B$3:$B$5882,0.4),4,B2416&lt;=PERCENTILE($B$3:$B$5882,0.6),3,B2416&lt;=PERCENTILE($B$3:$B$5882,0.8),2,TRUE,1)</f>
        <v>4</v>
      </c>
      <c r="F2416" cm="1">
        <f t="array" ref="F2416">_xlfn.IFS(C2416&lt;=PERCENTILE($C$3:$C$5882,0.2),1,C2416&lt;=PERCENTILE($C$3:$C$5882,0.4),2,C2416&lt;=PERCENTILE($C$3:$C$5882,0.6),3,C2416&lt;=PERCENTILE($C$3:$C$5882,0.8),4,TRUE,5)</f>
        <v>3</v>
      </c>
      <c r="G2416" cm="1">
        <f t="array" ref="G2416">_xlfn.IFS(D2416&lt;=PERCENTILE($D$3:$D$5882,0.2),1,D2416&lt;=PERCENTILE($D$3:$D$5882,0.4),2,D2416&lt;=PERCENTILE($D$3:$D$5882,0.6),3,D2416&lt;=PERCENTILE($D$3:$D$5882,0.8),4,TRUE,5)</f>
        <v>2</v>
      </c>
      <c r="H2416" s="3" t="str" cm="1">
        <f t="array" ref="H2416">_xlfn.IFS(AND(E2416&gt;=4,F2416&gt;=4,G2416&gt;=4),"Champions",AND(E2416&gt;=3,F2416&gt;=3,G2416&gt;=3),"Loyal Customers",AND(E2416&lt;=2,F2416&gt;=3),"At Risk",AND(E2416&lt;=2,F2416&lt;=2,G2416&lt;=2),"Lost",AND(E2416&gt;=4,F2416&lt;=2),"New/Promising",TRUE,"Needs Attention")</f>
        <v>Needs Attention</v>
      </c>
      <c r="I2416" s="3" t="str">
        <f t="shared" si="41"/>
        <v>Active</v>
      </c>
      <c r="J2416" s="3" t="str">
        <f>_xlfn.XLOOKUP(A2416,'Country_Lookup'!$D:$D,'Country_Lookup'!$E:$E)</f>
        <v>United Kingdom</v>
      </c>
    </row>
    <row r="2417" spans="1:10" x14ac:dyDescent="0.3">
      <c r="A2417">
        <v>14785</v>
      </c>
      <c r="B2417">
        <v>10</v>
      </c>
      <c r="C2417">
        <v>2</v>
      </c>
      <c r="D2417">
        <v>77.400000000000006</v>
      </c>
      <c r="E2417" cm="1">
        <f t="array" ref="E2417">_xlfn.IFS(B2417&lt;=PERCENTILE($B$3:$B$5882,0.2),5,B2417&lt;=PERCENTILE($B$3:$B$5882,0.4),4,B2417&lt;=PERCENTILE($B$3:$B$5882,0.6),3,B2417&lt;=PERCENTILE($B$3:$B$5882,0.8),2,TRUE,1)</f>
        <v>5</v>
      </c>
      <c r="F2417" cm="1">
        <f t="array" ref="F2417">_xlfn.IFS(C2417&lt;=PERCENTILE($C$3:$C$5882,0.2),1,C2417&lt;=PERCENTILE($C$3:$C$5882,0.4),2,C2417&lt;=PERCENTILE($C$3:$C$5882,0.6),3,C2417&lt;=PERCENTILE($C$3:$C$5882,0.8),4,TRUE,5)</f>
        <v>2</v>
      </c>
      <c r="G2417" cm="1">
        <f t="array" ref="G2417">_xlfn.IFS(D2417&lt;=PERCENTILE($D$3:$D$5882,0.2),1,D2417&lt;=PERCENTILE($D$3:$D$5882,0.4),2,D2417&lt;=PERCENTILE($D$3:$D$5882,0.6),3,D2417&lt;=PERCENTILE($D$3:$D$5882,0.8),4,TRUE,5)</f>
        <v>1</v>
      </c>
      <c r="H2417" s="3" t="str" cm="1">
        <f t="array" ref="H2417">_xlfn.IFS(AND(E2417&gt;=4,F2417&gt;=4,G2417&gt;=4),"Champions",AND(E2417&gt;=3,F2417&gt;=3,G2417&gt;=3),"Loyal Customers",AND(E2417&lt;=2,F2417&gt;=3),"At Risk",AND(E2417&lt;=2,F2417&lt;=2,G2417&lt;=2),"Lost",AND(E2417&gt;=4,F2417&lt;=2),"New/Promising",TRUE,"Needs Attention")</f>
        <v>New/Promising</v>
      </c>
      <c r="I2417" s="3" t="str">
        <f t="shared" si="41"/>
        <v>Active</v>
      </c>
      <c r="J2417" s="3" t="str">
        <f>_xlfn.XLOOKUP(A2417,'Country_Lookup'!$D:$D,'Country_Lookup'!$E:$E)</f>
        <v>United Kingdom</v>
      </c>
    </row>
    <row r="2418" spans="1:10" x14ac:dyDescent="0.3">
      <c r="A2418">
        <v>14786</v>
      </c>
      <c r="B2418">
        <v>550</v>
      </c>
      <c r="C2418">
        <v>1</v>
      </c>
      <c r="D2418">
        <v>90.960000000000022</v>
      </c>
      <c r="E2418" cm="1">
        <f t="array" ref="E2418">_xlfn.IFS(B2418&lt;=PERCENTILE($B$3:$B$5882,0.2),5,B2418&lt;=PERCENTILE($B$3:$B$5882,0.4),4,B2418&lt;=PERCENTILE($B$3:$B$5882,0.6),3,B2418&lt;=PERCENTILE($B$3:$B$5882,0.8),2,TRUE,1)</f>
        <v>1</v>
      </c>
      <c r="F2418" cm="1">
        <f t="array" ref="F2418">_xlfn.IFS(C2418&lt;=PERCENTILE($C$3:$C$5882,0.2),1,C2418&lt;=PERCENTILE($C$3:$C$5882,0.4),2,C2418&lt;=PERCENTILE($C$3:$C$5882,0.6),3,C2418&lt;=PERCENTILE($C$3:$C$5882,0.8),4,TRUE,5)</f>
        <v>1</v>
      </c>
      <c r="G2418" cm="1">
        <f t="array" ref="G2418">_xlfn.IFS(D2418&lt;=PERCENTILE($D$3:$D$5882,0.2),1,D2418&lt;=PERCENTILE($D$3:$D$5882,0.4),2,D2418&lt;=PERCENTILE($D$3:$D$5882,0.6),3,D2418&lt;=PERCENTILE($D$3:$D$5882,0.8),4,TRUE,5)</f>
        <v>1</v>
      </c>
      <c r="H2418" s="3" t="str" cm="1">
        <f t="array" ref="H2418">_xlfn.IFS(AND(E2418&gt;=4,F2418&gt;=4,G2418&gt;=4),"Champions",AND(E2418&gt;=3,F2418&gt;=3,G2418&gt;=3),"Loyal Customers",AND(E2418&lt;=2,F2418&gt;=3),"At Risk",AND(E2418&lt;=2,F2418&lt;=2,G2418&lt;=2),"Lost",AND(E2418&gt;=4,F2418&lt;=2),"New/Promising",TRUE,"Needs Attention")</f>
        <v>Lost</v>
      </c>
      <c r="I2418" s="3" t="str">
        <f t="shared" si="41"/>
        <v>Churned</v>
      </c>
      <c r="J2418" s="3" t="str">
        <f>_xlfn.XLOOKUP(A2418,'Country_Lookup'!$D:$D,'Country_Lookup'!$E:$E)</f>
        <v>United Kingdom</v>
      </c>
    </row>
    <row r="2419" spans="1:10" x14ac:dyDescent="0.3">
      <c r="A2419">
        <v>14787</v>
      </c>
      <c r="B2419">
        <v>471</v>
      </c>
      <c r="C2419">
        <v>1</v>
      </c>
      <c r="D2419">
        <v>110.65000000000003</v>
      </c>
      <c r="E2419" cm="1">
        <f t="array" ref="E2419">_xlfn.IFS(B2419&lt;=PERCENTILE($B$3:$B$5882,0.2),5,B2419&lt;=PERCENTILE($B$3:$B$5882,0.4),4,B2419&lt;=PERCENTILE($B$3:$B$5882,0.6),3,B2419&lt;=PERCENTILE($B$3:$B$5882,0.8),2,TRUE,1)</f>
        <v>1</v>
      </c>
      <c r="F2419" cm="1">
        <f t="array" ref="F2419">_xlfn.IFS(C2419&lt;=PERCENTILE($C$3:$C$5882,0.2),1,C2419&lt;=PERCENTILE($C$3:$C$5882,0.4),2,C2419&lt;=PERCENTILE($C$3:$C$5882,0.6),3,C2419&lt;=PERCENTILE($C$3:$C$5882,0.8),4,TRUE,5)</f>
        <v>1</v>
      </c>
      <c r="G2419" cm="1">
        <f t="array" ref="G2419">_xlfn.IFS(D2419&lt;=PERCENTILE($D$3:$D$5882,0.2),1,D2419&lt;=PERCENTILE($D$3:$D$5882,0.4),2,D2419&lt;=PERCENTILE($D$3:$D$5882,0.6),3,D2419&lt;=PERCENTILE($D$3:$D$5882,0.8),4,TRUE,5)</f>
        <v>1</v>
      </c>
      <c r="H2419" s="3" t="str" cm="1">
        <f t="array" ref="H2419">_xlfn.IFS(AND(E2419&gt;=4,F2419&gt;=4,G2419&gt;=4),"Champions",AND(E2419&gt;=3,F2419&gt;=3,G2419&gt;=3),"Loyal Customers",AND(E2419&lt;=2,F2419&gt;=3),"At Risk",AND(E2419&lt;=2,F2419&lt;=2,G2419&lt;=2),"Lost",AND(E2419&gt;=4,F2419&lt;=2),"New/Promising",TRUE,"Needs Attention")</f>
        <v>Lost</v>
      </c>
      <c r="I2419" s="3" t="str">
        <f t="shared" si="41"/>
        <v>Churned</v>
      </c>
      <c r="J2419" s="3" t="str">
        <f>_xlfn.XLOOKUP(A2419,'Country_Lookup'!$D:$D,'Country_Lookup'!$E:$E)</f>
        <v>United Kingdom</v>
      </c>
    </row>
    <row r="2420" spans="1:10" x14ac:dyDescent="0.3">
      <c r="A2420">
        <v>14788</v>
      </c>
      <c r="B2420">
        <v>7</v>
      </c>
      <c r="C2420">
        <v>3</v>
      </c>
      <c r="D2420">
        <v>1156.32</v>
      </c>
      <c r="E2420" cm="1">
        <f t="array" ref="E2420">_xlfn.IFS(B2420&lt;=PERCENTILE($B$3:$B$5882,0.2),5,B2420&lt;=PERCENTILE($B$3:$B$5882,0.4),4,B2420&lt;=PERCENTILE($B$3:$B$5882,0.6),3,B2420&lt;=PERCENTILE($B$3:$B$5882,0.8),2,TRUE,1)</f>
        <v>5</v>
      </c>
      <c r="F2420" cm="1">
        <f t="array" ref="F2420">_xlfn.IFS(C2420&lt;=PERCENTILE($C$3:$C$5882,0.2),1,C2420&lt;=PERCENTILE($C$3:$C$5882,0.4),2,C2420&lt;=PERCENTILE($C$3:$C$5882,0.6),3,C2420&lt;=PERCENTILE($C$3:$C$5882,0.8),4,TRUE,5)</f>
        <v>3</v>
      </c>
      <c r="G2420" cm="1">
        <f t="array" ref="G2420">_xlfn.IFS(D2420&lt;=PERCENTILE($D$3:$D$5882,0.2),1,D2420&lt;=PERCENTILE($D$3:$D$5882,0.4),2,D2420&lt;=PERCENTILE($D$3:$D$5882,0.6),3,D2420&lt;=PERCENTILE($D$3:$D$5882,0.8),4,TRUE,5)</f>
        <v>3</v>
      </c>
      <c r="H2420" s="3" t="str" cm="1">
        <f t="array" ref="H2420">_xlfn.IFS(AND(E2420&gt;=4,F2420&gt;=4,G2420&gt;=4),"Champions",AND(E2420&gt;=3,F2420&gt;=3,G2420&gt;=3),"Loyal Customers",AND(E2420&lt;=2,F2420&gt;=3),"At Risk",AND(E2420&lt;=2,F2420&lt;=2,G2420&lt;=2),"Lost",AND(E2420&gt;=4,F2420&lt;=2),"New/Promising",TRUE,"Needs Attention")</f>
        <v>Loyal Customers</v>
      </c>
      <c r="I2420" s="3" t="str">
        <f t="shared" si="41"/>
        <v>Active</v>
      </c>
      <c r="J2420" s="3" t="str">
        <f>_xlfn.XLOOKUP(A2420,'Country_Lookup'!$D:$D,'Country_Lookup'!$E:$E)</f>
        <v>United Kingdom</v>
      </c>
    </row>
    <row r="2421" spans="1:10" x14ac:dyDescent="0.3">
      <c r="A2421">
        <v>14789</v>
      </c>
      <c r="B2421">
        <v>28</v>
      </c>
      <c r="C2421">
        <v>1</v>
      </c>
      <c r="D2421">
        <v>197.64</v>
      </c>
      <c r="E2421" cm="1">
        <f t="array" ref="E2421">_xlfn.IFS(B2421&lt;=PERCENTILE($B$3:$B$5882,0.2),5,B2421&lt;=PERCENTILE($B$3:$B$5882,0.4),4,B2421&lt;=PERCENTILE($B$3:$B$5882,0.6),3,B2421&lt;=PERCENTILE($B$3:$B$5882,0.8),2,TRUE,1)</f>
        <v>4</v>
      </c>
      <c r="F2421" cm="1">
        <f t="array" ref="F2421">_xlfn.IFS(C2421&lt;=PERCENTILE($C$3:$C$5882,0.2),1,C2421&lt;=PERCENTILE($C$3:$C$5882,0.4),2,C2421&lt;=PERCENTILE($C$3:$C$5882,0.6),3,C2421&lt;=PERCENTILE($C$3:$C$5882,0.8),4,TRUE,5)</f>
        <v>1</v>
      </c>
      <c r="G2421" cm="1">
        <f t="array" ref="G2421">_xlfn.IFS(D2421&lt;=PERCENTILE($D$3:$D$5882,0.2),1,D2421&lt;=PERCENTILE($D$3:$D$5882,0.4),2,D2421&lt;=PERCENTILE($D$3:$D$5882,0.6),3,D2421&lt;=PERCENTILE($D$3:$D$5882,0.8),4,TRUE,5)</f>
        <v>1</v>
      </c>
      <c r="H2421" s="3" t="str" cm="1">
        <f t="array" ref="H2421">_xlfn.IFS(AND(E2421&gt;=4,F2421&gt;=4,G2421&gt;=4),"Champions",AND(E2421&gt;=3,F2421&gt;=3,G2421&gt;=3),"Loyal Customers",AND(E2421&lt;=2,F2421&gt;=3),"At Risk",AND(E2421&lt;=2,F2421&lt;=2,G2421&lt;=2),"Lost",AND(E2421&gt;=4,F2421&lt;=2),"New/Promising",TRUE,"Needs Attention")</f>
        <v>New/Promising</v>
      </c>
      <c r="I2421" s="3" t="str">
        <f t="shared" si="41"/>
        <v>Active</v>
      </c>
      <c r="J2421" s="3" t="str">
        <f>_xlfn.XLOOKUP(A2421,'Country_Lookup'!$D:$D,'Country_Lookup'!$E:$E)</f>
        <v>United Kingdom</v>
      </c>
    </row>
    <row r="2422" spans="1:10" x14ac:dyDescent="0.3">
      <c r="A2422">
        <v>14790</v>
      </c>
      <c r="B2422">
        <v>16</v>
      </c>
      <c r="C2422">
        <v>10</v>
      </c>
      <c r="D2422">
        <v>2526.6199999999967</v>
      </c>
      <c r="E2422" cm="1">
        <f t="array" ref="E2422">_xlfn.IFS(B2422&lt;=PERCENTILE($B$3:$B$5882,0.2),5,B2422&lt;=PERCENTILE($B$3:$B$5882,0.4),4,B2422&lt;=PERCENTILE($B$3:$B$5882,0.6),3,B2422&lt;=PERCENTILE($B$3:$B$5882,0.8),2,TRUE,1)</f>
        <v>5</v>
      </c>
      <c r="F2422" cm="1">
        <f t="array" ref="F2422">_xlfn.IFS(C2422&lt;=PERCENTILE($C$3:$C$5882,0.2),1,C2422&lt;=PERCENTILE($C$3:$C$5882,0.4),2,C2422&lt;=PERCENTILE($C$3:$C$5882,0.6),3,C2422&lt;=PERCENTILE($C$3:$C$5882,0.8),4,TRUE,5)</f>
        <v>5</v>
      </c>
      <c r="G2422" cm="1">
        <f t="array" ref="G2422">_xlfn.IFS(D2422&lt;=PERCENTILE($D$3:$D$5882,0.2),1,D2422&lt;=PERCENTILE($D$3:$D$5882,0.4),2,D2422&lt;=PERCENTILE($D$3:$D$5882,0.6),3,D2422&lt;=PERCENTILE($D$3:$D$5882,0.8),4,TRUE,5)</f>
        <v>4</v>
      </c>
      <c r="H2422" s="3" t="str" cm="1">
        <f t="array" ref="H2422">_xlfn.IFS(AND(E2422&gt;=4,F2422&gt;=4,G2422&gt;=4),"Champions",AND(E2422&gt;=3,F2422&gt;=3,G2422&gt;=3),"Loyal Customers",AND(E2422&lt;=2,F2422&gt;=3),"At Risk",AND(E2422&lt;=2,F2422&lt;=2,G2422&lt;=2),"Lost",AND(E2422&gt;=4,F2422&lt;=2),"New/Promising",TRUE,"Needs Attention")</f>
        <v>Champions</v>
      </c>
      <c r="I2422" s="3" t="str">
        <f t="shared" si="41"/>
        <v>Active</v>
      </c>
      <c r="J2422" s="3" t="str">
        <f>_xlfn.XLOOKUP(A2422,'Country_Lookup'!$D:$D,'Country_Lookup'!$E:$E)</f>
        <v>United Kingdom</v>
      </c>
    </row>
    <row r="2423" spans="1:10" x14ac:dyDescent="0.3">
      <c r="A2423">
        <v>14791</v>
      </c>
      <c r="B2423">
        <v>606</v>
      </c>
      <c r="C2423">
        <v>1</v>
      </c>
      <c r="D2423">
        <v>303.63000000000005</v>
      </c>
      <c r="E2423" cm="1">
        <f t="array" ref="E2423">_xlfn.IFS(B2423&lt;=PERCENTILE($B$3:$B$5882,0.2),5,B2423&lt;=PERCENTILE($B$3:$B$5882,0.4),4,B2423&lt;=PERCENTILE($B$3:$B$5882,0.6),3,B2423&lt;=PERCENTILE($B$3:$B$5882,0.8),2,TRUE,1)</f>
        <v>1</v>
      </c>
      <c r="F2423" cm="1">
        <f t="array" ref="F2423">_xlfn.IFS(C2423&lt;=PERCENTILE($C$3:$C$5882,0.2),1,C2423&lt;=PERCENTILE($C$3:$C$5882,0.4),2,C2423&lt;=PERCENTILE($C$3:$C$5882,0.6),3,C2423&lt;=PERCENTILE($C$3:$C$5882,0.8),4,TRUE,5)</f>
        <v>1</v>
      </c>
      <c r="G2423" cm="1">
        <f t="array" ref="G2423">_xlfn.IFS(D2423&lt;=PERCENTILE($D$3:$D$5882,0.2),1,D2423&lt;=PERCENTILE($D$3:$D$5882,0.4),2,D2423&lt;=PERCENTILE($D$3:$D$5882,0.6),3,D2423&lt;=PERCENTILE($D$3:$D$5882,0.8),4,TRUE,5)</f>
        <v>2</v>
      </c>
      <c r="H2423" s="3" t="str" cm="1">
        <f t="array" ref="H2423">_xlfn.IFS(AND(E2423&gt;=4,F2423&gt;=4,G2423&gt;=4),"Champions",AND(E2423&gt;=3,F2423&gt;=3,G2423&gt;=3),"Loyal Customers",AND(E2423&lt;=2,F2423&gt;=3),"At Risk",AND(E2423&lt;=2,F2423&lt;=2,G2423&lt;=2),"Lost",AND(E2423&gt;=4,F2423&lt;=2),"New/Promising",TRUE,"Needs Attention")</f>
        <v>Lost</v>
      </c>
      <c r="I2423" s="3" t="str">
        <f t="shared" si="41"/>
        <v>Churned</v>
      </c>
      <c r="J2423" s="3" t="str">
        <f>_xlfn.XLOOKUP(A2423,'Country_Lookup'!$D:$D,'Country_Lookup'!$E:$E)</f>
        <v>United Kingdom</v>
      </c>
    </row>
    <row r="2424" spans="1:10" x14ac:dyDescent="0.3">
      <c r="A2424">
        <v>14792</v>
      </c>
      <c r="B2424">
        <v>63</v>
      </c>
      <c r="C2424">
        <v>1</v>
      </c>
      <c r="D2424">
        <v>6.2</v>
      </c>
      <c r="E2424" cm="1">
        <f t="array" ref="E2424">_xlfn.IFS(B2424&lt;=PERCENTILE($B$3:$B$5882,0.2),5,B2424&lt;=PERCENTILE($B$3:$B$5882,0.4),4,B2424&lt;=PERCENTILE($B$3:$B$5882,0.6),3,B2424&lt;=PERCENTILE($B$3:$B$5882,0.8),2,TRUE,1)</f>
        <v>3</v>
      </c>
      <c r="F2424" cm="1">
        <f t="array" ref="F2424">_xlfn.IFS(C2424&lt;=PERCENTILE($C$3:$C$5882,0.2),1,C2424&lt;=PERCENTILE($C$3:$C$5882,0.4),2,C2424&lt;=PERCENTILE($C$3:$C$5882,0.6),3,C2424&lt;=PERCENTILE($C$3:$C$5882,0.8),4,TRUE,5)</f>
        <v>1</v>
      </c>
      <c r="G2424" cm="1">
        <f t="array" ref="G2424">_xlfn.IFS(D2424&lt;=PERCENTILE($D$3:$D$5882,0.2),1,D2424&lt;=PERCENTILE($D$3:$D$5882,0.4),2,D2424&lt;=PERCENTILE($D$3:$D$5882,0.6),3,D2424&lt;=PERCENTILE($D$3:$D$5882,0.8),4,TRUE,5)</f>
        <v>1</v>
      </c>
      <c r="H2424" s="3" t="str" cm="1">
        <f t="array" ref="H2424">_xlfn.IFS(AND(E2424&gt;=4,F2424&gt;=4,G2424&gt;=4),"Champions",AND(E2424&gt;=3,F2424&gt;=3,G2424&gt;=3),"Loyal Customers",AND(E2424&lt;=2,F2424&gt;=3),"At Risk",AND(E2424&lt;=2,F2424&lt;=2,G2424&lt;=2),"Lost",AND(E2424&gt;=4,F2424&lt;=2),"New/Promising",TRUE,"Needs Attention")</f>
        <v>Needs Attention</v>
      </c>
      <c r="I2424" s="3" t="str">
        <f t="shared" si="41"/>
        <v>Active</v>
      </c>
      <c r="J2424" s="3" t="str">
        <f>_xlfn.XLOOKUP(A2424,'Country_Lookup'!$D:$D,'Country_Lookup'!$E:$E)</f>
        <v>United Kingdom</v>
      </c>
    </row>
    <row r="2425" spans="1:10" x14ac:dyDescent="0.3">
      <c r="A2425">
        <v>14793</v>
      </c>
      <c r="B2425">
        <v>21</v>
      </c>
      <c r="C2425">
        <v>2</v>
      </c>
      <c r="D2425">
        <v>625.90000000000032</v>
      </c>
      <c r="E2425" cm="1">
        <f t="array" ref="E2425">_xlfn.IFS(B2425&lt;=PERCENTILE($B$3:$B$5882,0.2),5,B2425&lt;=PERCENTILE($B$3:$B$5882,0.4),4,B2425&lt;=PERCENTILE($B$3:$B$5882,0.6),3,B2425&lt;=PERCENTILE($B$3:$B$5882,0.8),2,TRUE,1)</f>
        <v>4</v>
      </c>
      <c r="F2425" cm="1">
        <f t="array" ref="F2425">_xlfn.IFS(C2425&lt;=PERCENTILE($C$3:$C$5882,0.2),1,C2425&lt;=PERCENTILE($C$3:$C$5882,0.4),2,C2425&lt;=PERCENTILE($C$3:$C$5882,0.6),3,C2425&lt;=PERCENTILE($C$3:$C$5882,0.8),4,TRUE,5)</f>
        <v>2</v>
      </c>
      <c r="G2425" cm="1">
        <f t="array" ref="G2425">_xlfn.IFS(D2425&lt;=PERCENTILE($D$3:$D$5882,0.2),1,D2425&lt;=PERCENTILE($D$3:$D$5882,0.4),2,D2425&lt;=PERCENTILE($D$3:$D$5882,0.6),3,D2425&lt;=PERCENTILE($D$3:$D$5882,0.8),4,TRUE,5)</f>
        <v>3</v>
      </c>
      <c r="H2425" s="3" t="str" cm="1">
        <f t="array" ref="H2425">_xlfn.IFS(AND(E2425&gt;=4,F2425&gt;=4,G2425&gt;=4),"Champions",AND(E2425&gt;=3,F2425&gt;=3,G2425&gt;=3),"Loyal Customers",AND(E2425&lt;=2,F2425&gt;=3),"At Risk",AND(E2425&lt;=2,F2425&lt;=2,G2425&lt;=2),"Lost",AND(E2425&gt;=4,F2425&lt;=2),"New/Promising",TRUE,"Needs Attention")</f>
        <v>New/Promising</v>
      </c>
      <c r="I2425" s="3" t="str">
        <f t="shared" si="41"/>
        <v>Active</v>
      </c>
      <c r="J2425" s="3" t="str">
        <f>_xlfn.XLOOKUP(A2425,'Country_Lookup'!$D:$D,'Country_Lookup'!$E:$E)</f>
        <v>United Kingdom</v>
      </c>
    </row>
    <row r="2426" spans="1:10" x14ac:dyDescent="0.3">
      <c r="A2426">
        <v>14794</v>
      </c>
      <c r="B2426">
        <v>2</v>
      </c>
      <c r="C2426">
        <v>10</v>
      </c>
      <c r="D2426">
        <v>1953.8999999999962</v>
      </c>
      <c r="E2426" cm="1">
        <f t="array" ref="E2426">_xlfn.IFS(B2426&lt;=PERCENTILE($B$3:$B$5882,0.2),5,B2426&lt;=PERCENTILE($B$3:$B$5882,0.4),4,B2426&lt;=PERCENTILE($B$3:$B$5882,0.6),3,B2426&lt;=PERCENTILE($B$3:$B$5882,0.8),2,TRUE,1)</f>
        <v>5</v>
      </c>
      <c r="F2426" cm="1">
        <f t="array" ref="F2426">_xlfn.IFS(C2426&lt;=PERCENTILE($C$3:$C$5882,0.2),1,C2426&lt;=PERCENTILE($C$3:$C$5882,0.4),2,C2426&lt;=PERCENTILE($C$3:$C$5882,0.6),3,C2426&lt;=PERCENTILE($C$3:$C$5882,0.8),4,TRUE,5)</f>
        <v>5</v>
      </c>
      <c r="G2426" cm="1">
        <f t="array" ref="G2426">_xlfn.IFS(D2426&lt;=PERCENTILE($D$3:$D$5882,0.2),1,D2426&lt;=PERCENTILE($D$3:$D$5882,0.4),2,D2426&lt;=PERCENTILE($D$3:$D$5882,0.6),3,D2426&lt;=PERCENTILE($D$3:$D$5882,0.8),4,TRUE,5)</f>
        <v>4</v>
      </c>
      <c r="H2426" s="3" t="str" cm="1">
        <f t="array" ref="H2426">_xlfn.IFS(AND(E2426&gt;=4,F2426&gt;=4,G2426&gt;=4),"Champions",AND(E2426&gt;=3,F2426&gt;=3,G2426&gt;=3),"Loyal Customers",AND(E2426&lt;=2,F2426&gt;=3),"At Risk",AND(E2426&lt;=2,F2426&lt;=2,G2426&lt;=2),"Lost",AND(E2426&gt;=4,F2426&lt;=2),"New/Promising",TRUE,"Needs Attention")</f>
        <v>Champions</v>
      </c>
      <c r="I2426" s="3" t="str">
        <f t="shared" si="41"/>
        <v>Active</v>
      </c>
      <c r="J2426" s="3" t="str">
        <f>_xlfn.XLOOKUP(A2426,'Country_Lookup'!$D:$D,'Country_Lookup'!$E:$E)</f>
        <v>United Kingdom</v>
      </c>
    </row>
    <row r="2427" spans="1:10" x14ac:dyDescent="0.3">
      <c r="A2427">
        <v>14795</v>
      </c>
      <c r="B2427">
        <v>166</v>
      </c>
      <c r="C2427">
        <v>1</v>
      </c>
      <c r="D2427">
        <v>131.45000000000002</v>
      </c>
      <c r="E2427" cm="1">
        <f t="array" ref="E2427">_xlfn.IFS(B2427&lt;=PERCENTILE($B$3:$B$5882,0.2),5,B2427&lt;=PERCENTILE($B$3:$B$5882,0.4),4,B2427&lt;=PERCENTILE($B$3:$B$5882,0.6),3,B2427&lt;=PERCENTILE($B$3:$B$5882,0.8),2,TRUE,1)</f>
        <v>3</v>
      </c>
      <c r="F2427" cm="1">
        <f t="array" ref="F2427">_xlfn.IFS(C2427&lt;=PERCENTILE($C$3:$C$5882,0.2),1,C2427&lt;=PERCENTILE($C$3:$C$5882,0.4),2,C2427&lt;=PERCENTILE($C$3:$C$5882,0.6),3,C2427&lt;=PERCENTILE($C$3:$C$5882,0.8),4,TRUE,5)</f>
        <v>1</v>
      </c>
      <c r="G2427" cm="1">
        <f t="array" ref="G2427">_xlfn.IFS(D2427&lt;=PERCENTILE($D$3:$D$5882,0.2),1,D2427&lt;=PERCENTILE($D$3:$D$5882,0.4),2,D2427&lt;=PERCENTILE($D$3:$D$5882,0.6),3,D2427&lt;=PERCENTILE($D$3:$D$5882,0.8),4,TRUE,5)</f>
        <v>1</v>
      </c>
      <c r="H2427" s="3" t="str" cm="1">
        <f t="array" ref="H2427">_xlfn.IFS(AND(E2427&gt;=4,F2427&gt;=4,G2427&gt;=4),"Champions",AND(E2427&gt;=3,F2427&gt;=3,G2427&gt;=3),"Loyal Customers",AND(E2427&lt;=2,F2427&gt;=3),"At Risk",AND(E2427&lt;=2,F2427&lt;=2,G2427&lt;=2),"Lost",AND(E2427&gt;=4,F2427&lt;=2),"New/Promising",TRUE,"Needs Attention")</f>
        <v>Needs Attention</v>
      </c>
      <c r="I2427" s="3" t="str">
        <f t="shared" si="41"/>
        <v>Churned</v>
      </c>
      <c r="J2427" s="3" t="str">
        <f>_xlfn.XLOOKUP(A2427,'Country_Lookup'!$D:$D,'Country_Lookup'!$E:$E)</f>
        <v>United Kingdom</v>
      </c>
    </row>
    <row r="2428" spans="1:10" x14ac:dyDescent="0.3">
      <c r="A2428">
        <v>14796</v>
      </c>
      <c r="B2428">
        <v>1</v>
      </c>
      <c r="C2428">
        <v>27</v>
      </c>
      <c r="D2428">
        <v>10889.640000000241</v>
      </c>
      <c r="E2428" cm="1">
        <f t="array" ref="E2428">_xlfn.IFS(B2428&lt;=PERCENTILE($B$3:$B$5882,0.2),5,B2428&lt;=PERCENTILE($B$3:$B$5882,0.4),4,B2428&lt;=PERCENTILE($B$3:$B$5882,0.6),3,B2428&lt;=PERCENTILE($B$3:$B$5882,0.8),2,TRUE,1)</f>
        <v>5</v>
      </c>
      <c r="F2428" cm="1">
        <f t="array" ref="F2428">_xlfn.IFS(C2428&lt;=PERCENTILE($C$3:$C$5882,0.2),1,C2428&lt;=PERCENTILE($C$3:$C$5882,0.4),2,C2428&lt;=PERCENTILE($C$3:$C$5882,0.6),3,C2428&lt;=PERCENTILE($C$3:$C$5882,0.8),4,TRUE,5)</f>
        <v>5</v>
      </c>
      <c r="G2428" cm="1">
        <f t="array" ref="G2428">_xlfn.IFS(D2428&lt;=PERCENTILE($D$3:$D$5882,0.2),1,D2428&lt;=PERCENTILE($D$3:$D$5882,0.4),2,D2428&lt;=PERCENTILE($D$3:$D$5882,0.6),3,D2428&lt;=PERCENTILE($D$3:$D$5882,0.8),4,TRUE,5)</f>
        <v>5</v>
      </c>
      <c r="H2428" s="3" t="str" cm="1">
        <f t="array" ref="H2428">_xlfn.IFS(AND(E2428&gt;=4,F2428&gt;=4,G2428&gt;=4),"Champions",AND(E2428&gt;=3,F2428&gt;=3,G2428&gt;=3),"Loyal Customers",AND(E2428&lt;=2,F2428&gt;=3),"At Risk",AND(E2428&lt;=2,F2428&lt;=2,G2428&lt;=2),"Lost",AND(E2428&gt;=4,F2428&lt;=2),"New/Promising",TRUE,"Needs Attention")</f>
        <v>Champions</v>
      </c>
      <c r="I2428" s="3" t="str">
        <f t="shared" si="41"/>
        <v>Active</v>
      </c>
      <c r="J2428" s="3" t="str">
        <f>_xlfn.XLOOKUP(A2428,'Country_Lookup'!$D:$D,'Country_Lookup'!$E:$E)</f>
        <v>United Kingdom</v>
      </c>
    </row>
    <row r="2429" spans="1:10" x14ac:dyDescent="0.3">
      <c r="A2429">
        <v>14797</v>
      </c>
      <c r="B2429">
        <v>507</v>
      </c>
      <c r="C2429">
        <v>1</v>
      </c>
      <c r="D2429">
        <v>300.31000000000006</v>
      </c>
      <c r="E2429" cm="1">
        <f t="array" ref="E2429">_xlfn.IFS(B2429&lt;=PERCENTILE($B$3:$B$5882,0.2),5,B2429&lt;=PERCENTILE($B$3:$B$5882,0.4),4,B2429&lt;=PERCENTILE($B$3:$B$5882,0.6),3,B2429&lt;=PERCENTILE($B$3:$B$5882,0.8),2,TRUE,1)</f>
        <v>1</v>
      </c>
      <c r="F2429" cm="1">
        <f t="array" ref="F2429">_xlfn.IFS(C2429&lt;=PERCENTILE($C$3:$C$5882,0.2),1,C2429&lt;=PERCENTILE($C$3:$C$5882,0.4),2,C2429&lt;=PERCENTILE($C$3:$C$5882,0.6),3,C2429&lt;=PERCENTILE($C$3:$C$5882,0.8),4,TRUE,5)</f>
        <v>1</v>
      </c>
      <c r="G2429" cm="1">
        <f t="array" ref="G2429">_xlfn.IFS(D2429&lt;=PERCENTILE($D$3:$D$5882,0.2),1,D2429&lt;=PERCENTILE($D$3:$D$5882,0.4),2,D2429&lt;=PERCENTILE($D$3:$D$5882,0.6),3,D2429&lt;=PERCENTILE($D$3:$D$5882,0.8),4,TRUE,5)</f>
        <v>2</v>
      </c>
      <c r="H2429" s="3" t="str" cm="1">
        <f t="array" ref="H2429">_xlfn.IFS(AND(E2429&gt;=4,F2429&gt;=4,G2429&gt;=4),"Champions",AND(E2429&gt;=3,F2429&gt;=3,G2429&gt;=3),"Loyal Customers",AND(E2429&lt;=2,F2429&gt;=3),"At Risk",AND(E2429&lt;=2,F2429&lt;=2,G2429&lt;=2),"Lost",AND(E2429&gt;=4,F2429&lt;=2),"New/Promising",TRUE,"Needs Attention")</f>
        <v>Lost</v>
      </c>
      <c r="I2429" s="3" t="str">
        <f t="shared" si="41"/>
        <v>Churned</v>
      </c>
      <c r="J2429" s="3" t="str">
        <f>_xlfn.XLOOKUP(A2429,'Country_Lookup'!$D:$D,'Country_Lookup'!$E:$E)</f>
        <v>United Kingdom</v>
      </c>
    </row>
    <row r="2430" spans="1:10" x14ac:dyDescent="0.3">
      <c r="A2430">
        <v>14798</v>
      </c>
      <c r="B2430">
        <v>52</v>
      </c>
      <c r="C2430">
        <v>8</v>
      </c>
      <c r="D2430">
        <v>724.3100000000004</v>
      </c>
      <c r="E2430" cm="1">
        <f t="array" ref="E2430">_xlfn.IFS(B2430&lt;=PERCENTILE($B$3:$B$5882,0.2),5,B2430&lt;=PERCENTILE($B$3:$B$5882,0.4),4,B2430&lt;=PERCENTILE($B$3:$B$5882,0.6),3,B2430&lt;=PERCENTILE($B$3:$B$5882,0.8),2,TRUE,1)</f>
        <v>4</v>
      </c>
      <c r="F2430" cm="1">
        <f t="array" ref="F2430">_xlfn.IFS(C2430&lt;=PERCENTILE($C$3:$C$5882,0.2),1,C2430&lt;=PERCENTILE($C$3:$C$5882,0.4),2,C2430&lt;=PERCENTILE($C$3:$C$5882,0.6),3,C2430&lt;=PERCENTILE($C$3:$C$5882,0.8),4,TRUE,5)</f>
        <v>4</v>
      </c>
      <c r="G2430" cm="1">
        <f t="array" ref="G2430">_xlfn.IFS(D2430&lt;=PERCENTILE($D$3:$D$5882,0.2),1,D2430&lt;=PERCENTILE($D$3:$D$5882,0.4),2,D2430&lt;=PERCENTILE($D$3:$D$5882,0.6),3,D2430&lt;=PERCENTILE($D$3:$D$5882,0.8),4,TRUE,5)</f>
        <v>3</v>
      </c>
      <c r="H2430" s="3" t="str" cm="1">
        <f t="array" ref="H2430">_xlfn.IFS(AND(E2430&gt;=4,F2430&gt;=4,G2430&gt;=4),"Champions",AND(E2430&gt;=3,F2430&gt;=3,G2430&gt;=3),"Loyal Customers",AND(E2430&lt;=2,F2430&gt;=3),"At Risk",AND(E2430&lt;=2,F2430&lt;=2,G2430&lt;=2),"Lost",AND(E2430&gt;=4,F2430&lt;=2),"New/Promising",TRUE,"Needs Attention")</f>
        <v>Loyal Customers</v>
      </c>
      <c r="I2430" s="3" t="str">
        <f t="shared" si="41"/>
        <v>Active</v>
      </c>
      <c r="J2430" s="3" t="str">
        <f>_xlfn.XLOOKUP(A2430,'Country_Lookup'!$D:$D,'Country_Lookup'!$E:$E)</f>
        <v>United Kingdom</v>
      </c>
    </row>
    <row r="2431" spans="1:10" x14ac:dyDescent="0.3">
      <c r="A2431">
        <v>14799</v>
      </c>
      <c r="B2431">
        <v>51</v>
      </c>
      <c r="C2431">
        <v>2</v>
      </c>
      <c r="D2431">
        <v>338.14999999999986</v>
      </c>
      <c r="E2431" cm="1">
        <f t="array" ref="E2431">_xlfn.IFS(B2431&lt;=PERCENTILE($B$3:$B$5882,0.2),5,B2431&lt;=PERCENTILE($B$3:$B$5882,0.4),4,B2431&lt;=PERCENTILE($B$3:$B$5882,0.6),3,B2431&lt;=PERCENTILE($B$3:$B$5882,0.8),2,TRUE,1)</f>
        <v>4</v>
      </c>
      <c r="F2431" cm="1">
        <f t="array" ref="F2431">_xlfn.IFS(C2431&lt;=PERCENTILE($C$3:$C$5882,0.2),1,C2431&lt;=PERCENTILE($C$3:$C$5882,0.4),2,C2431&lt;=PERCENTILE($C$3:$C$5882,0.6),3,C2431&lt;=PERCENTILE($C$3:$C$5882,0.8),4,TRUE,5)</f>
        <v>2</v>
      </c>
      <c r="G2431" cm="1">
        <f t="array" ref="G2431">_xlfn.IFS(D2431&lt;=PERCENTILE($D$3:$D$5882,0.2),1,D2431&lt;=PERCENTILE($D$3:$D$5882,0.4),2,D2431&lt;=PERCENTILE($D$3:$D$5882,0.6),3,D2431&lt;=PERCENTILE($D$3:$D$5882,0.8),4,TRUE,5)</f>
        <v>2</v>
      </c>
      <c r="H2431" s="3" t="str" cm="1">
        <f t="array" ref="H2431">_xlfn.IFS(AND(E2431&gt;=4,F2431&gt;=4,G2431&gt;=4),"Champions",AND(E2431&gt;=3,F2431&gt;=3,G2431&gt;=3),"Loyal Customers",AND(E2431&lt;=2,F2431&gt;=3),"At Risk",AND(E2431&lt;=2,F2431&lt;=2,G2431&lt;=2),"Lost",AND(E2431&gt;=4,F2431&lt;=2),"New/Promising",TRUE,"Needs Attention")</f>
        <v>New/Promising</v>
      </c>
      <c r="I2431" s="3" t="str">
        <f t="shared" si="41"/>
        <v>Active</v>
      </c>
      <c r="J2431" s="3" t="str">
        <f>_xlfn.XLOOKUP(A2431,'Country_Lookup'!$D:$D,'Country_Lookup'!$E:$E)</f>
        <v>United Kingdom</v>
      </c>
    </row>
    <row r="2432" spans="1:10" x14ac:dyDescent="0.3">
      <c r="A2432">
        <v>14800</v>
      </c>
      <c r="B2432">
        <v>47</v>
      </c>
      <c r="C2432">
        <v>17</v>
      </c>
      <c r="D2432">
        <v>7774.3199999999924</v>
      </c>
      <c r="E2432" cm="1">
        <f t="array" ref="E2432">_xlfn.IFS(B2432&lt;=PERCENTILE($B$3:$B$5882,0.2),5,B2432&lt;=PERCENTILE($B$3:$B$5882,0.4),4,B2432&lt;=PERCENTILE($B$3:$B$5882,0.6),3,B2432&lt;=PERCENTILE($B$3:$B$5882,0.8),2,TRUE,1)</f>
        <v>4</v>
      </c>
      <c r="F2432" cm="1">
        <f t="array" ref="F2432">_xlfn.IFS(C2432&lt;=PERCENTILE($C$3:$C$5882,0.2),1,C2432&lt;=PERCENTILE($C$3:$C$5882,0.4),2,C2432&lt;=PERCENTILE($C$3:$C$5882,0.6),3,C2432&lt;=PERCENTILE($C$3:$C$5882,0.8),4,TRUE,5)</f>
        <v>5</v>
      </c>
      <c r="G2432" cm="1">
        <f t="array" ref="G2432">_xlfn.IFS(D2432&lt;=PERCENTILE($D$3:$D$5882,0.2),1,D2432&lt;=PERCENTILE($D$3:$D$5882,0.4),2,D2432&lt;=PERCENTILE($D$3:$D$5882,0.6),3,D2432&lt;=PERCENTILE($D$3:$D$5882,0.8),4,TRUE,5)</f>
        <v>5</v>
      </c>
      <c r="H2432" s="3" t="str" cm="1">
        <f t="array" ref="H2432">_xlfn.IFS(AND(E2432&gt;=4,F2432&gt;=4,G2432&gt;=4),"Champions",AND(E2432&gt;=3,F2432&gt;=3,G2432&gt;=3),"Loyal Customers",AND(E2432&lt;=2,F2432&gt;=3),"At Risk",AND(E2432&lt;=2,F2432&lt;=2,G2432&lt;=2),"Lost",AND(E2432&gt;=4,F2432&lt;=2),"New/Promising",TRUE,"Needs Attention")</f>
        <v>Champions</v>
      </c>
      <c r="I2432" s="3" t="str">
        <f t="shared" si="41"/>
        <v>Active</v>
      </c>
      <c r="J2432" s="3" t="str">
        <f>_xlfn.XLOOKUP(A2432,'Country_Lookup'!$D:$D,'Country_Lookup'!$E:$E)</f>
        <v>United Kingdom</v>
      </c>
    </row>
    <row r="2433" spans="1:10" x14ac:dyDescent="0.3">
      <c r="A2433">
        <v>14801</v>
      </c>
      <c r="B2433">
        <v>61</v>
      </c>
      <c r="C2433">
        <v>1</v>
      </c>
      <c r="D2433">
        <v>193.1399999999999</v>
      </c>
      <c r="E2433" cm="1">
        <f t="array" ref="E2433">_xlfn.IFS(B2433&lt;=PERCENTILE($B$3:$B$5882,0.2),5,B2433&lt;=PERCENTILE($B$3:$B$5882,0.4),4,B2433&lt;=PERCENTILE($B$3:$B$5882,0.6),3,B2433&lt;=PERCENTILE($B$3:$B$5882,0.8),2,TRUE,1)</f>
        <v>3</v>
      </c>
      <c r="F2433" cm="1">
        <f t="array" ref="F2433">_xlfn.IFS(C2433&lt;=PERCENTILE($C$3:$C$5882,0.2),1,C2433&lt;=PERCENTILE($C$3:$C$5882,0.4),2,C2433&lt;=PERCENTILE($C$3:$C$5882,0.6),3,C2433&lt;=PERCENTILE($C$3:$C$5882,0.8),4,TRUE,5)</f>
        <v>1</v>
      </c>
      <c r="G2433" cm="1">
        <f t="array" ref="G2433">_xlfn.IFS(D2433&lt;=PERCENTILE($D$3:$D$5882,0.2),1,D2433&lt;=PERCENTILE($D$3:$D$5882,0.4),2,D2433&lt;=PERCENTILE($D$3:$D$5882,0.6),3,D2433&lt;=PERCENTILE($D$3:$D$5882,0.8),4,TRUE,5)</f>
        <v>1</v>
      </c>
      <c r="H2433" s="3" t="str" cm="1">
        <f t="array" ref="H2433">_xlfn.IFS(AND(E2433&gt;=4,F2433&gt;=4,G2433&gt;=4),"Champions",AND(E2433&gt;=3,F2433&gt;=3,G2433&gt;=3),"Loyal Customers",AND(E2433&lt;=2,F2433&gt;=3),"At Risk",AND(E2433&lt;=2,F2433&lt;=2,G2433&lt;=2),"Lost",AND(E2433&gt;=4,F2433&lt;=2),"New/Promising",TRUE,"Needs Attention")</f>
        <v>Needs Attention</v>
      </c>
      <c r="I2433" s="3" t="str">
        <f t="shared" si="41"/>
        <v>Active</v>
      </c>
      <c r="J2433" s="3" t="str">
        <f>_xlfn.XLOOKUP(A2433,'Country_Lookup'!$D:$D,'Country_Lookup'!$E:$E)</f>
        <v>United Kingdom</v>
      </c>
    </row>
    <row r="2434" spans="1:10" x14ac:dyDescent="0.3">
      <c r="A2434">
        <v>14802</v>
      </c>
      <c r="B2434">
        <v>438</v>
      </c>
      <c r="C2434">
        <v>2</v>
      </c>
      <c r="D2434">
        <v>1502.98</v>
      </c>
      <c r="E2434" cm="1">
        <f t="array" ref="E2434">_xlfn.IFS(B2434&lt;=PERCENTILE($B$3:$B$5882,0.2),5,B2434&lt;=PERCENTILE($B$3:$B$5882,0.4),4,B2434&lt;=PERCENTILE($B$3:$B$5882,0.6),3,B2434&lt;=PERCENTILE($B$3:$B$5882,0.8),2,TRUE,1)</f>
        <v>1</v>
      </c>
      <c r="F2434" cm="1">
        <f t="array" ref="F2434">_xlfn.IFS(C2434&lt;=PERCENTILE($C$3:$C$5882,0.2),1,C2434&lt;=PERCENTILE($C$3:$C$5882,0.4),2,C2434&lt;=PERCENTILE($C$3:$C$5882,0.6),3,C2434&lt;=PERCENTILE($C$3:$C$5882,0.8),4,TRUE,5)</f>
        <v>2</v>
      </c>
      <c r="G2434" cm="1">
        <f t="array" ref="G2434">_xlfn.IFS(D2434&lt;=PERCENTILE($D$3:$D$5882,0.2),1,D2434&lt;=PERCENTILE($D$3:$D$5882,0.4),2,D2434&lt;=PERCENTILE($D$3:$D$5882,0.6),3,D2434&lt;=PERCENTILE($D$3:$D$5882,0.8),4,TRUE,5)</f>
        <v>4</v>
      </c>
      <c r="H2434" s="3" t="str" cm="1">
        <f t="array" ref="H2434">_xlfn.IFS(AND(E2434&gt;=4,F2434&gt;=4,G2434&gt;=4),"Champions",AND(E2434&gt;=3,F2434&gt;=3,G2434&gt;=3),"Loyal Customers",AND(E2434&lt;=2,F2434&gt;=3),"At Risk",AND(E2434&lt;=2,F2434&lt;=2,G2434&lt;=2),"Lost",AND(E2434&gt;=4,F2434&lt;=2),"New/Promising",TRUE,"Needs Attention")</f>
        <v>Needs Attention</v>
      </c>
      <c r="I2434" s="3" t="str">
        <f t="shared" si="41"/>
        <v>Churned</v>
      </c>
      <c r="J2434" s="3" t="str">
        <f>_xlfn.XLOOKUP(A2434,'Country_Lookup'!$D:$D,'Country_Lookup'!$E:$E)</f>
        <v>United Kingdom</v>
      </c>
    </row>
    <row r="2435" spans="1:10" x14ac:dyDescent="0.3">
      <c r="A2435">
        <v>14803</v>
      </c>
      <c r="B2435">
        <v>162</v>
      </c>
      <c r="C2435">
        <v>3</v>
      </c>
      <c r="D2435">
        <v>845.55</v>
      </c>
      <c r="E2435" cm="1">
        <f t="array" ref="E2435">_xlfn.IFS(B2435&lt;=PERCENTILE($B$3:$B$5882,0.2),5,B2435&lt;=PERCENTILE($B$3:$B$5882,0.4),4,B2435&lt;=PERCENTILE($B$3:$B$5882,0.6),3,B2435&lt;=PERCENTILE($B$3:$B$5882,0.8),2,TRUE,1)</f>
        <v>3</v>
      </c>
      <c r="F2435" cm="1">
        <f t="array" ref="F2435">_xlfn.IFS(C2435&lt;=PERCENTILE($C$3:$C$5882,0.2),1,C2435&lt;=PERCENTILE($C$3:$C$5882,0.4),2,C2435&lt;=PERCENTILE($C$3:$C$5882,0.6),3,C2435&lt;=PERCENTILE($C$3:$C$5882,0.8),4,TRUE,5)</f>
        <v>3</v>
      </c>
      <c r="G2435" cm="1">
        <f t="array" ref="G2435">_xlfn.IFS(D2435&lt;=PERCENTILE($D$3:$D$5882,0.2),1,D2435&lt;=PERCENTILE($D$3:$D$5882,0.4),2,D2435&lt;=PERCENTILE($D$3:$D$5882,0.6),3,D2435&lt;=PERCENTILE($D$3:$D$5882,0.8),4,TRUE,5)</f>
        <v>3</v>
      </c>
      <c r="H2435" s="3" t="str" cm="1">
        <f t="array" ref="H2435">_xlfn.IFS(AND(E2435&gt;=4,F2435&gt;=4,G2435&gt;=4),"Champions",AND(E2435&gt;=3,F2435&gt;=3,G2435&gt;=3),"Loyal Customers",AND(E2435&lt;=2,F2435&gt;=3),"At Risk",AND(E2435&lt;=2,F2435&lt;=2,G2435&lt;=2),"Lost",AND(E2435&gt;=4,F2435&lt;=2),"New/Promising",TRUE,"Needs Attention")</f>
        <v>Loyal Customers</v>
      </c>
      <c r="I2435" s="3" t="str">
        <f t="shared" ref="I2435:I2498" si="42">IF(B2435&gt;90,"Churned","Active")</f>
        <v>Churned</v>
      </c>
      <c r="J2435" s="3" t="str">
        <f>_xlfn.XLOOKUP(A2435,'Country_Lookup'!$D:$D,'Country_Lookup'!$E:$E)</f>
        <v>United Kingdom</v>
      </c>
    </row>
    <row r="2436" spans="1:10" x14ac:dyDescent="0.3">
      <c r="A2436">
        <v>14804</v>
      </c>
      <c r="B2436">
        <v>8</v>
      </c>
      <c r="C2436">
        <v>1</v>
      </c>
      <c r="D2436">
        <v>353.27</v>
      </c>
      <c r="E2436" cm="1">
        <f t="array" ref="E2436">_xlfn.IFS(B2436&lt;=PERCENTILE($B$3:$B$5882,0.2),5,B2436&lt;=PERCENTILE($B$3:$B$5882,0.4),4,B2436&lt;=PERCENTILE($B$3:$B$5882,0.6),3,B2436&lt;=PERCENTILE($B$3:$B$5882,0.8),2,TRUE,1)</f>
        <v>5</v>
      </c>
      <c r="F2436" cm="1">
        <f t="array" ref="F2436">_xlfn.IFS(C2436&lt;=PERCENTILE($C$3:$C$5882,0.2),1,C2436&lt;=PERCENTILE($C$3:$C$5882,0.4),2,C2436&lt;=PERCENTILE($C$3:$C$5882,0.6),3,C2436&lt;=PERCENTILE($C$3:$C$5882,0.8),4,TRUE,5)</f>
        <v>1</v>
      </c>
      <c r="G2436" cm="1">
        <f t="array" ref="G2436">_xlfn.IFS(D2436&lt;=PERCENTILE($D$3:$D$5882,0.2),1,D2436&lt;=PERCENTILE($D$3:$D$5882,0.4),2,D2436&lt;=PERCENTILE($D$3:$D$5882,0.6),3,D2436&lt;=PERCENTILE($D$3:$D$5882,0.8),4,TRUE,5)</f>
        <v>2</v>
      </c>
      <c r="H2436" s="3" t="str" cm="1">
        <f t="array" ref="H2436">_xlfn.IFS(AND(E2436&gt;=4,F2436&gt;=4,G2436&gt;=4),"Champions",AND(E2436&gt;=3,F2436&gt;=3,G2436&gt;=3),"Loyal Customers",AND(E2436&lt;=2,F2436&gt;=3),"At Risk",AND(E2436&lt;=2,F2436&lt;=2,G2436&lt;=2),"Lost",AND(E2436&gt;=4,F2436&lt;=2),"New/Promising",TRUE,"Needs Attention")</f>
        <v>New/Promising</v>
      </c>
      <c r="I2436" s="3" t="str">
        <f t="shared" si="42"/>
        <v>Active</v>
      </c>
      <c r="J2436" s="3" t="str">
        <f>_xlfn.XLOOKUP(A2436,'Country_Lookup'!$D:$D,'Country_Lookup'!$E:$E)</f>
        <v>United Kingdom</v>
      </c>
    </row>
    <row r="2437" spans="1:10" x14ac:dyDescent="0.3">
      <c r="A2437">
        <v>14805</v>
      </c>
      <c r="B2437">
        <v>15</v>
      </c>
      <c r="C2437">
        <v>7</v>
      </c>
      <c r="D2437">
        <v>1104.640000000001</v>
      </c>
      <c r="E2437" cm="1">
        <f t="array" ref="E2437">_xlfn.IFS(B2437&lt;=PERCENTILE($B$3:$B$5882,0.2),5,B2437&lt;=PERCENTILE($B$3:$B$5882,0.4),4,B2437&lt;=PERCENTILE($B$3:$B$5882,0.6),3,B2437&lt;=PERCENTILE($B$3:$B$5882,0.8),2,TRUE,1)</f>
        <v>5</v>
      </c>
      <c r="F2437" cm="1">
        <f t="array" ref="F2437">_xlfn.IFS(C2437&lt;=PERCENTILE($C$3:$C$5882,0.2),1,C2437&lt;=PERCENTILE($C$3:$C$5882,0.4),2,C2437&lt;=PERCENTILE($C$3:$C$5882,0.6),3,C2437&lt;=PERCENTILE($C$3:$C$5882,0.8),4,TRUE,5)</f>
        <v>4</v>
      </c>
      <c r="G2437" cm="1">
        <f t="array" ref="G2437">_xlfn.IFS(D2437&lt;=PERCENTILE($D$3:$D$5882,0.2),1,D2437&lt;=PERCENTILE($D$3:$D$5882,0.4),2,D2437&lt;=PERCENTILE($D$3:$D$5882,0.6),3,D2437&lt;=PERCENTILE($D$3:$D$5882,0.8),4,TRUE,5)</f>
        <v>3</v>
      </c>
      <c r="H2437" s="3" t="str" cm="1">
        <f t="array" ref="H2437">_xlfn.IFS(AND(E2437&gt;=4,F2437&gt;=4,G2437&gt;=4),"Champions",AND(E2437&gt;=3,F2437&gt;=3,G2437&gt;=3),"Loyal Customers",AND(E2437&lt;=2,F2437&gt;=3),"At Risk",AND(E2437&lt;=2,F2437&lt;=2,G2437&lt;=2),"Lost",AND(E2437&gt;=4,F2437&lt;=2),"New/Promising",TRUE,"Needs Attention")</f>
        <v>Loyal Customers</v>
      </c>
      <c r="I2437" s="3" t="str">
        <f t="shared" si="42"/>
        <v>Active</v>
      </c>
      <c r="J2437" s="3" t="str">
        <f>_xlfn.XLOOKUP(A2437,'Country_Lookup'!$D:$D,'Country_Lookup'!$E:$E)</f>
        <v>United Kingdom</v>
      </c>
    </row>
    <row r="2438" spans="1:10" x14ac:dyDescent="0.3">
      <c r="A2438">
        <v>14806</v>
      </c>
      <c r="B2438">
        <v>75</v>
      </c>
      <c r="C2438">
        <v>2</v>
      </c>
      <c r="D2438">
        <v>303.43</v>
      </c>
      <c r="E2438" cm="1">
        <f t="array" ref="E2438">_xlfn.IFS(B2438&lt;=PERCENTILE($B$3:$B$5882,0.2),5,B2438&lt;=PERCENTILE($B$3:$B$5882,0.4),4,B2438&lt;=PERCENTILE($B$3:$B$5882,0.6),3,B2438&lt;=PERCENTILE($B$3:$B$5882,0.8),2,TRUE,1)</f>
        <v>3</v>
      </c>
      <c r="F2438" cm="1">
        <f t="array" ref="F2438">_xlfn.IFS(C2438&lt;=PERCENTILE($C$3:$C$5882,0.2),1,C2438&lt;=PERCENTILE($C$3:$C$5882,0.4),2,C2438&lt;=PERCENTILE($C$3:$C$5882,0.6),3,C2438&lt;=PERCENTILE($C$3:$C$5882,0.8),4,TRUE,5)</f>
        <v>2</v>
      </c>
      <c r="G2438" cm="1">
        <f t="array" ref="G2438">_xlfn.IFS(D2438&lt;=PERCENTILE($D$3:$D$5882,0.2),1,D2438&lt;=PERCENTILE($D$3:$D$5882,0.4),2,D2438&lt;=PERCENTILE($D$3:$D$5882,0.6),3,D2438&lt;=PERCENTILE($D$3:$D$5882,0.8),4,TRUE,5)</f>
        <v>2</v>
      </c>
      <c r="H2438" s="3" t="str" cm="1">
        <f t="array" ref="H2438">_xlfn.IFS(AND(E2438&gt;=4,F2438&gt;=4,G2438&gt;=4),"Champions",AND(E2438&gt;=3,F2438&gt;=3,G2438&gt;=3),"Loyal Customers",AND(E2438&lt;=2,F2438&gt;=3),"At Risk",AND(E2438&lt;=2,F2438&lt;=2,G2438&lt;=2),"Lost",AND(E2438&gt;=4,F2438&lt;=2),"New/Promising",TRUE,"Needs Attention")</f>
        <v>Needs Attention</v>
      </c>
      <c r="I2438" s="3" t="str">
        <f t="shared" si="42"/>
        <v>Active</v>
      </c>
      <c r="J2438" s="3" t="str">
        <f>_xlfn.XLOOKUP(A2438,'Country_Lookup'!$D:$D,'Country_Lookup'!$E:$E)</f>
        <v>United Kingdom</v>
      </c>
    </row>
    <row r="2439" spans="1:10" x14ac:dyDescent="0.3">
      <c r="A2439">
        <v>14807</v>
      </c>
      <c r="B2439">
        <v>390</v>
      </c>
      <c r="C2439">
        <v>2</v>
      </c>
      <c r="D2439">
        <v>519.29000000000053</v>
      </c>
      <c r="E2439" cm="1">
        <f t="array" ref="E2439">_xlfn.IFS(B2439&lt;=PERCENTILE($B$3:$B$5882,0.2),5,B2439&lt;=PERCENTILE($B$3:$B$5882,0.4),4,B2439&lt;=PERCENTILE($B$3:$B$5882,0.6),3,B2439&lt;=PERCENTILE($B$3:$B$5882,0.8),2,TRUE,1)</f>
        <v>2</v>
      </c>
      <c r="F2439" cm="1">
        <f t="array" ref="F2439">_xlfn.IFS(C2439&lt;=PERCENTILE($C$3:$C$5882,0.2),1,C2439&lt;=PERCENTILE($C$3:$C$5882,0.4),2,C2439&lt;=PERCENTILE($C$3:$C$5882,0.6),3,C2439&lt;=PERCENTILE($C$3:$C$5882,0.8),4,TRUE,5)</f>
        <v>2</v>
      </c>
      <c r="G2439" cm="1">
        <f t="array" ref="G2439">_xlfn.IFS(D2439&lt;=PERCENTILE($D$3:$D$5882,0.2),1,D2439&lt;=PERCENTILE($D$3:$D$5882,0.4),2,D2439&lt;=PERCENTILE($D$3:$D$5882,0.6),3,D2439&lt;=PERCENTILE($D$3:$D$5882,0.8),4,TRUE,5)</f>
        <v>2</v>
      </c>
      <c r="H2439" s="3" t="str" cm="1">
        <f t="array" ref="H2439">_xlfn.IFS(AND(E2439&gt;=4,F2439&gt;=4,G2439&gt;=4),"Champions",AND(E2439&gt;=3,F2439&gt;=3,G2439&gt;=3),"Loyal Customers",AND(E2439&lt;=2,F2439&gt;=3),"At Risk",AND(E2439&lt;=2,F2439&lt;=2,G2439&lt;=2),"Lost",AND(E2439&gt;=4,F2439&lt;=2),"New/Promising",TRUE,"Needs Attention")</f>
        <v>Lost</v>
      </c>
      <c r="I2439" s="3" t="str">
        <f t="shared" si="42"/>
        <v>Churned</v>
      </c>
      <c r="J2439" s="3" t="str">
        <f>_xlfn.XLOOKUP(A2439,'Country_Lookup'!$D:$D,'Country_Lookup'!$E:$E)</f>
        <v>United Kingdom</v>
      </c>
    </row>
    <row r="2440" spans="1:10" x14ac:dyDescent="0.3">
      <c r="A2440">
        <v>14808</v>
      </c>
      <c r="B2440">
        <v>39</v>
      </c>
      <c r="C2440">
        <v>8</v>
      </c>
      <c r="D2440">
        <v>2741.1700000000033</v>
      </c>
      <c r="E2440" cm="1">
        <f t="array" ref="E2440">_xlfn.IFS(B2440&lt;=PERCENTILE($B$3:$B$5882,0.2),5,B2440&lt;=PERCENTILE($B$3:$B$5882,0.4),4,B2440&lt;=PERCENTILE($B$3:$B$5882,0.6),3,B2440&lt;=PERCENTILE($B$3:$B$5882,0.8),2,TRUE,1)</f>
        <v>4</v>
      </c>
      <c r="F2440" cm="1">
        <f t="array" ref="F2440">_xlfn.IFS(C2440&lt;=PERCENTILE($C$3:$C$5882,0.2),1,C2440&lt;=PERCENTILE($C$3:$C$5882,0.4),2,C2440&lt;=PERCENTILE($C$3:$C$5882,0.6),3,C2440&lt;=PERCENTILE($C$3:$C$5882,0.8),4,TRUE,5)</f>
        <v>4</v>
      </c>
      <c r="G2440" cm="1">
        <f t="array" ref="G2440">_xlfn.IFS(D2440&lt;=PERCENTILE($D$3:$D$5882,0.2),1,D2440&lt;=PERCENTILE($D$3:$D$5882,0.4),2,D2440&lt;=PERCENTILE($D$3:$D$5882,0.6),3,D2440&lt;=PERCENTILE($D$3:$D$5882,0.8),4,TRUE,5)</f>
        <v>4</v>
      </c>
      <c r="H2440" s="3" t="str" cm="1">
        <f t="array" ref="H2440">_xlfn.IFS(AND(E2440&gt;=4,F2440&gt;=4,G2440&gt;=4),"Champions",AND(E2440&gt;=3,F2440&gt;=3,G2440&gt;=3),"Loyal Customers",AND(E2440&lt;=2,F2440&gt;=3),"At Risk",AND(E2440&lt;=2,F2440&lt;=2,G2440&lt;=2),"Lost",AND(E2440&gt;=4,F2440&lt;=2),"New/Promising",TRUE,"Needs Attention")</f>
        <v>Champions</v>
      </c>
      <c r="I2440" s="3" t="str">
        <f t="shared" si="42"/>
        <v>Active</v>
      </c>
      <c r="J2440" s="3" t="str">
        <f>_xlfn.XLOOKUP(A2440,'Country_Lookup'!$D:$D,'Country_Lookup'!$E:$E)</f>
        <v>United Kingdom</v>
      </c>
    </row>
    <row r="2441" spans="1:10" x14ac:dyDescent="0.3">
      <c r="A2441">
        <v>14809</v>
      </c>
      <c r="B2441">
        <v>621</v>
      </c>
      <c r="C2441">
        <v>2</v>
      </c>
      <c r="D2441">
        <v>686.7600000000001</v>
      </c>
      <c r="E2441" cm="1">
        <f t="array" ref="E2441">_xlfn.IFS(B2441&lt;=PERCENTILE($B$3:$B$5882,0.2),5,B2441&lt;=PERCENTILE($B$3:$B$5882,0.4),4,B2441&lt;=PERCENTILE($B$3:$B$5882,0.6),3,B2441&lt;=PERCENTILE($B$3:$B$5882,0.8),2,TRUE,1)</f>
        <v>1</v>
      </c>
      <c r="F2441" cm="1">
        <f t="array" ref="F2441">_xlfn.IFS(C2441&lt;=PERCENTILE($C$3:$C$5882,0.2),1,C2441&lt;=PERCENTILE($C$3:$C$5882,0.4),2,C2441&lt;=PERCENTILE($C$3:$C$5882,0.6),3,C2441&lt;=PERCENTILE($C$3:$C$5882,0.8),4,TRUE,5)</f>
        <v>2</v>
      </c>
      <c r="G2441" cm="1">
        <f t="array" ref="G2441">_xlfn.IFS(D2441&lt;=PERCENTILE($D$3:$D$5882,0.2),1,D2441&lt;=PERCENTILE($D$3:$D$5882,0.4),2,D2441&lt;=PERCENTILE($D$3:$D$5882,0.6),3,D2441&lt;=PERCENTILE($D$3:$D$5882,0.8),4,TRUE,5)</f>
        <v>3</v>
      </c>
      <c r="H2441" s="3" t="str" cm="1">
        <f t="array" ref="H2441">_xlfn.IFS(AND(E2441&gt;=4,F2441&gt;=4,G2441&gt;=4),"Champions",AND(E2441&gt;=3,F2441&gt;=3,G2441&gt;=3),"Loyal Customers",AND(E2441&lt;=2,F2441&gt;=3),"At Risk",AND(E2441&lt;=2,F2441&lt;=2,G2441&lt;=2),"Lost",AND(E2441&gt;=4,F2441&lt;=2),"New/Promising",TRUE,"Needs Attention")</f>
        <v>Needs Attention</v>
      </c>
      <c r="I2441" s="3" t="str">
        <f t="shared" si="42"/>
        <v>Churned</v>
      </c>
      <c r="J2441" s="3" t="str">
        <f>_xlfn.XLOOKUP(A2441,'Country_Lookup'!$D:$D,'Country_Lookup'!$E:$E)</f>
        <v>United Kingdom</v>
      </c>
    </row>
    <row r="2442" spans="1:10" x14ac:dyDescent="0.3">
      <c r="A2442">
        <v>14810</v>
      </c>
      <c r="B2442">
        <v>40</v>
      </c>
      <c r="C2442">
        <v>13</v>
      </c>
      <c r="D2442">
        <v>2537.0200000000095</v>
      </c>
      <c r="E2442" cm="1">
        <f t="array" ref="E2442">_xlfn.IFS(B2442&lt;=PERCENTILE($B$3:$B$5882,0.2),5,B2442&lt;=PERCENTILE($B$3:$B$5882,0.4),4,B2442&lt;=PERCENTILE($B$3:$B$5882,0.6),3,B2442&lt;=PERCENTILE($B$3:$B$5882,0.8),2,TRUE,1)</f>
        <v>4</v>
      </c>
      <c r="F2442" cm="1">
        <f t="array" ref="F2442">_xlfn.IFS(C2442&lt;=PERCENTILE($C$3:$C$5882,0.2),1,C2442&lt;=PERCENTILE($C$3:$C$5882,0.4),2,C2442&lt;=PERCENTILE($C$3:$C$5882,0.6),3,C2442&lt;=PERCENTILE($C$3:$C$5882,0.8),4,TRUE,5)</f>
        <v>5</v>
      </c>
      <c r="G2442" cm="1">
        <f t="array" ref="G2442">_xlfn.IFS(D2442&lt;=PERCENTILE($D$3:$D$5882,0.2),1,D2442&lt;=PERCENTILE($D$3:$D$5882,0.4),2,D2442&lt;=PERCENTILE($D$3:$D$5882,0.6),3,D2442&lt;=PERCENTILE($D$3:$D$5882,0.8),4,TRUE,5)</f>
        <v>4</v>
      </c>
      <c r="H2442" s="3" t="str" cm="1">
        <f t="array" ref="H2442">_xlfn.IFS(AND(E2442&gt;=4,F2442&gt;=4,G2442&gt;=4),"Champions",AND(E2442&gt;=3,F2442&gt;=3,G2442&gt;=3),"Loyal Customers",AND(E2442&lt;=2,F2442&gt;=3),"At Risk",AND(E2442&lt;=2,F2442&lt;=2,G2442&lt;=2),"Lost",AND(E2442&gt;=4,F2442&lt;=2),"New/Promising",TRUE,"Needs Attention")</f>
        <v>Champions</v>
      </c>
      <c r="I2442" s="3" t="str">
        <f t="shared" si="42"/>
        <v>Active</v>
      </c>
      <c r="J2442" s="3" t="str">
        <f>_xlfn.XLOOKUP(A2442,'Country_Lookup'!$D:$D,'Country_Lookup'!$E:$E)</f>
        <v>United Kingdom</v>
      </c>
    </row>
    <row r="2443" spans="1:10" x14ac:dyDescent="0.3">
      <c r="A2443">
        <v>14811</v>
      </c>
      <c r="B2443">
        <v>387</v>
      </c>
      <c r="C2443">
        <v>1</v>
      </c>
      <c r="D2443">
        <v>170.50000000000003</v>
      </c>
      <c r="E2443" cm="1">
        <f t="array" ref="E2443">_xlfn.IFS(B2443&lt;=PERCENTILE($B$3:$B$5882,0.2),5,B2443&lt;=PERCENTILE($B$3:$B$5882,0.4),4,B2443&lt;=PERCENTILE($B$3:$B$5882,0.6),3,B2443&lt;=PERCENTILE($B$3:$B$5882,0.8),2,TRUE,1)</f>
        <v>2</v>
      </c>
      <c r="F2443" cm="1">
        <f t="array" ref="F2443">_xlfn.IFS(C2443&lt;=PERCENTILE($C$3:$C$5882,0.2),1,C2443&lt;=PERCENTILE($C$3:$C$5882,0.4),2,C2443&lt;=PERCENTILE($C$3:$C$5882,0.6),3,C2443&lt;=PERCENTILE($C$3:$C$5882,0.8),4,TRUE,5)</f>
        <v>1</v>
      </c>
      <c r="G2443" cm="1">
        <f t="array" ref="G2443">_xlfn.IFS(D2443&lt;=PERCENTILE($D$3:$D$5882,0.2),1,D2443&lt;=PERCENTILE($D$3:$D$5882,0.4),2,D2443&lt;=PERCENTILE($D$3:$D$5882,0.6),3,D2443&lt;=PERCENTILE($D$3:$D$5882,0.8),4,TRUE,5)</f>
        <v>1</v>
      </c>
      <c r="H2443" s="3" t="str" cm="1">
        <f t="array" ref="H2443">_xlfn.IFS(AND(E2443&gt;=4,F2443&gt;=4,G2443&gt;=4),"Champions",AND(E2443&gt;=3,F2443&gt;=3,G2443&gt;=3),"Loyal Customers",AND(E2443&lt;=2,F2443&gt;=3),"At Risk",AND(E2443&lt;=2,F2443&lt;=2,G2443&lt;=2),"Lost",AND(E2443&gt;=4,F2443&lt;=2),"New/Promising",TRUE,"Needs Attention")</f>
        <v>Lost</v>
      </c>
      <c r="I2443" s="3" t="str">
        <f t="shared" si="42"/>
        <v>Churned</v>
      </c>
      <c r="J2443" s="3" t="str">
        <f>_xlfn.XLOOKUP(A2443,'Country_Lookup'!$D:$D,'Country_Lookup'!$E:$E)</f>
        <v>United Kingdom</v>
      </c>
    </row>
    <row r="2444" spans="1:10" x14ac:dyDescent="0.3">
      <c r="A2444">
        <v>14812</v>
      </c>
      <c r="B2444">
        <v>598</v>
      </c>
      <c r="C2444">
        <v>1</v>
      </c>
      <c r="D2444">
        <v>185.8000000000001</v>
      </c>
      <c r="E2444" cm="1">
        <f t="array" ref="E2444">_xlfn.IFS(B2444&lt;=PERCENTILE($B$3:$B$5882,0.2),5,B2444&lt;=PERCENTILE($B$3:$B$5882,0.4),4,B2444&lt;=PERCENTILE($B$3:$B$5882,0.6),3,B2444&lt;=PERCENTILE($B$3:$B$5882,0.8),2,TRUE,1)</f>
        <v>1</v>
      </c>
      <c r="F2444" cm="1">
        <f t="array" ref="F2444">_xlfn.IFS(C2444&lt;=PERCENTILE($C$3:$C$5882,0.2),1,C2444&lt;=PERCENTILE($C$3:$C$5882,0.4),2,C2444&lt;=PERCENTILE($C$3:$C$5882,0.6),3,C2444&lt;=PERCENTILE($C$3:$C$5882,0.8),4,TRUE,5)</f>
        <v>1</v>
      </c>
      <c r="G2444" cm="1">
        <f t="array" ref="G2444">_xlfn.IFS(D2444&lt;=PERCENTILE($D$3:$D$5882,0.2),1,D2444&lt;=PERCENTILE($D$3:$D$5882,0.4),2,D2444&lt;=PERCENTILE($D$3:$D$5882,0.6),3,D2444&lt;=PERCENTILE($D$3:$D$5882,0.8),4,TRUE,5)</f>
        <v>1</v>
      </c>
      <c r="H2444" s="3" t="str" cm="1">
        <f t="array" ref="H2444">_xlfn.IFS(AND(E2444&gt;=4,F2444&gt;=4,G2444&gt;=4),"Champions",AND(E2444&gt;=3,F2444&gt;=3,G2444&gt;=3),"Loyal Customers",AND(E2444&lt;=2,F2444&gt;=3),"At Risk",AND(E2444&lt;=2,F2444&lt;=2,G2444&lt;=2),"Lost",AND(E2444&gt;=4,F2444&lt;=2),"New/Promising",TRUE,"Needs Attention")</f>
        <v>Lost</v>
      </c>
      <c r="I2444" s="3" t="str">
        <f t="shared" si="42"/>
        <v>Churned</v>
      </c>
      <c r="J2444" s="3" t="str">
        <f>_xlfn.XLOOKUP(A2444,'Country_Lookup'!$D:$D,'Country_Lookup'!$E:$E)</f>
        <v>United Kingdom</v>
      </c>
    </row>
    <row r="2445" spans="1:10" x14ac:dyDescent="0.3">
      <c r="A2445">
        <v>14813</v>
      </c>
      <c r="B2445">
        <v>369</v>
      </c>
      <c r="C2445">
        <v>4</v>
      </c>
      <c r="D2445">
        <v>1090.8699999999974</v>
      </c>
      <c r="E2445" cm="1">
        <f t="array" ref="E2445">_xlfn.IFS(B2445&lt;=PERCENTILE($B$3:$B$5882,0.2),5,B2445&lt;=PERCENTILE($B$3:$B$5882,0.4),4,B2445&lt;=PERCENTILE($B$3:$B$5882,0.6),3,B2445&lt;=PERCENTILE($B$3:$B$5882,0.8),2,TRUE,1)</f>
        <v>2</v>
      </c>
      <c r="F2445" cm="1">
        <f t="array" ref="F2445">_xlfn.IFS(C2445&lt;=PERCENTILE($C$3:$C$5882,0.2),1,C2445&lt;=PERCENTILE($C$3:$C$5882,0.4),2,C2445&lt;=PERCENTILE($C$3:$C$5882,0.6),3,C2445&lt;=PERCENTILE($C$3:$C$5882,0.8),4,TRUE,5)</f>
        <v>3</v>
      </c>
      <c r="G2445" cm="1">
        <f t="array" ref="G2445">_xlfn.IFS(D2445&lt;=PERCENTILE($D$3:$D$5882,0.2),1,D2445&lt;=PERCENTILE($D$3:$D$5882,0.4),2,D2445&lt;=PERCENTILE($D$3:$D$5882,0.6),3,D2445&lt;=PERCENTILE($D$3:$D$5882,0.8),4,TRUE,5)</f>
        <v>3</v>
      </c>
      <c r="H2445" s="3" t="str" cm="1">
        <f t="array" ref="H2445">_xlfn.IFS(AND(E2445&gt;=4,F2445&gt;=4,G2445&gt;=4),"Champions",AND(E2445&gt;=3,F2445&gt;=3,G2445&gt;=3),"Loyal Customers",AND(E2445&lt;=2,F2445&gt;=3),"At Risk",AND(E2445&lt;=2,F2445&lt;=2,G2445&lt;=2),"Lost",AND(E2445&gt;=4,F2445&lt;=2),"New/Promising",TRUE,"Needs Attention")</f>
        <v>At Risk</v>
      </c>
      <c r="I2445" s="3" t="str">
        <f t="shared" si="42"/>
        <v>Churned</v>
      </c>
      <c r="J2445" s="3" t="str">
        <f>_xlfn.XLOOKUP(A2445,'Country_Lookup'!$D:$D,'Country_Lookup'!$E:$E)</f>
        <v>United Kingdom</v>
      </c>
    </row>
    <row r="2446" spans="1:10" x14ac:dyDescent="0.3">
      <c r="A2446">
        <v>14814</v>
      </c>
      <c r="B2446">
        <v>581</v>
      </c>
      <c r="C2446">
        <v>1</v>
      </c>
      <c r="D2446">
        <v>160.46</v>
      </c>
      <c r="E2446" cm="1">
        <f t="array" ref="E2446">_xlfn.IFS(B2446&lt;=PERCENTILE($B$3:$B$5882,0.2),5,B2446&lt;=PERCENTILE($B$3:$B$5882,0.4),4,B2446&lt;=PERCENTILE($B$3:$B$5882,0.6),3,B2446&lt;=PERCENTILE($B$3:$B$5882,0.8),2,TRUE,1)</f>
        <v>1</v>
      </c>
      <c r="F2446" cm="1">
        <f t="array" ref="F2446">_xlfn.IFS(C2446&lt;=PERCENTILE($C$3:$C$5882,0.2),1,C2446&lt;=PERCENTILE($C$3:$C$5882,0.4),2,C2446&lt;=PERCENTILE($C$3:$C$5882,0.6),3,C2446&lt;=PERCENTILE($C$3:$C$5882,0.8),4,TRUE,5)</f>
        <v>1</v>
      </c>
      <c r="G2446" cm="1">
        <f t="array" ref="G2446">_xlfn.IFS(D2446&lt;=PERCENTILE($D$3:$D$5882,0.2),1,D2446&lt;=PERCENTILE($D$3:$D$5882,0.4),2,D2446&lt;=PERCENTILE($D$3:$D$5882,0.6),3,D2446&lt;=PERCENTILE($D$3:$D$5882,0.8),4,TRUE,5)</f>
        <v>1</v>
      </c>
      <c r="H2446" s="3" t="str" cm="1">
        <f t="array" ref="H2446">_xlfn.IFS(AND(E2446&gt;=4,F2446&gt;=4,G2446&gt;=4),"Champions",AND(E2446&gt;=3,F2446&gt;=3,G2446&gt;=3),"Loyal Customers",AND(E2446&lt;=2,F2446&gt;=3),"At Risk",AND(E2446&lt;=2,F2446&lt;=2,G2446&lt;=2),"Lost",AND(E2446&gt;=4,F2446&lt;=2),"New/Promising",TRUE,"Needs Attention")</f>
        <v>Lost</v>
      </c>
      <c r="I2446" s="3" t="str">
        <f t="shared" si="42"/>
        <v>Churned</v>
      </c>
      <c r="J2446" s="3" t="str">
        <f>_xlfn.XLOOKUP(A2446,'Country_Lookup'!$D:$D,'Country_Lookup'!$E:$E)</f>
        <v>United Kingdom</v>
      </c>
    </row>
    <row r="2447" spans="1:10" x14ac:dyDescent="0.3">
      <c r="A2447">
        <v>14815</v>
      </c>
      <c r="B2447">
        <v>36</v>
      </c>
      <c r="C2447">
        <v>2</v>
      </c>
      <c r="D2447">
        <v>778.50000000000011</v>
      </c>
      <c r="E2447" cm="1">
        <f t="array" ref="E2447">_xlfn.IFS(B2447&lt;=PERCENTILE($B$3:$B$5882,0.2),5,B2447&lt;=PERCENTILE($B$3:$B$5882,0.4),4,B2447&lt;=PERCENTILE($B$3:$B$5882,0.6),3,B2447&lt;=PERCENTILE($B$3:$B$5882,0.8),2,TRUE,1)</f>
        <v>4</v>
      </c>
      <c r="F2447" cm="1">
        <f t="array" ref="F2447">_xlfn.IFS(C2447&lt;=PERCENTILE($C$3:$C$5882,0.2),1,C2447&lt;=PERCENTILE($C$3:$C$5882,0.4),2,C2447&lt;=PERCENTILE($C$3:$C$5882,0.6),3,C2447&lt;=PERCENTILE($C$3:$C$5882,0.8),4,TRUE,5)</f>
        <v>2</v>
      </c>
      <c r="G2447" cm="1">
        <f t="array" ref="G2447">_xlfn.IFS(D2447&lt;=PERCENTILE($D$3:$D$5882,0.2),1,D2447&lt;=PERCENTILE($D$3:$D$5882,0.4),2,D2447&lt;=PERCENTILE($D$3:$D$5882,0.6),3,D2447&lt;=PERCENTILE($D$3:$D$5882,0.8),4,TRUE,5)</f>
        <v>3</v>
      </c>
      <c r="H2447" s="3" t="str" cm="1">
        <f t="array" ref="H2447">_xlfn.IFS(AND(E2447&gt;=4,F2447&gt;=4,G2447&gt;=4),"Champions",AND(E2447&gt;=3,F2447&gt;=3,G2447&gt;=3),"Loyal Customers",AND(E2447&lt;=2,F2447&gt;=3),"At Risk",AND(E2447&lt;=2,F2447&lt;=2,G2447&lt;=2),"Lost",AND(E2447&gt;=4,F2447&lt;=2),"New/Promising",TRUE,"Needs Attention")</f>
        <v>New/Promising</v>
      </c>
      <c r="I2447" s="3" t="str">
        <f t="shared" si="42"/>
        <v>Active</v>
      </c>
      <c r="J2447" s="3" t="str">
        <f>_xlfn.XLOOKUP(A2447,'Country_Lookup'!$D:$D,'Country_Lookup'!$E:$E)</f>
        <v>United Kingdom</v>
      </c>
    </row>
    <row r="2448" spans="1:10" x14ac:dyDescent="0.3">
      <c r="A2448">
        <v>14816</v>
      </c>
      <c r="B2448">
        <v>197</v>
      </c>
      <c r="C2448">
        <v>1</v>
      </c>
      <c r="D2448">
        <v>271.84999999999997</v>
      </c>
      <c r="E2448" cm="1">
        <f t="array" ref="E2448">_xlfn.IFS(B2448&lt;=PERCENTILE($B$3:$B$5882,0.2),5,B2448&lt;=PERCENTILE($B$3:$B$5882,0.4),4,B2448&lt;=PERCENTILE($B$3:$B$5882,0.6),3,B2448&lt;=PERCENTILE($B$3:$B$5882,0.8),2,TRUE,1)</f>
        <v>2</v>
      </c>
      <c r="F2448" cm="1">
        <f t="array" ref="F2448">_xlfn.IFS(C2448&lt;=PERCENTILE($C$3:$C$5882,0.2),1,C2448&lt;=PERCENTILE($C$3:$C$5882,0.4),2,C2448&lt;=PERCENTILE($C$3:$C$5882,0.6),3,C2448&lt;=PERCENTILE($C$3:$C$5882,0.8),4,TRUE,5)</f>
        <v>1</v>
      </c>
      <c r="G2448" cm="1">
        <f t="array" ref="G2448">_xlfn.IFS(D2448&lt;=PERCENTILE($D$3:$D$5882,0.2),1,D2448&lt;=PERCENTILE($D$3:$D$5882,0.4),2,D2448&lt;=PERCENTILE($D$3:$D$5882,0.6),3,D2448&lt;=PERCENTILE($D$3:$D$5882,0.8),4,TRUE,5)</f>
        <v>1</v>
      </c>
      <c r="H2448" s="3" t="str" cm="1">
        <f t="array" ref="H2448">_xlfn.IFS(AND(E2448&gt;=4,F2448&gt;=4,G2448&gt;=4),"Champions",AND(E2448&gt;=3,F2448&gt;=3,G2448&gt;=3),"Loyal Customers",AND(E2448&lt;=2,F2448&gt;=3),"At Risk",AND(E2448&lt;=2,F2448&lt;=2,G2448&lt;=2),"Lost",AND(E2448&gt;=4,F2448&lt;=2),"New/Promising",TRUE,"Needs Attention")</f>
        <v>Lost</v>
      </c>
      <c r="I2448" s="3" t="str">
        <f t="shared" si="42"/>
        <v>Churned</v>
      </c>
      <c r="J2448" s="3" t="str">
        <f>_xlfn.XLOOKUP(A2448,'Country_Lookup'!$D:$D,'Country_Lookup'!$E:$E)</f>
        <v>United Kingdom</v>
      </c>
    </row>
    <row r="2449" spans="1:10" x14ac:dyDescent="0.3">
      <c r="A2449">
        <v>14817</v>
      </c>
      <c r="B2449">
        <v>200</v>
      </c>
      <c r="C2449">
        <v>7</v>
      </c>
      <c r="D2449">
        <v>3959.8599999999878</v>
      </c>
      <c r="E2449" cm="1">
        <f t="array" ref="E2449">_xlfn.IFS(B2449&lt;=PERCENTILE($B$3:$B$5882,0.2),5,B2449&lt;=PERCENTILE($B$3:$B$5882,0.4),4,B2449&lt;=PERCENTILE($B$3:$B$5882,0.6),3,B2449&lt;=PERCENTILE($B$3:$B$5882,0.8),2,TRUE,1)</f>
        <v>2</v>
      </c>
      <c r="F2449" cm="1">
        <f t="array" ref="F2449">_xlfn.IFS(C2449&lt;=PERCENTILE($C$3:$C$5882,0.2),1,C2449&lt;=PERCENTILE($C$3:$C$5882,0.4),2,C2449&lt;=PERCENTILE($C$3:$C$5882,0.6),3,C2449&lt;=PERCENTILE($C$3:$C$5882,0.8),4,TRUE,5)</f>
        <v>4</v>
      </c>
      <c r="G2449" cm="1">
        <f t="array" ref="G2449">_xlfn.IFS(D2449&lt;=PERCENTILE($D$3:$D$5882,0.2),1,D2449&lt;=PERCENTILE($D$3:$D$5882,0.4),2,D2449&lt;=PERCENTILE($D$3:$D$5882,0.6),3,D2449&lt;=PERCENTILE($D$3:$D$5882,0.8),4,TRUE,5)</f>
        <v>5</v>
      </c>
      <c r="H2449" s="3" t="str" cm="1">
        <f t="array" ref="H2449">_xlfn.IFS(AND(E2449&gt;=4,F2449&gt;=4,G2449&gt;=4),"Champions",AND(E2449&gt;=3,F2449&gt;=3,G2449&gt;=3),"Loyal Customers",AND(E2449&lt;=2,F2449&gt;=3),"At Risk",AND(E2449&lt;=2,F2449&lt;=2,G2449&lt;=2),"Lost",AND(E2449&gt;=4,F2449&lt;=2),"New/Promising",TRUE,"Needs Attention")</f>
        <v>At Risk</v>
      </c>
      <c r="I2449" s="3" t="str">
        <f t="shared" si="42"/>
        <v>Churned</v>
      </c>
      <c r="J2449" s="3" t="str">
        <f>_xlfn.XLOOKUP(A2449,'Country_Lookup'!$D:$D,'Country_Lookup'!$E:$E)</f>
        <v>United Kingdom</v>
      </c>
    </row>
    <row r="2450" spans="1:10" x14ac:dyDescent="0.3">
      <c r="A2450">
        <v>14818</v>
      </c>
      <c r="B2450">
        <v>73</v>
      </c>
      <c r="C2450">
        <v>6</v>
      </c>
      <c r="D2450">
        <v>1170.4100000000026</v>
      </c>
      <c r="E2450" cm="1">
        <f t="array" ref="E2450">_xlfn.IFS(B2450&lt;=PERCENTILE($B$3:$B$5882,0.2),5,B2450&lt;=PERCENTILE($B$3:$B$5882,0.4),4,B2450&lt;=PERCENTILE($B$3:$B$5882,0.6),3,B2450&lt;=PERCENTILE($B$3:$B$5882,0.8),2,TRUE,1)</f>
        <v>3</v>
      </c>
      <c r="F2450" cm="1">
        <f t="array" ref="F2450">_xlfn.IFS(C2450&lt;=PERCENTILE($C$3:$C$5882,0.2),1,C2450&lt;=PERCENTILE($C$3:$C$5882,0.4),2,C2450&lt;=PERCENTILE($C$3:$C$5882,0.6),3,C2450&lt;=PERCENTILE($C$3:$C$5882,0.8),4,TRUE,5)</f>
        <v>4</v>
      </c>
      <c r="G2450" cm="1">
        <f t="array" ref="G2450">_xlfn.IFS(D2450&lt;=PERCENTILE($D$3:$D$5882,0.2),1,D2450&lt;=PERCENTILE($D$3:$D$5882,0.4),2,D2450&lt;=PERCENTILE($D$3:$D$5882,0.6),3,D2450&lt;=PERCENTILE($D$3:$D$5882,0.8),4,TRUE,5)</f>
        <v>3</v>
      </c>
      <c r="H2450" s="3" t="str" cm="1">
        <f t="array" ref="H2450">_xlfn.IFS(AND(E2450&gt;=4,F2450&gt;=4,G2450&gt;=4),"Champions",AND(E2450&gt;=3,F2450&gt;=3,G2450&gt;=3),"Loyal Customers",AND(E2450&lt;=2,F2450&gt;=3),"At Risk",AND(E2450&lt;=2,F2450&lt;=2,G2450&lt;=2),"Lost",AND(E2450&gt;=4,F2450&lt;=2),"New/Promising",TRUE,"Needs Attention")</f>
        <v>Loyal Customers</v>
      </c>
      <c r="I2450" s="3" t="str">
        <f t="shared" si="42"/>
        <v>Active</v>
      </c>
      <c r="J2450" s="3" t="str">
        <f>_xlfn.XLOOKUP(A2450,'Country_Lookup'!$D:$D,'Country_Lookup'!$E:$E)</f>
        <v>United Kingdom</v>
      </c>
    </row>
    <row r="2451" spans="1:10" x14ac:dyDescent="0.3">
      <c r="A2451">
        <v>14819</v>
      </c>
      <c r="B2451">
        <v>64</v>
      </c>
      <c r="C2451">
        <v>4</v>
      </c>
      <c r="D2451">
        <v>470.15999999999991</v>
      </c>
      <c r="E2451" cm="1">
        <f t="array" ref="E2451">_xlfn.IFS(B2451&lt;=PERCENTILE($B$3:$B$5882,0.2),5,B2451&lt;=PERCENTILE($B$3:$B$5882,0.4),4,B2451&lt;=PERCENTILE($B$3:$B$5882,0.6),3,B2451&lt;=PERCENTILE($B$3:$B$5882,0.8),2,TRUE,1)</f>
        <v>3</v>
      </c>
      <c r="F2451" cm="1">
        <f t="array" ref="F2451">_xlfn.IFS(C2451&lt;=PERCENTILE($C$3:$C$5882,0.2),1,C2451&lt;=PERCENTILE($C$3:$C$5882,0.4),2,C2451&lt;=PERCENTILE($C$3:$C$5882,0.6),3,C2451&lt;=PERCENTILE($C$3:$C$5882,0.8),4,TRUE,5)</f>
        <v>3</v>
      </c>
      <c r="G2451" cm="1">
        <f t="array" ref="G2451">_xlfn.IFS(D2451&lt;=PERCENTILE($D$3:$D$5882,0.2),1,D2451&lt;=PERCENTILE($D$3:$D$5882,0.4),2,D2451&lt;=PERCENTILE($D$3:$D$5882,0.6),3,D2451&lt;=PERCENTILE($D$3:$D$5882,0.8),4,TRUE,5)</f>
        <v>2</v>
      </c>
      <c r="H2451" s="3" t="str" cm="1">
        <f t="array" ref="H2451">_xlfn.IFS(AND(E2451&gt;=4,F2451&gt;=4,G2451&gt;=4),"Champions",AND(E2451&gt;=3,F2451&gt;=3,G2451&gt;=3),"Loyal Customers",AND(E2451&lt;=2,F2451&gt;=3),"At Risk",AND(E2451&lt;=2,F2451&lt;=2,G2451&lt;=2),"Lost",AND(E2451&gt;=4,F2451&lt;=2),"New/Promising",TRUE,"Needs Attention")</f>
        <v>Needs Attention</v>
      </c>
      <c r="I2451" s="3" t="str">
        <f t="shared" si="42"/>
        <v>Active</v>
      </c>
      <c r="J2451" s="3" t="str">
        <f>_xlfn.XLOOKUP(A2451,'Country_Lookup'!$D:$D,'Country_Lookup'!$E:$E)</f>
        <v>United Kingdom</v>
      </c>
    </row>
    <row r="2452" spans="1:10" x14ac:dyDescent="0.3">
      <c r="A2452">
        <v>14820</v>
      </c>
      <c r="B2452">
        <v>21</v>
      </c>
      <c r="C2452">
        <v>9</v>
      </c>
      <c r="D2452">
        <v>1274.7599999999993</v>
      </c>
      <c r="E2452" cm="1">
        <f t="array" ref="E2452">_xlfn.IFS(B2452&lt;=PERCENTILE($B$3:$B$5882,0.2),5,B2452&lt;=PERCENTILE($B$3:$B$5882,0.4),4,B2452&lt;=PERCENTILE($B$3:$B$5882,0.6),3,B2452&lt;=PERCENTILE($B$3:$B$5882,0.8),2,TRUE,1)</f>
        <v>4</v>
      </c>
      <c r="F2452" cm="1">
        <f t="array" ref="F2452">_xlfn.IFS(C2452&lt;=PERCENTILE($C$3:$C$5882,0.2),1,C2452&lt;=PERCENTILE($C$3:$C$5882,0.4),2,C2452&lt;=PERCENTILE($C$3:$C$5882,0.6),3,C2452&lt;=PERCENTILE($C$3:$C$5882,0.8),4,TRUE,5)</f>
        <v>5</v>
      </c>
      <c r="G2452" cm="1">
        <f t="array" ref="G2452">_xlfn.IFS(D2452&lt;=PERCENTILE($D$3:$D$5882,0.2),1,D2452&lt;=PERCENTILE($D$3:$D$5882,0.4),2,D2452&lt;=PERCENTILE($D$3:$D$5882,0.6),3,D2452&lt;=PERCENTILE($D$3:$D$5882,0.8),4,TRUE,5)</f>
        <v>4</v>
      </c>
      <c r="H2452" s="3" t="str" cm="1">
        <f t="array" ref="H2452">_xlfn.IFS(AND(E2452&gt;=4,F2452&gt;=4,G2452&gt;=4),"Champions",AND(E2452&gt;=3,F2452&gt;=3,G2452&gt;=3),"Loyal Customers",AND(E2452&lt;=2,F2452&gt;=3),"At Risk",AND(E2452&lt;=2,F2452&lt;=2,G2452&lt;=2),"Lost",AND(E2452&gt;=4,F2452&lt;=2),"New/Promising",TRUE,"Needs Attention")</f>
        <v>Champions</v>
      </c>
      <c r="I2452" s="3" t="str">
        <f t="shared" si="42"/>
        <v>Active</v>
      </c>
      <c r="J2452" s="3" t="str">
        <f>_xlfn.XLOOKUP(A2452,'Country_Lookup'!$D:$D,'Country_Lookup'!$E:$E)</f>
        <v>United Kingdom</v>
      </c>
    </row>
    <row r="2453" spans="1:10" x14ac:dyDescent="0.3">
      <c r="A2453">
        <v>14821</v>
      </c>
      <c r="B2453">
        <v>366</v>
      </c>
      <c r="C2453">
        <v>7</v>
      </c>
      <c r="D2453">
        <v>1286.4499999999982</v>
      </c>
      <c r="E2453" cm="1">
        <f t="array" ref="E2453">_xlfn.IFS(B2453&lt;=PERCENTILE($B$3:$B$5882,0.2),5,B2453&lt;=PERCENTILE($B$3:$B$5882,0.4),4,B2453&lt;=PERCENTILE($B$3:$B$5882,0.6),3,B2453&lt;=PERCENTILE($B$3:$B$5882,0.8),2,TRUE,1)</f>
        <v>2</v>
      </c>
      <c r="F2453" cm="1">
        <f t="array" ref="F2453">_xlfn.IFS(C2453&lt;=PERCENTILE($C$3:$C$5882,0.2),1,C2453&lt;=PERCENTILE($C$3:$C$5882,0.4),2,C2453&lt;=PERCENTILE($C$3:$C$5882,0.6),3,C2453&lt;=PERCENTILE($C$3:$C$5882,0.8),4,TRUE,5)</f>
        <v>4</v>
      </c>
      <c r="G2453" cm="1">
        <f t="array" ref="G2453">_xlfn.IFS(D2453&lt;=PERCENTILE($D$3:$D$5882,0.2),1,D2453&lt;=PERCENTILE($D$3:$D$5882,0.4),2,D2453&lt;=PERCENTILE($D$3:$D$5882,0.6),3,D2453&lt;=PERCENTILE($D$3:$D$5882,0.8),4,TRUE,5)</f>
        <v>4</v>
      </c>
      <c r="H2453" s="3" t="str" cm="1">
        <f t="array" ref="H2453">_xlfn.IFS(AND(E2453&gt;=4,F2453&gt;=4,G2453&gt;=4),"Champions",AND(E2453&gt;=3,F2453&gt;=3,G2453&gt;=3),"Loyal Customers",AND(E2453&lt;=2,F2453&gt;=3),"At Risk",AND(E2453&lt;=2,F2453&lt;=2,G2453&lt;=2),"Lost",AND(E2453&gt;=4,F2453&lt;=2),"New/Promising",TRUE,"Needs Attention")</f>
        <v>At Risk</v>
      </c>
      <c r="I2453" s="3" t="str">
        <f t="shared" si="42"/>
        <v>Churned</v>
      </c>
      <c r="J2453" s="3" t="str">
        <f>_xlfn.XLOOKUP(A2453,'Country_Lookup'!$D:$D,'Country_Lookup'!$E:$E)</f>
        <v>United Kingdom</v>
      </c>
    </row>
    <row r="2454" spans="1:10" x14ac:dyDescent="0.3">
      <c r="A2454">
        <v>14822</v>
      </c>
      <c r="B2454">
        <v>485</v>
      </c>
      <c r="C2454">
        <v>1</v>
      </c>
      <c r="D2454">
        <v>157.70000000000002</v>
      </c>
      <c r="E2454" cm="1">
        <f t="array" ref="E2454">_xlfn.IFS(B2454&lt;=PERCENTILE($B$3:$B$5882,0.2),5,B2454&lt;=PERCENTILE($B$3:$B$5882,0.4),4,B2454&lt;=PERCENTILE($B$3:$B$5882,0.6),3,B2454&lt;=PERCENTILE($B$3:$B$5882,0.8),2,TRUE,1)</f>
        <v>1</v>
      </c>
      <c r="F2454" cm="1">
        <f t="array" ref="F2454">_xlfn.IFS(C2454&lt;=PERCENTILE($C$3:$C$5882,0.2),1,C2454&lt;=PERCENTILE($C$3:$C$5882,0.4),2,C2454&lt;=PERCENTILE($C$3:$C$5882,0.6),3,C2454&lt;=PERCENTILE($C$3:$C$5882,0.8),4,TRUE,5)</f>
        <v>1</v>
      </c>
      <c r="G2454" cm="1">
        <f t="array" ref="G2454">_xlfn.IFS(D2454&lt;=PERCENTILE($D$3:$D$5882,0.2),1,D2454&lt;=PERCENTILE($D$3:$D$5882,0.4),2,D2454&lt;=PERCENTILE($D$3:$D$5882,0.6),3,D2454&lt;=PERCENTILE($D$3:$D$5882,0.8),4,TRUE,5)</f>
        <v>1</v>
      </c>
      <c r="H2454" s="3" t="str" cm="1">
        <f t="array" ref="H2454">_xlfn.IFS(AND(E2454&gt;=4,F2454&gt;=4,G2454&gt;=4),"Champions",AND(E2454&gt;=3,F2454&gt;=3,G2454&gt;=3),"Loyal Customers",AND(E2454&lt;=2,F2454&gt;=3),"At Risk",AND(E2454&lt;=2,F2454&lt;=2,G2454&lt;=2),"Lost",AND(E2454&gt;=4,F2454&lt;=2),"New/Promising",TRUE,"Needs Attention")</f>
        <v>Lost</v>
      </c>
      <c r="I2454" s="3" t="str">
        <f t="shared" si="42"/>
        <v>Churned</v>
      </c>
      <c r="J2454" s="3" t="str">
        <f>_xlfn.XLOOKUP(A2454,'Country_Lookup'!$D:$D,'Country_Lookup'!$E:$E)</f>
        <v>United Kingdom</v>
      </c>
    </row>
    <row r="2455" spans="1:10" x14ac:dyDescent="0.3">
      <c r="A2455">
        <v>14823</v>
      </c>
      <c r="B2455">
        <v>180</v>
      </c>
      <c r="C2455">
        <v>3</v>
      </c>
      <c r="D2455">
        <v>321.43000000000018</v>
      </c>
      <c r="E2455" cm="1">
        <f t="array" ref="E2455">_xlfn.IFS(B2455&lt;=PERCENTILE($B$3:$B$5882,0.2),5,B2455&lt;=PERCENTILE($B$3:$B$5882,0.4),4,B2455&lt;=PERCENTILE($B$3:$B$5882,0.6),3,B2455&lt;=PERCENTILE($B$3:$B$5882,0.8),2,TRUE,1)</f>
        <v>3</v>
      </c>
      <c r="F2455" cm="1">
        <f t="array" ref="F2455">_xlfn.IFS(C2455&lt;=PERCENTILE($C$3:$C$5882,0.2),1,C2455&lt;=PERCENTILE($C$3:$C$5882,0.4),2,C2455&lt;=PERCENTILE($C$3:$C$5882,0.6),3,C2455&lt;=PERCENTILE($C$3:$C$5882,0.8),4,TRUE,5)</f>
        <v>3</v>
      </c>
      <c r="G2455" cm="1">
        <f t="array" ref="G2455">_xlfn.IFS(D2455&lt;=PERCENTILE($D$3:$D$5882,0.2),1,D2455&lt;=PERCENTILE($D$3:$D$5882,0.4),2,D2455&lt;=PERCENTILE($D$3:$D$5882,0.6),3,D2455&lt;=PERCENTILE($D$3:$D$5882,0.8),4,TRUE,5)</f>
        <v>2</v>
      </c>
      <c r="H2455" s="3" t="str" cm="1">
        <f t="array" ref="H2455">_xlfn.IFS(AND(E2455&gt;=4,F2455&gt;=4,G2455&gt;=4),"Champions",AND(E2455&gt;=3,F2455&gt;=3,G2455&gt;=3),"Loyal Customers",AND(E2455&lt;=2,F2455&gt;=3),"At Risk",AND(E2455&lt;=2,F2455&lt;=2,G2455&lt;=2),"Lost",AND(E2455&gt;=4,F2455&lt;=2),"New/Promising",TRUE,"Needs Attention")</f>
        <v>Needs Attention</v>
      </c>
      <c r="I2455" s="3" t="str">
        <f t="shared" si="42"/>
        <v>Churned</v>
      </c>
      <c r="J2455" s="3" t="str">
        <f>_xlfn.XLOOKUP(A2455,'Country_Lookup'!$D:$D,'Country_Lookup'!$E:$E)</f>
        <v>United Kingdom</v>
      </c>
    </row>
    <row r="2456" spans="1:10" x14ac:dyDescent="0.3">
      <c r="A2456">
        <v>14824</v>
      </c>
      <c r="B2456">
        <v>10</v>
      </c>
      <c r="C2456">
        <v>10</v>
      </c>
      <c r="D2456">
        <v>4022.9099999999958</v>
      </c>
      <c r="E2456" cm="1">
        <f t="array" ref="E2456">_xlfn.IFS(B2456&lt;=PERCENTILE($B$3:$B$5882,0.2),5,B2456&lt;=PERCENTILE($B$3:$B$5882,0.4),4,B2456&lt;=PERCENTILE($B$3:$B$5882,0.6),3,B2456&lt;=PERCENTILE($B$3:$B$5882,0.8),2,TRUE,1)</f>
        <v>5</v>
      </c>
      <c r="F2456" cm="1">
        <f t="array" ref="F2456">_xlfn.IFS(C2456&lt;=PERCENTILE($C$3:$C$5882,0.2),1,C2456&lt;=PERCENTILE($C$3:$C$5882,0.4),2,C2456&lt;=PERCENTILE($C$3:$C$5882,0.6),3,C2456&lt;=PERCENTILE($C$3:$C$5882,0.8),4,TRUE,5)</f>
        <v>5</v>
      </c>
      <c r="G2456" cm="1">
        <f t="array" ref="G2456">_xlfn.IFS(D2456&lt;=PERCENTILE($D$3:$D$5882,0.2),1,D2456&lt;=PERCENTILE($D$3:$D$5882,0.4),2,D2456&lt;=PERCENTILE($D$3:$D$5882,0.6),3,D2456&lt;=PERCENTILE($D$3:$D$5882,0.8),4,TRUE,5)</f>
        <v>5</v>
      </c>
      <c r="H2456" s="3" t="str" cm="1">
        <f t="array" ref="H2456">_xlfn.IFS(AND(E2456&gt;=4,F2456&gt;=4,G2456&gt;=4),"Champions",AND(E2456&gt;=3,F2456&gt;=3,G2456&gt;=3),"Loyal Customers",AND(E2456&lt;=2,F2456&gt;=3),"At Risk",AND(E2456&lt;=2,F2456&lt;=2,G2456&lt;=2),"Lost",AND(E2456&gt;=4,F2456&lt;=2),"New/Promising",TRUE,"Needs Attention")</f>
        <v>Champions</v>
      </c>
      <c r="I2456" s="3" t="str">
        <f t="shared" si="42"/>
        <v>Active</v>
      </c>
      <c r="J2456" s="3" t="str">
        <f>_xlfn.XLOOKUP(A2456,'Country_Lookup'!$D:$D,'Country_Lookup'!$E:$E)</f>
        <v>United Kingdom</v>
      </c>
    </row>
    <row r="2457" spans="1:10" x14ac:dyDescent="0.3">
      <c r="A2457">
        <v>14825</v>
      </c>
      <c r="B2457">
        <v>3</v>
      </c>
      <c r="C2457">
        <v>24</v>
      </c>
      <c r="D2457">
        <v>4925.0800000000108</v>
      </c>
      <c r="E2457" cm="1">
        <f t="array" ref="E2457">_xlfn.IFS(B2457&lt;=PERCENTILE($B$3:$B$5882,0.2),5,B2457&lt;=PERCENTILE($B$3:$B$5882,0.4),4,B2457&lt;=PERCENTILE($B$3:$B$5882,0.6),3,B2457&lt;=PERCENTILE($B$3:$B$5882,0.8),2,TRUE,1)</f>
        <v>5</v>
      </c>
      <c r="F2457" cm="1">
        <f t="array" ref="F2457">_xlfn.IFS(C2457&lt;=PERCENTILE($C$3:$C$5882,0.2),1,C2457&lt;=PERCENTILE($C$3:$C$5882,0.4),2,C2457&lt;=PERCENTILE($C$3:$C$5882,0.6),3,C2457&lt;=PERCENTILE($C$3:$C$5882,0.8),4,TRUE,5)</f>
        <v>5</v>
      </c>
      <c r="G2457" cm="1">
        <f t="array" ref="G2457">_xlfn.IFS(D2457&lt;=PERCENTILE($D$3:$D$5882,0.2),1,D2457&lt;=PERCENTILE($D$3:$D$5882,0.4),2,D2457&lt;=PERCENTILE($D$3:$D$5882,0.6),3,D2457&lt;=PERCENTILE($D$3:$D$5882,0.8),4,TRUE,5)</f>
        <v>5</v>
      </c>
      <c r="H2457" s="3" t="str" cm="1">
        <f t="array" ref="H2457">_xlfn.IFS(AND(E2457&gt;=4,F2457&gt;=4,G2457&gt;=4),"Champions",AND(E2457&gt;=3,F2457&gt;=3,G2457&gt;=3),"Loyal Customers",AND(E2457&lt;=2,F2457&gt;=3),"At Risk",AND(E2457&lt;=2,F2457&lt;=2,G2457&lt;=2),"Lost",AND(E2457&gt;=4,F2457&lt;=2),"New/Promising",TRUE,"Needs Attention")</f>
        <v>Champions</v>
      </c>
      <c r="I2457" s="3" t="str">
        <f t="shared" si="42"/>
        <v>Active</v>
      </c>
      <c r="J2457" s="3" t="str">
        <f>_xlfn.XLOOKUP(A2457,'Country_Lookup'!$D:$D,'Country_Lookup'!$E:$E)</f>
        <v>United Kingdom</v>
      </c>
    </row>
    <row r="2458" spans="1:10" x14ac:dyDescent="0.3">
      <c r="A2458">
        <v>14826</v>
      </c>
      <c r="B2458">
        <v>581</v>
      </c>
      <c r="C2458">
        <v>2</v>
      </c>
      <c r="D2458">
        <v>385.2</v>
      </c>
      <c r="E2458" cm="1">
        <f t="array" ref="E2458">_xlfn.IFS(B2458&lt;=PERCENTILE($B$3:$B$5882,0.2),5,B2458&lt;=PERCENTILE($B$3:$B$5882,0.4),4,B2458&lt;=PERCENTILE($B$3:$B$5882,0.6),3,B2458&lt;=PERCENTILE($B$3:$B$5882,0.8),2,TRUE,1)</f>
        <v>1</v>
      </c>
      <c r="F2458" cm="1">
        <f t="array" ref="F2458">_xlfn.IFS(C2458&lt;=PERCENTILE($C$3:$C$5882,0.2),1,C2458&lt;=PERCENTILE($C$3:$C$5882,0.4),2,C2458&lt;=PERCENTILE($C$3:$C$5882,0.6),3,C2458&lt;=PERCENTILE($C$3:$C$5882,0.8),4,TRUE,5)</f>
        <v>2</v>
      </c>
      <c r="G2458" cm="1">
        <f t="array" ref="G2458">_xlfn.IFS(D2458&lt;=PERCENTILE($D$3:$D$5882,0.2),1,D2458&lt;=PERCENTILE($D$3:$D$5882,0.4),2,D2458&lt;=PERCENTILE($D$3:$D$5882,0.6),3,D2458&lt;=PERCENTILE($D$3:$D$5882,0.8),4,TRUE,5)</f>
        <v>2</v>
      </c>
      <c r="H2458" s="3" t="str" cm="1">
        <f t="array" ref="H2458">_xlfn.IFS(AND(E2458&gt;=4,F2458&gt;=4,G2458&gt;=4),"Champions",AND(E2458&gt;=3,F2458&gt;=3,G2458&gt;=3),"Loyal Customers",AND(E2458&lt;=2,F2458&gt;=3),"At Risk",AND(E2458&lt;=2,F2458&lt;=2,G2458&lt;=2),"Lost",AND(E2458&gt;=4,F2458&lt;=2),"New/Promising",TRUE,"Needs Attention")</f>
        <v>Lost</v>
      </c>
      <c r="I2458" s="3" t="str">
        <f t="shared" si="42"/>
        <v>Churned</v>
      </c>
      <c r="J2458" s="3" t="str">
        <f>_xlfn.XLOOKUP(A2458,'Country_Lookup'!$D:$D,'Country_Lookup'!$E:$E)</f>
        <v>United Kingdom</v>
      </c>
    </row>
    <row r="2459" spans="1:10" x14ac:dyDescent="0.3">
      <c r="A2459">
        <v>14828</v>
      </c>
      <c r="B2459">
        <v>196</v>
      </c>
      <c r="C2459">
        <v>13</v>
      </c>
      <c r="D2459">
        <v>9839.4599999999882</v>
      </c>
      <c r="E2459" cm="1">
        <f t="array" ref="E2459">_xlfn.IFS(B2459&lt;=PERCENTILE($B$3:$B$5882,0.2),5,B2459&lt;=PERCENTILE($B$3:$B$5882,0.4),4,B2459&lt;=PERCENTILE($B$3:$B$5882,0.6),3,B2459&lt;=PERCENTILE($B$3:$B$5882,0.8),2,TRUE,1)</f>
        <v>2</v>
      </c>
      <c r="F2459" cm="1">
        <f t="array" ref="F2459">_xlfn.IFS(C2459&lt;=PERCENTILE($C$3:$C$5882,0.2),1,C2459&lt;=PERCENTILE($C$3:$C$5882,0.4),2,C2459&lt;=PERCENTILE($C$3:$C$5882,0.6),3,C2459&lt;=PERCENTILE($C$3:$C$5882,0.8),4,TRUE,5)</f>
        <v>5</v>
      </c>
      <c r="G2459" cm="1">
        <f t="array" ref="G2459">_xlfn.IFS(D2459&lt;=PERCENTILE($D$3:$D$5882,0.2),1,D2459&lt;=PERCENTILE($D$3:$D$5882,0.4),2,D2459&lt;=PERCENTILE($D$3:$D$5882,0.6),3,D2459&lt;=PERCENTILE($D$3:$D$5882,0.8),4,TRUE,5)</f>
        <v>5</v>
      </c>
      <c r="H2459" s="3" t="str" cm="1">
        <f t="array" ref="H2459">_xlfn.IFS(AND(E2459&gt;=4,F2459&gt;=4,G2459&gt;=4),"Champions",AND(E2459&gt;=3,F2459&gt;=3,G2459&gt;=3),"Loyal Customers",AND(E2459&lt;=2,F2459&gt;=3),"At Risk",AND(E2459&lt;=2,F2459&lt;=2,G2459&lt;=2),"Lost",AND(E2459&gt;=4,F2459&lt;=2),"New/Promising",TRUE,"Needs Attention")</f>
        <v>At Risk</v>
      </c>
      <c r="I2459" s="3" t="str">
        <f t="shared" si="42"/>
        <v>Churned</v>
      </c>
      <c r="J2459" s="3" t="str">
        <f>_xlfn.XLOOKUP(A2459,'Country_Lookup'!$D:$D,'Country_Lookup'!$E:$E)</f>
        <v>United Kingdom</v>
      </c>
    </row>
    <row r="2460" spans="1:10" x14ac:dyDescent="0.3">
      <c r="A2460">
        <v>14829</v>
      </c>
      <c r="B2460">
        <v>29</v>
      </c>
      <c r="C2460">
        <v>7</v>
      </c>
      <c r="D2460">
        <v>1692.8399999999972</v>
      </c>
      <c r="E2460" cm="1">
        <f t="array" ref="E2460">_xlfn.IFS(B2460&lt;=PERCENTILE($B$3:$B$5882,0.2),5,B2460&lt;=PERCENTILE($B$3:$B$5882,0.4),4,B2460&lt;=PERCENTILE($B$3:$B$5882,0.6),3,B2460&lt;=PERCENTILE($B$3:$B$5882,0.8),2,TRUE,1)</f>
        <v>4</v>
      </c>
      <c r="F2460" cm="1">
        <f t="array" ref="F2460">_xlfn.IFS(C2460&lt;=PERCENTILE($C$3:$C$5882,0.2),1,C2460&lt;=PERCENTILE($C$3:$C$5882,0.4),2,C2460&lt;=PERCENTILE($C$3:$C$5882,0.6),3,C2460&lt;=PERCENTILE($C$3:$C$5882,0.8),4,TRUE,5)</f>
        <v>4</v>
      </c>
      <c r="G2460" cm="1">
        <f t="array" ref="G2460">_xlfn.IFS(D2460&lt;=PERCENTILE($D$3:$D$5882,0.2),1,D2460&lt;=PERCENTILE($D$3:$D$5882,0.4),2,D2460&lt;=PERCENTILE($D$3:$D$5882,0.6),3,D2460&lt;=PERCENTILE($D$3:$D$5882,0.8),4,TRUE,5)</f>
        <v>4</v>
      </c>
      <c r="H2460" s="3" t="str" cm="1">
        <f t="array" ref="H2460">_xlfn.IFS(AND(E2460&gt;=4,F2460&gt;=4,G2460&gt;=4),"Champions",AND(E2460&gt;=3,F2460&gt;=3,G2460&gt;=3),"Loyal Customers",AND(E2460&lt;=2,F2460&gt;=3),"At Risk",AND(E2460&lt;=2,F2460&lt;=2,G2460&lt;=2),"Lost",AND(E2460&gt;=4,F2460&lt;=2),"New/Promising",TRUE,"Needs Attention")</f>
        <v>Champions</v>
      </c>
      <c r="I2460" s="3" t="str">
        <f t="shared" si="42"/>
        <v>Active</v>
      </c>
      <c r="J2460" s="3" t="str">
        <f>_xlfn.XLOOKUP(A2460,'Country_Lookup'!$D:$D,'Country_Lookup'!$E:$E)</f>
        <v>United Kingdom</v>
      </c>
    </row>
    <row r="2461" spans="1:10" x14ac:dyDescent="0.3">
      <c r="A2461">
        <v>14830</v>
      </c>
      <c r="B2461">
        <v>53</v>
      </c>
      <c r="C2461">
        <v>1</v>
      </c>
      <c r="D2461">
        <v>197.13000000000008</v>
      </c>
      <c r="E2461" cm="1">
        <f t="array" ref="E2461">_xlfn.IFS(B2461&lt;=PERCENTILE($B$3:$B$5882,0.2),5,B2461&lt;=PERCENTILE($B$3:$B$5882,0.4),4,B2461&lt;=PERCENTILE($B$3:$B$5882,0.6),3,B2461&lt;=PERCENTILE($B$3:$B$5882,0.8),2,TRUE,1)</f>
        <v>4</v>
      </c>
      <c r="F2461" cm="1">
        <f t="array" ref="F2461">_xlfn.IFS(C2461&lt;=PERCENTILE($C$3:$C$5882,0.2),1,C2461&lt;=PERCENTILE($C$3:$C$5882,0.4),2,C2461&lt;=PERCENTILE($C$3:$C$5882,0.6),3,C2461&lt;=PERCENTILE($C$3:$C$5882,0.8),4,TRUE,5)</f>
        <v>1</v>
      </c>
      <c r="G2461" cm="1">
        <f t="array" ref="G2461">_xlfn.IFS(D2461&lt;=PERCENTILE($D$3:$D$5882,0.2),1,D2461&lt;=PERCENTILE($D$3:$D$5882,0.4),2,D2461&lt;=PERCENTILE($D$3:$D$5882,0.6),3,D2461&lt;=PERCENTILE($D$3:$D$5882,0.8),4,TRUE,5)</f>
        <v>1</v>
      </c>
      <c r="H2461" s="3" t="str" cm="1">
        <f t="array" ref="H2461">_xlfn.IFS(AND(E2461&gt;=4,F2461&gt;=4,G2461&gt;=4),"Champions",AND(E2461&gt;=3,F2461&gt;=3,G2461&gt;=3),"Loyal Customers",AND(E2461&lt;=2,F2461&gt;=3),"At Risk",AND(E2461&lt;=2,F2461&lt;=2,G2461&lt;=2),"Lost",AND(E2461&gt;=4,F2461&lt;=2),"New/Promising",TRUE,"Needs Attention")</f>
        <v>New/Promising</v>
      </c>
      <c r="I2461" s="3" t="str">
        <f t="shared" si="42"/>
        <v>Active</v>
      </c>
      <c r="J2461" s="3" t="str">
        <f>_xlfn.XLOOKUP(A2461,'Country_Lookup'!$D:$D,'Country_Lookup'!$E:$E)</f>
        <v>United Kingdom</v>
      </c>
    </row>
    <row r="2462" spans="1:10" x14ac:dyDescent="0.3">
      <c r="A2462">
        <v>14831</v>
      </c>
      <c r="B2462">
        <v>680</v>
      </c>
      <c r="C2462">
        <v>3</v>
      </c>
      <c r="D2462">
        <v>1676.5699999999963</v>
      </c>
      <c r="E2462" cm="1">
        <f t="array" ref="E2462">_xlfn.IFS(B2462&lt;=PERCENTILE($B$3:$B$5882,0.2),5,B2462&lt;=PERCENTILE($B$3:$B$5882,0.4),4,B2462&lt;=PERCENTILE($B$3:$B$5882,0.6),3,B2462&lt;=PERCENTILE($B$3:$B$5882,0.8),2,TRUE,1)</f>
        <v>1</v>
      </c>
      <c r="F2462" cm="1">
        <f t="array" ref="F2462">_xlfn.IFS(C2462&lt;=PERCENTILE($C$3:$C$5882,0.2),1,C2462&lt;=PERCENTILE($C$3:$C$5882,0.4),2,C2462&lt;=PERCENTILE($C$3:$C$5882,0.6),3,C2462&lt;=PERCENTILE($C$3:$C$5882,0.8),4,TRUE,5)</f>
        <v>3</v>
      </c>
      <c r="G2462" cm="1">
        <f t="array" ref="G2462">_xlfn.IFS(D2462&lt;=PERCENTILE($D$3:$D$5882,0.2),1,D2462&lt;=PERCENTILE($D$3:$D$5882,0.4),2,D2462&lt;=PERCENTILE($D$3:$D$5882,0.6),3,D2462&lt;=PERCENTILE($D$3:$D$5882,0.8),4,TRUE,5)</f>
        <v>4</v>
      </c>
      <c r="H2462" s="3" t="str" cm="1">
        <f t="array" ref="H2462">_xlfn.IFS(AND(E2462&gt;=4,F2462&gt;=4,G2462&gt;=4),"Champions",AND(E2462&gt;=3,F2462&gt;=3,G2462&gt;=3),"Loyal Customers",AND(E2462&lt;=2,F2462&gt;=3),"At Risk",AND(E2462&lt;=2,F2462&lt;=2,G2462&lt;=2),"Lost",AND(E2462&gt;=4,F2462&lt;=2),"New/Promising",TRUE,"Needs Attention")</f>
        <v>At Risk</v>
      </c>
      <c r="I2462" s="3" t="str">
        <f t="shared" si="42"/>
        <v>Churned</v>
      </c>
      <c r="J2462" s="3" t="str">
        <f>_xlfn.XLOOKUP(A2462,'Country_Lookup'!$D:$D,'Country_Lookup'!$E:$E)</f>
        <v>United Kingdom</v>
      </c>
    </row>
    <row r="2463" spans="1:10" x14ac:dyDescent="0.3">
      <c r="A2463">
        <v>14832</v>
      </c>
      <c r="B2463">
        <v>630</v>
      </c>
      <c r="C2463">
        <v>1</v>
      </c>
      <c r="D2463">
        <v>322.69</v>
      </c>
      <c r="E2463" cm="1">
        <f t="array" ref="E2463">_xlfn.IFS(B2463&lt;=PERCENTILE($B$3:$B$5882,0.2),5,B2463&lt;=PERCENTILE($B$3:$B$5882,0.4),4,B2463&lt;=PERCENTILE($B$3:$B$5882,0.6),3,B2463&lt;=PERCENTILE($B$3:$B$5882,0.8),2,TRUE,1)</f>
        <v>1</v>
      </c>
      <c r="F2463" cm="1">
        <f t="array" ref="F2463">_xlfn.IFS(C2463&lt;=PERCENTILE($C$3:$C$5882,0.2),1,C2463&lt;=PERCENTILE($C$3:$C$5882,0.4),2,C2463&lt;=PERCENTILE($C$3:$C$5882,0.6),3,C2463&lt;=PERCENTILE($C$3:$C$5882,0.8),4,TRUE,5)</f>
        <v>1</v>
      </c>
      <c r="G2463" cm="1">
        <f t="array" ref="G2463">_xlfn.IFS(D2463&lt;=PERCENTILE($D$3:$D$5882,0.2),1,D2463&lt;=PERCENTILE($D$3:$D$5882,0.4),2,D2463&lt;=PERCENTILE($D$3:$D$5882,0.6),3,D2463&lt;=PERCENTILE($D$3:$D$5882,0.8),4,TRUE,5)</f>
        <v>2</v>
      </c>
      <c r="H2463" s="3" t="str" cm="1">
        <f t="array" ref="H2463">_xlfn.IFS(AND(E2463&gt;=4,F2463&gt;=4,G2463&gt;=4),"Champions",AND(E2463&gt;=3,F2463&gt;=3,G2463&gt;=3),"Loyal Customers",AND(E2463&lt;=2,F2463&gt;=3),"At Risk",AND(E2463&lt;=2,F2463&lt;=2,G2463&lt;=2),"Lost",AND(E2463&gt;=4,F2463&lt;=2),"New/Promising",TRUE,"Needs Attention")</f>
        <v>Lost</v>
      </c>
      <c r="I2463" s="3" t="str">
        <f t="shared" si="42"/>
        <v>Churned</v>
      </c>
      <c r="J2463" s="3" t="str">
        <f>_xlfn.XLOOKUP(A2463,'Country_Lookup'!$D:$D,'Country_Lookup'!$E:$E)</f>
        <v>United Kingdom</v>
      </c>
    </row>
    <row r="2464" spans="1:10" x14ac:dyDescent="0.3">
      <c r="A2464">
        <v>14833</v>
      </c>
      <c r="B2464">
        <v>498</v>
      </c>
      <c r="C2464">
        <v>1</v>
      </c>
      <c r="D2464">
        <v>94.799999999999983</v>
      </c>
      <c r="E2464" cm="1">
        <f t="array" ref="E2464">_xlfn.IFS(B2464&lt;=PERCENTILE($B$3:$B$5882,0.2),5,B2464&lt;=PERCENTILE($B$3:$B$5882,0.4),4,B2464&lt;=PERCENTILE($B$3:$B$5882,0.6),3,B2464&lt;=PERCENTILE($B$3:$B$5882,0.8),2,TRUE,1)</f>
        <v>1</v>
      </c>
      <c r="F2464" cm="1">
        <f t="array" ref="F2464">_xlfn.IFS(C2464&lt;=PERCENTILE($C$3:$C$5882,0.2),1,C2464&lt;=PERCENTILE($C$3:$C$5882,0.4),2,C2464&lt;=PERCENTILE($C$3:$C$5882,0.6),3,C2464&lt;=PERCENTILE($C$3:$C$5882,0.8),4,TRUE,5)</f>
        <v>1</v>
      </c>
      <c r="G2464" cm="1">
        <f t="array" ref="G2464">_xlfn.IFS(D2464&lt;=PERCENTILE($D$3:$D$5882,0.2),1,D2464&lt;=PERCENTILE($D$3:$D$5882,0.4),2,D2464&lt;=PERCENTILE($D$3:$D$5882,0.6),3,D2464&lt;=PERCENTILE($D$3:$D$5882,0.8),4,TRUE,5)</f>
        <v>1</v>
      </c>
      <c r="H2464" s="3" t="str" cm="1">
        <f t="array" ref="H2464">_xlfn.IFS(AND(E2464&gt;=4,F2464&gt;=4,G2464&gt;=4),"Champions",AND(E2464&gt;=3,F2464&gt;=3,G2464&gt;=3),"Loyal Customers",AND(E2464&lt;=2,F2464&gt;=3),"At Risk",AND(E2464&lt;=2,F2464&lt;=2,G2464&lt;=2),"Lost",AND(E2464&gt;=4,F2464&lt;=2),"New/Promising",TRUE,"Needs Attention")</f>
        <v>Lost</v>
      </c>
      <c r="I2464" s="3" t="str">
        <f t="shared" si="42"/>
        <v>Churned</v>
      </c>
      <c r="J2464" s="3" t="str">
        <f>_xlfn.XLOOKUP(A2464,'Country_Lookup'!$D:$D,'Country_Lookup'!$E:$E)</f>
        <v>United Kingdom</v>
      </c>
    </row>
    <row r="2465" spans="1:10" x14ac:dyDescent="0.3">
      <c r="A2465">
        <v>14834</v>
      </c>
      <c r="B2465">
        <v>17</v>
      </c>
      <c r="C2465">
        <v>7</v>
      </c>
      <c r="D2465">
        <v>2206.1600000000017</v>
      </c>
      <c r="E2465" cm="1">
        <f t="array" ref="E2465">_xlfn.IFS(B2465&lt;=PERCENTILE($B$3:$B$5882,0.2),5,B2465&lt;=PERCENTILE($B$3:$B$5882,0.4),4,B2465&lt;=PERCENTILE($B$3:$B$5882,0.6),3,B2465&lt;=PERCENTILE($B$3:$B$5882,0.8),2,TRUE,1)</f>
        <v>5</v>
      </c>
      <c r="F2465" cm="1">
        <f t="array" ref="F2465">_xlfn.IFS(C2465&lt;=PERCENTILE($C$3:$C$5882,0.2),1,C2465&lt;=PERCENTILE($C$3:$C$5882,0.4),2,C2465&lt;=PERCENTILE($C$3:$C$5882,0.6),3,C2465&lt;=PERCENTILE($C$3:$C$5882,0.8),4,TRUE,5)</f>
        <v>4</v>
      </c>
      <c r="G2465" cm="1">
        <f t="array" ref="G2465">_xlfn.IFS(D2465&lt;=PERCENTILE($D$3:$D$5882,0.2),1,D2465&lt;=PERCENTILE($D$3:$D$5882,0.4),2,D2465&lt;=PERCENTILE($D$3:$D$5882,0.6),3,D2465&lt;=PERCENTILE($D$3:$D$5882,0.8),4,TRUE,5)</f>
        <v>4</v>
      </c>
      <c r="H2465" s="3" t="str" cm="1">
        <f t="array" ref="H2465">_xlfn.IFS(AND(E2465&gt;=4,F2465&gt;=4,G2465&gt;=4),"Champions",AND(E2465&gt;=3,F2465&gt;=3,G2465&gt;=3),"Loyal Customers",AND(E2465&lt;=2,F2465&gt;=3),"At Risk",AND(E2465&lt;=2,F2465&lt;=2,G2465&lt;=2),"Lost",AND(E2465&gt;=4,F2465&lt;=2),"New/Promising",TRUE,"Needs Attention")</f>
        <v>Champions</v>
      </c>
      <c r="I2465" s="3" t="str">
        <f t="shared" si="42"/>
        <v>Active</v>
      </c>
      <c r="J2465" s="3" t="str">
        <f>_xlfn.XLOOKUP(A2465,'Country_Lookup'!$D:$D,'Country_Lookup'!$E:$E)</f>
        <v>United Kingdom</v>
      </c>
    </row>
    <row r="2466" spans="1:10" x14ac:dyDescent="0.3">
      <c r="A2466">
        <v>14835</v>
      </c>
      <c r="B2466">
        <v>528</v>
      </c>
      <c r="C2466">
        <v>2</v>
      </c>
      <c r="D2466">
        <v>297</v>
      </c>
      <c r="E2466" cm="1">
        <f t="array" ref="E2466">_xlfn.IFS(B2466&lt;=PERCENTILE($B$3:$B$5882,0.2),5,B2466&lt;=PERCENTILE($B$3:$B$5882,0.4),4,B2466&lt;=PERCENTILE($B$3:$B$5882,0.6),3,B2466&lt;=PERCENTILE($B$3:$B$5882,0.8),2,TRUE,1)</f>
        <v>1</v>
      </c>
      <c r="F2466" cm="1">
        <f t="array" ref="F2466">_xlfn.IFS(C2466&lt;=PERCENTILE($C$3:$C$5882,0.2),1,C2466&lt;=PERCENTILE($C$3:$C$5882,0.4),2,C2466&lt;=PERCENTILE($C$3:$C$5882,0.6),3,C2466&lt;=PERCENTILE($C$3:$C$5882,0.8),4,TRUE,5)</f>
        <v>2</v>
      </c>
      <c r="G2466" cm="1">
        <f t="array" ref="G2466">_xlfn.IFS(D2466&lt;=PERCENTILE($D$3:$D$5882,0.2),1,D2466&lt;=PERCENTILE($D$3:$D$5882,0.4),2,D2466&lt;=PERCENTILE($D$3:$D$5882,0.6),3,D2466&lt;=PERCENTILE($D$3:$D$5882,0.8),4,TRUE,5)</f>
        <v>2</v>
      </c>
      <c r="H2466" s="3" t="str" cm="1">
        <f t="array" ref="H2466">_xlfn.IFS(AND(E2466&gt;=4,F2466&gt;=4,G2466&gt;=4),"Champions",AND(E2466&gt;=3,F2466&gt;=3,G2466&gt;=3),"Loyal Customers",AND(E2466&lt;=2,F2466&gt;=3),"At Risk",AND(E2466&lt;=2,F2466&lt;=2,G2466&lt;=2),"Lost",AND(E2466&gt;=4,F2466&lt;=2),"New/Promising",TRUE,"Needs Attention")</f>
        <v>Lost</v>
      </c>
      <c r="I2466" s="3" t="str">
        <f t="shared" si="42"/>
        <v>Churned</v>
      </c>
      <c r="J2466" s="3" t="str">
        <f>_xlfn.XLOOKUP(A2466,'Country_Lookup'!$D:$D,'Country_Lookup'!$E:$E)</f>
        <v>United Kingdom</v>
      </c>
    </row>
    <row r="2467" spans="1:10" x14ac:dyDescent="0.3">
      <c r="A2467">
        <v>14836</v>
      </c>
      <c r="B2467">
        <v>10</v>
      </c>
      <c r="C2467">
        <v>3</v>
      </c>
      <c r="D2467">
        <v>102.45</v>
      </c>
      <c r="E2467" cm="1">
        <f t="array" ref="E2467">_xlfn.IFS(B2467&lt;=PERCENTILE($B$3:$B$5882,0.2),5,B2467&lt;=PERCENTILE($B$3:$B$5882,0.4),4,B2467&lt;=PERCENTILE($B$3:$B$5882,0.6),3,B2467&lt;=PERCENTILE($B$3:$B$5882,0.8),2,TRUE,1)</f>
        <v>5</v>
      </c>
      <c r="F2467" cm="1">
        <f t="array" ref="F2467">_xlfn.IFS(C2467&lt;=PERCENTILE($C$3:$C$5882,0.2),1,C2467&lt;=PERCENTILE($C$3:$C$5882,0.4),2,C2467&lt;=PERCENTILE($C$3:$C$5882,0.6),3,C2467&lt;=PERCENTILE($C$3:$C$5882,0.8),4,TRUE,5)</f>
        <v>3</v>
      </c>
      <c r="G2467" cm="1">
        <f t="array" ref="G2467">_xlfn.IFS(D2467&lt;=PERCENTILE($D$3:$D$5882,0.2),1,D2467&lt;=PERCENTILE($D$3:$D$5882,0.4),2,D2467&lt;=PERCENTILE($D$3:$D$5882,0.6),3,D2467&lt;=PERCENTILE($D$3:$D$5882,0.8),4,TRUE,5)</f>
        <v>1</v>
      </c>
      <c r="H2467" s="3" t="str" cm="1">
        <f t="array" ref="H2467">_xlfn.IFS(AND(E2467&gt;=4,F2467&gt;=4,G2467&gt;=4),"Champions",AND(E2467&gt;=3,F2467&gt;=3,G2467&gt;=3),"Loyal Customers",AND(E2467&lt;=2,F2467&gt;=3),"At Risk",AND(E2467&lt;=2,F2467&lt;=2,G2467&lt;=2),"Lost",AND(E2467&gt;=4,F2467&lt;=2),"New/Promising",TRUE,"Needs Attention")</f>
        <v>Needs Attention</v>
      </c>
      <c r="I2467" s="3" t="str">
        <f t="shared" si="42"/>
        <v>Active</v>
      </c>
      <c r="J2467" s="3" t="str">
        <f>_xlfn.XLOOKUP(A2467,'Country_Lookup'!$D:$D,'Country_Lookup'!$E:$E)</f>
        <v>United Kingdom</v>
      </c>
    </row>
    <row r="2468" spans="1:10" x14ac:dyDescent="0.3">
      <c r="A2468">
        <v>14837</v>
      </c>
      <c r="B2468">
        <v>89</v>
      </c>
      <c r="C2468">
        <v>9</v>
      </c>
      <c r="D2468">
        <v>3460.3199999999883</v>
      </c>
      <c r="E2468" cm="1">
        <f t="array" ref="E2468">_xlfn.IFS(B2468&lt;=PERCENTILE($B$3:$B$5882,0.2),5,B2468&lt;=PERCENTILE($B$3:$B$5882,0.4),4,B2468&lt;=PERCENTILE($B$3:$B$5882,0.6),3,B2468&lt;=PERCENTILE($B$3:$B$5882,0.8),2,TRUE,1)</f>
        <v>3</v>
      </c>
      <c r="F2468" cm="1">
        <f t="array" ref="F2468">_xlfn.IFS(C2468&lt;=PERCENTILE($C$3:$C$5882,0.2),1,C2468&lt;=PERCENTILE($C$3:$C$5882,0.4),2,C2468&lt;=PERCENTILE($C$3:$C$5882,0.6),3,C2468&lt;=PERCENTILE($C$3:$C$5882,0.8),4,TRUE,5)</f>
        <v>5</v>
      </c>
      <c r="G2468" cm="1">
        <f t="array" ref="G2468">_xlfn.IFS(D2468&lt;=PERCENTILE($D$3:$D$5882,0.2),1,D2468&lt;=PERCENTILE($D$3:$D$5882,0.4),2,D2468&lt;=PERCENTILE($D$3:$D$5882,0.6),3,D2468&lt;=PERCENTILE($D$3:$D$5882,0.8),4,TRUE,5)</f>
        <v>5</v>
      </c>
      <c r="H2468" s="3" t="str" cm="1">
        <f t="array" ref="H2468">_xlfn.IFS(AND(E2468&gt;=4,F2468&gt;=4,G2468&gt;=4),"Champions",AND(E2468&gt;=3,F2468&gt;=3,G2468&gt;=3),"Loyal Customers",AND(E2468&lt;=2,F2468&gt;=3),"At Risk",AND(E2468&lt;=2,F2468&lt;=2,G2468&lt;=2),"Lost",AND(E2468&gt;=4,F2468&lt;=2),"New/Promising",TRUE,"Needs Attention")</f>
        <v>Loyal Customers</v>
      </c>
      <c r="I2468" s="3" t="str">
        <f t="shared" si="42"/>
        <v>Active</v>
      </c>
      <c r="J2468" s="3" t="str">
        <f>_xlfn.XLOOKUP(A2468,'Country_Lookup'!$D:$D,'Country_Lookup'!$E:$E)</f>
        <v>United Kingdom</v>
      </c>
    </row>
    <row r="2469" spans="1:10" x14ac:dyDescent="0.3">
      <c r="A2469">
        <v>14838</v>
      </c>
      <c r="B2469">
        <v>423</v>
      </c>
      <c r="C2469">
        <v>2</v>
      </c>
      <c r="D2469">
        <v>773.66999999999882</v>
      </c>
      <c r="E2469" cm="1">
        <f t="array" ref="E2469">_xlfn.IFS(B2469&lt;=PERCENTILE($B$3:$B$5882,0.2),5,B2469&lt;=PERCENTILE($B$3:$B$5882,0.4),4,B2469&lt;=PERCENTILE($B$3:$B$5882,0.6),3,B2469&lt;=PERCENTILE($B$3:$B$5882,0.8),2,TRUE,1)</f>
        <v>1</v>
      </c>
      <c r="F2469" cm="1">
        <f t="array" ref="F2469">_xlfn.IFS(C2469&lt;=PERCENTILE($C$3:$C$5882,0.2),1,C2469&lt;=PERCENTILE($C$3:$C$5882,0.4),2,C2469&lt;=PERCENTILE($C$3:$C$5882,0.6),3,C2469&lt;=PERCENTILE($C$3:$C$5882,0.8),4,TRUE,5)</f>
        <v>2</v>
      </c>
      <c r="G2469" cm="1">
        <f t="array" ref="G2469">_xlfn.IFS(D2469&lt;=PERCENTILE($D$3:$D$5882,0.2),1,D2469&lt;=PERCENTILE($D$3:$D$5882,0.4),2,D2469&lt;=PERCENTILE($D$3:$D$5882,0.6),3,D2469&lt;=PERCENTILE($D$3:$D$5882,0.8),4,TRUE,5)</f>
        <v>3</v>
      </c>
      <c r="H2469" s="3" t="str" cm="1">
        <f t="array" ref="H2469">_xlfn.IFS(AND(E2469&gt;=4,F2469&gt;=4,G2469&gt;=4),"Champions",AND(E2469&gt;=3,F2469&gt;=3,G2469&gt;=3),"Loyal Customers",AND(E2469&lt;=2,F2469&gt;=3),"At Risk",AND(E2469&lt;=2,F2469&lt;=2,G2469&lt;=2),"Lost",AND(E2469&gt;=4,F2469&lt;=2),"New/Promising",TRUE,"Needs Attention")</f>
        <v>Needs Attention</v>
      </c>
      <c r="I2469" s="3" t="str">
        <f t="shared" si="42"/>
        <v>Churned</v>
      </c>
      <c r="J2469" s="3" t="str">
        <f>_xlfn.XLOOKUP(A2469,'Country_Lookup'!$D:$D,'Country_Lookup'!$E:$E)</f>
        <v>United Kingdom</v>
      </c>
    </row>
    <row r="2470" spans="1:10" x14ac:dyDescent="0.3">
      <c r="A2470">
        <v>14839</v>
      </c>
      <c r="B2470">
        <v>418</v>
      </c>
      <c r="C2470">
        <v>3</v>
      </c>
      <c r="D2470">
        <v>915.27999999999918</v>
      </c>
      <c r="E2470" cm="1">
        <f t="array" ref="E2470">_xlfn.IFS(B2470&lt;=PERCENTILE($B$3:$B$5882,0.2),5,B2470&lt;=PERCENTILE($B$3:$B$5882,0.4),4,B2470&lt;=PERCENTILE($B$3:$B$5882,0.6),3,B2470&lt;=PERCENTILE($B$3:$B$5882,0.8),2,TRUE,1)</f>
        <v>1</v>
      </c>
      <c r="F2470" cm="1">
        <f t="array" ref="F2470">_xlfn.IFS(C2470&lt;=PERCENTILE($C$3:$C$5882,0.2),1,C2470&lt;=PERCENTILE($C$3:$C$5882,0.4),2,C2470&lt;=PERCENTILE($C$3:$C$5882,0.6),3,C2470&lt;=PERCENTILE($C$3:$C$5882,0.8),4,TRUE,5)</f>
        <v>3</v>
      </c>
      <c r="G2470" cm="1">
        <f t="array" ref="G2470">_xlfn.IFS(D2470&lt;=PERCENTILE($D$3:$D$5882,0.2),1,D2470&lt;=PERCENTILE($D$3:$D$5882,0.4),2,D2470&lt;=PERCENTILE($D$3:$D$5882,0.6),3,D2470&lt;=PERCENTILE($D$3:$D$5882,0.8),4,TRUE,5)</f>
        <v>3</v>
      </c>
      <c r="H2470" s="3" t="str" cm="1">
        <f t="array" ref="H2470">_xlfn.IFS(AND(E2470&gt;=4,F2470&gt;=4,G2470&gt;=4),"Champions",AND(E2470&gt;=3,F2470&gt;=3,G2470&gt;=3),"Loyal Customers",AND(E2470&lt;=2,F2470&gt;=3),"At Risk",AND(E2470&lt;=2,F2470&lt;=2,G2470&lt;=2),"Lost",AND(E2470&gt;=4,F2470&lt;=2),"New/Promising",TRUE,"Needs Attention")</f>
        <v>At Risk</v>
      </c>
      <c r="I2470" s="3" t="str">
        <f t="shared" si="42"/>
        <v>Churned</v>
      </c>
      <c r="J2470" s="3" t="str">
        <f>_xlfn.XLOOKUP(A2470,'Country_Lookup'!$D:$D,'Country_Lookup'!$E:$E)</f>
        <v>United Kingdom</v>
      </c>
    </row>
    <row r="2471" spans="1:10" x14ac:dyDescent="0.3">
      <c r="A2471">
        <v>14840</v>
      </c>
      <c r="B2471">
        <v>267</v>
      </c>
      <c r="C2471">
        <v>2</v>
      </c>
      <c r="D2471">
        <v>362.71000000000004</v>
      </c>
      <c r="E2471" cm="1">
        <f t="array" ref="E2471">_xlfn.IFS(B2471&lt;=PERCENTILE($B$3:$B$5882,0.2),5,B2471&lt;=PERCENTILE($B$3:$B$5882,0.4),4,B2471&lt;=PERCENTILE($B$3:$B$5882,0.6),3,B2471&lt;=PERCENTILE($B$3:$B$5882,0.8),2,TRUE,1)</f>
        <v>2</v>
      </c>
      <c r="F2471" cm="1">
        <f t="array" ref="F2471">_xlfn.IFS(C2471&lt;=PERCENTILE($C$3:$C$5882,0.2),1,C2471&lt;=PERCENTILE($C$3:$C$5882,0.4),2,C2471&lt;=PERCENTILE($C$3:$C$5882,0.6),3,C2471&lt;=PERCENTILE($C$3:$C$5882,0.8),4,TRUE,5)</f>
        <v>2</v>
      </c>
      <c r="G2471" cm="1">
        <f t="array" ref="G2471">_xlfn.IFS(D2471&lt;=PERCENTILE($D$3:$D$5882,0.2),1,D2471&lt;=PERCENTILE($D$3:$D$5882,0.4),2,D2471&lt;=PERCENTILE($D$3:$D$5882,0.6),3,D2471&lt;=PERCENTILE($D$3:$D$5882,0.8),4,TRUE,5)</f>
        <v>2</v>
      </c>
      <c r="H2471" s="3" t="str" cm="1">
        <f t="array" ref="H2471">_xlfn.IFS(AND(E2471&gt;=4,F2471&gt;=4,G2471&gt;=4),"Champions",AND(E2471&gt;=3,F2471&gt;=3,G2471&gt;=3),"Loyal Customers",AND(E2471&lt;=2,F2471&gt;=3),"At Risk",AND(E2471&lt;=2,F2471&lt;=2,G2471&lt;=2),"Lost",AND(E2471&gt;=4,F2471&lt;=2),"New/Promising",TRUE,"Needs Attention")</f>
        <v>Lost</v>
      </c>
      <c r="I2471" s="3" t="str">
        <f t="shared" si="42"/>
        <v>Churned</v>
      </c>
      <c r="J2471" s="3" t="str">
        <f>_xlfn.XLOOKUP(A2471,'Country_Lookup'!$D:$D,'Country_Lookup'!$E:$E)</f>
        <v>United Kingdom</v>
      </c>
    </row>
    <row r="2472" spans="1:10" x14ac:dyDescent="0.3">
      <c r="A2472">
        <v>14841</v>
      </c>
      <c r="B2472">
        <v>53</v>
      </c>
      <c r="C2472">
        <v>14</v>
      </c>
      <c r="D2472">
        <v>7163.0000000000018</v>
      </c>
      <c r="E2472" cm="1">
        <f t="array" ref="E2472">_xlfn.IFS(B2472&lt;=PERCENTILE($B$3:$B$5882,0.2),5,B2472&lt;=PERCENTILE($B$3:$B$5882,0.4),4,B2472&lt;=PERCENTILE($B$3:$B$5882,0.6),3,B2472&lt;=PERCENTILE($B$3:$B$5882,0.8),2,TRUE,1)</f>
        <v>4</v>
      </c>
      <c r="F2472" cm="1">
        <f t="array" ref="F2472">_xlfn.IFS(C2472&lt;=PERCENTILE($C$3:$C$5882,0.2),1,C2472&lt;=PERCENTILE($C$3:$C$5882,0.4),2,C2472&lt;=PERCENTILE($C$3:$C$5882,0.6),3,C2472&lt;=PERCENTILE($C$3:$C$5882,0.8),4,TRUE,5)</f>
        <v>5</v>
      </c>
      <c r="G2472" cm="1">
        <f t="array" ref="G2472">_xlfn.IFS(D2472&lt;=PERCENTILE($D$3:$D$5882,0.2),1,D2472&lt;=PERCENTILE($D$3:$D$5882,0.4),2,D2472&lt;=PERCENTILE($D$3:$D$5882,0.6),3,D2472&lt;=PERCENTILE($D$3:$D$5882,0.8),4,TRUE,5)</f>
        <v>5</v>
      </c>
      <c r="H2472" s="3" t="str" cm="1">
        <f t="array" ref="H2472">_xlfn.IFS(AND(E2472&gt;=4,F2472&gt;=4,G2472&gt;=4),"Champions",AND(E2472&gt;=3,F2472&gt;=3,G2472&gt;=3),"Loyal Customers",AND(E2472&lt;=2,F2472&gt;=3),"At Risk",AND(E2472&lt;=2,F2472&lt;=2,G2472&lt;=2),"Lost",AND(E2472&gt;=4,F2472&lt;=2),"New/Promising",TRUE,"Needs Attention")</f>
        <v>Champions</v>
      </c>
      <c r="I2472" s="3" t="str">
        <f t="shared" si="42"/>
        <v>Active</v>
      </c>
      <c r="J2472" s="3" t="str">
        <f>_xlfn.XLOOKUP(A2472,'Country_Lookup'!$D:$D,'Country_Lookup'!$E:$E)</f>
        <v>United Kingdom</v>
      </c>
    </row>
    <row r="2473" spans="1:10" x14ac:dyDescent="0.3">
      <c r="A2473">
        <v>14842</v>
      </c>
      <c r="B2473">
        <v>43</v>
      </c>
      <c r="C2473">
        <v>4</v>
      </c>
      <c r="D2473">
        <v>2824.6900000000019</v>
      </c>
      <c r="E2473" cm="1">
        <f t="array" ref="E2473">_xlfn.IFS(B2473&lt;=PERCENTILE($B$3:$B$5882,0.2),5,B2473&lt;=PERCENTILE($B$3:$B$5882,0.4),4,B2473&lt;=PERCENTILE($B$3:$B$5882,0.6),3,B2473&lt;=PERCENTILE($B$3:$B$5882,0.8),2,TRUE,1)</f>
        <v>4</v>
      </c>
      <c r="F2473" cm="1">
        <f t="array" ref="F2473">_xlfn.IFS(C2473&lt;=PERCENTILE($C$3:$C$5882,0.2),1,C2473&lt;=PERCENTILE($C$3:$C$5882,0.4),2,C2473&lt;=PERCENTILE($C$3:$C$5882,0.6),3,C2473&lt;=PERCENTILE($C$3:$C$5882,0.8),4,TRUE,5)</f>
        <v>3</v>
      </c>
      <c r="G2473" cm="1">
        <f t="array" ref="G2473">_xlfn.IFS(D2473&lt;=PERCENTILE($D$3:$D$5882,0.2),1,D2473&lt;=PERCENTILE($D$3:$D$5882,0.4),2,D2473&lt;=PERCENTILE($D$3:$D$5882,0.6),3,D2473&lt;=PERCENTILE($D$3:$D$5882,0.8),4,TRUE,5)</f>
        <v>4</v>
      </c>
      <c r="H2473" s="3" t="str" cm="1">
        <f t="array" ref="H2473">_xlfn.IFS(AND(E2473&gt;=4,F2473&gt;=4,G2473&gt;=4),"Champions",AND(E2473&gt;=3,F2473&gt;=3,G2473&gt;=3),"Loyal Customers",AND(E2473&lt;=2,F2473&gt;=3),"At Risk",AND(E2473&lt;=2,F2473&lt;=2,G2473&lt;=2),"Lost",AND(E2473&gt;=4,F2473&lt;=2),"New/Promising",TRUE,"Needs Attention")</f>
        <v>Loyal Customers</v>
      </c>
      <c r="I2473" s="3" t="str">
        <f t="shared" si="42"/>
        <v>Active</v>
      </c>
      <c r="J2473" s="3" t="str">
        <f>_xlfn.XLOOKUP(A2473,'Country_Lookup'!$D:$D,'Country_Lookup'!$E:$E)</f>
        <v>United Kingdom</v>
      </c>
    </row>
    <row r="2474" spans="1:10" x14ac:dyDescent="0.3">
      <c r="A2474">
        <v>14843</v>
      </c>
      <c r="B2474">
        <v>436</v>
      </c>
      <c r="C2474">
        <v>1</v>
      </c>
      <c r="D2474">
        <v>211.79999999999998</v>
      </c>
      <c r="E2474" cm="1">
        <f t="array" ref="E2474">_xlfn.IFS(B2474&lt;=PERCENTILE($B$3:$B$5882,0.2),5,B2474&lt;=PERCENTILE($B$3:$B$5882,0.4),4,B2474&lt;=PERCENTILE($B$3:$B$5882,0.6),3,B2474&lt;=PERCENTILE($B$3:$B$5882,0.8),2,TRUE,1)</f>
        <v>1</v>
      </c>
      <c r="F2474" cm="1">
        <f t="array" ref="F2474">_xlfn.IFS(C2474&lt;=PERCENTILE($C$3:$C$5882,0.2),1,C2474&lt;=PERCENTILE($C$3:$C$5882,0.4),2,C2474&lt;=PERCENTILE($C$3:$C$5882,0.6),3,C2474&lt;=PERCENTILE($C$3:$C$5882,0.8),4,TRUE,5)</f>
        <v>1</v>
      </c>
      <c r="G2474" cm="1">
        <f t="array" ref="G2474">_xlfn.IFS(D2474&lt;=PERCENTILE($D$3:$D$5882,0.2),1,D2474&lt;=PERCENTILE($D$3:$D$5882,0.4),2,D2474&lt;=PERCENTILE($D$3:$D$5882,0.6),3,D2474&lt;=PERCENTILE($D$3:$D$5882,0.8),4,TRUE,5)</f>
        <v>1</v>
      </c>
      <c r="H2474" s="3" t="str" cm="1">
        <f t="array" ref="H2474">_xlfn.IFS(AND(E2474&gt;=4,F2474&gt;=4,G2474&gt;=4),"Champions",AND(E2474&gt;=3,F2474&gt;=3,G2474&gt;=3),"Loyal Customers",AND(E2474&lt;=2,F2474&gt;=3),"At Risk",AND(E2474&lt;=2,F2474&lt;=2,G2474&lt;=2),"Lost",AND(E2474&gt;=4,F2474&lt;=2),"New/Promising",TRUE,"Needs Attention")</f>
        <v>Lost</v>
      </c>
      <c r="I2474" s="3" t="str">
        <f t="shared" si="42"/>
        <v>Churned</v>
      </c>
      <c r="J2474" s="3" t="str">
        <f>_xlfn.XLOOKUP(A2474,'Country_Lookup'!$D:$D,'Country_Lookup'!$E:$E)</f>
        <v>United Kingdom</v>
      </c>
    </row>
    <row r="2475" spans="1:10" x14ac:dyDescent="0.3">
      <c r="A2475">
        <v>14844</v>
      </c>
      <c r="B2475">
        <v>63</v>
      </c>
      <c r="C2475">
        <v>10</v>
      </c>
      <c r="D2475">
        <v>6702.4299999999848</v>
      </c>
      <c r="E2475" cm="1">
        <f t="array" ref="E2475">_xlfn.IFS(B2475&lt;=PERCENTILE($B$3:$B$5882,0.2),5,B2475&lt;=PERCENTILE($B$3:$B$5882,0.4),4,B2475&lt;=PERCENTILE($B$3:$B$5882,0.6),3,B2475&lt;=PERCENTILE($B$3:$B$5882,0.8),2,TRUE,1)</f>
        <v>3</v>
      </c>
      <c r="F2475" cm="1">
        <f t="array" ref="F2475">_xlfn.IFS(C2475&lt;=PERCENTILE($C$3:$C$5882,0.2),1,C2475&lt;=PERCENTILE($C$3:$C$5882,0.4),2,C2475&lt;=PERCENTILE($C$3:$C$5882,0.6),3,C2475&lt;=PERCENTILE($C$3:$C$5882,0.8),4,TRUE,5)</f>
        <v>5</v>
      </c>
      <c r="G2475" cm="1">
        <f t="array" ref="G2475">_xlfn.IFS(D2475&lt;=PERCENTILE($D$3:$D$5882,0.2),1,D2475&lt;=PERCENTILE($D$3:$D$5882,0.4),2,D2475&lt;=PERCENTILE($D$3:$D$5882,0.6),3,D2475&lt;=PERCENTILE($D$3:$D$5882,0.8),4,TRUE,5)</f>
        <v>5</v>
      </c>
      <c r="H2475" s="3" t="str" cm="1">
        <f t="array" ref="H2475">_xlfn.IFS(AND(E2475&gt;=4,F2475&gt;=4,G2475&gt;=4),"Champions",AND(E2475&gt;=3,F2475&gt;=3,G2475&gt;=3),"Loyal Customers",AND(E2475&lt;=2,F2475&gt;=3),"At Risk",AND(E2475&lt;=2,F2475&lt;=2,G2475&lt;=2),"Lost",AND(E2475&gt;=4,F2475&lt;=2),"New/Promising",TRUE,"Needs Attention")</f>
        <v>Loyal Customers</v>
      </c>
      <c r="I2475" s="3" t="str">
        <f t="shared" si="42"/>
        <v>Active</v>
      </c>
      <c r="J2475" s="3" t="str">
        <f>_xlfn.XLOOKUP(A2475,'Country_Lookup'!$D:$D,'Country_Lookup'!$E:$E)</f>
        <v>United Kingdom</v>
      </c>
    </row>
    <row r="2476" spans="1:10" x14ac:dyDescent="0.3">
      <c r="A2476">
        <v>14845</v>
      </c>
      <c r="B2476">
        <v>599</v>
      </c>
      <c r="C2476">
        <v>1</v>
      </c>
      <c r="D2476">
        <v>150</v>
      </c>
      <c r="E2476" cm="1">
        <f t="array" ref="E2476">_xlfn.IFS(B2476&lt;=PERCENTILE($B$3:$B$5882,0.2),5,B2476&lt;=PERCENTILE($B$3:$B$5882,0.4),4,B2476&lt;=PERCENTILE($B$3:$B$5882,0.6),3,B2476&lt;=PERCENTILE($B$3:$B$5882,0.8),2,TRUE,1)</f>
        <v>1</v>
      </c>
      <c r="F2476" cm="1">
        <f t="array" ref="F2476">_xlfn.IFS(C2476&lt;=PERCENTILE($C$3:$C$5882,0.2),1,C2476&lt;=PERCENTILE($C$3:$C$5882,0.4),2,C2476&lt;=PERCENTILE($C$3:$C$5882,0.6),3,C2476&lt;=PERCENTILE($C$3:$C$5882,0.8),4,TRUE,5)</f>
        <v>1</v>
      </c>
      <c r="G2476" cm="1">
        <f t="array" ref="G2476">_xlfn.IFS(D2476&lt;=PERCENTILE($D$3:$D$5882,0.2),1,D2476&lt;=PERCENTILE($D$3:$D$5882,0.4),2,D2476&lt;=PERCENTILE($D$3:$D$5882,0.6),3,D2476&lt;=PERCENTILE($D$3:$D$5882,0.8),4,TRUE,5)</f>
        <v>1</v>
      </c>
      <c r="H2476" s="3" t="str" cm="1">
        <f t="array" ref="H2476">_xlfn.IFS(AND(E2476&gt;=4,F2476&gt;=4,G2476&gt;=4),"Champions",AND(E2476&gt;=3,F2476&gt;=3,G2476&gt;=3),"Loyal Customers",AND(E2476&lt;=2,F2476&gt;=3),"At Risk",AND(E2476&lt;=2,F2476&lt;=2,G2476&lt;=2),"Lost",AND(E2476&gt;=4,F2476&lt;=2),"New/Promising",TRUE,"Needs Attention")</f>
        <v>Lost</v>
      </c>
      <c r="I2476" s="3" t="str">
        <f t="shared" si="42"/>
        <v>Churned</v>
      </c>
      <c r="J2476" s="3" t="str">
        <f>_xlfn.XLOOKUP(A2476,'Country_Lookup'!$D:$D,'Country_Lookup'!$E:$E)</f>
        <v>United Kingdom</v>
      </c>
    </row>
    <row r="2477" spans="1:10" x14ac:dyDescent="0.3">
      <c r="A2477">
        <v>14846</v>
      </c>
      <c r="B2477">
        <v>427</v>
      </c>
      <c r="C2477">
        <v>1</v>
      </c>
      <c r="D2477">
        <v>437.39999999999992</v>
      </c>
      <c r="E2477" cm="1">
        <f t="array" ref="E2477">_xlfn.IFS(B2477&lt;=PERCENTILE($B$3:$B$5882,0.2),5,B2477&lt;=PERCENTILE($B$3:$B$5882,0.4),4,B2477&lt;=PERCENTILE($B$3:$B$5882,0.6),3,B2477&lt;=PERCENTILE($B$3:$B$5882,0.8),2,TRUE,1)</f>
        <v>1</v>
      </c>
      <c r="F2477" cm="1">
        <f t="array" ref="F2477">_xlfn.IFS(C2477&lt;=PERCENTILE($C$3:$C$5882,0.2),1,C2477&lt;=PERCENTILE($C$3:$C$5882,0.4),2,C2477&lt;=PERCENTILE($C$3:$C$5882,0.6),3,C2477&lt;=PERCENTILE($C$3:$C$5882,0.8),4,TRUE,5)</f>
        <v>1</v>
      </c>
      <c r="G2477" cm="1">
        <f t="array" ref="G2477">_xlfn.IFS(D2477&lt;=PERCENTILE($D$3:$D$5882,0.2),1,D2477&lt;=PERCENTILE($D$3:$D$5882,0.4),2,D2477&lt;=PERCENTILE($D$3:$D$5882,0.6),3,D2477&lt;=PERCENTILE($D$3:$D$5882,0.8),4,TRUE,5)</f>
        <v>2</v>
      </c>
      <c r="H2477" s="3" t="str" cm="1">
        <f t="array" ref="H2477">_xlfn.IFS(AND(E2477&gt;=4,F2477&gt;=4,G2477&gt;=4),"Champions",AND(E2477&gt;=3,F2477&gt;=3,G2477&gt;=3),"Loyal Customers",AND(E2477&lt;=2,F2477&gt;=3),"At Risk",AND(E2477&lt;=2,F2477&lt;=2,G2477&lt;=2),"Lost",AND(E2477&gt;=4,F2477&lt;=2),"New/Promising",TRUE,"Needs Attention")</f>
        <v>Lost</v>
      </c>
      <c r="I2477" s="3" t="str">
        <f t="shared" si="42"/>
        <v>Churned</v>
      </c>
      <c r="J2477" s="3" t="str">
        <f>_xlfn.XLOOKUP(A2477,'Country_Lookup'!$D:$D,'Country_Lookup'!$E:$E)</f>
        <v>United Kingdom</v>
      </c>
    </row>
    <row r="2478" spans="1:10" x14ac:dyDescent="0.3">
      <c r="A2478">
        <v>14847</v>
      </c>
      <c r="B2478">
        <v>148</v>
      </c>
      <c r="C2478">
        <v>3</v>
      </c>
      <c r="D2478">
        <v>1348.9499999999985</v>
      </c>
      <c r="E2478" cm="1">
        <f t="array" ref="E2478">_xlfn.IFS(B2478&lt;=PERCENTILE($B$3:$B$5882,0.2),5,B2478&lt;=PERCENTILE($B$3:$B$5882,0.4),4,B2478&lt;=PERCENTILE($B$3:$B$5882,0.6),3,B2478&lt;=PERCENTILE($B$3:$B$5882,0.8),2,TRUE,1)</f>
        <v>3</v>
      </c>
      <c r="F2478" cm="1">
        <f t="array" ref="F2478">_xlfn.IFS(C2478&lt;=PERCENTILE($C$3:$C$5882,0.2),1,C2478&lt;=PERCENTILE($C$3:$C$5882,0.4),2,C2478&lt;=PERCENTILE($C$3:$C$5882,0.6),3,C2478&lt;=PERCENTILE($C$3:$C$5882,0.8),4,TRUE,5)</f>
        <v>3</v>
      </c>
      <c r="G2478" cm="1">
        <f t="array" ref="G2478">_xlfn.IFS(D2478&lt;=PERCENTILE($D$3:$D$5882,0.2),1,D2478&lt;=PERCENTILE($D$3:$D$5882,0.4),2,D2478&lt;=PERCENTILE($D$3:$D$5882,0.6),3,D2478&lt;=PERCENTILE($D$3:$D$5882,0.8),4,TRUE,5)</f>
        <v>4</v>
      </c>
      <c r="H2478" s="3" t="str" cm="1">
        <f t="array" ref="H2478">_xlfn.IFS(AND(E2478&gt;=4,F2478&gt;=4,G2478&gt;=4),"Champions",AND(E2478&gt;=3,F2478&gt;=3,G2478&gt;=3),"Loyal Customers",AND(E2478&lt;=2,F2478&gt;=3),"At Risk",AND(E2478&lt;=2,F2478&lt;=2,G2478&lt;=2),"Lost",AND(E2478&gt;=4,F2478&lt;=2),"New/Promising",TRUE,"Needs Attention")</f>
        <v>Loyal Customers</v>
      </c>
      <c r="I2478" s="3" t="str">
        <f t="shared" si="42"/>
        <v>Churned</v>
      </c>
      <c r="J2478" s="3" t="str">
        <f>_xlfn.XLOOKUP(A2478,'Country_Lookup'!$D:$D,'Country_Lookup'!$E:$E)</f>
        <v>United Kingdom</v>
      </c>
    </row>
    <row r="2479" spans="1:10" x14ac:dyDescent="0.3">
      <c r="A2479">
        <v>14848</v>
      </c>
      <c r="B2479">
        <v>404</v>
      </c>
      <c r="C2479">
        <v>1</v>
      </c>
      <c r="D2479">
        <v>310.56</v>
      </c>
      <c r="E2479" cm="1">
        <f t="array" ref="E2479">_xlfn.IFS(B2479&lt;=PERCENTILE($B$3:$B$5882,0.2),5,B2479&lt;=PERCENTILE($B$3:$B$5882,0.4),4,B2479&lt;=PERCENTILE($B$3:$B$5882,0.6),3,B2479&lt;=PERCENTILE($B$3:$B$5882,0.8),2,TRUE,1)</f>
        <v>2</v>
      </c>
      <c r="F2479" cm="1">
        <f t="array" ref="F2479">_xlfn.IFS(C2479&lt;=PERCENTILE($C$3:$C$5882,0.2),1,C2479&lt;=PERCENTILE($C$3:$C$5882,0.4),2,C2479&lt;=PERCENTILE($C$3:$C$5882,0.6),3,C2479&lt;=PERCENTILE($C$3:$C$5882,0.8),4,TRUE,5)</f>
        <v>1</v>
      </c>
      <c r="G2479" cm="1">
        <f t="array" ref="G2479">_xlfn.IFS(D2479&lt;=PERCENTILE($D$3:$D$5882,0.2),1,D2479&lt;=PERCENTILE($D$3:$D$5882,0.4),2,D2479&lt;=PERCENTILE($D$3:$D$5882,0.6),3,D2479&lt;=PERCENTILE($D$3:$D$5882,0.8),4,TRUE,5)</f>
        <v>2</v>
      </c>
      <c r="H2479" s="3" t="str" cm="1">
        <f t="array" ref="H2479">_xlfn.IFS(AND(E2479&gt;=4,F2479&gt;=4,G2479&gt;=4),"Champions",AND(E2479&gt;=3,F2479&gt;=3,G2479&gt;=3),"Loyal Customers",AND(E2479&lt;=2,F2479&gt;=3),"At Risk",AND(E2479&lt;=2,F2479&lt;=2,G2479&lt;=2),"Lost",AND(E2479&gt;=4,F2479&lt;=2),"New/Promising",TRUE,"Needs Attention")</f>
        <v>Lost</v>
      </c>
      <c r="I2479" s="3" t="str">
        <f t="shared" si="42"/>
        <v>Churned</v>
      </c>
      <c r="J2479" s="3" t="str">
        <f>_xlfn.XLOOKUP(A2479,'Country_Lookup'!$D:$D,'Country_Lookup'!$E:$E)</f>
        <v>United Kingdom</v>
      </c>
    </row>
    <row r="2480" spans="1:10" x14ac:dyDescent="0.3">
      <c r="A2480">
        <v>14849</v>
      </c>
      <c r="B2480">
        <v>21</v>
      </c>
      <c r="C2480">
        <v>43</v>
      </c>
      <c r="D2480">
        <v>15763.449999999881</v>
      </c>
      <c r="E2480" cm="1">
        <f t="array" ref="E2480">_xlfn.IFS(B2480&lt;=PERCENTILE($B$3:$B$5882,0.2),5,B2480&lt;=PERCENTILE($B$3:$B$5882,0.4),4,B2480&lt;=PERCENTILE($B$3:$B$5882,0.6),3,B2480&lt;=PERCENTILE($B$3:$B$5882,0.8),2,TRUE,1)</f>
        <v>4</v>
      </c>
      <c r="F2480" cm="1">
        <f t="array" ref="F2480">_xlfn.IFS(C2480&lt;=PERCENTILE($C$3:$C$5882,0.2),1,C2480&lt;=PERCENTILE($C$3:$C$5882,0.4),2,C2480&lt;=PERCENTILE($C$3:$C$5882,0.6),3,C2480&lt;=PERCENTILE($C$3:$C$5882,0.8),4,TRUE,5)</f>
        <v>5</v>
      </c>
      <c r="G2480" cm="1">
        <f t="array" ref="G2480">_xlfn.IFS(D2480&lt;=PERCENTILE($D$3:$D$5882,0.2),1,D2480&lt;=PERCENTILE($D$3:$D$5882,0.4),2,D2480&lt;=PERCENTILE($D$3:$D$5882,0.6),3,D2480&lt;=PERCENTILE($D$3:$D$5882,0.8),4,TRUE,5)</f>
        <v>5</v>
      </c>
      <c r="H2480" s="3" t="str" cm="1">
        <f t="array" ref="H2480">_xlfn.IFS(AND(E2480&gt;=4,F2480&gt;=4,G2480&gt;=4),"Champions",AND(E2480&gt;=3,F2480&gt;=3,G2480&gt;=3),"Loyal Customers",AND(E2480&lt;=2,F2480&gt;=3),"At Risk",AND(E2480&lt;=2,F2480&lt;=2,G2480&lt;=2),"Lost",AND(E2480&gt;=4,F2480&lt;=2),"New/Promising",TRUE,"Needs Attention")</f>
        <v>Champions</v>
      </c>
      <c r="I2480" s="3" t="str">
        <f t="shared" si="42"/>
        <v>Active</v>
      </c>
      <c r="J2480" s="3" t="str">
        <f>_xlfn.XLOOKUP(A2480,'Country_Lookup'!$D:$D,'Country_Lookup'!$E:$E)</f>
        <v>United Kingdom</v>
      </c>
    </row>
    <row r="2481" spans="1:10" x14ac:dyDescent="0.3">
      <c r="A2481">
        <v>14850</v>
      </c>
      <c r="B2481">
        <v>311</v>
      </c>
      <c r="C2481">
        <v>7</v>
      </c>
      <c r="D2481">
        <v>1794.0100000000052</v>
      </c>
      <c r="E2481" cm="1">
        <f t="array" ref="E2481">_xlfn.IFS(B2481&lt;=PERCENTILE($B$3:$B$5882,0.2),5,B2481&lt;=PERCENTILE($B$3:$B$5882,0.4),4,B2481&lt;=PERCENTILE($B$3:$B$5882,0.6),3,B2481&lt;=PERCENTILE($B$3:$B$5882,0.8),2,TRUE,1)</f>
        <v>2</v>
      </c>
      <c r="F2481" cm="1">
        <f t="array" ref="F2481">_xlfn.IFS(C2481&lt;=PERCENTILE($C$3:$C$5882,0.2),1,C2481&lt;=PERCENTILE($C$3:$C$5882,0.4),2,C2481&lt;=PERCENTILE($C$3:$C$5882,0.6),3,C2481&lt;=PERCENTILE($C$3:$C$5882,0.8),4,TRUE,5)</f>
        <v>4</v>
      </c>
      <c r="G2481" cm="1">
        <f t="array" ref="G2481">_xlfn.IFS(D2481&lt;=PERCENTILE($D$3:$D$5882,0.2),1,D2481&lt;=PERCENTILE($D$3:$D$5882,0.4),2,D2481&lt;=PERCENTILE($D$3:$D$5882,0.6),3,D2481&lt;=PERCENTILE($D$3:$D$5882,0.8),4,TRUE,5)</f>
        <v>4</v>
      </c>
      <c r="H2481" s="3" t="str" cm="1">
        <f t="array" ref="H2481">_xlfn.IFS(AND(E2481&gt;=4,F2481&gt;=4,G2481&gt;=4),"Champions",AND(E2481&gt;=3,F2481&gt;=3,G2481&gt;=3),"Loyal Customers",AND(E2481&lt;=2,F2481&gt;=3),"At Risk",AND(E2481&lt;=2,F2481&lt;=2,G2481&lt;=2),"Lost",AND(E2481&gt;=4,F2481&lt;=2),"New/Promising",TRUE,"Needs Attention")</f>
        <v>At Risk</v>
      </c>
      <c r="I2481" s="3" t="str">
        <f t="shared" si="42"/>
        <v>Churned</v>
      </c>
      <c r="J2481" s="3" t="str">
        <f>_xlfn.XLOOKUP(A2481,'Country_Lookup'!$D:$D,'Country_Lookup'!$E:$E)</f>
        <v>United Kingdom</v>
      </c>
    </row>
    <row r="2482" spans="1:10" x14ac:dyDescent="0.3">
      <c r="A2482">
        <v>14851</v>
      </c>
      <c r="B2482">
        <v>23</v>
      </c>
      <c r="C2482">
        <v>3</v>
      </c>
      <c r="D2482">
        <v>829.4100000000002</v>
      </c>
      <c r="E2482" cm="1">
        <f t="array" ref="E2482">_xlfn.IFS(B2482&lt;=PERCENTILE($B$3:$B$5882,0.2),5,B2482&lt;=PERCENTILE($B$3:$B$5882,0.4),4,B2482&lt;=PERCENTILE($B$3:$B$5882,0.6),3,B2482&lt;=PERCENTILE($B$3:$B$5882,0.8),2,TRUE,1)</f>
        <v>4</v>
      </c>
      <c r="F2482" cm="1">
        <f t="array" ref="F2482">_xlfn.IFS(C2482&lt;=PERCENTILE($C$3:$C$5882,0.2),1,C2482&lt;=PERCENTILE($C$3:$C$5882,0.4),2,C2482&lt;=PERCENTILE($C$3:$C$5882,0.6),3,C2482&lt;=PERCENTILE($C$3:$C$5882,0.8),4,TRUE,5)</f>
        <v>3</v>
      </c>
      <c r="G2482" cm="1">
        <f t="array" ref="G2482">_xlfn.IFS(D2482&lt;=PERCENTILE($D$3:$D$5882,0.2),1,D2482&lt;=PERCENTILE($D$3:$D$5882,0.4),2,D2482&lt;=PERCENTILE($D$3:$D$5882,0.6),3,D2482&lt;=PERCENTILE($D$3:$D$5882,0.8),4,TRUE,5)</f>
        <v>3</v>
      </c>
      <c r="H2482" s="3" t="str" cm="1">
        <f t="array" ref="H2482">_xlfn.IFS(AND(E2482&gt;=4,F2482&gt;=4,G2482&gt;=4),"Champions",AND(E2482&gt;=3,F2482&gt;=3,G2482&gt;=3),"Loyal Customers",AND(E2482&lt;=2,F2482&gt;=3),"At Risk",AND(E2482&lt;=2,F2482&lt;=2,G2482&lt;=2),"Lost",AND(E2482&gt;=4,F2482&lt;=2),"New/Promising",TRUE,"Needs Attention")</f>
        <v>Loyal Customers</v>
      </c>
      <c r="I2482" s="3" t="str">
        <f t="shared" si="42"/>
        <v>Active</v>
      </c>
      <c r="J2482" s="3" t="str">
        <f>_xlfn.XLOOKUP(A2482,'Country_Lookup'!$D:$D,'Country_Lookup'!$E:$E)</f>
        <v>United Kingdom</v>
      </c>
    </row>
    <row r="2483" spans="1:10" x14ac:dyDescent="0.3">
      <c r="A2483">
        <v>14852</v>
      </c>
      <c r="B2483">
        <v>58</v>
      </c>
      <c r="C2483">
        <v>18</v>
      </c>
      <c r="D2483">
        <v>6147.1799999999839</v>
      </c>
      <c r="E2483" cm="1">
        <f t="array" ref="E2483">_xlfn.IFS(B2483&lt;=PERCENTILE($B$3:$B$5882,0.2),5,B2483&lt;=PERCENTILE($B$3:$B$5882,0.4),4,B2483&lt;=PERCENTILE($B$3:$B$5882,0.6),3,B2483&lt;=PERCENTILE($B$3:$B$5882,0.8),2,TRUE,1)</f>
        <v>4</v>
      </c>
      <c r="F2483" cm="1">
        <f t="array" ref="F2483">_xlfn.IFS(C2483&lt;=PERCENTILE($C$3:$C$5882,0.2),1,C2483&lt;=PERCENTILE($C$3:$C$5882,0.4),2,C2483&lt;=PERCENTILE($C$3:$C$5882,0.6),3,C2483&lt;=PERCENTILE($C$3:$C$5882,0.8),4,TRUE,5)</f>
        <v>5</v>
      </c>
      <c r="G2483" cm="1">
        <f t="array" ref="G2483">_xlfn.IFS(D2483&lt;=PERCENTILE($D$3:$D$5882,0.2),1,D2483&lt;=PERCENTILE($D$3:$D$5882,0.4),2,D2483&lt;=PERCENTILE($D$3:$D$5882,0.6),3,D2483&lt;=PERCENTILE($D$3:$D$5882,0.8),4,TRUE,5)</f>
        <v>5</v>
      </c>
      <c r="H2483" s="3" t="str" cm="1">
        <f t="array" ref="H2483">_xlfn.IFS(AND(E2483&gt;=4,F2483&gt;=4,G2483&gt;=4),"Champions",AND(E2483&gt;=3,F2483&gt;=3,G2483&gt;=3),"Loyal Customers",AND(E2483&lt;=2,F2483&gt;=3),"At Risk",AND(E2483&lt;=2,F2483&lt;=2,G2483&lt;=2),"Lost",AND(E2483&gt;=4,F2483&lt;=2),"New/Promising",TRUE,"Needs Attention")</f>
        <v>Champions</v>
      </c>
      <c r="I2483" s="3" t="str">
        <f t="shared" si="42"/>
        <v>Active</v>
      </c>
      <c r="J2483" s="3" t="str">
        <f>_xlfn.XLOOKUP(A2483,'Country_Lookup'!$D:$D,'Country_Lookup'!$E:$E)</f>
        <v>United Kingdom</v>
      </c>
    </row>
    <row r="2484" spans="1:10" x14ac:dyDescent="0.3">
      <c r="A2484">
        <v>14853</v>
      </c>
      <c r="B2484">
        <v>24</v>
      </c>
      <c r="C2484">
        <v>5</v>
      </c>
      <c r="D2484">
        <v>1376.8700000000006</v>
      </c>
      <c r="E2484" cm="1">
        <f t="array" ref="E2484">_xlfn.IFS(B2484&lt;=PERCENTILE($B$3:$B$5882,0.2),5,B2484&lt;=PERCENTILE($B$3:$B$5882,0.4),4,B2484&lt;=PERCENTILE($B$3:$B$5882,0.6),3,B2484&lt;=PERCENTILE($B$3:$B$5882,0.8),2,TRUE,1)</f>
        <v>4</v>
      </c>
      <c r="F2484" cm="1">
        <f t="array" ref="F2484">_xlfn.IFS(C2484&lt;=PERCENTILE($C$3:$C$5882,0.2),1,C2484&lt;=PERCENTILE($C$3:$C$5882,0.4),2,C2484&lt;=PERCENTILE($C$3:$C$5882,0.6),3,C2484&lt;=PERCENTILE($C$3:$C$5882,0.8),4,TRUE,5)</f>
        <v>4</v>
      </c>
      <c r="G2484" cm="1">
        <f t="array" ref="G2484">_xlfn.IFS(D2484&lt;=PERCENTILE($D$3:$D$5882,0.2),1,D2484&lt;=PERCENTILE($D$3:$D$5882,0.4),2,D2484&lt;=PERCENTILE($D$3:$D$5882,0.6),3,D2484&lt;=PERCENTILE($D$3:$D$5882,0.8),4,TRUE,5)</f>
        <v>4</v>
      </c>
      <c r="H2484" s="3" t="str" cm="1">
        <f t="array" ref="H2484">_xlfn.IFS(AND(E2484&gt;=4,F2484&gt;=4,G2484&gt;=4),"Champions",AND(E2484&gt;=3,F2484&gt;=3,G2484&gt;=3),"Loyal Customers",AND(E2484&lt;=2,F2484&gt;=3),"At Risk",AND(E2484&lt;=2,F2484&lt;=2,G2484&lt;=2),"Lost",AND(E2484&gt;=4,F2484&lt;=2),"New/Promising",TRUE,"Needs Attention")</f>
        <v>Champions</v>
      </c>
      <c r="I2484" s="3" t="str">
        <f t="shared" si="42"/>
        <v>Active</v>
      </c>
      <c r="J2484" s="3" t="str">
        <f>_xlfn.XLOOKUP(A2484,'Country_Lookup'!$D:$D,'Country_Lookup'!$E:$E)</f>
        <v>United Kingdom</v>
      </c>
    </row>
    <row r="2485" spans="1:10" x14ac:dyDescent="0.3">
      <c r="A2485">
        <v>14854</v>
      </c>
      <c r="B2485">
        <v>78</v>
      </c>
      <c r="C2485">
        <v>11</v>
      </c>
      <c r="D2485">
        <v>4322.8599999999878</v>
      </c>
      <c r="E2485" cm="1">
        <f t="array" ref="E2485">_xlfn.IFS(B2485&lt;=PERCENTILE($B$3:$B$5882,0.2),5,B2485&lt;=PERCENTILE($B$3:$B$5882,0.4),4,B2485&lt;=PERCENTILE($B$3:$B$5882,0.6),3,B2485&lt;=PERCENTILE($B$3:$B$5882,0.8),2,TRUE,1)</f>
        <v>3</v>
      </c>
      <c r="F2485" cm="1">
        <f t="array" ref="F2485">_xlfn.IFS(C2485&lt;=PERCENTILE($C$3:$C$5882,0.2),1,C2485&lt;=PERCENTILE($C$3:$C$5882,0.4),2,C2485&lt;=PERCENTILE($C$3:$C$5882,0.6),3,C2485&lt;=PERCENTILE($C$3:$C$5882,0.8),4,TRUE,5)</f>
        <v>5</v>
      </c>
      <c r="G2485" cm="1">
        <f t="array" ref="G2485">_xlfn.IFS(D2485&lt;=PERCENTILE($D$3:$D$5882,0.2),1,D2485&lt;=PERCENTILE($D$3:$D$5882,0.4),2,D2485&lt;=PERCENTILE($D$3:$D$5882,0.6),3,D2485&lt;=PERCENTILE($D$3:$D$5882,0.8),4,TRUE,5)</f>
        <v>5</v>
      </c>
      <c r="H2485" s="3" t="str" cm="1">
        <f t="array" ref="H2485">_xlfn.IFS(AND(E2485&gt;=4,F2485&gt;=4,G2485&gt;=4),"Champions",AND(E2485&gt;=3,F2485&gt;=3,G2485&gt;=3),"Loyal Customers",AND(E2485&lt;=2,F2485&gt;=3),"At Risk",AND(E2485&lt;=2,F2485&lt;=2,G2485&lt;=2),"Lost",AND(E2485&gt;=4,F2485&lt;=2),"New/Promising",TRUE,"Needs Attention")</f>
        <v>Loyal Customers</v>
      </c>
      <c r="I2485" s="3" t="str">
        <f t="shared" si="42"/>
        <v>Active</v>
      </c>
      <c r="J2485" s="3" t="str">
        <f>_xlfn.XLOOKUP(A2485,'Country_Lookup'!$D:$D,'Country_Lookup'!$E:$E)</f>
        <v>United Kingdom</v>
      </c>
    </row>
    <row r="2486" spans="1:10" x14ac:dyDescent="0.3">
      <c r="A2486">
        <v>14855</v>
      </c>
      <c r="B2486">
        <v>119</v>
      </c>
      <c r="C2486">
        <v>7</v>
      </c>
      <c r="D2486">
        <v>6520.3000000000256</v>
      </c>
      <c r="E2486" cm="1">
        <f t="array" ref="E2486">_xlfn.IFS(B2486&lt;=PERCENTILE($B$3:$B$5882,0.2),5,B2486&lt;=PERCENTILE($B$3:$B$5882,0.4),4,B2486&lt;=PERCENTILE($B$3:$B$5882,0.6),3,B2486&lt;=PERCENTILE($B$3:$B$5882,0.8),2,TRUE,1)</f>
        <v>3</v>
      </c>
      <c r="F2486" cm="1">
        <f t="array" ref="F2486">_xlfn.IFS(C2486&lt;=PERCENTILE($C$3:$C$5882,0.2),1,C2486&lt;=PERCENTILE($C$3:$C$5882,0.4),2,C2486&lt;=PERCENTILE($C$3:$C$5882,0.6),3,C2486&lt;=PERCENTILE($C$3:$C$5882,0.8),4,TRUE,5)</f>
        <v>4</v>
      </c>
      <c r="G2486" cm="1">
        <f t="array" ref="G2486">_xlfn.IFS(D2486&lt;=PERCENTILE($D$3:$D$5882,0.2),1,D2486&lt;=PERCENTILE($D$3:$D$5882,0.4),2,D2486&lt;=PERCENTILE($D$3:$D$5882,0.6),3,D2486&lt;=PERCENTILE($D$3:$D$5882,0.8),4,TRUE,5)</f>
        <v>5</v>
      </c>
      <c r="H2486" s="3" t="str" cm="1">
        <f t="array" ref="H2486">_xlfn.IFS(AND(E2486&gt;=4,F2486&gt;=4,G2486&gt;=4),"Champions",AND(E2486&gt;=3,F2486&gt;=3,G2486&gt;=3),"Loyal Customers",AND(E2486&lt;=2,F2486&gt;=3),"At Risk",AND(E2486&lt;=2,F2486&lt;=2,G2486&lt;=2),"Lost",AND(E2486&gt;=4,F2486&lt;=2),"New/Promising",TRUE,"Needs Attention")</f>
        <v>Loyal Customers</v>
      </c>
      <c r="I2486" s="3" t="str">
        <f t="shared" si="42"/>
        <v>Churned</v>
      </c>
      <c r="J2486" s="3" t="str">
        <f>_xlfn.XLOOKUP(A2486,'Country_Lookup'!$D:$D,'Country_Lookup'!$E:$E)</f>
        <v>United Kingdom</v>
      </c>
    </row>
    <row r="2487" spans="1:10" x14ac:dyDescent="0.3">
      <c r="A2487">
        <v>14856</v>
      </c>
      <c r="B2487">
        <v>36</v>
      </c>
      <c r="C2487">
        <v>3</v>
      </c>
      <c r="D2487">
        <v>1311.3800000000006</v>
      </c>
      <c r="E2487" cm="1">
        <f t="array" ref="E2487">_xlfn.IFS(B2487&lt;=PERCENTILE($B$3:$B$5882,0.2),5,B2487&lt;=PERCENTILE($B$3:$B$5882,0.4),4,B2487&lt;=PERCENTILE($B$3:$B$5882,0.6),3,B2487&lt;=PERCENTILE($B$3:$B$5882,0.8),2,TRUE,1)</f>
        <v>4</v>
      </c>
      <c r="F2487" cm="1">
        <f t="array" ref="F2487">_xlfn.IFS(C2487&lt;=PERCENTILE($C$3:$C$5882,0.2),1,C2487&lt;=PERCENTILE($C$3:$C$5882,0.4),2,C2487&lt;=PERCENTILE($C$3:$C$5882,0.6),3,C2487&lt;=PERCENTILE($C$3:$C$5882,0.8),4,TRUE,5)</f>
        <v>3</v>
      </c>
      <c r="G2487" cm="1">
        <f t="array" ref="G2487">_xlfn.IFS(D2487&lt;=PERCENTILE($D$3:$D$5882,0.2),1,D2487&lt;=PERCENTILE($D$3:$D$5882,0.4),2,D2487&lt;=PERCENTILE($D$3:$D$5882,0.6),3,D2487&lt;=PERCENTILE($D$3:$D$5882,0.8),4,TRUE,5)</f>
        <v>4</v>
      </c>
      <c r="H2487" s="3" t="str" cm="1">
        <f t="array" ref="H2487">_xlfn.IFS(AND(E2487&gt;=4,F2487&gt;=4,G2487&gt;=4),"Champions",AND(E2487&gt;=3,F2487&gt;=3,G2487&gt;=3),"Loyal Customers",AND(E2487&lt;=2,F2487&gt;=3),"At Risk",AND(E2487&lt;=2,F2487&lt;=2,G2487&lt;=2),"Lost",AND(E2487&gt;=4,F2487&lt;=2),"New/Promising",TRUE,"Needs Attention")</f>
        <v>Loyal Customers</v>
      </c>
      <c r="I2487" s="3" t="str">
        <f t="shared" si="42"/>
        <v>Active</v>
      </c>
      <c r="J2487" s="3" t="str">
        <f>_xlfn.XLOOKUP(A2487,'Country_Lookup'!$D:$D,'Country_Lookup'!$E:$E)</f>
        <v>United Kingdom</v>
      </c>
    </row>
    <row r="2488" spans="1:10" x14ac:dyDescent="0.3">
      <c r="A2488">
        <v>14857</v>
      </c>
      <c r="B2488">
        <v>59</v>
      </c>
      <c r="C2488">
        <v>7</v>
      </c>
      <c r="D2488">
        <v>3651.8510000000142</v>
      </c>
      <c r="E2488" cm="1">
        <f t="array" ref="E2488">_xlfn.IFS(B2488&lt;=PERCENTILE($B$3:$B$5882,0.2),5,B2488&lt;=PERCENTILE($B$3:$B$5882,0.4),4,B2488&lt;=PERCENTILE($B$3:$B$5882,0.6),3,B2488&lt;=PERCENTILE($B$3:$B$5882,0.8),2,TRUE,1)</f>
        <v>3</v>
      </c>
      <c r="F2488" cm="1">
        <f t="array" ref="F2488">_xlfn.IFS(C2488&lt;=PERCENTILE($C$3:$C$5882,0.2),1,C2488&lt;=PERCENTILE($C$3:$C$5882,0.4),2,C2488&lt;=PERCENTILE($C$3:$C$5882,0.6),3,C2488&lt;=PERCENTILE($C$3:$C$5882,0.8),4,TRUE,5)</f>
        <v>4</v>
      </c>
      <c r="G2488" cm="1">
        <f t="array" ref="G2488">_xlfn.IFS(D2488&lt;=PERCENTILE($D$3:$D$5882,0.2),1,D2488&lt;=PERCENTILE($D$3:$D$5882,0.4),2,D2488&lt;=PERCENTILE($D$3:$D$5882,0.6),3,D2488&lt;=PERCENTILE($D$3:$D$5882,0.8),4,TRUE,5)</f>
        <v>5</v>
      </c>
      <c r="H2488" s="3" t="str" cm="1">
        <f t="array" ref="H2488">_xlfn.IFS(AND(E2488&gt;=4,F2488&gt;=4,G2488&gt;=4),"Champions",AND(E2488&gt;=3,F2488&gt;=3,G2488&gt;=3),"Loyal Customers",AND(E2488&lt;=2,F2488&gt;=3),"At Risk",AND(E2488&lt;=2,F2488&lt;=2,G2488&lt;=2),"Lost",AND(E2488&gt;=4,F2488&lt;=2),"New/Promising",TRUE,"Needs Attention")</f>
        <v>Loyal Customers</v>
      </c>
      <c r="I2488" s="3" t="str">
        <f t="shared" si="42"/>
        <v>Active</v>
      </c>
      <c r="J2488" s="3" t="str">
        <f>_xlfn.XLOOKUP(A2488,'Country_Lookup'!$D:$D,'Country_Lookup'!$E:$E)</f>
        <v>United Kingdom</v>
      </c>
    </row>
    <row r="2489" spans="1:10" x14ac:dyDescent="0.3">
      <c r="A2489">
        <v>14858</v>
      </c>
      <c r="B2489">
        <v>505</v>
      </c>
      <c r="C2489">
        <v>1</v>
      </c>
      <c r="D2489">
        <v>180.74999999999997</v>
      </c>
      <c r="E2489" cm="1">
        <f t="array" ref="E2489">_xlfn.IFS(B2489&lt;=PERCENTILE($B$3:$B$5882,0.2),5,B2489&lt;=PERCENTILE($B$3:$B$5882,0.4),4,B2489&lt;=PERCENTILE($B$3:$B$5882,0.6),3,B2489&lt;=PERCENTILE($B$3:$B$5882,0.8),2,TRUE,1)</f>
        <v>1</v>
      </c>
      <c r="F2489" cm="1">
        <f t="array" ref="F2489">_xlfn.IFS(C2489&lt;=PERCENTILE($C$3:$C$5882,0.2),1,C2489&lt;=PERCENTILE($C$3:$C$5882,0.4),2,C2489&lt;=PERCENTILE($C$3:$C$5882,0.6),3,C2489&lt;=PERCENTILE($C$3:$C$5882,0.8),4,TRUE,5)</f>
        <v>1</v>
      </c>
      <c r="G2489" cm="1">
        <f t="array" ref="G2489">_xlfn.IFS(D2489&lt;=PERCENTILE($D$3:$D$5882,0.2),1,D2489&lt;=PERCENTILE($D$3:$D$5882,0.4),2,D2489&lt;=PERCENTILE($D$3:$D$5882,0.6),3,D2489&lt;=PERCENTILE($D$3:$D$5882,0.8),4,TRUE,5)</f>
        <v>1</v>
      </c>
      <c r="H2489" s="3" t="str" cm="1">
        <f t="array" ref="H2489">_xlfn.IFS(AND(E2489&gt;=4,F2489&gt;=4,G2489&gt;=4),"Champions",AND(E2489&gt;=3,F2489&gt;=3,G2489&gt;=3),"Loyal Customers",AND(E2489&lt;=2,F2489&gt;=3),"At Risk",AND(E2489&lt;=2,F2489&lt;=2,G2489&lt;=2),"Lost",AND(E2489&gt;=4,F2489&lt;=2),"New/Promising",TRUE,"Needs Attention")</f>
        <v>Lost</v>
      </c>
      <c r="I2489" s="3" t="str">
        <f t="shared" si="42"/>
        <v>Churned</v>
      </c>
      <c r="J2489" s="3" t="str">
        <f>_xlfn.XLOOKUP(A2489,'Country_Lookup'!$D:$D,'Country_Lookup'!$E:$E)</f>
        <v>United Kingdom</v>
      </c>
    </row>
    <row r="2490" spans="1:10" x14ac:dyDescent="0.3">
      <c r="A2490">
        <v>14859</v>
      </c>
      <c r="B2490">
        <v>12</v>
      </c>
      <c r="C2490">
        <v>5</v>
      </c>
      <c r="D2490">
        <v>1705.6399999999992</v>
      </c>
      <c r="E2490" cm="1">
        <f t="array" ref="E2490">_xlfn.IFS(B2490&lt;=PERCENTILE($B$3:$B$5882,0.2),5,B2490&lt;=PERCENTILE($B$3:$B$5882,0.4),4,B2490&lt;=PERCENTILE($B$3:$B$5882,0.6),3,B2490&lt;=PERCENTILE($B$3:$B$5882,0.8),2,TRUE,1)</f>
        <v>5</v>
      </c>
      <c r="F2490" cm="1">
        <f t="array" ref="F2490">_xlfn.IFS(C2490&lt;=PERCENTILE($C$3:$C$5882,0.2),1,C2490&lt;=PERCENTILE($C$3:$C$5882,0.4),2,C2490&lt;=PERCENTILE($C$3:$C$5882,0.6),3,C2490&lt;=PERCENTILE($C$3:$C$5882,0.8),4,TRUE,5)</f>
        <v>4</v>
      </c>
      <c r="G2490" cm="1">
        <f t="array" ref="G2490">_xlfn.IFS(D2490&lt;=PERCENTILE($D$3:$D$5882,0.2),1,D2490&lt;=PERCENTILE($D$3:$D$5882,0.4),2,D2490&lt;=PERCENTILE($D$3:$D$5882,0.6),3,D2490&lt;=PERCENTILE($D$3:$D$5882,0.8),4,TRUE,5)</f>
        <v>4</v>
      </c>
      <c r="H2490" s="3" t="str" cm="1">
        <f t="array" ref="H2490">_xlfn.IFS(AND(E2490&gt;=4,F2490&gt;=4,G2490&gt;=4),"Champions",AND(E2490&gt;=3,F2490&gt;=3,G2490&gt;=3),"Loyal Customers",AND(E2490&lt;=2,F2490&gt;=3),"At Risk",AND(E2490&lt;=2,F2490&lt;=2,G2490&lt;=2),"Lost",AND(E2490&gt;=4,F2490&lt;=2),"New/Promising",TRUE,"Needs Attention")</f>
        <v>Champions</v>
      </c>
      <c r="I2490" s="3" t="str">
        <f t="shared" si="42"/>
        <v>Active</v>
      </c>
      <c r="J2490" s="3" t="str">
        <f>_xlfn.XLOOKUP(A2490,'Country_Lookup'!$D:$D,'Country_Lookup'!$E:$E)</f>
        <v>United Kingdom</v>
      </c>
    </row>
    <row r="2491" spans="1:10" x14ac:dyDescent="0.3">
      <c r="A2491">
        <v>14860</v>
      </c>
      <c r="B2491">
        <v>19</v>
      </c>
      <c r="C2491">
        <v>1</v>
      </c>
      <c r="D2491">
        <v>170.31999999999996</v>
      </c>
      <c r="E2491" cm="1">
        <f t="array" ref="E2491">_xlfn.IFS(B2491&lt;=PERCENTILE($B$3:$B$5882,0.2),5,B2491&lt;=PERCENTILE($B$3:$B$5882,0.4),4,B2491&lt;=PERCENTILE($B$3:$B$5882,0.6),3,B2491&lt;=PERCENTILE($B$3:$B$5882,0.8),2,TRUE,1)</f>
        <v>5</v>
      </c>
      <c r="F2491" cm="1">
        <f t="array" ref="F2491">_xlfn.IFS(C2491&lt;=PERCENTILE($C$3:$C$5882,0.2),1,C2491&lt;=PERCENTILE($C$3:$C$5882,0.4),2,C2491&lt;=PERCENTILE($C$3:$C$5882,0.6),3,C2491&lt;=PERCENTILE($C$3:$C$5882,0.8),4,TRUE,5)</f>
        <v>1</v>
      </c>
      <c r="G2491" cm="1">
        <f t="array" ref="G2491">_xlfn.IFS(D2491&lt;=PERCENTILE($D$3:$D$5882,0.2),1,D2491&lt;=PERCENTILE($D$3:$D$5882,0.4),2,D2491&lt;=PERCENTILE($D$3:$D$5882,0.6),3,D2491&lt;=PERCENTILE($D$3:$D$5882,0.8),4,TRUE,5)</f>
        <v>1</v>
      </c>
      <c r="H2491" s="3" t="str" cm="1">
        <f t="array" ref="H2491">_xlfn.IFS(AND(E2491&gt;=4,F2491&gt;=4,G2491&gt;=4),"Champions",AND(E2491&gt;=3,F2491&gt;=3,G2491&gt;=3),"Loyal Customers",AND(E2491&lt;=2,F2491&gt;=3),"At Risk",AND(E2491&lt;=2,F2491&lt;=2,G2491&lt;=2),"Lost",AND(E2491&gt;=4,F2491&lt;=2),"New/Promising",TRUE,"Needs Attention")</f>
        <v>New/Promising</v>
      </c>
      <c r="I2491" s="3" t="str">
        <f t="shared" si="42"/>
        <v>Active</v>
      </c>
      <c r="J2491" s="3" t="str">
        <f>_xlfn.XLOOKUP(A2491,'Country_Lookup'!$D:$D,'Country_Lookup'!$E:$E)</f>
        <v>United Kingdom</v>
      </c>
    </row>
    <row r="2492" spans="1:10" x14ac:dyDescent="0.3">
      <c r="A2492">
        <v>14861</v>
      </c>
      <c r="B2492">
        <v>52</v>
      </c>
      <c r="C2492">
        <v>10</v>
      </c>
      <c r="D2492">
        <v>1380.7299999999968</v>
      </c>
      <c r="E2492" cm="1">
        <f t="array" ref="E2492">_xlfn.IFS(B2492&lt;=PERCENTILE($B$3:$B$5882,0.2),5,B2492&lt;=PERCENTILE($B$3:$B$5882,0.4),4,B2492&lt;=PERCENTILE($B$3:$B$5882,0.6),3,B2492&lt;=PERCENTILE($B$3:$B$5882,0.8),2,TRUE,1)</f>
        <v>4</v>
      </c>
      <c r="F2492" cm="1">
        <f t="array" ref="F2492">_xlfn.IFS(C2492&lt;=PERCENTILE($C$3:$C$5882,0.2),1,C2492&lt;=PERCENTILE($C$3:$C$5882,0.4),2,C2492&lt;=PERCENTILE($C$3:$C$5882,0.6),3,C2492&lt;=PERCENTILE($C$3:$C$5882,0.8),4,TRUE,5)</f>
        <v>5</v>
      </c>
      <c r="G2492" cm="1">
        <f t="array" ref="G2492">_xlfn.IFS(D2492&lt;=PERCENTILE($D$3:$D$5882,0.2),1,D2492&lt;=PERCENTILE($D$3:$D$5882,0.4),2,D2492&lt;=PERCENTILE($D$3:$D$5882,0.6),3,D2492&lt;=PERCENTILE($D$3:$D$5882,0.8),4,TRUE,5)</f>
        <v>4</v>
      </c>
      <c r="H2492" s="3" t="str" cm="1">
        <f t="array" ref="H2492">_xlfn.IFS(AND(E2492&gt;=4,F2492&gt;=4,G2492&gt;=4),"Champions",AND(E2492&gt;=3,F2492&gt;=3,G2492&gt;=3),"Loyal Customers",AND(E2492&lt;=2,F2492&gt;=3),"At Risk",AND(E2492&lt;=2,F2492&lt;=2,G2492&lt;=2),"Lost",AND(E2492&gt;=4,F2492&lt;=2),"New/Promising",TRUE,"Needs Attention")</f>
        <v>Champions</v>
      </c>
      <c r="I2492" s="3" t="str">
        <f t="shared" si="42"/>
        <v>Active</v>
      </c>
      <c r="J2492" s="3" t="str">
        <f>_xlfn.XLOOKUP(A2492,'Country_Lookup'!$D:$D,'Country_Lookup'!$E:$E)</f>
        <v>United Kingdom</v>
      </c>
    </row>
    <row r="2493" spans="1:10" x14ac:dyDescent="0.3">
      <c r="A2493">
        <v>14862</v>
      </c>
      <c r="B2493">
        <v>25</v>
      </c>
      <c r="C2493">
        <v>2</v>
      </c>
      <c r="D2493">
        <v>841.19999999999982</v>
      </c>
      <c r="E2493" cm="1">
        <f t="array" ref="E2493">_xlfn.IFS(B2493&lt;=PERCENTILE($B$3:$B$5882,0.2),5,B2493&lt;=PERCENTILE($B$3:$B$5882,0.4),4,B2493&lt;=PERCENTILE($B$3:$B$5882,0.6),3,B2493&lt;=PERCENTILE($B$3:$B$5882,0.8),2,TRUE,1)</f>
        <v>4</v>
      </c>
      <c r="F2493" cm="1">
        <f t="array" ref="F2493">_xlfn.IFS(C2493&lt;=PERCENTILE($C$3:$C$5882,0.2),1,C2493&lt;=PERCENTILE($C$3:$C$5882,0.4),2,C2493&lt;=PERCENTILE($C$3:$C$5882,0.6),3,C2493&lt;=PERCENTILE($C$3:$C$5882,0.8),4,TRUE,5)</f>
        <v>2</v>
      </c>
      <c r="G2493" cm="1">
        <f t="array" ref="G2493">_xlfn.IFS(D2493&lt;=PERCENTILE($D$3:$D$5882,0.2),1,D2493&lt;=PERCENTILE($D$3:$D$5882,0.4),2,D2493&lt;=PERCENTILE($D$3:$D$5882,0.6),3,D2493&lt;=PERCENTILE($D$3:$D$5882,0.8),4,TRUE,5)</f>
        <v>3</v>
      </c>
      <c r="H2493" s="3" t="str" cm="1">
        <f t="array" ref="H2493">_xlfn.IFS(AND(E2493&gt;=4,F2493&gt;=4,G2493&gt;=4),"Champions",AND(E2493&gt;=3,F2493&gt;=3,G2493&gt;=3),"Loyal Customers",AND(E2493&lt;=2,F2493&gt;=3),"At Risk",AND(E2493&lt;=2,F2493&lt;=2,G2493&lt;=2),"Lost",AND(E2493&gt;=4,F2493&lt;=2),"New/Promising",TRUE,"Needs Attention")</f>
        <v>New/Promising</v>
      </c>
      <c r="I2493" s="3" t="str">
        <f t="shared" si="42"/>
        <v>Active</v>
      </c>
      <c r="J2493" s="3" t="str">
        <f>_xlfn.XLOOKUP(A2493,'Country_Lookup'!$D:$D,'Country_Lookup'!$E:$E)</f>
        <v>United Kingdom</v>
      </c>
    </row>
    <row r="2494" spans="1:10" x14ac:dyDescent="0.3">
      <c r="A2494">
        <v>14863</v>
      </c>
      <c r="B2494">
        <v>29</v>
      </c>
      <c r="C2494">
        <v>1</v>
      </c>
      <c r="D2494">
        <v>266.76000000000005</v>
      </c>
      <c r="E2494" cm="1">
        <f t="array" ref="E2494">_xlfn.IFS(B2494&lt;=PERCENTILE($B$3:$B$5882,0.2),5,B2494&lt;=PERCENTILE($B$3:$B$5882,0.4),4,B2494&lt;=PERCENTILE($B$3:$B$5882,0.6),3,B2494&lt;=PERCENTILE($B$3:$B$5882,0.8),2,TRUE,1)</f>
        <v>4</v>
      </c>
      <c r="F2494" cm="1">
        <f t="array" ref="F2494">_xlfn.IFS(C2494&lt;=PERCENTILE($C$3:$C$5882,0.2),1,C2494&lt;=PERCENTILE($C$3:$C$5882,0.4),2,C2494&lt;=PERCENTILE($C$3:$C$5882,0.6),3,C2494&lt;=PERCENTILE($C$3:$C$5882,0.8),4,TRUE,5)</f>
        <v>1</v>
      </c>
      <c r="G2494" cm="1">
        <f t="array" ref="G2494">_xlfn.IFS(D2494&lt;=PERCENTILE($D$3:$D$5882,0.2),1,D2494&lt;=PERCENTILE($D$3:$D$5882,0.4),2,D2494&lt;=PERCENTILE($D$3:$D$5882,0.6),3,D2494&lt;=PERCENTILE($D$3:$D$5882,0.8),4,TRUE,5)</f>
        <v>1</v>
      </c>
      <c r="H2494" s="3" t="str" cm="1">
        <f t="array" ref="H2494">_xlfn.IFS(AND(E2494&gt;=4,F2494&gt;=4,G2494&gt;=4),"Champions",AND(E2494&gt;=3,F2494&gt;=3,G2494&gt;=3),"Loyal Customers",AND(E2494&lt;=2,F2494&gt;=3),"At Risk",AND(E2494&lt;=2,F2494&lt;=2,G2494&lt;=2),"Lost",AND(E2494&gt;=4,F2494&lt;=2),"New/Promising",TRUE,"Needs Attention")</f>
        <v>New/Promising</v>
      </c>
      <c r="I2494" s="3" t="str">
        <f t="shared" si="42"/>
        <v>Active</v>
      </c>
      <c r="J2494" s="3" t="str">
        <f>_xlfn.XLOOKUP(A2494,'Country_Lookup'!$D:$D,'Country_Lookup'!$E:$E)</f>
        <v>United Kingdom</v>
      </c>
    </row>
    <row r="2495" spans="1:10" x14ac:dyDescent="0.3">
      <c r="A2495">
        <v>14865</v>
      </c>
      <c r="B2495">
        <v>7</v>
      </c>
      <c r="C2495">
        <v>4</v>
      </c>
      <c r="D2495">
        <v>129.72</v>
      </c>
      <c r="E2495" cm="1">
        <f t="array" ref="E2495">_xlfn.IFS(B2495&lt;=PERCENTILE($B$3:$B$5882,0.2),5,B2495&lt;=PERCENTILE($B$3:$B$5882,0.4),4,B2495&lt;=PERCENTILE($B$3:$B$5882,0.6),3,B2495&lt;=PERCENTILE($B$3:$B$5882,0.8),2,TRUE,1)</f>
        <v>5</v>
      </c>
      <c r="F2495" cm="1">
        <f t="array" ref="F2495">_xlfn.IFS(C2495&lt;=PERCENTILE($C$3:$C$5882,0.2),1,C2495&lt;=PERCENTILE($C$3:$C$5882,0.4),2,C2495&lt;=PERCENTILE($C$3:$C$5882,0.6),3,C2495&lt;=PERCENTILE($C$3:$C$5882,0.8),4,TRUE,5)</f>
        <v>3</v>
      </c>
      <c r="G2495" cm="1">
        <f t="array" ref="G2495">_xlfn.IFS(D2495&lt;=PERCENTILE($D$3:$D$5882,0.2),1,D2495&lt;=PERCENTILE($D$3:$D$5882,0.4),2,D2495&lt;=PERCENTILE($D$3:$D$5882,0.6),3,D2495&lt;=PERCENTILE($D$3:$D$5882,0.8),4,TRUE,5)</f>
        <v>1</v>
      </c>
      <c r="H2495" s="3" t="str" cm="1">
        <f t="array" ref="H2495">_xlfn.IFS(AND(E2495&gt;=4,F2495&gt;=4,G2495&gt;=4),"Champions",AND(E2495&gt;=3,F2495&gt;=3,G2495&gt;=3),"Loyal Customers",AND(E2495&lt;=2,F2495&gt;=3),"At Risk",AND(E2495&lt;=2,F2495&lt;=2,G2495&lt;=2),"Lost",AND(E2495&gt;=4,F2495&lt;=2),"New/Promising",TRUE,"Needs Attention")</f>
        <v>Needs Attention</v>
      </c>
      <c r="I2495" s="3" t="str">
        <f t="shared" si="42"/>
        <v>Active</v>
      </c>
      <c r="J2495" s="3" t="str">
        <f>_xlfn.XLOOKUP(A2495,'Country_Lookup'!$D:$D,'Country_Lookup'!$E:$E)</f>
        <v>United Kingdom</v>
      </c>
    </row>
    <row r="2496" spans="1:10" x14ac:dyDescent="0.3">
      <c r="A2496">
        <v>14866</v>
      </c>
      <c r="B2496">
        <v>10</v>
      </c>
      <c r="C2496">
        <v>19</v>
      </c>
      <c r="D2496">
        <v>20850.220000000038</v>
      </c>
      <c r="E2496" cm="1">
        <f t="array" ref="E2496">_xlfn.IFS(B2496&lt;=PERCENTILE($B$3:$B$5882,0.2),5,B2496&lt;=PERCENTILE($B$3:$B$5882,0.4),4,B2496&lt;=PERCENTILE($B$3:$B$5882,0.6),3,B2496&lt;=PERCENTILE($B$3:$B$5882,0.8),2,TRUE,1)</f>
        <v>5</v>
      </c>
      <c r="F2496" cm="1">
        <f t="array" ref="F2496">_xlfn.IFS(C2496&lt;=PERCENTILE($C$3:$C$5882,0.2),1,C2496&lt;=PERCENTILE($C$3:$C$5882,0.4),2,C2496&lt;=PERCENTILE($C$3:$C$5882,0.6),3,C2496&lt;=PERCENTILE($C$3:$C$5882,0.8),4,TRUE,5)</f>
        <v>5</v>
      </c>
      <c r="G2496" cm="1">
        <f t="array" ref="G2496">_xlfn.IFS(D2496&lt;=PERCENTILE($D$3:$D$5882,0.2),1,D2496&lt;=PERCENTILE($D$3:$D$5882,0.4),2,D2496&lt;=PERCENTILE($D$3:$D$5882,0.6),3,D2496&lt;=PERCENTILE($D$3:$D$5882,0.8),4,TRUE,5)</f>
        <v>5</v>
      </c>
      <c r="H2496" s="3" t="str" cm="1">
        <f t="array" ref="H2496">_xlfn.IFS(AND(E2496&gt;=4,F2496&gt;=4,G2496&gt;=4),"Champions",AND(E2496&gt;=3,F2496&gt;=3,G2496&gt;=3),"Loyal Customers",AND(E2496&lt;=2,F2496&gt;=3),"At Risk",AND(E2496&lt;=2,F2496&lt;=2,G2496&lt;=2),"Lost",AND(E2496&gt;=4,F2496&lt;=2),"New/Promising",TRUE,"Needs Attention")</f>
        <v>Champions</v>
      </c>
      <c r="I2496" s="3" t="str">
        <f t="shared" si="42"/>
        <v>Active</v>
      </c>
      <c r="J2496" s="3" t="str">
        <f>_xlfn.XLOOKUP(A2496,'Country_Lookup'!$D:$D,'Country_Lookup'!$E:$E)</f>
        <v>United Kingdom</v>
      </c>
    </row>
    <row r="2497" spans="1:10" x14ac:dyDescent="0.3">
      <c r="A2497">
        <v>14867</v>
      </c>
      <c r="B2497">
        <v>185</v>
      </c>
      <c r="C2497">
        <v>16</v>
      </c>
      <c r="D2497">
        <v>2952.0599999999981</v>
      </c>
      <c r="E2497" cm="1">
        <f t="array" ref="E2497">_xlfn.IFS(B2497&lt;=PERCENTILE($B$3:$B$5882,0.2),5,B2497&lt;=PERCENTILE($B$3:$B$5882,0.4),4,B2497&lt;=PERCENTILE($B$3:$B$5882,0.6),3,B2497&lt;=PERCENTILE($B$3:$B$5882,0.8),2,TRUE,1)</f>
        <v>3</v>
      </c>
      <c r="F2497" cm="1">
        <f t="array" ref="F2497">_xlfn.IFS(C2497&lt;=PERCENTILE($C$3:$C$5882,0.2),1,C2497&lt;=PERCENTILE($C$3:$C$5882,0.4),2,C2497&lt;=PERCENTILE($C$3:$C$5882,0.6),3,C2497&lt;=PERCENTILE($C$3:$C$5882,0.8),4,TRUE,5)</f>
        <v>5</v>
      </c>
      <c r="G2497" cm="1">
        <f t="array" ref="G2497">_xlfn.IFS(D2497&lt;=PERCENTILE($D$3:$D$5882,0.2),1,D2497&lt;=PERCENTILE($D$3:$D$5882,0.4),2,D2497&lt;=PERCENTILE($D$3:$D$5882,0.6),3,D2497&lt;=PERCENTILE($D$3:$D$5882,0.8),4,TRUE,5)</f>
        <v>4</v>
      </c>
      <c r="H2497" s="3" t="str" cm="1">
        <f t="array" ref="H2497">_xlfn.IFS(AND(E2497&gt;=4,F2497&gt;=4,G2497&gt;=4),"Champions",AND(E2497&gt;=3,F2497&gt;=3,G2497&gt;=3),"Loyal Customers",AND(E2497&lt;=2,F2497&gt;=3),"At Risk",AND(E2497&lt;=2,F2497&lt;=2,G2497&lt;=2),"Lost",AND(E2497&gt;=4,F2497&lt;=2),"New/Promising",TRUE,"Needs Attention")</f>
        <v>Loyal Customers</v>
      </c>
      <c r="I2497" s="3" t="str">
        <f t="shared" si="42"/>
        <v>Churned</v>
      </c>
      <c r="J2497" s="3" t="str">
        <f>_xlfn.XLOOKUP(A2497,'Country_Lookup'!$D:$D,'Country_Lookup'!$E:$E)</f>
        <v>United Kingdom</v>
      </c>
    </row>
    <row r="2498" spans="1:10" x14ac:dyDescent="0.3">
      <c r="A2498">
        <v>14868</v>
      </c>
      <c r="B2498">
        <v>3</v>
      </c>
      <c r="C2498">
        <v>12</v>
      </c>
      <c r="D2498">
        <v>4184.0100000000075</v>
      </c>
      <c r="E2498" cm="1">
        <f t="array" ref="E2498">_xlfn.IFS(B2498&lt;=PERCENTILE($B$3:$B$5882,0.2),5,B2498&lt;=PERCENTILE($B$3:$B$5882,0.4),4,B2498&lt;=PERCENTILE($B$3:$B$5882,0.6),3,B2498&lt;=PERCENTILE($B$3:$B$5882,0.8),2,TRUE,1)</f>
        <v>5</v>
      </c>
      <c r="F2498" cm="1">
        <f t="array" ref="F2498">_xlfn.IFS(C2498&lt;=PERCENTILE($C$3:$C$5882,0.2),1,C2498&lt;=PERCENTILE($C$3:$C$5882,0.4),2,C2498&lt;=PERCENTILE($C$3:$C$5882,0.6),3,C2498&lt;=PERCENTILE($C$3:$C$5882,0.8),4,TRUE,5)</f>
        <v>5</v>
      </c>
      <c r="G2498" cm="1">
        <f t="array" ref="G2498">_xlfn.IFS(D2498&lt;=PERCENTILE($D$3:$D$5882,0.2),1,D2498&lt;=PERCENTILE($D$3:$D$5882,0.4),2,D2498&lt;=PERCENTILE($D$3:$D$5882,0.6),3,D2498&lt;=PERCENTILE($D$3:$D$5882,0.8),4,TRUE,5)</f>
        <v>5</v>
      </c>
      <c r="H2498" s="3" t="str" cm="1">
        <f t="array" ref="H2498">_xlfn.IFS(AND(E2498&gt;=4,F2498&gt;=4,G2498&gt;=4),"Champions",AND(E2498&gt;=3,F2498&gt;=3,G2498&gt;=3),"Loyal Customers",AND(E2498&lt;=2,F2498&gt;=3),"At Risk",AND(E2498&lt;=2,F2498&lt;=2,G2498&lt;=2),"Lost",AND(E2498&gt;=4,F2498&lt;=2),"New/Promising",TRUE,"Needs Attention")</f>
        <v>Champions</v>
      </c>
      <c r="I2498" s="3" t="str">
        <f t="shared" si="42"/>
        <v>Active</v>
      </c>
      <c r="J2498" s="3" t="str">
        <f>_xlfn.XLOOKUP(A2498,'Country_Lookup'!$D:$D,'Country_Lookup'!$E:$E)</f>
        <v>United Kingdom</v>
      </c>
    </row>
    <row r="2499" spans="1:10" x14ac:dyDescent="0.3">
      <c r="A2499">
        <v>14869</v>
      </c>
      <c r="B2499">
        <v>8</v>
      </c>
      <c r="C2499">
        <v>6</v>
      </c>
      <c r="D2499">
        <v>2804.2399999999916</v>
      </c>
      <c r="E2499" cm="1">
        <f t="array" ref="E2499">_xlfn.IFS(B2499&lt;=PERCENTILE($B$3:$B$5882,0.2),5,B2499&lt;=PERCENTILE($B$3:$B$5882,0.4),4,B2499&lt;=PERCENTILE($B$3:$B$5882,0.6),3,B2499&lt;=PERCENTILE($B$3:$B$5882,0.8),2,TRUE,1)</f>
        <v>5</v>
      </c>
      <c r="F2499" cm="1">
        <f t="array" ref="F2499">_xlfn.IFS(C2499&lt;=PERCENTILE($C$3:$C$5882,0.2),1,C2499&lt;=PERCENTILE($C$3:$C$5882,0.4),2,C2499&lt;=PERCENTILE($C$3:$C$5882,0.6),3,C2499&lt;=PERCENTILE($C$3:$C$5882,0.8),4,TRUE,5)</f>
        <v>4</v>
      </c>
      <c r="G2499" cm="1">
        <f t="array" ref="G2499">_xlfn.IFS(D2499&lt;=PERCENTILE($D$3:$D$5882,0.2),1,D2499&lt;=PERCENTILE($D$3:$D$5882,0.4),2,D2499&lt;=PERCENTILE($D$3:$D$5882,0.6),3,D2499&lt;=PERCENTILE($D$3:$D$5882,0.8),4,TRUE,5)</f>
        <v>4</v>
      </c>
      <c r="H2499" s="3" t="str" cm="1">
        <f t="array" ref="H2499">_xlfn.IFS(AND(E2499&gt;=4,F2499&gt;=4,G2499&gt;=4),"Champions",AND(E2499&gt;=3,F2499&gt;=3,G2499&gt;=3),"Loyal Customers",AND(E2499&lt;=2,F2499&gt;=3),"At Risk",AND(E2499&lt;=2,F2499&lt;=2,G2499&lt;=2),"Lost",AND(E2499&gt;=4,F2499&lt;=2),"New/Promising",TRUE,"Needs Attention")</f>
        <v>Champions</v>
      </c>
      <c r="I2499" s="3" t="str">
        <f t="shared" ref="I2499:I2562" si="43">IF(B2499&gt;90,"Churned","Active")</f>
        <v>Active</v>
      </c>
      <c r="J2499" s="3" t="str">
        <f>_xlfn.XLOOKUP(A2499,'Country_Lookup'!$D:$D,'Country_Lookup'!$E:$E)</f>
        <v>United Kingdom</v>
      </c>
    </row>
    <row r="2500" spans="1:10" x14ac:dyDescent="0.3">
      <c r="A2500">
        <v>14870</v>
      </c>
      <c r="B2500">
        <v>261</v>
      </c>
      <c r="C2500">
        <v>6</v>
      </c>
      <c r="D2500">
        <v>1838.9499999999973</v>
      </c>
      <c r="E2500" cm="1">
        <f t="array" ref="E2500">_xlfn.IFS(B2500&lt;=PERCENTILE($B$3:$B$5882,0.2),5,B2500&lt;=PERCENTILE($B$3:$B$5882,0.4),4,B2500&lt;=PERCENTILE($B$3:$B$5882,0.6),3,B2500&lt;=PERCENTILE($B$3:$B$5882,0.8),2,TRUE,1)</f>
        <v>2</v>
      </c>
      <c r="F2500" cm="1">
        <f t="array" ref="F2500">_xlfn.IFS(C2500&lt;=PERCENTILE($C$3:$C$5882,0.2),1,C2500&lt;=PERCENTILE($C$3:$C$5882,0.4),2,C2500&lt;=PERCENTILE($C$3:$C$5882,0.6),3,C2500&lt;=PERCENTILE($C$3:$C$5882,0.8),4,TRUE,5)</f>
        <v>4</v>
      </c>
      <c r="G2500" cm="1">
        <f t="array" ref="G2500">_xlfn.IFS(D2500&lt;=PERCENTILE($D$3:$D$5882,0.2),1,D2500&lt;=PERCENTILE($D$3:$D$5882,0.4),2,D2500&lt;=PERCENTILE($D$3:$D$5882,0.6),3,D2500&lt;=PERCENTILE($D$3:$D$5882,0.8),4,TRUE,5)</f>
        <v>4</v>
      </c>
      <c r="H2500" s="3" t="str" cm="1">
        <f t="array" ref="H2500">_xlfn.IFS(AND(E2500&gt;=4,F2500&gt;=4,G2500&gt;=4),"Champions",AND(E2500&gt;=3,F2500&gt;=3,G2500&gt;=3),"Loyal Customers",AND(E2500&lt;=2,F2500&gt;=3),"At Risk",AND(E2500&lt;=2,F2500&lt;=2,G2500&lt;=2),"Lost",AND(E2500&gt;=4,F2500&lt;=2),"New/Promising",TRUE,"Needs Attention")</f>
        <v>At Risk</v>
      </c>
      <c r="I2500" s="3" t="str">
        <f t="shared" si="43"/>
        <v>Churned</v>
      </c>
      <c r="J2500" s="3" t="str">
        <f>_xlfn.XLOOKUP(A2500,'Country_Lookup'!$D:$D,'Country_Lookup'!$E:$E)</f>
        <v>United Kingdom</v>
      </c>
    </row>
    <row r="2501" spans="1:10" x14ac:dyDescent="0.3">
      <c r="A2501">
        <v>14871</v>
      </c>
      <c r="B2501">
        <v>3</v>
      </c>
      <c r="C2501">
        <v>9</v>
      </c>
      <c r="D2501">
        <v>1258.9700000000005</v>
      </c>
      <c r="E2501" cm="1">
        <f t="array" ref="E2501">_xlfn.IFS(B2501&lt;=PERCENTILE($B$3:$B$5882,0.2),5,B2501&lt;=PERCENTILE($B$3:$B$5882,0.4),4,B2501&lt;=PERCENTILE($B$3:$B$5882,0.6),3,B2501&lt;=PERCENTILE($B$3:$B$5882,0.8),2,TRUE,1)</f>
        <v>5</v>
      </c>
      <c r="F2501" cm="1">
        <f t="array" ref="F2501">_xlfn.IFS(C2501&lt;=PERCENTILE($C$3:$C$5882,0.2),1,C2501&lt;=PERCENTILE($C$3:$C$5882,0.4),2,C2501&lt;=PERCENTILE($C$3:$C$5882,0.6),3,C2501&lt;=PERCENTILE($C$3:$C$5882,0.8),4,TRUE,5)</f>
        <v>5</v>
      </c>
      <c r="G2501" cm="1">
        <f t="array" ref="G2501">_xlfn.IFS(D2501&lt;=PERCENTILE($D$3:$D$5882,0.2),1,D2501&lt;=PERCENTILE($D$3:$D$5882,0.4),2,D2501&lt;=PERCENTILE($D$3:$D$5882,0.6),3,D2501&lt;=PERCENTILE($D$3:$D$5882,0.8),4,TRUE,5)</f>
        <v>4</v>
      </c>
      <c r="H2501" s="3" t="str" cm="1">
        <f t="array" ref="H2501">_xlfn.IFS(AND(E2501&gt;=4,F2501&gt;=4,G2501&gt;=4),"Champions",AND(E2501&gt;=3,F2501&gt;=3,G2501&gt;=3),"Loyal Customers",AND(E2501&lt;=2,F2501&gt;=3),"At Risk",AND(E2501&lt;=2,F2501&lt;=2,G2501&lt;=2),"Lost",AND(E2501&gt;=4,F2501&lt;=2),"New/Promising",TRUE,"Needs Attention")</f>
        <v>Champions</v>
      </c>
      <c r="I2501" s="3" t="str">
        <f t="shared" si="43"/>
        <v>Active</v>
      </c>
      <c r="J2501" s="3" t="str">
        <f>_xlfn.XLOOKUP(A2501,'Country_Lookup'!$D:$D,'Country_Lookup'!$E:$E)</f>
        <v>United Kingdom</v>
      </c>
    </row>
    <row r="2502" spans="1:10" x14ac:dyDescent="0.3">
      <c r="A2502">
        <v>14872</v>
      </c>
      <c r="B2502">
        <v>483</v>
      </c>
      <c r="C2502">
        <v>3</v>
      </c>
      <c r="D2502">
        <v>816.59999999999934</v>
      </c>
      <c r="E2502" cm="1">
        <f t="array" ref="E2502">_xlfn.IFS(B2502&lt;=PERCENTILE($B$3:$B$5882,0.2),5,B2502&lt;=PERCENTILE($B$3:$B$5882,0.4),4,B2502&lt;=PERCENTILE($B$3:$B$5882,0.6),3,B2502&lt;=PERCENTILE($B$3:$B$5882,0.8),2,TRUE,1)</f>
        <v>1</v>
      </c>
      <c r="F2502" cm="1">
        <f t="array" ref="F2502">_xlfn.IFS(C2502&lt;=PERCENTILE($C$3:$C$5882,0.2),1,C2502&lt;=PERCENTILE($C$3:$C$5882,0.4),2,C2502&lt;=PERCENTILE($C$3:$C$5882,0.6),3,C2502&lt;=PERCENTILE($C$3:$C$5882,0.8),4,TRUE,5)</f>
        <v>3</v>
      </c>
      <c r="G2502" cm="1">
        <f t="array" ref="G2502">_xlfn.IFS(D2502&lt;=PERCENTILE($D$3:$D$5882,0.2),1,D2502&lt;=PERCENTILE($D$3:$D$5882,0.4),2,D2502&lt;=PERCENTILE($D$3:$D$5882,0.6),3,D2502&lt;=PERCENTILE($D$3:$D$5882,0.8),4,TRUE,5)</f>
        <v>3</v>
      </c>
      <c r="H2502" s="3" t="str" cm="1">
        <f t="array" ref="H2502">_xlfn.IFS(AND(E2502&gt;=4,F2502&gt;=4,G2502&gt;=4),"Champions",AND(E2502&gt;=3,F2502&gt;=3,G2502&gt;=3),"Loyal Customers",AND(E2502&lt;=2,F2502&gt;=3),"At Risk",AND(E2502&lt;=2,F2502&lt;=2,G2502&lt;=2),"Lost",AND(E2502&gt;=4,F2502&lt;=2),"New/Promising",TRUE,"Needs Attention")</f>
        <v>At Risk</v>
      </c>
      <c r="I2502" s="3" t="str">
        <f t="shared" si="43"/>
        <v>Churned</v>
      </c>
      <c r="J2502" s="3" t="str">
        <f>_xlfn.XLOOKUP(A2502,'Country_Lookup'!$D:$D,'Country_Lookup'!$E:$E)</f>
        <v>United Kingdom</v>
      </c>
    </row>
    <row r="2503" spans="1:10" x14ac:dyDescent="0.3">
      <c r="A2503">
        <v>14873</v>
      </c>
      <c r="B2503">
        <v>210</v>
      </c>
      <c r="C2503">
        <v>2</v>
      </c>
      <c r="D2503">
        <v>854.12999999999965</v>
      </c>
      <c r="E2503" cm="1">
        <f t="array" ref="E2503">_xlfn.IFS(B2503&lt;=PERCENTILE($B$3:$B$5882,0.2),5,B2503&lt;=PERCENTILE($B$3:$B$5882,0.4),4,B2503&lt;=PERCENTILE($B$3:$B$5882,0.6),3,B2503&lt;=PERCENTILE($B$3:$B$5882,0.8),2,TRUE,1)</f>
        <v>2</v>
      </c>
      <c r="F2503" cm="1">
        <f t="array" ref="F2503">_xlfn.IFS(C2503&lt;=PERCENTILE($C$3:$C$5882,0.2),1,C2503&lt;=PERCENTILE($C$3:$C$5882,0.4),2,C2503&lt;=PERCENTILE($C$3:$C$5882,0.6),3,C2503&lt;=PERCENTILE($C$3:$C$5882,0.8),4,TRUE,5)</f>
        <v>2</v>
      </c>
      <c r="G2503" cm="1">
        <f t="array" ref="G2503">_xlfn.IFS(D2503&lt;=PERCENTILE($D$3:$D$5882,0.2),1,D2503&lt;=PERCENTILE($D$3:$D$5882,0.4),2,D2503&lt;=PERCENTILE($D$3:$D$5882,0.6),3,D2503&lt;=PERCENTILE($D$3:$D$5882,0.8),4,TRUE,5)</f>
        <v>3</v>
      </c>
      <c r="H2503" s="3" t="str" cm="1">
        <f t="array" ref="H2503">_xlfn.IFS(AND(E2503&gt;=4,F2503&gt;=4,G2503&gt;=4),"Champions",AND(E2503&gt;=3,F2503&gt;=3,G2503&gt;=3),"Loyal Customers",AND(E2503&lt;=2,F2503&gt;=3),"At Risk",AND(E2503&lt;=2,F2503&lt;=2,G2503&lt;=2),"Lost",AND(E2503&gt;=4,F2503&lt;=2),"New/Promising",TRUE,"Needs Attention")</f>
        <v>Needs Attention</v>
      </c>
      <c r="I2503" s="3" t="str">
        <f t="shared" si="43"/>
        <v>Churned</v>
      </c>
      <c r="J2503" s="3" t="str">
        <f>_xlfn.XLOOKUP(A2503,'Country_Lookup'!$D:$D,'Country_Lookup'!$E:$E)</f>
        <v>United Kingdom</v>
      </c>
    </row>
    <row r="2504" spans="1:10" x14ac:dyDescent="0.3">
      <c r="A2504">
        <v>14874</v>
      </c>
      <c r="B2504">
        <v>535</v>
      </c>
      <c r="C2504">
        <v>1</v>
      </c>
      <c r="D2504">
        <v>116.18000000000002</v>
      </c>
      <c r="E2504" cm="1">
        <f t="array" ref="E2504">_xlfn.IFS(B2504&lt;=PERCENTILE($B$3:$B$5882,0.2),5,B2504&lt;=PERCENTILE($B$3:$B$5882,0.4),4,B2504&lt;=PERCENTILE($B$3:$B$5882,0.6),3,B2504&lt;=PERCENTILE($B$3:$B$5882,0.8),2,TRUE,1)</f>
        <v>1</v>
      </c>
      <c r="F2504" cm="1">
        <f t="array" ref="F2504">_xlfn.IFS(C2504&lt;=PERCENTILE($C$3:$C$5882,0.2),1,C2504&lt;=PERCENTILE($C$3:$C$5882,0.4),2,C2504&lt;=PERCENTILE($C$3:$C$5882,0.6),3,C2504&lt;=PERCENTILE($C$3:$C$5882,0.8),4,TRUE,5)</f>
        <v>1</v>
      </c>
      <c r="G2504" cm="1">
        <f t="array" ref="G2504">_xlfn.IFS(D2504&lt;=PERCENTILE($D$3:$D$5882,0.2),1,D2504&lt;=PERCENTILE($D$3:$D$5882,0.4),2,D2504&lt;=PERCENTILE($D$3:$D$5882,0.6),3,D2504&lt;=PERCENTILE($D$3:$D$5882,0.8),4,TRUE,5)</f>
        <v>1</v>
      </c>
      <c r="H2504" s="3" t="str" cm="1">
        <f t="array" ref="H2504">_xlfn.IFS(AND(E2504&gt;=4,F2504&gt;=4,G2504&gt;=4),"Champions",AND(E2504&gt;=3,F2504&gt;=3,G2504&gt;=3),"Loyal Customers",AND(E2504&lt;=2,F2504&gt;=3),"At Risk",AND(E2504&lt;=2,F2504&lt;=2,G2504&lt;=2),"Lost",AND(E2504&gt;=4,F2504&lt;=2),"New/Promising",TRUE,"Needs Attention")</f>
        <v>Lost</v>
      </c>
      <c r="I2504" s="3" t="str">
        <f t="shared" si="43"/>
        <v>Churned</v>
      </c>
      <c r="J2504" s="3" t="str">
        <f>_xlfn.XLOOKUP(A2504,'Country_Lookup'!$D:$D,'Country_Lookup'!$E:$E)</f>
        <v>United Kingdom</v>
      </c>
    </row>
    <row r="2505" spans="1:10" x14ac:dyDescent="0.3">
      <c r="A2505">
        <v>14875</v>
      </c>
      <c r="B2505">
        <v>107</v>
      </c>
      <c r="C2505">
        <v>3</v>
      </c>
      <c r="D2505">
        <v>2862.399999999996</v>
      </c>
      <c r="E2505" cm="1">
        <f t="array" ref="E2505">_xlfn.IFS(B2505&lt;=PERCENTILE($B$3:$B$5882,0.2),5,B2505&lt;=PERCENTILE($B$3:$B$5882,0.4),4,B2505&lt;=PERCENTILE($B$3:$B$5882,0.6),3,B2505&lt;=PERCENTILE($B$3:$B$5882,0.8),2,TRUE,1)</f>
        <v>3</v>
      </c>
      <c r="F2505" cm="1">
        <f t="array" ref="F2505">_xlfn.IFS(C2505&lt;=PERCENTILE($C$3:$C$5882,0.2),1,C2505&lt;=PERCENTILE($C$3:$C$5882,0.4),2,C2505&lt;=PERCENTILE($C$3:$C$5882,0.6),3,C2505&lt;=PERCENTILE($C$3:$C$5882,0.8),4,TRUE,5)</f>
        <v>3</v>
      </c>
      <c r="G2505" cm="1">
        <f t="array" ref="G2505">_xlfn.IFS(D2505&lt;=PERCENTILE($D$3:$D$5882,0.2),1,D2505&lt;=PERCENTILE($D$3:$D$5882,0.4),2,D2505&lt;=PERCENTILE($D$3:$D$5882,0.6),3,D2505&lt;=PERCENTILE($D$3:$D$5882,0.8),4,TRUE,5)</f>
        <v>4</v>
      </c>
      <c r="H2505" s="3" t="str" cm="1">
        <f t="array" ref="H2505">_xlfn.IFS(AND(E2505&gt;=4,F2505&gt;=4,G2505&gt;=4),"Champions",AND(E2505&gt;=3,F2505&gt;=3,G2505&gt;=3),"Loyal Customers",AND(E2505&lt;=2,F2505&gt;=3),"At Risk",AND(E2505&lt;=2,F2505&lt;=2,G2505&lt;=2),"Lost",AND(E2505&gt;=4,F2505&lt;=2),"New/Promising",TRUE,"Needs Attention")</f>
        <v>Loyal Customers</v>
      </c>
      <c r="I2505" s="3" t="str">
        <f t="shared" si="43"/>
        <v>Churned</v>
      </c>
      <c r="J2505" s="3" t="str">
        <f>_xlfn.XLOOKUP(A2505,'Country_Lookup'!$D:$D,'Country_Lookup'!$E:$E)</f>
        <v>United Kingdom</v>
      </c>
    </row>
    <row r="2506" spans="1:10" x14ac:dyDescent="0.3">
      <c r="A2506">
        <v>14876</v>
      </c>
      <c r="B2506">
        <v>521</v>
      </c>
      <c r="C2506">
        <v>2</v>
      </c>
      <c r="D2506">
        <v>256.69999999999993</v>
      </c>
      <c r="E2506" cm="1">
        <f t="array" ref="E2506">_xlfn.IFS(B2506&lt;=PERCENTILE($B$3:$B$5882,0.2),5,B2506&lt;=PERCENTILE($B$3:$B$5882,0.4),4,B2506&lt;=PERCENTILE($B$3:$B$5882,0.6),3,B2506&lt;=PERCENTILE($B$3:$B$5882,0.8),2,TRUE,1)</f>
        <v>1</v>
      </c>
      <c r="F2506" cm="1">
        <f t="array" ref="F2506">_xlfn.IFS(C2506&lt;=PERCENTILE($C$3:$C$5882,0.2),1,C2506&lt;=PERCENTILE($C$3:$C$5882,0.4),2,C2506&lt;=PERCENTILE($C$3:$C$5882,0.6),3,C2506&lt;=PERCENTILE($C$3:$C$5882,0.8),4,TRUE,5)</f>
        <v>2</v>
      </c>
      <c r="G2506" cm="1">
        <f t="array" ref="G2506">_xlfn.IFS(D2506&lt;=PERCENTILE($D$3:$D$5882,0.2),1,D2506&lt;=PERCENTILE($D$3:$D$5882,0.4),2,D2506&lt;=PERCENTILE($D$3:$D$5882,0.6),3,D2506&lt;=PERCENTILE($D$3:$D$5882,0.8),4,TRUE,5)</f>
        <v>1</v>
      </c>
      <c r="H2506" s="3" t="str" cm="1">
        <f t="array" ref="H2506">_xlfn.IFS(AND(E2506&gt;=4,F2506&gt;=4,G2506&gt;=4),"Champions",AND(E2506&gt;=3,F2506&gt;=3,G2506&gt;=3),"Loyal Customers",AND(E2506&lt;=2,F2506&gt;=3),"At Risk",AND(E2506&lt;=2,F2506&lt;=2,G2506&lt;=2),"Lost",AND(E2506&gt;=4,F2506&lt;=2),"New/Promising",TRUE,"Needs Attention")</f>
        <v>Lost</v>
      </c>
      <c r="I2506" s="3" t="str">
        <f t="shared" si="43"/>
        <v>Churned</v>
      </c>
      <c r="J2506" s="3" t="str">
        <f>_xlfn.XLOOKUP(A2506,'Country_Lookup'!$D:$D,'Country_Lookup'!$E:$E)</f>
        <v>United Kingdom</v>
      </c>
    </row>
    <row r="2507" spans="1:10" x14ac:dyDescent="0.3">
      <c r="A2507">
        <v>14877</v>
      </c>
      <c r="B2507">
        <v>418</v>
      </c>
      <c r="C2507">
        <v>2</v>
      </c>
      <c r="D2507">
        <v>437.00000000000006</v>
      </c>
      <c r="E2507" cm="1">
        <f t="array" ref="E2507">_xlfn.IFS(B2507&lt;=PERCENTILE($B$3:$B$5882,0.2),5,B2507&lt;=PERCENTILE($B$3:$B$5882,0.4),4,B2507&lt;=PERCENTILE($B$3:$B$5882,0.6),3,B2507&lt;=PERCENTILE($B$3:$B$5882,0.8),2,TRUE,1)</f>
        <v>1</v>
      </c>
      <c r="F2507" cm="1">
        <f t="array" ref="F2507">_xlfn.IFS(C2507&lt;=PERCENTILE($C$3:$C$5882,0.2),1,C2507&lt;=PERCENTILE($C$3:$C$5882,0.4),2,C2507&lt;=PERCENTILE($C$3:$C$5882,0.6),3,C2507&lt;=PERCENTILE($C$3:$C$5882,0.8),4,TRUE,5)</f>
        <v>2</v>
      </c>
      <c r="G2507" cm="1">
        <f t="array" ref="G2507">_xlfn.IFS(D2507&lt;=PERCENTILE($D$3:$D$5882,0.2),1,D2507&lt;=PERCENTILE($D$3:$D$5882,0.4),2,D2507&lt;=PERCENTILE($D$3:$D$5882,0.6),3,D2507&lt;=PERCENTILE($D$3:$D$5882,0.8),4,TRUE,5)</f>
        <v>2</v>
      </c>
      <c r="H2507" s="3" t="str" cm="1">
        <f t="array" ref="H2507">_xlfn.IFS(AND(E2507&gt;=4,F2507&gt;=4,G2507&gt;=4),"Champions",AND(E2507&gt;=3,F2507&gt;=3,G2507&gt;=3),"Loyal Customers",AND(E2507&lt;=2,F2507&gt;=3),"At Risk",AND(E2507&lt;=2,F2507&lt;=2,G2507&lt;=2),"Lost",AND(E2507&gt;=4,F2507&lt;=2),"New/Promising",TRUE,"Needs Attention")</f>
        <v>Lost</v>
      </c>
      <c r="I2507" s="3" t="str">
        <f t="shared" si="43"/>
        <v>Churned</v>
      </c>
      <c r="J2507" s="3" t="str">
        <f>_xlfn.XLOOKUP(A2507,'Country_Lookup'!$D:$D,'Country_Lookup'!$E:$E)</f>
        <v>United Kingdom</v>
      </c>
    </row>
    <row r="2508" spans="1:10" x14ac:dyDescent="0.3">
      <c r="A2508">
        <v>14878</v>
      </c>
      <c r="B2508">
        <v>12</v>
      </c>
      <c r="C2508">
        <v>25</v>
      </c>
      <c r="D2508">
        <v>4105.2399999999916</v>
      </c>
      <c r="E2508" cm="1">
        <f t="array" ref="E2508">_xlfn.IFS(B2508&lt;=PERCENTILE($B$3:$B$5882,0.2),5,B2508&lt;=PERCENTILE($B$3:$B$5882,0.4),4,B2508&lt;=PERCENTILE($B$3:$B$5882,0.6),3,B2508&lt;=PERCENTILE($B$3:$B$5882,0.8),2,TRUE,1)</f>
        <v>5</v>
      </c>
      <c r="F2508" cm="1">
        <f t="array" ref="F2508">_xlfn.IFS(C2508&lt;=PERCENTILE($C$3:$C$5882,0.2),1,C2508&lt;=PERCENTILE($C$3:$C$5882,0.4),2,C2508&lt;=PERCENTILE($C$3:$C$5882,0.6),3,C2508&lt;=PERCENTILE($C$3:$C$5882,0.8),4,TRUE,5)</f>
        <v>5</v>
      </c>
      <c r="G2508" cm="1">
        <f t="array" ref="G2508">_xlfn.IFS(D2508&lt;=PERCENTILE($D$3:$D$5882,0.2),1,D2508&lt;=PERCENTILE($D$3:$D$5882,0.4),2,D2508&lt;=PERCENTILE($D$3:$D$5882,0.6),3,D2508&lt;=PERCENTILE($D$3:$D$5882,0.8),4,TRUE,5)</f>
        <v>5</v>
      </c>
      <c r="H2508" s="3" t="str" cm="1">
        <f t="array" ref="H2508">_xlfn.IFS(AND(E2508&gt;=4,F2508&gt;=4,G2508&gt;=4),"Champions",AND(E2508&gt;=3,F2508&gt;=3,G2508&gt;=3),"Loyal Customers",AND(E2508&lt;=2,F2508&gt;=3),"At Risk",AND(E2508&lt;=2,F2508&lt;=2,G2508&lt;=2),"Lost",AND(E2508&gt;=4,F2508&lt;=2),"New/Promising",TRUE,"Needs Attention")</f>
        <v>Champions</v>
      </c>
      <c r="I2508" s="3" t="str">
        <f t="shared" si="43"/>
        <v>Active</v>
      </c>
      <c r="J2508" s="3" t="str">
        <f>_xlfn.XLOOKUP(A2508,'Country_Lookup'!$D:$D,'Country_Lookup'!$E:$E)</f>
        <v>United Kingdom</v>
      </c>
    </row>
    <row r="2509" spans="1:10" x14ac:dyDescent="0.3">
      <c r="A2509">
        <v>14879</v>
      </c>
      <c r="B2509">
        <v>684</v>
      </c>
      <c r="C2509">
        <v>1</v>
      </c>
      <c r="D2509">
        <v>185.06000000000003</v>
      </c>
      <c r="E2509" cm="1">
        <f t="array" ref="E2509">_xlfn.IFS(B2509&lt;=PERCENTILE($B$3:$B$5882,0.2),5,B2509&lt;=PERCENTILE($B$3:$B$5882,0.4),4,B2509&lt;=PERCENTILE($B$3:$B$5882,0.6),3,B2509&lt;=PERCENTILE($B$3:$B$5882,0.8),2,TRUE,1)</f>
        <v>1</v>
      </c>
      <c r="F2509" cm="1">
        <f t="array" ref="F2509">_xlfn.IFS(C2509&lt;=PERCENTILE($C$3:$C$5882,0.2),1,C2509&lt;=PERCENTILE($C$3:$C$5882,0.4),2,C2509&lt;=PERCENTILE($C$3:$C$5882,0.6),3,C2509&lt;=PERCENTILE($C$3:$C$5882,0.8),4,TRUE,5)</f>
        <v>1</v>
      </c>
      <c r="G2509" cm="1">
        <f t="array" ref="G2509">_xlfn.IFS(D2509&lt;=PERCENTILE($D$3:$D$5882,0.2),1,D2509&lt;=PERCENTILE($D$3:$D$5882,0.4),2,D2509&lt;=PERCENTILE($D$3:$D$5882,0.6),3,D2509&lt;=PERCENTILE($D$3:$D$5882,0.8),4,TRUE,5)</f>
        <v>1</v>
      </c>
      <c r="H2509" s="3" t="str" cm="1">
        <f t="array" ref="H2509">_xlfn.IFS(AND(E2509&gt;=4,F2509&gt;=4,G2509&gt;=4),"Champions",AND(E2509&gt;=3,F2509&gt;=3,G2509&gt;=3),"Loyal Customers",AND(E2509&lt;=2,F2509&gt;=3),"At Risk",AND(E2509&lt;=2,F2509&lt;=2,G2509&lt;=2),"Lost",AND(E2509&gt;=4,F2509&lt;=2),"New/Promising",TRUE,"Needs Attention")</f>
        <v>Lost</v>
      </c>
      <c r="I2509" s="3" t="str">
        <f t="shared" si="43"/>
        <v>Churned</v>
      </c>
      <c r="J2509" s="3" t="str">
        <f>_xlfn.XLOOKUP(A2509,'Country_Lookup'!$D:$D,'Country_Lookup'!$E:$E)</f>
        <v>United Kingdom</v>
      </c>
    </row>
    <row r="2510" spans="1:10" x14ac:dyDescent="0.3">
      <c r="A2510">
        <v>14880</v>
      </c>
      <c r="B2510">
        <v>77</v>
      </c>
      <c r="C2510">
        <v>3</v>
      </c>
      <c r="D2510">
        <v>706.18999999999949</v>
      </c>
      <c r="E2510" cm="1">
        <f t="array" ref="E2510">_xlfn.IFS(B2510&lt;=PERCENTILE($B$3:$B$5882,0.2),5,B2510&lt;=PERCENTILE($B$3:$B$5882,0.4),4,B2510&lt;=PERCENTILE($B$3:$B$5882,0.6),3,B2510&lt;=PERCENTILE($B$3:$B$5882,0.8),2,TRUE,1)</f>
        <v>3</v>
      </c>
      <c r="F2510" cm="1">
        <f t="array" ref="F2510">_xlfn.IFS(C2510&lt;=PERCENTILE($C$3:$C$5882,0.2),1,C2510&lt;=PERCENTILE($C$3:$C$5882,0.4),2,C2510&lt;=PERCENTILE($C$3:$C$5882,0.6),3,C2510&lt;=PERCENTILE($C$3:$C$5882,0.8),4,TRUE,5)</f>
        <v>3</v>
      </c>
      <c r="G2510" cm="1">
        <f t="array" ref="G2510">_xlfn.IFS(D2510&lt;=PERCENTILE($D$3:$D$5882,0.2),1,D2510&lt;=PERCENTILE($D$3:$D$5882,0.4),2,D2510&lt;=PERCENTILE($D$3:$D$5882,0.6),3,D2510&lt;=PERCENTILE($D$3:$D$5882,0.8),4,TRUE,5)</f>
        <v>3</v>
      </c>
      <c r="H2510" s="3" t="str" cm="1">
        <f t="array" ref="H2510">_xlfn.IFS(AND(E2510&gt;=4,F2510&gt;=4,G2510&gt;=4),"Champions",AND(E2510&gt;=3,F2510&gt;=3,G2510&gt;=3),"Loyal Customers",AND(E2510&lt;=2,F2510&gt;=3),"At Risk",AND(E2510&lt;=2,F2510&lt;=2,G2510&lt;=2),"Lost",AND(E2510&gt;=4,F2510&lt;=2),"New/Promising",TRUE,"Needs Attention")</f>
        <v>Loyal Customers</v>
      </c>
      <c r="I2510" s="3" t="str">
        <f t="shared" si="43"/>
        <v>Active</v>
      </c>
      <c r="J2510" s="3" t="str">
        <f>_xlfn.XLOOKUP(A2510,'Country_Lookup'!$D:$D,'Country_Lookup'!$E:$E)</f>
        <v>United Kingdom</v>
      </c>
    </row>
    <row r="2511" spans="1:10" x14ac:dyDescent="0.3">
      <c r="A2511">
        <v>14881</v>
      </c>
      <c r="B2511">
        <v>19</v>
      </c>
      <c r="C2511">
        <v>1</v>
      </c>
      <c r="D2511">
        <v>255.40000000000006</v>
      </c>
      <c r="E2511" cm="1">
        <f t="array" ref="E2511">_xlfn.IFS(B2511&lt;=PERCENTILE($B$3:$B$5882,0.2),5,B2511&lt;=PERCENTILE($B$3:$B$5882,0.4),4,B2511&lt;=PERCENTILE($B$3:$B$5882,0.6),3,B2511&lt;=PERCENTILE($B$3:$B$5882,0.8),2,TRUE,1)</f>
        <v>5</v>
      </c>
      <c r="F2511" cm="1">
        <f t="array" ref="F2511">_xlfn.IFS(C2511&lt;=PERCENTILE($C$3:$C$5882,0.2),1,C2511&lt;=PERCENTILE($C$3:$C$5882,0.4),2,C2511&lt;=PERCENTILE($C$3:$C$5882,0.6),3,C2511&lt;=PERCENTILE($C$3:$C$5882,0.8),4,TRUE,5)</f>
        <v>1</v>
      </c>
      <c r="G2511" cm="1">
        <f t="array" ref="G2511">_xlfn.IFS(D2511&lt;=PERCENTILE($D$3:$D$5882,0.2),1,D2511&lt;=PERCENTILE($D$3:$D$5882,0.4),2,D2511&lt;=PERCENTILE($D$3:$D$5882,0.6),3,D2511&lt;=PERCENTILE($D$3:$D$5882,0.8),4,TRUE,5)</f>
        <v>1</v>
      </c>
      <c r="H2511" s="3" t="str" cm="1">
        <f t="array" ref="H2511">_xlfn.IFS(AND(E2511&gt;=4,F2511&gt;=4,G2511&gt;=4),"Champions",AND(E2511&gt;=3,F2511&gt;=3,G2511&gt;=3),"Loyal Customers",AND(E2511&lt;=2,F2511&gt;=3),"At Risk",AND(E2511&lt;=2,F2511&lt;=2,G2511&lt;=2),"Lost",AND(E2511&gt;=4,F2511&lt;=2),"New/Promising",TRUE,"Needs Attention")</f>
        <v>New/Promising</v>
      </c>
      <c r="I2511" s="3" t="str">
        <f t="shared" si="43"/>
        <v>Active</v>
      </c>
      <c r="J2511" s="3" t="str">
        <f>_xlfn.XLOOKUP(A2511,'Country_Lookup'!$D:$D,'Country_Lookup'!$E:$E)</f>
        <v>United Kingdom</v>
      </c>
    </row>
    <row r="2512" spans="1:10" x14ac:dyDescent="0.3">
      <c r="A2512">
        <v>14882</v>
      </c>
      <c r="B2512">
        <v>26</v>
      </c>
      <c r="C2512">
        <v>14</v>
      </c>
      <c r="D2512">
        <v>3628.149999999996</v>
      </c>
      <c r="E2512" cm="1">
        <f t="array" ref="E2512">_xlfn.IFS(B2512&lt;=PERCENTILE($B$3:$B$5882,0.2),5,B2512&lt;=PERCENTILE($B$3:$B$5882,0.4),4,B2512&lt;=PERCENTILE($B$3:$B$5882,0.6),3,B2512&lt;=PERCENTILE($B$3:$B$5882,0.8),2,TRUE,1)</f>
        <v>4</v>
      </c>
      <c r="F2512" cm="1">
        <f t="array" ref="F2512">_xlfn.IFS(C2512&lt;=PERCENTILE($C$3:$C$5882,0.2),1,C2512&lt;=PERCENTILE($C$3:$C$5882,0.4),2,C2512&lt;=PERCENTILE($C$3:$C$5882,0.6),3,C2512&lt;=PERCENTILE($C$3:$C$5882,0.8),4,TRUE,5)</f>
        <v>5</v>
      </c>
      <c r="G2512" cm="1">
        <f t="array" ref="G2512">_xlfn.IFS(D2512&lt;=PERCENTILE($D$3:$D$5882,0.2),1,D2512&lt;=PERCENTILE($D$3:$D$5882,0.4),2,D2512&lt;=PERCENTILE($D$3:$D$5882,0.6),3,D2512&lt;=PERCENTILE($D$3:$D$5882,0.8),4,TRUE,5)</f>
        <v>5</v>
      </c>
      <c r="H2512" s="3" t="str" cm="1">
        <f t="array" ref="H2512">_xlfn.IFS(AND(E2512&gt;=4,F2512&gt;=4,G2512&gt;=4),"Champions",AND(E2512&gt;=3,F2512&gt;=3,G2512&gt;=3),"Loyal Customers",AND(E2512&lt;=2,F2512&gt;=3),"At Risk",AND(E2512&lt;=2,F2512&lt;=2,G2512&lt;=2),"Lost",AND(E2512&gt;=4,F2512&lt;=2),"New/Promising",TRUE,"Needs Attention")</f>
        <v>Champions</v>
      </c>
      <c r="I2512" s="3" t="str">
        <f t="shared" si="43"/>
        <v>Active</v>
      </c>
      <c r="J2512" s="3" t="str">
        <f>_xlfn.XLOOKUP(A2512,'Country_Lookup'!$D:$D,'Country_Lookup'!$E:$E)</f>
        <v>United Kingdom</v>
      </c>
    </row>
    <row r="2513" spans="1:10" x14ac:dyDescent="0.3">
      <c r="A2513">
        <v>14883</v>
      </c>
      <c r="B2513">
        <v>18</v>
      </c>
      <c r="C2513">
        <v>6</v>
      </c>
      <c r="D2513">
        <v>761.58999999999935</v>
      </c>
      <c r="E2513" cm="1">
        <f t="array" ref="E2513">_xlfn.IFS(B2513&lt;=PERCENTILE($B$3:$B$5882,0.2),5,B2513&lt;=PERCENTILE($B$3:$B$5882,0.4),4,B2513&lt;=PERCENTILE($B$3:$B$5882,0.6),3,B2513&lt;=PERCENTILE($B$3:$B$5882,0.8),2,TRUE,1)</f>
        <v>5</v>
      </c>
      <c r="F2513" cm="1">
        <f t="array" ref="F2513">_xlfn.IFS(C2513&lt;=PERCENTILE($C$3:$C$5882,0.2),1,C2513&lt;=PERCENTILE($C$3:$C$5882,0.4),2,C2513&lt;=PERCENTILE($C$3:$C$5882,0.6),3,C2513&lt;=PERCENTILE($C$3:$C$5882,0.8),4,TRUE,5)</f>
        <v>4</v>
      </c>
      <c r="G2513" cm="1">
        <f t="array" ref="G2513">_xlfn.IFS(D2513&lt;=PERCENTILE($D$3:$D$5882,0.2),1,D2513&lt;=PERCENTILE($D$3:$D$5882,0.4),2,D2513&lt;=PERCENTILE($D$3:$D$5882,0.6),3,D2513&lt;=PERCENTILE($D$3:$D$5882,0.8),4,TRUE,5)</f>
        <v>3</v>
      </c>
      <c r="H2513" s="3" t="str" cm="1">
        <f t="array" ref="H2513">_xlfn.IFS(AND(E2513&gt;=4,F2513&gt;=4,G2513&gt;=4),"Champions",AND(E2513&gt;=3,F2513&gt;=3,G2513&gt;=3),"Loyal Customers",AND(E2513&lt;=2,F2513&gt;=3),"At Risk",AND(E2513&lt;=2,F2513&lt;=2,G2513&lt;=2),"Lost",AND(E2513&gt;=4,F2513&lt;=2),"New/Promising",TRUE,"Needs Attention")</f>
        <v>Loyal Customers</v>
      </c>
      <c r="I2513" s="3" t="str">
        <f t="shared" si="43"/>
        <v>Active</v>
      </c>
      <c r="J2513" s="3" t="str">
        <f>_xlfn.XLOOKUP(A2513,'Country_Lookup'!$D:$D,'Country_Lookup'!$E:$E)</f>
        <v>United Kingdom</v>
      </c>
    </row>
    <row r="2514" spans="1:10" x14ac:dyDescent="0.3">
      <c r="A2514">
        <v>14884</v>
      </c>
      <c r="B2514">
        <v>669</v>
      </c>
      <c r="C2514">
        <v>1</v>
      </c>
      <c r="D2514">
        <v>120.60000000000001</v>
      </c>
      <c r="E2514" cm="1">
        <f t="array" ref="E2514">_xlfn.IFS(B2514&lt;=PERCENTILE($B$3:$B$5882,0.2),5,B2514&lt;=PERCENTILE($B$3:$B$5882,0.4),4,B2514&lt;=PERCENTILE($B$3:$B$5882,0.6),3,B2514&lt;=PERCENTILE($B$3:$B$5882,0.8),2,TRUE,1)</f>
        <v>1</v>
      </c>
      <c r="F2514" cm="1">
        <f t="array" ref="F2514">_xlfn.IFS(C2514&lt;=PERCENTILE($C$3:$C$5882,0.2),1,C2514&lt;=PERCENTILE($C$3:$C$5882,0.4),2,C2514&lt;=PERCENTILE($C$3:$C$5882,0.6),3,C2514&lt;=PERCENTILE($C$3:$C$5882,0.8),4,TRUE,5)</f>
        <v>1</v>
      </c>
      <c r="G2514" cm="1">
        <f t="array" ref="G2514">_xlfn.IFS(D2514&lt;=PERCENTILE($D$3:$D$5882,0.2),1,D2514&lt;=PERCENTILE($D$3:$D$5882,0.4),2,D2514&lt;=PERCENTILE($D$3:$D$5882,0.6),3,D2514&lt;=PERCENTILE($D$3:$D$5882,0.8),4,TRUE,5)</f>
        <v>1</v>
      </c>
      <c r="H2514" s="3" t="str" cm="1">
        <f t="array" ref="H2514">_xlfn.IFS(AND(E2514&gt;=4,F2514&gt;=4,G2514&gt;=4),"Champions",AND(E2514&gt;=3,F2514&gt;=3,G2514&gt;=3),"Loyal Customers",AND(E2514&lt;=2,F2514&gt;=3),"At Risk",AND(E2514&lt;=2,F2514&lt;=2,G2514&lt;=2),"Lost",AND(E2514&gt;=4,F2514&lt;=2),"New/Promising",TRUE,"Needs Attention")</f>
        <v>Lost</v>
      </c>
      <c r="I2514" s="3" t="str">
        <f t="shared" si="43"/>
        <v>Churned</v>
      </c>
      <c r="J2514" s="3" t="str">
        <f>_xlfn.XLOOKUP(A2514,'Country_Lookup'!$D:$D,'Country_Lookup'!$E:$E)</f>
        <v>United Kingdom</v>
      </c>
    </row>
    <row r="2515" spans="1:10" x14ac:dyDescent="0.3">
      <c r="A2515">
        <v>14885</v>
      </c>
      <c r="B2515">
        <v>131</v>
      </c>
      <c r="C2515">
        <v>3</v>
      </c>
      <c r="D2515">
        <v>1598.1200000000008</v>
      </c>
      <c r="E2515" cm="1">
        <f t="array" ref="E2515">_xlfn.IFS(B2515&lt;=PERCENTILE($B$3:$B$5882,0.2),5,B2515&lt;=PERCENTILE($B$3:$B$5882,0.4),4,B2515&lt;=PERCENTILE($B$3:$B$5882,0.6),3,B2515&lt;=PERCENTILE($B$3:$B$5882,0.8),2,TRUE,1)</f>
        <v>3</v>
      </c>
      <c r="F2515" cm="1">
        <f t="array" ref="F2515">_xlfn.IFS(C2515&lt;=PERCENTILE($C$3:$C$5882,0.2),1,C2515&lt;=PERCENTILE($C$3:$C$5882,0.4),2,C2515&lt;=PERCENTILE($C$3:$C$5882,0.6),3,C2515&lt;=PERCENTILE($C$3:$C$5882,0.8),4,TRUE,5)</f>
        <v>3</v>
      </c>
      <c r="G2515" cm="1">
        <f t="array" ref="G2515">_xlfn.IFS(D2515&lt;=PERCENTILE($D$3:$D$5882,0.2),1,D2515&lt;=PERCENTILE($D$3:$D$5882,0.4),2,D2515&lt;=PERCENTILE($D$3:$D$5882,0.6),3,D2515&lt;=PERCENTILE($D$3:$D$5882,0.8),4,TRUE,5)</f>
        <v>4</v>
      </c>
      <c r="H2515" s="3" t="str" cm="1">
        <f t="array" ref="H2515">_xlfn.IFS(AND(E2515&gt;=4,F2515&gt;=4,G2515&gt;=4),"Champions",AND(E2515&gt;=3,F2515&gt;=3,G2515&gt;=3),"Loyal Customers",AND(E2515&lt;=2,F2515&gt;=3),"At Risk",AND(E2515&lt;=2,F2515&lt;=2,G2515&lt;=2),"Lost",AND(E2515&gt;=4,F2515&lt;=2),"New/Promising",TRUE,"Needs Attention")</f>
        <v>Loyal Customers</v>
      </c>
      <c r="I2515" s="3" t="str">
        <f t="shared" si="43"/>
        <v>Churned</v>
      </c>
      <c r="J2515" s="3" t="str">
        <f>_xlfn.XLOOKUP(A2515,'Country_Lookup'!$D:$D,'Country_Lookup'!$E:$E)</f>
        <v>United Kingdom</v>
      </c>
    </row>
    <row r="2516" spans="1:10" x14ac:dyDescent="0.3">
      <c r="A2516">
        <v>14886</v>
      </c>
      <c r="B2516">
        <v>252</v>
      </c>
      <c r="C2516">
        <v>1</v>
      </c>
      <c r="D2516">
        <v>364.80000000000013</v>
      </c>
      <c r="E2516" cm="1">
        <f t="array" ref="E2516">_xlfn.IFS(B2516&lt;=PERCENTILE($B$3:$B$5882,0.2),5,B2516&lt;=PERCENTILE($B$3:$B$5882,0.4),4,B2516&lt;=PERCENTILE($B$3:$B$5882,0.6),3,B2516&lt;=PERCENTILE($B$3:$B$5882,0.8),2,TRUE,1)</f>
        <v>2</v>
      </c>
      <c r="F2516" cm="1">
        <f t="array" ref="F2516">_xlfn.IFS(C2516&lt;=PERCENTILE($C$3:$C$5882,0.2),1,C2516&lt;=PERCENTILE($C$3:$C$5882,0.4),2,C2516&lt;=PERCENTILE($C$3:$C$5882,0.6),3,C2516&lt;=PERCENTILE($C$3:$C$5882,0.8),4,TRUE,5)</f>
        <v>1</v>
      </c>
      <c r="G2516" cm="1">
        <f t="array" ref="G2516">_xlfn.IFS(D2516&lt;=PERCENTILE($D$3:$D$5882,0.2),1,D2516&lt;=PERCENTILE($D$3:$D$5882,0.4),2,D2516&lt;=PERCENTILE($D$3:$D$5882,0.6),3,D2516&lt;=PERCENTILE($D$3:$D$5882,0.8),4,TRUE,5)</f>
        <v>2</v>
      </c>
      <c r="H2516" s="3" t="str" cm="1">
        <f t="array" ref="H2516">_xlfn.IFS(AND(E2516&gt;=4,F2516&gt;=4,G2516&gt;=4),"Champions",AND(E2516&gt;=3,F2516&gt;=3,G2516&gt;=3),"Loyal Customers",AND(E2516&lt;=2,F2516&gt;=3),"At Risk",AND(E2516&lt;=2,F2516&lt;=2,G2516&lt;=2),"Lost",AND(E2516&gt;=4,F2516&lt;=2),"New/Promising",TRUE,"Needs Attention")</f>
        <v>Lost</v>
      </c>
      <c r="I2516" s="3" t="str">
        <f t="shared" si="43"/>
        <v>Churned</v>
      </c>
      <c r="J2516" s="3" t="str">
        <f>_xlfn.XLOOKUP(A2516,'Country_Lookup'!$D:$D,'Country_Lookup'!$E:$E)</f>
        <v>United Kingdom</v>
      </c>
    </row>
    <row r="2517" spans="1:10" x14ac:dyDescent="0.3">
      <c r="A2517">
        <v>14887</v>
      </c>
      <c r="B2517">
        <v>79</v>
      </c>
      <c r="C2517">
        <v>1</v>
      </c>
      <c r="D2517">
        <v>1862</v>
      </c>
      <c r="E2517" cm="1">
        <f t="array" ref="E2517">_xlfn.IFS(B2517&lt;=PERCENTILE($B$3:$B$5882,0.2),5,B2517&lt;=PERCENTILE($B$3:$B$5882,0.4),4,B2517&lt;=PERCENTILE($B$3:$B$5882,0.6),3,B2517&lt;=PERCENTILE($B$3:$B$5882,0.8),2,TRUE,1)</f>
        <v>3</v>
      </c>
      <c r="F2517" cm="1">
        <f t="array" ref="F2517">_xlfn.IFS(C2517&lt;=PERCENTILE($C$3:$C$5882,0.2),1,C2517&lt;=PERCENTILE($C$3:$C$5882,0.4),2,C2517&lt;=PERCENTILE($C$3:$C$5882,0.6),3,C2517&lt;=PERCENTILE($C$3:$C$5882,0.8),4,TRUE,5)</f>
        <v>1</v>
      </c>
      <c r="G2517" cm="1">
        <f t="array" ref="G2517">_xlfn.IFS(D2517&lt;=PERCENTILE($D$3:$D$5882,0.2),1,D2517&lt;=PERCENTILE($D$3:$D$5882,0.4),2,D2517&lt;=PERCENTILE($D$3:$D$5882,0.6),3,D2517&lt;=PERCENTILE($D$3:$D$5882,0.8),4,TRUE,5)</f>
        <v>4</v>
      </c>
      <c r="H2517" s="3" t="str" cm="1">
        <f t="array" ref="H2517">_xlfn.IFS(AND(E2517&gt;=4,F2517&gt;=4,G2517&gt;=4),"Champions",AND(E2517&gt;=3,F2517&gt;=3,G2517&gt;=3),"Loyal Customers",AND(E2517&lt;=2,F2517&gt;=3),"At Risk",AND(E2517&lt;=2,F2517&lt;=2,G2517&lt;=2),"Lost",AND(E2517&gt;=4,F2517&lt;=2),"New/Promising",TRUE,"Needs Attention")</f>
        <v>Needs Attention</v>
      </c>
      <c r="I2517" s="3" t="str">
        <f t="shared" si="43"/>
        <v>Active</v>
      </c>
      <c r="J2517" s="3" t="str">
        <f>_xlfn.XLOOKUP(A2517,'Country_Lookup'!$D:$D,'Country_Lookup'!$E:$E)</f>
        <v>United Kingdom</v>
      </c>
    </row>
    <row r="2518" spans="1:10" x14ac:dyDescent="0.3">
      <c r="A2518">
        <v>14888</v>
      </c>
      <c r="B2518">
        <v>207</v>
      </c>
      <c r="C2518">
        <v>1</v>
      </c>
      <c r="D2518">
        <v>369.19999999999987</v>
      </c>
      <c r="E2518" cm="1">
        <f t="array" ref="E2518">_xlfn.IFS(B2518&lt;=PERCENTILE($B$3:$B$5882,0.2),5,B2518&lt;=PERCENTILE($B$3:$B$5882,0.4),4,B2518&lt;=PERCENTILE($B$3:$B$5882,0.6),3,B2518&lt;=PERCENTILE($B$3:$B$5882,0.8),2,TRUE,1)</f>
        <v>2</v>
      </c>
      <c r="F2518" cm="1">
        <f t="array" ref="F2518">_xlfn.IFS(C2518&lt;=PERCENTILE($C$3:$C$5882,0.2),1,C2518&lt;=PERCENTILE($C$3:$C$5882,0.4),2,C2518&lt;=PERCENTILE($C$3:$C$5882,0.6),3,C2518&lt;=PERCENTILE($C$3:$C$5882,0.8),4,TRUE,5)</f>
        <v>1</v>
      </c>
      <c r="G2518" cm="1">
        <f t="array" ref="G2518">_xlfn.IFS(D2518&lt;=PERCENTILE($D$3:$D$5882,0.2),1,D2518&lt;=PERCENTILE($D$3:$D$5882,0.4),2,D2518&lt;=PERCENTILE($D$3:$D$5882,0.6),3,D2518&lt;=PERCENTILE($D$3:$D$5882,0.8),4,TRUE,5)</f>
        <v>2</v>
      </c>
      <c r="H2518" s="3" t="str" cm="1">
        <f t="array" ref="H2518">_xlfn.IFS(AND(E2518&gt;=4,F2518&gt;=4,G2518&gt;=4),"Champions",AND(E2518&gt;=3,F2518&gt;=3,G2518&gt;=3),"Loyal Customers",AND(E2518&lt;=2,F2518&gt;=3),"At Risk",AND(E2518&lt;=2,F2518&lt;=2,G2518&lt;=2),"Lost",AND(E2518&gt;=4,F2518&lt;=2),"New/Promising",TRUE,"Needs Attention")</f>
        <v>Lost</v>
      </c>
      <c r="I2518" s="3" t="str">
        <f t="shared" si="43"/>
        <v>Churned</v>
      </c>
      <c r="J2518" s="3" t="str">
        <f>_xlfn.XLOOKUP(A2518,'Country_Lookup'!$D:$D,'Country_Lookup'!$E:$E)</f>
        <v>United Kingdom</v>
      </c>
    </row>
    <row r="2519" spans="1:10" x14ac:dyDescent="0.3">
      <c r="A2519">
        <v>14889</v>
      </c>
      <c r="B2519">
        <v>336</v>
      </c>
      <c r="C2519">
        <v>1</v>
      </c>
      <c r="D2519">
        <v>135.90000000000003</v>
      </c>
      <c r="E2519" cm="1">
        <f t="array" ref="E2519">_xlfn.IFS(B2519&lt;=PERCENTILE($B$3:$B$5882,0.2),5,B2519&lt;=PERCENTILE($B$3:$B$5882,0.4),4,B2519&lt;=PERCENTILE($B$3:$B$5882,0.6),3,B2519&lt;=PERCENTILE($B$3:$B$5882,0.8),2,TRUE,1)</f>
        <v>2</v>
      </c>
      <c r="F2519" cm="1">
        <f t="array" ref="F2519">_xlfn.IFS(C2519&lt;=PERCENTILE($C$3:$C$5882,0.2),1,C2519&lt;=PERCENTILE($C$3:$C$5882,0.4),2,C2519&lt;=PERCENTILE($C$3:$C$5882,0.6),3,C2519&lt;=PERCENTILE($C$3:$C$5882,0.8),4,TRUE,5)</f>
        <v>1</v>
      </c>
      <c r="G2519" cm="1">
        <f t="array" ref="G2519">_xlfn.IFS(D2519&lt;=PERCENTILE($D$3:$D$5882,0.2),1,D2519&lt;=PERCENTILE($D$3:$D$5882,0.4),2,D2519&lt;=PERCENTILE($D$3:$D$5882,0.6),3,D2519&lt;=PERCENTILE($D$3:$D$5882,0.8),4,TRUE,5)</f>
        <v>1</v>
      </c>
      <c r="H2519" s="3" t="str" cm="1">
        <f t="array" ref="H2519">_xlfn.IFS(AND(E2519&gt;=4,F2519&gt;=4,G2519&gt;=4),"Champions",AND(E2519&gt;=3,F2519&gt;=3,G2519&gt;=3),"Loyal Customers",AND(E2519&lt;=2,F2519&gt;=3),"At Risk",AND(E2519&lt;=2,F2519&lt;=2,G2519&lt;=2),"Lost",AND(E2519&gt;=4,F2519&lt;=2),"New/Promising",TRUE,"Needs Attention")</f>
        <v>Lost</v>
      </c>
      <c r="I2519" s="3" t="str">
        <f t="shared" si="43"/>
        <v>Churned</v>
      </c>
      <c r="J2519" s="3" t="str">
        <f>_xlfn.XLOOKUP(A2519,'Country_Lookup'!$D:$D,'Country_Lookup'!$E:$E)</f>
        <v>United Kingdom</v>
      </c>
    </row>
    <row r="2520" spans="1:10" x14ac:dyDescent="0.3">
      <c r="A2520">
        <v>14890</v>
      </c>
      <c r="B2520">
        <v>253</v>
      </c>
      <c r="C2520">
        <v>3</v>
      </c>
      <c r="D2520">
        <v>817.25</v>
      </c>
      <c r="E2520" cm="1">
        <f t="array" ref="E2520">_xlfn.IFS(B2520&lt;=PERCENTILE($B$3:$B$5882,0.2),5,B2520&lt;=PERCENTILE($B$3:$B$5882,0.4),4,B2520&lt;=PERCENTILE($B$3:$B$5882,0.6),3,B2520&lt;=PERCENTILE($B$3:$B$5882,0.8),2,TRUE,1)</f>
        <v>2</v>
      </c>
      <c r="F2520" cm="1">
        <f t="array" ref="F2520">_xlfn.IFS(C2520&lt;=PERCENTILE($C$3:$C$5882,0.2),1,C2520&lt;=PERCENTILE($C$3:$C$5882,0.4),2,C2520&lt;=PERCENTILE($C$3:$C$5882,0.6),3,C2520&lt;=PERCENTILE($C$3:$C$5882,0.8),4,TRUE,5)</f>
        <v>3</v>
      </c>
      <c r="G2520" cm="1">
        <f t="array" ref="G2520">_xlfn.IFS(D2520&lt;=PERCENTILE($D$3:$D$5882,0.2),1,D2520&lt;=PERCENTILE($D$3:$D$5882,0.4),2,D2520&lt;=PERCENTILE($D$3:$D$5882,0.6),3,D2520&lt;=PERCENTILE($D$3:$D$5882,0.8),4,TRUE,5)</f>
        <v>3</v>
      </c>
      <c r="H2520" s="3" t="str" cm="1">
        <f t="array" ref="H2520">_xlfn.IFS(AND(E2520&gt;=4,F2520&gt;=4,G2520&gt;=4),"Champions",AND(E2520&gt;=3,F2520&gt;=3,G2520&gt;=3),"Loyal Customers",AND(E2520&lt;=2,F2520&gt;=3),"At Risk",AND(E2520&lt;=2,F2520&lt;=2,G2520&lt;=2),"Lost",AND(E2520&gt;=4,F2520&lt;=2),"New/Promising",TRUE,"Needs Attention")</f>
        <v>At Risk</v>
      </c>
      <c r="I2520" s="3" t="str">
        <f t="shared" si="43"/>
        <v>Churned</v>
      </c>
      <c r="J2520" s="3" t="str">
        <f>_xlfn.XLOOKUP(A2520,'Country_Lookup'!$D:$D,'Country_Lookup'!$E:$E)</f>
        <v>United Kingdom</v>
      </c>
    </row>
    <row r="2521" spans="1:10" x14ac:dyDescent="0.3">
      <c r="A2521">
        <v>14891</v>
      </c>
      <c r="B2521">
        <v>148</v>
      </c>
      <c r="C2521">
        <v>4</v>
      </c>
      <c r="D2521">
        <v>1106.7299999999977</v>
      </c>
      <c r="E2521" cm="1">
        <f t="array" ref="E2521">_xlfn.IFS(B2521&lt;=PERCENTILE($B$3:$B$5882,0.2),5,B2521&lt;=PERCENTILE($B$3:$B$5882,0.4),4,B2521&lt;=PERCENTILE($B$3:$B$5882,0.6),3,B2521&lt;=PERCENTILE($B$3:$B$5882,0.8),2,TRUE,1)</f>
        <v>3</v>
      </c>
      <c r="F2521" cm="1">
        <f t="array" ref="F2521">_xlfn.IFS(C2521&lt;=PERCENTILE($C$3:$C$5882,0.2),1,C2521&lt;=PERCENTILE($C$3:$C$5882,0.4),2,C2521&lt;=PERCENTILE($C$3:$C$5882,0.6),3,C2521&lt;=PERCENTILE($C$3:$C$5882,0.8),4,TRUE,5)</f>
        <v>3</v>
      </c>
      <c r="G2521" cm="1">
        <f t="array" ref="G2521">_xlfn.IFS(D2521&lt;=PERCENTILE($D$3:$D$5882,0.2),1,D2521&lt;=PERCENTILE($D$3:$D$5882,0.4),2,D2521&lt;=PERCENTILE($D$3:$D$5882,0.6),3,D2521&lt;=PERCENTILE($D$3:$D$5882,0.8),4,TRUE,5)</f>
        <v>3</v>
      </c>
      <c r="H2521" s="3" t="str" cm="1">
        <f t="array" ref="H2521">_xlfn.IFS(AND(E2521&gt;=4,F2521&gt;=4,G2521&gt;=4),"Champions",AND(E2521&gt;=3,F2521&gt;=3,G2521&gt;=3),"Loyal Customers",AND(E2521&lt;=2,F2521&gt;=3),"At Risk",AND(E2521&lt;=2,F2521&lt;=2,G2521&lt;=2),"Lost",AND(E2521&gt;=4,F2521&lt;=2),"New/Promising",TRUE,"Needs Attention")</f>
        <v>Loyal Customers</v>
      </c>
      <c r="I2521" s="3" t="str">
        <f t="shared" si="43"/>
        <v>Churned</v>
      </c>
      <c r="J2521" s="3" t="str">
        <f>_xlfn.XLOOKUP(A2521,'Country_Lookup'!$D:$D,'Country_Lookup'!$E:$E)</f>
        <v>United Kingdom</v>
      </c>
    </row>
    <row r="2522" spans="1:10" x14ac:dyDescent="0.3">
      <c r="A2522">
        <v>14892</v>
      </c>
      <c r="B2522">
        <v>690</v>
      </c>
      <c r="C2522">
        <v>1</v>
      </c>
      <c r="D2522">
        <v>202.34999999999994</v>
      </c>
      <c r="E2522" cm="1">
        <f t="array" ref="E2522">_xlfn.IFS(B2522&lt;=PERCENTILE($B$3:$B$5882,0.2),5,B2522&lt;=PERCENTILE($B$3:$B$5882,0.4),4,B2522&lt;=PERCENTILE($B$3:$B$5882,0.6),3,B2522&lt;=PERCENTILE($B$3:$B$5882,0.8),2,TRUE,1)</f>
        <v>1</v>
      </c>
      <c r="F2522" cm="1">
        <f t="array" ref="F2522">_xlfn.IFS(C2522&lt;=PERCENTILE($C$3:$C$5882,0.2),1,C2522&lt;=PERCENTILE($C$3:$C$5882,0.4),2,C2522&lt;=PERCENTILE($C$3:$C$5882,0.6),3,C2522&lt;=PERCENTILE($C$3:$C$5882,0.8),4,TRUE,5)</f>
        <v>1</v>
      </c>
      <c r="G2522" cm="1">
        <f t="array" ref="G2522">_xlfn.IFS(D2522&lt;=PERCENTILE($D$3:$D$5882,0.2),1,D2522&lt;=PERCENTILE($D$3:$D$5882,0.4),2,D2522&lt;=PERCENTILE($D$3:$D$5882,0.6),3,D2522&lt;=PERCENTILE($D$3:$D$5882,0.8),4,TRUE,5)</f>
        <v>1</v>
      </c>
      <c r="H2522" s="3" t="str" cm="1">
        <f t="array" ref="H2522">_xlfn.IFS(AND(E2522&gt;=4,F2522&gt;=4,G2522&gt;=4),"Champions",AND(E2522&gt;=3,F2522&gt;=3,G2522&gt;=3),"Loyal Customers",AND(E2522&lt;=2,F2522&gt;=3),"At Risk",AND(E2522&lt;=2,F2522&lt;=2,G2522&lt;=2),"Lost",AND(E2522&gt;=4,F2522&lt;=2),"New/Promising",TRUE,"Needs Attention")</f>
        <v>Lost</v>
      </c>
      <c r="I2522" s="3" t="str">
        <f t="shared" si="43"/>
        <v>Churned</v>
      </c>
      <c r="J2522" s="3" t="str">
        <f>_xlfn.XLOOKUP(A2522,'Country_Lookup'!$D:$D,'Country_Lookup'!$E:$E)</f>
        <v>United Kingdom</v>
      </c>
    </row>
    <row r="2523" spans="1:10" x14ac:dyDescent="0.3">
      <c r="A2523">
        <v>14893</v>
      </c>
      <c r="B2523">
        <v>9</v>
      </c>
      <c r="C2523">
        <v>3</v>
      </c>
      <c r="D2523">
        <v>1809.6099999999958</v>
      </c>
      <c r="E2523" cm="1">
        <f t="array" ref="E2523">_xlfn.IFS(B2523&lt;=PERCENTILE($B$3:$B$5882,0.2),5,B2523&lt;=PERCENTILE($B$3:$B$5882,0.4),4,B2523&lt;=PERCENTILE($B$3:$B$5882,0.6),3,B2523&lt;=PERCENTILE($B$3:$B$5882,0.8),2,TRUE,1)</f>
        <v>5</v>
      </c>
      <c r="F2523" cm="1">
        <f t="array" ref="F2523">_xlfn.IFS(C2523&lt;=PERCENTILE($C$3:$C$5882,0.2),1,C2523&lt;=PERCENTILE($C$3:$C$5882,0.4),2,C2523&lt;=PERCENTILE($C$3:$C$5882,0.6),3,C2523&lt;=PERCENTILE($C$3:$C$5882,0.8),4,TRUE,5)</f>
        <v>3</v>
      </c>
      <c r="G2523" cm="1">
        <f t="array" ref="G2523">_xlfn.IFS(D2523&lt;=PERCENTILE($D$3:$D$5882,0.2),1,D2523&lt;=PERCENTILE($D$3:$D$5882,0.4),2,D2523&lt;=PERCENTILE($D$3:$D$5882,0.6),3,D2523&lt;=PERCENTILE($D$3:$D$5882,0.8),4,TRUE,5)</f>
        <v>4</v>
      </c>
      <c r="H2523" s="3" t="str" cm="1">
        <f t="array" ref="H2523">_xlfn.IFS(AND(E2523&gt;=4,F2523&gt;=4,G2523&gt;=4),"Champions",AND(E2523&gt;=3,F2523&gt;=3,G2523&gt;=3),"Loyal Customers",AND(E2523&lt;=2,F2523&gt;=3),"At Risk",AND(E2523&lt;=2,F2523&lt;=2,G2523&lt;=2),"Lost",AND(E2523&gt;=4,F2523&lt;=2),"New/Promising",TRUE,"Needs Attention")</f>
        <v>Loyal Customers</v>
      </c>
      <c r="I2523" s="3" t="str">
        <f t="shared" si="43"/>
        <v>Active</v>
      </c>
      <c r="J2523" s="3" t="str">
        <f>_xlfn.XLOOKUP(A2523,'Country_Lookup'!$D:$D,'Country_Lookup'!$E:$E)</f>
        <v>United Kingdom</v>
      </c>
    </row>
    <row r="2524" spans="1:10" x14ac:dyDescent="0.3">
      <c r="A2524">
        <v>14894</v>
      </c>
      <c r="B2524">
        <v>85</v>
      </c>
      <c r="C2524">
        <v>3</v>
      </c>
      <c r="D2524">
        <v>1492.8099999999984</v>
      </c>
      <c r="E2524" cm="1">
        <f t="array" ref="E2524">_xlfn.IFS(B2524&lt;=PERCENTILE($B$3:$B$5882,0.2),5,B2524&lt;=PERCENTILE($B$3:$B$5882,0.4),4,B2524&lt;=PERCENTILE($B$3:$B$5882,0.6),3,B2524&lt;=PERCENTILE($B$3:$B$5882,0.8),2,TRUE,1)</f>
        <v>3</v>
      </c>
      <c r="F2524" cm="1">
        <f t="array" ref="F2524">_xlfn.IFS(C2524&lt;=PERCENTILE($C$3:$C$5882,0.2),1,C2524&lt;=PERCENTILE($C$3:$C$5882,0.4),2,C2524&lt;=PERCENTILE($C$3:$C$5882,0.6),3,C2524&lt;=PERCENTILE($C$3:$C$5882,0.8),4,TRUE,5)</f>
        <v>3</v>
      </c>
      <c r="G2524" cm="1">
        <f t="array" ref="G2524">_xlfn.IFS(D2524&lt;=PERCENTILE($D$3:$D$5882,0.2),1,D2524&lt;=PERCENTILE($D$3:$D$5882,0.4),2,D2524&lt;=PERCENTILE($D$3:$D$5882,0.6),3,D2524&lt;=PERCENTILE($D$3:$D$5882,0.8),4,TRUE,5)</f>
        <v>4</v>
      </c>
      <c r="H2524" s="3" t="str" cm="1">
        <f t="array" ref="H2524">_xlfn.IFS(AND(E2524&gt;=4,F2524&gt;=4,G2524&gt;=4),"Champions",AND(E2524&gt;=3,F2524&gt;=3,G2524&gt;=3),"Loyal Customers",AND(E2524&lt;=2,F2524&gt;=3),"At Risk",AND(E2524&lt;=2,F2524&lt;=2,G2524&lt;=2),"Lost",AND(E2524&gt;=4,F2524&lt;=2),"New/Promising",TRUE,"Needs Attention")</f>
        <v>Loyal Customers</v>
      </c>
      <c r="I2524" s="3" t="str">
        <f t="shared" si="43"/>
        <v>Active</v>
      </c>
      <c r="J2524" s="3" t="str">
        <f>_xlfn.XLOOKUP(A2524,'Country_Lookup'!$D:$D,'Country_Lookup'!$E:$E)</f>
        <v>United Kingdom</v>
      </c>
    </row>
    <row r="2525" spans="1:10" x14ac:dyDescent="0.3">
      <c r="A2525">
        <v>14895</v>
      </c>
      <c r="B2525">
        <v>7</v>
      </c>
      <c r="C2525">
        <v>38</v>
      </c>
      <c r="D2525">
        <v>25119.539999999448</v>
      </c>
      <c r="E2525" cm="1">
        <f t="array" ref="E2525">_xlfn.IFS(B2525&lt;=PERCENTILE($B$3:$B$5882,0.2),5,B2525&lt;=PERCENTILE($B$3:$B$5882,0.4),4,B2525&lt;=PERCENTILE($B$3:$B$5882,0.6),3,B2525&lt;=PERCENTILE($B$3:$B$5882,0.8),2,TRUE,1)</f>
        <v>5</v>
      </c>
      <c r="F2525" cm="1">
        <f t="array" ref="F2525">_xlfn.IFS(C2525&lt;=PERCENTILE($C$3:$C$5882,0.2),1,C2525&lt;=PERCENTILE($C$3:$C$5882,0.4),2,C2525&lt;=PERCENTILE($C$3:$C$5882,0.6),3,C2525&lt;=PERCENTILE($C$3:$C$5882,0.8),4,TRUE,5)</f>
        <v>5</v>
      </c>
      <c r="G2525" cm="1">
        <f t="array" ref="G2525">_xlfn.IFS(D2525&lt;=PERCENTILE($D$3:$D$5882,0.2),1,D2525&lt;=PERCENTILE($D$3:$D$5882,0.4),2,D2525&lt;=PERCENTILE($D$3:$D$5882,0.6),3,D2525&lt;=PERCENTILE($D$3:$D$5882,0.8),4,TRUE,5)</f>
        <v>5</v>
      </c>
      <c r="H2525" s="3" t="str" cm="1">
        <f t="array" ref="H2525">_xlfn.IFS(AND(E2525&gt;=4,F2525&gt;=4,G2525&gt;=4),"Champions",AND(E2525&gt;=3,F2525&gt;=3,G2525&gt;=3),"Loyal Customers",AND(E2525&lt;=2,F2525&gt;=3),"At Risk",AND(E2525&lt;=2,F2525&lt;=2,G2525&lt;=2),"Lost",AND(E2525&gt;=4,F2525&lt;=2),"New/Promising",TRUE,"Needs Attention")</f>
        <v>Champions</v>
      </c>
      <c r="I2525" s="3" t="str">
        <f t="shared" si="43"/>
        <v>Active</v>
      </c>
      <c r="J2525" s="3" t="str">
        <f>_xlfn.XLOOKUP(A2525,'Country_Lookup'!$D:$D,'Country_Lookup'!$E:$E)</f>
        <v>United Kingdom</v>
      </c>
    </row>
    <row r="2526" spans="1:10" x14ac:dyDescent="0.3">
      <c r="A2526">
        <v>14896</v>
      </c>
      <c r="B2526">
        <v>204</v>
      </c>
      <c r="C2526">
        <v>8</v>
      </c>
      <c r="D2526">
        <v>2092.4200000000005</v>
      </c>
      <c r="E2526" cm="1">
        <f t="array" ref="E2526">_xlfn.IFS(B2526&lt;=PERCENTILE($B$3:$B$5882,0.2),5,B2526&lt;=PERCENTILE($B$3:$B$5882,0.4),4,B2526&lt;=PERCENTILE($B$3:$B$5882,0.6),3,B2526&lt;=PERCENTILE($B$3:$B$5882,0.8),2,TRUE,1)</f>
        <v>2</v>
      </c>
      <c r="F2526" cm="1">
        <f t="array" ref="F2526">_xlfn.IFS(C2526&lt;=PERCENTILE($C$3:$C$5882,0.2),1,C2526&lt;=PERCENTILE($C$3:$C$5882,0.4),2,C2526&lt;=PERCENTILE($C$3:$C$5882,0.6),3,C2526&lt;=PERCENTILE($C$3:$C$5882,0.8),4,TRUE,5)</f>
        <v>4</v>
      </c>
      <c r="G2526" cm="1">
        <f t="array" ref="G2526">_xlfn.IFS(D2526&lt;=PERCENTILE($D$3:$D$5882,0.2),1,D2526&lt;=PERCENTILE($D$3:$D$5882,0.4),2,D2526&lt;=PERCENTILE($D$3:$D$5882,0.6),3,D2526&lt;=PERCENTILE($D$3:$D$5882,0.8),4,TRUE,5)</f>
        <v>4</v>
      </c>
      <c r="H2526" s="3" t="str" cm="1">
        <f t="array" ref="H2526">_xlfn.IFS(AND(E2526&gt;=4,F2526&gt;=4,G2526&gt;=4),"Champions",AND(E2526&gt;=3,F2526&gt;=3,G2526&gt;=3),"Loyal Customers",AND(E2526&lt;=2,F2526&gt;=3),"At Risk",AND(E2526&lt;=2,F2526&lt;=2,G2526&lt;=2),"Lost",AND(E2526&gt;=4,F2526&lt;=2),"New/Promising",TRUE,"Needs Attention")</f>
        <v>At Risk</v>
      </c>
      <c r="I2526" s="3" t="str">
        <f t="shared" si="43"/>
        <v>Churned</v>
      </c>
      <c r="J2526" s="3" t="str">
        <f>_xlfn.XLOOKUP(A2526,'Country_Lookup'!$D:$D,'Country_Lookup'!$E:$E)</f>
        <v>United Kingdom</v>
      </c>
    </row>
    <row r="2527" spans="1:10" x14ac:dyDescent="0.3">
      <c r="A2527">
        <v>14897</v>
      </c>
      <c r="B2527">
        <v>7</v>
      </c>
      <c r="C2527">
        <v>8</v>
      </c>
      <c r="D2527">
        <v>3140.5399999999945</v>
      </c>
      <c r="E2527" cm="1">
        <f t="array" ref="E2527">_xlfn.IFS(B2527&lt;=PERCENTILE($B$3:$B$5882,0.2),5,B2527&lt;=PERCENTILE($B$3:$B$5882,0.4),4,B2527&lt;=PERCENTILE($B$3:$B$5882,0.6),3,B2527&lt;=PERCENTILE($B$3:$B$5882,0.8),2,TRUE,1)</f>
        <v>5</v>
      </c>
      <c r="F2527" cm="1">
        <f t="array" ref="F2527">_xlfn.IFS(C2527&lt;=PERCENTILE($C$3:$C$5882,0.2),1,C2527&lt;=PERCENTILE($C$3:$C$5882,0.4),2,C2527&lt;=PERCENTILE($C$3:$C$5882,0.6),3,C2527&lt;=PERCENTILE($C$3:$C$5882,0.8),4,TRUE,5)</f>
        <v>4</v>
      </c>
      <c r="G2527" cm="1">
        <f t="array" ref="G2527">_xlfn.IFS(D2527&lt;=PERCENTILE($D$3:$D$5882,0.2),1,D2527&lt;=PERCENTILE($D$3:$D$5882,0.4),2,D2527&lt;=PERCENTILE($D$3:$D$5882,0.6),3,D2527&lt;=PERCENTILE($D$3:$D$5882,0.8),4,TRUE,5)</f>
        <v>5</v>
      </c>
      <c r="H2527" s="3" t="str" cm="1">
        <f t="array" ref="H2527">_xlfn.IFS(AND(E2527&gt;=4,F2527&gt;=4,G2527&gt;=4),"Champions",AND(E2527&gt;=3,F2527&gt;=3,G2527&gt;=3),"Loyal Customers",AND(E2527&lt;=2,F2527&gt;=3),"At Risk",AND(E2527&lt;=2,F2527&lt;=2,G2527&lt;=2),"Lost",AND(E2527&gt;=4,F2527&lt;=2),"New/Promising",TRUE,"Needs Attention")</f>
        <v>Champions</v>
      </c>
      <c r="I2527" s="3" t="str">
        <f t="shared" si="43"/>
        <v>Active</v>
      </c>
      <c r="J2527" s="3" t="str">
        <f>_xlfn.XLOOKUP(A2527,'Country_Lookup'!$D:$D,'Country_Lookup'!$E:$E)</f>
        <v>United Kingdom</v>
      </c>
    </row>
    <row r="2528" spans="1:10" x14ac:dyDescent="0.3">
      <c r="A2528">
        <v>14898</v>
      </c>
      <c r="B2528">
        <v>23</v>
      </c>
      <c r="C2528">
        <v>14</v>
      </c>
      <c r="D2528">
        <v>3507.8099999999699</v>
      </c>
      <c r="E2528" cm="1">
        <f t="array" ref="E2528">_xlfn.IFS(B2528&lt;=PERCENTILE($B$3:$B$5882,0.2),5,B2528&lt;=PERCENTILE($B$3:$B$5882,0.4),4,B2528&lt;=PERCENTILE($B$3:$B$5882,0.6),3,B2528&lt;=PERCENTILE($B$3:$B$5882,0.8),2,TRUE,1)</f>
        <v>4</v>
      </c>
      <c r="F2528" cm="1">
        <f t="array" ref="F2528">_xlfn.IFS(C2528&lt;=PERCENTILE($C$3:$C$5882,0.2),1,C2528&lt;=PERCENTILE($C$3:$C$5882,0.4),2,C2528&lt;=PERCENTILE($C$3:$C$5882,0.6),3,C2528&lt;=PERCENTILE($C$3:$C$5882,0.8),4,TRUE,5)</f>
        <v>5</v>
      </c>
      <c r="G2528" cm="1">
        <f t="array" ref="G2528">_xlfn.IFS(D2528&lt;=PERCENTILE($D$3:$D$5882,0.2),1,D2528&lt;=PERCENTILE($D$3:$D$5882,0.4),2,D2528&lt;=PERCENTILE($D$3:$D$5882,0.6),3,D2528&lt;=PERCENTILE($D$3:$D$5882,0.8),4,TRUE,5)</f>
        <v>5</v>
      </c>
      <c r="H2528" s="3" t="str" cm="1">
        <f t="array" ref="H2528">_xlfn.IFS(AND(E2528&gt;=4,F2528&gt;=4,G2528&gt;=4),"Champions",AND(E2528&gt;=3,F2528&gt;=3,G2528&gt;=3),"Loyal Customers",AND(E2528&lt;=2,F2528&gt;=3),"At Risk",AND(E2528&lt;=2,F2528&lt;=2,G2528&lt;=2),"Lost",AND(E2528&gt;=4,F2528&lt;=2),"New/Promising",TRUE,"Needs Attention")</f>
        <v>Champions</v>
      </c>
      <c r="I2528" s="3" t="str">
        <f t="shared" si="43"/>
        <v>Active</v>
      </c>
      <c r="J2528" s="3" t="str">
        <f>_xlfn.XLOOKUP(A2528,'Country_Lookup'!$D:$D,'Country_Lookup'!$E:$E)</f>
        <v>United Kingdom</v>
      </c>
    </row>
    <row r="2529" spans="1:10" x14ac:dyDescent="0.3">
      <c r="A2529">
        <v>14899</v>
      </c>
      <c r="B2529">
        <v>395</v>
      </c>
      <c r="C2529">
        <v>1</v>
      </c>
      <c r="D2529">
        <v>1384.8800000000022</v>
      </c>
      <c r="E2529" cm="1">
        <f t="array" ref="E2529">_xlfn.IFS(B2529&lt;=PERCENTILE($B$3:$B$5882,0.2),5,B2529&lt;=PERCENTILE($B$3:$B$5882,0.4),4,B2529&lt;=PERCENTILE($B$3:$B$5882,0.6),3,B2529&lt;=PERCENTILE($B$3:$B$5882,0.8),2,TRUE,1)</f>
        <v>2</v>
      </c>
      <c r="F2529" cm="1">
        <f t="array" ref="F2529">_xlfn.IFS(C2529&lt;=PERCENTILE($C$3:$C$5882,0.2),1,C2529&lt;=PERCENTILE($C$3:$C$5882,0.4),2,C2529&lt;=PERCENTILE($C$3:$C$5882,0.6),3,C2529&lt;=PERCENTILE($C$3:$C$5882,0.8),4,TRUE,5)</f>
        <v>1</v>
      </c>
      <c r="G2529" cm="1">
        <f t="array" ref="G2529">_xlfn.IFS(D2529&lt;=PERCENTILE($D$3:$D$5882,0.2),1,D2529&lt;=PERCENTILE($D$3:$D$5882,0.4),2,D2529&lt;=PERCENTILE($D$3:$D$5882,0.6),3,D2529&lt;=PERCENTILE($D$3:$D$5882,0.8),4,TRUE,5)</f>
        <v>4</v>
      </c>
      <c r="H2529" s="3" t="str" cm="1">
        <f t="array" ref="H2529">_xlfn.IFS(AND(E2529&gt;=4,F2529&gt;=4,G2529&gt;=4),"Champions",AND(E2529&gt;=3,F2529&gt;=3,G2529&gt;=3),"Loyal Customers",AND(E2529&lt;=2,F2529&gt;=3),"At Risk",AND(E2529&lt;=2,F2529&lt;=2,G2529&lt;=2),"Lost",AND(E2529&gt;=4,F2529&lt;=2),"New/Promising",TRUE,"Needs Attention")</f>
        <v>Needs Attention</v>
      </c>
      <c r="I2529" s="3" t="str">
        <f t="shared" si="43"/>
        <v>Churned</v>
      </c>
      <c r="J2529" s="3" t="str">
        <f>_xlfn.XLOOKUP(A2529,'Country_Lookup'!$D:$D,'Country_Lookup'!$E:$E)</f>
        <v>United Kingdom</v>
      </c>
    </row>
    <row r="2530" spans="1:10" x14ac:dyDescent="0.3">
      <c r="A2530">
        <v>14900</v>
      </c>
      <c r="B2530">
        <v>522</v>
      </c>
      <c r="C2530">
        <v>1</v>
      </c>
      <c r="D2530">
        <v>13.919999999999998</v>
      </c>
      <c r="E2530" cm="1">
        <f t="array" ref="E2530">_xlfn.IFS(B2530&lt;=PERCENTILE($B$3:$B$5882,0.2),5,B2530&lt;=PERCENTILE($B$3:$B$5882,0.4),4,B2530&lt;=PERCENTILE($B$3:$B$5882,0.6),3,B2530&lt;=PERCENTILE($B$3:$B$5882,0.8),2,TRUE,1)</f>
        <v>1</v>
      </c>
      <c r="F2530" cm="1">
        <f t="array" ref="F2530">_xlfn.IFS(C2530&lt;=PERCENTILE($C$3:$C$5882,0.2),1,C2530&lt;=PERCENTILE($C$3:$C$5882,0.4),2,C2530&lt;=PERCENTILE($C$3:$C$5882,0.6),3,C2530&lt;=PERCENTILE($C$3:$C$5882,0.8),4,TRUE,5)</f>
        <v>1</v>
      </c>
      <c r="G2530" cm="1">
        <f t="array" ref="G2530">_xlfn.IFS(D2530&lt;=PERCENTILE($D$3:$D$5882,0.2),1,D2530&lt;=PERCENTILE($D$3:$D$5882,0.4),2,D2530&lt;=PERCENTILE($D$3:$D$5882,0.6),3,D2530&lt;=PERCENTILE($D$3:$D$5882,0.8),4,TRUE,5)</f>
        <v>1</v>
      </c>
      <c r="H2530" s="3" t="str" cm="1">
        <f t="array" ref="H2530">_xlfn.IFS(AND(E2530&gt;=4,F2530&gt;=4,G2530&gt;=4),"Champions",AND(E2530&gt;=3,F2530&gt;=3,G2530&gt;=3),"Loyal Customers",AND(E2530&lt;=2,F2530&gt;=3),"At Risk",AND(E2530&lt;=2,F2530&lt;=2,G2530&lt;=2),"Lost",AND(E2530&gt;=4,F2530&lt;=2),"New/Promising",TRUE,"Needs Attention")</f>
        <v>Lost</v>
      </c>
      <c r="I2530" s="3" t="str">
        <f t="shared" si="43"/>
        <v>Churned</v>
      </c>
      <c r="J2530" s="3" t="str">
        <f>_xlfn.XLOOKUP(A2530,'Country_Lookup'!$D:$D,'Country_Lookup'!$E:$E)</f>
        <v>United Kingdom</v>
      </c>
    </row>
    <row r="2531" spans="1:10" x14ac:dyDescent="0.3">
      <c r="A2531">
        <v>14901</v>
      </c>
      <c r="B2531">
        <v>11</v>
      </c>
      <c r="C2531">
        <v>12</v>
      </c>
      <c r="D2531">
        <v>2289.6500000000046</v>
      </c>
      <c r="E2531" cm="1">
        <f t="array" ref="E2531">_xlfn.IFS(B2531&lt;=PERCENTILE($B$3:$B$5882,0.2),5,B2531&lt;=PERCENTILE($B$3:$B$5882,0.4),4,B2531&lt;=PERCENTILE($B$3:$B$5882,0.6),3,B2531&lt;=PERCENTILE($B$3:$B$5882,0.8),2,TRUE,1)</f>
        <v>5</v>
      </c>
      <c r="F2531" cm="1">
        <f t="array" ref="F2531">_xlfn.IFS(C2531&lt;=PERCENTILE($C$3:$C$5882,0.2),1,C2531&lt;=PERCENTILE($C$3:$C$5882,0.4),2,C2531&lt;=PERCENTILE($C$3:$C$5882,0.6),3,C2531&lt;=PERCENTILE($C$3:$C$5882,0.8),4,TRUE,5)</f>
        <v>5</v>
      </c>
      <c r="G2531" cm="1">
        <f t="array" ref="G2531">_xlfn.IFS(D2531&lt;=PERCENTILE($D$3:$D$5882,0.2),1,D2531&lt;=PERCENTILE($D$3:$D$5882,0.4),2,D2531&lt;=PERCENTILE($D$3:$D$5882,0.6),3,D2531&lt;=PERCENTILE($D$3:$D$5882,0.8),4,TRUE,5)</f>
        <v>4</v>
      </c>
      <c r="H2531" s="3" t="str" cm="1">
        <f t="array" ref="H2531">_xlfn.IFS(AND(E2531&gt;=4,F2531&gt;=4,G2531&gt;=4),"Champions",AND(E2531&gt;=3,F2531&gt;=3,G2531&gt;=3),"Loyal Customers",AND(E2531&lt;=2,F2531&gt;=3),"At Risk",AND(E2531&lt;=2,F2531&lt;=2,G2531&lt;=2),"Lost",AND(E2531&gt;=4,F2531&lt;=2),"New/Promising",TRUE,"Needs Attention")</f>
        <v>Champions</v>
      </c>
      <c r="I2531" s="3" t="str">
        <f t="shared" si="43"/>
        <v>Active</v>
      </c>
      <c r="J2531" s="3" t="str">
        <f>_xlfn.XLOOKUP(A2531,'Country_Lookup'!$D:$D,'Country_Lookup'!$E:$E)</f>
        <v>United Kingdom</v>
      </c>
    </row>
    <row r="2532" spans="1:10" x14ac:dyDescent="0.3">
      <c r="A2532">
        <v>14902</v>
      </c>
      <c r="B2532">
        <v>25</v>
      </c>
      <c r="C2532">
        <v>3</v>
      </c>
      <c r="D2532">
        <v>1035.620000000001</v>
      </c>
      <c r="E2532" cm="1">
        <f t="array" ref="E2532">_xlfn.IFS(B2532&lt;=PERCENTILE($B$3:$B$5882,0.2),5,B2532&lt;=PERCENTILE($B$3:$B$5882,0.4),4,B2532&lt;=PERCENTILE($B$3:$B$5882,0.6),3,B2532&lt;=PERCENTILE($B$3:$B$5882,0.8),2,TRUE,1)</f>
        <v>4</v>
      </c>
      <c r="F2532" cm="1">
        <f t="array" ref="F2532">_xlfn.IFS(C2532&lt;=PERCENTILE($C$3:$C$5882,0.2),1,C2532&lt;=PERCENTILE($C$3:$C$5882,0.4),2,C2532&lt;=PERCENTILE($C$3:$C$5882,0.6),3,C2532&lt;=PERCENTILE($C$3:$C$5882,0.8),4,TRUE,5)</f>
        <v>3</v>
      </c>
      <c r="G2532" cm="1">
        <f t="array" ref="G2532">_xlfn.IFS(D2532&lt;=PERCENTILE($D$3:$D$5882,0.2),1,D2532&lt;=PERCENTILE($D$3:$D$5882,0.4),2,D2532&lt;=PERCENTILE($D$3:$D$5882,0.6),3,D2532&lt;=PERCENTILE($D$3:$D$5882,0.8),4,TRUE,5)</f>
        <v>3</v>
      </c>
      <c r="H2532" s="3" t="str" cm="1">
        <f t="array" ref="H2532">_xlfn.IFS(AND(E2532&gt;=4,F2532&gt;=4,G2532&gt;=4),"Champions",AND(E2532&gt;=3,F2532&gt;=3,G2532&gt;=3),"Loyal Customers",AND(E2532&lt;=2,F2532&gt;=3),"At Risk",AND(E2532&lt;=2,F2532&lt;=2,G2532&lt;=2),"Lost",AND(E2532&gt;=4,F2532&lt;=2),"New/Promising",TRUE,"Needs Attention")</f>
        <v>Loyal Customers</v>
      </c>
      <c r="I2532" s="3" t="str">
        <f t="shared" si="43"/>
        <v>Active</v>
      </c>
      <c r="J2532" s="3" t="str">
        <f>_xlfn.XLOOKUP(A2532,'Country_Lookup'!$D:$D,'Country_Lookup'!$E:$E)</f>
        <v>United Kingdom</v>
      </c>
    </row>
    <row r="2533" spans="1:10" x14ac:dyDescent="0.3">
      <c r="A2533">
        <v>14903</v>
      </c>
      <c r="B2533">
        <v>21</v>
      </c>
      <c r="C2533">
        <v>5</v>
      </c>
      <c r="D2533">
        <v>2810.6300000000042</v>
      </c>
      <c r="E2533" cm="1">
        <f t="array" ref="E2533">_xlfn.IFS(B2533&lt;=PERCENTILE($B$3:$B$5882,0.2),5,B2533&lt;=PERCENTILE($B$3:$B$5882,0.4),4,B2533&lt;=PERCENTILE($B$3:$B$5882,0.6),3,B2533&lt;=PERCENTILE($B$3:$B$5882,0.8),2,TRUE,1)</f>
        <v>4</v>
      </c>
      <c r="F2533" cm="1">
        <f t="array" ref="F2533">_xlfn.IFS(C2533&lt;=PERCENTILE($C$3:$C$5882,0.2),1,C2533&lt;=PERCENTILE($C$3:$C$5882,0.4),2,C2533&lt;=PERCENTILE($C$3:$C$5882,0.6),3,C2533&lt;=PERCENTILE($C$3:$C$5882,0.8),4,TRUE,5)</f>
        <v>4</v>
      </c>
      <c r="G2533" cm="1">
        <f t="array" ref="G2533">_xlfn.IFS(D2533&lt;=PERCENTILE($D$3:$D$5882,0.2),1,D2533&lt;=PERCENTILE($D$3:$D$5882,0.4),2,D2533&lt;=PERCENTILE($D$3:$D$5882,0.6),3,D2533&lt;=PERCENTILE($D$3:$D$5882,0.8),4,TRUE,5)</f>
        <v>4</v>
      </c>
      <c r="H2533" s="3" t="str" cm="1">
        <f t="array" ref="H2533">_xlfn.IFS(AND(E2533&gt;=4,F2533&gt;=4,G2533&gt;=4),"Champions",AND(E2533&gt;=3,F2533&gt;=3,G2533&gt;=3),"Loyal Customers",AND(E2533&lt;=2,F2533&gt;=3),"At Risk",AND(E2533&lt;=2,F2533&lt;=2,G2533&lt;=2),"Lost",AND(E2533&gt;=4,F2533&lt;=2),"New/Promising",TRUE,"Needs Attention")</f>
        <v>Champions</v>
      </c>
      <c r="I2533" s="3" t="str">
        <f t="shared" si="43"/>
        <v>Active</v>
      </c>
      <c r="J2533" s="3" t="str">
        <f>_xlfn.XLOOKUP(A2533,'Country_Lookup'!$D:$D,'Country_Lookup'!$E:$E)</f>
        <v>United Kingdom</v>
      </c>
    </row>
    <row r="2534" spans="1:10" x14ac:dyDescent="0.3">
      <c r="A2534">
        <v>14904</v>
      </c>
      <c r="B2534">
        <v>2</v>
      </c>
      <c r="C2534">
        <v>4</v>
      </c>
      <c r="D2534">
        <v>1640.640000000006</v>
      </c>
      <c r="E2534" cm="1">
        <f t="array" ref="E2534">_xlfn.IFS(B2534&lt;=PERCENTILE($B$3:$B$5882,0.2),5,B2534&lt;=PERCENTILE($B$3:$B$5882,0.4),4,B2534&lt;=PERCENTILE($B$3:$B$5882,0.6),3,B2534&lt;=PERCENTILE($B$3:$B$5882,0.8),2,TRUE,1)</f>
        <v>5</v>
      </c>
      <c r="F2534" cm="1">
        <f t="array" ref="F2534">_xlfn.IFS(C2534&lt;=PERCENTILE($C$3:$C$5882,0.2),1,C2534&lt;=PERCENTILE($C$3:$C$5882,0.4),2,C2534&lt;=PERCENTILE($C$3:$C$5882,0.6),3,C2534&lt;=PERCENTILE($C$3:$C$5882,0.8),4,TRUE,5)</f>
        <v>3</v>
      </c>
      <c r="G2534" cm="1">
        <f t="array" ref="G2534">_xlfn.IFS(D2534&lt;=PERCENTILE($D$3:$D$5882,0.2),1,D2534&lt;=PERCENTILE($D$3:$D$5882,0.4),2,D2534&lt;=PERCENTILE($D$3:$D$5882,0.6),3,D2534&lt;=PERCENTILE($D$3:$D$5882,0.8),4,TRUE,5)</f>
        <v>4</v>
      </c>
      <c r="H2534" s="3" t="str" cm="1">
        <f t="array" ref="H2534">_xlfn.IFS(AND(E2534&gt;=4,F2534&gt;=4,G2534&gt;=4),"Champions",AND(E2534&gt;=3,F2534&gt;=3,G2534&gt;=3),"Loyal Customers",AND(E2534&lt;=2,F2534&gt;=3),"At Risk",AND(E2534&lt;=2,F2534&lt;=2,G2534&lt;=2),"Lost",AND(E2534&gt;=4,F2534&lt;=2),"New/Promising",TRUE,"Needs Attention")</f>
        <v>Loyal Customers</v>
      </c>
      <c r="I2534" s="3" t="str">
        <f t="shared" si="43"/>
        <v>Active</v>
      </c>
      <c r="J2534" s="3" t="str">
        <f>_xlfn.XLOOKUP(A2534,'Country_Lookup'!$D:$D,'Country_Lookup'!$E:$E)</f>
        <v>United Kingdom</v>
      </c>
    </row>
    <row r="2535" spans="1:10" x14ac:dyDescent="0.3">
      <c r="A2535">
        <v>14905</v>
      </c>
      <c r="B2535">
        <v>157</v>
      </c>
      <c r="C2535">
        <v>8</v>
      </c>
      <c r="D2535">
        <v>1971.3899999999971</v>
      </c>
      <c r="E2535" cm="1">
        <f t="array" ref="E2535">_xlfn.IFS(B2535&lt;=PERCENTILE($B$3:$B$5882,0.2),5,B2535&lt;=PERCENTILE($B$3:$B$5882,0.4),4,B2535&lt;=PERCENTILE($B$3:$B$5882,0.6),3,B2535&lt;=PERCENTILE($B$3:$B$5882,0.8),2,TRUE,1)</f>
        <v>3</v>
      </c>
      <c r="F2535" cm="1">
        <f t="array" ref="F2535">_xlfn.IFS(C2535&lt;=PERCENTILE($C$3:$C$5882,0.2),1,C2535&lt;=PERCENTILE($C$3:$C$5882,0.4),2,C2535&lt;=PERCENTILE($C$3:$C$5882,0.6),3,C2535&lt;=PERCENTILE($C$3:$C$5882,0.8),4,TRUE,5)</f>
        <v>4</v>
      </c>
      <c r="G2535" cm="1">
        <f t="array" ref="G2535">_xlfn.IFS(D2535&lt;=PERCENTILE($D$3:$D$5882,0.2),1,D2535&lt;=PERCENTILE($D$3:$D$5882,0.4),2,D2535&lt;=PERCENTILE($D$3:$D$5882,0.6),3,D2535&lt;=PERCENTILE($D$3:$D$5882,0.8),4,TRUE,5)</f>
        <v>4</v>
      </c>
      <c r="H2535" s="3" t="str" cm="1">
        <f t="array" ref="H2535">_xlfn.IFS(AND(E2535&gt;=4,F2535&gt;=4,G2535&gt;=4),"Champions",AND(E2535&gt;=3,F2535&gt;=3,G2535&gt;=3),"Loyal Customers",AND(E2535&lt;=2,F2535&gt;=3),"At Risk",AND(E2535&lt;=2,F2535&lt;=2,G2535&lt;=2),"Lost",AND(E2535&gt;=4,F2535&lt;=2),"New/Promising",TRUE,"Needs Attention")</f>
        <v>Loyal Customers</v>
      </c>
      <c r="I2535" s="3" t="str">
        <f t="shared" si="43"/>
        <v>Churned</v>
      </c>
      <c r="J2535" s="3" t="str">
        <f>_xlfn.XLOOKUP(A2535,'Country_Lookup'!$D:$D,'Country_Lookup'!$E:$E)</f>
        <v>United Kingdom</v>
      </c>
    </row>
    <row r="2536" spans="1:10" x14ac:dyDescent="0.3">
      <c r="A2536">
        <v>14906</v>
      </c>
      <c r="B2536">
        <v>445</v>
      </c>
      <c r="C2536">
        <v>1</v>
      </c>
      <c r="D2536">
        <v>68.44</v>
      </c>
      <c r="E2536" cm="1">
        <f t="array" ref="E2536">_xlfn.IFS(B2536&lt;=PERCENTILE($B$3:$B$5882,0.2),5,B2536&lt;=PERCENTILE($B$3:$B$5882,0.4),4,B2536&lt;=PERCENTILE($B$3:$B$5882,0.6),3,B2536&lt;=PERCENTILE($B$3:$B$5882,0.8),2,TRUE,1)</f>
        <v>1</v>
      </c>
      <c r="F2536" cm="1">
        <f t="array" ref="F2536">_xlfn.IFS(C2536&lt;=PERCENTILE($C$3:$C$5882,0.2),1,C2536&lt;=PERCENTILE($C$3:$C$5882,0.4),2,C2536&lt;=PERCENTILE($C$3:$C$5882,0.6),3,C2536&lt;=PERCENTILE($C$3:$C$5882,0.8),4,TRUE,5)</f>
        <v>1</v>
      </c>
      <c r="G2536" cm="1">
        <f t="array" ref="G2536">_xlfn.IFS(D2536&lt;=PERCENTILE($D$3:$D$5882,0.2),1,D2536&lt;=PERCENTILE($D$3:$D$5882,0.4),2,D2536&lt;=PERCENTILE($D$3:$D$5882,0.6),3,D2536&lt;=PERCENTILE($D$3:$D$5882,0.8),4,TRUE,5)</f>
        <v>1</v>
      </c>
      <c r="H2536" s="3" t="str" cm="1">
        <f t="array" ref="H2536">_xlfn.IFS(AND(E2536&gt;=4,F2536&gt;=4,G2536&gt;=4),"Champions",AND(E2536&gt;=3,F2536&gt;=3,G2536&gt;=3),"Loyal Customers",AND(E2536&lt;=2,F2536&gt;=3),"At Risk",AND(E2536&lt;=2,F2536&lt;=2,G2536&lt;=2),"Lost",AND(E2536&gt;=4,F2536&lt;=2),"New/Promising",TRUE,"Needs Attention")</f>
        <v>Lost</v>
      </c>
      <c r="I2536" s="3" t="str">
        <f t="shared" si="43"/>
        <v>Churned</v>
      </c>
      <c r="J2536" s="3" t="str">
        <f>_xlfn.XLOOKUP(A2536,'Country_Lookup'!$D:$D,'Country_Lookup'!$E:$E)</f>
        <v>United Kingdom</v>
      </c>
    </row>
    <row r="2537" spans="1:10" x14ac:dyDescent="0.3">
      <c r="A2537">
        <v>14907</v>
      </c>
      <c r="B2537">
        <v>3</v>
      </c>
      <c r="C2537">
        <v>16</v>
      </c>
      <c r="D2537">
        <v>6165.7900000000236</v>
      </c>
      <c r="E2537" cm="1">
        <f t="array" ref="E2537">_xlfn.IFS(B2537&lt;=PERCENTILE($B$3:$B$5882,0.2),5,B2537&lt;=PERCENTILE($B$3:$B$5882,0.4),4,B2537&lt;=PERCENTILE($B$3:$B$5882,0.6),3,B2537&lt;=PERCENTILE($B$3:$B$5882,0.8),2,TRUE,1)</f>
        <v>5</v>
      </c>
      <c r="F2537" cm="1">
        <f t="array" ref="F2537">_xlfn.IFS(C2537&lt;=PERCENTILE($C$3:$C$5882,0.2),1,C2537&lt;=PERCENTILE($C$3:$C$5882,0.4),2,C2537&lt;=PERCENTILE($C$3:$C$5882,0.6),3,C2537&lt;=PERCENTILE($C$3:$C$5882,0.8),4,TRUE,5)</f>
        <v>5</v>
      </c>
      <c r="G2537" cm="1">
        <f t="array" ref="G2537">_xlfn.IFS(D2537&lt;=PERCENTILE($D$3:$D$5882,0.2),1,D2537&lt;=PERCENTILE($D$3:$D$5882,0.4),2,D2537&lt;=PERCENTILE($D$3:$D$5882,0.6),3,D2537&lt;=PERCENTILE($D$3:$D$5882,0.8),4,TRUE,5)</f>
        <v>5</v>
      </c>
      <c r="H2537" s="3" t="str" cm="1">
        <f t="array" ref="H2537">_xlfn.IFS(AND(E2537&gt;=4,F2537&gt;=4,G2537&gt;=4),"Champions",AND(E2537&gt;=3,F2537&gt;=3,G2537&gt;=3),"Loyal Customers",AND(E2537&lt;=2,F2537&gt;=3),"At Risk",AND(E2537&lt;=2,F2537&lt;=2,G2537&lt;=2),"Lost",AND(E2537&gt;=4,F2537&lt;=2),"New/Promising",TRUE,"Needs Attention")</f>
        <v>Champions</v>
      </c>
      <c r="I2537" s="3" t="str">
        <f t="shared" si="43"/>
        <v>Active</v>
      </c>
      <c r="J2537" s="3" t="str">
        <f>_xlfn.XLOOKUP(A2537,'Country_Lookup'!$D:$D,'Country_Lookup'!$E:$E)</f>
        <v>United Kingdom</v>
      </c>
    </row>
    <row r="2538" spans="1:10" x14ac:dyDescent="0.3">
      <c r="A2538">
        <v>14908</v>
      </c>
      <c r="B2538">
        <v>74</v>
      </c>
      <c r="C2538">
        <v>2</v>
      </c>
      <c r="D2538">
        <v>381.9</v>
      </c>
      <c r="E2538" cm="1">
        <f t="array" ref="E2538">_xlfn.IFS(B2538&lt;=PERCENTILE($B$3:$B$5882,0.2),5,B2538&lt;=PERCENTILE($B$3:$B$5882,0.4),4,B2538&lt;=PERCENTILE($B$3:$B$5882,0.6),3,B2538&lt;=PERCENTILE($B$3:$B$5882,0.8),2,TRUE,1)</f>
        <v>3</v>
      </c>
      <c r="F2538" cm="1">
        <f t="array" ref="F2538">_xlfn.IFS(C2538&lt;=PERCENTILE($C$3:$C$5882,0.2),1,C2538&lt;=PERCENTILE($C$3:$C$5882,0.4),2,C2538&lt;=PERCENTILE($C$3:$C$5882,0.6),3,C2538&lt;=PERCENTILE($C$3:$C$5882,0.8),4,TRUE,5)</f>
        <v>2</v>
      </c>
      <c r="G2538" cm="1">
        <f t="array" ref="G2538">_xlfn.IFS(D2538&lt;=PERCENTILE($D$3:$D$5882,0.2),1,D2538&lt;=PERCENTILE($D$3:$D$5882,0.4),2,D2538&lt;=PERCENTILE($D$3:$D$5882,0.6),3,D2538&lt;=PERCENTILE($D$3:$D$5882,0.8),4,TRUE,5)</f>
        <v>2</v>
      </c>
      <c r="H2538" s="3" t="str" cm="1">
        <f t="array" ref="H2538">_xlfn.IFS(AND(E2538&gt;=4,F2538&gt;=4,G2538&gt;=4),"Champions",AND(E2538&gt;=3,F2538&gt;=3,G2538&gt;=3),"Loyal Customers",AND(E2538&lt;=2,F2538&gt;=3),"At Risk",AND(E2538&lt;=2,F2538&lt;=2,G2538&lt;=2),"Lost",AND(E2538&gt;=4,F2538&lt;=2),"New/Promising",TRUE,"Needs Attention")</f>
        <v>Needs Attention</v>
      </c>
      <c r="I2538" s="3" t="str">
        <f t="shared" si="43"/>
        <v>Active</v>
      </c>
      <c r="J2538" s="3" t="str">
        <f>_xlfn.XLOOKUP(A2538,'Country_Lookup'!$D:$D,'Country_Lookup'!$E:$E)</f>
        <v>United Kingdom</v>
      </c>
    </row>
    <row r="2539" spans="1:10" x14ac:dyDescent="0.3">
      <c r="A2539">
        <v>14909</v>
      </c>
      <c r="B2539">
        <v>437</v>
      </c>
      <c r="C2539">
        <v>3</v>
      </c>
      <c r="D2539">
        <v>1404.6799999999971</v>
      </c>
      <c r="E2539" cm="1">
        <f t="array" ref="E2539">_xlfn.IFS(B2539&lt;=PERCENTILE($B$3:$B$5882,0.2),5,B2539&lt;=PERCENTILE($B$3:$B$5882,0.4),4,B2539&lt;=PERCENTILE($B$3:$B$5882,0.6),3,B2539&lt;=PERCENTILE($B$3:$B$5882,0.8),2,TRUE,1)</f>
        <v>1</v>
      </c>
      <c r="F2539" cm="1">
        <f t="array" ref="F2539">_xlfn.IFS(C2539&lt;=PERCENTILE($C$3:$C$5882,0.2),1,C2539&lt;=PERCENTILE($C$3:$C$5882,0.4),2,C2539&lt;=PERCENTILE($C$3:$C$5882,0.6),3,C2539&lt;=PERCENTILE($C$3:$C$5882,0.8),4,TRUE,5)</f>
        <v>3</v>
      </c>
      <c r="G2539" cm="1">
        <f t="array" ref="G2539">_xlfn.IFS(D2539&lt;=PERCENTILE($D$3:$D$5882,0.2),1,D2539&lt;=PERCENTILE($D$3:$D$5882,0.4),2,D2539&lt;=PERCENTILE($D$3:$D$5882,0.6),3,D2539&lt;=PERCENTILE($D$3:$D$5882,0.8),4,TRUE,5)</f>
        <v>4</v>
      </c>
      <c r="H2539" s="3" t="str" cm="1">
        <f t="array" ref="H2539">_xlfn.IFS(AND(E2539&gt;=4,F2539&gt;=4,G2539&gt;=4),"Champions",AND(E2539&gt;=3,F2539&gt;=3,G2539&gt;=3),"Loyal Customers",AND(E2539&lt;=2,F2539&gt;=3),"At Risk",AND(E2539&lt;=2,F2539&lt;=2,G2539&lt;=2),"Lost",AND(E2539&gt;=4,F2539&lt;=2),"New/Promising",TRUE,"Needs Attention")</f>
        <v>At Risk</v>
      </c>
      <c r="I2539" s="3" t="str">
        <f t="shared" si="43"/>
        <v>Churned</v>
      </c>
      <c r="J2539" s="3" t="str">
        <f>_xlfn.XLOOKUP(A2539,'Country_Lookup'!$D:$D,'Country_Lookup'!$E:$E)</f>
        <v>United Kingdom</v>
      </c>
    </row>
    <row r="2540" spans="1:10" x14ac:dyDescent="0.3">
      <c r="A2540">
        <v>14910</v>
      </c>
      <c r="B2540">
        <v>2</v>
      </c>
      <c r="C2540">
        <v>4</v>
      </c>
      <c r="D2540">
        <v>434.35000000000025</v>
      </c>
      <c r="E2540" cm="1">
        <f t="array" ref="E2540">_xlfn.IFS(B2540&lt;=PERCENTILE($B$3:$B$5882,0.2),5,B2540&lt;=PERCENTILE($B$3:$B$5882,0.4),4,B2540&lt;=PERCENTILE($B$3:$B$5882,0.6),3,B2540&lt;=PERCENTILE($B$3:$B$5882,0.8),2,TRUE,1)</f>
        <v>5</v>
      </c>
      <c r="F2540" cm="1">
        <f t="array" ref="F2540">_xlfn.IFS(C2540&lt;=PERCENTILE($C$3:$C$5882,0.2),1,C2540&lt;=PERCENTILE($C$3:$C$5882,0.4),2,C2540&lt;=PERCENTILE($C$3:$C$5882,0.6),3,C2540&lt;=PERCENTILE($C$3:$C$5882,0.8),4,TRUE,5)</f>
        <v>3</v>
      </c>
      <c r="G2540" cm="1">
        <f t="array" ref="G2540">_xlfn.IFS(D2540&lt;=PERCENTILE($D$3:$D$5882,0.2),1,D2540&lt;=PERCENTILE($D$3:$D$5882,0.4),2,D2540&lt;=PERCENTILE($D$3:$D$5882,0.6),3,D2540&lt;=PERCENTILE($D$3:$D$5882,0.8),4,TRUE,5)</f>
        <v>2</v>
      </c>
      <c r="H2540" s="3" t="str" cm="1">
        <f t="array" ref="H2540">_xlfn.IFS(AND(E2540&gt;=4,F2540&gt;=4,G2540&gt;=4),"Champions",AND(E2540&gt;=3,F2540&gt;=3,G2540&gt;=3),"Loyal Customers",AND(E2540&lt;=2,F2540&gt;=3),"At Risk",AND(E2540&lt;=2,F2540&lt;=2,G2540&lt;=2),"Lost",AND(E2540&gt;=4,F2540&lt;=2),"New/Promising",TRUE,"Needs Attention")</f>
        <v>Needs Attention</v>
      </c>
      <c r="I2540" s="3" t="str">
        <f t="shared" si="43"/>
        <v>Active</v>
      </c>
      <c r="J2540" s="3" t="str">
        <f>_xlfn.XLOOKUP(A2540,'Country_Lookup'!$D:$D,'Country_Lookup'!$E:$E)</f>
        <v>United Kingdom</v>
      </c>
    </row>
    <row r="2541" spans="1:10" x14ac:dyDescent="0.3">
      <c r="A2541">
        <v>14911</v>
      </c>
      <c r="B2541">
        <v>1</v>
      </c>
      <c r="C2541">
        <v>398</v>
      </c>
      <c r="D2541">
        <v>295972.62999999989</v>
      </c>
      <c r="E2541" cm="1">
        <f t="array" ref="E2541">_xlfn.IFS(B2541&lt;=PERCENTILE($B$3:$B$5882,0.2),5,B2541&lt;=PERCENTILE($B$3:$B$5882,0.4),4,B2541&lt;=PERCENTILE($B$3:$B$5882,0.6),3,B2541&lt;=PERCENTILE($B$3:$B$5882,0.8),2,TRUE,1)</f>
        <v>5</v>
      </c>
      <c r="F2541" cm="1">
        <f t="array" ref="F2541">_xlfn.IFS(C2541&lt;=PERCENTILE($C$3:$C$5882,0.2),1,C2541&lt;=PERCENTILE($C$3:$C$5882,0.4),2,C2541&lt;=PERCENTILE($C$3:$C$5882,0.6),3,C2541&lt;=PERCENTILE($C$3:$C$5882,0.8),4,TRUE,5)</f>
        <v>5</v>
      </c>
      <c r="G2541" cm="1">
        <f t="array" ref="G2541">_xlfn.IFS(D2541&lt;=PERCENTILE($D$3:$D$5882,0.2),1,D2541&lt;=PERCENTILE($D$3:$D$5882,0.4),2,D2541&lt;=PERCENTILE($D$3:$D$5882,0.6),3,D2541&lt;=PERCENTILE($D$3:$D$5882,0.8),4,TRUE,5)</f>
        <v>5</v>
      </c>
      <c r="H2541" s="3" t="str" cm="1">
        <f t="array" ref="H2541">_xlfn.IFS(AND(E2541&gt;=4,F2541&gt;=4,G2541&gt;=4),"Champions",AND(E2541&gt;=3,F2541&gt;=3,G2541&gt;=3),"Loyal Customers",AND(E2541&lt;=2,F2541&gt;=3),"At Risk",AND(E2541&lt;=2,F2541&lt;=2,G2541&lt;=2),"Lost",AND(E2541&gt;=4,F2541&lt;=2),"New/Promising",TRUE,"Needs Attention")</f>
        <v>Champions</v>
      </c>
      <c r="I2541" s="3" t="str">
        <f t="shared" si="43"/>
        <v>Active</v>
      </c>
      <c r="J2541" s="3" t="str">
        <f>_xlfn.XLOOKUP(A2541,'Country_Lookup'!$D:$D,'Country_Lookup'!$E:$E)</f>
        <v>EIRE</v>
      </c>
    </row>
    <row r="2542" spans="1:10" x14ac:dyDescent="0.3">
      <c r="A2542">
        <v>14912</v>
      </c>
      <c r="B2542">
        <v>16</v>
      </c>
      <c r="C2542">
        <v>6</v>
      </c>
      <c r="D2542">
        <v>1889.2499999999998</v>
      </c>
      <c r="E2542" cm="1">
        <f t="array" ref="E2542">_xlfn.IFS(B2542&lt;=PERCENTILE($B$3:$B$5882,0.2),5,B2542&lt;=PERCENTILE($B$3:$B$5882,0.4),4,B2542&lt;=PERCENTILE($B$3:$B$5882,0.6),3,B2542&lt;=PERCENTILE($B$3:$B$5882,0.8),2,TRUE,1)</f>
        <v>5</v>
      </c>
      <c r="F2542" cm="1">
        <f t="array" ref="F2542">_xlfn.IFS(C2542&lt;=PERCENTILE($C$3:$C$5882,0.2),1,C2542&lt;=PERCENTILE($C$3:$C$5882,0.4),2,C2542&lt;=PERCENTILE($C$3:$C$5882,0.6),3,C2542&lt;=PERCENTILE($C$3:$C$5882,0.8),4,TRUE,5)</f>
        <v>4</v>
      </c>
      <c r="G2542" cm="1">
        <f t="array" ref="G2542">_xlfn.IFS(D2542&lt;=PERCENTILE($D$3:$D$5882,0.2),1,D2542&lt;=PERCENTILE($D$3:$D$5882,0.4),2,D2542&lt;=PERCENTILE($D$3:$D$5882,0.6),3,D2542&lt;=PERCENTILE($D$3:$D$5882,0.8),4,TRUE,5)</f>
        <v>4</v>
      </c>
      <c r="H2542" s="3" t="str" cm="1">
        <f t="array" ref="H2542">_xlfn.IFS(AND(E2542&gt;=4,F2542&gt;=4,G2542&gt;=4),"Champions",AND(E2542&gt;=3,F2542&gt;=3,G2542&gt;=3),"Loyal Customers",AND(E2542&lt;=2,F2542&gt;=3),"At Risk",AND(E2542&lt;=2,F2542&lt;=2,G2542&lt;=2),"Lost",AND(E2542&gt;=4,F2542&lt;=2),"New/Promising",TRUE,"Needs Attention")</f>
        <v>Champions</v>
      </c>
      <c r="I2542" s="3" t="str">
        <f t="shared" si="43"/>
        <v>Active</v>
      </c>
      <c r="J2542" s="3" t="str">
        <f>_xlfn.XLOOKUP(A2542,'Country_Lookup'!$D:$D,'Country_Lookup'!$E:$E)</f>
        <v>Italy</v>
      </c>
    </row>
    <row r="2543" spans="1:10" x14ac:dyDescent="0.3">
      <c r="A2543">
        <v>14913</v>
      </c>
      <c r="B2543">
        <v>35</v>
      </c>
      <c r="C2543">
        <v>8</v>
      </c>
      <c r="D2543">
        <v>4073.1300000000033</v>
      </c>
      <c r="E2543" cm="1">
        <f t="array" ref="E2543">_xlfn.IFS(B2543&lt;=PERCENTILE($B$3:$B$5882,0.2),5,B2543&lt;=PERCENTILE($B$3:$B$5882,0.4),4,B2543&lt;=PERCENTILE($B$3:$B$5882,0.6),3,B2543&lt;=PERCENTILE($B$3:$B$5882,0.8),2,TRUE,1)</f>
        <v>4</v>
      </c>
      <c r="F2543" cm="1">
        <f t="array" ref="F2543">_xlfn.IFS(C2543&lt;=PERCENTILE($C$3:$C$5882,0.2),1,C2543&lt;=PERCENTILE($C$3:$C$5882,0.4),2,C2543&lt;=PERCENTILE($C$3:$C$5882,0.6),3,C2543&lt;=PERCENTILE($C$3:$C$5882,0.8),4,TRUE,5)</f>
        <v>4</v>
      </c>
      <c r="G2543" cm="1">
        <f t="array" ref="G2543">_xlfn.IFS(D2543&lt;=PERCENTILE($D$3:$D$5882,0.2),1,D2543&lt;=PERCENTILE($D$3:$D$5882,0.4),2,D2543&lt;=PERCENTILE($D$3:$D$5882,0.6),3,D2543&lt;=PERCENTILE($D$3:$D$5882,0.8),4,TRUE,5)</f>
        <v>5</v>
      </c>
      <c r="H2543" s="3" t="str" cm="1">
        <f t="array" ref="H2543">_xlfn.IFS(AND(E2543&gt;=4,F2543&gt;=4,G2543&gt;=4),"Champions",AND(E2543&gt;=3,F2543&gt;=3,G2543&gt;=3),"Loyal Customers",AND(E2543&lt;=2,F2543&gt;=3),"At Risk",AND(E2543&lt;=2,F2543&lt;=2,G2543&lt;=2),"Lost",AND(E2543&gt;=4,F2543&lt;=2),"New/Promising",TRUE,"Needs Attention")</f>
        <v>Champions</v>
      </c>
      <c r="I2543" s="3" t="str">
        <f t="shared" si="43"/>
        <v>Active</v>
      </c>
      <c r="J2543" s="3" t="str">
        <f>_xlfn.XLOOKUP(A2543,'Country_Lookup'!$D:$D,'Country_Lookup'!$E:$E)</f>
        <v>United Kingdom</v>
      </c>
    </row>
    <row r="2544" spans="1:10" x14ac:dyDescent="0.3">
      <c r="A2544">
        <v>14915</v>
      </c>
      <c r="B2544">
        <v>91</v>
      </c>
      <c r="C2544">
        <v>11</v>
      </c>
      <c r="D2544">
        <v>1811.2499999999998</v>
      </c>
      <c r="E2544" cm="1">
        <f t="array" ref="E2544">_xlfn.IFS(B2544&lt;=PERCENTILE($B$3:$B$5882,0.2),5,B2544&lt;=PERCENTILE($B$3:$B$5882,0.4),4,B2544&lt;=PERCENTILE($B$3:$B$5882,0.6),3,B2544&lt;=PERCENTILE($B$3:$B$5882,0.8),2,TRUE,1)</f>
        <v>3</v>
      </c>
      <c r="F2544" cm="1">
        <f t="array" ref="F2544">_xlfn.IFS(C2544&lt;=PERCENTILE($C$3:$C$5882,0.2),1,C2544&lt;=PERCENTILE($C$3:$C$5882,0.4),2,C2544&lt;=PERCENTILE($C$3:$C$5882,0.6),3,C2544&lt;=PERCENTILE($C$3:$C$5882,0.8),4,TRUE,5)</f>
        <v>5</v>
      </c>
      <c r="G2544" cm="1">
        <f t="array" ref="G2544">_xlfn.IFS(D2544&lt;=PERCENTILE($D$3:$D$5882,0.2),1,D2544&lt;=PERCENTILE($D$3:$D$5882,0.4),2,D2544&lt;=PERCENTILE($D$3:$D$5882,0.6),3,D2544&lt;=PERCENTILE($D$3:$D$5882,0.8),4,TRUE,5)</f>
        <v>4</v>
      </c>
      <c r="H2544" s="3" t="str" cm="1">
        <f t="array" ref="H2544">_xlfn.IFS(AND(E2544&gt;=4,F2544&gt;=4,G2544&gt;=4),"Champions",AND(E2544&gt;=3,F2544&gt;=3,G2544&gt;=3),"Loyal Customers",AND(E2544&lt;=2,F2544&gt;=3),"At Risk",AND(E2544&lt;=2,F2544&lt;=2,G2544&lt;=2),"Lost",AND(E2544&gt;=4,F2544&lt;=2),"New/Promising",TRUE,"Needs Attention")</f>
        <v>Loyal Customers</v>
      </c>
      <c r="I2544" s="3" t="str">
        <f t="shared" si="43"/>
        <v>Churned</v>
      </c>
      <c r="J2544" s="3" t="str">
        <f>_xlfn.XLOOKUP(A2544,'Country_Lookup'!$D:$D,'Country_Lookup'!$E:$E)</f>
        <v>United Kingdom</v>
      </c>
    </row>
    <row r="2545" spans="1:10" x14ac:dyDescent="0.3">
      <c r="A2545">
        <v>14916</v>
      </c>
      <c r="B2545">
        <v>70</v>
      </c>
      <c r="C2545">
        <v>8</v>
      </c>
      <c r="D2545">
        <v>3042.9500000000066</v>
      </c>
      <c r="E2545" cm="1">
        <f t="array" ref="E2545">_xlfn.IFS(B2545&lt;=PERCENTILE($B$3:$B$5882,0.2),5,B2545&lt;=PERCENTILE($B$3:$B$5882,0.4),4,B2545&lt;=PERCENTILE($B$3:$B$5882,0.6),3,B2545&lt;=PERCENTILE($B$3:$B$5882,0.8),2,TRUE,1)</f>
        <v>3</v>
      </c>
      <c r="F2545" cm="1">
        <f t="array" ref="F2545">_xlfn.IFS(C2545&lt;=PERCENTILE($C$3:$C$5882,0.2),1,C2545&lt;=PERCENTILE($C$3:$C$5882,0.4),2,C2545&lt;=PERCENTILE($C$3:$C$5882,0.6),3,C2545&lt;=PERCENTILE($C$3:$C$5882,0.8),4,TRUE,5)</f>
        <v>4</v>
      </c>
      <c r="G2545" cm="1">
        <f t="array" ref="G2545">_xlfn.IFS(D2545&lt;=PERCENTILE($D$3:$D$5882,0.2),1,D2545&lt;=PERCENTILE($D$3:$D$5882,0.4),2,D2545&lt;=PERCENTILE($D$3:$D$5882,0.6),3,D2545&lt;=PERCENTILE($D$3:$D$5882,0.8),4,TRUE,5)</f>
        <v>5</v>
      </c>
      <c r="H2545" s="3" t="str" cm="1">
        <f t="array" ref="H2545">_xlfn.IFS(AND(E2545&gt;=4,F2545&gt;=4,G2545&gt;=4),"Champions",AND(E2545&gt;=3,F2545&gt;=3,G2545&gt;=3),"Loyal Customers",AND(E2545&lt;=2,F2545&gt;=3),"At Risk",AND(E2545&lt;=2,F2545&lt;=2,G2545&lt;=2),"Lost",AND(E2545&gt;=4,F2545&lt;=2),"New/Promising",TRUE,"Needs Attention")</f>
        <v>Loyal Customers</v>
      </c>
      <c r="I2545" s="3" t="str">
        <f t="shared" si="43"/>
        <v>Active</v>
      </c>
      <c r="J2545" s="3" t="str">
        <f>_xlfn.XLOOKUP(A2545,'Country_Lookup'!$D:$D,'Country_Lookup'!$E:$E)</f>
        <v>United Kingdom</v>
      </c>
    </row>
    <row r="2546" spans="1:10" x14ac:dyDescent="0.3">
      <c r="A2546">
        <v>14917</v>
      </c>
      <c r="B2546">
        <v>596</v>
      </c>
      <c r="C2546">
        <v>2</v>
      </c>
      <c r="D2546">
        <v>1123.75</v>
      </c>
      <c r="E2546" cm="1">
        <f t="array" ref="E2546">_xlfn.IFS(B2546&lt;=PERCENTILE($B$3:$B$5882,0.2),5,B2546&lt;=PERCENTILE($B$3:$B$5882,0.4),4,B2546&lt;=PERCENTILE($B$3:$B$5882,0.6),3,B2546&lt;=PERCENTILE($B$3:$B$5882,0.8),2,TRUE,1)</f>
        <v>1</v>
      </c>
      <c r="F2546" cm="1">
        <f t="array" ref="F2546">_xlfn.IFS(C2546&lt;=PERCENTILE($C$3:$C$5882,0.2),1,C2546&lt;=PERCENTILE($C$3:$C$5882,0.4),2,C2546&lt;=PERCENTILE($C$3:$C$5882,0.6),3,C2546&lt;=PERCENTILE($C$3:$C$5882,0.8),4,TRUE,5)</f>
        <v>2</v>
      </c>
      <c r="G2546" cm="1">
        <f t="array" ref="G2546">_xlfn.IFS(D2546&lt;=PERCENTILE($D$3:$D$5882,0.2),1,D2546&lt;=PERCENTILE($D$3:$D$5882,0.4),2,D2546&lt;=PERCENTILE($D$3:$D$5882,0.6),3,D2546&lt;=PERCENTILE($D$3:$D$5882,0.8),4,TRUE,5)</f>
        <v>3</v>
      </c>
      <c r="H2546" s="3" t="str" cm="1">
        <f t="array" ref="H2546">_xlfn.IFS(AND(E2546&gt;=4,F2546&gt;=4,G2546&gt;=4),"Champions",AND(E2546&gt;=3,F2546&gt;=3,G2546&gt;=3),"Loyal Customers",AND(E2546&lt;=2,F2546&gt;=3),"At Risk",AND(E2546&lt;=2,F2546&lt;=2,G2546&lt;=2),"Lost",AND(E2546&gt;=4,F2546&lt;=2),"New/Promising",TRUE,"Needs Attention")</f>
        <v>Needs Attention</v>
      </c>
      <c r="I2546" s="3" t="str">
        <f t="shared" si="43"/>
        <v>Churned</v>
      </c>
      <c r="J2546" s="3" t="str">
        <f>_xlfn.XLOOKUP(A2546,'Country_Lookup'!$D:$D,'Country_Lookup'!$E:$E)</f>
        <v>United Kingdom</v>
      </c>
    </row>
    <row r="2547" spans="1:10" x14ac:dyDescent="0.3">
      <c r="A2547">
        <v>14918</v>
      </c>
      <c r="B2547">
        <v>115</v>
      </c>
      <c r="C2547">
        <v>9</v>
      </c>
      <c r="D2547">
        <v>5955.8100000000204</v>
      </c>
      <c r="E2547" cm="1">
        <f t="array" ref="E2547">_xlfn.IFS(B2547&lt;=PERCENTILE($B$3:$B$5882,0.2),5,B2547&lt;=PERCENTILE($B$3:$B$5882,0.4),4,B2547&lt;=PERCENTILE($B$3:$B$5882,0.6),3,B2547&lt;=PERCENTILE($B$3:$B$5882,0.8),2,TRUE,1)</f>
        <v>3</v>
      </c>
      <c r="F2547" cm="1">
        <f t="array" ref="F2547">_xlfn.IFS(C2547&lt;=PERCENTILE($C$3:$C$5882,0.2),1,C2547&lt;=PERCENTILE($C$3:$C$5882,0.4),2,C2547&lt;=PERCENTILE($C$3:$C$5882,0.6),3,C2547&lt;=PERCENTILE($C$3:$C$5882,0.8),4,TRUE,5)</f>
        <v>5</v>
      </c>
      <c r="G2547" cm="1">
        <f t="array" ref="G2547">_xlfn.IFS(D2547&lt;=PERCENTILE($D$3:$D$5882,0.2),1,D2547&lt;=PERCENTILE($D$3:$D$5882,0.4),2,D2547&lt;=PERCENTILE($D$3:$D$5882,0.6),3,D2547&lt;=PERCENTILE($D$3:$D$5882,0.8),4,TRUE,5)</f>
        <v>5</v>
      </c>
      <c r="H2547" s="3" t="str" cm="1">
        <f t="array" ref="H2547">_xlfn.IFS(AND(E2547&gt;=4,F2547&gt;=4,G2547&gt;=4),"Champions",AND(E2547&gt;=3,F2547&gt;=3,G2547&gt;=3),"Loyal Customers",AND(E2547&lt;=2,F2547&gt;=3),"At Risk",AND(E2547&lt;=2,F2547&lt;=2,G2547&lt;=2),"Lost",AND(E2547&gt;=4,F2547&lt;=2),"New/Promising",TRUE,"Needs Attention")</f>
        <v>Loyal Customers</v>
      </c>
      <c r="I2547" s="3" t="str">
        <f t="shared" si="43"/>
        <v>Churned</v>
      </c>
      <c r="J2547" s="3" t="str">
        <f>_xlfn.XLOOKUP(A2547,'Country_Lookup'!$D:$D,'Country_Lookup'!$E:$E)</f>
        <v>United Kingdom</v>
      </c>
    </row>
    <row r="2548" spans="1:10" x14ac:dyDescent="0.3">
      <c r="A2548">
        <v>14919</v>
      </c>
      <c r="B2548">
        <v>539</v>
      </c>
      <c r="C2548">
        <v>1</v>
      </c>
      <c r="D2548">
        <v>359.35</v>
      </c>
      <c r="E2548" cm="1">
        <f t="array" ref="E2548">_xlfn.IFS(B2548&lt;=PERCENTILE($B$3:$B$5882,0.2),5,B2548&lt;=PERCENTILE($B$3:$B$5882,0.4),4,B2548&lt;=PERCENTILE($B$3:$B$5882,0.6),3,B2548&lt;=PERCENTILE($B$3:$B$5882,0.8),2,TRUE,1)</f>
        <v>1</v>
      </c>
      <c r="F2548" cm="1">
        <f t="array" ref="F2548">_xlfn.IFS(C2548&lt;=PERCENTILE($C$3:$C$5882,0.2),1,C2548&lt;=PERCENTILE($C$3:$C$5882,0.4),2,C2548&lt;=PERCENTILE($C$3:$C$5882,0.6),3,C2548&lt;=PERCENTILE($C$3:$C$5882,0.8),4,TRUE,5)</f>
        <v>1</v>
      </c>
      <c r="G2548" cm="1">
        <f t="array" ref="G2548">_xlfn.IFS(D2548&lt;=PERCENTILE($D$3:$D$5882,0.2),1,D2548&lt;=PERCENTILE($D$3:$D$5882,0.4),2,D2548&lt;=PERCENTILE($D$3:$D$5882,0.6),3,D2548&lt;=PERCENTILE($D$3:$D$5882,0.8),4,TRUE,5)</f>
        <v>2</v>
      </c>
      <c r="H2548" s="3" t="str" cm="1">
        <f t="array" ref="H2548">_xlfn.IFS(AND(E2548&gt;=4,F2548&gt;=4,G2548&gt;=4),"Champions",AND(E2548&gt;=3,F2548&gt;=3,G2548&gt;=3),"Loyal Customers",AND(E2548&lt;=2,F2548&gt;=3),"At Risk",AND(E2548&lt;=2,F2548&lt;=2,G2548&lt;=2),"Lost",AND(E2548&gt;=4,F2548&lt;=2),"New/Promising",TRUE,"Needs Attention")</f>
        <v>Lost</v>
      </c>
      <c r="I2548" s="3" t="str">
        <f t="shared" si="43"/>
        <v>Churned</v>
      </c>
      <c r="J2548" s="3" t="str">
        <f>_xlfn.XLOOKUP(A2548,'Country_Lookup'!$D:$D,'Country_Lookup'!$E:$E)</f>
        <v>United Kingdom</v>
      </c>
    </row>
    <row r="2549" spans="1:10" x14ac:dyDescent="0.3">
      <c r="A2549">
        <v>14920</v>
      </c>
      <c r="B2549">
        <v>212</v>
      </c>
      <c r="C2549">
        <v>3</v>
      </c>
      <c r="D2549">
        <v>1607.1700000000008</v>
      </c>
      <c r="E2549" cm="1">
        <f t="array" ref="E2549">_xlfn.IFS(B2549&lt;=PERCENTILE($B$3:$B$5882,0.2),5,B2549&lt;=PERCENTILE($B$3:$B$5882,0.4),4,B2549&lt;=PERCENTILE($B$3:$B$5882,0.6),3,B2549&lt;=PERCENTILE($B$3:$B$5882,0.8),2,TRUE,1)</f>
        <v>2</v>
      </c>
      <c r="F2549" cm="1">
        <f t="array" ref="F2549">_xlfn.IFS(C2549&lt;=PERCENTILE($C$3:$C$5882,0.2),1,C2549&lt;=PERCENTILE($C$3:$C$5882,0.4),2,C2549&lt;=PERCENTILE($C$3:$C$5882,0.6),3,C2549&lt;=PERCENTILE($C$3:$C$5882,0.8),4,TRUE,5)</f>
        <v>3</v>
      </c>
      <c r="G2549" cm="1">
        <f t="array" ref="G2549">_xlfn.IFS(D2549&lt;=PERCENTILE($D$3:$D$5882,0.2),1,D2549&lt;=PERCENTILE($D$3:$D$5882,0.4),2,D2549&lt;=PERCENTILE($D$3:$D$5882,0.6),3,D2549&lt;=PERCENTILE($D$3:$D$5882,0.8),4,TRUE,5)</f>
        <v>4</v>
      </c>
      <c r="H2549" s="3" t="str" cm="1">
        <f t="array" ref="H2549">_xlfn.IFS(AND(E2549&gt;=4,F2549&gt;=4,G2549&gt;=4),"Champions",AND(E2549&gt;=3,F2549&gt;=3,G2549&gt;=3),"Loyal Customers",AND(E2549&lt;=2,F2549&gt;=3),"At Risk",AND(E2549&lt;=2,F2549&lt;=2,G2549&lt;=2),"Lost",AND(E2549&gt;=4,F2549&lt;=2),"New/Promising",TRUE,"Needs Attention")</f>
        <v>At Risk</v>
      </c>
      <c r="I2549" s="3" t="str">
        <f t="shared" si="43"/>
        <v>Churned</v>
      </c>
      <c r="J2549" s="3" t="str">
        <f>_xlfn.XLOOKUP(A2549,'Country_Lookup'!$D:$D,'Country_Lookup'!$E:$E)</f>
        <v>United Kingdom</v>
      </c>
    </row>
    <row r="2550" spans="1:10" x14ac:dyDescent="0.3">
      <c r="A2550">
        <v>14921</v>
      </c>
      <c r="B2550">
        <v>30</v>
      </c>
      <c r="C2550">
        <v>2</v>
      </c>
      <c r="D2550">
        <v>1316.0700000000024</v>
      </c>
      <c r="E2550" cm="1">
        <f t="array" ref="E2550">_xlfn.IFS(B2550&lt;=PERCENTILE($B$3:$B$5882,0.2),5,B2550&lt;=PERCENTILE($B$3:$B$5882,0.4),4,B2550&lt;=PERCENTILE($B$3:$B$5882,0.6),3,B2550&lt;=PERCENTILE($B$3:$B$5882,0.8),2,TRUE,1)</f>
        <v>4</v>
      </c>
      <c r="F2550" cm="1">
        <f t="array" ref="F2550">_xlfn.IFS(C2550&lt;=PERCENTILE($C$3:$C$5882,0.2),1,C2550&lt;=PERCENTILE($C$3:$C$5882,0.4),2,C2550&lt;=PERCENTILE($C$3:$C$5882,0.6),3,C2550&lt;=PERCENTILE($C$3:$C$5882,0.8),4,TRUE,5)</f>
        <v>2</v>
      </c>
      <c r="G2550" cm="1">
        <f t="array" ref="G2550">_xlfn.IFS(D2550&lt;=PERCENTILE($D$3:$D$5882,0.2),1,D2550&lt;=PERCENTILE($D$3:$D$5882,0.4),2,D2550&lt;=PERCENTILE($D$3:$D$5882,0.6),3,D2550&lt;=PERCENTILE($D$3:$D$5882,0.8),4,TRUE,5)</f>
        <v>4</v>
      </c>
      <c r="H2550" s="3" t="str" cm="1">
        <f t="array" ref="H2550">_xlfn.IFS(AND(E2550&gt;=4,F2550&gt;=4,G2550&gt;=4),"Champions",AND(E2550&gt;=3,F2550&gt;=3,G2550&gt;=3),"Loyal Customers",AND(E2550&lt;=2,F2550&gt;=3),"At Risk",AND(E2550&lt;=2,F2550&lt;=2,G2550&lt;=2),"Lost",AND(E2550&gt;=4,F2550&lt;=2),"New/Promising",TRUE,"Needs Attention")</f>
        <v>New/Promising</v>
      </c>
      <c r="I2550" s="3" t="str">
        <f t="shared" si="43"/>
        <v>Active</v>
      </c>
      <c r="J2550" s="3" t="str">
        <f>_xlfn.XLOOKUP(A2550,'Country_Lookup'!$D:$D,'Country_Lookup'!$E:$E)</f>
        <v>United Kingdom</v>
      </c>
    </row>
    <row r="2551" spans="1:10" x14ac:dyDescent="0.3">
      <c r="A2551">
        <v>14922</v>
      </c>
      <c r="B2551">
        <v>393</v>
      </c>
      <c r="C2551">
        <v>2</v>
      </c>
      <c r="D2551">
        <v>843.74000000000012</v>
      </c>
      <c r="E2551" cm="1">
        <f t="array" ref="E2551">_xlfn.IFS(B2551&lt;=PERCENTILE($B$3:$B$5882,0.2),5,B2551&lt;=PERCENTILE($B$3:$B$5882,0.4),4,B2551&lt;=PERCENTILE($B$3:$B$5882,0.6),3,B2551&lt;=PERCENTILE($B$3:$B$5882,0.8),2,TRUE,1)</f>
        <v>2</v>
      </c>
      <c r="F2551" cm="1">
        <f t="array" ref="F2551">_xlfn.IFS(C2551&lt;=PERCENTILE($C$3:$C$5882,0.2),1,C2551&lt;=PERCENTILE($C$3:$C$5882,0.4),2,C2551&lt;=PERCENTILE($C$3:$C$5882,0.6),3,C2551&lt;=PERCENTILE($C$3:$C$5882,0.8),4,TRUE,5)</f>
        <v>2</v>
      </c>
      <c r="G2551" cm="1">
        <f t="array" ref="G2551">_xlfn.IFS(D2551&lt;=PERCENTILE($D$3:$D$5882,0.2),1,D2551&lt;=PERCENTILE($D$3:$D$5882,0.4),2,D2551&lt;=PERCENTILE($D$3:$D$5882,0.6),3,D2551&lt;=PERCENTILE($D$3:$D$5882,0.8),4,TRUE,5)</f>
        <v>3</v>
      </c>
      <c r="H2551" s="3" t="str" cm="1">
        <f t="array" ref="H2551">_xlfn.IFS(AND(E2551&gt;=4,F2551&gt;=4,G2551&gt;=4),"Champions",AND(E2551&gt;=3,F2551&gt;=3,G2551&gt;=3),"Loyal Customers",AND(E2551&lt;=2,F2551&gt;=3),"At Risk",AND(E2551&lt;=2,F2551&lt;=2,G2551&lt;=2),"Lost",AND(E2551&gt;=4,F2551&lt;=2),"New/Promising",TRUE,"Needs Attention")</f>
        <v>Needs Attention</v>
      </c>
      <c r="I2551" s="3" t="str">
        <f t="shared" si="43"/>
        <v>Churned</v>
      </c>
      <c r="J2551" s="3" t="str">
        <f>_xlfn.XLOOKUP(A2551,'Country_Lookup'!$D:$D,'Country_Lookup'!$E:$E)</f>
        <v>United Kingdom</v>
      </c>
    </row>
    <row r="2552" spans="1:10" x14ac:dyDescent="0.3">
      <c r="A2552">
        <v>14923</v>
      </c>
      <c r="B2552">
        <v>50</v>
      </c>
      <c r="C2552">
        <v>1</v>
      </c>
      <c r="D2552">
        <v>749.09999999999934</v>
      </c>
      <c r="E2552" cm="1">
        <f t="array" ref="E2552">_xlfn.IFS(B2552&lt;=PERCENTILE($B$3:$B$5882,0.2),5,B2552&lt;=PERCENTILE($B$3:$B$5882,0.4),4,B2552&lt;=PERCENTILE($B$3:$B$5882,0.6),3,B2552&lt;=PERCENTILE($B$3:$B$5882,0.8),2,TRUE,1)</f>
        <v>4</v>
      </c>
      <c r="F2552" cm="1">
        <f t="array" ref="F2552">_xlfn.IFS(C2552&lt;=PERCENTILE($C$3:$C$5882,0.2),1,C2552&lt;=PERCENTILE($C$3:$C$5882,0.4),2,C2552&lt;=PERCENTILE($C$3:$C$5882,0.6),3,C2552&lt;=PERCENTILE($C$3:$C$5882,0.8),4,TRUE,5)</f>
        <v>1</v>
      </c>
      <c r="G2552" cm="1">
        <f t="array" ref="G2552">_xlfn.IFS(D2552&lt;=PERCENTILE($D$3:$D$5882,0.2),1,D2552&lt;=PERCENTILE($D$3:$D$5882,0.4),2,D2552&lt;=PERCENTILE($D$3:$D$5882,0.6),3,D2552&lt;=PERCENTILE($D$3:$D$5882,0.8),4,TRUE,5)</f>
        <v>3</v>
      </c>
      <c r="H2552" s="3" t="str" cm="1">
        <f t="array" ref="H2552">_xlfn.IFS(AND(E2552&gt;=4,F2552&gt;=4,G2552&gt;=4),"Champions",AND(E2552&gt;=3,F2552&gt;=3,G2552&gt;=3),"Loyal Customers",AND(E2552&lt;=2,F2552&gt;=3),"At Risk",AND(E2552&lt;=2,F2552&lt;=2,G2552&lt;=2),"Lost",AND(E2552&gt;=4,F2552&lt;=2),"New/Promising",TRUE,"Needs Attention")</f>
        <v>New/Promising</v>
      </c>
      <c r="I2552" s="3" t="str">
        <f t="shared" si="43"/>
        <v>Active</v>
      </c>
      <c r="J2552" s="3" t="str">
        <f>_xlfn.XLOOKUP(A2552,'Country_Lookup'!$D:$D,'Country_Lookup'!$E:$E)</f>
        <v>United Kingdom</v>
      </c>
    </row>
    <row r="2553" spans="1:10" x14ac:dyDescent="0.3">
      <c r="A2553">
        <v>14924</v>
      </c>
      <c r="B2553">
        <v>245</v>
      </c>
      <c r="C2553">
        <v>3</v>
      </c>
      <c r="D2553">
        <v>931.00999999999931</v>
      </c>
      <c r="E2553" cm="1">
        <f t="array" ref="E2553">_xlfn.IFS(B2553&lt;=PERCENTILE($B$3:$B$5882,0.2),5,B2553&lt;=PERCENTILE($B$3:$B$5882,0.4),4,B2553&lt;=PERCENTILE($B$3:$B$5882,0.6),3,B2553&lt;=PERCENTILE($B$3:$B$5882,0.8),2,TRUE,1)</f>
        <v>2</v>
      </c>
      <c r="F2553" cm="1">
        <f t="array" ref="F2553">_xlfn.IFS(C2553&lt;=PERCENTILE($C$3:$C$5882,0.2),1,C2553&lt;=PERCENTILE($C$3:$C$5882,0.4),2,C2553&lt;=PERCENTILE($C$3:$C$5882,0.6),3,C2553&lt;=PERCENTILE($C$3:$C$5882,0.8),4,TRUE,5)</f>
        <v>3</v>
      </c>
      <c r="G2553" cm="1">
        <f t="array" ref="G2553">_xlfn.IFS(D2553&lt;=PERCENTILE($D$3:$D$5882,0.2),1,D2553&lt;=PERCENTILE($D$3:$D$5882,0.4),2,D2553&lt;=PERCENTILE($D$3:$D$5882,0.6),3,D2553&lt;=PERCENTILE($D$3:$D$5882,0.8),4,TRUE,5)</f>
        <v>3</v>
      </c>
      <c r="H2553" s="3" t="str" cm="1">
        <f t="array" ref="H2553">_xlfn.IFS(AND(E2553&gt;=4,F2553&gt;=4,G2553&gt;=4),"Champions",AND(E2553&gt;=3,F2553&gt;=3,G2553&gt;=3),"Loyal Customers",AND(E2553&lt;=2,F2553&gt;=3),"At Risk",AND(E2553&lt;=2,F2553&lt;=2,G2553&lt;=2),"Lost",AND(E2553&gt;=4,F2553&lt;=2),"New/Promising",TRUE,"Needs Attention")</f>
        <v>At Risk</v>
      </c>
      <c r="I2553" s="3" t="str">
        <f t="shared" si="43"/>
        <v>Churned</v>
      </c>
      <c r="J2553" s="3" t="str">
        <f>_xlfn.XLOOKUP(A2553,'Country_Lookup'!$D:$D,'Country_Lookup'!$E:$E)</f>
        <v>United Kingdom</v>
      </c>
    </row>
    <row r="2554" spans="1:10" x14ac:dyDescent="0.3">
      <c r="A2554">
        <v>14926</v>
      </c>
      <c r="B2554">
        <v>381</v>
      </c>
      <c r="C2554">
        <v>2</v>
      </c>
      <c r="D2554">
        <v>359.39999999999992</v>
      </c>
      <c r="E2554" cm="1">
        <f t="array" ref="E2554">_xlfn.IFS(B2554&lt;=PERCENTILE($B$3:$B$5882,0.2),5,B2554&lt;=PERCENTILE($B$3:$B$5882,0.4),4,B2554&lt;=PERCENTILE($B$3:$B$5882,0.6),3,B2554&lt;=PERCENTILE($B$3:$B$5882,0.8),2,TRUE,1)</f>
        <v>2</v>
      </c>
      <c r="F2554" cm="1">
        <f t="array" ref="F2554">_xlfn.IFS(C2554&lt;=PERCENTILE($C$3:$C$5882,0.2),1,C2554&lt;=PERCENTILE($C$3:$C$5882,0.4),2,C2554&lt;=PERCENTILE($C$3:$C$5882,0.6),3,C2554&lt;=PERCENTILE($C$3:$C$5882,0.8),4,TRUE,5)</f>
        <v>2</v>
      </c>
      <c r="G2554" cm="1">
        <f t="array" ref="G2554">_xlfn.IFS(D2554&lt;=PERCENTILE($D$3:$D$5882,0.2),1,D2554&lt;=PERCENTILE($D$3:$D$5882,0.4),2,D2554&lt;=PERCENTILE($D$3:$D$5882,0.6),3,D2554&lt;=PERCENTILE($D$3:$D$5882,0.8),4,TRUE,5)</f>
        <v>2</v>
      </c>
      <c r="H2554" s="3" t="str" cm="1">
        <f t="array" ref="H2554">_xlfn.IFS(AND(E2554&gt;=4,F2554&gt;=4,G2554&gt;=4),"Champions",AND(E2554&gt;=3,F2554&gt;=3,G2554&gt;=3),"Loyal Customers",AND(E2554&lt;=2,F2554&gt;=3),"At Risk",AND(E2554&lt;=2,F2554&lt;=2,G2554&lt;=2),"Lost",AND(E2554&gt;=4,F2554&lt;=2),"New/Promising",TRUE,"Needs Attention")</f>
        <v>Lost</v>
      </c>
      <c r="I2554" s="3" t="str">
        <f t="shared" si="43"/>
        <v>Churned</v>
      </c>
      <c r="J2554" s="3" t="str">
        <f>_xlfn.XLOOKUP(A2554,'Country_Lookup'!$D:$D,'Country_Lookup'!$E:$E)</f>
        <v>United Kingdom</v>
      </c>
    </row>
    <row r="2555" spans="1:10" x14ac:dyDescent="0.3">
      <c r="A2555">
        <v>14927</v>
      </c>
      <c r="B2555">
        <v>396</v>
      </c>
      <c r="C2555">
        <v>1</v>
      </c>
      <c r="D2555">
        <v>308.19999999999993</v>
      </c>
      <c r="E2555" cm="1">
        <f t="array" ref="E2555">_xlfn.IFS(B2555&lt;=PERCENTILE($B$3:$B$5882,0.2),5,B2555&lt;=PERCENTILE($B$3:$B$5882,0.4),4,B2555&lt;=PERCENTILE($B$3:$B$5882,0.6),3,B2555&lt;=PERCENTILE($B$3:$B$5882,0.8),2,TRUE,1)</f>
        <v>2</v>
      </c>
      <c r="F2555" cm="1">
        <f t="array" ref="F2555">_xlfn.IFS(C2555&lt;=PERCENTILE($C$3:$C$5882,0.2),1,C2555&lt;=PERCENTILE($C$3:$C$5882,0.4),2,C2555&lt;=PERCENTILE($C$3:$C$5882,0.6),3,C2555&lt;=PERCENTILE($C$3:$C$5882,0.8),4,TRUE,5)</f>
        <v>1</v>
      </c>
      <c r="G2555" cm="1">
        <f t="array" ref="G2555">_xlfn.IFS(D2555&lt;=PERCENTILE($D$3:$D$5882,0.2),1,D2555&lt;=PERCENTILE($D$3:$D$5882,0.4),2,D2555&lt;=PERCENTILE($D$3:$D$5882,0.6),3,D2555&lt;=PERCENTILE($D$3:$D$5882,0.8),4,TRUE,5)</f>
        <v>2</v>
      </c>
      <c r="H2555" s="3" t="str" cm="1">
        <f t="array" ref="H2555">_xlfn.IFS(AND(E2555&gt;=4,F2555&gt;=4,G2555&gt;=4),"Champions",AND(E2555&gt;=3,F2555&gt;=3,G2555&gt;=3),"Loyal Customers",AND(E2555&lt;=2,F2555&gt;=3),"At Risk",AND(E2555&lt;=2,F2555&lt;=2,G2555&lt;=2),"Lost",AND(E2555&gt;=4,F2555&lt;=2),"New/Promising",TRUE,"Needs Attention")</f>
        <v>Lost</v>
      </c>
      <c r="I2555" s="3" t="str">
        <f t="shared" si="43"/>
        <v>Churned</v>
      </c>
      <c r="J2555" s="3" t="str">
        <f>_xlfn.XLOOKUP(A2555,'Country_Lookup'!$D:$D,'Country_Lookup'!$E:$E)</f>
        <v>United Kingdom</v>
      </c>
    </row>
    <row r="2556" spans="1:10" x14ac:dyDescent="0.3">
      <c r="A2556">
        <v>14928</v>
      </c>
      <c r="B2556">
        <v>627</v>
      </c>
      <c r="C2556">
        <v>1</v>
      </c>
      <c r="D2556">
        <v>223.90999999999994</v>
      </c>
      <c r="E2556" cm="1">
        <f t="array" ref="E2556">_xlfn.IFS(B2556&lt;=PERCENTILE($B$3:$B$5882,0.2),5,B2556&lt;=PERCENTILE($B$3:$B$5882,0.4),4,B2556&lt;=PERCENTILE($B$3:$B$5882,0.6),3,B2556&lt;=PERCENTILE($B$3:$B$5882,0.8),2,TRUE,1)</f>
        <v>1</v>
      </c>
      <c r="F2556" cm="1">
        <f t="array" ref="F2556">_xlfn.IFS(C2556&lt;=PERCENTILE($C$3:$C$5882,0.2),1,C2556&lt;=PERCENTILE($C$3:$C$5882,0.4),2,C2556&lt;=PERCENTILE($C$3:$C$5882,0.6),3,C2556&lt;=PERCENTILE($C$3:$C$5882,0.8),4,TRUE,5)</f>
        <v>1</v>
      </c>
      <c r="G2556" cm="1">
        <f t="array" ref="G2556">_xlfn.IFS(D2556&lt;=PERCENTILE($D$3:$D$5882,0.2),1,D2556&lt;=PERCENTILE($D$3:$D$5882,0.4),2,D2556&lt;=PERCENTILE($D$3:$D$5882,0.6),3,D2556&lt;=PERCENTILE($D$3:$D$5882,0.8),4,TRUE,5)</f>
        <v>1</v>
      </c>
      <c r="H2556" s="3" t="str" cm="1">
        <f t="array" ref="H2556">_xlfn.IFS(AND(E2556&gt;=4,F2556&gt;=4,G2556&gt;=4),"Champions",AND(E2556&gt;=3,F2556&gt;=3,G2556&gt;=3),"Loyal Customers",AND(E2556&lt;=2,F2556&gt;=3),"At Risk",AND(E2556&lt;=2,F2556&lt;=2,G2556&lt;=2),"Lost",AND(E2556&gt;=4,F2556&lt;=2),"New/Promising",TRUE,"Needs Attention")</f>
        <v>Lost</v>
      </c>
      <c r="I2556" s="3" t="str">
        <f t="shared" si="43"/>
        <v>Churned</v>
      </c>
      <c r="J2556" s="3" t="str">
        <f>_xlfn.XLOOKUP(A2556,'Country_Lookup'!$D:$D,'Country_Lookup'!$E:$E)</f>
        <v>United Kingdom</v>
      </c>
    </row>
    <row r="2557" spans="1:10" x14ac:dyDescent="0.3">
      <c r="A2557">
        <v>14929</v>
      </c>
      <c r="B2557">
        <v>32</v>
      </c>
      <c r="C2557">
        <v>2</v>
      </c>
      <c r="D2557">
        <v>836.6899999999996</v>
      </c>
      <c r="E2557" cm="1">
        <f t="array" ref="E2557">_xlfn.IFS(B2557&lt;=PERCENTILE($B$3:$B$5882,0.2),5,B2557&lt;=PERCENTILE($B$3:$B$5882,0.4),4,B2557&lt;=PERCENTILE($B$3:$B$5882,0.6),3,B2557&lt;=PERCENTILE($B$3:$B$5882,0.8),2,TRUE,1)</f>
        <v>4</v>
      </c>
      <c r="F2557" cm="1">
        <f t="array" ref="F2557">_xlfn.IFS(C2557&lt;=PERCENTILE($C$3:$C$5882,0.2),1,C2557&lt;=PERCENTILE($C$3:$C$5882,0.4),2,C2557&lt;=PERCENTILE($C$3:$C$5882,0.6),3,C2557&lt;=PERCENTILE($C$3:$C$5882,0.8),4,TRUE,5)</f>
        <v>2</v>
      </c>
      <c r="G2557" cm="1">
        <f t="array" ref="G2557">_xlfn.IFS(D2557&lt;=PERCENTILE($D$3:$D$5882,0.2),1,D2557&lt;=PERCENTILE($D$3:$D$5882,0.4),2,D2557&lt;=PERCENTILE($D$3:$D$5882,0.6),3,D2557&lt;=PERCENTILE($D$3:$D$5882,0.8),4,TRUE,5)</f>
        <v>3</v>
      </c>
      <c r="H2557" s="3" t="str" cm="1">
        <f t="array" ref="H2557">_xlfn.IFS(AND(E2557&gt;=4,F2557&gt;=4,G2557&gt;=4),"Champions",AND(E2557&gt;=3,F2557&gt;=3,G2557&gt;=3),"Loyal Customers",AND(E2557&lt;=2,F2557&gt;=3),"At Risk",AND(E2557&lt;=2,F2557&lt;=2,G2557&lt;=2),"Lost",AND(E2557&gt;=4,F2557&lt;=2),"New/Promising",TRUE,"Needs Attention")</f>
        <v>New/Promising</v>
      </c>
      <c r="I2557" s="3" t="str">
        <f t="shared" si="43"/>
        <v>Active</v>
      </c>
      <c r="J2557" s="3" t="str">
        <f>_xlfn.XLOOKUP(A2557,'Country_Lookup'!$D:$D,'Country_Lookup'!$E:$E)</f>
        <v>United Kingdom</v>
      </c>
    </row>
    <row r="2558" spans="1:10" x14ac:dyDescent="0.3">
      <c r="A2558">
        <v>14930</v>
      </c>
      <c r="B2558">
        <v>108</v>
      </c>
      <c r="C2558">
        <v>6</v>
      </c>
      <c r="D2558">
        <v>5246.6299999999701</v>
      </c>
      <c r="E2558" cm="1">
        <f t="array" ref="E2558">_xlfn.IFS(B2558&lt;=PERCENTILE($B$3:$B$5882,0.2),5,B2558&lt;=PERCENTILE($B$3:$B$5882,0.4),4,B2558&lt;=PERCENTILE($B$3:$B$5882,0.6),3,B2558&lt;=PERCENTILE($B$3:$B$5882,0.8),2,TRUE,1)</f>
        <v>3</v>
      </c>
      <c r="F2558" cm="1">
        <f t="array" ref="F2558">_xlfn.IFS(C2558&lt;=PERCENTILE($C$3:$C$5882,0.2),1,C2558&lt;=PERCENTILE($C$3:$C$5882,0.4),2,C2558&lt;=PERCENTILE($C$3:$C$5882,0.6),3,C2558&lt;=PERCENTILE($C$3:$C$5882,0.8),4,TRUE,5)</f>
        <v>4</v>
      </c>
      <c r="G2558" cm="1">
        <f t="array" ref="G2558">_xlfn.IFS(D2558&lt;=PERCENTILE($D$3:$D$5882,0.2),1,D2558&lt;=PERCENTILE($D$3:$D$5882,0.4),2,D2558&lt;=PERCENTILE($D$3:$D$5882,0.6),3,D2558&lt;=PERCENTILE($D$3:$D$5882,0.8),4,TRUE,5)</f>
        <v>5</v>
      </c>
      <c r="H2558" s="3" t="str" cm="1">
        <f t="array" ref="H2558">_xlfn.IFS(AND(E2558&gt;=4,F2558&gt;=4,G2558&gt;=4),"Champions",AND(E2558&gt;=3,F2558&gt;=3,G2558&gt;=3),"Loyal Customers",AND(E2558&lt;=2,F2558&gt;=3),"At Risk",AND(E2558&lt;=2,F2558&lt;=2,G2558&lt;=2),"Lost",AND(E2558&gt;=4,F2558&lt;=2),"New/Promising",TRUE,"Needs Attention")</f>
        <v>Loyal Customers</v>
      </c>
      <c r="I2558" s="3" t="str">
        <f t="shared" si="43"/>
        <v>Churned</v>
      </c>
      <c r="J2558" s="3" t="str">
        <f>_xlfn.XLOOKUP(A2558,'Country_Lookup'!$D:$D,'Country_Lookup'!$E:$E)</f>
        <v>Channel Islands</v>
      </c>
    </row>
    <row r="2559" spans="1:10" x14ac:dyDescent="0.3">
      <c r="A2559">
        <v>14931</v>
      </c>
      <c r="B2559">
        <v>4</v>
      </c>
      <c r="C2559">
        <v>5</v>
      </c>
      <c r="D2559">
        <v>1257.68</v>
      </c>
      <c r="E2559" cm="1">
        <f t="array" ref="E2559">_xlfn.IFS(B2559&lt;=PERCENTILE($B$3:$B$5882,0.2),5,B2559&lt;=PERCENTILE($B$3:$B$5882,0.4),4,B2559&lt;=PERCENTILE($B$3:$B$5882,0.6),3,B2559&lt;=PERCENTILE($B$3:$B$5882,0.8),2,TRUE,1)</f>
        <v>5</v>
      </c>
      <c r="F2559" cm="1">
        <f t="array" ref="F2559">_xlfn.IFS(C2559&lt;=PERCENTILE($C$3:$C$5882,0.2),1,C2559&lt;=PERCENTILE($C$3:$C$5882,0.4),2,C2559&lt;=PERCENTILE($C$3:$C$5882,0.6),3,C2559&lt;=PERCENTILE($C$3:$C$5882,0.8),4,TRUE,5)</f>
        <v>4</v>
      </c>
      <c r="G2559" cm="1">
        <f t="array" ref="G2559">_xlfn.IFS(D2559&lt;=PERCENTILE($D$3:$D$5882,0.2),1,D2559&lt;=PERCENTILE($D$3:$D$5882,0.4),2,D2559&lt;=PERCENTILE($D$3:$D$5882,0.6),3,D2559&lt;=PERCENTILE($D$3:$D$5882,0.8),4,TRUE,5)</f>
        <v>4</v>
      </c>
      <c r="H2559" s="3" t="str" cm="1">
        <f t="array" ref="H2559">_xlfn.IFS(AND(E2559&gt;=4,F2559&gt;=4,G2559&gt;=4),"Champions",AND(E2559&gt;=3,F2559&gt;=3,G2559&gt;=3),"Loyal Customers",AND(E2559&lt;=2,F2559&gt;=3),"At Risk",AND(E2559&lt;=2,F2559&lt;=2,G2559&lt;=2),"Lost",AND(E2559&gt;=4,F2559&lt;=2),"New/Promising",TRUE,"Needs Attention")</f>
        <v>Champions</v>
      </c>
      <c r="I2559" s="3" t="str">
        <f t="shared" si="43"/>
        <v>Active</v>
      </c>
      <c r="J2559" s="3" t="str">
        <f>_xlfn.XLOOKUP(A2559,'Country_Lookup'!$D:$D,'Country_Lookup'!$E:$E)</f>
        <v>Channel Islands</v>
      </c>
    </row>
    <row r="2560" spans="1:10" x14ac:dyDescent="0.3">
      <c r="A2560">
        <v>14932</v>
      </c>
      <c r="B2560">
        <v>365</v>
      </c>
      <c r="C2560">
        <v>2</v>
      </c>
      <c r="D2560">
        <v>1029.6599999999985</v>
      </c>
      <c r="E2560" cm="1">
        <f t="array" ref="E2560">_xlfn.IFS(B2560&lt;=PERCENTILE($B$3:$B$5882,0.2),5,B2560&lt;=PERCENTILE($B$3:$B$5882,0.4),4,B2560&lt;=PERCENTILE($B$3:$B$5882,0.6),3,B2560&lt;=PERCENTILE($B$3:$B$5882,0.8),2,TRUE,1)</f>
        <v>2</v>
      </c>
      <c r="F2560" cm="1">
        <f t="array" ref="F2560">_xlfn.IFS(C2560&lt;=PERCENTILE($C$3:$C$5882,0.2),1,C2560&lt;=PERCENTILE($C$3:$C$5882,0.4),2,C2560&lt;=PERCENTILE($C$3:$C$5882,0.6),3,C2560&lt;=PERCENTILE($C$3:$C$5882,0.8),4,TRUE,5)</f>
        <v>2</v>
      </c>
      <c r="G2560" cm="1">
        <f t="array" ref="G2560">_xlfn.IFS(D2560&lt;=PERCENTILE($D$3:$D$5882,0.2),1,D2560&lt;=PERCENTILE($D$3:$D$5882,0.4),2,D2560&lt;=PERCENTILE($D$3:$D$5882,0.6),3,D2560&lt;=PERCENTILE($D$3:$D$5882,0.8),4,TRUE,5)</f>
        <v>3</v>
      </c>
      <c r="H2560" s="3" t="str" cm="1">
        <f t="array" ref="H2560">_xlfn.IFS(AND(E2560&gt;=4,F2560&gt;=4,G2560&gt;=4),"Champions",AND(E2560&gt;=3,F2560&gt;=3,G2560&gt;=3),"Loyal Customers",AND(E2560&lt;=2,F2560&gt;=3),"At Risk",AND(E2560&lt;=2,F2560&lt;=2,G2560&lt;=2),"Lost",AND(E2560&gt;=4,F2560&lt;=2),"New/Promising",TRUE,"Needs Attention")</f>
        <v>Needs Attention</v>
      </c>
      <c r="I2560" s="3" t="str">
        <f t="shared" si="43"/>
        <v>Churned</v>
      </c>
      <c r="J2560" s="3" t="str">
        <f>_xlfn.XLOOKUP(A2560,'Country_Lookup'!$D:$D,'Country_Lookup'!$E:$E)</f>
        <v>Channel Islands</v>
      </c>
    </row>
    <row r="2561" spans="1:10" x14ac:dyDescent="0.3">
      <c r="A2561">
        <v>14933</v>
      </c>
      <c r="B2561">
        <v>443</v>
      </c>
      <c r="C2561">
        <v>4</v>
      </c>
      <c r="D2561">
        <v>1770</v>
      </c>
      <c r="E2561" cm="1">
        <f t="array" ref="E2561">_xlfn.IFS(B2561&lt;=PERCENTILE($B$3:$B$5882,0.2),5,B2561&lt;=PERCENTILE($B$3:$B$5882,0.4),4,B2561&lt;=PERCENTILE($B$3:$B$5882,0.6),3,B2561&lt;=PERCENTILE($B$3:$B$5882,0.8),2,TRUE,1)</f>
        <v>1</v>
      </c>
      <c r="F2561" cm="1">
        <f t="array" ref="F2561">_xlfn.IFS(C2561&lt;=PERCENTILE($C$3:$C$5882,0.2),1,C2561&lt;=PERCENTILE($C$3:$C$5882,0.4),2,C2561&lt;=PERCENTILE($C$3:$C$5882,0.6),3,C2561&lt;=PERCENTILE($C$3:$C$5882,0.8),4,TRUE,5)</f>
        <v>3</v>
      </c>
      <c r="G2561" cm="1">
        <f t="array" ref="G2561">_xlfn.IFS(D2561&lt;=PERCENTILE($D$3:$D$5882,0.2),1,D2561&lt;=PERCENTILE($D$3:$D$5882,0.4),2,D2561&lt;=PERCENTILE($D$3:$D$5882,0.6),3,D2561&lt;=PERCENTILE($D$3:$D$5882,0.8),4,TRUE,5)</f>
        <v>4</v>
      </c>
      <c r="H2561" s="3" t="str" cm="1">
        <f t="array" ref="H2561">_xlfn.IFS(AND(E2561&gt;=4,F2561&gt;=4,G2561&gt;=4),"Champions",AND(E2561&gt;=3,F2561&gt;=3,G2561&gt;=3),"Loyal Customers",AND(E2561&lt;=2,F2561&gt;=3),"At Risk",AND(E2561&lt;=2,F2561&lt;=2,G2561&lt;=2),"Lost",AND(E2561&gt;=4,F2561&lt;=2),"New/Promising",TRUE,"Needs Attention")</f>
        <v>At Risk</v>
      </c>
      <c r="I2561" s="3" t="str">
        <f t="shared" si="43"/>
        <v>Churned</v>
      </c>
      <c r="J2561" s="3" t="str">
        <f>_xlfn.XLOOKUP(A2561,'Country_Lookup'!$D:$D,'Country_Lookup'!$E:$E)</f>
        <v>Channel Islands</v>
      </c>
    </row>
    <row r="2562" spans="1:10" x14ac:dyDescent="0.3">
      <c r="A2562">
        <v>14934</v>
      </c>
      <c r="B2562">
        <v>81</v>
      </c>
      <c r="C2562">
        <v>5</v>
      </c>
      <c r="D2562">
        <v>3503.4999999999995</v>
      </c>
      <c r="E2562" cm="1">
        <f t="array" ref="E2562">_xlfn.IFS(B2562&lt;=PERCENTILE($B$3:$B$5882,0.2),5,B2562&lt;=PERCENTILE($B$3:$B$5882,0.4),4,B2562&lt;=PERCENTILE($B$3:$B$5882,0.6),3,B2562&lt;=PERCENTILE($B$3:$B$5882,0.8),2,TRUE,1)</f>
        <v>3</v>
      </c>
      <c r="F2562" cm="1">
        <f t="array" ref="F2562">_xlfn.IFS(C2562&lt;=PERCENTILE($C$3:$C$5882,0.2),1,C2562&lt;=PERCENTILE($C$3:$C$5882,0.4),2,C2562&lt;=PERCENTILE($C$3:$C$5882,0.6),3,C2562&lt;=PERCENTILE($C$3:$C$5882,0.8),4,TRUE,5)</f>
        <v>4</v>
      </c>
      <c r="G2562" cm="1">
        <f t="array" ref="G2562">_xlfn.IFS(D2562&lt;=PERCENTILE($D$3:$D$5882,0.2),1,D2562&lt;=PERCENTILE($D$3:$D$5882,0.4),2,D2562&lt;=PERCENTILE($D$3:$D$5882,0.6),3,D2562&lt;=PERCENTILE($D$3:$D$5882,0.8),4,TRUE,5)</f>
        <v>5</v>
      </c>
      <c r="H2562" s="3" t="str" cm="1">
        <f t="array" ref="H2562">_xlfn.IFS(AND(E2562&gt;=4,F2562&gt;=4,G2562&gt;=4),"Champions",AND(E2562&gt;=3,F2562&gt;=3,G2562&gt;=3),"Loyal Customers",AND(E2562&lt;=2,F2562&gt;=3),"At Risk",AND(E2562&lt;=2,F2562&lt;=2,G2562&lt;=2),"Lost",AND(E2562&gt;=4,F2562&lt;=2),"New/Promising",TRUE,"Needs Attention")</f>
        <v>Loyal Customers</v>
      </c>
      <c r="I2562" s="3" t="str">
        <f t="shared" si="43"/>
        <v>Active</v>
      </c>
      <c r="J2562" s="3" t="str">
        <f>_xlfn.XLOOKUP(A2562,'Country_Lookup'!$D:$D,'Country_Lookup'!$E:$E)</f>
        <v>Channel Islands</v>
      </c>
    </row>
    <row r="2563" spans="1:10" x14ac:dyDescent="0.3">
      <c r="A2563">
        <v>14935</v>
      </c>
      <c r="B2563">
        <v>297</v>
      </c>
      <c r="C2563">
        <v>2</v>
      </c>
      <c r="D2563">
        <v>2849.83</v>
      </c>
      <c r="E2563" cm="1">
        <f t="array" ref="E2563">_xlfn.IFS(B2563&lt;=PERCENTILE($B$3:$B$5882,0.2),5,B2563&lt;=PERCENTILE($B$3:$B$5882,0.4),4,B2563&lt;=PERCENTILE($B$3:$B$5882,0.6),3,B2563&lt;=PERCENTILE($B$3:$B$5882,0.8),2,TRUE,1)</f>
        <v>2</v>
      </c>
      <c r="F2563" cm="1">
        <f t="array" ref="F2563">_xlfn.IFS(C2563&lt;=PERCENTILE($C$3:$C$5882,0.2),1,C2563&lt;=PERCENTILE($C$3:$C$5882,0.4),2,C2563&lt;=PERCENTILE($C$3:$C$5882,0.6),3,C2563&lt;=PERCENTILE($C$3:$C$5882,0.8),4,TRUE,5)</f>
        <v>2</v>
      </c>
      <c r="G2563" cm="1">
        <f t="array" ref="G2563">_xlfn.IFS(D2563&lt;=PERCENTILE($D$3:$D$5882,0.2),1,D2563&lt;=PERCENTILE($D$3:$D$5882,0.4),2,D2563&lt;=PERCENTILE($D$3:$D$5882,0.6),3,D2563&lt;=PERCENTILE($D$3:$D$5882,0.8),4,TRUE,5)</f>
        <v>4</v>
      </c>
      <c r="H2563" s="3" t="str" cm="1">
        <f t="array" ref="H2563">_xlfn.IFS(AND(E2563&gt;=4,F2563&gt;=4,G2563&gt;=4),"Champions",AND(E2563&gt;=3,F2563&gt;=3,G2563&gt;=3),"Loyal Customers",AND(E2563&lt;=2,F2563&gt;=3),"At Risk",AND(E2563&lt;=2,F2563&lt;=2,G2563&lt;=2),"Lost",AND(E2563&gt;=4,F2563&lt;=2),"New/Promising",TRUE,"Needs Attention")</f>
        <v>Needs Attention</v>
      </c>
      <c r="I2563" s="3" t="str">
        <f t="shared" ref="I2563:I2626" si="44">IF(B2563&gt;90,"Churned","Active")</f>
        <v>Churned</v>
      </c>
      <c r="J2563" s="3" t="str">
        <f>_xlfn.XLOOKUP(A2563,'Country_Lookup'!$D:$D,'Country_Lookup'!$E:$E)</f>
        <v>Channel Islands</v>
      </c>
    </row>
    <row r="2564" spans="1:10" x14ac:dyDescent="0.3">
      <c r="A2564">
        <v>14936</v>
      </c>
      <c r="B2564">
        <v>33</v>
      </c>
      <c r="C2564">
        <v>12</v>
      </c>
      <c r="D2564">
        <v>12410.809999999872</v>
      </c>
      <c r="E2564" cm="1">
        <f t="array" ref="E2564">_xlfn.IFS(B2564&lt;=PERCENTILE($B$3:$B$5882,0.2),5,B2564&lt;=PERCENTILE($B$3:$B$5882,0.4),4,B2564&lt;=PERCENTILE($B$3:$B$5882,0.6),3,B2564&lt;=PERCENTILE($B$3:$B$5882,0.8),2,TRUE,1)</f>
        <v>4</v>
      </c>
      <c r="F2564" cm="1">
        <f t="array" ref="F2564">_xlfn.IFS(C2564&lt;=PERCENTILE($C$3:$C$5882,0.2),1,C2564&lt;=PERCENTILE($C$3:$C$5882,0.4),2,C2564&lt;=PERCENTILE($C$3:$C$5882,0.6),3,C2564&lt;=PERCENTILE($C$3:$C$5882,0.8),4,TRUE,5)</f>
        <v>5</v>
      </c>
      <c r="G2564" cm="1">
        <f t="array" ref="G2564">_xlfn.IFS(D2564&lt;=PERCENTILE($D$3:$D$5882,0.2),1,D2564&lt;=PERCENTILE($D$3:$D$5882,0.4),2,D2564&lt;=PERCENTILE($D$3:$D$5882,0.6),3,D2564&lt;=PERCENTILE($D$3:$D$5882,0.8),4,TRUE,5)</f>
        <v>5</v>
      </c>
      <c r="H2564" s="3" t="str" cm="1">
        <f t="array" ref="H2564">_xlfn.IFS(AND(E2564&gt;=4,F2564&gt;=4,G2564&gt;=4),"Champions",AND(E2564&gt;=3,F2564&gt;=3,G2564&gt;=3),"Loyal Customers",AND(E2564&lt;=2,F2564&gt;=3),"At Risk",AND(E2564&lt;=2,F2564&lt;=2,G2564&lt;=2),"Lost",AND(E2564&gt;=4,F2564&lt;=2),"New/Promising",TRUE,"Needs Attention")</f>
        <v>Champions</v>
      </c>
      <c r="I2564" s="3" t="str">
        <f t="shared" si="44"/>
        <v>Active</v>
      </c>
      <c r="J2564" s="3" t="str">
        <f>_xlfn.XLOOKUP(A2564,'Country_Lookup'!$D:$D,'Country_Lookup'!$E:$E)</f>
        <v>Channel Islands</v>
      </c>
    </row>
    <row r="2565" spans="1:10" x14ac:dyDescent="0.3">
      <c r="A2565">
        <v>14937</v>
      </c>
      <c r="B2565">
        <v>56</v>
      </c>
      <c r="C2565">
        <v>3</v>
      </c>
      <c r="D2565">
        <v>1621.8799999999992</v>
      </c>
      <c r="E2565" cm="1">
        <f t="array" ref="E2565">_xlfn.IFS(B2565&lt;=PERCENTILE($B$3:$B$5882,0.2),5,B2565&lt;=PERCENTILE($B$3:$B$5882,0.4),4,B2565&lt;=PERCENTILE($B$3:$B$5882,0.6),3,B2565&lt;=PERCENTILE($B$3:$B$5882,0.8),2,TRUE,1)</f>
        <v>4</v>
      </c>
      <c r="F2565" cm="1">
        <f t="array" ref="F2565">_xlfn.IFS(C2565&lt;=PERCENTILE($C$3:$C$5882,0.2),1,C2565&lt;=PERCENTILE($C$3:$C$5882,0.4),2,C2565&lt;=PERCENTILE($C$3:$C$5882,0.6),3,C2565&lt;=PERCENTILE($C$3:$C$5882,0.8),4,TRUE,5)</f>
        <v>3</v>
      </c>
      <c r="G2565" cm="1">
        <f t="array" ref="G2565">_xlfn.IFS(D2565&lt;=PERCENTILE($D$3:$D$5882,0.2),1,D2565&lt;=PERCENTILE($D$3:$D$5882,0.4),2,D2565&lt;=PERCENTILE($D$3:$D$5882,0.6),3,D2565&lt;=PERCENTILE($D$3:$D$5882,0.8),4,TRUE,5)</f>
        <v>4</v>
      </c>
      <c r="H2565" s="3" t="str" cm="1">
        <f t="array" ref="H2565">_xlfn.IFS(AND(E2565&gt;=4,F2565&gt;=4,G2565&gt;=4),"Champions",AND(E2565&gt;=3,F2565&gt;=3,G2565&gt;=3),"Loyal Customers",AND(E2565&lt;=2,F2565&gt;=3),"At Risk",AND(E2565&lt;=2,F2565&lt;=2,G2565&lt;=2),"Lost",AND(E2565&gt;=4,F2565&lt;=2),"New/Promising",TRUE,"Needs Attention")</f>
        <v>Loyal Customers</v>
      </c>
      <c r="I2565" s="3" t="str">
        <f t="shared" si="44"/>
        <v>Active</v>
      </c>
      <c r="J2565" s="3" t="str">
        <f>_xlfn.XLOOKUP(A2565,'Country_Lookup'!$D:$D,'Country_Lookup'!$E:$E)</f>
        <v>Channel Islands</v>
      </c>
    </row>
    <row r="2566" spans="1:10" x14ac:dyDescent="0.3">
      <c r="A2566">
        <v>14938</v>
      </c>
      <c r="B2566">
        <v>562</v>
      </c>
      <c r="C2566">
        <v>2</v>
      </c>
      <c r="D2566">
        <v>2322.4300000000017</v>
      </c>
      <c r="E2566" cm="1">
        <f t="array" ref="E2566">_xlfn.IFS(B2566&lt;=PERCENTILE($B$3:$B$5882,0.2),5,B2566&lt;=PERCENTILE($B$3:$B$5882,0.4),4,B2566&lt;=PERCENTILE($B$3:$B$5882,0.6),3,B2566&lt;=PERCENTILE($B$3:$B$5882,0.8),2,TRUE,1)</f>
        <v>1</v>
      </c>
      <c r="F2566" cm="1">
        <f t="array" ref="F2566">_xlfn.IFS(C2566&lt;=PERCENTILE($C$3:$C$5882,0.2),1,C2566&lt;=PERCENTILE($C$3:$C$5882,0.4),2,C2566&lt;=PERCENTILE($C$3:$C$5882,0.6),3,C2566&lt;=PERCENTILE($C$3:$C$5882,0.8),4,TRUE,5)</f>
        <v>2</v>
      </c>
      <c r="G2566" cm="1">
        <f t="array" ref="G2566">_xlfn.IFS(D2566&lt;=PERCENTILE($D$3:$D$5882,0.2),1,D2566&lt;=PERCENTILE($D$3:$D$5882,0.4),2,D2566&lt;=PERCENTILE($D$3:$D$5882,0.6),3,D2566&lt;=PERCENTILE($D$3:$D$5882,0.8),4,TRUE,5)</f>
        <v>4</v>
      </c>
      <c r="H2566" s="3" t="str" cm="1">
        <f t="array" ref="H2566">_xlfn.IFS(AND(E2566&gt;=4,F2566&gt;=4,G2566&gt;=4),"Champions",AND(E2566&gt;=3,F2566&gt;=3,G2566&gt;=3),"Loyal Customers",AND(E2566&lt;=2,F2566&gt;=3),"At Risk",AND(E2566&lt;=2,F2566&lt;=2,G2566&lt;=2),"Lost",AND(E2566&gt;=4,F2566&lt;=2),"New/Promising",TRUE,"Needs Attention")</f>
        <v>Needs Attention</v>
      </c>
      <c r="I2566" s="3" t="str">
        <f t="shared" si="44"/>
        <v>Churned</v>
      </c>
      <c r="J2566" s="3" t="str">
        <f>_xlfn.XLOOKUP(A2566,'Country_Lookup'!$D:$D,'Country_Lookup'!$E:$E)</f>
        <v>Channel Islands</v>
      </c>
    </row>
    <row r="2567" spans="1:10" x14ac:dyDescent="0.3">
      <c r="A2567">
        <v>14940</v>
      </c>
      <c r="B2567">
        <v>417</v>
      </c>
      <c r="C2567">
        <v>2</v>
      </c>
      <c r="D2567">
        <v>531.4899999999999</v>
      </c>
      <c r="E2567" cm="1">
        <f t="array" ref="E2567">_xlfn.IFS(B2567&lt;=PERCENTILE($B$3:$B$5882,0.2),5,B2567&lt;=PERCENTILE($B$3:$B$5882,0.4),4,B2567&lt;=PERCENTILE($B$3:$B$5882,0.6),3,B2567&lt;=PERCENTILE($B$3:$B$5882,0.8),2,TRUE,1)</f>
        <v>1</v>
      </c>
      <c r="F2567" cm="1">
        <f t="array" ref="F2567">_xlfn.IFS(C2567&lt;=PERCENTILE($C$3:$C$5882,0.2),1,C2567&lt;=PERCENTILE($C$3:$C$5882,0.4),2,C2567&lt;=PERCENTILE($C$3:$C$5882,0.6),3,C2567&lt;=PERCENTILE($C$3:$C$5882,0.8),4,TRUE,5)</f>
        <v>2</v>
      </c>
      <c r="G2567" cm="1">
        <f t="array" ref="G2567">_xlfn.IFS(D2567&lt;=PERCENTILE($D$3:$D$5882,0.2),1,D2567&lt;=PERCENTILE($D$3:$D$5882,0.4),2,D2567&lt;=PERCENTILE($D$3:$D$5882,0.6),3,D2567&lt;=PERCENTILE($D$3:$D$5882,0.8),4,TRUE,5)</f>
        <v>2</v>
      </c>
      <c r="H2567" s="3" t="str" cm="1">
        <f t="array" ref="H2567">_xlfn.IFS(AND(E2567&gt;=4,F2567&gt;=4,G2567&gt;=4),"Champions",AND(E2567&gt;=3,F2567&gt;=3,G2567&gt;=3),"Loyal Customers",AND(E2567&lt;=2,F2567&gt;=3),"At Risk",AND(E2567&lt;=2,F2567&lt;=2,G2567&lt;=2),"Lost",AND(E2567&gt;=4,F2567&lt;=2),"New/Promising",TRUE,"Needs Attention")</f>
        <v>Lost</v>
      </c>
      <c r="I2567" s="3" t="str">
        <f t="shared" si="44"/>
        <v>Churned</v>
      </c>
      <c r="J2567" s="3" t="str">
        <f>_xlfn.XLOOKUP(A2567,'Country_Lookup'!$D:$D,'Country_Lookup'!$E:$E)</f>
        <v>United Kingdom</v>
      </c>
    </row>
    <row r="2568" spans="1:10" x14ac:dyDescent="0.3">
      <c r="A2568">
        <v>14941</v>
      </c>
      <c r="B2568">
        <v>578</v>
      </c>
      <c r="C2568">
        <v>1</v>
      </c>
      <c r="D2568">
        <v>182.09999999999997</v>
      </c>
      <c r="E2568" cm="1">
        <f t="array" ref="E2568">_xlfn.IFS(B2568&lt;=PERCENTILE($B$3:$B$5882,0.2),5,B2568&lt;=PERCENTILE($B$3:$B$5882,0.4),4,B2568&lt;=PERCENTILE($B$3:$B$5882,0.6),3,B2568&lt;=PERCENTILE($B$3:$B$5882,0.8),2,TRUE,1)</f>
        <v>1</v>
      </c>
      <c r="F2568" cm="1">
        <f t="array" ref="F2568">_xlfn.IFS(C2568&lt;=PERCENTILE($C$3:$C$5882,0.2),1,C2568&lt;=PERCENTILE($C$3:$C$5882,0.4),2,C2568&lt;=PERCENTILE($C$3:$C$5882,0.6),3,C2568&lt;=PERCENTILE($C$3:$C$5882,0.8),4,TRUE,5)</f>
        <v>1</v>
      </c>
      <c r="G2568" cm="1">
        <f t="array" ref="G2568">_xlfn.IFS(D2568&lt;=PERCENTILE($D$3:$D$5882,0.2),1,D2568&lt;=PERCENTILE($D$3:$D$5882,0.4),2,D2568&lt;=PERCENTILE($D$3:$D$5882,0.6),3,D2568&lt;=PERCENTILE($D$3:$D$5882,0.8),4,TRUE,5)</f>
        <v>1</v>
      </c>
      <c r="H2568" s="3" t="str" cm="1">
        <f t="array" ref="H2568">_xlfn.IFS(AND(E2568&gt;=4,F2568&gt;=4,G2568&gt;=4),"Champions",AND(E2568&gt;=3,F2568&gt;=3,G2568&gt;=3),"Loyal Customers",AND(E2568&lt;=2,F2568&gt;=3),"At Risk",AND(E2568&lt;=2,F2568&lt;=2,G2568&lt;=2),"Lost",AND(E2568&gt;=4,F2568&lt;=2),"New/Promising",TRUE,"Needs Attention")</f>
        <v>Lost</v>
      </c>
      <c r="I2568" s="3" t="str">
        <f t="shared" si="44"/>
        <v>Churned</v>
      </c>
      <c r="J2568" s="3" t="str">
        <f>_xlfn.XLOOKUP(A2568,'Country_Lookup'!$D:$D,'Country_Lookup'!$E:$E)</f>
        <v>United Kingdom</v>
      </c>
    </row>
    <row r="2569" spans="1:10" x14ac:dyDescent="0.3">
      <c r="A2569">
        <v>14942</v>
      </c>
      <c r="B2569">
        <v>401</v>
      </c>
      <c r="C2569">
        <v>4</v>
      </c>
      <c r="D2569">
        <v>746.55999999999983</v>
      </c>
      <c r="E2569" cm="1">
        <f t="array" ref="E2569">_xlfn.IFS(B2569&lt;=PERCENTILE($B$3:$B$5882,0.2),5,B2569&lt;=PERCENTILE($B$3:$B$5882,0.4),4,B2569&lt;=PERCENTILE($B$3:$B$5882,0.6),3,B2569&lt;=PERCENTILE($B$3:$B$5882,0.8),2,TRUE,1)</f>
        <v>2</v>
      </c>
      <c r="F2569" cm="1">
        <f t="array" ref="F2569">_xlfn.IFS(C2569&lt;=PERCENTILE($C$3:$C$5882,0.2),1,C2569&lt;=PERCENTILE($C$3:$C$5882,0.4),2,C2569&lt;=PERCENTILE($C$3:$C$5882,0.6),3,C2569&lt;=PERCENTILE($C$3:$C$5882,0.8),4,TRUE,5)</f>
        <v>3</v>
      </c>
      <c r="G2569" cm="1">
        <f t="array" ref="G2569">_xlfn.IFS(D2569&lt;=PERCENTILE($D$3:$D$5882,0.2),1,D2569&lt;=PERCENTILE($D$3:$D$5882,0.4),2,D2569&lt;=PERCENTILE($D$3:$D$5882,0.6),3,D2569&lt;=PERCENTILE($D$3:$D$5882,0.8),4,TRUE,5)</f>
        <v>3</v>
      </c>
      <c r="H2569" s="3" t="str" cm="1">
        <f t="array" ref="H2569">_xlfn.IFS(AND(E2569&gt;=4,F2569&gt;=4,G2569&gt;=4),"Champions",AND(E2569&gt;=3,F2569&gt;=3,G2569&gt;=3),"Loyal Customers",AND(E2569&lt;=2,F2569&gt;=3),"At Risk",AND(E2569&lt;=2,F2569&lt;=2,G2569&lt;=2),"Lost",AND(E2569&gt;=4,F2569&lt;=2),"New/Promising",TRUE,"Needs Attention")</f>
        <v>At Risk</v>
      </c>
      <c r="I2569" s="3" t="str">
        <f t="shared" si="44"/>
        <v>Churned</v>
      </c>
      <c r="J2569" s="3" t="str">
        <f>_xlfn.XLOOKUP(A2569,'Country_Lookup'!$D:$D,'Country_Lookup'!$E:$E)</f>
        <v>United Kingdom</v>
      </c>
    </row>
    <row r="2570" spans="1:10" x14ac:dyDescent="0.3">
      <c r="A2570">
        <v>14943</v>
      </c>
      <c r="B2570">
        <v>663</v>
      </c>
      <c r="C2570">
        <v>1</v>
      </c>
      <c r="D2570">
        <v>107.62</v>
      </c>
      <c r="E2570" cm="1">
        <f t="array" ref="E2570">_xlfn.IFS(B2570&lt;=PERCENTILE($B$3:$B$5882,0.2),5,B2570&lt;=PERCENTILE($B$3:$B$5882,0.4),4,B2570&lt;=PERCENTILE($B$3:$B$5882,0.6),3,B2570&lt;=PERCENTILE($B$3:$B$5882,0.8),2,TRUE,1)</f>
        <v>1</v>
      </c>
      <c r="F2570" cm="1">
        <f t="array" ref="F2570">_xlfn.IFS(C2570&lt;=PERCENTILE($C$3:$C$5882,0.2),1,C2570&lt;=PERCENTILE($C$3:$C$5882,0.4),2,C2570&lt;=PERCENTILE($C$3:$C$5882,0.6),3,C2570&lt;=PERCENTILE($C$3:$C$5882,0.8),4,TRUE,5)</f>
        <v>1</v>
      </c>
      <c r="G2570" cm="1">
        <f t="array" ref="G2570">_xlfn.IFS(D2570&lt;=PERCENTILE($D$3:$D$5882,0.2),1,D2570&lt;=PERCENTILE($D$3:$D$5882,0.4),2,D2570&lt;=PERCENTILE($D$3:$D$5882,0.6),3,D2570&lt;=PERCENTILE($D$3:$D$5882,0.8),4,TRUE,5)</f>
        <v>1</v>
      </c>
      <c r="H2570" s="3" t="str" cm="1">
        <f t="array" ref="H2570">_xlfn.IFS(AND(E2570&gt;=4,F2570&gt;=4,G2570&gt;=4),"Champions",AND(E2570&gt;=3,F2570&gt;=3,G2570&gt;=3),"Loyal Customers",AND(E2570&lt;=2,F2570&gt;=3),"At Risk",AND(E2570&lt;=2,F2570&lt;=2,G2570&lt;=2),"Lost",AND(E2570&gt;=4,F2570&lt;=2),"New/Promising",TRUE,"Needs Attention")</f>
        <v>Lost</v>
      </c>
      <c r="I2570" s="3" t="str">
        <f t="shared" si="44"/>
        <v>Churned</v>
      </c>
      <c r="J2570" s="3" t="str">
        <f>_xlfn.XLOOKUP(A2570,'Country_Lookup'!$D:$D,'Country_Lookup'!$E:$E)</f>
        <v>United Kingdom</v>
      </c>
    </row>
    <row r="2571" spans="1:10" x14ac:dyDescent="0.3">
      <c r="A2571">
        <v>14944</v>
      </c>
      <c r="B2571">
        <v>29</v>
      </c>
      <c r="C2571">
        <v>19</v>
      </c>
      <c r="D2571">
        <v>9784.6699999999601</v>
      </c>
      <c r="E2571" cm="1">
        <f t="array" ref="E2571">_xlfn.IFS(B2571&lt;=PERCENTILE($B$3:$B$5882,0.2),5,B2571&lt;=PERCENTILE($B$3:$B$5882,0.4),4,B2571&lt;=PERCENTILE($B$3:$B$5882,0.6),3,B2571&lt;=PERCENTILE($B$3:$B$5882,0.8),2,TRUE,1)</f>
        <v>4</v>
      </c>
      <c r="F2571" cm="1">
        <f t="array" ref="F2571">_xlfn.IFS(C2571&lt;=PERCENTILE($C$3:$C$5882,0.2),1,C2571&lt;=PERCENTILE($C$3:$C$5882,0.4),2,C2571&lt;=PERCENTILE($C$3:$C$5882,0.6),3,C2571&lt;=PERCENTILE($C$3:$C$5882,0.8),4,TRUE,5)</f>
        <v>5</v>
      </c>
      <c r="G2571" cm="1">
        <f t="array" ref="G2571">_xlfn.IFS(D2571&lt;=PERCENTILE($D$3:$D$5882,0.2),1,D2571&lt;=PERCENTILE($D$3:$D$5882,0.4),2,D2571&lt;=PERCENTILE($D$3:$D$5882,0.6),3,D2571&lt;=PERCENTILE($D$3:$D$5882,0.8),4,TRUE,5)</f>
        <v>5</v>
      </c>
      <c r="H2571" s="3" t="str" cm="1">
        <f t="array" ref="H2571">_xlfn.IFS(AND(E2571&gt;=4,F2571&gt;=4,G2571&gt;=4),"Champions",AND(E2571&gt;=3,F2571&gt;=3,G2571&gt;=3),"Loyal Customers",AND(E2571&lt;=2,F2571&gt;=3),"At Risk",AND(E2571&lt;=2,F2571&lt;=2,G2571&lt;=2),"Lost",AND(E2571&gt;=4,F2571&lt;=2),"New/Promising",TRUE,"Needs Attention")</f>
        <v>Champions</v>
      </c>
      <c r="I2571" s="3" t="str">
        <f t="shared" si="44"/>
        <v>Active</v>
      </c>
      <c r="J2571" s="3" t="str">
        <f>_xlfn.XLOOKUP(A2571,'Country_Lookup'!$D:$D,'Country_Lookup'!$E:$E)</f>
        <v>United Kingdom</v>
      </c>
    </row>
    <row r="2572" spans="1:10" x14ac:dyDescent="0.3">
      <c r="A2572">
        <v>14945</v>
      </c>
      <c r="B2572">
        <v>413</v>
      </c>
      <c r="C2572">
        <v>1</v>
      </c>
      <c r="D2572">
        <v>179.40000000000006</v>
      </c>
      <c r="E2572" cm="1">
        <f t="array" ref="E2572">_xlfn.IFS(B2572&lt;=PERCENTILE($B$3:$B$5882,0.2),5,B2572&lt;=PERCENTILE($B$3:$B$5882,0.4),4,B2572&lt;=PERCENTILE($B$3:$B$5882,0.6),3,B2572&lt;=PERCENTILE($B$3:$B$5882,0.8),2,TRUE,1)</f>
        <v>1</v>
      </c>
      <c r="F2572" cm="1">
        <f t="array" ref="F2572">_xlfn.IFS(C2572&lt;=PERCENTILE($C$3:$C$5882,0.2),1,C2572&lt;=PERCENTILE($C$3:$C$5882,0.4),2,C2572&lt;=PERCENTILE($C$3:$C$5882,0.6),3,C2572&lt;=PERCENTILE($C$3:$C$5882,0.8),4,TRUE,5)</f>
        <v>1</v>
      </c>
      <c r="G2572" cm="1">
        <f t="array" ref="G2572">_xlfn.IFS(D2572&lt;=PERCENTILE($D$3:$D$5882,0.2),1,D2572&lt;=PERCENTILE($D$3:$D$5882,0.4),2,D2572&lt;=PERCENTILE($D$3:$D$5882,0.6),3,D2572&lt;=PERCENTILE($D$3:$D$5882,0.8),4,TRUE,5)</f>
        <v>1</v>
      </c>
      <c r="H2572" s="3" t="str" cm="1">
        <f t="array" ref="H2572">_xlfn.IFS(AND(E2572&gt;=4,F2572&gt;=4,G2572&gt;=4),"Champions",AND(E2572&gt;=3,F2572&gt;=3,G2572&gt;=3),"Loyal Customers",AND(E2572&lt;=2,F2572&gt;=3),"At Risk",AND(E2572&lt;=2,F2572&lt;=2,G2572&lt;=2),"Lost",AND(E2572&gt;=4,F2572&lt;=2),"New/Promising",TRUE,"Needs Attention")</f>
        <v>Lost</v>
      </c>
      <c r="I2572" s="3" t="str">
        <f t="shared" si="44"/>
        <v>Churned</v>
      </c>
      <c r="J2572" s="3" t="str">
        <f>_xlfn.XLOOKUP(A2572,'Country_Lookup'!$D:$D,'Country_Lookup'!$E:$E)</f>
        <v>United Kingdom</v>
      </c>
    </row>
    <row r="2573" spans="1:10" x14ac:dyDescent="0.3">
      <c r="A2573">
        <v>14946</v>
      </c>
      <c r="B2573">
        <v>14</v>
      </c>
      <c r="C2573">
        <v>1</v>
      </c>
      <c r="D2573">
        <v>100.90000000000002</v>
      </c>
      <c r="E2573" cm="1">
        <f t="array" ref="E2573">_xlfn.IFS(B2573&lt;=PERCENTILE($B$3:$B$5882,0.2),5,B2573&lt;=PERCENTILE($B$3:$B$5882,0.4),4,B2573&lt;=PERCENTILE($B$3:$B$5882,0.6),3,B2573&lt;=PERCENTILE($B$3:$B$5882,0.8),2,TRUE,1)</f>
        <v>5</v>
      </c>
      <c r="F2573" cm="1">
        <f t="array" ref="F2573">_xlfn.IFS(C2573&lt;=PERCENTILE($C$3:$C$5882,0.2),1,C2573&lt;=PERCENTILE($C$3:$C$5882,0.4),2,C2573&lt;=PERCENTILE($C$3:$C$5882,0.6),3,C2573&lt;=PERCENTILE($C$3:$C$5882,0.8),4,TRUE,5)</f>
        <v>1</v>
      </c>
      <c r="G2573" cm="1">
        <f t="array" ref="G2573">_xlfn.IFS(D2573&lt;=PERCENTILE($D$3:$D$5882,0.2),1,D2573&lt;=PERCENTILE($D$3:$D$5882,0.4),2,D2573&lt;=PERCENTILE($D$3:$D$5882,0.6),3,D2573&lt;=PERCENTILE($D$3:$D$5882,0.8),4,TRUE,5)</f>
        <v>1</v>
      </c>
      <c r="H2573" s="3" t="str" cm="1">
        <f t="array" ref="H2573">_xlfn.IFS(AND(E2573&gt;=4,F2573&gt;=4,G2573&gt;=4),"Champions",AND(E2573&gt;=3,F2573&gt;=3,G2573&gt;=3),"Loyal Customers",AND(E2573&lt;=2,F2573&gt;=3),"At Risk",AND(E2573&lt;=2,F2573&lt;=2,G2573&lt;=2),"Lost",AND(E2573&gt;=4,F2573&lt;=2),"New/Promising",TRUE,"Needs Attention")</f>
        <v>New/Promising</v>
      </c>
      <c r="I2573" s="3" t="str">
        <f t="shared" si="44"/>
        <v>Active</v>
      </c>
      <c r="J2573" s="3" t="str">
        <f>_xlfn.XLOOKUP(A2573,'Country_Lookup'!$D:$D,'Country_Lookup'!$E:$E)</f>
        <v>United Kingdom</v>
      </c>
    </row>
    <row r="2574" spans="1:10" x14ac:dyDescent="0.3">
      <c r="A2574">
        <v>14947</v>
      </c>
      <c r="B2574">
        <v>72</v>
      </c>
      <c r="C2574">
        <v>6</v>
      </c>
      <c r="D2574">
        <v>1049.7900000000006</v>
      </c>
      <c r="E2574" cm="1">
        <f t="array" ref="E2574">_xlfn.IFS(B2574&lt;=PERCENTILE($B$3:$B$5882,0.2),5,B2574&lt;=PERCENTILE($B$3:$B$5882,0.4),4,B2574&lt;=PERCENTILE($B$3:$B$5882,0.6),3,B2574&lt;=PERCENTILE($B$3:$B$5882,0.8),2,TRUE,1)</f>
        <v>3</v>
      </c>
      <c r="F2574" cm="1">
        <f t="array" ref="F2574">_xlfn.IFS(C2574&lt;=PERCENTILE($C$3:$C$5882,0.2),1,C2574&lt;=PERCENTILE($C$3:$C$5882,0.4),2,C2574&lt;=PERCENTILE($C$3:$C$5882,0.6),3,C2574&lt;=PERCENTILE($C$3:$C$5882,0.8),4,TRUE,5)</f>
        <v>4</v>
      </c>
      <c r="G2574" cm="1">
        <f t="array" ref="G2574">_xlfn.IFS(D2574&lt;=PERCENTILE($D$3:$D$5882,0.2),1,D2574&lt;=PERCENTILE($D$3:$D$5882,0.4),2,D2574&lt;=PERCENTILE($D$3:$D$5882,0.6),3,D2574&lt;=PERCENTILE($D$3:$D$5882,0.8),4,TRUE,5)</f>
        <v>3</v>
      </c>
      <c r="H2574" s="3" t="str" cm="1">
        <f t="array" ref="H2574">_xlfn.IFS(AND(E2574&gt;=4,F2574&gt;=4,G2574&gt;=4),"Champions",AND(E2574&gt;=3,F2574&gt;=3,G2574&gt;=3),"Loyal Customers",AND(E2574&lt;=2,F2574&gt;=3),"At Risk",AND(E2574&lt;=2,F2574&lt;=2,G2574&lt;=2),"Lost",AND(E2574&gt;=4,F2574&lt;=2),"New/Promising",TRUE,"Needs Attention")</f>
        <v>Loyal Customers</v>
      </c>
      <c r="I2574" s="3" t="str">
        <f t="shared" si="44"/>
        <v>Active</v>
      </c>
      <c r="J2574" s="3" t="str">
        <f>_xlfn.XLOOKUP(A2574,'Country_Lookup'!$D:$D,'Country_Lookup'!$E:$E)</f>
        <v>United Kingdom</v>
      </c>
    </row>
    <row r="2575" spans="1:10" x14ac:dyDescent="0.3">
      <c r="A2575">
        <v>14948</v>
      </c>
      <c r="B2575">
        <v>23</v>
      </c>
      <c r="C2575">
        <v>6</v>
      </c>
      <c r="D2575">
        <v>1101.9700000000009</v>
      </c>
      <c r="E2575" cm="1">
        <f t="array" ref="E2575">_xlfn.IFS(B2575&lt;=PERCENTILE($B$3:$B$5882,0.2),5,B2575&lt;=PERCENTILE($B$3:$B$5882,0.4),4,B2575&lt;=PERCENTILE($B$3:$B$5882,0.6),3,B2575&lt;=PERCENTILE($B$3:$B$5882,0.8),2,TRUE,1)</f>
        <v>4</v>
      </c>
      <c r="F2575" cm="1">
        <f t="array" ref="F2575">_xlfn.IFS(C2575&lt;=PERCENTILE($C$3:$C$5882,0.2),1,C2575&lt;=PERCENTILE($C$3:$C$5882,0.4),2,C2575&lt;=PERCENTILE($C$3:$C$5882,0.6),3,C2575&lt;=PERCENTILE($C$3:$C$5882,0.8),4,TRUE,5)</f>
        <v>4</v>
      </c>
      <c r="G2575" cm="1">
        <f t="array" ref="G2575">_xlfn.IFS(D2575&lt;=PERCENTILE($D$3:$D$5882,0.2),1,D2575&lt;=PERCENTILE($D$3:$D$5882,0.4),2,D2575&lt;=PERCENTILE($D$3:$D$5882,0.6),3,D2575&lt;=PERCENTILE($D$3:$D$5882,0.8),4,TRUE,5)</f>
        <v>3</v>
      </c>
      <c r="H2575" s="3" t="str" cm="1">
        <f t="array" ref="H2575">_xlfn.IFS(AND(E2575&gt;=4,F2575&gt;=4,G2575&gt;=4),"Champions",AND(E2575&gt;=3,F2575&gt;=3,G2575&gt;=3),"Loyal Customers",AND(E2575&lt;=2,F2575&gt;=3),"At Risk",AND(E2575&lt;=2,F2575&lt;=2,G2575&lt;=2),"Lost",AND(E2575&gt;=4,F2575&lt;=2),"New/Promising",TRUE,"Needs Attention")</f>
        <v>Loyal Customers</v>
      </c>
      <c r="I2575" s="3" t="str">
        <f t="shared" si="44"/>
        <v>Active</v>
      </c>
      <c r="J2575" s="3" t="str">
        <f>_xlfn.XLOOKUP(A2575,'Country_Lookup'!$D:$D,'Country_Lookup'!$E:$E)</f>
        <v>United Kingdom</v>
      </c>
    </row>
    <row r="2576" spans="1:10" x14ac:dyDescent="0.3">
      <c r="A2576">
        <v>14949</v>
      </c>
      <c r="B2576">
        <v>469</v>
      </c>
      <c r="C2576">
        <v>4</v>
      </c>
      <c r="D2576">
        <v>514.99999999999989</v>
      </c>
      <c r="E2576" cm="1">
        <f t="array" ref="E2576">_xlfn.IFS(B2576&lt;=PERCENTILE($B$3:$B$5882,0.2),5,B2576&lt;=PERCENTILE($B$3:$B$5882,0.4),4,B2576&lt;=PERCENTILE($B$3:$B$5882,0.6),3,B2576&lt;=PERCENTILE($B$3:$B$5882,0.8),2,TRUE,1)</f>
        <v>1</v>
      </c>
      <c r="F2576" cm="1">
        <f t="array" ref="F2576">_xlfn.IFS(C2576&lt;=PERCENTILE($C$3:$C$5882,0.2),1,C2576&lt;=PERCENTILE($C$3:$C$5882,0.4),2,C2576&lt;=PERCENTILE($C$3:$C$5882,0.6),3,C2576&lt;=PERCENTILE($C$3:$C$5882,0.8),4,TRUE,5)</f>
        <v>3</v>
      </c>
      <c r="G2576" cm="1">
        <f t="array" ref="G2576">_xlfn.IFS(D2576&lt;=PERCENTILE($D$3:$D$5882,0.2),1,D2576&lt;=PERCENTILE($D$3:$D$5882,0.4),2,D2576&lt;=PERCENTILE($D$3:$D$5882,0.6),3,D2576&lt;=PERCENTILE($D$3:$D$5882,0.8),4,TRUE,5)</f>
        <v>2</v>
      </c>
      <c r="H2576" s="3" t="str" cm="1">
        <f t="array" ref="H2576">_xlfn.IFS(AND(E2576&gt;=4,F2576&gt;=4,G2576&gt;=4),"Champions",AND(E2576&gt;=3,F2576&gt;=3,G2576&gt;=3),"Loyal Customers",AND(E2576&lt;=2,F2576&gt;=3),"At Risk",AND(E2576&lt;=2,F2576&lt;=2,G2576&lt;=2),"Lost",AND(E2576&gt;=4,F2576&lt;=2),"New/Promising",TRUE,"Needs Attention")</f>
        <v>At Risk</v>
      </c>
      <c r="I2576" s="3" t="str">
        <f t="shared" si="44"/>
        <v>Churned</v>
      </c>
      <c r="J2576" s="3" t="str">
        <f>_xlfn.XLOOKUP(A2576,'Country_Lookup'!$D:$D,'Country_Lookup'!$E:$E)</f>
        <v>United Kingdom</v>
      </c>
    </row>
    <row r="2577" spans="1:10" x14ac:dyDescent="0.3">
      <c r="A2577">
        <v>14950</v>
      </c>
      <c r="B2577">
        <v>19</v>
      </c>
      <c r="C2577">
        <v>1</v>
      </c>
      <c r="D2577">
        <v>371.19999999999987</v>
      </c>
      <c r="E2577" cm="1">
        <f t="array" ref="E2577">_xlfn.IFS(B2577&lt;=PERCENTILE($B$3:$B$5882,0.2),5,B2577&lt;=PERCENTILE($B$3:$B$5882,0.4),4,B2577&lt;=PERCENTILE($B$3:$B$5882,0.6),3,B2577&lt;=PERCENTILE($B$3:$B$5882,0.8),2,TRUE,1)</f>
        <v>5</v>
      </c>
      <c r="F2577" cm="1">
        <f t="array" ref="F2577">_xlfn.IFS(C2577&lt;=PERCENTILE($C$3:$C$5882,0.2),1,C2577&lt;=PERCENTILE($C$3:$C$5882,0.4),2,C2577&lt;=PERCENTILE($C$3:$C$5882,0.6),3,C2577&lt;=PERCENTILE($C$3:$C$5882,0.8),4,TRUE,5)</f>
        <v>1</v>
      </c>
      <c r="G2577" cm="1">
        <f t="array" ref="G2577">_xlfn.IFS(D2577&lt;=PERCENTILE($D$3:$D$5882,0.2),1,D2577&lt;=PERCENTILE($D$3:$D$5882,0.4),2,D2577&lt;=PERCENTILE($D$3:$D$5882,0.6),3,D2577&lt;=PERCENTILE($D$3:$D$5882,0.8),4,TRUE,5)</f>
        <v>2</v>
      </c>
      <c r="H2577" s="3" t="str" cm="1">
        <f t="array" ref="H2577">_xlfn.IFS(AND(E2577&gt;=4,F2577&gt;=4,G2577&gt;=4),"Champions",AND(E2577&gt;=3,F2577&gt;=3,G2577&gt;=3),"Loyal Customers",AND(E2577&lt;=2,F2577&gt;=3),"At Risk",AND(E2577&lt;=2,F2577&lt;=2,G2577&lt;=2),"Lost",AND(E2577&gt;=4,F2577&lt;=2),"New/Promising",TRUE,"Needs Attention")</f>
        <v>New/Promising</v>
      </c>
      <c r="I2577" s="3" t="str">
        <f t="shared" si="44"/>
        <v>Active</v>
      </c>
      <c r="J2577" s="3" t="str">
        <f>_xlfn.XLOOKUP(A2577,'Country_Lookup'!$D:$D,'Country_Lookup'!$E:$E)</f>
        <v>United Kingdom</v>
      </c>
    </row>
    <row r="2578" spans="1:10" x14ac:dyDescent="0.3">
      <c r="A2578">
        <v>14951</v>
      </c>
      <c r="B2578">
        <v>79</v>
      </c>
      <c r="C2578">
        <v>1</v>
      </c>
      <c r="D2578">
        <v>311.69000000000023</v>
      </c>
      <c r="E2578" cm="1">
        <f t="array" ref="E2578">_xlfn.IFS(B2578&lt;=PERCENTILE($B$3:$B$5882,0.2),5,B2578&lt;=PERCENTILE($B$3:$B$5882,0.4),4,B2578&lt;=PERCENTILE($B$3:$B$5882,0.6),3,B2578&lt;=PERCENTILE($B$3:$B$5882,0.8),2,TRUE,1)</f>
        <v>3</v>
      </c>
      <c r="F2578" cm="1">
        <f t="array" ref="F2578">_xlfn.IFS(C2578&lt;=PERCENTILE($C$3:$C$5882,0.2),1,C2578&lt;=PERCENTILE($C$3:$C$5882,0.4),2,C2578&lt;=PERCENTILE($C$3:$C$5882,0.6),3,C2578&lt;=PERCENTILE($C$3:$C$5882,0.8),4,TRUE,5)</f>
        <v>1</v>
      </c>
      <c r="G2578" cm="1">
        <f t="array" ref="G2578">_xlfn.IFS(D2578&lt;=PERCENTILE($D$3:$D$5882,0.2),1,D2578&lt;=PERCENTILE($D$3:$D$5882,0.4),2,D2578&lt;=PERCENTILE($D$3:$D$5882,0.6),3,D2578&lt;=PERCENTILE($D$3:$D$5882,0.8),4,TRUE,5)</f>
        <v>2</v>
      </c>
      <c r="H2578" s="3" t="str" cm="1">
        <f t="array" ref="H2578">_xlfn.IFS(AND(E2578&gt;=4,F2578&gt;=4,G2578&gt;=4),"Champions",AND(E2578&gt;=3,F2578&gt;=3,G2578&gt;=3),"Loyal Customers",AND(E2578&lt;=2,F2578&gt;=3),"At Risk",AND(E2578&lt;=2,F2578&lt;=2,G2578&lt;=2),"Lost",AND(E2578&gt;=4,F2578&lt;=2),"New/Promising",TRUE,"Needs Attention")</f>
        <v>Needs Attention</v>
      </c>
      <c r="I2578" s="3" t="str">
        <f t="shared" si="44"/>
        <v>Active</v>
      </c>
      <c r="J2578" s="3" t="str">
        <f>_xlfn.XLOOKUP(A2578,'Country_Lookup'!$D:$D,'Country_Lookup'!$E:$E)</f>
        <v>United Kingdom</v>
      </c>
    </row>
    <row r="2579" spans="1:10" x14ac:dyDescent="0.3">
      <c r="A2579">
        <v>14952</v>
      </c>
      <c r="B2579">
        <v>59</v>
      </c>
      <c r="C2579">
        <v>32</v>
      </c>
      <c r="D2579">
        <v>17629.349999999966</v>
      </c>
      <c r="E2579" cm="1">
        <f t="array" ref="E2579">_xlfn.IFS(B2579&lt;=PERCENTILE($B$3:$B$5882,0.2),5,B2579&lt;=PERCENTILE($B$3:$B$5882,0.4),4,B2579&lt;=PERCENTILE($B$3:$B$5882,0.6),3,B2579&lt;=PERCENTILE($B$3:$B$5882,0.8),2,TRUE,1)</f>
        <v>3</v>
      </c>
      <c r="F2579" cm="1">
        <f t="array" ref="F2579">_xlfn.IFS(C2579&lt;=PERCENTILE($C$3:$C$5882,0.2),1,C2579&lt;=PERCENTILE($C$3:$C$5882,0.4),2,C2579&lt;=PERCENTILE($C$3:$C$5882,0.6),3,C2579&lt;=PERCENTILE($C$3:$C$5882,0.8),4,TRUE,5)</f>
        <v>5</v>
      </c>
      <c r="G2579" cm="1">
        <f t="array" ref="G2579">_xlfn.IFS(D2579&lt;=PERCENTILE($D$3:$D$5882,0.2),1,D2579&lt;=PERCENTILE($D$3:$D$5882,0.4),2,D2579&lt;=PERCENTILE($D$3:$D$5882,0.6),3,D2579&lt;=PERCENTILE($D$3:$D$5882,0.8),4,TRUE,5)</f>
        <v>5</v>
      </c>
      <c r="H2579" s="3" t="str" cm="1">
        <f t="array" ref="H2579">_xlfn.IFS(AND(E2579&gt;=4,F2579&gt;=4,G2579&gt;=4),"Champions",AND(E2579&gt;=3,F2579&gt;=3,G2579&gt;=3),"Loyal Customers",AND(E2579&lt;=2,F2579&gt;=3),"At Risk",AND(E2579&lt;=2,F2579&lt;=2,G2579&lt;=2),"Lost",AND(E2579&gt;=4,F2579&lt;=2),"New/Promising",TRUE,"Needs Attention")</f>
        <v>Loyal Customers</v>
      </c>
      <c r="I2579" s="3" t="str">
        <f t="shared" si="44"/>
        <v>Active</v>
      </c>
      <c r="J2579" s="3" t="str">
        <f>_xlfn.XLOOKUP(A2579,'Country_Lookup'!$D:$D,'Country_Lookup'!$E:$E)</f>
        <v>United Kingdom</v>
      </c>
    </row>
    <row r="2580" spans="1:10" x14ac:dyDescent="0.3">
      <c r="A2580">
        <v>14953</v>
      </c>
      <c r="B2580">
        <v>25</v>
      </c>
      <c r="C2580">
        <v>4</v>
      </c>
      <c r="D2580">
        <v>1013.7699999999952</v>
      </c>
      <c r="E2580" cm="1">
        <f t="array" ref="E2580">_xlfn.IFS(B2580&lt;=PERCENTILE($B$3:$B$5882,0.2),5,B2580&lt;=PERCENTILE($B$3:$B$5882,0.4),4,B2580&lt;=PERCENTILE($B$3:$B$5882,0.6),3,B2580&lt;=PERCENTILE($B$3:$B$5882,0.8),2,TRUE,1)</f>
        <v>4</v>
      </c>
      <c r="F2580" cm="1">
        <f t="array" ref="F2580">_xlfn.IFS(C2580&lt;=PERCENTILE($C$3:$C$5882,0.2),1,C2580&lt;=PERCENTILE($C$3:$C$5882,0.4),2,C2580&lt;=PERCENTILE($C$3:$C$5882,0.6),3,C2580&lt;=PERCENTILE($C$3:$C$5882,0.8),4,TRUE,5)</f>
        <v>3</v>
      </c>
      <c r="G2580" cm="1">
        <f t="array" ref="G2580">_xlfn.IFS(D2580&lt;=PERCENTILE($D$3:$D$5882,0.2),1,D2580&lt;=PERCENTILE($D$3:$D$5882,0.4),2,D2580&lt;=PERCENTILE($D$3:$D$5882,0.6),3,D2580&lt;=PERCENTILE($D$3:$D$5882,0.8),4,TRUE,5)</f>
        <v>3</v>
      </c>
      <c r="H2580" s="3" t="str" cm="1">
        <f t="array" ref="H2580">_xlfn.IFS(AND(E2580&gt;=4,F2580&gt;=4,G2580&gt;=4),"Champions",AND(E2580&gt;=3,F2580&gt;=3,G2580&gt;=3),"Loyal Customers",AND(E2580&lt;=2,F2580&gt;=3),"At Risk",AND(E2580&lt;=2,F2580&lt;=2,G2580&lt;=2),"Lost",AND(E2580&gt;=4,F2580&lt;=2),"New/Promising",TRUE,"Needs Attention")</f>
        <v>Loyal Customers</v>
      </c>
      <c r="I2580" s="3" t="str">
        <f t="shared" si="44"/>
        <v>Active</v>
      </c>
      <c r="J2580" s="3" t="str">
        <f>_xlfn.XLOOKUP(A2580,'Country_Lookup'!$D:$D,'Country_Lookup'!$E:$E)</f>
        <v>United Kingdom</v>
      </c>
    </row>
    <row r="2581" spans="1:10" x14ac:dyDescent="0.3">
      <c r="A2581">
        <v>14954</v>
      </c>
      <c r="B2581">
        <v>12</v>
      </c>
      <c r="C2581">
        <v>2</v>
      </c>
      <c r="D2581">
        <v>503.44000000000079</v>
      </c>
      <c r="E2581" cm="1">
        <f t="array" ref="E2581">_xlfn.IFS(B2581&lt;=PERCENTILE($B$3:$B$5882,0.2),5,B2581&lt;=PERCENTILE($B$3:$B$5882,0.4),4,B2581&lt;=PERCENTILE($B$3:$B$5882,0.6),3,B2581&lt;=PERCENTILE($B$3:$B$5882,0.8),2,TRUE,1)</f>
        <v>5</v>
      </c>
      <c r="F2581" cm="1">
        <f t="array" ref="F2581">_xlfn.IFS(C2581&lt;=PERCENTILE($C$3:$C$5882,0.2),1,C2581&lt;=PERCENTILE($C$3:$C$5882,0.4),2,C2581&lt;=PERCENTILE($C$3:$C$5882,0.6),3,C2581&lt;=PERCENTILE($C$3:$C$5882,0.8),4,TRUE,5)</f>
        <v>2</v>
      </c>
      <c r="G2581" cm="1">
        <f t="array" ref="G2581">_xlfn.IFS(D2581&lt;=PERCENTILE($D$3:$D$5882,0.2),1,D2581&lt;=PERCENTILE($D$3:$D$5882,0.4),2,D2581&lt;=PERCENTILE($D$3:$D$5882,0.6),3,D2581&lt;=PERCENTILE($D$3:$D$5882,0.8),4,TRUE,5)</f>
        <v>2</v>
      </c>
      <c r="H2581" s="3" t="str" cm="1">
        <f t="array" ref="H2581">_xlfn.IFS(AND(E2581&gt;=4,F2581&gt;=4,G2581&gt;=4),"Champions",AND(E2581&gt;=3,F2581&gt;=3,G2581&gt;=3),"Loyal Customers",AND(E2581&lt;=2,F2581&gt;=3),"At Risk",AND(E2581&lt;=2,F2581&lt;=2,G2581&lt;=2),"Lost",AND(E2581&gt;=4,F2581&lt;=2),"New/Promising",TRUE,"Needs Attention")</f>
        <v>New/Promising</v>
      </c>
      <c r="I2581" s="3" t="str">
        <f t="shared" si="44"/>
        <v>Active</v>
      </c>
      <c r="J2581" s="3" t="str">
        <f>_xlfn.XLOOKUP(A2581,'Country_Lookup'!$D:$D,'Country_Lookup'!$E:$E)</f>
        <v>United Kingdom</v>
      </c>
    </row>
    <row r="2582" spans="1:10" x14ac:dyDescent="0.3">
      <c r="A2582">
        <v>14955</v>
      </c>
      <c r="B2582">
        <v>732</v>
      </c>
      <c r="C2582">
        <v>1</v>
      </c>
      <c r="D2582">
        <v>163.7700000000001</v>
      </c>
      <c r="E2582" cm="1">
        <f t="array" ref="E2582">_xlfn.IFS(B2582&lt;=PERCENTILE($B$3:$B$5882,0.2),5,B2582&lt;=PERCENTILE($B$3:$B$5882,0.4),4,B2582&lt;=PERCENTILE($B$3:$B$5882,0.6),3,B2582&lt;=PERCENTILE($B$3:$B$5882,0.8),2,TRUE,1)</f>
        <v>1</v>
      </c>
      <c r="F2582" cm="1">
        <f t="array" ref="F2582">_xlfn.IFS(C2582&lt;=PERCENTILE($C$3:$C$5882,0.2),1,C2582&lt;=PERCENTILE($C$3:$C$5882,0.4),2,C2582&lt;=PERCENTILE($C$3:$C$5882,0.6),3,C2582&lt;=PERCENTILE($C$3:$C$5882,0.8),4,TRUE,5)</f>
        <v>1</v>
      </c>
      <c r="G2582" cm="1">
        <f t="array" ref="G2582">_xlfn.IFS(D2582&lt;=PERCENTILE($D$3:$D$5882,0.2),1,D2582&lt;=PERCENTILE($D$3:$D$5882,0.4),2,D2582&lt;=PERCENTILE($D$3:$D$5882,0.6),3,D2582&lt;=PERCENTILE($D$3:$D$5882,0.8),4,TRUE,5)</f>
        <v>1</v>
      </c>
      <c r="H2582" s="3" t="str" cm="1">
        <f t="array" ref="H2582">_xlfn.IFS(AND(E2582&gt;=4,F2582&gt;=4,G2582&gt;=4),"Champions",AND(E2582&gt;=3,F2582&gt;=3,G2582&gt;=3),"Loyal Customers",AND(E2582&lt;=2,F2582&gt;=3),"At Risk",AND(E2582&lt;=2,F2582&lt;=2,G2582&lt;=2),"Lost",AND(E2582&gt;=4,F2582&lt;=2),"New/Promising",TRUE,"Needs Attention")</f>
        <v>Lost</v>
      </c>
      <c r="I2582" s="3" t="str">
        <f t="shared" si="44"/>
        <v>Churned</v>
      </c>
      <c r="J2582" s="3" t="str">
        <f>_xlfn.XLOOKUP(A2582,'Country_Lookup'!$D:$D,'Country_Lookup'!$E:$E)</f>
        <v>United Kingdom</v>
      </c>
    </row>
    <row r="2583" spans="1:10" x14ac:dyDescent="0.3">
      <c r="A2583">
        <v>14956</v>
      </c>
      <c r="B2583">
        <v>421</v>
      </c>
      <c r="C2583">
        <v>1</v>
      </c>
      <c r="D2583">
        <v>1325</v>
      </c>
      <c r="E2583" cm="1">
        <f t="array" ref="E2583">_xlfn.IFS(B2583&lt;=PERCENTILE($B$3:$B$5882,0.2),5,B2583&lt;=PERCENTILE($B$3:$B$5882,0.4),4,B2583&lt;=PERCENTILE($B$3:$B$5882,0.6),3,B2583&lt;=PERCENTILE($B$3:$B$5882,0.8),2,TRUE,1)</f>
        <v>1</v>
      </c>
      <c r="F2583" cm="1">
        <f t="array" ref="F2583">_xlfn.IFS(C2583&lt;=PERCENTILE($C$3:$C$5882,0.2),1,C2583&lt;=PERCENTILE($C$3:$C$5882,0.4),2,C2583&lt;=PERCENTILE($C$3:$C$5882,0.6),3,C2583&lt;=PERCENTILE($C$3:$C$5882,0.8),4,TRUE,5)</f>
        <v>1</v>
      </c>
      <c r="G2583" cm="1">
        <f t="array" ref="G2583">_xlfn.IFS(D2583&lt;=PERCENTILE($D$3:$D$5882,0.2),1,D2583&lt;=PERCENTILE($D$3:$D$5882,0.4),2,D2583&lt;=PERCENTILE($D$3:$D$5882,0.6),3,D2583&lt;=PERCENTILE($D$3:$D$5882,0.8),4,TRUE,5)</f>
        <v>4</v>
      </c>
      <c r="H2583" s="3" t="str" cm="1">
        <f t="array" ref="H2583">_xlfn.IFS(AND(E2583&gt;=4,F2583&gt;=4,G2583&gt;=4),"Champions",AND(E2583&gt;=3,F2583&gt;=3,G2583&gt;=3),"Loyal Customers",AND(E2583&lt;=2,F2583&gt;=3),"At Risk",AND(E2583&lt;=2,F2583&lt;=2,G2583&lt;=2),"Lost",AND(E2583&gt;=4,F2583&lt;=2),"New/Promising",TRUE,"Needs Attention")</f>
        <v>Needs Attention</v>
      </c>
      <c r="I2583" s="3" t="str">
        <f t="shared" si="44"/>
        <v>Churned</v>
      </c>
      <c r="J2583" s="3" t="str">
        <f>_xlfn.XLOOKUP(A2583,'Country_Lookup'!$D:$D,'Country_Lookup'!$E:$E)</f>
        <v>United Kingdom</v>
      </c>
    </row>
    <row r="2584" spans="1:10" x14ac:dyDescent="0.3">
      <c r="A2584">
        <v>14957</v>
      </c>
      <c r="B2584">
        <v>253</v>
      </c>
      <c r="C2584">
        <v>2</v>
      </c>
      <c r="D2584">
        <v>333.29000000000013</v>
      </c>
      <c r="E2584" cm="1">
        <f t="array" ref="E2584">_xlfn.IFS(B2584&lt;=PERCENTILE($B$3:$B$5882,0.2),5,B2584&lt;=PERCENTILE($B$3:$B$5882,0.4),4,B2584&lt;=PERCENTILE($B$3:$B$5882,0.6),3,B2584&lt;=PERCENTILE($B$3:$B$5882,0.8),2,TRUE,1)</f>
        <v>2</v>
      </c>
      <c r="F2584" cm="1">
        <f t="array" ref="F2584">_xlfn.IFS(C2584&lt;=PERCENTILE($C$3:$C$5882,0.2),1,C2584&lt;=PERCENTILE($C$3:$C$5882,0.4),2,C2584&lt;=PERCENTILE($C$3:$C$5882,0.6),3,C2584&lt;=PERCENTILE($C$3:$C$5882,0.8),4,TRUE,5)</f>
        <v>2</v>
      </c>
      <c r="G2584" cm="1">
        <f t="array" ref="G2584">_xlfn.IFS(D2584&lt;=PERCENTILE($D$3:$D$5882,0.2),1,D2584&lt;=PERCENTILE($D$3:$D$5882,0.4),2,D2584&lt;=PERCENTILE($D$3:$D$5882,0.6),3,D2584&lt;=PERCENTILE($D$3:$D$5882,0.8),4,TRUE,5)</f>
        <v>2</v>
      </c>
      <c r="H2584" s="3" t="str" cm="1">
        <f t="array" ref="H2584">_xlfn.IFS(AND(E2584&gt;=4,F2584&gt;=4,G2584&gt;=4),"Champions",AND(E2584&gt;=3,F2584&gt;=3,G2584&gt;=3),"Loyal Customers",AND(E2584&lt;=2,F2584&gt;=3),"At Risk",AND(E2584&lt;=2,F2584&lt;=2,G2584&lt;=2),"Lost",AND(E2584&gt;=4,F2584&lt;=2),"New/Promising",TRUE,"Needs Attention")</f>
        <v>Lost</v>
      </c>
      <c r="I2584" s="3" t="str">
        <f t="shared" si="44"/>
        <v>Churned</v>
      </c>
      <c r="J2584" s="3" t="str">
        <f>_xlfn.XLOOKUP(A2584,'Country_Lookup'!$D:$D,'Country_Lookup'!$E:$E)</f>
        <v>United Kingdom</v>
      </c>
    </row>
    <row r="2585" spans="1:10" x14ac:dyDescent="0.3">
      <c r="A2585">
        <v>14958</v>
      </c>
      <c r="B2585">
        <v>147</v>
      </c>
      <c r="C2585">
        <v>6</v>
      </c>
      <c r="D2585">
        <v>957.94000000000051</v>
      </c>
      <c r="E2585" cm="1">
        <f t="array" ref="E2585">_xlfn.IFS(B2585&lt;=PERCENTILE($B$3:$B$5882,0.2),5,B2585&lt;=PERCENTILE($B$3:$B$5882,0.4),4,B2585&lt;=PERCENTILE($B$3:$B$5882,0.6),3,B2585&lt;=PERCENTILE($B$3:$B$5882,0.8),2,TRUE,1)</f>
        <v>3</v>
      </c>
      <c r="F2585" cm="1">
        <f t="array" ref="F2585">_xlfn.IFS(C2585&lt;=PERCENTILE($C$3:$C$5882,0.2),1,C2585&lt;=PERCENTILE($C$3:$C$5882,0.4),2,C2585&lt;=PERCENTILE($C$3:$C$5882,0.6),3,C2585&lt;=PERCENTILE($C$3:$C$5882,0.8),4,TRUE,5)</f>
        <v>4</v>
      </c>
      <c r="G2585" cm="1">
        <f t="array" ref="G2585">_xlfn.IFS(D2585&lt;=PERCENTILE($D$3:$D$5882,0.2),1,D2585&lt;=PERCENTILE($D$3:$D$5882,0.4),2,D2585&lt;=PERCENTILE($D$3:$D$5882,0.6),3,D2585&lt;=PERCENTILE($D$3:$D$5882,0.8),4,TRUE,5)</f>
        <v>3</v>
      </c>
      <c r="H2585" s="3" t="str" cm="1">
        <f t="array" ref="H2585">_xlfn.IFS(AND(E2585&gt;=4,F2585&gt;=4,G2585&gt;=4),"Champions",AND(E2585&gt;=3,F2585&gt;=3,G2585&gt;=3),"Loyal Customers",AND(E2585&lt;=2,F2585&gt;=3),"At Risk",AND(E2585&lt;=2,F2585&lt;=2,G2585&lt;=2),"Lost",AND(E2585&gt;=4,F2585&lt;=2),"New/Promising",TRUE,"Needs Attention")</f>
        <v>Loyal Customers</v>
      </c>
      <c r="I2585" s="3" t="str">
        <f t="shared" si="44"/>
        <v>Churned</v>
      </c>
      <c r="J2585" s="3" t="str">
        <f>_xlfn.XLOOKUP(A2585,'Country_Lookup'!$D:$D,'Country_Lookup'!$E:$E)</f>
        <v>United Kingdom</v>
      </c>
    </row>
    <row r="2586" spans="1:10" x14ac:dyDescent="0.3">
      <c r="A2586">
        <v>14959</v>
      </c>
      <c r="B2586">
        <v>64</v>
      </c>
      <c r="C2586">
        <v>4</v>
      </c>
      <c r="D2586">
        <v>695.41999999999905</v>
      </c>
      <c r="E2586" cm="1">
        <f t="array" ref="E2586">_xlfn.IFS(B2586&lt;=PERCENTILE($B$3:$B$5882,0.2),5,B2586&lt;=PERCENTILE($B$3:$B$5882,0.4),4,B2586&lt;=PERCENTILE($B$3:$B$5882,0.6),3,B2586&lt;=PERCENTILE($B$3:$B$5882,0.8),2,TRUE,1)</f>
        <v>3</v>
      </c>
      <c r="F2586" cm="1">
        <f t="array" ref="F2586">_xlfn.IFS(C2586&lt;=PERCENTILE($C$3:$C$5882,0.2),1,C2586&lt;=PERCENTILE($C$3:$C$5882,0.4),2,C2586&lt;=PERCENTILE($C$3:$C$5882,0.6),3,C2586&lt;=PERCENTILE($C$3:$C$5882,0.8),4,TRUE,5)</f>
        <v>3</v>
      </c>
      <c r="G2586" cm="1">
        <f t="array" ref="G2586">_xlfn.IFS(D2586&lt;=PERCENTILE($D$3:$D$5882,0.2),1,D2586&lt;=PERCENTILE($D$3:$D$5882,0.4),2,D2586&lt;=PERCENTILE($D$3:$D$5882,0.6),3,D2586&lt;=PERCENTILE($D$3:$D$5882,0.8),4,TRUE,5)</f>
        <v>3</v>
      </c>
      <c r="H2586" s="3" t="str" cm="1">
        <f t="array" ref="H2586">_xlfn.IFS(AND(E2586&gt;=4,F2586&gt;=4,G2586&gt;=4),"Champions",AND(E2586&gt;=3,F2586&gt;=3,G2586&gt;=3),"Loyal Customers",AND(E2586&lt;=2,F2586&gt;=3),"At Risk",AND(E2586&lt;=2,F2586&lt;=2,G2586&lt;=2),"Lost",AND(E2586&gt;=4,F2586&lt;=2),"New/Promising",TRUE,"Needs Attention")</f>
        <v>Loyal Customers</v>
      </c>
      <c r="I2586" s="3" t="str">
        <f t="shared" si="44"/>
        <v>Active</v>
      </c>
      <c r="J2586" s="3" t="str">
        <f>_xlfn.XLOOKUP(A2586,'Country_Lookup'!$D:$D,'Country_Lookup'!$E:$E)</f>
        <v>United Kingdom</v>
      </c>
    </row>
    <row r="2587" spans="1:10" x14ac:dyDescent="0.3">
      <c r="A2587">
        <v>14960</v>
      </c>
      <c r="B2587">
        <v>8</v>
      </c>
      <c r="C2587">
        <v>2</v>
      </c>
      <c r="D2587">
        <v>221.2700000000001</v>
      </c>
      <c r="E2587" cm="1">
        <f t="array" ref="E2587">_xlfn.IFS(B2587&lt;=PERCENTILE($B$3:$B$5882,0.2),5,B2587&lt;=PERCENTILE($B$3:$B$5882,0.4),4,B2587&lt;=PERCENTILE($B$3:$B$5882,0.6),3,B2587&lt;=PERCENTILE($B$3:$B$5882,0.8),2,TRUE,1)</f>
        <v>5</v>
      </c>
      <c r="F2587" cm="1">
        <f t="array" ref="F2587">_xlfn.IFS(C2587&lt;=PERCENTILE($C$3:$C$5882,0.2),1,C2587&lt;=PERCENTILE($C$3:$C$5882,0.4),2,C2587&lt;=PERCENTILE($C$3:$C$5882,0.6),3,C2587&lt;=PERCENTILE($C$3:$C$5882,0.8),4,TRUE,5)</f>
        <v>2</v>
      </c>
      <c r="G2587" cm="1">
        <f t="array" ref="G2587">_xlfn.IFS(D2587&lt;=PERCENTILE($D$3:$D$5882,0.2),1,D2587&lt;=PERCENTILE($D$3:$D$5882,0.4),2,D2587&lt;=PERCENTILE($D$3:$D$5882,0.6),3,D2587&lt;=PERCENTILE($D$3:$D$5882,0.8),4,TRUE,5)</f>
        <v>1</v>
      </c>
      <c r="H2587" s="3" t="str" cm="1">
        <f t="array" ref="H2587">_xlfn.IFS(AND(E2587&gt;=4,F2587&gt;=4,G2587&gt;=4),"Champions",AND(E2587&gt;=3,F2587&gt;=3,G2587&gt;=3),"Loyal Customers",AND(E2587&lt;=2,F2587&gt;=3),"At Risk",AND(E2587&lt;=2,F2587&lt;=2,G2587&lt;=2),"Lost",AND(E2587&gt;=4,F2587&lt;=2),"New/Promising",TRUE,"Needs Attention")</f>
        <v>New/Promising</v>
      </c>
      <c r="I2587" s="3" t="str">
        <f t="shared" si="44"/>
        <v>Active</v>
      </c>
      <c r="J2587" s="3" t="str">
        <f>_xlfn.XLOOKUP(A2587,'Country_Lookup'!$D:$D,'Country_Lookup'!$E:$E)</f>
        <v>United Kingdom</v>
      </c>
    </row>
    <row r="2588" spans="1:10" x14ac:dyDescent="0.3">
      <c r="A2588">
        <v>14961</v>
      </c>
      <c r="B2588">
        <v>10</v>
      </c>
      <c r="C2588">
        <v>22</v>
      </c>
      <c r="D2588">
        <v>16410.150000000227</v>
      </c>
      <c r="E2588" cm="1">
        <f t="array" ref="E2588">_xlfn.IFS(B2588&lt;=PERCENTILE($B$3:$B$5882,0.2),5,B2588&lt;=PERCENTILE($B$3:$B$5882,0.4),4,B2588&lt;=PERCENTILE($B$3:$B$5882,0.6),3,B2588&lt;=PERCENTILE($B$3:$B$5882,0.8),2,TRUE,1)</f>
        <v>5</v>
      </c>
      <c r="F2588" cm="1">
        <f t="array" ref="F2588">_xlfn.IFS(C2588&lt;=PERCENTILE($C$3:$C$5882,0.2),1,C2588&lt;=PERCENTILE($C$3:$C$5882,0.4),2,C2588&lt;=PERCENTILE($C$3:$C$5882,0.6),3,C2588&lt;=PERCENTILE($C$3:$C$5882,0.8),4,TRUE,5)</f>
        <v>5</v>
      </c>
      <c r="G2588" cm="1">
        <f t="array" ref="G2588">_xlfn.IFS(D2588&lt;=PERCENTILE($D$3:$D$5882,0.2),1,D2588&lt;=PERCENTILE($D$3:$D$5882,0.4),2,D2588&lt;=PERCENTILE($D$3:$D$5882,0.6),3,D2588&lt;=PERCENTILE($D$3:$D$5882,0.8),4,TRUE,5)</f>
        <v>5</v>
      </c>
      <c r="H2588" s="3" t="str" cm="1">
        <f t="array" ref="H2588">_xlfn.IFS(AND(E2588&gt;=4,F2588&gt;=4,G2588&gt;=4),"Champions",AND(E2588&gt;=3,F2588&gt;=3,G2588&gt;=3),"Loyal Customers",AND(E2588&lt;=2,F2588&gt;=3),"At Risk",AND(E2588&lt;=2,F2588&lt;=2,G2588&lt;=2),"Lost",AND(E2588&gt;=4,F2588&lt;=2),"New/Promising",TRUE,"Needs Attention")</f>
        <v>Champions</v>
      </c>
      <c r="I2588" s="3" t="str">
        <f t="shared" si="44"/>
        <v>Active</v>
      </c>
      <c r="J2588" s="3" t="str">
        <f>_xlfn.XLOOKUP(A2588,'Country_Lookup'!$D:$D,'Country_Lookup'!$E:$E)</f>
        <v>United Kingdom</v>
      </c>
    </row>
    <row r="2589" spans="1:10" x14ac:dyDescent="0.3">
      <c r="A2589">
        <v>14962</v>
      </c>
      <c r="B2589">
        <v>270</v>
      </c>
      <c r="C2589">
        <v>4</v>
      </c>
      <c r="D2589">
        <v>366.90999999999991</v>
      </c>
      <c r="E2589" cm="1">
        <f t="array" ref="E2589">_xlfn.IFS(B2589&lt;=PERCENTILE($B$3:$B$5882,0.2),5,B2589&lt;=PERCENTILE($B$3:$B$5882,0.4),4,B2589&lt;=PERCENTILE($B$3:$B$5882,0.6),3,B2589&lt;=PERCENTILE($B$3:$B$5882,0.8),2,TRUE,1)</f>
        <v>2</v>
      </c>
      <c r="F2589" cm="1">
        <f t="array" ref="F2589">_xlfn.IFS(C2589&lt;=PERCENTILE($C$3:$C$5882,0.2),1,C2589&lt;=PERCENTILE($C$3:$C$5882,0.4),2,C2589&lt;=PERCENTILE($C$3:$C$5882,0.6),3,C2589&lt;=PERCENTILE($C$3:$C$5882,0.8),4,TRUE,5)</f>
        <v>3</v>
      </c>
      <c r="G2589" cm="1">
        <f t="array" ref="G2589">_xlfn.IFS(D2589&lt;=PERCENTILE($D$3:$D$5882,0.2),1,D2589&lt;=PERCENTILE($D$3:$D$5882,0.4),2,D2589&lt;=PERCENTILE($D$3:$D$5882,0.6),3,D2589&lt;=PERCENTILE($D$3:$D$5882,0.8),4,TRUE,5)</f>
        <v>2</v>
      </c>
      <c r="H2589" s="3" t="str" cm="1">
        <f t="array" ref="H2589">_xlfn.IFS(AND(E2589&gt;=4,F2589&gt;=4,G2589&gt;=4),"Champions",AND(E2589&gt;=3,F2589&gt;=3,G2589&gt;=3),"Loyal Customers",AND(E2589&lt;=2,F2589&gt;=3),"At Risk",AND(E2589&lt;=2,F2589&lt;=2,G2589&lt;=2),"Lost",AND(E2589&gt;=4,F2589&lt;=2),"New/Promising",TRUE,"Needs Attention")</f>
        <v>At Risk</v>
      </c>
      <c r="I2589" s="3" t="str">
        <f t="shared" si="44"/>
        <v>Churned</v>
      </c>
      <c r="J2589" s="3" t="str">
        <f>_xlfn.XLOOKUP(A2589,'Country_Lookup'!$D:$D,'Country_Lookup'!$E:$E)</f>
        <v>United Kingdom</v>
      </c>
    </row>
    <row r="2590" spans="1:10" x14ac:dyDescent="0.3">
      <c r="A2590">
        <v>14963</v>
      </c>
      <c r="B2590">
        <v>9</v>
      </c>
      <c r="C2590">
        <v>12</v>
      </c>
      <c r="D2590">
        <v>3164.479999999985</v>
      </c>
      <c r="E2590" cm="1">
        <f t="array" ref="E2590">_xlfn.IFS(B2590&lt;=PERCENTILE($B$3:$B$5882,0.2),5,B2590&lt;=PERCENTILE($B$3:$B$5882,0.4),4,B2590&lt;=PERCENTILE($B$3:$B$5882,0.6),3,B2590&lt;=PERCENTILE($B$3:$B$5882,0.8),2,TRUE,1)</f>
        <v>5</v>
      </c>
      <c r="F2590" cm="1">
        <f t="array" ref="F2590">_xlfn.IFS(C2590&lt;=PERCENTILE($C$3:$C$5882,0.2),1,C2590&lt;=PERCENTILE($C$3:$C$5882,0.4),2,C2590&lt;=PERCENTILE($C$3:$C$5882,0.6),3,C2590&lt;=PERCENTILE($C$3:$C$5882,0.8),4,TRUE,5)</f>
        <v>5</v>
      </c>
      <c r="G2590" cm="1">
        <f t="array" ref="G2590">_xlfn.IFS(D2590&lt;=PERCENTILE($D$3:$D$5882,0.2),1,D2590&lt;=PERCENTILE($D$3:$D$5882,0.4),2,D2590&lt;=PERCENTILE($D$3:$D$5882,0.6),3,D2590&lt;=PERCENTILE($D$3:$D$5882,0.8),4,TRUE,5)</f>
        <v>5</v>
      </c>
      <c r="H2590" s="3" t="str" cm="1">
        <f t="array" ref="H2590">_xlfn.IFS(AND(E2590&gt;=4,F2590&gt;=4,G2590&gt;=4),"Champions",AND(E2590&gt;=3,F2590&gt;=3,G2590&gt;=3),"Loyal Customers",AND(E2590&lt;=2,F2590&gt;=3),"At Risk",AND(E2590&lt;=2,F2590&lt;=2,G2590&lt;=2),"Lost",AND(E2590&gt;=4,F2590&lt;=2),"New/Promising",TRUE,"Needs Attention")</f>
        <v>Champions</v>
      </c>
      <c r="I2590" s="3" t="str">
        <f t="shared" si="44"/>
        <v>Active</v>
      </c>
      <c r="J2590" s="3" t="str">
        <f>_xlfn.XLOOKUP(A2590,'Country_Lookup'!$D:$D,'Country_Lookup'!$E:$E)</f>
        <v>United Kingdom</v>
      </c>
    </row>
    <row r="2591" spans="1:10" x14ac:dyDescent="0.3">
      <c r="A2591">
        <v>14964</v>
      </c>
      <c r="B2591">
        <v>247</v>
      </c>
      <c r="C2591">
        <v>1</v>
      </c>
      <c r="D2591">
        <v>206.21</v>
      </c>
      <c r="E2591" cm="1">
        <f t="array" ref="E2591">_xlfn.IFS(B2591&lt;=PERCENTILE($B$3:$B$5882,0.2),5,B2591&lt;=PERCENTILE($B$3:$B$5882,0.4),4,B2591&lt;=PERCENTILE($B$3:$B$5882,0.6),3,B2591&lt;=PERCENTILE($B$3:$B$5882,0.8),2,TRUE,1)</f>
        <v>2</v>
      </c>
      <c r="F2591" cm="1">
        <f t="array" ref="F2591">_xlfn.IFS(C2591&lt;=PERCENTILE($C$3:$C$5882,0.2),1,C2591&lt;=PERCENTILE($C$3:$C$5882,0.4),2,C2591&lt;=PERCENTILE($C$3:$C$5882,0.6),3,C2591&lt;=PERCENTILE($C$3:$C$5882,0.8),4,TRUE,5)</f>
        <v>1</v>
      </c>
      <c r="G2591" cm="1">
        <f t="array" ref="G2591">_xlfn.IFS(D2591&lt;=PERCENTILE($D$3:$D$5882,0.2),1,D2591&lt;=PERCENTILE($D$3:$D$5882,0.4),2,D2591&lt;=PERCENTILE($D$3:$D$5882,0.6),3,D2591&lt;=PERCENTILE($D$3:$D$5882,0.8),4,TRUE,5)</f>
        <v>1</v>
      </c>
      <c r="H2591" s="3" t="str" cm="1">
        <f t="array" ref="H2591">_xlfn.IFS(AND(E2591&gt;=4,F2591&gt;=4,G2591&gt;=4),"Champions",AND(E2591&gt;=3,F2591&gt;=3,G2591&gt;=3),"Loyal Customers",AND(E2591&lt;=2,F2591&gt;=3),"At Risk",AND(E2591&lt;=2,F2591&lt;=2,G2591&lt;=2),"Lost",AND(E2591&gt;=4,F2591&lt;=2),"New/Promising",TRUE,"Needs Attention")</f>
        <v>Lost</v>
      </c>
      <c r="I2591" s="3" t="str">
        <f t="shared" si="44"/>
        <v>Churned</v>
      </c>
      <c r="J2591" s="3" t="str">
        <f>_xlfn.XLOOKUP(A2591,'Country_Lookup'!$D:$D,'Country_Lookup'!$E:$E)</f>
        <v>United Kingdom</v>
      </c>
    </row>
    <row r="2592" spans="1:10" x14ac:dyDescent="0.3">
      <c r="A2592">
        <v>14965</v>
      </c>
      <c r="B2592">
        <v>96</v>
      </c>
      <c r="C2592">
        <v>2</v>
      </c>
      <c r="D2592">
        <v>599.00000000000011</v>
      </c>
      <c r="E2592" cm="1">
        <f t="array" ref="E2592">_xlfn.IFS(B2592&lt;=PERCENTILE($B$3:$B$5882,0.2),5,B2592&lt;=PERCENTILE($B$3:$B$5882,0.4),4,B2592&lt;=PERCENTILE($B$3:$B$5882,0.6),3,B2592&lt;=PERCENTILE($B$3:$B$5882,0.8),2,TRUE,1)</f>
        <v>3</v>
      </c>
      <c r="F2592" cm="1">
        <f t="array" ref="F2592">_xlfn.IFS(C2592&lt;=PERCENTILE($C$3:$C$5882,0.2),1,C2592&lt;=PERCENTILE($C$3:$C$5882,0.4),2,C2592&lt;=PERCENTILE($C$3:$C$5882,0.6),3,C2592&lt;=PERCENTILE($C$3:$C$5882,0.8),4,TRUE,5)</f>
        <v>2</v>
      </c>
      <c r="G2592" cm="1">
        <f t="array" ref="G2592">_xlfn.IFS(D2592&lt;=PERCENTILE($D$3:$D$5882,0.2),1,D2592&lt;=PERCENTILE($D$3:$D$5882,0.4),2,D2592&lt;=PERCENTILE($D$3:$D$5882,0.6),3,D2592&lt;=PERCENTILE($D$3:$D$5882,0.8),4,TRUE,5)</f>
        <v>2</v>
      </c>
      <c r="H2592" s="3" t="str" cm="1">
        <f t="array" ref="H2592">_xlfn.IFS(AND(E2592&gt;=4,F2592&gt;=4,G2592&gt;=4),"Champions",AND(E2592&gt;=3,F2592&gt;=3,G2592&gt;=3),"Loyal Customers",AND(E2592&lt;=2,F2592&gt;=3),"At Risk",AND(E2592&lt;=2,F2592&lt;=2,G2592&lt;=2),"Lost",AND(E2592&gt;=4,F2592&lt;=2),"New/Promising",TRUE,"Needs Attention")</f>
        <v>Needs Attention</v>
      </c>
      <c r="I2592" s="3" t="str">
        <f t="shared" si="44"/>
        <v>Churned</v>
      </c>
      <c r="J2592" s="3" t="str">
        <f>_xlfn.XLOOKUP(A2592,'Country_Lookup'!$D:$D,'Country_Lookup'!$E:$E)</f>
        <v>United Kingdom</v>
      </c>
    </row>
    <row r="2593" spans="1:10" x14ac:dyDescent="0.3">
      <c r="A2593">
        <v>14966</v>
      </c>
      <c r="B2593">
        <v>14</v>
      </c>
      <c r="C2593">
        <v>6</v>
      </c>
      <c r="D2593">
        <v>1115.8399999999972</v>
      </c>
      <c r="E2593" cm="1">
        <f t="array" ref="E2593">_xlfn.IFS(B2593&lt;=PERCENTILE($B$3:$B$5882,0.2),5,B2593&lt;=PERCENTILE($B$3:$B$5882,0.4),4,B2593&lt;=PERCENTILE($B$3:$B$5882,0.6),3,B2593&lt;=PERCENTILE($B$3:$B$5882,0.8),2,TRUE,1)</f>
        <v>5</v>
      </c>
      <c r="F2593" cm="1">
        <f t="array" ref="F2593">_xlfn.IFS(C2593&lt;=PERCENTILE($C$3:$C$5882,0.2),1,C2593&lt;=PERCENTILE($C$3:$C$5882,0.4),2,C2593&lt;=PERCENTILE($C$3:$C$5882,0.6),3,C2593&lt;=PERCENTILE($C$3:$C$5882,0.8),4,TRUE,5)</f>
        <v>4</v>
      </c>
      <c r="G2593" cm="1">
        <f t="array" ref="G2593">_xlfn.IFS(D2593&lt;=PERCENTILE($D$3:$D$5882,0.2),1,D2593&lt;=PERCENTILE($D$3:$D$5882,0.4),2,D2593&lt;=PERCENTILE($D$3:$D$5882,0.6),3,D2593&lt;=PERCENTILE($D$3:$D$5882,0.8),4,TRUE,5)</f>
        <v>3</v>
      </c>
      <c r="H2593" s="3" t="str" cm="1">
        <f t="array" ref="H2593">_xlfn.IFS(AND(E2593&gt;=4,F2593&gt;=4,G2593&gt;=4),"Champions",AND(E2593&gt;=3,F2593&gt;=3,G2593&gt;=3),"Loyal Customers",AND(E2593&lt;=2,F2593&gt;=3),"At Risk",AND(E2593&lt;=2,F2593&lt;=2,G2593&lt;=2),"Lost",AND(E2593&gt;=4,F2593&lt;=2),"New/Promising",TRUE,"Needs Attention")</f>
        <v>Loyal Customers</v>
      </c>
      <c r="I2593" s="3" t="str">
        <f t="shared" si="44"/>
        <v>Active</v>
      </c>
      <c r="J2593" s="3" t="str">
        <f>_xlfn.XLOOKUP(A2593,'Country_Lookup'!$D:$D,'Country_Lookup'!$E:$E)</f>
        <v>United Kingdom</v>
      </c>
    </row>
    <row r="2594" spans="1:10" x14ac:dyDescent="0.3">
      <c r="A2594">
        <v>14967</v>
      </c>
      <c r="B2594">
        <v>49</v>
      </c>
      <c r="C2594">
        <v>6</v>
      </c>
      <c r="D2594">
        <v>1982.6100000000004</v>
      </c>
      <c r="E2594" cm="1">
        <f t="array" ref="E2594">_xlfn.IFS(B2594&lt;=PERCENTILE($B$3:$B$5882,0.2),5,B2594&lt;=PERCENTILE($B$3:$B$5882,0.4),4,B2594&lt;=PERCENTILE($B$3:$B$5882,0.6),3,B2594&lt;=PERCENTILE($B$3:$B$5882,0.8),2,TRUE,1)</f>
        <v>4</v>
      </c>
      <c r="F2594" cm="1">
        <f t="array" ref="F2594">_xlfn.IFS(C2594&lt;=PERCENTILE($C$3:$C$5882,0.2),1,C2594&lt;=PERCENTILE($C$3:$C$5882,0.4),2,C2594&lt;=PERCENTILE($C$3:$C$5882,0.6),3,C2594&lt;=PERCENTILE($C$3:$C$5882,0.8),4,TRUE,5)</f>
        <v>4</v>
      </c>
      <c r="G2594" cm="1">
        <f t="array" ref="G2594">_xlfn.IFS(D2594&lt;=PERCENTILE($D$3:$D$5882,0.2),1,D2594&lt;=PERCENTILE($D$3:$D$5882,0.4),2,D2594&lt;=PERCENTILE($D$3:$D$5882,0.6),3,D2594&lt;=PERCENTILE($D$3:$D$5882,0.8),4,TRUE,5)</f>
        <v>4</v>
      </c>
      <c r="H2594" s="3" t="str" cm="1">
        <f t="array" ref="H2594">_xlfn.IFS(AND(E2594&gt;=4,F2594&gt;=4,G2594&gt;=4),"Champions",AND(E2594&gt;=3,F2594&gt;=3,G2594&gt;=3),"Loyal Customers",AND(E2594&lt;=2,F2594&gt;=3),"At Risk",AND(E2594&lt;=2,F2594&lt;=2,G2594&lt;=2),"Lost",AND(E2594&gt;=4,F2594&lt;=2),"New/Promising",TRUE,"Needs Attention")</f>
        <v>Champions</v>
      </c>
      <c r="I2594" s="3" t="str">
        <f t="shared" si="44"/>
        <v>Active</v>
      </c>
      <c r="J2594" s="3" t="str">
        <f>_xlfn.XLOOKUP(A2594,'Country_Lookup'!$D:$D,'Country_Lookup'!$E:$E)</f>
        <v>United Kingdom</v>
      </c>
    </row>
    <row r="2595" spans="1:10" x14ac:dyDescent="0.3">
      <c r="A2595">
        <v>14968</v>
      </c>
      <c r="B2595">
        <v>30</v>
      </c>
      <c r="C2595">
        <v>2</v>
      </c>
      <c r="D2595">
        <v>504.99000000000012</v>
      </c>
      <c r="E2595" cm="1">
        <f t="array" ref="E2595">_xlfn.IFS(B2595&lt;=PERCENTILE($B$3:$B$5882,0.2),5,B2595&lt;=PERCENTILE($B$3:$B$5882,0.4),4,B2595&lt;=PERCENTILE($B$3:$B$5882,0.6),3,B2595&lt;=PERCENTILE($B$3:$B$5882,0.8),2,TRUE,1)</f>
        <v>4</v>
      </c>
      <c r="F2595" cm="1">
        <f t="array" ref="F2595">_xlfn.IFS(C2595&lt;=PERCENTILE($C$3:$C$5882,0.2),1,C2595&lt;=PERCENTILE($C$3:$C$5882,0.4),2,C2595&lt;=PERCENTILE($C$3:$C$5882,0.6),3,C2595&lt;=PERCENTILE($C$3:$C$5882,0.8),4,TRUE,5)</f>
        <v>2</v>
      </c>
      <c r="G2595" cm="1">
        <f t="array" ref="G2595">_xlfn.IFS(D2595&lt;=PERCENTILE($D$3:$D$5882,0.2),1,D2595&lt;=PERCENTILE($D$3:$D$5882,0.4),2,D2595&lt;=PERCENTILE($D$3:$D$5882,0.6),3,D2595&lt;=PERCENTILE($D$3:$D$5882,0.8),4,TRUE,5)</f>
        <v>2</v>
      </c>
      <c r="H2595" s="3" t="str" cm="1">
        <f t="array" ref="H2595">_xlfn.IFS(AND(E2595&gt;=4,F2595&gt;=4,G2595&gt;=4),"Champions",AND(E2595&gt;=3,F2595&gt;=3,G2595&gt;=3),"Loyal Customers",AND(E2595&lt;=2,F2595&gt;=3),"At Risk",AND(E2595&lt;=2,F2595&lt;=2,G2595&lt;=2),"Lost",AND(E2595&gt;=4,F2595&lt;=2),"New/Promising",TRUE,"Needs Attention")</f>
        <v>New/Promising</v>
      </c>
      <c r="I2595" s="3" t="str">
        <f t="shared" si="44"/>
        <v>Active</v>
      </c>
      <c r="J2595" s="3" t="str">
        <f>_xlfn.XLOOKUP(A2595,'Country_Lookup'!$D:$D,'Country_Lookup'!$E:$E)</f>
        <v>United Kingdom</v>
      </c>
    </row>
    <row r="2596" spans="1:10" x14ac:dyDescent="0.3">
      <c r="A2596">
        <v>14969</v>
      </c>
      <c r="B2596">
        <v>703</v>
      </c>
      <c r="C2596">
        <v>1</v>
      </c>
      <c r="D2596">
        <v>906.22999999999968</v>
      </c>
      <c r="E2596" cm="1">
        <f t="array" ref="E2596">_xlfn.IFS(B2596&lt;=PERCENTILE($B$3:$B$5882,0.2),5,B2596&lt;=PERCENTILE($B$3:$B$5882,0.4),4,B2596&lt;=PERCENTILE($B$3:$B$5882,0.6),3,B2596&lt;=PERCENTILE($B$3:$B$5882,0.8),2,TRUE,1)</f>
        <v>1</v>
      </c>
      <c r="F2596" cm="1">
        <f t="array" ref="F2596">_xlfn.IFS(C2596&lt;=PERCENTILE($C$3:$C$5882,0.2),1,C2596&lt;=PERCENTILE($C$3:$C$5882,0.4),2,C2596&lt;=PERCENTILE($C$3:$C$5882,0.6),3,C2596&lt;=PERCENTILE($C$3:$C$5882,0.8),4,TRUE,5)</f>
        <v>1</v>
      </c>
      <c r="G2596" cm="1">
        <f t="array" ref="G2596">_xlfn.IFS(D2596&lt;=PERCENTILE($D$3:$D$5882,0.2),1,D2596&lt;=PERCENTILE($D$3:$D$5882,0.4),2,D2596&lt;=PERCENTILE($D$3:$D$5882,0.6),3,D2596&lt;=PERCENTILE($D$3:$D$5882,0.8),4,TRUE,5)</f>
        <v>3</v>
      </c>
      <c r="H2596" s="3" t="str" cm="1">
        <f t="array" ref="H2596">_xlfn.IFS(AND(E2596&gt;=4,F2596&gt;=4,G2596&gt;=4),"Champions",AND(E2596&gt;=3,F2596&gt;=3,G2596&gt;=3),"Loyal Customers",AND(E2596&lt;=2,F2596&gt;=3),"At Risk",AND(E2596&lt;=2,F2596&lt;=2,G2596&lt;=2),"Lost",AND(E2596&gt;=4,F2596&lt;=2),"New/Promising",TRUE,"Needs Attention")</f>
        <v>Needs Attention</v>
      </c>
      <c r="I2596" s="3" t="str">
        <f t="shared" si="44"/>
        <v>Churned</v>
      </c>
      <c r="J2596" s="3" t="str">
        <f>_xlfn.XLOOKUP(A2596,'Country_Lookup'!$D:$D,'Country_Lookup'!$E:$E)</f>
        <v>United Kingdom</v>
      </c>
    </row>
    <row r="2597" spans="1:10" x14ac:dyDescent="0.3">
      <c r="A2597">
        <v>14970</v>
      </c>
      <c r="B2597">
        <v>68</v>
      </c>
      <c r="C2597">
        <v>12</v>
      </c>
      <c r="D2597">
        <v>4919.3499999999904</v>
      </c>
      <c r="E2597" cm="1">
        <f t="array" ref="E2597">_xlfn.IFS(B2597&lt;=PERCENTILE($B$3:$B$5882,0.2),5,B2597&lt;=PERCENTILE($B$3:$B$5882,0.4),4,B2597&lt;=PERCENTILE($B$3:$B$5882,0.6),3,B2597&lt;=PERCENTILE($B$3:$B$5882,0.8),2,TRUE,1)</f>
        <v>3</v>
      </c>
      <c r="F2597" cm="1">
        <f t="array" ref="F2597">_xlfn.IFS(C2597&lt;=PERCENTILE($C$3:$C$5882,0.2),1,C2597&lt;=PERCENTILE($C$3:$C$5882,0.4),2,C2597&lt;=PERCENTILE($C$3:$C$5882,0.6),3,C2597&lt;=PERCENTILE($C$3:$C$5882,0.8),4,TRUE,5)</f>
        <v>5</v>
      </c>
      <c r="G2597" cm="1">
        <f t="array" ref="G2597">_xlfn.IFS(D2597&lt;=PERCENTILE($D$3:$D$5882,0.2),1,D2597&lt;=PERCENTILE($D$3:$D$5882,0.4),2,D2597&lt;=PERCENTILE($D$3:$D$5882,0.6),3,D2597&lt;=PERCENTILE($D$3:$D$5882,0.8),4,TRUE,5)</f>
        <v>5</v>
      </c>
      <c r="H2597" s="3" t="str" cm="1">
        <f t="array" ref="H2597">_xlfn.IFS(AND(E2597&gt;=4,F2597&gt;=4,G2597&gt;=4),"Champions",AND(E2597&gt;=3,F2597&gt;=3,G2597&gt;=3),"Loyal Customers",AND(E2597&lt;=2,F2597&gt;=3),"At Risk",AND(E2597&lt;=2,F2597&lt;=2,G2597&lt;=2),"Lost",AND(E2597&gt;=4,F2597&lt;=2),"New/Promising",TRUE,"Needs Attention")</f>
        <v>Loyal Customers</v>
      </c>
      <c r="I2597" s="3" t="str">
        <f t="shared" si="44"/>
        <v>Active</v>
      </c>
      <c r="J2597" s="3" t="str">
        <f>_xlfn.XLOOKUP(A2597,'Country_Lookup'!$D:$D,'Country_Lookup'!$E:$E)</f>
        <v>United Kingdom</v>
      </c>
    </row>
    <row r="2598" spans="1:10" x14ac:dyDescent="0.3">
      <c r="A2598">
        <v>14971</v>
      </c>
      <c r="B2598">
        <v>35</v>
      </c>
      <c r="C2598">
        <v>3</v>
      </c>
      <c r="D2598">
        <v>1116.569999999999</v>
      </c>
      <c r="E2598" cm="1">
        <f t="array" ref="E2598">_xlfn.IFS(B2598&lt;=PERCENTILE($B$3:$B$5882,0.2),5,B2598&lt;=PERCENTILE($B$3:$B$5882,0.4),4,B2598&lt;=PERCENTILE($B$3:$B$5882,0.6),3,B2598&lt;=PERCENTILE($B$3:$B$5882,0.8),2,TRUE,1)</f>
        <v>4</v>
      </c>
      <c r="F2598" cm="1">
        <f t="array" ref="F2598">_xlfn.IFS(C2598&lt;=PERCENTILE($C$3:$C$5882,0.2),1,C2598&lt;=PERCENTILE($C$3:$C$5882,0.4),2,C2598&lt;=PERCENTILE($C$3:$C$5882,0.6),3,C2598&lt;=PERCENTILE($C$3:$C$5882,0.8),4,TRUE,5)</f>
        <v>3</v>
      </c>
      <c r="G2598" cm="1">
        <f t="array" ref="G2598">_xlfn.IFS(D2598&lt;=PERCENTILE($D$3:$D$5882,0.2),1,D2598&lt;=PERCENTILE($D$3:$D$5882,0.4),2,D2598&lt;=PERCENTILE($D$3:$D$5882,0.6),3,D2598&lt;=PERCENTILE($D$3:$D$5882,0.8),4,TRUE,5)</f>
        <v>3</v>
      </c>
      <c r="H2598" s="3" t="str" cm="1">
        <f t="array" ref="H2598">_xlfn.IFS(AND(E2598&gt;=4,F2598&gt;=4,G2598&gt;=4),"Champions",AND(E2598&gt;=3,F2598&gt;=3,G2598&gt;=3),"Loyal Customers",AND(E2598&lt;=2,F2598&gt;=3),"At Risk",AND(E2598&lt;=2,F2598&lt;=2,G2598&lt;=2),"Lost",AND(E2598&gt;=4,F2598&lt;=2),"New/Promising",TRUE,"Needs Attention")</f>
        <v>Loyal Customers</v>
      </c>
      <c r="I2598" s="3" t="str">
        <f t="shared" si="44"/>
        <v>Active</v>
      </c>
      <c r="J2598" s="3" t="str">
        <f>_xlfn.XLOOKUP(A2598,'Country_Lookup'!$D:$D,'Country_Lookup'!$E:$E)</f>
        <v>United Kingdom</v>
      </c>
    </row>
    <row r="2599" spans="1:10" x14ac:dyDescent="0.3">
      <c r="A2599">
        <v>14972</v>
      </c>
      <c r="B2599">
        <v>128</v>
      </c>
      <c r="C2599">
        <v>2</v>
      </c>
      <c r="D2599">
        <v>145.07</v>
      </c>
      <c r="E2599" cm="1">
        <f t="array" ref="E2599">_xlfn.IFS(B2599&lt;=PERCENTILE($B$3:$B$5882,0.2),5,B2599&lt;=PERCENTILE($B$3:$B$5882,0.4),4,B2599&lt;=PERCENTILE($B$3:$B$5882,0.6),3,B2599&lt;=PERCENTILE($B$3:$B$5882,0.8),2,TRUE,1)</f>
        <v>3</v>
      </c>
      <c r="F2599" cm="1">
        <f t="array" ref="F2599">_xlfn.IFS(C2599&lt;=PERCENTILE($C$3:$C$5882,0.2),1,C2599&lt;=PERCENTILE($C$3:$C$5882,0.4),2,C2599&lt;=PERCENTILE($C$3:$C$5882,0.6),3,C2599&lt;=PERCENTILE($C$3:$C$5882,0.8),4,TRUE,5)</f>
        <v>2</v>
      </c>
      <c r="G2599" cm="1">
        <f t="array" ref="G2599">_xlfn.IFS(D2599&lt;=PERCENTILE($D$3:$D$5882,0.2),1,D2599&lt;=PERCENTILE($D$3:$D$5882,0.4),2,D2599&lt;=PERCENTILE($D$3:$D$5882,0.6),3,D2599&lt;=PERCENTILE($D$3:$D$5882,0.8),4,TRUE,5)</f>
        <v>1</v>
      </c>
      <c r="H2599" s="3" t="str" cm="1">
        <f t="array" ref="H2599">_xlfn.IFS(AND(E2599&gt;=4,F2599&gt;=4,G2599&gt;=4),"Champions",AND(E2599&gt;=3,F2599&gt;=3,G2599&gt;=3),"Loyal Customers",AND(E2599&lt;=2,F2599&gt;=3),"At Risk",AND(E2599&lt;=2,F2599&lt;=2,G2599&lt;=2),"Lost",AND(E2599&gt;=4,F2599&lt;=2),"New/Promising",TRUE,"Needs Attention")</f>
        <v>Needs Attention</v>
      </c>
      <c r="I2599" s="3" t="str">
        <f t="shared" si="44"/>
        <v>Churned</v>
      </c>
      <c r="J2599" s="3" t="str">
        <f>_xlfn.XLOOKUP(A2599,'Country_Lookup'!$D:$D,'Country_Lookup'!$E:$E)</f>
        <v>United Kingdom</v>
      </c>
    </row>
    <row r="2600" spans="1:10" x14ac:dyDescent="0.3">
      <c r="A2600">
        <v>14973</v>
      </c>
      <c r="B2600">
        <v>107</v>
      </c>
      <c r="C2600">
        <v>3</v>
      </c>
      <c r="D2600">
        <v>1314.4499999999994</v>
      </c>
      <c r="E2600" cm="1">
        <f t="array" ref="E2600">_xlfn.IFS(B2600&lt;=PERCENTILE($B$3:$B$5882,0.2),5,B2600&lt;=PERCENTILE($B$3:$B$5882,0.4),4,B2600&lt;=PERCENTILE($B$3:$B$5882,0.6),3,B2600&lt;=PERCENTILE($B$3:$B$5882,0.8),2,TRUE,1)</f>
        <v>3</v>
      </c>
      <c r="F2600" cm="1">
        <f t="array" ref="F2600">_xlfn.IFS(C2600&lt;=PERCENTILE($C$3:$C$5882,0.2),1,C2600&lt;=PERCENTILE($C$3:$C$5882,0.4),2,C2600&lt;=PERCENTILE($C$3:$C$5882,0.6),3,C2600&lt;=PERCENTILE($C$3:$C$5882,0.8),4,TRUE,5)</f>
        <v>3</v>
      </c>
      <c r="G2600" cm="1">
        <f t="array" ref="G2600">_xlfn.IFS(D2600&lt;=PERCENTILE($D$3:$D$5882,0.2),1,D2600&lt;=PERCENTILE($D$3:$D$5882,0.4),2,D2600&lt;=PERCENTILE($D$3:$D$5882,0.6),3,D2600&lt;=PERCENTILE($D$3:$D$5882,0.8),4,TRUE,5)</f>
        <v>4</v>
      </c>
      <c r="H2600" s="3" t="str" cm="1">
        <f t="array" ref="H2600">_xlfn.IFS(AND(E2600&gt;=4,F2600&gt;=4,G2600&gt;=4),"Champions",AND(E2600&gt;=3,F2600&gt;=3,G2600&gt;=3),"Loyal Customers",AND(E2600&lt;=2,F2600&gt;=3),"At Risk",AND(E2600&lt;=2,F2600&lt;=2,G2600&lt;=2),"Lost",AND(E2600&gt;=4,F2600&lt;=2),"New/Promising",TRUE,"Needs Attention")</f>
        <v>Loyal Customers</v>
      </c>
      <c r="I2600" s="3" t="str">
        <f t="shared" si="44"/>
        <v>Churned</v>
      </c>
      <c r="J2600" s="3" t="str">
        <f>_xlfn.XLOOKUP(A2600,'Country_Lookup'!$D:$D,'Country_Lookup'!$E:$E)</f>
        <v>United Kingdom</v>
      </c>
    </row>
    <row r="2601" spans="1:10" x14ac:dyDescent="0.3">
      <c r="A2601">
        <v>14974</v>
      </c>
      <c r="B2601">
        <v>37</v>
      </c>
      <c r="C2601">
        <v>1</v>
      </c>
      <c r="D2601">
        <v>114.38999999999992</v>
      </c>
      <c r="E2601" cm="1">
        <f t="array" ref="E2601">_xlfn.IFS(B2601&lt;=PERCENTILE($B$3:$B$5882,0.2),5,B2601&lt;=PERCENTILE($B$3:$B$5882,0.4),4,B2601&lt;=PERCENTILE($B$3:$B$5882,0.6),3,B2601&lt;=PERCENTILE($B$3:$B$5882,0.8),2,TRUE,1)</f>
        <v>4</v>
      </c>
      <c r="F2601" cm="1">
        <f t="array" ref="F2601">_xlfn.IFS(C2601&lt;=PERCENTILE($C$3:$C$5882,0.2),1,C2601&lt;=PERCENTILE($C$3:$C$5882,0.4),2,C2601&lt;=PERCENTILE($C$3:$C$5882,0.6),3,C2601&lt;=PERCENTILE($C$3:$C$5882,0.8),4,TRUE,5)</f>
        <v>1</v>
      </c>
      <c r="G2601" cm="1">
        <f t="array" ref="G2601">_xlfn.IFS(D2601&lt;=PERCENTILE($D$3:$D$5882,0.2),1,D2601&lt;=PERCENTILE($D$3:$D$5882,0.4),2,D2601&lt;=PERCENTILE($D$3:$D$5882,0.6),3,D2601&lt;=PERCENTILE($D$3:$D$5882,0.8),4,TRUE,5)</f>
        <v>1</v>
      </c>
      <c r="H2601" s="3" t="str" cm="1">
        <f t="array" ref="H2601">_xlfn.IFS(AND(E2601&gt;=4,F2601&gt;=4,G2601&gt;=4),"Champions",AND(E2601&gt;=3,F2601&gt;=3,G2601&gt;=3),"Loyal Customers",AND(E2601&lt;=2,F2601&gt;=3),"At Risk",AND(E2601&lt;=2,F2601&lt;=2,G2601&lt;=2),"Lost",AND(E2601&gt;=4,F2601&lt;=2),"New/Promising",TRUE,"Needs Attention")</f>
        <v>New/Promising</v>
      </c>
      <c r="I2601" s="3" t="str">
        <f t="shared" si="44"/>
        <v>Active</v>
      </c>
      <c r="J2601" s="3" t="str">
        <f>_xlfn.XLOOKUP(A2601,'Country_Lookup'!$D:$D,'Country_Lookup'!$E:$E)</f>
        <v>United Kingdom</v>
      </c>
    </row>
    <row r="2602" spans="1:10" x14ac:dyDescent="0.3">
      <c r="A2602">
        <v>14975</v>
      </c>
      <c r="B2602">
        <v>57</v>
      </c>
      <c r="C2602">
        <v>2</v>
      </c>
      <c r="D2602">
        <v>472.38999999999993</v>
      </c>
      <c r="E2602" cm="1">
        <f t="array" ref="E2602">_xlfn.IFS(B2602&lt;=PERCENTILE($B$3:$B$5882,0.2),5,B2602&lt;=PERCENTILE($B$3:$B$5882,0.4),4,B2602&lt;=PERCENTILE($B$3:$B$5882,0.6),3,B2602&lt;=PERCENTILE($B$3:$B$5882,0.8),2,TRUE,1)</f>
        <v>4</v>
      </c>
      <c r="F2602" cm="1">
        <f t="array" ref="F2602">_xlfn.IFS(C2602&lt;=PERCENTILE($C$3:$C$5882,0.2),1,C2602&lt;=PERCENTILE($C$3:$C$5882,0.4),2,C2602&lt;=PERCENTILE($C$3:$C$5882,0.6),3,C2602&lt;=PERCENTILE($C$3:$C$5882,0.8),4,TRUE,5)</f>
        <v>2</v>
      </c>
      <c r="G2602" cm="1">
        <f t="array" ref="G2602">_xlfn.IFS(D2602&lt;=PERCENTILE($D$3:$D$5882,0.2),1,D2602&lt;=PERCENTILE($D$3:$D$5882,0.4),2,D2602&lt;=PERCENTILE($D$3:$D$5882,0.6),3,D2602&lt;=PERCENTILE($D$3:$D$5882,0.8),4,TRUE,5)</f>
        <v>2</v>
      </c>
      <c r="H2602" s="3" t="str" cm="1">
        <f t="array" ref="H2602">_xlfn.IFS(AND(E2602&gt;=4,F2602&gt;=4,G2602&gt;=4),"Champions",AND(E2602&gt;=3,F2602&gt;=3,G2602&gt;=3),"Loyal Customers",AND(E2602&lt;=2,F2602&gt;=3),"At Risk",AND(E2602&lt;=2,F2602&lt;=2,G2602&lt;=2),"Lost",AND(E2602&gt;=4,F2602&lt;=2),"New/Promising",TRUE,"Needs Attention")</f>
        <v>New/Promising</v>
      </c>
      <c r="I2602" s="3" t="str">
        <f t="shared" si="44"/>
        <v>Active</v>
      </c>
      <c r="J2602" s="3" t="str">
        <f>_xlfn.XLOOKUP(A2602,'Country_Lookup'!$D:$D,'Country_Lookup'!$E:$E)</f>
        <v>United Kingdom</v>
      </c>
    </row>
    <row r="2603" spans="1:10" x14ac:dyDescent="0.3">
      <c r="A2603">
        <v>14976</v>
      </c>
      <c r="B2603">
        <v>57</v>
      </c>
      <c r="C2603">
        <v>7</v>
      </c>
      <c r="D2603">
        <v>790.86000000000035</v>
      </c>
      <c r="E2603" cm="1">
        <f t="array" ref="E2603">_xlfn.IFS(B2603&lt;=PERCENTILE($B$3:$B$5882,0.2),5,B2603&lt;=PERCENTILE($B$3:$B$5882,0.4),4,B2603&lt;=PERCENTILE($B$3:$B$5882,0.6),3,B2603&lt;=PERCENTILE($B$3:$B$5882,0.8),2,TRUE,1)</f>
        <v>4</v>
      </c>
      <c r="F2603" cm="1">
        <f t="array" ref="F2603">_xlfn.IFS(C2603&lt;=PERCENTILE($C$3:$C$5882,0.2),1,C2603&lt;=PERCENTILE($C$3:$C$5882,0.4),2,C2603&lt;=PERCENTILE($C$3:$C$5882,0.6),3,C2603&lt;=PERCENTILE($C$3:$C$5882,0.8),4,TRUE,5)</f>
        <v>4</v>
      </c>
      <c r="G2603" cm="1">
        <f t="array" ref="G2603">_xlfn.IFS(D2603&lt;=PERCENTILE($D$3:$D$5882,0.2),1,D2603&lt;=PERCENTILE($D$3:$D$5882,0.4),2,D2603&lt;=PERCENTILE($D$3:$D$5882,0.6),3,D2603&lt;=PERCENTILE($D$3:$D$5882,0.8),4,TRUE,5)</f>
        <v>3</v>
      </c>
      <c r="H2603" s="3" t="str" cm="1">
        <f t="array" ref="H2603">_xlfn.IFS(AND(E2603&gt;=4,F2603&gt;=4,G2603&gt;=4),"Champions",AND(E2603&gt;=3,F2603&gt;=3,G2603&gt;=3),"Loyal Customers",AND(E2603&lt;=2,F2603&gt;=3),"At Risk",AND(E2603&lt;=2,F2603&lt;=2,G2603&lt;=2),"Lost",AND(E2603&gt;=4,F2603&lt;=2),"New/Promising",TRUE,"Needs Attention")</f>
        <v>Loyal Customers</v>
      </c>
      <c r="I2603" s="3" t="str">
        <f t="shared" si="44"/>
        <v>Active</v>
      </c>
      <c r="J2603" s="3" t="str">
        <f>_xlfn.XLOOKUP(A2603,'Country_Lookup'!$D:$D,'Country_Lookup'!$E:$E)</f>
        <v>United Kingdom</v>
      </c>
    </row>
    <row r="2604" spans="1:10" x14ac:dyDescent="0.3">
      <c r="A2604">
        <v>14977</v>
      </c>
      <c r="B2604">
        <v>725</v>
      </c>
      <c r="C2604">
        <v>1</v>
      </c>
      <c r="D2604">
        <v>31.929999999999996</v>
      </c>
      <c r="E2604" cm="1">
        <f t="array" ref="E2604">_xlfn.IFS(B2604&lt;=PERCENTILE($B$3:$B$5882,0.2),5,B2604&lt;=PERCENTILE($B$3:$B$5882,0.4),4,B2604&lt;=PERCENTILE($B$3:$B$5882,0.6),3,B2604&lt;=PERCENTILE($B$3:$B$5882,0.8),2,TRUE,1)</f>
        <v>1</v>
      </c>
      <c r="F2604" cm="1">
        <f t="array" ref="F2604">_xlfn.IFS(C2604&lt;=PERCENTILE($C$3:$C$5882,0.2),1,C2604&lt;=PERCENTILE($C$3:$C$5882,0.4),2,C2604&lt;=PERCENTILE($C$3:$C$5882,0.6),3,C2604&lt;=PERCENTILE($C$3:$C$5882,0.8),4,TRUE,5)</f>
        <v>1</v>
      </c>
      <c r="G2604" cm="1">
        <f t="array" ref="G2604">_xlfn.IFS(D2604&lt;=PERCENTILE($D$3:$D$5882,0.2),1,D2604&lt;=PERCENTILE($D$3:$D$5882,0.4),2,D2604&lt;=PERCENTILE($D$3:$D$5882,0.6),3,D2604&lt;=PERCENTILE($D$3:$D$5882,0.8),4,TRUE,5)</f>
        <v>1</v>
      </c>
      <c r="H2604" s="3" t="str" cm="1">
        <f t="array" ref="H2604">_xlfn.IFS(AND(E2604&gt;=4,F2604&gt;=4,G2604&gt;=4),"Champions",AND(E2604&gt;=3,F2604&gt;=3,G2604&gt;=3),"Loyal Customers",AND(E2604&lt;=2,F2604&gt;=3),"At Risk",AND(E2604&lt;=2,F2604&lt;=2,G2604&lt;=2),"Lost",AND(E2604&gt;=4,F2604&lt;=2),"New/Promising",TRUE,"Needs Attention")</f>
        <v>Lost</v>
      </c>
      <c r="I2604" s="3" t="str">
        <f t="shared" si="44"/>
        <v>Churned</v>
      </c>
      <c r="J2604" s="3" t="str">
        <f>_xlfn.XLOOKUP(A2604,'Country_Lookup'!$D:$D,'Country_Lookup'!$E:$E)</f>
        <v>United Kingdom</v>
      </c>
    </row>
    <row r="2605" spans="1:10" x14ac:dyDescent="0.3">
      <c r="A2605">
        <v>14978</v>
      </c>
      <c r="B2605">
        <v>72</v>
      </c>
      <c r="C2605">
        <v>10</v>
      </c>
      <c r="D2605">
        <v>3142.1400000000126</v>
      </c>
      <c r="E2605" cm="1">
        <f t="array" ref="E2605">_xlfn.IFS(B2605&lt;=PERCENTILE($B$3:$B$5882,0.2),5,B2605&lt;=PERCENTILE($B$3:$B$5882,0.4),4,B2605&lt;=PERCENTILE($B$3:$B$5882,0.6),3,B2605&lt;=PERCENTILE($B$3:$B$5882,0.8),2,TRUE,1)</f>
        <v>3</v>
      </c>
      <c r="F2605" cm="1">
        <f t="array" ref="F2605">_xlfn.IFS(C2605&lt;=PERCENTILE($C$3:$C$5882,0.2),1,C2605&lt;=PERCENTILE($C$3:$C$5882,0.4),2,C2605&lt;=PERCENTILE($C$3:$C$5882,0.6),3,C2605&lt;=PERCENTILE($C$3:$C$5882,0.8),4,TRUE,5)</f>
        <v>5</v>
      </c>
      <c r="G2605" cm="1">
        <f t="array" ref="G2605">_xlfn.IFS(D2605&lt;=PERCENTILE($D$3:$D$5882,0.2),1,D2605&lt;=PERCENTILE($D$3:$D$5882,0.4),2,D2605&lt;=PERCENTILE($D$3:$D$5882,0.6),3,D2605&lt;=PERCENTILE($D$3:$D$5882,0.8),4,TRUE,5)</f>
        <v>5</v>
      </c>
      <c r="H2605" s="3" t="str" cm="1">
        <f t="array" ref="H2605">_xlfn.IFS(AND(E2605&gt;=4,F2605&gt;=4,G2605&gt;=4),"Champions",AND(E2605&gt;=3,F2605&gt;=3,G2605&gt;=3),"Loyal Customers",AND(E2605&lt;=2,F2605&gt;=3),"At Risk",AND(E2605&lt;=2,F2605&lt;=2,G2605&lt;=2),"Lost",AND(E2605&gt;=4,F2605&lt;=2),"New/Promising",TRUE,"Needs Attention")</f>
        <v>Loyal Customers</v>
      </c>
      <c r="I2605" s="3" t="str">
        <f t="shared" si="44"/>
        <v>Active</v>
      </c>
      <c r="J2605" s="3" t="str">
        <f>_xlfn.XLOOKUP(A2605,'Country_Lookup'!$D:$D,'Country_Lookup'!$E:$E)</f>
        <v>United Kingdom</v>
      </c>
    </row>
    <row r="2606" spans="1:10" x14ac:dyDescent="0.3">
      <c r="A2606">
        <v>14979</v>
      </c>
      <c r="B2606">
        <v>735</v>
      </c>
      <c r="C2606">
        <v>1</v>
      </c>
      <c r="D2606">
        <v>439.45999999999947</v>
      </c>
      <c r="E2606" cm="1">
        <f t="array" ref="E2606">_xlfn.IFS(B2606&lt;=PERCENTILE($B$3:$B$5882,0.2),5,B2606&lt;=PERCENTILE($B$3:$B$5882,0.4),4,B2606&lt;=PERCENTILE($B$3:$B$5882,0.6),3,B2606&lt;=PERCENTILE($B$3:$B$5882,0.8),2,TRUE,1)</f>
        <v>1</v>
      </c>
      <c r="F2606" cm="1">
        <f t="array" ref="F2606">_xlfn.IFS(C2606&lt;=PERCENTILE($C$3:$C$5882,0.2),1,C2606&lt;=PERCENTILE($C$3:$C$5882,0.4),2,C2606&lt;=PERCENTILE($C$3:$C$5882,0.6),3,C2606&lt;=PERCENTILE($C$3:$C$5882,0.8),4,TRUE,5)</f>
        <v>1</v>
      </c>
      <c r="G2606" cm="1">
        <f t="array" ref="G2606">_xlfn.IFS(D2606&lt;=PERCENTILE($D$3:$D$5882,0.2),1,D2606&lt;=PERCENTILE($D$3:$D$5882,0.4),2,D2606&lt;=PERCENTILE($D$3:$D$5882,0.6),3,D2606&lt;=PERCENTILE($D$3:$D$5882,0.8),4,TRUE,5)</f>
        <v>2</v>
      </c>
      <c r="H2606" s="3" t="str" cm="1">
        <f t="array" ref="H2606">_xlfn.IFS(AND(E2606&gt;=4,F2606&gt;=4,G2606&gt;=4),"Champions",AND(E2606&gt;=3,F2606&gt;=3,G2606&gt;=3),"Loyal Customers",AND(E2606&lt;=2,F2606&gt;=3),"At Risk",AND(E2606&lt;=2,F2606&lt;=2,G2606&lt;=2),"Lost",AND(E2606&gt;=4,F2606&lt;=2),"New/Promising",TRUE,"Needs Attention")</f>
        <v>Lost</v>
      </c>
      <c r="I2606" s="3" t="str">
        <f t="shared" si="44"/>
        <v>Churned</v>
      </c>
      <c r="J2606" s="3" t="str">
        <f>_xlfn.XLOOKUP(A2606,'Country_Lookup'!$D:$D,'Country_Lookup'!$E:$E)</f>
        <v>United Kingdom</v>
      </c>
    </row>
    <row r="2607" spans="1:10" x14ac:dyDescent="0.3">
      <c r="A2607">
        <v>14980</v>
      </c>
      <c r="B2607">
        <v>737</v>
      </c>
      <c r="C2607">
        <v>1</v>
      </c>
      <c r="D2607">
        <v>150.67999999999995</v>
      </c>
      <c r="E2607" cm="1">
        <f t="array" ref="E2607">_xlfn.IFS(B2607&lt;=PERCENTILE($B$3:$B$5882,0.2),5,B2607&lt;=PERCENTILE($B$3:$B$5882,0.4),4,B2607&lt;=PERCENTILE($B$3:$B$5882,0.6),3,B2607&lt;=PERCENTILE($B$3:$B$5882,0.8),2,TRUE,1)</f>
        <v>1</v>
      </c>
      <c r="F2607" cm="1">
        <f t="array" ref="F2607">_xlfn.IFS(C2607&lt;=PERCENTILE($C$3:$C$5882,0.2),1,C2607&lt;=PERCENTILE($C$3:$C$5882,0.4),2,C2607&lt;=PERCENTILE($C$3:$C$5882,0.6),3,C2607&lt;=PERCENTILE($C$3:$C$5882,0.8),4,TRUE,5)</f>
        <v>1</v>
      </c>
      <c r="G2607" cm="1">
        <f t="array" ref="G2607">_xlfn.IFS(D2607&lt;=PERCENTILE($D$3:$D$5882,0.2),1,D2607&lt;=PERCENTILE($D$3:$D$5882,0.4),2,D2607&lt;=PERCENTILE($D$3:$D$5882,0.6),3,D2607&lt;=PERCENTILE($D$3:$D$5882,0.8),4,TRUE,5)</f>
        <v>1</v>
      </c>
      <c r="H2607" s="3" t="str" cm="1">
        <f t="array" ref="H2607">_xlfn.IFS(AND(E2607&gt;=4,F2607&gt;=4,G2607&gt;=4),"Champions",AND(E2607&gt;=3,F2607&gt;=3,G2607&gt;=3),"Loyal Customers",AND(E2607&lt;=2,F2607&gt;=3),"At Risk",AND(E2607&lt;=2,F2607&lt;=2,G2607&lt;=2),"Lost",AND(E2607&gt;=4,F2607&lt;=2),"New/Promising",TRUE,"Needs Attention")</f>
        <v>Lost</v>
      </c>
      <c r="I2607" s="3" t="str">
        <f t="shared" si="44"/>
        <v>Churned</v>
      </c>
      <c r="J2607" s="3" t="str">
        <f>_xlfn.XLOOKUP(A2607,'Country_Lookup'!$D:$D,'Country_Lookup'!$E:$E)</f>
        <v>United Kingdom</v>
      </c>
    </row>
    <row r="2608" spans="1:10" x14ac:dyDescent="0.3">
      <c r="A2608">
        <v>14981</v>
      </c>
      <c r="B2608">
        <v>246</v>
      </c>
      <c r="C2608">
        <v>2</v>
      </c>
      <c r="D2608">
        <v>372.92000000000007</v>
      </c>
      <c r="E2608" cm="1">
        <f t="array" ref="E2608">_xlfn.IFS(B2608&lt;=PERCENTILE($B$3:$B$5882,0.2),5,B2608&lt;=PERCENTILE($B$3:$B$5882,0.4),4,B2608&lt;=PERCENTILE($B$3:$B$5882,0.6),3,B2608&lt;=PERCENTILE($B$3:$B$5882,0.8),2,TRUE,1)</f>
        <v>2</v>
      </c>
      <c r="F2608" cm="1">
        <f t="array" ref="F2608">_xlfn.IFS(C2608&lt;=PERCENTILE($C$3:$C$5882,0.2),1,C2608&lt;=PERCENTILE($C$3:$C$5882,0.4),2,C2608&lt;=PERCENTILE($C$3:$C$5882,0.6),3,C2608&lt;=PERCENTILE($C$3:$C$5882,0.8),4,TRUE,5)</f>
        <v>2</v>
      </c>
      <c r="G2608" cm="1">
        <f t="array" ref="G2608">_xlfn.IFS(D2608&lt;=PERCENTILE($D$3:$D$5882,0.2),1,D2608&lt;=PERCENTILE($D$3:$D$5882,0.4),2,D2608&lt;=PERCENTILE($D$3:$D$5882,0.6),3,D2608&lt;=PERCENTILE($D$3:$D$5882,0.8),4,TRUE,5)</f>
        <v>2</v>
      </c>
      <c r="H2608" s="3" t="str" cm="1">
        <f t="array" ref="H2608">_xlfn.IFS(AND(E2608&gt;=4,F2608&gt;=4,G2608&gt;=4),"Champions",AND(E2608&gt;=3,F2608&gt;=3,G2608&gt;=3),"Loyal Customers",AND(E2608&lt;=2,F2608&gt;=3),"At Risk",AND(E2608&lt;=2,F2608&lt;=2,G2608&lt;=2),"Lost",AND(E2608&gt;=4,F2608&lt;=2),"New/Promising",TRUE,"Needs Attention")</f>
        <v>Lost</v>
      </c>
      <c r="I2608" s="3" t="str">
        <f t="shared" si="44"/>
        <v>Churned</v>
      </c>
      <c r="J2608" s="3" t="str">
        <f>_xlfn.XLOOKUP(A2608,'Country_Lookup'!$D:$D,'Country_Lookup'!$E:$E)</f>
        <v>United Kingdom</v>
      </c>
    </row>
    <row r="2609" spans="1:10" x14ac:dyDescent="0.3">
      <c r="A2609">
        <v>14982</v>
      </c>
      <c r="B2609">
        <v>572</v>
      </c>
      <c r="C2609">
        <v>1</v>
      </c>
      <c r="D2609">
        <v>237.77999999999992</v>
      </c>
      <c r="E2609" cm="1">
        <f t="array" ref="E2609">_xlfn.IFS(B2609&lt;=PERCENTILE($B$3:$B$5882,0.2),5,B2609&lt;=PERCENTILE($B$3:$B$5882,0.4),4,B2609&lt;=PERCENTILE($B$3:$B$5882,0.6),3,B2609&lt;=PERCENTILE($B$3:$B$5882,0.8),2,TRUE,1)</f>
        <v>1</v>
      </c>
      <c r="F2609" cm="1">
        <f t="array" ref="F2609">_xlfn.IFS(C2609&lt;=PERCENTILE($C$3:$C$5882,0.2),1,C2609&lt;=PERCENTILE($C$3:$C$5882,0.4),2,C2609&lt;=PERCENTILE($C$3:$C$5882,0.6),3,C2609&lt;=PERCENTILE($C$3:$C$5882,0.8),4,TRUE,5)</f>
        <v>1</v>
      </c>
      <c r="G2609" cm="1">
        <f t="array" ref="G2609">_xlfn.IFS(D2609&lt;=PERCENTILE($D$3:$D$5882,0.2),1,D2609&lt;=PERCENTILE($D$3:$D$5882,0.4),2,D2609&lt;=PERCENTILE($D$3:$D$5882,0.6),3,D2609&lt;=PERCENTILE($D$3:$D$5882,0.8),4,TRUE,5)</f>
        <v>1</v>
      </c>
      <c r="H2609" s="3" t="str" cm="1">
        <f t="array" ref="H2609">_xlfn.IFS(AND(E2609&gt;=4,F2609&gt;=4,G2609&gt;=4),"Champions",AND(E2609&gt;=3,F2609&gt;=3,G2609&gt;=3),"Loyal Customers",AND(E2609&lt;=2,F2609&gt;=3),"At Risk",AND(E2609&lt;=2,F2609&lt;=2,G2609&lt;=2),"Lost",AND(E2609&gt;=4,F2609&lt;=2),"New/Promising",TRUE,"Needs Attention")</f>
        <v>Lost</v>
      </c>
      <c r="I2609" s="3" t="str">
        <f t="shared" si="44"/>
        <v>Churned</v>
      </c>
      <c r="J2609" s="3" t="str">
        <f>_xlfn.XLOOKUP(A2609,'Country_Lookup'!$D:$D,'Country_Lookup'!$E:$E)</f>
        <v>United Kingdom</v>
      </c>
    </row>
    <row r="2610" spans="1:10" x14ac:dyDescent="0.3">
      <c r="A2610">
        <v>14983</v>
      </c>
      <c r="B2610">
        <v>689</v>
      </c>
      <c r="C2610">
        <v>1</v>
      </c>
      <c r="D2610">
        <v>183.1999999999999</v>
      </c>
      <c r="E2610" cm="1">
        <f t="array" ref="E2610">_xlfn.IFS(B2610&lt;=PERCENTILE($B$3:$B$5882,0.2),5,B2610&lt;=PERCENTILE($B$3:$B$5882,0.4),4,B2610&lt;=PERCENTILE($B$3:$B$5882,0.6),3,B2610&lt;=PERCENTILE($B$3:$B$5882,0.8),2,TRUE,1)</f>
        <v>1</v>
      </c>
      <c r="F2610" cm="1">
        <f t="array" ref="F2610">_xlfn.IFS(C2610&lt;=PERCENTILE($C$3:$C$5882,0.2),1,C2610&lt;=PERCENTILE($C$3:$C$5882,0.4),2,C2610&lt;=PERCENTILE($C$3:$C$5882,0.6),3,C2610&lt;=PERCENTILE($C$3:$C$5882,0.8),4,TRUE,5)</f>
        <v>1</v>
      </c>
      <c r="G2610" cm="1">
        <f t="array" ref="G2610">_xlfn.IFS(D2610&lt;=PERCENTILE($D$3:$D$5882,0.2),1,D2610&lt;=PERCENTILE($D$3:$D$5882,0.4),2,D2610&lt;=PERCENTILE($D$3:$D$5882,0.6),3,D2610&lt;=PERCENTILE($D$3:$D$5882,0.8),4,TRUE,5)</f>
        <v>1</v>
      </c>
      <c r="H2610" s="3" t="str" cm="1">
        <f t="array" ref="H2610">_xlfn.IFS(AND(E2610&gt;=4,F2610&gt;=4,G2610&gt;=4),"Champions",AND(E2610&gt;=3,F2610&gt;=3,G2610&gt;=3),"Loyal Customers",AND(E2610&lt;=2,F2610&gt;=3),"At Risk",AND(E2610&lt;=2,F2610&lt;=2,G2610&lt;=2),"Lost",AND(E2610&gt;=4,F2610&lt;=2),"New/Promising",TRUE,"Needs Attention")</f>
        <v>Lost</v>
      </c>
      <c r="I2610" s="3" t="str">
        <f t="shared" si="44"/>
        <v>Churned</v>
      </c>
      <c r="J2610" s="3" t="str">
        <f>_xlfn.XLOOKUP(A2610,'Country_Lookup'!$D:$D,'Country_Lookup'!$E:$E)</f>
        <v>United Kingdom</v>
      </c>
    </row>
    <row r="2611" spans="1:10" x14ac:dyDescent="0.3">
      <c r="A2611">
        <v>14984</v>
      </c>
      <c r="B2611">
        <v>19</v>
      </c>
      <c r="C2611">
        <v>6</v>
      </c>
      <c r="D2611">
        <v>1271.4100000000017</v>
      </c>
      <c r="E2611" cm="1">
        <f t="array" ref="E2611">_xlfn.IFS(B2611&lt;=PERCENTILE($B$3:$B$5882,0.2),5,B2611&lt;=PERCENTILE($B$3:$B$5882,0.4),4,B2611&lt;=PERCENTILE($B$3:$B$5882,0.6),3,B2611&lt;=PERCENTILE($B$3:$B$5882,0.8),2,TRUE,1)</f>
        <v>5</v>
      </c>
      <c r="F2611" cm="1">
        <f t="array" ref="F2611">_xlfn.IFS(C2611&lt;=PERCENTILE($C$3:$C$5882,0.2),1,C2611&lt;=PERCENTILE($C$3:$C$5882,0.4),2,C2611&lt;=PERCENTILE($C$3:$C$5882,0.6),3,C2611&lt;=PERCENTILE($C$3:$C$5882,0.8),4,TRUE,5)</f>
        <v>4</v>
      </c>
      <c r="G2611" cm="1">
        <f t="array" ref="G2611">_xlfn.IFS(D2611&lt;=PERCENTILE($D$3:$D$5882,0.2),1,D2611&lt;=PERCENTILE($D$3:$D$5882,0.4),2,D2611&lt;=PERCENTILE($D$3:$D$5882,0.6),3,D2611&lt;=PERCENTILE($D$3:$D$5882,0.8),4,TRUE,5)</f>
        <v>4</v>
      </c>
      <c r="H2611" s="3" t="str" cm="1">
        <f t="array" ref="H2611">_xlfn.IFS(AND(E2611&gt;=4,F2611&gt;=4,G2611&gt;=4),"Champions",AND(E2611&gt;=3,F2611&gt;=3,G2611&gt;=3),"Loyal Customers",AND(E2611&lt;=2,F2611&gt;=3),"At Risk",AND(E2611&lt;=2,F2611&lt;=2,G2611&lt;=2),"Lost",AND(E2611&gt;=4,F2611&lt;=2),"New/Promising",TRUE,"Needs Attention")</f>
        <v>Champions</v>
      </c>
      <c r="I2611" s="3" t="str">
        <f t="shared" si="44"/>
        <v>Active</v>
      </c>
      <c r="J2611" s="3" t="str">
        <f>_xlfn.XLOOKUP(A2611,'Country_Lookup'!$D:$D,'Country_Lookup'!$E:$E)</f>
        <v>United Kingdom</v>
      </c>
    </row>
    <row r="2612" spans="1:10" x14ac:dyDescent="0.3">
      <c r="A2612">
        <v>14985</v>
      </c>
      <c r="B2612">
        <v>198</v>
      </c>
      <c r="C2612">
        <v>2</v>
      </c>
      <c r="D2612">
        <v>296.74999999999994</v>
      </c>
      <c r="E2612" cm="1">
        <f t="array" ref="E2612">_xlfn.IFS(B2612&lt;=PERCENTILE($B$3:$B$5882,0.2),5,B2612&lt;=PERCENTILE($B$3:$B$5882,0.4),4,B2612&lt;=PERCENTILE($B$3:$B$5882,0.6),3,B2612&lt;=PERCENTILE($B$3:$B$5882,0.8),2,TRUE,1)</f>
        <v>2</v>
      </c>
      <c r="F2612" cm="1">
        <f t="array" ref="F2612">_xlfn.IFS(C2612&lt;=PERCENTILE($C$3:$C$5882,0.2),1,C2612&lt;=PERCENTILE($C$3:$C$5882,0.4),2,C2612&lt;=PERCENTILE($C$3:$C$5882,0.6),3,C2612&lt;=PERCENTILE($C$3:$C$5882,0.8),4,TRUE,5)</f>
        <v>2</v>
      </c>
      <c r="G2612" cm="1">
        <f t="array" ref="G2612">_xlfn.IFS(D2612&lt;=PERCENTILE($D$3:$D$5882,0.2),1,D2612&lt;=PERCENTILE($D$3:$D$5882,0.4),2,D2612&lt;=PERCENTILE($D$3:$D$5882,0.6),3,D2612&lt;=PERCENTILE($D$3:$D$5882,0.8),4,TRUE,5)</f>
        <v>2</v>
      </c>
      <c r="H2612" s="3" t="str" cm="1">
        <f t="array" ref="H2612">_xlfn.IFS(AND(E2612&gt;=4,F2612&gt;=4,G2612&gt;=4),"Champions",AND(E2612&gt;=3,F2612&gt;=3,G2612&gt;=3),"Loyal Customers",AND(E2612&lt;=2,F2612&gt;=3),"At Risk",AND(E2612&lt;=2,F2612&lt;=2,G2612&lt;=2),"Lost",AND(E2612&gt;=4,F2612&lt;=2),"New/Promising",TRUE,"Needs Attention")</f>
        <v>Lost</v>
      </c>
      <c r="I2612" s="3" t="str">
        <f t="shared" si="44"/>
        <v>Churned</v>
      </c>
      <c r="J2612" s="3" t="str">
        <f>_xlfn.XLOOKUP(A2612,'Country_Lookup'!$D:$D,'Country_Lookup'!$E:$E)</f>
        <v>United Kingdom</v>
      </c>
    </row>
    <row r="2613" spans="1:10" x14ac:dyDescent="0.3">
      <c r="A2613">
        <v>14986</v>
      </c>
      <c r="B2613">
        <v>376</v>
      </c>
      <c r="C2613">
        <v>2</v>
      </c>
      <c r="D2613">
        <v>566.900000000001</v>
      </c>
      <c r="E2613" cm="1">
        <f t="array" ref="E2613">_xlfn.IFS(B2613&lt;=PERCENTILE($B$3:$B$5882,0.2),5,B2613&lt;=PERCENTILE($B$3:$B$5882,0.4),4,B2613&lt;=PERCENTILE($B$3:$B$5882,0.6),3,B2613&lt;=PERCENTILE($B$3:$B$5882,0.8),2,TRUE,1)</f>
        <v>2</v>
      </c>
      <c r="F2613" cm="1">
        <f t="array" ref="F2613">_xlfn.IFS(C2613&lt;=PERCENTILE($C$3:$C$5882,0.2),1,C2613&lt;=PERCENTILE($C$3:$C$5882,0.4),2,C2613&lt;=PERCENTILE($C$3:$C$5882,0.6),3,C2613&lt;=PERCENTILE($C$3:$C$5882,0.8),4,TRUE,5)</f>
        <v>2</v>
      </c>
      <c r="G2613" cm="1">
        <f t="array" ref="G2613">_xlfn.IFS(D2613&lt;=PERCENTILE($D$3:$D$5882,0.2),1,D2613&lt;=PERCENTILE($D$3:$D$5882,0.4),2,D2613&lt;=PERCENTILE($D$3:$D$5882,0.6),3,D2613&lt;=PERCENTILE($D$3:$D$5882,0.8),4,TRUE,5)</f>
        <v>2</v>
      </c>
      <c r="H2613" s="3" t="str" cm="1">
        <f t="array" ref="H2613">_xlfn.IFS(AND(E2613&gt;=4,F2613&gt;=4,G2613&gt;=4),"Champions",AND(E2613&gt;=3,F2613&gt;=3,G2613&gt;=3),"Loyal Customers",AND(E2613&lt;=2,F2613&gt;=3),"At Risk",AND(E2613&lt;=2,F2613&lt;=2,G2613&lt;=2),"Lost",AND(E2613&gt;=4,F2613&lt;=2),"New/Promising",TRUE,"Needs Attention")</f>
        <v>Lost</v>
      </c>
      <c r="I2613" s="3" t="str">
        <f t="shared" si="44"/>
        <v>Churned</v>
      </c>
      <c r="J2613" s="3" t="str">
        <f>_xlfn.XLOOKUP(A2613,'Country_Lookup'!$D:$D,'Country_Lookup'!$E:$E)</f>
        <v>United Kingdom</v>
      </c>
    </row>
    <row r="2614" spans="1:10" x14ac:dyDescent="0.3">
      <c r="A2614">
        <v>14987</v>
      </c>
      <c r="B2614">
        <v>15</v>
      </c>
      <c r="C2614">
        <v>8</v>
      </c>
      <c r="D2614">
        <v>1713.8499999999995</v>
      </c>
      <c r="E2614" cm="1">
        <f t="array" ref="E2614">_xlfn.IFS(B2614&lt;=PERCENTILE($B$3:$B$5882,0.2),5,B2614&lt;=PERCENTILE($B$3:$B$5882,0.4),4,B2614&lt;=PERCENTILE($B$3:$B$5882,0.6),3,B2614&lt;=PERCENTILE($B$3:$B$5882,0.8),2,TRUE,1)</f>
        <v>5</v>
      </c>
      <c r="F2614" cm="1">
        <f t="array" ref="F2614">_xlfn.IFS(C2614&lt;=PERCENTILE($C$3:$C$5882,0.2),1,C2614&lt;=PERCENTILE($C$3:$C$5882,0.4),2,C2614&lt;=PERCENTILE($C$3:$C$5882,0.6),3,C2614&lt;=PERCENTILE($C$3:$C$5882,0.8),4,TRUE,5)</f>
        <v>4</v>
      </c>
      <c r="G2614" cm="1">
        <f t="array" ref="G2614">_xlfn.IFS(D2614&lt;=PERCENTILE($D$3:$D$5882,0.2),1,D2614&lt;=PERCENTILE($D$3:$D$5882,0.4),2,D2614&lt;=PERCENTILE($D$3:$D$5882,0.6),3,D2614&lt;=PERCENTILE($D$3:$D$5882,0.8),4,TRUE,5)</f>
        <v>4</v>
      </c>
      <c r="H2614" s="3" t="str" cm="1">
        <f t="array" ref="H2614">_xlfn.IFS(AND(E2614&gt;=4,F2614&gt;=4,G2614&gt;=4),"Champions",AND(E2614&gt;=3,F2614&gt;=3,G2614&gt;=3),"Loyal Customers",AND(E2614&lt;=2,F2614&gt;=3),"At Risk",AND(E2614&lt;=2,F2614&lt;=2,G2614&lt;=2),"Lost",AND(E2614&gt;=4,F2614&lt;=2),"New/Promising",TRUE,"Needs Attention")</f>
        <v>Champions</v>
      </c>
      <c r="I2614" s="3" t="str">
        <f t="shared" si="44"/>
        <v>Active</v>
      </c>
      <c r="J2614" s="3" t="str">
        <f>_xlfn.XLOOKUP(A2614,'Country_Lookup'!$D:$D,'Country_Lookup'!$E:$E)</f>
        <v>United Kingdom</v>
      </c>
    </row>
    <row r="2615" spans="1:10" x14ac:dyDescent="0.3">
      <c r="A2615">
        <v>14988</v>
      </c>
      <c r="B2615">
        <v>211</v>
      </c>
      <c r="C2615">
        <v>7</v>
      </c>
      <c r="D2615">
        <v>2066.5999999999908</v>
      </c>
      <c r="E2615" cm="1">
        <f t="array" ref="E2615">_xlfn.IFS(B2615&lt;=PERCENTILE($B$3:$B$5882,0.2),5,B2615&lt;=PERCENTILE($B$3:$B$5882,0.4),4,B2615&lt;=PERCENTILE($B$3:$B$5882,0.6),3,B2615&lt;=PERCENTILE($B$3:$B$5882,0.8),2,TRUE,1)</f>
        <v>2</v>
      </c>
      <c r="F2615" cm="1">
        <f t="array" ref="F2615">_xlfn.IFS(C2615&lt;=PERCENTILE($C$3:$C$5882,0.2),1,C2615&lt;=PERCENTILE($C$3:$C$5882,0.4),2,C2615&lt;=PERCENTILE($C$3:$C$5882,0.6),3,C2615&lt;=PERCENTILE($C$3:$C$5882,0.8),4,TRUE,5)</f>
        <v>4</v>
      </c>
      <c r="G2615" cm="1">
        <f t="array" ref="G2615">_xlfn.IFS(D2615&lt;=PERCENTILE($D$3:$D$5882,0.2),1,D2615&lt;=PERCENTILE($D$3:$D$5882,0.4),2,D2615&lt;=PERCENTILE($D$3:$D$5882,0.6),3,D2615&lt;=PERCENTILE($D$3:$D$5882,0.8),4,TRUE,5)</f>
        <v>4</v>
      </c>
      <c r="H2615" s="3" t="str" cm="1">
        <f t="array" ref="H2615">_xlfn.IFS(AND(E2615&gt;=4,F2615&gt;=4,G2615&gt;=4),"Champions",AND(E2615&gt;=3,F2615&gt;=3,G2615&gt;=3),"Loyal Customers",AND(E2615&lt;=2,F2615&gt;=3),"At Risk",AND(E2615&lt;=2,F2615&lt;=2,G2615&lt;=2),"Lost",AND(E2615&gt;=4,F2615&lt;=2),"New/Promising",TRUE,"Needs Attention")</f>
        <v>At Risk</v>
      </c>
      <c r="I2615" s="3" t="str">
        <f t="shared" si="44"/>
        <v>Churned</v>
      </c>
      <c r="J2615" s="3" t="str">
        <f>_xlfn.XLOOKUP(A2615,'Country_Lookup'!$D:$D,'Country_Lookup'!$E:$E)</f>
        <v>United Kingdom</v>
      </c>
    </row>
    <row r="2616" spans="1:10" x14ac:dyDescent="0.3">
      <c r="A2616">
        <v>14989</v>
      </c>
      <c r="B2616">
        <v>661</v>
      </c>
      <c r="C2616">
        <v>1</v>
      </c>
      <c r="D2616">
        <v>342.39999999999986</v>
      </c>
      <c r="E2616" cm="1">
        <f t="array" ref="E2616">_xlfn.IFS(B2616&lt;=PERCENTILE($B$3:$B$5882,0.2),5,B2616&lt;=PERCENTILE($B$3:$B$5882,0.4),4,B2616&lt;=PERCENTILE($B$3:$B$5882,0.6),3,B2616&lt;=PERCENTILE($B$3:$B$5882,0.8),2,TRUE,1)</f>
        <v>1</v>
      </c>
      <c r="F2616" cm="1">
        <f t="array" ref="F2616">_xlfn.IFS(C2616&lt;=PERCENTILE($C$3:$C$5882,0.2),1,C2616&lt;=PERCENTILE($C$3:$C$5882,0.4),2,C2616&lt;=PERCENTILE($C$3:$C$5882,0.6),3,C2616&lt;=PERCENTILE($C$3:$C$5882,0.8),4,TRUE,5)</f>
        <v>1</v>
      </c>
      <c r="G2616" cm="1">
        <f t="array" ref="G2616">_xlfn.IFS(D2616&lt;=PERCENTILE($D$3:$D$5882,0.2),1,D2616&lt;=PERCENTILE($D$3:$D$5882,0.4),2,D2616&lt;=PERCENTILE($D$3:$D$5882,0.6),3,D2616&lt;=PERCENTILE($D$3:$D$5882,0.8),4,TRUE,5)</f>
        <v>2</v>
      </c>
      <c r="H2616" s="3" t="str" cm="1">
        <f t="array" ref="H2616">_xlfn.IFS(AND(E2616&gt;=4,F2616&gt;=4,G2616&gt;=4),"Champions",AND(E2616&gt;=3,F2616&gt;=3,G2616&gt;=3),"Loyal Customers",AND(E2616&lt;=2,F2616&gt;=3),"At Risk",AND(E2616&lt;=2,F2616&lt;=2,G2616&lt;=2),"Lost",AND(E2616&gt;=4,F2616&lt;=2),"New/Promising",TRUE,"Needs Attention")</f>
        <v>Lost</v>
      </c>
      <c r="I2616" s="3" t="str">
        <f t="shared" si="44"/>
        <v>Churned</v>
      </c>
      <c r="J2616" s="3" t="str">
        <f>_xlfn.XLOOKUP(A2616,'Country_Lookup'!$D:$D,'Country_Lookup'!$E:$E)</f>
        <v>United Kingdom</v>
      </c>
    </row>
    <row r="2617" spans="1:10" x14ac:dyDescent="0.3">
      <c r="A2617">
        <v>14990</v>
      </c>
      <c r="B2617">
        <v>612</v>
      </c>
      <c r="C2617">
        <v>2</v>
      </c>
      <c r="D2617">
        <v>305.42</v>
      </c>
      <c r="E2617" cm="1">
        <f t="array" ref="E2617">_xlfn.IFS(B2617&lt;=PERCENTILE($B$3:$B$5882,0.2),5,B2617&lt;=PERCENTILE($B$3:$B$5882,0.4),4,B2617&lt;=PERCENTILE($B$3:$B$5882,0.6),3,B2617&lt;=PERCENTILE($B$3:$B$5882,0.8),2,TRUE,1)</f>
        <v>1</v>
      </c>
      <c r="F2617" cm="1">
        <f t="array" ref="F2617">_xlfn.IFS(C2617&lt;=PERCENTILE($C$3:$C$5882,0.2),1,C2617&lt;=PERCENTILE($C$3:$C$5882,0.4),2,C2617&lt;=PERCENTILE($C$3:$C$5882,0.6),3,C2617&lt;=PERCENTILE($C$3:$C$5882,0.8),4,TRUE,5)</f>
        <v>2</v>
      </c>
      <c r="G2617" cm="1">
        <f t="array" ref="G2617">_xlfn.IFS(D2617&lt;=PERCENTILE($D$3:$D$5882,0.2),1,D2617&lt;=PERCENTILE($D$3:$D$5882,0.4),2,D2617&lt;=PERCENTILE($D$3:$D$5882,0.6),3,D2617&lt;=PERCENTILE($D$3:$D$5882,0.8),4,TRUE,5)</f>
        <v>2</v>
      </c>
      <c r="H2617" s="3" t="str" cm="1">
        <f t="array" ref="H2617">_xlfn.IFS(AND(E2617&gt;=4,F2617&gt;=4,G2617&gt;=4),"Champions",AND(E2617&gt;=3,F2617&gt;=3,G2617&gt;=3),"Loyal Customers",AND(E2617&lt;=2,F2617&gt;=3),"At Risk",AND(E2617&lt;=2,F2617&lt;=2,G2617&lt;=2),"Lost",AND(E2617&gt;=4,F2617&lt;=2),"New/Promising",TRUE,"Needs Attention")</f>
        <v>Lost</v>
      </c>
      <c r="I2617" s="3" t="str">
        <f t="shared" si="44"/>
        <v>Churned</v>
      </c>
      <c r="J2617" s="3" t="str">
        <f>_xlfn.XLOOKUP(A2617,'Country_Lookup'!$D:$D,'Country_Lookup'!$E:$E)</f>
        <v>United Kingdom</v>
      </c>
    </row>
    <row r="2618" spans="1:10" x14ac:dyDescent="0.3">
      <c r="A2618">
        <v>14991</v>
      </c>
      <c r="B2618">
        <v>430</v>
      </c>
      <c r="C2618">
        <v>1</v>
      </c>
      <c r="D2618">
        <v>314.67</v>
      </c>
      <c r="E2618" cm="1">
        <f t="array" ref="E2618">_xlfn.IFS(B2618&lt;=PERCENTILE($B$3:$B$5882,0.2),5,B2618&lt;=PERCENTILE($B$3:$B$5882,0.4),4,B2618&lt;=PERCENTILE($B$3:$B$5882,0.6),3,B2618&lt;=PERCENTILE($B$3:$B$5882,0.8),2,TRUE,1)</f>
        <v>1</v>
      </c>
      <c r="F2618" cm="1">
        <f t="array" ref="F2618">_xlfn.IFS(C2618&lt;=PERCENTILE($C$3:$C$5882,0.2),1,C2618&lt;=PERCENTILE($C$3:$C$5882,0.4),2,C2618&lt;=PERCENTILE($C$3:$C$5882,0.6),3,C2618&lt;=PERCENTILE($C$3:$C$5882,0.8),4,TRUE,5)</f>
        <v>1</v>
      </c>
      <c r="G2618" cm="1">
        <f t="array" ref="G2618">_xlfn.IFS(D2618&lt;=PERCENTILE($D$3:$D$5882,0.2),1,D2618&lt;=PERCENTILE($D$3:$D$5882,0.4),2,D2618&lt;=PERCENTILE($D$3:$D$5882,0.6),3,D2618&lt;=PERCENTILE($D$3:$D$5882,0.8),4,TRUE,5)</f>
        <v>2</v>
      </c>
      <c r="H2618" s="3" t="str" cm="1">
        <f t="array" ref="H2618">_xlfn.IFS(AND(E2618&gt;=4,F2618&gt;=4,G2618&gt;=4),"Champions",AND(E2618&gt;=3,F2618&gt;=3,G2618&gt;=3),"Loyal Customers",AND(E2618&lt;=2,F2618&gt;=3),"At Risk",AND(E2618&lt;=2,F2618&lt;=2,G2618&lt;=2),"Lost",AND(E2618&gt;=4,F2618&lt;=2),"New/Promising",TRUE,"Needs Attention")</f>
        <v>Lost</v>
      </c>
      <c r="I2618" s="3" t="str">
        <f t="shared" si="44"/>
        <v>Churned</v>
      </c>
      <c r="J2618" s="3" t="str">
        <f>_xlfn.XLOOKUP(A2618,'Country_Lookup'!$D:$D,'Country_Lookup'!$E:$E)</f>
        <v>United Kingdom</v>
      </c>
    </row>
    <row r="2619" spans="1:10" x14ac:dyDescent="0.3">
      <c r="A2619">
        <v>14992</v>
      </c>
      <c r="B2619">
        <v>442</v>
      </c>
      <c r="C2619">
        <v>1</v>
      </c>
      <c r="D2619">
        <v>210.50000000000003</v>
      </c>
      <c r="E2619" cm="1">
        <f t="array" ref="E2619">_xlfn.IFS(B2619&lt;=PERCENTILE($B$3:$B$5882,0.2),5,B2619&lt;=PERCENTILE($B$3:$B$5882,0.4),4,B2619&lt;=PERCENTILE($B$3:$B$5882,0.6),3,B2619&lt;=PERCENTILE($B$3:$B$5882,0.8),2,TRUE,1)</f>
        <v>1</v>
      </c>
      <c r="F2619" cm="1">
        <f t="array" ref="F2619">_xlfn.IFS(C2619&lt;=PERCENTILE($C$3:$C$5882,0.2),1,C2619&lt;=PERCENTILE($C$3:$C$5882,0.4),2,C2619&lt;=PERCENTILE($C$3:$C$5882,0.6),3,C2619&lt;=PERCENTILE($C$3:$C$5882,0.8),4,TRUE,5)</f>
        <v>1</v>
      </c>
      <c r="G2619" cm="1">
        <f t="array" ref="G2619">_xlfn.IFS(D2619&lt;=PERCENTILE($D$3:$D$5882,0.2),1,D2619&lt;=PERCENTILE($D$3:$D$5882,0.4),2,D2619&lt;=PERCENTILE($D$3:$D$5882,0.6),3,D2619&lt;=PERCENTILE($D$3:$D$5882,0.8),4,TRUE,5)</f>
        <v>1</v>
      </c>
      <c r="H2619" s="3" t="str" cm="1">
        <f t="array" ref="H2619">_xlfn.IFS(AND(E2619&gt;=4,F2619&gt;=4,G2619&gt;=4),"Champions",AND(E2619&gt;=3,F2619&gt;=3,G2619&gt;=3),"Loyal Customers",AND(E2619&lt;=2,F2619&gt;=3),"At Risk",AND(E2619&lt;=2,F2619&lt;=2,G2619&lt;=2),"Lost",AND(E2619&gt;=4,F2619&lt;=2),"New/Promising",TRUE,"Needs Attention")</f>
        <v>Lost</v>
      </c>
      <c r="I2619" s="3" t="str">
        <f t="shared" si="44"/>
        <v>Churned</v>
      </c>
      <c r="J2619" s="3" t="str">
        <f>_xlfn.XLOOKUP(A2619,'Country_Lookup'!$D:$D,'Country_Lookup'!$E:$E)</f>
        <v>United Kingdom</v>
      </c>
    </row>
    <row r="2620" spans="1:10" x14ac:dyDescent="0.3">
      <c r="A2620">
        <v>14993</v>
      </c>
      <c r="B2620">
        <v>563</v>
      </c>
      <c r="C2620">
        <v>1</v>
      </c>
      <c r="D2620">
        <v>36.130000000000003</v>
      </c>
      <c r="E2620" cm="1">
        <f t="array" ref="E2620">_xlfn.IFS(B2620&lt;=PERCENTILE($B$3:$B$5882,0.2),5,B2620&lt;=PERCENTILE($B$3:$B$5882,0.4),4,B2620&lt;=PERCENTILE($B$3:$B$5882,0.6),3,B2620&lt;=PERCENTILE($B$3:$B$5882,0.8),2,TRUE,1)</f>
        <v>1</v>
      </c>
      <c r="F2620" cm="1">
        <f t="array" ref="F2620">_xlfn.IFS(C2620&lt;=PERCENTILE($C$3:$C$5882,0.2),1,C2620&lt;=PERCENTILE($C$3:$C$5882,0.4),2,C2620&lt;=PERCENTILE($C$3:$C$5882,0.6),3,C2620&lt;=PERCENTILE($C$3:$C$5882,0.8),4,TRUE,5)</f>
        <v>1</v>
      </c>
      <c r="G2620" cm="1">
        <f t="array" ref="G2620">_xlfn.IFS(D2620&lt;=PERCENTILE($D$3:$D$5882,0.2),1,D2620&lt;=PERCENTILE($D$3:$D$5882,0.4),2,D2620&lt;=PERCENTILE($D$3:$D$5882,0.6),3,D2620&lt;=PERCENTILE($D$3:$D$5882,0.8),4,TRUE,5)</f>
        <v>1</v>
      </c>
      <c r="H2620" s="3" t="str" cm="1">
        <f t="array" ref="H2620">_xlfn.IFS(AND(E2620&gt;=4,F2620&gt;=4,G2620&gt;=4),"Champions",AND(E2620&gt;=3,F2620&gt;=3,G2620&gt;=3),"Loyal Customers",AND(E2620&lt;=2,F2620&gt;=3),"At Risk",AND(E2620&lt;=2,F2620&lt;=2,G2620&lt;=2),"Lost",AND(E2620&gt;=4,F2620&lt;=2),"New/Promising",TRUE,"Needs Attention")</f>
        <v>Lost</v>
      </c>
      <c r="I2620" s="3" t="str">
        <f t="shared" si="44"/>
        <v>Churned</v>
      </c>
      <c r="J2620" s="3" t="str">
        <f>_xlfn.XLOOKUP(A2620,'Country_Lookup'!$D:$D,'Country_Lookup'!$E:$E)</f>
        <v>United Kingdom</v>
      </c>
    </row>
    <row r="2621" spans="1:10" x14ac:dyDescent="0.3">
      <c r="A2621">
        <v>14994</v>
      </c>
      <c r="B2621">
        <v>382</v>
      </c>
      <c r="C2621">
        <v>5</v>
      </c>
      <c r="D2621">
        <v>960.63000000000329</v>
      </c>
      <c r="E2621" cm="1">
        <f t="array" ref="E2621">_xlfn.IFS(B2621&lt;=PERCENTILE($B$3:$B$5882,0.2),5,B2621&lt;=PERCENTILE($B$3:$B$5882,0.4),4,B2621&lt;=PERCENTILE($B$3:$B$5882,0.6),3,B2621&lt;=PERCENTILE($B$3:$B$5882,0.8),2,TRUE,1)</f>
        <v>2</v>
      </c>
      <c r="F2621" cm="1">
        <f t="array" ref="F2621">_xlfn.IFS(C2621&lt;=PERCENTILE($C$3:$C$5882,0.2),1,C2621&lt;=PERCENTILE($C$3:$C$5882,0.4),2,C2621&lt;=PERCENTILE($C$3:$C$5882,0.6),3,C2621&lt;=PERCENTILE($C$3:$C$5882,0.8),4,TRUE,5)</f>
        <v>4</v>
      </c>
      <c r="G2621" cm="1">
        <f t="array" ref="G2621">_xlfn.IFS(D2621&lt;=PERCENTILE($D$3:$D$5882,0.2),1,D2621&lt;=PERCENTILE($D$3:$D$5882,0.4),2,D2621&lt;=PERCENTILE($D$3:$D$5882,0.6),3,D2621&lt;=PERCENTILE($D$3:$D$5882,0.8),4,TRUE,5)</f>
        <v>3</v>
      </c>
      <c r="H2621" s="3" t="str" cm="1">
        <f t="array" ref="H2621">_xlfn.IFS(AND(E2621&gt;=4,F2621&gt;=4,G2621&gt;=4),"Champions",AND(E2621&gt;=3,F2621&gt;=3,G2621&gt;=3),"Loyal Customers",AND(E2621&lt;=2,F2621&gt;=3),"At Risk",AND(E2621&lt;=2,F2621&lt;=2,G2621&lt;=2),"Lost",AND(E2621&gt;=4,F2621&lt;=2),"New/Promising",TRUE,"Needs Attention")</f>
        <v>At Risk</v>
      </c>
      <c r="I2621" s="3" t="str">
        <f t="shared" si="44"/>
        <v>Churned</v>
      </c>
      <c r="J2621" s="3" t="str">
        <f>_xlfn.XLOOKUP(A2621,'Country_Lookup'!$D:$D,'Country_Lookup'!$E:$E)</f>
        <v>United Kingdom</v>
      </c>
    </row>
    <row r="2622" spans="1:10" x14ac:dyDescent="0.3">
      <c r="A2622">
        <v>14995</v>
      </c>
      <c r="B2622">
        <v>38</v>
      </c>
      <c r="C2622">
        <v>2</v>
      </c>
      <c r="D2622">
        <v>233.23</v>
      </c>
      <c r="E2622" cm="1">
        <f t="array" ref="E2622">_xlfn.IFS(B2622&lt;=PERCENTILE($B$3:$B$5882,0.2),5,B2622&lt;=PERCENTILE($B$3:$B$5882,0.4),4,B2622&lt;=PERCENTILE($B$3:$B$5882,0.6),3,B2622&lt;=PERCENTILE($B$3:$B$5882,0.8),2,TRUE,1)</f>
        <v>4</v>
      </c>
      <c r="F2622" cm="1">
        <f t="array" ref="F2622">_xlfn.IFS(C2622&lt;=PERCENTILE($C$3:$C$5882,0.2),1,C2622&lt;=PERCENTILE($C$3:$C$5882,0.4),2,C2622&lt;=PERCENTILE($C$3:$C$5882,0.6),3,C2622&lt;=PERCENTILE($C$3:$C$5882,0.8),4,TRUE,5)</f>
        <v>2</v>
      </c>
      <c r="G2622" cm="1">
        <f t="array" ref="G2622">_xlfn.IFS(D2622&lt;=PERCENTILE($D$3:$D$5882,0.2),1,D2622&lt;=PERCENTILE($D$3:$D$5882,0.4),2,D2622&lt;=PERCENTILE($D$3:$D$5882,0.6),3,D2622&lt;=PERCENTILE($D$3:$D$5882,0.8),4,TRUE,5)</f>
        <v>1</v>
      </c>
      <c r="H2622" s="3" t="str" cm="1">
        <f t="array" ref="H2622">_xlfn.IFS(AND(E2622&gt;=4,F2622&gt;=4,G2622&gt;=4),"Champions",AND(E2622&gt;=3,F2622&gt;=3,G2622&gt;=3),"Loyal Customers",AND(E2622&lt;=2,F2622&gt;=3),"At Risk",AND(E2622&lt;=2,F2622&lt;=2,G2622&lt;=2),"Lost",AND(E2622&gt;=4,F2622&lt;=2),"New/Promising",TRUE,"Needs Attention")</f>
        <v>New/Promising</v>
      </c>
      <c r="I2622" s="3" t="str">
        <f t="shared" si="44"/>
        <v>Active</v>
      </c>
      <c r="J2622" s="3" t="str">
        <f>_xlfn.XLOOKUP(A2622,'Country_Lookup'!$D:$D,'Country_Lookup'!$E:$E)</f>
        <v>United Kingdom</v>
      </c>
    </row>
    <row r="2623" spans="1:10" x14ac:dyDescent="0.3">
      <c r="A2623">
        <v>14996</v>
      </c>
      <c r="B2623">
        <v>481</v>
      </c>
      <c r="C2623">
        <v>2</v>
      </c>
      <c r="D2623">
        <v>442.29000000000042</v>
      </c>
      <c r="E2623" cm="1">
        <f t="array" ref="E2623">_xlfn.IFS(B2623&lt;=PERCENTILE($B$3:$B$5882,0.2),5,B2623&lt;=PERCENTILE($B$3:$B$5882,0.4),4,B2623&lt;=PERCENTILE($B$3:$B$5882,0.6),3,B2623&lt;=PERCENTILE($B$3:$B$5882,0.8),2,TRUE,1)</f>
        <v>1</v>
      </c>
      <c r="F2623" cm="1">
        <f t="array" ref="F2623">_xlfn.IFS(C2623&lt;=PERCENTILE($C$3:$C$5882,0.2),1,C2623&lt;=PERCENTILE($C$3:$C$5882,0.4),2,C2623&lt;=PERCENTILE($C$3:$C$5882,0.6),3,C2623&lt;=PERCENTILE($C$3:$C$5882,0.8),4,TRUE,5)</f>
        <v>2</v>
      </c>
      <c r="G2623" cm="1">
        <f t="array" ref="G2623">_xlfn.IFS(D2623&lt;=PERCENTILE($D$3:$D$5882,0.2),1,D2623&lt;=PERCENTILE($D$3:$D$5882,0.4),2,D2623&lt;=PERCENTILE($D$3:$D$5882,0.6),3,D2623&lt;=PERCENTILE($D$3:$D$5882,0.8),4,TRUE,5)</f>
        <v>2</v>
      </c>
      <c r="H2623" s="3" t="str" cm="1">
        <f t="array" ref="H2623">_xlfn.IFS(AND(E2623&gt;=4,F2623&gt;=4,G2623&gt;=4),"Champions",AND(E2623&gt;=3,F2623&gt;=3,G2623&gt;=3),"Loyal Customers",AND(E2623&lt;=2,F2623&gt;=3),"At Risk",AND(E2623&lt;=2,F2623&lt;=2,G2623&lt;=2),"Lost",AND(E2623&gt;=4,F2623&lt;=2),"New/Promising",TRUE,"Needs Attention")</f>
        <v>Lost</v>
      </c>
      <c r="I2623" s="3" t="str">
        <f t="shared" si="44"/>
        <v>Churned</v>
      </c>
      <c r="J2623" s="3" t="str">
        <f>_xlfn.XLOOKUP(A2623,'Country_Lookup'!$D:$D,'Country_Lookup'!$E:$E)</f>
        <v>United Kingdom</v>
      </c>
    </row>
    <row r="2624" spans="1:10" x14ac:dyDescent="0.3">
      <c r="A2624">
        <v>14997</v>
      </c>
      <c r="B2624">
        <v>46</v>
      </c>
      <c r="C2624">
        <v>4</v>
      </c>
      <c r="D2624">
        <v>776.59999999999945</v>
      </c>
      <c r="E2624" cm="1">
        <f t="array" ref="E2624">_xlfn.IFS(B2624&lt;=PERCENTILE($B$3:$B$5882,0.2),5,B2624&lt;=PERCENTILE($B$3:$B$5882,0.4),4,B2624&lt;=PERCENTILE($B$3:$B$5882,0.6),3,B2624&lt;=PERCENTILE($B$3:$B$5882,0.8),2,TRUE,1)</f>
        <v>4</v>
      </c>
      <c r="F2624" cm="1">
        <f t="array" ref="F2624">_xlfn.IFS(C2624&lt;=PERCENTILE($C$3:$C$5882,0.2),1,C2624&lt;=PERCENTILE($C$3:$C$5882,0.4),2,C2624&lt;=PERCENTILE($C$3:$C$5882,0.6),3,C2624&lt;=PERCENTILE($C$3:$C$5882,0.8),4,TRUE,5)</f>
        <v>3</v>
      </c>
      <c r="G2624" cm="1">
        <f t="array" ref="G2624">_xlfn.IFS(D2624&lt;=PERCENTILE($D$3:$D$5882,0.2),1,D2624&lt;=PERCENTILE($D$3:$D$5882,0.4),2,D2624&lt;=PERCENTILE($D$3:$D$5882,0.6),3,D2624&lt;=PERCENTILE($D$3:$D$5882,0.8),4,TRUE,5)</f>
        <v>3</v>
      </c>
      <c r="H2624" s="3" t="str" cm="1">
        <f t="array" ref="H2624">_xlfn.IFS(AND(E2624&gt;=4,F2624&gt;=4,G2624&gt;=4),"Champions",AND(E2624&gt;=3,F2624&gt;=3,G2624&gt;=3),"Loyal Customers",AND(E2624&lt;=2,F2624&gt;=3),"At Risk",AND(E2624&lt;=2,F2624&lt;=2,G2624&lt;=2),"Lost",AND(E2624&gt;=4,F2624&lt;=2),"New/Promising",TRUE,"Needs Attention")</f>
        <v>Loyal Customers</v>
      </c>
      <c r="I2624" s="3" t="str">
        <f t="shared" si="44"/>
        <v>Active</v>
      </c>
      <c r="J2624" s="3" t="str">
        <f>_xlfn.XLOOKUP(A2624,'Country_Lookup'!$D:$D,'Country_Lookup'!$E:$E)</f>
        <v>United Kingdom</v>
      </c>
    </row>
    <row r="2625" spans="1:10" x14ac:dyDescent="0.3">
      <c r="A2625">
        <v>14998</v>
      </c>
      <c r="B2625">
        <v>170</v>
      </c>
      <c r="C2625">
        <v>4</v>
      </c>
      <c r="D2625">
        <v>770.72999999999718</v>
      </c>
      <c r="E2625" cm="1">
        <f t="array" ref="E2625">_xlfn.IFS(B2625&lt;=PERCENTILE($B$3:$B$5882,0.2),5,B2625&lt;=PERCENTILE($B$3:$B$5882,0.4),4,B2625&lt;=PERCENTILE($B$3:$B$5882,0.6),3,B2625&lt;=PERCENTILE($B$3:$B$5882,0.8),2,TRUE,1)</f>
        <v>3</v>
      </c>
      <c r="F2625" cm="1">
        <f t="array" ref="F2625">_xlfn.IFS(C2625&lt;=PERCENTILE($C$3:$C$5882,0.2),1,C2625&lt;=PERCENTILE($C$3:$C$5882,0.4),2,C2625&lt;=PERCENTILE($C$3:$C$5882,0.6),3,C2625&lt;=PERCENTILE($C$3:$C$5882,0.8),4,TRUE,5)</f>
        <v>3</v>
      </c>
      <c r="G2625" cm="1">
        <f t="array" ref="G2625">_xlfn.IFS(D2625&lt;=PERCENTILE($D$3:$D$5882,0.2),1,D2625&lt;=PERCENTILE($D$3:$D$5882,0.4),2,D2625&lt;=PERCENTILE($D$3:$D$5882,0.6),3,D2625&lt;=PERCENTILE($D$3:$D$5882,0.8),4,TRUE,5)</f>
        <v>3</v>
      </c>
      <c r="H2625" s="3" t="str" cm="1">
        <f t="array" ref="H2625">_xlfn.IFS(AND(E2625&gt;=4,F2625&gt;=4,G2625&gt;=4),"Champions",AND(E2625&gt;=3,F2625&gt;=3,G2625&gt;=3),"Loyal Customers",AND(E2625&lt;=2,F2625&gt;=3),"At Risk",AND(E2625&lt;=2,F2625&lt;=2,G2625&lt;=2),"Lost",AND(E2625&gt;=4,F2625&lt;=2),"New/Promising",TRUE,"Needs Attention")</f>
        <v>Loyal Customers</v>
      </c>
      <c r="I2625" s="3" t="str">
        <f t="shared" si="44"/>
        <v>Churned</v>
      </c>
      <c r="J2625" s="3" t="str">
        <f>_xlfn.XLOOKUP(A2625,'Country_Lookup'!$D:$D,'Country_Lookup'!$E:$E)</f>
        <v>United Kingdom</v>
      </c>
    </row>
    <row r="2626" spans="1:10" x14ac:dyDescent="0.3">
      <c r="A2626">
        <v>14999</v>
      </c>
      <c r="B2626">
        <v>592</v>
      </c>
      <c r="C2626">
        <v>1</v>
      </c>
      <c r="D2626">
        <v>129.48000000000002</v>
      </c>
      <c r="E2626" cm="1">
        <f t="array" ref="E2626">_xlfn.IFS(B2626&lt;=PERCENTILE($B$3:$B$5882,0.2),5,B2626&lt;=PERCENTILE($B$3:$B$5882,0.4),4,B2626&lt;=PERCENTILE($B$3:$B$5882,0.6),3,B2626&lt;=PERCENTILE($B$3:$B$5882,0.8),2,TRUE,1)</f>
        <v>1</v>
      </c>
      <c r="F2626" cm="1">
        <f t="array" ref="F2626">_xlfn.IFS(C2626&lt;=PERCENTILE($C$3:$C$5882,0.2),1,C2626&lt;=PERCENTILE($C$3:$C$5882,0.4),2,C2626&lt;=PERCENTILE($C$3:$C$5882,0.6),3,C2626&lt;=PERCENTILE($C$3:$C$5882,0.8),4,TRUE,5)</f>
        <v>1</v>
      </c>
      <c r="G2626" cm="1">
        <f t="array" ref="G2626">_xlfn.IFS(D2626&lt;=PERCENTILE($D$3:$D$5882,0.2),1,D2626&lt;=PERCENTILE($D$3:$D$5882,0.4),2,D2626&lt;=PERCENTILE($D$3:$D$5882,0.6),3,D2626&lt;=PERCENTILE($D$3:$D$5882,0.8),4,TRUE,5)</f>
        <v>1</v>
      </c>
      <c r="H2626" s="3" t="str" cm="1">
        <f t="array" ref="H2626">_xlfn.IFS(AND(E2626&gt;=4,F2626&gt;=4,G2626&gt;=4),"Champions",AND(E2626&gt;=3,F2626&gt;=3,G2626&gt;=3),"Loyal Customers",AND(E2626&lt;=2,F2626&gt;=3),"At Risk",AND(E2626&lt;=2,F2626&lt;=2,G2626&lt;=2),"Lost",AND(E2626&gt;=4,F2626&lt;=2),"New/Promising",TRUE,"Needs Attention")</f>
        <v>Lost</v>
      </c>
      <c r="I2626" s="3" t="str">
        <f t="shared" si="44"/>
        <v>Churned</v>
      </c>
      <c r="J2626" s="3" t="str">
        <f>_xlfn.XLOOKUP(A2626,'Country_Lookup'!$D:$D,'Country_Lookup'!$E:$E)</f>
        <v>United Kingdom</v>
      </c>
    </row>
    <row r="2627" spans="1:10" x14ac:dyDescent="0.3">
      <c r="A2627">
        <v>15000</v>
      </c>
      <c r="B2627">
        <v>47</v>
      </c>
      <c r="C2627">
        <v>1</v>
      </c>
      <c r="D2627">
        <v>490.51999999999992</v>
      </c>
      <c r="E2627" cm="1">
        <f t="array" ref="E2627">_xlfn.IFS(B2627&lt;=PERCENTILE($B$3:$B$5882,0.2),5,B2627&lt;=PERCENTILE($B$3:$B$5882,0.4),4,B2627&lt;=PERCENTILE($B$3:$B$5882,0.6),3,B2627&lt;=PERCENTILE($B$3:$B$5882,0.8),2,TRUE,1)</f>
        <v>4</v>
      </c>
      <c r="F2627" cm="1">
        <f t="array" ref="F2627">_xlfn.IFS(C2627&lt;=PERCENTILE($C$3:$C$5882,0.2),1,C2627&lt;=PERCENTILE($C$3:$C$5882,0.4),2,C2627&lt;=PERCENTILE($C$3:$C$5882,0.6),3,C2627&lt;=PERCENTILE($C$3:$C$5882,0.8),4,TRUE,5)</f>
        <v>1</v>
      </c>
      <c r="G2627" cm="1">
        <f t="array" ref="G2627">_xlfn.IFS(D2627&lt;=PERCENTILE($D$3:$D$5882,0.2),1,D2627&lt;=PERCENTILE($D$3:$D$5882,0.4),2,D2627&lt;=PERCENTILE($D$3:$D$5882,0.6),3,D2627&lt;=PERCENTILE($D$3:$D$5882,0.8),4,TRUE,5)</f>
        <v>2</v>
      </c>
      <c r="H2627" s="3" t="str" cm="1">
        <f t="array" ref="H2627">_xlfn.IFS(AND(E2627&gt;=4,F2627&gt;=4,G2627&gt;=4),"Champions",AND(E2627&gt;=3,F2627&gt;=3,G2627&gt;=3),"Loyal Customers",AND(E2627&lt;=2,F2627&gt;=3),"At Risk",AND(E2627&lt;=2,F2627&lt;=2,G2627&lt;=2),"Lost",AND(E2627&gt;=4,F2627&lt;=2),"New/Promising",TRUE,"Needs Attention")</f>
        <v>New/Promising</v>
      </c>
      <c r="I2627" s="3" t="str">
        <f t="shared" ref="I2627:I2690" si="45">IF(B2627&gt;90,"Churned","Active")</f>
        <v>Active</v>
      </c>
      <c r="J2627" s="3" t="str">
        <f>_xlfn.XLOOKUP(A2627,'Country_Lookup'!$D:$D,'Country_Lookup'!$E:$E)</f>
        <v>United Kingdom</v>
      </c>
    </row>
    <row r="2628" spans="1:10" x14ac:dyDescent="0.3">
      <c r="A2628">
        <v>15001</v>
      </c>
      <c r="B2628">
        <v>394</v>
      </c>
      <c r="C2628">
        <v>2</v>
      </c>
      <c r="D2628">
        <v>230.8600000000001</v>
      </c>
      <c r="E2628" cm="1">
        <f t="array" ref="E2628">_xlfn.IFS(B2628&lt;=PERCENTILE($B$3:$B$5882,0.2),5,B2628&lt;=PERCENTILE($B$3:$B$5882,0.4),4,B2628&lt;=PERCENTILE($B$3:$B$5882,0.6),3,B2628&lt;=PERCENTILE($B$3:$B$5882,0.8),2,TRUE,1)</f>
        <v>2</v>
      </c>
      <c r="F2628" cm="1">
        <f t="array" ref="F2628">_xlfn.IFS(C2628&lt;=PERCENTILE($C$3:$C$5882,0.2),1,C2628&lt;=PERCENTILE($C$3:$C$5882,0.4),2,C2628&lt;=PERCENTILE($C$3:$C$5882,0.6),3,C2628&lt;=PERCENTILE($C$3:$C$5882,0.8),4,TRUE,5)</f>
        <v>2</v>
      </c>
      <c r="G2628" cm="1">
        <f t="array" ref="G2628">_xlfn.IFS(D2628&lt;=PERCENTILE($D$3:$D$5882,0.2),1,D2628&lt;=PERCENTILE($D$3:$D$5882,0.4),2,D2628&lt;=PERCENTILE($D$3:$D$5882,0.6),3,D2628&lt;=PERCENTILE($D$3:$D$5882,0.8),4,TRUE,5)</f>
        <v>1</v>
      </c>
      <c r="H2628" s="3" t="str" cm="1">
        <f t="array" ref="H2628">_xlfn.IFS(AND(E2628&gt;=4,F2628&gt;=4,G2628&gt;=4),"Champions",AND(E2628&gt;=3,F2628&gt;=3,G2628&gt;=3),"Loyal Customers",AND(E2628&lt;=2,F2628&gt;=3),"At Risk",AND(E2628&lt;=2,F2628&lt;=2,G2628&lt;=2),"Lost",AND(E2628&gt;=4,F2628&lt;=2),"New/Promising",TRUE,"Needs Attention")</f>
        <v>Lost</v>
      </c>
      <c r="I2628" s="3" t="str">
        <f t="shared" si="45"/>
        <v>Churned</v>
      </c>
      <c r="J2628" s="3" t="str">
        <f>_xlfn.XLOOKUP(A2628,'Country_Lookup'!$D:$D,'Country_Lookup'!$E:$E)</f>
        <v>United Kingdom</v>
      </c>
    </row>
    <row r="2629" spans="1:10" x14ac:dyDescent="0.3">
      <c r="A2629">
        <v>15002</v>
      </c>
      <c r="B2629">
        <v>115</v>
      </c>
      <c r="C2629">
        <v>9</v>
      </c>
      <c r="D2629">
        <v>4817.2800000000143</v>
      </c>
      <c r="E2629" cm="1">
        <f t="array" ref="E2629">_xlfn.IFS(B2629&lt;=PERCENTILE($B$3:$B$5882,0.2),5,B2629&lt;=PERCENTILE($B$3:$B$5882,0.4),4,B2629&lt;=PERCENTILE($B$3:$B$5882,0.6),3,B2629&lt;=PERCENTILE($B$3:$B$5882,0.8),2,TRUE,1)</f>
        <v>3</v>
      </c>
      <c r="F2629" cm="1">
        <f t="array" ref="F2629">_xlfn.IFS(C2629&lt;=PERCENTILE($C$3:$C$5882,0.2),1,C2629&lt;=PERCENTILE($C$3:$C$5882,0.4),2,C2629&lt;=PERCENTILE($C$3:$C$5882,0.6),3,C2629&lt;=PERCENTILE($C$3:$C$5882,0.8),4,TRUE,5)</f>
        <v>5</v>
      </c>
      <c r="G2629" cm="1">
        <f t="array" ref="G2629">_xlfn.IFS(D2629&lt;=PERCENTILE($D$3:$D$5882,0.2),1,D2629&lt;=PERCENTILE($D$3:$D$5882,0.4),2,D2629&lt;=PERCENTILE($D$3:$D$5882,0.6),3,D2629&lt;=PERCENTILE($D$3:$D$5882,0.8),4,TRUE,5)</f>
        <v>5</v>
      </c>
      <c r="H2629" s="3" t="str" cm="1">
        <f t="array" ref="H2629">_xlfn.IFS(AND(E2629&gt;=4,F2629&gt;=4,G2629&gt;=4),"Champions",AND(E2629&gt;=3,F2629&gt;=3,G2629&gt;=3),"Loyal Customers",AND(E2629&lt;=2,F2629&gt;=3),"At Risk",AND(E2629&lt;=2,F2629&lt;=2,G2629&lt;=2),"Lost",AND(E2629&gt;=4,F2629&lt;=2),"New/Promising",TRUE,"Needs Attention")</f>
        <v>Loyal Customers</v>
      </c>
      <c r="I2629" s="3" t="str">
        <f t="shared" si="45"/>
        <v>Churned</v>
      </c>
      <c r="J2629" s="3" t="str">
        <f>_xlfn.XLOOKUP(A2629,'Country_Lookup'!$D:$D,'Country_Lookup'!$E:$E)</f>
        <v>United Kingdom</v>
      </c>
    </row>
    <row r="2630" spans="1:10" x14ac:dyDescent="0.3">
      <c r="A2630">
        <v>15003</v>
      </c>
      <c r="B2630">
        <v>473</v>
      </c>
      <c r="C2630">
        <v>6</v>
      </c>
      <c r="D2630">
        <v>1060.7000000000075</v>
      </c>
      <c r="E2630" cm="1">
        <f t="array" ref="E2630">_xlfn.IFS(B2630&lt;=PERCENTILE($B$3:$B$5882,0.2),5,B2630&lt;=PERCENTILE($B$3:$B$5882,0.4),4,B2630&lt;=PERCENTILE($B$3:$B$5882,0.6),3,B2630&lt;=PERCENTILE($B$3:$B$5882,0.8),2,TRUE,1)</f>
        <v>1</v>
      </c>
      <c r="F2630" cm="1">
        <f t="array" ref="F2630">_xlfn.IFS(C2630&lt;=PERCENTILE($C$3:$C$5882,0.2),1,C2630&lt;=PERCENTILE($C$3:$C$5882,0.4),2,C2630&lt;=PERCENTILE($C$3:$C$5882,0.6),3,C2630&lt;=PERCENTILE($C$3:$C$5882,0.8),4,TRUE,5)</f>
        <v>4</v>
      </c>
      <c r="G2630" cm="1">
        <f t="array" ref="G2630">_xlfn.IFS(D2630&lt;=PERCENTILE($D$3:$D$5882,0.2),1,D2630&lt;=PERCENTILE($D$3:$D$5882,0.4),2,D2630&lt;=PERCENTILE($D$3:$D$5882,0.6),3,D2630&lt;=PERCENTILE($D$3:$D$5882,0.8),4,TRUE,5)</f>
        <v>3</v>
      </c>
      <c r="H2630" s="3" t="str" cm="1">
        <f t="array" ref="H2630">_xlfn.IFS(AND(E2630&gt;=4,F2630&gt;=4,G2630&gt;=4),"Champions",AND(E2630&gt;=3,F2630&gt;=3,G2630&gt;=3),"Loyal Customers",AND(E2630&lt;=2,F2630&gt;=3),"At Risk",AND(E2630&lt;=2,F2630&lt;=2,G2630&lt;=2),"Lost",AND(E2630&gt;=4,F2630&lt;=2),"New/Promising",TRUE,"Needs Attention")</f>
        <v>At Risk</v>
      </c>
      <c r="I2630" s="3" t="str">
        <f t="shared" si="45"/>
        <v>Churned</v>
      </c>
      <c r="J2630" s="3" t="str">
        <f>_xlfn.XLOOKUP(A2630,'Country_Lookup'!$D:$D,'Country_Lookup'!$E:$E)</f>
        <v>United Kingdom</v>
      </c>
    </row>
    <row r="2631" spans="1:10" x14ac:dyDescent="0.3">
      <c r="A2631">
        <v>15004</v>
      </c>
      <c r="B2631">
        <v>147</v>
      </c>
      <c r="C2631">
        <v>1</v>
      </c>
      <c r="D2631">
        <v>1246.3200000000045</v>
      </c>
      <c r="E2631" cm="1">
        <f t="array" ref="E2631">_xlfn.IFS(B2631&lt;=PERCENTILE($B$3:$B$5882,0.2),5,B2631&lt;=PERCENTILE($B$3:$B$5882,0.4),4,B2631&lt;=PERCENTILE($B$3:$B$5882,0.6),3,B2631&lt;=PERCENTILE($B$3:$B$5882,0.8),2,TRUE,1)</f>
        <v>3</v>
      </c>
      <c r="F2631" cm="1">
        <f t="array" ref="F2631">_xlfn.IFS(C2631&lt;=PERCENTILE($C$3:$C$5882,0.2),1,C2631&lt;=PERCENTILE($C$3:$C$5882,0.4),2,C2631&lt;=PERCENTILE($C$3:$C$5882,0.6),3,C2631&lt;=PERCENTILE($C$3:$C$5882,0.8),4,TRUE,5)</f>
        <v>1</v>
      </c>
      <c r="G2631" cm="1">
        <f t="array" ref="G2631">_xlfn.IFS(D2631&lt;=PERCENTILE($D$3:$D$5882,0.2),1,D2631&lt;=PERCENTILE($D$3:$D$5882,0.4),2,D2631&lt;=PERCENTILE($D$3:$D$5882,0.6),3,D2631&lt;=PERCENTILE($D$3:$D$5882,0.8),4,TRUE,5)</f>
        <v>3</v>
      </c>
      <c r="H2631" s="3" t="str" cm="1">
        <f t="array" ref="H2631">_xlfn.IFS(AND(E2631&gt;=4,F2631&gt;=4,G2631&gt;=4),"Champions",AND(E2631&gt;=3,F2631&gt;=3,G2631&gt;=3),"Loyal Customers",AND(E2631&lt;=2,F2631&gt;=3),"At Risk",AND(E2631&lt;=2,F2631&lt;=2,G2631&lt;=2),"Lost",AND(E2631&gt;=4,F2631&lt;=2),"New/Promising",TRUE,"Needs Attention")</f>
        <v>Needs Attention</v>
      </c>
      <c r="I2631" s="3" t="str">
        <f t="shared" si="45"/>
        <v>Churned</v>
      </c>
      <c r="J2631" s="3" t="str">
        <f>_xlfn.XLOOKUP(A2631,'Country_Lookup'!$D:$D,'Country_Lookup'!$E:$E)</f>
        <v>United Kingdom</v>
      </c>
    </row>
    <row r="2632" spans="1:10" x14ac:dyDescent="0.3">
      <c r="A2632">
        <v>15005</v>
      </c>
      <c r="B2632">
        <v>15</v>
      </c>
      <c r="C2632">
        <v>56</v>
      </c>
      <c r="D2632">
        <v>14106.199999999568</v>
      </c>
      <c r="E2632" cm="1">
        <f t="array" ref="E2632">_xlfn.IFS(B2632&lt;=PERCENTILE($B$3:$B$5882,0.2),5,B2632&lt;=PERCENTILE($B$3:$B$5882,0.4),4,B2632&lt;=PERCENTILE($B$3:$B$5882,0.6),3,B2632&lt;=PERCENTILE($B$3:$B$5882,0.8),2,TRUE,1)</f>
        <v>5</v>
      </c>
      <c r="F2632" cm="1">
        <f t="array" ref="F2632">_xlfn.IFS(C2632&lt;=PERCENTILE($C$3:$C$5882,0.2),1,C2632&lt;=PERCENTILE($C$3:$C$5882,0.4),2,C2632&lt;=PERCENTILE($C$3:$C$5882,0.6),3,C2632&lt;=PERCENTILE($C$3:$C$5882,0.8),4,TRUE,5)</f>
        <v>5</v>
      </c>
      <c r="G2632" cm="1">
        <f t="array" ref="G2632">_xlfn.IFS(D2632&lt;=PERCENTILE($D$3:$D$5882,0.2),1,D2632&lt;=PERCENTILE($D$3:$D$5882,0.4),2,D2632&lt;=PERCENTILE($D$3:$D$5882,0.6),3,D2632&lt;=PERCENTILE($D$3:$D$5882,0.8),4,TRUE,5)</f>
        <v>5</v>
      </c>
      <c r="H2632" s="3" t="str" cm="1">
        <f t="array" ref="H2632">_xlfn.IFS(AND(E2632&gt;=4,F2632&gt;=4,G2632&gt;=4),"Champions",AND(E2632&gt;=3,F2632&gt;=3,G2632&gt;=3),"Loyal Customers",AND(E2632&lt;=2,F2632&gt;=3),"At Risk",AND(E2632&lt;=2,F2632&lt;=2,G2632&lt;=2),"Lost",AND(E2632&gt;=4,F2632&lt;=2),"New/Promising",TRUE,"Needs Attention")</f>
        <v>Champions</v>
      </c>
      <c r="I2632" s="3" t="str">
        <f t="shared" si="45"/>
        <v>Active</v>
      </c>
      <c r="J2632" s="3" t="str">
        <f>_xlfn.XLOOKUP(A2632,'Country_Lookup'!$D:$D,'Country_Lookup'!$E:$E)</f>
        <v>United Kingdom</v>
      </c>
    </row>
    <row r="2633" spans="1:10" x14ac:dyDescent="0.3">
      <c r="A2633">
        <v>15006</v>
      </c>
      <c r="B2633">
        <v>51</v>
      </c>
      <c r="C2633">
        <v>2</v>
      </c>
      <c r="D2633">
        <v>825.13999999999601</v>
      </c>
      <c r="E2633" cm="1">
        <f t="array" ref="E2633">_xlfn.IFS(B2633&lt;=PERCENTILE($B$3:$B$5882,0.2),5,B2633&lt;=PERCENTILE($B$3:$B$5882,0.4),4,B2633&lt;=PERCENTILE($B$3:$B$5882,0.6),3,B2633&lt;=PERCENTILE($B$3:$B$5882,0.8),2,TRUE,1)</f>
        <v>4</v>
      </c>
      <c r="F2633" cm="1">
        <f t="array" ref="F2633">_xlfn.IFS(C2633&lt;=PERCENTILE($C$3:$C$5882,0.2),1,C2633&lt;=PERCENTILE($C$3:$C$5882,0.4),2,C2633&lt;=PERCENTILE($C$3:$C$5882,0.6),3,C2633&lt;=PERCENTILE($C$3:$C$5882,0.8),4,TRUE,5)</f>
        <v>2</v>
      </c>
      <c r="G2633" cm="1">
        <f t="array" ref="G2633">_xlfn.IFS(D2633&lt;=PERCENTILE($D$3:$D$5882,0.2),1,D2633&lt;=PERCENTILE($D$3:$D$5882,0.4),2,D2633&lt;=PERCENTILE($D$3:$D$5882,0.6),3,D2633&lt;=PERCENTILE($D$3:$D$5882,0.8),4,TRUE,5)</f>
        <v>3</v>
      </c>
      <c r="H2633" s="3" t="str" cm="1">
        <f t="array" ref="H2633">_xlfn.IFS(AND(E2633&gt;=4,F2633&gt;=4,G2633&gt;=4),"Champions",AND(E2633&gt;=3,F2633&gt;=3,G2633&gt;=3),"Loyal Customers",AND(E2633&lt;=2,F2633&gt;=3),"At Risk",AND(E2633&lt;=2,F2633&lt;=2,G2633&lt;=2),"Lost",AND(E2633&gt;=4,F2633&lt;=2),"New/Promising",TRUE,"Needs Attention")</f>
        <v>New/Promising</v>
      </c>
      <c r="I2633" s="3" t="str">
        <f t="shared" si="45"/>
        <v>Active</v>
      </c>
      <c r="J2633" s="3" t="str">
        <f>_xlfn.XLOOKUP(A2633,'Country_Lookup'!$D:$D,'Country_Lookup'!$E:$E)</f>
        <v>United Kingdom</v>
      </c>
    </row>
    <row r="2634" spans="1:10" x14ac:dyDescent="0.3">
      <c r="A2634">
        <v>15007</v>
      </c>
      <c r="B2634">
        <v>159</v>
      </c>
      <c r="C2634">
        <v>1</v>
      </c>
      <c r="D2634">
        <v>156.91000000000005</v>
      </c>
      <c r="E2634" cm="1">
        <f t="array" ref="E2634">_xlfn.IFS(B2634&lt;=PERCENTILE($B$3:$B$5882,0.2),5,B2634&lt;=PERCENTILE($B$3:$B$5882,0.4),4,B2634&lt;=PERCENTILE($B$3:$B$5882,0.6),3,B2634&lt;=PERCENTILE($B$3:$B$5882,0.8),2,TRUE,1)</f>
        <v>3</v>
      </c>
      <c r="F2634" cm="1">
        <f t="array" ref="F2634">_xlfn.IFS(C2634&lt;=PERCENTILE($C$3:$C$5882,0.2),1,C2634&lt;=PERCENTILE($C$3:$C$5882,0.4),2,C2634&lt;=PERCENTILE($C$3:$C$5882,0.6),3,C2634&lt;=PERCENTILE($C$3:$C$5882,0.8),4,TRUE,5)</f>
        <v>1</v>
      </c>
      <c r="G2634" cm="1">
        <f t="array" ref="G2634">_xlfn.IFS(D2634&lt;=PERCENTILE($D$3:$D$5882,0.2),1,D2634&lt;=PERCENTILE($D$3:$D$5882,0.4),2,D2634&lt;=PERCENTILE($D$3:$D$5882,0.6),3,D2634&lt;=PERCENTILE($D$3:$D$5882,0.8),4,TRUE,5)</f>
        <v>1</v>
      </c>
      <c r="H2634" s="3" t="str" cm="1">
        <f t="array" ref="H2634">_xlfn.IFS(AND(E2634&gt;=4,F2634&gt;=4,G2634&gt;=4),"Champions",AND(E2634&gt;=3,F2634&gt;=3,G2634&gt;=3),"Loyal Customers",AND(E2634&lt;=2,F2634&gt;=3),"At Risk",AND(E2634&lt;=2,F2634&lt;=2,G2634&lt;=2),"Lost",AND(E2634&gt;=4,F2634&lt;=2),"New/Promising",TRUE,"Needs Attention")</f>
        <v>Needs Attention</v>
      </c>
      <c r="I2634" s="3" t="str">
        <f t="shared" si="45"/>
        <v>Churned</v>
      </c>
      <c r="J2634" s="3" t="str">
        <f>_xlfn.XLOOKUP(A2634,'Country_Lookup'!$D:$D,'Country_Lookup'!$E:$E)</f>
        <v>United Kingdom</v>
      </c>
    </row>
    <row r="2635" spans="1:10" x14ac:dyDescent="0.3">
      <c r="A2635">
        <v>15008</v>
      </c>
      <c r="B2635">
        <v>480</v>
      </c>
      <c r="C2635">
        <v>2</v>
      </c>
      <c r="D2635">
        <v>359.99999999999994</v>
      </c>
      <c r="E2635" cm="1">
        <f t="array" ref="E2635">_xlfn.IFS(B2635&lt;=PERCENTILE($B$3:$B$5882,0.2),5,B2635&lt;=PERCENTILE($B$3:$B$5882,0.4),4,B2635&lt;=PERCENTILE($B$3:$B$5882,0.6),3,B2635&lt;=PERCENTILE($B$3:$B$5882,0.8),2,TRUE,1)</f>
        <v>1</v>
      </c>
      <c r="F2635" cm="1">
        <f t="array" ref="F2635">_xlfn.IFS(C2635&lt;=PERCENTILE($C$3:$C$5882,0.2),1,C2635&lt;=PERCENTILE($C$3:$C$5882,0.4),2,C2635&lt;=PERCENTILE($C$3:$C$5882,0.6),3,C2635&lt;=PERCENTILE($C$3:$C$5882,0.8),4,TRUE,5)</f>
        <v>2</v>
      </c>
      <c r="G2635" cm="1">
        <f t="array" ref="G2635">_xlfn.IFS(D2635&lt;=PERCENTILE($D$3:$D$5882,0.2),1,D2635&lt;=PERCENTILE($D$3:$D$5882,0.4),2,D2635&lt;=PERCENTILE($D$3:$D$5882,0.6),3,D2635&lt;=PERCENTILE($D$3:$D$5882,0.8),4,TRUE,5)</f>
        <v>2</v>
      </c>
      <c r="H2635" s="3" t="str" cm="1">
        <f t="array" ref="H2635">_xlfn.IFS(AND(E2635&gt;=4,F2635&gt;=4,G2635&gt;=4),"Champions",AND(E2635&gt;=3,F2635&gt;=3,G2635&gt;=3),"Loyal Customers",AND(E2635&lt;=2,F2635&gt;=3),"At Risk",AND(E2635&lt;=2,F2635&lt;=2,G2635&lt;=2),"Lost",AND(E2635&gt;=4,F2635&lt;=2),"New/Promising",TRUE,"Needs Attention")</f>
        <v>Lost</v>
      </c>
      <c r="I2635" s="3" t="str">
        <f t="shared" si="45"/>
        <v>Churned</v>
      </c>
      <c r="J2635" s="3" t="str">
        <f>_xlfn.XLOOKUP(A2635,'Country_Lookup'!$D:$D,'Country_Lookup'!$E:$E)</f>
        <v>United Kingdom</v>
      </c>
    </row>
    <row r="2636" spans="1:10" x14ac:dyDescent="0.3">
      <c r="A2636">
        <v>15009</v>
      </c>
      <c r="B2636">
        <v>12</v>
      </c>
      <c r="C2636">
        <v>3</v>
      </c>
      <c r="D2636">
        <v>1261.7799999999991</v>
      </c>
      <c r="E2636" cm="1">
        <f t="array" ref="E2636">_xlfn.IFS(B2636&lt;=PERCENTILE($B$3:$B$5882,0.2),5,B2636&lt;=PERCENTILE($B$3:$B$5882,0.4),4,B2636&lt;=PERCENTILE($B$3:$B$5882,0.6),3,B2636&lt;=PERCENTILE($B$3:$B$5882,0.8),2,TRUE,1)</f>
        <v>5</v>
      </c>
      <c r="F2636" cm="1">
        <f t="array" ref="F2636">_xlfn.IFS(C2636&lt;=PERCENTILE($C$3:$C$5882,0.2),1,C2636&lt;=PERCENTILE($C$3:$C$5882,0.4),2,C2636&lt;=PERCENTILE($C$3:$C$5882,0.6),3,C2636&lt;=PERCENTILE($C$3:$C$5882,0.8),4,TRUE,5)</f>
        <v>3</v>
      </c>
      <c r="G2636" cm="1">
        <f t="array" ref="G2636">_xlfn.IFS(D2636&lt;=PERCENTILE($D$3:$D$5882,0.2),1,D2636&lt;=PERCENTILE($D$3:$D$5882,0.4),2,D2636&lt;=PERCENTILE($D$3:$D$5882,0.6),3,D2636&lt;=PERCENTILE($D$3:$D$5882,0.8),4,TRUE,5)</f>
        <v>4</v>
      </c>
      <c r="H2636" s="3" t="str" cm="1">
        <f t="array" ref="H2636">_xlfn.IFS(AND(E2636&gt;=4,F2636&gt;=4,G2636&gt;=4),"Champions",AND(E2636&gt;=3,F2636&gt;=3,G2636&gt;=3),"Loyal Customers",AND(E2636&lt;=2,F2636&gt;=3),"At Risk",AND(E2636&lt;=2,F2636&lt;=2,G2636&lt;=2),"Lost",AND(E2636&gt;=4,F2636&lt;=2),"New/Promising",TRUE,"Needs Attention")</f>
        <v>Loyal Customers</v>
      </c>
      <c r="I2636" s="3" t="str">
        <f t="shared" si="45"/>
        <v>Active</v>
      </c>
      <c r="J2636" s="3" t="str">
        <f>_xlfn.XLOOKUP(A2636,'Country_Lookup'!$D:$D,'Country_Lookup'!$E:$E)</f>
        <v>United Kingdom</v>
      </c>
    </row>
    <row r="2637" spans="1:10" x14ac:dyDescent="0.3">
      <c r="A2637">
        <v>15010</v>
      </c>
      <c r="B2637">
        <v>35</v>
      </c>
      <c r="C2637">
        <v>1</v>
      </c>
      <c r="D2637">
        <v>308.93999999999988</v>
      </c>
      <c r="E2637" cm="1">
        <f t="array" ref="E2637">_xlfn.IFS(B2637&lt;=PERCENTILE($B$3:$B$5882,0.2),5,B2637&lt;=PERCENTILE($B$3:$B$5882,0.4),4,B2637&lt;=PERCENTILE($B$3:$B$5882,0.6),3,B2637&lt;=PERCENTILE($B$3:$B$5882,0.8),2,TRUE,1)</f>
        <v>4</v>
      </c>
      <c r="F2637" cm="1">
        <f t="array" ref="F2637">_xlfn.IFS(C2637&lt;=PERCENTILE($C$3:$C$5882,0.2),1,C2637&lt;=PERCENTILE($C$3:$C$5882,0.4),2,C2637&lt;=PERCENTILE($C$3:$C$5882,0.6),3,C2637&lt;=PERCENTILE($C$3:$C$5882,0.8),4,TRUE,5)</f>
        <v>1</v>
      </c>
      <c r="G2637" cm="1">
        <f t="array" ref="G2637">_xlfn.IFS(D2637&lt;=PERCENTILE($D$3:$D$5882,0.2),1,D2637&lt;=PERCENTILE($D$3:$D$5882,0.4),2,D2637&lt;=PERCENTILE($D$3:$D$5882,0.6),3,D2637&lt;=PERCENTILE($D$3:$D$5882,0.8),4,TRUE,5)</f>
        <v>2</v>
      </c>
      <c r="H2637" s="3" t="str" cm="1">
        <f t="array" ref="H2637">_xlfn.IFS(AND(E2637&gt;=4,F2637&gt;=4,G2637&gt;=4),"Champions",AND(E2637&gt;=3,F2637&gt;=3,G2637&gt;=3),"Loyal Customers",AND(E2637&lt;=2,F2637&gt;=3),"At Risk",AND(E2637&lt;=2,F2637&lt;=2,G2637&lt;=2),"Lost",AND(E2637&gt;=4,F2637&lt;=2),"New/Promising",TRUE,"Needs Attention")</f>
        <v>New/Promising</v>
      </c>
      <c r="I2637" s="3" t="str">
        <f t="shared" si="45"/>
        <v>Active</v>
      </c>
      <c r="J2637" s="3" t="str">
        <f>_xlfn.XLOOKUP(A2637,'Country_Lookup'!$D:$D,'Country_Lookup'!$E:$E)</f>
        <v>United Kingdom</v>
      </c>
    </row>
    <row r="2638" spans="1:10" x14ac:dyDescent="0.3">
      <c r="A2638">
        <v>15011</v>
      </c>
      <c r="B2638">
        <v>395</v>
      </c>
      <c r="C2638">
        <v>2</v>
      </c>
      <c r="D2638">
        <v>416.60000000000019</v>
      </c>
      <c r="E2638" cm="1">
        <f t="array" ref="E2638">_xlfn.IFS(B2638&lt;=PERCENTILE($B$3:$B$5882,0.2),5,B2638&lt;=PERCENTILE($B$3:$B$5882,0.4),4,B2638&lt;=PERCENTILE($B$3:$B$5882,0.6),3,B2638&lt;=PERCENTILE($B$3:$B$5882,0.8),2,TRUE,1)</f>
        <v>2</v>
      </c>
      <c r="F2638" cm="1">
        <f t="array" ref="F2638">_xlfn.IFS(C2638&lt;=PERCENTILE($C$3:$C$5882,0.2),1,C2638&lt;=PERCENTILE($C$3:$C$5882,0.4),2,C2638&lt;=PERCENTILE($C$3:$C$5882,0.6),3,C2638&lt;=PERCENTILE($C$3:$C$5882,0.8),4,TRUE,5)</f>
        <v>2</v>
      </c>
      <c r="G2638" cm="1">
        <f t="array" ref="G2638">_xlfn.IFS(D2638&lt;=PERCENTILE($D$3:$D$5882,0.2),1,D2638&lt;=PERCENTILE($D$3:$D$5882,0.4),2,D2638&lt;=PERCENTILE($D$3:$D$5882,0.6),3,D2638&lt;=PERCENTILE($D$3:$D$5882,0.8),4,TRUE,5)</f>
        <v>2</v>
      </c>
      <c r="H2638" s="3" t="str" cm="1">
        <f t="array" ref="H2638">_xlfn.IFS(AND(E2638&gt;=4,F2638&gt;=4,G2638&gt;=4),"Champions",AND(E2638&gt;=3,F2638&gt;=3,G2638&gt;=3),"Loyal Customers",AND(E2638&lt;=2,F2638&gt;=3),"At Risk",AND(E2638&lt;=2,F2638&lt;=2,G2638&lt;=2),"Lost",AND(E2638&gt;=4,F2638&lt;=2),"New/Promising",TRUE,"Needs Attention")</f>
        <v>Lost</v>
      </c>
      <c r="I2638" s="3" t="str">
        <f t="shared" si="45"/>
        <v>Churned</v>
      </c>
      <c r="J2638" s="3" t="str">
        <f>_xlfn.XLOOKUP(A2638,'Country_Lookup'!$D:$D,'Country_Lookup'!$E:$E)</f>
        <v>United Kingdom</v>
      </c>
    </row>
    <row r="2639" spans="1:10" x14ac:dyDescent="0.3">
      <c r="A2639">
        <v>15012</v>
      </c>
      <c r="B2639">
        <v>53</v>
      </c>
      <c r="C2639">
        <v>3</v>
      </c>
      <c r="D2639">
        <v>860.61999999999705</v>
      </c>
      <c r="E2639" cm="1">
        <f t="array" ref="E2639">_xlfn.IFS(B2639&lt;=PERCENTILE($B$3:$B$5882,0.2),5,B2639&lt;=PERCENTILE($B$3:$B$5882,0.4),4,B2639&lt;=PERCENTILE($B$3:$B$5882,0.6),3,B2639&lt;=PERCENTILE($B$3:$B$5882,0.8),2,TRUE,1)</f>
        <v>4</v>
      </c>
      <c r="F2639" cm="1">
        <f t="array" ref="F2639">_xlfn.IFS(C2639&lt;=PERCENTILE($C$3:$C$5882,0.2),1,C2639&lt;=PERCENTILE($C$3:$C$5882,0.4),2,C2639&lt;=PERCENTILE($C$3:$C$5882,0.6),3,C2639&lt;=PERCENTILE($C$3:$C$5882,0.8),4,TRUE,5)</f>
        <v>3</v>
      </c>
      <c r="G2639" cm="1">
        <f t="array" ref="G2639">_xlfn.IFS(D2639&lt;=PERCENTILE($D$3:$D$5882,0.2),1,D2639&lt;=PERCENTILE($D$3:$D$5882,0.4),2,D2639&lt;=PERCENTILE($D$3:$D$5882,0.6),3,D2639&lt;=PERCENTILE($D$3:$D$5882,0.8),4,TRUE,5)</f>
        <v>3</v>
      </c>
      <c r="H2639" s="3" t="str" cm="1">
        <f t="array" ref="H2639">_xlfn.IFS(AND(E2639&gt;=4,F2639&gt;=4,G2639&gt;=4),"Champions",AND(E2639&gt;=3,F2639&gt;=3,G2639&gt;=3),"Loyal Customers",AND(E2639&lt;=2,F2639&gt;=3),"At Risk",AND(E2639&lt;=2,F2639&lt;=2,G2639&lt;=2),"Lost",AND(E2639&gt;=4,F2639&lt;=2),"New/Promising",TRUE,"Needs Attention")</f>
        <v>Loyal Customers</v>
      </c>
      <c r="I2639" s="3" t="str">
        <f t="shared" si="45"/>
        <v>Active</v>
      </c>
      <c r="J2639" s="3" t="str">
        <f>_xlfn.XLOOKUP(A2639,'Country_Lookup'!$D:$D,'Country_Lookup'!$E:$E)</f>
        <v>United Kingdom</v>
      </c>
    </row>
    <row r="2640" spans="1:10" x14ac:dyDescent="0.3">
      <c r="A2640">
        <v>15013</v>
      </c>
      <c r="B2640">
        <v>487</v>
      </c>
      <c r="C2640">
        <v>10</v>
      </c>
      <c r="D2640">
        <v>1641.2999999999968</v>
      </c>
      <c r="E2640" cm="1">
        <f t="array" ref="E2640">_xlfn.IFS(B2640&lt;=PERCENTILE($B$3:$B$5882,0.2),5,B2640&lt;=PERCENTILE($B$3:$B$5882,0.4),4,B2640&lt;=PERCENTILE($B$3:$B$5882,0.6),3,B2640&lt;=PERCENTILE($B$3:$B$5882,0.8),2,TRUE,1)</f>
        <v>1</v>
      </c>
      <c r="F2640" cm="1">
        <f t="array" ref="F2640">_xlfn.IFS(C2640&lt;=PERCENTILE($C$3:$C$5882,0.2),1,C2640&lt;=PERCENTILE($C$3:$C$5882,0.4),2,C2640&lt;=PERCENTILE($C$3:$C$5882,0.6),3,C2640&lt;=PERCENTILE($C$3:$C$5882,0.8),4,TRUE,5)</f>
        <v>5</v>
      </c>
      <c r="G2640" cm="1">
        <f t="array" ref="G2640">_xlfn.IFS(D2640&lt;=PERCENTILE($D$3:$D$5882,0.2),1,D2640&lt;=PERCENTILE($D$3:$D$5882,0.4),2,D2640&lt;=PERCENTILE($D$3:$D$5882,0.6),3,D2640&lt;=PERCENTILE($D$3:$D$5882,0.8),4,TRUE,5)</f>
        <v>4</v>
      </c>
      <c r="H2640" s="3" t="str" cm="1">
        <f t="array" ref="H2640">_xlfn.IFS(AND(E2640&gt;=4,F2640&gt;=4,G2640&gt;=4),"Champions",AND(E2640&gt;=3,F2640&gt;=3,G2640&gt;=3),"Loyal Customers",AND(E2640&lt;=2,F2640&gt;=3),"At Risk",AND(E2640&lt;=2,F2640&lt;=2,G2640&lt;=2),"Lost",AND(E2640&gt;=4,F2640&lt;=2),"New/Promising",TRUE,"Needs Attention")</f>
        <v>At Risk</v>
      </c>
      <c r="I2640" s="3" t="str">
        <f t="shared" si="45"/>
        <v>Churned</v>
      </c>
      <c r="J2640" s="3" t="str">
        <f>_xlfn.XLOOKUP(A2640,'Country_Lookup'!$D:$D,'Country_Lookup'!$E:$E)</f>
        <v>United Kingdom</v>
      </c>
    </row>
    <row r="2641" spans="1:10" x14ac:dyDescent="0.3">
      <c r="A2641">
        <v>15014</v>
      </c>
      <c r="B2641">
        <v>43</v>
      </c>
      <c r="C2641">
        <v>2</v>
      </c>
      <c r="D2641">
        <v>260.17</v>
      </c>
      <c r="E2641" cm="1">
        <f t="array" ref="E2641">_xlfn.IFS(B2641&lt;=PERCENTILE($B$3:$B$5882,0.2),5,B2641&lt;=PERCENTILE($B$3:$B$5882,0.4),4,B2641&lt;=PERCENTILE($B$3:$B$5882,0.6),3,B2641&lt;=PERCENTILE($B$3:$B$5882,0.8),2,TRUE,1)</f>
        <v>4</v>
      </c>
      <c r="F2641" cm="1">
        <f t="array" ref="F2641">_xlfn.IFS(C2641&lt;=PERCENTILE($C$3:$C$5882,0.2),1,C2641&lt;=PERCENTILE($C$3:$C$5882,0.4),2,C2641&lt;=PERCENTILE($C$3:$C$5882,0.6),3,C2641&lt;=PERCENTILE($C$3:$C$5882,0.8),4,TRUE,5)</f>
        <v>2</v>
      </c>
      <c r="G2641" cm="1">
        <f t="array" ref="G2641">_xlfn.IFS(D2641&lt;=PERCENTILE($D$3:$D$5882,0.2),1,D2641&lt;=PERCENTILE($D$3:$D$5882,0.4),2,D2641&lt;=PERCENTILE($D$3:$D$5882,0.6),3,D2641&lt;=PERCENTILE($D$3:$D$5882,0.8),4,TRUE,5)</f>
        <v>1</v>
      </c>
      <c r="H2641" s="3" t="str" cm="1">
        <f t="array" ref="H2641">_xlfn.IFS(AND(E2641&gt;=4,F2641&gt;=4,G2641&gt;=4),"Champions",AND(E2641&gt;=3,F2641&gt;=3,G2641&gt;=3),"Loyal Customers",AND(E2641&lt;=2,F2641&gt;=3),"At Risk",AND(E2641&lt;=2,F2641&lt;=2,G2641&lt;=2),"Lost",AND(E2641&gt;=4,F2641&lt;=2),"New/Promising",TRUE,"Needs Attention")</f>
        <v>New/Promising</v>
      </c>
      <c r="I2641" s="3" t="str">
        <f t="shared" si="45"/>
        <v>Active</v>
      </c>
      <c r="J2641" s="3" t="str">
        <f>_xlfn.XLOOKUP(A2641,'Country_Lookup'!$D:$D,'Country_Lookup'!$E:$E)</f>
        <v>United Kingdom</v>
      </c>
    </row>
    <row r="2642" spans="1:10" x14ac:dyDescent="0.3">
      <c r="A2642">
        <v>15015</v>
      </c>
      <c r="B2642">
        <v>501</v>
      </c>
      <c r="C2642">
        <v>13</v>
      </c>
      <c r="D2642">
        <v>2365.0200000000104</v>
      </c>
      <c r="E2642" cm="1">
        <f t="array" ref="E2642">_xlfn.IFS(B2642&lt;=PERCENTILE($B$3:$B$5882,0.2),5,B2642&lt;=PERCENTILE($B$3:$B$5882,0.4),4,B2642&lt;=PERCENTILE($B$3:$B$5882,0.6),3,B2642&lt;=PERCENTILE($B$3:$B$5882,0.8),2,TRUE,1)</f>
        <v>1</v>
      </c>
      <c r="F2642" cm="1">
        <f t="array" ref="F2642">_xlfn.IFS(C2642&lt;=PERCENTILE($C$3:$C$5882,0.2),1,C2642&lt;=PERCENTILE($C$3:$C$5882,0.4),2,C2642&lt;=PERCENTILE($C$3:$C$5882,0.6),3,C2642&lt;=PERCENTILE($C$3:$C$5882,0.8),4,TRUE,5)</f>
        <v>5</v>
      </c>
      <c r="G2642" cm="1">
        <f t="array" ref="G2642">_xlfn.IFS(D2642&lt;=PERCENTILE($D$3:$D$5882,0.2),1,D2642&lt;=PERCENTILE($D$3:$D$5882,0.4),2,D2642&lt;=PERCENTILE($D$3:$D$5882,0.6),3,D2642&lt;=PERCENTILE($D$3:$D$5882,0.8),4,TRUE,5)</f>
        <v>4</v>
      </c>
      <c r="H2642" s="3" t="str" cm="1">
        <f t="array" ref="H2642">_xlfn.IFS(AND(E2642&gt;=4,F2642&gt;=4,G2642&gt;=4),"Champions",AND(E2642&gt;=3,F2642&gt;=3,G2642&gt;=3),"Loyal Customers",AND(E2642&lt;=2,F2642&gt;=3),"At Risk",AND(E2642&lt;=2,F2642&lt;=2,G2642&lt;=2),"Lost",AND(E2642&gt;=4,F2642&lt;=2),"New/Promising",TRUE,"Needs Attention")</f>
        <v>At Risk</v>
      </c>
      <c r="I2642" s="3" t="str">
        <f t="shared" si="45"/>
        <v>Churned</v>
      </c>
      <c r="J2642" s="3" t="str">
        <f>_xlfn.XLOOKUP(A2642,'Country_Lookup'!$D:$D,'Country_Lookup'!$E:$E)</f>
        <v>United Kingdom</v>
      </c>
    </row>
    <row r="2643" spans="1:10" x14ac:dyDescent="0.3">
      <c r="A2643">
        <v>15016</v>
      </c>
      <c r="B2643">
        <v>172</v>
      </c>
      <c r="C2643">
        <v>5</v>
      </c>
      <c r="D2643">
        <v>630.30000000000121</v>
      </c>
      <c r="E2643" cm="1">
        <f t="array" ref="E2643">_xlfn.IFS(B2643&lt;=PERCENTILE($B$3:$B$5882,0.2),5,B2643&lt;=PERCENTILE($B$3:$B$5882,0.4),4,B2643&lt;=PERCENTILE($B$3:$B$5882,0.6),3,B2643&lt;=PERCENTILE($B$3:$B$5882,0.8),2,TRUE,1)</f>
        <v>3</v>
      </c>
      <c r="F2643" cm="1">
        <f t="array" ref="F2643">_xlfn.IFS(C2643&lt;=PERCENTILE($C$3:$C$5882,0.2),1,C2643&lt;=PERCENTILE($C$3:$C$5882,0.4),2,C2643&lt;=PERCENTILE($C$3:$C$5882,0.6),3,C2643&lt;=PERCENTILE($C$3:$C$5882,0.8),4,TRUE,5)</f>
        <v>4</v>
      </c>
      <c r="G2643" cm="1">
        <f t="array" ref="G2643">_xlfn.IFS(D2643&lt;=PERCENTILE($D$3:$D$5882,0.2),1,D2643&lt;=PERCENTILE($D$3:$D$5882,0.4),2,D2643&lt;=PERCENTILE($D$3:$D$5882,0.6),3,D2643&lt;=PERCENTILE($D$3:$D$5882,0.8),4,TRUE,5)</f>
        <v>3</v>
      </c>
      <c r="H2643" s="3" t="str" cm="1">
        <f t="array" ref="H2643">_xlfn.IFS(AND(E2643&gt;=4,F2643&gt;=4,G2643&gt;=4),"Champions",AND(E2643&gt;=3,F2643&gt;=3,G2643&gt;=3),"Loyal Customers",AND(E2643&lt;=2,F2643&gt;=3),"At Risk",AND(E2643&lt;=2,F2643&lt;=2,G2643&lt;=2),"Lost",AND(E2643&gt;=4,F2643&lt;=2),"New/Promising",TRUE,"Needs Attention")</f>
        <v>Loyal Customers</v>
      </c>
      <c r="I2643" s="3" t="str">
        <f t="shared" si="45"/>
        <v>Churned</v>
      </c>
      <c r="J2643" s="3" t="str">
        <f>_xlfn.XLOOKUP(A2643,'Country_Lookup'!$D:$D,'Country_Lookup'!$E:$E)</f>
        <v>United Kingdom</v>
      </c>
    </row>
    <row r="2644" spans="1:10" x14ac:dyDescent="0.3">
      <c r="A2644">
        <v>15017</v>
      </c>
      <c r="B2644">
        <v>33</v>
      </c>
      <c r="C2644">
        <v>1</v>
      </c>
      <c r="D2644">
        <v>125.57999999999997</v>
      </c>
      <c r="E2644" cm="1">
        <f t="array" ref="E2644">_xlfn.IFS(B2644&lt;=PERCENTILE($B$3:$B$5882,0.2),5,B2644&lt;=PERCENTILE($B$3:$B$5882,0.4),4,B2644&lt;=PERCENTILE($B$3:$B$5882,0.6),3,B2644&lt;=PERCENTILE($B$3:$B$5882,0.8),2,TRUE,1)</f>
        <v>4</v>
      </c>
      <c r="F2644" cm="1">
        <f t="array" ref="F2644">_xlfn.IFS(C2644&lt;=PERCENTILE($C$3:$C$5882,0.2),1,C2644&lt;=PERCENTILE($C$3:$C$5882,0.4),2,C2644&lt;=PERCENTILE($C$3:$C$5882,0.6),3,C2644&lt;=PERCENTILE($C$3:$C$5882,0.8),4,TRUE,5)</f>
        <v>1</v>
      </c>
      <c r="G2644" cm="1">
        <f t="array" ref="G2644">_xlfn.IFS(D2644&lt;=PERCENTILE($D$3:$D$5882,0.2),1,D2644&lt;=PERCENTILE($D$3:$D$5882,0.4),2,D2644&lt;=PERCENTILE($D$3:$D$5882,0.6),3,D2644&lt;=PERCENTILE($D$3:$D$5882,0.8),4,TRUE,5)</f>
        <v>1</v>
      </c>
      <c r="H2644" s="3" t="str" cm="1">
        <f t="array" ref="H2644">_xlfn.IFS(AND(E2644&gt;=4,F2644&gt;=4,G2644&gt;=4),"Champions",AND(E2644&gt;=3,F2644&gt;=3,G2644&gt;=3),"Loyal Customers",AND(E2644&lt;=2,F2644&gt;=3),"At Risk",AND(E2644&lt;=2,F2644&lt;=2,G2644&lt;=2),"Lost",AND(E2644&gt;=4,F2644&lt;=2),"New/Promising",TRUE,"Needs Attention")</f>
        <v>New/Promising</v>
      </c>
      <c r="I2644" s="3" t="str">
        <f t="shared" si="45"/>
        <v>Active</v>
      </c>
      <c r="J2644" s="3" t="str">
        <f>_xlfn.XLOOKUP(A2644,'Country_Lookup'!$D:$D,'Country_Lookup'!$E:$E)</f>
        <v>United Kingdom</v>
      </c>
    </row>
    <row r="2645" spans="1:10" x14ac:dyDescent="0.3">
      <c r="A2645">
        <v>15018</v>
      </c>
      <c r="B2645">
        <v>38</v>
      </c>
      <c r="C2645">
        <v>3</v>
      </c>
      <c r="D2645">
        <v>607.45999999999947</v>
      </c>
      <c r="E2645" cm="1">
        <f t="array" ref="E2645">_xlfn.IFS(B2645&lt;=PERCENTILE($B$3:$B$5882,0.2),5,B2645&lt;=PERCENTILE($B$3:$B$5882,0.4),4,B2645&lt;=PERCENTILE($B$3:$B$5882,0.6),3,B2645&lt;=PERCENTILE($B$3:$B$5882,0.8),2,TRUE,1)</f>
        <v>4</v>
      </c>
      <c r="F2645" cm="1">
        <f t="array" ref="F2645">_xlfn.IFS(C2645&lt;=PERCENTILE($C$3:$C$5882,0.2),1,C2645&lt;=PERCENTILE($C$3:$C$5882,0.4),2,C2645&lt;=PERCENTILE($C$3:$C$5882,0.6),3,C2645&lt;=PERCENTILE($C$3:$C$5882,0.8),4,TRUE,5)</f>
        <v>3</v>
      </c>
      <c r="G2645" cm="1">
        <f t="array" ref="G2645">_xlfn.IFS(D2645&lt;=PERCENTILE($D$3:$D$5882,0.2),1,D2645&lt;=PERCENTILE($D$3:$D$5882,0.4),2,D2645&lt;=PERCENTILE($D$3:$D$5882,0.6),3,D2645&lt;=PERCENTILE($D$3:$D$5882,0.8),4,TRUE,5)</f>
        <v>2</v>
      </c>
      <c r="H2645" s="3" t="str" cm="1">
        <f t="array" ref="H2645">_xlfn.IFS(AND(E2645&gt;=4,F2645&gt;=4,G2645&gt;=4),"Champions",AND(E2645&gt;=3,F2645&gt;=3,G2645&gt;=3),"Loyal Customers",AND(E2645&lt;=2,F2645&gt;=3),"At Risk",AND(E2645&lt;=2,F2645&lt;=2,G2645&lt;=2),"Lost",AND(E2645&gt;=4,F2645&lt;=2),"New/Promising",TRUE,"Needs Attention")</f>
        <v>Needs Attention</v>
      </c>
      <c r="I2645" s="3" t="str">
        <f t="shared" si="45"/>
        <v>Active</v>
      </c>
      <c r="J2645" s="3" t="str">
        <f>_xlfn.XLOOKUP(A2645,'Country_Lookup'!$D:$D,'Country_Lookup'!$E:$E)</f>
        <v>United Kingdom</v>
      </c>
    </row>
    <row r="2646" spans="1:10" x14ac:dyDescent="0.3">
      <c r="A2646">
        <v>15019</v>
      </c>
      <c r="B2646">
        <v>266</v>
      </c>
      <c r="C2646">
        <v>1</v>
      </c>
      <c r="D2646">
        <v>266</v>
      </c>
      <c r="E2646" cm="1">
        <f t="array" ref="E2646">_xlfn.IFS(B2646&lt;=PERCENTILE($B$3:$B$5882,0.2),5,B2646&lt;=PERCENTILE($B$3:$B$5882,0.4),4,B2646&lt;=PERCENTILE($B$3:$B$5882,0.6),3,B2646&lt;=PERCENTILE($B$3:$B$5882,0.8),2,TRUE,1)</f>
        <v>2</v>
      </c>
      <c r="F2646" cm="1">
        <f t="array" ref="F2646">_xlfn.IFS(C2646&lt;=PERCENTILE($C$3:$C$5882,0.2),1,C2646&lt;=PERCENTILE($C$3:$C$5882,0.4),2,C2646&lt;=PERCENTILE($C$3:$C$5882,0.6),3,C2646&lt;=PERCENTILE($C$3:$C$5882,0.8),4,TRUE,5)</f>
        <v>1</v>
      </c>
      <c r="G2646" cm="1">
        <f t="array" ref="G2646">_xlfn.IFS(D2646&lt;=PERCENTILE($D$3:$D$5882,0.2),1,D2646&lt;=PERCENTILE($D$3:$D$5882,0.4),2,D2646&lt;=PERCENTILE($D$3:$D$5882,0.6),3,D2646&lt;=PERCENTILE($D$3:$D$5882,0.8),4,TRUE,5)</f>
        <v>1</v>
      </c>
      <c r="H2646" s="3" t="str" cm="1">
        <f t="array" ref="H2646">_xlfn.IFS(AND(E2646&gt;=4,F2646&gt;=4,G2646&gt;=4),"Champions",AND(E2646&gt;=3,F2646&gt;=3,G2646&gt;=3),"Loyal Customers",AND(E2646&lt;=2,F2646&gt;=3),"At Risk",AND(E2646&lt;=2,F2646&lt;=2,G2646&lt;=2),"Lost",AND(E2646&gt;=4,F2646&lt;=2),"New/Promising",TRUE,"Needs Attention")</f>
        <v>Lost</v>
      </c>
      <c r="I2646" s="3" t="str">
        <f t="shared" si="45"/>
        <v>Churned</v>
      </c>
      <c r="J2646" s="3" t="str">
        <f>_xlfn.XLOOKUP(A2646,'Country_Lookup'!$D:$D,'Country_Lookup'!$E:$E)</f>
        <v>United Kingdom</v>
      </c>
    </row>
    <row r="2647" spans="1:10" x14ac:dyDescent="0.3">
      <c r="A2647">
        <v>15020</v>
      </c>
      <c r="B2647">
        <v>379</v>
      </c>
      <c r="C2647">
        <v>1</v>
      </c>
      <c r="D2647">
        <v>203.42000000000004</v>
      </c>
      <c r="E2647" cm="1">
        <f t="array" ref="E2647">_xlfn.IFS(B2647&lt;=PERCENTILE($B$3:$B$5882,0.2),5,B2647&lt;=PERCENTILE($B$3:$B$5882,0.4),4,B2647&lt;=PERCENTILE($B$3:$B$5882,0.6),3,B2647&lt;=PERCENTILE($B$3:$B$5882,0.8),2,TRUE,1)</f>
        <v>2</v>
      </c>
      <c r="F2647" cm="1">
        <f t="array" ref="F2647">_xlfn.IFS(C2647&lt;=PERCENTILE($C$3:$C$5882,0.2),1,C2647&lt;=PERCENTILE($C$3:$C$5882,0.4),2,C2647&lt;=PERCENTILE($C$3:$C$5882,0.6),3,C2647&lt;=PERCENTILE($C$3:$C$5882,0.8),4,TRUE,5)</f>
        <v>1</v>
      </c>
      <c r="G2647" cm="1">
        <f t="array" ref="G2647">_xlfn.IFS(D2647&lt;=PERCENTILE($D$3:$D$5882,0.2),1,D2647&lt;=PERCENTILE($D$3:$D$5882,0.4),2,D2647&lt;=PERCENTILE($D$3:$D$5882,0.6),3,D2647&lt;=PERCENTILE($D$3:$D$5882,0.8),4,TRUE,5)</f>
        <v>1</v>
      </c>
      <c r="H2647" s="3" t="str" cm="1">
        <f t="array" ref="H2647">_xlfn.IFS(AND(E2647&gt;=4,F2647&gt;=4,G2647&gt;=4),"Champions",AND(E2647&gt;=3,F2647&gt;=3,G2647&gt;=3),"Loyal Customers",AND(E2647&lt;=2,F2647&gt;=3),"At Risk",AND(E2647&lt;=2,F2647&lt;=2,G2647&lt;=2),"Lost",AND(E2647&gt;=4,F2647&lt;=2),"New/Promising",TRUE,"Needs Attention")</f>
        <v>Lost</v>
      </c>
      <c r="I2647" s="3" t="str">
        <f t="shared" si="45"/>
        <v>Churned</v>
      </c>
      <c r="J2647" s="3" t="str">
        <f>_xlfn.XLOOKUP(A2647,'Country_Lookup'!$D:$D,'Country_Lookup'!$E:$E)</f>
        <v>United Kingdom</v>
      </c>
    </row>
    <row r="2648" spans="1:10" x14ac:dyDescent="0.3">
      <c r="A2648">
        <v>15021</v>
      </c>
      <c r="B2648">
        <v>8</v>
      </c>
      <c r="C2648">
        <v>12</v>
      </c>
      <c r="D2648">
        <v>2783.8300000000286</v>
      </c>
      <c r="E2648" cm="1">
        <f t="array" ref="E2648">_xlfn.IFS(B2648&lt;=PERCENTILE($B$3:$B$5882,0.2),5,B2648&lt;=PERCENTILE($B$3:$B$5882,0.4),4,B2648&lt;=PERCENTILE($B$3:$B$5882,0.6),3,B2648&lt;=PERCENTILE($B$3:$B$5882,0.8),2,TRUE,1)</f>
        <v>5</v>
      </c>
      <c r="F2648" cm="1">
        <f t="array" ref="F2648">_xlfn.IFS(C2648&lt;=PERCENTILE($C$3:$C$5882,0.2),1,C2648&lt;=PERCENTILE($C$3:$C$5882,0.4),2,C2648&lt;=PERCENTILE($C$3:$C$5882,0.6),3,C2648&lt;=PERCENTILE($C$3:$C$5882,0.8),4,TRUE,5)</f>
        <v>5</v>
      </c>
      <c r="G2648" cm="1">
        <f t="array" ref="G2648">_xlfn.IFS(D2648&lt;=PERCENTILE($D$3:$D$5882,0.2),1,D2648&lt;=PERCENTILE($D$3:$D$5882,0.4),2,D2648&lt;=PERCENTILE($D$3:$D$5882,0.6),3,D2648&lt;=PERCENTILE($D$3:$D$5882,0.8),4,TRUE,5)</f>
        <v>4</v>
      </c>
      <c r="H2648" s="3" t="str" cm="1">
        <f t="array" ref="H2648">_xlfn.IFS(AND(E2648&gt;=4,F2648&gt;=4,G2648&gt;=4),"Champions",AND(E2648&gt;=3,F2648&gt;=3,G2648&gt;=3),"Loyal Customers",AND(E2648&lt;=2,F2648&gt;=3),"At Risk",AND(E2648&lt;=2,F2648&lt;=2,G2648&lt;=2),"Lost",AND(E2648&gt;=4,F2648&lt;=2),"New/Promising",TRUE,"Needs Attention")</f>
        <v>Champions</v>
      </c>
      <c r="I2648" s="3" t="str">
        <f t="shared" si="45"/>
        <v>Active</v>
      </c>
      <c r="J2648" s="3" t="str">
        <f>_xlfn.XLOOKUP(A2648,'Country_Lookup'!$D:$D,'Country_Lookup'!$E:$E)</f>
        <v>United Kingdom</v>
      </c>
    </row>
    <row r="2649" spans="1:10" x14ac:dyDescent="0.3">
      <c r="A2649">
        <v>15022</v>
      </c>
      <c r="B2649">
        <v>11</v>
      </c>
      <c r="C2649">
        <v>5</v>
      </c>
      <c r="D2649">
        <v>1186.0899999999972</v>
      </c>
      <c r="E2649" cm="1">
        <f t="array" ref="E2649">_xlfn.IFS(B2649&lt;=PERCENTILE($B$3:$B$5882,0.2),5,B2649&lt;=PERCENTILE($B$3:$B$5882,0.4),4,B2649&lt;=PERCENTILE($B$3:$B$5882,0.6),3,B2649&lt;=PERCENTILE($B$3:$B$5882,0.8),2,TRUE,1)</f>
        <v>5</v>
      </c>
      <c r="F2649" cm="1">
        <f t="array" ref="F2649">_xlfn.IFS(C2649&lt;=PERCENTILE($C$3:$C$5882,0.2),1,C2649&lt;=PERCENTILE($C$3:$C$5882,0.4),2,C2649&lt;=PERCENTILE($C$3:$C$5882,0.6),3,C2649&lt;=PERCENTILE($C$3:$C$5882,0.8),4,TRUE,5)</f>
        <v>4</v>
      </c>
      <c r="G2649" cm="1">
        <f t="array" ref="G2649">_xlfn.IFS(D2649&lt;=PERCENTILE($D$3:$D$5882,0.2),1,D2649&lt;=PERCENTILE($D$3:$D$5882,0.4),2,D2649&lt;=PERCENTILE($D$3:$D$5882,0.6),3,D2649&lt;=PERCENTILE($D$3:$D$5882,0.8),4,TRUE,5)</f>
        <v>3</v>
      </c>
      <c r="H2649" s="3" t="str" cm="1">
        <f t="array" ref="H2649">_xlfn.IFS(AND(E2649&gt;=4,F2649&gt;=4,G2649&gt;=4),"Champions",AND(E2649&gt;=3,F2649&gt;=3,G2649&gt;=3),"Loyal Customers",AND(E2649&lt;=2,F2649&gt;=3),"At Risk",AND(E2649&lt;=2,F2649&lt;=2,G2649&lt;=2),"Lost",AND(E2649&gt;=4,F2649&lt;=2),"New/Promising",TRUE,"Needs Attention")</f>
        <v>Loyal Customers</v>
      </c>
      <c r="I2649" s="3" t="str">
        <f t="shared" si="45"/>
        <v>Active</v>
      </c>
      <c r="J2649" s="3" t="str">
        <f>_xlfn.XLOOKUP(A2649,'Country_Lookup'!$D:$D,'Country_Lookup'!$E:$E)</f>
        <v>United Kingdom</v>
      </c>
    </row>
    <row r="2650" spans="1:10" x14ac:dyDescent="0.3">
      <c r="A2650">
        <v>15023</v>
      </c>
      <c r="B2650">
        <v>3</v>
      </c>
      <c r="C2650">
        <v>20</v>
      </c>
      <c r="D2650">
        <v>12170.679999999831</v>
      </c>
      <c r="E2650" cm="1">
        <f t="array" ref="E2650">_xlfn.IFS(B2650&lt;=PERCENTILE($B$3:$B$5882,0.2),5,B2650&lt;=PERCENTILE($B$3:$B$5882,0.4),4,B2650&lt;=PERCENTILE($B$3:$B$5882,0.6),3,B2650&lt;=PERCENTILE($B$3:$B$5882,0.8),2,TRUE,1)</f>
        <v>5</v>
      </c>
      <c r="F2650" cm="1">
        <f t="array" ref="F2650">_xlfn.IFS(C2650&lt;=PERCENTILE($C$3:$C$5882,0.2),1,C2650&lt;=PERCENTILE($C$3:$C$5882,0.4),2,C2650&lt;=PERCENTILE($C$3:$C$5882,0.6),3,C2650&lt;=PERCENTILE($C$3:$C$5882,0.8),4,TRUE,5)</f>
        <v>5</v>
      </c>
      <c r="G2650" cm="1">
        <f t="array" ref="G2650">_xlfn.IFS(D2650&lt;=PERCENTILE($D$3:$D$5882,0.2),1,D2650&lt;=PERCENTILE($D$3:$D$5882,0.4),2,D2650&lt;=PERCENTILE($D$3:$D$5882,0.6),3,D2650&lt;=PERCENTILE($D$3:$D$5882,0.8),4,TRUE,5)</f>
        <v>5</v>
      </c>
      <c r="H2650" s="3" t="str" cm="1">
        <f t="array" ref="H2650">_xlfn.IFS(AND(E2650&gt;=4,F2650&gt;=4,G2650&gt;=4),"Champions",AND(E2650&gt;=3,F2650&gt;=3,G2650&gt;=3),"Loyal Customers",AND(E2650&lt;=2,F2650&gt;=3),"At Risk",AND(E2650&lt;=2,F2650&lt;=2,G2650&lt;=2),"Lost",AND(E2650&gt;=4,F2650&lt;=2),"New/Promising",TRUE,"Needs Attention")</f>
        <v>Champions</v>
      </c>
      <c r="I2650" s="3" t="str">
        <f t="shared" si="45"/>
        <v>Active</v>
      </c>
      <c r="J2650" s="3" t="str">
        <f>_xlfn.XLOOKUP(A2650,'Country_Lookup'!$D:$D,'Country_Lookup'!$E:$E)</f>
        <v>United Kingdom</v>
      </c>
    </row>
    <row r="2651" spans="1:10" x14ac:dyDescent="0.3">
      <c r="A2651">
        <v>15024</v>
      </c>
      <c r="B2651">
        <v>9</v>
      </c>
      <c r="C2651">
        <v>16</v>
      </c>
      <c r="D2651">
        <v>4075.5100000000057</v>
      </c>
      <c r="E2651" cm="1">
        <f t="array" ref="E2651">_xlfn.IFS(B2651&lt;=PERCENTILE($B$3:$B$5882,0.2),5,B2651&lt;=PERCENTILE($B$3:$B$5882,0.4),4,B2651&lt;=PERCENTILE($B$3:$B$5882,0.6),3,B2651&lt;=PERCENTILE($B$3:$B$5882,0.8),2,TRUE,1)</f>
        <v>5</v>
      </c>
      <c r="F2651" cm="1">
        <f t="array" ref="F2651">_xlfn.IFS(C2651&lt;=PERCENTILE($C$3:$C$5882,0.2),1,C2651&lt;=PERCENTILE($C$3:$C$5882,0.4),2,C2651&lt;=PERCENTILE($C$3:$C$5882,0.6),3,C2651&lt;=PERCENTILE($C$3:$C$5882,0.8),4,TRUE,5)</f>
        <v>5</v>
      </c>
      <c r="G2651" cm="1">
        <f t="array" ref="G2651">_xlfn.IFS(D2651&lt;=PERCENTILE($D$3:$D$5882,0.2),1,D2651&lt;=PERCENTILE($D$3:$D$5882,0.4),2,D2651&lt;=PERCENTILE($D$3:$D$5882,0.6),3,D2651&lt;=PERCENTILE($D$3:$D$5882,0.8),4,TRUE,5)</f>
        <v>5</v>
      </c>
      <c r="H2651" s="3" t="str" cm="1">
        <f t="array" ref="H2651">_xlfn.IFS(AND(E2651&gt;=4,F2651&gt;=4,G2651&gt;=4),"Champions",AND(E2651&gt;=3,F2651&gt;=3,G2651&gt;=3),"Loyal Customers",AND(E2651&lt;=2,F2651&gt;=3),"At Risk",AND(E2651&lt;=2,F2651&lt;=2,G2651&lt;=2),"Lost",AND(E2651&gt;=4,F2651&lt;=2),"New/Promising",TRUE,"Needs Attention")</f>
        <v>Champions</v>
      </c>
      <c r="I2651" s="3" t="str">
        <f t="shared" si="45"/>
        <v>Active</v>
      </c>
      <c r="J2651" s="3" t="str">
        <f>_xlfn.XLOOKUP(A2651,'Country_Lookup'!$D:$D,'Country_Lookup'!$E:$E)</f>
        <v>United Kingdom</v>
      </c>
    </row>
    <row r="2652" spans="1:10" x14ac:dyDescent="0.3">
      <c r="A2652">
        <v>15025</v>
      </c>
      <c r="B2652">
        <v>33</v>
      </c>
      <c r="C2652">
        <v>2</v>
      </c>
      <c r="D2652">
        <v>1013.0899999999973</v>
      </c>
      <c r="E2652" cm="1">
        <f t="array" ref="E2652">_xlfn.IFS(B2652&lt;=PERCENTILE($B$3:$B$5882,0.2),5,B2652&lt;=PERCENTILE($B$3:$B$5882,0.4),4,B2652&lt;=PERCENTILE($B$3:$B$5882,0.6),3,B2652&lt;=PERCENTILE($B$3:$B$5882,0.8),2,TRUE,1)</f>
        <v>4</v>
      </c>
      <c r="F2652" cm="1">
        <f t="array" ref="F2652">_xlfn.IFS(C2652&lt;=PERCENTILE($C$3:$C$5882,0.2),1,C2652&lt;=PERCENTILE($C$3:$C$5882,0.4),2,C2652&lt;=PERCENTILE($C$3:$C$5882,0.6),3,C2652&lt;=PERCENTILE($C$3:$C$5882,0.8),4,TRUE,5)</f>
        <v>2</v>
      </c>
      <c r="G2652" cm="1">
        <f t="array" ref="G2652">_xlfn.IFS(D2652&lt;=PERCENTILE($D$3:$D$5882,0.2),1,D2652&lt;=PERCENTILE($D$3:$D$5882,0.4),2,D2652&lt;=PERCENTILE($D$3:$D$5882,0.6),3,D2652&lt;=PERCENTILE($D$3:$D$5882,0.8),4,TRUE,5)</f>
        <v>3</v>
      </c>
      <c r="H2652" s="3" t="str" cm="1">
        <f t="array" ref="H2652">_xlfn.IFS(AND(E2652&gt;=4,F2652&gt;=4,G2652&gt;=4),"Champions",AND(E2652&gt;=3,F2652&gt;=3,G2652&gt;=3),"Loyal Customers",AND(E2652&lt;=2,F2652&gt;=3),"At Risk",AND(E2652&lt;=2,F2652&lt;=2,G2652&lt;=2),"Lost",AND(E2652&gt;=4,F2652&lt;=2),"New/Promising",TRUE,"Needs Attention")</f>
        <v>New/Promising</v>
      </c>
      <c r="I2652" s="3" t="str">
        <f t="shared" si="45"/>
        <v>Active</v>
      </c>
      <c r="J2652" s="3" t="str">
        <f>_xlfn.XLOOKUP(A2652,'Country_Lookup'!$D:$D,'Country_Lookup'!$E:$E)</f>
        <v>United Kingdom</v>
      </c>
    </row>
    <row r="2653" spans="1:10" x14ac:dyDescent="0.3">
      <c r="A2653">
        <v>15026</v>
      </c>
      <c r="B2653">
        <v>80</v>
      </c>
      <c r="C2653">
        <v>5</v>
      </c>
      <c r="D2653">
        <v>1061.6099999999988</v>
      </c>
      <c r="E2653" cm="1">
        <f t="array" ref="E2653">_xlfn.IFS(B2653&lt;=PERCENTILE($B$3:$B$5882,0.2),5,B2653&lt;=PERCENTILE($B$3:$B$5882,0.4),4,B2653&lt;=PERCENTILE($B$3:$B$5882,0.6),3,B2653&lt;=PERCENTILE($B$3:$B$5882,0.8),2,TRUE,1)</f>
        <v>3</v>
      </c>
      <c r="F2653" cm="1">
        <f t="array" ref="F2653">_xlfn.IFS(C2653&lt;=PERCENTILE($C$3:$C$5882,0.2),1,C2653&lt;=PERCENTILE($C$3:$C$5882,0.4),2,C2653&lt;=PERCENTILE($C$3:$C$5882,0.6),3,C2653&lt;=PERCENTILE($C$3:$C$5882,0.8),4,TRUE,5)</f>
        <v>4</v>
      </c>
      <c r="G2653" cm="1">
        <f t="array" ref="G2653">_xlfn.IFS(D2653&lt;=PERCENTILE($D$3:$D$5882,0.2),1,D2653&lt;=PERCENTILE($D$3:$D$5882,0.4),2,D2653&lt;=PERCENTILE($D$3:$D$5882,0.6),3,D2653&lt;=PERCENTILE($D$3:$D$5882,0.8),4,TRUE,5)</f>
        <v>3</v>
      </c>
      <c r="H2653" s="3" t="str" cm="1">
        <f t="array" ref="H2653">_xlfn.IFS(AND(E2653&gt;=4,F2653&gt;=4,G2653&gt;=4),"Champions",AND(E2653&gt;=3,F2653&gt;=3,G2653&gt;=3),"Loyal Customers",AND(E2653&lt;=2,F2653&gt;=3),"At Risk",AND(E2653&lt;=2,F2653&lt;=2,G2653&lt;=2),"Lost",AND(E2653&gt;=4,F2653&lt;=2),"New/Promising",TRUE,"Needs Attention")</f>
        <v>Loyal Customers</v>
      </c>
      <c r="I2653" s="3" t="str">
        <f t="shared" si="45"/>
        <v>Active</v>
      </c>
      <c r="J2653" s="3" t="str">
        <f>_xlfn.XLOOKUP(A2653,'Country_Lookup'!$D:$D,'Country_Lookup'!$E:$E)</f>
        <v>United Kingdom</v>
      </c>
    </row>
    <row r="2654" spans="1:10" x14ac:dyDescent="0.3">
      <c r="A2654">
        <v>15027</v>
      </c>
      <c r="B2654">
        <v>30</v>
      </c>
      <c r="C2654">
        <v>10</v>
      </c>
      <c r="D2654">
        <v>3195.6000000000017</v>
      </c>
      <c r="E2654" cm="1">
        <f t="array" ref="E2654">_xlfn.IFS(B2654&lt;=PERCENTILE($B$3:$B$5882,0.2),5,B2654&lt;=PERCENTILE($B$3:$B$5882,0.4),4,B2654&lt;=PERCENTILE($B$3:$B$5882,0.6),3,B2654&lt;=PERCENTILE($B$3:$B$5882,0.8),2,TRUE,1)</f>
        <v>4</v>
      </c>
      <c r="F2654" cm="1">
        <f t="array" ref="F2654">_xlfn.IFS(C2654&lt;=PERCENTILE($C$3:$C$5882,0.2),1,C2654&lt;=PERCENTILE($C$3:$C$5882,0.4),2,C2654&lt;=PERCENTILE($C$3:$C$5882,0.6),3,C2654&lt;=PERCENTILE($C$3:$C$5882,0.8),4,TRUE,5)</f>
        <v>5</v>
      </c>
      <c r="G2654" cm="1">
        <f t="array" ref="G2654">_xlfn.IFS(D2654&lt;=PERCENTILE($D$3:$D$5882,0.2),1,D2654&lt;=PERCENTILE($D$3:$D$5882,0.4),2,D2654&lt;=PERCENTILE($D$3:$D$5882,0.6),3,D2654&lt;=PERCENTILE($D$3:$D$5882,0.8),4,TRUE,5)</f>
        <v>5</v>
      </c>
      <c r="H2654" s="3" t="str" cm="1">
        <f t="array" ref="H2654">_xlfn.IFS(AND(E2654&gt;=4,F2654&gt;=4,G2654&gt;=4),"Champions",AND(E2654&gt;=3,F2654&gt;=3,G2654&gt;=3),"Loyal Customers",AND(E2654&lt;=2,F2654&gt;=3),"At Risk",AND(E2654&lt;=2,F2654&lt;=2,G2654&lt;=2),"Lost",AND(E2654&gt;=4,F2654&lt;=2),"New/Promising",TRUE,"Needs Attention")</f>
        <v>Champions</v>
      </c>
      <c r="I2654" s="3" t="str">
        <f t="shared" si="45"/>
        <v>Active</v>
      </c>
      <c r="J2654" s="3" t="str">
        <f>_xlfn.XLOOKUP(A2654,'Country_Lookup'!$D:$D,'Country_Lookup'!$E:$E)</f>
        <v>United Kingdom</v>
      </c>
    </row>
    <row r="2655" spans="1:10" x14ac:dyDescent="0.3">
      <c r="A2655">
        <v>15028</v>
      </c>
      <c r="B2655">
        <v>8</v>
      </c>
      <c r="C2655">
        <v>6</v>
      </c>
      <c r="D2655">
        <v>1157.7100000000023</v>
      </c>
      <c r="E2655" cm="1">
        <f t="array" ref="E2655">_xlfn.IFS(B2655&lt;=PERCENTILE($B$3:$B$5882,0.2),5,B2655&lt;=PERCENTILE($B$3:$B$5882,0.4),4,B2655&lt;=PERCENTILE($B$3:$B$5882,0.6),3,B2655&lt;=PERCENTILE($B$3:$B$5882,0.8),2,TRUE,1)</f>
        <v>5</v>
      </c>
      <c r="F2655" cm="1">
        <f t="array" ref="F2655">_xlfn.IFS(C2655&lt;=PERCENTILE($C$3:$C$5882,0.2),1,C2655&lt;=PERCENTILE($C$3:$C$5882,0.4),2,C2655&lt;=PERCENTILE($C$3:$C$5882,0.6),3,C2655&lt;=PERCENTILE($C$3:$C$5882,0.8),4,TRUE,5)</f>
        <v>4</v>
      </c>
      <c r="G2655" cm="1">
        <f t="array" ref="G2655">_xlfn.IFS(D2655&lt;=PERCENTILE($D$3:$D$5882,0.2),1,D2655&lt;=PERCENTILE($D$3:$D$5882,0.4),2,D2655&lt;=PERCENTILE($D$3:$D$5882,0.6),3,D2655&lt;=PERCENTILE($D$3:$D$5882,0.8),4,TRUE,5)</f>
        <v>3</v>
      </c>
      <c r="H2655" s="3" t="str" cm="1">
        <f t="array" ref="H2655">_xlfn.IFS(AND(E2655&gt;=4,F2655&gt;=4,G2655&gt;=4),"Champions",AND(E2655&gt;=3,F2655&gt;=3,G2655&gt;=3),"Loyal Customers",AND(E2655&lt;=2,F2655&gt;=3),"At Risk",AND(E2655&lt;=2,F2655&lt;=2,G2655&lt;=2),"Lost",AND(E2655&gt;=4,F2655&lt;=2),"New/Promising",TRUE,"Needs Attention")</f>
        <v>Loyal Customers</v>
      </c>
      <c r="I2655" s="3" t="str">
        <f t="shared" si="45"/>
        <v>Active</v>
      </c>
      <c r="J2655" s="3" t="str">
        <f>_xlfn.XLOOKUP(A2655,'Country_Lookup'!$D:$D,'Country_Lookup'!$E:$E)</f>
        <v>United Kingdom</v>
      </c>
    </row>
    <row r="2656" spans="1:10" x14ac:dyDescent="0.3">
      <c r="A2656">
        <v>15029</v>
      </c>
      <c r="B2656">
        <v>619</v>
      </c>
      <c r="C2656">
        <v>1</v>
      </c>
      <c r="D2656">
        <v>365.09999999999997</v>
      </c>
      <c r="E2656" cm="1">
        <f t="array" ref="E2656">_xlfn.IFS(B2656&lt;=PERCENTILE($B$3:$B$5882,0.2),5,B2656&lt;=PERCENTILE($B$3:$B$5882,0.4),4,B2656&lt;=PERCENTILE($B$3:$B$5882,0.6),3,B2656&lt;=PERCENTILE($B$3:$B$5882,0.8),2,TRUE,1)</f>
        <v>1</v>
      </c>
      <c r="F2656" cm="1">
        <f t="array" ref="F2656">_xlfn.IFS(C2656&lt;=PERCENTILE($C$3:$C$5882,0.2),1,C2656&lt;=PERCENTILE($C$3:$C$5882,0.4),2,C2656&lt;=PERCENTILE($C$3:$C$5882,0.6),3,C2656&lt;=PERCENTILE($C$3:$C$5882,0.8),4,TRUE,5)</f>
        <v>1</v>
      </c>
      <c r="G2656" cm="1">
        <f t="array" ref="G2656">_xlfn.IFS(D2656&lt;=PERCENTILE($D$3:$D$5882,0.2),1,D2656&lt;=PERCENTILE($D$3:$D$5882,0.4),2,D2656&lt;=PERCENTILE($D$3:$D$5882,0.6),3,D2656&lt;=PERCENTILE($D$3:$D$5882,0.8),4,TRUE,5)</f>
        <v>2</v>
      </c>
      <c r="H2656" s="3" t="str" cm="1">
        <f t="array" ref="H2656">_xlfn.IFS(AND(E2656&gt;=4,F2656&gt;=4,G2656&gt;=4),"Champions",AND(E2656&gt;=3,F2656&gt;=3,G2656&gt;=3),"Loyal Customers",AND(E2656&lt;=2,F2656&gt;=3),"At Risk",AND(E2656&lt;=2,F2656&lt;=2,G2656&lt;=2),"Lost",AND(E2656&gt;=4,F2656&lt;=2),"New/Promising",TRUE,"Needs Attention")</f>
        <v>Lost</v>
      </c>
      <c r="I2656" s="3" t="str">
        <f t="shared" si="45"/>
        <v>Churned</v>
      </c>
      <c r="J2656" s="3" t="str">
        <f>_xlfn.XLOOKUP(A2656,'Country_Lookup'!$D:$D,'Country_Lookup'!$E:$E)</f>
        <v>United Kingdom</v>
      </c>
    </row>
    <row r="2657" spans="1:10" x14ac:dyDescent="0.3">
      <c r="A2657">
        <v>15030</v>
      </c>
      <c r="B2657">
        <v>71</v>
      </c>
      <c r="C2657">
        <v>8</v>
      </c>
      <c r="D2657">
        <v>1979.9100000000017</v>
      </c>
      <c r="E2657" cm="1">
        <f t="array" ref="E2657">_xlfn.IFS(B2657&lt;=PERCENTILE($B$3:$B$5882,0.2),5,B2657&lt;=PERCENTILE($B$3:$B$5882,0.4),4,B2657&lt;=PERCENTILE($B$3:$B$5882,0.6),3,B2657&lt;=PERCENTILE($B$3:$B$5882,0.8),2,TRUE,1)</f>
        <v>3</v>
      </c>
      <c r="F2657" cm="1">
        <f t="array" ref="F2657">_xlfn.IFS(C2657&lt;=PERCENTILE($C$3:$C$5882,0.2),1,C2657&lt;=PERCENTILE($C$3:$C$5882,0.4),2,C2657&lt;=PERCENTILE($C$3:$C$5882,0.6),3,C2657&lt;=PERCENTILE($C$3:$C$5882,0.8),4,TRUE,5)</f>
        <v>4</v>
      </c>
      <c r="G2657" cm="1">
        <f t="array" ref="G2657">_xlfn.IFS(D2657&lt;=PERCENTILE($D$3:$D$5882,0.2),1,D2657&lt;=PERCENTILE($D$3:$D$5882,0.4),2,D2657&lt;=PERCENTILE($D$3:$D$5882,0.6),3,D2657&lt;=PERCENTILE($D$3:$D$5882,0.8),4,TRUE,5)</f>
        <v>4</v>
      </c>
      <c r="H2657" s="3" t="str" cm="1">
        <f t="array" ref="H2657">_xlfn.IFS(AND(E2657&gt;=4,F2657&gt;=4,G2657&gt;=4),"Champions",AND(E2657&gt;=3,F2657&gt;=3,G2657&gt;=3),"Loyal Customers",AND(E2657&lt;=2,F2657&gt;=3),"At Risk",AND(E2657&lt;=2,F2657&lt;=2,G2657&lt;=2),"Lost",AND(E2657&gt;=4,F2657&lt;=2),"New/Promising",TRUE,"Needs Attention")</f>
        <v>Loyal Customers</v>
      </c>
      <c r="I2657" s="3" t="str">
        <f t="shared" si="45"/>
        <v>Active</v>
      </c>
      <c r="J2657" s="3" t="str">
        <f>_xlfn.XLOOKUP(A2657,'Country_Lookup'!$D:$D,'Country_Lookup'!$E:$E)</f>
        <v>United Kingdom</v>
      </c>
    </row>
    <row r="2658" spans="1:10" x14ac:dyDescent="0.3">
      <c r="A2658">
        <v>15031</v>
      </c>
      <c r="B2658">
        <v>4</v>
      </c>
      <c r="C2658">
        <v>14</v>
      </c>
      <c r="D2658">
        <v>3156.5800000000013</v>
      </c>
      <c r="E2658" cm="1">
        <f t="array" ref="E2658">_xlfn.IFS(B2658&lt;=PERCENTILE($B$3:$B$5882,0.2),5,B2658&lt;=PERCENTILE($B$3:$B$5882,0.4),4,B2658&lt;=PERCENTILE($B$3:$B$5882,0.6),3,B2658&lt;=PERCENTILE($B$3:$B$5882,0.8),2,TRUE,1)</f>
        <v>5</v>
      </c>
      <c r="F2658" cm="1">
        <f t="array" ref="F2658">_xlfn.IFS(C2658&lt;=PERCENTILE($C$3:$C$5882,0.2),1,C2658&lt;=PERCENTILE($C$3:$C$5882,0.4),2,C2658&lt;=PERCENTILE($C$3:$C$5882,0.6),3,C2658&lt;=PERCENTILE($C$3:$C$5882,0.8),4,TRUE,5)</f>
        <v>5</v>
      </c>
      <c r="G2658" cm="1">
        <f t="array" ref="G2658">_xlfn.IFS(D2658&lt;=PERCENTILE($D$3:$D$5882,0.2),1,D2658&lt;=PERCENTILE($D$3:$D$5882,0.4),2,D2658&lt;=PERCENTILE($D$3:$D$5882,0.6),3,D2658&lt;=PERCENTILE($D$3:$D$5882,0.8),4,TRUE,5)</f>
        <v>5</v>
      </c>
      <c r="H2658" s="3" t="str" cm="1">
        <f t="array" ref="H2658">_xlfn.IFS(AND(E2658&gt;=4,F2658&gt;=4,G2658&gt;=4),"Champions",AND(E2658&gt;=3,F2658&gt;=3,G2658&gt;=3),"Loyal Customers",AND(E2658&lt;=2,F2658&gt;=3),"At Risk",AND(E2658&lt;=2,F2658&lt;=2,G2658&lt;=2),"Lost",AND(E2658&gt;=4,F2658&lt;=2),"New/Promising",TRUE,"Needs Attention")</f>
        <v>Champions</v>
      </c>
      <c r="I2658" s="3" t="str">
        <f t="shared" si="45"/>
        <v>Active</v>
      </c>
      <c r="J2658" s="3" t="str">
        <f>_xlfn.XLOOKUP(A2658,'Country_Lookup'!$D:$D,'Country_Lookup'!$E:$E)</f>
        <v>United Kingdom</v>
      </c>
    </row>
    <row r="2659" spans="1:10" x14ac:dyDescent="0.3">
      <c r="A2659">
        <v>15032</v>
      </c>
      <c r="B2659">
        <v>256</v>
      </c>
      <c r="C2659">
        <v>8</v>
      </c>
      <c r="D2659">
        <v>13780.649999999974</v>
      </c>
      <c r="E2659" cm="1">
        <f t="array" ref="E2659">_xlfn.IFS(B2659&lt;=PERCENTILE($B$3:$B$5882,0.2),5,B2659&lt;=PERCENTILE($B$3:$B$5882,0.4),4,B2659&lt;=PERCENTILE($B$3:$B$5882,0.6),3,B2659&lt;=PERCENTILE($B$3:$B$5882,0.8),2,TRUE,1)</f>
        <v>2</v>
      </c>
      <c r="F2659" cm="1">
        <f t="array" ref="F2659">_xlfn.IFS(C2659&lt;=PERCENTILE($C$3:$C$5882,0.2),1,C2659&lt;=PERCENTILE($C$3:$C$5882,0.4),2,C2659&lt;=PERCENTILE($C$3:$C$5882,0.6),3,C2659&lt;=PERCENTILE($C$3:$C$5882,0.8),4,TRUE,5)</f>
        <v>4</v>
      </c>
      <c r="G2659" cm="1">
        <f t="array" ref="G2659">_xlfn.IFS(D2659&lt;=PERCENTILE($D$3:$D$5882,0.2),1,D2659&lt;=PERCENTILE($D$3:$D$5882,0.4),2,D2659&lt;=PERCENTILE($D$3:$D$5882,0.6),3,D2659&lt;=PERCENTILE($D$3:$D$5882,0.8),4,TRUE,5)</f>
        <v>5</v>
      </c>
      <c r="H2659" s="3" t="str" cm="1">
        <f t="array" ref="H2659">_xlfn.IFS(AND(E2659&gt;=4,F2659&gt;=4,G2659&gt;=4),"Champions",AND(E2659&gt;=3,F2659&gt;=3,G2659&gt;=3),"Loyal Customers",AND(E2659&lt;=2,F2659&gt;=3),"At Risk",AND(E2659&lt;=2,F2659&lt;=2,G2659&lt;=2),"Lost",AND(E2659&gt;=4,F2659&lt;=2),"New/Promising",TRUE,"Needs Attention")</f>
        <v>At Risk</v>
      </c>
      <c r="I2659" s="3" t="str">
        <f t="shared" si="45"/>
        <v>Churned</v>
      </c>
      <c r="J2659" s="3" t="str">
        <f>_xlfn.XLOOKUP(A2659,'Country_Lookup'!$D:$D,'Country_Lookup'!$E:$E)</f>
        <v>United Kingdom</v>
      </c>
    </row>
    <row r="2660" spans="1:10" x14ac:dyDescent="0.3">
      <c r="A2660">
        <v>15033</v>
      </c>
      <c r="B2660">
        <v>4</v>
      </c>
      <c r="C2660">
        <v>10</v>
      </c>
      <c r="D2660">
        <v>2586.6699999999964</v>
      </c>
      <c r="E2660" cm="1">
        <f t="array" ref="E2660">_xlfn.IFS(B2660&lt;=PERCENTILE($B$3:$B$5882,0.2),5,B2660&lt;=PERCENTILE($B$3:$B$5882,0.4),4,B2660&lt;=PERCENTILE($B$3:$B$5882,0.6),3,B2660&lt;=PERCENTILE($B$3:$B$5882,0.8),2,TRUE,1)</f>
        <v>5</v>
      </c>
      <c r="F2660" cm="1">
        <f t="array" ref="F2660">_xlfn.IFS(C2660&lt;=PERCENTILE($C$3:$C$5882,0.2),1,C2660&lt;=PERCENTILE($C$3:$C$5882,0.4),2,C2660&lt;=PERCENTILE($C$3:$C$5882,0.6),3,C2660&lt;=PERCENTILE($C$3:$C$5882,0.8),4,TRUE,5)</f>
        <v>5</v>
      </c>
      <c r="G2660" cm="1">
        <f t="array" ref="G2660">_xlfn.IFS(D2660&lt;=PERCENTILE($D$3:$D$5882,0.2),1,D2660&lt;=PERCENTILE($D$3:$D$5882,0.4),2,D2660&lt;=PERCENTILE($D$3:$D$5882,0.6),3,D2660&lt;=PERCENTILE($D$3:$D$5882,0.8),4,TRUE,5)</f>
        <v>4</v>
      </c>
      <c r="H2660" s="3" t="str" cm="1">
        <f t="array" ref="H2660">_xlfn.IFS(AND(E2660&gt;=4,F2660&gt;=4,G2660&gt;=4),"Champions",AND(E2660&gt;=3,F2660&gt;=3,G2660&gt;=3),"Loyal Customers",AND(E2660&lt;=2,F2660&gt;=3),"At Risk",AND(E2660&lt;=2,F2660&lt;=2,G2660&lt;=2),"Lost",AND(E2660&gt;=4,F2660&lt;=2),"New/Promising",TRUE,"Needs Attention")</f>
        <v>Champions</v>
      </c>
      <c r="I2660" s="3" t="str">
        <f t="shared" si="45"/>
        <v>Active</v>
      </c>
      <c r="J2660" s="3" t="str">
        <f>_xlfn.XLOOKUP(A2660,'Country_Lookup'!$D:$D,'Country_Lookup'!$E:$E)</f>
        <v>United Kingdom</v>
      </c>
    </row>
    <row r="2661" spans="1:10" x14ac:dyDescent="0.3">
      <c r="A2661">
        <v>15034</v>
      </c>
      <c r="B2661">
        <v>15</v>
      </c>
      <c r="C2661">
        <v>14</v>
      </c>
      <c r="D2661">
        <v>8313.4000000000833</v>
      </c>
      <c r="E2661" cm="1">
        <f t="array" ref="E2661">_xlfn.IFS(B2661&lt;=PERCENTILE($B$3:$B$5882,0.2),5,B2661&lt;=PERCENTILE($B$3:$B$5882,0.4),4,B2661&lt;=PERCENTILE($B$3:$B$5882,0.6),3,B2661&lt;=PERCENTILE($B$3:$B$5882,0.8),2,TRUE,1)</f>
        <v>5</v>
      </c>
      <c r="F2661" cm="1">
        <f t="array" ref="F2661">_xlfn.IFS(C2661&lt;=PERCENTILE($C$3:$C$5882,0.2),1,C2661&lt;=PERCENTILE($C$3:$C$5882,0.4),2,C2661&lt;=PERCENTILE($C$3:$C$5882,0.6),3,C2661&lt;=PERCENTILE($C$3:$C$5882,0.8),4,TRUE,5)</f>
        <v>5</v>
      </c>
      <c r="G2661" cm="1">
        <f t="array" ref="G2661">_xlfn.IFS(D2661&lt;=PERCENTILE($D$3:$D$5882,0.2),1,D2661&lt;=PERCENTILE($D$3:$D$5882,0.4),2,D2661&lt;=PERCENTILE($D$3:$D$5882,0.6),3,D2661&lt;=PERCENTILE($D$3:$D$5882,0.8),4,TRUE,5)</f>
        <v>5</v>
      </c>
      <c r="H2661" s="3" t="str" cm="1">
        <f t="array" ref="H2661">_xlfn.IFS(AND(E2661&gt;=4,F2661&gt;=4,G2661&gt;=4),"Champions",AND(E2661&gt;=3,F2661&gt;=3,G2661&gt;=3),"Loyal Customers",AND(E2661&lt;=2,F2661&gt;=3),"At Risk",AND(E2661&lt;=2,F2661&lt;=2,G2661&lt;=2),"Lost",AND(E2661&gt;=4,F2661&lt;=2),"New/Promising",TRUE,"Needs Attention")</f>
        <v>Champions</v>
      </c>
      <c r="I2661" s="3" t="str">
        <f t="shared" si="45"/>
        <v>Active</v>
      </c>
      <c r="J2661" s="3" t="str">
        <f>_xlfn.XLOOKUP(A2661,'Country_Lookup'!$D:$D,'Country_Lookup'!$E:$E)</f>
        <v>United Kingdom</v>
      </c>
    </row>
    <row r="2662" spans="1:10" x14ac:dyDescent="0.3">
      <c r="A2662">
        <v>15035</v>
      </c>
      <c r="B2662">
        <v>89</v>
      </c>
      <c r="C2662">
        <v>1</v>
      </c>
      <c r="D2662">
        <v>252.73000000000022</v>
      </c>
      <c r="E2662" cm="1">
        <f t="array" ref="E2662">_xlfn.IFS(B2662&lt;=PERCENTILE($B$3:$B$5882,0.2),5,B2662&lt;=PERCENTILE($B$3:$B$5882,0.4),4,B2662&lt;=PERCENTILE($B$3:$B$5882,0.6),3,B2662&lt;=PERCENTILE($B$3:$B$5882,0.8),2,TRUE,1)</f>
        <v>3</v>
      </c>
      <c r="F2662" cm="1">
        <f t="array" ref="F2662">_xlfn.IFS(C2662&lt;=PERCENTILE($C$3:$C$5882,0.2),1,C2662&lt;=PERCENTILE($C$3:$C$5882,0.4),2,C2662&lt;=PERCENTILE($C$3:$C$5882,0.6),3,C2662&lt;=PERCENTILE($C$3:$C$5882,0.8),4,TRUE,5)</f>
        <v>1</v>
      </c>
      <c r="G2662" cm="1">
        <f t="array" ref="G2662">_xlfn.IFS(D2662&lt;=PERCENTILE($D$3:$D$5882,0.2),1,D2662&lt;=PERCENTILE($D$3:$D$5882,0.4),2,D2662&lt;=PERCENTILE($D$3:$D$5882,0.6),3,D2662&lt;=PERCENTILE($D$3:$D$5882,0.8),4,TRUE,5)</f>
        <v>1</v>
      </c>
      <c r="H2662" s="3" t="str" cm="1">
        <f t="array" ref="H2662">_xlfn.IFS(AND(E2662&gt;=4,F2662&gt;=4,G2662&gt;=4),"Champions",AND(E2662&gt;=3,F2662&gt;=3,G2662&gt;=3),"Loyal Customers",AND(E2662&lt;=2,F2662&gt;=3),"At Risk",AND(E2662&lt;=2,F2662&lt;=2,G2662&lt;=2),"Lost",AND(E2662&gt;=4,F2662&lt;=2),"New/Promising",TRUE,"Needs Attention")</f>
        <v>Needs Attention</v>
      </c>
      <c r="I2662" s="3" t="str">
        <f t="shared" si="45"/>
        <v>Active</v>
      </c>
      <c r="J2662" s="3" t="str">
        <f>_xlfn.XLOOKUP(A2662,'Country_Lookup'!$D:$D,'Country_Lookup'!$E:$E)</f>
        <v>United Kingdom</v>
      </c>
    </row>
    <row r="2663" spans="1:10" x14ac:dyDescent="0.3">
      <c r="A2663">
        <v>15036</v>
      </c>
      <c r="B2663">
        <v>72</v>
      </c>
      <c r="C2663">
        <v>3</v>
      </c>
      <c r="D2663">
        <v>465.55000000000103</v>
      </c>
      <c r="E2663" cm="1">
        <f t="array" ref="E2663">_xlfn.IFS(B2663&lt;=PERCENTILE($B$3:$B$5882,0.2),5,B2663&lt;=PERCENTILE($B$3:$B$5882,0.4),4,B2663&lt;=PERCENTILE($B$3:$B$5882,0.6),3,B2663&lt;=PERCENTILE($B$3:$B$5882,0.8),2,TRUE,1)</f>
        <v>3</v>
      </c>
      <c r="F2663" cm="1">
        <f t="array" ref="F2663">_xlfn.IFS(C2663&lt;=PERCENTILE($C$3:$C$5882,0.2),1,C2663&lt;=PERCENTILE($C$3:$C$5882,0.4),2,C2663&lt;=PERCENTILE($C$3:$C$5882,0.6),3,C2663&lt;=PERCENTILE($C$3:$C$5882,0.8),4,TRUE,5)</f>
        <v>3</v>
      </c>
      <c r="G2663" cm="1">
        <f t="array" ref="G2663">_xlfn.IFS(D2663&lt;=PERCENTILE($D$3:$D$5882,0.2),1,D2663&lt;=PERCENTILE($D$3:$D$5882,0.4),2,D2663&lt;=PERCENTILE($D$3:$D$5882,0.6),3,D2663&lt;=PERCENTILE($D$3:$D$5882,0.8),4,TRUE,5)</f>
        <v>2</v>
      </c>
      <c r="H2663" s="3" t="str" cm="1">
        <f t="array" ref="H2663">_xlfn.IFS(AND(E2663&gt;=4,F2663&gt;=4,G2663&gt;=4),"Champions",AND(E2663&gt;=3,F2663&gt;=3,G2663&gt;=3),"Loyal Customers",AND(E2663&lt;=2,F2663&gt;=3),"At Risk",AND(E2663&lt;=2,F2663&lt;=2,G2663&lt;=2),"Lost",AND(E2663&gt;=4,F2663&lt;=2),"New/Promising",TRUE,"Needs Attention")</f>
        <v>Needs Attention</v>
      </c>
      <c r="I2663" s="3" t="str">
        <f t="shared" si="45"/>
        <v>Active</v>
      </c>
      <c r="J2663" s="3" t="str">
        <f>_xlfn.XLOOKUP(A2663,'Country_Lookup'!$D:$D,'Country_Lookup'!$E:$E)</f>
        <v>United Kingdom</v>
      </c>
    </row>
    <row r="2664" spans="1:10" x14ac:dyDescent="0.3">
      <c r="A2664">
        <v>15037</v>
      </c>
      <c r="B2664">
        <v>376</v>
      </c>
      <c r="C2664">
        <v>2</v>
      </c>
      <c r="D2664">
        <v>402.50999999999993</v>
      </c>
      <c r="E2664" cm="1">
        <f t="array" ref="E2664">_xlfn.IFS(B2664&lt;=PERCENTILE($B$3:$B$5882,0.2),5,B2664&lt;=PERCENTILE($B$3:$B$5882,0.4),4,B2664&lt;=PERCENTILE($B$3:$B$5882,0.6),3,B2664&lt;=PERCENTILE($B$3:$B$5882,0.8),2,TRUE,1)</f>
        <v>2</v>
      </c>
      <c r="F2664" cm="1">
        <f t="array" ref="F2664">_xlfn.IFS(C2664&lt;=PERCENTILE($C$3:$C$5882,0.2),1,C2664&lt;=PERCENTILE($C$3:$C$5882,0.4),2,C2664&lt;=PERCENTILE($C$3:$C$5882,0.6),3,C2664&lt;=PERCENTILE($C$3:$C$5882,0.8),4,TRUE,5)</f>
        <v>2</v>
      </c>
      <c r="G2664" cm="1">
        <f t="array" ref="G2664">_xlfn.IFS(D2664&lt;=PERCENTILE($D$3:$D$5882,0.2),1,D2664&lt;=PERCENTILE($D$3:$D$5882,0.4),2,D2664&lt;=PERCENTILE($D$3:$D$5882,0.6),3,D2664&lt;=PERCENTILE($D$3:$D$5882,0.8),4,TRUE,5)</f>
        <v>2</v>
      </c>
      <c r="H2664" s="3" t="str" cm="1">
        <f t="array" ref="H2664">_xlfn.IFS(AND(E2664&gt;=4,F2664&gt;=4,G2664&gt;=4),"Champions",AND(E2664&gt;=3,F2664&gt;=3,G2664&gt;=3),"Loyal Customers",AND(E2664&lt;=2,F2664&gt;=3),"At Risk",AND(E2664&lt;=2,F2664&lt;=2,G2664&lt;=2),"Lost",AND(E2664&gt;=4,F2664&lt;=2),"New/Promising",TRUE,"Needs Attention")</f>
        <v>Lost</v>
      </c>
      <c r="I2664" s="3" t="str">
        <f t="shared" si="45"/>
        <v>Churned</v>
      </c>
      <c r="J2664" s="3" t="str">
        <f>_xlfn.XLOOKUP(A2664,'Country_Lookup'!$D:$D,'Country_Lookup'!$E:$E)</f>
        <v>United Kingdom</v>
      </c>
    </row>
    <row r="2665" spans="1:10" x14ac:dyDescent="0.3">
      <c r="A2665">
        <v>15038</v>
      </c>
      <c r="B2665">
        <v>58</v>
      </c>
      <c r="C2665">
        <v>9</v>
      </c>
      <c r="D2665">
        <v>1309.8600000000017</v>
      </c>
      <c r="E2665" cm="1">
        <f t="array" ref="E2665">_xlfn.IFS(B2665&lt;=PERCENTILE($B$3:$B$5882,0.2),5,B2665&lt;=PERCENTILE($B$3:$B$5882,0.4),4,B2665&lt;=PERCENTILE($B$3:$B$5882,0.6),3,B2665&lt;=PERCENTILE($B$3:$B$5882,0.8),2,TRUE,1)</f>
        <v>4</v>
      </c>
      <c r="F2665" cm="1">
        <f t="array" ref="F2665">_xlfn.IFS(C2665&lt;=PERCENTILE($C$3:$C$5882,0.2),1,C2665&lt;=PERCENTILE($C$3:$C$5882,0.4),2,C2665&lt;=PERCENTILE($C$3:$C$5882,0.6),3,C2665&lt;=PERCENTILE($C$3:$C$5882,0.8),4,TRUE,5)</f>
        <v>5</v>
      </c>
      <c r="G2665" cm="1">
        <f t="array" ref="G2665">_xlfn.IFS(D2665&lt;=PERCENTILE($D$3:$D$5882,0.2),1,D2665&lt;=PERCENTILE($D$3:$D$5882,0.4),2,D2665&lt;=PERCENTILE($D$3:$D$5882,0.6),3,D2665&lt;=PERCENTILE($D$3:$D$5882,0.8),4,TRUE,5)</f>
        <v>4</v>
      </c>
      <c r="H2665" s="3" t="str" cm="1">
        <f t="array" ref="H2665">_xlfn.IFS(AND(E2665&gt;=4,F2665&gt;=4,G2665&gt;=4),"Champions",AND(E2665&gt;=3,F2665&gt;=3,G2665&gt;=3),"Loyal Customers",AND(E2665&lt;=2,F2665&gt;=3),"At Risk",AND(E2665&lt;=2,F2665&lt;=2,G2665&lt;=2),"Lost",AND(E2665&gt;=4,F2665&lt;=2),"New/Promising",TRUE,"Needs Attention")</f>
        <v>Champions</v>
      </c>
      <c r="I2665" s="3" t="str">
        <f t="shared" si="45"/>
        <v>Active</v>
      </c>
      <c r="J2665" s="3" t="str">
        <f>_xlfn.XLOOKUP(A2665,'Country_Lookup'!$D:$D,'Country_Lookup'!$E:$E)</f>
        <v>United Kingdom</v>
      </c>
    </row>
    <row r="2666" spans="1:10" x14ac:dyDescent="0.3">
      <c r="A2666">
        <v>15039</v>
      </c>
      <c r="B2666">
        <v>9</v>
      </c>
      <c r="C2666">
        <v>93</v>
      </c>
      <c r="D2666">
        <v>40031.430000002678</v>
      </c>
      <c r="E2666" cm="1">
        <f t="array" ref="E2666">_xlfn.IFS(B2666&lt;=PERCENTILE($B$3:$B$5882,0.2),5,B2666&lt;=PERCENTILE($B$3:$B$5882,0.4),4,B2666&lt;=PERCENTILE($B$3:$B$5882,0.6),3,B2666&lt;=PERCENTILE($B$3:$B$5882,0.8),2,TRUE,1)</f>
        <v>5</v>
      </c>
      <c r="F2666" cm="1">
        <f t="array" ref="F2666">_xlfn.IFS(C2666&lt;=PERCENTILE($C$3:$C$5882,0.2),1,C2666&lt;=PERCENTILE($C$3:$C$5882,0.4),2,C2666&lt;=PERCENTILE($C$3:$C$5882,0.6),3,C2666&lt;=PERCENTILE($C$3:$C$5882,0.8),4,TRUE,5)</f>
        <v>5</v>
      </c>
      <c r="G2666" cm="1">
        <f t="array" ref="G2666">_xlfn.IFS(D2666&lt;=PERCENTILE($D$3:$D$5882,0.2),1,D2666&lt;=PERCENTILE($D$3:$D$5882,0.4),2,D2666&lt;=PERCENTILE($D$3:$D$5882,0.6),3,D2666&lt;=PERCENTILE($D$3:$D$5882,0.8),4,TRUE,5)</f>
        <v>5</v>
      </c>
      <c r="H2666" s="3" t="str" cm="1">
        <f t="array" ref="H2666">_xlfn.IFS(AND(E2666&gt;=4,F2666&gt;=4,G2666&gt;=4),"Champions",AND(E2666&gt;=3,F2666&gt;=3,G2666&gt;=3),"Loyal Customers",AND(E2666&lt;=2,F2666&gt;=3),"At Risk",AND(E2666&lt;=2,F2666&lt;=2,G2666&lt;=2),"Lost",AND(E2666&gt;=4,F2666&lt;=2),"New/Promising",TRUE,"Needs Attention")</f>
        <v>Champions</v>
      </c>
      <c r="I2666" s="3" t="str">
        <f t="shared" si="45"/>
        <v>Active</v>
      </c>
      <c r="J2666" s="3" t="str">
        <f>_xlfn.XLOOKUP(A2666,'Country_Lookup'!$D:$D,'Country_Lookup'!$E:$E)</f>
        <v>United Kingdom</v>
      </c>
    </row>
    <row r="2667" spans="1:10" x14ac:dyDescent="0.3">
      <c r="A2667">
        <v>15040</v>
      </c>
      <c r="B2667">
        <v>541</v>
      </c>
      <c r="C2667">
        <v>1</v>
      </c>
      <c r="D2667">
        <v>7.49</v>
      </c>
      <c r="E2667" cm="1">
        <f t="array" ref="E2667">_xlfn.IFS(B2667&lt;=PERCENTILE($B$3:$B$5882,0.2),5,B2667&lt;=PERCENTILE($B$3:$B$5882,0.4),4,B2667&lt;=PERCENTILE($B$3:$B$5882,0.6),3,B2667&lt;=PERCENTILE($B$3:$B$5882,0.8),2,TRUE,1)</f>
        <v>1</v>
      </c>
      <c r="F2667" cm="1">
        <f t="array" ref="F2667">_xlfn.IFS(C2667&lt;=PERCENTILE($C$3:$C$5882,0.2),1,C2667&lt;=PERCENTILE($C$3:$C$5882,0.4),2,C2667&lt;=PERCENTILE($C$3:$C$5882,0.6),3,C2667&lt;=PERCENTILE($C$3:$C$5882,0.8),4,TRUE,5)</f>
        <v>1</v>
      </c>
      <c r="G2667" cm="1">
        <f t="array" ref="G2667">_xlfn.IFS(D2667&lt;=PERCENTILE($D$3:$D$5882,0.2),1,D2667&lt;=PERCENTILE($D$3:$D$5882,0.4),2,D2667&lt;=PERCENTILE($D$3:$D$5882,0.6),3,D2667&lt;=PERCENTILE($D$3:$D$5882,0.8),4,TRUE,5)</f>
        <v>1</v>
      </c>
      <c r="H2667" s="3" t="str" cm="1">
        <f t="array" ref="H2667">_xlfn.IFS(AND(E2667&gt;=4,F2667&gt;=4,G2667&gt;=4),"Champions",AND(E2667&gt;=3,F2667&gt;=3,G2667&gt;=3),"Loyal Customers",AND(E2667&lt;=2,F2667&gt;=3),"At Risk",AND(E2667&lt;=2,F2667&lt;=2,G2667&lt;=2),"Lost",AND(E2667&gt;=4,F2667&lt;=2),"New/Promising",TRUE,"Needs Attention")</f>
        <v>Lost</v>
      </c>
      <c r="I2667" s="3" t="str">
        <f t="shared" si="45"/>
        <v>Churned</v>
      </c>
      <c r="J2667" s="3" t="str">
        <f>_xlfn.XLOOKUP(A2667,'Country_Lookup'!$D:$D,'Country_Lookup'!$E:$E)</f>
        <v>United Kingdom</v>
      </c>
    </row>
    <row r="2668" spans="1:10" x14ac:dyDescent="0.3">
      <c r="A2668">
        <v>15041</v>
      </c>
      <c r="B2668">
        <v>170</v>
      </c>
      <c r="C2668">
        <v>2</v>
      </c>
      <c r="D2668">
        <v>294.02000000000038</v>
      </c>
      <c r="E2668" cm="1">
        <f t="array" ref="E2668">_xlfn.IFS(B2668&lt;=PERCENTILE($B$3:$B$5882,0.2),5,B2668&lt;=PERCENTILE($B$3:$B$5882,0.4),4,B2668&lt;=PERCENTILE($B$3:$B$5882,0.6),3,B2668&lt;=PERCENTILE($B$3:$B$5882,0.8),2,TRUE,1)</f>
        <v>3</v>
      </c>
      <c r="F2668" cm="1">
        <f t="array" ref="F2668">_xlfn.IFS(C2668&lt;=PERCENTILE($C$3:$C$5882,0.2),1,C2668&lt;=PERCENTILE($C$3:$C$5882,0.4),2,C2668&lt;=PERCENTILE($C$3:$C$5882,0.6),3,C2668&lt;=PERCENTILE($C$3:$C$5882,0.8),4,TRUE,5)</f>
        <v>2</v>
      </c>
      <c r="G2668" cm="1">
        <f t="array" ref="G2668">_xlfn.IFS(D2668&lt;=PERCENTILE($D$3:$D$5882,0.2),1,D2668&lt;=PERCENTILE($D$3:$D$5882,0.4),2,D2668&lt;=PERCENTILE($D$3:$D$5882,0.6),3,D2668&lt;=PERCENTILE($D$3:$D$5882,0.8),4,TRUE,5)</f>
        <v>2</v>
      </c>
      <c r="H2668" s="3" t="str" cm="1">
        <f t="array" ref="H2668">_xlfn.IFS(AND(E2668&gt;=4,F2668&gt;=4,G2668&gt;=4),"Champions",AND(E2668&gt;=3,F2668&gt;=3,G2668&gt;=3),"Loyal Customers",AND(E2668&lt;=2,F2668&gt;=3),"At Risk",AND(E2668&lt;=2,F2668&lt;=2,G2668&lt;=2),"Lost",AND(E2668&gt;=4,F2668&lt;=2),"New/Promising",TRUE,"Needs Attention")</f>
        <v>Needs Attention</v>
      </c>
      <c r="I2668" s="3" t="str">
        <f t="shared" si="45"/>
        <v>Churned</v>
      </c>
      <c r="J2668" s="3" t="str">
        <f>_xlfn.XLOOKUP(A2668,'Country_Lookup'!$D:$D,'Country_Lookup'!$E:$E)</f>
        <v>United Kingdom</v>
      </c>
    </row>
    <row r="2669" spans="1:10" x14ac:dyDescent="0.3">
      <c r="A2669">
        <v>15042</v>
      </c>
      <c r="B2669">
        <v>199</v>
      </c>
      <c r="C2669">
        <v>2</v>
      </c>
      <c r="D2669">
        <v>315.45</v>
      </c>
      <c r="E2669" cm="1">
        <f t="array" ref="E2669">_xlfn.IFS(B2669&lt;=PERCENTILE($B$3:$B$5882,0.2),5,B2669&lt;=PERCENTILE($B$3:$B$5882,0.4),4,B2669&lt;=PERCENTILE($B$3:$B$5882,0.6),3,B2669&lt;=PERCENTILE($B$3:$B$5882,0.8),2,TRUE,1)</f>
        <v>2</v>
      </c>
      <c r="F2669" cm="1">
        <f t="array" ref="F2669">_xlfn.IFS(C2669&lt;=PERCENTILE($C$3:$C$5882,0.2),1,C2669&lt;=PERCENTILE($C$3:$C$5882,0.4),2,C2669&lt;=PERCENTILE($C$3:$C$5882,0.6),3,C2669&lt;=PERCENTILE($C$3:$C$5882,0.8),4,TRUE,5)</f>
        <v>2</v>
      </c>
      <c r="G2669" cm="1">
        <f t="array" ref="G2669">_xlfn.IFS(D2669&lt;=PERCENTILE($D$3:$D$5882,0.2),1,D2669&lt;=PERCENTILE($D$3:$D$5882,0.4),2,D2669&lt;=PERCENTILE($D$3:$D$5882,0.6),3,D2669&lt;=PERCENTILE($D$3:$D$5882,0.8),4,TRUE,5)</f>
        <v>2</v>
      </c>
      <c r="H2669" s="3" t="str" cm="1">
        <f t="array" ref="H2669">_xlfn.IFS(AND(E2669&gt;=4,F2669&gt;=4,G2669&gt;=4),"Champions",AND(E2669&gt;=3,F2669&gt;=3,G2669&gt;=3),"Loyal Customers",AND(E2669&lt;=2,F2669&gt;=3),"At Risk",AND(E2669&lt;=2,F2669&lt;=2,G2669&lt;=2),"Lost",AND(E2669&gt;=4,F2669&lt;=2),"New/Promising",TRUE,"Needs Attention")</f>
        <v>Lost</v>
      </c>
      <c r="I2669" s="3" t="str">
        <f t="shared" si="45"/>
        <v>Churned</v>
      </c>
      <c r="J2669" s="3" t="str">
        <f>_xlfn.XLOOKUP(A2669,'Country_Lookup'!$D:$D,'Country_Lookup'!$E:$E)</f>
        <v>United Kingdom</v>
      </c>
    </row>
    <row r="2670" spans="1:10" x14ac:dyDescent="0.3">
      <c r="A2670">
        <v>15043</v>
      </c>
      <c r="B2670">
        <v>31</v>
      </c>
      <c r="C2670">
        <v>6</v>
      </c>
      <c r="D2670">
        <v>2873.8</v>
      </c>
      <c r="E2670" cm="1">
        <f t="array" ref="E2670">_xlfn.IFS(B2670&lt;=PERCENTILE($B$3:$B$5882,0.2),5,B2670&lt;=PERCENTILE($B$3:$B$5882,0.4),4,B2670&lt;=PERCENTILE($B$3:$B$5882,0.6),3,B2670&lt;=PERCENTILE($B$3:$B$5882,0.8),2,TRUE,1)</f>
        <v>4</v>
      </c>
      <c r="F2670" cm="1">
        <f t="array" ref="F2670">_xlfn.IFS(C2670&lt;=PERCENTILE($C$3:$C$5882,0.2),1,C2670&lt;=PERCENTILE($C$3:$C$5882,0.4),2,C2670&lt;=PERCENTILE($C$3:$C$5882,0.6),3,C2670&lt;=PERCENTILE($C$3:$C$5882,0.8),4,TRUE,5)</f>
        <v>4</v>
      </c>
      <c r="G2670" cm="1">
        <f t="array" ref="G2670">_xlfn.IFS(D2670&lt;=PERCENTILE($D$3:$D$5882,0.2),1,D2670&lt;=PERCENTILE($D$3:$D$5882,0.4),2,D2670&lt;=PERCENTILE($D$3:$D$5882,0.6),3,D2670&lt;=PERCENTILE($D$3:$D$5882,0.8),4,TRUE,5)</f>
        <v>4</v>
      </c>
      <c r="H2670" s="3" t="str" cm="1">
        <f t="array" ref="H2670">_xlfn.IFS(AND(E2670&gt;=4,F2670&gt;=4,G2670&gt;=4),"Champions",AND(E2670&gt;=3,F2670&gt;=3,G2670&gt;=3),"Loyal Customers",AND(E2670&lt;=2,F2670&gt;=3),"At Risk",AND(E2670&lt;=2,F2670&lt;=2,G2670&lt;=2),"Lost",AND(E2670&gt;=4,F2670&lt;=2),"New/Promising",TRUE,"Needs Attention")</f>
        <v>Champions</v>
      </c>
      <c r="I2670" s="3" t="str">
        <f t="shared" si="45"/>
        <v>Active</v>
      </c>
      <c r="J2670" s="3" t="str">
        <f>_xlfn.XLOOKUP(A2670,'Country_Lookup'!$D:$D,'Country_Lookup'!$E:$E)</f>
        <v>United Kingdom</v>
      </c>
    </row>
    <row r="2671" spans="1:10" x14ac:dyDescent="0.3">
      <c r="A2671">
        <v>15044</v>
      </c>
      <c r="B2671">
        <v>19</v>
      </c>
      <c r="C2671">
        <v>35</v>
      </c>
      <c r="D2671">
        <v>16204.330000000047</v>
      </c>
      <c r="E2671" cm="1">
        <f t="array" ref="E2671">_xlfn.IFS(B2671&lt;=PERCENTILE($B$3:$B$5882,0.2),5,B2671&lt;=PERCENTILE($B$3:$B$5882,0.4),4,B2671&lt;=PERCENTILE($B$3:$B$5882,0.6),3,B2671&lt;=PERCENTILE($B$3:$B$5882,0.8),2,TRUE,1)</f>
        <v>5</v>
      </c>
      <c r="F2671" cm="1">
        <f t="array" ref="F2671">_xlfn.IFS(C2671&lt;=PERCENTILE($C$3:$C$5882,0.2),1,C2671&lt;=PERCENTILE($C$3:$C$5882,0.4),2,C2671&lt;=PERCENTILE($C$3:$C$5882,0.6),3,C2671&lt;=PERCENTILE($C$3:$C$5882,0.8),4,TRUE,5)</f>
        <v>5</v>
      </c>
      <c r="G2671" cm="1">
        <f t="array" ref="G2671">_xlfn.IFS(D2671&lt;=PERCENTILE($D$3:$D$5882,0.2),1,D2671&lt;=PERCENTILE($D$3:$D$5882,0.4),2,D2671&lt;=PERCENTILE($D$3:$D$5882,0.6),3,D2671&lt;=PERCENTILE($D$3:$D$5882,0.8),4,TRUE,5)</f>
        <v>5</v>
      </c>
      <c r="H2671" s="3" t="str" cm="1">
        <f t="array" ref="H2671">_xlfn.IFS(AND(E2671&gt;=4,F2671&gt;=4,G2671&gt;=4),"Champions",AND(E2671&gt;=3,F2671&gt;=3,G2671&gt;=3),"Loyal Customers",AND(E2671&lt;=2,F2671&gt;=3),"At Risk",AND(E2671&lt;=2,F2671&lt;=2,G2671&lt;=2),"Lost",AND(E2671&gt;=4,F2671&lt;=2),"New/Promising",TRUE,"Needs Attention")</f>
        <v>Champions</v>
      </c>
      <c r="I2671" s="3" t="str">
        <f t="shared" si="45"/>
        <v>Active</v>
      </c>
      <c r="J2671" s="3" t="str">
        <f>_xlfn.XLOOKUP(A2671,'Country_Lookup'!$D:$D,'Country_Lookup'!$E:$E)</f>
        <v>United Kingdom</v>
      </c>
    </row>
    <row r="2672" spans="1:10" x14ac:dyDescent="0.3">
      <c r="A2672">
        <v>15045</v>
      </c>
      <c r="B2672">
        <v>151</v>
      </c>
      <c r="C2672">
        <v>2</v>
      </c>
      <c r="D2672">
        <v>735.66</v>
      </c>
      <c r="E2672" cm="1">
        <f t="array" ref="E2672">_xlfn.IFS(B2672&lt;=PERCENTILE($B$3:$B$5882,0.2),5,B2672&lt;=PERCENTILE($B$3:$B$5882,0.4),4,B2672&lt;=PERCENTILE($B$3:$B$5882,0.6),3,B2672&lt;=PERCENTILE($B$3:$B$5882,0.8),2,TRUE,1)</f>
        <v>3</v>
      </c>
      <c r="F2672" cm="1">
        <f t="array" ref="F2672">_xlfn.IFS(C2672&lt;=PERCENTILE($C$3:$C$5882,0.2),1,C2672&lt;=PERCENTILE($C$3:$C$5882,0.4),2,C2672&lt;=PERCENTILE($C$3:$C$5882,0.6),3,C2672&lt;=PERCENTILE($C$3:$C$5882,0.8),4,TRUE,5)</f>
        <v>2</v>
      </c>
      <c r="G2672" cm="1">
        <f t="array" ref="G2672">_xlfn.IFS(D2672&lt;=PERCENTILE($D$3:$D$5882,0.2),1,D2672&lt;=PERCENTILE($D$3:$D$5882,0.4),2,D2672&lt;=PERCENTILE($D$3:$D$5882,0.6),3,D2672&lt;=PERCENTILE($D$3:$D$5882,0.8),4,TRUE,5)</f>
        <v>3</v>
      </c>
      <c r="H2672" s="3" t="str" cm="1">
        <f t="array" ref="H2672">_xlfn.IFS(AND(E2672&gt;=4,F2672&gt;=4,G2672&gt;=4),"Champions",AND(E2672&gt;=3,F2672&gt;=3,G2672&gt;=3),"Loyal Customers",AND(E2672&lt;=2,F2672&gt;=3),"At Risk",AND(E2672&lt;=2,F2672&lt;=2,G2672&lt;=2),"Lost",AND(E2672&gt;=4,F2672&lt;=2),"New/Promising",TRUE,"Needs Attention")</f>
        <v>Needs Attention</v>
      </c>
      <c r="I2672" s="3" t="str">
        <f t="shared" si="45"/>
        <v>Churned</v>
      </c>
      <c r="J2672" s="3" t="str">
        <f>_xlfn.XLOOKUP(A2672,'Country_Lookup'!$D:$D,'Country_Lookup'!$E:$E)</f>
        <v>United Kingdom</v>
      </c>
    </row>
    <row r="2673" spans="1:10" x14ac:dyDescent="0.3">
      <c r="A2673">
        <v>15046</v>
      </c>
      <c r="B2673">
        <v>9</v>
      </c>
      <c r="C2673">
        <v>25</v>
      </c>
      <c r="D2673">
        <v>7812.3900000000149</v>
      </c>
      <c r="E2673" cm="1">
        <f t="array" ref="E2673">_xlfn.IFS(B2673&lt;=PERCENTILE($B$3:$B$5882,0.2),5,B2673&lt;=PERCENTILE($B$3:$B$5882,0.4),4,B2673&lt;=PERCENTILE($B$3:$B$5882,0.6),3,B2673&lt;=PERCENTILE($B$3:$B$5882,0.8),2,TRUE,1)</f>
        <v>5</v>
      </c>
      <c r="F2673" cm="1">
        <f t="array" ref="F2673">_xlfn.IFS(C2673&lt;=PERCENTILE($C$3:$C$5882,0.2),1,C2673&lt;=PERCENTILE($C$3:$C$5882,0.4),2,C2673&lt;=PERCENTILE($C$3:$C$5882,0.6),3,C2673&lt;=PERCENTILE($C$3:$C$5882,0.8),4,TRUE,5)</f>
        <v>5</v>
      </c>
      <c r="G2673" cm="1">
        <f t="array" ref="G2673">_xlfn.IFS(D2673&lt;=PERCENTILE($D$3:$D$5882,0.2),1,D2673&lt;=PERCENTILE($D$3:$D$5882,0.4),2,D2673&lt;=PERCENTILE($D$3:$D$5882,0.6),3,D2673&lt;=PERCENTILE($D$3:$D$5882,0.8),4,TRUE,5)</f>
        <v>5</v>
      </c>
      <c r="H2673" s="3" t="str" cm="1">
        <f t="array" ref="H2673">_xlfn.IFS(AND(E2673&gt;=4,F2673&gt;=4,G2673&gt;=4),"Champions",AND(E2673&gt;=3,F2673&gt;=3,G2673&gt;=3),"Loyal Customers",AND(E2673&lt;=2,F2673&gt;=3),"At Risk",AND(E2673&lt;=2,F2673&lt;=2,G2673&lt;=2),"Lost",AND(E2673&gt;=4,F2673&lt;=2),"New/Promising",TRUE,"Needs Attention")</f>
        <v>Champions</v>
      </c>
      <c r="I2673" s="3" t="str">
        <f t="shared" si="45"/>
        <v>Active</v>
      </c>
      <c r="J2673" s="3" t="str">
        <f>_xlfn.XLOOKUP(A2673,'Country_Lookup'!$D:$D,'Country_Lookup'!$E:$E)</f>
        <v>United Kingdom</v>
      </c>
    </row>
    <row r="2674" spans="1:10" x14ac:dyDescent="0.3">
      <c r="A2674">
        <v>15047</v>
      </c>
      <c r="B2674">
        <v>269</v>
      </c>
      <c r="C2674">
        <v>1</v>
      </c>
      <c r="D2674">
        <v>343.61999999999995</v>
      </c>
      <c r="E2674" cm="1">
        <f t="array" ref="E2674">_xlfn.IFS(B2674&lt;=PERCENTILE($B$3:$B$5882,0.2),5,B2674&lt;=PERCENTILE($B$3:$B$5882,0.4),4,B2674&lt;=PERCENTILE($B$3:$B$5882,0.6),3,B2674&lt;=PERCENTILE($B$3:$B$5882,0.8),2,TRUE,1)</f>
        <v>2</v>
      </c>
      <c r="F2674" cm="1">
        <f t="array" ref="F2674">_xlfn.IFS(C2674&lt;=PERCENTILE($C$3:$C$5882,0.2),1,C2674&lt;=PERCENTILE($C$3:$C$5882,0.4),2,C2674&lt;=PERCENTILE($C$3:$C$5882,0.6),3,C2674&lt;=PERCENTILE($C$3:$C$5882,0.8),4,TRUE,5)</f>
        <v>1</v>
      </c>
      <c r="G2674" cm="1">
        <f t="array" ref="G2674">_xlfn.IFS(D2674&lt;=PERCENTILE($D$3:$D$5882,0.2),1,D2674&lt;=PERCENTILE($D$3:$D$5882,0.4),2,D2674&lt;=PERCENTILE($D$3:$D$5882,0.6),3,D2674&lt;=PERCENTILE($D$3:$D$5882,0.8),4,TRUE,5)</f>
        <v>2</v>
      </c>
      <c r="H2674" s="3" t="str" cm="1">
        <f t="array" ref="H2674">_xlfn.IFS(AND(E2674&gt;=4,F2674&gt;=4,G2674&gt;=4),"Champions",AND(E2674&gt;=3,F2674&gt;=3,G2674&gt;=3),"Loyal Customers",AND(E2674&lt;=2,F2674&gt;=3),"At Risk",AND(E2674&lt;=2,F2674&lt;=2,G2674&lt;=2),"Lost",AND(E2674&gt;=4,F2674&lt;=2),"New/Promising",TRUE,"Needs Attention")</f>
        <v>Lost</v>
      </c>
      <c r="I2674" s="3" t="str">
        <f t="shared" si="45"/>
        <v>Churned</v>
      </c>
      <c r="J2674" s="3" t="str">
        <f>_xlfn.XLOOKUP(A2674,'Country_Lookup'!$D:$D,'Country_Lookup'!$E:$E)</f>
        <v>United Kingdom</v>
      </c>
    </row>
    <row r="2675" spans="1:10" x14ac:dyDescent="0.3">
      <c r="A2675">
        <v>15048</v>
      </c>
      <c r="B2675">
        <v>65</v>
      </c>
      <c r="C2675">
        <v>4</v>
      </c>
      <c r="D2675">
        <v>482.74999999999994</v>
      </c>
      <c r="E2675" cm="1">
        <f t="array" ref="E2675">_xlfn.IFS(B2675&lt;=PERCENTILE($B$3:$B$5882,0.2),5,B2675&lt;=PERCENTILE($B$3:$B$5882,0.4),4,B2675&lt;=PERCENTILE($B$3:$B$5882,0.6),3,B2675&lt;=PERCENTILE($B$3:$B$5882,0.8),2,TRUE,1)</f>
        <v>3</v>
      </c>
      <c r="F2675" cm="1">
        <f t="array" ref="F2675">_xlfn.IFS(C2675&lt;=PERCENTILE($C$3:$C$5882,0.2),1,C2675&lt;=PERCENTILE($C$3:$C$5882,0.4),2,C2675&lt;=PERCENTILE($C$3:$C$5882,0.6),3,C2675&lt;=PERCENTILE($C$3:$C$5882,0.8),4,TRUE,5)</f>
        <v>3</v>
      </c>
      <c r="G2675" cm="1">
        <f t="array" ref="G2675">_xlfn.IFS(D2675&lt;=PERCENTILE($D$3:$D$5882,0.2),1,D2675&lt;=PERCENTILE($D$3:$D$5882,0.4),2,D2675&lt;=PERCENTILE($D$3:$D$5882,0.6),3,D2675&lt;=PERCENTILE($D$3:$D$5882,0.8),4,TRUE,5)</f>
        <v>2</v>
      </c>
      <c r="H2675" s="3" t="str" cm="1">
        <f t="array" ref="H2675">_xlfn.IFS(AND(E2675&gt;=4,F2675&gt;=4,G2675&gt;=4),"Champions",AND(E2675&gt;=3,F2675&gt;=3,G2675&gt;=3),"Loyal Customers",AND(E2675&lt;=2,F2675&gt;=3),"At Risk",AND(E2675&lt;=2,F2675&lt;=2,G2675&lt;=2),"Lost",AND(E2675&gt;=4,F2675&lt;=2),"New/Promising",TRUE,"Needs Attention")</f>
        <v>Needs Attention</v>
      </c>
      <c r="I2675" s="3" t="str">
        <f t="shared" si="45"/>
        <v>Active</v>
      </c>
      <c r="J2675" s="3" t="str">
        <f>_xlfn.XLOOKUP(A2675,'Country_Lookup'!$D:$D,'Country_Lookup'!$E:$E)</f>
        <v>United Kingdom</v>
      </c>
    </row>
    <row r="2676" spans="1:10" x14ac:dyDescent="0.3">
      <c r="A2676">
        <v>15049</v>
      </c>
      <c r="B2676">
        <v>273</v>
      </c>
      <c r="C2676">
        <v>1</v>
      </c>
      <c r="D2676">
        <v>121.17000000000002</v>
      </c>
      <c r="E2676" cm="1">
        <f t="array" ref="E2676">_xlfn.IFS(B2676&lt;=PERCENTILE($B$3:$B$5882,0.2),5,B2676&lt;=PERCENTILE($B$3:$B$5882,0.4),4,B2676&lt;=PERCENTILE($B$3:$B$5882,0.6),3,B2676&lt;=PERCENTILE($B$3:$B$5882,0.8),2,TRUE,1)</f>
        <v>2</v>
      </c>
      <c r="F2676" cm="1">
        <f t="array" ref="F2676">_xlfn.IFS(C2676&lt;=PERCENTILE($C$3:$C$5882,0.2),1,C2676&lt;=PERCENTILE($C$3:$C$5882,0.4),2,C2676&lt;=PERCENTILE($C$3:$C$5882,0.6),3,C2676&lt;=PERCENTILE($C$3:$C$5882,0.8),4,TRUE,5)</f>
        <v>1</v>
      </c>
      <c r="G2676" cm="1">
        <f t="array" ref="G2676">_xlfn.IFS(D2676&lt;=PERCENTILE($D$3:$D$5882,0.2),1,D2676&lt;=PERCENTILE($D$3:$D$5882,0.4),2,D2676&lt;=PERCENTILE($D$3:$D$5882,0.6),3,D2676&lt;=PERCENTILE($D$3:$D$5882,0.8),4,TRUE,5)</f>
        <v>1</v>
      </c>
      <c r="H2676" s="3" t="str" cm="1">
        <f t="array" ref="H2676">_xlfn.IFS(AND(E2676&gt;=4,F2676&gt;=4,G2676&gt;=4),"Champions",AND(E2676&gt;=3,F2676&gt;=3,G2676&gt;=3),"Loyal Customers",AND(E2676&lt;=2,F2676&gt;=3),"At Risk",AND(E2676&lt;=2,F2676&lt;=2,G2676&lt;=2),"Lost",AND(E2676&gt;=4,F2676&lt;=2),"New/Promising",TRUE,"Needs Attention")</f>
        <v>Lost</v>
      </c>
      <c r="I2676" s="3" t="str">
        <f t="shared" si="45"/>
        <v>Churned</v>
      </c>
      <c r="J2676" s="3" t="str">
        <f>_xlfn.XLOOKUP(A2676,'Country_Lookup'!$D:$D,'Country_Lookup'!$E:$E)</f>
        <v>United Kingdom</v>
      </c>
    </row>
    <row r="2677" spans="1:10" x14ac:dyDescent="0.3">
      <c r="A2677">
        <v>15050</v>
      </c>
      <c r="B2677">
        <v>25</v>
      </c>
      <c r="C2677">
        <v>5</v>
      </c>
      <c r="D2677">
        <v>4193.79</v>
      </c>
      <c r="E2677" cm="1">
        <f t="array" ref="E2677">_xlfn.IFS(B2677&lt;=PERCENTILE($B$3:$B$5882,0.2),5,B2677&lt;=PERCENTILE($B$3:$B$5882,0.4),4,B2677&lt;=PERCENTILE($B$3:$B$5882,0.6),3,B2677&lt;=PERCENTILE($B$3:$B$5882,0.8),2,TRUE,1)</f>
        <v>4</v>
      </c>
      <c r="F2677" cm="1">
        <f t="array" ref="F2677">_xlfn.IFS(C2677&lt;=PERCENTILE($C$3:$C$5882,0.2),1,C2677&lt;=PERCENTILE($C$3:$C$5882,0.4),2,C2677&lt;=PERCENTILE($C$3:$C$5882,0.6),3,C2677&lt;=PERCENTILE($C$3:$C$5882,0.8),4,TRUE,5)</f>
        <v>4</v>
      </c>
      <c r="G2677" cm="1">
        <f t="array" ref="G2677">_xlfn.IFS(D2677&lt;=PERCENTILE($D$3:$D$5882,0.2),1,D2677&lt;=PERCENTILE($D$3:$D$5882,0.4),2,D2677&lt;=PERCENTILE($D$3:$D$5882,0.6),3,D2677&lt;=PERCENTILE($D$3:$D$5882,0.8),4,TRUE,5)</f>
        <v>5</v>
      </c>
      <c r="H2677" s="3" t="str" cm="1">
        <f t="array" ref="H2677">_xlfn.IFS(AND(E2677&gt;=4,F2677&gt;=4,G2677&gt;=4),"Champions",AND(E2677&gt;=3,F2677&gt;=3,G2677&gt;=3),"Loyal Customers",AND(E2677&lt;=2,F2677&gt;=3),"At Risk",AND(E2677&lt;=2,F2677&lt;=2,G2677&lt;=2),"Lost",AND(E2677&gt;=4,F2677&lt;=2),"New/Promising",TRUE,"Needs Attention")</f>
        <v>Champions</v>
      </c>
      <c r="I2677" s="3" t="str">
        <f t="shared" si="45"/>
        <v>Active</v>
      </c>
      <c r="J2677" s="3" t="str">
        <f>_xlfn.XLOOKUP(A2677,'Country_Lookup'!$D:$D,'Country_Lookup'!$E:$E)</f>
        <v>United Kingdom</v>
      </c>
    </row>
    <row r="2678" spans="1:10" x14ac:dyDescent="0.3">
      <c r="A2678">
        <v>15051</v>
      </c>
      <c r="B2678">
        <v>23</v>
      </c>
      <c r="C2678">
        <v>9</v>
      </c>
      <c r="D2678">
        <v>3935.160000000003</v>
      </c>
      <c r="E2678" cm="1">
        <f t="array" ref="E2678">_xlfn.IFS(B2678&lt;=PERCENTILE($B$3:$B$5882,0.2),5,B2678&lt;=PERCENTILE($B$3:$B$5882,0.4),4,B2678&lt;=PERCENTILE($B$3:$B$5882,0.6),3,B2678&lt;=PERCENTILE($B$3:$B$5882,0.8),2,TRUE,1)</f>
        <v>4</v>
      </c>
      <c r="F2678" cm="1">
        <f t="array" ref="F2678">_xlfn.IFS(C2678&lt;=PERCENTILE($C$3:$C$5882,0.2),1,C2678&lt;=PERCENTILE($C$3:$C$5882,0.4),2,C2678&lt;=PERCENTILE($C$3:$C$5882,0.6),3,C2678&lt;=PERCENTILE($C$3:$C$5882,0.8),4,TRUE,5)</f>
        <v>5</v>
      </c>
      <c r="G2678" cm="1">
        <f t="array" ref="G2678">_xlfn.IFS(D2678&lt;=PERCENTILE($D$3:$D$5882,0.2),1,D2678&lt;=PERCENTILE($D$3:$D$5882,0.4),2,D2678&lt;=PERCENTILE($D$3:$D$5882,0.6),3,D2678&lt;=PERCENTILE($D$3:$D$5882,0.8),4,TRUE,5)</f>
        <v>5</v>
      </c>
      <c r="H2678" s="3" t="str" cm="1">
        <f t="array" ref="H2678">_xlfn.IFS(AND(E2678&gt;=4,F2678&gt;=4,G2678&gt;=4),"Champions",AND(E2678&gt;=3,F2678&gt;=3,G2678&gt;=3),"Loyal Customers",AND(E2678&lt;=2,F2678&gt;=3),"At Risk",AND(E2678&lt;=2,F2678&lt;=2,G2678&lt;=2),"Lost",AND(E2678&gt;=4,F2678&lt;=2),"New/Promising",TRUE,"Needs Attention")</f>
        <v>Champions</v>
      </c>
      <c r="I2678" s="3" t="str">
        <f t="shared" si="45"/>
        <v>Active</v>
      </c>
      <c r="J2678" s="3" t="str">
        <f>_xlfn.XLOOKUP(A2678,'Country_Lookup'!$D:$D,'Country_Lookup'!$E:$E)</f>
        <v>United Kingdom</v>
      </c>
    </row>
    <row r="2679" spans="1:10" x14ac:dyDescent="0.3">
      <c r="A2679">
        <v>15052</v>
      </c>
      <c r="B2679">
        <v>319</v>
      </c>
      <c r="C2679">
        <v>1</v>
      </c>
      <c r="D2679">
        <v>215.77999999999994</v>
      </c>
      <c r="E2679" cm="1">
        <f t="array" ref="E2679">_xlfn.IFS(B2679&lt;=PERCENTILE($B$3:$B$5882,0.2),5,B2679&lt;=PERCENTILE($B$3:$B$5882,0.4),4,B2679&lt;=PERCENTILE($B$3:$B$5882,0.6),3,B2679&lt;=PERCENTILE($B$3:$B$5882,0.8),2,TRUE,1)</f>
        <v>2</v>
      </c>
      <c r="F2679" cm="1">
        <f t="array" ref="F2679">_xlfn.IFS(C2679&lt;=PERCENTILE($C$3:$C$5882,0.2),1,C2679&lt;=PERCENTILE($C$3:$C$5882,0.4),2,C2679&lt;=PERCENTILE($C$3:$C$5882,0.6),3,C2679&lt;=PERCENTILE($C$3:$C$5882,0.8),4,TRUE,5)</f>
        <v>1</v>
      </c>
      <c r="G2679" cm="1">
        <f t="array" ref="G2679">_xlfn.IFS(D2679&lt;=PERCENTILE($D$3:$D$5882,0.2),1,D2679&lt;=PERCENTILE($D$3:$D$5882,0.4),2,D2679&lt;=PERCENTILE($D$3:$D$5882,0.6),3,D2679&lt;=PERCENTILE($D$3:$D$5882,0.8),4,TRUE,5)</f>
        <v>1</v>
      </c>
      <c r="H2679" s="3" t="str" cm="1">
        <f t="array" ref="H2679">_xlfn.IFS(AND(E2679&gt;=4,F2679&gt;=4,G2679&gt;=4),"Champions",AND(E2679&gt;=3,F2679&gt;=3,G2679&gt;=3),"Loyal Customers",AND(E2679&lt;=2,F2679&gt;=3),"At Risk",AND(E2679&lt;=2,F2679&lt;=2,G2679&lt;=2),"Lost",AND(E2679&gt;=4,F2679&lt;=2),"New/Promising",TRUE,"Needs Attention")</f>
        <v>Lost</v>
      </c>
      <c r="I2679" s="3" t="str">
        <f t="shared" si="45"/>
        <v>Churned</v>
      </c>
      <c r="J2679" s="3" t="str">
        <f>_xlfn.XLOOKUP(A2679,'Country_Lookup'!$D:$D,'Country_Lookup'!$E:$E)</f>
        <v>United Kingdom</v>
      </c>
    </row>
    <row r="2680" spans="1:10" x14ac:dyDescent="0.3">
      <c r="A2680">
        <v>15053</v>
      </c>
      <c r="B2680">
        <v>4</v>
      </c>
      <c r="C2680">
        <v>3</v>
      </c>
      <c r="D2680">
        <v>697.79000000000065</v>
      </c>
      <c r="E2680" cm="1">
        <f t="array" ref="E2680">_xlfn.IFS(B2680&lt;=PERCENTILE($B$3:$B$5882,0.2),5,B2680&lt;=PERCENTILE($B$3:$B$5882,0.4),4,B2680&lt;=PERCENTILE($B$3:$B$5882,0.6),3,B2680&lt;=PERCENTILE($B$3:$B$5882,0.8),2,TRUE,1)</f>
        <v>5</v>
      </c>
      <c r="F2680" cm="1">
        <f t="array" ref="F2680">_xlfn.IFS(C2680&lt;=PERCENTILE($C$3:$C$5882,0.2),1,C2680&lt;=PERCENTILE($C$3:$C$5882,0.4),2,C2680&lt;=PERCENTILE($C$3:$C$5882,0.6),3,C2680&lt;=PERCENTILE($C$3:$C$5882,0.8),4,TRUE,5)</f>
        <v>3</v>
      </c>
      <c r="G2680" cm="1">
        <f t="array" ref="G2680">_xlfn.IFS(D2680&lt;=PERCENTILE($D$3:$D$5882,0.2),1,D2680&lt;=PERCENTILE($D$3:$D$5882,0.4),2,D2680&lt;=PERCENTILE($D$3:$D$5882,0.6),3,D2680&lt;=PERCENTILE($D$3:$D$5882,0.8),4,TRUE,5)</f>
        <v>3</v>
      </c>
      <c r="H2680" s="3" t="str" cm="1">
        <f t="array" ref="H2680">_xlfn.IFS(AND(E2680&gt;=4,F2680&gt;=4,G2680&gt;=4),"Champions",AND(E2680&gt;=3,F2680&gt;=3,G2680&gt;=3),"Loyal Customers",AND(E2680&lt;=2,F2680&gt;=3),"At Risk",AND(E2680&lt;=2,F2680&lt;=2,G2680&lt;=2),"Lost",AND(E2680&gt;=4,F2680&lt;=2),"New/Promising",TRUE,"Needs Attention")</f>
        <v>Loyal Customers</v>
      </c>
      <c r="I2680" s="3" t="str">
        <f t="shared" si="45"/>
        <v>Active</v>
      </c>
      <c r="J2680" s="3" t="str">
        <f>_xlfn.XLOOKUP(A2680,'Country_Lookup'!$D:$D,'Country_Lookup'!$E:$E)</f>
        <v>United Kingdom</v>
      </c>
    </row>
    <row r="2681" spans="1:10" x14ac:dyDescent="0.3">
      <c r="A2681">
        <v>15054</v>
      </c>
      <c r="B2681">
        <v>12</v>
      </c>
      <c r="C2681">
        <v>2</v>
      </c>
      <c r="D2681">
        <v>302.09999999999945</v>
      </c>
      <c r="E2681" cm="1">
        <f t="array" ref="E2681">_xlfn.IFS(B2681&lt;=PERCENTILE($B$3:$B$5882,0.2),5,B2681&lt;=PERCENTILE($B$3:$B$5882,0.4),4,B2681&lt;=PERCENTILE($B$3:$B$5882,0.6),3,B2681&lt;=PERCENTILE($B$3:$B$5882,0.8),2,TRUE,1)</f>
        <v>5</v>
      </c>
      <c r="F2681" cm="1">
        <f t="array" ref="F2681">_xlfn.IFS(C2681&lt;=PERCENTILE($C$3:$C$5882,0.2),1,C2681&lt;=PERCENTILE($C$3:$C$5882,0.4),2,C2681&lt;=PERCENTILE($C$3:$C$5882,0.6),3,C2681&lt;=PERCENTILE($C$3:$C$5882,0.8),4,TRUE,5)</f>
        <v>2</v>
      </c>
      <c r="G2681" cm="1">
        <f t="array" ref="G2681">_xlfn.IFS(D2681&lt;=PERCENTILE($D$3:$D$5882,0.2),1,D2681&lt;=PERCENTILE($D$3:$D$5882,0.4),2,D2681&lt;=PERCENTILE($D$3:$D$5882,0.6),3,D2681&lt;=PERCENTILE($D$3:$D$5882,0.8),4,TRUE,5)</f>
        <v>2</v>
      </c>
      <c r="H2681" s="3" t="str" cm="1">
        <f t="array" ref="H2681">_xlfn.IFS(AND(E2681&gt;=4,F2681&gt;=4,G2681&gt;=4),"Champions",AND(E2681&gt;=3,F2681&gt;=3,G2681&gt;=3),"Loyal Customers",AND(E2681&lt;=2,F2681&gt;=3),"At Risk",AND(E2681&lt;=2,F2681&lt;=2,G2681&lt;=2),"Lost",AND(E2681&gt;=4,F2681&lt;=2),"New/Promising",TRUE,"Needs Attention")</f>
        <v>New/Promising</v>
      </c>
      <c r="I2681" s="3" t="str">
        <f t="shared" si="45"/>
        <v>Active</v>
      </c>
      <c r="J2681" s="3" t="str">
        <f>_xlfn.XLOOKUP(A2681,'Country_Lookup'!$D:$D,'Country_Lookup'!$E:$E)</f>
        <v>United Kingdom</v>
      </c>
    </row>
    <row r="2682" spans="1:10" x14ac:dyDescent="0.3">
      <c r="A2682">
        <v>15055</v>
      </c>
      <c r="B2682">
        <v>474</v>
      </c>
      <c r="C2682">
        <v>3</v>
      </c>
      <c r="D2682">
        <v>560.06999999999982</v>
      </c>
      <c r="E2682" cm="1">
        <f t="array" ref="E2682">_xlfn.IFS(B2682&lt;=PERCENTILE($B$3:$B$5882,0.2),5,B2682&lt;=PERCENTILE($B$3:$B$5882,0.4),4,B2682&lt;=PERCENTILE($B$3:$B$5882,0.6),3,B2682&lt;=PERCENTILE($B$3:$B$5882,0.8),2,TRUE,1)</f>
        <v>1</v>
      </c>
      <c r="F2682" cm="1">
        <f t="array" ref="F2682">_xlfn.IFS(C2682&lt;=PERCENTILE($C$3:$C$5882,0.2),1,C2682&lt;=PERCENTILE($C$3:$C$5882,0.4),2,C2682&lt;=PERCENTILE($C$3:$C$5882,0.6),3,C2682&lt;=PERCENTILE($C$3:$C$5882,0.8),4,TRUE,5)</f>
        <v>3</v>
      </c>
      <c r="G2682" cm="1">
        <f t="array" ref="G2682">_xlfn.IFS(D2682&lt;=PERCENTILE($D$3:$D$5882,0.2),1,D2682&lt;=PERCENTILE($D$3:$D$5882,0.4),2,D2682&lt;=PERCENTILE($D$3:$D$5882,0.6),3,D2682&lt;=PERCENTILE($D$3:$D$5882,0.8),4,TRUE,5)</f>
        <v>2</v>
      </c>
      <c r="H2682" s="3" t="str" cm="1">
        <f t="array" ref="H2682">_xlfn.IFS(AND(E2682&gt;=4,F2682&gt;=4,G2682&gt;=4),"Champions",AND(E2682&gt;=3,F2682&gt;=3,G2682&gt;=3),"Loyal Customers",AND(E2682&lt;=2,F2682&gt;=3),"At Risk",AND(E2682&lt;=2,F2682&lt;=2,G2682&lt;=2),"Lost",AND(E2682&gt;=4,F2682&lt;=2),"New/Promising",TRUE,"Needs Attention")</f>
        <v>At Risk</v>
      </c>
      <c r="I2682" s="3" t="str">
        <f t="shared" si="45"/>
        <v>Churned</v>
      </c>
      <c r="J2682" s="3" t="str">
        <f>_xlfn.XLOOKUP(A2682,'Country_Lookup'!$D:$D,'Country_Lookup'!$E:$E)</f>
        <v>United Kingdom</v>
      </c>
    </row>
    <row r="2683" spans="1:10" x14ac:dyDescent="0.3">
      <c r="A2683">
        <v>15056</v>
      </c>
      <c r="B2683">
        <v>520</v>
      </c>
      <c r="C2683">
        <v>1</v>
      </c>
      <c r="D2683">
        <v>133.45000000000002</v>
      </c>
      <c r="E2683" cm="1">
        <f t="array" ref="E2683">_xlfn.IFS(B2683&lt;=PERCENTILE($B$3:$B$5882,0.2),5,B2683&lt;=PERCENTILE($B$3:$B$5882,0.4),4,B2683&lt;=PERCENTILE($B$3:$B$5882,0.6),3,B2683&lt;=PERCENTILE($B$3:$B$5882,0.8),2,TRUE,1)</f>
        <v>1</v>
      </c>
      <c r="F2683" cm="1">
        <f t="array" ref="F2683">_xlfn.IFS(C2683&lt;=PERCENTILE($C$3:$C$5882,0.2),1,C2683&lt;=PERCENTILE($C$3:$C$5882,0.4),2,C2683&lt;=PERCENTILE($C$3:$C$5882,0.6),3,C2683&lt;=PERCENTILE($C$3:$C$5882,0.8),4,TRUE,5)</f>
        <v>1</v>
      </c>
      <c r="G2683" cm="1">
        <f t="array" ref="G2683">_xlfn.IFS(D2683&lt;=PERCENTILE($D$3:$D$5882,0.2),1,D2683&lt;=PERCENTILE($D$3:$D$5882,0.4),2,D2683&lt;=PERCENTILE($D$3:$D$5882,0.6),3,D2683&lt;=PERCENTILE($D$3:$D$5882,0.8),4,TRUE,5)</f>
        <v>1</v>
      </c>
      <c r="H2683" s="3" t="str" cm="1">
        <f t="array" ref="H2683">_xlfn.IFS(AND(E2683&gt;=4,F2683&gt;=4,G2683&gt;=4),"Champions",AND(E2683&gt;=3,F2683&gt;=3,G2683&gt;=3),"Loyal Customers",AND(E2683&lt;=2,F2683&gt;=3),"At Risk",AND(E2683&lt;=2,F2683&lt;=2,G2683&lt;=2),"Lost",AND(E2683&gt;=4,F2683&lt;=2),"New/Promising",TRUE,"Needs Attention")</f>
        <v>Lost</v>
      </c>
      <c r="I2683" s="3" t="str">
        <f t="shared" si="45"/>
        <v>Churned</v>
      </c>
      <c r="J2683" s="3" t="str">
        <f>_xlfn.XLOOKUP(A2683,'Country_Lookup'!$D:$D,'Country_Lookup'!$E:$E)</f>
        <v>United Kingdom</v>
      </c>
    </row>
    <row r="2684" spans="1:10" x14ac:dyDescent="0.3">
      <c r="A2684">
        <v>15057</v>
      </c>
      <c r="B2684">
        <v>275</v>
      </c>
      <c r="C2684">
        <v>5</v>
      </c>
      <c r="D2684">
        <v>3255.9599999999982</v>
      </c>
      <c r="E2684" cm="1">
        <f t="array" ref="E2684">_xlfn.IFS(B2684&lt;=PERCENTILE($B$3:$B$5882,0.2),5,B2684&lt;=PERCENTILE($B$3:$B$5882,0.4),4,B2684&lt;=PERCENTILE($B$3:$B$5882,0.6),3,B2684&lt;=PERCENTILE($B$3:$B$5882,0.8),2,TRUE,1)</f>
        <v>2</v>
      </c>
      <c r="F2684" cm="1">
        <f t="array" ref="F2684">_xlfn.IFS(C2684&lt;=PERCENTILE($C$3:$C$5882,0.2),1,C2684&lt;=PERCENTILE($C$3:$C$5882,0.4),2,C2684&lt;=PERCENTILE($C$3:$C$5882,0.6),3,C2684&lt;=PERCENTILE($C$3:$C$5882,0.8),4,TRUE,5)</f>
        <v>4</v>
      </c>
      <c r="G2684" cm="1">
        <f t="array" ref="G2684">_xlfn.IFS(D2684&lt;=PERCENTILE($D$3:$D$5882,0.2),1,D2684&lt;=PERCENTILE($D$3:$D$5882,0.4),2,D2684&lt;=PERCENTILE($D$3:$D$5882,0.6),3,D2684&lt;=PERCENTILE($D$3:$D$5882,0.8),4,TRUE,5)</f>
        <v>5</v>
      </c>
      <c r="H2684" s="3" t="str" cm="1">
        <f t="array" ref="H2684">_xlfn.IFS(AND(E2684&gt;=4,F2684&gt;=4,G2684&gt;=4),"Champions",AND(E2684&gt;=3,F2684&gt;=3,G2684&gt;=3),"Loyal Customers",AND(E2684&lt;=2,F2684&gt;=3),"At Risk",AND(E2684&lt;=2,F2684&lt;=2,G2684&lt;=2),"Lost",AND(E2684&gt;=4,F2684&lt;=2),"New/Promising",TRUE,"Needs Attention")</f>
        <v>At Risk</v>
      </c>
      <c r="I2684" s="3" t="str">
        <f t="shared" si="45"/>
        <v>Churned</v>
      </c>
      <c r="J2684" s="3" t="str">
        <f>_xlfn.XLOOKUP(A2684,'Country_Lookup'!$D:$D,'Country_Lookup'!$E:$E)</f>
        <v>United Kingdom</v>
      </c>
    </row>
    <row r="2685" spans="1:10" x14ac:dyDescent="0.3">
      <c r="A2685">
        <v>15058</v>
      </c>
      <c r="B2685">
        <v>25</v>
      </c>
      <c r="C2685">
        <v>16</v>
      </c>
      <c r="D2685">
        <v>3410.0300000000216</v>
      </c>
      <c r="E2685" cm="1">
        <f t="array" ref="E2685">_xlfn.IFS(B2685&lt;=PERCENTILE($B$3:$B$5882,0.2),5,B2685&lt;=PERCENTILE($B$3:$B$5882,0.4),4,B2685&lt;=PERCENTILE($B$3:$B$5882,0.6),3,B2685&lt;=PERCENTILE($B$3:$B$5882,0.8),2,TRUE,1)</f>
        <v>4</v>
      </c>
      <c r="F2685" cm="1">
        <f t="array" ref="F2685">_xlfn.IFS(C2685&lt;=PERCENTILE($C$3:$C$5882,0.2),1,C2685&lt;=PERCENTILE($C$3:$C$5882,0.4),2,C2685&lt;=PERCENTILE($C$3:$C$5882,0.6),3,C2685&lt;=PERCENTILE($C$3:$C$5882,0.8),4,TRUE,5)</f>
        <v>5</v>
      </c>
      <c r="G2685" cm="1">
        <f t="array" ref="G2685">_xlfn.IFS(D2685&lt;=PERCENTILE($D$3:$D$5882,0.2),1,D2685&lt;=PERCENTILE($D$3:$D$5882,0.4),2,D2685&lt;=PERCENTILE($D$3:$D$5882,0.6),3,D2685&lt;=PERCENTILE($D$3:$D$5882,0.8),4,TRUE,5)</f>
        <v>5</v>
      </c>
      <c r="H2685" s="3" t="str" cm="1">
        <f t="array" ref="H2685">_xlfn.IFS(AND(E2685&gt;=4,F2685&gt;=4,G2685&gt;=4),"Champions",AND(E2685&gt;=3,F2685&gt;=3,G2685&gt;=3),"Loyal Customers",AND(E2685&lt;=2,F2685&gt;=3),"At Risk",AND(E2685&lt;=2,F2685&lt;=2,G2685&lt;=2),"Lost",AND(E2685&gt;=4,F2685&lt;=2),"New/Promising",TRUE,"Needs Attention")</f>
        <v>Champions</v>
      </c>
      <c r="I2685" s="3" t="str">
        <f t="shared" si="45"/>
        <v>Active</v>
      </c>
      <c r="J2685" s="3" t="str">
        <f>_xlfn.XLOOKUP(A2685,'Country_Lookup'!$D:$D,'Country_Lookup'!$E:$E)</f>
        <v>United Kingdom</v>
      </c>
    </row>
    <row r="2686" spans="1:10" x14ac:dyDescent="0.3">
      <c r="A2686">
        <v>15059</v>
      </c>
      <c r="B2686">
        <v>40</v>
      </c>
      <c r="C2686">
        <v>19</v>
      </c>
      <c r="D2686">
        <v>3523.5700000000506</v>
      </c>
      <c r="E2686" cm="1">
        <f t="array" ref="E2686">_xlfn.IFS(B2686&lt;=PERCENTILE($B$3:$B$5882,0.2),5,B2686&lt;=PERCENTILE($B$3:$B$5882,0.4),4,B2686&lt;=PERCENTILE($B$3:$B$5882,0.6),3,B2686&lt;=PERCENTILE($B$3:$B$5882,0.8),2,TRUE,1)</f>
        <v>4</v>
      </c>
      <c r="F2686" cm="1">
        <f t="array" ref="F2686">_xlfn.IFS(C2686&lt;=PERCENTILE($C$3:$C$5882,0.2),1,C2686&lt;=PERCENTILE($C$3:$C$5882,0.4),2,C2686&lt;=PERCENTILE($C$3:$C$5882,0.6),3,C2686&lt;=PERCENTILE($C$3:$C$5882,0.8),4,TRUE,5)</f>
        <v>5</v>
      </c>
      <c r="G2686" cm="1">
        <f t="array" ref="G2686">_xlfn.IFS(D2686&lt;=PERCENTILE($D$3:$D$5882,0.2),1,D2686&lt;=PERCENTILE($D$3:$D$5882,0.4),2,D2686&lt;=PERCENTILE($D$3:$D$5882,0.6),3,D2686&lt;=PERCENTILE($D$3:$D$5882,0.8),4,TRUE,5)</f>
        <v>5</v>
      </c>
      <c r="H2686" s="3" t="str" cm="1">
        <f t="array" ref="H2686">_xlfn.IFS(AND(E2686&gt;=4,F2686&gt;=4,G2686&gt;=4),"Champions",AND(E2686&gt;=3,F2686&gt;=3,G2686&gt;=3),"Loyal Customers",AND(E2686&lt;=2,F2686&gt;=3),"At Risk",AND(E2686&lt;=2,F2686&lt;=2,G2686&lt;=2),"Lost",AND(E2686&gt;=4,F2686&lt;=2),"New/Promising",TRUE,"Needs Attention")</f>
        <v>Champions</v>
      </c>
      <c r="I2686" s="3" t="str">
        <f t="shared" si="45"/>
        <v>Active</v>
      </c>
      <c r="J2686" s="3" t="str">
        <f>_xlfn.XLOOKUP(A2686,'Country_Lookup'!$D:$D,'Country_Lookup'!$E:$E)</f>
        <v>United Kingdom</v>
      </c>
    </row>
    <row r="2687" spans="1:10" x14ac:dyDescent="0.3">
      <c r="A2687">
        <v>15060</v>
      </c>
      <c r="B2687">
        <v>8</v>
      </c>
      <c r="C2687">
        <v>4</v>
      </c>
      <c r="D2687">
        <v>303.08999999999975</v>
      </c>
      <c r="E2687" cm="1">
        <f t="array" ref="E2687">_xlfn.IFS(B2687&lt;=PERCENTILE($B$3:$B$5882,0.2),5,B2687&lt;=PERCENTILE($B$3:$B$5882,0.4),4,B2687&lt;=PERCENTILE($B$3:$B$5882,0.6),3,B2687&lt;=PERCENTILE($B$3:$B$5882,0.8),2,TRUE,1)</f>
        <v>5</v>
      </c>
      <c r="F2687" cm="1">
        <f t="array" ref="F2687">_xlfn.IFS(C2687&lt;=PERCENTILE($C$3:$C$5882,0.2),1,C2687&lt;=PERCENTILE($C$3:$C$5882,0.4),2,C2687&lt;=PERCENTILE($C$3:$C$5882,0.6),3,C2687&lt;=PERCENTILE($C$3:$C$5882,0.8),4,TRUE,5)</f>
        <v>3</v>
      </c>
      <c r="G2687" cm="1">
        <f t="array" ref="G2687">_xlfn.IFS(D2687&lt;=PERCENTILE($D$3:$D$5882,0.2),1,D2687&lt;=PERCENTILE($D$3:$D$5882,0.4),2,D2687&lt;=PERCENTILE($D$3:$D$5882,0.6),3,D2687&lt;=PERCENTILE($D$3:$D$5882,0.8),4,TRUE,5)</f>
        <v>2</v>
      </c>
      <c r="H2687" s="3" t="str" cm="1">
        <f t="array" ref="H2687">_xlfn.IFS(AND(E2687&gt;=4,F2687&gt;=4,G2687&gt;=4),"Champions",AND(E2687&gt;=3,F2687&gt;=3,G2687&gt;=3),"Loyal Customers",AND(E2687&lt;=2,F2687&gt;=3),"At Risk",AND(E2687&lt;=2,F2687&lt;=2,G2687&lt;=2),"Lost",AND(E2687&gt;=4,F2687&lt;=2),"New/Promising",TRUE,"Needs Attention")</f>
        <v>Needs Attention</v>
      </c>
      <c r="I2687" s="3" t="str">
        <f t="shared" si="45"/>
        <v>Active</v>
      </c>
      <c r="J2687" s="3" t="str">
        <f>_xlfn.XLOOKUP(A2687,'Country_Lookup'!$D:$D,'Country_Lookup'!$E:$E)</f>
        <v>United Kingdom</v>
      </c>
    </row>
    <row r="2688" spans="1:10" x14ac:dyDescent="0.3">
      <c r="A2688">
        <v>15061</v>
      </c>
      <c r="B2688">
        <v>3</v>
      </c>
      <c r="C2688">
        <v>127</v>
      </c>
      <c r="D2688">
        <v>137818.51999999915</v>
      </c>
      <c r="E2688" cm="1">
        <f t="array" ref="E2688">_xlfn.IFS(B2688&lt;=PERCENTILE($B$3:$B$5882,0.2),5,B2688&lt;=PERCENTILE($B$3:$B$5882,0.4),4,B2688&lt;=PERCENTILE($B$3:$B$5882,0.6),3,B2688&lt;=PERCENTILE($B$3:$B$5882,0.8),2,TRUE,1)</f>
        <v>5</v>
      </c>
      <c r="F2688" cm="1">
        <f t="array" ref="F2688">_xlfn.IFS(C2688&lt;=PERCENTILE($C$3:$C$5882,0.2),1,C2688&lt;=PERCENTILE($C$3:$C$5882,0.4),2,C2688&lt;=PERCENTILE($C$3:$C$5882,0.6),3,C2688&lt;=PERCENTILE($C$3:$C$5882,0.8),4,TRUE,5)</f>
        <v>5</v>
      </c>
      <c r="G2688" cm="1">
        <f t="array" ref="G2688">_xlfn.IFS(D2688&lt;=PERCENTILE($D$3:$D$5882,0.2),1,D2688&lt;=PERCENTILE($D$3:$D$5882,0.4),2,D2688&lt;=PERCENTILE($D$3:$D$5882,0.6),3,D2688&lt;=PERCENTILE($D$3:$D$5882,0.8),4,TRUE,5)</f>
        <v>5</v>
      </c>
      <c r="H2688" s="3" t="str" cm="1">
        <f t="array" ref="H2688">_xlfn.IFS(AND(E2688&gt;=4,F2688&gt;=4,G2688&gt;=4),"Champions",AND(E2688&gt;=3,F2688&gt;=3,G2688&gt;=3),"Loyal Customers",AND(E2688&lt;=2,F2688&gt;=3),"At Risk",AND(E2688&lt;=2,F2688&lt;=2,G2688&lt;=2),"Lost",AND(E2688&gt;=4,F2688&lt;=2),"New/Promising",TRUE,"Needs Attention")</f>
        <v>Champions</v>
      </c>
      <c r="I2688" s="3" t="str">
        <f t="shared" si="45"/>
        <v>Active</v>
      </c>
      <c r="J2688" s="3" t="str">
        <f>_xlfn.XLOOKUP(A2688,'Country_Lookup'!$D:$D,'Country_Lookup'!$E:$E)</f>
        <v>United Kingdom</v>
      </c>
    </row>
    <row r="2689" spans="1:10" x14ac:dyDescent="0.3">
      <c r="A2689">
        <v>15062</v>
      </c>
      <c r="B2689">
        <v>71</v>
      </c>
      <c r="C2689">
        <v>8</v>
      </c>
      <c r="D2689">
        <v>2585.6199999999958</v>
      </c>
      <c r="E2689" cm="1">
        <f t="array" ref="E2689">_xlfn.IFS(B2689&lt;=PERCENTILE($B$3:$B$5882,0.2),5,B2689&lt;=PERCENTILE($B$3:$B$5882,0.4),4,B2689&lt;=PERCENTILE($B$3:$B$5882,0.6),3,B2689&lt;=PERCENTILE($B$3:$B$5882,0.8),2,TRUE,1)</f>
        <v>3</v>
      </c>
      <c r="F2689" cm="1">
        <f t="array" ref="F2689">_xlfn.IFS(C2689&lt;=PERCENTILE($C$3:$C$5882,0.2),1,C2689&lt;=PERCENTILE($C$3:$C$5882,0.4),2,C2689&lt;=PERCENTILE($C$3:$C$5882,0.6),3,C2689&lt;=PERCENTILE($C$3:$C$5882,0.8),4,TRUE,5)</f>
        <v>4</v>
      </c>
      <c r="G2689" cm="1">
        <f t="array" ref="G2689">_xlfn.IFS(D2689&lt;=PERCENTILE($D$3:$D$5882,0.2),1,D2689&lt;=PERCENTILE($D$3:$D$5882,0.4),2,D2689&lt;=PERCENTILE($D$3:$D$5882,0.6),3,D2689&lt;=PERCENTILE($D$3:$D$5882,0.8),4,TRUE,5)</f>
        <v>4</v>
      </c>
      <c r="H2689" s="3" t="str" cm="1">
        <f t="array" ref="H2689">_xlfn.IFS(AND(E2689&gt;=4,F2689&gt;=4,G2689&gt;=4),"Champions",AND(E2689&gt;=3,F2689&gt;=3,G2689&gt;=3),"Loyal Customers",AND(E2689&lt;=2,F2689&gt;=3),"At Risk",AND(E2689&lt;=2,F2689&lt;=2,G2689&lt;=2),"Lost",AND(E2689&gt;=4,F2689&lt;=2),"New/Promising",TRUE,"Needs Attention")</f>
        <v>Loyal Customers</v>
      </c>
      <c r="I2689" s="3" t="str">
        <f t="shared" si="45"/>
        <v>Active</v>
      </c>
      <c r="J2689" s="3" t="str">
        <f>_xlfn.XLOOKUP(A2689,'Country_Lookup'!$D:$D,'Country_Lookup'!$E:$E)</f>
        <v>United Kingdom</v>
      </c>
    </row>
    <row r="2690" spans="1:10" x14ac:dyDescent="0.3">
      <c r="A2690">
        <v>15063</v>
      </c>
      <c r="B2690">
        <v>213</v>
      </c>
      <c r="C2690">
        <v>1</v>
      </c>
      <c r="D2690">
        <v>370.79999999999995</v>
      </c>
      <c r="E2690" cm="1">
        <f t="array" ref="E2690">_xlfn.IFS(B2690&lt;=PERCENTILE($B$3:$B$5882,0.2),5,B2690&lt;=PERCENTILE($B$3:$B$5882,0.4),4,B2690&lt;=PERCENTILE($B$3:$B$5882,0.6),3,B2690&lt;=PERCENTILE($B$3:$B$5882,0.8),2,TRUE,1)</f>
        <v>2</v>
      </c>
      <c r="F2690" cm="1">
        <f t="array" ref="F2690">_xlfn.IFS(C2690&lt;=PERCENTILE($C$3:$C$5882,0.2),1,C2690&lt;=PERCENTILE($C$3:$C$5882,0.4),2,C2690&lt;=PERCENTILE($C$3:$C$5882,0.6),3,C2690&lt;=PERCENTILE($C$3:$C$5882,0.8),4,TRUE,5)</f>
        <v>1</v>
      </c>
      <c r="G2690" cm="1">
        <f t="array" ref="G2690">_xlfn.IFS(D2690&lt;=PERCENTILE($D$3:$D$5882,0.2),1,D2690&lt;=PERCENTILE($D$3:$D$5882,0.4),2,D2690&lt;=PERCENTILE($D$3:$D$5882,0.6),3,D2690&lt;=PERCENTILE($D$3:$D$5882,0.8),4,TRUE,5)</f>
        <v>2</v>
      </c>
      <c r="H2690" s="3" t="str" cm="1">
        <f t="array" ref="H2690">_xlfn.IFS(AND(E2690&gt;=4,F2690&gt;=4,G2690&gt;=4),"Champions",AND(E2690&gt;=3,F2690&gt;=3,G2690&gt;=3),"Loyal Customers",AND(E2690&lt;=2,F2690&gt;=3),"At Risk",AND(E2690&lt;=2,F2690&lt;=2,G2690&lt;=2),"Lost",AND(E2690&gt;=4,F2690&lt;=2),"New/Promising",TRUE,"Needs Attention")</f>
        <v>Lost</v>
      </c>
      <c r="I2690" s="3" t="str">
        <f t="shared" si="45"/>
        <v>Churned</v>
      </c>
      <c r="J2690" s="3" t="str">
        <f>_xlfn.XLOOKUP(A2690,'Country_Lookup'!$D:$D,'Country_Lookup'!$E:$E)</f>
        <v>United Kingdom</v>
      </c>
    </row>
    <row r="2691" spans="1:10" x14ac:dyDescent="0.3">
      <c r="A2691">
        <v>15064</v>
      </c>
      <c r="B2691">
        <v>410</v>
      </c>
      <c r="C2691">
        <v>4</v>
      </c>
      <c r="D2691">
        <v>1254.4100000000021</v>
      </c>
      <c r="E2691" cm="1">
        <f t="array" ref="E2691">_xlfn.IFS(B2691&lt;=PERCENTILE($B$3:$B$5882,0.2),5,B2691&lt;=PERCENTILE($B$3:$B$5882,0.4),4,B2691&lt;=PERCENTILE($B$3:$B$5882,0.6),3,B2691&lt;=PERCENTILE($B$3:$B$5882,0.8),2,TRUE,1)</f>
        <v>2</v>
      </c>
      <c r="F2691" cm="1">
        <f t="array" ref="F2691">_xlfn.IFS(C2691&lt;=PERCENTILE($C$3:$C$5882,0.2),1,C2691&lt;=PERCENTILE($C$3:$C$5882,0.4),2,C2691&lt;=PERCENTILE($C$3:$C$5882,0.6),3,C2691&lt;=PERCENTILE($C$3:$C$5882,0.8),4,TRUE,5)</f>
        <v>3</v>
      </c>
      <c r="G2691" cm="1">
        <f t="array" ref="G2691">_xlfn.IFS(D2691&lt;=PERCENTILE($D$3:$D$5882,0.2),1,D2691&lt;=PERCENTILE($D$3:$D$5882,0.4),2,D2691&lt;=PERCENTILE($D$3:$D$5882,0.6),3,D2691&lt;=PERCENTILE($D$3:$D$5882,0.8),4,TRUE,5)</f>
        <v>4</v>
      </c>
      <c r="H2691" s="3" t="str" cm="1">
        <f t="array" ref="H2691">_xlfn.IFS(AND(E2691&gt;=4,F2691&gt;=4,G2691&gt;=4),"Champions",AND(E2691&gt;=3,F2691&gt;=3,G2691&gt;=3),"Loyal Customers",AND(E2691&lt;=2,F2691&gt;=3),"At Risk",AND(E2691&lt;=2,F2691&lt;=2,G2691&lt;=2),"Lost",AND(E2691&gt;=4,F2691&lt;=2),"New/Promising",TRUE,"Needs Attention")</f>
        <v>At Risk</v>
      </c>
      <c r="I2691" s="3" t="str">
        <f t="shared" ref="I2691:I2754" si="46">IF(B2691&gt;90,"Churned","Active")</f>
        <v>Churned</v>
      </c>
      <c r="J2691" s="3" t="str">
        <f>_xlfn.XLOOKUP(A2691,'Country_Lookup'!$D:$D,'Country_Lookup'!$E:$E)</f>
        <v>United Kingdom</v>
      </c>
    </row>
    <row r="2692" spans="1:10" x14ac:dyDescent="0.3">
      <c r="A2692">
        <v>15065</v>
      </c>
      <c r="B2692">
        <v>37</v>
      </c>
      <c r="C2692">
        <v>5</v>
      </c>
      <c r="D2692">
        <v>3326.8599999999897</v>
      </c>
      <c r="E2692" cm="1">
        <f t="array" ref="E2692">_xlfn.IFS(B2692&lt;=PERCENTILE($B$3:$B$5882,0.2),5,B2692&lt;=PERCENTILE($B$3:$B$5882,0.4),4,B2692&lt;=PERCENTILE($B$3:$B$5882,0.6),3,B2692&lt;=PERCENTILE($B$3:$B$5882,0.8),2,TRUE,1)</f>
        <v>4</v>
      </c>
      <c r="F2692" cm="1">
        <f t="array" ref="F2692">_xlfn.IFS(C2692&lt;=PERCENTILE($C$3:$C$5882,0.2),1,C2692&lt;=PERCENTILE($C$3:$C$5882,0.4),2,C2692&lt;=PERCENTILE($C$3:$C$5882,0.6),3,C2692&lt;=PERCENTILE($C$3:$C$5882,0.8),4,TRUE,5)</f>
        <v>4</v>
      </c>
      <c r="G2692" cm="1">
        <f t="array" ref="G2692">_xlfn.IFS(D2692&lt;=PERCENTILE($D$3:$D$5882,0.2),1,D2692&lt;=PERCENTILE($D$3:$D$5882,0.4),2,D2692&lt;=PERCENTILE($D$3:$D$5882,0.6),3,D2692&lt;=PERCENTILE($D$3:$D$5882,0.8),4,TRUE,5)</f>
        <v>5</v>
      </c>
      <c r="H2692" s="3" t="str" cm="1">
        <f t="array" ref="H2692">_xlfn.IFS(AND(E2692&gt;=4,F2692&gt;=4,G2692&gt;=4),"Champions",AND(E2692&gt;=3,F2692&gt;=3,G2692&gt;=3),"Loyal Customers",AND(E2692&lt;=2,F2692&gt;=3),"At Risk",AND(E2692&lt;=2,F2692&lt;=2,G2692&lt;=2),"Lost",AND(E2692&gt;=4,F2692&lt;=2),"New/Promising",TRUE,"Needs Attention")</f>
        <v>Champions</v>
      </c>
      <c r="I2692" s="3" t="str">
        <f t="shared" si="46"/>
        <v>Active</v>
      </c>
      <c r="J2692" s="3" t="str">
        <f>_xlfn.XLOOKUP(A2692,'Country_Lookup'!$D:$D,'Country_Lookup'!$E:$E)</f>
        <v>United Kingdom</v>
      </c>
    </row>
    <row r="2693" spans="1:10" x14ac:dyDescent="0.3">
      <c r="A2693">
        <v>15066</v>
      </c>
      <c r="B2693">
        <v>53</v>
      </c>
      <c r="C2693">
        <v>1</v>
      </c>
      <c r="D2693">
        <v>893.58999999999958</v>
      </c>
      <c r="E2693" cm="1">
        <f t="array" ref="E2693">_xlfn.IFS(B2693&lt;=PERCENTILE($B$3:$B$5882,0.2),5,B2693&lt;=PERCENTILE($B$3:$B$5882,0.4),4,B2693&lt;=PERCENTILE($B$3:$B$5882,0.6),3,B2693&lt;=PERCENTILE($B$3:$B$5882,0.8),2,TRUE,1)</f>
        <v>4</v>
      </c>
      <c r="F2693" cm="1">
        <f t="array" ref="F2693">_xlfn.IFS(C2693&lt;=PERCENTILE($C$3:$C$5882,0.2),1,C2693&lt;=PERCENTILE($C$3:$C$5882,0.4),2,C2693&lt;=PERCENTILE($C$3:$C$5882,0.6),3,C2693&lt;=PERCENTILE($C$3:$C$5882,0.8),4,TRUE,5)</f>
        <v>1</v>
      </c>
      <c r="G2693" cm="1">
        <f t="array" ref="G2693">_xlfn.IFS(D2693&lt;=PERCENTILE($D$3:$D$5882,0.2),1,D2693&lt;=PERCENTILE($D$3:$D$5882,0.4),2,D2693&lt;=PERCENTILE($D$3:$D$5882,0.6),3,D2693&lt;=PERCENTILE($D$3:$D$5882,0.8),4,TRUE,5)</f>
        <v>3</v>
      </c>
      <c r="H2693" s="3" t="str" cm="1">
        <f t="array" ref="H2693">_xlfn.IFS(AND(E2693&gt;=4,F2693&gt;=4,G2693&gt;=4),"Champions",AND(E2693&gt;=3,F2693&gt;=3,G2693&gt;=3),"Loyal Customers",AND(E2693&lt;=2,F2693&gt;=3),"At Risk",AND(E2693&lt;=2,F2693&lt;=2,G2693&lt;=2),"Lost",AND(E2693&gt;=4,F2693&lt;=2),"New/Promising",TRUE,"Needs Attention")</f>
        <v>New/Promising</v>
      </c>
      <c r="I2693" s="3" t="str">
        <f t="shared" si="46"/>
        <v>Active</v>
      </c>
      <c r="J2693" s="3" t="str">
        <f>_xlfn.XLOOKUP(A2693,'Country_Lookup'!$D:$D,'Country_Lookup'!$E:$E)</f>
        <v>United Kingdom</v>
      </c>
    </row>
    <row r="2694" spans="1:10" x14ac:dyDescent="0.3">
      <c r="A2694">
        <v>15067</v>
      </c>
      <c r="B2694">
        <v>78</v>
      </c>
      <c r="C2694">
        <v>5</v>
      </c>
      <c r="D2694">
        <v>3877.8800000000042</v>
      </c>
      <c r="E2694" cm="1">
        <f t="array" ref="E2694">_xlfn.IFS(B2694&lt;=PERCENTILE($B$3:$B$5882,0.2),5,B2694&lt;=PERCENTILE($B$3:$B$5882,0.4),4,B2694&lt;=PERCENTILE($B$3:$B$5882,0.6),3,B2694&lt;=PERCENTILE($B$3:$B$5882,0.8),2,TRUE,1)</f>
        <v>3</v>
      </c>
      <c r="F2694" cm="1">
        <f t="array" ref="F2694">_xlfn.IFS(C2694&lt;=PERCENTILE($C$3:$C$5882,0.2),1,C2694&lt;=PERCENTILE($C$3:$C$5882,0.4),2,C2694&lt;=PERCENTILE($C$3:$C$5882,0.6),3,C2694&lt;=PERCENTILE($C$3:$C$5882,0.8),4,TRUE,5)</f>
        <v>4</v>
      </c>
      <c r="G2694" cm="1">
        <f t="array" ref="G2694">_xlfn.IFS(D2694&lt;=PERCENTILE($D$3:$D$5882,0.2),1,D2694&lt;=PERCENTILE($D$3:$D$5882,0.4),2,D2694&lt;=PERCENTILE($D$3:$D$5882,0.6),3,D2694&lt;=PERCENTILE($D$3:$D$5882,0.8),4,TRUE,5)</f>
        <v>5</v>
      </c>
      <c r="H2694" s="3" t="str" cm="1">
        <f t="array" ref="H2694">_xlfn.IFS(AND(E2694&gt;=4,F2694&gt;=4,G2694&gt;=4),"Champions",AND(E2694&gt;=3,F2694&gt;=3,G2694&gt;=3),"Loyal Customers",AND(E2694&lt;=2,F2694&gt;=3),"At Risk",AND(E2694&lt;=2,F2694&lt;=2,G2694&lt;=2),"Lost",AND(E2694&gt;=4,F2694&lt;=2),"New/Promising",TRUE,"Needs Attention")</f>
        <v>Loyal Customers</v>
      </c>
      <c r="I2694" s="3" t="str">
        <f t="shared" si="46"/>
        <v>Active</v>
      </c>
      <c r="J2694" s="3" t="str">
        <f>_xlfn.XLOOKUP(A2694,'Country_Lookup'!$D:$D,'Country_Lookup'!$E:$E)</f>
        <v>United Kingdom</v>
      </c>
    </row>
    <row r="2695" spans="1:10" x14ac:dyDescent="0.3">
      <c r="A2695">
        <v>15068</v>
      </c>
      <c r="B2695">
        <v>46</v>
      </c>
      <c r="C2695">
        <v>4</v>
      </c>
      <c r="D2695">
        <v>1176.850000000004</v>
      </c>
      <c r="E2695" cm="1">
        <f t="array" ref="E2695">_xlfn.IFS(B2695&lt;=PERCENTILE($B$3:$B$5882,0.2),5,B2695&lt;=PERCENTILE($B$3:$B$5882,0.4),4,B2695&lt;=PERCENTILE($B$3:$B$5882,0.6),3,B2695&lt;=PERCENTILE($B$3:$B$5882,0.8),2,TRUE,1)</f>
        <v>4</v>
      </c>
      <c r="F2695" cm="1">
        <f t="array" ref="F2695">_xlfn.IFS(C2695&lt;=PERCENTILE($C$3:$C$5882,0.2),1,C2695&lt;=PERCENTILE($C$3:$C$5882,0.4),2,C2695&lt;=PERCENTILE($C$3:$C$5882,0.6),3,C2695&lt;=PERCENTILE($C$3:$C$5882,0.8),4,TRUE,5)</f>
        <v>3</v>
      </c>
      <c r="G2695" cm="1">
        <f t="array" ref="G2695">_xlfn.IFS(D2695&lt;=PERCENTILE($D$3:$D$5882,0.2),1,D2695&lt;=PERCENTILE($D$3:$D$5882,0.4),2,D2695&lt;=PERCENTILE($D$3:$D$5882,0.6),3,D2695&lt;=PERCENTILE($D$3:$D$5882,0.8),4,TRUE,5)</f>
        <v>3</v>
      </c>
      <c r="H2695" s="3" t="str" cm="1">
        <f t="array" ref="H2695">_xlfn.IFS(AND(E2695&gt;=4,F2695&gt;=4,G2695&gt;=4),"Champions",AND(E2695&gt;=3,F2695&gt;=3,G2695&gt;=3),"Loyal Customers",AND(E2695&lt;=2,F2695&gt;=3),"At Risk",AND(E2695&lt;=2,F2695&lt;=2,G2695&lt;=2),"Lost",AND(E2695&gt;=4,F2695&lt;=2),"New/Promising",TRUE,"Needs Attention")</f>
        <v>Loyal Customers</v>
      </c>
      <c r="I2695" s="3" t="str">
        <f t="shared" si="46"/>
        <v>Active</v>
      </c>
      <c r="J2695" s="3" t="str">
        <f>_xlfn.XLOOKUP(A2695,'Country_Lookup'!$D:$D,'Country_Lookup'!$E:$E)</f>
        <v>United Kingdom</v>
      </c>
    </row>
    <row r="2696" spans="1:10" x14ac:dyDescent="0.3">
      <c r="A2696">
        <v>15069</v>
      </c>
      <c r="B2696">
        <v>179</v>
      </c>
      <c r="C2696">
        <v>1</v>
      </c>
      <c r="D2696">
        <v>1109.5299999999991</v>
      </c>
      <c r="E2696" cm="1">
        <f t="array" ref="E2696">_xlfn.IFS(B2696&lt;=PERCENTILE($B$3:$B$5882,0.2),5,B2696&lt;=PERCENTILE($B$3:$B$5882,0.4),4,B2696&lt;=PERCENTILE($B$3:$B$5882,0.6),3,B2696&lt;=PERCENTILE($B$3:$B$5882,0.8),2,TRUE,1)</f>
        <v>3</v>
      </c>
      <c r="F2696" cm="1">
        <f t="array" ref="F2696">_xlfn.IFS(C2696&lt;=PERCENTILE($C$3:$C$5882,0.2),1,C2696&lt;=PERCENTILE($C$3:$C$5882,0.4),2,C2696&lt;=PERCENTILE($C$3:$C$5882,0.6),3,C2696&lt;=PERCENTILE($C$3:$C$5882,0.8),4,TRUE,5)</f>
        <v>1</v>
      </c>
      <c r="G2696" cm="1">
        <f t="array" ref="G2696">_xlfn.IFS(D2696&lt;=PERCENTILE($D$3:$D$5882,0.2),1,D2696&lt;=PERCENTILE($D$3:$D$5882,0.4),2,D2696&lt;=PERCENTILE($D$3:$D$5882,0.6),3,D2696&lt;=PERCENTILE($D$3:$D$5882,0.8),4,TRUE,5)</f>
        <v>3</v>
      </c>
      <c r="H2696" s="3" t="str" cm="1">
        <f t="array" ref="H2696">_xlfn.IFS(AND(E2696&gt;=4,F2696&gt;=4,G2696&gt;=4),"Champions",AND(E2696&gt;=3,F2696&gt;=3,G2696&gt;=3),"Loyal Customers",AND(E2696&lt;=2,F2696&gt;=3),"At Risk",AND(E2696&lt;=2,F2696&lt;=2,G2696&lt;=2),"Lost",AND(E2696&gt;=4,F2696&lt;=2),"New/Promising",TRUE,"Needs Attention")</f>
        <v>Needs Attention</v>
      </c>
      <c r="I2696" s="3" t="str">
        <f t="shared" si="46"/>
        <v>Churned</v>
      </c>
      <c r="J2696" s="3" t="str">
        <f>_xlfn.XLOOKUP(A2696,'Country_Lookup'!$D:$D,'Country_Lookup'!$E:$E)</f>
        <v>United Kingdom</v>
      </c>
    </row>
    <row r="2697" spans="1:10" x14ac:dyDescent="0.3">
      <c r="A2697">
        <v>15070</v>
      </c>
      <c r="B2697">
        <v>372</v>
      </c>
      <c r="C2697">
        <v>3</v>
      </c>
      <c r="D2697">
        <v>843.25000000000011</v>
      </c>
      <c r="E2697" cm="1">
        <f t="array" ref="E2697">_xlfn.IFS(B2697&lt;=PERCENTILE($B$3:$B$5882,0.2),5,B2697&lt;=PERCENTILE($B$3:$B$5882,0.4),4,B2697&lt;=PERCENTILE($B$3:$B$5882,0.6),3,B2697&lt;=PERCENTILE($B$3:$B$5882,0.8),2,TRUE,1)</f>
        <v>2</v>
      </c>
      <c r="F2697" cm="1">
        <f t="array" ref="F2697">_xlfn.IFS(C2697&lt;=PERCENTILE($C$3:$C$5882,0.2),1,C2697&lt;=PERCENTILE($C$3:$C$5882,0.4),2,C2697&lt;=PERCENTILE($C$3:$C$5882,0.6),3,C2697&lt;=PERCENTILE($C$3:$C$5882,0.8),4,TRUE,5)</f>
        <v>3</v>
      </c>
      <c r="G2697" cm="1">
        <f t="array" ref="G2697">_xlfn.IFS(D2697&lt;=PERCENTILE($D$3:$D$5882,0.2),1,D2697&lt;=PERCENTILE($D$3:$D$5882,0.4),2,D2697&lt;=PERCENTILE($D$3:$D$5882,0.6),3,D2697&lt;=PERCENTILE($D$3:$D$5882,0.8),4,TRUE,5)</f>
        <v>3</v>
      </c>
      <c r="H2697" s="3" t="str" cm="1">
        <f t="array" ref="H2697">_xlfn.IFS(AND(E2697&gt;=4,F2697&gt;=4,G2697&gt;=4),"Champions",AND(E2697&gt;=3,F2697&gt;=3,G2697&gt;=3),"Loyal Customers",AND(E2697&lt;=2,F2697&gt;=3),"At Risk",AND(E2697&lt;=2,F2697&lt;=2,G2697&lt;=2),"Lost",AND(E2697&gt;=4,F2697&lt;=2),"New/Promising",TRUE,"Needs Attention")</f>
        <v>At Risk</v>
      </c>
      <c r="I2697" s="3" t="str">
        <f t="shared" si="46"/>
        <v>Churned</v>
      </c>
      <c r="J2697" s="3" t="str">
        <f>_xlfn.XLOOKUP(A2697,'Country_Lookup'!$D:$D,'Country_Lookup'!$E:$E)</f>
        <v>United Kingdom</v>
      </c>
    </row>
    <row r="2698" spans="1:10" x14ac:dyDescent="0.3">
      <c r="A2698">
        <v>15071</v>
      </c>
      <c r="B2698">
        <v>93</v>
      </c>
      <c r="C2698">
        <v>4</v>
      </c>
      <c r="D2698">
        <v>1455.559999999999</v>
      </c>
      <c r="E2698" cm="1">
        <f t="array" ref="E2698">_xlfn.IFS(B2698&lt;=PERCENTILE($B$3:$B$5882,0.2),5,B2698&lt;=PERCENTILE($B$3:$B$5882,0.4),4,B2698&lt;=PERCENTILE($B$3:$B$5882,0.6),3,B2698&lt;=PERCENTILE($B$3:$B$5882,0.8),2,TRUE,1)</f>
        <v>3</v>
      </c>
      <c r="F2698" cm="1">
        <f t="array" ref="F2698">_xlfn.IFS(C2698&lt;=PERCENTILE($C$3:$C$5882,0.2),1,C2698&lt;=PERCENTILE($C$3:$C$5882,0.4),2,C2698&lt;=PERCENTILE($C$3:$C$5882,0.6),3,C2698&lt;=PERCENTILE($C$3:$C$5882,0.8),4,TRUE,5)</f>
        <v>3</v>
      </c>
      <c r="G2698" cm="1">
        <f t="array" ref="G2698">_xlfn.IFS(D2698&lt;=PERCENTILE($D$3:$D$5882,0.2),1,D2698&lt;=PERCENTILE($D$3:$D$5882,0.4),2,D2698&lt;=PERCENTILE($D$3:$D$5882,0.6),3,D2698&lt;=PERCENTILE($D$3:$D$5882,0.8),4,TRUE,5)</f>
        <v>4</v>
      </c>
      <c r="H2698" s="3" t="str" cm="1">
        <f t="array" ref="H2698">_xlfn.IFS(AND(E2698&gt;=4,F2698&gt;=4,G2698&gt;=4),"Champions",AND(E2698&gt;=3,F2698&gt;=3,G2698&gt;=3),"Loyal Customers",AND(E2698&lt;=2,F2698&gt;=3),"At Risk",AND(E2698&lt;=2,F2698&lt;=2,G2698&lt;=2),"Lost",AND(E2698&gt;=4,F2698&lt;=2),"New/Promising",TRUE,"Needs Attention")</f>
        <v>Loyal Customers</v>
      </c>
      <c r="I2698" s="3" t="str">
        <f t="shared" si="46"/>
        <v>Churned</v>
      </c>
      <c r="J2698" s="3" t="str">
        <f>_xlfn.XLOOKUP(A2698,'Country_Lookup'!$D:$D,'Country_Lookup'!$E:$E)</f>
        <v>United Kingdom</v>
      </c>
    </row>
    <row r="2699" spans="1:10" x14ac:dyDescent="0.3">
      <c r="A2699">
        <v>15072</v>
      </c>
      <c r="B2699">
        <v>479</v>
      </c>
      <c r="C2699">
        <v>1</v>
      </c>
      <c r="D2699">
        <v>187.52</v>
      </c>
      <c r="E2699" cm="1">
        <f t="array" ref="E2699">_xlfn.IFS(B2699&lt;=PERCENTILE($B$3:$B$5882,0.2),5,B2699&lt;=PERCENTILE($B$3:$B$5882,0.4),4,B2699&lt;=PERCENTILE($B$3:$B$5882,0.6),3,B2699&lt;=PERCENTILE($B$3:$B$5882,0.8),2,TRUE,1)</f>
        <v>1</v>
      </c>
      <c r="F2699" cm="1">
        <f t="array" ref="F2699">_xlfn.IFS(C2699&lt;=PERCENTILE($C$3:$C$5882,0.2),1,C2699&lt;=PERCENTILE($C$3:$C$5882,0.4),2,C2699&lt;=PERCENTILE($C$3:$C$5882,0.6),3,C2699&lt;=PERCENTILE($C$3:$C$5882,0.8),4,TRUE,5)</f>
        <v>1</v>
      </c>
      <c r="G2699" cm="1">
        <f t="array" ref="G2699">_xlfn.IFS(D2699&lt;=PERCENTILE($D$3:$D$5882,0.2),1,D2699&lt;=PERCENTILE($D$3:$D$5882,0.4),2,D2699&lt;=PERCENTILE($D$3:$D$5882,0.6),3,D2699&lt;=PERCENTILE($D$3:$D$5882,0.8),4,TRUE,5)</f>
        <v>1</v>
      </c>
      <c r="H2699" s="3" t="str" cm="1">
        <f t="array" ref="H2699">_xlfn.IFS(AND(E2699&gt;=4,F2699&gt;=4,G2699&gt;=4),"Champions",AND(E2699&gt;=3,F2699&gt;=3,G2699&gt;=3),"Loyal Customers",AND(E2699&lt;=2,F2699&gt;=3),"At Risk",AND(E2699&lt;=2,F2699&lt;=2,G2699&lt;=2),"Lost",AND(E2699&gt;=4,F2699&lt;=2),"New/Promising",TRUE,"Needs Attention")</f>
        <v>Lost</v>
      </c>
      <c r="I2699" s="3" t="str">
        <f t="shared" si="46"/>
        <v>Churned</v>
      </c>
      <c r="J2699" s="3" t="str">
        <f>_xlfn.XLOOKUP(A2699,'Country_Lookup'!$D:$D,'Country_Lookup'!$E:$E)</f>
        <v>United Kingdom</v>
      </c>
    </row>
    <row r="2700" spans="1:10" x14ac:dyDescent="0.3">
      <c r="A2700">
        <v>15073</v>
      </c>
      <c r="B2700">
        <v>9</v>
      </c>
      <c r="C2700">
        <v>8</v>
      </c>
      <c r="D2700">
        <v>2788.0200000000045</v>
      </c>
      <c r="E2700" cm="1">
        <f t="array" ref="E2700">_xlfn.IFS(B2700&lt;=PERCENTILE($B$3:$B$5882,0.2),5,B2700&lt;=PERCENTILE($B$3:$B$5882,0.4),4,B2700&lt;=PERCENTILE($B$3:$B$5882,0.6),3,B2700&lt;=PERCENTILE($B$3:$B$5882,0.8),2,TRUE,1)</f>
        <v>5</v>
      </c>
      <c r="F2700" cm="1">
        <f t="array" ref="F2700">_xlfn.IFS(C2700&lt;=PERCENTILE($C$3:$C$5882,0.2),1,C2700&lt;=PERCENTILE($C$3:$C$5882,0.4),2,C2700&lt;=PERCENTILE($C$3:$C$5882,0.6),3,C2700&lt;=PERCENTILE($C$3:$C$5882,0.8),4,TRUE,5)</f>
        <v>4</v>
      </c>
      <c r="G2700" cm="1">
        <f t="array" ref="G2700">_xlfn.IFS(D2700&lt;=PERCENTILE($D$3:$D$5882,0.2),1,D2700&lt;=PERCENTILE($D$3:$D$5882,0.4),2,D2700&lt;=PERCENTILE($D$3:$D$5882,0.6),3,D2700&lt;=PERCENTILE($D$3:$D$5882,0.8),4,TRUE,5)</f>
        <v>4</v>
      </c>
      <c r="H2700" s="3" t="str" cm="1">
        <f t="array" ref="H2700">_xlfn.IFS(AND(E2700&gt;=4,F2700&gt;=4,G2700&gt;=4),"Champions",AND(E2700&gt;=3,F2700&gt;=3,G2700&gt;=3),"Loyal Customers",AND(E2700&lt;=2,F2700&gt;=3),"At Risk",AND(E2700&lt;=2,F2700&lt;=2,G2700&lt;=2),"Lost",AND(E2700&gt;=4,F2700&lt;=2),"New/Promising",TRUE,"Needs Attention")</f>
        <v>Champions</v>
      </c>
      <c r="I2700" s="3" t="str">
        <f t="shared" si="46"/>
        <v>Active</v>
      </c>
      <c r="J2700" s="3" t="str">
        <f>_xlfn.XLOOKUP(A2700,'Country_Lookup'!$D:$D,'Country_Lookup'!$E:$E)</f>
        <v>United Kingdom</v>
      </c>
    </row>
    <row r="2701" spans="1:10" x14ac:dyDescent="0.3">
      <c r="A2701">
        <v>15074</v>
      </c>
      <c r="B2701">
        <v>105</v>
      </c>
      <c r="C2701">
        <v>3</v>
      </c>
      <c r="D2701">
        <v>1566.3300000000013</v>
      </c>
      <c r="E2701" cm="1">
        <f t="array" ref="E2701">_xlfn.IFS(B2701&lt;=PERCENTILE($B$3:$B$5882,0.2),5,B2701&lt;=PERCENTILE($B$3:$B$5882,0.4),4,B2701&lt;=PERCENTILE($B$3:$B$5882,0.6),3,B2701&lt;=PERCENTILE($B$3:$B$5882,0.8),2,TRUE,1)</f>
        <v>3</v>
      </c>
      <c r="F2701" cm="1">
        <f t="array" ref="F2701">_xlfn.IFS(C2701&lt;=PERCENTILE($C$3:$C$5882,0.2),1,C2701&lt;=PERCENTILE($C$3:$C$5882,0.4),2,C2701&lt;=PERCENTILE($C$3:$C$5882,0.6),3,C2701&lt;=PERCENTILE($C$3:$C$5882,0.8),4,TRUE,5)</f>
        <v>3</v>
      </c>
      <c r="G2701" cm="1">
        <f t="array" ref="G2701">_xlfn.IFS(D2701&lt;=PERCENTILE($D$3:$D$5882,0.2),1,D2701&lt;=PERCENTILE($D$3:$D$5882,0.4),2,D2701&lt;=PERCENTILE($D$3:$D$5882,0.6),3,D2701&lt;=PERCENTILE($D$3:$D$5882,0.8),4,TRUE,5)</f>
        <v>4</v>
      </c>
      <c r="H2701" s="3" t="str" cm="1">
        <f t="array" ref="H2701">_xlfn.IFS(AND(E2701&gt;=4,F2701&gt;=4,G2701&gt;=4),"Champions",AND(E2701&gt;=3,F2701&gt;=3,G2701&gt;=3),"Loyal Customers",AND(E2701&lt;=2,F2701&gt;=3),"At Risk",AND(E2701&lt;=2,F2701&lt;=2,G2701&lt;=2),"Lost",AND(E2701&gt;=4,F2701&lt;=2),"New/Promising",TRUE,"Needs Attention")</f>
        <v>Loyal Customers</v>
      </c>
      <c r="I2701" s="3" t="str">
        <f t="shared" si="46"/>
        <v>Churned</v>
      </c>
      <c r="J2701" s="3" t="str">
        <f>_xlfn.XLOOKUP(A2701,'Country_Lookup'!$D:$D,'Country_Lookup'!$E:$E)</f>
        <v>United Kingdom</v>
      </c>
    </row>
    <row r="2702" spans="1:10" x14ac:dyDescent="0.3">
      <c r="A2702">
        <v>15075</v>
      </c>
      <c r="B2702">
        <v>77</v>
      </c>
      <c r="C2702">
        <v>1</v>
      </c>
      <c r="D2702">
        <v>773.03000000000009</v>
      </c>
      <c r="E2702" cm="1">
        <f t="array" ref="E2702">_xlfn.IFS(B2702&lt;=PERCENTILE($B$3:$B$5882,0.2),5,B2702&lt;=PERCENTILE($B$3:$B$5882,0.4),4,B2702&lt;=PERCENTILE($B$3:$B$5882,0.6),3,B2702&lt;=PERCENTILE($B$3:$B$5882,0.8),2,TRUE,1)</f>
        <v>3</v>
      </c>
      <c r="F2702" cm="1">
        <f t="array" ref="F2702">_xlfn.IFS(C2702&lt;=PERCENTILE($C$3:$C$5882,0.2),1,C2702&lt;=PERCENTILE($C$3:$C$5882,0.4),2,C2702&lt;=PERCENTILE($C$3:$C$5882,0.6),3,C2702&lt;=PERCENTILE($C$3:$C$5882,0.8),4,TRUE,5)</f>
        <v>1</v>
      </c>
      <c r="G2702" cm="1">
        <f t="array" ref="G2702">_xlfn.IFS(D2702&lt;=PERCENTILE($D$3:$D$5882,0.2),1,D2702&lt;=PERCENTILE($D$3:$D$5882,0.4),2,D2702&lt;=PERCENTILE($D$3:$D$5882,0.6),3,D2702&lt;=PERCENTILE($D$3:$D$5882,0.8),4,TRUE,5)</f>
        <v>3</v>
      </c>
      <c r="H2702" s="3" t="str" cm="1">
        <f t="array" ref="H2702">_xlfn.IFS(AND(E2702&gt;=4,F2702&gt;=4,G2702&gt;=4),"Champions",AND(E2702&gt;=3,F2702&gt;=3,G2702&gt;=3),"Loyal Customers",AND(E2702&lt;=2,F2702&gt;=3),"At Risk",AND(E2702&lt;=2,F2702&lt;=2,G2702&lt;=2),"Lost",AND(E2702&gt;=4,F2702&lt;=2),"New/Promising",TRUE,"Needs Attention")</f>
        <v>Needs Attention</v>
      </c>
      <c r="I2702" s="3" t="str">
        <f t="shared" si="46"/>
        <v>Active</v>
      </c>
      <c r="J2702" s="3" t="str">
        <f>_xlfn.XLOOKUP(A2702,'Country_Lookup'!$D:$D,'Country_Lookup'!$E:$E)</f>
        <v>United Kingdom</v>
      </c>
    </row>
    <row r="2703" spans="1:10" x14ac:dyDescent="0.3">
      <c r="A2703">
        <v>15076</v>
      </c>
      <c r="B2703">
        <v>172</v>
      </c>
      <c r="C2703">
        <v>3</v>
      </c>
      <c r="D2703">
        <v>1447.7400000000021</v>
      </c>
      <c r="E2703" cm="1">
        <f t="array" ref="E2703">_xlfn.IFS(B2703&lt;=PERCENTILE($B$3:$B$5882,0.2),5,B2703&lt;=PERCENTILE($B$3:$B$5882,0.4),4,B2703&lt;=PERCENTILE($B$3:$B$5882,0.6),3,B2703&lt;=PERCENTILE($B$3:$B$5882,0.8),2,TRUE,1)</f>
        <v>3</v>
      </c>
      <c r="F2703" cm="1">
        <f t="array" ref="F2703">_xlfn.IFS(C2703&lt;=PERCENTILE($C$3:$C$5882,0.2),1,C2703&lt;=PERCENTILE($C$3:$C$5882,0.4),2,C2703&lt;=PERCENTILE($C$3:$C$5882,0.6),3,C2703&lt;=PERCENTILE($C$3:$C$5882,0.8),4,TRUE,5)</f>
        <v>3</v>
      </c>
      <c r="G2703" cm="1">
        <f t="array" ref="G2703">_xlfn.IFS(D2703&lt;=PERCENTILE($D$3:$D$5882,0.2),1,D2703&lt;=PERCENTILE($D$3:$D$5882,0.4),2,D2703&lt;=PERCENTILE($D$3:$D$5882,0.6),3,D2703&lt;=PERCENTILE($D$3:$D$5882,0.8),4,TRUE,5)</f>
        <v>4</v>
      </c>
      <c r="H2703" s="3" t="str" cm="1">
        <f t="array" ref="H2703">_xlfn.IFS(AND(E2703&gt;=4,F2703&gt;=4,G2703&gt;=4),"Champions",AND(E2703&gt;=3,F2703&gt;=3,G2703&gt;=3),"Loyal Customers",AND(E2703&lt;=2,F2703&gt;=3),"At Risk",AND(E2703&lt;=2,F2703&lt;=2,G2703&lt;=2),"Lost",AND(E2703&gt;=4,F2703&lt;=2),"New/Promising",TRUE,"Needs Attention")</f>
        <v>Loyal Customers</v>
      </c>
      <c r="I2703" s="3" t="str">
        <f t="shared" si="46"/>
        <v>Churned</v>
      </c>
      <c r="J2703" s="3" t="str">
        <f>_xlfn.XLOOKUP(A2703,'Country_Lookup'!$D:$D,'Country_Lookup'!$E:$E)</f>
        <v>United Kingdom</v>
      </c>
    </row>
    <row r="2704" spans="1:10" x14ac:dyDescent="0.3">
      <c r="A2704">
        <v>15077</v>
      </c>
      <c r="B2704">
        <v>494</v>
      </c>
      <c r="C2704">
        <v>2</v>
      </c>
      <c r="D2704">
        <v>2428.0800000000013</v>
      </c>
      <c r="E2704" cm="1">
        <f t="array" ref="E2704">_xlfn.IFS(B2704&lt;=PERCENTILE($B$3:$B$5882,0.2),5,B2704&lt;=PERCENTILE($B$3:$B$5882,0.4),4,B2704&lt;=PERCENTILE($B$3:$B$5882,0.6),3,B2704&lt;=PERCENTILE($B$3:$B$5882,0.8),2,TRUE,1)</f>
        <v>1</v>
      </c>
      <c r="F2704" cm="1">
        <f t="array" ref="F2704">_xlfn.IFS(C2704&lt;=PERCENTILE($C$3:$C$5882,0.2),1,C2704&lt;=PERCENTILE($C$3:$C$5882,0.4),2,C2704&lt;=PERCENTILE($C$3:$C$5882,0.6),3,C2704&lt;=PERCENTILE($C$3:$C$5882,0.8),4,TRUE,5)</f>
        <v>2</v>
      </c>
      <c r="G2704" cm="1">
        <f t="array" ref="G2704">_xlfn.IFS(D2704&lt;=PERCENTILE($D$3:$D$5882,0.2),1,D2704&lt;=PERCENTILE($D$3:$D$5882,0.4),2,D2704&lt;=PERCENTILE($D$3:$D$5882,0.6),3,D2704&lt;=PERCENTILE($D$3:$D$5882,0.8),4,TRUE,5)</f>
        <v>4</v>
      </c>
      <c r="H2704" s="3" t="str" cm="1">
        <f t="array" ref="H2704">_xlfn.IFS(AND(E2704&gt;=4,F2704&gt;=4,G2704&gt;=4),"Champions",AND(E2704&gt;=3,F2704&gt;=3,G2704&gt;=3),"Loyal Customers",AND(E2704&lt;=2,F2704&gt;=3),"At Risk",AND(E2704&lt;=2,F2704&lt;=2,G2704&lt;=2),"Lost",AND(E2704&gt;=4,F2704&lt;=2),"New/Promising",TRUE,"Needs Attention")</f>
        <v>Needs Attention</v>
      </c>
      <c r="I2704" s="3" t="str">
        <f t="shared" si="46"/>
        <v>Churned</v>
      </c>
      <c r="J2704" s="3" t="str">
        <f>_xlfn.XLOOKUP(A2704,'Country_Lookup'!$D:$D,'Country_Lookup'!$E:$E)</f>
        <v>United Kingdom</v>
      </c>
    </row>
    <row r="2705" spans="1:10" x14ac:dyDescent="0.3">
      <c r="A2705">
        <v>15078</v>
      </c>
      <c r="B2705">
        <v>7</v>
      </c>
      <c r="C2705">
        <v>53</v>
      </c>
      <c r="D2705">
        <v>17761.880000000274</v>
      </c>
      <c r="E2705" cm="1">
        <f t="array" ref="E2705">_xlfn.IFS(B2705&lt;=PERCENTILE($B$3:$B$5882,0.2),5,B2705&lt;=PERCENTILE($B$3:$B$5882,0.4),4,B2705&lt;=PERCENTILE($B$3:$B$5882,0.6),3,B2705&lt;=PERCENTILE($B$3:$B$5882,0.8),2,TRUE,1)</f>
        <v>5</v>
      </c>
      <c r="F2705" cm="1">
        <f t="array" ref="F2705">_xlfn.IFS(C2705&lt;=PERCENTILE($C$3:$C$5882,0.2),1,C2705&lt;=PERCENTILE($C$3:$C$5882,0.4),2,C2705&lt;=PERCENTILE($C$3:$C$5882,0.6),3,C2705&lt;=PERCENTILE($C$3:$C$5882,0.8),4,TRUE,5)</f>
        <v>5</v>
      </c>
      <c r="G2705" cm="1">
        <f t="array" ref="G2705">_xlfn.IFS(D2705&lt;=PERCENTILE($D$3:$D$5882,0.2),1,D2705&lt;=PERCENTILE($D$3:$D$5882,0.4),2,D2705&lt;=PERCENTILE($D$3:$D$5882,0.6),3,D2705&lt;=PERCENTILE($D$3:$D$5882,0.8),4,TRUE,5)</f>
        <v>5</v>
      </c>
      <c r="H2705" s="3" t="str" cm="1">
        <f t="array" ref="H2705">_xlfn.IFS(AND(E2705&gt;=4,F2705&gt;=4,G2705&gt;=4),"Champions",AND(E2705&gt;=3,F2705&gt;=3,G2705&gt;=3),"Loyal Customers",AND(E2705&lt;=2,F2705&gt;=3),"At Risk",AND(E2705&lt;=2,F2705&lt;=2,G2705&lt;=2),"Lost",AND(E2705&gt;=4,F2705&lt;=2),"New/Promising",TRUE,"Needs Attention")</f>
        <v>Champions</v>
      </c>
      <c r="I2705" s="3" t="str">
        <f t="shared" si="46"/>
        <v>Active</v>
      </c>
      <c r="J2705" s="3" t="str">
        <f>_xlfn.XLOOKUP(A2705,'Country_Lookup'!$D:$D,'Country_Lookup'!$E:$E)</f>
        <v>United Kingdom</v>
      </c>
    </row>
    <row r="2706" spans="1:10" x14ac:dyDescent="0.3">
      <c r="A2706">
        <v>15079</v>
      </c>
      <c r="B2706">
        <v>212</v>
      </c>
      <c r="C2706">
        <v>11</v>
      </c>
      <c r="D2706">
        <v>3767.3499999999881</v>
      </c>
      <c r="E2706" cm="1">
        <f t="array" ref="E2706">_xlfn.IFS(B2706&lt;=PERCENTILE($B$3:$B$5882,0.2),5,B2706&lt;=PERCENTILE($B$3:$B$5882,0.4),4,B2706&lt;=PERCENTILE($B$3:$B$5882,0.6),3,B2706&lt;=PERCENTILE($B$3:$B$5882,0.8),2,TRUE,1)</f>
        <v>2</v>
      </c>
      <c r="F2706" cm="1">
        <f t="array" ref="F2706">_xlfn.IFS(C2706&lt;=PERCENTILE($C$3:$C$5882,0.2),1,C2706&lt;=PERCENTILE($C$3:$C$5882,0.4),2,C2706&lt;=PERCENTILE($C$3:$C$5882,0.6),3,C2706&lt;=PERCENTILE($C$3:$C$5882,0.8),4,TRUE,5)</f>
        <v>5</v>
      </c>
      <c r="G2706" cm="1">
        <f t="array" ref="G2706">_xlfn.IFS(D2706&lt;=PERCENTILE($D$3:$D$5882,0.2),1,D2706&lt;=PERCENTILE($D$3:$D$5882,0.4),2,D2706&lt;=PERCENTILE($D$3:$D$5882,0.6),3,D2706&lt;=PERCENTILE($D$3:$D$5882,0.8),4,TRUE,5)</f>
        <v>5</v>
      </c>
      <c r="H2706" s="3" t="str" cm="1">
        <f t="array" ref="H2706">_xlfn.IFS(AND(E2706&gt;=4,F2706&gt;=4,G2706&gt;=4),"Champions",AND(E2706&gt;=3,F2706&gt;=3,G2706&gt;=3),"Loyal Customers",AND(E2706&lt;=2,F2706&gt;=3),"At Risk",AND(E2706&lt;=2,F2706&lt;=2,G2706&lt;=2),"Lost",AND(E2706&gt;=4,F2706&lt;=2),"New/Promising",TRUE,"Needs Attention")</f>
        <v>At Risk</v>
      </c>
      <c r="I2706" s="3" t="str">
        <f t="shared" si="46"/>
        <v>Churned</v>
      </c>
      <c r="J2706" s="3" t="str">
        <f>_xlfn.XLOOKUP(A2706,'Country_Lookup'!$D:$D,'Country_Lookup'!$E:$E)</f>
        <v>United Kingdom</v>
      </c>
    </row>
    <row r="2707" spans="1:10" x14ac:dyDescent="0.3">
      <c r="A2707">
        <v>15080</v>
      </c>
      <c r="B2707">
        <v>427</v>
      </c>
      <c r="C2707">
        <v>2</v>
      </c>
      <c r="D2707">
        <v>546.25000000000011</v>
      </c>
      <c r="E2707" cm="1">
        <f t="array" ref="E2707">_xlfn.IFS(B2707&lt;=PERCENTILE($B$3:$B$5882,0.2),5,B2707&lt;=PERCENTILE($B$3:$B$5882,0.4),4,B2707&lt;=PERCENTILE($B$3:$B$5882,0.6),3,B2707&lt;=PERCENTILE($B$3:$B$5882,0.8),2,TRUE,1)</f>
        <v>1</v>
      </c>
      <c r="F2707" cm="1">
        <f t="array" ref="F2707">_xlfn.IFS(C2707&lt;=PERCENTILE($C$3:$C$5882,0.2),1,C2707&lt;=PERCENTILE($C$3:$C$5882,0.4),2,C2707&lt;=PERCENTILE($C$3:$C$5882,0.6),3,C2707&lt;=PERCENTILE($C$3:$C$5882,0.8),4,TRUE,5)</f>
        <v>2</v>
      </c>
      <c r="G2707" cm="1">
        <f t="array" ref="G2707">_xlfn.IFS(D2707&lt;=PERCENTILE($D$3:$D$5882,0.2),1,D2707&lt;=PERCENTILE($D$3:$D$5882,0.4),2,D2707&lt;=PERCENTILE($D$3:$D$5882,0.6),3,D2707&lt;=PERCENTILE($D$3:$D$5882,0.8),4,TRUE,5)</f>
        <v>2</v>
      </c>
      <c r="H2707" s="3" t="str" cm="1">
        <f t="array" ref="H2707">_xlfn.IFS(AND(E2707&gt;=4,F2707&gt;=4,G2707&gt;=4),"Champions",AND(E2707&gt;=3,F2707&gt;=3,G2707&gt;=3),"Loyal Customers",AND(E2707&lt;=2,F2707&gt;=3),"At Risk",AND(E2707&lt;=2,F2707&lt;=2,G2707&lt;=2),"Lost",AND(E2707&gt;=4,F2707&lt;=2),"New/Promising",TRUE,"Needs Attention")</f>
        <v>Lost</v>
      </c>
      <c r="I2707" s="3" t="str">
        <f t="shared" si="46"/>
        <v>Churned</v>
      </c>
      <c r="J2707" s="3" t="str">
        <f>_xlfn.XLOOKUP(A2707,'Country_Lookup'!$D:$D,'Country_Lookup'!$E:$E)</f>
        <v>United Kingdom</v>
      </c>
    </row>
    <row r="2708" spans="1:10" x14ac:dyDescent="0.3">
      <c r="A2708">
        <v>15081</v>
      </c>
      <c r="B2708">
        <v>22</v>
      </c>
      <c r="C2708">
        <v>12</v>
      </c>
      <c r="D2708">
        <v>1965.7200000000007</v>
      </c>
      <c r="E2708" cm="1">
        <f t="array" ref="E2708">_xlfn.IFS(B2708&lt;=PERCENTILE($B$3:$B$5882,0.2),5,B2708&lt;=PERCENTILE($B$3:$B$5882,0.4),4,B2708&lt;=PERCENTILE($B$3:$B$5882,0.6),3,B2708&lt;=PERCENTILE($B$3:$B$5882,0.8),2,TRUE,1)</f>
        <v>4</v>
      </c>
      <c r="F2708" cm="1">
        <f t="array" ref="F2708">_xlfn.IFS(C2708&lt;=PERCENTILE($C$3:$C$5882,0.2),1,C2708&lt;=PERCENTILE($C$3:$C$5882,0.4),2,C2708&lt;=PERCENTILE($C$3:$C$5882,0.6),3,C2708&lt;=PERCENTILE($C$3:$C$5882,0.8),4,TRUE,5)</f>
        <v>5</v>
      </c>
      <c r="G2708" cm="1">
        <f t="array" ref="G2708">_xlfn.IFS(D2708&lt;=PERCENTILE($D$3:$D$5882,0.2),1,D2708&lt;=PERCENTILE($D$3:$D$5882,0.4),2,D2708&lt;=PERCENTILE($D$3:$D$5882,0.6),3,D2708&lt;=PERCENTILE($D$3:$D$5882,0.8),4,TRUE,5)</f>
        <v>4</v>
      </c>
      <c r="H2708" s="3" t="str" cm="1">
        <f t="array" ref="H2708">_xlfn.IFS(AND(E2708&gt;=4,F2708&gt;=4,G2708&gt;=4),"Champions",AND(E2708&gt;=3,F2708&gt;=3,G2708&gt;=3),"Loyal Customers",AND(E2708&lt;=2,F2708&gt;=3),"At Risk",AND(E2708&lt;=2,F2708&lt;=2,G2708&lt;=2),"Lost",AND(E2708&gt;=4,F2708&lt;=2),"New/Promising",TRUE,"Needs Attention")</f>
        <v>Champions</v>
      </c>
      <c r="I2708" s="3" t="str">
        <f t="shared" si="46"/>
        <v>Active</v>
      </c>
      <c r="J2708" s="3" t="str">
        <f>_xlfn.XLOOKUP(A2708,'Country_Lookup'!$D:$D,'Country_Lookup'!$E:$E)</f>
        <v>United Kingdom</v>
      </c>
    </row>
    <row r="2709" spans="1:10" x14ac:dyDescent="0.3">
      <c r="A2709">
        <v>15082</v>
      </c>
      <c r="B2709">
        <v>668</v>
      </c>
      <c r="C2709">
        <v>1</v>
      </c>
      <c r="D2709">
        <v>93.350000000000009</v>
      </c>
      <c r="E2709" cm="1">
        <f t="array" ref="E2709">_xlfn.IFS(B2709&lt;=PERCENTILE($B$3:$B$5882,0.2),5,B2709&lt;=PERCENTILE($B$3:$B$5882,0.4),4,B2709&lt;=PERCENTILE($B$3:$B$5882,0.6),3,B2709&lt;=PERCENTILE($B$3:$B$5882,0.8),2,TRUE,1)</f>
        <v>1</v>
      </c>
      <c r="F2709" cm="1">
        <f t="array" ref="F2709">_xlfn.IFS(C2709&lt;=PERCENTILE($C$3:$C$5882,0.2),1,C2709&lt;=PERCENTILE($C$3:$C$5882,0.4),2,C2709&lt;=PERCENTILE($C$3:$C$5882,0.6),3,C2709&lt;=PERCENTILE($C$3:$C$5882,0.8),4,TRUE,5)</f>
        <v>1</v>
      </c>
      <c r="G2709" cm="1">
        <f t="array" ref="G2709">_xlfn.IFS(D2709&lt;=PERCENTILE($D$3:$D$5882,0.2),1,D2709&lt;=PERCENTILE($D$3:$D$5882,0.4),2,D2709&lt;=PERCENTILE($D$3:$D$5882,0.6),3,D2709&lt;=PERCENTILE($D$3:$D$5882,0.8),4,TRUE,5)</f>
        <v>1</v>
      </c>
      <c r="H2709" s="3" t="str" cm="1">
        <f t="array" ref="H2709">_xlfn.IFS(AND(E2709&gt;=4,F2709&gt;=4,G2709&gt;=4),"Champions",AND(E2709&gt;=3,F2709&gt;=3,G2709&gt;=3),"Loyal Customers",AND(E2709&lt;=2,F2709&gt;=3),"At Risk",AND(E2709&lt;=2,F2709&lt;=2,G2709&lt;=2),"Lost",AND(E2709&gt;=4,F2709&lt;=2),"New/Promising",TRUE,"Needs Attention")</f>
        <v>Lost</v>
      </c>
      <c r="I2709" s="3" t="str">
        <f t="shared" si="46"/>
        <v>Churned</v>
      </c>
      <c r="J2709" s="3" t="str">
        <f>_xlfn.XLOOKUP(A2709,'Country_Lookup'!$D:$D,'Country_Lookup'!$E:$E)</f>
        <v>United Kingdom</v>
      </c>
    </row>
    <row r="2710" spans="1:10" x14ac:dyDescent="0.3">
      <c r="A2710">
        <v>15083</v>
      </c>
      <c r="B2710">
        <v>256</v>
      </c>
      <c r="C2710">
        <v>1</v>
      </c>
      <c r="D2710">
        <v>88.2</v>
      </c>
      <c r="E2710" cm="1">
        <f t="array" ref="E2710">_xlfn.IFS(B2710&lt;=PERCENTILE($B$3:$B$5882,0.2),5,B2710&lt;=PERCENTILE($B$3:$B$5882,0.4),4,B2710&lt;=PERCENTILE($B$3:$B$5882,0.6),3,B2710&lt;=PERCENTILE($B$3:$B$5882,0.8),2,TRUE,1)</f>
        <v>2</v>
      </c>
      <c r="F2710" cm="1">
        <f t="array" ref="F2710">_xlfn.IFS(C2710&lt;=PERCENTILE($C$3:$C$5882,0.2),1,C2710&lt;=PERCENTILE($C$3:$C$5882,0.4),2,C2710&lt;=PERCENTILE($C$3:$C$5882,0.6),3,C2710&lt;=PERCENTILE($C$3:$C$5882,0.8),4,TRUE,5)</f>
        <v>1</v>
      </c>
      <c r="G2710" cm="1">
        <f t="array" ref="G2710">_xlfn.IFS(D2710&lt;=PERCENTILE($D$3:$D$5882,0.2),1,D2710&lt;=PERCENTILE($D$3:$D$5882,0.4),2,D2710&lt;=PERCENTILE($D$3:$D$5882,0.6),3,D2710&lt;=PERCENTILE($D$3:$D$5882,0.8),4,TRUE,5)</f>
        <v>1</v>
      </c>
      <c r="H2710" s="3" t="str" cm="1">
        <f t="array" ref="H2710">_xlfn.IFS(AND(E2710&gt;=4,F2710&gt;=4,G2710&gt;=4),"Champions",AND(E2710&gt;=3,F2710&gt;=3,G2710&gt;=3),"Loyal Customers",AND(E2710&lt;=2,F2710&gt;=3),"At Risk",AND(E2710&lt;=2,F2710&lt;=2,G2710&lt;=2),"Lost",AND(E2710&gt;=4,F2710&lt;=2),"New/Promising",TRUE,"Needs Attention")</f>
        <v>Lost</v>
      </c>
      <c r="I2710" s="3" t="str">
        <f t="shared" si="46"/>
        <v>Churned</v>
      </c>
      <c r="J2710" s="3" t="str">
        <f>_xlfn.XLOOKUP(A2710,'Country_Lookup'!$D:$D,'Country_Lookup'!$E:$E)</f>
        <v>United Kingdom</v>
      </c>
    </row>
    <row r="2711" spans="1:10" x14ac:dyDescent="0.3">
      <c r="A2711">
        <v>15084</v>
      </c>
      <c r="B2711">
        <v>379</v>
      </c>
      <c r="C2711">
        <v>2</v>
      </c>
      <c r="D2711">
        <v>965.2000000000005</v>
      </c>
      <c r="E2711" cm="1">
        <f t="array" ref="E2711">_xlfn.IFS(B2711&lt;=PERCENTILE($B$3:$B$5882,0.2),5,B2711&lt;=PERCENTILE($B$3:$B$5882,0.4),4,B2711&lt;=PERCENTILE($B$3:$B$5882,0.6),3,B2711&lt;=PERCENTILE($B$3:$B$5882,0.8),2,TRUE,1)</f>
        <v>2</v>
      </c>
      <c r="F2711" cm="1">
        <f t="array" ref="F2711">_xlfn.IFS(C2711&lt;=PERCENTILE($C$3:$C$5882,0.2),1,C2711&lt;=PERCENTILE($C$3:$C$5882,0.4),2,C2711&lt;=PERCENTILE($C$3:$C$5882,0.6),3,C2711&lt;=PERCENTILE($C$3:$C$5882,0.8),4,TRUE,5)</f>
        <v>2</v>
      </c>
      <c r="G2711" cm="1">
        <f t="array" ref="G2711">_xlfn.IFS(D2711&lt;=PERCENTILE($D$3:$D$5882,0.2),1,D2711&lt;=PERCENTILE($D$3:$D$5882,0.4),2,D2711&lt;=PERCENTILE($D$3:$D$5882,0.6),3,D2711&lt;=PERCENTILE($D$3:$D$5882,0.8),4,TRUE,5)</f>
        <v>3</v>
      </c>
      <c r="H2711" s="3" t="str" cm="1">
        <f t="array" ref="H2711">_xlfn.IFS(AND(E2711&gt;=4,F2711&gt;=4,G2711&gt;=4),"Champions",AND(E2711&gt;=3,F2711&gt;=3,G2711&gt;=3),"Loyal Customers",AND(E2711&lt;=2,F2711&gt;=3),"At Risk",AND(E2711&lt;=2,F2711&lt;=2,G2711&lt;=2),"Lost",AND(E2711&gt;=4,F2711&lt;=2),"New/Promising",TRUE,"Needs Attention")</f>
        <v>Needs Attention</v>
      </c>
      <c r="I2711" s="3" t="str">
        <f t="shared" si="46"/>
        <v>Churned</v>
      </c>
      <c r="J2711" s="3" t="str">
        <f>_xlfn.XLOOKUP(A2711,'Country_Lookup'!$D:$D,'Country_Lookup'!$E:$E)</f>
        <v>United Kingdom</v>
      </c>
    </row>
    <row r="2712" spans="1:10" x14ac:dyDescent="0.3">
      <c r="A2712">
        <v>15085</v>
      </c>
      <c r="B2712">
        <v>729</v>
      </c>
      <c r="C2712">
        <v>1</v>
      </c>
      <c r="D2712">
        <v>347.54</v>
      </c>
      <c r="E2712" cm="1">
        <f t="array" ref="E2712">_xlfn.IFS(B2712&lt;=PERCENTILE($B$3:$B$5882,0.2),5,B2712&lt;=PERCENTILE($B$3:$B$5882,0.4),4,B2712&lt;=PERCENTILE($B$3:$B$5882,0.6),3,B2712&lt;=PERCENTILE($B$3:$B$5882,0.8),2,TRUE,1)</f>
        <v>1</v>
      </c>
      <c r="F2712" cm="1">
        <f t="array" ref="F2712">_xlfn.IFS(C2712&lt;=PERCENTILE($C$3:$C$5882,0.2),1,C2712&lt;=PERCENTILE($C$3:$C$5882,0.4),2,C2712&lt;=PERCENTILE($C$3:$C$5882,0.6),3,C2712&lt;=PERCENTILE($C$3:$C$5882,0.8),4,TRUE,5)</f>
        <v>1</v>
      </c>
      <c r="G2712" cm="1">
        <f t="array" ref="G2712">_xlfn.IFS(D2712&lt;=PERCENTILE($D$3:$D$5882,0.2),1,D2712&lt;=PERCENTILE($D$3:$D$5882,0.4),2,D2712&lt;=PERCENTILE($D$3:$D$5882,0.6),3,D2712&lt;=PERCENTILE($D$3:$D$5882,0.8),4,TRUE,5)</f>
        <v>2</v>
      </c>
      <c r="H2712" s="3" t="str" cm="1">
        <f t="array" ref="H2712">_xlfn.IFS(AND(E2712&gt;=4,F2712&gt;=4,G2712&gt;=4),"Champions",AND(E2712&gt;=3,F2712&gt;=3,G2712&gt;=3),"Loyal Customers",AND(E2712&lt;=2,F2712&gt;=3),"At Risk",AND(E2712&lt;=2,F2712&lt;=2,G2712&lt;=2),"Lost",AND(E2712&gt;=4,F2712&lt;=2),"New/Promising",TRUE,"Needs Attention")</f>
        <v>Lost</v>
      </c>
      <c r="I2712" s="3" t="str">
        <f t="shared" si="46"/>
        <v>Churned</v>
      </c>
      <c r="J2712" s="3" t="str">
        <f>_xlfn.XLOOKUP(A2712,'Country_Lookup'!$D:$D,'Country_Lookup'!$E:$E)</f>
        <v>United Kingdom</v>
      </c>
    </row>
    <row r="2713" spans="1:10" x14ac:dyDescent="0.3">
      <c r="A2713">
        <v>15086</v>
      </c>
      <c r="B2713">
        <v>564</v>
      </c>
      <c r="C2713">
        <v>2</v>
      </c>
      <c r="D2713">
        <v>218.53000000000003</v>
      </c>
      <c r="E2713" cm="1">
        <f t="array" ref="E2713">_xlfn.IFS(B2713&lt;=PERCENTILE($B$3:$B$5882,0.2),5,B2713&lt;=PERCENTILE($B$3:$B$5882,0.4),4,B2713&lt;=PERCENTILE($B$3:$B$5882,0.6),3,B2713&lt;=PERCENTILE($B$3:$B$5882,0.8),2,TRUE,1)</f>
        <v>1</v>
      </c>
      <c r="F2713" cm="1">
        <f t="array" ref="F2713">_xlfn.IFS(C2713&lt;=PERCENTILE($C$3:$C$5882,0.2),1,C2713&lt;=PERCENTILE($C$3:$C$5882,0.4),2,C2713&lt;=PERCENTILE($C$3:$C$5882,0.6),3,C2713&lt;=PERCENTILE($C$3:$C$5882,0.8),4,TRUE,5)</f>
        <v>2</v>
      </c>
      <c r="G2713" cm="1">
        <f t="array" ref="G2713">_xlfn.IFS(D2713&lt;=PERCENTILE($D$3:$D$5882,0.2),1,D2713&lt;=PERCENTILE($D$3:$D$5882,0.4),2,D2713&lt;=PERCENTILE($D$3:$D$5882,0.6),3,D2713&lt;=PERCENTILE($D$3:$D$5882,0.8),4,TRUE,5)</f>
        <v>1</v>
      </c>
      <c r="H2713" s="3" t="str" cm="1">
        <f t="array" ref="H2713">_xlfn.IFS(AND(E2713&gt;=4,F2713&gt;=4,G2713&gt;=4),"Champions",AND(E2713&gt;=3,F2713&gt;=3,G2713&gt;=3),"Loyal Customers",AND(E2713&lt;=2,F2713&gt;=3),"At Risk",AND(E2713&lt;=2,F2713&lt;=2,G2713&lt;=2),"Lost",AND(E2713&gt;=4,F2713&lt;=2),"New/Promising",TRUE,"Needs Attention")</f>
        <v>Lost</v>
      </c>
      <c r="I2713" s="3" t="str">
        <f t="shared" si="46"/>
        <v>Churned</v>
      </c>
      <c r="J2713" s="3" t="str">
        <f>_xlfn.XLOOKUP(A2713,'Country_Lookup'!$D:$D,'Country_Lookup'!$E:$E)</f>
        <v>United Kingdom</v>
      </c>
    </row>
    <row r="2714" spans="1:10" x14ac:dyDescent="0.3">
      <c r="A2714">
        <v>15087</v>
      </c>
      <c r="B2714">
        <v>281</v>
      </c>
      <c r="C2714">
        <v>1</v>
      </c>
      <c r="D2714">
        <v>306.93999999999994</v>
      </c>
      <c r="E2714" cm="1">
        <f t="array" ref="E2714">_xlfn.IFS(B2714&lt;=PERCENTILE($B$3:$B$5882,0.2),5,B2714&lt;=PERCENTILE($B$3:$B$5882,0.4),4,B2714&lt;=PERCENTILE($B$3:$B$5882,0.6),3,B2714&lt;=PERCENTILE($B$3:$B$5882,0.8),2,TRUE,1)</f>
        <v>2</v>
      </c>
      <c r="F2714" cm="1">
        <f t="array" ref="F2714">_xlfn.IFS(C2714&lt;=PERCENTILE($C$3:$C$5882,0.2),1,C2714&lt;=PERCENTILE($C$3:$C$5882,0.4),2,C2714&lt;=PERCENTILE($C$3:$C$5882,0.6),3,C2714&lt;=PERCENTILE($C$3:$C$5882,0.8),4,TRUE,5)</f>
        <v>1</v>
      </c>
      <c r="G2714" cm="1">
        <f t="array" ref="G2714">_xlfn.IFS(D2714&lt;=PERCENTILE($D$3:$D$5882,0.2),1,D2714&lt;=PERCENTILE($D$3:$D$5882,0.4),2,D2714&lt;=PERCENTILE($D$3:$D$5882,0.6),3,D2714&lt;=PERCENTILE($D$3:$D$5882,0.8),4,TRUE,5)</f>
        <v>2</v>
      </c>
      <c r="H2714" s="3" t="str" cm="1">
        <f t="array" ref="H2714">_xlfn.IFS(AND(E2714&gt;=4,F2714&gt;=4,G2714&gt;=4),"Champions",AND(E2714&gt;=3,F2714&gt;=3,G2714&gt;=3),"Loyal Customers",AND(E2714&lt;=2,F2714&gt;=3),"At Risk",AND(E2714&lt;=2,F2714&lt;=2,G2714&lt;=2),"Lost",AND(E2714&gt;=4,F2714&lt;=2),"New/Promising",TRUE,"Needs Attention")</f>
        <v>Lost</v>
      </c>
      <c r="I2714" s="3" t="str">
        <f t="shared" si="46"/>
        <v>Churned</v>
      </c>
      <c r="J2714" s="3" t="str">
        <f>_xlfn.XLOOKUP(A2714,'Country_Lookup'!$D:$D,'Country_Lookup'!$E:$E)</f>
        <v>United Kingdom</v>
      </c>
    </row>
    <row r="2715" spans="1:10" x14ac:dyDescent="0.3">
      <c r="A2715">
        <v>15088</v>
      </c>
      <c r="B2715">
        <v>21</v>
      </c>
      <c r="C2715">
        <v>2</v>
      </c>
      <c r="D2715">
        <v>1160.07</v>
      </c>
      <c r="E2715" cm="1">
        <f t="array" ref="E2715">_xlfn.IFS(B2715&lt;=PERCENTILE($B$3:$B$5882,0.2),5,B2715&lt;=PERCENTILE($B$3:$B$5882,0.4),4,B2715&lt;=PERCENTILE($B$3:$B$5882,0.6),3,B2715&lt;=PERCENTILE($B$3:$B$5882,0.8),2,TRUE,1)</f>
        <v>4</v>
      </c>
      <c r="F2715" cm="1">
        <f t="array" ref="F2715">_xlfn.IFS(C2715&lt;=PERCENTILE($C$3:$C$5882,0.2),1,C2715&lt;=PERCENTILE($C$3:$C$5882,0.4),2,C2715&lt;=PERCENTILE($C$3:$C$5882,0.6),3,C2715&lt;=PERCENTILE($C$3:$C$5882,0.8),4,TRUE,5)</f>
        <v>2</v>
      </c>
      <c r="G2715" cm="1">
        <f t="array" ref="G2715">_xlfn.IFS(D2715&lt;=PERCENTILE($D$3:$D$5882,0.2),1,D2715&lt;=PERCENTILE($D$3:$D$5882,0.4),2,D2715&lt;=PERCENTILE($D$3:$D$5882,0.6),3,D2715&lt;=PERCENTILE($D$3:$D$5882,0.8),4,TRUE,5)</f>
        <v>3</v>
      </c>
      <c r="H2715" s="3" t="str" cm="1">
        <f t="array" ref="H2715">_xlfn.IFS(AND(E2715&gt;=4,F2715&gt;=4,G2715&gt;=4),"Champions",AND(E2715&gt;=3,F2715&gt;=3,G2715&gt;=3),"Loyal Customers",AND(E2715&lt;=2,F2715&gt;=3),"At Risk",AND(E2715&lt;=2,F2715&lt;=2,G2715&lt;=2),"Lost",AND(E2715&gt;=4,F2715&lt;=2),"New/Promising",TRUE,"Needs Attention")</f>
        <v>New/Promising</v>
      </c>
      <c r="I2715" s="3" t="str">
        <f t="shared" si="46"/>
        <v>Active</v>
      </c>
      <c r="J2715" s="3" t="str">
        <f>_xlfn.XLOOKUP(A2715,'Country_Lookup'!$D:$D,'Country_Lookup'!$E:$E)</f>
        <v>United Kingdom</v>
      </c>
    </row>
    <row r="2716" spans="1:10" x14ac:dyDescent="0.3">
      <c r="A2716">
        <v>15089</v>
      </c>
      <c r="B2716">
        <v>10</v>
      </c>
      <c r="C2716">
        <v>6</v>
      </c>
      <c r="D2716">
        <v>2420.8400000000038</v>
      </c>
      <c r="E2716" cm="1">
        <f t="array" ref="E2716">_xlfn.IFS(B2716&lt;=PERCENTILE($B$3:$B$5882,0.2),5,B2716&lt;=PERCENTILE($B$3:$B$5882,0.4),4,B2716&lt;=PERCENTILE($B$3:$B$5882,0.6),3,B2716&lt;=PERCENTILE($B$3:$B$5882,0.8),2,TRUE,1)</f>
        <v>5</v>
      </c>
      <c r="F2716" cm="1">
        <f t="array" ref="F2716">_xlfn.IFS(C2716&lt;=PERCENTILE($C$3:$C$5882,0.2),1,C2716&lt;=PERCENTILE($C$3:$C$5882,0.4),2,C2716&lt;=PERCENTILE($C$3:$C$5882,0.6),3,C2716&lt;=PERCENTILE($C$3:$C$5882,0.8),4,TRUE,5)</f>
        <v>4</v>
      </c>
      <c r="G2716" cm="1">
        <f t="array" ref="G2716">_xlfn.IFS(D2716&lt;=PERCENTILE($D$3:$D$5882,0.2),1,D2716&lt;=PERCENTILE($D$3:$D$5882,0.4),2,D2716&lt;=PERCENTILE($D$3:$D$5882,0.6),3,D2716&lt;=PERCENTILE($D$3:$D$5882,0.8),4,TRUE,5)</f>
        <v>4</v>
      </c>
      <c r="H2716" s="3" t="str" cm="1">
        <f t="array" ref="H2716">_xlfn.IFS(AND(E2716&gt;=4,F2716&gt;=4,G2716&gt;=4),"Champions",AND(E2716&gt;=3,F2716&gt;=3,G2716&gt;=3),"Loyal Customers",AND(E2716&lt;=2,F2716&gt;=3),"At Risk",AND(E2716&lt;=2,F2716&lt;=2,G2716&lt;=2),"Lost",AND(E2716&gt;=4,F2716&lt;=2),"New/Promising",TRUE,"Needs Attention")</f>
        <v>Champions</v>
      </c>
      <c r="I2716" s="3" t="str">
        <f t="shared" si="46"/>
        <v>Active</v>
      </c>
      <c r="J2716" s="3" t="str">
        <f>_xlfn.XLOOKUP(A2716,'Country_Lookup'!$D:$D,'Country_Lookup'!$E:$E)</f>
        <v>United Kingdom</v>
      </c>
    </row>
    <row r="2717" spans="1:10" x14ac:dyDescent="0.3">
      <c r="A2717">
        <v>15090</v>
      </c>
      <c r="B2717">
        <v>308</v>
      </c>
      <c r="C2717">
        <v>1</v>
      </c>
      <c r="D2717">
        <v>381.31999999999988</v>
      </c>
      <c r="E2717" cm="1">
        <f t="array" ref="E2717">_xlfn.IFS(B2717&lt;=PERCENTILE($B$3:$B$5882,0.2),5,B2717&lt;=PERCENTILE($B$3:$B$5882,0.4),4,B2717&lt;=PERCENTILE($B$3:$B$5882,0.6),3,B2717&lt;=PERCENTILE($B$3:$B$5882,0.8),2,TRUE,1)</f>
        <v>2</v>
      </c>
      <c r="F2717" cm="1">
        <f t="array" ref="F2717">_xlfn.IFS(C2717&lt;=PERCENTILE($C$3:$C$5882,0.2),1,C2717&lt;=PERCENTILE($C$3:$C$5882,0.4),2,C2717&lt;=PERCENTILE($C$3:$C$5882,0.6),3,C2717&lt;=PERCENTILE($C$3:$C$5882,0.8),4,TRUE,5)</f>
        <v>1</v>
      </c>
      <c r="G2717" cm="1">
        <f t="array" ref="G2717">_xlfn.IFS(D2717&lt;=PERCENTILE($D$3:$D$5882,0.2),1,D2717&lt;=PERCENTILE($D$3:$D$5882,0.4),2,D2717&lt;=PERCENTILE($D$3:$D$5882,0.6),3,D2717&lt;=PERCENTILE($D$3:$D$5882,0.8),4,TRUE,5)</f>
        <v>2</v>
      </c>
      <c r="H2717" s="3" t="str" cm="1">
        <f t="array" ref="H2717">_xlfn.IFS(AND(E2717&gt;=4,F2717&gt;=4,G2717&gt;=4),"Champions",AND(E2717&gt;=3,F2717&gt;=3,G2717&gt;=3),"Loyal Customers",AND(E2717&lt;=2,F2717&gt;=3),"At Risk",AND(E2717&lt;=2,F2717&lt;=2,G2717&lt;=2),"Lost",AND(E2717&gt;=4,F2717&lt;=2),"New/Promising",TRUE,"Needs Attention")</f>
        <v>Lost</v>
      </c>
      <c r="I2717" s="3" t="str">
        <f t="shared" si="46"/>
        <v>Churned</v>
      </c>
      <c r="J2717" s="3" t="str">
        <f>_xlfn.XLOOKUP(A2717,'Country_Lookup'!$D:$D,'Country_Lookup'!$E:$E)</f>
        <v>United Kingdom</v>
      </c>
    </row>
    <row r="2718" spans="1:10" x14ac:dyDescent="0.3">
      <c r="A2718">
        <v>15091</v>
      </c>
      <c r="B2718">
        <v>67</v>
      </c>
      <c r="C2718">
        <v>3</v>
      </c>
      <c r="D2718">
        <v>1046.6100000000004</v>
      </c>
      <c r="E2718" cm="1">
        <f t="array" ref="E2718">_xlfn.IFS(B2718&lt;=PERCENTILE($B$3:$B$5882,0.2),5,B2718&lt;=PERCENTILE($B$3:$B$5882,0.4),4,B2718&lt;=PERCENTILE($B$3:$B$5882,0.6),3,B2718&lt;=PERCENTILE($B$3:$B$5882,0.8),2,TRUE,1)</f>
        <v>3</v>
      </c>
      <c r="F2718" cm="1">
        <f t="array" ref="F2718">_xlfn.IFS(C2718&lt;=PERCENTILE($C$3:$C$5882,0.2),1,C2718&lt;=PERCENTILE($C$3:$C$5882,0.4),2,C2718&lt;=PERCENTILE($C$3:$C$5882,0.6),3,C2718&lt;=PERCENTILE($C$3:$C$5882,0.8),4,TRUE,5)</f>
        <v>3</v>
      </c>
      <c r="G2718" cm="1">
        <f t="array" ref="G2718">_xlfn.IFS(D2718&lt;=PERCENTILE($D$3:$D$5882,0.2),1,D2718&lt;=PERCENTILE($D$3:$D$5882,0.4),2,D2718&lt;=PERCENTILE($D$3:$D$5882,0.6),3,D2718&lt;=PERCENTILE($D$3:$D$5882,0.8),4,TRUE,5)</f>
        <v>3</v>
      </c>
      <c r="H2718" s="3" t="str" cm="1">
        <f t="array" ref="H2718">_xlfn.IFS(AND(E2718&gt;=4,F2718&gt;=4,G2718&gt;=4),"Champions",AND(E2718&gt;=3,F2718&gt;=3,G2718&gt;=3),"Loyal Customers",AND(E2718&lt;=2,F2718&gt;=3),"At Risk",AND(E2718&lt;=2,F2718&lt;=2,G2718&lt;=2),"Lost",AND(E2718&gt;=4,F2718&lt;=2),"New/Promising",TRUE,"Needs Attention")</f>
        <v>Loyal Customers</v>
      </c>
      <c r="I2718" s="3" t="str">
        <f t="shared" si="46"/>
        <v>Active</v>
      </c>
      <c r="J2718" s="3" t="str">
        <f>_xlfn.XLOOKUP(A2718,'Country_Lookup'!$D:$D,'Country_Lookup'!$E:$E)</f>
        <v>United Kingdom</v>
      </c>
    </row>
    <row r="2719" spans="1:10" x14ac:dyDescent="0.3">
      <c r="A2719">
        <v>15092</v>
      </c>
      <c r="B2719">
        <v>215</v>
      </c>
      <c r="C2719">
        <v>3</v>
      </c>
      <c r="D2719">
        <v>776.45999999999947</v>
      </c>
      <c r="E2719" cm="1">
        <f t="array" ref="E2719">_xlfn.IFS(B2719&lt;=PERCENTILE($B$3:$B$5882,0.2),5,B2719&lt;=PERCENTILE($B$3:$B$5882,0.4),4,B2719&lt;=PERCENTILE($B$3:$B$5882,0.6),3,B2719&lt;=PERCENTILE($B$3:$B$5882,0.8),2,TRUE,1)</f>
        <v>2</v>
      </c>
      <c r="F2719" cm="1">
        <f t="array" ref="F2719">_xlfn.IFS(C2719&lt;=PERCENTILE($C$3:$C$5882,0.2),1,C2719&lt;=PERCENTILE($C$3:$C$5882,0.4),2,C2719&lt;=PERCENTILE($C$3:$C$5882,0.6),3,C2719&lt;=PERCENTILE($C$3:$C$5882,0.8),4,TRUE,5)</f>
        <v>3</v>
      </c>
      <c r="G2719" cm="1">
        <f t="array" ref="G2719">_xlfn.IFS(D2719&lt;=PERCENTILE($D$3:$D$5882,0.2),1,D2719&lt;=PERCENTILE($D$3:$D$5882,0.4),2,D2719&lt;=PERCENTILE($D$3:$D$5882,0.6),3,D2719&lt;=PERCENTILE($D$3:$D$5882,0.8),4,TRUE,5)</f>
        <v>3</v>
      </c>
      <c r="H2719" s="3" t="str" cm="1">
        <f t="array" ref="H2719">_xlfn.IFS(AND(E2719&gt;=4,F2719&gt;=4,G2719&gt;=4),"Champions",AND(E2719&gt;=3,F2719&gt;=3,G2719&gt;=3),"Loyal Customers",AND(E2719&lt;=2,F2719&gt;=3),"At Risk",AND(E2719&lt;=2,F2719&lt;=2,G2719&lt;=2),"Lost",AND(E2719&gt;=4,F2719&lt;=2),"New/Promising",TRUE,"Needs Attention")</f>
        <v>At Risk</v>
      </c>
      <c r="I2719" s="3" t="str">
        <f t="shared" si="46"/>
        <v>Churned</v>
      </c>
      <c r="J2719" s="3" t="str">
        <f>_xlfn.XLOOKUP(A2719,'Country_Lookup'!$D:$D,'Country_Lookup'!$E:$E)</f>
        <v>United Kingdom</v>
      </c>
    </row>
    <row r="2720" spans="1:10" x14ac:dyDescent="0.3">
      <c r="A2720">
        <v>15093</v>
      </c>
      <c r="B2720">
        <v>18</v>
      </c>
      <c r="C2720">
        <v>23</v>
      </c>
      <c r="D2720">
        <v>14326.110000000004</v>
      </c>
      <c r="E2720" cm="1">
        <f t="array" ref="E2720">_xlfn.IFS(B2720&lt;=PERCENTILE($B$3:$B$5882,0.2),5,B2720&lt;=PERCENTILE($B$3:$B$5882,0.4),4,B2720&lt;=PERCENTILE($B$3:$B$5882,0.6),3,B2720&lt;=PERCENTILE($B$3:$B$5882,0.8),2,TRUE,1)</f>
        <v>5</v>
      </c>
      <c r="F2720" cm="1">
        <f t="array" ref="F2720">_xlfn.IFS(C2720&lt;=PERCENTILE($C$3:$C$5882,0.2),1,C2720&lt;=PERCENTILE($C$3:$C$5882,0.4),2,C2720&lt;=PERCENTILE($C$3:$C$5882,0.6),3,C2720&lt;=PERCENTILE($C$3:$C$5882,0.8),4,TRUE,5)</f>
        <v>5</v>
      </c>
      <c r="G2720" cm="1">
        <f t="array" ref="G2720">_xlfn.IFS(D2720&lt;=PERCENTILE($D$3:$D$5882,0.2),1,D2720&lt;=PERCENTILE($D$3:$D$5882,0.4),2,D2720&lt;=PERCENTILE($D$3:$D$5882,0.6),3,D2720&lt;=PERCENTILE($D$3:$D$5882,0.8),4,TRUE,5)</f>
        <v>5</v>
      </c>
      <c r="H2720" s="3" t="str" cm="1">
        <f t="array" ref="H2720">_xlfn.IFS(AND(E2720&gt;=4,F2720&gt;=4,G2720&gt;=4),"Champions",AND(E2720&gt;=3,F2720&gt;=3,G2720&gt;=3),"Loyal Customers",AND(E2720&lt;=2,F2720&gt;=3),"At Risk",AND(E2720&lt;=2,F2720&lt;=2,G2720&lt;=2),"Lost",AND(E2720&gt;=4,F2720&lt;=2),"New/Promising",TRUE,"Needs Attention")</f>
        <v>Champions</v>
      </c>
      <c r="I2720" s="3" t="str">
        <f t="shared" si="46"/>
        <v>Active</v>
      </c>
      <c r="J2720" s="3" t="str">
        <f>_xlfn.XLOOKUP(A2720,'Country_Lookup'!$D:$D,'Country_Lookup'!$E:$E)</f>
        <v>United Kingdom</v>
      </c>
    </row>
    <row r="2721" spans="1:10" x14ac:dyDescent="0.3">
      <c r="A2721">
        <v>15094</v>
      </c>
      <c r="B2721">
        <v>463</v>
      </c>
      <c r="C2721">
        <v>2</v>
      </c>
      <c r="D2721">
        <v>83</v>
      </c>
      <c r="E2721" cm="1">
        <f t="array" ref="E2721">_xlfn.IFS(B2721&lt;=PERCENTILE($B$3:$B$5882,0.2),5,B2721&lt;=PERCENTILE($B$3:$B$5882,0.4),4,B2721&lt;=PERCENTILE($B$3:$B$5882,0.6),3,B2721&lt;=PERCENTILE($B$3:$B$5882,0.8),2,TRUE,1)</f>
        <v>1</v>
      </c>
      <c r="F2721" cm="1">
        <f t="array" ref="F2721">_xlfn.IFS(C2721&lt;=PERCENTILE($C$3:$C$5882,0.2),1,C2721&lt;=PERCENTILE($C$3:$C$5882,0.4),2,C2721&lt;=PERCENTILE($C$3:$C$5882,0.6),3,C2721&lt;=PERCENTILE($C$3:$C$5882,0.8),4,TRUE,5)</f>
        <v>2</v>
      </c>
      <c r="G2721" cm="1">
        <f t="array" ref="G2721">_xlfn.IFS(D2721&lt;=PERCENTILE($D$3:$D$5882,0.2),1,D2721&lt;=PERCENTILE($D$3:$D$5882,0.4),2,D2721&lt;=PERCENTILE($D$3:$D$5882,0.6),3,D2721&lt;=PERCENTILE($D$3:$D$5882,0.8),4,TRUE,5)</f>
        <v>1</v>
      </c>
      <c r="H2721" s="3" t="str" cm="1">
        <f t="array" ref="H2721">_xlfn.IFS(AND(E2721&gt;=4,F2721&gt;=4,G2721&gt;=4),"Champions",AND(E2721&gt;=3,F2721&gt;=3,G2721&gt;=3),"Loyal Customers",AND(E2721&lt;=2,F2721&gt;=3),"At Risk",AND(E2721&lt;=2,F2721&lt;=2,G2721&lt;=2),"Lost",AND(E2721&gt;=4,F2721&lt;=2),"New/Promising",TRUE,"Needs Attention")</f>
        <v>Lost</v>
      </c>
      <c r="I2721" s="3" t="str">
        <f t="shared" si="46"/>
        <v>Churned</v>
      </c>
      <c r="J2721" s="3" t="str">
        <f>_xlfn.XLOOKUP(A2721,'Country_Lookup'!$D:$D,'Country_Lookup'!$E:$E)</f>
        <v>United Kingdom</v>
      </c>
    </row>
    <row r="2722" spans="1:10" x14ac:dyDescent="0.3">
      <c r="A2722">
        <v>15095</v>
      </c>
      <c r="B2722">
        <v>103</v>
      </c>
      <c r="C2722">
        <v>10</v>
      </c>
      <c r="D2722">
        <v>3141.640000000009</v>
      </c>
      <c r="E2722" cm="1">
        <f t="array" ref="E2722">_xlfn.IFS(B2722&lt;=PERCENTILE($B$3:$B$5882,0.2),5,B2722&lt;=PERCENTILE($B$3:$B$5882,0.4),4,B2722&lt;=PERCENTILE($B$3:$B$5882,0.6),3,B2722&lt;=PERCENTILE($B$3:$B$5882,0.8),2,TRUE,1)</f>
        <v>3</v>
      </c>
      <c r="F2722" cm="1">
        <f t="array" ref="F2722">_xlfn.IFS(C2722&lt;=PERCENTILE($C$3:$C$5882,0.2),1,C2722&lt;=PERCENTILE($C$3:$C$5882,0.4),2,C2722&lt;=PERCENTILE($C$3:$C$5882,0.6),3,C2722&lt;=PERCENTILE($C$3:$C$5882,0.8),4,TRUE,5)</f>
        <v>5</v>
      </c>
      <c r="G2722" cm="1">
        <f t="array" ref="G2722">_xlfn.IFS(D2722&lt;=PERCENTILE($D$3:$D$5882,0.2),1,D2722&lt;=PERCENTILE($D$3:$D$5882,0.4),2,D2722&lt;=PERCENTILE($D$3:$D$5882,0.6),3,D2722&lt;=PERCENTILE($D$3:$D$5882,0.8),4,TRUE,5)</f>
        <v>5</v>
      </c>
      <c r="H2722" s="3" t="str" cm="1">
        <f t="array" ref="H2722">_xlfn.IFS(AND(E2722&gt;=4,F2722&gt;=4,G2722&gt;=4),"Champions",AND(E2722&gt;=3,F2722&gt;=3,G2722&gt;=3),"Loyal Customers",AND(E2722&lt;=2,F2722&gt;=3),"At Risk",AND(E2722&lt;=2,F2722&lt;=2,G2722&lt;=2),"Lost",AND(E2722&gt;=4,F2722&lt;=2),"New/Promising",TRUE,"Needs Attention")</f>
        <v>Loyal Customers</v>
      </c>
      <c r="I2722" s="3" t="str">
        <f t="shared" si="46"/>
        <v>Churned</v>
      </c>
      <c r="J2722" s="3" t="str">
        <f>_xlfn.XLOOKUP(A2722,'Country_Lookup'!$D:$D,'Country_Lookup'!$E:$E)</f>
        <v>United Kingdom</v>
      </c>
    </row>
    <row r="2723" spans="1:10" x14ac:dyDescent="0.3">
      <c r="A2723">
        <v>15096</v>
      </c>
      <c r="B2723">
        <v>42</v>
      </c>
      <c r="C2723">
        <v>1</v>
      </c>
      <c r="D2723">
        <v>219.3899999999999</v>
      </c>
      <c r="E2723" cm="1">
        <f t="array" ref="E2723">_xlfn.IFS(B2723&lt;=PERCENTILE($B$3:$B$5882,0.2),5,B2723&lt;=PERCENTILE($B$3:$B$5882,0.4),4,B2723&lt;=PERCENTILE($B$3:$B$5882,0.6),3,B2723&lt;=PERCENTILE($B$3:$B$5882,0.8),2,TRUE,1)</f>
        <v>4</v>
      </c>
      <c r="F2723" cm="1">
        <f t="array" ref="F2723">_xlfn.IFS(C2723&lt;=PERCENTILE($C$3:$C$5882,0.2),1,C2723&lt;=PERCENTILE($C$3:$C$5882,0.4),2,C2723&lt;=PERCENTILE($C$3:$C$5882,0.6),3,C2723&lt;=PERCENTILE($C$3:$C$5882,0.8),4,TRUE,5)</f>
        <v>1</v>
      </c>
      <c r="G2723" cm="1">
        <f t="array" ref="G2723">_xlfn.IFS(D2723&lt;=PERCENTILE($D$3:$D$5882,0.2),1,D2723&lt;=PERCENTILE($D$3:$D$5882,0.4),2,D2723&lt;=PERCENTILE($D$3:$D$5882,0.6),3,D2723&lt;=PERCENTILE($D$3:$D$5882,0.8),4,TRUE,5)</f>
        <v>1</v>
      </c>
      <c r="H2723" s="3" t="str" cm="1">
        <f t="array" ref="H2723">_xlfn.IFS(AND(E2723&gt;=4,F2723&gt;=4,G2723&gt;=4),"Champions",AND(E2723&gt;=3,F2723&gt;=3,G2723&gt;=3),"Loyal Customers",AND(E2723&lt;=2,F2723&gt;=3),"At Risk",AND(E2723&lt;=2,F2723&lt;=2,G2723&lt;=2),"Lost",AND(E2723&gt;=4,F2723&lt;=2),"New/Promising",TRUE,"Needs Attention")</f>
        <v>New/Promising</v>
      </c>
      <c r="I2723" s="3" t="str">
        <f t="shared" si="46"/>
        <v>Active</v>
      </c>
      <c r="J2723" s="3" t="str">
        <f>_xlfn.XLOOKUP(A2723,'Country_Lookup'!$D:$D,'Country_Lookup'!$E:$E)</f>
        <v>United Kingdom</v>
      </c>
    </row>
    <row r="2724" spans="1:10" x14ac:dyDescent="0.3">
      <c r="A2724">
        <v>15097</v>
      </c>
      <c r="B2724">
        <v>4</v>
      </c>
      <c r="C2724">
        <v>3</v>
      </c>
      <c r="D2724">
        <v>908.34999999999911</v>
      </c>
      <c r="E2724" cm="1">
        <f t="array" ref="E2724">_xlfn.IFS(B2724&lt;=PERCENTILE($B$3:$B$5882,0.2),5,B2724&lt;=PERCENTILE($B$3:$B$5882,0.4),4,B2724&lt;=PERCENTILE($B$3:$B$5882,0.6),3,B2724&lt;=PERCENTILE($B$3:$B$5882,0.8),2,TRUE,1)</f>
        <v>5</v>
      </c>
      <c r="F2724" cm="1">
        <f t="array" ref="F2724">_xlfn.IFS(C2724&lt;=PERCENTILE($C$3:$C$5882,0.2),1,C2724&lt;=PERCENTILE($C$3:$C$5882,0.4),2,C2724&lt;=PERCENTILE($C$3:$C$5882,0.6),3,C2724&lt;=PERCENTILE($C$3:$C$5882,0.8),4,TRUE,5)</f>
        <v>3</v>
      </c>
      <c r="G2724" cm="1">
        <f t="array" ref="G2724">_xlfn.IFS(D2724&lt;=PERCENTILE($D$3:$D$5882,0.2),1,D2724&lt;=PERCENTILE($D$3:$D$5882,0.4),2,D2724&lt;=PERCENTILE($D$3:$D$5882,0.6),3,D2724&lt;=PERCENTILE($D$3:$D$5882,0.8),4,TRUE,5)</f>
        <v>3</v>
      </c>
      <c r="H2724" s="3" t="str" cm="1">
        <f t="array" ref="H2724">_xlfn.IFS(AND(E2724&gt;=4,F2724&gt;=4,G2724&gt;=4),"Champions",AND(E2724&gt;=3,F2724&gt;=3,G2724&gt;=3),"Loyal Customers",AND(E2724&lt;=2,F2724&gt;=3),"At Risk",AND(E2724&lt;=2,F2724&lt;=2,G2724&lt;=2),"Lost",AND(E2724&gt;=4,F2724&lt;=2),"New/Promising",TRUE,"Needs Attention")</f>
        <v>Loyal Customers</v>
      </c>
      <c r="I2724" s="3" t="str">
        <f t="shared" si="46"/>
        <v>Active</v>
      </c>
      <c r="J2724" s="3" t="str">
        <f>_xlfn.XLOOKUP(A2724,'Country_Lookup'!$D:$D,'Country_Lookup'!$E:$E)</f>
        <v>United Kingdom</v>
      </c>
    </row>
    <row r="2725" spans="1:10" x14ac:dyDescent="0.3">
      <c r="A2725">
        <v>15098</v>
      </c>
      <c r="B2725">
        <v>182</v>
      </c>
      <c r="C2725">
        <v>3</v>
      </c>
      <c r="D2725">
        <v>39916.5</v>
      </c>
      <c r="E2725" cm="1">
        <f t="array" ref="E2725">_xlfn.IFS(B2725&lt;=PERCENTILE($B$3:$B$5882,0.2),5,B2725&lt;=PERCENTILE($B$3:$B$5882,0.4),4,B2725&lt;=PERCENTILE($B$3:$B$5882,0.6),3,B2725&lt;=PERCENTILE($B$3:$B$5882,0.8),2,TRUE,1)</f>
        <v>3</v>
      </c>
      <c r="F2725" cm="1">
        <f t="array" ref="F2725">_xlfn.IFS(C2725&lt;=PERCENTILE($C$3:$C$5882,0.2),1,C2725&lt;=PERCENTILE($C$3:$C$5882,0.4),2,C2725&lt;=PERCENTILE($C$3:$C$5882,0.6),3,C2725&lt;=PERCENTILE($C$3:$C$5882,0.8),4,TRUE,5)</f>
        <v>3</v>
      </c>
      <c r="G2725" cm="1">
        <f t="array" ref="G2725">_xlfn.IFS(D2725&lt;=PERCENTILE($D$3:$D$5882,0.2),1,D2725&lt;=PERCENTILE($D$3:$D$5882,0.4),2,D2725&lt;=PERCENTILE($D$3:$D$5882,0.6),3,D2725&lt;=PERCENTILE($D$3:$D$5882,0.8),4,TRUE,5)</f>
        <v>5</v>
      </c>
      <c r="H2725" s="3" t="str" cm="1">
        <f t="array" ref="H2725">_xlfn.IFS(AND(E2725&gt;=4,F2725&gt;=4,G2725&gt;=4),"Champions",AND(E2725&gt;=3,F2725&gt;=3,G2725&gt;=3),"Loyal Customers",AND(E2725&lt;=2,F2725&gt;=3),"At Risk",AND(E2725&lt;=2,F2725&lt;=2,G2725&lt;=2),"Lost",AND(E2725&gt;=4,F2725&lt;=2),"New/Promising",TRUE,"Needs Attention")</f>
        <v>Loyal Customers</v>
      </c>
      <c r="I2725" s="3" t="str">
        <f t="shared" si="46"/>
        <v>Churned</v>
      </c>
      <c r="J2725" s="3" t="str">
        <f>_xlfn.XLOOKUP(A2725,'Country_Lookup'!$D:$D,'Country_Lookup'!$E:$E)</f>
        <v>United Kingdom</v>
      </c>
    </row>
    <row r="2726" spans="1:10" x14ac:dyDescent="0.3">
      <c r="A2726">
        <v>15099</v>
      </c>
      <c r="B2726">
        <v>84</v>
      </c>
      <c r="C2726">
        <v>1</v>
      </c>
      <c r="D2726">
        <v>410.47999999999979</v>
      </c>
      <c r="E2726" cm="1">
        <f t="array" ref="E2726">_xlfn.IFS(B2726&lt;=PERCENTILE($B$3:$B$5882,0.2),5,B2726&lt;=PERCENTILE($B$3:$B$5882,0.4),4,B2726&lt;=PERCENTILE($B$3:$B$5882,0.6),3,B2726&lt;=PERCENTILE($B$3:$B$5882,0.8),2,TRUE,1)</f>
        <v>3</v>
      </c>
      <c r="F2726" cm="1">
        <f t="array" ref="F2726">_xlfn.IFS(C2726&lt;=PERCENTILE($C$3:$C$5882,0.2),1,C2726&lt;=PERCENTILE($C$3:$C$5882,0.4),2,C2726&lt;=PERCENTILE($C$3:$C$5882,0.6),3,C2726&lt;=PERCENTILE($C$3:$C$5882,0.8),4,TRUE,5)</f>
        <v>1</v>
      </c>
      <c r="G2726" cm="1">
        <f t="array" ref="G2726">_xlfn.IFS(D2726&lt;=PERCENTILE($D$3:$D$5882,0.2),1,D2726&lt;=PERCENTILE($D$3:$D$5882,0.4),2,D2726&lt;=PERCENTILE($D$3:$D$5882,0.6),3,D2726&lt;=PERCENTILE($D$3:$D$5882,0.8),4,TRUE,5)</f>
        <v>2</v>
      </c>
      <c r="H2726" s="3" t="str" cm="1">
        <f t="array" ref="H2726">_xlfn.IFS(AND(E2726&gt;=4,F2726&gt;=4,G2726&gt;=4),"Champions",AND(E2726&gt;=3,F2726&gt;=3,G2726&gt;=3),"Loyal Customers",AND(E2726&lt;=2,F2726&gt;=3),"At Risk",AND(E2726&lt;=2,F2726&lt;=2,G2726&lt;=2),"Lost",AND(E2726&gt;=4,F2726&lt;=2),"New/Promising",TRUE,"Needs Attention")</f>
        <v>Needs Attention</v>
      </c>
      <c r="I2726" s="3" t="str">
        <f t="shared" si="46"/>
        <v>Active</v>
      </c>
      <c r="J2726" s="3" t="str">
        <f>_xlfn.XLOOKUP(A2726,'Country_Lookup'!$D:$D,'Country_Lookup'!$E:$E)</f>
        <v>United Kingdom</v>
      </c>
    </row>
    <row r="2727" spans="1:10" x14ac:dyDescent="0.3">
      <c r="A2727">
        <v>15100</v>
      </c>
      <c r="B2727">
        <v>333</v>
      </c>
      <c r="C2727">
        <v>7</v>
      </c>
      <c r="D2727">
        <v>2894.6999999999989</v>
      </c>
      <c r="E2727" cm="1">
        <f t="array" ref="E2727">_xlfn.IFS(B2727&lt;=PERCENTILE($B$3:$B$5882,0.2),5,B2727&lt;=PERCENTILE($B$3:$B$5882,0.4),4,B2727&lt;=PERCENTILE($B$3:$B$5882,0.6),3,B2727&lt;=PERCENTILE($B$3:$B$5882,0.8),2,TRUE,1)</f>
        <v>2</v>
      </c>
      <c r="F2727" cm="1">
        <f t="array" ref="F2727">_xlfn.IFS(C2727&lt;=PERCENTILE($C$3:$C$5882,0.2),1,C2727&lt;=PERCENTILE($C$3:$C$5882,0.4),2,C2727&lt;=PERCENTILE($C$3:$C$5882,0.6),3,C2727&lt;=PERCENTILE($C$3:$C$5882,0.8),4,TRUE,5)</f>
        <v>4</v>
      </c>
      <c r="G2727" cm="1">
        <f t="array" ref="G2727">_xlfn.IFS(D2727&lt;=PERCENTILE($D$3:$D$5882,0.2),1,D2727&lt;=PERCENTILE($D$3:$D$5882,0.4),2,D2727&lt;=PERCENTILE($D$3:$D$5882,0.6),3,D2727&lt;=PERCENTILE($D$3:$D$5882,0.8),4,TRUE,5)</f>
        <v>4</v>
      </c>
      <c r="H2727" s="3" t="str" cm="1">
        <f t="array" ref="H2727">_xlfn.IFS(AND(E2727&gt;=4,F2727&gt;=4,G2727&gt;=4),"Champions",AND(E2727&gt;=3,F2727&gt;=3,G2727&gt;=3),"Loyal Customers",AND(E2727&lt;=2,F2727&gt;=3),"At Risk",AND(E2727&lt;=2,F2727&lt;=2,G2727&lt;=2),"Lost",AND(E2727&gt;=4,F2727&lt;=2),"New/Promising",TRUE,"Needs Attention")</f>
        <v>At Risk</v>
      </c>
      <c r="I2727" s="3" t="str">
        <f t="shared" si="46"/>
        <v>Churned</v>
      </c>
      <c r="J2727" s="3" t="str">
        <f>_xlfn.XLOOKUP(A2727,'Country_Lookup'!$D:$D,'Country_Lookup'!$E:$E)</f>
        <v>United Kingdom</v>
      </c>
    </row>
    <row r="2728" spans="1:10" x14ac:dyDescent="0.3">
      <c r="A2728">
        <v>15101</v>
      </c>
      <c r="B2728">
        <v>8</v>
      </c>
      <c r="C2728">
        <v>6</v>
      </c>
      <c r="D2728">
        <v>1477.940000000001</v>
      </c>
      <c r="E2728" cm="1">
        <f t="array" ref="E2728">_xlfn.IFS(B2728&lt;=PERCENTILE($B$3:$B$5882,0.2),5,B2728&lt;=PERCENTILE($B$3:$B$5882,0.4),4,B2728&lt;=PERCENTILE($B$3:$B$5882,0.6),3,B2728&lt;=PERCENTILE($B$3:$B$5882,0.8),2,TRUE,1)</f>
        <v>5</v>
      </c>
      <c r="F2728" cm="1">
        <f t="array" ref="F2728">_xlfn.IFS(C2728&lt;=PERCENTILE($C$3:$C$5882,0.2),1,C2728&lt;=PERCENTILE($C$3:$C$5882,0.4),2,C2728&lt;=PERCENTILE($C$3:$C$5882,0.6),3,C2728&lt;=PERCENTILE($C$3:$C$5882,0.8),4,TRUE,5)</f>
        <v>4</v>
      </c>
      <c r="G2728" cm="1">
        <f t="array" ref="G2728">_xlfn.IFS(D2728&lt;=PERCENTILE($D$3:$D$5882,0.2),1,D2728&lt;=PERCENTILE($D$3:$D$5882,0.4),2,D2728&lt;=PERCENTILE($D$3:$D$5882,0.6),3,D2728&lt;=PERCENTILE($D$3:$D$5882,0.8),4,TRUE,5)</f>
        <v>4</v>
      </c>
      <c r="H2728" s="3" t="str" cm="1">
        <f t="array" ref="H2728">_xlfn.IFS(AND(E2728&gt;=4,F2728&gt;=4,G2728&gt;=4),"Champions",AND(E2728&gt;=3,F2728&gt;=3,G2728&gt;=3),"Loyal Customers",AND(E2728&lt;=2,F2728&gt;=3),"At Risk",AND(E2728&lt;=2,F2728&lt;=2,G2728&lt;=2),"Lost",AND(E2728&gt;=4,F2728&lt;=2),"New/Promising",TRUE,"Needs Attention")</f>
        <v>Champions</v>
      </c>
      <c r="I2728" s="3" t="str">
        <f t="shared" si="46"/>
        <v>Active</v>
      </c>
      <c r="J2728" s="3" t="str">
        <f>_xlfn.XLOOKUP(A2728,'Country_Lookup'!$D:$D,'Country_Lookup'!$E:$E)</f>
        <v>United Kingdom</v>
      </c>
    </row>
    <row r="2729" spans="1:10" x14ac:dyDescent="0.3">
      <c r="A2729">
        <v>15102</v>
      </c>
      <c r="B2729">
        <v>530</v>
      </c>
      <c r="C2729">
        <v>2</v>
      </c>
      <c r="D2729">
        <v>554.66999999999996</v>
      </c>
      <c r="E2729" cm="1">
        <f t="array" ref="E2729">_xlfn.IFS(B2729&lt;=PERCENTILE($B$3:$B$5882,0.2),5,B2729&lt;=PERCENTILE($B$3:$B$5882,0.4),4,B2729&lt;=PERCENTILE($B$3:$B$5882,0.6),3,B2729&lt;=PERCENTILE($B$3:$B$5882,0.8),2,TRUE,1)</f>
        <v>1</v>
      </c>
      <c r="F2729" cm="1">
        <f t="array" ref="F2729">_xlfn.IFS(C2729&lt;=PERCENTILE($C$3:$C$5882,0.2),1,C2729&lt;=PERCENTILE($C$3:$C$5882,0.4),2,C2729&lt;=PERCENTILE($C$3:$C$5882,0.6),3,C2729&lt;=PERCENTILE($C$3:$C$5882,0.8),4,TRUE,5)</f>
        <v>2</v>
      </c>
      <c r="G2729" cm="1">
        <f t="array" ref="G2729">_xlfn.IFS(D2729&lt;=PERCENTILE($D$3:$D$5882,0.2),1,D2729&lt;=PERCENTILE($D$3:$D$5882,0.4),2,D2729&lt;=PERCENTILE($D$3:$D$5882,0.6),3,D2729&lt;=PERCENTILE($D$3:$D$5882,0.8),4,TRUE,5)</f>
        <v>2</v>
      </c>
      <c r="H2729" s="3" t="str" cm="1">
        <f t="array" ref="H2729">_xlfn.IFS(AND(E2729&gt;=4,F2729&gt;=4,G2729&gt;=4),"Champions",AND(E2729&gt;=3,F2729&gt;=3,G2729&gt;=3),"Loyal Customers",AND(E2729&lt;=2,F2729&gt;=3),"At Risk",AND(E2729&lt;=2,F2729&lt;=2,G2729&lt;=2),"Lost",AND(E2729&gt;=4,F2729&lt;=2),"New/Promising",TRUE,"Needs Attention")</f>
        <v>Lost</v>
      </c>
      <c r="I2729" s="3" t="str">
        <f t="shared" si="46"/>
        <v>Churned</v>
      </c>
      <c r="J2729" s="3" t="str">
        <f>_xlfn.XLOOKUP(A2729,'Country_Lookup'!$D:$D,'Country_Lookup'!$E:$E)</f>
        <v>United Kingdom</v>
      </c>
    </row>
    <row r="2730" spans="1:10" x14ac:dyDescent="0.3">
      <c r="A2730">
        <v>15103</v>
      </c>
      <c r="B2730">
        <v>31</v>
      </c>
      <c r="C2730">
        <v>2</v>
      </c>
      <c r="D2730">
        <v>703.36000000000024</v>
      </c>
      <c r="E2730" cm="1">
        <f t="array" ref="E2730">_xlfn.IFS(B2730&lt;=PERCENTILE($B$3:$B$5882,0.2),5,B2730&lt;=PERCENTILE($B$3:$B$5882,0.4),4,B2730&lt;=PERCENTILE($B$3:$B$5882,0.6),3,B2730&lt;=PERCENTILE($B$3:$B$5882,0.8),2,TRUE,1)</f>
        <v>4</v>
      </c>
      <c r="F2730" cm="1">
        <f t="array" ref="F2730">_xlfn.IFS(C2730&lt;=PERCENTILE($C$3:$C$5882,0.2),1,C2730&lt;=PERCENTILE($C$3:$C$5882,0.4),2,C2730&lt;=PERCENTILE($C$3:$C$5882,0.6),3,C2730&lt;=PERCENTILE($C$3:$C$5882,0.8),4,TRUE,5)</f>
        <v>2</v>
      </c>
      <c r="G2730" cm="1">
        <f t="array" ref="G2730">_xlfn.IFS(D2730&lt;=PERCENTILE($D$3:$D$5882,0.2),1,D2730&lt;=PERCENTILE($D$3:$D$5882,0.4),2,D2730&lt;=PERCENTILE($D$3:$D$5882,0.6),3,D2730&lt;=PERCENTILE($D$3:$D$5882,0.8),4,TRUE,5)</f>
        <v>3</v>
      </c>
      <c r="H2730" s="3" t="str" cm="1">
        <f t="array" ref="H2730">_xlfn.IFS(AND(E2730&gt;=4,F2730&gt;=4,G2730&gt;=4),"Champions",AND(E2730&gt;=3,F2730&gt;=3,G2730&gt;=3),"Loyal Customers",AND(E2730&lt;=2,F2730&gt;=3),"At Risk",AND(E2730&lt;=2,F2730&lt;=2,G2730&lt;=2),"Lost",AND(E2730&gt;=4,F2730&lt;=2),"New/Promising",TRUE,"Needs Attention")</f>
        <v>New/Promising</v>
      </c>
      <c r="I2730" s="3" t="str">
        <f t="shared" si="46"/>
        <v>Active</v>
      </c>
      <c r="J2730" s="3" t="str">
        <f>_xlfn.XLOOKUP(A2730,'Country_Lookup'!$D:$D,'Country_Lookup'!$E:$E)</f>
        <v>United Kingdom</v>
      </c>
    </row>
    <row r="2731" spans="1:10" x14ac:dyDescent="0.3">
      <c r="A2731">
        <v>15104</v>
      </c>
      <c r="B2731">
        <v>196</v>
      </c>
      <c r="C2731">
        <v>2</v>
      </c>
      <c r="D2731">
        <v>1027.4400000000007</v>
      </c>
      <c r="E2731" cm="1">
        <f t="array" ref="E2731">_xlfn.IFS(B2731&lt;=PERCENTILE($B$3:$B$5882,0.2),5,B2731&lt;=PERCENTILE($B$3:$B$5882,0.4),4,B2731&lt;=PERCENTILE($B$3:$B$5882,0.6),3,B2731&lt;=PERCENTILE($B$3:$B$5882,0.8),2,TRUE,1)</f>
        <v>2</v>
      </c>
      <c r="F2731" cm="1">
        <f t="array" ref="F2731">_xlfn.IFS(C2731&lt;=PERCENTILE($C$3:$C$5882,0.2),1,C2731&lt;=PERCENTILE($C$3:$C$5882,0.4),2,C2731&lt;=PERCENTILE($C$3:$C$5882,0.6),3,C2731&lt;=PERCENTILE($C$3:$C$5882,0.8),4,TRUE,5)</f>
        <v>2</v>
      </c>
      <c r="G2731" cm="1">
        <f t="array" ref="G2731">_xlfn.IFS(D2731&lt;=PERCENTILE($D$3:$D$5882,0.2),1,D2731&lt;=PERCENTILE($D$3:$D$5882,0.4),2,D2731&lt;=PERCENTILE($D$3:$D$5882,0.6),3,D2731&lt;=PERCENTILE($D$3:$D$5882,0.8),4,TRUE,5)</f>
        <v>3</v>
      </c>
      <c r="H2731" s="3" t="str" cm="1">
        <f t="array" ref="H2731">_xlfn.IFS(AND(E2731&gt;=4,F2731&gt;=4,G2731&gt;=4),"Champions",AND(E2731&gt;=3,F2731&gt;=3,G2731&gt;=3),"Loyal Customers",AND(E2731&lt;=2,F2731&gt;=3),"At Risk",AND(E2731&lt;=2,F2731&lt;=2,G2731&lt;=2),"Lost",AND(E2731&gt;=4,F2731&lt;=2),"New/Promising",TRUE,"Needs Attention")</f>
        <v>Needs Attention</v>
      </c>
      <c r="I2731" s="3" t="str">
        <f t="shared" si="46"/>
        <v>Churned</v>
      </c>
      <c r="J2731" s="3" t="str">
        <f>_xlfn.XLOOKUP(A2731,'Country_Lookup'!$D:$D,'Country_Lookup'!$E:$E)</f>
        <v>United Kingdom</v>
      </c>
    </row>
    <row r="2732" spans="1:10" x14ac:dyDescent="0.3">
      <c r="A2732">
        <v>15105</v>
      </c>
      <c r="B2732">
        <v>18</v>
      </c>
      <c r="C2732">
        <v>9</v>
      </c>
      <c r="D2732">
        <v>3094.9099999999899</v>
      </c>
      <c r="E2732" cm="1">
        <f t="array" ref="E2732">_xlfn.IFS(B2732&lt;=PERCENTILE($B$3:$B$5882,0.2),5,B2732&lt;=PERCENTILE($B$3:$B$5882,0.4),4,B2732&lt;=PERCENTILE($B$3:$B$5882,0.6),3,B2732&lt;=PERCENTILE($B$3:$B$5882,0.8),2,TRUE,1)</f>
        <v>5</v>
      </c>
      <c r="F2732" cm="1">
        <f t="array" ref="F2732">_xlfn.IFS(C2732&lt;=PERCENTILE($C$3:$C$5882,0.2),1,C2732&lt;=PERCENTILE($C$3:$C$5882,0.4),2,C2732&lt;=PERCENTILE($C$3:$C$5882,0.6),3,C2732&lt;=PERCENTILE($C$3:$C$5882,0.8),4,TRUE,5)</f>
        <v>5</v>
      </c>
      <c r="G2732" cm="1">
        <f t="array" ref="G2732">_xlfn.IFS(D2732&lt;=PERCENTILE($D$3:$D$5882,0.2),1,D2732&lt;=PERCENTILE($D$3:$D$5882,0.4),2,D2732&lt;=PERCENTILE($D$3:$D$5882,0.6),3,D2732&lt;=PERCENTILE($D$3:$D$5882,0.8),4,TRUE,5)</f>
        <v>5</v>
      </c>
      <c r="H2732" s="3" t="str" cm="1">
        <f t="array" ref="H2732">_xlfn.IFS(AND(E2732&gt;=4,F2732&gt;=4,G2732&gt;=4),"Champions",AND(E2732&gt;=3,F2732&gt;=3,G2732&gt;=3),"Loyal Customers",AND(E2732&lt;=2,F2732&gt;=3),"At Risk",AND(E2732&lt;=2,F2732&lt;=2,G2732&lt;=2),"Lost",AND(E2732&gt;=4,F2732&lt;=2),"New/Promising",TRUE,"Needs Attention")</f>
        <v>Champions</v>
      </c>
      <c r="I2732" s="3" t="str">
        <f t="shared" si="46"/>
        <v>Active</v>
      </c>
      <c r="J2732" s="3" t="str">
        <f>_xlfn.XLOOKUP(A2732,'Country_Lookup'!$D:$D,'Country_Lookup'!$E:$E)</f>
        <v>United Kingdom</v>
      </c>
    </row>
    <row r="2733" spans="1:10" x14ac:dyDescent="0.3">
      <c r="A2733">
        <v>15106</v>
      </c>
      <c r="B2733">
        <v>17</v>
      </c>
      <c r="C2733">
        <v>5</v>
      </c>
      <c r="D2733">
        <v>1422.5200000000002</v>
      </c>
      <c r="E2733" cm="1">
        <f t="array" ref="E2733">_xlfn.IFS(B2733&lt;=PERCENTILE($B$3:$B$5882,0.2),5,B2733&lt;=PERCENTILE($B$3:$B$5882,0.4),4,B2733&lt;=PERCENTILE($B$3:$B$5882,0.6),3,B2733&lt;=PERCENTILE($B$3:$B$5882,0.8),2,TRUE,1)</f>
        <v>5</v>
      </c>
      <c r="F2733" cm="1">
        <f t="array" ref="F2733">_xlfn.IFS(C2733&lt;=PERCENTILE($C$3:$C$5882,0.2),1,C2733&lt;=PERCENTILE($C$3:$C$5882,0.4),2,C2733&lt;=PERCENTILE($C$3:$C$5882,0.6),3,C2733&lt;=PERCENTILE($C$3:$C$5882,0.8),4,TRUE,5)</f>
        <v>4</v>
      </c>
      <c r="G2733" cm="1">
        <f t="array" ref="G2733">_xlfn.IFS(D2733&lt;=PERCENTILE($D$3:$D$5882,0.2),1,D2733&lt;=PERCENTILE($D$3:$D$5882,0.4),2,D2733&lt;=PERCENTILE($D$3:$D$5882,0.6),3,D2733&lt;=PERCENTILE($D$3:$D$5882,0.8),4,TRUE,5)</f>
        <v>4</v>
      </c>
      <c r="H2733" s="3" t="str" cm="1">
        <f t="array" ref="H2733">_xlfn.IFS(AND(E2733&gt;=4,F2733&gt;=4,G2733&gt;=4),"Champions",AND(E2733&gt;=3,F2733&gt;=3,G2733&gt;=3),"Loyal Customers",AND(E2733&lt;=2,F2733&gt;=3),"At Risk",AND(E2733&lt;=2,F2733&lt;=2,G2733&lt;=2),"Lost",AND(E2733&gt;=4,F2733&lt;=2),"New/Promising",TRUE,"Needs Attention")</f>
        <v>Champions</v>
      </c>
      <c r="I2733" s="3" t="str">
        <f t="shared" si="46"/>
        <v>Active</v>
      </c>
      <c r="J2733" s="3" t="str">
        <f>_xlfn.XLOOKUP(A2733,'Country_Lookup'!$D:$D,'Country_Lookup'!$E:$E)</f>
        <v>United Kingdom</v>
      </c>
    </row>
    <row r="2734" spans="1:10" x14ac:dyDescent="0.3">
      <c r="A2734">
        <v>15107</v>
      </c>
      <c r="B2734">
        <v>311</v>
      </c>
      <c r="C2734">
        <v>9</v>
      </c>
      <c r="D2734">
        <v>940.34999999999911</v>
      </c>
      <c r="E2734" cm="1">
        <f t="array" ref="E2734">_xlfn.IFS(B2734&lt;=PERCENTILE($B$3:$B$5882,0.2),5,B2734&lt;=PERCENTILE($B$3:$B$5882,0.4),4,B2734&lt;=PERCENTILE($B$3:$B$5882,0.6),3,B2734&lt;=PERCENTILE($B$3:$B$5882,0.8),2,TRUE,1)</f>
        <v>2</v>
      </c>
      <c r="F2734" cm="1">
        <f t="array" ref="F2734">_xlfn.IFS(C2734&lt;=PERCENTILE($C$3:$C$5882,0.2),1,C2734&lt;=PERCENTILE($C$3:$C$5882,0.4),2,C2734&lt;=PERCENTILE($C$3:$C$5882,0.6),3,C2734&lt;=PERCENTILE($C$3:$C$5882,0.8),4,TRUE,5)</f>
        <v>5</v>
      </c>
      <c r="G2734" cm="1">
        <f t="array" ref="G2734">_xlfn.IFS(D2734&lt;=PERCENTILE($D$3:$D$5882,0.2),1,D2734&lt;=PERCENTILE($D$3:$D$5882,0.4),2,D2734&lt;=PERCENTILE($D$3:$D$5882,0.6),3,D2734&lt;=PERCENTILE($D$3:$D$5882,0.8),4,TRUE,5)</f>
        <v>3</v>
      </c>
      <c r="H2734" s="3" t="str" cm="1">
        <f t="array" ref="H2734">_xlfn.IFS(AND(E2734&gt;=4,F2734&gt;=4,G2734&gt;=4),"Champions",AND(E2734&gt;=3,F2734&gt;=3,G2734&gt;=3),"Loyal Customers",AND(E2734&lt;=2,F2734&gt;=3),"At Risk",AND(E2734&lt;=2,F2734&lt;=2,G2734&lt;=2),"Lost",AND(E2734&gt;=4,F2734&lt;=2),"New/Promising",TRUE,"Needs Attention")</f>
        <v>At Risk</v>
      </c>
      <c r="I2734" s="3" t="str">
        <f t="shared" si="46"/>
        <v>Churned</v>
      </c>
      <c r="J2734" s="3" t="str">
        <f>_xlfn.XLOOKUP(A2734,'Country_Lookup'!$D:$D,'Country_Lookup'!$E:$E)</f>
        <v>United Kingdom</v>
      </c>
    </row>
    <row r="2735" spans="1:10" x14ac:dyDescent="0.3">
      <c r="A2735">
        <v>15108</v>
      </c>
      <c r="B2735">
        <v>141</v>
      </c>
      <c r="C2735">
        <v>4</v>
      </c>
      <c r="D2735">
        <v>1300.2500000000002</v>
      </c>
      <c r="E2735" cm="1">
        <f t="array" ref="E2735">_xlfn.IFS(B2735&lt;=PERCENTILE($B$3:$B$5882,0.2),5,B2735&lt;=PERCENTILE($B$3:$B$5882,0.4),4,B2735&lt;=PERCENTILE($B$3:$B$5882,0.6),3,B2735&lt;=PERCENTILE($B$3:$B$5882,0.8),2,TRUE,1)</f>
        <v>3</v>
      </c>
      <c r="F2735" cm="1">
        <f t="array" ref="F2735">_xlfn.IFS(C2735&lt;=PERCENTILE($C$3:$C$5882,0.2),1,C2735&lt;=PERCENTILE($C$3:$C$5882,0.4),2,C2735&lt;=PERCENTILE($C$3:$C$5882,0.6),3,C2735&lt;=PERCENTILE($C$3:$C$5882,0.8),4,TRUE,5)</f>
        <v>3</v>
      </c>
      <c r="G2735" cm="1">
        <f t="array" ref="G2735">_xlfn.IFS(D2735&lt;=PERCENTILE($D$3:$D$5882,0.2),1,D2735&lt;=PERCENTILE($D$3:$D$5882,0.4),2,D2735&lt;=PERCENTILE($D$3:$D$5882,0.6),3,D2735&lt;=PERCENTILE($D$3:$D$5882,0.8),4,TRUE,5)</f>
        <v>4</v>
      </c>
      <c r="H2735" s="3" t="str" cm="1">
        <f t="array" ref="H2735">_xlfn.IFS(AND(E2735&gt;=4,F2735&gt;=4,G2735&gt;=4),"Champions",AND(E2735&gt;=3,F2735&gt;=3,G2735&gt;=3),"Loyal Customers",AND(E2735&lt;=2,F2735&gt;=3),"At Risk",AND(E2735&lt;=2,F2735&lt;=2,G2735&lt;=2),"Lost",AND(E2735&gt;=4,F2735&lt;=2),"New/Promising",TRUE,"Needs Attention")</f>
        <v>Loyal Customers</v>
      </c>
      <c r="I2735" s="3" t="str">
        <f t="shared" si="46"/>
        <v>Churned</v>
      </c>
      <c r="J2735" s="3" t="str">
        <f>_xlfn.XLOOKUP(A2735,'Country_Lookup'!$D:$D,'Country_Lookup'!$E:$E)</f>
        <v>European Community</v>
      </c>
    </row>
    <row r="2736" spans="1:10" x14ac:dyDescent="0.3">
      <c r="A2736">
        <v>15109</v>
      </c>
      <c r="B2736">
        <v>245</v>
      </c>
      <c r="C2736">
        <v>3</v>
      </c>
      <c r="D2736">
        <v>983.09999999999911</v>
      </c>
      <c r="E2736" cm="1">
        <f t="array" ref="E2736">_xlfn.IFS(B2736&lt;=PERCENTILE($B$3:$B$5882,0.2),5,B2736&lt;=PERCENTILE($B$3:$B$5882,0.4),4,B2736&lt;=PERCENTILE($B$3:$B$5882,0.6),3,B2736&lt;=PERCENTILE($B$3:$B$5882,0.8),2,TRUE,1)</f>
        <v>2</v>
      </c>
      <c r="F2736" cm="1">
        <f t="array" ref="F2736">_xlfn.IFS(C2736&lt;=PERCENTILE($C$3:$C$5882,0.2),1,C2736&lt;=PERCENTILE($C$3:$C$5882,0.4),2,C2736&lt;=PERCENTILE($C$3:$C$5882,0.6),3,C2736&lt;=PERCENTILE($C$3:$C$5882,0.8),4,TRUE,5)</f>
        <v>3</v>
      </c>
      <c r="G2736" cm="1">
        <f t="array" ref="G2736">_xlfn.IFS(D2736&lt;=PERCENTILE($D$3:$D$5882,0.2),1,D2736&lt;=PERCENTILE($D$3:$D$5882,0.4),2,D2736&lt;=PERCENTILE($D$3:$D$5882,0.6),3,D2736&lt;=PERCENTILE($D$3:$D$5882,0.8),4,TRUE,5)</f>
        <v>3</v>
      </c>
      <c r="H2736" s="3" t="str" cm="1">
        <f t="array" ref="H2736">_xlfn.IFS(AND(E2736&gt;=4,F2736&gt;=4,G2736&gt;=4),"Champions",AND(E2736&gt;=3,F2736&gt;=3,G2736&gt;=3),"Loyal Customers",AND(E2736&lt;=2,F2736&gt;=3),"At Risk",AND(E2736&lt;=2,F2736&lt;=2,G2736&lt;=2),"Lost",AND(E2736&gt;=4,F2736&lt;=2),"New/Promising",TRUE,"Needs Attention")</f>
        <v>At Risk</v>
      </c>
      <c r="I2736" s="3" t="str">
        <f t="shared" si="46"/>
        <v>Churned</v>
      </c>
      <c r="J2736" s="3" t="str">
        <f>_xlfn.XLOOKUP(A2736,'Country_Lookup'!$D:$D,'Country_Lookup'!$E:$E)</f>
        <v>United Kingdom</v>
      </c>
    </row>
    <row r="2737" spans="1:10" x14ac:dyDescent="0.3">
      <c r="A2737">
        <v>15110</v>
      </c>
      <c r="B2737">
        <v>23</v>
      </c>
      <c r="C2737">
        <v>6</v>
      </c>
      <c r="D2737">
        <v>1505.8500000000001</v>
      </c>
      <c r="E2737" cm="1">
        <f t="array" ref="E2737">_xlfn.IFS(B2737&lt;=PERCENTILE($B$3:$B$5882,0.2),5,B2737&lt;=PERCENTILE($B$3:$B$5882,0.4),4,B2737&lt;=PERCENTILE($B$3:$B$5882,0.6),3,B2737&lt;=PERCENTILE($B$3:$B$5882,0.8),2,TRUE,1)</f>
        <v>4</v>
      </c>
      <c r="F2737" cm="1">
        <f t="array" ref="F2737">_xlfn.IFS(C2737&lt;=PERCENTILE($C$3:$C$5882,0.2),1,C2737&lt;=PERCENTILE($C$3:$C$5882,0.4),2,C2737&lt;=PERCENTILE($C$3:$C$5882,0.6),3,C2737&lt;=PERCENTILE($C$3:$C$5882,0.8),4,TRUE,5)</f>
        <v>4</v>
      </c>
      <c r="G2737" cm="1">
        <f t="array" ref="G2737">_xlfn.IFS(D2737&lt;=PERCENTILE($D$3:$D$5882,0.2),1,D2737&lt;=PERCENTILE($D$3:$D$5882,0.4),2,D2737&lt;=PERCENTILE($D$3:$D$5882,0.6),3,D2737&lt;=PERCENTILE($D$3:$D$5882,0.8),4,TRUE,5)</f>
        <v>4</v>
      </c>
      <c r="H2737" s="3" t="str" cm="1">
        <f t="array" ref="H2737">_xlfn.IFS(AND(E2737&gt;=4,F2737&gt;=4,G2737&gt;=4),"Champions",AND(E2737&gt;=3,F2737&gt;=3,G2737&gt;=3),"Loyal Customers",AND(E2737&lt;=2,F2737&gt;=3),"At Risk",AND(E2737&lt;=2,F2737&lt;=2,G2737&lt;=2),"Lost",AND(E2737&gt;=4,F2737&lt;=2),"New/Promising",TRUE,"Needs Attention")</f>
        <v>Champions</v>
      </c>
      <c r="I2737" s="3" t="str">
        <f t="shared" si="46"/>
        <v>Active</v>
      </c>
      <c r="J2737" s="3" t="str">
        <f>_xlfn.XLOOKUP(A2737,'Country_Lookup'!$D:$D,'Country_Lookup'!$E:$E)</f>
        <v>United Kingdom</v>
      </c>
    </row>
    <row r="2738" spans="1:10" x14ac:dyDescent="0.3">
      <c r="A2738">
        <v>15111</v>
      </c>
      <c r="B2738">
        <v>29</v>
      </c>
      <c r="C2738">
        <v>5</v>
      </c>
      <c r="D2738">
        <v>2730.8699999999958</v>
      </c>
      <c r="E2738" cm="1">
        <f t="array" ref="E2738">_xlfn.IFS(B2738&lt;=PERCENTILE($B$3:$B$5882,0.2),5,B2738&lt;=PERCENTILE($B$3:$B$5882,0.4),4,B2738&lt;=PERCENTILE($B$3:$B$5882,0.6),3,B2738&lt;=PERCENTILE($B$3:$B$5882,0.8),2,TRUE,1)</f>
        <v>4</v>
      </c>
      <c r="F2738" cm="1">
        <f t="array" ref="F2738">_xlfn.IFS(C2738&lt;=PERCENTILE($C$3:$C$5882,0.2),1,C2738&lt;=PERCENTILE($C$3:$C$5882,0.4),2,C2738&lt;=PERCENTILE($C$3:$C$5882,0.6),3,C2738&lt;=PERCENTILE($C$3:$C$5882,0.8),4,TRUE,5)</f>
        <v>4</v>
      </c>
      <c r="G2738" cm="1">
        <f t="array" ref="G2738">_xlfn.IFS(D2738&lt;=PERCENTILE($D$3:$D$5882,0.2),1,D2738&lt;=PERCENTILE($D$3:$D$5882,0.4),2,D2738&lt;=PERCENTILE($D$3:$D$5882,0.6),3,D2738&lt;=PERCENTILE($D$3:$D$5882,0.8),4,TRUE,5)</f>
        <v>4</v>
      </c>
      <c r="H2738" s="3" t="str" cm="1">
        <f t="array" ref="H2738">_xlfn.IFS(AND(E2738&gt;=4,F2738&gt;=4,G2738&gt;=4),"Champions",AND(E2738&gt;=3,F2738&gt;=3,G2738&gt;=3),"Loyal Customers",AND(E2738&lt;=2,F2738&gt;=3),"At Risk",AND(E2738&lt;=2,F2738&lt;=2,G2738&lt;=2),"Lost",AND(E2738&gt;=4,F2738&lt;=2),"New/Promising",TRUE,"Needs Attention")</f>
        <v>Champions</v>
      </c>
      <c r="I2738" s="3" t="str">
        <f t="shared" si="46"/>
        <v>Active</v>
      </c>
      <c r="J2738" s="3" t="str">
        <f>_xlfn.XLOOKUP(A2738,'Country_Lookup'!$D:$D,'Country_Lookup'!$E:$E)</f>
        <v>United Kingdom</v>
      </c>
    </row>
    <row r="2739" spans="1:10" x14ac:dyDescent="0.3">
      <c r="A2739">
        <v>15112</v>
      </c>
      <c r="B2739">
        <v>611</v>
      </c>
      <c r="C2739">
        <v>1</v>
      </c>
      <c r="D2739">
        <v>209.40000000000003</v>
      </c>
      <c r="E2739" cm="1">
        <f t="array" ref="E2739">_xlfn.IFS(B2739&lt;=PERCENTILE($B$3:$B$5882,0.2),5,B2739&lt;=PERCENTILE($B$3:$B$5882,0.4),4,B2739&lt;=PERCENTILE($B$3:$B$5882,0.6),3,B2739&lt;=PERCENTILE($B$3:$B$5882,0.8),2,TRUE,1)</f>
        <v>1</v>
      </c>
      <c r="F2739" cm="1">
        <f t="array" ref="F2739">_xlfn.IFS(C2739&lt;=PERCENTILE($C$3:$C$5882,0.2),1,C2739&lt;=PERCENTILE($C$3:$C$5882,0.4),2,C2739&lt;=PERCENTILE($C$3:$C$5882,0.6),3,C2739&lt;=PERCENTILE($C$3:$C$5882,0.8),4,TRUE,5)</f>
        <v>1</v>
      </c>
      <c r="G2739" cm="1">
        <f t="array" ref="G2739">_xlfn.IFS(D2739&lt;=PERCENTILE($D$3:$D$5882,0.2),1,D2739&lt;=PERCENTILE($D$3:$D$5882,0.4),2,D2739&lt;=PERCENTILE($D$3:$D$5882,0.6),3,D2739&lt;=PERCENTILE($D$3:$D$5882,0.8),4,TRUE,5)</f>
        <v>1</v>
      </c>
      <c r="H2739" s="3" t="str" cm="1">
        <f t="array" ref="H2739">_xlfn.IFS(AND(E2739&gt;=4,F2739&gt;=4,G2739&gt;=4),"Champions",AND(E2739&gt;=3,F2739&gt;=3,G2739&gt;=3),"Loyal Customers",AND(E2739&lt;=2,F2739&gt;=3),"At Risk",AND(E2739&lt;=2,F2739&lt;=2,G2739&lt;=2),"Lost",AND(E2739&gt;=4,F2739&lt;=2),"New/Promising",TRUE,"Needs Attention")</f>
        <v>Lost</v>
      </c>
      <c r="I2739" s="3" t="str">
        <f t="shared" si="46"/>
        <v>Churned</v>
      </c>
      <c r="J2739" s="3" t="str">
        <f>_xlfn.XLOOKUP(A2739,'Country_Lookup'!$D:$D,'Country_Lookup'!$E:$E)</f>
        <v>United Kingdom</v>
      </c>
    </row>
    <row r="2740" spans="1:10" x14ac:dyDescent="0.3">
      <c r="A2740">
        <v>15113</v>
      </c>
      <c r="B2740">
        <v>9</v>
      </c>
      <c r="C2740">
        <v>3</v>
      </c>
      <c r="D2740">
        <v>3609.3300000000004</v>
      </c>
      <c r="E2740" cm="1">
        <f t="array" ref="E2740">_xlfn.IFS(B2740&lt;=PERCENTILE($B$3:$B$5882,0.2),5,B2740&lt;=PERCENTILE($B$3:$B$5882,0.4),4,B2740&lt;=PERCENTILE($B$3:$B$5882,0.6),3,B2740&lt;=PERCENTILE($B$3:$B$5882,0.8),2,TRUE,1)</f>
        <v>5</v>
      </c>
      <c r="F2740" cm="1">
        <f t="array" ref="F2740">_xlfn.IFS(C2740&lt;=PERCENTILE($C$3:$C$5882,0.2),1,C2740&lt;=PERCENTILE($C$3:$C$5882,0.4),2,C2740&lt;=PERCENTILE($C$3:$C$5882,0.6),3,C2740&lt;=PERCENTILE($C$3:$C$5882,0.8),4,TRUE,5)</f>
        <v>3</v>
      </c>
      <c r="G2740" cm="1">
        <f t="array" ref="G2740">_xlfn.IFS(D2740&lt;=PERCENTILE($D$3:$D$5882,0.2),1,D2740&lt;=PERCENTILE($D$3:$D$5882,0.4),2,D2740&lt;=PERCENTILE($D$3:$D$5882,0.6),3,D2740&lt;=PERCENTILE($D$3:$D$5882,0.8),4,TRUE,5)</f>
        <v>5</v>
      </c>
      <c r="H2740" s="3" t="str" cm="1">
        <f t="array" ref="H2740">_xlfn.IFS(AND(E2740&gt;=4,F2740&gt;=4,G2740&gt;=4),"Champions",AND(E2740&gt;=3,F2740&gt;=3,G2740&gt;=3),"Loyal Customers",AND(E2740&lt;=2,F2740&gt;=3),"At Risk",AND(E2740&lt;=2,F2740&lt;=2,G2740&lt;=2),"Lost",AND(E2740&gt;=4,F2740&lt;=2),"New/Promising",TRUE,"Needs Attention")</f>
        <v>Loyal Customers</v>
      </c>
      <c r="I2740" s="3" t="str">
        <f t="shared" si="46"/>
        <v>Active</v>
      </c>
      <c r="J2740" s="3" t="str">
        <f>_xlfn.XLOOKUP(A2740,'Country_Lookup'!$D:$D,'Country_Lookup'!$E:$E)</f>
        <v>United Kingdom</v>
      </c>
    </row>
    <row r="2741" spans="1:10" x14ac:dyDescent="0.3">
      <c r="A2741">
        <v>15114</v>
      </c>
      <c r="B2741">
        <v>30</v>
      </c>
      <c r="C2741">
        <v>12</v>
      </c>
      <c r="D2741">
        <v>3400.1199999999958</v>
      </c>
      <c r="E2741" cm="1">
        <f t="array" ref="E2741">_xlfn.IFS(B2741&lt;=PERCENTILE($B$3:$B$5882,0.2),5,B2741&lt;=PERCENTILE($B$3:$B$5882,0.4),4,B2741&lt;=PERCENTILE($B$3:$B$5882,0.6),3,B2741&lt;=PERCENTILE($B$3:$B$5882,0.8),2,TRUE,1)</f>
        <v>4</v>
      </c>
      <c r="F2741" cm="1">
        <f t="array" ref="F2741">_xlfn.IFS(C2741&lt;=PERCENTILE($C$3:$C$5882,0.2),1,C2741&lt;=PERCENTILE($C$3:$C$5882,0.4),2,C2741&lt;=PERCENTILE($C$3:$C$5882,0.6),3,C2741&lt;=PERCENTILE($C$3:$C$5882,0.8),4,TRUE,5)</f>
        <v>5</v>
      </c>
      <c r="G2741" cm="1">
        <f t="array" ref="G2741">_xlfn.IFS(D2741&lt;=PERCENTILE($D$3:$D$5882,0.2),1,D2741&lt;=PERCENTILE($D$3:$D$5882,0.4),2,D2741&lt;=PERCENTILE($D$3:$D$5882,0.6),3,D2741&lt;=PERCENTILE($D$3:$D$5882,0.8),4,TRUE,5)</f>
        <v>5</v>
      </c>
      <c r="H2741" s="3" t="str" cm="1">
        <f t="array" ref="H2741">_xlfn.IFS(AND(E2741&gt;=4,F2741&gt;=4,G2741&gt;=4),"Champions",AND(E2741&gt;=3,F2741&gt;=3,G2741&gt;=3),"Loyal Customers",AND(E2741&lt;=2,F2741&gt;=3),"At Risk",AND(E2741&lt;=2,F2741&lt;=2,G2741&lt;=2),"Lost",AND(E2741&gt;=4,F2741&lt;=2),"New/Promising",TRUE,"Needs Attention")</f>
        <v>Champions</v>
      </c>
      <c r="I2741" s="3" t="str">
        <f t="shared" si="46"/>
        <v>Active</v>
      </c>
      <c r="J2741" s="3" t="str">
        <f>_xlfn.XLOOKUP(A2741,'Country_Lookup'!$D:$D,'Country_Lookup'!$E:$E)</f>
        <v>United Kingdom</v>
      </c>
    </row>
    <row r="2742" spans="1:10" x14ac:dyDescent="0.3">
      <c r="A2742">
        <v>15115</v>
      </c>
      <c r="B2742">
        <v>18</v>
      </c>
      <c r="C2742">
        <v>2</v>
      </c>
      <c r="D2742">
        <v>531.85</v>
      </c>
      <c r="E2742" cm="1">
        <f t="array" ref="E2742">_xlfn.IFS(B2742&lt;=PERCENTILE($B$3:$B$5882,0.2),5,B2742&lt;=PERCENTILE($B$3:$B$5882,0.4),4,B2742&lt;=PERCENTILE($B$3:$B$5882,0.6),3,B2742&lt;=PERCENTILE($B$3:$B$5882,0.8),2,TRUE,1)</f>
        <v>5</v>
      </c>
      <c r="F2742" cm="1">
        <f t="array" ref="F2742">_xlfn.IFS(C2742&lt;=PERCENTILE($C$3:$C$5882,0.2),1,C2742&lt;=PERCENTILE($C$3:$C$5882,0.4),2,C2742&lt;=PERCENTILE($C$3:$C$5882,0.6),3,C2742&lt;=PERCENTILE($C$3:$C$5882,0.8),4,TRUE,5)</f>
        <v>2</v>
      </c>
      <c r="G2742" cm="1">
        <f t="array" ref="G2742">_xlfn.IFS(D2742&lt;=PERCENTILE($D$3:$D$5882,0.2),1,D2742&lt;=PERCENTILE($D$3:$D$5882,0.4),2,D2742&lt;=PERCENTILE($D$3:$D$5882,0.6),3,D2742&lt;=PERCENTILE($D$3:$D$5882,0.8),4,TRUE,5)</f>
        <v>2</v>
      </c>
      <c r="H2742" s="3" t="str" cm="1">
        <f t="array" ref="H2742">_xlfn.IFS(AND(E2742&gt;=4,F2742&gt;=4,G2742&gt;=4),"Champions",AND(E2742&gt;=3,F2742&gt;=3,G2742&gt;=3),"Loyal Customers",AND(E2742&lt;=2,F2742&gt;=3),"At Risk",AND(E2742&lt;=2,F2742&lt;=2,G2742&lt;=2),"Lost",AND(E2742&gt;=4,F2742&lt;=2),"New/Promising",TRUE,"Needs Attention")</f>
        <v>New/Promising</v>
      </c>
      <c r="I2742" s="3" t="str">
        <f t="shared" si="46"/>
        <v>Active</v>
      </c>
      <c r="J2742" s="3" t="str">
        <f>_xlfn.XLOOKUP(A2742,'Country_Lookup'!$D:$D,'Country_Lookup'!$E:$E)</f>
        <v>United Kingdom</v>
      </c>
    </row>
    <row r="2743" spans="1:10" x14ac:dyDescent="0.3">
      <c r="A2743">
        <v>15116</v>
      </c>
      <c r="B2743">
        <v>17</v>
      </c>
      <c r="C2743">
        <v>4</v>
      </c>
      <c r="D2743">
        <v>1352.7500000000002</v>
      </c>
      <c r="E2743" cm="1">
        <f t="array" ref="E2743">_xlfn.IFS(B2743&lt;=PERCENTILE($B$3:$B$5882,0.2),5,B2743&lt;=PERCENTILE($B$3:$B$5882,0.4),4,B2743&lt;=PERCENTILE($B$3:$B$5882,0.6),3,B2743&lt;=PERCENTILE($B$3:$B$5882,0.8),2,TRUE,1)</f>
        <v>5</v>
      </c>
      <c r="F2743" cm="1">
        <f t="array" ref="F2743">_xlfn.IFS(C2743&lt;=PERCENTILE($C$3:$C$5882,0.2),1,C2743&lt;=PERCENTILE($C$3:$C$5882,0.4),2,C2743&lt;=PERCENTILE($C$3:$C$5882,0.6),3,C2743&lt;=PERCENTILE($C$3:$C$5882,0.8),4,TRUE,5)</f>
        <v>3</v>
      </c>
      <c r="G2743" cm="1">
        <f t="array" ref="G2743">_xlfn.IFS(D2743&lt;=PERCENTILE($D$3:$D$5882,0.2),1,D2743&lt;=PERCENTILE($D$3:$D$5882,0.4),2,D2743&lt;=PERCENTILE($D$3:$D$5882,0.6),3,D2743&lt;=PERCENTILE($D$3:$D$5882,0.8),4,TRUE,5)</f>
        <v>4</v>
      </c>
      <c r="H2743" s="3" t="str" cm="1">
        <f t="array" ref="H2743">_xlfn.IFS(AND(E2743&gt;=4,F2743&gt;=4,G2743&gt;=4),"Champions",AND(E2743&gt;=3,F2743&gt;=3,G2743&gt;=3),"Loyal Customers",AND(E2743&lt;=2,F2743&gt;=3),"At Risk",AND(E2743&lt;=2,F2743&lt;=2,G2743&lt;=2),"Lost",AND(E2743&gt;=4,F2743&lt;=2),"New/Promising",TRUE,"Needs Attention")</f>
        <v>Loyal Customers</v>
      </c>
      <c r="I2743" s="3" t="str">
        <f t="shared" si="46"/>
        <v>Active</v>
      </c>
      <c r="J2743" s="3" t="str">
        <f>_xlfn.XLOOKUP(A2743,'Country_Lookup'!$D:$D,'Country_Lookup'!$E:$E)</f>
        <v>United Kingdom</v>
      </c>
    </row>
    <row r="2744" spans="1:10" x14ac:dyDescent="0.3">
      <c r="A2744">
        <v>15117</v>
      </c>
      <c r="B2744">
        <v>14</v>
      </c>
      <c r="C2744">
        <v>8</v>
      </c>
      <c r="D2744">
        <v>2485.9699999999953</v>
      </c>
      <c r="E2744" cm="1">
        <f t="array" ref="E2744">_xlfn.IFS(B2744&lt;=PERCENTILE($B$3:$B$5882,0.2),5,B2744&lt;=PERCENTILE($B$3:$B$5882,0.4),4,B2744&lt;=PERCENTILE($B$3:$B$5882,0.6),3,B2744&lt;=PERCENTILE($B$3:$B$5882,0.8),2,TRUE,1)</f>
        <v>5</v>
      </c>
      <c r="F2744" cm="1">
        <f t="array" ref="F2744">_xlfn.IFS(C2744&lt;=PERCENTILE($C$3:$C$5882,0.2),1,C2744&lt;=PERCENTILE($C$3:$C$5882,0.4),2,C2744&lt;=PERCENTILE($C$3:$C$5882,0.6),3,C2744&lt;=PERCENTILE($C$3:$C$5882,0.8),4,TRUE,5)</f>
        <v>4</v>
      </c>
      <c r="G2744" cm="1">
        <f t="array" ref="G2744">_xlfn.IFS(D2744&lt;=PERCENTILE($D$3:$D$5882,0.2),1,D2744&lt;=PERCENTILE($D$3:$D$5882,0.4),2,D2744&lt;=PERCENTILE($D$3:$D$5882,0.6),3,D2744&lt;=PERCENTILE($D$3:$D$5882,0.8),4,TRUE,5)</f>
        <v>4</v>
      </c>
      <c r="H2744" s="3" t="str" cm="1">
        <f t="array" ref="H2744">_xlfn.IFS(AND(E2744&gt;=4,F2744&gt;=4,G2744&gt;=4),"Champions",AND(E2744&gt;=3,F2744&gt;=3,G2744&gt;=3),"Loyal Customers",AND(E2744&lt;=2,F2744&gt;=3),"At Risk",AND(E2744&lt;=2,F2744&lt;=2,G2744&lt;=2),"Lost",AND(E2744&gt;=4,F2744&lt;=2),"New/Promising",TRUE,"Needs Attention")</f>
        <v>Champions</v>
      </c>
      <c r="I2744" s="3" t="str">
        <f t="shared" si="46"/>
        <v>Active</v>
      </c>
      <c r="J2744" s="3" t="str">
        <f>_xlfn.XLOOKUP(A2744,'Country_Lookup'!$D:$D,'Country_Lookup'!$E:$E)</f>
        <v>United Kingdom</v>
      </c>
    </row>
    <row r="2745" spans="1:10" x14ac:dyDescent="0.3">
      <c r="A2745">
        <v>15118</v>
      </c>
      <c r="B2745">
        <v>134</v>
      </c>
      <c r="C2745">
        <v>1</v>
      </c>
      <c r="D2745">
        <v>244.8</v>
      </c>
      <c r="E2745" cm="1">
        <f t="array" ref="E2745">_xlfn.IFS(B2745&lt;=PERCENTILE($B$3:$B$5882,0.2),5,B2745&lt;=PERCENTILE($B$3:$B$5882,0.4),4,B2745&lt;=PERCENTILE($B$3:$B$5882,0.6),3,B2745&lt;=PERCENTILE($B$3:$B$5882,0.8),2,TRUE,1)</f>
        <v>3</v>
      </c>
      <c r="F2745" cm="1">
        <f t="array" ref="F2745">_xlfn.IFS(C2745&lt;=PERCENTILE($C$3:$C$5882,0.2),1,C2745&lt;=PERCENTILE($C$3:$C$5882,0.4),2,C2745&lt;=PERCENTILE($C$3:$C$5882,0.6),3,C2745&lt;=PERCENTILE($C$3:$C$5882,0.8),4,TRUE,5)</f>
        <v>1</v>
      </c>
      <c r="G2745" cm="1">
        <f t="array" ref="G2745">_xlfn.IFS(D2745&lt;=PERCENTILE($D$3:$D$5882,0.2),1,D2745&lt;=PERCENTILE($D$3:$D$5882,0.4),2,D2745&lt;=PERCENTILE($D$3:$D$5882,0.6),3,D2745&lt;=PERCENTILE($D$3:$D$5882,0.8),4,TRUE,5)</f>
        <v>1</v>
      </c>
      <c r="H2745" s="3" t="str" cm="1">
        <f t="array" ref="H2745">_xlfn.IFS(AND(E2745&gt;=4,F2745&gt;=4,G2745&gt;=4),"Champions",AND(E2745&gt;=3,F2745&gt;=3,G2745&gt;=3),"Loyal Customers",AND(E2745&lt;=2,F2745&gt;=3),"At Risk",AND(E2745&lt;=2,F2745&lt;=2,G2745&lt;=2),"Lost",AND(E2745&gt;=4,F2745&lt;=2),"New/Promising",TRUE,"Needs Attention")</f>
        <v>Needs Attention</v>
      </c>
      <c r="I2745" s="3" t="str">
        <f t="shared" si="46"/>
        <v>Churned</v>
      </c>
      <c r="J2745" s="3" t="str">
        <f>_xlfn.XLOOKUP(A2745,'Country_Lookup'!$D:$D,'Country_Lookup'!$E:$E)</f>
        <v>United Kingdom</v>
      </c>
    </row>
    <row r="2746" spans="1:10" x14ac:dyDescent="0.3">
      <c r="A2746">
        <v>15119</v>
      </c>
      <c r="B2746">
        <v>245</v>
      </c>
      <c r="C2746">
        <v>1</v>
      </c>
      <c r="D2746">
        <v>266.40000000000003</v>
      </c>
      <c r="E2746" cm="1">
        <f t="array" ref="E2746">_xlfn.IFS(B2746&lt;=PERCENTILE($B$3:$B$5882,0.2),5,B2746&lt;=PERCENTILE($B$3:$B$5882,0.4),4,B2746&lt;=PERCENTILE($B$3:$B$5882,0.6),3,B2746&lt;=PERCENTILE($B$3:$B$5882,0.8),2,TRUE,1)</f>
        <v>2</v>
      </c>
      <c r="F2746" cm="1">
        <f t="array" ref="F2746">_xlfn.IFS(C2746&lt;=PERCENTILE($C$3:$C$5882,0.2),1,C2746&lt;=PERCENTILE($C$3:$C$5882,0.4),2,C2746&lt;=PERCENTILE($C$3:$C$5882,0.6),3,C2746&lt;=PERCENTILE($C$3:$C$5882,0.8),4,TRUE,5)</f>
        <v>1</v>
      </c>
      <c r="G2746" cm="1">
        <f t="array" ref="G2746">_xlfn.IFS(D2746&lt;=PERCENTILE($D$3:$D$5882,0.2),1,D2746&lt;=PERCENTILE($D$3:$D$5882,0.4),2,D2746&lt;=PERCENTILE($D$3:$D$5882,0.6),3,D2746&lt;=PERCENTILE($D$3:$D$5882,0.8),4,TRUE,5)</f>
        <v>1</v>
      </c>
      <c r="H2746" s="3" t="str" cm="1">
        <f t="array" ref="H2746">_xlfn.IFS(AND(E2746&gt;=4,F2746&gt;=4,G2746&gt;=4),"Champions",AND(E2746&gt;=3,F2746&gt;=3,G2746&gt;=3),"Loyal Customers",AND(E2746&lt;=2,F2746&gt;=3),"At Risk",AND(E2746&lt;=2,F2746&lt;=2,G2746&lt;=2),"Lost",AND(E2746&gt;=4,F2746&lt;=2),"New/Promising",TRUE,"Needs Attention")</f>
        <v>Lost</v>
      </c>
      <c r="I2746" s="3" t="str">
        <f t="shared" si="46"/>
        <v>Churned</v>
      </c>
      <c r="J2746" s="3" t="str">
        <f>_xlfn.XLOOKUP(A2746,'Country_Lookup'!$D:$D,'Country_Lookup'!$E:$E)</f>
        <v>United Kingdom</v>
      </c>
    </row>
    <row r="2747" spans="1:10" x14ac:dyDescent="0.3">
      <c r="A2747">
        <v>15120</v>
      </c>
      <c r="B2747">
        <v>133</v>
      </c>
      <c r="C2747">
        <v>1</v>
      </c>
      <c r="D2747">
        <v>358.81999999999994</v>
      </c>
      <c r="E2747" cm="1">
        <f t="array" ref="E2747">_xlfn.IFS(B2747&lt;=PERCENTILE($B$3:$B$5882,0.2),5,B2747&lt;=PERCENTILE($B$3:$B$5882,0.4),4,B2747&lt;=PERCENTILE($B$3:$B$5882,0.6),3,B2747&lt;=PERCENTILE($B$3:$B$5882,0.8),2,TRUE,1)</f>
        <v>3</v>
      </c>
      <c r="F2747" cm="1">
        <f t="array" ref="F2747">_xlfn.IFS(C2747&lt;=PERCENTILE($C$3:$C$5882,0.2),1,C2747&lt;=PERCENTILE($C$3:$C$5882,0.4),2,C2747&lt;=PERCENTILE($C$3:$C$5882,0.6),3,C2747&lt;=PERCENTILE($C$3:$C$5882,0.8),4,TRUE,5)</f>
        <v>1</v>
      </c>
      <c r="G2747" cm="1">
        <f t="array" ref="G2747">_xlfn.IFS(D2747&lt;=PERCENTILE($D$3:$D$5882,0.2),1,D2747&lt;=PERCENTILE($D$3:$D$5882,0.4),2,D2747&lt;=PERCENTILE($D$3:$D$5882,0.6),3,D2747&lt;=PERCENTILE($D$3:$D$5882,0.8),4,TRUE,5)</f>
        <v>2</v>
      </c>
      <c r="H2747" s="3" t="str" cm="1">
        <f t="array" ref="H2747">_xlfn.IFS(AND(E2747&gt;=4,F2747&gt;=4,G2747&gt;=4),"Champions",AND(E2747&gt;=3,F2747&gt;=3,G2747&gt;=3),"Loyal Customers",AND(E2747&lt;=2,F2747&gt;=3),"At Risk",AND(E2747&lt;=2,F2747&lt;=2,G2747&lt;=2),"Lost",AND(E2747&gt;=4,F2747&lt;=2),"New/Promising",TRUE,"Needs Attention")</f>
        <v>Needs Attention</v>
      </c>
      <c r="I2747" s="3" t="str">
        <f t="shared" si="46"/>
        <v>Churned</v>
      </c>
      <c r="J2747" s="3" t="str">
        <f>_xlfn.XLOOKUP(A2747,'Country_Lookup'!$D:$D,'Country_Lookup'!$E:$E)</f>
        <v>United Kingdom</v>
      </c>
    </row>
    <row r="2748" spans="1:10" x14ac:dyDescent="0.3">
      <c r="A2748">
        <v>15121</v>
      </c>
      <c r="B2748">
        <v>50</v>
      </c>
      <c r="C2748">
        <v>2</v>
      </c>
      <c r="D2748">
        <v>457.71999999999986</v>
      </c>
      <c r="E2748" cm="1">
        <f t="array" ref="E2748">_xlfn.IFS(B2748&lt;=PERCENTILE($B$3:$B$5882,0.2),5,B2748&lt;=PERCENTILE($B$3:$B$5882,0.4),4,B2748&lt;=PERCENTILE($B$3:$B$5882,0.6),3,B2748&lt;=PERCENTILE($B$3:$B$5882,0.8),2,TRUE,1)</f>
        <v>4</v>
      </c>
      <c r="F2748" cm="1">
        <f t="array" ref="F2748">_xlfn.IFS(C2748&lt;=PERCENTILE($C$3:$C$5882,0.2),1,C2748&lt;=PERCENTILE($C$3:$C$5882,0.4),2,C2748&lt;=PERCENTILE($C$3:$C$5882,0.6),3,C2748&lt;=PERCENTILE($C$3:$C$5882,0.8),4,TRUE,5)</f>
        <v>2</v>
      </c>
      <c r="G2748" cm="1">
        <f t="array" ref="G2748">_xlfn.IFS(D2748&lt;=PERCENTILE($D$3:$D$5882,0.2),1,D2748&lt;=PERCENTILE($D$3:$D$5882,0.4),2,D2748&lt;=PERCENTILE($D$3:$D$5882,0.6),3,D2748&lt;=PERCENTILE($D$3:$D$5882,0.8),4,TRUE,5)</f>
        <v>2</v>
      </c>
      <c r="H2748" s="3" t="str" cm="1">
        <f t="array" ref="H2748">_xlfn.IFS(AND(E2748&gt;=4,F2748&gt;=4,G2748&gt;=4),"Champions",AND(E2748&gt;=3,F2748&gt;=3,G2748&gt;=3),"Loyal Customers",AND(E2748&lt;=2,F2748&gt;=3),"At Risk",AND(E2748&lt;=2,F2748&lt;=2,G2748&lt;=2),"Lost",AND(E2748&gt;=4,F2748&lt;=2),"New/Promising",TRUE,"Needs Attention")</f>
        <v>New/Promising</v>
      </c>
      <c r="I2748" s="3" t="str">
        <f t="shared" si="46"/>
        <v>Active</v>
      </c>
      <c r="J2748" s="3" t="str">
        <f>_xlfn.XLOOKUP(A2748,'Country_Lookup'!$D:$D,'Country_Lookup'!$E:$E)</f>
        <v>United Kingdom</v>
      </c>
    </row>
    <row r="2749" spans="1:10" x14ac:dyDescent="0.3">
      <c r="A2749">
        <v>15122</v>
      </c>
      <c r="B2749">
        <v>114</v>
      </c>
      <c r="C2749">
        <v>11</v>
      </c>
      <c r="D2749">
        <v>4497.4699999999793</v>
      </c>
      <c r="E2749" cm="1">
        <f t="array" ref="E2749">_xlfn.IFS(B2749&lt;=PERCENTILE($B$3:$B$5882,0.2),5,B2749&lt;=PERCENTILE($B$3:$B$5882,0.4),4,B2749&lt;=PERCENTILE($B$3:$B$5882,0.6),3,B2749&lt;=PERCENTILE($B$3:$B$5882,0.8),2,TRUE,1)</f>
        <v>3</v>
      </c>
      <c r="F2749" cm="1">
        <f t="array" ref="F2749">_xlfn.IFS(C2749&lt;=PERCENTILE($C$3:$C$5882,0.2),1,C2749&lt;=PERCENTILE($C$3:$C$5882,0.4),2,C2749&lt;=PERCENTILE($C$3:$C$5882,0.6),3,C2749&lt;=PERCENTILE($C$3:$C$5882,0.8),4,TRUE,5)</f>
        <v>5</v>
      </c>
      <c r="G2749" cm="1">
        <f t="array" ref="G2749">_xlfn.IFS(D2749&lt;=PERCENTILE($D$3:$D$5882,0.2),1,D2749&lt;=PERCENTILE($D$3:$D$5882,0.4),2,D2749&lt;=PERCENTILE($D$3:$D$5882,0.6),3,D2749&lt;=PERCENTILE($D$3:$D$5882,0.8),4,TRUE,5)</f>
        <v>5</v>
      </c>
      <c r="H2749" s="3" t="str" cm="1">
        <f t="array" ref="H2749">_xlfn.IFS(AND(E2749&gt;=4,F2749&gt;=4,G2749&gt;=4),"Champions",AND(E2749&gt;=3,F2749&gt;=3,G2749&gt;=3),"Loyal Customers",AND(E2749&lt;=2,F2749&gt;=3),"At Risk",AND(E2749&lt;=2,F2749&lt;=2,G2749&lt;=2),"Lost",AND(E2749&gt;=4,F2749&lt;=2),"New/Promising",TRUE,"Needs Attention")</f>
        <v>Loyal Customers</v>
      </c>
      <c r="I2749" s="3" t="str">
        <f t="shared" si="46"/>
        <v>Churned</v>
      </c>
      <c r="J2749" s="3" t="str">
        <f>_xlfn.XLOOKUP(A2749,'Country_Lookup'!$D:$D,'Country_Lookup'!$E:$E)</f>
        <v>United Kingdom</v>
      </c>
    </row>
    <row r="2750" spans="1:10" x14ac:dyDescent="0.3">
      <c r="A2750">
        <v>15123</v>
      </c>
      <c r="B2750">
        <v>7</v>
      </c>
      <c r="C2750">
        <v>5</v>
      </c>
      <c r="D2750">
        <v>4656.1700000000128</v>
      </c>
      <c r="E2750" cm="1">
        <f t="array" ref="E2750">_xlfn.IFS(B2750&lt;=PERCENTILE($B$3:$B$5882,0.2),5,B2750&lt;=PERCENTILE($B$3:$B$5882,0.4),4,B2750&lt;=PERCENTILE($B$3:$B$5882,0.6),3,B2750&lt;=PERCENTILE($B$3:$B$5882,0.8),2,TRUE,1)</f>
        <v>5</v>
      </c>
      <c r="F2750" cm="1">
        <f t="array" ref="F2750">_xlfn.IFS(C2750&lt;=PERCENTILE($C$3:$C$5882,0.2),1,C2750&lt;=PERCENTILE($C$3:$C$5882,0.4),2,C2750&lt;=PERCENTILE($C$3:$C$5882,0.6),3,C2750&lt;=PERCENTILE($C$3:$C$5882,0.8),4,TRUE,5)</f>
        <v>4</v>
      </c>
      <c r="G2750" cm="1">
        <f t="array" ref="G2750">_xlfn.IFS(D2750&lt;=PERCENTILE($D$3:$D$5882,0.2),1,D2750&lt;=PERCENTILE($D$3:$D$5882,0.4),2,D2750&lt;=PERCENTILE($D$3:$D$5882,0.6),3,D2750&lt;=PERCENTILE($D$3:$D$5882,0.8),4,TRUE,5)</f>
        <v>5</v>
      </c>
      <c r="H2750" s="3" t="str" cm="1">
        <f t="array" ref="H2750">_xlfn.IFS(AND(E2750&gt;=4,F2750&gt;=4,G2750&gt;=4),"Champions",AND(E2750&gt;=3,F2750&gt;=3,G2750&gt;=3),"Loyal Customers",AND(E2750&lt;=2,F2750&gt;=3),"At Risk",AND(E2750&lt;=2,F2750&lt;=2,G2750&lt;=2),"Lost",AND(E2750&gt;=4,F2750&lt;=2),"New/Promising",TRUE,"Needs Attention")</f>
        <v>Champions</v>
      </c>
      <c r="I2750" s="3" t="str">
        <f t="shared" si="46"/>
        <v>Active</v>
      </c>
      <c r="J2750" s="3" t="str">
        <f>_xlfn.XLOOKUP(A2750,'Country_Lookup'!$D:$D,'Country_Lookup'!$E:$E)</f>
        <v>United Kingdom</v>
      </c>
    </row>
    <row r="2751" spans="1:10" x14ac:dyDescent="0.3">
      <c r="A2751">
        <v>15124</v>
      </c>
      <c r="B2751">
        <v>22</v>
      </c>
      <c r="C2751">
        <v>4</v>
      </c>
      <c r="D2751">
        <v>450.81999999999982</v>
      </c>
      <c r="E2751" cm="1">
        <f t="array" ref="E2751">_xlfn.IFS(B2751&lt;=PERCENTILE($B$3:$B$5882,0.2),5,B2751&lt;=PERCENTILE($B$3:$B$5882,0.4),4,B2751&lt;=PERCENTILE($B$3:$B$5882,0.6),3,B2751&lt;=PERCENTILE($B$3:$B$5882,0.8),2,TRUE,1)</f>
        <v>4</v>
      </c>
      <c r="F2751" cm="1">
        <f t="array" ref="F2751">_xlfn.IFS(C2751&lt;=PERCENTILE($C$3:$C$5882,0.2),1,C2751&lt;=PERCENTILE($C$3:$C$5882,0.4),2,C2751&lt;=PERCENTILE($C$3:$C$5882,0.6),3,C2751&lt;=PERCENTILE($C$3:$C$5882,0.8),4,TRUE,5)</f>
        <v>3</v>
      </c>
      <c r="G2751" cm="1">
        <f t="array" ref="G2751">_xlfn.IFS(D2751&lt;=PERCENTILE($D$3:$D$5882,0.2),1,D2751&lt;=PERCENTILE($D$3:$D$5882,0.4),2,D2751&lt;=PERCENTILE($D$3:$D$5882,0.6),3,D2751&lt;=PERCENTILE($D$3:$D$5882,0.8),4,TRUE,5)</f>
        <v>2</v>
      </c>
      <c r="H2751" s="3" t="str" cm="1">
        <f t="array" ref="H2751">_xlfn.IFS(AND(E2751&gt;=4,F2751&gt;=4,G2751&gt;=4),"Champions",AND(E2751&gt;=3,F2751&gt;=3,G2751&gt;=3),"Loyal Customers",AND(E2751&lt;=2,F2751&gt;=3),"At Risk",AND(E2751&lt;=2,F2751&lt;=2,G2751&lt;=2),"Lost",AND(E2751&gt;=4,F2751&lt;=2),"New/Promising",TRUE,"Needs Attention")</f>
        <v>Needs Attention</v>
      </c>
      <c r="I2751" s="3" t="str">
        <f t="shared" si="46"/>
        <v>Active</v>
      </c>
      <c r="J2751" s="3" t="str">
        <f>_xlfn.XLOOKUP(A2751,'Country_Lookup'!$D:$D,'Country_Lookup'!$E:$E)</f>
        <v>United Kingdom</v>
      </c>
    </row>
    <row r="2752" spans="1:10" x14ac:dyDescent="0.3">
      <c r="A2752">
        <v>15125</v>
      </c>
      <c r="B2752">
        <v>25</v>
      </c>
      <c r="C2752">
        <v>24</v>
      </c>
      <c r="D2752">
        <v>17024.870000000083</v>
      </c>
      <c r="E2752" cm="1">
        <f t="array" ref="E2752">_xlfn.IFS(B2752&lt;=PERCENTILE($B$3:$B$5882,0.2),5,B2752&lt;=PERCENTILE($B$3:$B$5882,0.4),4,B2752&lt;=PERCENTILE($B$3:$B$5882,0.6),3,B2752&lt;=PERCENTILE($B$3:$B$5882,0.8),2,TRUE,1)</f>
        <v>4</v>
      </c>
      <c r="F2752" cm="1">
        <f t="array" ref="F2752">_xlfn.IFS(C2752&lt;=PERCENTILE($C$3:$C$5882,0.2),1,C2752&lt;=PERCENTILE($C$3:$C$5882,0.4),2,C2752&lt;=PERCENTILE($C$3:$C$5882,0.6),3,C2752&lt;=PERCENTILE($C$3:$C$5882,0.8),4,TRUE,5)</f>
        <v>5</v>
      </c>
      <c r="G2752" cm="1">
        <f t="array" ref="G2752">_xlfn.IFS(D2752&lt;=PERCENTILE($D$3:$D$5882,0.2),1,D2752&lt;=PERCENTILE($D$3:$D$5882,0.4),2,D2752&lt;=PERCENTILE($D$3:$D$5882,0.6),3,D2752&lt;=PERCENTILE($D$3:$D$5882,0.8),4,TRUE,5)</f>
        <v>5</v>
      </c>
      <c r="H2752" s="3" t="str" cm="1">
        <f t="array" ref="H2752">_xlfn.IFS(AND(E2752&gt;=4,F2752&gt;=4,G2752&gt;=4),"Champions",AND(E2752&gt;=3,F2752&gt;=3,G2752&gt;=3),"Loyal Customers",AND(E2752&lt;=2,F2752&gt;=3),"At Risk",AND(E2752&lt;=2,F2752&lt;=2,G2752&lt;=2),"Lost",AND(E2752&gt;=4,F2752&lt;=2),"New/Promising",TRUE,"Needs Attention")</f>
        <v>Champions</v>
      </c>
      <c r="I2752" s="3" t="str">
        <f t="shared" si="46"/>
        <v>Active</v>
      </c>
      <c r="J2752" s="3" t="str">
        <f>_xlfn.XLOOKUP(A2752,'Country_Lookup'!$D:$D,'Country_Lookup'!$E:$E)</f>
        <v>United Kingdom</v>
      </c>
    </row>
    <row r="2753" spans="1:10" x14ac:dyDescent="0.3">
      <c r="A2753">
        <v>15126</v>
      </c>
      <c r="B2753">
        <v>536</v>
      </c>
      <c r="C2753">
        <v>2</v>
      </c>
      <c r="D2753">
        <v>449.48999999999995</v>
      </c>
      <c r="E2753" cm="1">
        <f t="array" ref="E2753">_xlfn.IFS(B2753&lt;=PERCENTILE($B$3:$B$5882,0.2),5,B2753&lt;=PERCENTILE($B$3:$B$5882,0.4),4,B2753&lt;=PERCENTILE($B$3:$B$5882,0.6),3,B2753&lt;=PERCENTILE($B$3:$B$5882,0.8),2,TRUE,1)</f>
        <v>1</v>
      </c>
      <c r="F2753" cm="1">
        <f t="array" ref="F2753">_xlfn.IFS(C2753&lt;=PERCENTILE($C$3:$C$5882,0.2),1,C2753&lt;=PERCENTILE($C$3:$C$5882,0.4),2,C2753&lt;=PERCENTILE($C$3:$C$5882,0.6),3,C2753&lt;=PERCENTILE($C$3:$C$5882,0.8),4,TRUE,5)</f>
        <v>2</v>
      </c>
      <c r="G2753" cm="1">
        <f t="array" ref="G2753">_xlfn.IFS(D2753&lt;=PERCENTILE($D$3:$D$5882,0.2),1,D2753&lt;=PERCENTILE($D$3:$D$5882,0.4),2,D2753&lt;=PERCENTILE($D$3:$D$5882,0.6),3,D2753&lt;=PERCENTILE($D$3:$D$5882,0.8),4,TRUE,5)</f>
        <v>2</v>
      </c>
      <c r="H2753" s="3" t="str" cm="1">
        <f t="array" ref="H2753">_xlfn.IFS(AND(E2753&gt;=4,F2753&gt;=4,G2753&gt;=4),"Champions",AND(E2753&gt;=3,F2753&gt;=3,G2753&gt;=3),"Loyal Customers",AND(E2753&lt;=2,F2753&gt;=3),"At Risk",AND(E2753&lt;=2,F2753&lt;=2,G2753&lt;=2),"Lost",AND(E2753&gt;=4,F2753&lt;=2),"New/Promising",TRUE,"Needs Attention")</f>
        <v>Lost</v>
      </c>
      <c r="I2753" s="3" t="str">
        <f t="shared" si="46"/>
        <v>Churned</v>
      </c>
      <c r="J2753" s="3" t="str">
        <f>_xlfn.XLOOKUP(A2753,'Country_Lookup'!$D:$D,'Country_Lookup'!$E:$E)</f>
        <v>United Kingdom</v>
      </c>
    </row>
    <row r="2754" spans="1:10" x14ac:dyDescent="0.3">
      <c r="A2754">
        <v>15127</v>
      </c>
      <c r="B2754">
        <v>65</v>
      </c>
      <c r="C2754">
        <v>2</v>
      </c>
      <c r="D2754">
        <v>711.49999999999989</v>
      </c>
      <c r="E2754" cm="1">
        <f t="array" ref="E2754">_xlfn.IFS(B2754&lt;=PERCENTILE($B$3:$B$5882,0.2),5,B2754&lt;=PERCENTILE($B$3:$B$5882,0.4),4,B2754&lt;=PERCENTILE($B$3:$B$5882,0.6),3,B2754&lt;=PERCENTILE($B$3:$B$5882,0.8),2,TRUE,1)</f>
        <v>3</v>
      </c>
      <c r="F2754" cm="1">
        <f t="array" ref="F2754">_xlfn.IFS(C2754&lt;=PERCENTILE($C$3:$C$5882,0.2),1,C2754&lt;=PERCENTILE($C$3:$C$5882,0.4),2,C2754&lt;=PERCENTILE($C$3:$C$5882,0.6),3,C2754&lt;=PERCENTILE($C$3:$C$5882,0.8),4,TRUE,5)</f>
        <v>2</v>
      </c>
      <c r="G2754" cm="1">
        <f t="array" ref="G2754">_xlfn.IFS(D2754&lt;=PERCENTILE($D$3:$D$5882,0.2),1,D2754&lt;=PERCENTILE($D$3:$D$5882,0.4),2,D2754&lt;=PERCENTILE($D$3:$D$5882,0.6),3,D2754&lt;=PERCENTILE($D$3:$D$5882,0.8),4,TRUE,5)</f>
        <v>3</v>
      </c>
      <c r="H2754" s="3" t="str" cm="1">
        <f t="array" ref="H2754">_xlfn.IFS(AND(E2754&gt;=4,F2754&gt;=4,G2754&gt;=4),"Champions",AND(E2754&gt;=3,F2754&gt;=3,G2754&gt;=3),"Loyal Customers",AND(E2754&lt;=2,F2754&gt;=3),"At Risk",AND(E2754&lt;=2,F2754&lt;=2,G2754&lt;=2),"Lost",AND(E2754&gt;=4,F2754&lt;=2),"New/Promising",TRUE,"Needs Attention")</f>
        <v>Needs Attention</v>
      </c>
      <c r="I2754" s="3" t="str">
        <f t="shared" si="46"/>
        <v>Active</v>
      </c>
      <c r="J2754" s="3" t="str">
        <f>_xlfn.XLOOKUP(A2754,'Country_Lookup'!$D:$D,'Country_Lookup'!$E:$E)</f>
        <v>United Kingdom</v>
      </c>
    </row>
    <row r="2755" spans="1:10" x14ac:dyDescent="0.3">
      <c r="A2755">
        <v>15128</v>
      </c>
      <c r="B2755">
        <v>60</v>
      </c>
      <c r="C2755">
        <v>5</v>
      </c>
      <c r="D2755">
        <v>1783.6799999999951</v>
      </c>
      <c r="E2755" cm="1">
        <f t="array" ref="E2755">_xlfn.IFS(B2755&lt;=PERCENTILE($B$3:$B$5882,0.2),5,B2755&lt;=PERCENTILE($B$3:$B$5882,0.4),4,B2755&lt;=PERCENTILE($B$3:$B$5882,0.6),3,B2755&lt;=PERCENTILE($B$3:$B$5882,0.8),2,TRUE,1)</f>
        <v>3</v>
      </c>
      <c r="F2755" cm="1">
        <f t="array" ref="F2755">_xlfn.IFS(C2755&lt;=PERCENTILE($C$3:$C$5882,0.2),1,C2755&lt;=PERCENTILE($C$3:$C$5882,0.4),2,C2755&lt;=PERCENTILE($C$3:$C$5882,0.6),3,C2755&lt;=PERCENTILE($C$3:$C$5882,0.8),4,TRUE,5)</f>
        <v>4</v>
      </c>
      <c r="G2755" cm="1">
        <f t="array" ref="G2755">_xlfn.IFS(D2755&lt;=PERCENTILE($D$3:$D$5882,0.2),1,D2755&lt;=PERCENTILE($D$3:$D$5882,0.4),2,D2755&lt;=PERCENTILE($D$3:$D$5882,0.6),3,D2755&lt;=PERCENTILE($D$3:$D$5882,0.8),4,TRUE,5)</f>
        <v>4</v>
      </c>
      <c r="H2755" s="3" t="str" cm="1">
        <f t="array" ref="H2755">_xlfn.IFS(AND(E2755&gt;=4,F2755&gt;=4,G2755&gt;=4),"Champions",AND(E2755&gt;=3,F2755&gt;=3,G2755&gt;=3),"Loyal Customers",AND(E2755&lt;=2,F2755&gt;=3),"At Risk",AND(E2755&lt;=2,F2755&lt;=2,G2755&lt;=2),"Lost",AND(E2755&gt;=4,F2755&lt;=2),"New/Promising",TRUE,"Needs Attention")</f>
        <v>Loyal Customers</v>
      </c>
      <c r="I2755" s="3" t="str">
        <f t="shared" ref="I2755:I2818" si="47">IF(B2755&gt;90,"Churned","Active")</f>
        <v>Active</v>
      </c>
      <c r="J2755" s="3" t="str">
        <f>_xlfn.XLOOKUP(A2755,'Country_Lookup'!$D:$D,'Country_Lookup'!$E:$E)</f>
        <v>United Kingdom</v>
      </c>
    </row>
    <row r="2756" spans="1:10" x14ac:dyDescent="0.3">
      <c r="A2756">
        <v>15129</v>
      </c>
      <c r="B2756">
        <v>50</v>
      </c>
      <c r="C2756">
        <v>23</v>
      </c>
      <c r="D2756">
        <v>6860.18</v>
      </c>
      <c r="E2756" cm="1">
        <f t="array" ref="E2756">_xlfn.IFS(B2756&lt;=PERCENTILE($B$3:$B$5882,0.2),5,B2756&lt;=PERCENTILE($B$3:$B$5882,0.4),4,B2756&lt;=PERCENTILE($B$3:$B$5882,0.6),3,B2756&lt;=PERCENTILE($B$3:$B$5882,0.8),2,TRUE,1)</f>
        <v>4</v>
      </c>
      <c r="F2756" cm="1">
        <f t="array" ref="F2756">_xlfn.IFS(C2756&lt;=PERCENTILE($C$3:$C$5882,0.2),1,C2756&lt;=PERCENTILE($C$3:$C$5882,0.4),2,C2756&lt;=PERCENTILE($C$3:$C$5882,0.6),3,C2756&lt;=PERCENTILE($C$3:$C$5882,0.8),4,TRUE,5)</f>
        <v>5</v>
      </c>
      <c r="G2756" cm="1">
        <f t="array" ref="G2756">_xlfn.IFS(D2756&lt;=PERCENTILE($D$3:$D$5882,0.2),1,D2756&lt;=PERCENTILE($D$3:$D$5882,0.4),2,D2756&lt;=PERCENTILE($D$3:$D$5882,0.6),3,D2756&lt;=PERCENTILE($D$3:$D$5882,0.8),4,TRUE,5)</f>
        <v>5</v>
      </c>
      <c r="H2756" s="3" t="str" cm="1">
        <f t="array" ref="H2756">_xlfn.IFS(AND(E2756&gt;=4,F2756&gt;=4,G2756&gt;=4),"Champions",AND(E2756&gt;=3,F2756&gt;=3,G2756&gt;=3),"Loyal Customers",AND(E2756&lt;=2,F2756&gt;=3),"At Risk",AND(E2756&lt;=2,F2756&lt;=2,G2756&lt;=2),"Lost",AND(E2756&gt;=4,F2756&lt;=2),"New/Promising",TRUE,"Needs Attention")</f>
        <v>Champions</v>
      </c>
      <c r="I2756" s="3" t="str">
        <f t="shared" si="47"/>
        <v>Active</v>
      </c>
      <c r="J2756" s="3" t="str">
        <f>_xlfn.XLOOKUP(A2756,'Country_Lookup'!$D:$D,'Country_Lookup'!$E:$E)</f>
        <v>United Kingdom</v>
      </c>
    </row>
    <row r="2757" spans="1:10" x14ac:dyDescent="0.3">
      <c r="A2757">
        <v>15130</v>
      </c>
      <c r="B2757">
        <v>169</v>
      </c>
      <c r="C2757">
        <v>1</v>
      </c>
      <c r="D2757">
        <v>330.1099999999999</v>
      </c>
      <c r="E2757" cm="1">
        <f t="array" ref="E2757">_xlfn.IFS(B2757&lt;=PERCENTILE($B$3:$B$5882,0.2),5,B2757&lt;=PERCENTILE($B$3:$B$5882,0.4),4,B2757&lt;=PERCENTILE($B$3:$B$5882,0.6),3,B2757&lt;=PERCENTILE($B$3:$B$5882,0.8),2,TRUE,1)</f>
        <v>3</v>
      </c>
      <c r="F2757" cm="1">
        <f t="array" ref="F2757">_xlfn.IFS(C2757&lt;=PERCENTILE($C$3:$C$5882,0.2),1,C2757&lt;=PERCENTILE($C$3:$C$5882,0.4),2,C2757&lt;=PERCENTILE($C$3:$C$5882,0.6),3,C2757&lt;=PERCENTILE($C$3:$C$5882,0.8),4,TRUE,5)</f>
        <v>1</v>
      </c>
      <c r="G2757" cm="1">
        <f t="array" ref="G2757">_xlfn.IFS(D2757&lt;=PERCENTILE($D$3:$D$5882,0.2),1,D2757&lt;=PERCENTILE($D$3:$D$5882,0.4),2,D2757&lt;=PERCENTILE($D$3:$D$5882,0.6),3,D2757&lt;=PERCENTILE($D$3:$D$5882,0.8),4,TRUE,5)</f>
        <v>2</v>
      </c>
      <c r="H2757" s="3" t="str" cm="1">
        <f t="array" ref="H2757">_xlfn.IFS(AND(E2757&gt;=4,F2757&gt;=4,G2757&gt;=4),"Champions",AND(E2757&gt;=3,F2757&gt;=3,G2757&gt;=3),"Loyal Customers",AND(E2757&lt;=2,F2757&gt;=3),"At Risk",AND(E2757&lt;=2,F2757&lt;=2,G2757&lt;=2),"Lost",AND(E2757&gt;=4,F2757&lt;=2),"New/Promising",TRUE,"Needs Attention")</f>
        <v>Needs Attention</v>
      </c>
      <c r="I2757" s="3" t="str">
        <f t="shared" si="47"/>
        <v>Churned</v>
      </c>
      <c r="J2757" s="3" t="str">
        <f>_xlfn.XLOOKUP(A2757,'Country_Lookup'!$D:$D,'Country_Lookup'!$E:$E)</f>
        <v>United Kingdom</v>
      </c>
    </row>
    <row r="2758" spans="1:10" x14ac:dyDescent="0.3">
      <c r="A2758">
        <v>15131</v>
      </c>
      <c r="B2758">
        <v>394</v>
      </c>
      <c r="C2758">
        <v>1</v>
      </c>
      <c r="D2758">
        <v>80.279999999999987</v>
      </c>
      <c r="E2758" cm="1">
        <f t="array" ref="E2758">_xlfn.IFS(B2758&lt;=PERCENTILE($B$3:$B$5882,0.2),5,B2758&lt;=PERCENTILE($B$3:$B$5882,0.4),4,B2758&lt;=PERCENTILE($B$3:$B$5882,0.6),3,B2758&lt;=PERCENTILE($B$3:$B$5882,0.8),2,TRUE,1)</f>
        <v>2</v>
      </c>
      <c r="F2758" cm="1">
        <f t="array" ref="F2758">_xlfn.IFS(C2758&lt;=PERCENTILE($C$3:$C$5882,0.2),1,C2758&lt;=PERCENTILE($C$3:$C$5882,0.4),2,C2758&lt;=PERCENTILE($C$3:$C$5882,0.6),3,C2758&lt;=PERCENTILE($C$3:$C$5882,0.8),4,TRUE,5)</f>
        <v>1</v>
      </c>
      <c r="G2758" cm="1">
        <f t="array" ref="G2758">_xlfn.IFS(D2758&lt;=PERCENTILE($D$3:$D$5882,0.2),1,D2758&lt;=PERCENTILE($D$3:$D$5882,0.4),2,D2758&lt;=PERCENTILE($D$3:$D$5882,0.6),3,D2758&lt;=PERCENTILE($D$3:$D$5882,0.8),4,TRUE,5)</f>
        <v>1</v>
      </c>
      <c r="H2758" s="3" t="str" cm="1">
        <f t="array" ref="H2758">_xlfn.IFS(AND(E2758&gt;=4,F2758&gt;=4,G2758&gt;=4),"Champions",AND(E2758&gt;=3,F2758&gt;=3,G2758&gt;=3),"Loyal Customers",AND(E2758&lt;=2,F2758&gt;=3),"At Risk",AND(E2758&lt;=2,F2758&lt;=2,G2758&lt;=2),"Lost",AND(E2758&gt;=4,F2758&lt;=2),"New/Promising",TRUE,"Needs Attention")</f>
        <v>Lost</v>
      </c>
      <c r="I2758" s="3" t="str">
        <f t="shared" si="47"/>
        <v>Churned</v>
      </c>
      <c r="J2758" s="3" t="str">
        <f>_xlfn.XLOOKUP(A2758,'Country_Lookup'!$D:$D,'Country_Lookup'!$E:$E)</f>
        <v>United Kingdom</v>
      </c>
    </row>
    <row r="2759" spans="1:10" x14ac:dyDescent="0.3">
      <c r="A2759">
        <v>15132</v>
      </c>
      <c r="B2759">
        <v>18</v>
      </c>
      <c r="C2759">
        <v>5</v>
      </c>
      <c r="D2759">
        <v>977.93000000000018</v>
      </c>
      <c r="E2759" cm="1">
        <f t="array" ref="E2759">_xlfn.IFS(B2759&lt;=PERCENTILE($B$3:$B$5882,0.2),5,B2759&lt;=PERCENTILE($B$3:$B$5882,0.4),4,B2759&lt;=PERCENTILE($B$3:$B$5882,0.6),3,B2759&lt;=PERCENTILE($B$3:$B$5882,0.8),2,TRUE,1)</f>
        <v>5</v>
      </c>
      <c r="F2759" cm="1">
        <f t="array" ref="F2759">_xlfn.IFS(C2759&lt;=PERCENTILE($C$3:$C$5882,0.2),1,C2759&lt;=PERCENTILE($C$3:$C$5882,0.4),2,C2759&lt;=PERCENTILE($C$3:$C$5882,0.6),3,C2759&lt;=PERCENTILE($C$3:$C$5882,0.8),4,TRUE,5)</f>
        <v>4</v>
      </c>
      <c r="G2759" cm="1">
        <f t="array" ref="G2759">_xlfn.IFS(D2759&lt;=PERCENTILE($D$3:$D$5882,0.2),1,D2759&lt;=PERCENTILE($D$3:$D$5882,0.4),2,D2759&lt;=PERCENTILE($D$3:$D$5882,0.6),3,D2759&lt;=PERCENTILE($D$3:$D$5882,0.8),4,TRUE,5)</f>
        <v>3</v>
      </c>
      <c r="H2759" s="3" t="str" cm="1">
        <f t="array" ref="H2759">_xlfn.IFS(AND(E2759&gt;=4,F2759&gt;=4,G2759&gt;=4),"Champions",AND(E2759&gt;=3,F2759&gt;=3,G2759&gt;=3),"Loyal Customers",AND(E2759&lt;=2,F2759&gt;=3),"At Risk",AND(E2759&lt;=2,F2759&lt;=2,G2759&lt;=2),"Lost",AND(E2759&gt;=4,F2759&lt;=2),"New/Promising",TRUE,"Needs Attention")</f>
        <v>Loyal Customers</v>
      </c>
      <c r="I2759" s="3" t="str">
        <f t="shared" si="47"/>
        <v>Active</v>
      </c>
      <c r="J2759" s="3" t="str">
        <f>_xlfn.XLOOKUP(A2759,'Country_Lookup'!$D:$D,'Country_Lookup'!$E:$E)</f>
        <v>United Kingdom</v>
      </c>
    </row>
    <row r="2760" spans="1:10" x14ac:dyDescent="0.3">
      <c r="A2760">
        <v>15133</v>
      </c>
      <c r="B2760">
        <v>127</v>
      </c>
      <c r="C2760">
        <v>5</v>
      </c>
      <c r="D2760">
        <v>1806.8999999999992</v>
      </c>
      <c r="E2760" cm="1">
        <f t="array" ref="E2760">_xlfn.IFS(B2760&lt;=PERCENTILE($B$3:$B$5882,0.2),5,B2760&lt;=PERCENTILE($B$3:$B$5882,0.4),4,B2760&lt;=PERCENTILE($B$3:$B$5882,0.6),3,B2760&lt;=PERCENTILE($B$3:$B$5882,0.8),2,TRUE,1)</f>
        <v>3</v>
      </c>
      <c r="F2760" cm="1">
        <f t="array" ref="F2760">_xlfn.IFS(C2760&lt;=PERCENTILE($C$3:$C$5882,0.2),1,C2760&lt;=PERCENTILE($C$3:$C$5882,0.4),2,C2760&lt;=PERCENTILE($C$3:$C$5882,0.6),3,C2760&lt;=PERCENTILE($C$3:$C$5882,0.8),4,TRUE,5)</f>
        <v>4</v>
      </c>
      <c r="G2760" cm="1">
        <f t="array" ref="G2760">_xlfn.IFS(D2760&lt;=PERCENTILE($D$3:$D$5882,0.2),1,D2760&lt;=PERCENTILE($D$3:$D$5882,0.4),2,D2760&lt;=PERCENTILE($D$3:$D$5882,0.6),3,D2760&lt;=PERCENTILE($D$3:$D$5882,0.8),4,TRUE,5)</f>
        <v>4</v>
      </c>
      <c r="H2760" s="3" t="str" cm="1">
        <f t="array" ref="H2760">_xlfn.IFS(AND(E2760&gt;=4,F2760&gt;=4,G2760&gt;=4),"Champions",AND(E2760&gt;=3,F2760&gt;=3,G2760&gt;=3),"Loyal Customers",AND(E2760&lt;=2,F2760&gt;=3),"At Risk",AND(E2760&lt;=2,F2760&lt;=2,G2760&lt;=2),"Lost",AND(E2760&gt;=4,F2760&lt;=2),"New/Promising",TRUE,"Needs Attention")</f>
        <v>Loyal Customers</v>
      </c>
      <c r="I2760" s="3" t="str">
        <f t="shared" si="47"/>
        <v>Churned</v>
      </c>
      <c r="J2760" s="3" t="str">
        <f>_xlfn.XLOOKUP(A2760,'Country_Lookup'!$D:$D,'Country_Lookup'!$E:$E)</f>
        <v>United Kingdom</v>
      </c>
    </row>
    <row r="2761" spans="1:10" x14ac:dyDescent="0.3">
      <c r="A2761">
        <v>15134</v>
      </c>
      <c r="B2761">
        <v>14</v>
      </c>
      <c r="C2761">
        <v>10</v>
      </c>
      <c r="D2761">
        <v>1596.2899999999975</v>
      </c>
      <c r="E2761" cm="1">
        <f t="array" ref="E2761">_xlfn.IFS(B2761&lt;=PERCENTILE($B$3:$B$5882,0.2),5,B2761&lt;=PERCENTILE($B$3:$B$5882,0.4),4,B2761&lt;=PERCENTILE($B$3:$B$5882,0.6),3,B2761&lt;=PERCENTILE($B$3:$B$5882,0.8),2,TRUE,1)</f>
        <v>5</v>
      </c>
      <c r="F2761" cm="1">
        <f t="array" ref="F2761">_xlfn.IFS(C2761&lt;=PERCENTILE($C$3:$C$5882,0.2),1,C2761&lt;=PERCENTILE($C$3:$C$5882,0.4),2,C2761&lt;=PERCENTILE($C$3:$C$5882,0.6),3,C2761&lt;=PERCENTILE($C$3:$C$5882,0.8),4,TRUE,5)</f>
        <v>5</v>
      </c>
      <c r="G2761" cm="1">
        <f t="array" ref="G2761">_xlfn.IFS(D2761&lt;=PERCENTILE($D$3:$D$5882,0.2),1,D2761&lt;=PERCENTILE($D$3:$D$5882,0.4),2,D2761&lt;=PERCENTILE($D$3:$D$5882,0.6),3,D2761&lt;=PERCENTILE($D$3:$D$5882,0.8),4,TRUE,5)</f>
        <v>4</v>
      </c>
      <c r="H2761" s="3" t="str" cm="1">
        <f t="array" ref="H2761">_xlfn.IFS(AND(E2761&gt;=4,F2761&gt;=4,G2761&gt;=4),"Champions",AND(E2761&gt;=3,F2761&gt;=3,G2761&gt;=3),"Loyal Customers",AND(E2761&lt;=2,F2761&gt;=3),"At Risk",AND(E2761&lt;=2,F2761&lt;=2,G2761&lt;=2),"Lost",AND(E2761&gt;=4,F2761&lt;=2),"New/Promising",TRUE,"Needs Attention")</f>
        <v>Champions</v>
      </c>
      <c r="I2761" s="3" t="str">
        <f t="shared" si="47"/>
        <v>Active</v>
      </c>
      <c r="J2761" s="3" t="str">
        <f>_xlfn.XLOOKUP(A2761,'Country_Lookup'!$D:$D,'Country_Lookup'!$E:$E)</f>
        <v>United Kingdom</v>
      </c>
    </row>
    <row r="2762" spans="1:10" x14ac:dyDescent="0.3">
      <c r="A2762">
        <v>15135</v>
      </c>
      <c r="B2762">
        <v>239</v>
      </c>
      <c r="C2762">
        <v>2</v>
      </c>
      <c r="D2762">
        <v>305.68000000000006</v>
      </c>
      <c r="E2762" cm="1">
        <f t="array" ref="E2762">_xlfn.IFS(B2762&lt;=PERCENTILE($B$3:$B$5882,0.2),5,B2762&lt;=PERCENTILE($B$3:$B$5882,0.4),4,B2762&lt;=PERCENTILE($B$3:$B$5882,0.6),3,B2762&lt;=PERCENTILE($B$3:$B$5882,0.8),2,TRUE,1)</f>
        <v>2</v>
      </c>
      <c r="F2762" cm="1">
        <f t="array" ref="F2762">_xlfn.IFS(C2762&lt;=PERCENTILE($C$3:$C$5882,0.2),1,C2762&lt;=PERCENTILE($C$3:$C$5882,0.4),2,C2762&lt;=PERCENTILE($C$3:$C$5882,0.6),3,C2762&lt;=PERCENTILE($C$3:$C$5882,0.8),4,TRUE,5)</f>
        <v>2</v>
      </c>
      <c r="G2762" cm="1">
        <f t="array" ref="G2762">_xlfn.IFS(D2762&lt;=PERCENTILE($D$3:$D$5882,0.2),1,D2762&lt;=PERCENTILE($D$3:$D$5882,0.4),2,D2762&lt;=PERCENTILE($D$3:$D$5882,0.6),3,D2762&lt;=PERCENTILE($D$3:$D$5882,0.8),4,TRUE,5)</f>
        <v>2</v>
      </c>
      <c r="H2762" s="3" t="str" cm="1">
        <f t="array" ref="H2762">_xlfn.IFS(AND(E2762&gt;=4,F2762&gt;=4,G2762&gt;=4),"Champions",AND(E2762&gt;=3,F2762&gt;=3,G2762&gt;=3),"Loyal Customers",AND(E2762&lt;=2,F2762&gt;=3),"At Risk",AND(E2762&lt;=2,F2762&lt;=2,G2762&lt;=2),"Lost",AND(E2762&gt;=4,F2762&lt;=2),"New/Promising",TRUE,"Needs Attention")</f>
        <v>Lost</v>
      </c>
      <c r="I2762" s="3" t="str">
        <f t="shared" si="47"/>
        <v>Churned</v>
      </c>
      <c r="J2762" s="3" t="str">
        <f>_xlfn.XLOOKUP(A2762,'Country_Lookup'!$D:$D,'Country_Lookup'!$E:$E)</f>
        <v>United Kingdom</v>
      </c>
    </row>
    <row r="2763" spans="1:10" x14ac:dyDescent="0.3">
      <c r="A2763">
        <v>15136</v>
      </c>
      <c r="B2763">
        <v>2</v>
      </c>
      <c r="C2763">
        <v>4</v>
      </c>
      <c r="D2763">
        <v>1286.6999999999985</v>
      </c>
      <c r="E2763" cm="1">
        <f t="array" ref="E2763">_xlfn.IFS(B2763&lt;=PERCENTILE($B$3:$B$5882,0.2),5,B2763&lt;=PERCENTILE($B$3:$B$5882,0.4),4,B2763&lt;=PERCENTILE($B$3:$B$5882,0.6),3,B2763&lt;=PERCENTILE($B$3:$B$5882,0.8),2,TRUE,1)</f>
        <v>5</v>
      </c>
      <c r="F2763" cm="1">
        <f t="array" ref="F2763">_xlfn.IFS(C2763&lt;=PERCENTILE($C$3:$C$5882,0.2),1,C2763&lt;=PERCENTILE($C$3:$C$5882,0.4),2,C2763&lt;=PERCENTILE($C$3:$C$5882,0.6),3,C2763&lt;=PERCENTILE($C$3:$C$5882,0.8),4,TRUE,5)</f>
        <v>3</v>
      </c>
      <c r="G2763" cm="1">
        <f t="array" ref="G2763">_xlfn.IFS(D2763&lt;=PERCENTILE($D$3:$D$5882,0.2),1,D2763&lt;=PERCENTILE($D$3:$D$5882,0.4),2,D2763&lt;=PERCENTILE($D$3:$D$5882,0.6),3,D2763&lt;=PERCENTILE($D$3:$D$5882,0.8),4,TRUE,5)</f>
        <v>4</v>
      </c>
      <c r="H2763" s="3" t="str" cm="1">
        <f t="array" ref="H2763">_xlfn.IFS(AND(E2763&gt;=4,F2763&gt;=4,G2763&gt;=4),"Champions",AND(E2763&gt;=3,F2763&gt;=3,G2763&gt;=3),"Loyal Customers",AND(E2763&lt;=2,F2763&gt;=3),"At Risk",AND(E2763&lt;=2,F2763&lt;=2,G2763&lt;=2),"Lost",AND(E2763&gt;=4,F2763&lt;=2),"New/Promising",TRUE,"Needs Attention")</f>
        <v>Loyal Customers</v>
      </c>
      <c r="I2763" s="3" t="str">
        <f t="shared" si="47"/>
        <v>Active</v>
      </c>
      <c r="J2763" s="3" t="str">
        <f>_xlfn.XLOOKUP(A2763,'Country_Lookup'!$D:$D,'Country_Lookup'!$E:$E)</f>
        <v>United Kingdom</v>
      </c>
    </row>
    <row r="2764" spans="1:10" x14ac:dyDescent="0.3">
      <c r="A2764">
        <v>15137</v>
      </c>
      <c r="B2764">
        <v>520</v>
      </c>
      <c r="C2764">
        <v>2</v>
      </c>
      <c r="D2764">
        <v>823.40000000000055</v>
      </c>
      <c r="E2764" cm="1">
        <f t="array" ref="E2764">_xlfn.IFS(B2764&lt;=PERCENTILE($B$3:$B$5882,0.2),5,B2764&lt;=PERCENTILE($B$3:$B$5882,0.4),4,B2764&lt;=PERCENTILE($B$3:$B$5882,0.6),3,B2764&lt;=PERCENTILE($B$3:$B$5882,0.8),2,TRUE,1)</f>
        <v>1</v>
      </c>
      <c r="F2764" cm="1">
        <f t="array" ref="F2764">_xlfn.IFS(C2764&lt;=PERCENTILE($C$3:$C$5882,0.2),1,C2764&lt;=PERCENTILE($C$3:$C$5882,0.4),2,C2764&lt;=PERCENTILE($C$3:$C$5882,0.6),3,C2764&lt;=PERCENTILE($C$3:$C$5882,0.8),4,TRUE,5)</f>
        <v>2</v>
      </c>
      <c r="G2764" cm="1">
        <f t="array" ref="G2764">_xlfn.IFS(D2764&lt;=PERCENTILE($D$3:$D$5882,0.2),1,D2764&lt;=PERCENTILE($D$3:$D$5882,0.4),2,D2764&lt;=PERCENTILE($D$3:$D$5882,0.6),3,D2764&lt;=PERCENTILE($D$3:$D$5882,0.8),4,TRUE,5)</f>
        <v>3</v>
      </c>
      <c r="H2764" s="3" t="str" cm="1">
        <f t="array" ref="H2764">_xlfn.IFS(AND(E2764&gt;=4,F2764&gt;=4,G2764&gt;=4),"Champions",AND(E2764&gt;=3,F2764&gt;=3,G2764&gt;=3),"Loyal Customers",AND(E2764&lt;=2,F2764&gt;=3),"At Risk",AND(E2764&lt;=2,F2764&lt;=2,G2764&lt;=2),"Lost",AND(E2764&gt;=4,F2764&lt;=2),"New/Promising",TRUE,"Needs Attention")</f>
        <v>Needs Attention</v>
      </c>
      <c r="I2764" s="3" t="str">
        <f t="shared" si="47"/>
        <v>Churned</v>
      </c>
      <c r="J2764" s="3" t="str">
        <f>_xlfn.XLOOKUP(A2764,'Country_Lookup'!$D:$D,'Country_Lookup'!$E:$E)</f>
        <v>United Kingdom</v>
      </c>
    </row>
    <row r="2765" spans="1:10" x14ac:dyDescent="0.3">
      <c r="A2765">
        <v>15138</v>
      </c>
      <c r="B2765">
        <v>393</v>
      </c>
      <c r="C2765">
        <v>1</v>
      </c>
      <c r="D2765">
        <v>502.52000000000032</v>
      </c>
      <c r="E2765" cm="1">
        <f t="array" ref="E2765">_xlfn.IFS(B2765&lt;=PERCENTILE($B$3:$B$5882,0.2),5,B2765&lt;=PERCENTILE($B$3:$B$5882,0.4),4,B2765&lt;=PERCENTILE($B$3:$B$5882,0.6),3,B2765&lt;=PERCENTILE($B$3:$B$5882,0.8),2,TRUE,1)</f>
        <v>2</v>
      </c>
      <c r="F2765" cm="1">
        <f t="array" ref="F2765">_xlfn.IFS(C2765&lt;=PERCENTILE($C$3:$C$5882,0.2),1,C2765&lt;=PERCENTILE($C$3:$C$5882,0.4),2,C2765&lt;=PERCENTILE($C$3:$C$5882,0.6),3,C2765&lt;=PERCENTILE($C$3:$C$5882,0.8),4,TRUE,5)</f>
        <v>1</v>
      </c>
      <c r="G2765" cm="1">
        <f t="array" ref="G2765">_xlfn.IFS(D2765&lt;=PERCENTILE($D$3:$D$5882,0.2),1,D2765&lt;=PERCENTILE($D$3:$D$5882,0.4),2,D2765&lt;=PERCENTILE($D$3:$D$5882,0.6),3,D2765&lt;=PERCENTILE($D$3:$D$5882,0.8),4,TRUE,5)</f>
        <v>2</v>
      </c>
      <c r="H2765" s="3" t="str" cm="1">
        <f t="array" ref="H2765">_xlfn.IFS(AND(E2765&gt;=4,F2765&gt;=4,G2765&gt;=4),"Champions",AND(E2765&gt;=3,F2765&gt;=3,G2765&gt;=3),"Loyal Customers",AND(E2765&lt;=2,F2765&gt;=3),"At Risk",AND(E2765&lt;=2,F2765&lt;=2,G2765&lt;=2),"Lost",AND(E2765&gt;=4,F2765&lt;=2),"New/Promising",TRUE,"Needs Attention")</f>
        <v>Lost</v>
      </c>
      <c r="I2765" s="3" t="str">
        <f t="shared" si="47"/>
        <v>Churned</v>
      </c>
      <c r="J2765" s="3" t="str">
        <f>_xlfn.XLOOKUP(A2765,'Country_Lookup'!$D:$D,'Country_Lookup'!$E:$E)</f>
        <v>United Kingdom</v>
      </c>
    </row>
    <row r="2766" spans="1:10" x14ac:dyDescent="0.3">
      <c r="A2766">
        <v>15139</v>
      </c>
      <c r="B2766">
        <v>239</v>
      </c>
      <c r="C2766">
        <v>2</v>
      </c>
      <c r="D2766">
        <v>178.96</v>
      </c>
      <c r="E2766" cm="1">
        <f t="array" ref="E2766">_xlfn.IFS(B2766&lt;=PERCENTILE($B$3:$B$5882,0.2),5,B2766&lt;=PERCENTILE($B$3:$B$5882,0.4),4,B2766&lt;=PERCENTILE($B$3:$B$5882,0.6),3,B2766&lt;=PERCENTILE($B$3:$B$5882,0.8),2,TRUE,1)</f>
        <v>2</v>
      </c>
      <c r="F2766" cm="1">
        <f t="array" ref="F2766">_xlfn.IFS(C2766&lt;=PERCENTILE($C$3:$C$5882,0.2),1,C2766&lt;=PERCENTILE($C$3:$C$5882,0.4),2,C2766&lt;=PERCENTILE($C$3:$C$5882,0.6),3,C2766&lt;=PERCENTILE($C$3:$C$5882,0.8),4,TRUE,5)</f>
        <v>2</v>
      </c>
      <c r="G2766" cm="1">
        <f t="array" ref="G2766">_xlfn.IFS(D2766&lt;=PERCENTILE($D$3:$D$5882,0.2),1,D2766&lt;=PERCENTILE($D$3:$D$5882,0.4),2,D2766&lt;=PERCENTILE($D$3:$D$5882,0.6),3,D2766&lt;=PERCENTILE($D$3:$D$5882,0.8),4,TRUE,5)</f>
        <v>1</v>
      </c>
      <c r="H2766" s="3" t="str" cm="1">
        <f t="array" ref="H2766">_xlfn.IFS(AND(E2766&gt;=4,F2766&gt;=4,G2766&gt;=4),"Champions",AND(E2766&gt;=3,F2766&gt;=3,G2766&gt;=3),"Loyal Customers",AND(E2766&lt;=2,F2766&gt;=3),"At Risk",AND(E2766&lt;=2,F2766&lt;=2,G2766&lt;=2),"Lost",AND(E2766&gt;=4,F2766&lt;=2),"New/Promising",TRUE,"Needs Attention")</f>
        <v>Lost</v>
      </c>
      <c r="I2766" s="3" t="str">
        <f t="shared" si="47"/>
        <v>Churned</v>
      </c>
      <c r="J2766" s="3" t="str">
        <f>_xlfn.XLOOKUP(A2766,'Country_Lookup'!$D:$D,'Country_Lookup'!$E:$E)</f>
        <v>United Kingdom</v>
      </c>
    </row>
    <row r="2767" spans="1:10" x14ac:dyDescent="0.3">
      <c r="A2767">
        <v>15140</v>
      </c>
      <c r="B2767">
        <v>52</v>
      </c>
      <c r="C2767">
        <v>8</v>
      </c>
      <c r="D2767">
        <v>3243.6900000000019</v>
      </c>
      <c r="E2767" cm="1">
        <f t="array" ref="E2767">_xlfn.IFS(B2767&lt;=PERCENTILE($B$3:$B$5882,0.2),5,B2767&lt;=PERCENTILE($B$3:$B$5882,0.4),4,B2767&lt;=PERCENTILE($B$3:$B$5882,0.6),3,B2767&lt;=PERCENTILE($B$3:$B$5882,0.8),2,TRUE,1)</f>
        <v>4</v>
      </c>
      <c r="F2767" cm="1">
        <f t="array" ref="F2767">_xlfn.IFS(C2767&lt;=PERCENTILE($C$3:$C$5882,0.2),1,C2767&lt;=PERCENTILE($C$3:$C$5882,0.4),2,C2767&lt;=PERCENTILE($C$3:$C$5882,0.6),3,C2767&lt;=PERCENTILE($C$3:$C$5882,0.8),4,TRUE,5)</f>
        <v>4</v>
      </c>
      <c r="G2767" cm="1">
        <f t="array" ref="G2767">_xlfn.IFS(D2767&lt;=PERCENTILE($D$3:$D$5882,0.2),1,D2767&lt;=PERCENTILE($D$3:$D$5882,0.4),2,D2767&lt;=PERCENTILE($D$3:$D$5882,0.6),3,D2767&lt;=PERCENTILE($D$3:$D$5882,0.8),4,TRUE,5)</f>
        <v>5</v>
      </c>
      <c r="H2767" s="3" t="str" cm="1">
        <f t="array" ref="H2767">_xlfn.IFS(AND(E2767&gt;=4,F2767&gt;=4,G2767&gt;=4),"Champions",AND(E2767&gt;=3,F2767&gt;=3,G2767&gt;=3),"Loyal Customers",AND(E2767&lt;=2,F2767&gt;=3),"At Risk",AND(E2767&lt;=2,F2767&lt;=2,G2767&lt;=2),"Lost",AND(E2767&gt;=4,F2767&lt;=2),"New/Promising",TRUE,"Needs Attention")</f>
        <v>Champions</v>
      </c>
      <c r="I2767" s="3" t="str">
        <f t="shared" si="47"/>
        <v>Active</v>
      </c>
      <c r="J2767" s="3" t="str">
        <f>_xlfn.XLOOKUP(A2767,'Country_Lookup'!$D:$D,'Country_Lookup'!$E:$E)</f>
        <v>United Kingdom</v>
      </c>
    </row>
    <row r="2768" spans="1:10" x14ac:dyDescent="0.3">
      <c r="A2768">
        <v>15141</v>
      </c>
      <c r="B2768">
        <v>457</v>
      </c>
      <c r="C2768">
        <v>7</v>
      </c>
      <c r="D2768">
        <v>1388.4700000000009</v>
      </c>
      <c r="E2768" cm="1">
        <f t="array" ref="E2768">_xlfn.IFS(B2768&lt;=PERCENTILE($B$3:$B$5882,0.2),5,B2768&lt;=PERCENTILE($B$3:$B$5882,0.4),4,B2768&lt;=PERCENTILE($B$3:$B$5882,0.6),3,B2768&lt;=PERCENTILE($B$3:$B$5882,0.8),2,TRUE,1)</f>
        <v>1</v>
      </c>
      <c r="F2768" cm="1">
        <f t="array" ref="F2768">_xlfn.IFS(C2768&lt;=PERCENTILE($C$3:$C$5882,0.2),1,C2768&lt;=PERCENTILE($C$3:$C$5882,0.4),2,C2768&lt;=PERCENTILE($C$3:$C$5882,0.6),3,C2768&lt;=PERCENTILE($C$3:$C$5882,0.8),4,TRUE,5)</f>
        <v>4</v>
      </c>
      <c r="G2768" cm="1">
        <f t="array" ref="G2768">_xlfn.IFS(D2768&lt;=PERCENTILE($D$3:$D$5882,0.2),1,D2768&lt;=PERCENTILE($D$3:$D$5882,0.4),2,D2768&lt;=PERCENTILE($D$3:$D$5882,0.6),3,D2768&lt;=PERCENTILE($D$3:$D$5882,0.8),4,TRUE,5)</f>
        <v>4</v>
      </c>
      <c r="H2768" s="3" t="str" cm="1">
        <f t="array" ref="H2768">_xlfn.IFS(AND(E2768&gt;=4,F2768&gt;=4,G2768&gt;=4),"Champions",AND(E2768&gt;=3,F2768&gt;=3,G2768&gt;=3),"Loyal Customers",AND(E2768&lt;=2,F2768&gt;=3),"At Risk",AND(E2768&lt;=2,F2768&lt;=2,G2768&lt;=2),"Lost",AND(E2768&gt;=4,F2768&lt;=2),"New/Promising",TRUE,"Needs Attention")</f>
        <v>At Risk</v>
      </c>
      <c r="I2768" s="3" t="str">
        <f t="shared" si="47"/>
        <v>Churned</v>
      </c>
      <c r="J2768" s="3" t="str">
        <f>_xlfn.XLOOKUP(A2768,'Country_Lookup'!$D:$D,'Country_Lookup'!$E:$E)</f>
        <v>United Kingdom</v>
      </c>
    </row>
    <row r="2769" spans="1:10" x14ac:dyDescent="0.3">
      <c r="A2769">
        <v>15142</v>
      </c>
      <c r="B2769">
        <v>46</v>
      </c>
      <c r="C2769">
        <v>6</v>
      </c>
      <c r="D2769">
        <v>2619.9199999999992</v>
      </c>
      <c r="E2769" cm="1">
        <f t="array" ref="E2769">_xlfn.IFS(B2769&lt;=PERCENTILE($B$3:$B$5882,0.2),5,B2769&lt;=PERCENTILE($B$3:$B$5882,0.4),4,B2769&lt;=PERCENTILE($B$3:$B$5882,0.6),3,B2769&lt;=PERCENTILE($B$3:$B$5882,0.8),2,TRUE,1)</f>
        <v>4</v>
      </c>
      <c r="F2769" cm="1">
        <f t="array" ref="F2769">_xlfn.IFS(C2769&lt;=PERCENTILE($C$3:$C$5882,0.2),1,C2769&lt;=PERCENTILE($C$3:$C$5882,0.4),2,C2769&lt;=PERCENTILE($C$3:$C$5882,0.6),3,C2769&lt;=PERCENTILE($C$3:$C$5882,0.8),4,TRUE,5)</f>
        <v>4</v>
      </c>
      <c r="G2769" cm="1">
        <f t="array" ref="G2769">_xlfn.IFS(D2769&lt;=PERCENTILE($D$3:$D$5882,0.2),1,D2769&lt;=PERCENTILE($D$3:$D$5882,0.4),2,D2769&lt;=PERCENTILE($D$3:$D$5882,0.6),3,D2769&lt;=PERCENTILE($D$3:$D$5882,0.8),4,TRUE,5)</f>
        <v>4</v>
      </c>
      <c r="H2769" s="3" t="str" cm="1">
        <f t="array" ref="H2769">_xlfn.IFS(AND(E2769&gt;=4,F2769&gt;=4,G2769&gt;=4),"Champions",AND(E2769&gt;=3,F2769&gt;=3,G2769&gt;=3),"Loyal Customers",AND(E2769&lt;=2,F2769&gt;=3),"At Risk",AND(E2769&lt;=2,F2769&lt;=2,G2769&lt;=2),"Lost",AND(E2769&gt;=4,F2769&lt;=2),"New/Promising",TRUE,"Needs Attention")</f>
        <v>Champions</v>
      </c>
      <c r="I2769" s="3" t="str">
        <f t="shared" si="47"/>
        <v>Active</v>
      </c>
      <c r="J2769" s="3" t="str">
        <f>_xlfn.XLOOKUP(A2769,'Country_Lookup'!$D:$D,'Country_Lookup'!$E:$E)</f>
        <v>United Kingdom</v>
      </c>
    </row>
    <row r="2770" spans="1:10" x14ac:dyDescent="0.3">
      <c r="A2770">
        <v>15143</v>
      </c>
      <c r="B2770">
        <v>225</v>
      </c>
      <c r="C2770">
        <v>2</v>
      </c>
      <c r="D2770">
        <v>563.63000000000056</v>
      </c>
      <c r="E2770" cm="1">
        <f t="array" ref="E2770">_xlfn.IFS(B2770&lt;=PERCENTILE($B$3:$B$5882,0.2),5,B2770&lt;=PERCENTILE($B$3:$B$5882,0.4),4,B2770&lt;=PERCENTILE($B$3:$B$5882,0.6),3,B2770&lt;=PERCENTILE($B$3:$B$5882,0.8),2,TRUE,1)</f>
        <v>2</v>
      </c>
      <c r="F2770" cm="1">
        <f t="array" ref="F2770">_xlfn.IFS(C2770&lt;=PERCENTILE($C$3:$C$5882,0.2),1,C2770&lt;=PERCENTILE($C$3:$C$5882,0.4),2,C2770&lt;=PERCENTILE($C$3:$C$5882,0.6),3,C2770&lt;=PERCENTILE($C$3:$C$5882,0.8),4,TRUE,5)</f>
        <v>2</v>
      </c>
      <c r="G2770" cm="1">
        <f t="array" ref="G2770">_xlfn.IFS(D2770&lt;=PERCENTILE($D$3:$D$5882,0.2),1,D2770&lt;=PERCENTILE($D$3:$D$5882,0.4),2,D2770&lt;=PERCENTILE($D$3:$D$5882,0.6),3,D2770&lt;=PERCENTILE($D$3:$D$5882,0.8),4,TRUE,5)</f>
        <v>2</v>
      </c>
      <c r="H2770" s="3" t="str" cm="1">
        <f t="array" ref="H2770">_xlfn.IFS(AND(E2770&gt;=4,F2770&gt;=4,G2770&gt;=4),"Champions",AND(E2770&gt;=3,F2770&gt;=3,G2770&gt;=3),"Loyal Customers",AND(E2770&lt;=2,F2770&gt;=3),"At Risk",AND(E2770&lt;=2,F2770&lt;=2,G2770&lt;=2),"Lost",AND(E2770&gt;=4,F2770&lt;=2),"New/Promising",TRUE,"Needs Attention")</f>
        <v>Lost</v>
      </c>
      <c r="I2770" s="3" t="str">
        <f t="shared" si="47"/>
        <v>Churned</v>
      </c>
      <c r="J2770" s="3" t="str">
        <f>_xlfn.XLOOKUP(A2770,'Country_Lookup'!$D:$D,'Country_Lookup'!$E:$E)</f>
        <v>United Kingdom</v>
      </c>
    </row>
    <row r="2771" spans="1:10" x14ac:dyDescent="0.3">
      <c r="A2771">
        <v>15144</v>
      </c>
      <c r="B2771">
        <v>8</v>
      </c>
      <c r="C2771">
        <v>29</v>
      </c>
      <c r="D2771">
        <v>12160.310000000041</v>
      </c>
      <c r="E2771" cm="1">
        <f t="array" ref="E2771">_xlfn.IFS(B2771&lt;=PERCENTILE($B$3:$B$5882,0.2),5,B2771&lt;=PERCENTILE($B$3:$B$5882,0.4),4,B2771&lt;=PERCENTILE($B$3:$B$5882,0.6),3,B2771&lt;=PERCENTILE($B$3:$B$5882,0.8),2,TRUE,1)</f>
        <v>5</v>
      </c>
      <c r="F2771" cm="1">
        <f t="array" ref="F2771">_xlfn.IFS(C2771&lt;=PERCENTILE($C$3:$C$5882,0.2),1,C2771&lt;=PERCENTILE($C$3:$C$5882,0.4),2,C2771&lt;=PERCENTILE($C$3:$C$5882,0.6),3,C2771&lt;=PERCENTILE($C$3:$C$5882,0.8),4,TRUE,5)</f>
        <v>5</v>
      </c>
      <c r="G2771" cm="1">
        <f t="array" ref="G2771">_xlfn.IFS(D2771&lt;=PERCENTILE($D$3:$D$5882,0.2),1,D2771&lt;=PERCENTILE($D$3:$D$5882,0.4),2,D2771&lt;=PERCENTILE($D$3:$D$5882,0.6),3,D2771&lt;=PERCENTILE($D$3:$D$5882,0.8),4,TRUE,5)</f>
        <v>5</v>
      </c>
      <c r="H2771" s="3" t="str" cm="1">
        <f t="array" ref="H2771">_xlfn.IFS(AND(E2771&gt;=4,F2771&gt;=4,G2771&gt;=4),"Champions",AND(E2771&gt;=3,F2771&gt;=3,G2771&gt;=3),"Loyal Customers",AND(E2771&lt;=2,F2771&gt;=3),"At Risk",AND(E2771&lt;=2,F2771&lt;=2,G2771&lt;=2),"Lost",AND(E2771&gt;=4,F2771&lt;=2),"New/Promising",TRUE,"Needs Attention")</f>
        <v>Champions</v>
      </c>
      <c r="I2771" s="3" t="str">
        <f t="shared" si="47"/>
        <v>Active</v>
      </c>
      <c r="J2771" s="3" t="str">
        <f>_xlfn.XLOOKUP(A2771,'Country_Lookup'!$D:$D,'Country_Lookup'!$E:$E)</f>
        <v>United Kingdom</v>
      </c>
    </row>
    <row r="2772" spans="1:10" x14ac:dyDescent="0.3">
      <c r="A2772">
        <v>15145</v>
      </c>
      <c r="B2772">
        <v>4</v>
      </c>
      <c r="C2772">
        <v>4</v>
      </c>
      <c r="D2772">
        <v>1194.7300000000005</v>
      </c>
      <c r="E2772" cm="1">
        <f t="array" ref="E2772">_xlfn.IFS(B2772&lt;=PERCENTILE($B$3:$B$5882,0.2),5,B2772&lt;=PERCENTILE($B$3:$B$5882,0.4),4,B2772&lt;=PERCENTILE($B$3:$B$5882,0.6),3,B2772&lt;=PERCENTILE($B$3:$B$5882,0.8),2,TRUE,1)</f>
        <v>5</v>
      </c>
      <c r="F2772" cm="1">
        <f t="array" ref="F2772">_xlfn.IFS(C2772&lt;=PERCENTILE($C$3:$C$5882,0.2),1,C2772&lt;=PERCENTILE($C$3:$C$5882,0.4),2,C2772&lt;=PERCENTILE($C$3:$C$5882,0.6),3,C2772&lt;=PERCENTILE($C$3:$C$5882,0.8),4,TRUE,5)</f>
        <v>3</v>
      </c>
      <c r="G2772" cm="1">
        <f t="array" ref="G2772">_xlfn.IFS(D2772&lt;=PERCENTILE($D$3:$D$5882,0.2),1,D2772&lt;=PERCENTILE($D$3:$D$5882,0.4),2,D2772&lt;=PERCENTILE($D$3:$D$5882,0.6),3,D2772&lt;=PERCENTILE($D$3:$D$5882,0.8),4,TRUE,5)</f>
        <v>3</v>
      </c>
      <c r="H2772" s="3" t="str" cm="1">
        <f t="array" ref="H2772">_xlfn.IFS(AND(E2772&gt;=4,F2772&gt;=4,G2772&gt;=4),"Champions",AND(E2772&gt;=3,F2772&gt;=3,G2772&gt;=3),"Loyal Customers",AND(E2772&lt;=2,F2772&gt;=3),"At Risk",AND(E2772&lt;=2,F2772&lt;=2,G2772&lt;=2),"Lost",AND(E2772&gt;=4,F2772&lt;=2),"New/Promising",TRUE,"Needs Attention")</f>
        <v>Loyal Customers</v>
      </c>
      <c r="I2772" s="3" t="str">
        <f t="shared" si="47"/>
        <v>Active</v>
      </c>
      <c r="J2772" s="3" t="str">
        <f>_xlfn.XLOOKUP(A2772,'Country_Lookup'!$D:$D,'Country_Lookup'!$E:$E)</f>
        <v>United Kingdom</v>
      </c>
    </row>
    <row r="2773" spans="1:10" x14ac:dyDescent="0.3">
      <c r="A2773">
        <v>15146</v>
      </c>
      <c r="B2773">
        <v>164</v>
      </c>
      <c r="C2773">
        <v>2</v>
      </c>
      <c r="D2773">
        <v>1327.1600000000026</v>
      </c>
      <c r="E2773" cm="1">
        <f t="array" ref="E2773">_xlfn.IFS(B2773&lt;=PERCENTILE($B$3:$B$5882,0.2),5,B2773&lt;=PERCENTILE($B$3:$B$5882,0.4),4,B2773&lt;=PERCENTILE($B$3:$B$5882,0.6),3,B2773&lt;=PERCENTILE($B$3:$B$5882,0.8),2,TRUE,1)</f>
        <v>3</v>
      </c>
      <c r="F2773" cm="1">
        <f t="array" ref="F2773">_xlfn.IFS(C2773&lt;=PERCENTILE($C$3:$C$5882,0.2),1,C2773&lt;=PERCENTILE($C$3:$C$5882,0.4),2,C2773&lt;=PERCENTILE($C$3:$C$5882,0.6),3,C2773&lt;=PERCENTILE($C$3:$C$5882,0.8),4,TRUE,5)</f>
        <v>2</v>
      </c>
      <c r="G2773" cm="1">
        <f t="array" ref="G2773">_xlfn.IFS(D2773&lt;=PERCENTILE($D$3:$D$5882,0.2),1,D2773&lt;=PERCENTILE($D$3:$D$5882,0.4),2,D2773&lt;=PERCENTILE($D$3:$D$5882,0.6),3,D2773&lt;=PERCENTILE($D$3:$D$5882,0.8),4,TRUE,5)</f>
        <v>4</v>
      </c>
      <c r="H2773" s="3" t="str" cm="1">
        <f t="array" ref="H2773">_xlfn.IFS(AND(E2773&gt;=4,F2773&gt;=4,G2773&gt;=4),"Champions",AND(E2773&gt;=3,F2773&gt;=3,G2773&gt;=3),"Loyal Customers",AND(E2773&lt;=2,F2773&gt;=3),"At Risk",AND(E2773&lt;=2,F2773&lt;=2,G2773&lt;=2),"Lost",AND(E2773&gt;=4,F2773&lt;=2),"New/Promising",TRUE,"Needs Attention")</f>
        <v>Needs Attention</v>
      </c>
      <c r="I2773" s="3" t="str">
        <f t="shared" si="47"/>
        <v>Churned</v>
      </c>
      <c r="J2773" s="3" t="str">
        <f>_xlfn.XLOOKUP(A2773,'Country_Lookup'!$D:$D,'Country_Lookup'!$E:$E)</f>
        <v>United Kingdom</v>
      </c>
    </row>
    <row r="2774" spans="1:10" x14ac:dyDescent="0.3">
      <c r="A2774">
        <v>15147</v>
      </c>
      <c r="B2774">
        <v>240</v>
      </c>
      <c r="C2774">
        <v>1</v>
      </c>
      <c r="D2774">
        <v>623.49999999999989</v>
      </c>
      <c r="E2774" cm="1">
        <f t="array" ref="E2774">_xlfn.IFS(B2774&lt;=PERCENTILE($B$3:$B$5882,0.2),5,B2774&lt;=PERCENTILE($B$3:$B$5882,0.4),4,B2774&lt;=PERCENTILE($B$3:$B$5882,0.6),3,B2774&lt;=PERCENTILE($B$3:$B$5882,0.8),2,TRUE,1)</f>
        <v>2</v>
      </c>
      <c r="F2774" cm="1">
        <f t="array" ref="F2774">_xlfn.IFS(C2774&lt;=PERCENTILE($C$3:$C$5882,0.2),1,C2774&lt;=PERCENTILE($C$3:$C$5882,0.4),2,C2774&lt;=PERCENTILE($C$3:$C$5882,0.6),3,C2774&lt;=PERCENTILE($C$3:$C$5882,0.8),4,TRUE,5)</f>
        <v>1</v>
      </c>
      <c r="G2774" cm="1">
        <f t="array" ref="G2774">_xlfn.IFS(D2774&lt;=PERCENTILE($D$3:$D$5882,0.2),1,D2774&lt;=PERCENTILE($D$3:$D$5882,0.4),2,D2774&lt;=PERCENTILE($D$3:$D$5882,0.6),3,D2774&lt;=PERCENTILE($D$3:$D$5882,0.8),4,TRUE,5)</f>
        <v>3</v>
      </c>
      <c r="H2774" s="3" t="str" cm="1">
        <f t="array" ref="H2774">_xlfn.IFS(AND(E2774&gt;=4,F2774&gt;=4,G2774&gt;=4),"Champions",AND(E2774&gt;=3,F2774&gt;=3,G2774&gt;=3),"Loyal Customers",AND(E2774&lt;=2,F2774&gt;=3),"At Risk",AND(E2774&lt;=2,F2774&lt;=2,G2774&lt;=2),"Lost",AND(E2774&gt;=4,F2774&lt;=2),"New/Promising",TRUE,"Needs Attention")</f>
        <v>Needs Attention</v>
      </c>
      <c r="I2774" s="3" t="str">
        <f t="shared" si="47"/>
        <v>Churned</v>
      </c>
      <c r="J2774" s="3" t="str">
        <f>_xlfn.XLOOKUP(A2774,'Country_Lookup'!$D:$D,'Country_Lookup'!$E:$E)</f>
        <v>United Kingdom</v>
      </c>
    </row>
    <row r="2775" spans="1:10" x14ac:dyDescent="0.3">
      <c r="A2775">
        <v>15148</v>
      </c>
      <c r="B2775">
        <v>10</v>
      </c>
      <c r="C2775">
        <v>1</v>
      </c>
      <c r="D2775">
        <v>301.29000000000002</v>
      </c>
      <c r="E2775" cm="1">
        <f t="array" ref="E2775">_xlfn.IFS(B2775&lt;=PERCENTILE($B$3:$B$5882,0.2),5,B2775&lt;=PERCENTILE($B$3:$B$5882,0.4),4,B2775&lt;=PERCENTILE($B$3:$B$5882,0.6),3,B2775&lt;=PERCENTILE($B$3:$B$5882,0.8),2,TRUE,1)</f>
        <v>5</v>
      </c>
      <c r="F2775" cm="1">
        <f t="array" ref="F2775">_xlfn.IFS(C2775&lt;=PERCENTILE($C$3:$C$5882,0.2),1,C2775&lt;=PERCENTILE($C$3:$C$5882,0.4),2,C2775&lt;=PERCENTILE($C$3:$C$5882,0.6),3,C2775&lt;=PERCENTILE($C$3:$C$5882,0.8),4,TRUE,5)</f>
        <v>1</v>
      </c>
      <c r="G2775" cm="1">
        <f t="array" ref="G2775">_xlfn.IFS(D2775&lt;=PERCENTILE($D$3:$D$5882,0.2),1,D2775&lt;=PERCENTILE($D$3:$D$5882,0.4),2,D2775&lt;=PERCENTILE($D$3:$D$5882,0.6),3,D2775&lt;=PERCENTILE($D$3:$D$5882,0.8),4,TRUE,5)</f>
        <v>2</v>
      </c>
      <c r="H2775" s="3" t="str" cm="1">
        <f t="array" ref="H2775">_xlfn.IFS(AND(E2775&gt;=4,F2775&gt;=4,G2775&gt;=4),"Champions",AND(E2775&gt;=3,F2775&gt;=3,G2775&gt;=3),"Loyal Customers",AND(E2775&lt;=2,F2775&gt;=3),"At Risk",AND(E2775&lt;=2,F2775&lt;=2,G2775&lt;=2),"Lost",AND(E2775&gt;=4,F2775&lt;=2),"New/Promising",TRUE,"Needs Attention")</f>
        <v>New/Promising</v>
      </c>
      <c r="I2775" s="3" t="str">
        <f t="shared" si="47"/>
        <v>Active</v>
      </c>
      <c r="J2775" s="3" t="str">
        <f>_xlfn.XLOOKUP(A2775,'Country_Lookup'!$D:$D,'Country_Lookup'!$E:$E)</f>
        <v>United Kingdom</v>
      </c>
    </row>
    <row r="2776" spans="1:10" x14ac:dyDescent="0.3">
      <c r="A2776">
        <v>15149</v>
      </c>
      <c r="B2776">
        <v>133</v>
      </c>
      <c r="C2776">
        <v>5</v>
      </c>
      <c r="D2776">
        <v>1554.6100000000004</v>
      </c>
      <c r="E2776" cm="1">
        <f t="array" ref="E2776">_xlfn.IFS(B2776&lt;=PERCENTILE($B$3:$B$5882,0.2),5,B2776&lt;=PERCENTILE($B$3:$B$5882,0.4),4,B2776&lt;=PERCENTILE($B$3:$B$5882,0.6),3,B2776&lt;=PERCENTILE($B$3:$B$5882,0.8),2,TRUE,1)</f>
        <v>3</v>
      </c>
      <c r="F2776" cm="1">
        <f t="array" ref="F2776">_xlfn.IFS(C2776&lt;=PERCENTILE($C$3:$C$5882,0.2),1,C2776&lt;=PERCENTILE($C$3:$C$5882,0.4),2,C2776&lt;=PERCENTILE($C$3:$C$5882,0.6),3,C2776&lt;=PERCENTILE($C$3:$C$5882,0.8),4,TRUE,5)</f>
        <v>4</v>
      </c>
      <c r="G2776" cm="1">
        <f t="array" ref="G2776">_xlfn.IFS(D2776&lt;=PERCENTILE($D$3:$D$5882,0.2),1,D2776&lt;=PERCENTILE($D$3:$D$5882,0.4),2,D2776&lt;=PERCENTILE($D$3:$D$5882,0.6),3,D2776&lt;=PERCENTILE($D$3:$D$5882,0.8),4,TRUE,5)</f>
        <v>4</v>
      </c>
      <c r="H2776" s="3" t="str" cm="1">
        <f t="array" ref="H2776">_xlfn.IFS(AND(E2776&gt;=4,F2776&gt;=4,G2776&gt;=4),"Champions",AND(E2776&gt;=3,F2776&gt;=3,G2776&gt;=3),"Loyal Customers",AND(E2776&lt;=2,F2776&gt;=3),"At Risk",AND(E2776&lt;=2,F2776&lt;=2,G2776&lt;=2),"Lost",AND(E2776&gt;=4,F2776&lt;=2),"New/Promising",TRUE,"Needs Attention")</f>
        <v>Loyal Customers</v>
      </c>
      <c r="I2776" s="3" t="str">
        <f t="shared" si="47"/>
        <v>Churned</v>
      </c>
      <c r="J2776" s="3" t="str">
        <f>_xlfn.XLOOKUP(A2776,'Country_Lookup'!$D:$D,'Country_Lookup'!$E:$E)</f>
        <v>United Kingdom</v>
      </c>
    </row>
    <row r="2777" spans="1:10" x14ac:dyDescent="0.3">
      <c r="A2777">
        <v>15150</v>
      </c>
      <c r="B2777">
        <v>17</v>
      </c>
      <c r="C2777">
        <v>13</v>
      </c>
      <c r="D2777">
        <v>9001.0800000000672</v>
      </c>
      <c r="E2777" cm="1">
        <f t="array" ref="E2777">_xlfn.IFS(B2777&lt;=PERCENTILE($B$3:$B$5882,0.2),5,B2777&lt;=PERCENTILE($B$3:$B$5882,0.4),4,B2777&lt;=PERCENTILE($B$3:$B$5882,0.6),3,B2777&lt;=PERCENTILE($B$3:$B$5882,0.8),2,TRUE,1)</f>
        <v>5</v>
      </c>
      <c r="F2777" cm="1">
        <f t="array" ref="F2777">_xlfn.IFS(C2777&lt;=PERCENTILE($C$3:$C$5882,0.2),1,C2777&lt;=PERCENTILE($C$3:$C$5882,0.4),2,C2777&lt;=PERCENTILE($C$3:$C$5882,0.6),3,C2777&lt;=PERCENTILE($C$3:$C$5882,0.8),4,TRUE,5)</f>
        <v>5</v>
      </c>
      <c r="G2777" cm="1">
        <f t="array" ref="G2777">_xlfn.IFS(D2777&lt;=PERCENTILE($D$3:$D$5882,0.2),1,D2777&lt;=PERCENTILE($D$3:$D$5882,0.4),2,D2777&lt;=PERCENTILE($D$3:$D$5882,0.6),3,D2777&lt;=PERCENTILE($D$3:$D$5882,0.8),4,TRUE,5)</f>
        <v>5</v>
      </c>
      <c r="H2777" s="3" t="str" cm="1">
        <f t="array" ref="H2777">_xlfn.IFS(AND(E2777&gt;=4,F2777&gt;=4,G2777&gt;=4),"Champions",AND(E2777&gt;=3,F2777&gt;=3,G2777&gt;=3),"Loyal Customers",AND(E2777&lt;=2,F2777&gt;=3),"At Risk",AND(E2777&lt;=2,F2777&lt;=2,G2777&lt;=2),"Lost",AND(E2777&gt;=4,F2777&lt;=2),"New/Promising",TRUE,"Needs Attention")</f>
        <v>Champions</v>
      </c>
      <c r="I2777" s="3" t="str">
        <f t="shared" si="47"/>
        <v>Active</v>
      </c>
      <c r="J2777" s="3" t="str">
        <f>_xlfn.XLOOKUP(A2777,'Country_Lookup'!$D:$D,'Country_Lookup'!$E:$E)</f>
        <v>United Kingdom</v>
      </c>
    </row>
    <row r="2778" spans="1:10" x14ac:dyDescent="0.3">
      <c r="A2778">
        <v>15151</v>
      </c>
      <c r="B2778">
        <v>423</v>
      </c>
      <c r="C2778">
        <v>2</v>
      </c>
      <c r="D2778">
        <v>2085.61</v>
      </c>
      <c r="E2778" cm="1">
        <f t="array" ref="E2778">_xlfn.IFS(B2778&lt;=PERCENTILE($B$3:$B$5882,0.2),5,B2778&lt;=PERCENTILE($B$3:$B$5882,0.4),4,B2778&lt;=PERCENTILE($B$3:$B$5882,0.6),3,B2778&lt;=PERCENTILE($B$3:$B$5882,0.8),2,TRUE,1)</f>
        <v>1</v>
      </c>
      <c r="F2778" cm="1">
        <f t="array" ref="F2778">_xlfn.IFS(C2778&lt;=PERCENTILE($C$3:$C$5882,0.2),1,C2778&lt;=PERCENTILE($C$3:$C$5882,0.4),2,C2778&lt;=PERCENTILE($C$3:$C$5882,0.6),3,C2778&lt;=PERCENTILE($C$3:$C$5882,0.8),4,TRUE,5)</f>
        <v>2</v>
      </c>
      <c r="G2778" cm="1">
        <f t="array" ref="G2778">_xlfn.IFS(D2778&lt;=PERCENTILE($D$3:$D$5882,0.2),1,D2778&lt;=PERCENTILE($D$3:$D$5882,0.4),2,D2778&lt;=PERCENTILE($D$3:$D$5882,0.6),3,D2778&lt;=PERCENTILE($D$3:$D$5882,0.8),4,TRUE,5)</f>
        <v>4</v>
      </c>
      <c r="H2778" s="3" t="str" cm="1">
        <f t="array" ref="H2778">_xlfn.IFS(AND(E2778&gt;=4,F2778&gt;=4,G2778&gt;=4),"Champions",AND(E2778&gt;=3,F2778&gt;=3,G2778&gt;=3),"Loyal Customers",AND(E2778&lt;=2,F2778&gt;=3),"At Risk",AND(E2778&lt;=2,F2778&lt;=2,G2778&lt;=2),"Lost",AND(E2778&gt;=4,F2778&lt;=2),"New/Promising",TRUE,"Needs Attention")</f>
        <v>Needs Attention</v>
      </c>
      <c r="I2778" s="3" t="str">
        <f t="shared" si="47"/>
        <v>Churned</v>
      </c>
      <c r="J2778" s="3" t="str">
        <f>_xlfn.XLOOKUP(A2778,'Country_Lookup'!$D:$D,'Country_Lookup'!$E:$E)</f>
        <v>United Kingdom</v>
      </c>
    </row>
    <row r="2779" spans="1:10" x14ac:dyDescent="0.3">
      <c r="A2779">
        <v>15152</v>
      </c>
      <c r="B2779">
        <v>9</v>
      </c>
      <c r="C2779">
        <v>14</v>
      </c>
      <c r="D2779">
        <v>5263.8300000000154</v>
      </c>
      <c r="E2779" cm="1">
        <f t="array" ref="E2779">_xlfn.IFS(B2779&lt;=PERCENTILE($B$3:$B$5882,0.2),5,B2779&lt;=PERCENTILE($B$3:$B$5882,0.4),4,B2779&lt;=PERCENTILE($B$3:$B$5882,0.6),3,B2779&lt;=PERCENTILE($B$3:$B$5882,0.8),2,TRUE,1)</f>
        <v>5</v>
      </c>
      <c r="F2779" cm="1">
        <f t="array" ref="F2779">_xlfn.IFS(C2779&lt;=PERCENTILE($C$3:$C$5882,0.2),1,C2779&lt;=PERCENTILE($C$3:$C$5882,0.4),2,C2779&lt;=PERCENTILE($C$3:$C$5882,0.6),3,C2779&lt;=PERCENTILE($C$3:$C$5882,0.8),4,TRUE,5)</f>
        <v>5</v>
      </c>
      <c r="G2779" cm="1">
        <f t="array" ref="G2779">_xlfn.IFS(D2779&lt;=PERCENTILE($D$3:$D$5882,0.2),1,D2779&lt;=PERCENTILE($D$3:$D$5882,0.4),2,D2779&lt;=PERCENTILE($D$3:$D$5882,0.6),3,D2779&lt;=PERCENTILE($D$3:$D$5882,0.8),4,TRUE,5)</f>
        <v>5</v>
      </c>
      <c r="H2779" s="3" t="str" cm="1">
        <f t="array" ref="H2779">_xlfn.IFS(AND(E2779&gt;=4,F2779&gt;=4,G2779&gt;=4),"Champions",AND(E2779&gt;=3,F2779&gt;=3,G2779&gt;=3),"Loyal Customers",AND(E2779&lt;=2,F2779&gt;=3),"At Risk",AND(E2779&lt;=2,F2779&lt;=2,G2779&lt;=2),"Lost",AND(E2779&gt;=4,F2779&lt;=2),"New/Promising",TRUE,"Needs Attention")</f>
        <v>Champions</v>
      </c>
      <c r="I2779" s="3" t="str">
        <f t="shared" si="47"/>
        <v>Active</v>
      </c>
      <c r="J2779" s="3" t="str">
        <f>_xlfn.XLOOKUP(A2779,'Country_Lookup'!$D:$D,'Country_Lookup'!$E:$E)</f>
        <v>United Kingdom</v>
      </c>
    </row>
    <row r="2780" spans="1:10" x14ac:dyDescent="0.3">
      <c r="A2780">
        <v>15153</v>
      </c>
      <c r="B2780">
        <v>31</v>
      </c>
      <c r="C2780">
        <v>1</v>
      </c>
      <c r="D2780">
        <v>329.25</v>
      </c>
      <c r="E2780" cm="1">
        <f t="array" ref="E2780">_xlfn.IFS(B2780&lt;=PERCENTILE($B$3:$B$5882,0.2),5,B2780&lt;=PERCENTILE($B$3:$B$5882,0.4),4,B2780&lt;=PERCENTILE($B$3:$B$5882,0.6),3,B2780&lt;=PERCENTILE($B$3:$B$5882,0.8),2,TRUE,1)</f>
        <v>4</v>
      </c>
      <c r="F2780" cm="1">
        <f t="array" ref="F2780">_xlfn.IFS(C2780&lt;=PERCENTILE($C$3:$C$5882,0.2),1,C2780&lt;=PERCENTILE($C$3:$C$5882,0.4),2,C2780&lt;=PERCENTILE($C$3:$C$5882,0.6),3,C2780&lt;=PERCENTILE($C$3:$C$5882,0.8),4,TRUE,5)</f>
        <v>1</v>
      </c>
      <c r="G2780" cm="1">
        <f t="array" ref="G2780">_xlfn.IFS(D2780&lt;=PERCENTILE($D$3:$D$5882,0.2),1,D2780&lt;=PERCENTILE($D$3:$D$5882,0.4),2,D2780&lt;=PERCENTILE($D$3:$D$5882,0.6),3,D2780&lt;=PERCENTILE($D$3:$D$5882,0.8),4,TRUE,5)</f>
        <v>2</v>
      </c>
      <c r="H2780" s="3" t="str" cm="1">
        <f t="array" ref="H2780">_xlfn.IFS(AND(E2780&gt;=4,F2780&gt;=4,G2780&gt;=4),"Champions",AND(E2780&gt;=3,F2780&gt;=3,G2780&gt;=3),"Loyal Customers",AND(E2780&lt;=2,F2780&gt;=3),"At Risk",AND(E2780&lt;=2,F2780&lt;=2,G2780&lt;=2),"Lost",AND(E2780&gt;=4,F2780&lt;=2),"New/Promising",TRUE,"Needs Attention")</f>
        <v>New/Promising</v>
      </c>
      <c r="I2780" s="3" t="str">
        <f t="shared" si="47"/>
        <v>Active</v>
      </c>
      <c r="J2780" s="3" t="str">
        <f>_xlfn.XLOOKUP(A2780,'Country_Lookup'!$D:$D,'Country_Lookup'!$E:$E)</f>
        <v>United Kingdom</v>
      </c>
    </row>
    <row r="2781" spans="1:10" x14ac:dyDescent="0.3">
      <c r="A2781">
        <v>15154</v>
      </c>
      <c r="B2781">
        <v>75</v>
      </c>
      <c r="C2781">
        <v>3</v>
      </c>
      <c r="D2781">
        <v>1388.4100000000021</v>
      </c>
      <c r="E2781" cm="1">
        <f t="array" ref="E2781">_xlfn.IFS(B2781&lt;=PERCENTILE($B$3:$B$5882,0.2),5,B2781&lt;=PERCENTILE($B$3:$B$5882,0.4),4,B2781&lt;=PERCENTILE($B$3:$B$5882,0.6),3,B2781&lt;=PERCENTILE($B$3:$B$5882,0.8),2,TRUE,1)</f>
        <v>3</v>
      </c>
      <c r="F2781" cm="1">
        <f t="array" ref="F2781">_xlfn.IFS(C2781&lt;=PERCENTILE($C$3:$C$5882,0.2),1,C2781&lt;=PERCENTILE($C$3:$C$5882,0.4),2,C2781&lt;=PERCENTILE($C$3:$C$5882,0.6),3,C2781&lt;=PERCENTILE($C$3:$C$5882,0.8),4,TRUE,5)</f>
        <v>3</v>
      </c>
      <c r="G2781" cm="1">
        <f t="array" ref="G2781">_xlfn.IFS(D2781&lt;=PERCENTILE($D$3:$D$5882,0.2),1,D2781&lt;=PERCENTILE($D$3:$D$5882,0.4),2,D2781&lt;=PERCENTILE($D$3:$D$5882,0.6),3,D2781&lt;=PERCENTILE($D$3:$D$5882,0.8),4,TRUE,5)</f>
        <v>4</v>
      </c>
      <c r="H2781" s="3" t="str" cm="1">
        <f t="array" ref="H2781">_xlfn.IFS(AND(E2781&gt;=4,F2781&gt;=4,G2781&gt;=4),"Champions",AND(E2781&gt;=3,F2781&gt;=3,G2781&gt;=3),"Loyal Customers",AND(E2781&lt;=2,F2781&gt;=3),"At Risk",AND(E2781&lt;=2,F2781&lt;=2,G2781&lt;=2),"Lost",AND(E2781&gt;=4,F2781&lt;=2),"New/Promising",TRUE,"Needs Attention")</f>
        <v>Loyal Customers</v>
      </c>
      <c r="I2781" s="3" t="str">
        <f t="shared" si="47"/>
        <v>Active</v>
      </c>
      <c r="J2781" s="3" t="str">
        <f>_xlfn.XLOOKUP(A2781,'Country_Lookup'!$D:$D,'Country_Lookup'!$E:$E)</f>
        <v>United Kingdom</v>
      </c>
    </row>
    <row r="2782" spans="1:10" x14ac:dyDescent="0.3">
      <c r="A2782">
        <v>15155</v>
      </c>
      <c r="B2782">
        <v>383</v>
      </c>
      <c r="C2782">
        <v>1</v>
      </c>
      <c r="D2782">
        <v>383.97</v>
      </c>
      <c r="E2782" cm="1">
        <f t="array" ref="E2782">_xlfn.IFS(B2782&lt;=PERCENTILE($B$3:$B$5882,0.2),5,B2782&lt;=PERCENTILE($B$3:$B$5882,0.4),4,B2782&lt;=PERCENTILE($B$3:$B$5882,0.6),3,B2782&lt;=PERCENTILE($B$3:$B$5882,0.8),2,TRUE,1)</f>
        <v>2</v>
      </c>
      <c r="F2782" cm="1">
        <f t="array" ref="F2782">_xlfn.IFS(C2782&lt;=PERCENTILE($C$3:$C$5882,0.2),1,C2782&lt;=PERCENTILE($C$3:$C$5882,0.4),2,C2782&lt;=PERCENTILE($C$3:$C$5882,0.6),3,C2782&lt;=PERCENTILE($C$3:$C$5882,0.8),4,TRUE,5)</f>
        <v>1</v>
      </c>
      <c r="G2782" cm="1">
        <f t="array" ref="G2782">_xlfn.IFS(D2782&lt;=PERCENTILE($D$3:$D$5882,0.2),1,D2782&lt;=PERCENTILE($D$3:$D$5882,0.4),2,D2782&lt;=PERCENTILE($D$3:$D$5882,0.6),3,D2782&lt;=PERCENTILE($D$3:$D$5882,0.8),4,TRUE,5)</f>
        <v>2</v>
      </c>
      <c r="H2782" s="3" t="str" cm="1">
        <f t="array" ref="H2782">_xlfn.IFS(AND(E2782&gt;=4,F2782&gt;=4,G2782&gt;=4),"Champions",AND(E2782&gt;=3,F2782&gt;=3,G2782&gt;=3),"Loyal Customers",AND(E2782&lt;=2,F2782&gt;=3),"At Risk",AND(E2782&lt;=2,F2782&lt;=2,G2782&lt;=2),"Lost",AND(E2782&gt;=4,F2782&lt;=2),"New/Promising",TRUE,"Needs Attention")</f>
        <v>Lost</v>
      </c>
      <c r="I2782" s="3" t="str">
        <f t="shared" si="47"/>
        <v>Churned</v>
      </c>
      <c r="J2782" s="3" t="str">
        <f>_xlfn.XLOOKUP(A2782,'Country_Lookup'!$D:$D,'Country_Lookup'!$E:$E)</f>
        <v>United Kingdom</v>
      </c>
    </row>
    <row r="2783" spans="1:10" x14ac:dyDescent="0.3">
      <c r="A2783">
        <v>15156</v>
      </c>
      <c r="B2783">
        <v>1</v>
      </c>
      <c r="C2783">
        <v>3</v>
      </c>
      <c r="D2783">
        <v>961.48999999999967</v>
      </c>
      <c r="E2783" cm="1">
        <f t="array" ref="E2783">_xlfn.IFS(B2783&lt;=PERCENTILE($B$3:$B$5882,0.2),5,B2783&lt;=PERCENTILE($B$3:$B$5882,0.4),4,B2783&lt;=PERCENTILE($B$3:$B$5882,0.6),3,B2783&lt;=PERCENTILE($B$3:$B$5882,0.8),2,TRUE,1)</f>
        <v>5</v>
      </c>
      <c r="F2783" cm="1">
        <f t="array" ref="F2783">_xlfn.IFS(C2783&lt;=PERCENTILE($C$3:$C$5882,0.2),1,C2783&lt;=PERCENTILE($C$3:$C$5882,0.4),2,C2783&lt;=PERCENTILE($C$3:$C$5882,0.6),3,C2783&lt;=PERCENTILE($C$3:$C$5882,0.8),4,TRUE,5)</f>
        <v>3</v>
      </c>
      <c r="G2783" cm="1">
        <f t="array" ref="G2783">_xlfn.IFS(D2783&lt;=PERCENTILE($D$3:$D$5882,0.2),1,D2783&lt;=PERCENTILE($D$3:$D$5882,0.4),2,D2783&lt;=PERCENTILE($D$3:$D$5882,0.6),3,D2783&lt;=PERCENTILE($D$3:$D$5882,0.8),4,TRUE,5)</f>
        <v>3</v>
      </c>
      <c r="H2783" s="3" t="str" cm="1">
        <f t="array" ref="H2783">_xlfn.IFS(AND(E2783&gt;=4,F2783&gt;=4,G2783&gt;=4),"Champions",AND(E2783&gt;=3,F2783&gt;=3,G2783&gt;=3),"Loyal Customers",AND(E2783&lt;=2,F2783&gt;=3),"At Risk",AND(E2783&lt;=2,F2783&lt;=2,G2783&lt;=2),"Lost",AND(E2783&gt;=4,F2783&lt;=2),"New/Promising",TRUE,"Needs Attention")</f>
        <v>Loyal Customers</v>
      </c>
      <c r="I2783" s="3" t="str">
        <f t="shared" si="47"/>
        <v>Active</v>
      </c>
      <c r="J2783" s="3" t="str">
        <f>_xlfn.XLOOKUP(A2783,'Country_Lookup'!$D:$D,'Country_Lookup'!$E:$E)</f>
        <v>United Kingdom</v>
      </c>
    </row>
    <row r="2784" spans="1:10" x14ac:dyDescent="0.3">
      <c r="A2784">
        <v>15157</v>
      </c>
      <c r="B2784">
        <v>3</v>
      </c>
      <c r="C2784">
        <v>5</v>
      </c>
      <c r="D2784">
        <v>2654.1099999999906</v>
      </c>
      <c r="E2784" cm="1">
        <f t="array" ref="E2784">_xlfn.IFS(B2784&lt;=PERCENTILE($B$3:$B$5882,0.2),5,B2784&lt;=PERCENTILE($B$3:$B$5882,0.4),4,B2784&lt;=PERCENTILE($B$3:$B$5882,0.6),3,B2784&lt;=PERCENTILE($B$3:$B$5882,0.8),2,TRUE,1)</f>
        <v>5</v>
      </c>
      <c r="F2784" cm="1">
        <f t="array" ref="F2784">_xlfn.IFS(C2784&lt;=PERCENTILE($C$3:$C$5882,0.2),1,C2784&lt;=PERCENTILE($C$3:$C$5882,0.4),2,C2784&lt;=PERCENTILE($C$3:$C$5882,0.6),3,C2784&lt;=PERCENTILE($C$3:$C$5882,0.8),4,TRUE,5)</f>
        <v>4</v>
      </c>
      <c r="G2784" cm="1">
        <f t="array" ref="G2784">_xlfn.IFS(D2784&lt;=PERCENTILE($D$3:$D$5882,0.2),1,D2784&lt;=PERCENTILE($D$3:$D$5882,0.4),2,D2784&lt;=PERCENTILE($D$3:$D$5882,0.6),3,D2784&lt;=PERCENTILE($D$3:$D$5882,0.8),4,TRUE,5)</f>
        <v>4</v>
      </c>
      <c r="H2784" s="3" t="str" cm="1">
        <f t="array" ref="H2784">_xlfn.IFS(AND(E2784&gt;=4,F2784&gt;=4,G2784&gt;=4),"Champions",AND(E2784&gt;=3,F2784&gt;=3,G2784&gt;=3),"Loyal Customers",AND(E2784&lt;=2,F2784&gt;=3),"At Risk",AND(E2784&lt;=2,F2784&lt;=2,G2784&lt;=2),"Lost",AND(E2784&gt;=4,F2784&lt;=2),"New/Promising",TRUE,"Needs Attention")</f>
        <v>Champions</v>
      </c>
      <c r="I2784" s="3" t="str">
        <f t="shared" si="47"/>
        <v>Active</v>
      </c>
      <c r="J2784" s="3" t="str">
        <f>_xlfn.XLOOKUP(A2784,'Country_Lookup'!$D:$D,'Country_Lookup'!$E:$E)</f>
        <v>United Kingdom</v>
      </c>
    </row>
    <row r="2785" spans="1:10" x14ac:dyDescent="0.3">
      <c r="A2785">
        <v>15158</v>
      </c>
      <c r="B2785">
        <v>45</v>
      </c>
      <c r="C2785">
        <v>2</v>
      </c>
      <c r="D2785">
        <v>606.0200000000001</v>
      </c>
      <c r="E2785" cm="1">
        <f t="array" ref="E2785">_xlfn.IFS(B2785&lt;=PERCENTILE($B$3:$B$5882,0.2),5,B2785&lt;=PERCENTILE($B$3:$B$5882,0.4),4,B2785&lt;=PERCENTILE($B$3:$B$5882,0.6),3,B2785&lt;=PERCENTILE($B$3:$B$5882,0.8),2,TRUE,1)</f>
        <v>4</v>
      </c>
      <c r="F2785" cm="1">
        <f t="array" ref="F2785">_xlfn.IFS(C2785&lt;=PERCENTILE($C$3:$C$5882,0.2),1,C2785&lt;=PERCENTILE($C$3:$C$5882,0.4),2,C2785&lt;=PERCENTILE($C$3:$C$5882,0.6),3,C2785&lt;=PERCENTILE($C$3:$C$5882,0.8),4,TRUE,5)</f>
        <v>2</v>
      </c>
      <c r="G2785" cm="1">
        <f t="array" ref="G2785">_xlfn.IFS(D2785&lt;=PERCENTILE($D$3:$D$5882,0.2),1,D2785&lt;=PERCENTILE($D$3:$D$5882,0.4),2,D2785&lt;=PERCENTILE($D$3:$D$5882,0.6),3,D2785&lt;=PERCENTILE($D$3:$D$5882,0.8),4,TRUE,5)</f>
        <v>2</v>
      </c>
      <c r="H2785" s="3" t="str" cm="1">
        <f t="array" ref="H2785">_xlfn.IFS(AND(E2785&gt;=4,F2785&gt;=4,G2785&gt;=4),"Champions",AND(E2785&gt;=3,F2785&gt;=3,G2785&gt;=3),"Loyal Customers",AND(E2785&lt;=2,F2785&gt;=3),"At Risk",AND(E2785&lt;=2,F2785&lt;=2,G2785&lt;=2),"Lost",AND(E2785&gt;=4,F2785&lt;=2),"New/Promising",TRUE,"Needs Attention")</f>
        <v>New/Promising</v>
      </c>
      <c r="I2785" s="3" t="str">
        <f t="shared" si="47"/>
        <v>Active</v>
      </c>
      <c r="J2785" s="3" t="str">
        <f>_xlfn.XLOOKUP(A2785,'Country_Lookup'!$D:$D,'Country_Lookup'!$E:$E)</f>
        <v>United Kingdom</v>
      </c>
    </row>
    <row r="2786" spans="1:10" x14ac:dyDescent="0.3">
      <c r="A2786">
        <v>15159</v>
      </c>
      <c r="B2786">
        <v>1</v>
      </c>
      <c r="C2786">
        <v>34</v>
      </c>
      <c r="D2786">
        <v>22116.730000000338</v>
      </c>
      <c r="E2786" cm="1">
        <f t="array" ref="E2786">_xlfn.IFS(B2786&lt;=PERCENTILE($B$3:$B$5882,0.2),5,B2786&lt;=PERCENTILE($B$3:$B$5882,0.4),4,B2786&lt;=PERCENTILE($B$3:$B$5882,0.6),3,B2786&lt;=PERCENTILE($B$3:$B$5882,0.8),2,TRUE,1)</f>
        <v>5</v>
      </c>
      <c r="F2786" cm="1">
        <f t="array" ref="F2786">_xlfn.IFS(C2786&lt;=PERCENTILE($C$3:$C$5882,0.2),1,C2786&lt;=PERCENTILE($C$3:$C$5882,0.4),2,C2786&lt;=PERCENTILE($C$3:$C$5882,0.6),3,C2786&lt;=PERCENTILE($C$3:$C$5882,0.8),4,TRUE,5)</f>
        <v>5</v>
      </c>
      <c r="G2786" cm="1">
        <f t="array" ref="G2786">_xlfn.IFS(D2786&lt;=PERCENTILE($D$3:$D$5882,0.2),1,D2786&lt;=PERCENTILE($D$3:$D$5882,0.4),2,D2786&lt;=PERCENTILE($D$3:$D$5882,0.6),3,D2786&lt;=PERCENTILE($D$3:$D$5882,0.8),4,TRUE,5)</f>
        <v>5</v>
      </c>
      <c r="H2786" s="3" t="str" cm="1">
        <f t="array" ref="H2786">_xlfn.IFS(AND(E2786&gt;=4,F2786&gt;=4,G2786&gt;=4),"Champions",AND(E2786&gt;=3,F2786&gt;=3,G2786&gt;=3),"Loyal Customers",AND(E2786&lt;=2,F2786&gt;=3),"At Risk",AND(E2786&lt;=2,F2786&lt;=2,G2786&lt;=2),"Lost",AND(E2786&gt;=4,F2786&lt;=2),"New/Promising",TRUE,"Needs Attention")</f>
        <v>Champions</v>
      </c>
      <c r="I2786" s="3" t="str">
        <f t="shared" si="47"/>
        <v>Active</v>
      </c>
      <c r="J2786" s="3" t="str">
        <f>_xlfn.XLOOKUP(A2786,'Country_Lookup'!$D:$D,'Country_Lookup'!$E:$E)</f>
        <v>United Kingdom</v>
      </c>
    </row>
    <row r="2787" spans="1:10" x14ac:dyDescent="0.3">
      <c r="A2787">
        <v>15160</v>
      </c>
      <c r="B2787">
        <v>357</v>
      </c>
      <c r="C2787">
        <v>4</v>
      </c>
      <c r="D2787">
        <v>589.2700000000001</v>
      </c>
      <c r="E2787" cm="1">
        <f t="array" ref="E2787">_xlfn.IFS(B2787&lt;=PERCENTILE($B$3:$B$5882,0.2),5,B2787&lt;=PERCENTILE($B$3:$B$5882,0.4),4,B2787&lt;=PERCENTILE($B$3:$B$5882,0.6),3,B2787&lt;=PERCENTILE($B$3:$B$5882,0.8),2,TRUE,1)</f>
        <v>2</v>
      </c>
      <c r="F2787" cm="1">
        <f t="array" ref="F2787">_xlfn.IFS(C2787&lt;=PERCENTILE($C$3:$C$5882,0.2),1,C2787&lt;=PERCENTILE($C$3:$C$5882,0.4),2,C2787&lt;=PERCENTILE($C$3:$C$5882,0.6),3,C2787&lt;=PERCENTILE($C$3:$C$5882,0.8),4,TRUE,5)</f>
        <v>3</v>
      </c>
      <c r="G2787" cm="1">
        <f t="array" ref="G2787">_xlfn.IFS(D2787&lt;=PERCENTILE($D$3:$D$5882,0.2),1,D2787&lt;=PERCENTILE($D$3:$D$5882,0.4),2,D2787&lt;=PERCENTILE($D$3:$D$5882,0.6),3,D2787&lt;=PERCENTILE($D$3:$D$5882,0.8),4,TRUE,5)</f>
        <v>2</v>
      </c>
      <c r="H2787" s="3" t="str" cm="1">
        <f t="array" ref="H2787">_xlfn.IFS(AND(E2787&gt;=4,F2787&gt;=4,G2787&gt;=4),"Champions",AND(E2787&gt;=3,F2787&gt;=3,G2787&gt;=3),"Loyal Customers",AND(E2787&lt;=2,F2787&gt;=3),"At Risk",AND(E2787&lt;=2,F2787&lt;=2,G2787&lt;=2),"Lost",AND(E2787&gt;=4,F2787&lt;=2),"New/Promising",TRUE,"Needs Attention")</f>
        <v>At Risk</v>
      </c>
      <c r="I2787" s="3" t="str">
        <f t="shared" si="47"/>
        <v>Churned</v>
      </c>
      <c r="J2787" s="3" t="str">
        <f>_xlfn.XLOOKUP(A2787,'Country_Lookup'!$D:$D,'Country_Lookup'!$E:$E)</f>
        <v>United Kingdom</v>
      </c>
    </row>
    <row r="2788" spans="1:10" x14ac:dyDescent="0.3">
      <c r="A2788">
        <v>15161</v>
      </c>
      <c r="B2788">
        <v>388</v>
      </c>
      <c r="C2788">
        <v>1</v>
      </c>
      <c r="D2788">
        <v>119.92000000000006</v>
      </c>
      <c r="E2788" cm="1">
        <f t="array" ref="E2788">_xlfn.IFS(B2788&lt;=PERCENTILE($B$3:$B$5882,0.2),5,B2788&lt;=PERCENTILE($B$3:$B$5882,0.4),4,B2788&lt;=PERCENTILE($B$3:$B$5882,0.6),3,B2788&lt;=PERCENTILE($B$3:$B$5882,0.8),2,TRUE,1)</f>
        <v>2</v>
      </c>
      <c r="F2788" cm="1">
        <f t="array" ref="F2788">_xlfn.IFS(C2788&lt;=PERCENTILE($C$3:$C$5882,0.2),1,C2788&lt;=PERCENTILE($C$3:$C$5882,0.4),2,C2788&lt;=PERCENTILE($C$3:$C$5882,0.6),3,C2788&lt;=PERCENTILE($C$3:$C$5882,0.8),4,TRUE,5)</f>
        <v>1</v>
      </c>
      <c r="G2788" cm="1">
        <f t="array" ref="G2788">_xlfn.IFS(D2788&lt;=PERCENTILE($D$3:$D$5882,0.2),1,D2788&lt;=PERCENTILE($D$3:$D$5882,0.4),2,D2788&lt;=PERCENTILE($D$3:$D$5882,0.6),3,D2788&lt;=PERCENTILE($D$3:$D$5882,0.8),4,TRUE,5)</f>
        <v>1</v>
      </c>
      <c r="H2788" s="3" t="str" cm="1">
        <f t="array" ref="H2788">_xlfn.IFS(AND(E2788&gt;=4,F2788&gt;=4,G2788&gt;=4),"Champions",AND(E2788&gt;=3,F2788&gt;=3,G2788&gt;=3),"Loyal Customers",AND(E2788&lt;=2,F2788&gt;=3),"At Risk",AND(E2788&lt;=2,F2788&lt;=2,G2788&lt;=2),"Lost",AND(E2788&gt;=4,F2788&lt;=2),"New/Promising",TRUE,"Needs Attention")</f>
        <v>Lost</v>
      </c>
      <c r="I2788" s="3" t="str">
        <f t="shared" si="47"/>
        <v>Churned</v>
      </c>
      <c r="J2788" s="3" t="str">
        <f>_xlfn.XLOOKUP(A2788,'Country_Lookup'!$D:$D,'Country_Lookup'!$E:$E)</f>
        <v>United Kingdom</v>
      </c>
    </row>
    <row r="2789" spans="1:10" x14ac:dyDescent="0.3">
      <c r="A2789">
        <v>15162</v>
      </c>
      <c r="B2789">
        <v>731</v>
      </c>
      <c r="C2789">
        <v>1</v>
      </c>
      <c r="D2789">
        <v>312.90000000000003</v>
      </c>
      <c r="E2789" cm="1">
        <f t="array" ref="E2789">_xlfn.IFS(B2789&lt;=PERCENTILE($B$3:$B$5882,0.2),5,B2789&lt;=PERCENTILE($B$3:$B$5882,0.4),4,B2789&lt;=PERCENTILE($B$3:$B$5882,0.6),3,B2789&lt;=PERCENTILE($B$3:$B$5882,0.8),2,TRUE,1)</f>
        <v>1</v>
      </c>
      <c r="F2789" cm="1">
        <f t="array" ref="F2789">_xlfn.IFS(C2789&lt;=PERCENTILE($C$3:$C$5882,0.2),1,C2789&lt;=PERCENTILE($C$3:$C$5882,0.4),2,C2789&lt;=PERCENTILE($C$3:$C$5882,0.6),3,C2789&lt;=PERCENTILE($C$3:$C$5882,0.8),4,TRUE,5)</f>
        <v>1</v>
      </c>
      <c r="G2789" cm="1">
        <f t="array" ref="G2789">_xlfn.IFS(D2789&lt;=PERCENTILE($D$3:$D$5882,0.2),1,D2789&lt;=PERCENTILE($D$3:$D$5882,0.4),2,D2789&lt;=PERCENTILE($D$3:$D$5882,0.6),3,D2789&lt;=PERCENTILE($D$3:$D$5882,0.8),4,TRUE,5)</f>
        <v>2</v>
      </c>
      <c r="H2789" s="3" t="str" cm="1">
        <f t="array" ref="H2789">_xlfn.IFS(AND(E2789&gt;=4,F2789&gt;=4,G2789&gt;=4),"Champions",AND(E2789&gt;=3,F2789&gt;=3,G2789&gt;=3),"Loyal Customers",AND(E2789&lt;=2,F2789&gt;=3),"At Risk",AND(E2789&lt;=2,F2789&lt;=2,G2789&lt;=2),"Lost",AND(E2789&gt;=4,F2789&lt;=2),"New/Promising",TRUE,"Needs Attention")</f>
        <v>Lost</v>
      </c>
      <c r="I2789" s="3" t="str">
        <f t="shared" si="47"/>
        <v>Churned</v>
      </c>
      <c r="J2789" s="3" t="str">
        <f>_xlfn.XLOOKUP(A2789,'Country_Lookup'!$D:$D,'Country_Lookup'!$E:$E)</f>
        <v>United Kingdom</v>
      </c>
    </row>
    <row r="2790" spans="1:10" x14ac:dyDescent="0.3">
      <c r="A2790">
        <v>15163</v>
      </c>
      <c r="B2790">
        <v>18</v>
      </c>
      <c r="C2790">
        <v>2</v>
      </c>
      <c r="D2790">
        <v>304.47000000000003</v>
      </c>
      <c r="E2790" cm="1">
        <f t="array" ref="E2790">_xlfn.IFS(B2790&lt;=PERCENTILE($B$3:$B$5882,0.2),5,B2790&lt;=PERCENTILE($B$3:$B$5882,0.4),4,B2790&lt;=PERCENTILE($B$3:$B$5882,0.6),3,B2790&lt;=PERCENTILE($B$3:$B$5882,0.8),2,TRUE,1)</f>
        <v>5</v>
      </c>
      <c r="F2790" cm="1">
        <f t="array" ref="F2790">_xlfn.IFS(C2790&lt;=PERCENTILE($C$3:$C$5882,0.2),1,C2790&lt;=PERCENTILE($C$3:$C$5882,0.4),2,C2790&lt;=PERCENTILE($C$3:$C$5882,0.6),3,C2790&lt;=PERCENTILE($C$3:$C$5882,0.8),4,TRUE,5)</f>
        <v>2</v>
      </c>
      <c r="G2790" cm="1">
        <f t="array" ref="G2790">_xlfn.IFS(D2790&lt;=PERCENTILE($D$3:$D$5882,0.2),1,D2790&lt;=PERCENTILE($D$3:$D$5882,0.4),2,D2790&lt;=PERCENTILE($D$3:$D$5882,0.6),3,D2790&lt;=PERCENTILE($D$3:$D$5882,0.8),4,TRUE,5)</f>
        <v>2</v>
      </c>
      <c r="H2790" s="3" t="str" cm="1">
        <f t="array" ref="H2790">_xlfn.IFS(AND(E2790&gt;=4,F2790&gt;=4,G2790&gt;=4),"Champions",AND(E2790&gt;=3,F2790&gt;=3,G2790&gt;=3),"Loyal Customers",AND(E2790&lt;=2,F2790&gt;=3),"At Risk",AND(E2790&lt;=2,F2790&lt;=2,G2790&lt;=2),"Lost",AND(E2790&gt;=4,F2790&lt;=2),"New/Promising",TRUE,"Needs Attention")</f>
        <v>New/Promising</v>
      </c>
      <c r="I2790" s="3" t="str">
        <f t="shared" si="47"/>
        <v>Active</v>
      </c>
      <c r="J2790" s="3" t="str">
        <f>_xlfn.XLOOKUP(A2790,'Country_Lookup'!$D:$D,'Country_Lookup'!$E:$E)</f>
        <v>United Kingdom</v>
      </c>
    </row>
    <row r="2791" spans="1:10" x14ac:dyDescent="0.3">
      <c r="A2791">
        <v>15164</v>
      </c>
      <c r="B2791">
        <v>68</v>
      </c>
      <c r="C2791">
        <v>9</v>
      </c>
      <c r="D2791">
        <v>2068.9200000000037</v>
      </c>
      <c r="E2791" cm="1">
        <f t="array" ref="E2791">_xlfn.IFS(B2791&lt;=PERCENTILE($B$3:$B$5882,0.2),5,B2791&lt;=PERCENTILE($B$3:$B$5882,0.4),4,B2791&lt;=PERCENTILE($B$3:$B$5882,0.6),3,B2791&lt;=PERCENTILE($B$3:$B$5882,0.8),2,TRUE,1)</f>
        <v>3</v>
      </c>
      <c r="F2791" cm="1">
        <f t="array" ref="F2791">_xlfn.IFS(C2791&lt;=PERCENTILE($C$3:$C$5882,0.2),1,C2791&lt;=PERCENTILE($C$3:$C$5882,0.4),2,C2791&lt;=PERCENTILE($C$3:$C$5882,0.6),3,C2791&lt;=PERCENTILE($C$3:$C$5882,0.8),4,TRUE,5)</f>
        <v>5</v>
      </c>
      <c r="G2791" cm="1">
        <f t="array" ref="G2791">_xlfn.IFS(D2791&lt;=PERCENTILE($D$3:$D$5882,0.2),1,D2791&lt;=PERCENTILE($D$3:$D$5882,0.4),2,D2791&lt;=PERCENTILE($D$3:$D$5882,0.6),3,D2791&lt;=PERCENTILE($D$3:$D$5882,0.8),4,TRUE,5)</f>
        <v>4</v>
      </c>
      <c r="H2791" s="3" t="str" cm="1">
        <f t="array" ref="H2791">_xlfn.IFS(AND(E2791&gt;=4,F2791&gt;=4,G2791&gt;=4),"Champions",AND(E2791&gt;=3,F2791&gt;=3,G2791&gt;=3),"Loyal Customers",AND(E2791&lt;=2,F2791&gt;=3),"At Risk",AND(E2791&lt;=2,F2791&lt;=2,G2791&lt;=2),"Lost",AND(E2791&gt;=4,F2791&lt;=2),"New/Promising",TRUE,"Needs Attention")</f>
        <v>Loyal Customers</v>
      </c>
      <c r="I2791" s="3" t="str">
        <f t="shared" si="47"/>
        <v>Active</v>
      </c>
      <c r="J2791" s="3" t="str">
        <f>_xlfn.XLOOKUP(A2791,'Country_Lookup'!$D:$D,'Country_Lookup'!$E:$E)</f>
        <v>United Kingdom</v>
      </c>
    </row>
    <row r="2792" spans="1:10" x14ac:dyDescent="0.3">
      <c r="A2792">
        <v>15165</v>
      </c>
      <c r="B2792">
        <v>373</v>
      </c>
      <c r="C2792">
        <v>1</v>
      </c>
      <c r="D2792">
        <v>975.50000000000011</v>
      </c>
      <c r="E2792" cm="1">
        <f t="array" ref="E2792">_xlfn.IFS(B2792&lt;=PERCENTILE($B$3:$B$5882,0.2),5,B2792&lt;=PERCENTILE($B$3:$B$5882,0.4),4,B2792&lt;=PERCENTILE($B$3:$B$5882,0.6),3,B2792&lt;=PERCENTILE($B$3:$B$5882,0.8),2,TRUE,1)</f>
        <v>2</v>
      </c>
      <c r="F2792" cm="1">
        <f t="array" ref="F2792">_xlfn.IFS(C2792&lt;=PERCENTILE($C$3:$C$5882,0.2),1,C2792&lt;=PERCENTILE($C$3:$C$5882,0.4),2,C2792&lt;=PERCENTILE($C$3:$C$5882,0.6),3,C2792&lt;=PERCENTILE($C$3:$C$5882,0.8),4,TRUE,5)</f>
        <v>1</v>
      </c>
      <c r="G2792" cm="1">
        <f t="array" ref="G2792">_xlfn.IFS(D2792&lt;=PERCENTILE($D$3:$D$5882,0.2),1,D2792&lt;=PERCENTILE($D$3:$D$5882,0.4),2,D2792&lt;=PERCENTILE($D$3:$D$5882,0.6),3,D2792&lt;=PERCENTILE($D$3:$D$5882,0.8),4,TRUE,5)</f>
        <v>3</v>
      </c>
      <c r="H2792" s="3" t="str" cm="1">
        <f t="array" ref="H2792">_xlfn.IFS(AND(E2792&gt;=4,F2792&gt;=4,G2792&gt;=4),"Champions",AND(E2792&gt;=3,F2792&gt;=3,G2792&gt;=3),"Loyal Customers",AND(E2792&lt;=2,F2792&gt;=3),"At Risk",AND(E2792&lt;=2,F2792&lt;=2,G2792&lt;=2),"Lost",AND(E2792&gt;=4,F2792&lt;=2),"New/Promising",TRUE,"Needs Attention")</f>
        <v>Needs Attention</v>
      </c>
      <c r="I2792" s="3" t="str">
        <f t="shared" si="47"/>
        <v>Churned</v>
      </c>
      <c r="J2792" s="3" t="str">
        <f>_xlfn.XLOOKUP(A2792,'Country_Lookup'!$D:$D,'Country_Lookup'!$E:$E)</f>
        <v>United Kingdom</v>
      </c>
    </row>
    <row r="2793" spans="1:10" x14ac:dyDescent="0.3">
      <c r="A2793">
        <v>15166</v>
      </c>
      <c r="B2793">
        <v>467</v>
      </c>
      <c r="C2793">
        <v>1</v>
      </c>
      <c r="D2793">
        <v>167.15999999999994</v>
      </c>
      <c r="E2793" cm="1">
        <f t="array" ref="E2793">_xlfn.IFS(B2793&lt;=PERCENTILE($B$3:$B$5882,0.2),5,B2793&lt;=PERCENTILE($B$3:$B$5882,0.4),4,B2793&lt;=PERCENTILE($B$3:$B$5882,0.6),3,B2793&lt;=PERCENTILE($B$3:$B$5882,0.8),2,TRUE,1)</f>
        <v>1</v>
      </c>
      <c r="F2793" cm="1">
        <f t="array" ref="F2793">_xlfn.IFS(C2793&lt;=PERCENTILE($C$3:$C$5882,0.2),1,C2793&lt;=PERCENTILE($C$3:$C$5882,0.4),2,C2793&lt;=PERCENTILE($C$3:$C$5882,0.6),3,C2793&lt;=PERCENTILE($C$3:$C$5882,0.8),4,TRUE,5)</f>
        <v>1</v>
      </c>
      <c r="G2793" cm="1">
        <f t="array" ref="G2793">_xlfn.IFS(D2793&lt;=PERCENTILE($D$3:$D$5882,0.2),1,D2793&lt;=PERCENTILE($D$3:$D$5882,0.4),2,D2793&lt;=PERCENTILE($D$3:$D$5882,0.6),3,D2793&lt;=PERCENTILE($D$3:$D$5882,0.8),4,TRUE,5)</f>
        <v>1</v>
      </c>
      <c r="H2793" s="3" t="str" cm="1">
        <f t="array" ref="H2793">_xlfn.IFS(AND(E2793&gt;=4,F2793&gt;=4,G2793&gt;=4),"Champions",AND(E2793&gt;=3,F2793&gt;=3,G2793&gt;=3),"Loyal Customers",AND(E2793&lt;=2,F2793&gt;=3),"At Risk",AND(E2793&lt;=2,F2793&lt;=2,G2793&lt;=2),"Lost",AND(E2793&gt;=4,F2793&lt;=2),"New/Promising",TRUE,"Needs Attention")</f>
        <v>Lost</v>
      </c>
      <c r="I2793" s="3" t="str">
        <f t="shared" si="47"/>
        <v>Churned</v>
      </c>
      <c r="J2793" s="3" t="str">
        <f>_xlfn.XLOOKUP(A2793,'Country_Lookup'!$D:$D,'Country_Lookup'!$E:$E)</f>
        <v>United Kingdom</v>
      </c>
    </row>
    <row r="2794" spans="1:10" x14ac:dyDescent="0.3">
      <c r="A2794">
        <v>15167</v>
      </c>
      <c r="B2794">
        <v>320</v>
      </c>
      <c r="C2794">
        <v>5</v>
      </c>
      <c r="D2794">
        <v>1659.6699999999948</v>
      </c>
      <c r="E2794" cm="1">
        <f t="array" ref="E2794">_xlfn.IFS(B2794&lt;=PERCENTILE($B$3:$B$5882,0.2),5,B2794&lt;=PERCENTILE($B$3:$B$5882,0.4),4,B2794&lt;=PERCENTILE($B$3:$B$5882,0.6),3,B2794&lt;=PERCENTILE($B$3:$B$5882,0.8),2,TRUE,1)</f>
        <v>2</v>
      </c>
      <c r="F2794" cm="1">
        <f t="array" ref="F2794">_xlfn.IFS(C2794&lt;=PERCENTILE($C$3:$C$5882,0.2),1,C2794&lt;=PERCENTILE($C$3:$C$5882,0.4),2,C2794&lt;=PERCENTILE($C$3:$C$5882,0.6),3,C2794&lt;=PERCENTILE($C$3:$C$5882,0.8),4,TRUE,5)</f>
        <v>4</v>
      </c>
      <c r="G2794" cm="1">
        <f t="array" ref="G2794">_xlfn.IFS(D2794&lt;=PERCENTILE($D$3:$D$5882,0.2),1,D2794&lt;=PERCENTILE($D$3:$D$5882,0.4),2,D2794&lt;=PERCENTILE($D$3:$D$5882,0.6),3,D2794&lt;=PERCENTILE($D$3:$D$5882,0.8),4,TRUE,5)</f>
        <v>4</v>
      </c>
      <c r="H2794" s="3" t="str" cm="1">
        <f t="array" ref="H2794">_xlfn.IFS(AND(E2794&gt;=4,F2794&gt;=4,G2794&gt;=4),"Champions",AND(E2794&gt;=3,F2794&gt;=3,G2794&gt;=3),"Loyal Customers",AND(E2794&lt;=2,F2794&gt;=3),"At Risk",AND(E2794&lt;=2,F2794&lt;=2,G2794&lt;=2),"Lost",AND(E2794&gt;=4,F2794&lt;=2),"New/Promising",TRUE,"Needs Attention")</f>
        <v>At Risk</v>
      </c>
      <c r="I2794" s="3" t="str">
        <f t="shared" si="47"/>
        <v>Churned</v>
      </c>
      <c r="J2794" s="3" t="str">
        <f>_xlfn.XLOOKUP(A2794,'Country_Lookup'!$D:$D,'Country_Lookup'!$E:$E)</f>
        <v>United Kingdom</v>
      </c>
    </row>
    <row r="2795" spans="1:10" x14ac:dyDescent="0.3">
      <c r="A2795">
        <v>15168</v>
      </c>
      <c r="B2795">
        <v>25</v>
      </c>
      <c r="C2795">
        <v>1</v>
      </c>
      <c r="D2795">
        <v>106.55999999999999</v>
      </c>
      <c r="E2795" cm="1">
        <f t="array" ref="E2795">_xlfn.IFS(B2795&lt;=PERCENTILE($B$3:$B$5882,0.2),5,B2795&lt;=PERCENTILE($B$3:$B$5882,0.4),4,B2795&lt;=PERCENTILE($B$3:$B$5882,0.6),3,B2795&lt;=PERCENTILE($B$3:$B$5882,0.8),2,TRUE,1)</f>
        <v>4</v>
      </c>
      <c r="F2795" cm="1">
        <f t="array" ref="F2795">_xlfn.IFS(C2795&lt;=PERCENTILE($C$3:$C$5882,0.2),1,C2795&lt;=PERCENTILE($C$3:$C$5882,0.4),2,C2795&lt;=PERCENTILE($C$3:$C$5882,0.6),3,C2795&lt;=PERCENTILE($C$3:$C$5882,0.8),4,TRUE,5)</f>
        <v>1</v>
      </c>
      <c r="G2795" cm="1">
        <f t="array" ref="G2795">_xlfn.IFS(D2795&lt;=PERCENTILE($D$3:$D$5882,0.2),1,D2795&lt;=PERCENTILE($D$3:$D$5882,0.4),2,D2795&lt;=PERCENTILE($D$3:$D$5882,0.6),3,D2795&lt;=PERCENTILE($D$3:$D$5882,0.8),4,TRUE,5)</f>
        <v>1</v>
      </c>
      <c r="H2795" s="3" t="str" cm="1">
        <f t="array" ref="H2795">_xlfn.IFS(AND(E2795&gt;=4,F2795&gt;=4,G2795&gt;=4),"Champions",AND(E2795&gt;=3,F2795&gt;=3,G2795&gt;=3),"Loyal Customers",AND(E2795&lt;=2,F2795&gt;=3),"At Risk",AND(E2795&lt;=2,F2795&lt;=2,G2795&lt;=2),"Lost",AND(E2795&gt;=4,F2795&lt;=2),"New/Promising",TRUE,"Needs Attention")</f>
        <v>New/Promising</v>
      </c>
      <c r="I2795" s="3" t="str">
        <f t="shared" si="47"/>
        <v>Active</v>
      </c>
      <c r="J2795" s="3" t="str">
        <f>_xlfn.XLOOKUP(A2795,'Country_Lookup'!$D:$D,'Country_Lookup'!$E:$E)</f>
        <v>United Kingdom</v>
      </c>
    </row>
    <row r="2796" spans="1:10" x14ac:dyDescent="0.3">
      <c r="A2796">
        <v>15169</v>
      </c>
      <c r="B2796">
        <v>382</v>
      </c>
      <c r="C2796">
        <v>2</v>
      </c>
      <c r="D2796">
        <v>569.22000000000037</v>
      </c>
      <c r="E2796" cm="1">
        <f t="array" ref="E2796">_xlfn.IFS(B2796&lt;=PERCENTILE($B$3:$B$5882,0.2),5,B2796&lt;=PERCENTILE($B$3:$B$5882,0.4),4,B2796&lt;=PERCENTILE($B$3:$B$5882,0.6),3,B2796&lt;=PERCENTILE($B$3:$B$5882,0.8),2,TRUE,1)</f>
        <v>2</v>
      </c>
      <c r="F2796" cm="1">
        <f t="array" ref="F2796">_xlfn.IFS(C2796&lt;=PERCENTILE($C$3:$C$5882,0.2),1,C2796&lt;=PERCENTILE($C$3:$C$5882,0.4),2,C2796&lt;=PERCENTILE($C$3:$C$5882,0.6),3,C2796&lt;=PERCENTILE($C$3:$C$5882,0.8),4,TRUE,5)</f>
        <v>2</v>
      </c>
      <c r="G2796" cm="1">
        <f t="array" ref="G2796">_xlfn.IFS(D2796&lt;=PERCENTILE($D$3:$D$5882,0.2),1,D2796&lt;=PERCENTILE($D$3:$D$5882,0.4),2,D2796&lt;=PERCENTILE($D$3:$D$5882,0.6),3,D2796&lt;=PERCENTILE($D$3:$D$5882,0.8),4,TRUE,5)</f>
        <v>2</v>
      </c>
      <c r="H2796" s="3" t="str" cm="1">
        <f t="array" ref="H2796">_xlfn.IFS(AND(E2796&gt;=4,F2796&gt;=4,G2796&gt;=4),"Champions",AND(E2796&gt;=3,F2796&gt;=3,G2796&gt;=3),"Loyal Customers",AND(E2796&lt;=2,F2796&gt;=3),"At Risk",AND(E2796&lt;=2,F2796&lt;=2,G2796&lt;=2),"Lost",AND(E2796&gt;=4,F2796&lt;=2),"New/Promising",TRUE,"Needs Attention")</f>
        <v>Lost</v>
      </c>
      <c r="I2796" s="3" t="str">
        <f t="shared" si="47"/>
        <v>Churned</v>
      </c>
      <c r="J2796" s="3" t="str">
        <f>_xlfn.XLOOKUP(A2796,'Country_Lookup'!$D:$D,'Country_Lookup'!$E:$E)</f>
        <v>United Kingdom</v>
      </c>
    </row>
    <row r="2797" spans="1:10" x14ac:dyDescent="0.3">
      <c r="A2797">
        <v>15170</v>
      </c>
      <c r="B2797">
        <v>406</v>
      </c>
      <c r="C2797">
        <v>1</v>
      </c>
      <c r="D2797">
        <v>81.150000000000006</v>
      </c>
      <c r="E2797" cm="1">
        <f t="array" ref="E2797">_xlfn.IFS(B2797&lt;=PERCENTILE($B$3:$B$5882,0.2),5,B2797&lt;=PERCENTILE($B$3:$B$5882,0.4),4,B2797&lt;=PERCENTILE($B$3:$B$5882,0.6),3,B2797&lt;=PERCENTILE($B$3:$B$5882,0.8),2,TRUE,1)</f>
        <v>2</v>
      </c>
      <c r="F2797" cm="1">
        <f t="array" ref="F2797">_xlfn.IFS(C2797&lt;=PERCENTILE($C$3:$C$5882,0.2),1,C2797&lt;=PERCENTILE($C$3:$C$5882,0.4),2,C2797&lt;=PERCENTILE($C$3:$C$5882,0.6),3,C2797&lt;=PERCENTILE($C$3:$C$5882,0.8),4,TRUE,5)</f>
        <v>1</v>
      </c>
      <c r="G2797" cm="1">
        <f t="array" ref="G2797">_xlfn.IFS(D2797&lt;=PERCENTILE($D$3:$D$5882,0.2),1,D2797&lt;=PERCENTILE($D$3:$D$5882,0.4),2,D2797&lt;=PERCENTILE($D$3:$D$5882,0.6),3,D2797&lt;=PERCENTILE($D$3:$D$5882,0.8),4,TRUE,5)</f>
        <v>1</v>
      </c>
      <c r="H2797" s="3" t="str" cm="1">
        <f t="array" ref="H2797">_xlfn.IFS(AND(E2797&gt;=4,F2797&gt;=4,G2797&gt;=4),"Champions",AND(E2797&gt;=3,F2797&gt;=3,G2797&gt;=3),"Loyal Customers",AND(E2797&lt;=2,F2797&gt;=3),"At Risk",AND(E2797&lt;=2,F2797&lt;=2,G2797&lt;=2),"Lost",AND(E2797&gt;=4,F2797&lt;=2),"New/Promising",TRUE,"Needs Attention")</f>
        <v>Lost</v>
      </c>
      <c r="I2797" s="3" t="str">
        <f t="shared" si="47"/>
        <v>Churned</v>
      </c>
      <c r="J2797" s="3" t="str">
        <f>_xlfn.XLOOKUP(A2797,'Country_Lookup'!$D:$D,'Country_Lookup'!$E:$E)</f>
        <v>United Kingdom</v>
      </c>
    </row>
    <row r="2798" spans="1:10" x14ac:dyDescent="0.3">
      <c r="A2798">
        <v>15171</v>
      </c>
      <c r="B2798">
        <v>331</v>
      </c>
      <c r="C2798">
        <v>1</v>
      </c>
      <c r="D2798">
        <v>1289.5</v>
      </c>
      <c r="E2798" cm="1">
        <f t="array" ref="E2798">_xlfn.IFS(B2798&lt;=PERCENTILE($B$3:$B$5882,0.2),5,B2798&lt;=PERCENTILE($B$3:$B$5882,0.4),4,B2798&lt;=PERCENTILE($B$3:$B$5882,0.6),3,B2798&lt;=PERCENTILE($B$3:$B$5882,0.8),2,TRUE,1)</f>
        <v>2</v>
      </c>
      <c r="F2798" cm="1">
        <f t="array" ref="F2798">_xlfn.IFS(C2798&lt;=PERCENTILE($C$3:$C$5882,0.2),1,C2798&lt;=PERCENTILE($C$3:$C$5882,0.4),2,C2798&lt;=PERCENTILE($C$3:$C$5882,0.6),3,C2798&lt;=PERCENTILE($C$3:$C$5882,0.8),4,TRUE,5)</f>
        <v>1</v>
      </c>
      <c r="G2798" cm="1">
        <f t="array" ref="G2798">_xlfn.IFS(D2798&lt;=PERCENTILE($D$3:$D$5882,0.2),1,D2798&lt;=PERCENTILE($D$3:$D$5882,0.4),2,D2798&lt;=PERCENTILE($D$3:$D$5882,0.6),3,D2798&lt;=PERCENTILE($D$3:$D$5882,0.8),4,TRUE,5)</f>
        <v>4</v>
      </c>
      <c r="H2798" s="3" t="str" cm="1">
        <f t="array" ref="H2798">_xlfn.IFS(AND(E2798&gt;=4,F2798&gt;=4,G2798&gt;=4),"Champions",AND(E2798&gt;=3,F2798&gt;=3,G2798&gt;=3),"Loyal Customers",AND(E2798&lt;=2,F2798&gt;=3),"At Risk",AND(E2798&lt;=2,F2798&lt;=2,G2798&lt;=2),"Lost",AND(E2798&gt;=4,F2798&lt;=2),"New/Promising",TRUE,"Needs Attention")</f>
        <v>Needs Attention</v>
      </c>
      <c r="I2798" s="3" t="str">
        <f t="shared" si="47"/>
        <v>Churned</v>
      </c>
      <c r="J2798" s="3" t="str">
        <f>_xlfn.XLOOKUP(A2798,'Country_Lookup'!$D:$D,'Country_Lookup'!$E:$E)</f>
        <v>United Kingdom</v>
      </c>
    </row>
    <row r="2799" spans="1:10" x14ac:dyDescent="0.3">
      <c r="A2799">
        <v>15172</v>
      </c>
      <c r="B2799">
        <v>8</v>
      </c>
      <c r="C2799">
        <v>5</v>
      </c>
      <c r="D2799">
        <v>1624.0499999999984</v>
      </c>
      <c r="E2799" cm="1">
        <f t="array" ref="E2799">_xlfn.IFS(B2799&lt;=PERCENTILE($B$3:$B$5882,0.2),5,B2799&lt;=PERCENTILE($B$3:$B$5882,0.4),4,B2799&lt;=PERCENTILE($B$3:$B$5882,0.6),3,B2799&lt;=PERCENTILE($B$3:$B$5882,0.8),2,TRUE,1)</f>
        <v>5</v>
      </c>
      <c r="F2799" cm="1">
        <f t="array" ref="F2799">_xlfn.IFS(C2799&lt;=PERCENTILE($C$3:$C$5882,0.2),1,C2799&lt;=PERCENTILE($C$3:$C$5882,0.4),2,C2799&lt;=PERCENTILE($C$3:$C$5882,0.6),3,C2799&lt;=PERCENTILE($C$3:$C$5882,0.8),4,TRUE,5)</f>
        <v>4</v>
      </c>
      <c r="G2799" cm="1">
        <f t="array" ref="G2799">_xlfn.IFS(D2799&lt;=PERCENTILE($D$3:$D$5882,0.2),1,D2799&lt;=PERCENTILE($D$3:$D$5882,0.4),2,D2799&lt;=PERCENTILE($D$3:$D$5882,0.6),3,D2799&lt;=PERCENTILE($D$3:$D$5882,0.8),4,TRUE,5)</f>
        <v>4</v>
      </c>
      <c r="H2799" s="3" t="str" cm="1">
        <f t="array" ref="H2799">_xlfn.IFS(AND(E2799&gt;=4,F2799&gt;=4,G2799&gt;=4),"Champions",AND(E2799&gt;=3,F2799&gt;=3,G2799&gt;=3),"Loyal Customers",AND(E2799&lt;=2,F2799&gt;=3),"At Risk",AND(E2799&lt;=2,F2799&lt;=2,G2799&lt;=2),"Lost",AND(E2799&gt;=4,F2799&lt;=2),"New/Promising",TRUE,"Needs Attention")</f>
        <v>Champions</v>
      </c>
      <c r="I2799" s="3" t="str">
        <f t="shared" si="47"/>
        <v>Active</v>
      </c>
      <c r="J2799" s="3" t="str">
        <f>_xlfn.XLOOKUP(A2799,'Country_Lookup'!$D:$D,'Country_Lookup'!$E:$E)</f>
        <v>United Kingdom</v>
      </c>
    </row>
    <row r="2800" spans="1:10" x14ac:dyDescent="0.3">
      <c r="A2800">
        <v>15173</v>
      </c>
      <c r="B2800">
        <v>380</v>
      </c>
      <c r="C2800">
        <v>7</v>
      </c>
      <c r="D2800">
        <v>1494.6000000000022</v>
      </c>
      <c r="E2800" cm="1">
        <f t="array" ref="E2800">_xlfn.IFS(B2800&lt;=PERCENTILE($B$3:$B$5882,0.2),5,B2800&lt;=PERCENTILE($B$3:$B$5882,0.4),4,B2800&lt;=PERCENTILE($B$3:$B$5882,0.6),3,B2800&lt;=PERCENTILE($B$3:$B$5882,0.8),2,TRUE,1)</f>
        <v>2</v>
      </c>
      <c r="F2800" cm="1">
        <f t="array" ref="F2800">_xlfn.IFS(C2800&lt;=PERCENTILE($C$3:$C$5882,0.2),1,C2800&lt;=PERCENTILE($C$3:$C$5882,0.4),2,C2800&lt;=PERCENTILE($C$3:$C$5882,0.6),3,C2800&lt;=PERCENTILE($C$3:$C$5882,0.8),4,TRUE,5)</f>
        <v>4</v>
      </c>
      <c r="G2800" cm="1">
        <f t="array" ref="G2800">_xlfn.IFS(D2800&lt;=PERCENTILE($D$3:$D$5882,0.2),1,D2800&lt;=PERCENTILE($D$3:$D$5882,0.4),2,D2800&lt;=PERCENTILE($D$3:$D$5882,0.6),3,D2800&lt;=PERCENTILE($D$3:$D$5882,0.8),4,TRUE,5)</f>
        <v>4</v>
      </c>
      <c r="H2800" s="3" t="str" cm="1">
        <f t="array" ref="H2800">_xlfn.IFS(AND(E2800&gt;=4,F2800&gt;=4,G2800&gt;=4),"Champions",AND(E2800&gt;=3,F2800&gt;=3,G2800&gt;=3),"Loyal Customers",AND(E2800&lt;=2,F2800&gt;=3),"At Risk",AND(E2800&lt;=2,F2800&lt;=2,G2800&lt;=2),"Lost",AND(E2800&gt;=4,F2800&lt;=2),"New/Promising",TRUE,"Needs Attention")</f>
        <v>At Risk</v>
      </c>
      <c r="I2800" s="3" t="str">
        <f t="shared" si="47"/>
        <v>Churned</v>
      </c>
      <c r="J2800" s="3" t="str">
        <f>_xlfn.XLOOKUP(A2800,'Country_Lookup'!$D:$D,'Country_Lookup'!$E:$E)</f>
        <v>United Kingdom</v>
      </c>
    </row>
    <row r="2801" spans="1:10" x14ac:dyDescent="0.3">
      <c r="A2801">
        <v>15174</v>
      </c>
      <c r="B2801">
        <v>322</v>
      </c>
      <c r="C2801">
        <v>2</v>
      </c>
      <c r="D2801">
        <v>481.46000000000049</v>
      </c>
      <c r="E2801" cm="1">
        <f t="array" ref="E2801">_xlfn.IFS(B2801&lt;=PERCENTILE($B$3:$B$5882,0.2),5,B2801&lt;=PERCENTILE($B$3:$B$5882,0.4),4,B2801&lt;=PERCENTILE($B$3:$B$5882,0.6),3,B2801&lt;=PERCENTILE($B$3:$B$5882,0.8),2,TRUE,1)</f>
        <v>2</v>
      </c>
      <c r="F2801" cm="1">
        <f t="array" ref="F2801">_xlfn.IFS(C2801&lt;=PERCENTILE($C$3:$C$5882,0.2),1,C2801&lt;=PERCENTILE($C$3:$C$5882,0.4),2,C2801&lt;=PERCENTILE($C$3:$C$5882,0.6),3,C2801&lt;=PERCENTILE($C$3:$C$5882,0.8),4,TRUE,5)</f>
        <v>2</v>
      </c>
      <c r="G2801" cm="1">
        <f t="array" ref="G2801">_xlfn.IFS(D2801&lt;=PERCENTILE($D$3:$D$5882,0.2),1,D2801&lt;=PERCENTILE($D$3:$D$5882,0.4),2,D2801&lt;=PERCENTILE($D$3:$D$5882,0.6),3,D2801&lt;=PERCENTILE($D$3:$D$5882,0.8),4,TRUE,5)</f>
        <v>2</v>
      </c>
      <c r="H2801" s="3" t="str" cm="1">
        <f t="array" ref="H2801">_xlfn.IFS(AND(E2801&gt;=4,F2801&gt;=4,G2801&gt;=4),"Champions",AND(E2801&gt;=3,F2801&gt;=3,G2801&gt;=3),"Loyal Customers",AND(E2801&lt;=2,F2801&gt;=3),"At Risk",AND(E2801&lt;=2,F2801&lt;=2,G2801&lt;=2),"Lost",AND(E2801&gt;=4,F2801&lt;=2),"New/Promising",TRUE,"Needs Attention")</f>
        <v>Lost</v>
      </c>
      <c r="I2801" s="3" t="str">
        <f t="shared" si="47"/>
        <v>Churned</v>
      </c>
      <c r="J2801" s="3" t="str">
        <f>_xlfn.XLOOKUP(A2801,'Country_Lookup'!$D:$D,'Country_Lookup'!$E:$E)</f>
        <v>United Kingdom</v>
      </c>
    </row>
    <row r="2802" spans="1:10" x14ac:dyDescent="0.3">
      <c r="A2802">
        <v>15175</v>
      </c>
      <c r="B2802">
        <v>71</v>
      </c>
      <c r="C2802">
        <v>1</v>
      </c>
      <c r="D2802">
        <v>224.14000000000024</v>
      </c>
      <c r="E2802" cm="1">
        <f t="array" ref="E2802">_xlfn.IFS(B2802&lt;=PERCENTILE($B$3:$B$5882,0.2),5,B2802&lt;=PERCENTILE($B$3:$B$5882,0.4),4,B2802&lt;=PERCENTILE($B$3:$B$5882,0.6),3,B2802&lt;=PERCENTILE($B$3:$B$5882,0.8),2,TRUE,1)</f>
        <v>3</v>
      </c>
      <c r="F2802" cm="1">
        <f t="array" ref="F2802">_xlfn.IFS(C2802&lt;=PERCENTILE($C$3:$C$5882,0.2),1,C2802&lt;=PERCENTILE($C$3:$C$5882,0.4),2,C2802&lt;=PERCENTILE($C$3:$C$5882,0.6),3,C2802&lt;=PERCENTILE($C$3:$C$5882,0.8),4,TRUE,5)</f>
        <v>1</v>
      </c>
      <c r="G2802" cm="1">
        <f t="array" ref="G2802">_xlfn.IFS(D2802&lt;=PERCENTILE($D$3:$D$5882,0.2),1,D2802&lt;=PERCENTILE($D$3:$D$5882,0.4),2,D2802&lt;=PERCENTILE($D$3:$D$5882,0.6),3,D2802&lt;=PERCENTILE($D$3:$D$5882,0.8),4,TRUE,5)</f>
        <v>1</v>
      </c>
      <c r="H2802" s="3" t="str" cm="1">
        <f t="array" ref="H2802">_xlfn.IFS(AND(E2802&gt;=4,F2802&gt;=4,G2802&gt;=4),"Champions",AND(E2802&gt;=3,F2802&gt;=3,G2802&gt;=3),"Loyal Customers",AND(E2802&lt;=2,F2802&gt;=3),"At Risk",AND(E2802&lt;=2,F2802&lt;=2,G2802&lt;=2),"Lost",AND(E2802&gt;=4,F2802&lt;=2),"New/Promising",TRUE,"Needs Attention")</f>
        <v>Needs Attention</v>
      </c>
      <c r="I2802" s="3" t="str">
        <f t="shared" si="47"/>
        <v>Active</v>
      </c>
      <c r="J2802" s="3" t="str">
        <f>_xlfn.XLOOKUP(A2802,'Country_Lookup'!$D:$D,'Country_Lookup'!$E:$E)</f>
        <v>United Kingdom</v>
      </c>
    </row>
    <row r="2803" spans="1:10" x14ac:dyDescent="0.3">
      <c r="A2803">
        <v>15176</v>
      </c>
      <c r="B2803">
        <v>667</v>
      </c>
      <c r="C2803">
        <v>1</v>
      </c>
      <c r="D2803">
        <v>988.04000000000076</v>
      </c>
      <c r="E2803" cm="1">
        <f t="array" ref="E2803">_xlfn.IFS(B2803&lt;=PERCENTILE($B$3:$B$5882,0.2),5,B2803&lt;=PERCENTILE($B$3:$B$5882,0.4),4,B2803&lt;=PERCENTILE($B$3:$B$5882,0.6),3,B2803&lt;=PERCENTILE($B$3:$B$5882,0.8),2,TRUE,1)</f>
        <v>1</v>
      </c>
      <c r="F2803" cm="1">
        <f t="array" ref="F2803">_xlfn.IFS(C2803&lt;=PERCENTILE($C$3:$C$5882,0.2),1,C2803&lt;=PERCENTILE($C$3:$C$5882,0.4),2,C2803&lt;=PERCENTILE($C$3:$C$5882,0.6),3,C2803&lt;=PERCENTILE($C$3:$C$5882,0.8),4,TRUE,5)</f>
        <v>1</v>
      </c>
      <c r="G2803" cm="1">
        <f t="array" ref="G2803">_xlfn.IFS(D2803&lt;=PERCENTILE($D$3:$D$5882,0.2),1,D2803&lt;=PERCENTILE($D$3:$D$5882,0.4),2,D2803&lt;=PERCENTILE($D$3:$D$5882,0.6),3,D2803&lt;=PERCENTILE($D$3:$D$5882,0.8),4,TRUE,5)</f>
        <v>3</v>
      </c>
      <c r="H2803" s="3" t="str" cm="1">
        <f t="array" ref="H2803">_xlfn.IFS(AND(E2803&gt;=4,F2803&gt;=4,G2803&gt;=4),"Champions",AND(E2803&gt;=3,F2803&gt;=3,G2803&gt;=3),"Loyal Customers",AND(E2803&lt;=2,F2803&gt;=3),"At Risk",AND(E2803&lt;=2,F2803&lt;=2,G2803&lt;=2),"Lost",AND(E2803&gt;=4,F2803&lt;=2),"New/Promising",TRUE,"Needs Attention")</f>
        <v>Needs Attention</v>
      </c>
      <c r="I2803" s="3" t="str">
        <f t="shared" si="47"/>
        <v>Churned</v>
      </c>
      <c r="J2803" s="3" t="str">
        <f>_xlfn.XLOOKUP(A2803,'Country_Lookup'!$D:$D,'Country_Lookup'!$E:$E)</f>
        <v>United Kingdom</v>
      </c>
    </row>
    <row r="2804" spans="1:10" x14ac:dyDescent="0.3">
      <c r="A2804">
        <v>15177</v>
      </c>
      <c r="B2804">
        <v>425</v>
      </c>
      <c r="C2804">
        <v>1</v>
      </c>
      <c r="D2804">
        <v>948.93000000000018</v>
      </c>
      <c r="E2804" cm="1">
        <f t="array" ref="E2804">_xlfn.IFS(B2804&lt;=PERCENTILE($B$3:$B$5882,0.2),5,B2804&lt;=PERCENTILE($B$3:$B$5882,0.4),4,B2804&lt;=PERCENTILE($B$3:$B$5882,0.6),3,B2804&lt;=PERCENTILE($B$3:$B$5882,0.8),2,TRUE,1)</f>
        <v>1</v>
      </c>
      <c r="F2804" cm="1">
        <f t="array" ref="F2804">_xlfn.IFS(C2804&lt;=PERCENTILE($C$3:$C$5882,0.2),1,C2804&lt;=PERCENTILE($C$3:$C$5882,0.4),2,C2804&lt;=PERCENTILE($C$3:$C$5882,0.6),3,C2804&lt;=PERCENTILE($C$3:$C$5882,0.8),4,TRUE,5)</f>
        <v>1</v>
      </c>
      <c r="G2804" cm="1">
        <f t="array" ref="G2804">_xlfn.IFS(D2804&lt;=PERCENTILE($D$3:$D$5882,0.2),1,D2804&lt;=PERCENTILE($D$3:$D$5882,0.4),2,D2804&lt;=PERCENTILE($D$3:$D$5882,0.6),3,D2804&lt;=PERCENTILE($D$3:$D$5882,0.8),4,TRUE,5)</f>
        <v>3</v>
      </c>
      <c r="H2804" s="3" t="str" cm="1">
        <f t="array" ref="H2804">_xlfn.IFS(AND(E2804&gt;=4,F2804&gt;=4,G2804&gt;=4),"Champions",AND(E2804&gt;=3,F2804&gt;=3,G2804&gt;=3),"Loyal Customers",AND(E2804&lt;=2,F2804&gt;=3),"At Risk",AND(E2804&lt;=2,F2804&lt;=2,G2804&lt;=2),"Lost",AND(E2804&gt;=4,F2804&lt;=2),"New/Promising",TRUE,"Needs Attention")</f>
        <v>Needs Attention</v>
      </c>
      <c r="I2804" s="3" t="str">
        <f t="shared" si="47"/>
        <v>Churned</v>
      </c>
      <c r="J2804" s="3" t="str">
        <f>_xlfn.XLOOKUP(A2804,'Country_Lookup'!$D:$D,'Country_Lookup'!$E:$E)</f>
        <v>United Kingdom</v>
      </c>
    </row>
    <row r="2805" spans="1:10" x14ac:dyDescent="0.3">
      <c r="A2805">
        <v>15178</v>
      </c>
      <c r="B2805">
        <v>260</v>
      </c>
      <c r="C2805">
        <v>1</v>
      </c>
      <c r="D2805">
        <v>40.5</v>
      </c>
      <c r="E2805" cm="1">
        <f t="array" ref="E2805">_xlfn.IFS(B2805&lt;=PERCENTILE($B$3:$B$5882,0.2),5,B2805&lt;=PERCENTILE($B$3:$B$5882,0.4),4,B2805&lt;=PERCENTILE($B$3:$B$5882,0.6),3,B2805&lt;=PERCENTILE($B$3:$B$5882,0.8),2,TRUE,1)</f>
        <v>2</v>
      </c>
      <c r="F2805" cm="1">
        <f t="array" ref="F2805">_xlfn.IFS(C2805&lt;=PERCENTILE($C$3:$C$5882,0.2),1,C2805&lt;=PERCENTILE($C$3:$C$5882,0.4),2,C2805&lt;=PERCENTILE($C$3:$C$5882,0.6),3,C2805&lt;=PERCENTILE($C$3:$C$5882,0.8),4,TRUE,5)</f>
        <v>1</v>
      </c>
      <c r="G2805" cm="1">
        <f t="array" ref="G2805">_xlfn.IFS(D2805&lt;=PERCENTILE($D$3:$D$5882,0.2),1,D2805&lt;=PERCENTILE($D$3:$D$5882,0.4),2,D2805&lt;=PERCENTILE($D$3:$D$5882,0.6),3,D2805&lt;=PERCENTILE($D$3:$D$5882,0.8),4,TRUE,5)</f>
        <v>1</v>
      </c>
      <c r="H2805" s="3" t="str" cm="1">
        <f t="array" ref="H2805">_xlfn.IFS(AND(E2805&gt;=4,F2805&gt;=4,G2805&gt;=4),"Champions",AND(E2805&gt;=3,F2805&gt;=3,G2805&gt;=3),"Loyal Customers",AND(E2805&lt;=2,F2805&gt;=3),"At Risk",AND(E2805&lt;=2,F2805&lt;=2,G2805&lt;=2),"Lost",AND(E2805&gt;=4,F2805&lt;=2),"New/Promising",TRUE,"Needs Attention")</f>
        <v>Lost</v>
      </c>
      <c r="I2805" s="3" t="str">
        <f t="shared" si="47"/>
        <v>Churned</v>
      </c>
      <c r="J2805" s="3" t="str">
        <f>_xlfn.XLOOKUP(A2805,'Country_Lookup'!$D:$D,'Country_Lookup'!$E:$E)</f>
        <v>United Kingdom</v>
      </c>
    </row>
    <row r="2806" spans="1:10" x14ac:dyDescent="0.3">
      <c r="A2806">
        <v>15179</v>
      </c>
      <c r="B2806">
        <v>18</v>
      </c>
      <c r="C2806">
        <v>13</v>
      </c>
      <c r="D2806">
        <v>7491.9199999999673</v>
      </c>
      <c r="E2806" cm="1">
        <f t="array" ref="E2806">_xlfn.IFS(B2806&lt;=PERCENTILE($B$3:$B$5882,0.2),5,B2806&lt;=PERCENTILE($B$3:$B$5882,0.4),4,B2806&lt;=PERCENTILE($B$3:$B$5882,0.6),3,B2806&lt;=PERCENTILE($B$3:$B$5882,0.8),2,TRUE,1)</f>
        <v>5</v>
      </c>
      <c r="F2806" cm="1">
        <f t="array" ref="F2806">_xlfn.IFS(C2806&lt;=PERCENTILE($C$3:$C$5882,0.2),1,C2806&lt;=PERCENTILE($C$3:$C$5882,0.4),2,C2806&lt;=PERCENTILE($C$3:$C$5882,0.6),3,C2806&lt;=PERCENTILE($C$3:$C$5882,0.8),4,TRUE,5)</f>
        <v>5</v>
      </c>
      <c r="G2806" cm="1">
        <f t="array" ref="G2806">_xlfn.IFS(D2806&lt;=PERCENTILE($D$3:$D$5882,0.2),1,D2806&lt;=PERCENTILE($D$3:$D$5882,0.4),2,D2806&lt;=PERCENTILE($D$3:$D$5882,0.6),3,D2806&lt;=PERCENTILE($D$3:$D$5882,0.8),4,TRUE,5)</f>
        <v>5</v>
      </c>
      <c r="H2806" s="3" t="str" cm="1">
        <f t="array" ref="H2806">_xlfn.IFS(AND(E2806&gt;=4,F2806&gt;=4,G2806&gt;=4),"Champions",AND(E2806&gt;=3,F2806&gt;=3,G2806&gt;=3),"Loyal Customers",AND(E2806&lt;=2,F2806&gt;=3),"At Risk",AND(E2806&lt;=2,F2806&lt;=2,G2806&lt;=2),"Lost",AND(E2806&gt;=4,F2806&lt;=2),"New/Promising",TRUE,"Needs Attention")</f>
        <v>Champions</v>
      </c>
      <c r="I2806" s="3" t="str">
        <f t="shared" si="47"/>
        <v>Active</v>
      </c>
      <c r="J2806" s="3" t="str">
        <f>_xlfn.XLOOKUP(A2806,'Country_Lookup'!$D:$D,'Country_Lookup'!$E:$E)</f>
        <v>United Kingdom</v>
      </c>
    </row>
    <row r="2807" spans="1:10" x14ac:dyDescent="0.3">
      <c r="A2807">
        <v>15180</v>
      </c>
      <c r="B2807">
        <v>367</v>
      </c>
      <c r="C2807">
        <v>3</v>
      </c>
      <c r="D2807">
        <v>904.43000000000029</v>
      </c>
      <c r="E2807" cm="1">
        <f t="array" ref="E2807">_xlfn.IFS(B2807&lt;=PERCENTILE($B$3:$B$5882,0.2),5,B2807&lt;=PERCENTILE($B$3:$B$5882,0.4),4,B2807&lt;=PERCENTILE($B$3:$B$5882,0.6),3,B2807&lt;=PERCENTILE($B$3:$B$5882,0.8),2,TRUE,1)</f>
        <v>2</v>
      </c>
      <c r="F2807" cm="1">
        <f t="array" ref="F2807">_xlfn.IFS(C2807&lt;=PERCENTILE($C$3:$C$5882,0.2),1,C2807&lt;=PERCENTILE($C$3:$C$5882,0.4),2,C2807&lt;=PERCENTILE($C$3:$C$5882,0.6),3,C2807&lt;=PERCENTILE($C$3:$C$5882,0.8),4,TRUE,5)</f>
        <v>3</v>
      </c>
      <c r="G2807" cm="1">
        <f t="array" ref="G2807">_xlfn.IFS(D2807&lt;=PERCENTILE($D$3:$D$5882,0.2),1,D2807&lt;=PERCENTILE($D$3:$D$5882,0.4),2,D2807&lt;=PERCENTILE($D$3:$D$5882,0.6),3,D2807&lt;=PERCENTILE($D$3:$D$5882,0.8),4,TRUE,5)</f>
        <v>3</v>
      </c>
      <c r="H2807" s="3" t="str" cm="1">
        <f t="array" ref="H2807">_xlfn.IFS(AND(E2807&gt;=4,F2807&gt;=4,G2807&gt;=4),"Champions",AND(E2807&gt;=3,F2807&gt;=3,G2807&gt;=3),"Loyal Customers",AND(E2807&lt;=2,F2807&gt;=3),"At Risk",AND(E2807&lt;=2,F2807&lt;=2,G2807&lt;=2),"Lost",AND(E2807&gt;=4,F2807&lt;=2),"New/Promising",TRUE,"Needs Attention")</f>
        <v>At Risk</v>
      </c>
      <c r="I2807" s="3" t="str">
        <f t="shared" si="47"/>
        <v>Churned</v>
      </c>
      <c r="J2807" s="3" t="str">
        <f>_xlfn.XLOOKUP(A2807,'Country_Lookup'!$D:$D,'Country_Lookup'!$E:$E)</f>
        <v>United Kingdom</v>
      </c>
    </row>
    <row r="2808" spans="1:10" x14ac:dyDescent="0.3">
      <c r="A2808">
        <v>15181</v>
      </c>
      <c r="B2808">
        <v>66</v>
      </c>
      <c r="C2808">
        <v>5</v>
      </c>
      <c r="D2808">
        <v>1200.2000000000003</v>
      </c>
      <c r="E2808" cm="1">
        <f t="array" ref="E2808">_xlfn.IFS(B2808&lt;=PERCENTILE($B$3:$B$5882,0.2),5,B2808&lt;=PERCENTILE($B$3:$B$5882,0.4),4,B2808&lt;=PERCENTILE($B$3:$B$5882,0.6),3,B2808&lt;=PERCENTILE($B$3:$B$5882,0.8),2,TRUE,1)</f>
        <v>3</v>
      </c>
      <c r="F2808" cm="1">
        <f t="array" ref="F2808">_xlfn.IFS(C2808&lt;=PERCENTILE($C$3:$C$5882,0.2),1,C2808&lt;=PERCENTILE($C$3:$C$5882,0.4),2,C2808&lt;=PERCENTILE($C$3:$C$5882,0.6),3,C2808&lt;=PERCENTILE($C$3:$C$5882,0.8),4,TRUE,5)</f>
        <v>4</v>
      </c>
      <c r="G2808" cm="1">
        <f t="array" ref="G2808">_xlfn.IFS(D2808&lt;=PERCENTILE($D$3:$D$5882,0.2),1,D2808&lt;=PERCENTILE($D$3:$D$5882,0.4),2,D2808&lt;=PERCENTILE($D$3:$D$5882,0.6),3,D2808&lt;=PERCENTILE($D$3:$D$5882,0.8),4,TRUE,5)</f>
        <v>3</v>
      </c>
      <c r="H2808" s="3" t="str" cm="1">
        <f t="array" ref="H2808">_xlfn.IFS(AND(E2808&gt;=4,F2808&gt;=4,G2808&gt;=4),"Champions",AND(E2808&gt;=3,F2808&gt;=3,G2808&gt;=3),"Loyal Customers",AND(E2808&lt;=2,F2808&gt;=3),"At Risk",AND(E2808&lt;=2,F2808&lt;=2,G2808&lt;=2),"Lost",AND(E2808&gt;=4,F2808&lt;=2),"New/Promising",TRUE,"Needs Attention")</f>
        <v>Loyal Customers</v>
      </c>
      <c r="I2808" s="3" t="str">
        <f t="shared" si="47"/>
        <v>Active</v>
      </c>
      <c r="J2808" s="3" t="str">
        <f>_xlfn.XLOOKUP(A2808,'Country_Lookup'!$D:$D,'Country_Lookup'!$E:$E)</f>
        <v>United Kingdom</v>
      </c>
    </row>
    <row r="2809" spans="1:10" x14ac:dyDescent="0.3">
      <c r="A2809">
        <v>15182</v>
      </c>
      <c r="B2809">
        <v>154</v>
      </c>
      <c r="C2809">
        <v>11</v>
      </c>
      <c r="D2809">
        <v>2998.9519999999943</v>
      </c>
      <c r="E2809" cm="1">
        <f t="array" ref="E2809">_xlfn.IFS(B2809&lt;=PERCENTILE($B$3:$B$5882,0.2),5,B2809&lt;=PERCENTILE($B$3:$B$5882,0.4),4,B2809&lt;=PERCENTILE($B$3:$B$5882,0.6),3,B2809&lt;=PERCENTILE($B$3:$B$5882,0.8),2,TRUE,1)</f>
        <v>3</v>
      </c>
      <c r="F2809" cm="1">
        <f t="array" ref="F2809">_xlfn.IFS(C2809&lt;=PERCENTILE($C$3:$C$5882,0.2),1,C2809&lt;=PERCENTILE($C$3:$C$5882,0.4),2,C2809&lt;=PERCENTILE($C$3:$C$5882,0.6),3,C2809&lt;=PERCENTILE($C$3:$C$5882,0.8),4,TRUE,5)</f>
        <v>5</v>
      </c>
      <c r="G2809" cm="1">
        <f t="array" ref="G2809">_xlfn.IFS(D2809&lt;=PERCENTILE($D$3:$D$5882,0.2),1,D2809&lt;=PERCENTILE($D$3:$D$5882,0.4),2,D2809&lt;=PERCENTILE($D$3:$D$5882,0.6),3,D2809&lt;=PERCENTILE($D$3:$D$5882,0.8),4,TRUE,5)</f>
        <v>5</v>
      </c>
      <c r="H2809" s="3" t="str" cm="1">
        <f t="array" ref="H2809">_xlfn.IFS(AND(E2809&gt;=4,F2809&gt;=4,G2809&gt;=4),"Champions",AND(E2809&gt;=3,F2809&gt;=3,G2809&gt;=3),"Loyal Customers",AND(E2809&lt;=2,F2809&gt;=3),"At Risk",AND(E2809&lt;=2,F2809&lt;=2,G2809&lt;=2),"Lost",AND(E2809&gt;=4,F2809&lt;=2),"New/Promising",TRUE,"Needs Attention")</f>
        <v>Loyal Customers</v>
      </c>
      <c r="I2809" s="3" t="str">
        <f t="shared" si="47"/>
        <v>Churned</v>
      </c>
      <c r="J2809" s="3" t="str">
        <f>_xlfn.XLOOKUP(A2809,'Country_Lookup'!$D:$D,'Country_Lookup'!$E:$E)</f>
        <v>United Kingdom</v>
      </c>
    </row>
    <row r="2810" spans="1:10" x14ac:dyDescent="0.3">
      <c r="A2810">
        <v>15183</v>
      </c>
      <c r="B2810">
        <v>547</v>
      </c>
      <c r="C2810">
        <v>3</v>
      </c>
      <c r="D2810">
        <v>639.93000000000018</v>
      </c>
      <c r="E2810" cm="1">
        <f t="array" ref="E2810">_xlfn.IFS(B2810&lt;=PERCENTILE($B$3:$B$5882,0.2),5,B2810&lt;=PERCENTILE($B$3:$B$5882,0.4),4,B2810&lt;=PERCENTILE($B$3:$B$5882,0.6),3,B2810&lt;=PERCENTILE($B$3:$B$5882,0.8),2,TRUE,1)</f>
        <v>1</v>
      </c>
      <c r="F2810" cm="1">
        <f t="array" ref="F2810">_xlfn.IFS(C2810&lt;=PERCENTILE($C$3:$C$5882,0.2),1,C2810&lt;=PERCENTILE($C$3:$C$5882,0.4),2,C2810&lt;=PERCENTILE($C$3:$C$5882,0.6),3,C2810&lt;=PERCENTILE($C$3:$C$5882,0.8),4,TRUE,5)</f>
        <v>3</v>
      </c>
      <c r="G2810" cm="1">
        <f t="array" ref="G2810">_xlfn.IFS(D2810&lt;=PERCENTILE($D$3:$D$5882,0.2),1,D2810&lt;=PERCENTILE($D$3:$D$5882,0.4),2,D2810&lt;=PERCENTILE($D$3:$D$5882,0.6),3,D2810&lt;=PERCENTILE($D$3:$D$5882,0.8),4,TRUE,5)</f>
        <v>3</v>
      </c>
      <c r="H2810" s="3" t="str" cm="1">
        <f t="array" ref="H2810">_xlfn.IFS(AND(E2810&gt;=4,F2810&gt;=4,G2810&gt;=4),"Champions",AND(E2810&gt;=3,F2810&gt;=3,G2810&gt;=3),"Loyal Customers",AND(E2810&lt;=2,F2810&gt;=3),"At Risk",AND(E2810&lt;=2,F2810&lt;=2,G2810&lt;=2),"Lost",AND(E2810&gt;=4,F2810&lt;=2),"New/Promising",TRUE,"Needs Attention")</f>
        <v>At Risk</v>
      </c>
      <c r="I2810" s="3" t="str">
        <f t="shared" si="47"/>
        <v>Churned</v>
      </c>
      <c r="J2810" s="3" t="str">
        <f>_xlfn.XLOOKUP(A2810,'Country_Lookup'!$D:$D,'Country_Lookup'!$E:$E)</f>
        <v>United Kingdom</v>
      </c>
    </row>
    <row r="2811" spans="1:10" x14ac:dyDescent="0.3">
      <c r="A2811">
        <v>15184</v>
      </c>
      <c r="B2811">
        <v>29</v>
      </c>
      <c r="C2811">
        <v>4</v>
      </c>
      <c r="D2811">
        <v>689.94999999999902</v>
      </c>
      <c r="E2811" cm="1">
        <f t="array" ref="E2811">_xlfn.IFS(B2811&lt;=PERCENTILE($B$3:$B$5882,0.2),5,B2811&lt;=PERCENTILE($B$3:$B$5882,0.4),4,B2811&lt;=PERCENTILE($B$3:$B$5882,0.6),3,B2811&lt;=PERCENTILE($B$3:$B$5882,0.8),2,TRUE,1)</f>
        <v>4</v>
      </c>
      <c r="F2811" cm="1">
        <f t="array" ref="F2811">_xlfn.IFS(C2811&lt;=PERCENTILE($C$3:$C$5882,0.2),1,C2811&lt;=PERCENTILE($C$3:$C$5882,0.4),2,C2811&lt;=PERCENTILE($C$3:$C$5882,0.6),3,C2811&lt;=PERCENTILE($C$3:$C$5882,0.8),4,TRUE,5)</f>
        <v>3</v>
      </c>
      <c r="G2811" cm="1">
        <f t="array" ref="G2811">_xlfn.IFS(D2811&lt;=PERCENTILE($D$3:$D$5882,0.2),1,D2811&lt;=PERCENTILE($D$3:$D$5882,0.4),2,D2811&lt;=PERCENTILE($D$3:$D$5882,0.6),3,D2811&lt;=PERCENTILE($D$3:$D$5882,0.8),4,TRUE,5)</f>
        <v>3</v>
      </c>
      <c r="H2811" s="3" t="str" cm="1">
        <f t="array" ref="H2811">_xlfn.IFS(AND(E2811&gt;=4,F2811&gt;=4,G2811&gt;=4),"Champions",AND(E2811&gt;=3,F2811&gt;=3,G2811&gt;=3),"Loyal Customers",AND(E2811&lt;=2,F2811&gt;=3),"At Risk",AND(E2811&lt;=2,F2811&lt;=2,G2811&lt;=2),"Lost",AND(E2811&gt;=4,F2811&lt;=2),"New/Promising",TRUE,"Needs Attention")</f>
        <v>Loyal Customers</v>
      </c>
      <c r="I2811" s="3" t="str">
        <f t="shared" si="47"/>
        <v>Active</v>
      </c>
      <c r="J2811" s="3" t="str">
        <f>_xlfn.XLOOKUP(A2811,'Country_Lookup'!$D:$D,'Country_Lookup'!$E:$E)</f>
        <v>United Kingdom</v>
      </c>
    </row>
    <row r="2812" spans="1:10" x14ac:dyDescent="0.3">
      <c r="A2812">
        <v>15185</v>
      </c>
      <c r="B2812">
        <v>70</v>
      </c>
      <c r="C2812">
        <v>1</v>
      </c>
      <c r="D2812">
        <v>310.61999999999995</v>
      </c>
      <c r="E2812" cm="1">
        <f t="array" ref="E2812">_xlfn.IFS(B2812&lt;=PERCENTILE($B$3:$B$5882,0.2),5,B2812&lt;=PERCENTILE($B$3:$B$5882,0.4),4,B2812&lt;=PERCENTILE($B$3:$B$5882,0.6),3,B2812&lt;=PERCENTILE($B$3:$B$5882,0.8),2,TRUE,1)</f>
        <v>3</v>
      </c>
      <c r="F2812" cm="1">
        <f t="array" ref="F2812">_xlfn.IFS(C2812&lt;=PERCENTILE($C$3:$C$5882,0.2),1,C2812&lt;=PERCENTILE($C$3:$C$5882,0.4),2,C2812&lt;=PERCENTILE($C$3:$C$5882,0.6),3,C2812&lt;=PERCENTILE($C$3:$C$5882,0.8),4,TRUE,5)</f>
        <v>1</v>
      </c>
      <c r="G2812" cm="1">
        <f t="array" ref="G2812">_xlfn.IFS(D2812&lt;=PERCENTILE($D$3:$D$5882,0.2),1,D2812&lt;=PERCENTILE($D$3:$D$5882,0.4),2,D2812&lt;=PERCENTILE($D$3:$D$5882,0.6),3,D2812&lt;=PERCENTILE($D$3:$D$5882,0.8),4,TRUE,5)</f>
        <v>2</v>
      </c>
      <c r="H2812" s="3" t="str" cm="1">
        <f t="array" ref="H2812">_xlfn.IFS(AND(E2812&gt;=4,F2812&gt;=4,G2812&gt;=4),"Champions",AND(E2812&gt;=3,F2812&gt;=3,G2812&gt;=3),"Loyal Customers",AND(E2812&lt;=2,F2812&gt;=3),"At Risk",AND(E2812&lt;=2,F2812&lt;=2,G2812&lt;=2),"Lost",AND(E2812&gt;=4,F2812&lt;=2),"New/Promising",TRUE,"Needs Attention")</f>
        <v>Needs Attention</v>
      </c>
      <c r="I2812" s="3" t="str">
        <f t="shared" si="47"/>
        <v>Active</v>
      </c>
      <c r="J2812" s="3" t="str">
        <f>_xlfn.XLOOKUP(A2812,'Country_Lookup'!$D:$D,'Country_Lookup'!$E:$E)</f>
        <v>United Kingdom</v>
      </c>
    </row>
    <row r="2813" spans="1:10" x14ac:dyDescent="0.3">
      <c r="A2813">
        <v>15186</v>
      </c>
      <c r="B2813">
        <v>14</v>
      </c>
      <c r="C2813">
        <v>5</v>
      </c>
      <c r="D2813">
        <v>1403.1999999999987</v>
      </c>
      <c r="E2813" cm="1">
        <f t="array" ref="E2813">_xlfn.IFS(B2813&lt;=PERCENTILE($B$3:$B$5882,0.2),5,B2813&lt;=PERCENTILE($B$3:$B$5882,0.4),4,B2813&lt;=PERCENTILE($B$3:$B$5882,0.6),3,B2813&lt;=PERCENTILE($B$3:$B$5882,0.8),2,TRUE,1)</f>
        <v>5</v>
      </c>
      <c r="F2813" cm="1">
        <f t="array" ref="F2813">_xlfn.IFS(C2813&lt;=PERCENTILE($C$3:$C$5882,0.2),1,C2813&lt;=PERCENTILE($C$3:$C$5882,0.4),2,C2813&lt;=PERCENTILE($C$3:$C$5882,0.6),3,C2813&lt;=PERCENTILE($C$3:$C$5882,0.8),4,TRUE,5)</f>
        <v>4</v>
      </c>
      <c r="G2813" cm="1">
        <f t="array" ref="G2813">_xlfn.IFS(D2813&lt;=PERCENTILE($D$3:$D$5882,0.2),1,D2813&lt;=PERCENTILE($D$3:$D$5882,0.4),2,D2813&lt;=PERCENTILE($D$3:$D$5882,0.6),3,D2813&lt;=PERCENTILE($D$3:$D$5882,0.8),4,TRUE,5)</f>
        <v>4</v>
      </c>
      <c r="H2813" s="3" t="str" cm="1">
        <f t="array" ref="H2813">_xlfn.IFS(AND(E2813&gt;=4,F2813&gt;=4,G2813&gt;=4),"Champions",AND(E2813&gt;=3,F2813&gt;=3,G2813&gt;=3),"Loyal Customers",AND(E2813&lt;=2,F2813&gt;=3),"At Risk",AND(E2813&lt;=2,F2813&lt;=2,G2813&lt;=2),"Lost",AND(E2813&gt;=4,F2813&lt;=2),"New/Promising",TRUE,"Needs Attention")</f>
        <v>Champions</v>
      </c>
      <c r="I2813" s="3" t="str">
        <f t="shared" si="47"/>
        <v>Active</v>
      </c>
      <c r="J2813" s="3" t="str">
        <f>_xlfn.XLOOKUP(A2813,'Country_Lookup'!$D:$D,'Country_Lookup'!$E:$E)</f>
        <v>United Kingdom</v>
      </c>
    </row>
    <row r="2814" spans="1:10" x14ac:dyDescent="0.3">
      <c r="A2814">
        <v>15187</v>
      </c>
      <c r="B2814">
        <v>1</v>
      </c>
      <c r="C2814">
        <v>16</v>
      </c>
      <c r="D2814">
        <v>4777.1799999999939</v>
      </c>
      <c r="E2814" cm="1">
        <f t="array" ref="E2814">_xlfn.IFS(B2814&lt;=PERCENTILE($B$3:$B$5882,0.2),5,B2814&lt;=PERCENTILE($B$3:$B$5882,0.4),4,B2814&lt;=PERCENTILE($B$3:$B$5882,0.6),3,B2814&lt;=PERCENTILE($B$3:$B$5882,0.8),2,TRUE,1)</f>
        <v>5</v>
      </c>
      <c r="F2814" cm="1">
        <f t="array" ref="F2814">_xlfn.IFS(C2814&lt;=PERCENTILE($C$3:$C$5882,0.2),1,C2814&lt;=PERCENTILE($C$3:$C$5882,0.4),2,C2814&lt;=PERCENTILE($C$3:$C$5882,0.6),3,C2814&lt;=PERCENTILE($C$3:$C$5882,0.8),4,TRUE,5)</f>
        <v>5</v>
      </c>
      <c r="G2814" cm="1">
        <f t="array" ref="G2814">_xlfn.IFS(D2814&lt;=PERCENTILE($D$3:$D$5882,0.2),1,D2814&lt;=PERCENTILE($D$3:$D$5882,0.4),2,D2814&lt;=PERCENTILE($D$3:$D$5882,0.6),3,D2814&lt;=PERCENTILE($D$3:$D$5882,0.8),4,TRUE,5)</f>
        <v>5</v>
      </c>
      <c r="H2814" s="3" t="str" cm="1">
        <f t="array" ref="H2814">_xlfn.IFS(AND(E2814&gt;=4,F2814&gt;=4,G2814&gt;=4),"Champions",AND(E2814&gt;=3,F2814&gt;=3,G2814&gt;=3),"Loyal Customers",AND(E2814&lt;=2,F2814&gt;=3),"At Risk",AND(E2814&lt;=2,F2814&lt;=2,G2814&lt;=2),"Lost",AND(E2814&gt;=4,F2814&lt;=2),"New/Promising",TRUE,"Needs Attention")</f>
        <v>Champions</v>
      </c>
      <c r="I2814" s="3" t="str">
        <f t="shared" si="47"/>
        <v>Active</v>
      </c>
      <c r="J2814" s="3" t="str">
        <f>_xlfn.XLOOKUP(A2814,'Country_Lookup'!$D:$D,'Country_Lookup'!$E:$E)</f>
        <v>United Kingdom</v>
      </c>
    </row>
    <row r="2815" spans="1:10" x14ac:dyDescent="0.3">
      <c r="A2815">
        <v>15188</v>
      </c>
      <c r="B2815">
        <v>725</v>
      </c>
      <c r="C2815">
        <v>1</v>
      </c>
      <c r="D2815">
        <v>310.43000000000023</v>
      </c>
      <c r="E2815" cm="1">
        <f t="array" ref="E2815">_xlfn.IFS(B2815&lt;=PERCENTILE($B$3:$B$5882,0.2),5,B2815&lt;=PERCENTILE($B$3:$B$5882,0.4),4,B2815&lt;=PERCENTILE($B$3:$B$5882,0.6),3,B2815&lt;=PERCENTILE($B$3:$B$5882,0.8),2,TRUE,1)</f>
        <v>1</v>
      </c>
      <c r="F2815" cm="1">
        <f t="array" ref="F2815">_xlfn.IFS(C2815&lt;=PERCENTILE($C$3:$C$5882,0.2),1,C2815&lt;=PERCENTILE($C$3:$C$5882,0.4),2,C2815&lt;=PERCENTILE($C$3:$C$5882,0.6),3,C2815&lt;=PERCENTILE($C$3:$C$5882,0.8),4,TRUE,5)</f>
        <v>1</v>
      </c>
      <c r="G2815" cm="1">
        <f t="array" ref="G2815">_xlfn.IFS(D2815&lt;=PERCENTILE($D$3:$D$5882,0.2),1,D2815&lt;=PERCENTILE($D$3:$D$5882,0.4),2,D2815&lt;=PERCENTILE($D$3:$D$5882,0.6),3,D2815&lt;=PERCENTILE($D$3:$D$5882,0.8),4,TRUE,5)</f>
        <v>2</v>
      </c>
      <c r="H2815" s="3" t="str" cm="1">
        <f t="array" ref="H2815">_xlfn.IFS(AND(E2815&gt;=4,F2815&gt;=4,G2815&gt;=4),"Champions",AND(E2815&gt;=3,F2815&gt;=3,G2815&gt;=3),"Loyal Customers",AND(E2815&lt;=2,F2815&gt;=3),"At Risk",AND(E2815&lt;=2,F2815&lt;=2,G2815&lt;=2),"Lost",AND(E2815&gt;=4,F2815&lt;=2),"New/Promising",TRUE,"Needs Attention")</f>
        <v>Lost</v>
      </c>
      <c r="I2815" s="3" t="str">
        <f t="shared" si="47"/>
        <v>Churned</v>
      </c>
      <c r="J2815" s="3" t="str">
        <f>_xlfn.XLOOKUP(A2815,'Country_Lookup'!$D:$D,'Country_Lookup'!$E:$E)</f>
        <v>United Kingdom</v>
      </c>
    </row>
    <row r="2816" spans="1:10" x14ac:dyDescent="0.3">
      <c r="A2816">
        <v>15189</v>
      </c>
      <c r="B2816">
        <v>1</v>
      </c>
      <c r="C2816">
        <v>46</v>
      </c>
      <c r="D2816">
        <v>17524.379999999976</v>
      </c>
      <c r="E2816" cm="1">
        <f t="array" ref="E2816">_xlfn.IFS(B2816&lt;=PERCENTILE($B$3:$B$5882,0.2),5,B2816&lt;=PERCENTILE($B$3:$B$5882,0.4),4,B2816&lt;=PERCENTILE($B$3:$B$5882,0.6),3,B2816&lt;=PERCENTILE($B$3:$B$5882,0.8),2,TRUE,1)</f>
        <v>5</v>
      </c>
      <c r="F2816" cm="1">
        <f t="array" ref="F2816">_xlfn.IFS(C2816&lt;=PERCENTILE($C$3:$C$5882,0.2),1,C2816&lt;=PERCENTILE($C$3:$C$5882,0.4),2,C2816&lt;=PERCENTILE($C$3:$C$5882,0.6),3,C2816&lt;=PERCENTILE($C$3:$C$5882,0.8),4,TRUE,5)</f>
        <v>5</v>
      </c>
      <c r="G2816" cm="1">
        <f t="array" ref="G2816">_xlfn.IFS(D2816&lt;=PERCENTILE($D$3:$D$5882,0.2),1,D2816&lt;=PERCENTILE($D$3:$D$5882,0.4),2,D2816&lt;=PERCENTILE($D$3:$D$5882,0.6),3,D2816&lt;=PERCENTILE($D$3:$D$5882,0.8),4,TRUE,5)</f>
        <v>5</v>
      </c>
      <c r="H2816" s="3" t="str" cm="1">
        <f t="array" ref="H2816">_xlfn.IFS(AND(E2816&gt;=4,F2816&gt;=4,G2816&gt;=4),"Champions",AND(E2816&gt;=3,F2816&gt;=3,G2816&gt;=3),"Loyal Customers",AND(E2816&lt;=2,F2816&gt;=3),"At Risk",AND(E2816&lt;=2,F2816&lt;=2,G2816&lt;=2),"Lost",AND(E2816&gt;=4,F2816&lt;=2),"New/Promising",TRUE,"Needs Attention")</f>
        <v>Champions</v>
      </c>
      <c r="I2816" s="3" t="str">
        <f t="shared" si="47"/>
        <v>Active</v>
      </c>
      <c r="J2816" s="3" t="str">
        <f>_xlfn.XLOOKUP(A2816,'Country_Lookup'!$D:$D,'Country_Lookup'!$E:$E)</f>
        <v>United Kingdom</v>
      </c>
    </row>
    <row r="2817" spans="1:10" x14ac:dyDescent="0.3">
      <c r="A2817">
        <v>15190</v>
      </c>
      <c r="B2817">
        <v>434</v>
      </c>
      <c r="C2817">
        <v>1</v>
      </c>
      <c r="D2817">
        <v>834.43999999999937</v>
      </c>
      <c r="E2817" cm="1">
        <f t="array" ref="E2817">_xlfn.IFS(B2817&lt;=PERCENTILE($B$3:$B$5882,0.2),5,B2817&lt;=PERCENTILE($B$3:$B$5882,0.4),4,B2817&lt;=PERCENTILE($B$3:$B$5882,0.6),3,B2817&lt;=PERCENTILE($B$3:$B$5882,0.8),2,TRUE,1)</f>
        <v>1</v>
      </c>
      <c r="F2817" cm="1">
        <f t="array" ref="F2817">_xlfn.IFS(C2817&lt;=PERCENTILE($C$3:$C$5882,0.2),1,C2817&lt;=PERCENTILE($C$3:$C$5882,0.4),2,C2817&lt;=PERCENTILE($C$3:$C$5882,0.6),3,C2817&lt;=PERCENTILE($C$3:$C$5882,0.8),4,TRUE,5)</f>
        <v>1</v>
      </c>
      <c r="G2817" cm="1">
        <f t="array" ref="G2817">_xlfn.IFS(D2817&lt;=PERCENTILE($D$3:$D$5882,0.2),1,D2817&lt;=PERCENTILE($D$3:$D$5882,0.4),2,D2817&lt;=PERCENTILE($D$3:$D$5882,0.6),3,D2817&lt;=PERCENTILE($D$3:$D$5882,0.8),4,TRUE,5)</f>
        <v>3</v>
      </c>
      <c r="H2817" s="3" t="str" cm="1">
        <f t="array" ref="H2817">_xlfn.IFS(AND(E2817&gt;=4,F2817&gt;=4,G2817&gt;=4),"Champions",AND(E2817&gt;=3,F2817&gt;=3,G2817&gt;=3),"Loyal Customers",AND(E2817&lt;=2,F2817&gt;=3),"At Risk",AND(E2817&lt;=2,F2817&lt;=2,G2817&lt;=2),"Lost",AND(E2817&gt;=4,F2817&lt;=2),"New/Promising",TRUE,"Needs Attention")</f>
        <v>Needs Attention</v>
      </c>
      <c r="I2817" s="3" t="str">
        <f t="shared" si="47"/>
        <v>Churned</v>
      </c>
      <c r="J2817" s="3" t="str">
        <f>_xlfn.XLOOKUP(A2817,'Country_Lookup'!$D:$D,'Country_Lookup'!$E:$E)</f>
        <v>United Kingdom</v>
      </c>
    </row>
    <row r="2818" spans="1:10" x14ac:dyDescent="0.3">
      <c r="A2818">
        <v>15191</v>
      </c>
      <c r="B2818">
        <v>463</v>
      </c>
      <c r="C2818">
        <v>3</v>
      </c>
      <c r="D2818">
        <v>588.04999999999973</v>
      </c>
      <c r="E2818" cm="1">
        <f t="array" ref="E2818">_xlfn.IFS(B2818&lt;=PERCENTILE($B$3:$B$5882,0.2),5,B2818&lt;=PERCENTILE($B$3:$B$5882,0.4),4,B2818&lt;=PERCENTILE($B$3:$B$5882,0.6),3,B2818&lt;=PERCENTILE($B$3:$B$5882,0.8),2,TRUE,1)</f>
        <v>1</v>
      </c>
      <c r="F2818" cm="1">
        <f t="array" ref="F2818">_xlfn.IFS(C2818&lt;=PERCENTILE($C$3:$C$5882,0.2),1,C2818&lt;=PERCENTILE($C$3:$C$5882,0.4),2,C2818&lt;=PERCENTILE($C$3:$C$5882,0.6),3,C2818&lt;=PERCENTILE($C$3:$C$5882,0.8),4,TRUE,5)</f>
        <v>3</v>
      </c>
      <c r="G2818" cm="1">
        <f t="array" ref="G2818">_xlfn.IFS(D2818&lt;=PERCENTILE($D$3:$D$5882,0.2),1,D2818&lt;=PERCENTILE($D$3:$D$5882,0.4),2,D2818&lt;=PERCENTILE($D$3:$D$5882,0.6),3,D2818&lt;=PERCENTILE($D$3:$D$5882,0.8),4,TRUE,5)</f>
        <v>2</v>
      </c>
      <c r="H2818" s="3" t="str" cm="1">
        <f t="array" ref="H2818">_xlfn.IFS(AND(E2818&gt;=4,F2818&gt;=4,G2818&gt;=4),"Champions",AND(E2818&gt;=3,F2818&gt;=3,G2818&gt;=3),"Loyal Customers",AND(E2818&lt;=2,F2818&gt;=3),"At Risk",AND(E2818&lt;=2,F2818&lt;=2,G2818&lt;=2),"Lost",AND(E2818&gt;=4,F2818&lt;=2),"New/Promising",TRUE,"Needs Attention")</f>
        <v>At Risk</v>
      </c>
      <c r="I2818" s="3" t="str">
        <f t="shared" si="47"/>
        <v>Churned</v>
      </c>
      <c r="J2818" s="3" t="str">
        <f>_xlfn.XLOOKUP(A2818,'Country_Lookup'!$D:$D,'Country_Lookup'!$E:$E)</f>
        <v>United Kingdom</v>
      </c>
    </row>
    <row r="2819" spans="1:10" x14ac:dyDescent="0.3">
      <c r="A2819">
        <v>15192</v>
      </c>
      <c r="B2819">
        <v>119</v>
      </c>
      <c r="C2819">
        <v>5</v>
      </c>
      <c r="D2819">
        <v>1981.389999999994</v>
      </c>
      <c r="E2819" cm="1">
        <f t="array" ref="E2819">_xlfn.IFS(B2819&lt;=PERCENTILE($B$3:$B$5882,0.2),5,B2819&lt;=PERCENTILE($B$3:$B$5882,0.4),4,B2819&lt;=PERCENTILE($B$3:$B$5882,0.6),3,B2819&lt;=PERCENTILE($B$3:$B$5882,0.8),2,TRUE,1)</f>
        <v>3</v>
      </c>
      <c r="F2819" cm="1">
        <f t="array" ref="F2819">_xlfn.IFS(C2819&lt;=PERCENTILE($C$3:$C$5882,0.2),1,C2819&lt;=PERCENTILE($C$3:$C$5882,0.4),2,C2819&lt;=PERCENTILE($C$3:$C$5882,0.6),3,C2819&lt;=PERCENTILE($C$3:$C$5882,0.8),4,TRUE,5)</f>
        <v>4</v>
      </c>
      <c r="G2819" cm="1">
        <f t="array" ref="G2819">_xlfn.IFS(D2819&lt;=PERCENTILE($D$3:$D$5882,0.2),1,D2819&lt;=PERCENTILE($D$3:$D$5882,0.4),2,D2819&lt;=PERCENTILE($D$3:$D$5882,0.6),3,D2819&lt;=PERCENTILE($D$3:$D$5882,0.8),4,TRUE,5)</f>
        <v>4</v>
      </c>
      <c r="H2819" s="3" t="str" cm="1">
        <f t="array" ref="H2819">_xlfn.IFS(AND(E2819&gt;=4,F2819&gt;=4,G2819&gt;=4),"Champions",AND(E2819&gt;=3,F2819&gt;=3,G2819&gt;=3),"Loyal Customers",AND(E2819&lt;=2,F2819&gt;=3),"At Risk",AND(E2819&lt;=2,F2819&lt;=2,G2819&lt;=2),"Lost",AND(E2819&gt;=4,F2819&lt;=2),"New/Promising",TRUE,"Needs Attention")</f>
        <v>Loyal Customers</v>
      </c>
      <c r="I2819" s="3" t="str">
        <f t="shared" ref="I2819:I2882" si="48">IF(B2819&gt;90,"Churned","Active")</f>
        <v>Churned</v>
      </c>
      <c r="J2819" s="3" t="str">
        <f>_xlfn.XLOOKUP(A2819,'Country_Lookup'!$D:$D,'Country_Lookup'!$E:$E)</f>
        <v>United Kingdom</v>
      </c>
    </row>
    <row r="2820" spans="1:10" x14ac:dyDescent="0.3">
      <c r="A2820">
        <v>15193</v>
      </c>
      <c r="B2820">
        <v>60</v>
      </c>
      <c r="C2820">
        <v>1</v>
      </c>
      <c r="D2820">
        <v>499.31999999999988</v>
      </c>
      <c r="E2820" cm="1">
        <f t="array" ref="E2820">_xlfn.IFS(B2820&lt;=PERCENTILE($B$3:$B$5882,0.2),5,B2820&lt;=PERCENTILE($B$3:$B$5882,0.4),4,B2820&lt;=PERCENTILE($B$3:$B$5882,0.6),3,B2820&lt;=PERCENTILE($B$3:$B$5882,0.8),2,TRUE,1)</f>
        <v>3</v>
      </c>
      <c r="F2820" cm="1">
        <f t="array" ref="F2820">_xlfn.IFS(C2820&lt;=PERCENTILE($C$3:$C$5882,0.2),1,C2820&lt;=PERCENTILE($C$3:$C$5882,0.4),2,C2820&lt;=PERCENTILE($C$3:$C$5882,0.6),3,C2820&lt;=PERCENTILE($C$3:$C$5882,0.8),4,TRUE,5)</f>
        <v>1</v>
      </c>
      <c r="G2820" cm="1">
        <f t="array" ref="G2820">_xlfn.IFS(D2820&lt;=PERCENTILE($D$3:$D$5882,0.2),1,D2820&lt;=PERCENTILE($D$3:$D$5882,0.4),2,D2820&lt;=PERCENTILE($D$3:$D$5882,0.6),3,D2820&lt;=PERCENTILE($D$3:$D$5882,0.8),4,TRUE,5)</f>
        <v>2</v>
      </c>
      <c r="H2820" s="3" t="str" cm="1">
        <f t="array" ref="H2820">_xlfn.IFS(AND(E2820&gt;=4,F2820&gt;=4,G2820&gt;=4),"Champions",AND(E2820&gt;=3,F2820&gt;=3,G2820&gt;=3),"Loyal Customers",AND(E2820&lt;=2,F2820&gt;=3),"At Risk",AND(E2820&lt;=2,F2820&lt;=2,G2820&lt;=2),"Lost",AND(E2820&gt;=4,F2820&lt;=2),"New/Promising",TRUE,"Needs Attention")</f>
        <v>Needs Attention</v>
      </c>
      <c r="I2820" s="3" t="str">
        <f t="shared" si="48"/>
        <v>Active</v>
      </c>
      <c r="J2820" s="3" t="str">
        <f>_xlfn.XLOOKUP(A2820,'Country_Lookup'!$D:$D,'Country_Lookup'!$E:$E)</f>
        <v>United Kingdom</v>
      </c>
    </row>
    <row r="2821" spans="1:10" x14ac:dyDescent="0.3">
      <c r="A2821">
        <v>15194</v>
      </c>
      <c r="B2821">
        <v>3</v>
      </c>
      <c r="C2821">
        <v>28</v>
      </c>
      <c r="D2821">
        <v>12427.690000000104</v>
      </c>
      <c r="E2821" cm="1">
        <f t="array" ref="E2821">_xlfn.IFS(B2821&lt;=PERCENTILE($B$3:$B$5882,0.2),5,B2821&lt;=PERCENTILE($B$3:$B$5882,0.4),4,B2821&lt;=PERCENTILE($B$3:$B$5882,0.6),3,B2821&lt;=PERCENTILE($B$3:$B$5882,0.8),2,TRUE,1)</f>
        <v>5</v>
      </c>
      <c r="F2821" cm="1">
        <f t="array" ref="F2821">_xlfn.IFS(C2821&lt;=PERCENTILE($C$3:$C$5882,0.2),1,C2821&lt;=PERCENTILE($C$3:$C$5882,0.4),2,C2821&lt;=PERCENTILE($C$3:$C$5882,0.6),3,C2821&lt;=PERCENTILE($C$3:$C$5882,0.8),4,TRUE,5)</f>
        <v>5</v>
      </c>
      <c r="G2821" cm="1">
        <f t="array" ref="G2821">_xlfn.IFS(D2821&lt;=PERCENTILE($D$3:$D$5882,0.2),1,D2821&lt;=PERCENTILE($D$3:$D$5882,0.4),2,D2821&lt;=PERCENTILE($D$3:$D$5882,0.6),3,D2821&lt;=PERCENTILE($D$3:$D$5882,0.8),4,TRUE,5)</f>
        <v>5</v>
      </c>
      <c r="H2821" s="3" t="str" cm="1">
        <f t="array" ref="H2821">_xlfn.IFS(AND(E2821&gt;=4,F2821&gt;=4,G2821&gt;=4),"Champions",AND(E2821&gt;=3,F2821&gt;=3,G2821&gt;=3),"Loyal Customers",AND(E2821&lt;=2,F2821&gt;=3),"At Risk",AND(E2821&lt;=2,F2821&lt;=2,G2821&lt;=2),"Lost",AND(E2821&gt;=4,F2821&lt;=2),"New/Promising",TRUE,"Needs Attention")</f>
        <v>Champions</v>
      </c>
      <c r="I2821" s="3" t="str">
        <f t="shared" si="48"/>
        <v>Active</v>
      </c>
      <c r="J2821" s="3" t="str">
        <f>_xlfn.XLOOKUP(A2821,'Country_Lookup'!$D:$D,'Country_Lookup'!$E:$E)</f>
        <v>United Kingdom</v>
      </c>
    </row>
    <row r="2822" spans="1:10" x14ac:dyDescent="0.3">
      <c r="A2822">
        <v>15195</v>
      </c>
      <c r="B2822">
        <v>2</v>
      </c>
      <c r="C2822">
        <v>1</v>
      </c>
      <c r="D2822">
        <v>3861</v>
      </c>
      <c r="E2822" cm="1">
        <f t="array" ref="E2822">_xlfn.IFS(B2822&lt;=PERCENTILE($B$3:$B$5882,0.2),5,B2822&lt;=PERCENTILE($B$3:$B$5882,0.4),4,B2822&lt;=PERCENTILE($B$3:$B$5882,0.6),3,B2822&lt;=PERCENTILE($B$3:$B$5882,0.8),2,TRUE,1)</f>
        <v>5</v>
      </c>
      <c r="F2822" cm="1">
        <f t="array" ref="F2822">_xlfn.IFS(C2822&lt;=PERCENTILE($C$3:$C$5882,0.2),1,C2822&lt;=PERCENTILE($C$3:$C$5882,0.4),2,C2822&lt;=PERCENTILE($C$3:$C$5882,0.6),3,C2822&lt;=PERCENTILE($C$3:$C$5882,0.8),4,TRUE,5)</f>
        <v>1</v>
      </c>
      <c r="G2822" cm="1">
        <f t="array" ref="G2822">_xlfn.IFS(D2822&lt;=PERCENTILE($D$3:$D$5882,0.2),1,D2822&lt;=PERCENTILE($D$3:$D$5882,0.4),2,D2822&lt;=PERCENTILE($D$3:$D$5882,0.6),3,D2822&lt;=PERCENTILE($D$3:$D$5882,0.8),4,TRUE,5)</f>
        <v>5</v>
      </c>
      <c r="H2822" s="3" t="str" cm="1">
        <f t="array" ref="H2822">_xlfn.IFS(AND(E2822&gt;=4,F2822&gt;=4,G2822&gt;=4),"Champions",AND(E2822&gt;=3,F2822&gt;=3,G2822&gt;=3),"Loyal Customers",AND(E2822&lt;=2,F2822&gt;=3),"At Risk",AND(E2822&lt;=2,F2822&lt;=2,G2822&lt;=2),"Lost",AND(E2822&gt;=4,F2822&lt;=2),"New/Promising",TRUE,"Needs Attention")</f>
        <v>New/Promising</v>
      </c>
      <c r="I2822" s="3" t="str">
        <f t="shared" si="48"/>
        <v>Active</v>
      </c>
      <c r="J2822" s="3" t="str">
        <f>_xlfn.XLOOKUP(A2822,'Country_Lookup'!$D:$D,'Country_Lookup'!$E:$E)</f>
        <v>United Kingdom</v>
      </c>
    </row>
    <row r="2823" spans="1:10" x14ac:dyDescent="0.3">
      <c r="A2823">
        <v>15196</v>
      </c>
      <c r="B2823">
        <v>432</v>
      </c>
      <c r="C2823">
        <v>2</v>
      </c>
      <c r="D2823">
        <v>316.24999999999994</v>
      </c>
      <c r="E2823" cm="1">
        <f t="array" ref="E2823">_xlfn.IFS(B2823&lt;=PERCENTILE($B$3:$B$5882,0.2),5,B2823&lt;=PERCENTILE($B$3:$B$5882,0.4),4,B2823&lt;=PERCENTILE($B$3:$B$5882,0.6),3,B2823&lt;=PERCENTILE($B$3:$B$5882,0.8),2,TRUE,1)</f>
        <v>1</v>
      </c>
      <c r="F2823" cm="1">
        <f t="array" ref="F2823">_xlfn.IFS(C2823&lt;=PERCENTILE($C$3:$C$5882,0.2),1,C2823&lt;=PERCENTILE($C$3:$C$5882,0.4),2,C2823&lt;=PERCENTILE($C$3:$C$5882,0.6),3,C2823&lt;=PERCENTILE($C$3:$C$5882,0.8),4,TRUE,5)</f>
        <v>2</v>
      </c>
      <c r="G2823" cm="1">
        <f t="array" ref="G2823">_xlfn.IFS(D2823&lt;=PERCENTILE($D$3:$D$5882,0.2),1,D2823&lt;=PERCENTILE($D$3:$D$5882,0.4),2,D2823&lt;=PERCENTILE($D$3:$D$5882,0.6),3,D2823&lt;=PERCENTILE($D$3:$D$5882,0.8),4,TRUE,5)</f>
        <v>2</v>
      </c>
      <c r="H2823" s="3" t="str" cm="1">
        <f t="array" ref="H2823">_xlfn.IFS(AND(E2823&gt;=4,F2823&gt;=4,G2823&gt;=4),"Champions",AND(E2823&gt;=3,F2823&gt;=3,G2823&gt;=3),"Loyal Customers",AND(E2823&lt;=2,F2823&gt;=3),"At Risk",AND(E2823&lt;=2,F2823&lt;=2,G2823&lt;=2),"Lost",AND(E2823&gt;=4,F2823&lt;=2),"New/Promising",TRUE,"Needs Attention")</f>
        <v>Lost</v>
      </c>
      <c r="I2823" s="3" t="str">
        <f t="shared" si="48"/>
        <v>Churned</v>
      </c>
      <c r="J2823" s="3" t="str">
        <f>_xlfn.XLOOKUP(A2823,'Country_Lookup'!$D:$D,'Country_Lookup'!$E:$E)</f>
        <v>United Kingdom</v>
      </c>
    </row>
    <row r="2824" spans="1:10" x14ac:dyDescent="0.3">
      <c r="A2824">
        <v>15197</v>
      </c>
      <c r="B2824">
        <v>10</v>
      </c>
      <c r="C2824">
        <v>6</v>
      </c>
      <c r="D2824">
        <v>1877.5099999999982</v>
      </c>
      <c r="E2824" cm="1">
        <f t="array" ref="E2824">_xlfn.IFS(B2824&lt;=PERCENTILE($B$3:$B$5882,0.2),5,B2824&lt;=PERCENTILE($B$3:$B$5882,0.4),4,B2824&lt;=PERCENTILE($B$3:$B$5882,0.6),3,B2824&lt;=PERCENTILE($B$3:$B$5882,0.8),2,TRUE,1)</f>
        <v>5</v>
      </c>
      <c r="F2824" cm="1">
        <f t="array" ref="F2824">_xlfn.IFS(C2824&lt;=PERCENTILE($C$3:$C$5882,0.2),1,C2824&lt;=PERCENTILE($C$3:$C$5882,0.4),2,C2824&lt;=PERCENTILE($C$3:$C$5882,0.6),3,C2824&lt;=PERCENTILE($C$3:$C$5882,0.8),4,TRUE,5)</f>
        <v>4</v>
      </c>
      <c r="G2824" cm="1">
        <f t="array" ref="G2824">_xlfn.IFS(D2824&lt;=PERCENTILE($D$3:$D$5882,0.2),1,D2824&lt;=PERCENTILE($D$3:$D$5882,0.4),2,D2824&lt;=PERCENTILE($D$3:$D$5882,0.6),3,D2824&lt;=PERCENTILE($D$3:$D$5882,0.8),4,TRUE,5)</f>
        <v>4</v>
      </c>
      <c r="H2824" s="3" t="str" cm="1">
        <f t="array" ref="H2824">_xlfn.IFS(AND(E2824&gt;=4,F2824&gt;=4,G2824&gt;=4),"Champions",AND(E2824&gt;=3,F2824&gt;=3,G2824&gt;=3),"Loyal Customers",AND(E2824&lt;=2,F2824&gt;=3),"At Risk",AND(E2824&lt;=2,F2824&lt;=2,G2824&lt;=2),"Lost",AND(E2824&gt;=4,F2824&lt;=2),"New/Promising",TRUE,"Needs Attention")</f>
        <v>Champions</v>
      </c>
      <c r="I2824" s="3" t="str">
        <f t="shared" si="48"/>
        <v>Active</v>
      </c>
      <c r="J2824" s="3" t="str">
        <f>_xlfn.XLOOKUP(A2824,'Country_Lookup'!$D:$D,'Country_Lookup'!$E:$E)</f>
        <v>United Kingdom</v>
      </c>
    </row>
    <row r="2825" spans="1:10" x14ac:dyDescent="0.3">
      <c r="A2825">
        <v>15198</v>
      </c>
      <c r="B2825">
        <v>92</v>
      </c>
      <c r="C2825">
        <v>5</v>
      </c>
      <c r="D2825">
        <v>571.35</v>
      </c>
      <c r="E2825" cm="1">
        <f t="array" ref="E2825">_xlfn.IFS(B2825&lt;=PERCENTILE($B$3:$B$5882,0.2),5,B2825&lt;=PERCENTILE($B$3:$B$5882,0.4),4,B2825&lt;=PERCENTILE($B$3:$B$5882,0.6),3,B2825&lt;=PERCENTILE($B$3:$B$5882,0.8),2,TRUE,1)</f>
        <v>3</v>
      </c>
      <c r="F2825" cm="1">
        <f t="array" ref="F2825">_xlfn.IFS(C2825&lt;=PERCENTILE($C$3:$C$5882,0.2),1,C2825&lt;=PERCENTILE($C$3:$C$5882,0.4),2,C2825&lt;=PERCENTILE($C$3:$C$5882,0.6),3,C2825&lt;=PERCENTILE($C$3:$C$5882,0.8),4,TRUE,5)</f>
        <v>4</v>
      </c>
      <c r="G2825" cm="1">
        <f t="array" ref="G2825">_xlfn.IFS(D2825&lt;=PERCENTILE($D$3:$D$5882,0.2),1,D2825&lt;=PERCENTILE($D$3:$D$5882,0.4),2,D2825&lt;=PERCENTILE($D$3:$D$5882,0.6),3,D2825&lt;=PERCENTILE($D$3:$D$5882,0.8),4,TRUE,5)</f>
        <v>2</v>
      </c>
      <c r="H2825" s="3" t="str" cm="1">
        <f t="array" ref="H2825">_xlfn.IFS(AND(E2825&gt;=4,F2825&gt;=4,G2825&gt;=4),"Champions",AND(E2825&gt;=3,F2825&gt;=3,G2825&gt;=3),"Loyal Customers",AND(E2825&lt;=2,F2825&gt;=3),"At Risk",AND(E2825&lt;=2,F2825&lt;=2,G2825&lt;=2),"Lost",AND(E2825&gt;=4,F2825&lt;=2),"New/Promising",TRUE,"Needs Attention")</f>
        <v>Needs Attention</v>
      </c>
      <c r="I2825" s="3" t="str">
        <f t="shared" si="48"/>
        <v>Churned</v>
      </c>
      <c r="J2825" s="3" t="str">
        <f>_xlfn.XLOOKUP(A2825,'Country_Lookup'!$D:$D,'Country_Lookup'!$E:$E)</f>
        <v>United Kingdom</v>
      </c>
    </row>
    <row r="2826" spans="1:10" x14ac:dyDescent="0.3">
      <c r="A2826">
        <v>15199</v>
      </c>
      <c r="B2826">
        <v>59</v>
      </c>
      <c r="C2826">
        <v>10</v>
      </c>
      <c r="D2826">
        <v>3122.3999999999969</v>
      </c>
      <c r="E2826" cm="1">
        <f t="array" ref="E2826">_xlfn.IFS(B2826&lt;=PERCENTILE($B$3:$B$5882,0.2),5,B2826&lt;=PERCENTILE($B$3:$B$5882,0.4),4,B2826&lt;=PERCENTILE($B$3:$B$5882,0.6),3,B2826&lt;=PERCENTILE($B$3:$B$5882,0.8),2,TRUE,1)</f>
        <v>3</v>
      </c>
      <c r="F2826" cm="1">
        <f t="array" ref="F2826">_xlfn.IFS(C2826&lt;=PERCENTILE($C$3:$C$5882,0.2),1,C2826&lt;=PERCENTILE($C$3:$C$5882,0.4),2,C2826&lt;=PERCENTILE($C$3:$C$5882,0.6),3,C2826&lt;=PERCENTILE($C$3:$C$5882,0.8),4,TRUE,5)</f>
        <v>5</v>
      </c>
      <c r="G2826" cm="1">
        <f t="array" ref="G2826">_xlfn.IFS(D2826&lt;=PERCENTILE($D$3:$D$5882,0.2),1,D2826&lt;=PERCENTILE($D$3:$D$5882,0.4),2,D2826&lt;=PERCENTILE($D$3:$D$5882,0.6),3,D2826&lt;=PERCENTILE($D$3:$D$5882,0.8),4,TRUE,5)</f>
        <v>5</v>
      </c>
      <c r="H2826" s="3" t="str" cm="1">
        <f t="array" ref="H2826">_xlfn.IFS(AND(E2826&gt;=4,F2826&gt;=4,G2826&gt;=4),"Champions",AND(E2826&gt;=3,F2826&gt;=3,G2826&gt;=3),"Loyal Customers",AND(E2826&lt;=2,F2826&gt;=3),"At Risk",AND(E2826&lt;=2,F2826&lt;=2,G2826&lt;=2),"Lost",AND(E2826&gt;=4,F2826&lt;=2),"New/Promising",TRUE,"Needs Attention")</f>
        <v>Loyal Customers</v>
      </c>
      <c r="I2826" s="3" t="str">
        <f t="shared" si="48"/>
        <v>Active</v>
      </c>
      <c r="J2826" s="3" t="str">
        <f>_xlfn.XLOOKUP(A2826,'Country_Lookup'!$D:$D,'Country_Lookup'!$E:$E)</f>
        <v>United Kingdom</v>
      </c>
    </row>
    <row r="2827" spans="1:10" x14ac:dyDescent="0.3">
      <c r="A2827">
        <v>15200</v>
      </c>
      <c r="B2827">
        <v>494</v>
      </c>
      <c r="C2827">
        <v>1</v>
      </c>
      <c r="D2827">
        <v>549.04999999999973</v>
      </c>
      <c r="E2827" cm="1">
        <f t="array" ref="E2827">_xlfn.IFS(B2827&lt;=PERCENTILE($B$3:$B$5882,0.2),5,B2827&lt;=PERCENTILE($B$3:$B$5882,0.4),4,B2827&lt;=PERCENTILE($B$3:$B$5882,0.6),3,B2827&lt;=PERCENTILE($B$3:$B$5882,0.8),2,TRUE,1)</f>
        <v>1</v>
      </c>
      <c r="F2827" cm="1">
        <f t="array" ref="F2827">_xlfn.IFS(C2827&lt;=PERCENTILE($C$3:$C$5882,0.2),1,C2827&lt;=PERCENTILE($C$3:$C$5882,0.4),2,C2827&lt;=PERCENTILE($C$3:$C$5882,0.6),3,C2827&lt;=PERCENTILE($C$3:$C$5882,0.8),4,TRUE,5)</f>
        <v>1</v>
      </c>
      <c r="G2827" cm="1">
        <f t="array" ref="G2827">_xlfn.IFS(D2827&lt;=PERCENTILE($D$3:$D$5882,0.2),1,D2827&lt;=PERCENTILE($D$3:$D$5882,0.4),2,D2827&lt;=PERCENTILE($D$3:$D$5882,0.6),3,D2827&lt;=PERCENTILE($D$3:$D$5882,0.8),4,TRUE,5)</f>
        <v>2</v>
      </c>
      <c r="H2827" s="3" t="str" cm="1">
        <f t="array" ref="H2827">_xlfn.IFS(AND(E2827&gt;=4,F2827&gt;=4,G2827&gt;=4),"Champions",AND(E2827&gt;=3,F2827&gt;=3,G2827&gt;=3),"Loyal Customers",AND(E2827&lt;=2,F2827&gt;=3),"At Risk",AND(E2827&lt;=2,F2827&lt;=2,G2827&lt;=2),"Lost",AND(E2827&gt;=4,F2827&lt;=2),"New/Promising",TRUE,"Needs Attention")</f>
        <v>Lost</v>
      </c>
      <c r="I2827" s="3" t="str">
        <f t="shared" si="48"/>
        <v>Churned</v>
      </c>
      <c r="J2827" s="3" t="str">
        <f>_xlfn.XLOOKUP(A2827,'Country_Lookup'!$D:$D,'Country_Lookup'!$E:$E)</f>
        <v>United Kingdom</v>
      </c>
    </row>
    <row r="2828" spans="1:10" x14ac:dyDescent="0.3">
      <c r="A2828">
        <v>15201</v>
      </c>
      <c r="B2828">
        <v>87</v>
      </c>
      <c r="C2828">
        <v>7</v>
      </c>
      <c r="D2828">
        <v>1842.9500000000016</v>
      </c>
      <c r="E2828" cm="1">
        <f t="array" ref="E2828">_xlfn.IFS(B2828&lt;=PERCENTILE($B$3:$B$5882,0.2),5,B2828&lt;=PERCENTILE($B$3:$B$5882,0.4),4,B2828&lt;=PERCENTILE($B$3:$B$5882,0.6),3,B2828&lt;=PERCENTILE($B$3:$B$5882,0.8),2,TRUE,1)</f>
        <v>3</v>
      </c>
      <c r="F2828" cm="1">
        <f t="array" ref="F2828">_xlfn.IFS(C2828&lt;=PERCENTILE($C$3:$C$5882,0.2),1,C2828&lt;=PERCENTILE($C$3:$C$5882,0.4),2,C2828&lt;=PERCENTILE($C$3:$C$5882,0.6),3,C2828&lt;=PERCENTILE($C$3:$C$5882,0.8),4,TRUE,5)</f>
        <v>4</v>
      </c>
      <c r="G2828" cm="1">
        <f t="array" ref="G2828">_xlfn.IFS(D2828&lt;=PERCENTILE($D$3:$D$5882,0.2),1,D2828&lt;=PERCENTILE($D$3:$D$5882,0.4),2,D2828&lt;=PERCENTILE($D$3:$D$5882,0.6),3,D2828&lt;=PERCENTILE($D$3:$D$5882,0.8),4,TRUE,5)</f>
        <v>4</v>
      </c>
      <c r="H2828" s="3" t="str" cm="1">
        <f t="array" ref="H2828">_xlfn.IFS(AND(E2828&gt;=4,F2828&gt;=4,G2828&gt;=4),"Champions",AND(E2828&gt;=3,F2828&gt;=3,G2828&gt;=3),"Loyal Customers",AND(E2828&lt;=2,F2828&gt;=3),"At Risk",AND(E2828&lt;=2,F2828&lt;=2,G2828&lt;=2),"Lost",AND(E2828&gt;=4,F2828&lt;=2),"New/Promising",TRUE,"Needs Attention")</f>
        <v>Loyal Customers</v>
      </c>
      <c r="I2828" s="3" t="str">
        <f t="shared" si="48"/>
        <v>Active</v>
      </c>
      <c r="J2828" s="3" t="str">
        <f>_xlfn.XLOOKUP(A2828,'Country_Lookup'!$D:$D,'Country_Lookup'!$E:$E)</f>
        <v>United Kingdom</v>
      </c>
    </row>
    <row r="2829" spans="1:10" x14ac:dyDescent="0.3">
      <c r="A2829">
        <v>15202</v>
      </c>
      <c r="B2829">
        <v>420</v>
      </c>
      <c r="C2829">
        <v>3</v>
      </c>
      <c r="D2829">
        <v>6001.4900000000007</v>
      </c>
      <c r="E2829" cm="1">
        <f t="array" ref="E2829">_xlfn.IFS(B2829&lt;=PERCENTILE($B$3:$B$5882,0.2),5,B2829&lt;=PERCENTILE($B$3:$B$5882,0.4),4,B2829&lt;=PERCENTILE($B$3:$B$5882,0.6),3,B2829&lt;=PERCENTILE($B$3:$B$5882,0.8),2,TRUE,1)</f>
        <v>1</v>
      </c>
      <c r="F2829" cm="1">
        <f t="array" ref="F2829">_xlfn.IFS(C2829&lt;=PERCENTILE($C$3:$C$5882,0.2),1,C2829&lt;=PERCENTILE($C$3:$C$5882,0.4),2,C2829&lt;=PERCENTILE($C$3:$C$5882,0.6),3,C2829&lt;=PERCENTILE($C$3:$C$5882,0.8),4,TRUE,5)</f>
        <v>3</v>
      </c>
      <c r="G2829" cm="1">
        <f t="array" ref="G2829">_xlfn.IFS(D2829&lt;=PERCENTILE($D$3:$D$5882,0.2),1,D2829&lt;=PERCENTILE($D$3:$D$5882,0.4),2,D2829&lt;=PERCENTILE($D$3:$D$5882,0.6),3,D2829&lt;=PERCENTILE($D$3:$D$5882,0.8),4,TRUE,5)</f>
        <v>5</v>
      </c>
      <c r="H2829" s="3" t="str" cm="1">
        <f t="array" ref="H2829">_xlfn.IFS(AND(E2829&gt;=4,F2829&gt;=4,G2829&gt;=4),"Champions",AND(E2829&gt;=3,F2829&gt;=3,G2829&gt;=3),"Loyal Customers",AND(E2829&lt;=2,F2829&gt;=3),"At Risk",AND(E2829&lt;=2,F2829&lt;=2,G2829&lt;=2),"Lost",AND(E2829&gt;=4,F2829&lt;=2),"New/Promising",TRUE,"Needs Attention")</f>
        <v>At Risk</v>
      </c>
      <c r="I2829" s="3" t="str">
        <f t="shared" si="48"/>
        <v>Churned</v>
      </c>
      <c r="J2829" s="3" t="str">
        <f>_xlfn.XLOOKUP(A2829,'Country_Lookup'!$D:$D,'Country_Lookup'!$E:$E)</f>
        <v>United Kingdom</v>
      </c>
    </row>
    <row r="2830" spans="1:10" x14ac:dyDescent="0.3">
      <c r="A2830">
        <v>15203</v>
      </c>
      <c r="B2830">
        <v>25</v>
      </c>
      <c r="C2830">
        <v>15</v>
      </c>
      <c r="D2830">
        <v>4400.1799999999967</v>
      </c>
      <c r="E2830" cm="1">
        <f t="array" ref="E2830">_xlfn.IFS(B2830&lt;=PERCENTILE($B$3:$B$5882,0.2),5,B2830&lt;=PERCENTILE($B$3:$B$5882,0.4),4,B2830&lt;=PERCENTILE($B$3:$B$5882,0.6),3,B2830&lt;=PERCENTILE($B$3:$B$5882,0.8),2,TRUE,1)</f>
        <v>4</v>
      </c>
      <c r="F2830" cm="1">
        <f t="array" ref="F2830">_xlfn.IFS(C2830&lt;=PERCENTILE($C$3:$C$5882,0.2),1,C2830&lt;=PERCENTILE($C$3:$C$5882,0.4),2,C2830&lt;=PERCENTILE($C$3:$C$5882,0.6),3,C2830&lt;=PERCENTILE($C$3:$C$5882,0.8),4,TRUE,5)</f>
        <v>5</v>
      </c>
      <c r="G2830" cm="1">
        <f t="array" ref="G2830">_xlfn.IFS(D2830&lt;=PERCENTILE($D$3:$D$5882,0.2),1,D2830&lt;=PERCENTILE($D$3:$D$5882,0.4),2,D2830&lt;=PERCENTILE($D$3:$D$5882,0.6),3,D2830&lt;=PERCENTILE($D$3:$D$5882,0.8),4,TRUE,5)</f>
        <v>5</v>
      </c>
      <c r="H2830" s="3" t="str" cm="1">
        <f t="array" ref="H2830">_xlfn.IFS(AND(E2830&gt;=4,F2830&gt;=4,G2830&gt;=4),"Champions",AND(E2830&gt;=3,F2830&gt;=3,G2830&gt;=3),"Loyal Customers",AND(E2830&lt;=2,F2830&gt;=3),"At Risk",AND(E2830&lt;=2,F2830&lt;=2,G2830&lt;=2),"Lost",AND(E2830&gt;=4,F2830&lt;=2),"New/Promising",TRUE,"Needs Attention")</f>
        <v>Champions</v>
      </c>
      <c r="I2830" s="3" t="str">
        <f t="shared" si="48"/>
        <v>Active</v>
      </c>
      <c r="J2830" s="3" t="str">
        <f>_xlfn.XLOOKUP(A2830,'Country_Lookup'!$D:$D,'Country_Lookup'!$E:$E)</f>
        <v>United Kingdom</v>
      </c>
    </row>
    <row r="2831" spans="1:10" x14ac:dyDescent="0.3">
      <c r="A2831">
        <v>15204</v>
      </c>
      <c r="B2831">
        <v>357</v>
      </c>
      <c r="C2831">
        <v>1</v>
      </c>
      <c r="D2831">
        <v>316.58</v>
      </c>
      <c r="E2831" cm="1">
        <f t="array" ref="E2831">_xlfn.IFS(B2831&lt;=PERCENTILE($B$3:$B$5882,0.2),5,B2831&lt;=PERCENTILE($B$3:$B$5882,0.4),4,B2831&lt;=PERCENTILE($B$3:$B$5882,0.6),3,B2831&lt;=PERCENTILE($B$3:$B$5882,0.8),2,TRUE,1)</f>
        <v>2</v>
      </c>
      <c r="F2831" cm="1">
        <f t="array" ref="F2831">_xlfn.IFS(C2831&lt;=PERCENTILE($C$3:$C$5882,0.2),1,C2831&lt;=PERCENTILE($C$3:$C$5882,0.4),2,C2831&lt;=PERCENTILE($C$3:$C$5882,0.6),3,C2831&lt;=PERCENTILE($C$3:$C$5882,0.8),4,TRUE,5)</f>
        <v>1</v>
      </c>
      <c r="G2831" cm="1">
        <f t="array" ref="G2831">_xlfn.IFS(D2831&lt;=PERCENTILE($D$3:$D$5882,0.2),1,D2831&lt;=PERCENTILE($D$3:$D$5882,0.4),2,D2831&lt;=PERCENTILE($D$3:$D$5882,0.6),3,D2831&lt;=PERCENTILE($D$3:$D$5882,0.8),4,TRUE,5)</f>
        <v>2</v>
      </c>
      <c r="H2831" s="3" t="str" cm="1">
        <f t="array" ref="H2831">_xlfn.IFS(AND(E2831&gt;=4,F2831&gt;=4,G2831&gt;=4),"Champions",AND(E2831&gt;=3,F2831&gt;=3,G2831&gt;=3),"Loyal Customers",AND(E2831&lt;=2,F2831&gt;=3),"At Risk",AND(E2831&lt;=2,F2831&lt;=2,G2831&lt;=2),"Lost",AND(E2831&gt;=4,F2831&lt;=2),"New/Promising",TRUE,"Needs Attention")</f>
        <v>Lost</v>
      </c>
      <c r="I2831" s="3" t="str">
        <f t="shared" si="48"/>
        <v>Churned</v>
      </c>
      <c r="J2831" s="3" t="str">
        <f>_xlfn.XLOOKUP(A2831,'Country_Lookup'!$D:$D,'Country_Lookup'!$E:$E)</f>
        <v>United Kingdom</v>
      </c>
    </row>
    <row r="2832" spans="1:10" x14ac:dyDescent="0.3">
      <c r="A2832">
        <v>15205</v>
      </c>
      <c r="B2832">
        <v>85</v>
      </c>
      <c r="C2832">
        <v>2</v>
      </c>
      <c r="D2832">
        <v>653.24000000000046</v>
      </c>
      <c r="E2832" cm="1">
        <f t="array" ref="E2832">_xlfn.IFS(B2832&lt;=PERCENTILE($B$3:$B$5882,0.2),5,B2832&lt;=PERCENTILE($B$3:$B$5882,0.4),4,B2832&lt;=PERCENTILE($B$3:$B$5882,0.6),3,B2832&lt;=PERCENTILE($B$3:$B$5882,0.8),2,TRUE,1)</f>
        <v>3</v>
      </c>
      <c r="F2832" cm="1">
        <f t="array" ref="F2832">_xlfn.IFS(C2832&lt;=PERCENTILE($C$3:$C$5882,0.2),1,C2832&lt;=PERCENTILE($C$3:$C$5882,0.4),2,C2832&lt;=PERCENTILE($C$3:$C$5882,0.6),3,C2832&lt;=PERCENTILE($C$3:$C$5882,0.8),4,TRUE,5)</f>
        <v>2</v>
      </c>
      <c r="G2832" cm="1">
        <f t="array" ref="G2832">_xlfn.IFS(D2832&lt;=PERCENTILE($D$3:$D$5882,0.2),1,D2832&lt;=PERCENTILE($D$3:$D$5882,0.4),2,D2832&lt;=PERCENTILE($D$3:$D$5882,0.6),3,D2832&lt;=PERCENTILE($D$3:$D$5882,0.8),4,TRUE,5)</f>
        <v>3</v>
      </c>
      <c r="H2832" s="3" t="str" cm="1">
        <f t="array" ref="H2832">_xlfn.IFS(AND(E2832&gt;=4,F2832&gt;=4,G2832&gt;=4),"Champions",AND(E2832&gt;=3,F2832&gt;=3,G2832&gt;=3),"Loyal Customers",AND(E2832&lt;=2,F2832&gt;=3),"At Risk",AND(E2832&lt;=2,F2832&lt;=2,G2832&lt;=2),"Lost",AND(E2832&gt;=4,F2832&lt;=2),"New/Promising",TRUE,"Needs Attention")</f>
        <v>Needs Attention</v>
      </c>
      <c r="I2832" s="3" t="str">
        <f t="shared" si="48"/>
        <v>Active</v>
      </c>
      <c r="J2832" s="3" t="str">
        <f>_xlfn.XLOOKUP(A2832,'Country_Lookup'!$D:$D,'Country_Lookup'!$E:$E)</f>
        <v>United Kingdom</v>
      </c>
    </row>
    <row r="2833" spans="1:10" x14ac:dyDescent="0.3">
      <c r="A2833">
        <v>15206</v>
      </c>
      <c r="B2833">
        <v>10</v>
      </c>
      <c r="C2833">
        <v>4</v>
      </c>
      <c r="D2833">
        <v>420.30000000000007</v>
      </c>
      <c r="E2833" cm="1">
        <f t="array" ref="E2833">_xlfn.IFS(B2833&lt;=PERCENTILE($B$3:$B$5882,0.2),5,B2833&lt;=PERCENTILE($B$3:$B$5882,0.4),4,B2833&lt;=PERCENTILE($B$3:$B$5882,0.6),3,B2833&lt;=PERCENTILE($B$3:$B$5882,0.8),2,TRUE,1)</f>
        <v>5</v>
      </c>
      <c r="F2833" cm="1">
        <f t="array" ref="F2833">_xlfn.IFS(C2833&lt;=PERCENTILE($C$3:$C$5882,0.2),1,C2833&lt;=PERCENTILE($C$3:$C$5882,0.4),2,C2833&lt;=PERCENTILE($C$3:$C$5882,0.6),3,C2833&lt;=PERCENTILE($C$3:$C$5882,0.8),4,TRUE,5)</f>
        <v>3</v>
      </c>
      <c r="G2833" cm="1">
        <f t="array" ref="G2833">_xlfn.IFS(D2833&lt;=PERCENTILE($D$3:$D$5882,0.2),1,D2833&lt;=PERCENTILE($D$3:$D$5882,0.4),2,D2833&lt;=PERCENTILE($D$3:$D$5882,0.6),3,D2833&lt;=PERCENTILE($D$3:$D$5882,0.8),4,TRUE,5)</f>
        <v>2</v>
      </c>
      <c r="H2833" s="3" t="str" cm="1">
        <f t="array" ref="H2833">_xlfn.IFS(AND(E2833&gt;=4,F2833&gt;=4,G2833&gt;=4),"Champions",AND(E2833&gt;=3,F2833&gt;=3,G2833&gt;=3),"Loyal Customers",AND(E2833&lt;=2,F2833&gt;=3),"At Risk",AND(E2833&lt;=2,F2833&lt;=2,G2833&lt;=2),"Lost",AND(E2833&gt;=4,F2833&lt;=2),"New/Promising",TRUE,"Needs Attention")</f>
        <v>Needs Attention</v>
      </c>
      <c r="I2833" s="3" t="str">
        <f t="shared" si="48"/>
        <v>Active</v>
      </c>
      <c r="J2833" s="3" t="str">
        <f>_xlfn.XLOOKUP(A2833,'Country_Lookup'!$D:$D,'Country_Lookup'!$E:$E)</f>
        <v>United Kingdom</v>
      </c>
    </row>
    <row r="2834" spans="1:10" x14ac:dyDescent="0.3">
      <c r="A2834">
        <v>15207</v>
      </c>
      <c r="B2834">
        <v>416</v>
      </c>
      <c r="C2834">
        <v>3</v>
      </c>
      <c r="D2834">
        <v>683.92</v>
      </c>
      <c r="E2834" cm="1">
        <f t="array" ref="E2834">_xlfn.IFS(B2834&lt;=PERCENTILE($B$3:$B$5882,0.2),5,B2834&lt;=PERCENTILE($B$3:$B$5882,0.4),4,B2834&lt;=PERCENTILE($B$3:$B$5882,0.6),3,B2834&lt;=PERCENTILE($B$3:$B$5882,0.8),2,TRUE,1)</f>
        <v>1</v>
      </c>
      <c r="F2834" cm="1">
        <f t="array" ref="F2834">_xlfn.IFS(C2834&lt;=PERCENTILE($C$3:$C$5882,0.2),1,C2834&lt;=PERCENTILE($C$3:$C$5882,0.4),2,C2834&lt;=PERCENTILE($C$3:$C$5882,0.6),3,C2834&lt;=PERCENTILE($C$3:$C$5882,0.8),4,TRUE,5)</f>
        <v>3</v>
      </c>
      <c r="G2834" cm="1">
        <f t="array" ref="G2834">_xlfn.IFS(D2834&lt;=PERCENTILE($D$3:$D$5882,0.2),1,D2834&lt;=PERCENTILE($D$3:$D$5882,0.4),2,D2834&lt;=PERCENTILE($D$3:$D$5882,0.6),3,D2834&lt;=PERCENTILE($D$3:$D$5882,0.8),4,TRUE,5)</f>
        <v>3</v>
      </c>
      <c r="H2834" s="3" t="str" cm="1">
        <f t="array" ref="H2834">_xlfn.IFS(AND(E2834&gt;=4,F2834&gt;=4,G2834&gt;=4),"Champions",AND(E2834&gt;=3,F2834&gt;=3,G2834&gt;=3),"Loyal Customers",AND(E2834&lt;=2,F2834&gt;=3),"At Risk",AND(E2834&lt;=2,F2834&lt;=2,G2834&lt;=2),"Lost",AND(E2834&gt;=4,F2834&lt;=2),"New/Promising",TRUE,"Needs Attention")</f>
        <v>At Risk</v>
      </c>
      <c r="I2834" s="3" t="str">
        <f t="shared" si="48"/>
        <v>Churned</v>
      </c>
      <c r="J2834" s="3" t="str">
        <f>_xlfn.XLOOKUP(A2834,'Country_Lookup'!$D:$D,'Country_Lookup'!$E:$E)</f>
        <v>United Kingdom</v>
      </c>
    </row>
    <row r="2835" spans="1:10" x14ac:dyDescent="0.3">
      <c r="A2835">
        <v>15208</v>
      </c>
      <c r="B2835">
        <v>1</v>
      </c>
      <c r="C2835">
        <v>6</v>
      </c>
      <c r="D2835">
        <v>970.51999999999919</v>
      </c>
      <c r="E2835" cm="1">
        <f t="array" ref="E2835">_xlfn.IFS(B2835&lt;=PERCENTILE($B$3:$B$5882,0.2),5,B2835&lt;=PERCENTILE($B$3:$B$5882,0.4),4,B2835&lt;=PERCENTILE($B$3:$B$5882,0.6),3,B2835&lt;=PERCENTILE($B$3:$B$5882,0.8),2,TRUE,1)</f>
        <v>5</v>
      </c>
      <c r="F2835" cm="1">
        <f t="array" ref="F2835">_xlfn.IFS(C2835&lt;=PERCENTILE($C$3:$C$5882,0.2),1,C2835&lt;=PERCENTILE($C$3:$C$5882,0.4),2,C2835&lt;=PERCENTILE($C$3:$C$5882,0.6),3,C2835&lt;=PERCENTILE($C$3:$C$5882,0.8),4,TRUE,5)</f>
        <v>4</v>
      </c>
      <c r="G2835" cm="1">
        <f t="array" ref="G2835">_xlfn.IFS(D2835&lt;=PERCENTILE($D$3:$D$5882,0.2),1,D2835&lt;=PERCENTILE($D$3:$D$5882,0.4),2,D2835&lt;=PERCENTILE($D$3:$D$5882,0.6),3,D2835&lt;=PERCENTILE($D$3:$D$5882,0.8),4,TRUE,5)</f>
        <v>3</v>
      </c>
      <c r="H2835" s="3" t="str" cm="1">
        <f t="array" ref="H2835">_xlfn.IFS(AND(E2835&gt;=4,F2835&gt;=4,G2835&gt;=4),"Champions",AND(E2835&gt;=3,F2835&gt;=3,G2835&gt;=3),"Loyal Customers",AND(E2835&lt;=2,F2835&gt;=3),"At Risk",AND(E2835&lt;=2,F2835&lt;=2,G2835&lt;=2),"Lost",AND(E2835&gt;=4,F2835&lt;=2),"New/Promising",TRUE,"Needs Attention")</f>
        <v>Loyal Customers</v>
      </c>
      <c r="I2835" s="3" t="str">
        <f t="shared" si="48"/>
        <v>Active</v>
      </c>
      <c r="J2835" s="3" t="str">
        <f>_xlfn.XLOOKUP(A2835,'Country_Lookup'!$D:$D,'Country_Lookup'!$E:$E)</f>
        <v>United Kingdom</v>
      </c>
    </row>
    <row r="2836" spans="1:10" x14ac:dyDescent="0.3">
      <c r="A2836">
        <v>15209</v>
      </c>
      <c r="B2836">
        <v>730</v>
      </c>
      <c r="C2836">
        <v>1</v>
      </c>
      <c r="D2836">
        <v>178.98000000000002</v>
      </c>
      <c r="E2836" cm="1">
        <f t="array" ref="E2836">_xlfn.IFS(B2836&lt;=PERCENTILE($B$3:$B$5882,0.2),5,B2836&lt;=PERCENTILE($B$3:$B$5882,0.4),4,B2836&lt;=PERCENTILE($B$3:$B$5882,0.6),3,B2836&lt;=PERCENTILE($B$3:$B$5882,0.8),2,TRUE,1)</f>
        <v>1</v>
      </c>
      <c r="F2836" cm="1">
        <f t="array" ref="F2836">_xlfn.IFS(C2836&lt;=PERCENTILE($C$3:$C$5882,0.2),1,C2836&lt;=PERCENTILE($C$3:$C$5882,0.4),2,C2836&lt;=PERCENTILE($C$3:$C$5882,0.6),3,C2836&lt;=PERCENTILE($C$3:$C$5882,0.8),4,TRUE,5)</f>
        <v>1</v>
      </c>
      <c r="G2836" cm="1">
        <f t="array" ref="G2836">_xlfn.IFS(D2836&lt;=PERCENTILE($D$3:$D$5882,0.2),1,D2836&lt;=PERCENTILE($D$3:$D$5882,0.4),2,D2836&lt;=PERCENTILE($D$3:$D$5882,0.6),3,D2836&lt;=PERCENTILE($D$3:$D$5882,0.8),4,TRUE,5)</f>
        <v>1</v>
      </c>
      <c r="H2836" s="3" t="str" cm="1">
        <f t="array" ref="H2836">_xlfn.IFS(AND(E2836&gt;=4,F2836&gt;=4,G2836&gt;=4),"Champions",AND(E2836&gt;=3,F2836&gt;=3,G2836&gt;=3),"Loyal Customers",AND(E2836&lt;=2,F2836&gt;=3),"At Risk",AND(E2836&lt;=2,F2836&lt;=2,G2836&lt;=2),"Lost",AND(E2836&gt;=4,F2836&lt;=2),"New/Promising",TRUE,"Needs Attention")</f>
        <v>Lost</v>
      </c>
      <c r="I2836" s="3" t="str">
        <f t="shared" si="48"/>
        <v>Churned</v>
      </c>
      <c r="J2836" s="3" t="str">
        <f>_xlfn.XLOOKUP(A2836,'Country_Lookup'!$D:$D,'Country_Lookup'!$E:$E)</f>
        <v>United Kingdom</v>
      </c>
    </row>
    <row r="2837" spans="1:10" x14ac:dyDescent="0.3">
      <c r="A2837">
        <v>15210</v>
      </c>
      <c r="B2837">
        <v>225</v>
      </c>
      <c r="C2837">
        <v>3</v>
      </c>
      <c r="D2837">
        <v>1176.190000000001</v>
      </c>
      <c r="E2837" cm="1">
        <f t="array" ref="E2837">_xlfn.IFS(B2837&lt;=PERCENTILE($B$3:$B$5882,0.2),5,B2837&lt;=PERCENTILE($B$3:$B$5882,0.4),4,B2837&lt;=PERCENTILE($B$3:$B$5882,0.6),3,B2837&lt;=PERCENTILE($B$3:$B$5882,0.8),2,TRUE,1)</f>
        <v>2</v>
      </c>
      <c r="F2837" cm="1">
        <f t="array" ref="F2837">_xlfn.IFS(C2837&lt;=PERCENTILE($C$3:$C$5882,0.2),1,C2837&lt;=PERCENTILE($C$3:$C$5882,0.4),2,C2837&lt;=PERCENTILE($C$3:$C$5882,0.6),3,C2837&lt;=PERCENTILE($C$3:$C$5882,0.8),4,TRUE,5)</f>
        <v>3</v>
      </c>
      <c r="G2837" cm="1">
        <f t="array" ref="G2837">_xlfn.IFS(D2837&lt;=PERCENTILE($D$3:$D$5882,0.2),1,D2837&lt;=PERCENTILE($D$3:$D$5882,0.4),2,D2837&lt;=PERCENTILE($D$3:$D$5882,0.6),3,D2837&lt;=PERCENTILE($D$3:$D$5882,0.8),4,TRUE,5)</f>
        <v>3</v>
      </c>
      <c r="H2837" s="3" t="str" cm="1">
        <f t="array" ref="H2837">_xlfn.IFS(AND(E2837&gt;=4,F2837&gt;=4,G2837&gt;=4),"Champions",AND(E2837&gt;=3,F2837&gt;=3,G2837&gt;=3),"Loyal Customers",AND(E2837&lt;=2,F2837&gt;=3),"At Risk",AND(E2837&lt;=2,F2837&lt;=2,G2837&lt;=2),"Lost",AND(E2837&gt;=4,F2837&lt;=2),"New/Promising",TRUE,"Needs Attention")</f>
        <v>At Risk</v>
      </c>
      <c r="I2837" s="3" t="str">
        <f t="shared" si="48"/>
        <v>Churned</v>
      </c>
      <c r="J2837" s="3" t="str">
        <f>_xlfn.XLOOKUP(A2837,'Country_Lookup'!$D:$D,'Country_Lookup'!$E:$E)</f>
        <v>United Kingdom</v>
      </c>
    </row>
    <row r="2838" spans="1:10" x14ac:dyDescent="0.3">
      <c r="A2838">
        <v>15211</v>
      </c>
      <c r="B2838">
        <v>60</v>
      </c>
      <c r="C2838">
        <v>2</v>
      </c>
      <c r="D2838">
        <v>1277.4799999999971</v>
      </c>
      <c r="E2838" cm="1">
        <f t="array" ref="E2838">_xlfn.IFS(B2838&lt;=PERCENTILE($B$3:$B$5882,0.2),5,B2838&lt;=PERCENTILE($B$3:$B$5882,0.4),4,B2838&lt;=PERCENTILE($B$3:$B$5882,0.6),3,B2838&lt;=PERCENTILE($B$3:$B$5882,0.8),2,TRUE,1)</f>
        <v>3</v>
      </c>
      <c r="F2838" cm="1">
        <f t="array" ref="F2838">_xlfn.IFS(C2838&lt;=PERCENTILE($C$3:$C$5882,0.2),1,C2838&lt;=PERCENTILE($C$3:$C$5882,0.4),2,C2838&lt;=PERCENTILE($C$3:$C$5882,0.6),3,C2838&lt;=PERCENTILE($C$3:$C$5882,0.8),4,TRUE,5)</f>
        <v>2</v>
      </c>
      <c r="G2838" cm="1">
        <f t="array" ref="G2838">_xlfn.IFS(D2838&lt;=PERCENTILE($D$3:$D$5882,0.2),1,D2838&lt;=PERCENTILE($D$3:$D$5882,0.4),2,D2838&lt;=PERCENTILE($D$3:$D$5882,0.6),3,D2838&lt;=PERCENTILE($D$3:$D$5882,0.8),4,TRUE,5)</f>
        <v>4</v>
      </c>
      <c r="H2838" s="3" t="str" cm="1">
        <f t="array" ref="H2838">_xlfn.IFS(AND(E2838&gt;=4,F2838&gt;=4,G2838&gt;=4),"Champions",AND(E2838&gt;=3,F2838&gt;=3,G2838&gt;=3),"Loyal Customers",AND(E2838&lt;=2,F2838&gt;=3),"At Risk",AND(E2838&lt;=2,F2838&lt;=2,G2838&lt;=2),"Lost",AND(E2838&gt;=4,F2838&lt;=2),"New/Promising",TRUE,"Needs Attention")</f>
        <v>Needs Attention</v>
      </c>
      <c r="I2838" s="3" t="str">
        <f t="shared" si="48"/>
        <v>Active</v>
      </c>
      <c r="J2838" s="3" t="str">
        <f>_xlfn.XLOOKUP(A2838,'Country_Lookup'!$D:$D,'Country_Lookup'!$E:$E)</f>
        <v>United Kingdom</v>
      </c>
    </row>
    <row r="2839" spans="1:10" x14ac:dyDescent="0.3">
      <c r="A2839">
        <v>15212</v>
      </c>
      <c r="B2839">
        <v>241</v>
      </c>
      <c r="C2839">
        <v>2</v>
      </c>
      <c r="D2839">
        <v>208.27999999999997</v>
      </c>
      <c r="E2839" cm="1">
        <f t="array" ref="E2839">_xlfn.IFS(B2839&lt;=PERCENTILE($B$3:$B$5882,0.2),5,B2839&lt;=PERCENTILE($B$3:$B$5882,0.4),4,B2839&lt;=PERCENTILE($B$3:$B$5882,0.6),3,B2839&lt;=PERCENTILE($B$3:$B$5882,0.8),2,TRUE,1)</f>
        <v>2</v>
      </c>
      <c r="F2839" cm="1">
        <f t="array" ref="F2839">_xlfn.IFS(C2839&lt;=PERCENTILE($C$3:$C$5882,0.2),1,C2839&lt;=PERCENTILE($C$3:$C$5882,0.4),2,C2839&lt;=PERCENTILE($C$3:$C$5882,0.6),3,C2839&lt;=PERCENTILE($C$3:$C$5882,0.8),4,TRUE,5)</f>
        <v>2</v>
      </c>
      <c r="G2839" cm="1">
        <f t="array" ref="G2839">_xlfn.IFS(D2839&lt;=PERCENTILE($D$3:$D$5882,0.2),1,D2839&lt;=PERCENTILE($D$3:$D$5882,0.4),2,D2839&lt;=PERCENTILE($D$3:$D$5882,0.6),3,D2839&lt;=PERCENTILE($D$3:$D$5882,0.8),4,TRUE,5)</f>
        <v>1</v>
      </c>
      <c r="H2839" s="3" t="str" cm="1">
        <f t="array" ref="H2839">_xlfn.IFS(AND(E2839&gt;=4,F2839&gt;=4,G2839&gt;=4),"Champions",AND(E2839&gt;=3,F2839&gt;=3,G2839&gt;=3),"Loyal Customers",AND(E2839&lt;=2,F2839&gt;=3),"At Risk",AND(E2839&lt;=2,F2839&lt;=2,G2839&lt;=2),"Lost",AND(E2839&gt;=4,F2839&lt;=2),"New/Promising",TRUE,"Needs Attention")</f>
        <v>Lost</v>
      </c>
      <c r="I2839" s="3" t="str">
        <f t="shared" si="48"/>
        <v>Churned</v>
      </c>
      <c r="J2839" s="3" t="str">
        <f>_xlfn.XLOOKUP(A2839,'Country_Lookup'!$D:$D,'Country_Lookup'!$E:$E)</f>
        <v>United Kingdom</v>
      </c>
    </row>
    <row r="2840" spans="1:10" x14ac:dyDescent="0.3">
      <c r="A2840">
        <v>15213</v>
      </c>
      <c r="B2840">
        <v>318</v>
      </c>
      <c r="C2840">
        <v>2</v>
      </c>
      <c r="D2840">
        <v>328.35000000000014</v>
      </c>
      <c r="E2840" cm="1">
        <f t="array" ref="E2840">_xlfn.IFS(B2840&lt;=PERCENTILE($B$3:$B$5882,0.2),5,B2840&lt;=PERCENTILE($B$3:$B$5882,0.4),4,B2840&lt;=PERCENTILE($B$3:$B$5882,0.6),3,B2840&lt;=PERCENTILE($B$3:$B$5882,0.8),2,TRUE,1)</f>
        <v>2</v>
      </c>
      <c r="F2840" cm="1">
        <f t="array" ref="F2840">_xlfn.IFS(C2840&lt;=PERCENTILE($C$3:$C$5882,0.2),1,C2840&lt;=PERCENTILE($C$3:$C$5882,0.4),2,C2840&lt;=PERCENTILE($C$3:$C$5882,0.6),3,C2840&lt;=PERCENTILE($C$3:$C$5882,0.8),4,TRUE,5)</f>
        <v>2</v>
      </c>
      <c r="G2840" cm="1">
        <f t="array" ref="G2840">_xlfn.IFS(D2840&lt;=PERCENTILE($D$3:$D$5882,0.2),1,D2840&lt;=PERCENTILE($D$3:$D$5882,0.4),2,D2840&lt;=PERCENTILE($D$3:$D$5882,0.6),3,D2840&lt;=PERCENTILE($D$3:$D$5882,0.8),4,TRUE,5)</f>
        <v>2</v>
      </c>
      <c r="H2840" s="3" t="str" cm="1">
        <f t="array" ref="H2840">_xlfn.IFS(AND(E2840&gt;=4,F2840&gt;=4,G2840&gt;=4),"Champions",AND(E2840&gt;=3,F2840&gt;=3,G2840&gt;=3),"Loyal Customers",AND(E2840&lt;=2,F2840&gt;=3),"At Risk",AND(E2840&lt;=2,F2840&lt;=2,G2840&lt;=2),"Lost",AND(E2840&gt;=4,F2840&lt;=2),"New/Promising",TRUE,"Needs Attention")</f>
        <v>Lost</v>
      </c>
      <c r="I2840" s="3" t="str">
        <f t="shared" si="48"/>
        <v>Churned</v>
      </c>
      <c r="J2840" s="3" t="str">
        <f>_xlfn.XLOOKUP(A2840,'Country_Lookup'!$D:$D,'Country_Lookup'!$E:$E)</f>
        <v>United Kingdom</v>
      </c>
    </row>
    <row r="2841" spans="1:10" x14ac:dyDescent="0.3">
      <c r="A2841">
        <v>15214</v>
      </c>
      <c r="B2841">
        <v>1</v>
      </c>
      <c r="C2841">
        <v>8</v>
      </c>
      <c r="D2841">
        <v>1661.4400000000016</v>
      </c>
      <c r="E2841" cm="1">
        <f t="array" ref="E2841">_xlfn.IFS(B2841&lt;=PERCENTILE($B$3:$B$5882,0.2),5,B2841&lt;=PERCENTILE($B$3:$B$5882,0.4),4,B2841&lt;=PERCENTILE($B$3:$B$5882,0.6),3,B2841&lt;=PERCENTILE($B$3:$B$5882,0.8),2,TRUE,1)</f>
        <v>5</v>
      </c>
      <c r="F2841" cm="1">
        <f t="array" ref="F2841">_xlfn.IFS(C2841&lt;=PERCENTILE($C$3:$C$5882,0.2),1,C2841&lt;=PERCENTILE($C$3:$C$5882,0.4),2,C2841&lt;=PERCENTILE($C$3:$C$5882,0.6),3,C2841&lt;=PERCENTILE($C$3:$C$5882,0.8),4,TRUE,5)</f>
        <v>4</v>
      </c>
      <c r="G2841" cm="1">
        <f t="array" ref="G2841">_xlfn.IFS(D2841&lt;=PERCENTILE($D$3:$D$5882,0.2),1,D2841&lt;=PERCENTILE($D$3:$D$5882,0.4),2,D2841&lt;=PERCENTILE($D$3:$D$5882,0.6),3,D2841&lt;=PERCENTILE($D$3:$D$5882,0.8),4,TRUE,5)</f>
        <v>4</v>
      </c>
      <c r="H2841" s="3" t="str" cm="1">
        <f t="array" ref="H2841">_xlfn.IFS(AND(E2841&gt;=4,F2841&gt;=4,G2841&gt;=4),"Champions",AND(E2841&gt;=3,F2841&gt;=3,G2841&gt;=3),"Loyal Customers",AND(E2841&lt;=2,F2841&gt;=3),"At Risk",AND(E2841&lt;=2,F2841&lt;=2,G2841&lt;=2),"Lost",AND(E2841&gt;=4,F2841&lt;=2),"New/Promising",TRUE,"Needs Attention")</f>
        <v>Champions</v>
      </c>
      <c r="I2841" s="3" t="str">
        <f t="shared" si="48"/>
        <v>Active</v>
      </c>
      <c r="J2841" s="3" t="str">
        <f>_xlfn.XLOOKUP(A2841,'Country_Lookup'!$D:$D,'Country_Lookup'!$E:$E)</f>
        <v>United Kingdom</v>
      </c>
    </row>
    <row r="2842" spans="1:10" x14ac:dyDescent="0.3">
      <c r="A2842">
        <v>15215</v>
      </c>
      <c r="B2842">
        <v>46</v>
      </c>
      <c r="C2842">
        <v>7</v>
      </c>
      <c r="D2842">
        <v>2422.4299999999953</v>
      </c>
      <c r="E2842" cm="1">
        <f t="array" ref="E2842">_xlfn.IFS(B2842&lt;=PERCENTILE($B$3:$B$5882,0.2),5,B2842&lt;=PERCENTILE($B$3:$B$5882,0.4),4,B2842&lt;=PERCENTILE($B$3:$B$5882,0.6),3,B2842&lt;=PERCENTILE($B$3:$B$5882,0.8),2,TRUE,1)</f>
        <v>4</v>
      </c>
      <c r="F2842" cm="1">
        <f t="array" ref="F2842">_xlfn.IFS(C2842&lt;=PERCENTILE($C$3:$C$5882,0.2),1,C2842&lt;=PERCENTILE($C$3:$C$5882,0.4),2,C2842&lt;=PERCENTILE($C$3:$C$5882,0.6),3,C2842&lt;=PERCENTILE($C$3:$C$5882,0.8),4,TRUE,5)</f>
        <v>4</v>
      </c>
      <c r="G2842" cm="1">
        <f t="array" ref="G2842">_xlfn.IFS(D2842&lt;=PERCENTILE($D$3:$D$5882,0.2),1,D2842&lt;=PERCENTILE($D$3:$D$5882,0.4),2,D2842&lt;=PERCENTILE($D$3:$D$5882,0.6),3,D2842&lt;=PERCENTILE($D$3:$D$5882,0.8),4,TRUE,5)</f>
        <v>4</v>
      </c>
      <c r="H2842" s="3" t="str" cm="1">
        <f t="array" ref="H2842">_xlfn.IFS(AND(E2842&gt;=4,F2842&gt;=4,G2842&gt;=4),"Champions",AND(E2842&gt;=3,F2842&gt;=3,G2842&gt;=3),"Loyal Customers",AND(E2842&lt;=2,F2842&gt;=3),"At Risk",AND(E2842&lt;=2,F2842&lt;=2,G2842&lt;=2),"Lost",AND(E2842&gt;=4,F2842&lt;=2),"New/Promising",TRUE,"Needs Attention")</f>
        <v>Champions</v>
      </c>
      <c r="I2842" s="3" t="str">
        <f t="shared" si="48"/>
        <v>Active</v>
      </c>
      <c r="J2842" s="3" t="str">
        <f>_xlfn.XLOOKUP(A2842,'Country_Lookup'!$D:$D,'Country_Lookup'!$E:$E)</f>
        <v>United Kingdom</v>
      </c>
    </row>
    <row r="2843" spans="1:10" x14ac:dyDescent="0.3">
      <c r="A2843">
        <v>15216</v>
      </c>
      <c r="B2843">
        <v>87</v>
      </c>
      <c r="C2843">
        <v>2</v>
      </c>
      <c r="D2843">
        <v>486.09000000000009</v>
      </c>
      <c r="E2843" cm="1">
        <f t="array" ref="E2843">_xlfn.IFS(B2843&lt;=PERCENTILE($B$3:$B$5882,0.2),5,B2843&lt;=PERCENTILE($B$3:$B$5882,0.4),4,B2843&lt;=PERCENTILE($B$3:$B$5882,0.6),3,B2843&lt;=PERCENTILE($B$3:$B$5882,0.8),2,TRUE,1)</f>
        <v>3</v>
      </c>
      <c r="F2843" cm="1">
        <f t="array" ref="F2843">_xlfn.IFS(C2843&lt;=PERCENTILE($C$3:$C$5882,0.2),1,C2843&lt;=PERCENTILE($C$3:$C$5882,0.4),2,C2843&lt;=PERCENTILE($C$3:$C$5882,0.6),3,C2843&lt;=PERCENTILE($C$3:$C$5882,0.8),4,TRUE,5)</f>
        <v>2</v>
      </c>
      <c r="G2843" cm="1">
        <f t="array" ref="G2843">_xlfn.IFS(D2843&lt;=PERCENTILE($D$3:$D$5882,0.2),1,D2843&lt;=PERCENTILE($D$3:$D$5882,0.4),2,D2843&lt;=PERCENTILE($D$3:$D$5882,0.6),3,D2843&lt;=PERCENTILE($D$3:$D$5882,0.8),4,TRUE,5)</f>
        <v>2</v>
      </c>
      <c r="H2843" s="3" t="str" cm="1">
        <f t="array" ref="H2843">_xlfn.IFS(AND(E2843&gt;=4,F2843&gt;=4,G2843&gt;=4),"Champions",AND(E2843&gt;=3,F2843&gt;=3,G2843&gt;=3),"Loyal Customers",AND(E2843&lt;=2,F2843&gt;=3),"At Risk",AND(E2843&lt;=2,F2843&lt;=2,G2843&lt;=2),"Lost",AND(E2843&gt;=4,F2843&lt;=2),"New/Promising",TRUE,"Needs Attention")</f>
        <v>Needs Attention</v>
      </c>
      <c r="I2843" s="3" t="str">
        <f t="shared" si="48"/>
        <v>Active</v>
      </c>
      <c r="J2843" s="3" t="str">
        <f>_xlfn.XLOOKUP(A2843,'Country_Lookup'!$D:$D,'Country_Lookup'!$E:$E)</f>
        <v>United Kingdom</v>
      </c>
    </row>
    <row r="2844" spans="1:10" x14ac:dyDescent="0.3">
      <c r="A2844">
        <v>15217</v>
      </c>
      <c r="B2844">
        <v>563</v>
      </c>
      <c r="C2844">
        <v>1</v>
      </c>
      <c r="D2844">
        <v>426.2399999999999</v>
      </c>
      <c r="E2844" cm="1">
        <f t="array" ref="E2844">_xlfn.IFS(B2844&lt;=PERCENTILE($B$3:$B$5882,0.2),5,B2844&lt;=PERCENTILE($B$3:$B$5882,0.4),4,B2844&lt;=PERCENTILE($B$3:$B$5882,0.6),3,B2844&lt;=PERCENTILE($B$3:$B$5882,0.8),2,TRUE,1)</f>
        <v>1</v>
      </c>
      <c r="F2844" cm="1">
        <f t="array" ref="F2844">_xlfn.IFS(C2844&lt;=PERCENTILE($C$3:$C$5882,0.2),1,C2844&lt;=PERCENTILE($C$3:$C$5882,0.4),2,C2844&lt;=PERCENTILE($C$3:$C$5882,0.6),3,C2844&lt;=PERCENTILE($C$3:$C$5882,0.8),4,TRUE,5)</f>
        <v>1</v>
      </c>
      <c r="G2844" cm="1">
        <f t="array" ref="G2844">_xlfn.IFS(D2844&lt;=PERCENTILE($D$3:$D$5882,0.2),1,D2844&lt;=PERCENTILE($D$3:$D$5882,0.4),2,D2844&lt;=PERCENTILE($D$3:$D$5882,0.6),3,D2844&lt;=PERCENTILE($D$3:$D$5882,0.8),4,TRUE,5)</f>
        <v>2</v>
      </c>
      <c r="H2844" s="3" t="str" cm="1">
        <f t="array" ref="H2844">_xlfn.IFS(AND(E2844&gt;=4,F2844&gt;=4,G2844&gt;=4),"Champions",AND(E2844&gt;=3,F2844&gt;=3,G2844&gt;=3),"Loyal Customers",AND(E2844&lt;=2,F2844&gt;=3),"At Risk",AND(E2844&lt;=2,F2844&lt;=2,G2844&lt;=2),"Lost",AND(E2844&gt;=4,F2844&lt;=2),"New/Promising",TRUE,"Needs Attention")</f>
        <v>Lost</v>
      </c>
      <c r="I2844" s="3" t="str">
        <f t="shared" si="48"/>
        <v>Churned</v>
      </c>
      <c r="J2844" s="3" t="str">
        <f>_xlfn.XLOOKUP(A2844,'Country_Lookup'!$D:$D,'Country_Lookup'!$E:$E)</f>
        <v>United Kingdom</v>
      </c>
    </row>
    <row r="2845" spans="1:10" x14ac:dyDescent="0.3">
      <c r="A2845">
        <v>15218</v>
      </c>
      <c r="B2845">
        <v>10</v>
      </c>
      <c r="C2845">
        <v>22</v>
      </c>
      <c r="D2845">
        <v>11516.569999999976</v>
      </c>
      <c r="E2845" cm="1">
        <f t="array" ref="E2845">_xlfn.IFS(B2845&lt;=PERCENTILE($B$3:$B$5882,0.2),5,B2845&lt;=PERCENTILE($B$3:$B$5882,0.4),4,B2845&lt;=PERCENTILE($B$3:$B$5882,0.6),3,B2845&lt;=PERCENTILE($B$3:$B$5882,0.8),2,TRUE,1)</f>
        <v>5</v>
      </c>
      <c r="F2845" cm="1">
        <f t="array" ref="F2845">_xlfn.IFS(C2845&lt;=PERCENTILE($C$3:$C$5882,0.2),1,C2845&lt;=PERCENTILE($C$3:$C$5882,0.4),2,C2845&lt;=PERCENTILE($C$3:$C$5882,0.6),3,C2845&lt;=PERCENTILE($C$3:$C$5882,0.8),4,TRUE,5)</f>
        <v>5</v>
      </c>
      <c r="G2845" cm="1">
        <f t="array" ref="G2845">_xlfn.IFS(D2845&lt;=PERCENTILE($D$3:$D$5882,0.2),1,D2845&lt;=PERCENTILE($D$3:$D$5882,0.4),2,D2845&lt;=PERCENTILE($D$3:$D$5882,0.6),3,D2845&lt;=PERCENTILE($D$3:$D$5882,0.8),4,TRUE,5)</f>
        <v>5</v>
      </c>
      <c r="H2845" s="3" t="str" cm="1">
        <f t="array" ref="H2845">_xlfn.IFS(AND(E2845&gt;=4,F2845&gt;=4,G2845&gt;=4),"Champions",AND(E2845&gt;=3,F2845&gt;=3,G2845&gt;=3),"Loyal Customers",AND(E2845&lt;=2,F2845&gt;=3),"At Risk",AND(E2845&lt;=2,F2845&lt;=2,G2845&lt;=2),"Lost",AND(E2845&gt;=4,F2845&lt;=2),"New/Promising",TRUE,"Needs Attention")</f>
        <v>Champions</v>
      </c>
      <c r="I2845" s="3" t="str">
        <f t="shared" si="48"/>
        <v>Active</v>
      </c>
      <c r="J2845" s="3" t="str">
        <f>_xlfn.XLOOKUP(A2845,'Country_Lookup'!$D:$D,'Country_Lookup'!$E:$E)</f>
        <v>United Kingdom</v>
      </c>
    </row>
    <row r="2846" spans="1:10" x14ac:dyDescent="0.3">
      <c r="A2846">
        <v>15219</v>
      </c>
      <c r="B2846">
        <v>176</v>
      </c>
      <c r="C2846">
        <v>2</v>
      </c>
      <c r="D2846">
        <v>685.45000000000027</v>
      </c>
      <c r="E2846" cm="1">
        <f t="array" ref="E2846">_xlfn.IFS(B2846&lt;=PERCENTILE($B$3:$B$5882,0.2),5,B2846&lt;=PERCENTILE($B$3:$B$5882,0.4),4,B2846&lt;=PERCENTILE($B$3:$B$5882,0.6),3,B2846&lt;=PERCENTILE($B$3:$B$5882,0.8),2,TRUE,1)</f>
        <v>3</v>
      </c>
      <c r="F2846" cm="1">
        <f t="array" ref="F2846">_xlfn.IFS(C2846&lt;=PERCENTILE($C$3:$C$5882,0.2),1,C2846&lt;=PERCENTILE($C$3:$C$5882,0.4),2,C2846&lt;=PERCENTILE($C$3:$C$5882,0.6),3,C2846&lt;=PERCENTILE($C$3:$C$5882,0.8),4,TRUE,5)</f>
        <v>2</v>
      </c>
      <c r="G2846" cm="1">
        <f t="array" ref="G2846">_xlfn.IFS(D2846&lt;=PERCENTILE($D$3:$D$5882,0.2),1,D2846&lt;=PERCENTILE($D$3:$D$5882,0.4),2,D2846&lt;=PERCENTILE($D$3:$D$5882,0.6),3,D2846&lt;=PERCENTILE($D$3:$D$5882,0.8),4,TRUE,5)</f>
        <v>3</v>
      </c>
      <c r="H2846" s="3" t="str" cm="1">
        <f t="array" ref="H2846">_xlfn.IFS(AND(E2846&gt;=4,F2846&gt;=4,G2846&gt;=4),"Champions",AND(E2846&gt;=3,F2846&gt;=3,G2846&gt;=3),"Loyal Customers",AND(E2846&lt;=2,F2846&gt;=3),"At Risk",AND(E2846&lt;=2,F2846&lt;=2,G2846&lt;=2),"Lost",AND(E2846&gt;=4,F2846&lt;=2),"New/Promising",TRUE,"Needs Attention")</f>
        <v>Needs Attention</v>
      </c>
      <c r="I2846" s="3" t="str">
        <f t="shared" si="48"/>
        <v>Churned</v>
      </c>
      <c r="J2846" s="3" t="str">
        <f>_xlfn.XLOOKUP(A2846,'Country_Lookup'!$D:$D,'Country_Lookup'!$E:$E)</f>
        <v>United Kingdom</v>
      </c>
    </row>
    <row r="2847" spans="1:10" x14ac:dyDescent="0.3">
      <c r="A2847">
        <v>15220</v>
      </c>
      <c r="B2847">
        <v>51</v>
      </c>
      <c r="C2847">
        <v>6</v>
      </c>
      <c r="D2847">
        <v>1778.9599999999941</v>
      </c>
      <c r="E2847" cm="1">
        <f t="array" ref="E2847">_xlfn.IFS(B2847&lt;=PERCENTILE($B$3:$B$5882,0.2),5,B2847&lt;=PERCENTILE($B$3:$B$5882,0.4),4,B2847&lt;=PERCENTILE($B$3:$B$5882,0.6),3,B2847&lt;=PERCENTILE($B$3:$B$5882,0.8),2,TRUE,1)</f>
        <v>4</v>
      </c>
      <c r="F2847" cm="1">
        <f t="array" ref="F2847">_xlfn.IFS(C2847&lt;=PERCENTILE($C$3:$C$5882,0.2),1,C2847&lt;=PERCENTILE($C$3:$C$5882,0.4),2,C2847&lt;=PERCENTILE($C$3:$C$5882,0.6),3,C2847&lt;=PERCENTILE($C$3:$C$5882,0.8),4,TRUE,5)</f>
        <v>4</v>
      </c>
      <c r="G2847" cm="1">
        <f t="array" ref="G2847">_xlfn.IFS(D2847&lt;=PERCENTILE($D$3:$D$5882,0.2),1,D2847&lt;=PERCENTILE($D$3:$D$5882,0.4),2,D2847&lt;=PERCENTILE($D$3:$D$5882,0.6),3,D2847&lt;=PERCENTILE($D$3:$D$5882,0.8),4,TRUE,5)</f>
        <v>4</v>
      </c>
      <c r="H2847" s="3" t="str" cm="1">
        <f t="array" ref="H2847">_xlfn.IFS(AND(E2847&gt;=4,F2847&gt;=4,G2847&gt;=4),"Champions",AND(E2847&gt;=3,F2847&gt;=3,G2847&gt;=3),"Loyal Customers",AND(E2847&lt;=2,F2847&gt;=3),"At Risk",AND(E2847&lt;=2,F2847&lt;=2,G2847&lt;=2),"Lost",AND(E2847&gt;=4,F2847&lt;=2),"New/Promising",TRUE,"Needs Attention")</f>
        <v>Champions</v>
      </c>
      <c r="I2847" s="3" t="str">
        <f t="shared" si="48"/>
        <v>Active</v>
      </c>
      <c r="J2847" s="3" t="str">
        <f>_xlfn.XLOOKUP(A2847,'Country_Lookup'!$D:$D,'Country_Lookup'!$E:$E)</f>
        <v>United Kingdom</v>
      </c>
    </row>
    <row r="2848" spans="1:10" x14ac:dyDescent="0.3">
      <c r="A2848">
        <v>15221</v>
      </c>
      <c r="B2848">
        <v>366</v>
      </c>
      <c r="C2848">
        <v>4</v>
      </c>
      <c r="D2848">
        <v>2465.4499999999975</v>
      </c>
      <c r="E2848" cm="1">
        <f t="array" ref="E2848">_xlfn.IFS(B2848&lt;=PERCENTILE($B$3:$B$5882,0.2),5,B2848&lt;=PERCENTILE($B$3:$B$5882,0.4),4,B2848&lt;=PERCENTILE($B$3:$B$5882,0.6),3,B2848&lt;=PERCENTILE($B$3:$B$5882,0.8),2,TRUE,1)</f>
        <v>2</v>
      </c>
      <c r="F2848" cm="1">
        <f t="array" ref="F2848">_xlfn.IFS(C2848&lt;=PERCENTILE($C$3:$C$5882,0.2),1,C2848&lt;=PERCENTILE($C$3:$C$5882,0.4),2,C2848&lt;=PERCENTILE($C$3:$C$5882,0.6),3,C2848&lt;=PERCENTILE($C$3:$C$5882,0.8),4,TRUE,5)</f>
        <v>3</v>
      </c>
      <c r="G2848" cm="1">
        <f t="array" ref="G2848">_xlfn.IFS(D2848&lt;=PERCENTILE($D$3:$D$5882,0.2),1,D2848&lt;=PERCENTILE($D$3:$D$5882,0.4),2,D2848&lt;=PERCENTILE($D$3:$D$5882,0.6),3,D2848&lt;=PERCENTILE($D$3:$D$5882,0.8),4,TRUE,5)</f>
        <v>4</v>
      </c>
      <c r="H2848" s="3" t="str" cm="1">
        <f t="array" ref="H2848">_xlfn.IFS(AND(E2848&gt;=4,F2848&gt;=4,G2848&gt;=4),"Champions",AND(E2848&gt;=3,F2848&gt;=3,G2848&gt;=3),"Loyal Customers",AND(E2848&lt;=2,F2848&gt;=3),"At Risk",AND(E2848&lt;=2,F2848&lt;=2,G2848&lt;=2),"Lost",AND(E2848&gt;=4,F2848&lt;=2),"New/Promising",TRUE,"Needs Attention")</f>
        <v>At Risk</v>
      </c>
      <c r="I2848" s="3" t="str">
        <f t="shared" si="48"/>
        <v>Churned</v>
      </c>
      <c r="J2848" s="3" t="str">
        <f>_xlfn.XLOOKUP(A2848,'Country_Lookup'!$D:$D,'Country_Lookup'!$E:$E)</f>
        <v>United Kingdom</v>
      </c>
    </row>
    <row r="2849" spans="1:10" x14ac:dyDescent="0.3">
      <c r="A2849">
        <v>15222</v>
      </c>
      <c r="B2849">
        <v>318</v>
      </c>
      <c r="C2849">
        <v>11</v>
      </c>
      <c r="D2849">
        <v>3550.9099999999889</v>
      </c>
      <c r="E2849" cm="1">
        <f t="array" ref="E2849">_xlfn.IFS(B2849&lt;=PERCENTILE($B$3:$B$5882,0.2),5,B2849&lt;=PERCENTILE($B$3:$B$5882,0.4),4,B2849&lt;=PERCENTILE($B$3:$B$5882,0.6),3,B2849&lt;=PERCENTILE($B$3:$B$5882,0.8),2,TRUE,1)</f>
        <v>2</v>
      </c>
      <c r="F2849" cm="1">
        <f t="array" ref="F2849">_xlfn.IFS(C2849&lt;=PERCENTILE($C$3:$C$5882,0.2),1,C2849&lt;=PERCENTILE($C$3:$C$5882,0.4),2,C2849&lt;=PERCENTILE($C$3:$C$5882,0.6),3,C2849&lt;=PERCENTILE($C$3:$C$5882,0.8),4,TRUE,5)</f>
        <v>5</v>
      </c>
      <c r="G2849" cm="1">
        <f t="array" ref="G2849">_xlfn.IFS(D2849&lt;=PERCENTILE($D$3:$D$5882,0.2),1,D2849&lt;=PERCENTILE($D$3:$D$5882,0.4),2,D2849&lt;=PERCENTILE($D$3:$D$5882,0.6),3,D2849&lt;=PERCENTILE($D$3:$D$5882,0.8),4,TRUE,5)</f>
        <v>5</v>
      </c>
      <c r="H2849" s="3" t="str" cm="1">
        <f t="array" ref="H2849">_xlfn.IFS(AND(E2849&gt;=4,F2849&gt;=4,G2849&gt;=4),"Champions",AND(E2849&gt;=3,F2849&gt;=3,G2849&gt;=3),"Loyal Customers",AND(E2849&lt;=2,F2849&gt;=3),"At Risk",AND(E2849&lt;=2,F2849&lt;=2,G2849&lt;=2),"Lost",AND(E2849&gt;=4,F2849&lt;=2),"New/Promising",TRUE,"Needs Attention")</f>
        <v>At Risk</v>
      </c>
      <c r="I2849" s="3" t="str">
        <f t="shared" si="48"/>
        <v>Churned</v>
      </c>
      <c r="J2849" s="3" t="str">
        <f>_xlfn.XLOOKUP(A2849,'Country_Lookup'!$D:$D,'Country_Lookup'!$E:$E)</f>
        <v>United Kingdom</v>
      </c>
    </row>
    <row r="2850" spans="1:10" x14ac:dyDescent="0.3">
      <c r="A2850">
        <v>15223</v>
      </c>
      <c r="B2850">
        <v>225</v>
      </c>
      <c r="C2850">
        <v>5</v>
      </c>
      <c r="D2850">
        <v>1417.9499999999994</v>
      </c>
      <c r="E2850" cm="1">
        <f t="array" ref="E2850">_xlfn.IFS(B2850&lt;=PERCENTILE($B$3:$B$5882,0.2),5,B2850&lt;=PERCENTILE($B$3:$B$5882,0.4),4,B2850&lt;=PERCENTILE($B$3:$B$5882,0.6),3,B2850&lt;=PERCENTILE($B$3:$B$5882,0.8),2,TRUE,1)</f>
        <v>2</v>
      </c>
      <c r="F2850" cm="1">
        <f t="array" ref="F2850">_xlfn.IFS(C2850&lt;=PERCENTILE($C$3:$C$5882,0.2),1,C2850&lt;=PERCENTILE($C$3:$C$5882,0.4),2,C2850&lt;=PERCENTILE($C$3:$C$5882,0.6),3,C2850&lt;=PERCENTILE($C$3:$C$5882,0.8),4,TRUE,5)</f>
        <v>4</v>
      </c>
      <c r="G2850" cm="1">
        <f t="array" ref="G2850">_xlfn.IFS(D2850&lt;=PERCENTILE($D$3:$D$5882,0.2),1,D2850&lt;=PERCENTILE($D$3:$D$5882,0.4),2,D2850&lt;=PERCENTILE($D$3:$D$5882,0.6),3,D2850&lt;=PERCENTILE($D$3:$D$5882,0.8),4,TRUE,5)</f>
        <v>4</v>
      </c>
      <c r="H2850" s="3" t="str" cm="1">
        <f t="array" ref="H2850">_xlfn.IFS(AND(E2850&gt;=4,F2850&gt;=4,G2850&gt;=4),"Champions",AND(E2850&gt;=3,F2850&gt;=3,G2850&gt;=3),"Loyal Customers",AND(E2850&lt;=2,F2850&gt;=3),"At Risk",AND(E2850&lt;=2,F2850&lt;=2,G2850&lt;=2),"Lost",AND(E2850&gt;=4,F2850&lt;=2),"New/Promising",TRUE,"Needs Attention")</f>
        <v>At Risk</v>
      </c>
      <c r="I2850" s="3" t="str">
        <f t="shared" si="48"/>
        <v>Churned</v>
      </c>
      <c r="J2850" s="3" t="str">
        <f>_xlfn.XLOOKUP(A2850,'Country_Lookup'!$D:$D,'Country_Lookup'!$E:$E)</f>
        <v>United Kingdom</v>
      </c>
    </row>
    <row r="2851" spans="1:10" x14ac:dyDescent="0.3">
      <c r="A2851">
        <v>15224</v>
      </c>
      <c r="B2851">
        <v>358</v>
      </c>
      <c r="C2851">
        <v>5</v>
      </c>
      <c r="D2851">
        <v>871.36000000000035</v>
      </c>
      <c r="E2851" cm="1">
        <f t="array" ref="E2851">_xlfn.IFS(B2851&lt;=PERCENTILE($B$3:$B$5882,0.2),5,B2851&lt;=PERCENTILE($B$3:$B$5882,0.4),4,B2851&lt;=PERCENTILE($B$3:$B$5882,0.6),3,B2851&lt;=PERCENTILE($B$3:$B$5882,0.8),2,TRUE,1)</f>
        <v>2</v>
      </c>
      <c r="F2851" cm="1">
        <f t="array" ref="F2851">_xlfn.IFS(C2851&lt;=PERCENTILE($C$3:$C$5882,0.2),1,C2851&lt;=PERCENTILE($C$3:$C$5882,0.4),2,C2851&lt;=PERCENTILE($C$3:$C$5882,0.6),3,C2851&lt;=PERCENTILE($C$3:$C$5882,0.8),4,TRUE,5)</f>
        <v>4</v>
      </c>
      <c r="G2851" cm="1">
        <f t="array" ref="G2851">_xlfn.IFS(D2851&lt;=PERCENTILE($D$3:$D$5882,0.2),1,D2851&lt;=PERCENTILE($D$3:$D$5882,0.4),2,D2851&lt;=PERCENTILE($D$3:$D$5882,0.6),3,D2851&lt;=PERCENTILE($D$3:$D$5882,0.8),4,TRUE,5)</f>
        <v>3</v>
      </c>
      <c r="H2851" s="3" t="str" cm="1">
        <f t="array" ref="H2851">_xlfn.IFS(AND(E2851&gt;=4,F2851&gt;=4,G2851&gt;=4),"Champions",AND(E2851&gt;=3,F2851&gt;=3,G2851&gt;=3),"Loyal Customers",AND(E2851&lt;=2,F2851&gt;=3),"At Risk",AND(E2851&lt;=2,F2851&lt;=2,G2851&lt;=2),"Lost",AND(E2851&gt;=4,F2851&lt;=2),"New/Promising",TRUE,"Needs Attention")</f>
        <v>At Risk</v>
      </c>
      <c r="I2851" s="3" t="str">
        <f t="shared" si="48"/>
        <v>Churned</v>
      </c>
      <c r="J2851" s="3" t="str">
        <f>_xlfn.XLOOKUP(A2851,'Country_Lookup'!$D:$D,'Country_Lookup'!$E:$E)</f>
        <v>United Kingdom</v>
      </c>
    </row>
    <row r="2852" spans="1:10" x14ac:dyDescent="0.3">
      <c r="A2852">
        <v>15225</v>
      </c>
      <c r="B2852">
        <v>234</v>
      </c>
      <c r="C2852">
        <v>1</v>
      </c>
      <c r="D2852">
        <v>409.40000000000026</v>
      </c>
      <c r="E2852" cm="1">
        <f t="array" ref="E2852">_xlfn.IFS(B2852&lt;=PERCENTILE($B$3:$B$5882,0.2),5,B2852&lt;=PERCENTILE($B$3:$B$5882,0.4),4,B2852&lt;=PERCENTILE($B$3:$B$5882,0.6),3,B2852&lt;=PERCENTILE($B$3:$B$5882,0.8),2,TRUE,1)</f>
        <v>2</v>
      </c>
      <c r="F2852" cm="1">
        <f t="array" ref="F2852">_xlfn.IFS(C2852&lt;=PERCENTILE($C$3:$C$5882,0.2),1,C2852&lt;=PERCENTILE($C$3:$C$5882,0.4),2,C2852&lt;=PERCENTILE($C$3:$C$5882,0.6),3,C2852&lt;=PERCENTILE($C$3:$C$5882,0.8),4,TRUE,5)</f>
        <v>1</v>
      </c>
      <c r="G2852" cm="1">
        <f t="array" ref="G2852">_xlfn.IFS(D2852&lt;=PERCENTILE($D$3:$D$5882,0.2),1,D2852&lt;=PERCENTILE($D$3:$D$5882,0.4),2,D2852&lt;=PERCENTILE($D$3:$D$5882,0.6),3,D2852&lt;=PERCENTILE($D$3:$D$5882,0.8),4,TRUE,5)</f>
        <v>2</v>
      </c>
      <c r="H2852" s="3" t="str" cm="1">
        <f t="array" ref="H2852">_xlfn.IFS(AND(E2852&gt;=4,F2852&gt;=4,G2852&gt;=4),"Champions",AND(E2852&gt;=3,F2852&gt;=3,G2852&gt;=3),"Loyal Customers",AND(E2852&lt;=2,F2852&gt;=3),"At Risk",AND(E2852&lt;=2,F2852&lt;=2,G2852&lt;=2),"Lost",AND(E2852&gt;=4,F2852&lt;=2),"New/Promising",TRUE,"Needs Attention")</f>
        <v>Lost</v>
      </c>
      <c r="I2852" s="3" t="str">
        <f t="shared" si="48"/>
        <v>Churned</v>
      </c>
      <c r="J2852" s="3" t="str">
        <f>_xlfn.XLOOKUP(A2852,'Country_Lookup'!$D:$D,'Country_Lookup'!$E:$E)</f>
        <v>United Kingdom</v>
      </c>
    </row>
    <row r="2853" spans="1:10" x14ac:dyDescent="0.3">
      <c r="A2853">
        <v>15226</v>
      </c>
      <c r="B2853">
        <v>310</v>
      </c>
      <c r="C2853">
        <v>1</v>
      </c>
      <c r="D2853">
        <v>154.41</v>
      </c>
      <c r="E2853" cm="1">
        <f t="array" ref="E2853">_xlfn.IFS(B2853&lt;=PERCENTILE($B$3:$B$5882,0.2),5,B2853&lt;=PERCENTILE($B$3:$B$5882,0.4),4,B2853&lt;=PERCENTILE($B$3:$B$5882,0.6),3,B2853&lt;=PERCENTILE($B$3:$B$5882,0.8),2,TRUE,1)</f>
        <v>2</v>
      </c>
      <c r="F2853" cm="1">
        <f t="array" ref="F2853">_xlfn.IFS(C2853&lt;=PERCENTILE($C$3:$C$5882,0.2),1,C2853&lt;=PERCENTILE($C$3:$C$5882,0.4),2,C2853&lt;=PERCENTILE($C$3:$C$5882,0.6),3,C2853&lt;=PERCENTILE($C$3:$C$5882,0.8),4,TRUE,5)</f>
        <v>1</v>
      </c>
      <c r="G2853" cm="1">
        <f t="array" ref="G2853">_xlfn.IFS(D2853&lt;=PERCENTILE($D$3:$D$5882,0.2),1,D2853&lt;=PERCENTILE($D$3:$D$5882,0.4),2,D2853&lt;=PERCENTILE($D$3:$D$5882,0.6),3,D2853&lt;=PERCENTILE($D$3:$D$5882,0.8),4,TRUE,5)</f>
        <v>1</v>
      </c>
      <c r="H2853" s="3" t="str" cm="1">
        <f t="array" ref="H2853">_xlfn.IFS(AND(E2853&gt;=4,F2853&gt;=4,G2853&gt;=4),"Champions",AND(E2853&gt;=3,F2853&gt;=3,G2853&gt;=3),"Loyal Customers",AND(E2853&lt;=2,F2853&gt;=3),"At Risk",AND(E2853&lt;=2,F2853&lt;=2,G2853&lt;=2),"Lost",AND(E2853&gt;=4,F2853&lt;=2),"New/Promising",TRUE,"Needs Attention")</f>
        <v>Lost</v>
      </c>
      <c r="I2853" s="3" t="str">
        <f t="shared" si="48"/>
        <v>Churned</v>
      </c>
      <c r="J2853" s="3" t="str">
        <f>_xlfn.XLOOKUP(A2853,'Country_Lookup'!$D:$D,'Country_Lookup'!$E:$E)</f>
        <v>United Kingdom</v>
      </c>
    </row>
    <row r="2854" spans="1:10" x14ac:dyDescent="0.3">
      <c r="A2854">
        <v>15227</v>
      </c>
      <c r="B2854">
        <v>36</v>
      </c>
      <c r="C2854">
        <v>9</v>
      </c>
      <c r="D2854">
        <v>2488.4899999999925</v>
      </c>
      <c r="E2854" cm="1">
        <f t="array" ref="E2854">_xlfn.IFS(B2854&lt;=PERCENTILE($B$3:$B$5882,0.2),5,B2854&lt;=PERCENTILE($B$3:$B$5882,0.4),4,B2854&lt;=PERCENTILE($B$3:$B$5882,0.6),3,B2854&lt;=PERCENTILE($B$3:$B$5882,0.8),2,TRUE,1)</f>
        <v>4</v>
      </c>
      <c r="F2854" cm="1">
        <f t="array" ref="F2854">_xlfn.IFS(C2854&lt;=PERCENTILE($C$3:$C$5882,0.2),1,C2854&lt;=PERCENTILE($C$3:$C$5882,0.4),2,C2854&lt;=PERCENTILE($C$3:$C$5882,0.6),3,C2854&lt;=PERCENTILE($C$3:$C$5882,0.8),4,TRUE,5)</f>
        <v>5</v>
      </c>
      <c r="G2854" cm="1">
        <f t="array" ref="G2854">_xlfn.IFS(D2854&lt;=PERCENTILE($D$3:$D$5882,0.2),1,D2854&lt;=PERCENTILE($D$3:$D$5882,0.4),2,D2854&lt;=PERCENTILE($D$3:$D$5882,0.6),3,D2854&lt;=PERCENTILE($D$3:$D$5882,0.8),4,TRUE,5)</f>
        <v>4</v>
      </c>
      <c r="H2854" s="3" t="str" cm="1">
        <f t="array" ref="H2854">_xlfn.IFS(AND(E2854&gt;=4,F2854&gt;=4,G2854&gt;=4),"Champions",AND(E2854&gt;=3,F2854&gt;=3,G2854&gt;=3),"Loyal Customers",AND(E2854&lt;=2,F2854&gt;=3),"At Risk",AND(E2854&lt;=2,F2854&lt;=2,G2854&lt;=2),"Lost",AND(E2854&gt;=4,F2854&lt;=2),"New/Promising",TRUE,"Needs Attention")</f>
        <v>Champions</v>
      </c>
      <c r="I2854" s="3" t="str">
        <f t="shared" si="48"/>
        <v>Active</v>
      </c>
      <c r="J2854" s="3" t="str">
        <f>_xlfn.XLOOKUP(A2854,'Country_Lookup'!$D:$D,'Country_Lookup'!$E:$E)</f>
        <v>United Kingdom</v>
      </c>
    </row>
    <row r="2855" spans="1:10" x14ac:dyDescent="0.3">
      <c r="A2855">
        <v>15228</v>
      </c>
      <c r="B2855">
        <v>66</v>
      </c>
      <c r="C2855">
        <v>6</v>
      </c>
      <c r="D2855">
        <v>5580.2700000000168</v>
      </c>
      <c r="E2855" cm="1">
        <f t="array" ref="E2855">_xlfn.IFS(B2855&lt;=PERCENTILE($B$3:$B$5882,0.2),5,B2855&lt;=PERCENTILE($B$3:$B$5882,0.4),4,B2855&lt;=PERCENTILE($B$3:$B$5882,0.6),3,B2855&lt;=PERCENTILE($B$3:$B$5882,0.8),2,TRUE,1)</f>
        <v>3</v>
      </c>
      <c r="F2855" cm="1">
        <f t="array" ref="F2855">_xlfn.IFS(C2855&lt;=PERCENTILE($C$3:$C$5882,0.2),1,C2855&lt;=PERCENTILE($C$3:$C$5882,0.4),2,C2855&lt;=PERCENTILE($C$3:$C$5882,0.6),3,C2855&lt;=PERCENTILE($C$3:$C$5882,0.8),4,TRUE,5)</f>
        <v>4</v>
      </c>
      <c r="G2855" cm="1">
        <f t="array" ref="G2855">_xlfn.IFS(D2855&lt;=PERCENTILE($D$3:$D$5882,0.2),1,D2855&lt;=PERCENTILE($D$3:$D$5882,0.4),2,D2855&lt;=PERCENTILE($D$3:$D$5882,0.6),3,D2855&lt;=PERCENTILE($D$3:$D$5882,0.8),4,TRUE,5)</f>
        <v>5</v>
      </c>
      <c r="H2855" s="3" t="str" cm="1">
        <f t="array" ref="H2855">_xlfn.IFS(AND(E2855&gt;=4,F2855&gt;=4,G2855&gt;=4),"Champions",AND(E2855&gt;=3,F2855&gt;=3,G2855&gt;=3),"Loyal Customers",AND(E2855&lt;=2,F2855&gt;=3),"At Risk",AND(E2855&lt;=2,F2855&lt;=2,G2855&lt;=2),"Lost",AND(E2855&gt;=4,F2855&lt;=2),"New/Promising",TRUE,"Needs Attention")</f>
        <v>Loyal Customers</v>
      </c>
      <c r="I2855" s="3" t="str">
        <f t="shared" si="48"/>
        <v>Active</v>
      </c>
      <c r="J2855" s="3" t="str">
        <f>_xlfn.XLOOKUP(A2855,'Country_Lookup'!$D:$D,'Country_Lookup'!$E:$E)</f>
        <v>United Kingdom</v>
      </c>
    </row>
    <row r="2856" spans="1:10" x14ac:dyDescent="0.3">
      <c r="A2856">
        <v>15229</v>
      </c>
      <c r="B2856">
        <v>586</v>
      </c>
      <c r="C2856">
        <v>1</v>
      </c>
      <c r="D2856">
        <v>160.5</v>
      </c>
      <c r="E2856" cm="1">
        <f t="array" ref="E2856">_xlfn.IFS(B2856&lt;=PERCENTILE($B$3:$B$5882,0.2),5,B2856&lt;=PERCENTILE($B$3:$B$5882,0.4),4,B2856&lt;=PERCENTILE($B$3:$B$5882,0.6),3,B2856&lt;=PERCENTILE($B$3:$B$5882,0.8),2,TRUE,1)</f>
        <v>1</v>
      </c>
      <c r="F2856" cm="1">
        <f t="array" ref="F2856">_xlfn.IFS(C2856&lt;=PERCENTILE($C$3:$C$5882,0.2),1,C2856&lt;=PERCENTILE($C$3:$C$5882,0.4),2,C2856&lt;=PERCENTILE($C$3:$C$5882,0.6),3,C2856&lt;=PERCENTILE($C$3:$C$5882,0.8),4,TRUE,5)</f>
        <v>1</v>
      </c>
      <c r="G2856" cm="1">
        <f t="array" ref="G2856">_xlfn.IFS(D2856&lt;=PERCENTILE($D$3:$D$5882,0.2),1,D2856&lt;=PERCENTILE($D$3:$D$5882,0.4),2,D2856&lt;=PERCENTILE($D$3:$D$5882,0.6),3,D2856&lt;=PERCENTILE($D$3:$D$5882,0.8),4,TRUE,5)</f>
        <v>1</v>
      </c>
      <c r="H2856" s="3" t="str" cm="1">
        <f t="array" ref="H2856">_xlfn.IFS(AND(E2856&gt;=4,F2856&gt;=4,G2856&gt;=4),"Champions",AND(E2856&gt;=3,F2856&gt;=3,G2856&gt;=3),"Loyal Customers",AND(E2856&lt;=2,F2856&gt;=3),"At Risk",AND(E2856&lt;=2,F2856&lt;=2,G2856&lt;=2),"Lost",AND(E2856&gt;=4,F2856&lt;=2),"New/Promising",TRUE,"Needs Attention")</f>
        <v>Lost</v>
      </c>
      <c r="I2856" s="3" t="str">
        <f t="shared" si="48"/>
        <v>Churned</v>
      </c>
      <c r="J2856" s="3" t="str">
        <f>_xlfn.XLOOKUP(A2856,'Country_Lookup'!$D:$D,'Country_Lookup'!$E:$E)</f>
        <v>United Kingdom</v>
      </c>
    </row>
    <row r="2857" spans="1:10" x14ac:dyDescent="0.3">
      <c r="A2857">
        <v>15230</v>
      </c>
      <c r="B2857">
        <v>239</v>
      </c>
      <c r="C2857">
        <v>2</v>
      </c>
      <c r="D2857">
        <v>429.60000000000019</v>
      </c>
      <c r="E2857" cm="1">
        <f t="array" ref="E2857">_xlfn.IFS(B2857&lt;=PERCENTILE($B$3:$B$5882,0.2),5,B2857&lt;=PERCENTILE($B$3:$B$5882,0.4),4,B2857&lt;=PERCENTILE($B$3:$B$5882,0.6),3,B2857&lt;=PERCENTILE($B$3:$B$5882,0.8),2,TRUE,1)</f>
        <v>2</v>
      </c>
      <c r="F2857" cm="1">
        <f t="array" ref="F2857">_xlfn.IFS(C2857&lt;=PERCENTILE($C$3:$C$5882,0.2),1,C2857&lt;=PERCENTILE($C$3:$C$5882,0.4),2,C2857&lt;=PERCENTILE($C$3:$C$5882,0.6),3,C2857&lt;=PERCENTILE($C$3:$C$5882,0.8),4,TRUE,5)</f>
        <v>2</v>
      </c>
      <c r="G2857" cm="1">
        <f t="array" ref="G2857">_xlfn.IFS(D2857&lt;=PERCENTILE($D$3:$D$5882,0.2),1,D2857&lt;=PERCENTILE($D$3:$D$5882,0.4),2,D2857&lt;=PERCENTILE($D$3:$D$5882,0.6),3,D2857&lt;=PERCENTILE($D$3:$D$5882,0.8),4,TRUE,5)</f>
        <v>2</v>
      </c>
      <c r="H2857" s="3" t="str" cm="1">
        <f t="array" ref="H2857">_xlfn.IFS(AND(E2857&gt;=4,F2857&gt;=4,G2857&gt;=4),"Champions",AND(E2857&gt;=3,F2857&gt;=3,G2857&gt;=3),"Loyal Customers",AND(E2857&lt;=2,F2857&gt;=3),"At Risk",AND(E2857&lt;=2,F2857&lt;=2,G2857&lt;=2),"Lost",AND(E2857&gt;=4,F2857&lt;=2),"New/Promising",TRUE,"Needs Attention")</f>
        <v>Lost</v>
      </c>
      <c r="I2857" s="3" t="str">
        <f t="shared" si="48"/>
        <v>Churned</v>
      </c>
      <c r="J2857" s="3" t="str">
        <f>_xlfn.XLOOKUP(A2857,'Country_Lookup'!$D:$D,'Country_Lookup'!$E:$E)</f>
        <v>United Kingdom</v>
      </c>
    </row>
    <row r="2858" spans="1:10" x14ac:dyDescent="0.3">
      <c r="A2858">
        <v>15231</v>
      </c>
      <c r="B2858">
        <v>621</v>
      </c>
      <c r="C2858">
        <v>1</v>
      </c>
      <c r="D2858">
        <v>250.26000000000008</v>
      </c>
      <c r="E2858" cm="1">
        <f t="array" ref="E2858">_xlfn.IFS(B2858&lt;=PERCENTILE($B$3:$B$5882,0.2),5,B2858&lt;=PERCENTILE($B$3:$B$5882,0.4),4,B2858&lt;=PERCENTILE($B$3:$B$5882,0.6),3,B2858&lt;=PERCENTILE($B$3:$B$5882,0.8),2,TRUE,1)</f>
        <v>1</v>
      </c>
      <c r="F2858" cm="1">
        <f t="array" ref="F2858">_xlfn.IFS(C2858&lt;=PERCENTILE($C$3:$C$5882,0.2),1,C2858&lt;=PERCENTILE($C$3:$C$5882,0.4),2,C2858&lt;=PERCENTILE($C$3:$C$5882,0.6),3,C2858&lt;=PERCENTILE($C$3:$C$5882,0.8),4,TRUE,5)</f>
        <v>1</v>
      </c>
      <c r="G2858" cm="1">
        <f t="array" ref="G2858">_xlfn.IFS(D2858&lt;=PERCENTILE($D$3:$D$5882,0.2),1,D2858&lt;=PERCENTILE($D$3:$D$5882,0.4),2,D2858&lt;=PERCENTILE($D$3:$D$5882,0.6),3,D2858&lt;=PERCENTILE($D$3:$D$5882,0.8),4,TRUE,5)</f>
        <v>1</v>
      </c>
      <c r="H2858" s="3" t="str" cm="1">
        <f t="array" ref="H2858">_xlfn.IFS(AND(E2858&gt;=4,F2858&gt;=4,G2858&gt;=4),"Champions",AND(E2858&gt;=3,F2858&gt;=3,G2858&gt;=3),"Loyal Customers",AND(E2858&lt;=2,F2858&gt;=3),"At Risk",AND(E2858&lt;=2,F2858&lt;=2,G2858&lt;=2),"Lost",AND(E2858&gt;=4,F2858&lt;=2),"New/Promising",TRUE,"Needs Attention")</f>
        <v>Lost</v>
      </c>
      <c r="I2858" s="3" t="str">
        <f t="shared" si="48"/>
        <v>Churned</v>
      </c>
      <c r="J2858" s="3" t="str">
        <f>_xlfn.XLOOKUP(A2858,'Country_Lookup'!$D:$D,'Country_Lookup'!$E:$E)</f>
        <v>United Kingdom</v>
      </c>
    </row>
    <row r="2859" spans="1:10" x14ac:dyDescent="0.3">
      <c r="A2859">
        <v>15232</v>
      </c>
      <c r="B2859">
        <v>113</v>
      </c>
      <c r="C2859">
        <v>2</v>
      </c>
      <c r="D2859">
        <v>612.06000000000006</v>
      </c>
      <c r="E2859" cm="1">
        <f t="array" ref="E2859">_xlfn.IFS(B2859&lt;=PERCENTILE($B$3:$B$5882,0.2),5,B2859&lt;=PERCENTILE($B$3:$B$5882,0.4),4,B2859&lt;=PERCENTILE($B$3:$B$5882,0.6),3,B2859&lt;=PERCENTILE($B$3:$B$5882,0.8),2,TRUE,1)</f>
        <v>3</v>
      </c>
      <c r="F2859" cm="1">
        <f t="array" ref="F2859">_xlfn.IFS(C2859&lt;=PERCENTILE($C$3:$C$5882,0.2),1,C2859&lt;=PERCENTILE($C$3:$C$5882,0.4),2,C2859&lt;=PERCENTILE($C$3:$C$5882,0.6),3,C2859&lt;=PERCENTILE($C$3:$C$5882,0.8),4,TRUE,5)</f>
        <v>2</v>
      </c>
      <c r="G2859" cm="1">
        <f t="array" ref="G2859">_xlfn.IFS(D2859&lt;=PERCENTILE($D$3:$D$5882,0.2),1,D2859&lt;=PERCENTILE($D$3:$D$5882,0.4),2,D2859&lt;=PERCENTILE($D$3:$D$5882,0.6),3,D2859&lt;=PERCENTILE($D$3:$D$5882,0.8),4,TRUE,5)</f>
        <v>2</v>
      </c>
      <c r="H2859" s="3" t="str" cm="1">
        <f t="array" ref="H2859">_xlfn.IFS(AND(E2859&gt;=4,F2859&gt;=4,G2859&gt;=4),"Champions",AND(E2859&gt;=3,F2859&gt;=3,G2859&gt;=3),"Loyal Customers",AND(E2859&lt;=2,F2859&gt;=3),"At Risk",AND(E2859&lt;=2,F2859&lt;=2,G2859&lt;=2),"Lost",AND(E2859&gt;=4,F2859&lt;=2),"New/Promising",TRUE,"Needs Attention")</f>
        <v>Needs Attention</v>
      </c>
      <c r="I2859" s="3" t="str">
        <f t="shared" si="48"/>
        <v>Churned</v>
      </c>
      <c r="J2859" s="3" t="str">
        <f>_xlfn.XLOOKUP(A2859,'Country_Lookup'!$D:$D,'Country_Lookup'!$E:$E)</f>
        <v>United Kingdom</v>
      </c>
    </row>
    <row r="2860" spans="1:10" x14ac:dyDescent="0.3">
      <c r="A2860">
        <v>15233</v>
      </c>
      <c r="B2860">
        <v>401</v>
      </c>
      <c r="C2860">
        <v>1</v>
      </c>
      <c r="D2860">
        <v>59.400000000000006</v>
      </c>
      <c r="E2860" cm="1">
        <f t="array" ref="E2860">_xlfn.IFS(B2860&lt;=PERCENTILE($B$3:$B$5882,0.2),5,B2860&lt;=PERCENTILE($B$3:$B$5882,0.4),4,B2860&lt;=PERCENTILE($B$3:$B$5882,0.6),3,B2860&lt;=PERCENTILE($B$3:$B$5882,0.8),2,TRUE,1)</f>
        <v>2</v>
      </c>
      <c r="F2860" cm="1">
        <f t="array" ref="F2860">_xlfn.IFS(C2860&lt;=PERCENTILE($C$3:$C$5882,0.2),1,C2860&lt;=PERCENTILE($C$3:$C$5882,0.4),2,C2860&lt;=PERCENTILE($C$3:$C$5882,0.6),3,C2860&lt;=PERCENTILE($C$3:$C$5882,0.8),4,TRUE,5)</f>
        <v>1</v>
      </c>
      <c r="G2860" cm="1">
        <f t="array" ref="G2860">_xlfn.IFS(D2860&lt;=PERCENTILE($D$3:$D$5882,0.2),1,D2860&lt;=PERCENTILE($D$3:$D$5882,0.4),2,D2860&lt;=PERCENTILE($D$3:$D$5882,0.6),3,D2860&lt;=PERCENTILE($D$3:$D$5882,0.8),4,TRUE,5)</f>
        <v>1</v>
      </c>
      <c r="H2860" s="3" t="str" cm="1">
        <f t="array" ref="H2860">_xlfn.IFS(AND(E2860&gt;=4,F2860&gt;=4,G2860&gt;=4),"Champions",AND(E2860&gt;=3,F2860&gt;=3,G2860&gt;=3),"Loyal Customers",AND(E2860&lt;=2,F2860&gt;=3),"At Risk",AND(E2860&lt;=2,F2860&lt;=2,G2860&lt;=2),"Lost",AND(E2860&gt;=4,F2860&lt;=2),"New/Promising",TRUE,"Needs Attention")</f>
        <v>Lost</v>
      </c>
      <c r="I2860" s="3" t="str">
        <f t="shared" si="48"/>
        <v>Churned</v>
      </c>
      <c r="J2860" s="3" t="str">
        <f>_xlfn.XLOOKUP(A2860,'Country_Lookup'!$D:$D,'Country_Lookup'!$E:$E)</f>
        <v>United Kingdom</v>
      </c>
    </row>
    <row r="2861" spans="1:10" x14ac:dyDescent="0.3">
      <c r="A2861">
        <v>15234</v>
      </c>
      <c r="B2861">
        <v>276</v>
      </c>
      <c r="C2861">
        <v>1</v>
      </c>
      <c r="D2861">
        <v>197</v>
      </c>
      <c r="E2861" cm="1">
        <f t="array" ref="E2861">_xlfn.IFS(B2861&lt;=PERCENTILE($B$3:$B$5882,0.2),5,B2861&lt;=PERCENTILE($B$3:$B$5882,0.4),4,B2861&lt;=PERCENTILE($B$3:$B$5882,0.6),3,B2861&lt;=PERCENTILE($B$3:$B$5882,0.8),2,TRUE,1)</f>
        <v>2</v>
      </c>
      <c r="F2861" cm="1">
        <f t="array" ref="F2861">_xlfn.IFS(C2861&lt;=PERCENTILE($C$3:$C$5882,0.2),1,C2861&lt;=PERCENTILE($C$3:$C$5882,0.4),2,C2861&lt;=PERCENTILE($C$3:$C$5882,0.6),3,C2861&lt;=PERCENTILE($C$3:$C$5882,0.8),4,TRUE,5)</f>
        <v>1</v>
      </c>
      <c r="G2861" cm="1">
        <f t="array" ref="G2861">_xlfn.IFS(D2861&lt;=PERCENTILE($D$3:$D$5882,0.2),1,D2861&lt;=PERCENTILE($D$3:$D$5882,0.4),2,D2861&lt;=PERCENTILE($D$3:$D$5882,0.6),3,D2861&lt;=PERCENTILE($D$3:$D$5882,0.8),4,TRUE,5)</f>
        <v>1</v>
      </c>
      <c r="H2861" s="3" t="str" cm="1">
        <f t="array" ref="H2861">_xlfn.IFS(AND(E2861&gt;=4,F2861&gt;=4,G2861&gt;=4),"Champions",AND(E2861&gt;=3,F2861&gt;=3,G2861&gt;=3),"Loyal Customers",AND(E2861&lt;=2,F2861&gt;=3),"At Risk",AND(E2861&lt;=2,F2861&lt;=2,G2861&lt;=2),"Lost",AND(E2861&gt;=4,F2861&lt;=2),"New/Promising",TRUE,"Needs Attention")</f>
        <v>Lost</v>
      </c>
      <c r="I2861" s="3" t="str">
        <f t="shared" si="48"/>
        <v>Churned</v>
      </c>
      <c r="J2861" s="3" t="str">
        <f>_xlfn.XLOOKUP(A2861,'Country_Lookup'!$D:$D,'Country_Lookup'!$E:$E)</f>
        <v>United Kingdom</v>
      </c>
    </row>
    <row r="2862" spans="1:10" x14ac:dyDescent="0.3">
      <c r="A2862">
        <v>15235</v>
      </c>
      <c r="B2862">
        <v>217</v>
      </c>
      <c r="C2862">
        <v>16</v>
      </c>
      <c r="D2862">
        <v>2937.81</v>
      </c>
      <c r="E2862" cm="1">
        <f t="array" ref="E2862">_xlfn.IFS(B2862&lt;=PERCENTILE($B$3:$B$5882,0.2),5,B2862&lt;=PERCENTILE($B$3:$B$5882,0.4),4,B2862&lt;=PERCENTILE($B$3:$B$5882,0.6),3,B2862&lt;=PERCENTILE($B$3:$B$5882,0.8),2,TRUE,1)</f>
        <v>2</v>
      </c>
      <c r="F2862" cm="1">
        <f t="array" ref="F2862">_xlfn.IFS(C2862&lt;=PERCENTILE($C$3:$C$5882,0.2),1,C2862&lt;=PERCENTILE($C$3:$C$5882,0.4),2,C2862&lt;=PERCENTILE($C$3:$C$5882,0.6),3,C2862&lt;=PERCENTILE($C$3:$C$5882,0.8),4,TRUE,5)</f>
        <v>5</v>
      </c>
      <c r="G2862" cm="1">
        <f t="array" ref="G2862">_xlfn.IFS(D2862&lt;=PERCENTILE($D$3:$D$5882,0.2),1,D2862&lt;=PERCENTILE($D$3:$D$5882,0.4),2,D2862&lt;=PERCENTILE($D$3:$D$5882,0.6),3,D2862&lt;=PERCENTILE($D$3:$D$5882,0.8),4,TRUE,5)</f>
        <v>4</v>
      </c>
      <c r="H2862" s="3" t="str" cm="1">
        <f t="array" ref="H2862">_xlfn.IFS(AND(E2862&gt;=4,F2862&gt;=4,G2862&gt;=4),"Champions",AND(E2862&gt;=3,F2862&gt;=3,G2862&gt;=3),"Loyal Customers",AND(E2862&lt;=2,F2862&gt;=3),"At Risk",AND(E2862&lt;=2,F2862&lt;=2,G2862&lt;=2),"Lost",AND(E2862&gt;=4,F2862&lt;=2),"New/Promising",TRUE,"Needs Attention")</f>
        <v>At Risk</v>
      </c>
      <c r="I2862" s="3" t="str">
        <f t="shared" si="48"/>
        <v>Churned</v>
      </c>
      <c r="J2862" s="3" t="str">
        <f>_xlfn.XLOOKUP(A2862,'Country_Lookup'!$D:$D,'Country_Lookup'!$E:$E)</f>
        <v>United Kingdom</v>
      </c>
    </row>
    <row r="2863" spans="1:10" x14ac:dyDescent="0.3">
      <c r="A2863">
        <v>15236</v>
      </c>
      <c r="B2863">
        <v>298</v>
      </c>
      <c r="C2863">
        <v>1</v>
      </c>
      <c r="D2863">
        <v>321.05000000000007</v>
      </c>
      <c r="E2863" cm="1">
        <f t="array" ref="E2863">_xlfn.IFS(B2863&lt;=PERCENTILE($B$3:$B$5882,0.2),5,B2863&lt;=PERCENTILE($B$3:$B$5882,0.4),4,B2863&lt;=PERCENTILE($B$3:$B$5882,0.6),3,B2863&lt;=PERCENTILE($B$3:$B$5882,0.8),2,TRUE,1)</f>
        <v>2</v>
      </c>
      <c r="F2863" cm="1">
        <f t="array" ref="F2863">_xlfn.IFS(C2863&lt;=PERCENTILE($C$3:$C$5882,0.2),1,C2863&lt;=PERCENTILE($C$3:$C$5882,0.4),2,C2863&lt;=PERCENTILE($C$3:$C$5882,0.6),3,C2863&lt;=PERCENTILE($C$3:$C$5882,0.8),4,TRUE,5)</f>
        <v>1</v>
      </c>
      <c r="G2863" cm="1">
        <f t="array" ref="G2863">_xlfn.IFS(D2863&lt;=PERCENTILE($D$3:$D$5882,0.2),1,D2863&lt;=PERCENTILE($D$3:$D$5882,0.4),2,D2863&lt;=PERCENTILE($D$3:$D$5882,0.6),3,D2863&lt;=PERCENTILE($D$3:$D$5882,0.8),4,TRUE,5)</f>
        <v>2</v>
      </c>
      <c r="H2863" s="3" t="str" cm="1">
        <f t="array" ref="H2863">_xlfn.IFS(AND(E2863&gt;=4,F2863&gt;=4,G2863&gt;=4),"Champions",AND(E2863&gt;=3,F2863&gt;=3,G2863&gt;=3),"Loyal Customers",AND(E2863&lt;=2,F2863&gt;=3),"At Risk",AND(E2863&lt;=2,F2863&lt;=2,G2863&lt;=2),"Lost",AND(E2863&gt;=4,F2863&lt;=2),"New/Promising",TRUE,"Needs Attention")</f>
        <v>Lost</v>
      </c>
      <c r="I2863" s="3" t="str">
        <f t="shared" si="48"/>
        <v>Churned</v>
      </c>
      <c r="J2863" s="3" t="str">
        <f>_xlfn.XLOOKUP(A2863,'Country_Lookup'!$D:$D,'Country_Lookup'!$E:$E)</f>
        <v>United Kingdom</v>
      </c>
    </row>
    <row r="2864" spans="1:10" x14ac:dyDescent="0.3">
      <c r="A2864">
        <v>15237</v>
      </c>
      <c r="B2864">
        <v>1</v>
      </c>
      <c r="C2864">
        <v>4</v>
      </c>
      <c r="D2864">
        <v>1412.3199999999968</v>
      </c>
      <c r="E2864" cm="1">
        <f t="array" ref="E2864">_xlfn.IFS(B2864&lt;=PERCENTILE($B$3:$B$5882,0.2),5,B2864&lt;=PERCENTILE($B$3:$B$5882,0.4),4,B2864&lt;=PERCENTILE($B$3:$B$5882,0.6),3,B2864&lt;=PERCENTILE($B$3:$B$5882,0.8),2,TRUE,1)</f>
        <v>5</v>
      </c>
      <c r="F2864" cm="1">
        <f t="array" ref="F2864">_xlfn.IFS(C2864&lt;=PERCENTILE($C$3:$C$5882,0.2),1,C2864&lt;=PERCENTILE($C$3:$C$5882,0.4),2,C2864&lt;=PERCENTILE($C$3:$C$5882,0.6),3,C2864&lt;=PERCENTILE($C$3:$C$5882,0.8),4,TRUE,5)</f>
        <v>3</v>
      </c>
      <c r="G2864" cm="1">
        <f t="array" ref="G2864">_xlfn.IFS(D2864&lt;=PERCENTILE($D$3:$D$5882,0.2),1,D2864&lt;=PERCENTILE($D$3:$D$5882,0.4),2,D2864&lt;=PERCENTILE($D$3:$D$5882,0.6),3,D2864&lt;=PERCENTILE($D$3:$D$5882,0.8),4,TRUE,5)</f>
        <v>4</v>
      </c>
      <c r="H2864" s="3" t="str" cm="1">
        <f t="array" ref="H2864">_xlfn.IFS(AND(E2864&gt;=4,F2864&gt;=4,G2864&gt;=4),"Champions",AND(E2864&gt;=3,F2864&gt;=3,G2864&gt;=3),"Loyal Customers",AND(E2864&lt;=2,F2864&gt;=3),"At Risk",AND(E2864&lt;=2,F2864&lt;=2,G2864&lt;=2),"Lost",AND(E2864&gt;=4,F2864&lt;=2),"New/Promising",TRUE,"Needs Attention")</f>
        <v>Loyal Customers</v>
      </c>
      <c r="I2864" s="3" t="str">
        <f t="shared" si="48"/>
        <v>Active</v>
      </c>
      <c r="J2864" s="3" t="str">
        <f>_xlfn.XLOOKUP(A2864,'Country_Lookup'!$D:$D,'Country_Lookup'!$E:$E)</f>
        <v>United Kingdom</v>
      </c>
    </row>
    <row r="2865" spans="1:10" x14ac:dyDescent="0.3">
      <c r="A2865">
        <v>15238</v>
      </c>
      <c r="B2865">
        <v>29</v>
      </c>
      <c r="C2865">
        <v>3</v>
      </c>
      <c r="D2865">
        <v>1071.9899999999986</v>
      </c>
      <c r="E2865" cm="1">
        <f t="array" ref="E2865">_xlfn.IFS(B2865&lt;=PERCENTILE($B$3:$B$5882,0.2),5,B2865&lt;=PERCENTILE($B$3:$B$5882,0.4),4,B2865&lt;=PERCENTILE($B$3:$B$5882,0.6),3,B2865&lt;=PERCENTILE($B$3:$B$5882,0.8),2,TRUE,1)</f>
        <v>4</v>
      </c>
      <c r="F2865" cm="1">
        <f t="array" ref="F2865">_xlfn.IFS(C2865&lt;=PERCENTILE($C$3:$C$5882,0.2),1,C2865&lt;=PERCENTILE($C$3:$C$5882,0.4),2,C2865&lt;=PERCENTILE($C$3:$C$5882,0.6),3,C2865&lt;=PERCENTILE($C$3:$C$5882,0.8),4,TRUE,5)</f>
        <v>3</v>
      </c>
      <c r="G2865" cm="1">
        <f t="array" ref="G2865">_xlfn.IFS(D2865&lt;=PERCENTILE($D$3:$D$5882,0.2),1,D2865&lt;=PERCENTILE($D$3:$D$5882,0.4),2,D2865&lt;=PERCENTILE($D$3:$D$5882,0.6),3,D2865&lt;=PERCENTILE($D$3:$D$5882,0.8),4,TRUE,5)</f>
        <v>3</v>
      </c>
      <c r="H2865" s="3" t="str" cm="1">
        <f t="array" ref="H2865">_xlfn.IFS(AND(E2865&gt;=4,F2865&gt;=4,G2865&gt;=4),"Champions",AND(E2865&gt;=3,F2865&gt;=3,G2865&gt;=3),"Loyal Customers",AND(E2865&lt;=2,F2865&gt;=3),"At Risk",AND(E2865&lt;=2,F2865&lt;=2,G2865&lt;=2),"Lost",AND(E2865&gt;=4,F2865&lt;=2),"New/Promising",TRUE,"Needs Attention")</f>
        <v>Loyal Customers</v>
      </c>
      <c r="I2865" s="3" t="str">
        <f t="shared" si="48"/>
        <v>Active</v>
      </c>
      <c r="J2865" s="3" t="str">
        <f>_xlfn.XLOOKUP(A2865,'Country_Lookup'!$D:$D,'Country_Lookup'!$E:$E)</f>
        <v>United Kingdom</v>
      </c>
    </row>
    <row r="2866" spans="1:10" x14ac:dyDescent="0.3">
      <c r="A2866">
        <v>15239</v>
      </c>
      <c r="B2866">
        <v>10</v>
      </c>
      <c r="C2866">
        <v>2</v>
      </c>
      <c r="D2866">
        <v>780.58999999999946</v>
      </c>
      <c r="E2866" cm="1">
        <f t="array" ref="E2866">_xlfn.IFS(B2866&lt;=PERCENTILE($B$3:$B$5882,0.2),5,B2866&lt;=PERCENTILE($B$3:$B$5882,0.4),4,B2866&lt;=PERCENTILE($B$3:$B$5882,0.6),3,B2866&lt;=PERCENTILE($B$3:$B$5882,0.8),2,TRUE,1)</f>
        <v>5</v>
      </c>
      <c r="F2866" cm="1">
        <f t="array" ref="F2866">_xlfn.IFS(C2866&lt;=PERCENTILE($C$3:$C$5882,0.2),1,C2866&lt;=PERCENTILE($C$3:$C$5882,0.4),2,C2866&lt;=PERCENTILE($C$3:$C$5882,0.6),3,C2866&lt;=PERCENTILE($C$3:$C$5882,0.8),4,TRUE,5)</f>
        <v>2</v>
      </c>
      <c r="G2866" cm="1">
        <f t="array" ref="G2866">_xlfn.IFS(D2866&lt;=PERCENTILE($D$3:$D$5882,0.2),1,D2866&lt;=PERCENTILE($D$3:$D$5882,0.4),2,D2866&lt;=PERCENTILE($D$3:$D$5882,0.6),3,D2866&lt;=PERCENTILE($D$3:$D$5882,0.8),4,TRUE,5)</f>
        <v>3</v>
      </c>
      <c r="H2866" s="3" t="str" cm="1">
        <f t="array" ref="H2866">_xlfn.IFS(AND(E2866&gt;=4,F2866&gt;=4,G2866&gt;=4),"Champions",AND(E2866&gt;=3,F2866&gt;=3,G2866&gt;=3),"Loyal Customers",AND(E2866&lt;=2,F2866&gt;=3),"At Risk",AND(E2866&lt;=2,F2866&lt;=2,G2866&lt;=2),"Lost",AND(E2866&gt;=4,F2866&lt;=2),"New/Promising",TRUE,"Needs Attention")</f>
        <v>New/Promising</v>
      </c>
      <c r="I2866" s="3" t="str">
        <f t="shared" si="48"/>
        <v>Active</v>
      </c>
      <c r="J2866" s="3" t="str">
        <f>_xlfn.XLOOKUP(A2866,'Country_Lookup'!$D:$D,'Country_Lookup'!$E:$E)</f>
        <v>United Kingdom</v>
      </c>
    </row>
    <row r="2867" spans="1:10" x14ac:dyDescent="0.3">
      <c r="A2867">
        <v>15240</v>
      </c>
      <c r="B2867">
        <v>44</v>
      </c>
      <c r="C2867">
        <v>12</v>
      </c>
      <c r="D2867">
        <v>4459.9799999999877</v>
      </c>
      <c r="E2867" cm="1">
        <f t="array" ref="E2867">_xlfn.IFS(B2867&lt;=PERCENTILE($B$3:$B$5882,0.2),5,B2867&lt;=PERCENTILE($B$3:$B$5882,0.4),4,B2867&lt;=PERCENTILE($B$3:$B$5882,0.6),3,B2867&lt;=PERCENTILE($B$3:$B$5882,0.8),2,TRUE,1)</f>
        <v>4</v>
      </c>
      <c r="F2867" cm="1">
        <f t="array" ref="F2867">_xlfn.IFS(C2867&lt;=PERCENTILE($C$3:$C$5882,0.2),1,C2867&lt;=PERCENTILE($C$3:$C$5882,0.4),2,C2867&lt;=PERCENTILE($C$3:$C$5882,0.6),3,C2867&lt;=PERCENTILE($C$3:$C$5882,0.8),4,TRUE,5)</f>
        <v>5</v>
      </c>
      <c r="G2867" cm="1">
        <f t="array" ref="G2867">_xlfn.IFS(D2867&lt;=PERCENTILE($D$3:$D$5882,0.2),1,D2867&lt;=PERCENTILE($D$3:$D$5882,0.4),2,D2867&lt;=PERCENTILE($D$3:$D$5882,0.6),3,D2867&lt;=PERCENTILE($D$3:$D$5882,0.8),4,TRUE,5)</f>
        <v>5</v>
      </c>
      <c r="H2867" s="3" t="str" cm="1">
        <f t="array" ref="H2867">_xlfn.IFS(AND(E2867&gt;=4,F2867&gt;=4,G2867&gt;=4),"Champions",AND(E2867&gt;=3,F2867&gt;=3,G2867&gt;=3),"Loyal Customers",AND(E2867&lt;=2,F2867&gt;=3),"At Risk",AND(E2867&lt;=2,F2867&lt;=2,G2867&lt;=2),"Lost",AND(E2867&gt;=4,F2867&lt;=2),"New/Promising",TRUE,"Needs Attention")</f>
        <v>Champions</v>
      </c>
      <c r="I2867" s="3" t="str">
        <f t="shared" si="48"/>
        <v>Active</v>
      </c>
      <c r="J2867" s="3" t="str">
        <f>_xlfn.XLOOKUP(A2867,'Country_Lookup'!$D:$D,'Country_Lookup'!$E:$E)</f>
        <v>United Kingdom</v>
      </c>
    </row>
    <row r="2868" spans="1:10" x14ac:dyDescent="0.3">
      <c r="A2868">
        <v>15241</v>
      </c>
      <c r="B2868">
        <v>66</v>
      </c>
      <c r="C2868">
        <v>11</v>
      </c>
      <c r="D2868">
        <v>3050.1599999999917</v>
      </c>
      <c r="E2868" cm="1">
        <f t="array" ref="E2868">_xlfn.IFS(B2868&lt;=PERCENTILE($B$3:$B$5882,0.2),5,B2868&lt;=PERCENTILE($B$3:$B$5882,0.4),4,B2868&lt;=PERCENTILE($B$3:$B$5882,0.6),3,B2868&lt;=PERCENTILE($B$3:$B$5882,0.8),2,TRUE,1)</f>
        <v>3</v>
      </c>
      <c r="F2868" cm="1">
        <f t="array" ref="F2868">_xlfn.IFS(C2868&lt;=PERCENTILE($C$3:$C$5882,0.2),1,C2868&lt;=PERCENTILE($C$3:$C$5882,0.4),2,C2868&lt;=PERCENTILE($C$3:$C$5882,0.6),3,C2868&lt;=PERCENTILE($C$3:$C$5882,0.8),4,TRUE,5)</f>
        <v>5</v>
      </c>
      <c r="G2868" cm="1">
        <f t="array" ref="G2868">_xlfn.IFS(D2868&lt;=PERCENTILE($D$3:$D$5882,0.2),1,D2868&lt;=PERCENTILE($D$3:$D$5882,0.4),2,D2868&lt;=PERCENTILE($D$3:$D$5882,0.6),3,D2868&lt;=PERCENTILE($D$3:$D$5882,0.8),4,TRUE,5)</f>
        <v>5</v>
      </c>
      <c r="H2868" s="3" t="str" cm="1">
        <f t="array" ref="H2868">_xlfn.IFS(AND(E2868&gt;=4,F2868&gt;=4,G2868&gt;=4),"Champions",AND(E2868&gt;=3,F2868&gt;=3,G2868&gt;=3),"Loyal Customers",AND(E2868&lt;=2,F2868&gt;=3),"At Risk",AND(E2868&lt;=2,F2868&lt;=2,G2868&lt;=2),"Lost",AND(E2868&gt;=4,F2868&lt;=2),"New/Promising",TRUE,"Needs Attention")</f>
        <v>Loyal Customers</v>
      </c>
      <c r="I2868" s="3" t="str">
        <f t="shared" si="48"/>
        <v>Active</v>
      </c>
      <c r="J2868" s="3" t="str">
        <f>_xlfn.XLOOKUP(A2868,'Country_Lookup'!$D:$D,'Country_Lookup'!$E:$E)</f>
        <v>United Kingdom</v>
      </c>
    </row>
    <row r="2869" spans="1:10" x14ac:dyDescent="0.3">
      <c r="A2869">
        <v>15242</v>
      </c>
      <c r="B2869">
        <v>422</v>
      </c>
      <c r="C2869">
        <v>1</v>
      </c>
      <c r="D2869">
        <v>302.04000000000002</v>
      </c>
      <c r="E2869" cm="1">
        <f t="array" ref="E2869">_xlfn.IFS(B2869&lt;=PERCENTILE($B$3:$B$5882,0.2),5,B2869&lt;=PERCENTILE($B$3:$B$5882,0.4),4,B2869&lt;=PERCENTILE($B$3:$B$5882,0.6),3,B2869&lt;=PERCENTILE($B$3:$B$5882,0.8),2,TRUE,1)</f>
        <v>1</v>
      </c>
      <c r="F2869" cm="1">
        <f t="array" ref="F2869">_xlfn.IFS(C2869&lt;=PERCENTILE($C$3:$C$5882,0.2),1,C2869&lt;=PERCENTILE($C$3:$C$5882,0.4),2,C2869&lt;=PERCENTILE($C$3:$C$5882,0.6),3,C2869&lt;=PERCENTILE($C$3:$C$5882,0.8),4,TRUE,5)</f>
        <v>1</v>
      </c>
      <c r="G2869" cm="1">
        <f t="array" ref="G2869">_xlfn.IFS(D2869&lt;=PERCENTILE($D$3:$D$5882,0.2),1,D2869&lt;=PERCENTILE($D$3:$D$5882,0.4),2,D2869&lt;=PERCENTILE($D$3:$D$5882,0.6),3,D2869&lt;=PERCENTILE($D$3:$D$5882,0.8),4,TRUE,5)</f>
        <v>2</v>
      </c>
      <c r="H2869" s="3" t="str" cm="1">
        <f t="array" ref="H2869">_xlfn.IFS(AND(E2869&gt;=4,F2869&gt;=4,G2869&gt;=4),"Champions",AND(E2869&gt;=3,F2869&gt;=3,G2869&gt;=3),"Loyal Customers",AND(E2869&lt;=2,F2869&gt;=3),"At Risk",AND(E2869&lt;=2,F2869&lt;=2,G2869&lt;=2),"Lost",AND(E2869&gt;=4,F2869&lt;=2),"New/Promising",TRUE,"Needs Attention")</f>
        <v>Lost</v>
      </c>
      <c r="I2869" s="3" t="str">
        <f t="shared" si="48"/>
        <v>Churned</v>
      </c>
      <c r="J2869" s="3" t="str">
        <f>_xlfn.XLOOKUP(A2869,'Country_Lookup'!$D:$D,'Country_Lookup'!$E:$E)</f>
        <v>United Kingdom</v>
      </c>
    </row>
    <row r="2870" spans="1:10" x14ac:dyDescent="0.3">
      <c r="A2870">
        <v>15243</v>
      </c>
      <c r="B2870">
        <v>74</v>
      </c>
      <c r="C2870">
        <v>2</v>
      </c>
      <c r="D2870">
        <v>927.27999999999929</v>
      </c>
      <c r="E2870" cm="1">
        <f t="array" ref="E2870">_xlfn.IFS(B2870&lt;=PERCENTILE($B$3:$B$5882,0.2),5,B2870&lt;=PERCENTILE($B$3:$B$5882,0.4),4,B2870&lt;=PERCENTILE($B$3:$B$5882,0.6),3,B2870&lt;=PERCENTILE($B$3:$B$5882,0.8),2,TRUE,1)</f>
        <v>3</v>
      </c>
      <c r="F2870" cm="1">
        <f t="array" ref="F2870">_xlfn.IFS(C2870&lt;=PERCENTILE($C$3:$C$5882,0.2),1,C2870&lt;=PERCENTILE($C$3:$C$5882,0.4),2,C2870&lt;=PERCENTILE($C$3:$C$5882,0.6),3,C2870&lt;=PERCENTILE($C$3:$C$5882,0.8),4,TRUE,5)</f>
        <v>2</v>
      </c>
      <c r="G2870" cm="1">
        <f t="array" ref="G2870">_xlfn.IFS(D2870&lt;=PERCENTILE($D$3:$D$5882,0.2),1,D2870&lt;=PERCENTILE($D$3:$D$5882,0.4),2,D2870&lt;=PERCENTILE($D$3:$D$5882,0.6),3,D2870&lt;=PERCENTILE($D$3:$D$5882,0.8),4,TRUE,5)</f>
        <v>3</v>
      </c>
      <c r="H2870" s="3" t="str" cm="1">
        <f t="array" ref="H2870">_xlfn.IFS(AND(E2870&gt;=4,F2870&gt;=4,G2870&gt;=4),"Champions",AND(E2870&gt;=3,F2870&gt;=3,G2870&gt;=3),"Loyal Customers",AND(E2870&lt;=2,F2870&gt;=3),"At Risk",AND(E2870&lt;=2,F2870&lt;=2,G2870&lt;=2),"Lost",AND(E2870&gt;=4,F2870&lt;=2),"New/Promising",TRUE,"Needs Attention")</f>
        <v>Needs Attention</v>
      </c>
      <c r="I2870" s="3" t="str">
        <f t="shared" si="48"/>
        <v>Active</v>
      </c>
      <c r="J2870" s="3" t="str">
        <f>_xlfn.XLOOKUP(A2870,'Country_Lookup'!$D:$D,'Country_Lookup'!$E:$E)</f>
        <v>United Kingdom</v>
      </c>
    </row>
    <row r="2871" spans="1:10" x14ac:dyDescent="0.3">
      <c r="A2871">
        <v>15244</v>
      </c>
      <c r="B2871">
        <v>65</v>
      </c>
      <c r="C2871">
        <v>3</v>
      </c>
      <c r="D2871">
        <v>912.08000000000118</v>
      </c>
      <c r="E2871" cm="1">
        <f t="array" ref="E2871">_xlfn.IFS(B2871&lt;=PERCENTILE($B$3:$B$5882,0.2),5,B2871&lt;=PERCENTILE($B$3:$B$5882,0.4),4,B2871&lt;=PERCENTILE($B$3:$B$5882,0.6),3,B2871&lt;=PERCENTILE($B$3:$B$5882,0.8),2,TRUE,1)</f>
        <v>3</v>
      </c>
      <c r="F2871" cm="1">
        <f t="array" ref="F2871">_xlfn.IFS(C2871&lt;=PERCENTILE($C$3:$C$5882,0.2),1,C2871&lt;=PERCENTILE($C$3:$C$5882,0.4),2,C2871&lt;=PERCENTILE($C$3:$C$5882,0.6),3,C2871&lt;=PERCENTILE($C$3:$C$5882,0.8),4,TRUE,5)</f>
        <v>3</v>
      </c>
      <c r="G2871" cm="1">
        <f t="array" ref="G2871">_xlfn.IFS(D2871&lt;=PERCENTILE($D$3:$D$5882,0.2),1,D2871&lt;=PERCENTILE($D$3:$D$5882,0.4),2,D2871&lt;=PERCENTILE($D$3:$D$5882,0.6),3,D2871&lt;=PERCENTILE($D$3:$D$5882,0.8),4,TRUE,5)</f>
        <v>3</v>
      </c>
      <c r="H2871" s="3" t="str" cm="1">
        <f t="array" ref="H2871">_xlfn.IFS(AND(E2871&gt;=4,F2871&gt;=4,G2871&gt;=4),"Champions",AND(E2871&gt;=3,F2871&gt;=3,G2871&gt;=3),"Loyal Customers",AND(E2871&lt;=2,F2871&gt;=3),"At Risk",AND(E2871&lt;=2,F2871&lt;=2,G2871&lt;=2),"Lost",AND(E2871&gt;=4,F2871&lt;=2),"New/Promising",TRUE,"Needs Attention")</f>
        <v>Loyal Customers</v>
      </c>
      <c r="I2871" s="3" t="str">
        <f t="shared" si="48"/>
        <v>Active</v>
      </c>
      <c r="J2871" s="3" t="str">
        <f>_xlfn.XLOOKUP(A2871,'Country_Lookup'!$D:$D,'Country_Lookup'!$E:$E)</f>
        <v>United Kingdom</v>
      </c>
    </row>
    <row r="2872" spans="1:10" x14ac:dyDescent="0.3">
      <c r="A2872">
        <v>15245</v>
      </c>
      <c r="B2872">
        <v>134</v>
      </c>
      <c r="C2872">
        <v>8</v>
      </c>
      <c r="D2872">
        <v>4610.8400000000011</v>
      </c>
      <c r="E2872" cm="1">
        <f t="array" ref="E2872">_xlfn.IFS(B2872&lt;=PERCENTILE($B$3:$B$5882,0.2),5,B2872&lt;=PERCENTILE($B$3:$B$5882,0.4),4,B2872&lt;=PERCENTILE($B$3:$B$5882,0.6),3,B2872&lt;=PERCENTILE($B$3:$B$5882,0.8),2,TRUE,1)</f>
        <v>3</v>
      </c>
      <c r="F2872" cm="1">
        <f t="array" ref="F2872">_xlfn.IFS(C2872&lt;=PERCENTILE($C$3:$C$5882,0.2),1,C2872&lt;=PERCENTILE($C$3:$C$5882,0.4),2,C2872&lt;=PERCENTILE($C$3:$C$5882,0.6),3,C2872&lt;=PERCENTILE($C$3:$C$5882,0.8),4,TRUE,5)</f>
        <v>4</v>
      </c>
      <c r="G2872" cm="1">
        <f t="array" ref="G2872">_xlfn.IFS(D2872&lt;=PERCENTILE($D$3:$D$5882,0.2),1,D2872&lt;=PERCENTILE($D$3:$D$5882,0.4),2,D2872&lt;=PERCENTILE($D$3:$D$5882,0.6),3,D2872&lt;=PERCENTILE($D$3:$D$5882,0.8),4,TRUE,5)</f>
        <v>5</v>
      </c>
      <c r="H2872" s="3" t="str" cm="1">
        <f t="array" ref="H2872">_xlfn.IFS(AND(E2872&gt;=4,F2872&gt;=4,G2872&gt;=4),"Champions",AND(E2872&gt;=3,F2872&gt;=3,G2872&gt;=3),"Loyal Customers",AND(E2872&lt;=2,F2872&gt;=3),"At Risk",AND(E2872&lt;=2,F2872&lt;=2,G2872&lt;=2),"Lost",AND(E2872&gt;=4,F2872&lt;=2),"New/Promising",TRUE,"Needs Attention")</f>
        <v>Loyal Customers</v>
      </c>
      <c r="I2872" s="3" t="str">
        <f t="shared" si="48"/>
        <v>Churned</v>
      </c>
      <c r="J2872" s="3" t="str">
        <f>_xlfn.XLOOKUP(A2872,'Country_Lookup'!$D:$D,'Country_Lookup'!$E:$E)</f>
        <v>United Kingdom</v>
      </c>
    </row>
    <row r="2873" spans="1:10" x14ac:dyDescent="0.3">
      <c r="A2873">
        <v>15246</v>
      </c>
      <c r="B2873">
        <v>238</v>
      </c>
      <c r="C2873">
        <v>3</v>
      </c>
      <c r="D2873">
        <v>780.40000000000089</v>
      </c>
      <c r="E2873" cm="1">
        <f t="array" ref="E2873">_xlfn.IFS(B2873&lt;=PERCENTILE($B$3:$B$5882,0.2),5,B2873&lt;=PERCENTILE($B$3:$B$5882,0.4),4,B2873&lt;=PERCENTILE($B$3:$B$5882,0.6),3,B2873&lt;=PERCENTILE($B$3:$B$5882,0.8),2,TRUE,1)</f>
        <v>2</v>
      </c>
      <c r="F2873" cm="1">
        <f t="array" ref="F2873">_xlfn.IFS(C2873&lt;=PERCENTILE($C$3:$C$5882,0.2),1,C2873&lt;=PERCENTILE($C$3:$C$5882,0.4),2,C2873&lt;=PERCENTILE($C$3:$C$5882,0.6),3,C2873&lt;=PERCENTILE($C$3:$C$5882,0.8),4,TRUE,5)</f>
        <v>3</v>
      </c>
      <c r="G2873" cm="1">
        <f t="array" ref="G2873">_xlfn.IFS(D2873&lt;=PERCENTILE($D$3:$D$5882,0.2),1,D2873&lt;=PERCENTILE($D$3:$D$5882,0.4),2,D2873&lt;=PERCENTILE($D$3:$D$5882,0.6),3,D2873&lt;=PERCENTILE($D$3:$D$5882,0.8),4,TRUE,5)</f>
        <v>3</v>
      </c>
      <c r="H2873" s="3" t="str" cm="1">
        <f t="array" ref="H2873">_xlfn.IFS(AND(E2873&gt;=4,F2873&gt;=4,G2873&gt;=4),"Champions",AND(E2873&gt;=3,F2873&gt;=3,G2873&gt;=3),"Loyal Customers",AND(E2873&lt;=2,F2873&gt;=3),"At Risk",AND(E2873&lt;=2,F2873&lt;=2,G2873&lt;=2),"Lost",AND(E2873&gt;=4,F2873&lt;=2),"New/Promising",TRUE,"Needs Attention")</f>
        <v>At Risk</v>
      </c>
      <c r="I2873" s="3" t="str">
        <f t="shared" si="48"/>
        <v>Churned</v>
      </c>
      <c r="J2873" s="3" t="str">
        <f>_xlfn.XLOOKUP(A2873,'Country_Lookup'!$D:$D,'Country_Lookup'!$E:$E)</f>
        <v>United Kingdom</v>
      </c>
    </row>
    <row r="2874" spans="1:10" x14ac:dyDescent="0.3">
      <c r="A2874">
        <v>15247</v>
      </c>
      <c r="B2874">
        <v>122</v>
      </c>
      <c r="C2874">
        <v>3</v>
      </c>
      <c r="D2874">
        <v>976.0599999999996</v>
      </c>
      <c r="E2874" cm="1">
        <f t="array" ref="E2874">_xlfn.IFS(B2874&lt;=PERCENTILE($B$3:$B$5882,0.2),5,B2874&lt;=PERCENTILE($B$3:$B$5882,0.4),4,B2874&lt;=PERCENTILE($B$3:$B$5882,0.6),3,B2874&lt;=PERCENTILE($B$3:$B$5882,0.8),2,TRUE,1)</f>
        <v>3</v>
      </c>
      <c r="F2874" cm="1">
        <f t="array" ref="F2874">_xlfn.IFS(C2874&lt;=PERCENTILE($C$3:$C$5882,0.2),1,C2874&lt;=PERCENTILE($C$3:$C$5882,0.4),2,C2874&lt;=PERCENTILE($C$3:$C$5882,0.6),3,C2874&lt;=PERCENTILE($C$3:$C$5882,0.8),4,TRUE,5)</f>
        <v>3</v>
      </c>
      <c r="G2874" cm="1">
        <f t="array" ref="G2874">_xlfn.IFS(D2874&lt;=PERCENTILE($D$3:$D$5882,0.2),1,D2874&lt;=PERCENTILE($D$3:$D$5882,0.4),2,D2874&lt;=PERCENTILE($D$3:$D$5882,0.6),3,D2874&lt;=PERCENTILE($D$3:$D$5882,0.8),4,TRUE,5)</f>
        <v>3</v>
      </c>
      <c r="H2874" s="3" t="str" cm="1">
        <f t="array" ref="H2874">_xlfn.IFS(AND(E2874&gt;=4,F2874&gt;=4,G2874&gt;=4),"Champions",AND(E2874&gt;=3,F2874&gt;=3,G2874&gt;=3),"Loyal Customers",AND(E2874&lt;=2,F2874&gt;=3),"At Risk",AND(E2874&lt;=2,F2874&lt;=2,G2874&lt;=2),"Lost",AND(E2874&gt;=4,F2874&lt;=2),"New/Promising",TRUE,"Needs Attention")</f>
        <v>Loyal Customers</v>
      </c>
      <c r="I2874" s="3" t="str">
        <f t="shared" si="48"/>
        <v>Churned</v>
      </c>
      <c r="J2874" s="3" t="str">
        <f>_xlfn.XLOOKUP(A2874,'Country_Lookup'!$D:$D,'Country_Lookup'!$E:$E)</f>
        <v>United Kingdom</v>
      </c>
    </row>
    <row r="2875" spans="1:10" x14ac:dyDescent="0.3">
      <c r="A2875">
        <v>15248</v>
      </c>
      <c r="B2875">
        <v>411</v>
      </c>
      <c r="C2875">
        <v>3</v>
      </c>
      <c r="D2875">
        <v>1893.9299999999953</v>
      </c>
      <c r="E2875" cm="1">
        <f t="array" ref="E2875">_xlfn.IFS(B2875&lt;=PERCENTILE($B$3:$B$5882,0.2),5,B2875&lt;=PERCENTILE($B$3:$B$5882,0.4),4,B2875&lt;=PERCENTILE($B$3:$B$5882,0.6),3,B2875&lt;=PERCENTILE($B$3:$B$5882,0.8),2,TRUE,1)</f>
        <v>1</v>
      </c>
      <c r="F2875" cm="1">
        <f t="array" ref="F2875">_xlfn.IFS(C2875&lt;=PERCENTILE($C$3:$C$5882,0.2),1,C2875&lt;=PERCENTILE($C$3:$C$5882,0.4),2,C2875&lt;=PERCENTILE($C$3:$C$5882,0.6),3,C2875&lt;=PERCENTILE($C$3:$C$5882,0.8),4,TRUE,5)</f>
        <v>3</v>
      </c>
      <c r="G2875" cm="1">
        <f t="array" ref="G2875">_xlfn.IFS(D2875&lt;=PERCENTILE($D$3:$D$5882,0.2),1,D2875&lt;=PERCENTILE($D$3:$D$5882,0.4),2,D2875&lt;=PERCENTILE($D$3:$D$5882,0.6),3,D2875&lt;=PERCENTILE($D$3:$D$5882,0.8),4,TRUE,5)</f>
        <v>4</v>
      </c>
      <c r="H2875" s="3" t="str" cm="1">
        <f t="array" ref="H2875">_xlfn.IFS(AND(E2875&gt;=4,F2875&gt;=4,G2875&gt;=4),"Champions",AND(E2875&gt;=3,F2875&gt;=3,G2875&gt;=3),"Loyal Customers",AND(E2875&lt;=2,F2875&gt;=3),"At Risk",AND(E2875&lt;=2,F2875&lt;=2,G2875&lt;=2),"Lost",AND(E2875&gt;=4,F2875&lt;=2),"New/Promising",TRUE,"Needs Attention")</f>
        <v>At Risk</v>
      </c>
      <c r="I2875" s="3" t="str">
        <f t="shared" si="48"/>
        <v>Churned</v>
      </c>
      <c r="J2875" s="3" t="str">
        <f>_xlfn.XLOOKUP(A2875,'Country_Lookup'!$D:$D,'Country_Lookup'!$E:$E)</f>
        <v>United Kingdom</v>
      </c>
    </row>
    <row r="2876" spans="1:10" x14ac:dyDescent="0.3">
      <c r="A2876">
        <v>15249</v>
      </c>
      <c r="B2876">
        <v>31</v>
      </c>
      <c r="C2876">
        <v>18</v>
      </c>
      <c r="D2876">
        <v>9266.0000000000018</v>
      </c>
      <c r="E2876" cm="1">
        <f t="array" ref="E2876">_xlfn.IFS(B2876&lt;=PERCENTILE($B$3:$B$5882,0.2),5,B2876&lt;=PERCENTILE($B$3:$B$5882,0.4),4,B2876&lt;=PERCENTILE($B$3:$B$5882,0.6),3,B2876&lt;=PERCENTILE($B$3:$B$5882,0.8),2,TRUE,1)</f>
        <v>4</v>
      </c>
      <c r="F2876" cm="1">
        <f t="array" ref="F2876">_xlfn.IFS(C2876&lt;=PERCENTILE($C$3:$C$5882,0.2),1,C2876&lt;=PERCENTILE($C$3:$C$5882,0.4),2,C2876&lt;=PERCENTILE($C$3:$C$5882,0.6),3,C2876&lt;=PERCENTILE($C$3:$C$5882,0.8),4,TRUE,5)</f>
        <v>5</v>
      </c>
      <c r="G2876" cm="1">
        <f t="array" ref="G2876">_xlfn.IFS(D2876&lt;=PERCENTILE($D$3:$D$5882,0.2),1,D2876&lt;=PERCENTILE($D$3:$D$5882,0.4),2,D2876&lt;=PERCENTILE($D$3:$D$5882,0.6),3,D2876&lt;=PERCENTILE($D$3:$D$5882,0.8),4,TRUE,5)</f>
        <v>5</v>
      </c>
      <c r="H2876" s="3" t="str" cm="1">
        <f t="array" ref="H2876">_xlfn.IFS(AND(E2876&gt;=4,F2876&gt;=4,G2876&gt;=4),"Champions",AND(E2876&gt;=3,F2876&gt;=3,G2876&gt;=3),"Loyal Customers",AND(E2876&lt;=2,F2876&gt;=3),"At Risk",AND(E2876&lt;=2,F2876&lt;=2,G2876&lt;=2),"Lost",AND(E2876&gt;=4,F2876&lt;=2),"New/Promising",TRUE,"Needs Attention")</f>
        <v>Champions</v>
      </c>
      <c r="I2876" s="3" t="str">
        <f t="shared" si="48"/>
        <v>Active</v>
      </c>
      <c r="J2876" s="3" t="str">
        <f>_xlfn.XLOOKUP(A2876,'Country_Lookup'!$D:$D,'Country_Lookup'!$E:$E)</f>
        <v>United Kingdom</v>
      </c>
    </row>
    <row r="2877" spans="1:10" x14ac:dyDescent="0.3">
      <c r="A2877">
        <v>15250</v>
      </c>
      <c r="B2877">
        <v>640</v>
      </c>
      <c r="C2877">
        <v>1</v>
      </c>
      <c r="D2877">
        <v>60</v>
      </c>
      <c r="E2877" cm="1">
        <f t="array" ref="E2877">_xlfn.IFS(B2877&lt;=PERCENTILE($B$3:$B$5882,0.2),5,B2877&lt;=PERCENTILE($B$3:$B$5882,0.4),4,B2877&lt;=PERCENTILE($B$3:$B$5882,0.6),3,B2877&lt;=PERCENTILE($B$3:$B$5882,0.8),2,TRUE,1)</f>
        <v>1</v>
      </c>
      <c r="F2877" cm="1">
        <f t="array" ref="F2877">_xlfn.IFS(C2877&lt;=PERCENTILE($C$3:$C$5882,0.2),1,C2877&lt;=PERCENTILE($C$3:$C$5882,0.4),2,C2877&lt;=PERCENTILE($C$3:$C$5882,0.6),3,C2877&lt;=PERCENTILE($C$3:$C$5882,0.8),4,TRUE,5)</f>
        <v>1</v>
      </c>
      <c r="G2877" cm="1">
        <f t="array" ref="G2877">_xlfn.IFS(D2877&lt;=PERCENTILE($D$3:$D$5882,0.2),1,D2877&lt;=PERCENTILE($D$3:$D$5882,0.4),2,D2877&lt;=PERCENTILE($D$3:$D$5882,0.6),3,D2877&lt;=PERCENTILE($D$3:$D$5882,0.8),4,TRUE,5)</f>
        <v>1</v>
      </c>
      <c r="H2877" s="3" t="str" cm="1">
        <f t="array" ref="H2877">_xlfn.IFS(AND(E2877&gt;=4,F2877&gt;=4,G2877&gt;=4),"Champions",AND(E2877&gt;=3,F2877&gt;=3,G2877&gt;=3),"Loyal Customers",AND(E2877&lt;=2,F2877&gt;=3),"At Risk",AND(E2877&lt;=2,F2877&lt;=2,G2877&lt;=2),"Lost",AND(E2877&gt;=4,F2877&lt;=2),"New/Promising",TRUE,"Needs Attention")</f>
        <v>Lost</v>
      </c>
      <c r="I2877" s="3" t="str">
        <f t="shared" si="48"/>
        <v>Churned</v>
      </c>
      <c r="J2877" s="3" t="str">
        <f>_xlfn.XLOOKUP(A2877,'Country_Lookup'!$D:$D,'Country_Lookup'!$E:$E)</f>
        <v>United Kingdom</v>
      </c>
    </row>
    <row r="2878" spans="1:10" x14ac:dyDescent="0.3">
      <c r="A2878">
        <v>15251</v>
      </c>
      <c r="B2878">
        <v>9</v>
      </c>
      <c r="C2878">
        <v>21</v>
      </c>
      <c r="D2878">
        <v>20324.540000000034</v>
      </c>
      <c r="E2878" cm="1">
        <f t="array" ref="E2878">_xlfn.IFS(B2878&lt;=PERCENTILE($B$3:$B$5882,0.2),5,B2878&lt;=PERCENTILE($B$3:$B$5882,0.4),4,B2878&lt;=PERCENTILE($B$3:$B$5882,0.6),3,B2878&lt;=PERCENTILE($B$3:$B$5882,0.8),2,TRUE,1)</f>
        <v>5</v>
      </c>
      <c r="F2878" cm="1">
        <f t="array" ref="F2878">_xlfn.IFS(C2878&lt;=PERCENTILE($C$3:$C$5882,0.2),1,C2878&lt;=PERCENTILE($C$3:$C$5882,0.4),2,C2878&lt;=PERCENTILE($C$3:$C$5882,0.6),3,C2878&lt;=PERCENTILE($C$3:$C$5882,0.8),4,TRUE,5)</f>
        <v>5</v>
      </c>
      <c r="G2878" cm="1">
        <f t="array" ref="G2878">_xlfn.IFS(D2878&lt;=PERCENTILE($D$3:$D$5882,0.2),1,D2878&lt;=PERCENTILE($D$3:$D$5882,0.4),2,D2878&lt;=PERCENTILE($D$3:$D$5882,0.6),3,D2878&lt;=PERCENTILE($D$3:$D$5882,0.8),4,TRUE,5)</f>
        <v>5</v>
      </c>
      <c r="H2878" s="3" t="str" cm="1">
        <f t="array" ref="H2878">_xlfn.IFS(AND(E2878&gt;=4,F2878&gt;=4,G2878&gt;=4),"Champions",AND(E2878&gt;=3,F2878&gt;=3,G2878&gt;=3),"Loyal Customers",AND(E2878&lt;=2,F2878&gt;=3),"At Risk",AND(E2878&lt;=2,F2878&lt;=2,G2878&lt;=2),"Lost",AND(E2878&gt;=4,F2878&lt;=2),"New/Promising",TRUE,"Needs Attention")</f>
        <v>Champions</v>
      </c>
      <c r="I2878" s="3" t="str">
        <f t="shared" si="48"/>
        <v>Active</v>
      </c>
      <c r="J2878" s="3" t="str">
        <f>_xlfn.XLOOKUP(A2878,'Country_Lookup'!$D:$D,'Country_Lookup'!$E:$E)</f>
        <v>United Kingdom</v>
      </c>
    </row>
    <row r="2879" spans="1:10" x14ac:dyDescent="0.3">
      <c r="A2879">
        <v>15252</v>
      </c>
      <c r="B2879">
        <v>36</v>
      </c>
      <c r="C2879">
        <v>5</v>
      </c>
      <c r="D2879">
        <v>2103.4100000000021</v>
      </c>
      <c r="E2879" cm="1">
        <f t="array" ref="E2879">_xlfn.IFS(B2879&lt;=PERCENTILE($B$3:$B$5882,0.2),5,B2879&lt;=PERCENTILE($B$3:$B$5882,0.4),4,B2879&lt;=PERCENTILE($B$3:$B$5882,0.6),3,B2879&lt;=PERCENTILE($B$3:$B$5882,0.8),2,TRUE,1)</f>
        <v>4</v>
      </c>
      <c r="F2879" cm="1">
        <f t="array" ref="F2879">_xlfn.IFS(C2879&lt;=PERCENTILE($C$3:$C$5882,0.2),1,C2879&lt;=PERCENTILE($C$3:$C$5882,0.4),2,C2879&lt;=PERCENTILE($C$3:$C$5882,0.6),3,C2879&lt;=PERCENTILE($C$3:$C$5882,0.8),4,TRUE,5)</f>
        <v>4</v>
      </c>
      <c r="G2879" cm="1">
        <f t="array" ref="G2879">_xlfn.IFS(D2879&lt;=PERCENTILE($D$3:$D$5882,0.2),1,D2879&lt;=PERCENTILE($D$3:$D$5882,0.4),2,D2879&lt;=PERCENTILE($D$3:$D$5882,0.6),3,D2879&lt;=PERCENTILE($D$3:$D$5882,0.8),4,TRUE,5)</f>
        <v>4</v>
      </c>
      <c r="H2879" s="3" t="str" cm="1">
        <f t="array" ref="H2879">_xlfn.IFS(AND(E2879&gt;=4,F2879&gt;=4,G2879&gt;=4),"Champions",AND(E2879&gt;=3,F2879&gt;=3,G2879&gt;=3),"Loyal Customers",AND(E2879&lt;=2,F2879&gt;=3),"At Risk",AND(E2879&lt;=2,F2879&lt;=2,G2879&lt;=2),"Lost",AND(E2879&gt;=4,F2879&lt;=2),"New/Promising",TRUE,"Needs Attention")</f>
        <v>Champions</v>
      </c>
      <c r="I2879" s="3" t="str">
        <f t="shared" si="48"/>
        <v>Active</v>
      </c>
      <c r="J2879" s="3" t="str">
        <f>_xlfn.XLOOKUP(A2879,'Country_Lookup'!$D:$D,'Country_Lookup'!$E:$E)</f>
        <v>United Kingdom</v>
      </c>
    </row>
    <row r="2880" spans="1:10" x14ac:dyDescent="0.3">
      <c r="A2880">
        <v>15253</v>
      </c>
      <c r="B2880">
        <v>16</v>
      </c>
      <c r="C2880">
        <v>8</v>
      </c>
      <c r="D2880">
        <v>2055.089999999997</v>
      </c>
      <c r="E2880" cm="1">
        <f t="array" ref="E2880">_xlfn.IFS(B2880&lt;=PERCENTILE($B$3:$B$5882,0.2),5,B2880&lt;=PERCENTILE($B$3:$B$5882,0.4),4,B2880&lt;=PERCENTILE($B$3:$B$5882,0.6),3,B2880&lt;=PERCENTILE($B$3:$B$5882,0.8),2,TRUE,1)</f>
        <v>5</v>
      </c>
      <c r="F2880" cm="1">
        <f t="array" ref="F2880">_xlfn.IFS(C2880&lt;=PERCENTILE($C$3:$C$5882,0.2),1,C2880&lt;=PERCENTILE($C$3:$C$5882,0.4),2,C2880&lt;=PERCENTILE($C$3:$C$5882,0.6),3,C2880&lt;=PERCENTILE($C$3:$C$5882,0.8),4,TRUE,5)</f>
        <v>4</v>
      </c>
      <c r="G2880" cm="1">
        <f t="array" ref="G2880">_xlfn.IFS(D2880&lt;=PERCENTILE($D$3:$D$5882,0.2),1,D2880&lt;=PERCENTILE($D$3:$D$5882,0.4),2,D2880&lt;=PERCENTILE($D$3:$D$5882,0.6),3,D2880&lt;=PERCENTILE($D$3:$D$5882,0.8),4,TRUE,5)</f>
        <v>4</v>
      </c>
      <c r="H2880" s="3" t="str" cm="1">
        <f t="array" ref="H2880">_xlfn.IFS(AND(E2880&gt;=4,F2880&gt;=4,G2880&gt;=4),"Champions",AND(E2880&gt;=3,F2880&gt;=3,G2880&gt;=3),"Loyal Customers",AND(E2880&lt;=2,F2880&gt;=3),"At Risk",AND(E2880&lt;=2,F2880&lt;=2,G2880&lt;=2),"Lost",AND(E2880&gt;=4,F2880&lt;=2),"New/Promising",TRUE,"Needs Attention")</f>
        <v>Champions</v>
      </c>
      <c r="I2880" s="3" t="str">
        <f t="shared" si="48"/>
        <v>Active</v>
      </c>
      <c r="J2880" s="3" t="str">
        <f>_xlfn.XLOOKUP(A2880,'Country_Lookup'!$D:$D,'Country_Lookup'!$E:$E)</f>
        <v>United Kingdom</v>
      </c>
    </row>
    <row r="2881" spans="1:10" x14ac:dyDescent="0.3">
      <c r="A2881">
        <v>15254</v>
      </c>
      <c r="B2881">
        <v>127</v>
      </c>
      <c r="C2881">
        <v>3</v>
      </c>
      <c r="D2881">
        <v>1088.3499999999997</v>
      </c>
      <c r="E2881" cm="1">
        <f t="array" ref="E2881">_xlfn.IFS(B2881&lt;=PERCENTILE($B$3:$B$5882,0.2),5,B2881&lt;=PERCENTILE($B$3:$B$5882,0.4),4,B2881&lt;=PERCENTILE($B$3:$B$5882,0.6),3,B2881&lt;=PERCENTILE($B$3:$B$5882,0.8),2,TRUE,1)</f>
        <v>3</v>
      </c>
      <c r="F2881" cm="1">
        <f t="array" ref="F2881">_xlfn.IFS(C2881&lt;=PERCENTILE($C$3:$C$5882,0.2),1,C2881&lt;=PERCENTILE($C$3:$C$5882,0.4),2,C2881&lt;=PERCENTILE($C$3:$C$5882,0.6),3,C2881&lt;=PERCENTILE($C$3:$C$5882,0.8),4,TRUE,5)</f>
        <v>3</v>
      </c>
      <c r="G2881" cm="1">
        <f t="array" ref="G2881">_xlfn.IFS(D2881&lt;=PERCENTILE($D$3:$D$5882,0.2),1,D2881&lt;=PERCENTILE($D$3:$D$5882,0.4),2,D2881&lt;=PERCENTILE($D$3:$D$5882,0.6),3,D2881&lt;=PERCENTILE($D$3:$D$5882,0.8),4,TRUE,5)</f>
        <v>3</v>
      </c>
      <c r="H2881" s="3" t="str" cm="1">
        <f t="array" ref="H2881">_xlfn.IFS(AND(E2881&gt;=4,F2881&gt;=4,G2881&gt;=4),"Champions",AND(E2881&gt;=3,F2881&gt;=3,G2881&gt;=3),"Loyal Customers",AND(E2881&lt;=2,F2881&gt;=3),"At Risk",AND(E2881&lt;=2,F2881&lt;=2,G2881&lt;=2),"Lost",AND(E2881&gt;=4,F2881&lt;=2),"New/Promising",TRUE,"Needs Attention")</f>
        <v>Loyal Customers</v>
      </c>
      <c r="I2881" s="3" t="str">
        <f t="shared" si="48"/>
        <v>Churned</v>
      </c>
      <c r="J2881" s="3" t="str">
        <f>_xlfn.XLOOKUP(A2881,'Country_Lookup'!$D:$D,'Country_Lookup'!$E:$E)</f>
        <v>United Kingdom</v>
      </c>
    </row>
    <row r="2882" spans="1:10" x14ac:dyDescent="0.3">
      <c r="A2882">
        <v>15255</v>
      </c>
      <c r="B2882">
        <v>66</v>
      </c>
      <c r="C2882">
        <v>9</v>
      </c>
      <c r="D2882">
        <v>3729.4200000000069</v>
      </c>
      <c r="E2882" cm="1">
        <f t="array" ref="E2882">_xlfn.IFS(B2882&lt;=PERCENTILE($B$3:$B$5882,0.2),5,B2882&lt;=PERCENTILE($B$3:$B$5882,0.4),4,B2882&lt;=PERCENTILE($B$3:$B$5882,0.6),3,B2882&lt;=PERCENTILE($B$3:$B$5882,0.8),2,TRUE,1)</f>
        <v>3</v>
      </c>
      <c r="F2882" cm="1">
        <f t="array" ref="F2882">_xlfn.IFS(C2882&lt;=PERCENTILE($C$3:$C$5882,0.2),1,C2882&lt;=PERCENTILE($C$3:$C$5882,0.4),2,C2882&lt;=PERCENTILE($C$3:$C$5882,0.6),3,C2882&lt;=PERCENTILE($C$3:$C$5882,0.8),4,TRUE,5)</f>
        <v>5</v>
      </c>
      <c r="G2882" cm="1">
        <f t="array" ref="G2882">_xlfn.IFS(D2882&lt;=PERCENTILE($D$3:$D$5882,0.2),1,D2882&lt;=PERCENTILE($D$3:$D$5882,0.4),2,D2882&lt;=PERCENTILE($D$3:$D$5882,0.6),3,D2882&lt;=PERCENTILE($D$3:$D$5882,0.8),4,TRUE,5)</f>
        <v>5</v>
      </c>
      <c r="H2882" s="3" t="str" cm="1">
        <f t="array" ref="H2882">_xlfn.IFS(AND(E2882&gt;=4,F2882&gt;=4,G2882&gt;=4),"Champions",AND(E2882&gt;=3,F2882&gt;=3,G2882&gt;=3),"Loyal Customers",AND(E2882&lt;=2,F2882&gt;=3),"At Risk",AND(E2882&lt;=2,F2882&lt;=2,G2882&lt;=2),"Lost",AND(E2882&gt;=4,F2882&lt;=2),"New/Promising",TRUE,"Needs Attention")</f>
        <v>Loyal Customers</v>
      </c>
      <c r="I2882" s="3" t="str">
        <f t="shared" si="48"/>
        <v>Active</v>
      </c>
      <c r="J2882" s="3" t="str">
        <f>_xlfn.XLOOKUP(A2882,'Country_Lookup'!$D:$D,'Country_Lookup'!$E:$E)</f>
        <v>United Kingdom</v>
      </c>
    </row>
    <row r="2883" spans="1:10" x14ac:dyDescent="0.3">
      <c r="A2883">
        <v>15256</v>
      </c>
      <c r="B2883">
        <v>148</v>
      </c>
      <c r="C2883">
        <v>2</v>
      </c>
      <c r="D2883">
        <v>170.40000000000006</v>
      </c>
      <c r="E2883" cm="1">
        <f t="array" ref="E2883">_xlfn.IFS(B2883&lt;=PERCENTILE($B$3:$B$5882,0.2),5,B2883&lt;=PERCENTILE($B$3:$B$5882,0.4),4,B2883&lt;=PERCENTILE($B$3:$B$5882,0.6),3,B2883&lt;=PERCENTILE($B$3:$B$5882,0.8),2,TRUE,1)</f>
        <v>3</v>
      </c>
      <c r="F2883" cm="1">
        <f t="array" ref="F2883">_xlfn.IFS(C2883&lt;=PERCENTILE($C$3:$C$5882,0.2),1,C2883&lt;=PERCENTILE($C$3:$C$5882,0.4),2,C2883&lt;=PERCENTILE($C$3:$C$5882,0.6),3,C2883&lt;=PERCENTILE($C$3:$C$5882,0.8),4,TRUE,5)</f>
        <v>2</v>
      </c>
      <c r="G2883" cm="1">
        <f t="array" ref="G2883">_xlfn.IFS(D2883&lt;=PERCENTILE($D$3:$D$5882,0.2),1,D2883&lt;=PERCENTILE($D$3:$D$5882,0.4),2,D2883&lt;=PERCENTILE($D$3:$D$5882,0.6),3,D2883&lt;=PERCENTILE($D$3:$D$5882,0.8),4,TRUE,5)</f>
        <v>1</v>
      </c>
      <c r="H2883" s="3" t="str" cm="1">
        <f t="array" ref="H2883">_xlfn.IFS(AND(E2883&gt;=4,F2883&gt;=4,G2883&gt;=4),"Champions",AND(E2883&gt;=3,F2883&gt;=3,G2883&gt;=3),"Loyal Customers",AND(E2883&lt;=2,F2883&gt;=3),"At Risk",AND(E2883&lt;=2,F2883&lt;=2,G2883&lt;=2),"Lost",AND(E2883&gt;=4,F2883&lt;=2),"New/Promising",TRUE,"Needs Attention")</f>
        <v>Needs Attention</v>
      </c>
      <c r="I2883" s="3" t="str">
        <f t="shared" ref="I2883:I2946" si="49">IF(B2883&gt;90,"Churned","Active")</f>
        <v>Churned</v>
      </c>
      <c r="J2883" s="3" t="str">
        <f>_xlfn.XLOOKUP(A2883,'Country_Lookup'!$D:$D,'Country_Lookup'!$E:$E)</f>
        <v>United Kingdom</v>
      </c>
    </row>
    <row r="2884" spans="1:10" x14ac:dyDescent="0.3">
      <c r="A2884">
        <v>15257</v>
      </c>
      <c r="B2884">
        <v>283</v>
      </c>
      <c r="C2884">
        <v>2</v>
      </c>
      <c r="D2884">
        <v>685.89999999999975</v>
      </c>
      <c r="E2884" cm="1">
        <f t="array" ref="E2884">_xlfn.IFS(B2884&lt;=PERCENTILE($B$3:$B$5882,0.2),5,B2884&lt;=PERCENTILE($B$3:$B$5882,0.4),4,B2884&lt;=PERCENTILE($B$3:$B$5882,0.6),3,B2884&lt;=PERCENTILE($B$3:$B$5882,0.8),2,TRUE,1)</f>
        <v>2</v>
      </c>
      <c r="F2884" cm="1">
        <f t="array" ref="F2884">_xlfn.IFS(C2884&lt;=PERCENTILE($C$3:$C$5882,0.2),1,C2884&lt;=PERCENTILE($C$3:$C$5882,0.4),2,C2884&lt;=PERCENTILE($C$3:$C$5882,0.6),3,C2884&lt;=PERCENTILE($C$3:$C$5882,0.8),4,TRUE,5)</f>
        <v>2</v>
      </c>
      <c r="G2884" cm="1">
        <f t="array" ref="G2884">_xlfn.IFS(D2884&lt;=PERCENTILE($D$3:$D$5882,0.2),1,D2884&lt;=PERCENTILE($D$3:$D$5882,0.4),2,D2884&lt;=PERCENTILE($D$3:$D$5882,0.6),3,D2884&lt;=PERCENTILE($D$3:$D$5882,0.8),4,TRUE,5)</f>
        <v>3</v>
      </c>
      <c r="H2884" s="3" t="str" cm="1">
        <f t="array" ref="H2884">_xlfn.IFS(AND(E2884&gt;=4,F2884&gt;=4,G2884&gt;=4),"Champions",AND(E2884&gt;=3,F2884&gt;=3,G2884&gt;=3),"Loyal Customers",AND(E2884&lt;=2,F2884&gt;=3),"At Risk",AND(E2884&lt;=2,F2884&lt;=2,G2884&lt;=2),"Lost",AND(E2884&gt;=4,F2884&lt;=2),"New/Promising",TRUE,"Needs Attention")</f>
        <v>Needs Attention</v>
      </c>
      <c r="I2884" s="3" t="str">
        <f t="shared" si="49"/>
        <v>Churned</v>
      </c>
      <c r="J2884" s="3" t="str">
        <f>_xlfn.XLOOKUP(A2884,'Country_Lookup'!$D:$D,'Country_Lookup'!$E:$E)</f>
        <v>United Kingdom</v>
      </c>
    </row>
    <row r="2885" spans="1:10" x14ac:dyDescent="0.3">
      <c r="A2885">
        <v>15258</v>
      </c>
      <c r="B2885">
        <v>168</v>
      </c>
      <c r="C2885">
        <v>2</v>
      </c>
      <c r="D2885">
        <v>623.16</v>
      </c>
      <c r="E2885" cm="1">
        <f t="array" ref="E2885">_xlfn.IFS(B2885&lt;=PERCENTILE($B$3:$B$5882,0.2),5,B2885&lt;=PERCENTILE($B$3:$B$5882,0.4),4,B2885&lt;=PERCENTILE($B$3:$B$5882,0.6),3,B2885&lt;=PERCENTILE($B$3:$B$5882,0.8),2,TRUE,1)</f>
        <v>3</v>
      </c>
      <c r="F2885" cm="1">
        <f t="array" ref="F2885">_xlfn.IFS(C2885&lt;=PERCENTILE($C$3:$C$5882,0.2),1,C2885&lt;=PERCENTILE($C$3:$C$5882,0.4),2,C2885&lt;=PERCENTILE($C$3:$C$5882,0.6),3,C2885&lt;=PERCENTILE($C$3:$C$5882,0.8),4,TRUE,5)</f>
        <v>2</v>
      </c>
      <c r="G2885" cm="1">
        <f t="array" ref="G2885">_xlfn.IFS(D2885&lt;=PERCENTILE($D$3:$D$5882,0.2),1,D2885&lt;=PERCENTILE($D$3:$D$5882,0.4),2,D2885&lt;=PERCENTILE($D$3:$D$5882,0.6),3,D2885&lt;=PERCENTILE($D$3:$D$5882,0.8),4,TRUE,5)</f>
        <v>3</v>
      </c>
      <c r="H2885" s="3" t="str" cm="1">
        <f t="array" ref="H2885">_xlfn.IFS(AND(E2885&gt;=4,F2885&gt;=4,G2885&gt;=4),"Champions",AND(E2885&gt;=3,F2885&gt;=3,G2885&gt;=3),"Loyal Customers",AND(E2885&lt;=2,F2885&gt;=3),"At Risk",AND(E2885&lt;=2,F2885&lt;=2,G2885&lt;=2),"Lost",AND(E2885&gt;=4,F2885&lt;=2),"New/Promising",TRUE,"Needs Attention")</f>
        <v>Needs Attention</v>
      </c>
      <c r="I2885" s="3" t="str">
        <f t="shared" si="49"/>
        <v>Churned</v>
      </c>
      <c r="J2885" s="3" t="str">
        <f>_xlfn.XLOOKUP(A2885,'Country_Lookup'!$D:$D,'Country_Lookup'!$E:$E)</f>
        <v>United Kingdom</v>
      </c>
    </row>
    <row r="2886" spans="1:10" x14ac:dyDescent="0.3">
      <c r="A2886">
        <v>15259</v>
      </c>
      <c r="B2886">
        <v>512</v>
      </c>
      <c r="C2886">
        <v>4</v>
      </c>
      <c r="D2886">
        <v>1182.379999999999</v>
      </c>
      <c r="E2886" cm="1">
        <f t="array" ref="E2886">_xlfn.IFS(B2886&lt;=PERCENTILE($B$3:$B$5882,0.2),5,B2886&lt;=PERCENTILE($B$3:$B$5882,0.4),4,B2886&lt;=PERCENTILE($B$3:$B$5882,0.6),3,B2886&lt;=PERCENTILE($B$3:$B$5882,0.8),2,TRUE,1)</f>
        <v>1</v>
      </c>
      <c r="F2886" cm="1">
        <f t="array" ref="F2886">_xlfn.IFS(C2886&lt;=PERCENTILE($C$3:$C$5882,0.2),1,C2886&lt;=PERCENTILE($C$3:$C$5882,0.4),2,C2886&lt;=PERCENTILE($C$3:$C$5882,0.6),3,C2886&lt;=PERCENTILE($C$3:$C$5882,0.8),4,TRUE,5)</f>
        <v>3</v>
      </c>
      <c r="G2886" cm="1">
        <f t="array" ref="G2886">_xlfn.IFS(D2886&lt;=PERCENTILE($D$3:$D$5882,0.2),1,D2886&lt;=PERCENTILE($D$3:$D$5882,0.4),2,D2886&lt;=PERCENTILE($D$3:$D$5882,0.6),3,D2886&lt;=PERCENTILE($D$3:$D$5882,0.8),4,TRUE,5)</f>
        <v>3</v>
      </c>
      <c r="H2886" s="3" t="str" cm="1">
        <f t="array" ref="H2886">_xlfn.IFS(AND(E2886&gt;=4,F2886&gt;=4,G2886&gt;=4),"Champions",AND(E2886&gt;=3,F2886&gt;=3,G2886&gt;=3),"Loyal Customers",AND(E2886&lt;=2,F2886&gt;=3),"At Risk",AND(E2886&lt;=2,F2886&lt;=2,G2886&lt;=2),"Lost",AND(E2886&gt;=4,F2886&lt;=2),"New/Promising",TRUE,"Needs Attention")</f>
        <v>At Risk</v>
      </c>
      <c r="I2886" s="3" t="str">
        <f t="shared" si="49"/>
        <v>Churned</v>
      </c>
      <c r="J2886" s="3" t="str">
        <f>_xlfn.XLOOKUP(A2886,'Country_Lookup'!$D:$D,'Country_Lookup'!$E:$E)</f>
        <v>United Kingdom</v>
      </c>
    </row>
    <row r="2887" spans="1:10" x14ac:dyDescent="0.3">
      <c r="A2887">
        <v>15260</v>
      </c>
      <c r="B2887">
        <v>100</v>
      </c>
      <c r="C2887">
        <v>25</v>
      </c>
      <c r="D2887">
        <v>9188.2299999999886</v>
      </c>
      <c r="E2887" cm="1">
        <f t="array" ref="E2887">_xlfn.IFS(B2887&lt;=PERCENTILE($B$3:$B$5882,0.2),5,B2887&lt;=PERCENTILE($B$3:$B$5882,0.4),4,B2887&lt;=PERCENTILE($B$3:$B$5882,0.6),3,B2887&lt;=PERCENTILE($B$3:$B$5882,0.8),2,TRUE,1)</f>
        <v>3</v>
      </c>
      <c r="F2887" cm="1">
        <f t="array" ref="F2887">_xlfn.IFS(C2887&lt;=PERCENTILE($C$3:$C$5882,0.2),1,C2887&lt;=PERCENTILE($C$3:$C$5882,0.4),2,C2887&lt;=PERCENTILE($C$3:$C$5882,0.6),3,C2887&lt;=PERCENTILE($C$3:$C$5882,0.8),4,TRUE,5)</f>
        <v>5</v>
      </c>
      <c r="G2887" cm="1">
        <f t="array" ref="G2887">_xlfn.IFS(D2887&lt;=PERCENTILE($D$3:$D$5882,0.2),1,D2887&lt;=PERCENTILE($D$3:$D$5882,0.4),2,D2887&lt;=PERCENTILE($D$3:$D$5882,0.6),3,D2887&lt;=PERCENTILE($D$3:$D$5882,0.8),4,TRUE,5)</f>
        <v>5</v>
      </c>
      <c r="H2887" s="3" t="str" cm="1">
        <f t="array" ref="H2887">_xlfn.IFS(AND(E2887&gt;=4,F2887&gt;=4,G2887&gt;=4),"Champions",AND(E2887&gt;=3,F2887&gt;=3,G2887&gt;=3),"Loyal Customers",AND(E2887&lt;=2,F2887&gt;=3),"At Risk",AND(E2887&lt;=2,F2887&lt;=2,G2887&lt;=2),"Lost",AND(E2887&gt;=4,F2887&lt;=2),"New/Promising",TRUE,"Needs Attention")</f>
        <v>Loyal Customers</v>
      </c>
      <c r="I2887" s="3" t="str">
        <f t="shared" si="49"/>
        <v>Churned</v>
      </c>
      <c r="J2887" s="3" t="str">
        <f>_xlfn.XLOOKUP(A2887,'Country_Lookup'!$D:$D,'Country_Lookup'!$E:$E)</f>
        <v>United Kingdom</v>
      </c>
    </row>
    <row r="2888" spans="1:10" x14ac:dyDescent="0.3">
      <c r="A2888">
        <v>15261</v>
      </c>
      <c r="B2888">
        <v>135</v>
      </c>
      <c r="C2888">
        <v>4</v>
      </c>
      <c r="D2888">
        <v>1507.9999999999998</v>
      </c>
      <c r="E2888" cm="1">
        <f t="array" ref="E2888">_xlfn.IFS(B2888&lt;=PERCENTILE($B$3:$B$5882,0.2),5,B2888&lt;=PERCENTILE($B$3:$B$5882,0.4),4,B2888&lt;=PERCENTILE($B$3:$B$5882,0.6),3,B2888&lt;=PERCENTILE($B$3:$B$5882,0.8),2,TRUE,1)</f>
        <v>3</v>
      </c>
      <c r="F2888" cm="1">
        <f t="array" ref="F2888">_xlfn.IFS(C2888&lt;=PERCENTILE($C$3:$C$5882,0.2),1,C2888&lt;=PERCENTILE($C$3:$C$5882,0.4),2,C2888&lt;=PERCENTILE($C$3:$C$5882,0.6),3,C2888&lt;=PERCENTILE($C$3:$C$5882,0.8),4,TRUE,5)</f>
        <v>3</v>
      </c>
      <c r="G2888" cm="1">
        <f t="array" ref="G2888">_xlfn.IFS(D2888&lt;=PERCENTILE($D$3:$D$5882,0.2),1,D2888&lt;=PERCENTILE($D$3:$D$5882,0.4),2,D2888&lt;=PERCENTILE($D$3:$D$5882,0.6),3,D2888&lt;=PERCENTILE($D$3:$D$5882,0.8),4,TRUE,5)</f>
        <v>4</v>
      </c>
      <c r="H2888" s="3" t="str" cm="1">
        <f t="array" ref="H2888">_xlfn.IFS(AND(E2888&gt;=4,F2888&gt;=4,G2888&gt;=4),"Champions",AND(E2888&gt;=3,F2888&gt;=3,G2888&gt;=3),"Loyal Customers",AND(E2888&lt;=2,F2888&gt;=3),"At Risk",AND(E2888&lt;=2,F2888&lt;=2,G2888&lt;=2),"Lost",AND(E2888&gt;=4,F2888&lt;=2),"New/Promising",TRUE,"Needs Attention")</f>
        <v>Loyal Customers</v>
      </c>
      <c r="I2888" s="3" t="str">
        <f t="shared" si="49"/>
        <v>Churned</v>
      </c>
      <c r="J2888" s="3" t="str">
        <f>_xlfn.XLOOKUP(A2888,'Country_Lookup'!$D:$D,'Country_Lookup'!$E:$E)</f>
        <v>United Kingdom</v>
      </c>
    </row>
    <row r="2889" spans="1:10" x14ac:dyDescent="0.3">
      <c r="A2889">
        <v>15262</v>
      </c>
      <c r="B2889">
        <v>323</v>
      </c>
      <c r="C2889">
        <v>3</v>
      </c>
      <c r="D2889">
        <v>418.81999999999982</v>
      </c>
      <c r="E2889" cm="1">
        <f t="array" ref="E2889">_xlfn.IFS(B2889&lt;=PERCENTILE($B$3:$B$5882,0.2),5,B2889&lt;=PERCENTILE($B$3:$B$5882,0.4),4,B2889&lt;=PERCENTILE($B$3:$B$5882,0.6),3,B2889&lt;=PERCENTILE($B$3:$B$5882,0.8),2,TRUE,1)</f>
        <v>2</v>
      </c>
      <c r="F2889" cm="1">
        <f t="array" ref="F2889">_xlfn.IFS(C2889&lt;=PERCENTILE($C$3:$C$5882,0.2),1,C2889&lt;=PERCENTILE($C$3:$C$5882,0.4),2,C2889&lt;=PERCENTILE($C$3:$C$5882,0.6),3,C2889&lt;=PERCENTILE($C$3:$C$5882,0.8),4,TRUE,5)</f>
        <v>3</v>
      </c>
      <c r="G2889" cm="1">
        <f t="array" ref="G2889">_xlfn.IFS(D2889&lt;=PERCENTILE($D$3:$D$5882,0.2),1,D2889&lt;=PERCENTILE($D$3:$D$5882,0.4),2,D2889&lt;=PERCENTILE($D$3:$D$5882,0.6),3,D2889&lt;=PERCENTILE($D$3:$D$5882,0.8),4,TRUE,5)</f>
        <v>2</v>
      </c>
      <c r="H2889" s="3" t="str" cm="1">
        <f t="array" ref="H2889">_xlfn.IFS(AND(E2889&gt;=4,F2889&gt;=4,G2889&gt;=4),"Champions",AND(E2889&gt;=3,F2889&gt;=3,G2889&gt;=3),"Loyal Customers",AND(E2889&lt;=2,F2889&gt;=3),"At Risk",AND(E2889&lt;=2,F2889&lt;=2,G2889&lt;=2),"Lost",AND(E2889&gt;=4,F2889&lt;=2),"New/Promising",TRUE,"Needs Attention")</f>
        <v>At Risk</v>
      </c>
      <c r="I2889" s="3" t="str">
        <f t="shared" si="49"/>
        <v>Churned</v>
      </c>
      <c r="J2889" s="3" t="str">
        <f>_xlfn.XLOOKUP(A2889,'Country_Lookup'!$D:$D,'Country_Lookup'!$E:$E)</f>
        <v>United Kingdom</v>
      </c>
    </row>
    <row r="2890" spans="1:10" x14ac:dyDescent="0.3">
      <c r="A2890">
        <v>15263</v>
      </c>
      <c r="B2890">
        <v>106</v>
      </c>
      <c r="C2890">
        <v>1</v>
      </c>
      <c r="D2890">
        <v>156.51</v>
      </c>
      <c r="E2890" cm="1">
        <f t="array" ref="E2890">_xlfn.IFS(B2890&lt;=PERCENTILE($B$3:$B$5882,0.2),5,B2890&lt;=PERCENTILE($B$3:$B$5882,0.4),4,B2890&lt;=PERCENTILE($B$3:$B$5882,0.6),3,B2890&lt;=PERCENTILE($B$3:$B$5882,0.8),2,TRUE,1)</f>
        <v>3</v>
      </c>
      <c r="F2890" cm="1">
        <f t="array" ref="F2890">_xlfn.IFS(C2890&lt;=PERCENTILE($C$3:$C$5882,0.2),1,C2890&lt;=PERCENTILE($C$3:$C$5882,0.4),2,C2890&lt;=PERCENTILE($C$3:$C$5882,0.6),3,C2890&lt;=PERCENTILE($C$3:$C$5882,0.8),4,TRUE,5)</f>
        <v>1</v>
      </c>
      <c r="G2890" cm="1">
        <f t="array" ref="G2890">_xlfn.IFS(D2890&lt;=PERCENTILE($D$3:$D$5882,0.2),1,D2890&lt;=PERCENTILE($D$3:$D$5882,0.4),2,D2890&lt;=PERCENTILE($D$3:$D$5882,0.6),3,D2890&lt;=PERCENTILE($D$3:$D$5882,0.8),4,TRUE,5)</f>
        <v>1</v>
      </c>
      <c r="H2890" s="3" t="str" cm="1">
        <f t="array" ref="H2890">_xlfn.IFS(AND(E2890&gt;=4,F2890&gt;=4,G2890&gt;=4),"Champions",AND(E2890&gt;=3,F2890&gt;=3,G2890&gt;=3),"Loyal Customers",AND(E2890&lt;=2,F2890&gt;=3),"At Risk",AND(E2890&lt;=2,F2890&lt;=2,G2890&lt;=2),"Lost",AND(E2890&gt;=4,F2890&lt;=2),"New/Promising",TRUE,"Needs Attention")</f>
        <v>Needs Attention</v>
      </c>
      <c r="I2890" s="3" t="str">
        <f t="shared" si="49"/>
        <v>Churned</v>
      </c>
      <c r="J2890" s="3" t="str">
        <f>_xlfn.XLOOKUP(A2890,'Country_Lookup'!$D:$D,'Country_Lookup'!$E:$E)</f>
        <v>United Kingdom</v>
      </c>
    </row>
    <row r="2891" spans="1:10" x14ac:dyDescent="0.3">
      <c r="A2891">
        <v>15264</v>
      </c>
      <c r="B2891">
        <v>64</v>
      </c>
      <c r="C2891">
        <v>2</v>
      </c>
      <c r="D2891">
        <v>848.40000000000089</v>
      </c>
      <c r="E2891" cm="1">
        <f t="array" ref="E2891">_xlfn.IFS(B2891&lt;=PERCENTILE($B$3:$B$5882,0.2),5,B2891&lt;=PERCENTILE($B$3:$B$5882,0.4),4,B2891&lt;=PERCENTILE($B$3:$B$5882,0.6),3,B2891&lt;=PERCENTILE($B$3:$B$5882,0.8),2,TRUE,1)</f>
        <v>3</v>
      </c>
      <c r="F2891" cm="1">
        <f t="array" ref="F2891">_xlfn.IFS(C2891&lt;=PERCENTILE($C$3:$C$5882,0.2),1,C2891&lt;=PERCENTILE($C$3:$C$5882,0.4),2,C2891&lt;=PERCENTILE($C$3:$C$5882,0.6),3,C2891&lt;=PERCENTILE($C$3:$C$5882,0.8),4,TRUE,5)</f>
        <v>2</v>
      </c>
      <c r="G2891" cm="1">
        <f t="array" ref="G2891">_xlfn.IFS(D2891&lt;=PERCENTILE($D$3:$D$5882,0.2),1,D2891&lt;=PERCENTILE($D$3:$D$5882,0.4),2,D2891&lt;=PERCENTILE($D$3:$D$5882,0.6),3,D2891&lt;=PERCENTILE($D$3:$D$5882,0.8),4,TRUE,5)</f>
        <v>3</v>
      </c>
      <c r="H2891" s="3" t="str" cm="1">
        <f t="array" ref="H2891">_xlfn.IFS(AND(E2891&gt;=4,F2891&gt;=4,G2891&gt;=4),"Champions",AND(E2891&gt;=3,F2891&gt;=3,G2891&gt;=3),"Loyal Customers",AND(E2891&lt;=2,F2891&gt;=3),"At Risk",AND(E2891&lt;=2,F2891&lt;=2,G2891&lt;=2),"Lost",AND(E2891&gt;=4,F2891&lt;=2),"New/Promising",TRUE,"Needs Attention")</f>
        <v>Needs Attention</v>
      </c>
      <c r="I2891" s="3" t="str">
        <f t="shared" si="49"/>
        <v>Active</v>
      </c>
      <c r="J2891" s="3" t="str">
        <f>_xlfn.XLOOKUP(A2891,'Country_Lookup'!$D:$D,'Country_Lookup'!$E:$E)</f>
        <v>United Kingdom</v>
      </c>
    </row>
    <row r="2892" spans="1:10" x14ac:dyDescent="0.3">
      <c r="A2892">
        <v>15265</v>
      </c>
      <c r="B2892">
        <v>151</v>
      </c>
      <c r="C2892">
        <v>4</v>
      </c>
      <c r="D2892">
        <v>3345.6400000000108</v>
      </c>
      <c r="E2892" cm="1">
        <f t="array" ref="E2892">_xlfn.IFS(B2892&lt;=PERCENTILE($B$3:$B$5882,0.2),5,B2892&lt;=PERCENTILE($B$3:$B$5882,0.4),4,B2892&lt;=PERCENTILE($B$3:$B$5882,0.6),3,B2892&lt;=PERCENTILE($B$3:$B$5882,0.8),2,TRUE,1)</f>
        <v>3</v>
      </c>
      <c r="F2892" cm="1">
        <f t="array" ref="F2892">_xlfn.IFS(C2892&lt;=PERCENTILE($C$3:$C$5882,0.2),1,C2892&lt;=PERCENTILE($C$3:$C$5882,0.4),2,C2892&lt;=PERCENTILE($C$3:$C$5882,0.6),3,C2892&lt;=PERCENTILE($C$3:$C$5882,0.8),4,TRUE,5)</f>
        <v>3</v>
      </c>
      <c r="G2892" cm="1">
        <f t="array" ref="G2892">_xlfn.IFS(D2892&lt;=PERCENTILE($D$3:$D$5882,0.2),1,D2892&lt;=PERCENTILE($D$3:$D$5882,0.4),2,D2892&lt;=PERCENTILE($D$3:$D$5882,0.6),3,D2892&lt;=PERCENTILE($D$3:$D$5882,0.8),4,TRUE,5)</f>
        <v>5</v>
      </c>
      <c r="H2892" s="3" t="str" cm="1">
        <f t="array" ref="H2892">_xlfn.IFS(AND(E2892&gt;=4,F2892&gt;=4,G2892&gt;=4),"Champions",AND(E2892&gt;=3,F2892&gt;=3,G2892&gt;=3),"Loyal Customers",AND(E2892&lt;=2,F2892&gt;=3),"At Risk",AND(E2892&lt;=2,F2892&lt;=2,G2892&lt;=2),"Lost",AND(E2892&gt;=4,F2892&lt;=2),"New/Promising",TRUE,"Needs Attention")</f>
        <v>Loyal Customers</v>
      </c>
      <c r="I2892" s="3" t="str">
        <f t="shared" si="49"/>
        <v>Churned</v>
      </c>
      <c r="J2892" s="3" t="str">
        <f>_xlfn.XLOOKUP(A2892,'Country_Lookup'!$D:$D,'Country_Lookup'!$E:$E)</f>
        <v>United Kingdom</v>
      </c>
    </row>
    <row r="2893" spans="1:10" x14ac:dyDescent="0.3">
      <c r="A2893">
        <v>15266</v>
      </c>
      <c r="B2893">
        <v>338</v>
      </c>
      <c r="C2893">
        <v>5</v>
      </c>
      <c r="D2893">
        <v>852.20999999999981</v>
      </c>
      <c r="E2893" cm="1">
        <f t="array" ref="E2893">_xlfn.IFS(B2893&lt;=PERCENTILE($B$3:$B$5882,0.2),5,B2893&lt;=PERCENTILE($B$3:$B$5882,0.4),4,B2893&lt;=PERCENTILE($B$3:$B$5882,0.6),3,B2893&lt;=PERCENTILE($B$3:$B$5882,0.8),2,TRUE,1)</f>
        <v>2</v>
      </c>
      <c r="F2893" cm="1">
        <f t="array" ref="F2893">_xlfn.IFS(C2893&lt;=PERCENTILE($C$3:$C$5882,0.2),1,C2893&lt;=PERCENTILE($C$3:$C$5882,0.4),2,C2893&lt;=PERCENTILE($C$3:$C$5882,0.6),3,C2893&lt;=PERCENTILE($C$3:$C$5882,0.8),4,TRUE,5)</f>
        <v>4</v>
      </c>
      <c r="G2893" cm="1">
        <f t="array" ref="G2893">_xlfn.IFS(D2893&lt;=PERCENTILE($D$3:$D$5882,0.2),1,D2893&lt;=PERCENTILE($D$3:$D$5882,0.4),2,D2893&lt;=PERCENTILE($D$3:$D$5882,0.6),3,D2893&lt;=PERCENTILE($D$3:$D$5882,0.8),4,TRUE,5)</f>
        <v>3</v>
      </c>
      <c r="H2893" s="3" t="str" cm="1">
        <f t="array" ref="H2893">_xlfn.IFS(AND(E2893&gt;=4,F2893&gt;=4,G2893&gt;=4),"Champions",AND(E2893&gt;=3,F2893&gt;=3,G2893&gt;=3),"Loyal Customers",AND(E2893&lt;=2,F2893&gt;=3),"At Risk",AND(E2893&lt;=2,F2893&lt;=2,G2893&lt;=2),"Lost",AND(E2893&gt;=4,F2893&lt;=2),"New/Promising",TRUE,"Needs Attention")</f>
        <v>At Risk</v>
      </c>
      <c r="I2893" s="3" t="str">
        <f t="shared" si="49"/>
        <v>Churned</v>
      </c>
      <c r="J2893" s="3" t="str">
        <f>_xlfn.XLOOKUP(A2893,'Country_Lookup'!$D:$D,'Country_Lookup'!$E:$E)</f>
        <v>United Kingdom</v>
      </c>
    </row>
    <row r="2894" spans="1:10" x14ac:dyDescent="0.3">
      <c r="A2894">
        <v>15267</v>
      </c>
      <c r="B2894">
        <v>22</v>
      </c>
      <c r="C2894">
        <v>5</v>
      </c>
      <c r="D2894">
        <v>1717.3600000000004</v>
      </c>
      <c r="E2894" cm="1">
        <f t="array" ref="E2894">_xlfn.IFS(B2894&lt;=PERCENTILE($B$3:$B$5882,0.2),5,B2894&lt;=PERCENTILE($B$3:$B$5882,0.4),4,B2894&lt;=PERCENTILE($B$3:$B$5882,0.6),3,B2894&lt;=PERCENTILE($B$3:$B$5882,0.8),2,TRUE,1)</f>
        <v>4</v>
      </c>
      <c r="F2894" cm="1">
        <f t="array" ref="F2894">_xlfn.IFS(C2894&lt;=PERCENTILE($C$3:$C$5882,0.2),1,C2894&lt;=PERCENTILE($C$3:$C$5882,0.4),2,C2894&lt;=PERCENTILE($C$3:$C$5882,0.6),3,C2894&lt;=PERCENTILE($C$3:$C$5882,0.8),4,TRUE,5)</f>
        <v>4</v>
      </c>
      <c r="G2894" cm="1">
        <f t="array" ref="G2894">_xlfn.IFS(D2894&lt;=PERCENTILE($D$3:$D$5882,0.2),1,D2894&lt;=PERCENTILE($D$3:$D$5882,0.4),2,D2894&lt;=PERCENTILE($D$3:$D$5882,0.6),3,D2894&lt;=PERCENTILE($D$3:$D$5882,0.8),4,TRUE,5)</f>
        <v>4</v>
      </c>
      <c r="H2894" s="3" t="str" cm="1">
        <f t="array" ref="H2894">_xlfn.IFS(AND(E2894&gt;=4,F2894&gt;=4,G2894&gt;=4),"Champions",AND(E2894&gt;=3,F2894&gt;=3,G2894&gt;=3),"Loyal Customers",AND(E2894&lt;=2,F2894&gt;=3),"At Risk",AND(E2894&lt;=2,F2894&lt;=2,G2894&lt;=2),"Lost",AND(E2894&gt;=4,F2894&lt;=2),"New/Promising",TRUE,"Needs Attention")</f>
        <v>Champions</v>
      </c>
      <c r="I2894" s="3" t="str">
        <f t="shared" si="49"/>
        <v>Active</v>
      </c>
      <c r="J2894" s="3" t="str">
        <f>_xlfn.XLOOKUP(A2894,'Country_Lookup'!$D:$D,'Country_Lookup'!$E:$E)</f>
        <v>United Kingdom</v>
      </c>
    </row>
    <row r="2895" spans="1:10" x14ac:dyDescent="0.3">
      <c r="A2895">
        <v>15268</v>
      </c>
      <c r="B2895">
        <v>478</v>
      </c>
      <c r="C2895">
        <v>3</v>
      </c>
      <c r="D2895">
        <v>961.90000000000009</v>
      </c>
      <c r="E2895" cm="1">
        <f t="array" ref="E2895">_xlfn.IFS(B2895&lt;=PERCENTILE($B$3:$B$5882,0.2),5,B2895&lt;=PERCENTILE($B$3:$B$5882,0.4),4,B2895&lt;=PERCENTILE($B$3:$B$5882,0.6),3,B2895&lt;=PERCENTILE($B$3:$B$5882,0.8),2,TRUE,1)</f>
        <v>1</v>
      </c>
      <c r="F2895" cm="1">
        <f t="array" ref="F2895">_xlfn.IFS(C2895&lt;=PERCENTILE($C$3:$C$5882,0.2),1,C2895&lt;=PERCENTILE($C$3:$C$5882,0.4),2,C2895&lt;=PERCENTILE($C$3:$C$5882,0.6),3,C2895&lt;=PERCENTILE($C$3:$C$5882,0.8),4,TRUE,5)</f>
        <v>3</v>
      </c>
      <c r="G2895" cm="1">
        <f t="array" ref="G2895">_xlfn.IFS(D2895&lt;=PERCENTILE($D$3:$D$5882,0.2),1,D2895&lt;=PERCENTILE($D$3:$D$5882,0.4),2,D2895&lt;=PERCENTILE($D$3:$D$5882,0.6),3,D2895&lt;=PERCENTILE($D$3:$D$5882,0.8),4,TRUE,5)</f>
        <v>3</v>
      </c>
      <c r="H2895" s="3" t="str" cm="1">
        <f t="array" ref="H2895">_xlfn.IFS(AND(E2895&gt;=4,F2895&gt;=4,G2895&gt;=4),"Champions",AND(E2895&gt;=3,F2895&gt;=3,G2895&gt;=3),"Loyal Customers",AND(E2895&lt;=2,F2895&gt;=3),"At Risk",AND(E2895&lt;=2,F2895&lt;=2,G2895&lt;=2),"Lost",AND(E2895&gt;=4,F2895&lt;=2),"New/Promising",TRUE,"Needs Attention")</f>
        <v>At Risk</v>
      </c>
      <c r="I2895" s="3" t="str">
        <f t="shared" si="49"/>
        <v>Churned</v>
      </c>
      <c r="J2895" s="3" t="str">
        <f>_xlfn.XLOOKUP(A2895,'Country_Lookup'!$D:$D,'Country_Lookup'!$E:$E)</f>
        <v>United Kingdom</v>
      </c>
    </row>
    <row r="2896" spans="1:10" x14ac:dyDescent="0.3">
      <c r="A2896">
        <v>15269</v>
      </c>
      <c r="B2896">
        <v>23</v>
      </c>
      <c r="C2896">
        <v>3</v>
      </c>
      <c r="D2896">
        <v>1225.3600000000004</v>
      </c>
      <c r="E2896" cm="1">
        <f t="array" ref="E2896">_xlfn.IFS(B2896&lt;=PERCENTILE($B$3:$B$5882,0.2),5,B2896&lt;=PERCENTILE($B$3:$B$5882,0.4),4,B2896&lt;=PERCENTILE($B$3:$B$5882,0.6),3,B2896&lt;=PERCENTILE($B$3:$B$5882,0.8),2,TRUE,1)</f>
        <v>4</v>
      </c>
      <c r="F2896" cm="1">
        <f t="array" ref="F2896">_xlfn.IFS(C2896&lt;=PERCENTILE($C$3:$C$5882,0.2),1,C2896&lt;=PERCENTILE($C$3:$C$5882,0.4),2,C2896&lt;=PERCENTILE($C$3:$C$5882,0.6),3,C2896&lt;=PERCENTILE($C$3:$C$5882,0.8),4,TRUE,5)</f>
        <v>3</v>
      </c>
      <c r="G2896" cm="1">
        <f t="array" ref="G2896">_xlfn.IFS(D2896&lt;=PERCENTILE($D$3:$D$5882,0.2),1,D2896&lt;=PERCENTILE($D$3:$D$5882,0.4),2,D2896&lt;=PERCENTILE($D$3:$D$5882,0.6),3,D2896&lt;=PERCENTILE($D$3:$D$5882,0.8),4,TRUE,5)</f>
        <v>3</v>
      </c>
      <c r="H2896" s="3" t="str" cm="1">
        <f t="array" ref="H2896">_xlfn.IFS(AND(E2896&gt;=4,F2896&gt;=4,G2896&gt;=4),"Champions",AND(E2896&gt;=3,F2896&gt;=3,G2896&gt;=3),"Loyal Customers",AND(E2896&lt;=2,F2896&gt;=3),"At Risk",AND(E2896&lt;=2,F2896&lt;=2,G2896&lt;=2),"Lost",AND(E2896&gt;=4,F2896&lt;=2),"New/Promising",TRUE,"Needs Attention")</f>
        <v>Loyal Customers</v>
      </c>
      <c r="I2896" s="3" t="str">
        <f t="shared" si="49"/>
        <v>Active</v>
      </c>
      <c r="J2896" s="3" t="str">
        <f>_xlfn.XLOOKUP(A2896,'Country_Lookup'!$D:$D,'Country_Lookup'!$E:$E)</f>
        <v>United Kingdom</v>
      </c>
    </row>
    <row r="2897" spans="1:10" x14ac:dyDescent="0.3">
      <c r="A2897">
        <v>15270</v>
      </c>
      <c r="B2897">
        <v>15</v>
      </c>
      <c r="C2897">
        <v>21</v>
      </c>
      <c r="D2897">
        <v>8524.8600000000206</v>
      </c>
      <c r="E2897" cm="1">
        <f t="array" ref="E2897">_xlfn.IFS(B2897&lt;=PERCENTILE($B$3:$B$5882,0.2),5,B2897&lt;=PERCENTILE($B$3:$B$5882,0.4),4,B2897&lt;=PERCENTILE($B$3:$B$5882,0.6),3,B2897&lt;=PERCENTILE($B$3:$B$5882,0.8),2,TRUE,1)</f>
        <v>5</v>
      </c>
      <c r="F2897" cm="1">
        <f t="array" ref="F2897">_xlfn.IFS(C2897&lt;=PERCENTILE($C$3:$C$5882,0.2),1,C2897&lt;=PERCENTILE($C$3:$C$5882,0.4),2,C2897&lt;=PERCENTILE($C$3:$C$5882,0.6),3,C2897&lt;=PERCENTILE($C$3:$C$5882,0.8),4,TRUE,5)</f>
        <v>5</v>
      </c>
      <c r="G2897" cm="1">
        <f t="array" ref="G2897">_xlfn.IFS(D2897&lt;=PERCENTILE($D$3:$D$5882,0.2),1,D2897&lt;=PERCENTILE($D$3:$D$5882,0.4),2,D2897&lt;=PERCENTILE($D$3:$D$5882,0.6),3,D2897&lt;=PERCENTILE($D$3:$D$5882,0.8),4,TRUE,5)</f>
        <v>5</v>
      </c>
      <c r="H2897" s="3" t="str" cm="1">
        <f t="array" ref="H2897">_xlfn.IFS(AND(E2897&gt;=4,F2897&gt;=4,G2897&gt;=4),"Champions",AND(E2897&gt;=3,F2897&gt;=3,G2897&gt;=3),"Loyal Customers",AND(E2897&lt;=2,F2897&gt;=3),"At Risk",AND(E2897&lt;=2,F2897&lt;=2,G2897&lt;=2),"Lost",AND(E2897&gt;=4,F2897&lt;=2),"New/Promising",TRUE,"Needs Attention")</f>
        <v>Champions</v>
      </c>
      <c r="I2897" s="3" t="str">
        <f t="shared" si="49"/>
        <v>Active</v>
      </c>
      <c r="J2897" s="3" t="str">
        <f>_xlfn.XLOOKUP(A2897,'Country_Lookup'!$D:$D,'Country_Lookup'!$E:$E)</f>
        <v>United Kingdom</v>
      </c>
    </row>
    <row r="2898" spans="1:10" x14ac:dyDescent="0.3">
      <c r="A2898">
        <v>15271</v>
      </c>
      <c r="B2898">
        <v>7</v>
      </c>
      <c r="C2898">
        <v>24</v>
      </c>
      <c r="D2898">
        <v>4709.5400000000291</v>
      </c>
      <c r="E2898" cm="1">
        <f t="array" ref="E2898">_xlfn.IFS(B2898&lt;=PERCENTILE($B$3:$B$5882,0.2),5,B2898&lt;=PERCENTILE($B$3:$B$5882,0.4),4,B2898&lt;=PERCENTILE($B$3:$B$5882,0.6),3,B2898&lt;=PERCENTILE($B$3:$B$5882,0.8),2,TRUE,1)</f>
        <v>5</v>
      </c>
      <c r="F2898" cm="1">
        <f t="array" ref="F2898">_xlfn.IFS(C2898&lt;=PERCENTILE($C$3:$C$5882,0.2),1,C2898&lt;=PERCENTILE($C$3:$C$5882,0.4),2,C2898&lt;=PERCENTILE($C$3:$C$5882,0.6),3,C2898&lt;=PERCENTILE($C$3:$C$5882,0.8),4,TRUE,5)</f>
        <v>5</v>
      </c>
      <c r="G2898" cm="1">
        <f t="array" ref="G2898">_xlfn.IFS(D2898&lt;=PERCENTILE($D$3:$D$5882,0.2),1,D2898&lt;=PERCENTILE($D$3:$D$5882,0.4),2,D2898&lt;=PERCENTILE($D$3:$D$5882,0.6),3,D2898&lt;=PERCENTILE($D$3:$D$5882,0.8),4,TRUE,5)</f>
        <v>5</v>
      </c>
      <c r="H2898" s="3" t="str" cm="1">
        <f t="array" ref="H2898">_xlfn.IFS(AND(E2898&gt;=4,F2898&gt;=4,G2898&gt;=4),"Champions",AND(E2898&gt;=3,F2898&gt;=3,G2898&gt;=3),"Loyal Customers",AND(E2898&lt;=2,F2898&gt;=3),"At Risk",AND(E2898&lt;=2,F2898&lt;=2,G2898&lt;=2),"Lost",AND(E2898&gt;=4,F2898&lt;=2),"New/Promising",TRUE,"Needs Attention")</f>
        <v>Champions</v>
      </c>
      <c r="I2898" s="3" t="str">
        <f t="shared" si="49"/>
        <v>Active</v>
      </c>
      <c r="J2898" s="3" t="str">
        <f>_xlfn.XLOOKUP(A2898,'Country_Lookup'!$D:$D,'Country_Lookup'!$E:$E)</f>
        <v>United Kingdom</v>
      </c>
    </row>
    <row r="2899" spans="1:10" x14ac:dyDescent="0.3">
      <c r="A2899">
        <v>15272</v>
      </c>
      <c r="B2899">
        <v>57</v>
      </c>
      <c r="C2899">
        <v>6</v>
      </c>
      <c r="D2899">
        <v>2085.4799999999914</v>
      </c>
      <c r="E2899" cm="1">
        <f t="array" ref="E2899">_xlfn.IFS(B2899&lt;=PERCENTILE($B$3:$B$5882,0.2),5,B2899&lt;=PERCENTILE($B$3:$B$5882,0.4),4,B2899&lt;=PERCENTILE($B$3:$B$5882,0.6),3,B2899&lt;=PERCENTILE($B$3:$B$5882,0.8),2,TRUE,1)</f>
        <v>4</v>
      </c>
      <c r="F2899" cm="1">
        <f t="array" ref="F2899">_xlfn.IFS(C2899&lt;=PERCENTILE($C$3:$C$5882,0.2),1,C2899&lt;=PERCENTILE($C$3:$C$5882,0.4),2,C2899&lt;=PERCENTILE($C$3:$C$5882,0.6),3,C2899&lt;=PERCENTILE($C$3:$C$5882,0.8),4,TRUE,5)</f>
        <v>4</v>
      </c>
      <c r="G2899" cm="1">
        <f t="array" ref="G2899">_xlfn.IFS(D2899&lt;=PERCENTILE($D$3:$D$5882,0.2),1,D2899&lt;=PERCENTILE($D$3:$D$5882,0.4),2,D2899&lt;=PERCENTILE($D$3:$D$5882,0.6),3,D2899&lt;=PERCENTILE($D$3:$D$5882,0.8),4,TRUE,5)</f>
        <v>4</v>
      </c>
      <c r="H2899" s="3" t="str" cm="1">
        <f t="array" ref="H2899">_xlfn.IFS(AND(E2899&gt;=4,F2899&gt;=4,G2899&gt;=4),"Champions",AND(E2899&gt;=3,F2899&gt;=3,G2899&gt;=3),"Loyal Customers",AND(E2899&lt;=2,F2899&gt;=3),"At Risk",AND(E2899&lt;=2,F2899&lt;=2,G2899&lt;=2),"Lost",AND(E2899&gt;=4,F2899&lt;=2),"New/Promising",TRUE,"Needs Attention")</f>
        <v>Champions</v>
      </c>
      <c r="I2899" s="3" t="str">
        <f t="shared" si="49"/>
        <v>Active</v>
      </c>
      <c r="J2899" s="3" t="str">
        <f>_xlfn.XLOOKUP(A2899,'Country_Lookup'!$D:$D,'Country_Lookup'!$E:$E)</f>
        <v>United Kingdom</v>
      </c>
    </row>
    <row r="2900" spans="1:10" x14ac:dyDescent="0.3">
      <c r="A2900">
        <v>15273</v>
      </c>
      <c r="B2900">
        <v>599</v>
      </c>
      <c r="C2900">
        <v>1</v>
      </c>
      <c r="D2900">
        <v>228.96</v>
      </c>
      <c r="E2900" cm="1">
        <f t="array" ref="E2900">_xlfn.IFS(B2900&lt;=PERCENTILE($B$3:$B$5882,0.2),5,B2900&lt;=PERCENTILE($B$3:$B$5882,0.4),4,B2900&lt;=PERCENTILE($B$3:$B$5882,0.6),3,B2900&lt;=PERCENTILE($B$3:$B$5882,0.8),2,TRUE,1)</f>
        <v>1</v>
      </c>
      <c r="F2900" cm="1">
        <f t="array" ref="F2900">_xlfn.IFS(C2900&lt;=PERCENTILE($C$3:$C$5882,0.2),1,C2900&lt;=PERCENTILE($C$3:$C$5882,0.4),2,C2900&lt;=PERCENTILE($C$3:$C$5882,0.6),3,C2900&lt;=PERCENTILE($C$3:$C$5882,0.8),4,TRUE,5)</f>
        <v>1</v>
      </c>
      <c r="G2900" cm="1">
        <f t="array" ref="G2900">_xlfn.IFS(D2900&lt;=PERCENTILE($D$3:$D$5882,0.2),1,D2900&lt;=PERCENTILE($D$3:$D$5882,0.4),2,D2900&lt;=PERCENTILE($D$3:$D$5882,0.6),3,D2900&lt;=PERCENTILE($D$3:$D$5882,0.8),4,TRUE,5)</f>
        <v>1</v>
      </c>
      <c r="H2900" s="3" t="str" cm="1">
        <f t="array" ref="H2900">_xlfn.IFS(AND(E2900&gt;=4,F2900&gt;=4,G2900&gt;=4),"Champions",AND(E2900&gt;=3,F2900&gt;=3,G2900&gt;=3),"Loyal Customers",AND(E2900&lt;=2,F2900&gt;=3),"At Risk",AND(E2900&lt;=2,F2900&lt;=2,G2900&lt;=2),"Lost",AND(E2900&gt;=4,F2900&lt;=2),"New/Promising",TRUE,"Needs Attention")</f>
        <v>Lost</v>
      </c>
      <c r="I2900" s="3" t="str">
        <f t="shared" si="49"/>
        <v>Churned</v>
      </c>
      <c r="J2900" s="3" t="str">
        <f>_xlfn.XLOOKUP(A2900,'Country_Lookup'!$D:$D,'Country_Lookup'!$E:$E)</f>
        <v>United Kingdom</v>
      </c>
    </row>
    <row r="2901" spans="1:10" x14ac:dyDescent="0.3">
      <c r="A2901">
        <v>15274</v>
      </c>
      <c r="B2901">
        <v>4</v>
      </c>
      <c r="C2901">
        <v>2</v>
      </c>
      <c r="D2901">
        <v>716.56999999999982</v>
      </c>
      <c r="E2901" cm="1">
        <f t="array" ref="E2901">_xlfn.IFS(B2901&lt;=PERCENTILE($B$3:$B$5882,0.2),5,B2901&lt;=PERCENTILE($B$3:$B$5882,0.4),4,B2901&lt;=PERCENTILE($B$3:$B$5882,0.6),3,B2901&lt;=PERCENTILE($B$3:$B$5882,0.8),2,TRUE,1)</f>
        <v>5</v>
      </c>
      <c r="F2901" cm="1">
        <f t="array" ref="F2901">_xlfn.IFS(C2901&lt;=PERCENTILE($C$3:$C$5882,0.2),1,C2901&lt;=PERCENTILE($C$3:$C$5882,0.4),2,C2901&lt;=PERCENTILE($C$3:$C$5882,0.6),3,C2901&lt;=PERCENTILE($C$3:$C$5882,0.8),4,TRUE,5)</f>
        <v>2</v>
      </c>
      <c r="G2901" cm="1">
        <f t="array" ref="G2901">_xlfn.IFS(D2901&lt;=PERCENTILE($D$3:$D$5882,0.2),1,D2901&lt;=PERCENTILE($D$3:$D$5882,0.4),2,D2901&lt;=PERCENTILE($D$3:$D$5882,0.6),3,D2901&lt;=PERCENTILE($D$3:$D$5882,0.8),4,TRUE,5)</f>
        <v>3</v>
      </c>
      <c r="H2901" s="3" t="str" cm="1">
        <f t="array" ref="H2901">_xlfn.IFS(AND(E2901&gt;=4,F2901&gt;=4,G2901&gt;=4),"Champions",AND(E2901&gt;=3,F2901&gt;=3,G2901&gt;=3),"Loyal Customers",AND(E2901&lt;=2,F2901&gt;=3),"At Risk",AND(E2901&lt;=2,F2901&lt;=2,G2901&lt;=2),"Lost",AND(E2901&gt;=4,F2901&lt;=2),"New/Promising",TRUE,"Needs Attention")</f>
        <v>New/Promising</v>
      </c>
      <c r="I2901" s="3" t="str">
        <f t="shared" si="49"/>
        <v>Active</v>
      </c>
      <c r="J2901" s="3" t="str">
        <f>_xlfn.XLOOKUP(A2901,'Country_Lookup'!$D:$D,'Country_Lookup'!$E:$E)</f>
        <v>United Kingdom</v>
      </c>
    </row>
    <row r="2902" spans="1:10" x14ac:dyDescent="0.3">
      <c r="A2902">
        <v>15275</v>
      </c>
      <c r="B2902">
        <v>37</v>
      </c>
      <c r="C2902">
        <v>1</v>
      </c>
      <c r="D2902">
        <v>615.13999999999965</v>
      </c>
      <c r="E2902" cm="1">
        <f t="array" ref="E2902">_xlfn.IFS(B2902&lt;=PERCENTILE($B$3:$B$5882,0.2),5,B2902&lt;=PERCENTILE($B$3:$B$5882,0.4),4,B2902&lt;=PERCENTILE($B$3:$B$5882,0.6),3,B2902&lt;=PERCENTILE($B$3:$B$5882,0.8),2,TRUE,1)</f>
        <v>4</v>
      </c>
      <c r="F2902" cm="1">
        <f t="array" ref="F2902">_xlfn.IFS(C2902&lt;=PERCENTILE($C$3:$C$5882,0.2),1,C2902&lt;=PERCENTILE($C$3:$C$5882,0.4),2,C2902&lt;=PERCENTILE($C$3:$C$5882,0.6),3,C2902&lt;=PERCENTILE($C$3:$C$5882,0.8),4,TRUE,5)</f>
        <v>1</v>
      </c>
      <c r="G2902" cm="1">
        <f t="array" ref="G2902">_xlfn.IFS(D2902&lt;=PERCENTILE($D$3:$D$5882,0.2),1,D2902&lt;=PERCENTILE($D$3:$D$5882,0.4),2,D2902&lt;=PERCENTILE($D$3:$D$5882,0.6),3,D2902&lt;=PERCENTILE($D$3:$D$5882,0.8),4,TRUE,5)</f>
        <v>2</v>
      </c>
      <c r="H2902" s="3" t="str" cm="1">
        <f t="array" ref="H2902">_xlfn.IFS(AND(E2902&gt;=4,F2902&gt;=4,G2902&gt;=4),"Champions",AND(E2902&gt;=3,F2902&gt;=3,G2902&gt;=3),"Loyal Customers",AND(E2902&lt;=2,F2902&gt;=3),"At Risk",AND(E2902&lt;=2,F2902&lt;=2,G2902&lt;=2),"Lost",AND(E2902&gt;=4,F2902&lt;=2),"New/Promising",TRUE,"Needs Attention")</f>
        <v>New/Promising</v>
      </c>
      <c r="I2902" s="3" t="str">
        <f t="shared" si="49"/>
        <v>Active</v>
      </c>
      <c r="J2902" s="3" t="str">
        <f>_xlfn.XLOOKUP(A2902,'Country_Lookup'!$D:$D,'Country_Lookup'!$E:$E)</f>
        <v>United Kingdom</v>
      </c>
    </row>
    <row r="2903" spans="1:10" x14ac:dyDescent="0.3">
      <c r="A2903">
        <v>15276</v>
      </c>
      <c r="B2903">
        <v>66</v>
      </c>
      <c r="C2903">
        <v>4</v>
      </c>
      <c r="D2903">
        <v>649.52999999999884</v>
      </c>
      <c r="E2903" cm="1">
        <f t="array" ref="E2903">_xlfn.IFS(B2903&lt;=PERCENTILE($B$3:$B$5882,0.2),5,B2903&lt;=PERCENTILE($B$3:$B$5882,0.4),4,B2903&lt;=PERCENTILE($B$3:$B$5882,0.6),3,B2903&lt;=PERCENTILE($B$3:$B$5882,0.8),2,TRUE,1)</f>
        <v>3</v>
      </c>
      <c r="F2903" cm="1">
        <f t="array" ref="F2903">_xlfn.IFS(C2903&lt;=PERCENTILE($C$3:$C$5882,0.2),1,C2903&lt;=PERCENTILE($C$3:$C$5882,0.4),2,C2903&lt;=PERCENTILE($C$3:$C$5882,0.6),3,C2903&lt;=PERCENTILE($C$3:$C$5882,0.8),4,TRUE,5)</f>
        <v>3</v>
      </c>
      <c r="G2903" cm="1">
        <f t="array" ref="G2903">_xlfn.IFS(D2903&lt;=PERCENTILE($D$3:$D$5882,0.2),1,D2903&lt;=PERCENTILE($D$3:$D$5882,0.4),2,D2903&lt;=PERCENTILE($D$3:$D$5882,0.6),3,D2903&lt;=PERCENTILE($D$3:$D$5882,0.8),4,TRUE,5)</f>
        <v>3</v>
      </c>
      <c r="H2903" s="3" t="str" cm="1">
        <f t="array" ref="H2903">_xlfn.IFS(AND(E2903&gt;=4,F2903&gt;=4,G2903&gt;=4),"Champions",AND(E2903&gt;=3,F2903&gt;=3,G2903&gt;=3),"Loyal Customers",AND(E2903&lt;=2,F2903&gt;=3),"At Risk",AND(E2903&lt;=2,F2903&lt;=2,G2903&lt;=2),"Lost",AND(E2903&gt;=4,F2903&lt;=2),"New/Promising",TRUE,"Needs Attention")</f>
        <v>Loyal Customers</v>
      </c>
      <c r="I2903" s="3" t="str">
        <f t="shared" si="49"/>
        <v>Active</v>
      </c>
      <c r="J2903" s="3" t="str">
        <f>_xlfn.XLOOKUP(A2903,'Country_Lookup'!$D:$D,'Country_Lookup'!$E:$E)</f>
        <v>United Kingdom</v>
      </c>
    </row>
    <row r="2904" spans="1:10" x14ac:dyDescent="0.3">
      <c r="A2904">
        <v>15277</v>
      </c>
      <c r="B2904">
        <v>46</v>
      </c>
      <c r="C2904">
        <v>2</v>
      </c>
      <c r="D2904">
        <v>476.34000000000009</v>
      </c>
      <c r="E2904" cm="1">
        <f t="array" ref="E2904">_xlfn.IFS(B2904&lt;=PERCENTILE($B$3:$B$5882,0.2),5,B2904&lt;=PERCENTILE($B$3:$B$5882,0.4),4,B2904&lt;=PERCENTILE($B$3:$B$5882,0.6),3,B2904&lt;=PERCENTILE($B$3:$B$5882,0.8),2,TRUE,1)</f>
        <v>4</v>
      </c>
      <c r="F2904" cm="1">
        <f t="array" ref="F2904">_xlfn.IFS(C2904&lt;=PERCENTILE($C$3:$C$5882,0.2),1,C2904&lt;=PERCENTILE($C$3:$C$5882,0.4),2,C2904&lt;=PERCENTILE($C$3:$C$5882,0.6),3,C2904&lt;=PERCENTILE($C$3:$C$5882,0.8),4,TRUE,5)</f>
        <v>2</v>
      </c>
      <c r="G2904" cm="1">
        <f t="array" ref="G2904">_xlfn.IFS(D2904&lt;=PERCENTILE($D$3:$D$5882,0.2),1,D2904&lt;=PERCENTILE($D$3:$D$5882,0.4),2,D2904&lt;=PERCENTILE($D$3:$D$5882,0.6),3,D2904&lt;=PERCENTILE($D$3:$D$5882,0.8),4,TRUE,5)</f>
        <v>2</v>
      </c>
      <c r="H2904" s="3" t="str" cm="1">
        <f t="array" ref="H2904">_xlfn.IFS(AND(E2904&gt;=4,F2904&gt;=4,G2904&gt;=4),"Champions",AND(E2904&gt;=3,F2904&gt;=3,G2904&gt;=3),"Loyal Customers",AND(E2904&lt;=2,F2904&gt;=3),"At Risk",AND(E2904&lt;=2,F2904&lt;=2,G2904&lt;=2),"Lost",AND(E2904&gt;=4,F2904&lt;=2),"New/Promising",TRUE,"Needs Attention")</f>
        <v>New/Promising</v>
      </c>
      <c r="I2904" s="3" t="str">
        <f t="shared" si="49"/>
        <v>Active</v>
      </c>
      <c r="J2904" s="3" t="str">
        <f>_xlfn.XLOOKUP(A2904,'Country_Lookup'!$D:$D,'Country_Lookup'!$E:$E)</f>
        <v>United Kingdom</v>
      </c>
    </row>
    <row r="2905" spans="1:10" x14ac:dyDescent="0.3">
      <c r="A2905">
        <v>15278</v>
      </c>
      <c r="B2905">
        <v>561</v>
      </c>
      <c r="C2905">
        <v>4</v>
      </c>
      <c r="D2905">
        <v>496.15999999999991</v>
      </c>
      <c r="E2905" cm="1">
        <f t="array" ref="E2905">_xlfn.IFS(B2905&lt;=PERCENTILE($B$3:$B$5882,0.2),5,B2905&lt;=PERCENTILE($B$3:$B$5882,0.4),4,B2905&lt;=PERCENTILE($B$3:$B$5882,0.6),3,B2905&lt;=PERCENTILE($B$3:$B$5882,0.8),2,TRUE,1)</f>
        <v>1</v>
      </c>
      <c r="F2905" cm="1">
        <f t="array" ref="F2905">_xlfn.IFS(C2905&lt;=PERCENTILE($C$3:$C$5882,0.2),1,C2905&lt;=PERCENTILE($C$3:$C$5882,0.4),2,C2905&lt;=PERCENTILE($C$3:$C$5882,0.6),3,C2905&lt;=PERCENTILE($C$3:$C$5882,0.8),4,TRUE,5)</f>
        <v>3</v>
      </c>
      <c r="G2905" cm="1">
        <f t="array" ref="G2905">_xlfn.IFS(D2905&lt;=PERCENTILE($D$3:$D$5882,0.2),1,D2905&lt;=PERCENTILE($D$3:$D$5882,0.4),2,D2905&lt;=PERCENTILE($D$3:$D$5882,0.6),3,D2905&lt;=PERCENTILE($D$3:$D$5882,0.8),4,TRUE,5)</f>
        <v>2</v>
      </c>
      <c r="H2905" s="3" t="str" cm="1">
        <f t="array" ref="H2905">_xlfn.IFS(AND(E2905&gt;=4,F2905&gt;=4,G2905&gt;=4),"Champions",AND(E2905&gt;=3,F2905&gt;=3,G2905&gt;=3),"Loyal Customers",AND(E2905&lt;=2,F2905&gt;=3),"At Risk",AND(E2905&lt;=2,F2905&lt;=2,G2905&lt;=2),"Lost",AND(E2905&gt;=4,F2905&lt;=2),"New/Promising",TRUE,"Needs Attention")</f>
        <v>At Risk</v>
      </c>
      <c r="I2905" s="3" t="str">
        <f t="shared" si="49"/>
        <v>Churned</v>
      </c>
      <c r="J2905" s="3" t="str">
        <f>_xlfn.XLOOKUP(A2905,'Country_Lookup'!$D:$D,'Country_Lookup'!$E:$E)</f>
        <v>United Kingdom</v>
      </c>
    </row>
    <row r="2906" spans="1:10" x14ac:dyDescent="0.3">
      <c r="A2906">
        <v>15279</v>
      </c>
      <c r="B2906">
        <v>354</v>
      </c>
      <c r="C2906">
        <v>5</v>
      </c>
      <c r="D2906">
        <v>1580.5399999999986</v>
      </c>
      <c r="E2906" cm="1">
        <f t="array" ref="E2906">_xlfn.IFS(B2906&lt;=PERCENTILE($B$3:$B$5882,0.2),5,B2906&lt;=PERCENTILE($B$3:$B$5882,0.4),4,B2906&lt;=PERCENTILE($B$3:$B$5882,0.6),3,B2906&lt;=PERCENTILE($B$3:$B$5882,0.8),2,TRUE,1)</f>
        <v>2</v>
      </c>
      <c r="F2906" cm="1">
        <f t="array" ref="F2906">_xlfn.IFS(C2906&lt;=PERCENTILE($C$3:$C$5882,0.2),1,C2906&lt;=PERCENTILE($C$3:$C$5882,0.4),2,C2906&lt;=PERCENTILE($C$3:$C$5882,0.6),3,C2906&lt;=PERCENTILE($C$3:$C$5882,0.8),4,TRUE,5)</f>
        <v>4</v>
      </c>
      <c r="G2906" cm="1">
        <f t="array" ref="G2906">_xlfn.IFS(D2906&lt;=PERCENTILE($D$3:$D$5882,0.2),1,D2906&lt;=PERCENTILE($D$3:$D$5882,0.4),2,D2906&lt;=PERCENTILE($D$3:$D$5882,0.6),3,D2906&lt;=PERCENTILE($D$3:$D$5882,0.8),4,TRUE,5)</f>
        <v>4</v>
      </c>
      <c r="H2906" s="3" t="str" cm="1">
        <f t="array" ref="H2906">_xlfn.IFS(AND(E2906&gt;=4,F2906&gt;=4,G2906&gt;=4),"Champions",AND(E2906&gt;=3,F2906&gt;=3,G2906&gt;=3),"Loyal Customers",AND(E2906&lt;=2,F2906&gt;=3),"At Risk",AND(E2906&lt;=2,F2906&lt;=2,G2906&lt;=2),"Lost",AND(E2906&gt;=4,F2906&lt;=2),"New/Promising",TRUE,"Needs Attention")</f>
        <v>At Risk</v>
      </c>
      <c r="I2906" s="3" t="str">
        <f t="shared" si="49"/>
        <v>Churned</v>
      </c>
      <c r="J2906" s="3" t="str">
        <f>_xlfn.XLOOKUP(A2906,'Country_Lookup'!$D:$D,'Country_Lookup'!$E:$E)</f>
        <v>United Kingdom</v>
      </c>
    </row>
    <row r="2907" spans="1:10" x14ac:dyDescent="0.3">
      <c r="A2907">
        <v>15280</v>
      </c>
      <c r="B2907">
        <v>172</v>
      </c>
      <c r="C2907">
        <v>3</v>
      </c>
      <c r="D2907">
        <v>406.22</v>
      </c>
      <c r="E2907" cm="1">
        <f t="array" ref="E2907">_xlfn.IFS(B2907&lt;=PERCENTILE($B$3:$B$5882,0.2),5,B2907&lt;=PERCENTILE($B$3:$B$5882,0.4),4,B2907&lt;=PERCENTILE($B$3:$B$5882,0.6),3,B2907&lt;=PERCENTILE($B$3:$B$5882,0.8),2,TRUE,1)</f>
        <v>3</v>
      </c>
      <c r="F2907" cm="1">
        <f t="array" ref="F2907">_xlfn.IFS(C2907&lt;=PERCENTILE($C$3:$C$5882,0.2),1,C2907&lt;=PERCENTILE($C$3:$C$5882,0.4),2,C2907&lt;=PERCENTILE($C$3:$C$5882,0.6),3,C2907&lt;=PERCENTILE($C$3:$C$5882,0.8),4,TRUE,5)</f>
        <v>3</v>
      </c>
      <c r="G2907" cm="1">
        <f t="array" ref="G2907">_xlfn.IFS(D2907&lt;=PERCENTILE($D$3:$D$5882,0.2),1,D2907&lt;=PERCENTILE($D$3:$D$5882,0.4),2,D2907&lt;=PERCENTILE($D$3:$D$5882,0.6),3,D2907&lt;=PERCENTILE($D$3:$D$5882,0.8),4,TRUE,5)</f>
        <v>2</v>
      </c>
      <c r="H2907" s="3" t="str" cm="1">
        <f t="array" ref="H2907">_xlfn.IFS(AND(E2907&gt;=4,F2907&gt;=4,G2907&gt;=4),"Champions",AND(E2907&gt;=3,F2907&gt;=3,G2907&gt;=3),"Loyal Customers",AND(E2907&lt;=2,F2907&gt;=3),"At Risk",AND(E2907&lt;=2,F2907&lt;=2,G2907&lt;=2),"Lost",AND(E2907&gt;=4,F2907&lt;=2),"New/Promising",TRUE,"Needs Attention")</f>
        <v>Needs Attention</v>
      </c>
      <c r="I2907" s="3" t="str">
        <f t="shared" si="49"/>
        <v>Churned</v>
      </c>
      <c r="J2907" s="3" t="str">
        <f>_xlfn.XLOOKUP(A2907,'Country_Lookup'!$D:$D,'Country_Lookup'!$E:$E)</f>
        <v>United Kingdom</v>
      </c>
    </row>
    <row r="2908" spans="1:10" x14ac:dyDescent="0.3">
      <c r="A2908">
        <v>15281</v>
      </c>
      <c r="B2908">
        <v>58</v>
      </c>
      <c r="C2908">
        <v>16</v>
      </c>
      <c r="D2908">
        <v>8543.5699999999633</v>
      </c>
      <c r="E2908" cm="1">
        <f t="array" ref="E2908">_xlfn.IFS(B2908&lt;=PERCENTILE($B$3:$B$5882,0.2),5,B2908&lt;=PERCENTILE($B$3:$B$5882,0.4),4,B2908&lt;=PERCENTILE($B$3:$B$5882,0.6),3,B2908&lt;=PERCENTILE($B$3:$B$5882,0.8),2,TRUE,1)</f>
        <v>4</v>
      </c>
      <c r="F2908" cm="1">
        <f t="array" ref="F2908">_xlfn.IFS(C2908&lt;=PERCENTILE($C$3:$C$5882,0.2),1,C2908&lt;=PERCENTILE($C$3:$C$5882,0.4),2,C2908&lt;=PERCENTILE($C$3:$C$5882,0.6),3,C2908&lt;=PERCENTILE($C$3:$C$5882,0.8),4,TRUE,5)</f>
        <v>5</v>
      </c>
      <c r="G2908" cm="1">
        <f t="array" ref="G2908">_xlfn.IFS(D2908&lt;=PERCENTILE($D$3:$D$5882,0.2),1,D2908&lt;=PERCENTILE($D$3:$D$5882,0.4),2,D2908&lt;=PERCENTILE($D$3:$D$5882,0.6),3,D2908&lt;=PERCENTILE($D$3:$D$5882,0.8),4,TRUE,5)</f>
        <v>5</v>
      </c>
      <c r="H2908" s="3" t="str" cm="1">
        <f t="array" ref="H2908">_xlfn.IFS(AND(E2908&gt;=4,F2908&gt;=4,G2908&gt;=4),"Champions",AND(E2908&gt;=3,F2908&gt;=3,G2908&gt;=3),"Loyal Customers",AND(E2908&lt;=2,F2908&gt;=3),"At Risk",AND(E2908&lt;=2,F2908&lt;=2,G2908&lt;=2),"Lost",AND(E2908&gt;=4,F2908&lt;=2),"New/Promising",TRUE,"Needs Attention")</f>
        <v>Champions</v>
      </c>
      <c r="I2908" s="3" t="str">
        <f t="shared" si="49"/>
        <v>Active</v>
      </c>
      <c r="J2908" s="3" t="str">
        <f>_xlfn.XLOOKUP(A2908,'Country_Lookup'!$D:$D,'Country_Lookup'!$E:$E)</f>
        <v>United Kingdom</v>
      </c>
    </row>
    <row r="2909" spans="1:10" x14ac:dyDescent="0.3">
      <c r="A2909">
        <v>15282</v>
      </c>
      <c r="B2909">
        <v>570</v>
      </c>
      <c r="C2909">
        <v>1</v>
      </c>
      <c r="D2909">
        <v>348.59000000000009</v>
      </c>
      <c r="E2909" cm="1">
        <f t="array" ref="E2909">_xlfn.IFS(B2909&lt;=PERCENTILE($B$3:$B$5882,0.2),5,B2909&lt;=PERCENTILE($B$3:$B$5882,0.4),4,B2909&lt;=PERCENTILE($B$3:$B$5882,0.6),3,B2909&lt;=PERCENTILE($B$3:$B$5882,0.8),2,TRUE,1)</f>
        <v>1</v>
      </c>
      <c r="F2909" cm="1">
        <f t="array" ref="F2909">_xlfn.IFS(C2909&lt;=PERCENTILE($C$3:$C$5882,0.2),1,C2909&lt;=PERCENTILE($C$3:$C$5882,0.4),2,C2909&lt;=PERCENTILE($C$3:$C$5882,0.6),3,C2909&lt;=PERCENTILE($C$3:$C$5882,0.8),4,TRUE,5)</f>
        <v>1</v>
      </c>
      <c r="G2909" cm="1">
        <f t="array" ref="G2909">_xlfn.IFS(D2909&lt;=PERCENTILE($D$3:$D$5882,0.2),1,D2909&lt;=PERCENTILE($D$3:$D$5882,0.4),2,D2909&lt;=PERCENTILE($D$3:$D$5882,0.6),3,D2909&lt;=PERCENTILE($D$3:$D$5882,0.8),4,TRUE,5)</f>
        <v>2</v>
      </c>
      <c r="H2909" s="3" t="str" cm="1">
        <f t="array" ref="H2909">_xlfn.IFS(AND(E2909&gt;=4,F2909&gt;=4,G2909&gt;=4),"Champions",AND(E2909&gt;=3,F2909&gt;=3,G2909&gt;=3),"Loyal Customers",AND(E2909&lt;=2,F2909&gt;=3),"At Risk",AND(E2909&lt;=2,F2909&lt;=2,G2909&lt;=2),"Lost",AND(E2909&gt;=4,F2909&lt;=2),"New/Promising",TRUE,"Needs Attention")</f>
        <v>Lost</v>
      </c>
      <c r="I2909" s="3" t="str">
        <f t="shared" si="49"/>
        <v>Churned</v>
      </c>
      <c r="J2909" s="3" t="str">
        <f>_xlfn.XLOOKUP(A2909,'Country_Lookup'!$D:$D,'Country_Lookup'!$E:$E)</f>
        <v>United Kingdom</v>
      </c>
    </row>
    <row r="2910" spans="1:10" x14ac:dyDescent="0.3">
      <c r="A2910">
        <v>15283</v>
      </c>
      <c r="B2910">
        <v>390</v>
      </c>
      <c r="C2910">
        <v>3</v>
      </c>
      <c r="D2910">
        <v>148.32999999999996</v>
      </c>
      <c r="E2910" cm="1">
        <f t="array" ref="E2910">_xlfn.IFS(B2910&lt;=PERCENTILE($B$3:$B$5882,0.2),5,B2910&lt;=PERCENTILE($B$3:$B$5882,0.4),4,B2910&lt;=PERCENTILE($B$3:$B$5882,0.6),3,B2910&lt;=PERCENTILE($B$3:$B$5882,0.8),2,TRUE,1)</f>
        <v>2</v>
      </c>
      <c r="F2910" cm="1">
        <f t="array" ref="F2910">_xlfn.IFS(C2910&lt;=PERCENTILE($C$3:$C$5882,0.2),1,C2910&lt;=PERCENTILE($C$3:$C$5882,0.4),2,C2910&lt;=PERCENTILE($C$3:$C$5882,0.6),3,C2910&lt;=PERCENTILE($C$3:$C$5882,0.8),4,TRUE,5)</f>
        <v>3</v>
      </c>
      <c r="G2910" cm="1">
        <f t="array" ref="G2910">_xlfn.IFS(D2910&lt;=PERCENTILE($D$3:$D$5882,0.2),1,D2910&lt;=PERCENTILE($D$3:$D$5882,0.4),2,D2910&lt;=PERCENTILE($D$3:$D$5882,0.6),3,D2910&lt;=PERCENTILE($D$3:$D$5882,0.8),4,TRUE,5)</f>
        <v>1</v>
      </c>
      <c r="H2910" s="3" t="str" cm="1">
        <f t="array" ref="H2910">_xlfn.IFS(AND(E2910&gt;=4,F2910&gt;=4,G2910&gt;=4),"Champions",AND(E2910&gt;=3,F2910&gt;=3,G2910&gt;=3),"Loyal Customers",AND(E2910&lt;=2,F2910&gt;=3),"At Risk",AND(E2910&lt;=2,F2910&lt;=2,G2910&lt;=2),"Lost",AND(E2910&gt;=4,F2910&lt;=2),"New/Promising",TRUE,"Needs Attention")</f>
        <v>At Risk</v>
      </c>
      <c r="I2910" s="3" t="str">
        <f t="shared" si="49"/>
        <v>Churned</v>
      </c>
      <c r="J2910" s="3" t="str">
        <f>_xlfn.XLOOKUP(A2910,'Country_Lookup'!$D:$D,'Country_Lookup'!$E:$E)</f>
        <v>United Kingdom</v>
      </c>
    </row>
    <row r="2911" spans="1:10" x14ac:dyDescent="0.3">
      <c r="A2911">
        <v>15284</v>
      </c>
      <c r="B2911">
        <v>500</v>
      </c>
      <c r="C2911">
        <v>1</v>
      </c>
      <c r="D2911">
        <v>24.75</v>
      </c>
      <c r="E2911" cm="1">
        <f t="array" ref="E2911">_xlfn.IFS(B2911&lt;=PERCENTILE($B$3:$B$5882,0.2),5,B2911&lt;=PERCENTILE($B$3:$B$5882,0.4),4,B2911&lt;=PERCENTILE($B$3:$B$5882,0.6),3,B2911&lt;=PERCENTILE($B$3:$B$5882,0.8),2,TRUE,1)</f>
        <v>1</v>
      </c>
      <c r="F2911" cm="1">
        <f t="array" ref="F2911">_xlfn.IFS(C2911&lt;=PERCENTILE($C$3:$C$5882,0.2),1,C2911&lt;=PERCENTILE($C$3:$C$5882,0.4),2,C2911&lt;=PERCENTILE($C$3:$C$5882,0.6),3,C2911&lt;=PERCENTILE($C$3:$C$5882,0.8),4,TRUE,5)</f>
        <v>1</v>
      </c>
      <c r="G2911" cm="1">
        <f t="array" ref="G2911">_xlfn.IFS(D2911&lt;=PERCENTILE($D$3:$D$5882,0.2),1,D2911&lt;=PERCENTILE($D$3:$D$5882,0.4),2,D2911&lt;=PERCENTILE($D$3:$D$5882,0.6),3,D2911&lt;=PERCENTILE($D$3:$D$5882,0.8),4,TRUE,5)</f>
        <v>1</v>
      </c>
      <c r="H2911" s="3" t="str" cm="1">
        <f t="array" ref="H2911">_xlfn.IFS(AND(E2911&gt;=4,F2911&gt;=4,G2911&gt;=4),"Champions",AND(E2911&gt;=3,F2911&gt;=3,G2911&gt;=3),"Loyal Customers",AND(E2911&lt;=2,F2911&gt;=3),"At Risk",AND(E2911&lt;=2,F2911&lt;=2,G2911&lt;=2),"Lost",AND(E2911&gt;=4,F2911&lt;=2),"New/Promising",TRUE,"Needs Attention")</f>
        <v>Lost</v>
      </c>
      <c r="I2911" s="3" t="str">
        <f t="shared" si="49"/>
        <v>Churned</v>
      </c>
      <c r="J2911" s="3" t="str">
        <f>_xlfn.XLOOKUP(A2911,'Country_Lookup'!$D:$D,'Country_Lookup'!$E:$E)</f>
        <v>United Kingdom</v>
      </c>
    </row>
    <row r="2912" spans="1:10" x14ac:dyDescent="0.3">
      <c r="A2912">
        <v>15285</v>
      </c>
      <c r="B2912">
        <v>407</v>
      </c>
      <c r="C2912">
        <v>1</v>
      </c>
      <c r="D2912">
        <v>94.920000000000016</v>
      </c>
      <c r="E2912" cm="1">
        <f t="array" ref="E2912">_xlfn.IFS(B2912&lt;=PERCENTILE($B$3:$B$5882,0.2),5,B2912&lt;=PERCENTILE($B$3:$B$5882,0.4),4,B2912&lt;=PERCENTILE($B$3:$B$5882,0.6),3,B2912&lt;=PERCENTILE($B$3:$B$5882,0.8),2,TRUE,1)</f>
        <v>2</v>
      </c>
      <c r="F2912" cm="1">
        <f t="array" ref="F2912">_xlfn.IFS(C2912&lt;=PERCENTILE($C$3:$C$5882,0.2),1,C2912&lt;=PERCENTILE($C$3:$C$5882,0.4),2,C2912&lt;=PERCENTILE($C$3:$C$5882,0.6),3,C2912&lt;=PERCENTILE($C$3:$C$5882,0.8),4,TRUE,5)</f>
        <v>1</v>
      </c>
      <c r="G2912" cm="1">
        <f t="array" ref="G2912">_xlfn.IFS(D2912&lt;=PERCENTILE($D$3:$D$5882,0.2),1,D2912&lt;=PERCENTILE($D$3:$D$5882,0.4),2,D2912&lt;=PERCENTILE($D$3:$D$5882,0.6),3,D2912&lt;=PERCENTILE($D$3:$D$5882,0.8),4,TRUE,5)</f>
        <v>1</v>
      </c>
      <c r="H2912" s="3" t="str" cm="1">
        <f t="array" ref="H2912">_xlfn.IFS(AND(E2912&gt;=4,F2912&gt;=4,G2912&gt;=4),"Champions",AND(E2912&gt;=3,F2912&gt;=3,G2912&gt;=3),"Loyal Customers",AND(E2912&lt;=2,F2912&gt;=3),"At Risk",AND(E2912&lt;=2,F2912&lt;=2,G2912&lt;=2),"Lost",AND(E2912&gt;=4,F2912&lt;=2),"New/Promising",TRUE,"Needs Attention")</f>
        <v>Lost</v>
      </c>
      <c r="I2912" s="3" t="str">
        <f t="shared" si="49"/>
        <v>Churned</v>
      </c>
      <c r="J2912" s="3" t="str">
        <f>_xlfn.XLOOKUP(A2912,'Country_Lookup'!$D:$D,'Country_Lookup'!$E:$E)</f>
        <v>United Kingdom</v>
      </c>
    </row>
    <row r="2913" spans="1:10" x14ac:dyDescent="0.3">
      <c r="A2913">
        <v>15286</v>
      </c>
      <c r="B2913">
        <v>49</v>
      </c>
      <c r="C2913">
        <v>1</v>
      </c>
      <c r="D2913">
        <v>240.55000000000004</v>
      </c>
      <c r="E2913" cm="1">
        <f t="array" ref="E2913">_xlfn.IFS(B2913&lt;=PERCENTILE($B$3:$B$5882,0.2),5,B2913&lt;=PERCENTILE($B$3:$B$5882,0.4),4,B2913&lt;=PERCENTILE($B$3:$B$5882,0.6),3,B2913&lt;=PERCENTILE($B$3:$B$5882,0.8),2,TRUE,1)</f>
        <v>4</v>
      </c>
      <c r="F2913" cm="1">
        <f t="array" ref="F2913">_xlfn.IFS(C2913&lt;=PERCENTILE($C$3:$C$5882,0.2),1,C2913&lt;=PERCENTILE($C$3:$C$5882,0.4),2,C2913&lt;=PERCENTILE($C$3:$C$5882,0.6),3,C2913&lt;=PERCENTILE($C$3:$C$5882,0.8),4,TRUE,5)</f>
        <v>1</v>
      </c>
      <c r="G2913" cm="1">
        <f t="array" ref="G2913">_xlfn.IFS(D2913&lt;=PERCENTILE($D$3:$D$5882,0.2),1,D2913&lt;=PERCENTILE($D$3:$D$5882,0.4),2,D2913&lt;=PERCENTILE($D$3:$D$5882,0.6),3,D2913&lt;=PERCENTILE($D$3:$D$5882,0.8),4,TRUE,5)</f>
        <v>1</v>
      </c>
      <c r="H2913" s="3" t="str" cm="1">
        <f t="array" ref="H2913">_xlfn.IFS(AND(E2913&gt;=4,F2913&gt;=4,G2913&gt;=4),"Champions",AND(E2913&gt;=3,F2913&gt;=3,G2913&gt;=3),"Loyal Customers",AND(E2913&lt;=2,F2913&gt;=3),"At Risk",AND(E2913&lt;=2,F2913&lt;=2,G2913&lt;=2),"Lost",AND(E2913&gt;=4,F2913&lt;=2),"New/Promising",TRUE,"Needs Attention")</f>
        <v>New/Promising</v>
      </c>
      <c r="I2913" s="3" t="str">
        <f t="shared" si="49"/>
        <v>Active</v>
      </c>
      <c r="J2913" s="3" t="str">
        <f>_xlfn.XLOOKUP(A2913,'Country_Lookup'!$D:$D,'Country_Lookup'!$E:$E)</f>
        <v>United Kingdom</v>
      </c>
    </row>
    <row r="2914" spans="1:10" x14ac:dyDescent="0.3">
      <c r="A2914">
        <v>15287</v>
      </c>
      <c r="B2914">
        <v>22</v>
      </c>
      <c r="C2914">
        <v>5</v>
      </c>
      <c r="D2914">
        <v>856.02999999999963</v>
      </c>
      <c r="E2914" cm="1">
        <f t="array" ref="E2914">_xlfn.IFS(B2914&lt;=PERCENTILE($B$3:$B$5882,0.2),5,B2914&lt;=PERCENTILE($B$3:$B$5882,0.4),4,B2914&lt;=PERCENTILE($B$3:$B$5882,0.6),3,B2914&lt;=PERCENTILE($B$3:$B$5882,0.8),2,TRUE,1)</f>
        <v>4</v>
      </c>
      <c r="F2914" cm="1">
        <f t="array" ref="F2914">_xlfn.IFS(C2914&lt;=PERCENTILE($C$3:$C$5882,0.2),1,C2914&lt;=PERCENTILE($C$3:$C$5882,0.4),2,C2914&lt;=PERCENTILE($C$3:$C$5882,0.6),3,C2914&lt;=PERCENTILE($C$3:$C$5882,0.8),4,TRUE,5)</f>
        <v>4</v>
      </c>
      <c r="G2914" cm="1">
        <f t="array" ref="G2914">_xlfn.IFS(D2914&lt;=PERCENTILE($D$3:$D$5882,0.2),1,D2914&lt;=PERCENTILE($D$3:$D$5882,0.4),2,D2914&lt;=PERCENTILE($D$3:$D$5882,0.6),3,D2914&lt;=PERCENTILE($D$3:$D$5882,0.8),4,TRUE,5)</f>
        <v>3</v>
      </c>
      <c r="H2914" s="3" t="str" cm="1">
        <f t="array" ref="H2914">_xlfn.IFS(AND(E2914&gt;=4,F2914&gt;=4,G2914&gt;=4),"Champions",AND(E2914&gt;=3,F2914&gt;=3,G2914&gt;=3),"Loyal Customers",AND(E2914&lt;=2,F2914&gt;=3),"At Risk",AND(E2914&lt;=2,F2914&lt;=2,G2914&lt;=2),"Lost",AND(E2914&gt;=4,F2914&lt;=2),"New/Promising",TRUE,"Needs Attention")</f>
        <v>Loyal Customers</v>
      </c>
      <c r="I2914" s="3" t="str">
        <f t="shared" si="49"/>
        <v>Active</v>
      </c>
      <c r="J2914" s="3" t="str">
        <f>_xlfn.XLOOKUP(A2914,'Country_Lookup'!$D:$D,'Country_Lookup'!$E:$E)</f>
        <v>United Kingdom</v>
      </c>
    </row>
    <row r="2915" spans="1:10" x14ac:dyDescent="0.3">
      <c r="A2915">
        <v>15288</v>
      </c>
      <c r="B2915">
        <v>43</v>
      </c>
      <c r="C2915">
        <v>10</v>
      </c>
      <c r="D2915">
        <v>3883.1300000000042</v>
      </c>
      <c r="E2915" cm="1">
        <f t="array" ref="E2915">_xlfn.IFS(B2915&lt;=PERCENTILE($B$3:$B$5882,0.2),5,B2915&lt;=PERCENTILE($B$3:$B$5882,0.4),4,B2915&lt;=PERCENTILE($B$3:$B$5882,0.6),3,B2915&lt;=PERCENTILE($B$3:$B$5882,0.8),2,TRUE,1)</f>
        <v>4</v>
      </c>
      <c r="F2915" cm="1">
        <f t="array" ref="F2915">_xlfn.IFS(C2915&lt;=PERCENTILE($C$3:$C$5882,0.2),1,C2915&lt;=PERCENTILE($C$3:$C$5882,0.4),2,C2915&lt;=PERCENTILE($C$3:$C$5882,0.6),3,C2915&lt;=PERCENTILE($C$3:$C$5882,0.8),4,TRUE,5)</f>
        <v>5</v>
      </c>
      <c r="G2915" cm="1">
        <f t="array" ref="G2915">_xlfn.IFS(D2915&lt;=PERCENTILE($D$3:$D$5882,0.2),1,D2915&lt;=PERCENTILE($D$3:$D$5882,0.4),2,D2915&lt;=PERCENTILE($D$3:$D$5882,0.6),3,D2915&lt;=PERCENTILE($D$3:$D$5882,0.8),4,TRUE,5)</f>
        <v>5</v>
      </c>
      <c r="H2915" s="3" t="str" cm="1">
        <f t="array" ref="H2915">_xlfn.IFS(AND(E2915&gt;=4,F2915&gt;=4,G2915&gt;=4),"Champions",AND(E2915&gt;=3,F2915&gt;=3,G2915&gt;=3),"Loyal Customers",AND(E2915&lt;=2,F2915&gt;=3),"At Risk",AND(E2915&lt;=2,F2915&lt;=2,G2915&lt;=2),"Lost",AND(E2915&gt;=4,F2915&lt;=2),"New/Promising",TRUE,"Needs Attention")</f>
        <v>Champions</v>
      </c>
      <c r="I2915" s="3" t="str">
        <f t="shared" si="49"/>
        <v>Active</v>
      </c>
      <c r="J2915" s="3" t="str">
        <f>_xlfn.XLOOKUP(A2915,'Country_Lookup'!$D:$D,'Country_Lookup'!$E:$E)</f>
        <v>United Kingdom</v>
      </c>
    </row>
    <row r="2916" spans="1:10" x14ac:dyDescent="0.3">
      <c r="A2916">
        <v>15289</v>
      </c>
      <c r="B2916">
        <v>29</v>
      </c>
      <c r="C2916">
        <v>5</v>
      </c>
      <c r="D2916">
        <v>1593.089999999999</v>
      </c>
      <c r="E2916" cm="1">
        <f t="array" ref="E2916">_xlfn.IFS(B2916&lt;=PERCENTILE($B$3:$B$5882,0.2),5,B2916&lt;=PERCENTILE($B$3:$B$5882,0.4),4,B2916&lt;=PERCENTILE($B$3:$B$5882,0.6),3,B2916&lt;=PERCENTILE($B$3:$B$5882,0.8),2,TRUE,1)</f>
        <v>4</v>
      </c>
      <c r="F2916" cm="1">
        <f t="array" ref="F2916">_xlfn.IFS(C2916&lt;=PERCENTILE($C$3:$C$5882,0.2),1,C2916&lt;=PERCENTILE($C$3:$C$5882,0.4),2,C2916&lt;=PERCENTILE($C$3:$C$5882,0.6),3,C2916&lt;=PERCENTILE($C$3:$C$5882,0.8),4,TRUE,5)</f>
        <v>4</v>
      </c>
      <c r="G2916" cm="1">
        <f t="array" ref="G2916">_xlfn.IFS(D2916&lt;=PERCENTILE($D$3:$D$5882,0.2),1,D2916&lt;=PERCENTILE($D$3:$D$5882,0.4),2,D2916&lt;=PERCENTILE($D$3:$D$5882,0.6),3,D2916&lt;=PERCENTILE($D$3:$D$5882,0.8),4,TRUE,5)</f>
        <v>4</v>
      </c>
      <c r="H2916" s="3" t="str" cm="1">
        <f t="array" ref="H2916">_xlfn.IFS(AND(E2916&gt;=4,F2916&gt;=4,G2916&gt;=4),"Champions",AND(E2916&gt;=3,F2916&gt;=3,G2916&gt;=3),"Loyal Customers",AND(E2916&lt;=2,F2916&gt;=3),"At Risk",AND(E2916&lt;=2,F2916&lt;=2,G2916&lt;=2),"Lost",AND(E2916&gt;=4,F2916&lt;=2),"New/Promising",TRUE,"Needs Attention")</f>
        <v>Champions</v>
      </c>
      <c r="I2916" s="3" t="str">
        <f t="shared" si="49"/>
        <v>Active</v>
      </c>
      <c r="J2916" s="3" t="str">
        <f>_xlfn.XLOOKUP(A2916,'Country_Lookup'!$D:$D,'Country_Lookup'!$E:$E)</f>
        <v>United Kingdom</v>
      </c>
    </row>
    <row r="2917" spans="1:10" x14ac:dyDescent="0.3">
      <c r="A2917">
        <v>15290</v>
      </c>
      <c r="B2917">
        <v>4</v>
      </c>
      <c r="C2917">
        <v>26</v>
      </c>
      <c r="D2917">
        <v>10496.279999999953</v>
      </c>
      <c r="E2917" cm="1">
        <f t="array" ref="E2917">_xlfn.IFS(B2917&lt;=PERCENTILE($B$3:$B$5882,0.2),5,B2917&lt;=PERCENTILE($B$3:$B$5882,0.4),4,B2917&lt;=PERCENTILE($B$3:$B$5882,0.6),3,B2917&lt;=PERCENTILE($B$3:$B$5882,0.8),2,TRUE,1)</f>
        <v>5</v>
      </c>
      <c r="F2917" cm="1">
        <f t="array" ref="F2917">_xlfn.IFS(C2917&lt;=PERCENTILE($C$3:$C$5882,0.2),1,C2917&lt;=PERCENTILE($C$3:$C$5882,0.4),2,C2917&lt;=PERCENTILE($C$3:$C$5882,0.6),3,C2917&lt;=PERCENTILE($C$3:$C$5882,0.8),4,TRUE,5)</f>
        <v>5</v>
      </c>
      <c r="G2917" cm="1">
        <f t="array" ref="G2917">_xlfn.IFS(D2917&lt;=PERCENTILE($D$3:$D$5882,0.2),1,D2917&lt;=PERCENTILE($D$3:$D$5882,0.4),2,D2917&lt;=PERCENTILE($D$3:$D$5882,0.6),3,D2917&lt;=PERCENTILE($D$3:$D$5882,0.8),4,TRUE,5)</f>
        <v>5</v>
      </c>
      <c r="H2917" s="3" t="str" cm="1">
        <f t="array" ref="H2917">_xlfn.IFS(AND(E2917&gt;=4,F2917&gt;=4,G2917&gt;=4),"Champions",AND(E2917&gt;=3,F2917&gt;=3,G2917&gt;=3),"Loyal Customers",AND(E2917&lt;=2,F2917&gt;=3),"At Risk",AND(E2917&lt;=2,F2917&lt;=2,G2917&lt;=2),"Lost",AND(E2917&gt;=4,F2917&lt;=2),"New/Promising",TRUE,"Needs Attention")</f>
        <v>Champions</v>
      </c>
      <c r="I2917" s="3" t="str">
        <f t="shared" si="49"/>
        <v>Active</v>
      </c>
      <c r="J2917" s="3" t="str">
        <f>_xlfn.XLOOKUP(A2917,'Country_Lookup'!$D:$D,'Country_Lookup'!$E:$E)</f>
        <v>United Kingdom</v>
      </c>
    </row>
    <row r="2918" spans="1:10" x14ac:dyDescent="0.3">
      <c r="A2918">
        <v>15291</v>
      </c>
      <c r="B2918">
        <v>25</v>
      </c>
      <c r="C2918">
        <v>40</v>
      </c>
      <c r="D2918">
        <v>13846.560000000047</v>
      </c>
      <c r="E2918" cm="1">
        <f t="array" ref="E2918">_xlfn.IFS(B2918&lt;=PERCENTILE($B$3:$B$5882,0.2),5,B2918&lt;=PERCENTILE($B$3:$B$5882,0.4),4,B2918&lt;=PERCENTILE($B$3:$B$5882,0.6),3,B2918&lt;=PERCENTILE($B$3:$B$5882,0.8),2,TRUE,1)</f>
        <v>4</v>
      </c>
      <c r="F2918" cm="1">
        <f t="array" ref="F2918">_xlfn.IFS(C2918&lt;=PERCENTILE($C$3:$C$5882,0.2),1,C2918&lt;=PERCENTILE($C$3:$C$5882,0.4),2,C2918&lt;=PERCENTILE($C$3:$C$5882,0.6),3,C2918&lt;=PERCENTILE($C$3:$C$5882,0.8),4,TRUE,5)</f>
        <v>5</v>
      </c>
      <c r="G2918" cm="1">
        <f t="array" ref="G2918">_xlfn.IFS(D2918&lt;=PERCENTILE($D$3:$D$5882,0.2),1,D2918&lt;=PERCENTILE($D$3:$D$5882,0.4),2,D2918&lt;=PERCENTILE($D$3:$D$5882,0.6),3,D2918&lt;=PERCENTILE($D$3:$D$5882,0.8),4,TRUE,5)</f>
        <v>5</v>
      </c>
      <c r="H2918" s="3" t="str" cm="1">
        <f t="array" ref="H2918">_xlfn.IFS(AND(E2918&gt;=4,F2918&gt;=4,G2918&gt;=4),"Champions",AND(E2918&gt;=3,F2918&gt;=3,G2918&gt;=3),"Loyal Customers",AND(E2918&lt;=2,F2918&gt;=3),"At Risk",AND(E2918&lt;=2,F2918&lt;=2,G2918&lt;=2),"Lost",AND(E2918&gt;=4,F2918&lt;=2),"New/Promising",TRUE,"Needs Attention")</f>
        <v>Champions</v>
      </c>
      <c r="I2918" s="3" t="str">
        <f t="shared" si="49"/>
        <v>Active</v>
      </c>
      <c r="J2918" s="3" t="str">
        <f>_xlfn.XLOOKUP(A2918,'Country_Lookup'!$D:$D,'Country_Lookup'!$E:$E)</f>
        <v>United Kingdom</v>
      </c>
    </row>
    <row r="2919" spans="1:10" x14ac:dyDescent="0.3">
      <c r="A2919">
        <v>15292</v>
      </c>
      <c r="B2919">
        <v>201</v>
      </c>
      <c r="C2919">
        <v>1</v>
      </c>
      <c r="D2919">
        <v>180.94</v>
      </c>
      <c r="E2919" cm="1">
        <f t="array" ref="E2919">_xlfn.IFS(B2919&lt;=PERCENTILE($B$3:$B$5882,0.2),5,B2919&lt;=PERCENTILE($B$3:$B$5882,0.4),4,B2919&lt;=PERCENTILE($B$3:$B$5882,0.6),3,B2919&lt;=PERCENTILE($B$3:$B$5882,0.8),2,TRUE,1)</f>
        <v>2</v>
      </c>
      <c r="F2919" cm="1">
        <f t="array" ref="F2919">_xlfn.IFS(C2919&lt;=PERCENTILE($C$3:$C$5882,0.2),1,C2919&lt;=PERCENTILE($C$3:$C$5882,0.4),2,C2919&lt;=PERCENTILE($C$3:$C$5882,0.6),3,C2919&lt;=PERCENTILE($C$3:$C$5882,0.8),4,TRUE,5)</f>
        <v>1</v>
      </c>
      <c r="G2919" cm="1">
        <f t="array" ref="G2919">_xlfn.IFS(D2919&lt;=PERCENTILE($D$3:$D$5882,0.2),1,D2919&lt;=PERCENTILE($D$3:$D$5882,0.4),2,D2919&lt;=PERCENTILE($D$3:$D$5882,0.6),3,D2919&lt;=PERCENTILE($D$3:$D$5882,0.8),4,TRUE,5)</f>
        <v>1</v>
      </c>
      <c r="H2919" s="3" t="str" cm="1">
        <f t="array" ref="H2919">_xlfn.IFS(AND(E2919&gt;=4,F2919&gt;=4,G2919&gt;=4),"Champions",AND(E2919&gt;=3,F2919&gt;=3,G2919&gt;=3),"Loyal Customers",AND(E2919&lt;=2,F2919&gt;=3),"At Risk",AND(E2919&lt;=2,F2919&lt;=2,G2919&lt;=2),"Lost",AND(E2919&gt;=4,F2919&lt;=2),"New/Promising",TRUE,"Needs Attention")</f>
        <v>Lost</v>
      </c>
      <c r="I2919" s="3" t="str">
        <f t="shared" si="49"/>
        <v>Churned</v>
      </c>
      <c r="J2919" s="3" t="str">
        <f>_xlfn.XLOOKUP(A2919,'Country_Lookup'!$D:$D,'Country_Lookup'!$E:$E)</f>
        <v>United Kingdom</v>
      </c>
    </row>
    <row r="2920" spans="1:10" x14ac:dyDescent="0.3">
      <c r="A2920">
        <v>15293</v>
      </c>
      <c r="B2920">
        <v>665</v>
      </c>
      <c r="C2920">
        <v>1</v>
      </c>
      <c r="D2920">
        <v>247.5</v>
      </c>
      <c r="E2920" cm="1">
        <f t="array" ref="E2920">_xlfn.IFS(B2920&lt;=PERCENTILE($B$3:$B$5882,0.2),5,B2920&lt;=PERCENTILE($B$3:$B$5882,0.4),4,B2920&lt;=PERCENTILE($B$3:$B$5882,0.6),3,B2920&lt;=PERCENTILE($B$3:$B$5882,0.8),2,TRUE,1)</f>
        <v>1</v>
      </c>
      <c r="F2920" cm="1">
        <f t="array" ref="F2920">_xlfn.IFS(C2920&lt;=PERCENTILE($C$3:$C$5882,0.2),1,C2920&lt;=PERCENTILE($C$3:$C$5882,0.4),2,C2920&lt;=PERCENTILE($C$3:$C$5882,0.6),3,C2920&lt;=PERCENTILE($C$3:$C$5882,0.8),4,TRUE,5)</f>
        <v>1</v>
      </c>
      <c r="G2920" cm="1">
        <f t="array" ref="G2920">_xlfn.IFS(D2920&lt;=PERCENTILE($D$3:$D$5882,0.2),1,D2920&lt;=PERCENTILE($D$3:$D$5882,0.4),2,D2920&lt;=PERCENTILE($D$3:$D$5882,0.6),3,D2920&lt;=PERCENTILE($D$3:$D$5882,0.8),4,TRUE,5)</f>
        <v>1</v>
      </c>
      <c r="H2920" s="3" t="str" cm="1">
        <f t="array" ref="H2920">_xlfn.IFS(AND(E2920&gt;=4,F2920&gt;=4,G2920&gt;=4),"Champions",AND(E2920&gt;=3,F2920&gt;=3,G2920&gt;=3),"Loyal Customers",AND(E2920&lt;=2,F2920&gt;=3),"At Risk",AND(E2920&lt;=2,F2920&lt;=2,G2920&lt;=2),"Lost",AND(E2920&gt;=4,F2920&lt;=2),"New/Promising",TRUE,"Needs Attention")</f>
        <v>Lost</v>
      </c>
      <c r="I2920" s="3" t="str">
        <f t="shared" si="49"/>
        <v>Churned</v>
      </c>
      <c r="J2920" s="3" t="str">
        <f>_xlfn.XLOOKUP(A2920,'Country_Lookup'!$D:$D,'Country_Lookup'!$E:$E)</f>
        <v>United Kingdom</v>
      </c>
    </row>
    <row r="2921" spans="1:10" x14ac:dyDescent="0.3">
      <c r="A2921">
        <v>15294</v>
      </c>
      <c r="B2921">
        <v>410</v>
      </c>
      <c r="C2921">
        <v>1</v>
      </c>
      <c r="D2921">
        <v>233.34999999999994</v>
      </c>
      <c r="E2921" cm="1">
        <f t="array" ref="E2921">_xlfn.IFS(B2921&lt;=PERCENTILE($B$3:$B$5882,0.2),5,B2921&lt;=PERCENTILE($B$3:$B$5882,0.4),4,B2921&lt;=PERCENTILE($B$3:$B$5882,0.6),3,B2921&lt;=PERCENTILE($B$3:$B$5882,0.8),2,TRUE,1)</f>
        <v>2</v>
      </c>
      <c r="F2921" cm="1">
        <f t="array" ref="F2921">_xlfn.IFS(C2921&lt;=PERCENTILE($C$3:$C$5882,0.2),1,C2921&lt;=PERCENTILE($C$3:$C$5882,0.4),2,C2921&lt;=PERCENTILE($C$3:$C$5882,0.6),3,C2921&lt;=PERCENTILE($C$3:$C$5882,0.8),4,TRUE,5)</f>
        <v>1</v>
      </c>
      <c r="G2921" cm="1">
        <f t="array" ref="G2921">_xlfn.IFS(D2921&lt;=PERCENTILE($D$3:$D$5882,0.2),1,D2921&lt;=PERCENTILE($D$3:$D$5882,0.4),2,D2921&lt;=PERCENTILE($D$3:$D$5882,0.6),3,D2921&lt;=PERCENTILE($D$3:$D$5882,0.8),4,TRUE,5)</f>
        <v>1</v>
      </c>
      <c r="H2921" s="3" t="str" cm="1">
        <f t="array" ref="H2921">_xlfn.IFS(AND(E2921&gt;=4,F2921&gt;=4,G2921&gt;=4),"Champions",AND(E2921&gt;=3,F2921&gt;=3,G2921&gt;=3),"Loyal Customers",AND(E2921&lt;=2,F2921&gt;=3),"At Risk",AND(E2921&lt;=2,F2921&lt;=2,G2921&lt;=2),"Lost",AND(E2921&gt;=4,F2921&lt;=2),"New/Promising",TRUE,"Needs Attention")</f>
        <v>Lost</v>
      </c>
      <c r="I2921" s="3" t="str">
        <f t="shared" si="49"/>
        <v>Churned</v>
      </c>
      <c r="J2921" s="3" t="str">
        <f>_xlfn.XLOOKUP(A2921,'Country_Lookup'!$D:$D,'Country_Lookup'!$E:$E)</f>
        <v>United Kingdom</v>
      </c>
    </row>
    <row r="2922" spans="1:10" x14ac:dyDescent="0.3">
      <c r="A2922">
        <v>15295</v>
      </c>
      <c r="B2922">
        <v>654</v>
      </c>
      <c r="C2922">
        <v>1</v>
      </c>
      <c r="D2922">
        <v>217.23999999999984</v>
      </c>
      <c r="E2922" cm="1">
        <f t="array" ref="E2922">_xlfn.IFS(B2922&lt;=PERCENTILE($B$3:$B$5882,0.2),5,B2922&lt;=PERCENTILE($B$3:$B$5882,0.4),4,B2922&lt;=PERCENTILE($B$3:$B$5882,0.6),3,B2922&lt;=PERCENTILE($B$3:$B$5882,0.8),2,TRUE,1)</f>
        <v>1</v>
      </c>
      <c r="F2922" cm="1">
        <f t="array" ref="F2922">_xlfn.IFS(C2922&lt;=PERCENTILE($C$3:$C$5882,0.2),1,C2922&lt;=PERCENTILE($C$3:$C$5882,0.4),2,C2922&lt;=PERCENTILE($C$3:$C$5882,0.6),3,C2922&lt;=PERCENTILE($C$3:$C$5882,0.8),4,TRUE,5)</f>
        <v>1</v>
      </c>
      <c r="G2922" cm="1">
        <f t="array" ref="G2922">_xlfn.IFS(D2922&lt;=PERCENTILE($D$3:$D$5882,0.2),1,D2922&lt;=PERCENTILE($D$3:$D$5882,0.4),2,D2922&lt;=PERCENTILE($D$3:$D$5882,0.6),3,D2922&lt;=PERCENTILE($D$3:$D$5882,0.8),4,TRUE,5)</f>
        <v>1</v>
      </c>
      <c r="H2922" s="3" t="str" cm="1">
        <f t="array" ref="H2922">_xlfn.IFS(AND(E2922&gt;=4,F2922&gt;=4,G2922&gt;=4),"Champions",AND(E2922&gt;=3,F2922&gt;=3,G2922&gt;=3),"Loyal Customers",AND(E2922&lt;=2,F2922&gt;=3),"At Risk",AND(E2922&lt;=2,F2922&lt;=2,G2922&lt;=2),"Lost",AND(E2922&gt;=4,F2922&lt;=2),"New/Promising",TRUE,"Needs Attention")</f>
        <v>Lost</v>
      </c>
      <c r="I2922" s="3" t="str">
        <f t="shared" si="49"/>
        <v>Churned</v>
      </c>
      <c r="J2922" s="3" t="str">
        <f>_xlfn.XLOOKUP(A2922,'Country_Lookup'!$D:$D,'Country_Lookup'!$E:$E)</f>
        <v>United Kingdom</v>
      </c>
    </row>
    <row r="2923" spans="1:10" x14ac:dyDescent="0.3">
      <c r="A2923">
        <v>15296</v>
      </c>
      <c r="B2923">
        <v>50</v>
      </c>
      <c r="C2923">
        <v>12</v>
      </c>
      <c r="D2923">
        <v>10342.830000000056</v>
      </c>
      <c r="E2923" cm="1">
        <f t="array" ref="E2923">_xlfn.IFS(B2923&lt;=PERCENTILE($B$3:$B$5882,0.2),5,B2923&lt;=PERCENTILE($B$3:$B$5882,0.4),4,B2923&lt;=PERCENTILE($B$3:$B$5882,0.6),3,B2923&lt;=PERCENTILE($B$3:$B$5882,0.8),2,TRUE,1)</f>
        <v>4</v>
      </c>
      <c r="F2923" cm="1">
        <f t="array" ref="F2923">_xlfn.IFS(C2923&lt;=PERCENTILE($C$3:$C$5882,0.2),1,C2923&lt;=PERCENTILE($C$3:$C$5882,0.4),2,C2923&lt;=PERCENTILE($C$3:$C$5882,0.6),3,C2923&lt;=PERCENTILE($C$3:$C$5882,0.8),4,TRUE,5)</f>
        <v>5</v>
      </c>
      <c r="G2923" cm="1">
        <f t="array" ref="G2923">_xlfn.IFS(D2923&lt;=PERCENTILE($D$3:$D$5882,0.2),1,D2923&lt;=PERCENTILE($D$3:$D$5882,0.4),2,D2923&lt;=PERCENTILE($D$3:$D$5882,0.6),3,D2923&lt;=PERCENTILE($D$3:$D$5882,0.8),4,TRUE,5)</f>
        <v>5</v>
      </c>
      <c r="H2923" s="3" t="str" cm="1">
        <f t="array" ref="H2923">_xlfn.IFS(AND(E2923&gt;=4,F2923&gt;=4,G2923&gt;=4),"Champions",AND(E2923&gt;=3,F2923&gt;=3,G2923&gt;=3),"Loyal Customers",AND(E2923&lt;=2,F2923&gt;=3),"At Risk",AND(E2923&lt;=2,F2923&lt;=2,G2923&lt;=2),"Lost",AND(E2923&gt;=4,F2923&lt;=2),"New/Promising",TRUE,"Needs Attention")</f>
        <v>Champions</v>
      </c>
      <c r="I2923" s="3" t="str">
        <f t="shared" si="49"/>
        <v>Active</v>
      </c>
      <c r="J2923" s="3" t="str">
        <f>_xlfn.XLOOKUP(A2923,'Country_Lookup'!$D:$D,'Country_Lookup'!$E:$E)</f>
        <v>United Kingdom</v>
      </c>
    </row>
    <row r="2924" spans="1:10" x14ac:dyDescent="0.3">
      <c r="A2924">
        <v>15297</v>
      </c>
      <c r="B2924">
        <v>10</v>
      </c>
      <c r="C2924">
        <v>3</v>
      </c>
      <c r="D2924">
        <v>641.93999999999983</v>
      </c>
      <c r="E2924" cm="1">
        <f t="array" ref="E2924">_xlfn.IFS(B2924&lt;=PERCENTILE($B$3:$B$5882,0.2),5,B2924&lt;=PERCENTILE($B$3:$B$5882,0.4),4,B2924&lt;=PERCENTILE($B$3:$B$5882,0.6),3,B2924&lt;=PERCENTILE($B$3:$B$5882,0.8),2,TRUE,1)</f>
        <v>5</v>
      </c>
      <c r="F2924" cm="1">
        <f t="array" ref="F2924">_xlfn.IFS(C2924&lt;=PERCENTILE($C$3:$C$5882,0.2),1,C2924&lt;=PERCENTILE($C$3:$C$5882,0.4),2,C2924&lt;=PERCENTILE($C$3:$C$5882,0.6),3,C2924&lt;=PERCENTILE($C$3:$C$5882,0.8),4,TRUE,5)</f>
        <v>3</v>
      </c>
      <c r="G2924" cm="1">
        <f t="array" ref="G2924">_xlfn.IFS(D2924&lt;=PERCENTILE($D$3:$D$5882,0.2),1,D2924&lt;=PERCENTILE($D$3:$D$5882,0.4),2,D2924&lt;=PERCENTILE($D$3:$D$5882,0.6),3,D2924&lt;=PERCENTILE($D$3:$D$5882,0.8),4,TRUE,5)</f>
        <v>3</v>
      </c>
      <c r="H2924" s="3" t="str" cm="1">
        <f t="array" ref="H2924">_xlfn.IFS(AND(E2924&gt;=4,F2924&gt;=4,G2924&gt;=4),"Champions",AND(E2924&gt;=3,F2924&gt;=3,G2924&gt;=3),"Loyal Customers",AND(E2924&lt;=2,F2924&gt;=3),"At Risk",AND(E2924&lt;=2,F2924&lt;=2,G2924&lt;=2),"Lost",AND(E2924&gt;=4,F2924&lt;=2),"New/Promising",TRUE,"Needs Attention")</f>
        <v>Loyal Customers</v>
      </c>
      <c r="I2924" s="3" t="str">
        <f t="shared" si="49"/>
        <v>Active</v>
      </c>
      <c r="J2924" s="3" t="str">
        <f>_xlfn.XLOOKUP(A2924,'Country_Lookup'!$D:$D,'Country_Lookup'!$E:$E)</f>
        <v>United Kingdom</v>
      </c>
    </row>
    <row r="2925" spans="1:10" x14ac:dyDescent="0.3">
      <c r="A2925">
        <v>15298</v>
      </c>
      <c r="B2925">
        <v>2</v>
      </c>
      <c r="C2925">
        <v>23</v>
      </c>
      <c r="D2925">
        <v>9459.3700000000827</v>
      </c>
      <c r="E2925" cm="1">
        <f t="array" ref="E2925">_xlfn.IFS(B2925&lt;=PERCENTILE($B$3:$B$5882,0.2),5,B2925&lt;=PERCENTILE($B$3:$B$5882,0.4),4,B2925&lt;=PERCENTILE($B$3:$B$5882,0.6),3,B2925&lt;=PERCENTILE($B$3:$B$5882,0.8),2,TRUE,1)</f>
        <v>5</v>
      </c>
      <c r="F2925" cm="1">
        <f t="array" ref="F2925">_xlfn.IFS(C2925&lt;=PERCENTILE($C$3:$C$5882,0.2),1,C2925&lt;=PERCENTILE($C$3:$C$5882,0.4),2,C2925&lt;=PERCENTILE($C$3:$C$5882,0.6),3,C2925&lt;=PERCENTILE($C$3:$C$5882,0.8),4,TRUE,5)</f>
        <v>5</v>
      </c>
      <c r="G2925" cm="1">
        <f t="array" ref="G2925">_xlfn.IFS(D2925&lt;=PERCENTILE($D$3:$D$5882,0.2),1,D2925&lt;=PERCENTILE($D$3:$D$5882,0.4),2,D2925&lt;=PERCENTILE($D$3:$D$5882,0.6),3,D2925&lt;=PERCENTILE($D$3:$D$5882,0.8),4,TRUE,5)</f>
        <v>5</v>
      </c>
      <c r="H2925" s="3" t="str" cm="1">
        <f t="array" ref="H2925">_xlfn.IFS(AND(E2925&gt;=4,F2925&gt;=4,G2925&gt;=4),"Champions",AND(E2925&gt;=3,F2925&gt;=3,G2925&gt;=3),"Loyal Customers",AND(E2925&lt;=2,F2925&gt;=3),"At Risk",AND(E2925&lt;=2,F2925&lt;=2,G2925&lt;=2),"Lost",AND(E2925&gt;=4,F2925&lt;=2),"New/Promising",TRUE,"Needs Attention")</f>
        <v>Champions</v>
      </c>
      <c r="I2925" s="3" t="str">
        <f t="shared" si="49"/>
        <v>Active</v>
      </c>
      <c r="J2925" s="3" t="str">
        <f>_xlfn.XLOOKUP(A2925,'Country_Lookup'!$D:$D,'Country_Lookup'!$E:$E)</f>
        <v>United Kingdom</v>
      </c>
    </row>
    <row r="2926" spans="1:10" x14ac:dyDescent="0.3">
      <c r="A2926">
        <v>15299</v>
      </c>
      <c r="B2926">
        <v>67</v>
      </c>
      <c r="C2926">
        <v>10</v>
      </c>
      <c r="D2926">
        <v>7991.5400000000036</v>
      </c>
      <c r="E2926" cm="1">
        <f t="array" ref="E2926">_xlfn.IFS(B2926&lt;=PERCENTILE($B$3:$B$5882,0.2),5,B2926&lt;=PERCENTILE($B$3:$B$5882,0.4),4,B2926&lt;=PERCENTILE($B$3:$B$5882,0.6),3,B2926&lt;=PERCENTILE($B$3:$B$5882,0.8),2,TRUE,1)</f>
        <v>3</v>
      </c>
      <c r="F2926" cm="1">
        <f t="array" ref="F2926">_xlfn.IFS(C2926&lt;=PERCENTILE($C$3:$C$5882,0.2),1,C2926&lt;=PERCENTILE($C$3:$C$5882,0.4),2,C2926&lt;=PERCENTILE($C$3:$C$5882,0.6),3,C2926&lt;=PERCENTILE($C$3:$C$5882,0.8),4,TRUE,5)</f>
        <v>5</v>
      </c>
      <c r="G2926" cm="1">
        <f t="array" ref="G2926">_xlfn.IFS(D2926&lt;=PERCENTILE($D$3:$D$5882,0.2),1,D2926&lt;=PERCENTILE($D$3:$D$5882,0.4),2,D2926&lt;=PERCENTILE($D$3:$D$5882,0.6),3,D2926&lt;=PERCENTILE($D$3:$D$5882,0.8),4,TRUE,5)</f>
        <v>5</v>
      </c>
      <c r="H2926" s="3" t="str" cm="1">
        <f t="array" ref="H2926">_xlfn.IFS(AND(E2926&gt;=4,F2926&gt;=4,G2926&gt;=4),"Champions",AND(E2926&gt;=3,F2926&gt;=3,G2926&gt;=3),"Loyal Customers",AND(E2926&lt;=2,F2926&gt;=3),"At Risk",AND(E2926&lt;=2,F2926&lt;=2,G2926&lt;=2),"Lost",AND(E2926&gt;=4,F2926&lt;=2),"New/Promising",TRUE,"Needs Attention")</f>
        <v>Loyal Customers</v>
      </c>
      <c r="I2926" s="3" t="str">
        <f t="shared" si="49"/>
        <v>Active</v>
      </c>
      <c r="J2926" s="3" t="str">
        <f>_xlfn.XLOOKUP(A2926,'Country_Lookup'!$D:$D,'Country_Lookup'!$E:$E)</f>
        <v>United Kingdom</v>
      </c>
    </row>
    <row r="2927" spans="1:10" x14ac:dyDescent="0.3">
      <c r="A2927">
        <v>15300</v>
      </c>
      <c r="B2927">
        <v>64</v>
      </c>
      <c r="C2927">
        <v>1</v>
      </c>
      <c r="D2927">
        <v>496.44000000000011</v>
      </c>
      <c r="E2927" cm="1">
        <f t="array" ref="E2927">_xlfn.IFS(B2927&lt;=PERCENTILE($B$3:$B$5882,0.2),5,B2927&lt;=PERCENTILE($B$3:$B$5882,0.4),4,B2927&lt;=PERCENTILE($B$3:$B$5882,0.6),3,B2927&lt;=PERCENTILE($B$3:$B$5882,0.8),2,TRUE,1)</f>
        <v>3</v>
      </c>
      <c r="F2927" cm="1">
        <f t="array" ref="F2927">_xlfn.IFS(C2927&lt;=PERCENTILE($C$3:$C$5882,0.2),1,C2927&lt;=PERCENTILE($C$3:$C$5882,0.4),2,C2927&lt;=PERCENTILE($C$3:$C$5882,0.6),3,C2927&lt;=PERCENTILE($C$3:$C$5882,0.8),4,TRUE,5)</f>
        <v>1</v>
      </c>
      <c r="G2927" cm="1">
        <f t="array" ref="G2927">_xlfn.IFS(D2927&lt;=PERCENTILE($D$3:$D$5882,0.2),1,D2927&lt;=PERCENTILE($D$3:$D$5882,0.4),2,D2927&lt;=PERCENTILE($D$3:$D$5882,0.6),3,D2927&lt;=PERCENTILE($D$3:$D$5882,0.8),4,TRUE,5)</f>
        <v>2</v>
      </c>
      <c r="H2927" s="3" t="str" cm="1">
        <f t="array" ref="H2927">_xlfn.IFS(AND(E2927&gt;=4,F2927&gt;=4,G2927&gt;=4),"Champions",AND(E2927&gt;=3,F2927&gt;=3,G2927&gt;=3),"Loyal Customers",AND(E2927&lt;=2,F2927&gt;=3),"At Risk",AND(E2927&lt;=2,F2927&lt;=2,G2927&lt;=2),"Lost",AND(E2927&gt;=4,F2927&lt;=2),"New/Promising",TRUE,"Needs Attention")</f>
        <v>Needs Attention</v>
      </c>
      <c r="I2927" s="3" t="str">
        <f t="shared" si="49"/>
        <v>Active</v>
      </c>
      <c r="J2927" s="3" t="str">
        <f>_xlfn.XLOOKUP(A2927,'Country_Lookup'!$D:$D,'Country_Lookup'!$E:$E)</f>
        <v>United Kingdom</v>
      </c>
    </row>
    <row r="2928" spans="1:10" x14ac:dyDescent="0.3">
      <c r="A2928">
        <v>15301</v>
      </c>
      <c r="B2928">
        <v>50</v>
      </c>
      <c r="C2928">
        <v>17</v>
      </c>
      <c r="D2928">
        <v>7603.4399999999769</v>
      </c>
      <c r="E2928" cm="1">
        <f t="array" ref="E2928">_xlfn.IFS(B2928&lt;=PERCENTILE($B$3:$B$5882,0.2),5,B2928&lt;=PERCENTILE($B$3:$B$5882,0.4),4,B2928&lt;=PERCENTILE($B$3:$B$5882,0.6),3,B2928&lt;=PERCENTILE($B$3:$B$5882,0.8),2,TRUE,1)</f>
        <v>4</v>
      </c>
      <c r="F2928" cm="1">
        <f t="array" ref="F2928">_xlfn.IFS(C2928&lt;=PERCENTILE($C$3:$C$5882,0.2),1,C2928&lt;=PERCENTILE($C$3:$C$5882,0.4),2,C2928&lt;=PERCENTILE($C$3:$C$5882,0.6),3,C2928&lt;=PERCENTILE($C$3:$C$5882,0.8),4,TRUE,5)</f>
        <v>5</v>
      </c>
      <c r="G2928" cm="1">
        <f t="array" ref="G2928">_xlfn.IFS(D2928&lt;=PERCENTILE($D$3:$D$5882,0.2),1,D2928&lt;=PERCENTILE($D$3:$D$5882,0.4),2,D2928&lt;=PERCENTILE($D$3:$D$5882,0.6),3,D2928&lt;=PERCENTILE($D$3:$D$5882,0.8),4,TRUE,5)</f>
        <v>5</v>
      </c>
      <c r="H2928" s="3" t="str" cm="1">
        <f t="array" ref="H2928">_xlfn.IFS(AND(E2928&gt;=4,F2928&gt;=4,G2928&gt;=4),"Champions",AND(E2928&gt;=3,F2928&gt;=3,G2928&gt;=3),"Loyal Customers",AND(E2928&lt;=2,F2928&gt;=3),"At Risk",AND(E2928&lt;=2,F2928&lt;=2,G2928&lt;=2),"Lost",AND(E2928&gt;=4,F2928&lt;=2),"New/Promising",TRUE,"Needs Attention")</f>
        <v>Champions</v>
      </c>
      <c r="I2928" s="3" t="str">
        <f t="shared" si="49"/>
        <v>Active</v>
      </c>
      <c r="J2928" s="3" t="str">
        <f>_xlfn.XLOOKUP(A2928,'Country_Lookup'!$D:$D,'Country_Lookup'!$E:$E)</f>
        <v>United Kingdom</v>
      </c>
    </row>
    <row r="2929" spans="1:10" x14ac:dyDescent="0.3">
      <c r="A2929">
        <v>15302</v>
      </c>
      <c r="B2929">
        <v>730</v>
      </c>
      <c r="C2929">
        <v>1</v>
      </c>
      <c r="D2929">
        <v>308.00000000000006</v>
      </c>
      <c r="E2929" cm="1">
        <f t="array" ref="E2929">_xlfn.IFS(B2929&lt;=PERCENTILE($B$3:$B$5882,0.2),5,B2929&lt;=PERCENTILE($B$3:$B$5882,0.4),4,B2929&lt;=PERCENTILE($B$3:$B$5882,0.6),3,B2929&lt;=PERCENTILE($B$3:$B$5882,0.8),2,TRUE,1)</f>
        <v>1</v>
      </c>
      <c r="F2929" cm="1">
        <f t="array" ref="F2929">_xlfn.IFS(C2929&lt;=PERCENTILE($C$3:$C$5882,0.2),1,C2929&lt;=PERCENTILE($C$3:$C$5882,0.4),2,C2929&lt;=PERCENTILE($C$3:$C$5882,0.6),3,C2929&lt;=PERCENTILE($C$3:$C$5882,0.8),4,TRUE,5)</f>
        <v>1</v>
      </c>
      <c r="G2929" cm="1">
        <f t="array" ref="G2929">_xlfn.IFS(D2929&lt;=PERCENTILE($D$3:$D$5882,0.2),1,D2929&lt;=PERCENTILE($D$3:$D$5882,0.4),2,D2929&lt;=PERCENTILE($D$3:$D$5882,0.6),3,D2929&lt;=PERCENTILE($D$3:$D$5882,0.8),4,TRUE,5)</f>
        <v>2</v>
      </c>
      <c r="H2929" s="3" t="str" cm="1">
        <f t="array" ref="H2929">_xlfn.IFS(AND(E2929&gt;=4,F2929&gt;=4,G2929&gt;=4),"Champions",AND(E2929&gt;=3,F2929&gt;=3,G2929&gt;=3),"Loyal Customers",AND(E2929&lt;=2,F2929&gt;=3),"At Risk",AND(E2929&lt;=2,F2929&lt;=2,G2929&lt;=2),"Lost",AND(E2929&gt;=4,F2929&lt;=2),"New/Promising",TRUE,"Needs Attention")</f>
        <v>Lost</v>
      </c>
      <c r="I2929" s="3" t="str">
        <f t="shared" si="49"/>
        <v>Churned</v>
      </c>
      <c r="J2929" s="3" t="str">
        <f>_xlfn.XLOOKUP(A2929,'Country_Lookup'!$D:$D,'Country_Lookup'!$E:$E)</f>
        <v>United Kingdom</v>
      </c>
    </row>
    <row r="2930" spans="1:10" x14ac:dyDescent="0.3">
      <c r="A2930">
        <v>15303</v>
      </c>
      <c r="B2930">
        <v>290</v>
      </c>
      <c r="C2930">
        <v>3</v>
      </c>
      <c r="D2930">
        <v>1224.1799999999982</v>
      </c>
      <c r="E2930" cm="1">
        <f t="array" ref="E2930">_xlfn.IFS(B2930&lt;=PERCENTILE($B$3:$B$5882,0.2),5,B2930&lt;=PERCENTILE($B$3:$B$5882,0.4),4,B2930&lt;=PERCENTILE($B$3:$B$5882,0.6),3,B2930&lt;=PERCENTILE($B$3:$B$5882,0.8),2,TRUE,1)</f>
        <v>2</v>
      </c>
      <c r="F2930" cm="1">
        <f t="array" ref="F2930">_xlfn.IFS(C2930&lt;=PERCENTILE($C$3:$C$5882,0.2),1,C2930&lt;=PERCENTILE($C$3:$C$5882,0.4),2,C2930&lt;=PERCENTILE($C$3:$C$5882,0.6),3,C2930&lt;=PERCENTILE($C$3:$C$5882,0.8),4,TRUE,5)</f>
        <v>3</v>
      </c>
      <c r="G2930" cm="1">
        <f t="array" ref="G2930">_xlfn.IFS(D2930&lt;=PERCENTILE($D$3:$D$5882,0.2),1,D2930&lt;=PERCENTILE($D$3:$D$5882,0.4),2,D2930&lt;=PERCENTILE($D$3:$D$5882,0.6),3,D2930&lt;=PERCENTILE($D$3:$D$5882,0.8),4,TRUE,5)</f>
        <v>3</v>
      </c>
      <c r="H2930" s="3" t="str" cm="1">
        <f t="array" ref="H2930">_xlfn.IFS(AND(E2930&gt;=4,F2930&gt;=4,G2930&gt;=4),"Champions",AND(E2930&gt;=3,F2930&gt;=3,G2930&gt;=3),"Loyal Customers",AND(E2930&lt;=2,F2930&gt;=3),"At Risk",AND(E2930&lt;=2,F2930&lt;=2,G2930&lt;=2),"Lost",AND(E2930&gt;=4,F2930&lt;=2),"New/Promising",TRUE,"Needs Attention")</f>
        <v>At Risk</v>
      </c>
      <c r="I2930" s="3" t="str">
        <f t="shared" si="49"/>
        <v>Churned</v>
      </c>
      <c r="J2930" s="3" t="str">
        <f>_xlfn.XLOOKUP(A2930,'Country_Lookup'!$D:$D,'Country_Lookup'!$E:$E)</f>
        <v>United Kingdom</v>
      </c>
    </row>
    <row r="2931" spans="1:10" x14ac:dyDescent="0.3">
      <c r="A2931">
        <v>15304</v>
      </c>
      <c r="B2931">
        <v>60</v>
      </c>
      <c r="C2931">
        <v>9</v>
      </c>
      <c r="D2931">
        <v>919.5499999999995</v>
      </c>
      <c r="E2931" cm="1">
        <f t="array" ref="E2931">_xlfn.IFS(B2931&lt;=PERCENTILE($B$3:$B$5882,0.2),5,B2931&lt;=PERCENTILE($B$3:$B$5882,0.4),4,B2931&lt;=PERCENTILE($B$3:$B$5882,0.6),3,B2931&lt;=PERCENTILE($B$3:$B$5882,0.8),2,TRUE,1)</f>
        <v>3</v>
      </c>
      <c r="F2931" cm="1">
        <f t="array" ref="F2931">_xlfn.IFS(C2931&lt;=PERCENTILE($C$3:$C$5882,0.2),1,C2931&lt;=PERCENTILE($C$3:$C$5882,0.4),2,C2931&lt;=PERCENTILE($C$3:$C$5882,0.6),3,C2931&lt;=PERCENTILE($C$3:$C$5882,0.8),4,TRUE,5)</f>
        <v>5</v>
      </c>
      <c r="G2931" cm="1">
        <f t="array" ref="G2931">_xlfn.IFS(D2931&lt;=PERCENTILE($D$3:$D$5882,0.2),1,D2931&lt;=PERCENTILE($D$3:$D$5882,0.4),2,D2931&lt;=PERCENTILE($D$3:$D$5882,0.6),3,D2931&lt;=PERCENTILE($D$3:$D$5882,0.8),4,TRUE,5)</f>
        <v>3</v>
      </c>
      <c r="H2931" s="3" t="str" cm="1">
        <f t="array" ref="H2931">_xlfn.IFS(AND(E2931&gt;=4,F2931&gt;=4,G2931&gt;=4),"Champions",AND(E2931&gt;=3,F2931&gt;=3,G2931&gt;=3),"Loyal Customers",AND(E2931&lt;=2,F2931&gt;=3),"At Risk",AND(E2931&lt;=2,F2931&lt;=2,G2931&lt;=2),"Lost",AND(E2931&gt;=4,F2931&lt;=2),"New/Promising",TRUE,"Needs Attention")</f>
        <v>Loyal Customers</v>
      </c>
      <c r="I2931" s="3" t="str">
        <f t="shared" si="49"/>
        <v>Active</v>
      </c>
      <c r="J2931" s="3" t="str">
        <f>_xlfn.XLOOKUP(A2931,'Country_Lookup'!$D:$D,'Country_Lookup'!$E:$E)</f>
        <v>United Kingdom</v>
      </c>
    </row>
    <row r="2932" spans="1:10" x14ac:dyDescent="0.3">
      <c r="A2932">
        <v>15305</v>
      </c>
      <c r="B2932">
        <v>555</v>
      </c>
      <c r="C2932">
        <v>1</v>
      </c>
      <c r="D2932">
        <v>93.6</v>
      </c>
      <c r="E2932" cm="1">
        <f t="array" ref="E2932">_xlfn.IFS(B2932&lt;=PERCENTILE($B$3:$B$5882,0.2),5,B2932&lt;=PERCENTILE($B$3:$B$5882,0.4),4,B2932&lt;=PERCENTILE($B$3:$B$5882,0.6),3,B2932&lt;=PERCENTILE($B$3:$B$5882,0.8),2,TRUE,1)</f>
        <v>1</v>
      </c>
      <c r="F2932" cm="1">
        <f t="array" ref="F2932">_xlfn.IFS(C2932&lt;=PERCENTILE($C$3:$C$5882,0.2),1,C2932&lt;=PERCENTILE($C$3:$C$5882,0.4),2,C2932&lt;=PERCENTILE($C$3:$C$5882,0.6),3,C2932&lt;=PERCENTILE($C$3:$C$5882,0.8),4,TRUE,5)</f>
        <v>1</v>
      </c>
      <c r="G2932" cm="1">
        <f t="array" ref="G2932">_xlfn.IFS(D2932&lt;=PERCENTILE($D$3:$D$5882,0.2),1,D2932&lt;=PERCENTILE($D$3:$D$5882,0.4),2,D2932&lt;=PERCENTILE($D$3:$D$5882,0.6),3,D2932&lt;=PERCENTILE($D$3:$D$5882,0.8),4,TRUE,5)</f>
        <v>1</v>
      </c>
      <c r="H2932" s="3" t="str" cm="1">
        <f t="array" ref="H2932">_xlfn.IFS(AND(E2932&gt;=4,F2932&gt;=4,G2932&gt;=4),"Champions",AND(E2932&gt;=3,F2932&gt;=3,G2932&gt;=3),"Loyal Customers",AND(E2932&lt;=2,F2932&gt;=3),"At Risk",AND(E2932&lt;=2,F2932&lt;=2,G2932&lt;=2),"Lost",AND(E2932&gt;=4,F2932&lt;=2),"New/Promising",TRUE,"Needs Attention")</f>
        <v>Lost</v>
      </c>
      <c r="I2932" s="3" t="str">
        <f t="shared" si="49"/>
        <v>Churned</v>
      </c>
      <c r="J2932" s="3" t="str">
        <f>_xlfn.XLOOKUP(A2932,'Country_Lookup'!$D:$D,'Country_Lookup'!$E:$E)</f>
        <v>United Kingdom</v>
      </c>
    </row>
    <row r="2933" spans="1:10" x14ac:dyDescent="0.3">
      <c r="A2933">
        <v>15306</v>
      </c>
      <c r="B2933">
        <v>64</v>
      </c>
      <c r="C2933">
        <v>9</v>
      </c>
      <c r="D2933">
        <v>3484.7299999999923</v>
      </c>
      <c r="E2933" cm="1">
        <f t="array" ref="E2933">_xlfn.IFS(B2933&lt;=PERCENTILE($B$3:$B$5882,0.2),5,B2933&lt;=PERCENTILE($B$3:$B$5882,0.4),4,B2933&lt;=PERCENTILE($B$3:$B$5882,0.6),3,B2933&lt;=PERCENTILE($B$3:$B$5882,0.8),2,TRUE,1)</f>
        <v>3</v>
      </c>
      <c r="F2933" cm="1">
        <f t="array" ref="F2933">_xlfn.IFS(C2933&lt;=PERCENTILE($C$3:$C$5882,0.2),1,C2933&lt;=PERCENTILE($C$3:$C$5882,0.4),2,C2933&lt;=PERCENTILE($C$3:$C$5882,0.6),3,C2933&lt;=PERCENTILE($C$3:$C$5882,0.8),4,TRUE,5)</f>
        <v>5</v>
      </c>
      <c r="G2933" cm="1">
        <f t="array" ref="G2933">_xlfn.IFS(D2933&lt;=PERCENTILE($D$3:$D$5882,0.2),1,D2933&lt;=PERCENTILE($D$3:$D$5882,0.4),2,D2933&lt;=PERCENTILE($D$3:$D$5882,0.6),3,D2933&lt;=PERCENTILE($D$3:$D$5882,0.8),4,TRUE,5)</f>
        <v>5</v>
      </c>
      <c r="H2933" s="3" t="str" cm="1">
        <f t="array" ref="H2933">_xlfn.IFS(AND(E2933&gt;=4,F2933&gt;=4,G2933&gt;=4),"Champions",AND(E2933&gt;=3,F2933&gt;=3,G2933&gt;=3),"Loyal Customers",AND(E2933&lt;=2,F2933&gt;=3),"At Risk",AND(E2933&lt;=2,F2933&lt;=2,G2933&lt;=2),"Lost",AND(E2933&gt;=4,F2933&lt;=2),"New/Promising",TRUE,"Needs Attention")</f>
        <v>Loyal Customers</v>
      </c>
      <c r="I2933" s="3" t="str">
        <f t="shared" si="49"/>
        <v>Active</v>
      </c>
      <c r="J2933" s="3" t="str">
        <f>_xlfn.XLOOKUP(A2933,'Country_Lookup'!$D:$D,'Country_Lookup'!$E:$E)</f>
        <v>United Kingdom</v>
      </c>
    </row>
    <row r="2934" spans="1:10" x14ac:dyDescent="0.3">
      <c r="A2934">
        <v>15307</v>
      </c>
      <c r="B2934">
        <v>95</v>
      </c>
      <c r="C2934">
        <v>1</v>
      </c>
      <c r="D2934">
        <v>205.30000000000004</v>
      </c>
      <c r="E2934" cm="1">
        <f t="array" ref="E2934">_xlfn.IFS(B2934&lt;=PERCENTILE($B$3:$B$5882,0.2),5,B2934&lt;=PERCENTILE($B$3:$B$5882,0.4),4,B2934&lt;=PERCENTILE($B$3:$B$5882,0.6),3,B2934&lt;=PERCENTILE($B$3:$B$5882,0.8),2,TRUE,1)</f>
        <v>3</v>
      </c>
      <c r="F2934" cm="1">
        <f t="array" ref="F2934">_xlfn.IFS(C2934&lt;=PERCENTILE($C$3:$C$5882,0.2),1,C2934&lt;=PERCENTILE($C$3:$C$5882,0.4),2,C2934&lt;=PERCENTILE($C$3:$C$5882,0.6),3,C2934&lt;=PERCENTILE($C$3:$C$5882,0.8),4,TRUE,5)</f>
        <v>1</v>
      </c>
      <c r="G2934" cm="1">
        <f t="array" ref="G2934">_xlfn.IFS(D2934&lt;=PERCENTILE($D$3:$D$5882,0.2),1,D2934&lt;=PERCENTILE($D$3:$D$5882,0.4),2,D2934&lt;=PERCENTILE($D$3:$D$5882,0.6),3,D2934&lt;=PERCENTILE($D$3:$D$5882,0.8),4,TRUE,5)</f>
        <v>1</v>
      </c>
      <c r="H2934" s="3" t="str" cm="1">
        <f t="array" ref="H2934">_xlfn.IFS(AND(E2934&gt;=4,F2934&gt;=4,G2934&gt;=4),"Champions",AND(E2934&gt;=3,F2934&gt;=3,G2934&gt;=3),"Loyal Customers",AND(E2934&lt;=2,F2934&gt;=3),"At Risk",AND(E2934&lt;=2,F2934&lt;=2,G2934&lt;=2),"Lost",AND(E2934&gt;=4,F2934&lt;=2),"New/Promising",TRUE,"Needs Attention")</f>
        <v>Needs Attention</v>
      </c>
      <c r="I2934" s="3" t="str">
        <f t="shared" si="49"/>
        <v>Churned</v>
      </c>
      <c r="J2934" s="3" t="str">
        <f>_xlfn.XLOOKUP(A2934,'Country_Lookup'!$D:$D,'Country_Lookup'!$E:$E)</f>
        <v>United Kingdom</v>
      </c>
    </row>
    <row r="2935" spans="1:10" x14ac:dyDescent="0.3">
      <c r="A2935">
        <v>15308</v>
      </c>
      <c r="B2935">
        <v>274</v>
      </c>
      <c r="C2935">
        <v>1</v>
      </c>
      <c r="D2935">
        <v>310.47000000000014</v>
      </c>
      <c r="E2935" cm="1">
        <f t="array" ref="E2935">_xlfn.IFS(B2935&lt;=PERCENTILE($B$3:$B$5882,0.2),5,B2935&lt;=PERCENTILE($B$3:$B$5882,0.4),4,B2935&lt;=PERCENTILE($B$3:$B$5882,0.6),3,B2935&lt;=PERCENTILE($B$3:$B$5882,0.8),2,TRUE,1)</f>
        <v>2</v>
      </c>
      <c r="F2935" cm="1">
        <f t="array" ref="F2935">_xlfn.IFS(C2935&lt;=PERCENTILE($C$3:$C$5882,0.2),1,C2935&lt;=PERCENTILE($C$3:$C$5882,0.4),2,C2935&lt;=PERCENTILE($C$3:$C$5882,0.6),3,C2935&lt;=PERCENTILE($C$3:$C$5882,0.8),4,TRUE,5)</f>
        <v>1</v>
      </c>
      <c r="G2935" cm="1">
        <f t="array" ref="G2935">_xlfn.IFS(D2935&lt;=PERCENTILE($D$3:$D$5882,0.2),1,D2935&lt;=PERCENTILE($D$3:$D$5882,0.4),2,D2935&lt;=PERCENTILE($D$3:$D$5882,0.6),3,D2935&lt;=PERCENTILE($D$3:$D$5882,0.8),4,TRUE,5)</f>
        <v>2</v>
      </c>
      <c r="H2935" s="3" t="str" cm="1">
        <f t="array" ref="H2935">_xlfn.IFS(AND(E2935&gt;=4,F2935&gt;=4,G2935&gt;=4),"Champions",AND(E2935&gt;=3,F2935&gt;=3,G2935&gt;=3),"Loyal Customers",AND(E2935&lt;=2,F2935&gt;=3),"At Risk",AND(E2935&lt;=2,F2935&lt;=2,G2935&lt;=2),"Lost",AND(E2935&gt;=4,F2935&lt;=2),"New/Promising",TRUE,"Needs Attention")</f>
        <v>Lost</v>
      </c>
      <c r="I2935" s="3" t="str">
        <f t="shared" si="49"/>
        <v>Churned</v>
      </c>
      <c r="J2935" s="3" t="str">
        <f>_xlfn.XLOOKUP(A2935,'Country_Lookup'!$D:$D,'Country_Lookup'!$E:$E)</f>
        <v>United Kingdom</v>
      </c>
    </row>
    <row r="2936" spans="1:10" x14ac:dyDescent="0.3">
      <c r="A2936">
        <v>15309</v>
      </c>
      <c r="B2936">
        <v>610</v>
      </c>
      <c r="C2936">
        <v>4</v>
      </c>
      <c r="D2936">
        <v>797.9599999999997</v>
      </c>
      <c r="E2936" cm="1">
        <f t="array" ref="E2936">_xlfn.IFS(B2936&lt;=PERCENTILE($B$3:$B$5882,0.2),5,B2936&lt;=PERCENTILE($B$3:$B$5882,0.4),4,B2936&lt;=PERCENTILE($B$3:$B$5882,0.6),3,B2936&lt;=PERCENTILE($B$3:$B$5882,0.8),2,TRUE,1)</f>
        <v>1</v>
      </c>
      <c r="F2936" cm="1">
        <f t="array" ref="F2936">_xlfn.IFS(C2936&lt;=PERCENTILE($C$3:$C$5882,0.2),1,C2936&lt;=PERCENTILE($C$3:$C$5882,0.4),2,C2936&lt;=PERCENTILE($C$3:$C$5882,0.6),3,C2936&lt;=PERCENTILE($C$3:$C$5882,0.8),4,TRUE,5)</f>
        <v>3</v>
      </c>
      <c r="G2936" cm="1">
        <f t="array" ref="G2936">_xlfn.IFS(D2936&lt;=PERCENTILE($D$3:$D$5882,0.2),1,D2936&lt;=PERCENTILE($D$3:$D$5882,0.4),2,D2936&lt;=PERCENTILE($D$3:$D$5882,0.6),3,D2936&lt;=PERCENTILE($D$3:$D$5882,0.8),4,TRUE,5)</f>
        <v>3</v>
      </c>
      <c r="H2936" s="3" t="str" cm="1">
        <f t="array" ref="H2936">_xlfn.IFS(AND(E2936&gt;=4,F2936&gt;=4,G2936&gt;=4),"Champions",AND(E2936&gt;=3,F2936&gt;=3,G2936&gt;=3),"Loyal Customers",AND(E2936&lt;=2,F2936&gt;=3),"At Risk",AND(E2936&lt;=2,F2936&lt;=2,G2936&lt;=2),"Lost",AND(E2936&gt;=4,F2936&lt;=2),"New/Promising",TRUE,"Needs Attention")</f>
        <v>At Risk</v>
      </c>
      <c r="I2936" s="3" t="str">
        <f t="shared" si="49"/>
        <v>Churned</v>
      </c>
      <c r="J2936" s="3" t="str">
        <f>_xlfn.XLOOKUP(A2936,'Country_Lookup'!$D:$D,'Country_Lookup'!$E:$E)</f>
        <v>United Kingdom</v>
      </c>
    </row>
    <row r="2937" spans="1:10" x14ac:dyDescent="0.3">
      <c r="A2937">
        <v>15310</v>
      </c>
      <c r="B2937">
        <v>478</v>
      </c>
      <c r="C2937">
        <v>1</v>
      </c>
      <c r="D2937">
        <v>1634.6399999999996</v>
      </c>
      <c r="E2937" cm="1">
        <f t="array" ref="E2937">_xlfn.IFS(B2937&lt;=PERCENTILE($B$3:$B$5882,0.2),5,B2937&lt;=PERCENTILE($B$3:$B$5882,0.4),4,B2937&lt;=PERCENTILE($B$3:$B$5882,0.6),3,B2937&lt;=PERCENTILE($B$3:$B$5882,0.8),2,TRUE,1)</f>
        <v>1</v>
      </c>
      <c r="F2937" cm="1">
        <f t="array" ref="F2937">_xlfn.IFS(C2937&lt;=PERCENTILE($C$3:$C$5882,0.2),1,C2937&lt;=PERCENTILE($C$3:$C$5882,0.4),2,C2937&lt;=PERCENTILE($C$3:$C$5882,0.6),3,C2937&lt;=PERCENTILE($C$3:$C$5882,0.8),4,TRUE,5)</f>
        <v>1</v>
      </c>
      <c r="G2937" cm="1">
        <f t="array" ref="G2937">_xlfn.IFS(D2937&lt;=PERCENTILE($D$3:$D$5882,0.2),1,D2937&lt;=PERCENTILE($D$3:$D$5882,0.4),2,D2937&lt;=PERCENTILE($D$3:$D$5882,0.6),3,D2937&lt;=PERCENTILE($D$3:$D$5882,0.8),4,TRUE,5)</f>
        <v>4</v>
      </c>
      <c r="H2937" s="3" t="str" cm="1">
        <f t="array" ref="H2937">_xlfn.IFS(AND(E2937&gt;=4,F2937&gt;=4,G2937&gt;=4),"Champions",AND(E2937&gt;=3,F2937&gt;=3,G2937&gt;=3),"Loyal Customers",AND(E2937&lt;=2,F2937&gt;=3),"At Risk",AND(E2937&lt;=2,F2937&lt;=2,G2937&lt;=2),"Lost",AND(E2937&gt;=4,F2937&lt;=2),"New/Promising",TRUE,"Needs Attention")</f>
        <v>Needs Attention</v>
      </c>
      <c r="I2937" s="3" t="str">
        <f t="shared" si="49"/>
        <v>Churned</v>
      </c>
      <c r="J2937" s="3" t="str">
        <f>_xlfn.XLOOKUP(A2937,'Country_Lookup'!$D:$D,'Country_Lookup'!$E:$E)</f>
        <v>United Kingdom</v>
      </c>
    </row>
    <row r="2938" spans="1:10" x14ac:dyDescent="0.3">
      <c r="A2938">
        <v>15311</v>
      </c>
      <c r="B2938">
        <v>0</v>
      </c>
      <c r="C2938">
        <v>208</v>
      </c>
      <c r="D2938">
        <v>116771.16000001089</v>
      </c>
      <c r="E2938" cm="1">
        <f t="array" ref="E2938">_xlfn.IFS(B2938&lt;=PERCENTILE($B$3:$B$5882,0.2),5,B2938&lt;=PERCENTILE($B$3:$B$5882,0.4),4,B2938&lt;=PERCENTILE($B$3:$B$5882,0.6),3,B2938&lt;=PERCENTILE($B$3:$B$5882,0.8),2,TRUE,1)</f>
        <v>5</v>
      </c>
      <c r="F2938" cm="1">
        <f t="array" ref="F2938">_xlfn.IFS(C2938&lt;=PERCENTILE($C$3:$C$5882,0.2),1,C2938&lt;=PERCENTILE($C$3:$C$5882,0.4),2,C2938&lt;=PERCENTILE($C$3:$C$5882,0.6),3,C2938&lt;=PERCENTILE($C$3:$C$5882,0.8),4,TRUE,5)</f>
        <v>5</v>
      </c>
      <c r="G2938" cm="1">
        <f t="array" ref="G2938">_xlfn.IFS(D2938&lt;=PERCENTILE($D$3:$D$5882,0.2),1,D2938&lt;=PERCENTILE($D$3:$D$5882,0.4),2,D2938&lt;=PERCENTILE($D$3:$D$5882,0.6),3,D2938&lt;=PERCENTILE($D$3:$D$5882,0.8),4,TRUE,5)</f>
        <v>5</v>
      </c>
      <c r="H2938" s="3" t="str" cm="1">
        <f t="array" ref="H2938">_xlfn.IFS(AND(E2938&gt;=4,F2938&gt;=4,G2938&gt;=4),"Champions",AND(E2938&gt;=3,F2938&gt;=3,G2938&gt;=3),"Loyal Customers",AND(E2938&lt;=2,F2938&gt;=3),"At Risk",AND(E2938&lt;=2,F2938&lt;=2,G2938&lt;=2),"Lost",AND(E2938&gt;=4,F2938&lt;=2),"New/Promising",TRUE,"Needs Attention")</f>
        <v>Champions</v>
      </c>
      <c r="I2938" s="3" t="str">
        <f t="shared" si="49"/>
        <v>Active</v>
      </c>
      <c r="J2938" s="3" t="str">
        <f>_xlfn.XLOOKUP(A2938,'Country_Lookup'!$D:$D,'Country_Lookup'!$E:$E)</f>
        <v>United Kingdom</v>
      </c>
    </row>
    <row r="2939" spans="1:10" x14ac:dyDescent="0.3">
      <c r="A2939">
        <v>15312</v>
      </c>
      <c r="B2939">
        <v>75</v>
      </c>
      <c r="C2939">
        <v>12</v>
      </c>
      <c r="D2939">
        <v>2930.1900000000014</v>
      </c>
      <c r="E2939" cm="1">
        <f t="array" ref="E2939">_xlfn.IFS(B2939&lt;=PERCENTILE($B$3:$B$5882,0.2),5,B2939&lt;=PERCENTILE($B$3:$B$5882,0.4),4,B2939&lt;=PERCENTILE($B$3:$B$5882,0.6),3,B2939&lt;=PERCENTILE($B$3:$B$5882,0.8),2,TRUE,1)</f>
        <v>3</v>
      </c>
      <c r="F2939" cm="1">
        <f t="array" ref="F2939">_xlfn.IFS(C2939&lt;=PERCENTILE($C$3:$C$5882,0.2),1,C2939&lt;=PERCENTILE($C$3:$C$5882,0.4),2,C2939&lt;=PERCENTILE($C$3:$C$5882,0.6),3,C2939&lt;=PERCENTILE($C$3:$C$5882,0.8),4,TRUE,5)</f>
        <v>5</v>
      </c>
      <c r="G2939" cm="1">
        <f t="array" ref="G2939">_xlfn.IFS(D2939&lt;=PERCENTILE($D$3:$D$5882,0.2),1,D2939&lt;=PERCENTILE($D$3:$D$5882,0.4),2,D2939&lt;=PERCENTILE($D$3:$D$5882,0.6),3,D2939&lt;=PERCENTILE($D$3:$D$5882,0.8),4,TRUE,5)</f>
        <v>4</v>
      </c>
      <c r="H2939" s="3" t="str" cm="1">
        <f t="array" ref="H2939">_xlfn.IFS(AND(E2939&gt;=4,F2939&gt;=4,G2939&gt;=4),"Champions",AND(E2939&gt;=3,F2939&gt;=3,G2939&gt;=3),"Loyal Customers",AND(E2939&lt;=2,F2939&gt;=3),"At Risk",AND(E2939&lt;=2,F2939&lt;=2,G2939&lt;=2),"Lost",AND(E2939&gt;=4,F2939&lt;=2),"New/Promising",TRUE,"Needs Attention")</f>
        <v>Loyal Customers</v>
      </c>
      <c r="I2939" s="3" t="str">
        <f t="shared" si="49"/>
        <v>Active</v>
      </c>
      <c r="J2939" s="3" t="str">
        <f>_xlfn.XLOOKUP(A2939,'Country_Lookup'!$D:$D,'Country_Lookup'!$E:$E)</f>
        <v>United Kingdom</v>
      </c>
    </row>
    <row r="2940" spans="1:10" x14ac:dyDescent="0.3">
      <c r="A2940">
        <v>15313</v>
      </c>
      <c r="B2940">
        <v>110</v>
      </c>
      <c r="C2940">
        <v>1</v>
      </c>
      <c r="D2940">
        <v>52</v>
      </c>
      <c r="E2940" cm="1">
        <f t="array" ref="E2940">_xlfn.IFS(B2940&lt;=PERCENTILE($B$3:$B$5882,0.2),5,B2940&lt;=PERCENTILE($B$3:$B$5882,0.4),4,B2940&lt;=PERCENTILE($B$3:$B$5882,0.6),3,B2940&lt;=PERCENTILE($B$3:$B$5882,0.8),2,TRUE,1)</f>
        <v>3</v>
      </c>
      <c r="F2940" cm="1">
        <f t="array" ref="F2940">_xlfn.IFS(C2940&lt;=PERCENTILE($C$3:$C$5882,0.2),1,C2940&lt;=PERCENTILE($C$3:$C$5882,0.4),2,C2940&lt;=PERCENTILE($C$3:$C$5882,0.6),3,C2940&lt;=PERCENTILE($C$3:$C$5882,0.8),4,TRUE,5)</f>
        <v>1</v>
      </c>
      <c r="G2940" cm="1">
        <f t="array" ref="G2940">_xlfn.IFS(D2940&lt;=PERCENTILE($D$3:$D$5882,0.2),1,D2940&lt;=PERCENTILE($D$3:$D$5882,0.4),2,D2940&lt;=PERCENTILE($D$3:$D$5882,0.6),3,D2940&lt;=PERCENTILE($D$3:$D$5882,0.8),4,TRUE,5)</f>
        <v>1</v>
      </c>
      <c r="H2940" s="3" t="str" cm="1">
        <f t="array" ref="H2940">_xlfn.IFS(AND(E2940&gt;=4,F2940&gt;=4,G2940&gt;=4),"Champions",AND(E2940&gt;=3,F2940&gt;=3,G2940&gt;=3),"Loyal Customers",AND(E2940&lt;=2,F2940&gt;=3),"At Risk",AND(E2940&lt;=2,F2940&lt;=2,G2940&lt;=2),"Lost",AND(E2940&gt;=4,F2940&lt;=2),"New/Promising",TRUE,"Needs Attention")</f>
        <v>Needs Attention</v>
      </c>
      <c r="I2940" s="3" t="str">
        <f t="shared" si="49"/>
        <v>Churned</v>
      </c>
      <c r="J2940" s="3" t="str">
        <f>_xlfn.XLOOKUP(A2940,'Country_Lookup'!$D:$D,'Country_Lookup'!$E:$E)</f>
        <v>United Kingdom</v>
      </c>
    </row>
    <row r="2941" spans="1:10" x14ac:dyDescent="0.3">
      <c r="A2941">
        <v>15314</v>
      </c>
      <c r="B2941">
        <v>199</v>
      </c>
      <c r="C2941">
        <v>3</v>
      </c>
      <c r="D2941">
        <v>820.44999999999982</v>
      </c>
      <c r="E2941" cm="1">
        <f t="array" ref="E2941">_xlfn.IFS(B2941&lt;=PERCENTILE($B$3:$B$5882,0.2),5,B2941&lt;=PERCENTILE($B$3:$B$5882,0.4),4,B2941&lt;=PERCENTILE($B$3:$B$5882,0.6),3,B2941&lt;=PERCENTILE($B$3:$B$5882,0.8),2,TRUE,1)</f>
        <v>2</v>
      </c>
      <c r="F2941" cm="1">
        <f t="array" ref="F2941">_xlfn.IFS(C2941&lt;=PERCENTILE($C$3:$C$5882,0.2),1,C2941&lt;=PERCENTILE($C$3:$C$5882,0.4),2,C2941&lt;=PERCENTILE($C$3:$C$5882,0.6),3,C2941&lt;=PERCENTILE($C$3:$C$5882,0.8),4,TRUE,5)</f>
        <v>3</v>
      </c>
      <c r="G2941" cm="1">
        <f t="array" ref="G2941">_xlfn.IFS(D2941&lt;=PERCENTILE($D$3:$D$5882,0.2),1,D2941&lt;=PERCENTILE($D$3:$D$5882,0.4),2,D2941&lt;=PERCENTILE($D$3:$D$5882,0.6),3,D2941&lt;=PERCENTILE($D$3:$D$5882,0.8),4,TRUE,5)</f>
        <v>3</v>
      </c>
      <c r="H2941" s="3" t="str" cm="1">
        <f t="array" ref="H2941">_xlfn.IFS(AND(E2941&gt;=4,F2941&gt;=4,G2941&gt;=4),"Champions",AND(E2941&gt;=3,F2941&gt;=3,G2941&gt;=3),"Loyal Customers",AND(E2941&lt;=2,F2941&gt;=3),"At Risk",AND(E2941&lt;=2,F2941&lt;=2,G2941&lt;=2),"Lost",AND(E2941&gt;=4,F2941&lt;=2),"New/Promising",TRUE,"Needs Attention")</f>
        <v>At Risk</v>
      </c>
      <c r="I2941" s="3" t="str">
        <f t="shared" si="49"/>
        <v>Churned</v>
      </c>
      <c r="J2941" s="3" t="str">
        <f>_xlfn.XLOOKUP(A2941,'Country_Lookup'!$D:$D,'Country_Lookup'!$E:$E)</f>
        <v>United Kingdom</v>
      </c>
    </row>
    <row r="2942" spans="1:10" x14ac:dyDescent="0.3">
      <c r="A2942">
        <v>15315</v>
      </c>
      <c r="B2942">
        <v>64</v>
      </c>
      <c r="C2942">
        <v>2</v>
      </c>
      <c r="D2942">
        <v>570.49999999999989</v>
      </c>
      <c r="E2942" cm="1">
        <f t="array" ref="E2942">_xlfn.IFS(B2942&lt;=PERCENTILE($B$3:$B$5882,0.2),5,B2942&lt;=PERCENTILE($B$3:$B$5882,0.4),4,B2942&lt;=PERCENTILE($B$3:$B$5882,0.6),3,B2942&lt;=PERCENTILE($B$3:$B$5882,0.8),2,TRUE,1)</f>
        <v>3</v>
      </c>
      <c r="F2942" cm="1">
        <f t="array" ref="F2942">_xlfn.IFS(C2942&lt;=PERCENTILE($C$3:$C$5882,0.2),1,C2942&lt;=PERCENTILE($C$3:$C$5882,0.4),2,C2942&lt;=PERCENTILE($C$3:$C$5882,0.6),3,C2942&lt;=PERCENTILE($C$3:$C$5882,0.8),4,TRUE,5)</f>
        <v>2</v>
      </c>
      <c r="G2942" cm="1">
        <f t="array" ref="G2942">_xlfn.IFS(D2942&lt;=PERCENTILE($D$3:$D$5882,0.2),1,D2942&lt;=PERCENTILE($D$3:$D$5882,0.4),2,D2942&lt;=PERCENTILE($D$3:$D$5882,0.6),3,D2942&lt;=PERCENTILE($D$3:$D$5882,0.8),4,TRUE,5)</f>
        <v>2</v>
      </c>
      <c r="H2942" s="3" t="str" cm="1">
        <f t="array" ref="H2942">_xlfn.IFS(AND(E2942&gt;=4,F2942&gt;=4,G2942&gt;=4),"Champions",AND(E2942&gt;=3,F2942&gt;=3,G2942&gt;=3),"Loyal Customers",AND(E2942&lt;=2,F2942&gt;=3),"At Risk",AND(E2942&lt;=2,F2942&lt;=2,G2942&lt;=2),"Lost",AND(E2942&gt;=4,F2942&lt;=2),"New/Promising",TRUE,"Needs Attention")</f>
        <v>Needs Attention</v>
      </c>
      <c r="I2942" s="3" t="str">
        <f t="shared" si="49"/>
        <v>Active</v>
      </c>
      <c r="J2942" s="3" t="str">
        <f>_xlfn.XLOOKUP(A2942,'Country_Lookup'!$D:$D,'Country_Lookup'!$E:$E)</f>
        <v>United Kingdom</v>
      </c>
    </row>
    <row r="2943" spans="1:10" x14ac:dyDescent="0.3">
      <c r="A2943">
        <v>15316</v>
      </c>
      <c r="B2943">
        <v>326</v>
      </c>
      <c r="C2943">
        <v>1</v>
      </c>
      <c r="D2943">
        <v>165</v>
      </c>
      <c r="E2943" cm="1">
        <f t="array" ref="E2943">_xlfn.IFS(B2943&lt;=PERCENTILE($B$3:$B$5882,0.2),5,B2943&lt;=PERCENTILE($B$3:$B$5882,0.4),4,B2943&lt;=PERCENTILE($B$3:$B$5882,0.6),3,B2943&lt;=PERCENTILE($B$3:$B$5882,0.8),2,TRUE,1)</f>
        <v>2</v>
      </c>
      <c r="F2943" cm="1">
        <f t="array" ref="F2943">_xlfn.IFS(C2943&lt;=PERCENTILE($C$3:$C$5882,0.2),1,C2943&lt;=PERCENTILE($C$3:$C$5882,0.4),2,C2943&lt;=PERCENTILE($C$3:$C$5882,0.6),3,C2943&lt;=PERCENTILE($C$3:$C$5882,0.8),4,TRUE,5)</f>
        <v>1</v>
      </c>
      <c r="G2943" cm="1">
        <f t="array" ref="G2943">_xlfn.IFS(D2943&lt;=PERCENTILE($D$3:$D$5882,0.2),1,D2943&lt;=PERCENTILE($D$3:$D$5882,0.4),2,D2943&lt;=PERCENTILE($D$3:$D$5882,0.6),3,D2943&lt;=PERCENTILE($D$3:$D$5882,0.8),4,TRUE,5)</f>
        <v>1</v>
      </c>
      <c r="H2943" s="3" t="str" cm="1">
        <f t="array" ref="H2943">_xlfn.IFS(AND(E2943&gt;=4,F2943&gt;=4,G2943&gt;=4),"Champions",AND(E2943&gt;=3,F2943&gt;=3,G2943&gt;=3),"Loyal Customers",AND(E2943&lt;=2,F2943&gt;=3),"At Risk",AND(E2943&lt;=2,F2943&lt;=2,G2943&lt;=2),"Lost",AND(E2943&gt;=4,F2943&lt;=2),"New/Promising",TRUE,"Needs Attention")</f>
        <v>Lost</v>
      </c>
      <c r="I2943" s="3" t="str">
        <f t="shared" si="49"/>
        <v>Churned</v>
      </c>
      <c r="J2943" s="3" t="str">
        <f>_xlfn.XLOOKUP(A2943,'Country_Lookup'!$D:$D,'Country_Lookup'!$E:$E)</f>
        <v>United Kingdom</v>
      </c>
    </row>
    <row r="2944" spans="1:10" x14ac:dyDescent="0.3">
      <c r="A2944">
        <v>15317</v>
      </c>
      <c r="B2944">
        <v>677</v>
      </c>
      <c r="C2944">
        <v>1</v>
      </c>
      <c r="D2944">
        <v>129.75</v>
      </c>
      <c r="E2944" cm="1">
        <f t="array" ref="E2944">_xlfn.IFS(B2944&lt;=PERCENTILE($B$3:$B$5882,0.2),5,B2944&lt;=PERCENTILE($B$3:$B$5882,0.4),4,B2944&lt;=PERCENTILE($B$3:$B$5882,0.6),3,B2944&lt;=PERCENTILE($B$3:$B$5882,0.8),2,TRUE,1)</f>
        <v>1</v>
      </c>
      <c r="F2944" cm="1">
        <f t="array" ref="F2944">_xlfn.IFS(C2944&lt;=PERCENTILE($C$3:$C$5882,0.2),1,C2944&lt;=PERCENTILE($C$3:$C$5882,0.4),2,C2944&lt;=PERCENTILE($C$3:$C$5882,0.6),3,C2944&lt;=PERCENTILE($C$3:$C$5882,0.8),4,TRUE,5)</f>
        <v>1</v>
      </c>
      <c r="G2944" cm="1">
        <f t="array" ref="G2944">_xlfn.IFS(D2944&lt;=PERCENTILE($D$3:$D$5882,0.2),1,D2944&lt;=PERCENTILE($D$3:$D$5882,0.4),2,D2944&lt;=PERCENTILE($D$3:$D$5882,0.6),3,D2944&lt;=PERCENTILE($D$3:$D$5882,0.8),4,TRUE,5)</f>
        <v>1</v>
      </c>
      <c r="H2944" s="3" t="str" cm="1">
        <f t="array" ref="H2944">_xlfn.IFS(AND(E2944&gt;=4,F2944&gt;=4,G2944&gt;=4),"Champions",AND(E2944&gt;=3,F2944&gt;=3,G2944&gt;=3),"Loyal Customers",AND(E2944&lt;=2,F2944&gt;=3),"At Risk",AND(E2944&lt;=2,F2944&lt;=2,G2944&lt;=2),"Lost",AND(E2944&gt;=4,F2944&lt;=2),"New/Promising",TRUE,"Needs Attention")</f>
        <v>Lost</v>
      </c>
      <c r="I2944" s="3" t="str">
        <f t="shared" si="49"/>
        <v>Churned</v>
      </c>
      <c r="J2944" s="3" t="str">
        <f>_xlfn.XLOOKUP(A2944,'Country_Lookup'!$D:$D,'Country_Lookup'!$E:$E)</f>
        <v>United Kingdom</v>
      </c>
    </row>
    <row r="2945" spans="1:10" x14ac:dyDescent="0.3">
      <c r="A2945">
        <v>15318</v>
      </c>
      <c r="B2945">
        <v>3</v>
      </c>
      <c r="C2945">
        <v>1</v>
      </c>
      <c r="D2945">
        <v>312.62000000000012</v>
      </c>
      <c r="E2945" cm="1">
        <f t="array" ref="E2945">_xlfn.IFS(B2945&lt;=PERCENTILE($B$3:$B$5882,0.2),5,B2945&lt;=PERCENTILE($B$3:$B$5882,0.4),4,B2945&lt;=PERCENTILE($B$3:$B$5882,0.6),3,B2945&lt;=PERCENTILE($B$3:$B$5882,0.8),2,TRUE,1)</f>
        <v>5</v>
      </c>
      <c r="F2945" cm="1">
        <f t="array" ref="F2945">_xlfn.IFS(C2945&lt;=PERCENTILE($C$3:$C$5882,0.2),1,C2945&lt;=PERCENTILE($C$3:$C$5882,0.4),2,C2945&lt;=PERCENTILE($C$3:$C$5882,0.6),3,C2945&lt;=PERCENTILE($C$3:$C$5882,0.8),4,TRUE,5)</f>
        <v>1</v>
      </c>
      <c r="G2945" cm="1">
        <f t="array" ref="G2945">_xlfn.IFS(D2945&lt;=PERCENTILE($D$3:$D$5882,0.2),1,D2945&lt;=PERCENTILE($D$3:$D$5882,0.4),2,D2945&lt;=PERCENTILE($D$3:$D$5882,0.6),3,D2945&lt;=PERCENTILE($D$3:$D$5882,0.8),4,TRUE,5)</f>
        <v>2</v>
      </c>
      <c r="H2945" s="3" t="str" cm="1">
        <f t="array" ref="H2945">_xlfn.IFS(AND(E2945&gt;=4,F2945&gt;=4,G2945&gt;=4),"Champions",AND(E2945&gt;=3,F2945&gt;=3,G2945&gt;=3),"Loyal Customers",AND(E2945&lt;=2,F2945&gt;=3),"At Risk",AND(E2945&lt;=2,F2945&lt;=2,G2945&lt;=2),"Lost",AND(E2945&gt;=4,F2945&lt;=2),"New/Promising",TRUE,"Needs Attention")</f>
        <v>New/Promising</v>
      </c>
      <c r="I2945" s="3" t="str">
        <f t="shared" si="49"/>
        <v>Active</v>
      </c>
      <c r="J2945" s="3" t="str">
        <f>_xlfn.XLOOKUP(A2945,'Country_Lookup'!$D:$D,'Country_Lookup'!$E:$E)</f>
        <v>United Kingdom</v>
      </c>
    </row>
    <row r="2946" spans="1:10" x14ac:dyDescent="0.3">
      <c r="A2946">
        <v>15319</v>
      </c>
      <c r="B2946">
        <v>283</v>
      </c>
      <c r="C2946">
        <v>1</v>
      </c>
      <c r="D2946">
        <v>204.50000000000003</v>
      </c>
      <c r="E2946" cm="1">
        <f t="array" ref="E2946">_xlfn.IFS(B2946&lt;=PERCENTILE($B$3:$B$5882,0.2),5,B2946&lt;=PERCENTILE($B$3:$B$5882,0.4),4,B2946&lt;=PERCENTILE($B$3:$B$5882,0.6),3,B2946&lt;=PERCENTILE($B$3:$B$5882,0.8),2,TRUE,1)</f>
        <v>2</v>
      </c>
      <c r="F2946" cm="1">
        <f t="array" ref="F2946">_xlfn.IFS(C2946&lt;=PERCENTILE($C$3:$C$5882,0.2),1,C2946&lt;=PERCENTILE($C$3:$C$5882,0.4),2,C2946&lt;=PERCENTILE($C$3:$C$5882,0.6),3,C2946&lt;=PERCENTILE($C$3:$C$5882,0.8),4,TRUE,5)</f>
        <v>1</v>
      </c>
      <c r="G2946" cm="1">
        <f t="array" ref="G2946">_xlfn.IFS(D2946&lt;=PERCENTILE($D$3:$D$5882,0.2),1,D2946&lt;=PERCENTILE($D$3:$D$5882,0.4),2,D2946&lt;=PERCENTILE($D$3:$D$5882,0.6),3,D2946&lt;=PERCENTILE($D$3:$D$5882,0.8),4,TRUE,5)</f>
        <v>1</v>
      </c>
      <c r="H2946" s="3" t="str" cm="1">
        <f t="array" ref="H2946">_xlfn.IFS(AND(E2946&gt;=4,F2946&gt;=4,G2946&gt;=4),"Champions",AND(E2946&gt;=3,F2946&gt;=3,G2946&gt;=3),"Loyal Customers",AND(E2946&lt;=2,F2946&gt;=3),"At Risk",AND(E2946&lt;=2,F2946&lt;=2,G2946&lt;=2),"Lost",AND(E2946&gt;=4,F2946&lt;=2),"New/Promising",TRUE,"Needs Attention")</f>
        <v>Lost</v>
      </c>
      <c r="I2946" s="3" t="str">
        <f t="shared" si="49"/>
        <v>Churned</v>
      </c>
      <c r="J2946" s="3" t="str">
        <f>_xlfn.XLOOKUP(A2946,'Country_Lookup'!$D:$D,'Country_Lookup'!$E:$E)</f>
        <v>United Kingdom</v>
      </c>
    </row>
    <row r="2947" spans="1:10" x14ac:dyDescent="0.3">
      <c r="A2947">
        <v>15320</v>
      </c>
      <c r="B2947">
        <v>44</v>
      </c>
      <c r="C2947">
        <v>1</v>
      </c>
      <c r="D2947">
        <v>267.12999999999994</v>
      </c>
      <c r="E2947" cm="1">
        <f t="array" ref="E2947">_xlfn.IFS(B2947&lt;=PERCENTILE($B$3:$B$5882,0.2),5,B2947&lt;=PERCENTILE($B$3:$B$5882,0.4),4,B2947&lt;=PERCENTILE($B$3:$B$5882,0.6),3,B2947&lt;=PERCENTILE($B$3:$B$5882,0.8),2,TRUE,1)</f>
        <v>4</v>
      </c>
      <c r="F2947" cm="1">
        <f t="array" ref="F2947">_xlfn.IFS(C2947&lt;=PERCENTILE($C$3:$C$5882,0.2),1,C2947&lt;=PERCENTILE($C$3:$C$5882,0.4),2,C2947&lt;=PERCENTILE($C$3:$C$5882,0.6),3,C2947&lt;=PERCENTILE($C$3:$C$5882,0.8),4,TRUE,5)</f>
        <v>1</v>
      </c>
      <c r="G2947" cm="1">
        <f t="array" ref="G2947">_xlfn.IFS(D2947&lt;=PERCENTILE($D$3:$D$5882,0.2),1,D2947&lt;=PERCENTILE($D$3:$D$5882,0.4),2,D2947&lt;=PERCENTILE($D$3:$D$5882,0.6),3,D2947&lt;=PERCENTILE($D$3:$D$5882,0.8),4,TRUE,5)</f>
        <v>1</v>
      </c>
      <c r="H2947" s="3" t="str" cm="1">
        <f t="array" ref="H2947">_xlfn.IFS(AND(E2947&gt;=4,F2947&gt;=4,G2947&gt;=4),"Champions",AND(E2947&gt;=3,F2947&gt;=3,G2947&gt;=3),"Loyal Customers",AND(E2947&lt;=2,F2947&gt;=3),"At Risk",AND(E2947&lt;=2,F2947&lt;=2,G2947&lt;=2),"Lost",AND(E2947&gt;=4,F2947&lt;=2),"New/Promising",TRUE,"Needs Attention")</f>
        <v>New/Promising</v>
      </c>
      <c r="I2947" s="3" t="str">
        <f t="shared" ref="I2947:I3010" si="50">IF(B2947&gt;90,"Churned","Active")</f>
        <v>Active</v>
      </c>
      <c r="J2947" s="3" t="str">
        <f>_xlfn.XLOOKUP(A2947,'Country_Lookup'!$D:$D,'Country_Lookup'!$E:$E)</f>
        <v>United Kingdom</v>
      </c>
    </row>
    <row r="2948" spans="1:10" x14ac:dyDescent="0.3">
      <c r="A2948">
        <v>15321</v>
      </c>
      <c r="B2948">
        <v>70</v>
      </c>
      <c r="C2948">
        <v>12</v>
      </c>
      <c r="D2948">
        <v>6709.729999999985</v>
      </c>
      <c r="E2948" cm="1">
        <f t="array" ref="E2948">_xlfn.IFS(B2948&lt;=PERCENTILE($B$3:$B$5882,0.2),5,B2948&lt;=PERCENTILE($B$3:$B$5882,0.4),4,B2948&lt;=PERCENTILE($B$3:$B$5882,0.6),3,B2948&lt;=PERCENTILE($B$3:$B$5882,0.8),2,TRUE,1)</f>
        <v>3</v>
      </c>
      <c r="F2948" cm="1">
        <f t="array" ref="F2948">_xlfn.IFS(C2948&lt;=PERCENTILE($C$3:$C$5882,0.2),1,C2948&lt;=PERCENTILE($C$3:$C$5882,0.4),2,C2948&lt;=PERCENTILE($C$3:$C$5882,0.6),3,C2948&lt;=PERCENTILE($C$3:$C$5882,0.8),4,TRUE,5)</f>
        <v>5</v>
      </c>
      <c r="G2948" cm="1">
        <f t="array" ref="G2948">_xlfn.IFS(D2948&lt;=PERCENTILE($D$3:$D$5882,0.2),1,D2948&lt;=PERCENTILE($D$3:$D$5882,0.4),2,D2948&lt;=PERCENTILE($D$3:$D$5882,0.6),3,D2948&lt;=PERCENTILE($D$3:$D$5882,0.8),4,TRUE,5)</f>
        <v>5</v>
      </c>
      <c r="H2948" s="3" t="str" cm="1">
        <f t="array" ref="H2948">_xlfn.IFS(AND(E2948&gt;=4,F2948&gt;=4,G2948&gt;=4),"Champions",AND(E2948&gt;=3,F2948&gt;=3,G2948&gt;=3),"Loyal Customers",AND(E2948&lt;=2,F2948&gt;=3),"At Risk",AND(E2948&lt;=2,F2948&lt;=2,G2948&lt;=2),"Lost",AND(E2948&gt;=4,F2948&lt;=2),"New/Promising",TRUE,"Needs Attention")</f>
        <v>Loyal Customers</v>
      </c>
      <c r="I2948" s="3" t="str">
        <f t="shared" si="50"/>
        <v>Active</v>
      </c>
      <c r="J2948" s="3" t="str">
        <f>_xlfn.XLOOKUP(A2948,'Country_Lookup'!$D:$D,'Country_Lookup'!$E:$E)</f>
        <v>United Kingdom</v>
      </c>
    </row>
    <row r="2949" spans="1:10" x14ac:dyDescent="0.3">
      <c r="A2949">
        <v>15322</v>
      </c>
      <c r="B2949">
        <v>85</v>
      </c>
      <c r="C2949">
        <v>2</v>
      </c>
      <c r="D2949">
        <v>1390.8600000000004</v>
      </c>
      <c r="E2949" cm="1">
        <f t="array" ref="E2949">_xlfn.IFS(B2949&lt;=PERCENTILE($B$3:$B$5882,0.2),5,B2949&lt;=PERCENTILE($B$3:$B$5882,0.4),4,B2949&lt;=PERCENTILE($B$3:$B$5882,0.6),3,B2949&lt;=PERCENTILE($B$3:$B$5882,0.8),2,TRUE,1)</f>
        <v>3</v>
      </c>
      <c r="F2949" cm="1">
        <f t="array" ref="F2949">_xlfn.IFS(C2949&lt;=PERCENTILE($C$3:$C$5882,0.2),1,C2949&lt;=PERCENTILE($C$3:$C$5882,0.4),2,C2949&lt;=PERCENTILE($C$3:$C$5882,0.6),3,C2949&lt;=PERCENTILE($C$3:$C$5882,0.8),4,TRUE,5)</f>
        <v>2</v>
      </c>
      <c r="G2949" cm="1">
        <f t="array" ref="G2949">_xlfn.IFS(D2949&lt;=PERCENTILE($D$3:$D$5882,0.2),1,D2949&lt;=PERCENTILE($D$3:$D$5882,0.4),2,D2949&lt;=PERCENTILE($D$3:$D$5882,0.6),3,D2949&lt;=PERCENTILE($D$3:$D$5882,0.8),4,TRUE,5)</f>
        <v>4</v>
      </c>
      <c r="H2949" s="3" t="str" cm="1">
        <f t="array" ref="H2949">_xlfn.IFS(AND(E2949&gt;=4,F2949&gt;=4,G2949&gt;=4),"Champions",AND(E2949&gt;=3,F2949&gt;=3,G2949&gt;=3),"Loyal Customers",AND(E2949&lt;=2,F2949&gt;=3),"At Risk",AND(E2949&lt;=2,F2949&lt;=2,G2949&lt;=2),"Lost",AND(E2949&gt;=4,F2949&lt;=2),"New/Promising",TRUE,"Needs Attention")</f>
        <v>Needs Attention</v>
      </c>
      <c r="I2949" s="3" t="str">
        <f t="shared" si="50"/>
        <v>Active</v>
      </c>
      <c r="J2949" s="3" t="str">
        <f>_xlfn.XLOOKUP(A2949,'Country_Lookup'!$D:$D,'Country_Lookup'!$E:$E)</f>
        <v>United Kingdom</v>
      </c>
    </row>
    <row r="2950" spans="1:10" x14ac:dyDescent="0.3">
      <c r="A2950">
        <v>15323</v>
      </c>
      <c r="B2950">
        <v>562</v>
      </c>
      <c r="C2950">
        <v>3</v>
      </c>
      <c r="D2950">
        <v>434.60000000000031</v>
      </c>
      <c r="E2950" cm="1">
        <f t="array" ref="E2950">_xlfn.IFS(B2950&lt;=PERCENTILE($B$3:$B$5882,0.2),5,B2950&lt;=PERCENTILE($B$3:$B$5882,0.4),4,B2950&lt;=PERCENTILE($B$3:$B$5882,0.6),3,B2950&lt;=PERCENTILE($B$3:$B$5882,0.8),2,TRUE,1)</f>
        <v>1</v>
      </c>
      <c r="F2950" cm="1">
        <f t="array" ref="F2950">_xlfn.IFS(C2950&lt;=PERCENTILE($C$3:$C$5882,0.2),1,C2950&lt;=PERCENTILE($C$3:$C$5882,0.4),2,C2950&lt;=PERCENTILE($C$3:$C$5882,0.6),3,C2950&lt;=PERCENTILE($C$3:$C$5882,0.8),4,TRUE,5)</f>
        <v>3</v>
      </c>
      <c r="G2950" cm="1">
        <f t="array" ref="G2950">_xlfn.IFS(D2950&lt;=PERCENTILE($D$3:$D$5882,0.2),1,D2950&lt;=PERCENTILE($D$3:$D$5882,0.4),2,D2950&lt;=PERCENTILE($D$3:$D$5882,0.6),3,D2950&lt;=PERCENTILE($D$3:$D$5882,0.8),4,TRUE,5)</f>
        <v>2</v>
      </c>
      <c r="H2950" s="3" t="str" cm="1">
        <f t="array" ref="H2950">_xlfn.IFS(AND(E2950&gt;=4,F2950&gt;=4,G2950&gt;=4),"Champions",AND(E2950&gt;=3,F2950&gt;=3,G2950&gt;=3),"Loyal Customers",AND(E2950&lt;=2,F2950&gt;=3),"At Risk",AND(E2950&lt;=2,F2950&lt;=2,G2950&lt;=2),"Lost",AND(E2950&gt;=4,F2950&lt;=2),"New/Promising",TRUE,"Needs Attention")</f>
        <v>At Risk</v>
      </c>
      <c r="I2950" s="3" t="str">
        <f t="shared" si="50"/>
        <v>Churned</v>
      </c>
      <c r="J2950" s="3" t="str">
        <f>_xlfn.XLOOKUP(A2950,'Country_Lookup'!$D:$D,'Country_Lookup'!$E:$E)</f>
        <v>United Kingdom</v>
      </c>
    </row>
    <row r="2951" spans="1:10" x14ac:dyDescent="0.3">
      <c r="A2951">
        <v>15324</v>
      </c>
      <c r="B2951">
        <v>701</v>
      </c>
      <c r="C2951">
        <v>1</v>
      </c>
      <c r="D2951">
        <v>140.22</v>
      </c>
      <c r="E2951" cm="1">
        <f t="array" ref="E2951">_xlfn.IFS(B2951&lt;=PERCENTILE($B$3:$B$5882,0.2),5,B2951&lt;=PERCENTILE($B$3:$B$5882,0.4),4,B2951&lt;=PERCENTILE($B$3:$B$5882,0.6),3,B2951&lt;=PERCENTILE($B$3:$B$5882,0.8),2,TRUE,1)</f>
        <v>1</v>
      </c>
      <c r="F2951" cm="1">
        <f t="array" ref="F2951">_xlfn.IFS(C2951&lt;=PERCENTILE($C$3:$C$5882,0.2),1,C2951&lt;=PERCENTILE($C$3:$C$5882,0.4),2,C2951&lt;=PERCENTILE($C$3:$C$5882,0.6),3,C2951&lt;=PERCENTILE($C$3:$C$5882,0.8),4,TRUE,5)</f>
        <v>1</v>
      </c>
      <c r="G2951" cm="1">
        <f t="array" ref="G2951">_xlfn.IFS(D2951&lt;=PERCENTILE($D$3:$D$5882,0.2),1,D2951&lt;=PERCENTILE($D$3:$D$5882,0.4),2,D2951&lt;=PERCENTILE($D$3:$D$5882,0.6),3,D2951&lt;=PERCENTILE($D$3:$D$5882,0.8),4,TRUE,5)</f>
        <v>1</v>
      </c>
      <c r="H2951" s="3" t="str" cm="1">
        <f t="array" ref="H2951">_xlfn.IFS(AND(E2951&gt;=4,F2951&gt;=4,G2951&gt;=4),"Champions",AND(E2951&gt;=3,F2951&gt;=3,G2951&gt;=3),"Loyal Customers",AND(E2951&lt;=2,F2951&gt;=3),"At Risk",AND(E2951&lt;=2,F2951&lt;=2,G2951&lt;=2),"Lost",AND(E2951&gt;=4,F2951&lt;=2),"New/Promising",TRUE,"Needs Attention")</f>
        <v>Lost</v>
      </c>
      <c r="I2951" s="3" t="str">
        <f t="shared" si="50"/>
        <v>Churned</v>
      </c>
      <c r="J2951" s="3" t="str">
        <f>_xlfn.XLOOKUP(A2951,'Country_Lookup'!$D:$D,'Country_Lookup'!$E:$E)</f>
        <v>United Kingdom</v>
      </c>
    </row>
    <row r="2952" spans="1:10" x14ac:dyDescent="0.3">
      <c r="A2952">
        <v>15325</v>
      </c>
      <c r="B2952">
        <v>103</v>
      </c>
      <c r="C2952">
        <v>8</v>
      </c>
      <c r="D2952">
        <v>1602.0100000000043</v>
      </c>
      <c r="E2952" cm="1">
        <f t="array" ref="E2952">_xlfn.IFS(B2952&lt;=PERCENTILE($B$3:$B$5882,0.2),5,B2952&lt;=PERCENTILE($B$3:$B$5882,0.4),4,B2952&lt;=PERCENTILE($B$3:$B$5882,0.6),3,B2952&lt;=PERCENTILE($B$3:$B$5882,0.8),2,TRUE,1)</f>
        <v>3</v>
      </c>
      <c r="F2952" cm="1">
        <f t="array" ref="F2952">_xlfn.IFS(C2952&lt;=PERCENTILE($C$3:$C$5882,0.2),1,C2952&lt;=PERCENTILE($C$3:$C$5882,0.4),2,C2952&lt;=PERCENTILE($C$3:$C$5882,0.6),3,C2952&lt;=PERCENTILE($C$3:$C$5882,0.8),4,TRUE,5)</f>
        <v>4</v>
      </c>
      <c r="G2952" cm="1">
        <f t="array" ref="G2952">_xlfn.IFS(D2952&lt;=PERCENTILE($D$3:$D$5882,0.2),1,D2952&lt;=PERCENTILE($D$3:$D$5882,0.4),2,D2952&lt;=PERCENTILE($D$3:$D$5882,0.6),3,D2952&lt;=PERCENTILE($D$3:$D$5882,0.8),4,TRUE,5)</f>
        <v>4</v>
      </c>
      <c r="H2952" s="3" t="str" cm="1">
        <f t="array" ref="H2952">_xlfn.IFS(AND(E2952&gt;=4,F2952&gt;=4,G2952&gt;=4),"Champions",AND(E2952&gt;=3,F2952&gt;=3,G2952&gt;=3),"Loyal Customers",AND(E2952&lt;=2,F2952&gt;=3),"At Risk",AND(E2952&lt;=2,F2952&lt;=2,G2952&lt;=2),"Lost",AND(E2952&gt;=4,F2952&lt;=2),"New/Promising",TRUE,"Needs Attention")</f>
        <v>Loyal Customers</v>
      </c>
      <c r="I2952" s="3" t="str">
        <f t="shared" si="50"/>
        <v>Churned</v>
      </c>
      <c r="J2952" s="3" t="str">
        <f>_xlfn.XLOOKUP(A2952,'Country_Lookup'!$D:$D,'Country_Lookup'!$E:$E)</f>
        <v>United Kingdom</v>
      </c>
    </row>
    <row r="2953" spans="1:10" x14ac:dyDescent="0.3">
      <c r="A2953">
        <v>15326</v>
      </c>
      <c r="B2953">
        <v>333</v>
      </c>
      <c r="C2953">
        <v>5</v>
      </c>
      <c r="D2953">
        <v>1700.5199999999966</v>
      </c>
      <c r="E2953" cm="1">
        <f t="array" ref="E2953">_xlfn.IFS(B2953&lt;=PERCENTILE($B$3:$B$5882,0.2),5,B2953&lt;=PERCENTILE($B$3:$B$5882,0.4),4,B2953&lt;=PERCENTILE($B$3:$B$5882,0.6),3,B2953&lt;=PERCENTILE($B$3:$B$5882,0.8),2,TRUE,1)</f>
        <v>2</v>
      </c>
      <c r="F2953" cm="1">
        <f t="array" ref="F2953">_xlfn.IFS(C2953&lt;=PERCENTILE($C$3:$C$5882,0.2),1,C2953&lt;=PERCENTILE($C$3:$C$5882,0.4),2,C2953&lt;=PERCENTILE($C$3:$C$5882,0.6),3,C2953&lt;=PERCENTILE($C$3:$C$5882,0.8),4,TRUE,5)</f>
        <v>4</v>
      </c>
      <c r="G2953" cm="1">
        <f t="array" ref="G2953">_xlfn.IFS(D2953&lt;=PERCENTILE($D$3:$D$5882,0.2),1,D2953&lt;=PERCENTILE($D$3:$D$5882,0.4),2,D2953&lt;=PERCENTILE($D$3:$D$5882,0.6),3,D2953&lt;=PERCENTILE($D$3:$D$5882,0.8),4,TRUE,5)</f>
        <v>4</v>
      </c>
      <c r="H2953" s="3" t="str" cm="1">
        <f t="array" ref="H2953">_xlfn.IFS(AND(E2953&gt;=4,F2953&gt;=4,G2953&gt;=4),"Champions",AND(E2953&gt;=3,F2953&gt;=3,G2953&gt;=3),"Loyal Customers",AND(E2953&lt;=2,F2953&gt;=3),"At Risk",AND(E2953&lt;=2,F2953&lt;=2,G2953&lt;=2),"Lost",AND(E2953&gt;=4,F2953&lt;=2),"New/Promising",TRUE,"Needs Attention")</f>
        <v>At Risk</v>
      </c>
      <c r="I2953" s="3" t="str">
        <f t="shared" si="50"/>
        <v>Churned</v>
      </c>
      <c r="J2953" s="3" t="str">
        <f>_xlfn.XLOOKUP(A2953,'Country_Lookup'!$D:$D,'Country_Lookup'!$E:$E)</f>
        <v>United Kingdom</v>
      </c>
    </row>
    <row r="2954" spans="1:10" x14ac:dyDescent="0.3">
      <c r="A2954">
        <v>15327</v>
      </c>
      <c r="B2954">
        <v>52</v>
      </c>
      <c r="C2954">
        <v>1</v>
      </c>
      <c r="D2954">
        <v>208.75</v>
      </c>
      <c r="E2954" cm="1">
        <f t="array" ref="E2954">_xlfn.IFS(B2954&lt;=PERCENTILE($B$3:$B$5882,0.2),5,B2954&lt;=PERCENTILE($B$3:$B$5882,0.4),4,B2954&lt;=PERCENTILE($B$3:$B$5882,0.6),3,B2954&lt;=PERCENTILE($B$3:$B$5882,0.8),2,TRUE,1)</f>
        <v>4</v>
      </c>
      <c r="F2954" cm="1">
        <f t="array" ref="F2954">_xlfn.IFS(C2954&lt;=PERCENTILE($C$3:$C$5882,0.2),1,C2954&lt;=PERCENTILE($C$3:$C$5882,0.4),2,C2954&lt;=PERCENTILE($C$3:$C$5882,0.6),3,C2954&lt;=PERCENTILE($C$3:$C$5882,0.8),4,TRUE,5)</f>
        <v>1</v>
      </c>
      <c r="G2954" cm="1">
        <f t="array" ref="G2954">_xlfn.IFS(D2954&lt;=PERCENTILE($D$3:$D$5882,0.2),1,D2954&lt;=PERCENTILE($D$3:$D$5882,0.4),2,D2954&lt;=PERCENTILE($D$3:$D$5882,0.6),3,D2954&lt;=PERCENTILE($D$3:$D$5882,0.8),4,TRUE,5)</f>
        <v>1</v>
      </c>
      <c r="H2954" s="3" t="str" cm="1">
        <f t="array" ref="H2954">_xlfn.IFS(AND(E2954&gt;=4,F2954&gt;=4,G2954&gt;=4),"Champions",AND(E2954&gt;=3,F2954&gt;=3,G2954&gt;=3),"Loyal Customers",AND(E2954&lt;=2,F2954&gt;=3),"At Risk",AND(E2954&lt;=2,F2954&lt;=2,G2954&lt;=2),"Lost",AND(E2954&gt;=4,F2954&lt;=2),"New/Promising",TRUE,"Needs Attention")</f>
        <v>New/Promising</v>
      </c>
      <c r="I2954" s="3" t="str">
        <f t="shared" si="50"/>
        <v>Active</v>
      </c>
      <c r="J2954" s="3" t="str">
        <f>_xlfn.XLOOKUP(A2954,'Country_Lookup'!$D:$D,'Country_Lookup'!$E:$E)</f>
        <v>United Kingdom</v>
      </c>
    </row>
    <row r="2955" spans="1:10" x14ac:dyDescent="0.3">
      <c r="A2955">
        <v>15328</v>
      </c>
      <c r="B2955">
        <v>407</v>
      </c>
      <c r="C2955">
        <v>1</v>
      </c>
      <c r="D2955">
        <v>107.24</v>
      </c>
      <c r="E2955" cm="1">
        <f t="array" ref="E2955">_xlfn.IFS(B2955&lt;=PERCENTILE($B$3:$B$5882,0.2),5,B2955&lt;=PERCENTILE($B$3:$B$5882,0.4),4,B2955&lt;=PERCENTILE($B$3:$B$5882,0.6),3,B2955&lt;=PERCENTILE($B$3:$B$5882,0.8),2,TRUE,1)</f>
        <v>2</v>
      </c>
      <c r="F2955" cm="1">
        <f t="array" ref="F2955">_xlfn.IFS(C2955&lt;=PERCENTILE($C$3:$C$5882,0.2),1,C2955&lt;=PERCENTILE($C$3:$C$5882,0.4),2,C2955&lt;=PERCENTILE($C$3:$C$5882,0.6),3,C2955&lt;=PERCENTILE($C$3:$C$5882,0.8),4,TRUE,5)</f>
        <v>1</v>
      </c>
      <c r="G2955" cm="1">
        <f t="array" ref="G2955">_xlfn.IFS(D2955&lt;=PERCENTILE($D$3:$D$5882,0.2),1,D2955&lt;=PERCENTILE($D$3:$D$5882,0.4),2,D2955&lt;=PERCENTILE($D$3:$D$5882,0.6),3,D2955&lt;=PERCENTILE($D$3:$D$5882,0.8),4,TRUE,5)</f>
        <v>1</v>
      </c>
      <c r="H2955" s="3" t="str" cm="1">
        <f t="array" ref="H2955">_xlfn.IFS(AND(E2955&gt;=4,F2955&gt;=4,G2955&gt;=4),"Champions",AND(E2955&gt;=3,F2955&gt;=3,G2955&gt;=3),"Loyal Customers",AND(E2955&lt;=2,F2955&gt;=3),"At Risk",AND(E2955&lt;=2,F2955&lt;=2,G2955&lt;=2),"Lost",AND(E2955&gt;=4,F2955&lt;=2),"New/Promising",TRUE,"Needs Attention")</f>
        <v>Lost</v>
      </c>
      <c r="I2955" s="3" t="str">
        <f t="shared" si="50"/>
        <v>Churned</v>
      </c>
      <c r="J2955" s="3" t="str">
        <f>_xlfn.XLOOKUP(A2955,'Country_Lookup'!$D:$D,'Country_Lookup'!$E:$E)</f>
        <v>United Kingdom</v>
      </c>
    </row>
    <row r="2956" spans="1:10" x14ac:dyDescent="0.3">
      <c r="A2956">
        <v>15329</v>
      </c>
      <c r="B2956">
        <v>39</v>
      </c>
      <c r="C2956">
        <v>11</v>
      </c>
      <c r="D2956">
        <v>2984.3300000000036</v>
      </c>
      <c r="E2956" cm="1">
        <f t="array" ref="E2956">_xlfn.IFS(B2956&lt;=PERCENTILE($B$3:$B$5882,0.2),5,B2956&lt;=PERCENTILE($B$3:$B$5882,0.4),4,B2956&lt;=PERCENTILE($B$3:$B$5882,0.6),3,B2956&lt;=PERCENTILE($B$3:$B$5882,0.8),2,TRUE,1)</f>
        <v>4</v>
      </c>
      <c r="F2956" cm="1">
        <f t="array" ref="F2956">_xlfn.IFS(C2956&lt;=PERCENTILE($C$3:$C$5882,0.2),1,C2956&lt;=PERCENTILE($C$3:$C$5882,0.4),2,C2956&lt;=PERCENTILE($C$3:$C$5882,0.6),3,C2956&lt;=PERCENTILE($C$3:$C$5882,0.8),4,TRUE,5)</f>
        <v>5</v>
      </c>
      <c r="G2956" cm="1">
        <f t="array" ref="G2956">_xlfn.IFS(D2956&lt;=PERCENTILE($D$3:$D$5882,0.2),1,D2956&lt;=PERCENTILE($D$3:$D$5882,0.4),2,D2956&lt;=PERCENTILE($D$3:$D$5882,0.6),3,D2956&lt;=PERCENTILE($D$3:$D$5882,0.8),4,TRUE,5)</f>
        <v>5</v>
      </c>
      <c r="H2956" s="3" t="str" cm="1">
        <f t="array" ref="H2956">_xlfn.IFS(AND(E2956&gt;=4,F2956&gt;=4,G2956&gt;=4),"Champions",AND(E2956&gt;=3,F2956&gt;=3,G2956&gt;=3),"Loyal Customers",AND(E2956&lt;=2,F2956&gt;=3),"At Risk",AND(E2956&lt;=2,F2956&lt;=2,G2956&lt;=2),"Lost",AND(E2956&gt;=4,F2956&lt;=2),"New/Promising",TRUE,"Needs Attention")</f>
        <v>Champions</v>
      </c>
      <c r="I2956" s="3" t="str">
        <f t="shared" si="50"/>
        <v>Active</v>
      </c>
      <c r="J2956" s="3" t="str">
        <f>_xlfn.XLOOKUP(A2956,'Country_Lookup'!$D:$D,'Country_Lookup'!$E:$E)</f>
        <v>United Kingdom</v>
      </c>
    </row>
    <row r="2957" spans="1:10" x14ac:dyDescent="0.3">
      <c r="A2957">
        <v>15330</v>
      </c>
      <c r="B2957">
        <v>32</v>
      </c>
      <c r="C2957">
        <v>2</v>
      </c>
      <c r="D2957">
        <v>714.95999999999981</v>
      </c>
      <c r="E2957" cm="1">
        <f t="array" ref="E2957">_xlfn.IFS(B2957&lt;=PERCENTILE($B$3:$B$5882,0.2),5,B2957&lt;=PERCENTILE($B$3:$B$5882,0.4),4,B2957&lt;=PERCENTILE($B$3:$B$5882,0.6),3,B2957&lt;=PERCENTILE($B$3:$B$5882,0.8),2,TRUE,1)</f>
        <v>4</v>
      </c>
      <c r="F2957" cm="1">
        <f t="array" ref="F2957">_xlfn.IFS(C2957&lt;=PERCENTILE($C$3:$C$5882,0.2),1,C2957&lt;=PERCENTILE($C$3:$C$5882,0.4),2,C2957&lt;=PERCENTILE($C$3:$C$5882,0.6),3,C2957&lt;=PERCENTILE($C$3:$C$5882,0.8),4,TRUE,5)</f>
        <v>2</v>
      </c>
      <c r="G2957" cm="1">
        <f t="array" ref="G2957">_xlfn.IFS(D2957&lt;=PERCENTILE($D$3:$D$5882,0.2),1,D2957&lt;=PERCENTILE($D$3:$D$5882,0.4),2,D2957&lt;=PERCENTILE($D$3:$D$5882,0.6),3,D2957&lt;=PERCENTILE($D$3:$D$5882,0.8),4,TRUE,5)</f>
        <v>3</v>
      </c>
      <c r="H2957" s="3" t="str" cm="1">
        <f t="array" ref="H2957">_xlfn.IFS(AND(E2957&gt;=4,F2957&gt;=4,G2957&gt;=4),"Champions",AND(E2957&gt;=3,F2957&gt;=3,G2957&gt;=3),"Loyal Customers",AND(E2957&lt;=2,F2957&gt;=3),"At Risk",AND(E2957&lt;=2,F2957&lt;=2,G2957&lt;=2),"Lost",AND(E2957&gt;=4,F2957&lt;=2),"New/Promising",TRUE,"Needs Attention")</f>
        <v>New/Promising</v>
      </c>
      <c r="I2957" s="3" t="str">
        <f t="shared" si="50"/>
        <v>Active</v>
      </c>
      <c r="J2957" s="3" t="str">
        <f>_xlfn.XLOOKUP(A2957,'Country_Lookup'!$D:$D,'Country_Lookup'!$E:$E)</f>
        <v>United Kingdom</v>
      </c>
    </row>
    <row r="2958" spans="1:10" x14ac:dyDescent="0.3">
      <c r="A2958">
        <v>15331</v>
      </c>
      <c r="B2958">
        <v>499</v>
      </c>
      <c r="C2958">
        <v>3</v>
      </c>
      <c r="D2958">
        <v>767.90999999999985</v>
      </c>
      <c r="E2958" cm="1">
        <f t="array" ref="E2958">_xlfn.IFS(B2958&lt;=PERCENTILE($B$3:$B$5882,0.2),5,B2958&lt;=PERCENTILE($B$3:$B$5882,0.4),4,B2958&lt;=PERCENTILE($B$3:$B$5882,0.6),3,B2958&lt;=PERCENTILE($B$3:$B$5882,0.8),2,TRUE,1)</f>
        <v>1</v>
      </c>
      <c r="F2958" cm="1">
        <f t="array" ref="F2958">_xlfn.IFS(C2958&lt;=PERCENTILE($C$3:$C$5882,0.2),1,C2958&lt;=PERCENTILE($C$3:$C$5882,0.4),2,C2958&lt;=PERCENTILE($C$3:$C$5882,0.6),3,C2958&lt;=PERCENTILE($C$3:$C$5882,0.8),4,TRUE,5)</f>
        <v>3</v>
      </c>
      <c r="G2958" cm="1">
        <f t="array" ref="G2958">_xlfn.IFS(D2958&lt;=PERCENTILE($D$3:$D$5882,0.2),1,D2958&lt;=PERCENTILE($D$3:$D$5882,0.4),2,D2958&lt;=PERCENTILE($D$3:$D$5882,0.6),3,D2958&lt;=PERCENTILE($D$3:$D$5882,0.8),4,TRUE,5)</f>
        <v>3</v>
      </c>
      <c r="H2958" s="3" t="str" cm="1">
        <f t="array" ref="H2958">_xlfn.IFS(AND(E2958&gt;=4,F2958&gt;=4,G2958&gt;=4),"Champions",AND(E2958&gt;=3,F2958&gt;=3,G2958&gt;=3),"Loyal Customers",AND(E2958&lt;=2,F2958&gt;=3),"At Risk",AND(E2958&lt;=2,F2958&lt;=2,G2958&lt;=2),"Lost",AND(E2958&gt;=4,F2958&lt;=2),"New/Promising",TRUE,"Needs Attention")</f>
        <v>At Risk</v>
      </c>
      <c r="I2958" s="3" t="str">
        <f t="shared" si="50"/>
        <v>Churned</v>
      </c>
      <c r="J2958" s="3" t="str">
        <f>_xlfn.XLOOKUP(A2958,'Country_Lookup'!$D:$D,'Country_Lookup'!$E:$E)</f>
        <v>United Kingdom</v>
      </c>
    </row>
    <row r="2959" spans="1:10" x14ac:dyDescent="0.3">
      <c r="A2959">
        <v>15332</v>
      </c>
      <c r="B2959">
        <v>366</v>
      </c>
      <c r="C2959">
        <v>6</v>
      </c>
      <c r="D2959">
        <v>6553.7399999999916</v>
      </c>
      <c r="E2959" cm="1">
        <f t="array" ref="E2959">_xlfn.IFS(B2959&lt;=PERCENTILE($B$3:$B$5882,0.2),5,B2959&lt;=PERCENTILE($B$3:$B$5882,0.4),4,B2959&lt;=PERCENTILE($B$3:$B$5882,0.6),3,B2959&lt;=PERCENTILE($B$3:$B$5882,0.8),2,TRUE,1)</f>
        <v>2</v>
      </c>
      <c r="F2959" cm="1">
        <f t="array" ref="F2959">_xlfn.IFS(C2959&lt;=PERCENTILE($C$3:$C$5882,0.2),1,C2959&lt;=PERCENTILE($C$3:$C$5882,0.4),2,C2959&lt;=PERCENTILE($C$3:$C$5882,0.6),3,C2959&lt;=PERCENTILE($C$3:$C$5882,0.8),4,TRUE,5)</f>
        <v>4</v>
      </c>
      <c r="G2959" cm="1">
        <f t="array" ref="G2959">_xlfn.IFS(D2959&lt;=PERCENTILE($D$3:$D$5882,0.2),1,D2959&lt;=PERCENTILE($D$3:$D$5882,0.4),2,D2959&lt;=PERCENTILE($D$3:$D$5882,0.6),3,D2959&lt;=PERCENTILE($D$3:$D$5882,0.8),4,TRUE,5)</f>
        <v>5</v>
      </c>
      <c r="H2959" s="3" t="str" cm="1">
        <f t="array" ref="H2959">_xlfn.IFS(AND(E2959&gt;=4,F2959&gt;=4,G2959&gt;=4),"Champions",AND(E2959&gt;=3,F2959&gt;=3,G2959&gt;=3),"Loyal Customers",AND(E2959&lt;=2,F2959&gt;=3),"At Risk",AND(E2959&lt;=2,F2959&lt;=2,G2959&lt;=2),"Lost",AND(E2959&gt;=4,F2959&lt;=2),"New/Promising",TRUE,"Needs Attention")</f>
        <v>At Risk</v>
      </c>
      <c r="I2959" s="3" t="str">
        <f t="shared" si="50"/>
        <v>Churned</v>
      </c>
      <c r="J2959" s="3" t="str">
        <f>_xlfn.XLOOKUP(A2959,'Country_Lookup'!$D:$D,'Country_Lookup'!$E:$E)</f>
        <v>Lithuania</v>
      </c>
    </row>
    <row r="2960" spans="1:10" x14ac:dyDescent="0.3">
      <c r="A2960">
        <v>15333</v>
      </c>
      <c r="B2960">
        <v>208</v>
      </c>
      <c r="C2960">
        <v>1</v>
      </c>
      <c r="D2960">
        <v>1028.5599999999997</v>
      </c>
      <c r="E2960" cm="1">
        <f t="array" ref="E2960">_xlfn.IFS(B2960&lt;=PERCENTILE($B$3:$B$5882,0.2),5,B2960&lt;=PERCENTILE($B$3:$B$5882,0.4),4,B2960&lt;=PERCENTILE($B$3:$B$5882,0.6),3,B2960&lt;=PERCENTILE($B$3:$B$5882,0.8),2,TRUE,1)</f>
        <v>2</v>
      </c>
      <c r="F2960" cm="1">
        <f t="array" ref="F2960">_xlfn.IFS(C2960&lt;=PERCENTILE($C$3:$C$5882,0.2),1,C2960&lt;=PERCENTILE($C$3:$C$5882,0.4),2,C2960&lt;=PERCENTILE($C$3:$C$5882,0.6),3,C2960&lt;=PERCENTILE($C$3:$C$5882,0.8),4,TRUE,5)</f>
        <v>1</v>
      </c>
      <c r="G2960" cm="1">
        <f t="array" ref="G2960">_xlfn.IFS(D2960&lt;=PERCENTILE($D$3:$D$5882,0.2),1,D2960&lt;=PERCENTILE($D$3:$D$5882,0.4),2,D2960&lt;=PERCENTILE($D$3:$D$5882,0.6),3,D2960&lt;=PERCENTILE($D$3:$D$5882,0.8),4,TRUE,5)</f>
        <v>3</v>
      </c>
      <c r="H2960" s="3" t="str" cm="1">
        <f t="array" ref="H2960">_xlfn.IFS(AND(E2960&gt;=4,F2960&gt;=4,G2960&gt;=4),"Champions",AND(E2960&gt;=3,F2960&gt;=3,G2960&gt;=3),"Loyal Customers",AND(E2960&lt;=2,F2960&gt;=3),"At Risk",AND(E2960&lt;=2,F2960&lt;=2,G2960&lt;=2),"Lost",AND(E2960&gt;=4,F2960&lt;=2),"New/Promising",TRUE,"Needs Attention")</f>
        <v>Needs Attention</v>
      </c>
      <c r="I2960" s="3" t="str">
        <f t="shared" si="50"/>
        <v>Churned</v>
      </c>
      <c r="J2960" s="3" t="str">
        <f>_xlfn.XLOOKUP(A2960,'Country_Lookup'!$D:$D,'Country_Lookup'!$E:$E)</f>
        <v>United Kingdom</v>
      </c>
    </row>
    <row r="2961" spans="1:10" x14ac:dyDescent="0.3">
      <c r="A2961">
        <v>15334</v>
      </c>
      <c r="B2961">
        <v>156</v>
      </c>
      <c r="C2961">
        <v>3</v>
      </c>
      <c r="D2961">
        <v>351.66999999999916</v>
      </c>
      <c r="E2961" cm="1">
        <f t="array" ref="E2961">_xlfn.IFS(B2961&lt;=PERCENTILE($B$3:$B$5882,0.2),5,B2961&lt;=PERCENTILE($B$3:$B$5882,0.4),4,B2961&lt;=PERCENTILE($B$3:$B$5882,0.6),3,B2961&lt;=PERCENTILE($B$3:$B$5882,0.8),2,TRUE,1)</f>
        <v>3</v>
      </c>
      <c r="F2961" cm="1">
        <f t="array" ref="F2961">_xlfn.IFS(C2961&lt;=PERCENTILE($C$3:$C$5882,0.2),1,C2961&lt;=PERCENTILE($C$3:$C$5882,0.4),2,C2961&lt;=PERCENTILE($C$3:$C$5882,0.6),3,C2961&lt;=PERCENTILE($C$3:$C$5882,0.8),4,TRUE,5)</f>
        <v>3</v>
      </c>
      <c r="G2961" cm="1">
        <f t="array" ref="G2961">_xlfn.IFS(D2961&lt;=PERCENTILE($D$3:$D$5882,0.2),1,D2961&lt;=PERCENTILE($D$3:$D$5882,0.4),2,D2961&lt;=PERCENTILE($D$3:$D$5882,0.6),3,D2961&lt;=PERCENTILE($D$3:$D$5882,0.8),4,TRUE,5)</f>
        <v>2</v>
      </c>
      <c r="H2961" s="3" t="str" cm="1">
        <f t="array" ref="H2961">_xlfn.IFS(AND(E2961&gt;=4,F2961&gt;=4,G2961&gt;=4),"Champions",AND(E2961&gt;=3,F2961&gt;=3,G2961&gt;=3),"Loyal Customers",AND(E2961&lt;=2,F2961&gt;=3),"At Risk",AND(E2961&lt;=2,F2961&lt;=2,G2961&lt;=2),"Lost",AND(E2961&gt;=4,F2961&lt;=2),"New/Promising",TRUE,"Needs Attention")</f>
        <v>Needs Attention</v>
      </c>
      <c r="I2961" s="3" t="str">
        <f t="shared" si="50"/>
        <v>Churned</v>
      </c>
      <c r="J2961" s="3" t="str">
        <f>_xlfn.XLOOKUP(A2961,'Country_Lookup'!$D:$D,'Country_Lookup'!$E:$E)</f>
        <v>United Kingdom</v>
      </c>
    </row>
    <row r="2962" spans="1:10" x14ac:dyDescent="0.3">
      <c r="A2962">
        <v>15335</v>
      </c>
      <c r="B2962">
        <v>53</v>
      </c>
      <c r="C2962">
        <v>1</v>
      </c>
      <c r="D2962">
        <v>173.97000000000017</v>
      </c>
      <c r="E2962" cm="1">
        <f t="array" ref="E2962">_xlfn.IFS(B2962&lt;=PERCENTILE($B$3:$B$5882,0.2),5,B2962&lt;=PERCENTILE($B$3:$B$5882,0.4),4,B2962&lt;=PERCENTILE($B$3:$B$5882,0.6),3,B2962&lt;=PERCENTILE($B$3:$B$5882,0.8),2,TRUE,1)</f>
        <v>4</v>
      </c>
      <c r="F2962" cm="1">
        <f t="array" ref="F2962">_xlfn.IFS(C2962&lt;=PERCENTILE($C$3:$C$5882,0.2),1,C2962&lt;=PERCENTILE($C$3:$C$5882,0.4),2,C2962&lt;=PERCENTILE($C$3:$C$5882,0.6),3,C2962&lt;=PERCENTILE($C$3:$C$5882,0.8),4,TRUE,5)</f>
        <v>1</v>
      </c>
      <c r="G2962" cm="1">
        <f t="array" ref="G2962">_xlfn.IFS(D2962&lt;=PERCENTILE($D$3:$D$5882,0.2),1,D2962&lt;=PERCENTILE($D$3:$D$5882,0.4),2,D2962&lt;=PERCENTILE($D$3:$D$5882,0.6),3,D2962&lt;=PERCENTILE($D$3:$D$5882,0.8),4,TRUE,5)</f>
        <v>1</v>
      </c>
      <c r="H2962" s="3" t="str" cm="1">
        <f t="array" ref="H2962">_xlfn.IFS(AND(E2962&gt;=4,F2962&gt;=4,G2962&gt;=4),"Champions",AND(E2962&gt;=3,F2962&gt;=3,G2962&gt;=3),"Loyal Customers",AND(E2962&lt;=2,F2962&gt;=3),"At Risk",AND(E2962&lt;=2,F2962&lt;=2,G2962&lt;=2),"Lost",AND(E2962&gt;=4,F2962&lt;=2),"New/Promising",TRUE,"Needs Attention")</f>
        <v>New/Promising</v>
      </c>
      <c r="I2962" s="3" t="str">
        <f t="shared" si="50"/>
        <v>Active</v>
      </c>
      <c r="J2962" s="3" t="str">
        <f>_xlfn.XLOOKUP(A2962,'Country_Lookup'!$D:$D,'Country_Lookup'!$E:$E)</f>
        <v>United Kingdom</v>
      </c>
    </row>
    <row r="2963" spans="1:10" x14ac:dyDescent="0.3">
      <c r="A2963">
        <v>15336</v>
      </c>
      <c r="B2963">
        <v>401</v>
      </c>
      <c r="C2963">
        <v>1</v>
      </c>
      <c r="D2963">
        <v>240.5</v>
      </c>
      <c r="E2963" cm="1">
        <f t="array" ref="E2963">_xlfn.IFS(B2963&lt;=PERCENTILE($B$3:$B$5882,0.2),5,B2963&lt;=PERCENTILE($B$3:$B$5882,0.4),4,B2963&lt;=PERCENTILE($B$3:$B$5882,0.6),3,B2963&lt;=PERCENTILE($B$3:$B$5882,0.8),2,TRUE,1)</f>
        <v>2</v>
      </c>
      <c r="F2963" cm="1">
        <f t="array" ref="F2963">_xlfn.IFS(C2963&lt;=PERCENTILE($C$3:$C$5882,0.2),1,C2963&lt;=PERCENTILE($C$3:$C$5882,0.4),2,C2963&lt;=PERCENTILE($C$3:$C$5882,0.6),3,C2963&lt;=PERCENTILE($C$3:$C$5882,0.8),4,TRUE,5)</f>
        <v>1</v>
      </c>
      <c r="G2963" cm="1">
        <f t="array" ref="G2963">_xlfn.IFS(D2963&lt;=PERCENTILE($D$3:$D$5882,0.2),1,D2963&lt;=PERCENTILE($D$3:$D$5882,0.4),2,D2963&lt;=PERCENTILE($D$3:$D$5882,0.6),3,D2963&lt;=PERCENTILE($D$3:$D$5882,0.8),4,TRUE,5)</f>
        <v>1</v>
      </c>
      <c r="H2963" s="3" t="str" cm="1">
        <f t="array" ref="H2963">_xlfn.IFS(AND(E2963&gt;=4,F2963&gt;=4,G2963&gt;=4),"Champions",AND(E2963&gt;=3,F2963&gt;=3,G2963&gt;=3),"Loyal Customers",AND(E2963&lt;=2,F2963&gt;=3),"At Risk",AND(E2963&lt;=2,F2963&lt;=2,G2963&lt;=2),"Lost",AND(E2963&gt;=4,F2963&lt;=2),"New/Promising",TRUE,"Needs Attention")</f>
        <v>Lost</v>
      </c>
      <c r="I2963" s="3" t="str">
        <f t="shared" si="50"/>
        <v>Churned</v>
      </c>
      <c r="J2963" s="3" t="str">
        <f>_xlfn.XLOOKUP(A2963,'Country_Lookup'!$D:$D,'Country_Lookup'!$E:$E)</f>
        <v>United Kingdom</v>
      </c>
    </row>
    <row r="2964" spans="1:10" x14ac:dyDescent="0.3">
      <c r="A2964">
        <v>15337</v>
      </c>
      <c r="B2964">
        <v>411</v>
      </c>
      <c r="C2964">
        <v>1</v>
      </c>
      <c r="D2964">
        <v>373.02000000000015</v>
      </c>
      <c r="E2964" cm="1">
        <f t="array" ref="E2964">_xlfn.IFS(B2964&lt;=PERCENTILE($B$3:$B$5882,0.2),5,B2964&lt;=PERCENTILE($B$3:$B$5882,0.4),4,B2964&lt;=PERCENTILE($B$3:$B$5882,0.6),3,B2964&lt;=PERCENTILE($B$3:$B$5882,0.8),2,TRUE,1)</f>
        <v>1</v>
      </c>
      <c r="F2964" cm="1">
        <f t="array" ref="F2964">_xlfn.IFS(C2964&lt;=PERCENTILE($C$3:$C$5882,0.2),1,C2964&lt;=PERCENTILE($C$3:$C$5882,0.4),2,C2964&lt;=PERCENTILE($C$3:$C$5882,0.6),3,C2964&lt;=PERCENTILE($C$3:$C$5882,0.8),4,TRUE,5)</f>
        <v>1</v>
      </c>
      <c r="G2964" cm="1">
        <f t="array" ref="G2964">_xlfn.IFS(D2964&lt;=PERCENTILE($D$3:$D$5882,0.2),1,D2964&lt;=PERCENTILE($D$3:$D$5882,0.4),2,D2964&lt;=PERCENTILE($D$3:$D$5882,0.6),3,D2964&lt;=PERCENTILE($D$3:$D$5882,0.8),4,TRUE,5)</f>
        <v>2</v>
      </c>
      <c r="H2964" s="3" t="str" cm="1">
        <f t="array" ref="H2964">_xlfn.IFS(AND(E2964&gt;=4,F2964&gt;=4,G2964&gt;=4),"Champions",AND(E2964&gt;=3,F2964&gt;=3,G2964&gt;=3),"Loyal Customers",AND(E2964&lt;=2,F2964&gt;=3),"At Risk",AND(E2964&lt;=2,F2964&lt;=2,G2964&lt;=2),"Lost",AND(E2964&gt;=4,F2964&lt;=2),"New/Promising",TRUE,"Needs Attention")</f>
        <v>Lost</v>
      </c>
      <c r="I2964" s="3" t="str">
        <f t="shared" si="50"/>
        <v>Churned</v>
      </c>
      <c r="J2964" s="3" t="str">
        <f>_xlfn.XLOOKUP(A2964,'Country_Lookup'!$D:$D,'Country_Lookup'!$E:$E)</f>
        <v>United Kingdom</v>
      </c>
    </row>
    <row r="2965" spans="1:10" x14ac:dyDescent="0.3">
      <c r="A2965">
        <v>15338</v>
      </c>
      <c r="B2965">
        <v>677</v>
      </c>
      <c r="C2965">
        <v>1</v>
      </c>
      <c r="D2965">
        <v>283.43000000000018</v>
      </c>
      <c r="E2965" cm="1">
        <f t="array" ref="E2965">_xlfn.IFS(B2965&lt;=PERCENTILE($B$3:$B$5882,0.2),5,B2965&lt;=PERCENTILE($B$3:$B$5882,0.4),4,B2965&lt;=PERCENTILE($B$3:$B$5882,0.6),3,B2965&lt;=PERCENTILE($B$3:$B$5882,0.8),2,TRUE,1)</f>
        <v>1</v>
      </c>
      <c r="F2965" cm="1">
        <f t="array" ref="F2965">_xlfn.IFS(C2965&lt;=PERCENTILE($C$3:$C$5882,0.2),1,C2965&lt;=PERCENTILE($C$3:$C$5882,0.4),2,C2965&lt;=PERCENTILE($C$3:$C$5882,0.6),3,C2965&lt;=PERCENTILE($C$3:$C$5882,0.8),4,TRUE,5)</f>
        <v>1</v>
      </c>
      <c r="G2965" cm="1">
        <f t="array" ref="G2965">_xlfn.IFS(D2965&lt;=PERCENTILE($D$3:$D$5882,0.2),1,D2965&lt;=PERCENTILE($D$3:$D$5882,0.4),2,D2965&lt;=PERCENTILE($D$3:$D$5882,0.6),3,D2965&lt;=PERCENTILE($D$3:$D$5882,0.8),4,TRUE,5)</f>
        <v>1</v>
      </c>
      <c r="H2965" s="3" t="str" cm="1">
        <f t="array" ref="H2965">_xlfn.IFS(AND(E2965&gt;=4,F2965&gt;=4,G2965&gt;=4),"Champions",AND(E2965&gt;=3,F2965&gt;=3,G2965&gt;=3),"Loyal Customers",AND(E2965&lt;=2,F2965&gt;=3),"At Risk",AND(E2965&lt;=2,F2965&lt;=2,G2965&lt;=2),"Lost",AND(E2965&gt;=4,F2965&lt;=2),"New/Promising",TRUE,"Needs Attention")</f>
        <v>Lost</v>
      </c>
      <c r="I2965" s="3" t="str">
        <f t="shared" si="50"/>
        <v>Churned</v>
      </c>
      <c r="J2965" s="3" t="str">
        <f>_xlfn.XLOOKUP(A2965,'Country_Lookup'!$D:$D,'Country_Lookup'!$E:$E)</f>
        <v>United Kingdom</v>
      </c>
    </row>
    <row r="2966" spans="1:10" x14ac:dyDescent="0.3">
      <c r="A2966">
        <v>15339</v>
      </c>
      <c r="B2966">
        <v>66</v>
      </c>
      <c r="C2966">
        <v>7</v>
      </c>
      <c r="D2966">
        <v>1827.8400000000072</v>
      </c>
      <c r="E2966" cm="1">
        <f t="array" ref="E2966">_xlfn.IFS(B2966&lt;=PERCENTILE($B$3:$B$5882,0.2),5,B2966&lt;=PERCENTILE($B$3:$B$5882,0.4),4,B2966&lt;=PERCENTILE($B$3:$B$5882,0.6),3,B2966&lt;=PERCENTILE($B$3:$B$5882,0.8),2,TRUE,1)</f>
        <v>3</v>
      </c>
      <c r="F2966" cm="1">
        <f t="array" ref="F2966">_xlfn.IFS(C2966&lt;=PERCENTILE($C$3:$C$5882,0.2),1,C2966&lt;=PERCENTILE($C$3:$C$5882,0.4),2,C2966&lt;=PERCENTILE($C$3:$C$5882,0.6),3,C2966&lt;=PERCENTILE($C$3:$C$5882,0.8),4,TRUE,5)</f>
        <v>4</v>
      </c>
      <c r="G2966" cm="1">
        <f t="array" ref="G2966">_xlfn.IFS(D2966&lt;=PERCENTILE($D$3:$D$5882,0.2),1,D2966&lt;=PERCENTILE($D$3:$D$5882,0.4),2,D2966&lt;=PERCENTILE($D$3:$D$5882,0.6),3,D2966&lt;=PERCENTILE($D$3:$D$5882,0.8),4,TRUE,5)</f>
        <v>4</v>
      </c>
      <c r="H2966" s="3" t="str" cm="1">
        <f t="array" ref="H2966">_xlfn.IFS(AND(E2966&gt;=4,F2966&gt;=4,G2966&gt;=4),"Champions",AND(E2966&gt;=3,F2966&gt;=3,G2966&gt;=3),"Loyal Customers",AND(E2966&lt;=2,F2966&gt;=3),"At Risk",AND(E2966&lt;=2,F2966&lt;=2,G2966&lt;=2),"Lost",AND(E2966&gt;=4,F2966&lt;=2),"New/Promising",TRUE,"Needs Attention")</f>
        <v>Loyal Customers</v>
      </c>
      <c r="I2966" s="3" t="str">
        <f t="shared" si="50"/>
        <v>Active</v>
      </c>
      <c r="J2966" s="3" t="str">
        <f>_xlfn.XLOOKUP(A2966,'Country_Lookup'!$D:$D,'Country_Lookup'!$E:$E)</f>
        <v>United Kingdom</v>
      </c>
    </row>
    <row r="2967" spans="1:10" x14ac:dyDescent="0.3">
      <c r="A2967">
        <v>15340</v>
      </c>
      <c r="B2967">
        <v>561</v>
      </c>
      <c r="C2967">
        <v>1</v>
      </c>
      <c r="D2967">
        <v>105.50000000000001</v>
      </c>
      <c r="E2967" cm="1">
        <f t="array" ref="E2967">_xlfn.IFS(B2967&lt;=PERCENTILE($B$3:$B$5882,0.2),5,B2967&lt;=PERCENTILE($B$3:$B$5882,0.4),4,B2967&lt;=PERCENTILE($B$3:$B$5882,0.6),3,B2967&lt;=PERCENTILE($B$3:$B$5882,0.8),2,TRUE,1)</f>
        <v>1</v>
      </c>
      <c r="F2967" cm="1">
        <f t="array" ref="F2967">_xlfn.IFS(C2967&lt;=PERCENTILE($C$3:$C$5882,0.2),1,C2967&lt;=PERCENTILE($C$3:$C$5882,0.4),2,C2967&lt;=PERCENTILE($C$3:$C$5882,0.6),3,C2967&lt;=PERCENTILE($C$3:$C$5882,0.8),4,TRUE,5)</f>
        <v>1</v>
      </c>
      <c r="G2967" cm="1">
        <f t="array" ref="G2967">_xlfn.IFS(D2967&lt;=PERCENTILE($D$3:$D$5882,0.2),1,D2967&lt;=PERCENTILE($D$3:$D$5882,0.4),2,D2967&lt;=PERCENTILE($D$3:$D$5882,0.6),3,D2967&lt;=PERCENTILE($D$3:$D$5882,0.8),4,TRUE,5)</f>
        <v>1</v>
      </c>
      <c r="H2967" s="3" t="str" cm="1">
        <f t="array" ref="H2967">_xlfn.IFS(AND(E2967&gt;=4,F2967&gt;=4,G2967&gt;=4),"Champions",AND(E2967&gt;=3,F2967&gt;=3,G2967&gt;=3),"Loyal Customers",AND(E2967&lt;=2,F2967&gt;=3),"At Risk",AND(E2967&lt;=2,F2967&lt;=2,G2967&lt;=2),"Lost",AND(E2967&gt;=4,F2967&lt;=2),"New/Promising",TRUE,"Needs Attention")</f>
        <v>Lost</v>
      </c>
      <c r="I2967" s="3" t="str">
        <f t="shared" si="50"/>
        <v>Churned</v>
      </c>
      <c r="J2967" s="3" t="str">
        <f>_xlfn.XLOOKUP(A2967,'Country_Lookup'!$D:$D,'Country_Lookup'!$E:$E)</f>
        <v>United Kingdom</v>
      </c>
    </row>
    <row r="2968" spans="1:10" x14ac:dyDescent="0.3">
      <c r="A2968">
        <v>15341</v>
      </c>
      <c r="B2968">
        <v>80</v>
      </c>
      <c r="C2968">
        <v>2</v>
      </c>
      <c r="D2968">
        <v>2402.7200000000007</v>
      </c>
      <c r="E2968" cm="1">
        <f t="array" ref="E2968">_xlfn.IFS(B2968&lt;=PERCENTILE($B$3:$B$5882,0.2),5,B2968&lt;=PERCENTILE($B$3:$B$5882,0.4),4,B2968&lt;=PERCENTILE($B$3:$B$5882,0.6),3,B2968&lt;=PERCENTILE($B$3:$B$5882,0.8),2,TRUE,1)</f>
        <v>3</v>
      </c>
      <c r="F2968" cm="1">
        <f t="array" ref="F2968">_xlfn.IFS(C2968&lt;=PERCENTILE($C$3:$C$5882,0.2),1,C2968&lt;=PERCENTILE($C$3:$C$5882,0.4),2,C2968&lt;=PERCENTILE($C$3:$C$5882,0.6),3,C2968&lt;=PERCENTILE($C$3:$C$5882,0.8),4,TRUE,5)</f>
        <v>2</v>
      </c>
      <c r="G2968" cm="1">
        <f t="array" ref="G2968">_xlfn.IFS(D2968&lt;=PERCENTILE($D$3:$D$5882,0.2),1,D2968&lt;=PERCENTILE($D$3:$D$5882,0.4),2,D2968&lt;=PERCENTILE($D$3:$D$5882,0.6),3,D2968&lt;=PERCENTILE($D$3:$D$5882,0.8),4,TRUE,5)</f>
        <v>4</v>
      </c>
      <c r="H2968" s="3" t="str" cm="1">
        <f t="array" ref="H2968">_xlfn.IFS(AND(E2968&gt;=4,F2968&gt;=4,G2968&gt;=4),"Champions",AND(E2968&gt;=3,F2968&gt;=3,G2968&gt;=3),"Loyal Customers",AND(E2968&lt;=2,F2968&gt;=3),"At Risk",AND(E2968&lt;=2,F2968&lt;=2,G2968&lt;=2),"Lost",AND(E2968&gt;=4,F2968&lt;=2),"New/Promising",TRUE,"Needs Attention")</f>
        <v>Needs Attention</v>
      </c>
      <c r="I2968" s="3" t="str">
        <f t="shared" si="50"/>
        <v>Active</v>
      </c>
      <c r="J2968" s="3" t="str">
        <f>_xlfn.XLOOKUP(A2968,'Country_Lookup'!$D:$D,'Country_Lookup'!$E:$E)</f>
        <v>United Kingdom</v>
      </c>
    </row>
    <row r="2969" spans="1:10" x14ac:dyDescent="0.3">
      <c r="A2969">
        <v>15342</v>
      </c>
      <c r="B2969">
        <v>129</v>
      </c>
      <c r="C2969">
        <v>1</v>
      </c>
      <c r="D2969">
        <v>406.09000000000009</v>
      </c>
      <c r="E2969" cm="1">
        <f t="array" ref="E2969">_xlfn.IFS(B2969&lt;=PERCENTILE($B$3:$B$5882,0.2),5,B2969&lt;=PERCENTILE($B$3:$B$5882,0.4),4,B2969&lt;=PERCENTILE($B$3:$B$5882,0.6),3,B2969&lt;=PERCENTILE($B$3:$B$5882,0.8),2,TRUE,1)</f>
        <v>3</v>
      </c>
      <c r="F2969" cm="1">
        <f t="array" ref="F2969">_xlfn.IFS(C2969&lt;=PERCENTILE($C$3:$C$5882,0.2),1,C2969&lt;=PERCENTILE($C$3:$C$5882,0.4),2,C2969&lt;=PERCENTILE($C$3:$C$5882,0.6),3,C2969&lt;=PERCENTILE($C$3:$C$5882,0.8),4,TRUE,5)</f>
        <v>1</v>
      </c>
      <c r="G2969" cm="1">
        <f t="array" ref="G2969">_xlfn.IFS(D2969&lt;=PERCENTILE($D$3:$D$5882,0.2),1,D2969&lt;=PERCENTILE($D$3:$D$5882,0.4),2,D2969&lt;=PERCENTILE($D$3:$D$5882,0.6),3,D2969&lt;=PERCENTILE($D$3:$D$5882,0.8),4,TRUE,5)</f>
        <v>2</v>
      </c>
      <c r="H2969" s="3" t="str" cm="1">
        <f t="array" ref="H2969">_xlfn.IFS(AND(E2969&gt;=4,F2969&gt;=4,G2969&gt;=4),"Champions",AND(E2969&gt;=3,F2969&gt;=3,G2969&gt;=3),"Loyal Customers",AND(E2969&lt;=2,F2969&gt;=3),"At Risk",AND(E2969&lt;=2,F2969&lt;=2,G2969&lt;=2),"Lost",AND(E2969&gt;=4,F2969&lt;=2),"New/Promising",TRUE,"Needs Attention")</f>
        <v>Needs Attention</v>
      </c>
      <c r="I2969" s="3" t="str">
        <f t="shared" si="50"/>
        <v>Churned</v>
      </c>
      <c r="J2969" s="3" t="str">
        <f>_xlfn.XLOOKUP(A2969,'Country_Lookup'!$D:$D,'Country_Lookup'!$E:$E)</f>
        <v>United Kingdom</v>
      </c>
    </row>
    <row r="2970" spans="1:10" x14ac:dyDescent="0.3">
      <c r="A2970">
        <v>15343</v>
      </c>
      <c r="B2970">
        <v>87</v>
      </c>
      <c r="C2970">
        <v>1</v>
      </c>
      <c r="D2970">
        <v>364.50000000000006</v>
      </c>
      <c r="E2970" cm="1">
        <f t="array" ref="E2970">_xlfn.IFS(B2970&lt;=PERCENTILE($B$3:$B$5882,0.2),5,B2970&lt;=PERCENTILE($B$3:$B$5882,0.4),4,B2970&lt;=PERCENTILE($B$3:$B$5882,0.6),3,B2970&lt;=PERCENTILE($B$3:$B$5882,0.8),2,TRUE,1)</f>
        <v>3</v>
      </c>
      <c r="F2970" cm="1">
        <f t="array" ref="F2970">_xlfn.IFS(C2970&lt;=PERCENTILE($C$3:$C$5882,0.2),1,C2970&lt;=PERCENTILE($C$3:$C$5882,0.4),2,C2970&lt;=PERCENTILE($C$3:$C$5882,0.6),3,C2970&lt;=PERCENTILE($C$3:$C$5882,0.8),4,TRUE,5)</f>
        <v>1</v>
      </c>
      <c r="G2970" cm="1">
        <f t="array" ref="G2970">_xlfn.IFS(D2970&lt;=PERCENTILE($D$3:$D$5882,0.2),1,D2970&lt;=PERCENTILE($D$3:$D$5882,0.4),2,D2970&lt;=PERCENTILE($D$3:$D$5882,0.6),3,D2970&lt;=PERCENTILE($D$3:$D$5882,0.8),4,TRUE,5)</f>
        <v>2</v>
      </c>
      <c r="H2970" s="3" t="str" cm="1">
        <f t="array" ref="H2970">_xlfn.IFS(AND(E2970&gt;=4,F2970&gt;=4,G2970&gt;=4),"Champions",AND(E2970&gt;=3,F2970&gt;=3,G2970&gt;=3),"Loyal Customers",AND(E2970&lt;=2,F2970&gt;=3),"At Risk",AND(E2970&lt;=2,F2970&lt;=2,G2970&lt;=2),"Lost",AND(E2970&gt;=4,F2970&lt;=2),"New/Promising",TRUE,"Needs Attention")</f>
        <v>Needs Attention</v>
      </c>
      <c r="I2970" s="3" t="str">
        <f t="shared" si="50"/>
        <v>Active</v>
      </c>
      <c r="J2970" s="3" t="str">
        <f>_xlfn.XLOOKUP(A2970,'Country_Lookup'!$D:$D,'Country_Lookup'!$E:$E)</f>
        <v>United Kingdom</v>
      </c>
    </row>
    <row r="2971" spans="1:10" x14ac:dyDescent="0.3">
      <c r="A2971">
        <v>15344</v>
      </c>
      <c r="B2971">
        <v>0</v>
      </c>
      <c r="C2971">
        <v>3</v>
      </c>
      <c r="D2971">
        <v>563.9400000000004</v>
      </c>
      <c r="E2971" cm="1">
        <f t="array" ref="E2971">_xlfn.IFS(B2971&lt;=PERCENTILE($B$3:$B$5882,0.2),5,B2971&lt;=PERCENTILE($B$3:$B$5882,0.4),4,B2971&lt;=PERCENTILE($B$3:$B$5882,0.6),3,B2971&lt;=PERCENTILE($B$3:$B$5882,0.8),2,TRUE,1)</f>
        <v>5</v>
      </c>
      <c r="F2971" cm="1">
        <f t="array" ref="F2971">_xlfn.IFS(C2971&lt;=PERCENTILE($C$3:$C$5882,0.2),1,C2971&lt;=PERCENTILE($C$3:$C$5882,0.4),2,C2971&lt;=PERCENTILE($C$3:$C$5882,0.6),3,C2971&lt;=PERCENTILE($C$3:$C$5882,0.8),4,TRUE,5)</f>
        <v>3</v>
      </c>
      <c r="G2971" cm="1">
        <f t="array" ref="G2971">_xlfn.IFS(D2971&lt;=PERCENTILE($D$3:$D$5882,0.2),1,D2971&lt;=PERCENTILE($D$3:$D$5882,0.4),2,D2971&lt;=PERCENTILE($D$3:$D$5882,0.6),3,D2971&lt;=PERCENTILE($D$3:$D$5882,0.8),4,TRUE,5)</f>
        <v>2</v>
      </c>
      <c r="H2971" s="3" t="str" cm="1">
        <f t="array" ref="H2971">_xlfn.IFS(AND(E2971&gt;=4,F2971&gt;=4,G2971&gt;=4),"Champions",AND(E2971&gt;=3,F2971&gt;=3,G2971&gt;=3),"Loyal Customers",AND(E2971&lt;=2,F2971&gt;=3),"At Risk",AND(E2971&lt;=2,F2971&lt;=2,G2971&lt;=2),"Lost",AND(E2971&gt;=4,F2971&lt;=2),"New/Promising",TRUE,"Needs Attention")</f>
        <v>Needs Attention</v>
      </c>
      <c r="I2971" s="3" t="str">
        <f t="shared" si="50"/>
        <v>Active</v>
      </c>
      <c r="J2971" s="3" t="str">
        <f>_xlfn.XLOOKUP(A2971,'Country_Lookup'!$D:$D,'Country_Lookup'!$E:$E)</f>
        <v>United Kingdom</v>
      </c>
    </row>
    <row r="2972" spans="1:10" x14ac:dyDescent="0.3">
      <c r="A2972">
        <v>15345</v>
      </c>
      <c r="B2972">
        <v>45</v>
      </c>
      <c r="C2972">
        <v>1</v>
      </c>
      <c r="D2972">
        <v>393.54</v>
      </c>
      <c r="E2972" cm="1">
        <f t="array" ref="E2972">_xlfn.IFS(B2972&lt;=PERCENTILE($B$3:$B$5882,0.2),5,B2972&lt;=PERCENTILE($B$3:$B$5882,0.4),4,B2972&lt;=PERCENTILE($B$3:$B$5882,0.6),3,B2972&lt;=PERCENTILE($B$3:$B$5882,0.8),2,TRUE,1)</f>
        <v>4</v>
      </c>
      <c r="F2972" cm="1">
        <f t="array" ref="F2972">_xlfn.IFS(C2972&lt;=PERCENTILE($C$3:$C$5882,0.2),1,C2972&lt;=PERCENTILE($C$3:$C$5882,0.4),2,C2972&lt;=PERCENTILE($C$3:$C$5882,0.6),3,C2972&lt;=PERCENTILE($C$3:$C$5882,0.8),4,TRUE,5)</f>
        <v>1</v>
      </c>
      <c r="G2972" cm="1">
        <f t="array" ref="G2972">_xlfn.IFS(D2972&lt;=PERCENTILE($D$3:$D$5882,0.2),1,D2972&lt;=PERCENTILE($D$3:$D$5882,0.4),2,D2972&lt;=PERCENTILE($D$3:$D$5882,0.6),3,D2972&lt;=PERCENTILE($D$3:$D$5882,0.8),4,TRUE,5)</f>
        <v>2</v>
      </c>
      <c r="H2972" s="3" t="str" cm="1">
        <f t="array" ref="H2972">_xlfn.IFS(AND(E2972&gt;=4,F2972&gt;=4,G2972&gt;=4),"Champions",AND(E2972&gt;=3,F2972&gt;=3,G2972&gt;=3),"Loyal Customers",AND(E2972&lt;=2,F2972&gt;=3),"At Risk",AND(E2972&lt;=2,F2972&lt;=2,G2972&lt;=2),"Lost",AND(E2972&gt;=4,F2972&lt;=2),"New/Promising",TRUE,"Needs Attention")</f>
        <v>New/Promising</v>
      </c>
      <c r="I2972" s="3" t="str">
        <f t="shared" si="50"/>
        <v>Active</v>
      </c>
      <c r="J2972" s="3" t="str">
        <f>_xlfn.XLOOKUP(A2972,'Country_Lookup'!$D:$D,'Country_Lookup'!$E:$E)</f>
        <v>United Kingdom</v>
      </c>
    </row>
    <row r="2973" spans="1:10" x14ac:dyDescent="0.3">
      <c r="A2973">
        <v>15346</v>
      </c>
      <c r="B2973">
        <v>332</v>
      </c>
      <c r="C2973">
        <v>3</v>
      </c>
      <c r="D2973">
        <v>596.12000000000012</v>
      </c>
      <c r="E2973" cm="1">
        <f t="array" ref="E2973">_xlfn.IFS(B2973&lt;=PERCENTILE($B$3:$B$5882,0.2),5,B2973&lt;=PERCENTILE($B$3:$B$5882,0.4),4,B2973&lt;=PERCENTILE($B$3:$B$5882,0.6),3,B2973&lt;=PERCENTILE($B$3:$B$5882,0.8),2,TRUE,1)</f>
        <v>2</v>
      </c>
      <c r="F2973" cm="1">
        <f t="array" ref="F2973">_xlfn.IFS(C2973&lt;=PERCENTILE($C$3:$C$5882,0.2),1,C2973&lt;=PERCENTILE($C$3:$C$5882,0.4),2,C2973&lt;=PERCENTILE($C$3:$C$5882,0.6),3,C2973&lt;=PERCENTILE($C$3:$C$5882,0.8),4,TRUE,5)</f>
        <v>3</v>
      </c>
      <c r="G2973" cm="1">
        <f t="array" ref="G2973">_xlfn.IFS(D2973&lt;=PERCENTILE($D$3:$D$5882,0.2),1,D2973&lt;=PERCENTILE($D$3:$D$5882,0.4),2,D2973&lt;=PERCENTILE($D$3:$D$5882,0.6),3,D2973&lt;=PERCENTILE($D$3:$D$5882,0.8),4,TRUE,5)</f>
        <v>2</v>
      </c>
      <c r="H2973" s="3" t="str" cm="1">
        <f t="array" ref="H2973">_xlfn.IFS(AND(E2973&gt;=4,F2973&gt;=4,G2973&gt;=4),"Champions",AND(E2973&gt;=3,F2973&gt;=3,G2973&gt;=3),"Loyal Customers",AND(E2973&lt;=2,F2973&gt;=3),"At Risk",AND(E2973&lt;=2,F2973&lt;=2,G2973&lt;=2),"Lost",AND(E2973&gt;=4,F2973&lt;=2),"New/Promising",TRUE,"Needs Attention")</f>
        <v>At Risk</v>
      </c>
      <c r="I2973" s="3" t="str">
        <f t="shared" si="50"/>
        <v>Churned</v>
      </c>
      <c r="J2973" s="3" t="str">
        <f>_xlfn.XLOOKUP(A2973,'Country_Lookup'!$D:$D,'Country_Lookup'!$E:$E)</f>
        <v>United Kingdom</v>
      </c>
    </row>
    <row r="2974" spans="1:10" x14ac:dyDescent="0.3">
      <c r="A2974">
        <v>15347</v>
      </c>
      <c r="B2974">
        <v>366</v>
      </c>
      <c r="C2974">
        <v>4</v>
      </c>
      <c r="D2974">
        <v>1363.599999999999</v>
      </c>
      <c r="E2974" cm="1">
        <f t="array" ref="E2974">_xlfn.IFS(B2974&lt;=PERCENTILE($B$3:$B$5882,0.2),5,B2974&lt;=PERCENTILE($B$3:$B$5882,0.4),4,B2974&lt;=PERCENTILE($B$3:$B$5882,0.6),3,B2974&lt;=PERCENTILE($B$3:$B$5882,0.8),2,TRUE,1)</f>
        <v>2</v>
      </c>
      <c r="F2974" cm="1">
        <f t="array" ref="F2974">_xlfn.IFS(C2974&lt;=PERCENTILE($C$3:$C$5882,0.2),1,C2974&lt;=PERCENTILE($C$3:$C$5882,0.4),2,C2974&lt;=PERCENTILE($C$3:$C$5882,0.6),3,C2974&lt;=PERCENTILE($C$3:$C$5882,0.8),4,TRUE,5)</f>
        <v>3</v>
      </c>
      <c r="G2974" cm="1">
        <f t="array" ref="G2974">_xlfn.IFS(D2974&lt;=PERCENTILE($D$3:$D$5882,0.2),1,D2974&lt;=PERCENTILE($D$3:$D$5882,0.4),2,D2974&lt;=PERCENTILE($D$3:$D$5882,0.6),3,D2974&lt;=PERCENTILE($D$3:$D$5882,0.8),4,TRUE,5)</f>
        <v>4</v>
      </c>
      <c r="H2974" s="3" t="str" cm="1">
        <f t="array" ref="H2974">_xlfn.IFS(AND(E2974&gt;=4,F2974&gt;=4,G2974&gt;=4),"Champions",AND(E2974&gt;=3,F2974&gt;=3,G2974&gt;=3),"Loyal Customers",AND(E2974&lt;=2,F2974&gt;=3),"At Risk",AND(E2974&lt;=2,F2974&lt;=2,G2974&lt;=2),"Lost",AND(E2974&gt;=4,F2974&lt;=2),"New/Promising",TRUE,"Needs Attention")</f>
        <v>At Risk</v>
      </c>
      <c r="I2974" s="3" t="str">
        <f t="shared" si="50"/>
        <v>Churned</v>
      </c>
      <c r="J2974" s="3" t="str">
        <f>_xlfn.XLOOKUP(A2974,'Country_Lookup'!$D:$D,'Country_Lookup'!$E:$E)</f>
        <v>United Kingdom</v>
      </c>
    </row>
    <row r="2975" spans="1:10" x14ac:dyDescent="0.3">
      <c r="A2975">
        <v>15348</v>
      </c>
      <c r="B2975">
        <v>72</v>
      </c>
      <c r="C2975">
        <v>1</v>
      </c>
      <c r="D2975">
        <v>158.04</v>
      </c>
      <c r="E2975" cm="1">
        <f t="array" ref="E2975">_xlfn.IFS(B2975&lt;=PERCENTILE($B$3:$B$5882,0.2),5,B2975&lt;=PERCENTILE($B$3:$B$5882,0.4),4,B2975&lt;=PERCENTILE($B$3:$B$5882,0.6),3,B2975&lt;=PERCENTILE($B$3:$B$5882,0.8),2,TRUE,1)</f>
        <v>3</v>
      </c>
      <c r="F2975" cm="1">
        <f t="array" ref="F2975">_xlfn.IFS(C2975&lt;=PERCENTILE($C$3:$C$5882,0.2),1,C2975&lt;=PERCENTILE($C$3:$C$5882,0.4),2,C2975&lt;=PERCENTILE($C$3:$C$5882,0.6),3,C2975&lt;=PERCENTILE($C$3:$C$5882,0.8),4,TRUE,5)</f>
        <v>1</v>
      </c>
      <c r="G2975" cm="1">
        <f t="array" ref="G2975">_xlfn.IFS(D2975&lt;=PERCENTILE($D$3:$D$5882,0.2),1,D2975&lt;=PERCENTILE($D$3:$D$5882,0.4),2,D2975&lt;=PERCENTILE($D$3:$D$5882,0.6),3,D2975&lt;=PERCENTILE($D$3:$D$5882,0.8),4,TRUE,5)</f>
        <v>1</v>
      </c>
      <c r="H2975" s="3" t="str" cm="1">
        <f t="array" ref="H2975">_xlfn.IFS(AND(E2975&gt;=4,F2975&gt;=4,G2975&gt;=4),"Champions",AND(E2975&gt;=3,F2975&gt;=3,G2975&gt;=3),"Loyal Customers",AND(E2975&lt;=2,F2975&gt;=3),"At Risk",AND(E2975&lt;=2,F2975&lt;=2,G2975&lt;=2),"Lost",AND(E2975&gt;=4,F2975&lt;=2),"New/Promising",TRUE,"Needs Attention")</f>
        <v>Needs Attention</v>
      </c>
      <c r="I2975" s="3" t="str">
        <f t="shared" si="50"/>
        <v>Active</v>
      </c>
      <c r="J2975" s="3" t="str">
        <f>_xlfn.XLOOKUP(A2975,'Country_Lookup'!$D:$D,'Country_Lookup'!$E:$E)</f>
        <v>United Kingdom</v>
      </c>
    </row>
    <row r="2976" spans="1:10" x14ac:dyDescent="0.3">
      <c r="A2976">
        <v>15349</v>
      </c>
      <c r="B2976">
        <v>158</v>
      </c>
      <c r="C2976">
        <v>2</v>
      </c>
      <c r="D2976">
        <v>473.8100000000004</v>
      </c>
      <c r="E2976" cm="1">
        <f t="array" ref="E2976">_xlfn.IFS(B2976&lt;=PERCENTILE($B$3:$B$5882,0.2),5,B2976&lt;=PERCENTILE($B$3:$B$5882,0.4),4,B2976&lt;=PERCENTILE($B$3:$B$5882,0.6),3,B2976&lt;=PERCENTILE($B$3:$B$5882,0.8),2,TRUE,1)</f>
        <v>3</v>
      </c>
      <c r="F2976" cm="1">
        <f t="array" ref="F2976">_xlfn.IFS(C2976&lt;=PERCENTILE($C$3:$C$5882,0.2),1,C2976&lt;=PERCENTILE($C$3:$C$5882,0.4),2,C2976&lt;=PERCENTILE($C$3:$C$5882,0.6),3,C2976&lt;=PERCENTILE($C$3:$C$5882,0.8),4,TRUE,5)</f>
        <v>2</v>
      </c>
      <c r="G2976" cm="1">
        <f t="array" ref="G2976">_xlfn.IFS(D2976&lt;=PERCENTILE($D$3:$D$5882,0.2),1,D2976&lt;=PERCENTILE($D$3:$D$5882,0.4),2,D2976&lt;=PERCENTILE($D$3:$D$5882,0.6),3,D2976&lt;=PERCENTILE($D$3:$D$5882,0.8),4,TRUE,5)</f>
        <v>2</v>
      </c>
      <c r="H2976" s="3" t="str" cm="1">
        <f t="array" ref="H2976">_xlfn.IFS(AND(E2976&gt;=4,F2976&gt;=4,G2976&gt;=4),"Champions",AND(E2976&gt;=3,F2976&gt;=3,G2976&gt;=3),"Loyal Customers",AND(E2976&lt;=2,F2976&gt;=3),"At Risk",AND(E2976&lt;=2,F2976&lt;=2,G2976&lt;=2),"Lost",AND(E2976&gt;=4,F2976&lt;=2),"New/Promising",TRUE,"Needs Attention")</f>
        <v>Needs Attention</v>
      </c>
      <c r="I2976" s="3" t="str">
        <f t="shared" si="50"/>
        <v>Churned</v>
      </c>
      <c r="J2976" s="3" t="str">
        <f>_xlfn.XLOOKUP(A2976,'Country_Lookup'!$D:$D,'Country_Lookup'!$E:$E)</f>
        <v>United Kingdom</v>
      </c>
    </row>
    <row r="2977" spans="1:10" x14ac:dyDescent="0.3">
      <c r="A2977">
        <v>15350</v>
      </c>
      <c r="B2977">
        <v>373</v>
      </c>
      <c r="C2977">
        <v>2</v>
      </c>
      <c r="D2977">
        <v>663.24999999999989</v>
      </c>
      <c r="E2977" cm="1">
        <f t="array" ref="E2977">_xlfn.IFS(B2977&lt;=PERCENTILE($B$3:$B$5882,0.2),5,B2977&lt;=PERCENTILE($B$3:$B$5882,0.4),4,B2977&lt;=PERCENTILE($B$3:$B$5882,0.6),3,B2977&lt;=PERCENTILE($B$3:$B$5882,0.8),2,TRUE,1)</f>
        <v>2</v>
      </c>
      <c r="F2977" cm="1">
        <f t="array" ref="F2977">_xlfn.IFS(C2977&lt;=PERCENTILE($C$3:$C$5882,0.2),1,C2977&lt;=PERCENTILE($C$3:$C$5882,0.4),2,C2977&lt;=PERCENTILE($C$3:$C$5882,0.6),3,C2977&lt;=PERCENTILE($C$3:$C$5882,0.8),4,TRUE,5)</f>
        <v>2</v>
      </c>
      <c r="G2977" cm="1">
        <f t="array" ref="G2977">_xlfn.IFS(D2977&lt;=PERCENTILE($D$3:$D$5882,0.2),1,D2977&lt;=PERCENTILE($D$3:$D$5882,0.4),2,D2977&lt;=PERCENTILE($D$3:$D$5882,0.6),3,D2977&lt;=PERCENTILE($D$3:$D$5882,0.8),4,TRUE,5)</f>
        <v>3</v>
      </c>
      <c r="H2977" s="3" t="str" cm="1">
        <f t="array" ref="H2977">_xlfn.IFS(AND(E2977&gt;=4,F2977&gt;=4,G2977&gt;=4),"Champions",AND(E2977&gt;=3,F2977&gt;=3,G2977&gt;=3),"Loyal Customers",AND(E2977&lt;=2,F2977&gt;=3),"At Risk",AND(E2977&lt;=2,F2977&lt;=2,G2977&lt;=2),"Lost",AND(E2977&gt;=4,F2977&lt;=2),"New/Promising",TRUE,"Needs Attention")</f>
        <v>Needs Attention</v>
      </c>
      <c r="I2977" s="3" t="str">
        <f t="shared" si="50"/>
        <v>Churned</v>
      </c>
      <c r="J2977" s="3" t="str">
        <f>_xlfn.XLOOKUP(A2977,'Country_Lookup'!$D:$D,'Country_Lookup'!$E:$E)</f>
        <v>United Kingdom</v>
      </c>
    </row>
    <row r="2978" spans="1:10" x14ac:dyDescent="0.3">
      <c r="A2978">
        <v>15351</v>
      </c>
      <c r="B2978">
        <v>12</v>
      </c>
      <c r="C2978">
        <v>10</v>
      </c>
      <c r="D2978">
        <v>3738.2900000000195</v>
      </c>
      <c r="E2978" cm="1">
        <f t="array" ref="E2978">_xlfn.IFS(B2978&lt;=PERCENTILE($B$3:$B$5882,0.2),5,B2978&lt;=PERCENTILE($B$3:$B$5882,0.4),4,B2978&lt;=PERCENTILE($B$3:$B$5882,0.6),3,B2978&lt;=PERCENTILE($B$3:$B$5882,0.8),2,TRUE,1)</f>
        <v>5</v>
      </c>
      <c r="F2978" cm="1">
        <f t="array" ref="F2978">_xlfn.IFS(C2978&lt;=PERCENTILE($C$3:$C$5882,0.2),1,C2978&lt;=PERCENTILE($C$3:$C$5882,0.4),2,C2978&lt;=PERCENTILE($C$3:$C$5882,0.6),3,C2978&lt;=PERCENTILE($C$3:$C$5882,0.8),4,TRUE,5)</f>
        <v>5</v>
      </c>
      <c r="G2978" cm="1">
        <f t="array" ref="G2978">_xlfn.IFS(D2978&lt;=PERCENTILE($D$3:$D$5882,0.2),1,D2978&lt;=PERCENTILE($D$3:$D$5882,0.4),2,D2978&lt;=PERCENTILE($D$3:$D$5882,0.6),3,D2978&lt;=PERCENTILE($D$3:$D$5882,0.8),4,TRUE,5)</f>
        <v>5</v>
      </c>
      <c r="H2978" s="3" t="str" cm="1">
        <f t="array" ref="H2978">_xlfn.IFS(AND(E2978&gt;=4,F2978&gt;=4,G2978&gt;=4),"Champions",AND(E2978&gt;=3,F2978&gt;=3,G2978&gt;=3),"Loyal Customers",AND(E2978&lt;=2,F2978&gt;=3),"At Risk",AND(E2978&lt;=2,F2978&lt;=2,G2978&lt;=2),"Lost",AND(E2978&gt;=4,F2978&lt;=2),"New/Promising",TRUE,"Needs Attention")</f>
        <v>Champions</v>
      </c>
      <c r="I2978" s="3" t="str">
        <f t="shared" si="50"/>
        <v>Active</v>
      </c>
      <c r="J2978" s="3" t="str">
        <f>_xlfn.XLOOKUP(A2978,'Country_Lookup'!$D:$D,'Country_Lookup'!$E:$E)</f>
        <v>United Kingdom</v>
      </c>
    </row>
    <row r="2979" spans="1:10" x14ac:dyDescent="0.3">
      <c r="A2979">
        <v>15352</v>
      </c>
      <c r="B2979">
        <v>548</v>
      </c>
      <c r="C2979">
        <v>1</v>
      </c>
      <c r="D2979">
        <v>114.94999999999992</v>
      </c>
      <c r="E2979" cm="1">
        <f t="array" ref="E2979">_xlfn.IFS(B2979&lt;=PERCENTILE($B$3:$B$5882,0.2),5,B2979&lt;=PERCENTILE($B$3:$B$5882,0.4),4,B2979&lt;=PERCENTILE($B$3:$B$5882,0.6),3,B2979&lt;=PERCENTILE($B$3:$B$5882,0.8),2,TRUE,1)</f>
        <v>1</v>
      </c>
      <c r="F2979" cm="1">
        <f t="array" ref="F2979">_xlfn.IFS(C2979&lt;=PERCENTILE($C$3:$C$5882,0.2),1,C2979&lt;=PERCENTILE($C$3:$C$5882,0.4),2,C2979&lt;=PERCENTILE($C$3:$C$5882,0.6),3,C2979&lt;=PERCENTILE($C$3:$C$5882,0.8),4,TRUE,5)</f>
        <v>1</v>
      </c>
      <c r="G2979" cm="1">
        <f t="array" ref="G2979">_xlfn.IFS(D2979&lt;=PERCENTILE($D$3:$D$5882,0.2),1,D2979&lt;=PERCENTILE($D$3:$D$5882,0.4),2,D2979&lt;=PERCENTILE($D$3:$D$5882,0.6),3,D2979&lt;=PERCENTILE($D$3:$D$5882,0.8),4,TRUE,5)</f>
        <v>1</v>
      </c>
      <c r="H2979" s="3" t="str" cm="1">
        <f t="array" ref="H2979">_xlfn.IFS(AND(E2979&gt;=4,F2979&gt;=4,G2979&gt;=4),"Champions",AND(E2979&gt;=3,F2979&gt;=3,G2979&gt;=3),"Loyal Customers",AND(E2979&lt;=2,F2979&gt;=3),"At Risk",AND(E2979&lt;=2,F2979&lt;=2,G2979&lt;=2),"Lost",AND(E2979&gt;=4,F2979&lt;=2),"New/Promising",TRUE,"Needs Attention")</f>
        <v>Lost</v>
      </c>
      <c r="I2979" s="3" t="str">
        <f t="shared" si="50"/>
        <v>Churned</v>
      </c>
      <c r="J2979" s="3" t="str">
        <f>_xlfn.XLOOKUP(A2979,'Country_Lookup'!$D:$D,'Country_Lookup'!$E:$E)</f>
        <v>United Kingdom</v>
      </c>
    </row>
    <row r="2980" spans="1:10" x14ac:dyDescent="0.3">
      <c r="A2980">
        <v>15353</v>
      </c>
      <c r="B2980">
        <v>254</v>
      </c>
      <c r="C2980">
        <v>7</v>
      </c>
      <c r="D2980">
        <v>3175.9499999999775</v>
      </c>
      <c r="E2980" cm="1">
        <f t="array" ref="E2980">_xlfn.IFS(B2980&lt;=PERCENTILE($B$3:$B$5882,0.2),5,B2980&lt;=PERCENTILE($B$3:$B$5882,0.4),4,B2980&lt;=PERCENTILE($B$3:$B$5882,0.6),3,B2980&lt;=PERCENTILE($B$3:$B$5882,0.8),2,TRUE,1)</f>
        <v>2</v>
      </c>
      <c r="F2980" cm="1">
        <f t="array" ref="F2980">_xlfn.IFS(C2980&lt;=PERCENTILE($C$3:$C$5882,0.2),1,C2980&lt;=PERCENTILE($C$3:$C$5882,0.4),2,C2980&lt;=PERCENTILE($C$3:$C$5882,0.6),3,C2980&lt;=PERCENTILE($C$3:$C$5882,0.8),4,TRUE,5)</f>
        <v>4</v>
      </c>
      <c r="G2980" cm="1">
        <f t="array" ref="G2980">_xlfn.IFS(D2980&lt;=PERCENTILE($D$3:$D$5882,0.2),1,D2980&lt;=PERCENTILE($D$3:$D$5882,0.4),2,D2980&lt;=PERCENTILE($D$3:$D$5882,0.6),3,D2980&lt;=PERCENTILE($D$3:$D$5882,0.8),4,TRUE,5)</f>
        <v>5</v>
      </c>
      <c r="H2980" s="3" t="str" cm="1">
        <f t="array" ref="H2980">_xlfn.IFS(AND(E2980&gt;=4,F2980&gt;=4,G2980&gt;=4),"Champions",AND(E2980&gt;=3,F2980&gt;=3,G2980&gt;=3),"Loyal Customers",AND(E2980&lt;=2,F2980&gt;=3),"At Risk",AND(E2980&lt;=2,F2980&lt;=2,G2980&lt;=2),"Lost",AND(E2980&gt;=4,F2980&lt;=2),"New/Promising",TRUE,"Needs Attention")</f>
        <v>At Risk</v>
      </c>
      <c r="I2980" s="3" t="str">
        <f t="shared" si="50"/>
        <v>Churned</v>
      </c>
      <c r="J2980" s="3" t="str">
        <f>_xlfn.XLOOKUP(A2980,'Country_Lookup'!$D:$D,'Country_Lookup'!$E:$E)</f>
        <v>United Kingdom</v>
      </c>
    </row>
    <row r="2981" spans="1:10" x14ac:dyDescent="0.3">
      <c r="A2981">
        <v>15354</v>
      </c>
      <c r="B2981">
        <v>603</v>
      </c>
      <c r="C2981">
        <v>3</v>
      </c>
      <c r="D2981">
        <v>284.39999999999998</v>
      </c>
      <c r="E2981" cm="1">
        <f t="array" ref="E2981">_xlfn.IFS(B2981&lt;=PERCENTILE($B$3:$B$5882,0.2),5,B2981&lt;=PERCENTILE($B$3:$B$5882,0.4),4,B2981&lt;=PERCENTILE($B$3:$B$5882,0.6),3,B2981&lt;=PERCENTILE($B$3:$B$5882,0.8),2,TRUE,1)</f>
        <v>1</v>
      </c>
      <c r="F2981" cm="1">
        <f t="array" ref="F2981">_xlfn.IFS(C2981&lt;=PERCENTILE($C$3:$C$5882,0.2),1,C2981&lt;=PERCENTILE($C$3:$C$5882,0.4),2,C2981&lt;=PERCENTILE($C$3:$C$5882,0.6),3,C2981&lt;=PERCENTILE($C$3:$C$5882,0.8),4,TRUE,5)</f>
        <v>3</v>
      </c>
      <c r="G2981" cm="1">
        <f t="array" ref="G2981">_xlfn.IFS(D2981&lt;=PERCENTILE($D$3:$D$5882,0.2),1,D2981&lt;=PERCENTILE($D$3:$D$5882,0.4),2,D2981&lt;=PERCENTILE($D$3:$D$5882,0.6),3,D2981&lt;=PERCENTILE($D$3:$D$5882,0.8),4,TRUE,5)</f>
        <v>1</v>
      </c>
      <c r="H2981" s="3" t="str" cm="1">
        <f t="array" ref="H2981">_xlfn.IFS(AND(E2981&gt;=4,F2981&gt;=4,G2981&gt;=4),"Champions",AND(E2981&gt;=3,F2981&gt;=3,G2981&gt;=3),"Loyal Customers",AND(E2981&lt;=2,F2981&gt;=3),"At Risk",AND(E2981&lt;=2,F2981&lt;=2,G2981&lt;=2),"Lost",AND(E2981&gt;=4,F2981&lt;=2),"New/Promising",TRUE,"Needs Attention")</f>
        <v>At Risk</v>
      </c>
      <c r="I2981" s="3" t="str">
        <f t="shared" si="50"/>
        <v>Churned</v>
      </c>
      <c r="J2981" s="3" t="str">
        <f>_xlfn.XLOOKUP(A2981,'Country_Lookup'!$D:$D,'Country_Lookup'!$E:$E)</f>
        <v>United Kingdom</v>
      </c>
    </row>
    <row r="2982" spans="1:10" x14ac:dyDescent="0.3">
      <c r="A2982">
        <v>15355</v>
      </c>
      <c r="B2982">
        <v>29</v>
      </c>
      <c r="C2982">
        <v>2</v>
      </c>
      <c r="D2982">
        <v>277.05000000000013</v>
      </c>
      <c r="E2982" cm="1">
        <f t="array" ref="E2982">_xlfn.IFS(B2982&lt;=PERCENTILE($B$3:$B$5882,0.2),5,B2982&lt;=PERCENTILE($B$3:$B$5882,0.4),4,B2982&lt;=PERCENTILE($B$3:$B$5882,0.6),3,B2982&lt;=PERCENTILE($B$3:$B$5882,0.8),2,TRUE,1)</f>
        <v>4</v>
      </c>
      <c r="F2982" cm="1">
        <f t="array" ref="F2982">_xlfn.IFS(C2982&lt;=PERCENTILE($C$3:$C$5882,0.2),1,C2982&lt;=PERCENTILE($C$3:$C$5882,0.4),2,C2982&lt;=PERCENTILE($C$3:$C$5882,0.6),3,C2982&lt;=PERCENTILE($C$3:$C$5882,0.8),4,TRUE,5)</f>
        <v>2</v>
      </c>
      <c r="G2982" cm="1">
        <f t="array" ref="G2982">_xlfn.IFS(D2982&lt;=PERCENTILE($D$3:$D$5882,0.2),1,D2982&lt;=PERCENTILE($D$3:$D$5882,0.4),2,D2982&lt;=PERCENTILE($D$3:$D$5882,0.6),3,D2982&lt;=PERCENTILE($D$3:$D$5882,0.8),4,TRUE,5)</f>
        <v>1</v>
      </c>
      <c r="H2982" s="3" t="str" cm="1">
        <f t="array" ref="H2982">_xlfn.IFS(AND(E2982&gt;=4,F2982&gt;=4,G2982&gt;=4),"Champions",AND(E2982&gt;=3,F2982&gt;=3,G2982&gt;=3),"Loyal Customers",AND(E2982&lt;=2,F2982&gt;=3),"At Risk",AND(E2982&lt;=2,F2982&lt;=2,G2982&lt;=2),"Lost",AND(E2982&gt;=4,F2982&lt;=2),"New/Promising",TRUE,"Needs Attention")</f>
        <v>New/Promising</v>
      </c>
      <c r="I2982" s="3" t="str">
        <f t="shared" si="50"/>
        <v>Active</v>
      </c>
      <c r="J2982" s="3" t="str">
        <f>_xlfn.XLOOKUP(A2982,'Country_Lookup'!$D:$D,'Country_Lookup'!$E:$E)</f>
        <v>United Kingdom</v>
      </c>
    </row>
    <row r="2983" spans="1:10" x14ac:dyDescent="0.3">
      <c r="A2983">
        <v>15356</v>
      </c>
      <c r="B2983">
        <v>31</v>
      </c>
      <c r="C2983">
        <v>13</v>
      </c>
      <c r="D2983">
        <v>3464.9500000000103</v>
      </c>
      <c r="E2983" cm="1">
        <f t="array" ref="E2983">_xlfn.IFS(B2983&lt;=PERCENTILE($B$3:$B$5882,0.2),5,B2983&lt;=PERCENTILE($B$3:$B$5882,0.4),4,B2983&lt;=PERCENTILE($B$3:$B$5882,0.6),3,B2983&lt;=PERCENTILE($B$3:$B$5882,0.8),2,TRUE,1)</f>
        <v>4</v>
      </c>
      <c r="F2983" cm="1">
        <f t="array" ref="F2983">_xlfn.IFS(C2983&lt;=PERCENTILE($C$3:$C$5882,0.2),1,C2983&lt;=PERCENTILE($C$3:$C$5882,0.4),2,C2983&lt;=PERCENTILE($C$3:$C$5882,0.6),3,C2983&lt;=PERCENTILE($C$3:$C$5882,0.8),4,TRUE,5)</f>
        <v>5</v>
      </c>
      <c r="G2983" cm="1">
        <f t="array" ref="G2983">_xlfn.IFS(D2983&lt;=PERCENTILE($D$3:$D$5882,0.2),1,D2983&lt;=PERCENTILE($D$3:$D$5882,0.4),2,D2983&lt;=PERCENTILE($D$3:$D$5882,0.6),3,D2983&lt;=PERCENTILE($D$3:$D$5882,0.8),4,TRUE,5)</f>
        <v>5</v>
      </c>
      <c r="H2983" s="3" t="str" cm="1">
        <f t="array" ref="H2983">_xlfn.IFS(AND(E2983&gt;=4,F2983&gt;=4,G2983&gt;=4),"Champions",AND(E2983&gt;=3,F2983&gt;=3,G2983&gt;=3),"Loyal Customers",AND(E2983&lt;=2,F2983&gt;=3),"At Risk",AND(E2983&lt;=2,F2983&lt;=2,G2983&lt;=2),"Lost",AND(E2983&gt;=4,F2983&lt;=2),"New/Promising",TRUE,"Needs Attention")</f>
        <v>Champions</v>
      </c>
      <c r="I2983" s="3" t="str">
        <f t="shared" si="50"/>
        <v>Active</v>
      </c>
      <c r="J2983" s="3" t="str">
        <f>_xlfn.XLOOKUP(A2983,'Country_Lookup'!$D:$D,'Country_Lookup'!$E:$E)</f>
        <v>United Kingdom</v>
      </c>
    </row>
    <row r="2984" spans="1:10" x14ac:dyDescent="0.3">
      <c r="A2984">
        <v>15358</v>
      </c>
      <c r="B2984">
        <v>4</v>
      </c>
      <c r="C2984">
        <v>42</v>
      </c>
      <c r="D2984">
        <v>17050.410000000131</v>
      </c>
      <c r="E2984" cm="1">
        <f t="array" ref="E2984">_xlfn.IFS(B2984&lt;=PERCENTILE($B$3:$B$5882,0.2),5,B2984&lt;=PERCENTILE($B$3:$B$5882,0.4),4,B2984&lt;=PERCENTILE($B$3:$B$5882,0.6),3,B2984&lt;=PERCENTILE($B$3:$B$5882,0.8),2,TRUE,1)</f>
        <v>5</v>
      </c>
      <c r="F2984" cm="1">
        <f t="array" ref="F2984">_xlfn.IFS(C2984&lt;=PERCENTILE($C$3:$C$5882,0.2),1,C2984&lt;=PERCENTILE($C$3:$C$5882,0.4),2,C2984&lt;=PERCENTILE($C$3:$C$5882,0.6),3,C2984&lt;=PERCENTILE($C$3:$C$5882,0.8),4,TRUE,5)</f>
        <v>5</v>
      </c>
      <c r="G2984" cm="1">
        <f t="array" ref="G2984">_xlfn.IFS(D2984&lt;=PERCENTILE($D$3:$D$5882,0.2),1,D2984&lt;=PERCENTILE($D$3:$D$5882,0.4),2,D2984&lt;=PERCENTILE($D$3:$D$5882,0.6),3,D2984&lt;=PERCENTILE($D$3:$D$5882,0.8),4,TRUE,5)</f>
        <v>5</v>
      </c>
      <c r="H2984" s="3" t="str" cm="1">
        <f t="array" ref="H2984">_xlfn.IFS(AND(E2984&gt;=4,F2984&gt;=4,G2984&gt;=4),"Champions",AND(E2984&gt;=3,F2984&gt;=3,G2984&gt;=3),"Loyal Customers",AND(E2984&lt;=2,F2984&gt;=3),"At Risk",AND(E2984&lt;=2,F2984&lt;=2,G2984&lt;=2),"Lost",AND(E2984&gt;=4,F2984&lt;=2),"New/Promising",TRUE,"Needs Attention")</f>
        <v>Champions</v>
      </c>
      <c r="I2984" s="3" t="str">
        <f t="shared" si="50"/>
        <v>Active</v>
      </c>
      <c r="J2984" s="3" t="str">
        <f>_xlfn.XLOOKUP(A2984,'Country_Lookup'!$D:$D,'Country_Lookup'!$E:$E)</f>
        <v>United Kingdom</v>
      </c>
    </row>
    <row r="2985" spans="1:10" x14ac:dyDescent="0.3">
      <c r="A2985">
        <v>15359</v>
      </c>
      <c r="B2985">
        <v>662</v>
      </c>
      <c r="C2985">
        <v>8</v>
      </c>
      <c r="D2985">
        <v>181.34999999999994</v>
      </c>
      <c r="E2985" cm="1">
        <f t="array" ref="E2985">_xlfn.IFS(B2985&lt;=PERCENTILE($B$3:$B$5882,0.2),5,B2985&lt;=PERCENTILE($B$3:$B$5882,0.4),4,B2985&lt;=PERCENTILE($B$3:$B$5882,0.6),3,B2985&lt;=PERCENTILE($B$3:$B$5882,0.8),2,TRUE,1)</f>
        <v>1</v>
      </c>
      <c r="F2985" cm="1">
        <f t="array" ref="F2985">_xlfn.IFS(C2985&lt;=PERCENTILE($C$3:$C$5882,0.2),1,C2985&lt;=PERCENTILE($C$3:$C$5882,0.4),2,C2985&lt;=PERCENTILE($C$3:$C$5882,0.6),3,C2985&lt;=PERCENTILE($C$3:$C$5882,0.8),4,TRUE,5)</f>
        <v>4</v>
      </c>
      <c r="G2985" cm="1">
        <f t="array" ref="G2985">_xlfn.IFS(D2985&lt;=PERCENTILE($D$3:$D$5882,0.2),1,D2985&lt;=PERCENTILE($D$3:$D$5882,0.4),2,D2985&lt;=PERCENTILE($D$3:$D$5882,0.6),3,D2985&lt;=PERCENTILE($D$3:$D$5882,0.8),4,TRUE,5)</f>
        <v>1</v>
      </c>
      <c r="H2985" s="3" t="str" cm="1">
        <f t="array" ref="H2985">_xlfn.IFS(AND(E2985&gt;=4,F2985&gt;=4,G2985&gt;=4),"Champions",AND(E2985&gt;=3,F2985&gt;=3,G2985&gt;=3),"Loyal Customers",AND(E2985&lt;=2,F2985&gt;=3),"At Risk",AND(E2985&lt;=2,F2985&lt;=2,G2985&lt;=2),"Lost",AND(E2985&gt;=4,F2985&lt;=2),"New/Promising",TRUE,"Needs Attention")</f>
        <v>At Risk</v>
      </c>
      <c r="I2985" s="3" t="str">
        <f t="shared" si="50"/>
        <v>Churned</v>
      </c>
      <c r="J2985" s="3" t="str">
        <f>_xlfn.XLOOKUP(A2985,'Country_Lookup'!$D:$D,'Country_Lookup'!$E:$E)</f>
        <v>United Kingdom</v>
      </c>
    </row>
    <row r="2986" spans="1:10" x14ac:dyDescent="0.3">
      <c r="A2986">
        <v>15360</v>
      </c>
      <c r="B2986">
        <v>39</v>
      </c>
      <c r="C2986">
        <v>1</v>
      </c>
      <c r="D2986">
        <v>427.93000000000023</v>
      </c>
      <c r="E2986" cm="1">
        <f t="array" ref="E2986">_xlfn.IFS(B2986&lt;=PERCENTILE($B$3:$B$5882,0.2),5,B2986&lt;=PERCENTILE($B$3:$B$5882,0.4),4,B2986&lt;=PERCENTILE($B$3:$B$5882,0.6),3,B2986&lt;=PERCENTILE($B$3:$B$5882,0.8),2,TRUE,1)</f>
        <v>4</v>
      </c>
      <c r="F2986" cm="1">
        <f t="array" ref="F2986">_xlfn.IFS(C2986&lt;=PERCENTILE($C$3:$C$5882,0.2),1,C2986&lt;=PERCENTILE($C$3:$C$5882,0.4),2,C2986&lt;=PERCENTILE($C$3:$C$5882,0.6),3,C2986&lt;=PERCENTILE($C$3:$C$5882,0.8),4,TRUE,5)</f>
        <v>1</v>
      </c>
      <c r="G2986" cm="1">
        <f t="array" ref="G2986">_xlfn.IFS(D2986&lt;=PERCENTILE($D$3:$D$5882,0.2),1,D2986&lt;=PERCENTILE($D$3:$D$5882,0.4),2,D2986&lt;=PERCENTILE($D$3:$D$5882,0.6),3,D2986&lt;=PERCENTILE($D$3:$D$5882,0.8),4,TRUE,5)</f>
        <v>2</v>
      </c>
      <c r="H2986" s="3" t="str" cm="1">
        <f t="array" ref="H2986">_xlfn.IFS(AND(E2986&gt;=4,F2986&gt;=4,G2986&gt;=4),"Champions",AND(E2986&gt;=3,F2986&gt;=3,G2986&gt;=3),"Loyal Customers",AND(E2986&lt;=2,F2986&gt;=3),"At Risk",AND(E2986&lt;=2,F2986&lt;=2,G2986&lt;=2),"Lost",AND(E2986&gt;=4,F2986&lt;=2),"New/Promising",TRUE,"Needs Attention")</f>
        <v>New/Promising</v>
      </c>
      <c r="I2986" s="3" t="str">
        <f t="shared" si="50"/>
        <v>Active</v>
      </c>
      <c r="J2986" s="3" t="str">
        <f>_xlfn.XLOOKUP(A2986,'Country_Lookup'!$D:$D,'Country_Lookup'!$E:$E)</f>
        <v>United Kingdom</v>
      </c>
    </row>
    <row r="2987" spans="1:10" x14ac:dyDescent="0.3">
      <c r="A2987">
        <v>15361</v>
      </c>
      <c r="B2987">
        <v>361</v>
      </c>
      <c r="C2987">
        <v>4</v>
      </c>
      <c r="D2987">
        <v>689.06999999999994</v>
      </c>
      <c r="E2987" cm="1">
        <f t="array" ref="E2987">_xlfn.IFS(B2987&lt;=PERCENTILE($B$3:$B$5882,0.2),5,B2987&lt;=PERCENTILE($B$3:$B$5882,0.4),4,B2987&lt;=PERCENTILE($B$3:$B$5882,0.6),3,B2987&lt;=PERCENTILE($B$3:$B$5882,0.8),2,TRUE,1)</f>
        <v>2</v>
      </c>
      <c r="F2987" cm="1">
        <f t="array" ref="F2987">_xlfn.IFS(C2987&lt;=PERCENTILE($C$3:$C$5882,0.2),1,C2987&lt;=PERCENTILE($C$3:$C$5882,0.4),2,C2987&lt;=PERCENTILE($C$3:$C$5882,0.6),3,C2987&lt;=PERCENTILE($C$3:$C$5882,0.8),4,TRUE,5)</f>
        <v>3</v>
      </c>
      <c r="G2987" cm="1">
        <f t="array" ref="G2987">_xlfn.IFS(D2987&lt;=PERCENTILE($D$3:$D$5882,0.2),1,D2987&lt;=PERCENTILE($D$3:$D$5882,0.4),2,D2987&lt;=PERCENTILE($D$3:$D$5882,0.6),3,D2987&lt;=PERCENTILE($D$3:$D$5882,0.8),4,TRUE,5)</f>
        <v>3</v>
      </c>
      <c r="H2987" s="3" t="str" cm="1">
        <f t="array" ref="H2987">_xlfn.IFS(AND(E2987&gt;=4,F2987&gt;=4,G2987&gt;=4),"Champions",AND(E2987&gt;=3,F2987&gt;=3,G2987&gt;=3),"Loyal Customers",AND(E2987&lt;=2,F2987&gt;=3),"At Risk",AND(E2987&lt;=2,F2987&lt;=2,G2987&lt;=2),"Lost",AND(E2987&gt;=4,F2987&lt;=2),"New/Promising",TRUE,"Needs Attention")</f>
        <v>At Risk</v>
      </c>
      <c r="I2987" s="3" t="str">
        <f t="shared" si="50"/>
        <v>Churned</v>
      </c>
      <c r="J2987" s="3" t="str">
        <f>_xlfn.XLOOKUP(A2987,'Country_Lookup'!$D:$D,'Country_Lookup'!$E:$E)</f>
        <v>United Kingdom</v>
      </c>
    </row>
    <row r="2988" spans="1:10" x14ac:dyDescent="0.3">
      <c r="A2988">
        <v>15362</v>
      </c>
      <c r="B2988">
        <v>448</v>
      </c>
      <c r="C2988">
        <v>2</v>
      </c>
      <c r="D2988">
        <v>613.08000000000061</v>
      </c>
      <c r="E2988" cm="1">
        <f t="array" ref="E2988">_xlfn.IFS(B2988&lt;=PERCENTILE($B$3:$B$5882,0.2),5,B2988&lt;=PERCENTILE($B$3:$B$5882,0.4),4,B2988&lt;=PERCENTILE($B$3:$B$5882,0.6),3,B2988&lt;=PERCENTILE($B$3:$B$5882,0.8),2,TRUE,1)</f>
        <v>1</v>
      </c>
      <c r="F2988" cm="1">
        <f t="array" ref="F2988">_xlfn.IFS(C2988&lt;=PERCENTILE($C$3:$C$5882,0.2),1,C2988&lt;=PERCENTILE($C$3:$C$5882,0.4),2,C2988&lt;=PERCENTILE($C$3:$C$5882,0.6),3,C2988&lt;=PERCENTILE($C$3:$C$5882,0.8),4,TRUE,5)</f>
        <v>2</v>
      </c>
      <c r="G2988" cm="1">
        <f t="array" ref="G2988">_xlfn.IFS(D2988&lt;=PERCENTILE($D$3:$D$5882,0.2),1,D2988&lt;=PERCENTILE($D$3:$D$5882,0.4),2,D2988&lt;=PERCENTILE($D$3:$D$5882,0.6),3,D2988&lt;=PERCENTILE($D$3:$D$5882,0.8),4,TRUE,5)</f>
        <v>2</v>
      </c>
      <c r="H2988" s="3" t="str" cm="1">
        <f t="array" ref="H2988">_xlfn.IFS(AND(E2988&gt;=4,F2988&gt;=4,G2988&gt;=4),"Champions",AND(E2988&gt;=3,F2988&gt;=3,G2988&gt;=3),"Loyal Customers",AND(E2988&lt;=2,F2988&gt;=3),"At Risk",AND(E2988&lt;=2,F2988&lt;=2,G2988&lt;=2),"Lost",AND(E2988&gt;=4,F2988&lt;=2),"New/Promising",TRUE,"Needs Attention")</f>
        <v>Lost</v>
      </c>
      <c r="I2988" s="3" t="str">
        <f t="shared" si="50"/>
        <v>Churned</v>
      </c>
      <c r="J2988" s="3" t="str">
        <f>_xlfn.XLOOKUP(A2988,'Country_Lookup'!$D:$D,'Country_Lookup'!$E:$E)</f>
        <v>United Kingdom</v>
      </c>
    </row>
    <row r="2989" spans="1:10" x14ac:dyDescent="0.3">
      <c r="A2989">
        <v>15363</v>
      </c>
      <c r="B2989">
        <v>372</v>
      </c>
      <c r="C2989">
        <v>2</v>
      </c>
      <c r="D2989">
        <v>1004.1100000000005</v>
      </c>
      <c r="E2989" cm="1">
        <f t="array" ref="E2989">_xlfn.IFS(B2989&lt;=PERCENTILE($B$3:$B$5882,0.2),5,B2989&lt;=PERCENTILE($B$3:$B$5882,0.4),4,B2989&lt;=PERCENTILE($B$3:$B$5882,0.6),3,B2989&lt;=PERCENTILE($B$3:$B$5882,0.8),2,TRUE,1)</f>
        <v>2</v>
      </c>
      <c r="F2989" cm="1">
        <f t="array" ref="F2989">_xlfn.IFS(C2989&lt;=PERCENTILE($C$3:$C$5882,0.2),1,C2989&lt;=PERCENTILE($C$3:$C$5882,0.4),2,C2989&lt;=PERCENTILE($C$3:$C$5882,0.6),3,C2989&lt;=PERCENTILE($C$3:$C$5882,0.8),4,TRUE,5)</f>
        <v>2</v>
      </c>
      <c r="G2989" cm="1">
        <f t="array" ref="G2989">_xlfn.IFS(D2989&lt;=PERCENTILE($D$3:$D$5882,0.2),1,D2989&lt;=PERCENTILE($D$3:$D$5882,0.4),2,D2989&lt;=PERCENTILE($D$3:$D$5882,0.6),3,D2989&lt;=PERCENTILE($D$3:$D$5882,0.8),4,TRUE,5)</f>
        <v>3</v>
      </c>
      <c r="H2989" s="3" t="str" cm="1">
        <f t="array" ref="H2989">_xlfn.IFS(AND(E2989&gt;=4,F2989&gt;=4,G2989&gt;=4),"Champions",AND(E2989&gt;=3,F2989&gt;=3,G2989&gt;=3),"Loyal Customers",AND(E2989&lt;=2,F2989&gt;=3),"At Risk",AND(E2989&lt;=2,F2989&lt;=2,G2989&lt;=2),"Lost",AND(E2989&gt;=4,F2989&lt;=2),"New/Promising",TRUE,"Needs Attention")</f>
        <v>Needs Attention</v>
      </c>
      <c r="I2989" s="3" t="str">
        <f t="shared" si="50"/>
        <v>Churned</v>
      </c>
      <c r="J2989" s="3" t="str">
        <f>_xlfn.XLOOKUP(A2989,'Country_Lookup'!$D:$D,'Country_Lookup'!$E:$E)</f>
        <v>United Kingdom</v>
      </c>
    </row>
    <row r="2990" spans="1:10" x14ac:dyDescent="0.3">
      <c r="A2990">
        <v>15364</v>
      </c>
      <c r="B2990">
        <v>95</v>
      </c>
      <c r="C2990">
        <v>2</v>
      </c>
      <c r="D2990">
        <v>913.18999999999971</v>
      </c>
      <c r="E2990" cm="1">
        <f t="array" ref="E2990">_xlfn.IFS(B2990&lt;=PERCENTILE($B$3:$B$5882,0.2),5,B2990&lt;=PERCENTILE($B$3:$B$5882,0.4),4,B2990&lt;=PERCENTILE($B$3:$B$5882,0.6),3,B2990&lt;=PERCENTILE($B$3:$B$5882,0.8),2,TRUE,1)</f>
        <v>3</v>
      </c>
      <c r="F2990" cm="1">
        <f t="array" ref="F2990">_xlfn.IFS(C2990&lt;=PERCENTILE($C$3:$C$5882,0.2),1,C2990&lt;=PERCENTILE($C$3:$C$5882,0.4),2,C2990&lt;=PERCENTILE($C$3:$C$5882,0.6),3,C2990&lt;=PERCENTILE($C$3:$C$5882,0.8),4,TRUE,5)</f>
        <v>2</v>
      </c>
      <c r="G2990" cm="1">
        <f t="array" ref="G2990">_xlfn.IFS(D2990&lt;=PERCENTILE($D$3:$D$5882,0.2),1,D2990&lt;=PERCENTILE($D$3:$D$5882,0.4),2,D2990&lt;=PERCENTILE($D$3:$D$5882,0.6),3,D2990&lt;=PERCENTILE($D$3:$D$5882,0.8),4,TRUE,5)</f>
        <v>3</v>
      </c>
      <c r="H2990" s="3" t="str" cm="1">
        <f t="array" ref="H2990">_xlfn.IFS(AND(E2990&gt;=4,F2990&gt;=4,G2990&gt;=4),"Champions",AND(E2990&gt;=3,F2990&gt;=3,G2990&gt;=3),"Loyal Customers",AND(E2990&lt;=2,F2990&gt;=3),"At Risk",AND(E2990&lt;=2,F2990&lt;=2,G2990&lt;=2),"Lost",AND(E2990&gt;=4,F2990&lt;=2),"New/Promising",TRUE,"Needs Attention")</f>
        <v>Needs Attention</v>
      </c>
      <c r="I2990" s="3" t="str">
        <f t="shared" si="50"/>
        <v>Churned</v>
      </c>
      <c r="J2990" s="3" t="str">
        <f>_xlfn.XLOOKUP(A2990,'Country_Lookup'!$D:$D,'Country_Lookup'!$E:$E)</f>
        <v>United Kingdom</v>
      </c>
    </row>
    <row r="2991" spans="1:10" x14ac:dyDescent="0.3">
      <c r="A2991">
        <v>15365</v>
      </c>
      <c r="B2991">
        <v>25</v>
      </c>
      <c r="C2991">
        <v>13</v>
      </c>
      <c r="D2991">
        <v>4557.1300000000037</v>
      </c>
      <c r="E2991" cm="1">
        <f t="array" ref="E2991">_xlfn.IFS(B2991&lt;=PERCENTILE($B$3:$B$5882,0.2),5,B2991&lt;=PERCENTILE($B$3:$B$5882,0.4),4,B2991&lt;=PERCENTILE($B$3:$B$5882,0.6),3,B2991&lt;=PERCENTILE($B$3:$B$5882,0.8),2,TRUE,1)</f>
        <v>4</v>
      </c>
      <c r="F2991" cm="1">
        <f t="array" ref="F2991">_xlfn.IFS(C2991&lt;=PERCENTILE($C$3:$C$5882,0.2),1,C2991&lt;=PERCENTILE($C$3:$C$5882,0.4),2,C2991&lt;=PERCENTILE($C$3:$C$5882,0.6),3,C2991&lt;=PERCENTILE($C$3:$C$5882,0.8),4,TRUE,5)</f>
        <v>5</v>
      </c>
      <c r="G2991" cm="1">
        <f t="array" ref="G2991">_xlfn.IFS(D2991&lt;=PERCENTILE($D$3:$D$5882,0.2),1,D2991&lt;=PERCENTILE($D$3:$D$5882,0.4),2,D2991&lt;=PERCENTILE($D$3:$D$5882,0.6),3,D2991&lt;=PERCENTILE($D$3:$D$5882,0.8),4,TRUE,5)</f>
        <v>5</v>
      </c>
      <c r="H2991" s="3" t="str" cm="1">
        <f t="array" ref="H2991">_xlfn.IFS(AND(E2991&gt;=4,F2991&gt;=4,G2991&gt;=4),"Champions",AND(E2991&gt;=3,F2991&gt;=3,G2991&gt;=3),"Loyal Customers",AND(E2991&lt;=2,F2991&gt;=3),"At Risk",AND(E2991&lt;=2,F2991&lt;=2,G2991&lt;=2),"Lost",AND(E2991&gt;=4,F2991&lt;=2),"New/Promising",TRUE,"Needs Attention")</f>
        <v>Champions</v>
      </c>
      <c r="I2991" s="3" t="str">
        <f t="shared" si="50"/>
        <v>Active</v>
      </c>
      <c r="J2991" s="3" t="str">
        <f>_xlfn.XLOOKUP(A2991,'Country_Lookup'!$D:$D,'Country_Lookup'!$E:$E)</f>
        <v>United Kingdom</v>
      </c>
    </row>
    <row r="2992" spans="1:10" x14ac:dyDescent="0.3">
      <c r="A2992">
        <v>15366</v>
      </c>
      <c r="B2992">
        <v>75</v>
      </c>
      <c r="C2992">
        <v>7</v>
      </c>
      <c r="D2992">
        <v>2389.0799999999986</v>
      </c>
      <c r="E2992" cm="1">
        <f t="array" ref="E2992">_xlfn.IFS(B2992&lt;=PERCENTILE($B$3:$B$5882,0.2),5,B2992&lt;=PERCENTILE($B$3:$B$5882,0.4),4,B2992&lt;=PERCENTILE($B$3:$B$5882,0.6),3,B2992&lt;=PERCENTILE($B$3:$B$5882,0.8),2,TRUE,1)</f>
        <v>3</v>
      </c>
      <c r="F2992" cm="1">
        <f t="array" ref="F2992">_xlfn.IFS(C2992&lt;=PERCENTILE($C$3:$C$5882,0.2),1,C2992&lt;=PERCENTILE($C$3:$C$5882,0.4),2,C2992&lt;=PERCENTILE($C$3:$C$5882,0.6),3,C2992&lt;=PERCENTILE($C$3:$C$5882,0.8),4,TRUE,5)</f>
        <v>4</v>
      </c>
      <c r="G2992" cm="1">
        <f t="array" ref="G2992">_xlfn.IFS(D2992&lt;=PERCENTILE($D$3:$D$5882,0.2),1,D2992&lt;=PERCENTILE($D$3:$D$5882,0.4),2,D2992&lt;=PERCENTILE($D$3:$D$5882,0.6),3,D2992&lt;=PERCENTILE($D$3:$D$5882,0.8),4,TRUE,5)</f>
        <v>4</v>
      </c>
      <c r="H2992" s="3" t="str" cm="1">
        <f t="array" ref="H2992">_xlfn.IFS(AND(E2992&gt;=4,F2992&gt;=4,G2992&gt;=4),"Champions",AND(E2992&gt;=3,F2992&gt;=3,G2992&gt;=3),"Loyal Customers",AND(E2992&lt;=2,F2992&gt;=3),"At Risk",AND(E2992&lt;=2,F2992&lt;=2,G2992&lt;=2),"Lost",AND(E2992&gt;=4,F2992&lt;=2),"New/Promising",TRUE,"Needs Attention")</f>
        <v>Loyal Customers</v>
      </c>
      <c r="I2992" s="3" t="str">
        <f t="shared" si="50"/>
        <v>Active</v>
      </c>
      <c r="J2992" s="3" t="str">
        <f>_xlfn.XLOOKUP(A2992,'Country_Lookup'!$D:$D,'Country_Lookup'!$E:$E)</f>
        <v>United Kingdom</v>
      </c>
    </row>
    <row r="2993" spans="1:10" x14ac:dyDescent="0.3">
      <c r="A2993">
        <v>15367</v>
      </c>
      <c r="B2993">
        <v>57</v>
      </c>
      <c r="C2993">
        <v>11</v>
      </c>
      <c r="D2993">
        <v>5081.3300000000063</v>
      </c>
      <c r="E2993" cm="1">
        <f t="array" ref="E2993">_xlfn.IFS(B2993&lt;=PERCENTILE($B$3:$B$5882,0.2),5,B2993&lt;=PERCENTILE($B$3:$B$5882,0.4),4,B2993&lt;=PERCENTILE($B$3:$B$5882,0.6),3,B2993&lt;=PERCENTILE($B$3:$B$5882,0.8),2,TRUE,1)</f>
        <v>4</v>
      </c>
      <c r="F2993" cm="1">
        <f t="array" ref="F2993">_xlfn.IFS(C2993&lt;=PERCENTILE($C$3:$C$5882,0.2),1,C2993&lt;=PERCENTILE($C$3:$C$5882,0.4),2,C2993&lt;=PERCENTILE($C$3:$C$5882,0.6),3,C2993&lt;=PERCENTILE($C$3:$C$5882,0.8),4,TRUE,5)</f>
        <v>5</v>
      </c>
      <c r="G2993" cm="1">
        <f t="array" ref="G2993">_xlfn.IFS(D2993&lt;=PERCENTILE($D$3:$D$5882,0.2),1,D2993&lt;=PERCENTILE($D$3:$D$5882,0.4),2,D2993&lt;=PERCENTILE($D$3:$D$5882,0.6),3,D2993&lt;=PERCENTILE($D$3:$D$5882,0.8),4,TRUE,5)</f>
        <v>5</v>
      </c>
      <c r="H2993" s="3" t="str" cm="1">
        <f t="array" ref="H2993">_xlfn.IFS(AND(E2993&gt;=4,F2993&gt;=4,G2993&gt;=4),"Champions",AND(E2993&gt;=3,F2993&gt;=3,G2993&gt;=3),"Loyal Customers",AND(E2993&lt;=2,F2993&gt;=3),"At Risk",AND(E2993&lt;=2,F2993&lt;=2,G2993&lt;=2),"Lost",AND(E2993&gt;=4,F2993&lt;=2),"New/Promising",TRUE,"Needs Attention")</f>
        <v>Champions</v>
      </c>
      <c r="I2993" s="3" t="str">
        <f t="shared" si="50"/>
        <v>Active</v>
      </c>
      <c r="J2993" s="3" t="str">
        <f>_xlfn.XLOOKUP(A2993,'Country_Lookup'!$D:$D,'Country_Lookup'!$E:$E)</f>
        <v>United Kingdom</v>
      </c>
    </row>
    <row r="2994" spans="1:10" x14ac:dyDescent="0.3">
      <c r="A2994">
        <v>15368</v>
      </c>
      <c r="B2994">
        <v>21</v>
      </c>
      <c r="C2994">
        <v>2</v>
      </c>
      <c r="D2994">
        <v>722.7399999999999</v>
      </c>
      <c r="E2994" cm="1">
        <f t="array" ref="E2994">_xlfn.IFS(B2994&lt;=PERCENTILE($B$3:$B$5882,0.2),5,B2994&lt;=PERCENTILE($B$3:$B$5882,0.4),4,B2994&lt;=PERCENTILE($B$3:$B$5882,0.6),3,B2994&lt;=PERCENTILE($B$3:$B$5882,0.8),2,TRUE,1)</f>
        <v>4</v>
      </c>
      <c r="F2994" cm="1">
        <f t="array" ref="F2994">_xlfn.IFS(C2994&lt;=PERCENTILE($C$3:$C$5882,0.2),1,C2994&lt;=PERCENTILE($C$3:$C$5882,0.4),2,C2994&lt;=PERCENTILE($C$3:$C$5882,0.6),3,C2994&lt;=PERCENTILE($C$3:$C$5882,0.8),4,TRUE,5)</f>
        <v>2</v>
      </c>
      <c r="G2994" cm="1">
        <f t="array" ref="G2994">_xlfn.IFS(D2994&lt;=PERCENTILE($D$3:$D$5882,0.2),1,D2994&lt;=PERCENTILE($D$3:$D$5882,0.4),2,D2994&lt;=PERCENTILE($D$3:$D$5882,0.6),3,D2994&lt;=PERCENTILE($D$3:$D$5882,0.8),4,TRUE,5)</f>
        <v>3</v>
      </c>
      <c r="H2994" s="3" t="str" cm="1">
        <f t="array" ref="H2994">_xlfn.IFS(AND(E2994&gt;=4,F2994&gt;=4,G2994&gt;=4),"Champions",AND(E2994&gt;=3,F2994&gt;=3,G2994&gt;=3),"Loyal Customers",AND(E2994&lt;=2,F2994&gt;=3),"At Risk",AND(E2994&lt;=2,F2994&lt;=2,G2994&lt;=2),"Lost",AND(E2994&gt;=4,F2994&lt;=2),"New/Promising",TRUE,"Needs Attention")</f>
        <v>New/Promising</v>
      </c>
      <c r="I2994" s="3" t="str">
        <f t="shared" si="50"/>
        <v>Active</v>
      </c>
      <c r="J2994" s="3" t="str">
        <f>_xlfn.XLOOKUP(A2994,'Country_Lookup'!$D:$D,'Country_Lookup'!$E:$E)</f>
        <v>United Kingdom</v>
      </c>
    </row>
    <row r="2995" spans="1:10" x14ac:dyDescent="0.3">
      <c r="A2995">
        <v>15369</v>
      </c>
      <c r="B2995">
        <v>492</v>
      </c>
      <c r="C2995">
        <v>11</v>
      </c>
      <c r="D2995">
        <v>6251.2600000000057</v>
      </c>
      <c r="E2995" cm="1">
        <f t="array" ref="E2995">_xlfn.IFS(B2995&lt;=PERCENTILE($B$3:$B$5882,0.2),5,B2995&lt;=PERCENTILE($B$3:$B$5882,0.4),4,B2995&lt;=PERCENTILE($B$3:$B$5882,0.6),3,B2995&lt;=PERCENTILE($B$3:$B$5882,0.8),2,TRUE,1)</f>
        <v>1</v>
      </c>
      <c r="F2995" cm="1">
        <f t="array" ref="F2995">_xlfn.IFS(C2995&lt;=PERCENTILE($C$3:$C$5882,0.2),1,C2995&lt;=PERCENTILE($C$3:$C$5882,0.4),2,C2995&lt;=PERCENTILE($C$3:$C$5882,0.6),3,C2995&lt;=PERCENTILE($C$3:$C$5882,0.8),4,TRUE,5)</f>
        <v>5</v>
      </c>
      <c r="G2995" cm="1">
        <f t="array" ref="G2995">_xlfn.IFS(D2995&lt;=PERCENTILE($D$3:$D$5882,0.2),1,D2995&lt;=PERCENTILE($D$3:$D$5882,0.4),2,D2995&lt;=PERCENTILE($D$3:$D$5882,0.6),3,D2995&lt;=PERCENTILE($D$3:$D$5882,0.8),4,TRUE,5)</f>
        <v>5</v>
      </c>
      <c r="H2995" s="3" t="str" cm="1">
        <f t="array" ref="H2995">_xlfn.IFS(AND(E2995&gt;=4,F2995&gt;=4,G2995&gt;=4),"Champions",AND(E2995&gt;=3,F2995&gt;=3,G2995&gt;=3),"Loyal Customers",AND(E2995&lt;=2,F2995&gt;=3),"At Risk",AND(E2995&lt;=2,F2995&lt;=2,G2995&lt;=2),"Lost",AND(E2995&gt;=4,F2995&lt;=2),"New/Promising",TRUE,"Needs Attention")</f>
        <v>At Risk</v>
      </c>
      <c r="I2995" s="3" t="str">
        <f t="shared" si="50"/>
        <v>Churned</v>
      </c>
      <c r="J2995" s="3" t="str">
        <f>_xlfn.XLOOKUP(A2995,'Country_Lookup'!$D:$D,'Country_Lookup'!$E:$E)</f>
        <v>United Kingdom</v>
      </c>
    </row>
    <row r="2996" spans="1:10" x14ac:dyDescent="0.3">
      <c r="A2996">
        <v>15370</v>
      </c>
      <c r="B2996">
        <v>40</v>
      </c>
      <c r="C2996">
        <v>8</v>
      </c>
      <c r="D2996">
        <v>3739.0100000000052</v>
      </c>
      <c r="E2996" cm="1">
        <f t="array" ref="E2996">_xlfn.IFS(B2996&lt;=PERCENTILE($B$3:$B$5882,0.2),5,B2996&lt;=PERCENTILE($B$3:$B$5882,0.4),4,B2996&lt;=PERCENTILE($B$3:$B$5882,0.6),3,B2996&lt;=PERCENTILE($B$3:$B$5882,0.8),2,TRUE,1)</f>
        <v>4</v>
      </c>
      <c r="F2996" cm="1">
        <f t="array" ref="F2996">_xlfn.IFS(C2996&lt;=PERCENTILE($C$3:$C$5882,0.2),1,C2996&lt;=PERCENTILE($C$3:$C$5882,0.4),2,C2996&lt;=PERCENTILE($C$3:$C$5882,0.6),3,C2996&lt;=PERCENTILE($C$3:$C$5882,0.8),4,TRUE,5)</f>
        <v>4</v>
      </c>
      <c r="G2996" cm="1">
        <f t="array" ref="G2996">_xlfn.IFS(D2996&lt;=PERCENTILE($D$3:$D$5882,0.2),1,D2996&lt;=PERCENTILE($D$3:$D$5882,0.4),2,D2996&lt;=PERCENTILE($D$3:$D$5882,0.6),3,D2996&lt;=PERCENTILE($D$3:$D$5882,0.8),4,TRUE,5)</f>
        <v>5</v>
      </c>
      <c r="H2996" s="3" t="str" cm="1">
        <f t="array" ref="H2996">_xlfn.IFS(AND(E2996&gt;=4,F2996&gt;=4,G2996&gt;=4),"Champions",AND(E2996&gt;=3,F2996&gt;=3,G2996&gt;=3),"Loyal Customers",AND(E2996&lt;=2,F2996&gt;=3),"At Risk",AND(E2996&lt;=2,F2996&lt;=2,G2996&lt;=2),"Lost",AND(E2996&gt;=4,F2996&lt;=2),"New/Promising",TRUE,"Needs Attention")</f>
        <v>Champions</v>
      </c>
      <c r="I2996" s="3" t="str">
        <f t="shared" si="50"/>
        <v>Active</v>
      </c>
      <c r="J2996" s="3" t="str">
        <f>_xlfn.XLOOKUP(A2996,'Country_Lookup'!$D:$D,'Country_Lookup'!$E:$E)</f>
        <v>United Kingdom</v>
      </c>
    </row>
    <row r="2997" spans="1:10" x14ac:dyDescent="0.3">
      <c r="A2997">
        <v>15371</v>
      </c>
      <c r="B2997">
        <v>662</v>
      </c>
      <c r="C2997">
        <v>1</v>
      </c>
      <c r="D2997">
        <v>59.400000000000006</v>
      </c>
      <c r="E2997" cm="1">
        <f t="array" ref="E2997">_xlfn.IFS(B2997&lt;=PERCENTILE($B$3:$B$5882,0.2),5,B2997&lt;=PERCENTILE($B$3:$B$5882,0.4),4,B2997&lt;=PERCENTILE($B$3:$B$5882,0.6),3,B2997&lt;=PERCENTILE($B$3:$B$5882,0.8),2,TRUE,1)</f>
        <v>1</v>
      </c>
      <c r="F2997" cm="1">
        <f t="array" ref="F2997">_xlfn.IFS(C2997&lt;=PERCENTILE($C$3:$C$5882,0.2),1,C2997&lt;=PERCENTILE($C$3:$C$5882,0.4),2,C2997&lt;=PERCENTILE($C$3:$C$5882,0.6),3,C2997&lt;=PERCENTILE($C$3:$C$5882,0.8),4,TRUE,5)</f>
        <v>1</v>
      </c>
      <c r="G2997" cm="1">
        <f t="array" ref="G2997">_xlfn.IFS(D2997&lt;=PERCENTILE($D$3:$D$5882,0.2),1,D2997&lt;=PERCENTILE($D$3:$D$5882,0.4),2,D2997&lt;=PERCENTILE($D$3:$D$5882,0.6),3,D2997&lt;=PERCENTILE($D$3:$D$5882,0.8),4,TRUE,5)</f>
        <v>1</v>
      </c>
      <c r="H2997" s="3" t="str" cm="1">
        <f t="array" ref="H2997">_xlfn.IFS(AND(E2997&gt;=4,F2997&gt;=4,G2997&gt;=4),"Champions",AND(E2997&gt;=3,F2997&gt;=3,G2997&gt;=3),"Loyal Customers",AND(E2997&lt;=2,F2997&gt;=3),"At Risk",AND(E2997&lt;=2,F2997&lt;=2,G2997&lt;=2),"Lost",AND(E2997&gt;=4,F2997&lt;=2),"New/Promising",TRUE,"Needs Attention")</f>
        <v>Lost</v>
      </c>
      <c r="I2997" s="3" t="str">
        <f t="shared" si="50"/>
        <v>Churned</v>
      </c>
      <c r="J2997" s="3" t="str">
        <f>_xlfn.XLOOKUP(A2997,'Country_Lookup'!$D:$D,'Country_Lookup'!$E:$E)</f>
        <v>United Kingdom</v>
      </c>
    </row>
    <row r="2998" spans="1:10" x14ac:dyDescent="0.3">
      <c r="A2998">
        <v>15372</v>
      </c>
      <c r="B2998">
        <v>137</v>
      </c>
      <c r="C2998">
        <v>8</v>
      </c>
      <c r="D2998">
        <v>6017.0599999999968</v>
      </c>
      <c r="E2998" cm="1">
        <f t="array" ref="E2998">_xlfn.IFS(B2998&lt;=PERCENTILE($B$3:$B$5882,0.2),5,B2998&lt;=PERCENTILE($B$3:$B$5882,0.4),4,B2998&lt;=PERCENTILE($B$3:$B$5882,0.6),3,B2998&lt;=PERCENTILE($B$3:$B$5882,0.8),2,TRUE,1)</f>
        <v>3</v>
      </c>
      <c r="F2998" cm="1">
        <f t="array" ref="F2998">_xlfn.IFS(C2998&lt;=PERCENTILE($C$3:$C$5882,0.2),1,C2998&lt;=PERCENTILE($C$3:$C$5882,0.4),2,C2998&lt;=PERCENTILE($C$3:$C$5882,0.6),3,C2998&lt;=PERCENTILE($C$3:$C$5882,0.8),4,TRUE,5)</f>
        <v>4</v>
      </c>
      <c r="G2998" cm="1">
        <f t="array" ref="G2998">_xlfn.IFS(D2998&lt;=PERCENTILE($D$3:$D$5882,0.2),1,D2998&lt;=PERCENTILE($D$3:$D$5882,0.4),2,D2998&lt;=PERCENTILE($D$3:$D$5882,0.6),3,D2998&lt;=PERCENTILE($D$3:$D$5882,0.8),4,TRUE,5)</f>
        <v>5</v>
      </c>
      <c r="H2998" s="3" t="str" cm="1">
        <f t="array" ref="H2998">_xlfn.IFS(AND(E2998&gt;=4,F2998&gt;=4,G2998&gt;=4),"Champions",AND(E2998&gt;=3,F2998&gt;=3,G2998&gt;=3),"Loyal Customers",AND(E2998&lt;=2,F2998&gt;=3),"At Risk",AND(E2998&lt;=2,F2998&lt;=2,G2998&lt;=2),"Lost",AND(E2998&gt;=4,F2998&lt;=2),"New/Promising",TRUE,"Needs Attention")</f>
        <v>Loyal Customers</v>
      </c>
      <c r="I2998" s="3" t="str">
        <f t="shared" si="50"/>
        <v>Churned</v>
      </c>
      <c r="J2998" s="3" t="str">
        <f>_xlfn.XLOOKUP(A2998,'Country_Lookup'!$D:$D,'Country_Lookup'!$E:$E)</f>
        <v>United Kingdom</v>
      </c>
    </row>
    <row r="2999" spans="1:10" x14ac:dyDescent="0.3">
      <c r="A2999">
        <v>15373</v>
      </c>
      <c r="B2999">
        <v>8</v>
      </c>
      <c r="C2999">
        <v>17</v>
      </c>
      <c r="D2999">
        <v>3421.3900000000112</v>
      </c>
      <c r="E2999" cm="1">
        <f t="array" ref="E2999">_xlfn.IFS(B2999&lt;=PERCENTILE($B$3:$B$5882,0.2),5,B2999&lt;=PERCENTILE($B$3:$B$5882,0.4),4,B2999&lt;=PERCENTILE($B$3:$B$5882,0.6),3,B2999&lt;=PERCENTILE($B$3:$B$5882,0.8),2,TRUE,1)</f>
        <v>5</v>
      </c>
      <c r="F2999" cm="1">
        <f t="array" ref="F2999">_xlfn.IFS(C2999&lt;=PERCENTILE($C$3:$C$5882,0.2),1,C2999&lt;=PERCENTILE($C$3:$C$5882,0.4),2,C2999&lt;=PERCENTILE($C$3:$C$5882,0.6),3,C2999&lt;=PERCENTILE($C$3:$C$5882,0.8),4,TRUE,5)</f>
        <v>5</v>
      </c>
      <c r="G2999" cm="1">
        <f t="array" ref="G2999">_xlfn.IFS(D2999&lt;=PERCENTILE($D$3:$D$5882,0.2),1,D2999&lt;=PERCENTILE($D$3:$D$5882,0.4),2,D2999&lt;=PERCENTILE($D$3:$D$5882,0.6),3,D2999&lt;=PERCENTILE($D$3:$D$5882,0.8),4,TRUE,5)</f>
        <v>5</v>
      </c>
      <c r="H2999" s="3" t="str" cm="1">
        <f t="array" ref="H2999">_xlfn.IFS(AND(E2999&gt;=4,F2999&gt;=4,G2999&gt;=4),"Champions",AND(E2999&gt;=3,F2999&gt;=3,G2999&gt;=3),"Loyal Customers",AND(E2999&lt;=2,F2999&gt;=3),"At Risk",AND(E2999&lt;=2,F2999&lt;=2,G2999&lt;=2),"Lost",AND(E2999&gt;=4,F2999&lt;=2),"New/Promising",TRUE,"Needs Attention")</f>
        <v>Champions</v>
      </c>
      <c r="I2999" s="3" t="str">
        <f t="shared" si="50"/>
        <v>Active</v>
      </c>
      <c r="J2999" s="3" t="str">
        <f>_xlfn.XLOOKUP(A2999,'Country_Lookup'!$D:$D,'Country_Lookup'!$E:$E)</f>
        <v>United Kingdom</v>
      </c>
    </row>
    <row r="3000" spans="1:10" x14ac:dyDescent="0.3">
      <c r="A3000">
        <v>15374</v>
      </c>
      <c r="B3000">
        <v>128</v>
      </c>
      <c r="C3000">
        <v>2</v>
      </c>
      <c r="D3000">
        <v>307.32000000000005</v>
      </c>
      <c r="E3000" cm="1">
        <f t="array" ref="E3000">_xlfn.IFS(B3000&lt;=PERCENTILE($B$3:$B$5882,0.2),5,B3000&lt;=PERCENTILE($B$3:$B$5882,0.4),4,B3000&lt;=PERCENTILE($B$3:$B$5882,0.6),3,B3000&lt;=PERCENTILE($B$3:$B$5882,0.8),2,TRUE,1)</f>
        <v>3</v>
      </c>
      <c r="F3000" cm="1">
        <f t="array" ref="F3000">_xlfn.IFS(C3000&lt;=PERCENTILE($C$3:$C$5882,0.2),1,C3000&lt;=PERCENTILE($C$3:$C$5882,0.4),2,C3000&lt;=PERCENTILE($C$3:$C$5882,0.6),3,C3000&lt;=PERCENTILE($C$3:$C$5882,0.8),4,TRUE,5)</f>
        <v>2</v>
      </c>
      <c r="G3000" cm="1">
        <f t="array" ref="G3000">_xlfn.IFS(D3000&lt;=PERCENTILE($D$3:$D$5882,0.2),1,D3000&lt;=PERCENTILE($D$3:$D$5882,0.4),2,D3000&lt;=PERCENTILE($D$3:$D$5882,0.6),3,D3000&lt;=PERCENTILE($D$3:$D$5882,0.8),4,TRUE,5)</f>
        <v>2</v>
      </c>
      <c r="H3000" s="3" t="str" cm="1">
        <f t="array" ref="H3000">_xlfn.IFS(AND(E3000&gt;=4,F3000&gt;=4,G3000&gt;=4),"Champions",AND(E3000&gt;=3,F3000&gt;=3,G3000&gt;=3),"Loyal Customers",AND(E3000&lt;=2,F3000&gt;=3),"At Risk",AND(E3000&lt;=2,F3000&lt;=2,G3000&lt;=2),"Lost",AND(E3000&gt;=4,F3000&lt;=2),"New/Promising",TRUE,"Needs Attention")</f>
        <v>Needs Attention</v>
      </c>
      <c r="I3000" s="3" t="str">
        <f t="shared" si="50"/>
        <v>Churned</v>
      </c>
      <c r="J3000" s="3" t="str">
        <f>_xlfn.XLOOKUP(A3000,'Country_Lookup'!$D:$D,'Country_Lookup'!$E:$E)</f>
        <v>United Kingdom</v>
      </c>
    </row>
    <row r="3001" spans="1:10" x14ac:dyDescent="0.3">
      <c r="A3001">
        <v>15375</v>
      </c>
      <c r="B3001">
        <v>690</v>
      </c>
      <c r="C3001">
        <v>1</v>
      </c>
      <c r="D3001">
        <v>60.960000000000015</v>
      </c>
      <c r="E3001" cm="1">
        <f t="array" ref="E3001">_xlfn.IFS(B3001&lt;=PERCENTILE($B$3:$B$5882,0.2),5,B3001&lt;=PERCENTILE($B$3:$B$5882,0.4),4,B3001&lt;=PERCENTILE($B$3:$B$5882,0.6),3,B3001&lt;=PERCENTILE($B$3:$B$5882,0.8),2,TRUE,1)</f>
        <v>1</v>
      </c>
      <c r="F3001" cm="1">
        <f t="array" ref="F3001">_xlfn.IFS(C3001&lt;=PERCENTILE($C$3:$C$5882,0.2),1,C3001&lt;=PERCENTILE($C$3:$C$5882,0.4),2,C3001&lt;=PERCENTILE($C$3:$C$5882,0.6),3,C3001&lt;=PERCENTILE($C$3:$C$5882,0.8),4,TRUE,5)</f>
        <v>1</v>
      </c>
      <c r="G3001" cm="1">
        <f t="array" ref="G3001">_xlfn.IFS(D3001&lt;=PERCENTILE($D$3:$D$5882,0.2),1,D3001&lt;=PERCENTILE($D$3:$D$5882,0.4),2,D3001&lt;=PERCENTILE($D$3:$D$5882,0.6),3,D3001&lt;=PERCENTILE($D$3:$D$5882,0.8),4,TRUE,5)</f>
        <v>1</v>
      </c>
      <c r="H3001" s="3" t="str" cm="1">
        <f t="array" ref="H3001">_xlfn.IFS(AND(E3001&gt;=4,F3001&gt;=4,G3001&gt;=4),"Champions",AND(E3001&gt;=3,F3001&gt;=3,G3001&gt;=3),"Loyal Customers",AND(E3001&lt;=2,F3001&gt;=3),"At Risk",AND(E3001&lt;=2,F3001&lt;=2,G3001&lt;=2),"Lost",AND(E3001&gt;=4,F3001&lt;=2),"New/Promising",TRUE,"Needs Attention")</f>
        <v>Lost</v>
      </c>
      <c r="I3001" s="3" t="str">
        <f t="shared" si="50"/>
        <v>Churned</v>
      </c>
      <c r="J3001" s="3" t="str">
        <f>_xlfn.XLOOKUP(A3001,'Country_Lookup'!$D:$D,'Country_Lookup'!$E:$E)</f>
        <v>United Kingdom</v>
      </c>
    </row>
    <row r="3002" spans="1:10" x14ac:dyDescent="0.3">
      <c r="A3002">
        <v>15376</v>
      </c>
      <c r="B3002">
        <v>40</v>
      </c>
      <c r="C3002">
        <v>3</v>
      </c>
      <c r="D3002">
        <v>1233.359999999999</v>
      </c>
      <c r="E3002" cm="1">
        <f t="array" ref="E3002">_xlfn.IFS(B3002&lt;=PERCENTILE($B$3:$B$5882,0.2),5,B3002&lt;=PERCENTILE($B$3:$B$5882,0.4),4,B3002&lt;=PERCENTILE($B$3:$B$5882,0.6),3,B3002&lt;=PERCENTILE($B$3:$B$5882,0.8),2,TRUE,1)</f>
        <v>4</v>
      </c>
      <c r="F3002" cm="1">
        <f t="array" ref="F3002">_xlfn.IFS(C3002&lt;=PERCENTILE($C$3:$C$5882,0.2),1,C3002&lt;=PERCENTILE($C$3:$C$5882,0.4),2,C3002&lt;=PERCENTILE($C$3:$C$5882,0.6),3,C3002&lt;=PERCENTILE($C$3:$C$5882,0.8),4,TRUE,5)</f>
        <v>3</v>
      </c>
      <c r="G3002" cm="1">
        <f t="array" ref="G3002">_xlfn.IFS(D3002&lt;=PERCENTILE($D$3:$D$5882,0.2),1,D3002&lt;=PERCENTILE($D$3:$D$5882,0.4),2,D3002&lt;=PERCENTILE($D$3:$D$5882,0.6),3,D3002&lt;=PERCENTILE($D$3:$D$5882,0.8),4,TRUE,5)</f>
        <v>3</v>
      </c>
      <c r="H3002" s="3" t="str" cm="1">
        <f t="array" ref="H3002">_xlfn.IFS(AND(E3002&gt;=4,F3002&gt;=4,G3002&gt;=4),"Champions",AND(E3002&gt;=3,F3002&gt;=3,G3002&gt;=3),"Loyal Customers",AND(E3002&lt;=2,F3002&gt;=3),"At Risk",AND(E3002&lt;=2,F3002&lt;=2,G3002&lt;=2),"Lost",AND(E3002&gt;=4,F3002&lt;=2),"New/Promising",TRUE,"Needs Attention")</f>
        <v>Loyal Customers</v>
      </c>
      <c r="I3002" s="3" t="str">
        <f t="shared" si="50"/>
        <v>Active</v>
      </c>
      <c r="J3002" s="3" t="str">
        <f>_xlfn.XLOOKUP(A3002,'Country_Lookup'!$D:$D,'Country_Lookup'!$E:$E)</f>
        <v>United Kingdom</v>
      </c>
    </row>
    <row r="3003" spans="1:10" x14ac:dyDescent="0.3">
      <c r="A3003">
        <v>15377</v>
      </c>
      <c r="B3003">
        <v>382</v>
      </c>
      <c r="C3003">
        <v>4</v>
      </c>
      <c r="D3003">
        <v>1211.75</v>
      </c>
      <c r="E3003" cm="1">
        <f t="array" ref="E3003">_xlfn.IFS(B3003&lt;=PERCENTILE($B$3:$B$5882,0.2),5,B3003&lt;=PERCENTILE($B$3:$B$5882,0.4),4,B3003&lt;=PERCENTILE($B$3:$B$5882,0.6),3,B3003&lt;=PERCENTILE($B$3:$B$5882,0.8),2,TRUE,1)</f>
        <v>2</v>
      </c>
      <c r="F3003" cm="1">
        <f t="array" ref="F3003">_xlfn.IFS(C3003&lt;=PERCENTILE($C$3:$C$5882,0.2),1,C3003&lt;=PERCENTILE($C$3:$C$5882,0.4),2,C3003&lt;=PERCENTILE($C$3:$C$5882,0.6),3,C3003&lt;=PERCENTILE($C$3:$C$5882,0.8),4,TRUE,5)</f>
        <v>3</v>
      </c>
      <c r="G3003" cm="1">
        <f t="array" ref="G3003">_xlfn.IFS(D3003&lt;=PERCENTILE($D$3:$D$5882,0.2),1,D3003&lt;=PERCENTILE($D$3:$D$5882,0.4),2,D3003&lt;=PERCENTILE($D$3:$D$5882,0.6),3,D3003&lt;=PERCENTILE($D$3:$D$5882,0.8),4,TRUE,5)</f>
        <v>3</v>
      </c>
      <c r="H3003" s="3" t="str" cm="1">
        <f t="array" ref="H3003">_xlfn.IFS(AND(E3003&gt;=4,F3003&gt;=4,G3003&gt;=4),"Champions",AND(E3003&gt;=3,F3003&gt;=3,G3003&gt;=3),"Loyal Customers",AND(E3003&lt;=2,F3003&gt;=3),"At Risk",AND(E3003&lt;=2,F3003&lt;=2,G3003&lt;=2),"Lost",AND(E3003&gt;=4,F3003&lt;=2),"New/Promising",TRUE,"Needs Attention")</f>
        <v>At Risk</v>
      </c>
      <c r="I3003" s="3" t="str">
        <f t="shared" si="50"/>
        <v>Churned</v>
      </c>
      <c r="J3003" s="3" t="str">
        <f>_xlfn.XLOOKUP(A3003,'Country_Lookup'!$D:$D,'Country_Lookup'!$E:$E)</f>
        <v>United Kingdom</v>
      </c>
    </row>
    <row r="3004" spans="1:10" x14ac:dyDescent="0.3">
      <c r="A3004">
        <v>15378</v>
      </c>
      <c r="B3004">
        <v>462</v>
      </c>
      <c r="C3004">
        <v>2</v>
      </c>
      <c r="D3004">
        <v>246.5</v>
      </c>
      <c r="E3004" cm="1">
        <f t="array" ref="E3004">_xlfn.IFS(B3004&lt;=PERCENTILE($B$3:$B$5882,0.2),5,B3004&lt;=PERCENTILE($B$3:$B$5882,0.4),4,B3004&lt;=PERCENTILE($B$3:$B$5882,0.6),3,B3004&lt;=PERCENTILE($B$3:$B$5882,0.8),2,TRUE,1)</f>
        <v>1</v>
      </c>
      <c r="F3004" cm="1">
        <f t="array" ref="F3004">_xlfn.IFS(C3004&lt;=PERCENTILE($C$3:$C$5882,0.2),1,C3004&lt;=PERCENTILE($C$3:$C$5882,0.4),2,C3004&lt;=PERCENTILE($C$3:$C$5882,0.6),3,C3004&lt;=PERCENTILE($C$3:$C$5882,0.8),4,TRUE,5)</f>
        <v>2</v>
      </c>
      <c r="G3004" cm="1">
        <f t="array" ref="G3004">_xlfn.IFS(D3004&lt;=PERCENTILE($D$3:$D$5882,0.2),1,D3004&lt;=PERCENTILE($D$3:$D$5882,0.4),2,D3004&lt;=PERCENTILE($D$3:$D$5882,0.6),3,D3004&lt;=PERCENTILE($D$3:$D$5882,0.8),4,TRUE,5)</f>
        <v>1</v>
      </c>
      <c r="H3004" s="3" t="str" cm="1">
        <f t="array" ref="H3004">_xlfn.IFS(AND(E3004&gt;=4,F3004&gt;=4,G3004&gt;=4),"Champions",AND(E3004&gt;=3,F3004&gt;=3,G3004&gt;=3),"Loyal Customers",AND(E3004&lt;=2,F3004&gt;=3),"At Risk",AND(E3004&lt;=2,F3004&lt;=2,G3004&lt;=2),"Lost",AND(E3004&gt;=4,F3004&lt;=2),"New/Promising",TRUE,"Needs Attention")</f>
        <v>Lost</v>
      </c>
      <c r="I3004" s="3" t="str">
        <f t="shared" si="50"/>
        <v>Churned</v>
      </c>
      <c r="J3004" s="3" t="str">
        <f>_xlfn.XLOOKUP(A3004,'Country_Lookup'!$D:$D,'Country_Lookup'!$E:$E)</f>
        <v>United Kingdom</v>
      </c>
    </row>
    <row r="3005" spans="1:10" x14ac:dyDescent="0.3">
      <c r="A3005">
        <v>15379</v>
      </c>
      <c r="B3005">
        <v>169</v>
      </c>
      <c r="C3005">
        <v>8</v>
      </c>
      <c r="D3005">
        <v>4877.8400000000065</v>
      </c>
      <c r="E3005" cm="1">
        <f t="array" ref="E3005">_xlfn.IFS(B3005&lt;=PERCENTILE($B$3:$B$5882,0.2),5,B3005&lt;=PERCENTILE($B$3:$B$5882,0.4),4,B3005&lt;=PERCENTILE($B$3:$B$5882,0.6),3,B3005&lt;=PERCENTILE($B$3:$B$5882,0.8),2,TRUE,1)</f>
        <v>3</v>
      </c>
      <c r="F3005" cm="1">
        <f t="array" ref="F3005">_xlfn.IFS(C3005&lt;=PERCENTILE($C$3:$C$5882,0.2),1,C3005&lt;=PERCENTILE($C$3:$C$5882,0.4),2,C3005&lt;=PERCENTILE($C$3:$C$5882,0.6),3,C3005&lt;=PERCENTILE($C$3:$C$5882,0.8),4,TRUE,5)</f>
        <v>4</v>
      </c>
      <c r="G3005" cm="1">
        <f t="array" ref="G3005">_xlfn.IFS(D3005&lt;=PERCENTILE($D$3:$D$5882,0.2),1,D3005&lt;=PERCENTILE($D$3:$D$5882,0.4),2,D3005&lt;=PERCENTILE($D$3:$D$5882,0.6),3,D3005&lt;=PERCENTILE($D$3:$D$5882,0.8),4,TRUE,5)</f>
        <v>5</v>
      </c>
      <c r="H3005" s="3" t="str" cm="1">
        <f t="array" ref="H3005">_xlfn.IFS(AND(E3005&gt;=4,F3005&gt;=4,G3005&gt;=4),"Champions",AND(E3005&gt;=3,F3005&gt;=3,G3005&gt;=3),"Loyal Customers",AND(E3005&lt;=2,F3005&gt;=3),"At Risk",AND(E3005&lt;=2,F3005&lt;=2,G3005&lt;=2),"Lost",AND(E3005&gt;=4,F3005&lt;=2),"New/Promising",TRUE,"Needs Attention")</f>
        <v>Loyal Customers</v>
      </c>
      <c r="I3005" s="3" t="str">
        <f t="shared" si="50"/>
        <v>Churned</v>
      </c>
      <c r="J3005" s="3" t="str">
        <f>_xlfn.XLOOKUP(A3005,'Country_Lookup'!$D:$D,'Country_Lookup'!$E:$E)</f>
        <v>United Kingdom</v>
      </c>
    </row>
    <row r="3006" spans="1:10" x14ac:dyDescent="0.3">
      <c r="A3006">
        <v>15380</v>
      </c>
      <c r="B3006">
        <v>8</v>
      </c>
      <c r="C3006">
        <v>11</v>
      </c>
      <c r="D3006">
        <v>3479.0599999999981</v>
      </c>
      <c r="E3006" cm="1">
        <f t="array" ref="E3006">_xlfn.IFS(B3006&lt;=PERCENTILE($B$3:$B$5882,0.2),5,B3006&lt;=PERCENTILE($B$3:$B$5882,0.4),4,B3006&lt;=PERCENTILE($B$3:$B$5882,0.6),3,B3006&lt;=PERCENTILE($B$3:$B$5882,0.8),2,TRUE,1)</f>
        <v>5</v>
      </c>
      <c r="F3006" cm="1">
        <f t="array" ref="F3006">_xlfn.IFS(C3006&lt;=PERCENTILE($C$3:$C$5882,0.2),1,C3006&lt;=PERCENTILE($C$3:$C$5882,0.4),2,C3006&lt;=PERCENTILE($C$3:$C$5882,0.6),3,C3006&lt;=PERCENTILE($C$3:$C$5882,0.8),4,TRUE,5)</f>
        <v>5</v>
      </c>
      <c r="G3006" cm="1">
        <f t="array" ref="G3006">_xlfn.IFS(D3006&lt;=PERCENTILE($D$3:$D$5882,0.2),1,D3006&lt;=PERCENTILE($D$3:$D$5882,0.4),2,D3006&lt;=PERCENTILE($D$3:$D$5882,0.6),3,D3006&lt;=PERCENTILE($D$3:$D$5882,0.8),4,TRUE,5)</f>
        <v>5</v>
      </c>
      <c r="H3006" s="3" t="str" cm="1">
        <f t="array" ref="H3006">_xlfn.IFS(AND(E3006&gt;=4,F3006&gt;=4,G3006&gt;=4),"Champions",AND(E3006&gt;=3,F3006&gt;=3,G3006&gt;=3),"Loyal Customers",AND(E3006&lt;=2,F3006&gt;=3),"At Risk",AND(E3006&lt;=2,F3006&lt;=2,G3006&lt;=2),"Lost",AND(E3006&gt;=4,F3006&lt;=2),"New/Promising",TRUE,"Needs Attention")</f>
        <v>Champions</v>
      </c>
      <c r="I3006" s="3" t="str">
        <f t="shared" si="50"/>
        <v>Active</v>
      </c>
      <c r="J3006" s="3" t="str">
        <f>_xlfn.XLOOKUP(A3006,'Country_Lookup'!$D:$D,'Country_Lookup'!$E:$E)</f>
        <v>United Kingdom</v>
      </c>
    </row>
    <row r="3007" spans="1:10" x14ac:dyDescent="0.3">
      <c r="A3007">
        <v>15381</v>
      </c>
      <c r="B3007">
        <v>213</v>
      </c>
      <c r="C3007">
        <v>5</v>
      </c>
      <c r="D3007">
        <v>1890.57</v>
      </c>
      <c r="E3007" cm="1">
        <f t="array" ref="E3007">_xlfn.IFS(B3007&lt;=PERCENTILE($B$3:$B$5882,0.2),5,B3007&lt;=PERCENTILE($B$3:$B$5882,0.4),4,B3007&lt;=PERCENTILE($B$3:$B$5882,0.6),3,B3007&lt;=PERCENTILE($B$3:$B$5882,0.8),2,TRUE,1)</f>
        <v>2</v>
      </c>
      <c r="F3007" cm="1">
        <f t="array" ref="F3007">_xlfn.IFS(C3007&lt;=PERCENTILE($C$3:$C$5882,0.2),1,C3007&lt;=PERCENTILE($C$3:$C$5882,0.4),2,C3007&lt;=PERCENTILE($C$3:$C$5882,0.6),3,C3007&lt;=PERCENTILE($C$3:$C$5882,0.8),4,TRUE,5)</f>
        <v>4</v>
      </c>
      <c r="G3007" cm="1">
        <f t="array" ref="G3007">_xlfn.IFS(D3007&lt;=PERCENTILE($D$3:$D$5882,0.2),1,D3007&lt;=PERCENTILE($D$3:$D$5882,0.4),2,D3007&lt;=PERCENTILE($D$3:$D$5882,0.6),3,D3007&lt;=PERCENTILE($D$3:$D$5882,0.8),4,TRUE,5)</f>
        <v>4</v>
      </c>
      <c r="H3007" s="3" t="str" cm="1">
        <f t="array" ref="H3007">_xlfn.IFS(AND(E3007&gt;=4,F3007&gt;=4,G3007&gt;=4),"Champions",AND(E3007&gt;=3,F3007&gt;=3,G3007&gt;=3),"Loyal Customers",AND(E3007&lt;=2,F3007&gt;=3),"At Risk",AND(E3007&lt;=2,F3007&lt;=2,G3007&lt;=2),"Lost",AND(E3007&gt;=4,F3007&lt;=2),"New/Promising",TRUE,"Needs Attention")</f>
        <v>At Risk</v>
      </c>
      <c r="I3007" s="3" t="str">
        <f t="shared" si="50"/>
        <v>Churned</v>
      </c>
      <c r="J3007" s="3" t="str">
        <f>_xlfn.XLOOKUP(A3007,'Country_Lookup'!$D:$D,'Country_Lookup'!$E:$E)</f>
        <v>United Kingdom</v>
      </c>
    </row>
    <row r="3008" spans="1:10" x14ac:dyDescent="0.3">
      <c r="A3008">
        <v>15382</v>
      </c>
      <c r="B3008">
        <v>14</v>
      </c>
      <c r="C3008">
        <v>12</v>
      </c>
      <c r="D3008">
        <v>13733.54999999989</v>
      </c>
      <c r="E3008" cm="1">
        <f t="array" ref="E3008">_xlfn.IFS(B3008&lt;=PERCENTILE($B$3:$B$5882,0.2),5,B3008&lt;=PERCENTILE($B$3:$B$5882,0.4),4,B3008&lt;=PERCENTILE($B$3:$B$5882,0.6),3,B3008&lt;=PERCENTILE($B$3:$B$5882,0.8),2,TRUE,1)</f>
        <v>5</v>
      </c>
      <c r="F3008" cm="1">
        <f t="array" ref="F3008">_xlfn.IFS(C3008&lt;=PERCENTILE($C$3:$C$5882,0.2),1,C3008&lt;=PERCENTILE($C$3:$C$5882,0.4),2,C3008&lt;=PERCENTILE($C$3:$C$5882,0.6),3,C3008&lt;=PERCENTILE($C$3:$C$5882,0.8),4,TRUE,5)</f>
        <v>5</v>
      </c>
      <c r="G3008" cm="1">
        <f t="array" ref="G3008">_xlfn.IFS(D3008&lt;=PERCENTILE($D$3:$D$5882,0.2),1,D3008&lt;=PERCENTILE($D$3:$D$5882,0.4),2,D3008&lt;=PERCENTILE($D$3:$D$5882,0.6),3,D3008&lt;=PERCENTILE($D$3:$D$5882,0.8),4,TRUE,5)</f>
        <v>5</v>
      </c>
      <c r="H3008" s="3" t="str" cm="1">
        <f t="array" ref="H3008">_xlfn.IFS(AND(E3008&gt;=4,F3008&gt;=4,G3008&gt;=4),"Champions",AND(E3008&gt;=3,F3008&gt;=3,G3008&gt;=3),"Loyal Customers",AND(E3008&lt;=2,F3008&gt;=3),"At Risk",AND(E3008&lt;=2,F3008&lt;=2,G3008&lt;=2),"Lost",AND(E3008&gt;=4,F3008&lt;=2),"New/Promising",TRUE,"Needs Attention")</f>
        <v>Champions</v>
      </c>
      <c r="I3008" s="3" t="str">
        <f t="shared" si="50"/>
        <v>Active</v>
      </c>
      <c r="J3008" s="3" t="str">
        <f>_xlfn.XLOOKUP(A3008,'Country_Lookup'!$D:$D,'Country_Lookup'!$E:$E)</f>
        <v>United Kingdom</v>
      </c>
    </row>
    <row r="3009" spans="1:10" x14ac:dyDescent="0.3">
      <c r="A3009">
        <v>15384</v>
      </c>
      <c r="B3009">
        <v>169</v>
      </c>
      <c r="C3009">
        <v>4</v>
      </c>
      <c r="D3009">
        <v>2027.790000000002</v>
      </c>
      <c r="E3009" cm="1">
        <f t="array" ref="E3009">_xlfn.IFS(B3009&lt;=PERCENTILE($B$3:$B$5882,0.2),5,B3009&lt;=PERCENTILE($B$3:$B$5882,0.4),4,B3009&lt;=PERCENTILE($B$3:$B$5882,0.6),3,B3009&lt;=PERCENTILE($B$3:$B$5882,0.8),2,TRUE,1)</f>
        <v>3</v>
      </c>
      <c r="F3009" cm="1">
        <f t="array" ref="F3009">_xlfn.IFS(C3009&lt;=PERCENTILE($C$3:$C$5882,0.2),1,C3009&lt;=PERCENTILE($C$3:$C$5882,0.4),2,C3009&lt;=PERCENTILE($C$3:$C$5882,0.6),3,C3009&lt;=PERCENTILE($C$3:$C$5882,0.8),4,TRUE,5)</f>
        <v>3</v>
      </c>
      <c r="G3009" cm="1">
        <f t="array" ref="G3009">_xlfn.IFS(D3009&lt;=PERCENTILE($D$3:$D$5882,0.2),1,D3009&lt;=PERCENTILE($D$3:$D$5882,0.4),2,D3009&lt;=PERCENTILE($D$3:$D$5882,0.6),3,D3009&lt;=PERCENTILE($D$3:$D$5882,0.8),4,TRUE,5)</f>
        <v>4</v>
      </c>
      <c r="H3009" s="3" t="str" cm="1">
        <f t="array" ref="H3009">_xlfn.IFS(AND(E3009&gt;=4,F3009&gt;=4,G3009&gt;=4),"Champions",AND(E3009&gt;=3,F3009&gt;=3,G3009&gt;=3),"Loyal Customers",AND(E3009&lt;=2,F3009&gt;=3),"At Risk",AND(E3009&lt;=2,F3009&lt;=2,G3009&lt;=2),"Lost",AND(E3009&gt;=4,F3009&lt;=2),"New/Promising",TRUE,"Needs Attention")</f>
        <v>Loyal Customers</v>
      </c>
      <c r="I3009" s="3" t="str">
        <f t="shared" si="50"/>
        <v>Churned</v>
      </c>
      <c r="J3009" s="3" t="str">
        <f>_xlfn.XLOOKUP(A3009,'Country_Lookup'!$D:$D,'Country_Lookup'!$E:$E)</f>
        <v>United Kingdom</v>
      </c>
    </row>
    <row r="3010" spans="1:10" x14ac:dyDescent="0.3">
      <c r="A3010">
        <v>15385</v>
      </c>
      <c r="B3010">
        <v>40</v>
      </c>
      <c r="C3010">
        <v>3</v>
      </c>
      <c r="D3010">
        <v>942.08000000000038</v>
      </c>
      <c r="E3010" cm="1">
        <f t="array" ref="E3010">_xlfn.IFS(B3010&lt;=PERCENTILE($B$3:$B$5882,0.2),5,B3010&lt;=PERCENTILE($B$3:$B$5882,0.4),4,B3010&lt;=PERCENTILE($B$3:$B$5882,0.6),3,B3010&lt;=PERCENTILE($B$3:$B$5882,0.8),2,TRUE,1)</f>
        <v>4</v>
      </c>
      <c r="F3010" cm="1">
        <f t="array" ref="F3010">_xlfn.IFS(C3010&lt;=PERCENTILE($C$3:$C$5882,0.2),1,C3010&lt;=PERCENTILE($C$3:$C$5882,0.4),2,C3010&lt;=PERCENTILE($C$3:$C$5882,0.6),3,C3010&lt;=PERCENTILE($C$3:$C$5882,0.8),4,TRUE,5)</f>
        <v>3</v>
      </c>
      <c r="G3010" cm="1">
        <f t="array" ref="G3010">_xlfn.IFS(D3010&lt;=PERCENTILE($D$3:$D$5882,0.2),1,D3010&lt;=PERCENTILE($D$3:$D$5882,0.4),2,D3010&lt;=PERCENTILE($D$3:$D$5882,0.6),3,D3010&lt;=PERCENTILE($D$3:$D$5882,0.8),4,TRUE,5)</f>
        <v>3</v>
      </c>
      <c r="H3010" s="3" t="str" cm="1">
        <f t="array" ref="H3010">_xlfn.IFS(AND(E3010&gt;=4,F3010&gt;=4,G3010&gt;=4),"Champions",AND(E3010&gt;=3,F3010&gt;=3,G3010&gt;=3),"Loyal Customers",AND(E3010&lt;=2,F3010&gt;=3),"At Risk",AND(E3010&lt;=2,F3010&lt;=2,G3010&lt;=2),"Lost",AND(E3010&gt;=4,F3010&lt;=2),"New/Promising",TRUE,"Needs Attention")</f>
        <v>Loyal Customers</v>
      </c>
      <c r="I3010" s="3" t="str">
        <f t="shared" si="50"/>
        <v>Active</v>
      </c>
      <c r="J3010" s="3" t="str">
        <f>_xlfn.XLOOKUP(A3010,'Country_Lookup'!$D:$D,'Country_Lookup'!$E:$E)</f>
        <v>United Kingdom</v>
      </c>
    </row>
    <row r="3011" spans="1:10" x14ac:dyDescent="0.3">
      <c r="A3011">
        <v>15386</v>
      </c>
      <c r="B3011">
        <v>186</v>
      </c>
      <c r="C3011">
        <v>1</v>
      </c>
      <c r="D3011">
        <v>394.13999999999987</v>
      </c>
      <c r="E3011" cm="1">
        <f t="array" ref="E3011">_xlfn.IFS(B3011&lt;=PERCENTILE($B$3:$B$5882,0.2),5,B3011&lt;=PERCENTILE($B$3:$B$5882,0.4),4,B3011&lt;=PERCENTILE($B$3:$B$5882,0.6),3,B3011&lt;=PERCENTILE($B$3:$B$5882,0.8),2,TRUE,1)</f>
        <v>3</v>
      </c>
      <c r="F3011" cm="1">
        <f t="array" ref="F3011">_xlfn.IFS(C3011&lt;=PERCENTILE($C$3:$C$5882,0.2),1,C3011&lt;=PERCENTILE($C$3:$C$5882,0.4),2,C3011&lt;=PERCENTILE($C$3:$C$5882,0.6),3,C3011&lt;=PERCENTILE($C$3:$C$5882,0.8),4,TRUE,5)</f>
        <v>1</v>
      </c>
      <c r="G3011" cm="1">
        <f t="array" ref="G3011">_xlfn.IFS(D3011&lt;=PERCENTILE($D$3:$D$5882,0.2),1,D3011&lt;=PERCENTILE($D$3:$D$5882,0.4),2,D3011&lt;=PERCENTILE($D$3:$D$5882,0.6),3,D3011&lt;=PERCENTILE($D$3:$D$5882,0.8),4,TRUE,5)</f>
        <v>2</v>
      </c>
      <c r="H3011" s="3" t="str" cm="1">
        <f t="array" ref="H3011">_xlfn.IFS(AND(E3011&gt;=4,F3011&gt;=4,G3011&gt;=4),"Champions",AND(E3011&gt;=3,F3011&gt;=3,G3011&gt;=3),"Loyal Customers",AND(E3011&lt;=2,F3011&gt;=3),"At Risk",AND(E3011&lt;=2,F3011&lt;=2,G3011&lt;=2),"Lost",AND(E3011&gt;=4,F3011&lt;=2),"New/Promising",TRUE,"Needs Attention")</f>
        <v>Needs Attention</v>
      </c>
      <c r="I3011" s="3" t="str">
        <f t="shared" ref="I3011:I3074" si="51">IF(B3011&gt;90,"Churned","Active")</f>
        <v>Churned</v>
      </c>
      <c r="J3011" s="3" t="str">
        <f>_xlfn.XLOOKUP(A3011,'Country_Lookup'!$D:$D,'Country_Lookup'!$E:$E)</f>
        <v>United Kingdom</v>
      </c>
    </row>
    <row r="3012" spans="1:10" x14ac:dyDescent="0.3">
      <c r="A3012">
        <v>15387</v>
      </c>
      <c r="B3012">
        <v>492</v>
      </c>
      <c r="C3012">
        <v>1</v>
      </c>
      <c r="D3012">
        <v>468.64999999999975</v>
      </c>
      <c r="E3012" cm="1">
        <f t="array" ref="E3012">_xlfn.IFS(B3012&lt;=PERCENTILE($B$3:$B$5882,0.2),5,B3012&lt;=PERCENTILE($B$3:$B$5882,0.4),4,B3012&lt;=PERCENTILE($B$3:$B$5882,0.6),3,B3012&lt;=PERCENTILE($B$3:$B$5882,0.8),2,TRUE,1)</f>
        <v>1</v>
      </c>
      <c r="F3012" cm="1">
        <f t="array" ref="F3012">_xlfn.IFS(C3012&lt;=PERCENTILE($C$3:$C$5882,0.2),1,C3012&lt;=PERCENTILE($C$3:$C$5882,0.4),2,C3012&lt;=PERCENTILE($C$3:$C$5882,0.6),3,C3012&lt;=PERCENTILE($C$3:$C$5882,0.8),4,TRUE,5)</f>
        <v>1</v>
      </c>
      <c r="G3012" cm="1">
        <f t="array" ref="G3012">_xlfn.IFS(D3012&lt;=PERCENTILE($D$3:$D$5882,0.2),1,D3012&lt;=PERCENTILE($D$3:$D$5882,0.4),2,D3012&lt;=PERCENTILE($D$3:$D$5882,0.6),3,D3012&lt;=PERCENTILE($D$3:$D$5882,0.8),4,TRUE,5)</f>
        <v>2</v>
      </c>
      <c r="H3012" s="3" t="str" cm="1">
        <f t="array" ref="H3012">_xlfn.IFS(AND(E3012&gt;=4,F3012&gt;=4,G3012&gt;=4),"Champions",AND(E3012&gt;=3,F3012&gt;=3,G3012&gt;=3),"Loyal Customers",AND(E3012&lt;=2,F3012&gt;=3),"At Risk",AND(E3012&lt;=2,F3012&lt;=2,G3012&lt;=2),"Lost",AND(E3012&gt;=4,F3012&lt;=2),"New/Promising",TRUE,"Needs Attention")</f>
        <v>Lost</v>
      </c>
      <c r="I3012" s="3" t="str">
        <f t="shared" si="51"/>
        <v>Churned</v>
      </c>
      <c r="J3012" s="3" t="str">
        <f>_xlfn.XLOOKUP(A3012,'Country_Lookup'!$D:$D,'Country_Lookup'!$E:$E)</f>
        <v>United Kingdom</v>
      </c>
    </row>
    <row r="3013" spans="1:10" x14ac:dyDescent="0.3">
      <c r="A3013">
        <v>15388</v>
      </c>
      <c r="B3013">
        <v>270</v>
      </c>
      <c r="C3013">
        <v>1</v>
      </c>
      <c r="D3013">
        <v>140.54</v>
      </c>
      <c r="E3013" cm="1">
        <f t="array" ref="E3013">_xlfn.IFS(B3013&lt;=PERCENTILE($B$3:$B$5882,0.2),5,B3013&lt;=PERCENTILE($B$3:$B$5882,0.4),4,B3013&lt;=PERCENTILE($B$3:$B$5882,0.6),3,B3013&lt;=PERCENTILE($B$3:$B$5882,0.8),2,TRUE,1)</f>
        <v>2</v>
      </c>
      <c r="F3013" cm="1">
        <f t="array" ref="F3013">_xlfn.IFS(C3013&lt;=PERCENTILE($C$3:$C$5882,0.2),1,C3013&lt;=PERCENTILE($C$3:$C$5882,0.4),2,C3013&lt;=PERCENTILE($C$3:$C$5882,0.6),3,C3013&lt;=PERCENTILE($C$3:$C$5882,0.8),4,TRUE,5)</f>
        <v>1</v>
      </c>
      <c r="G3013" cm="1">
        <f t="array" ref="G3013">_xlfn.IFS(D3013&lt;=PERCENTILE($D$3:$D$5882,0.2),1,D3013&lt;=PERCENTILE($D$3:$D$5882,0.4),2,D3013&lt;=PERCENTILE($D$3:$D$5882,0.6),3,D3013&lt;=PERCENTILE($D$3:$D$5882,0.8),4,TRUE,5)</f>
        <v>1</v>
      </c>
      <c r="H3013" s="3" t="str" cm="1">
        <f t="array" ref="H3013">_xlfn.IFS(AND(E3013&gt;=4,F3013&gt;=4,G3013&gt;=4),"Champions",AND(E3013&gt;=3,F3013&gt;=3,G3013&gt;=3),"Loyal Customers",AND(E3013&lt;=2,F3013&gt;=3),"At Risk",AND(E3013&lt;=2,F3013&lt;=2,G3013&lt;=2),"Lost",AND(E3013&gt;=4,F3013&lt;=2),"New/Promising",TRUE,"Needs Attention")</f>
        <v>Lost</v>
      </c>
      <c r="I3013" s="3" t="str">
        <f t="shared" si="51"/>
        <v>Churned</v>
      </c>
      <c r="J3013" s="3" t="str">
        <f>_xlfn.XLOOKUP(A3013,'Country_Lookup'!$D:$D,'Country_Lookup'!$E:$E)</f>
        <v>Canada</v>
      </c>
    </row>
    <row r="3014" spans="1:10" x14ac:dyDescent="0.3">
      <c r="A3014">
        <v>15389</v>
      </c>
      <c r="B3014">
        <v>172</v>
      </c>
      <c r="C3014">
        <v>5</v>
      </c>
      <c r="D3014">
        <v>2733.7999999999997</v>
      </c>
      <c r="E3014" cm="1">
        <f t="array" ref="E3014">_xlfn.IFS(B3014&lt;=PERCENTILE($B$3:$B$5882,0.2),5,B3014&lt;=PERCENTILE($B$3:$B$5882,0.4),4,B3014&lt;=PERCENTILE($B$3:$B$5882,0.6),3,B3014&lt;=PERCENTILE($B$3:$B$5882,0.8),2,TRUE,1)</f>
        <v>3</v>
      </c>
      <c r="F3014" cm="1">
        <f t="array" ref="F3014">_xlfn.IFS(C3014&lt;=PERCENTILE($C$3:$C$5882,0.2),1,C3014&lt;=PERCENTILE($C$3:$C$5882,0.4),2,C3014&lt;=PERCENTILE($C$3:$C$5882,0.6),3,C3014&lt;=PERCENTILE($C$3:$C$5882,0.8),4,TRUE,5)</f>
        <v>4</v>
      </c>
      <c r="G3014" cm="1">
        <f t="array" ref="G3014">_xlfn.IFS(D3014&lt;=PERCENTILE($D$3:$D$5882,0.2),1,D3014&lt;=PERCENTILE($D$3:$D$5882,0.4),2,D3014&lt;=PERCENTILE($D$3:$D$5882,0.6),3,D3014&lt;=PERCENTILE($D$3:$D$5882,0.8),4,TRUE,5)</f>
        <v>4</v>
      </c>
      <c r="H3014" s="3" t="str" cm="1">
        <f t="array" ref="H3014">_xlfn.IFS(AND(E3014&gt;=4,F3014&gt;=4,G3014&gt;=4),"Champions",AND(E3014&gt;=3,F3014&gt;=3,G3014&gt;=3),"Loyal Customers",AND(E3014&lt;=2,F3014&gt;=3),"At Risk",AND(E3014&lt;=2,F3014&lt;=2,G3014&lt;=2),"Lost",AND(E3014&gt;=4,F3014&lt;=2),"New/Promising",TRUE,"Needs Attention")</f>
        <v>Loyal Customers</v>
      </c>
      <c r="I3014" s="3" t="str">
        <f t="shared" si="51"/>
        <v>Churned</v>
      </c>
      <c r="J3014" s="3" t="str">
        <f>_xlfn.XLOOKUP(A3014,'Country_Lookup'!$D:$D,'Country_Lookup'!$E:$E)</f>
        <v>United Kingdom</v>
      </c>
    </row>
    <row r="3015" spans="1:10" x14ac:dyDescent="0.3">
      <c r="A3015">
        <v>15390</v>
      </c>
      <c r="B3015">
        <v>396</v>
      </c>
      <c r="C3015">
        <v>2</v>
      </c>
      <c r="D3015">
        <v>1216.6600000000021</v>
      </c>
      <c r="E3015" cm="1">
        <f t="array" ref="E3015">_xlfn.IFS(B3015&lt;=PERCENTILE($B$3:$B$5882,0.2),5,B3015&lt;=PERCENTILE($B$3:$B$5882,0.4),4,B3015&lt;=PERCENTILE($B$3:$B$5882,0.6),3,B3015&lt;=PERCENTILE($B$3:$B$5882,0.8),2,TRUE,1)</f>
        <v>2</v>
      </c>
      <c r="F3015" cm="1">
        <f t="array" ref="F3015">_xlfn.IFS(C3015&lt;=PERCENTILE($C$3:$C$5882,0.2),1,C3015&lt;=PERCENTILE($C$3:$C$5882,0.4),2,C3015&lt;=PERCENTILE($C$3:$C$5882,0.6),3,C3015&lt;=PERCENTILE($C$3:$C$5882,0.8),4,TRUE,5)</f>
        <v>2</v>
      </c>
      <c r="G3015" cm="1">
        <f t="array" ref="G3015">_xlfn.IFS(D3015&lt;=PERCENTILE($D$3:$D$5882,0.2),1,D3015&lt;=PERCENTILE($D$3:$D$5882,0.4),2,D3015&lt;=PERCENTILE($D$3:$D$5882,0.6),3,D3015&lt;=PERCENTILE($D$3:$D$5882,0.8),4,TRUE,5)</f>
        <v>3</v>
      </c>
      <c r="H3015" s="3" t="str" cm="1">
        <f t="array" ref="H3015">_xlfn.IFS(AND(E3015&gt;=4,F3015&gt;=4,G3015&gt;=4),"Champions",AND(E3015&gt;=3,F3015&gt;=3,G3015&gt;=3),"Loyal Customers",AND(E3015&lt;=2,F3015&gt;=3),"At Risk",AND(E3015&lt;=2,F3015&lt;=2,G3015&lt;=2),"Lost",AND(E3015&gt;=4,F3015&lt;=2),"New/Promising",TRUE,"Needs Attention")</f>
        <v>Needs Attention</v>
      </c>
      <c r="I3015" s="3" t="str">
        <f t="shared" si="51"/>
        <v>Churned</v>
      </c>
      <c r="J3015" s="3" t="str">
        <f>_xlfn.XLOOKUP(A3015,'Country_Lookup'!$D:$D,'Country_Lookup'!$E:$E)</f>
        <v>Canada</v>
      </c>
    </row>
    <row r="3016" spans="1:10" x14ac:dyDescent="0.3">
      <c r="A3016">
        <v>15391</v>
      </c>
      <c r="B3016">
        <v>584</v>
      </c>
      <c r="C3016">
        <v>1</v>
      </c>
      <c r="D3016">
        <v>289.86999999999995</v>
      </c>
      <c r="E3016" cm="1">
        <f t="array" ref="E3016">_xlfn.IFS(B3016&lt;=PERCENTILE($B$3:$B$5882,0.2),5,B3016&lt;=PERCENTILE($B$3:$B$5882,0.4),4,B3016&lt;=PERCENTILE($B$3:$B$5882,0.6),3,B3016&lt;=PERCENTILE($B$3:$B$5882,0.8),2,TRUE,1)</f>
        <v>1</v>
      </c>
      <c r="F3016" cm="1">
        <f t="array" ref="F3016">_xlfn.IFS(C3016&lt;=PERCENTILE($C$3:$C$5882,0.2),1,C3016&lt;=PERCENTILE($C$3:$C$5882,0.4),2,C3016&lt;=PERCENTILE($C$3:$C$5882,0.6),3,C3016&lt;=PERCENTILE($C$3:$C$5882,0.8),4,TRUE,5)</f>
        <v>1</v>
      </c>
      <c r="G3016" cm="1">
        <f t="array" ref="G3016">_xlfn.IFS(D3016&lt;=PERCENTILE($D$3:$D$5882,0.2),1,D3016&lt;=PERCENTILE($D$3:$D$5882,0.4),2,D3016&lt;=PERCENTILE($D$3:$D$5882,0.6),3,D3016&lt;=PERCENTILE($D$3:$D$5882,0.8),4,TRUE,5)</f>
        <v>1</v>
      </c>
      <c r="H3016" s="3" t="str" cm="1">
        <f t="array" ref="H3016">_xlfn.IFS(AND(E3016&gt;=4,F3016&gt;=4,G3016&gt;=4),"Champions",AND(E3016&gt;=3,F3016&gt;=3,G3016&gt;=3),"Loyal Customers",AND(E3016&lt;=2,F3016&gt;=3),"At Risk",AND(E3016&lt;=2,F3016&lt;=2,G3016&lt;=2),"Lost",AND(E3016&gt;=4,F3016&lt;=2),"New/Promising",TRUE,"Needs Attention")</f>
        <v>Lost</v>
      </c>
      <c r="I3016" s="3" t="str">
        <f t="shared" si="51"/>
        <v>Churned</v>
      </c>
      <c r="J3016" s="3" t="str">
        <f>_xlfn.XLOOKUP(A3016,'Country_Lookup'!$D:$D,'Country_Lookup'!$E:$E)</f>
        <v>United Kingdom</v>
      </c>
    </row>
    <row r="3017" spans="1:10" x14ac:dyDescent="0.3">
      <c r="A3017">
        <v>15392</v>
      </c>
      <c r="B3017">
        <v>4</v>
      </c>
      <c r="C3017">
        <v>7</v>
      </c>
      <c r="D3017">
        <v>2911.6199999999967</v>
      </c>
      <c r="E3017" cm="1">
        <f t="array" ref="E3017">_xlfn.IFS(B3017&lt;=PERCENTILE($B$3:$B$5882,0.2),5,B3017&lt;=PERCENTILE($B$3:$B$5882,0.4),4,B3017&lt;=PERCENTILE($B$3:$B$5882,0.6),3,B3017&lt;=PERCENTILE($B$3:$B$5882,0.8),2,TRUE,1)</f>
        <v>5</v>
      </c>
      <c r="F3017" cm="1">
        <f t="array" ref="F3017">_xlfn.IFS(C3017&lt;=PERCENTILE($C$3:$C$5882,0.2),1,C3017&lt;=PERCENTILE($C$3:$C$5882,0.4),2,C3017&lt;=PERCENTILE($C$3:$C$5882,0.6),3,C3017&lt;=PERCENTILE($C$3:$C$5882,0.8),4,TRUE,5)</f>
        <v>4</v>
      </c>
      <c r="G3017" cm="1">
        <f t="array" ref="G3017">_xlfn.IFS(D3017&lt;=PERCENTILE($D$3:$D$5882,0.2),1,D3017&lt;=PERCENTILE($D$3:$D$5882,0.4),2,D3017&lt;=PERCENTILE($D$3:$D$5882,0.6),3,D3017&lt;=PERCENTILE($D$3:$D$5882,0.8),4,TRUE,5)</f>
        <v>4</v>
      </c>
      <c r="H3017" s="3" t="str" cm="1">
        <f t="array" ref="H3017">_xlfn.IFS(AND(E3017&gt;=4,F3017&gt;=4,G3017&gt;=4),"Champions",AND(E3017&gt;=3,F3017&gt;=3,G3017&gt;=3),"Loyal Customers",AND(E3017&lt;=2,F3017&gt;=3),"At Risk",AND(E3017&lt;=2,F3017&lt;=2,G3017&lt;=2),"Lost",AND(E3017&gt;=4,F3017&lt;=2),"New/Promising",TRUE,"Needs Attention")</f>
        <v>Champions</v>
      </c>
      <c r="I3017" s="3" t="str">
        <f t="shared" si="51"/>
        <v>Active</v>
      </c>
      <c r="J3017" s="3" t="str">
        <f>_xlfn.XLOOKUP(A3017,'Country_Lookup'!$D:$D,'Country_Lookup'!$E:$E)</f>
        <v>United Kingdom</v>
      </c>
    </row>
    <row r="3018" spans="1:10" x14ac:dyDescent="0.3">
      <c r="A3018">
        <v>15393</v>
      </c>
      <c r="B3018">
        <v>16</v>
      </c>
      <c r="C3018">
        <v>5</v>
      </c>
      <c r="D3018">
        <v>891.33999999999946</v>
      </c>
      <c r="E3018" cm="1">
        <f t="array" ref="E3018">_xlfn.IFS(B3018&lt;=PERCENTILE($B$3:$B$5882,0.2),5,B3018&lt;=PERCENTILE($B$3:$B$5882,0.4),4,B3018&lt;=PERCENTILE($B$3:$B$5882,0.6),3,B3018&lt;=PERCENTILE($B$3:$B$5882,0.8),2,TRUE,1)</f>
        <v>5</v>
      </c>
      <c r="F3018" cm="1">
        <f t="array" ref="F3018">_xlfn.IFS(C3018&lt;=PERCENTILE($C$3:$C$5882,0.2),1,C3018&lt;=PERCENTILE($C$3:$C$5882,0.4),2,C3018&lt;=PERCENTILE($C$3:$C$5882,0.6),3,C3018&lt;=PERCENTILE($C$3:$C$5882,0.8),4,TRUE,5)</f>
        <v>4</v>
      </c>
      <c r="G3018" cm="1">
        <f t="array" ref="G3018">_xlfn.IFS(D3018&lt;=PERCENTILE($D$3:$D$5882,0.2),1,D3018&lt;=PERCENTILE($D$3:$D$5882,0.4),2,D3018&lt;=PERCENTILE($D$3:$D$5882,0.6),3,D3018&lt;=PERCENTILE($D$3:$D$5882,0.8),4,TRUE,5)</f>
        <v>3</v>
      </c>
      <c r="H3018" s="3" t="str" cm="1">
        <f t="array" ref="H3018">_xlfn.IFS(AND(E3018&gt;=4,F3018&gt;=4,G3018&gt;=4),"Champions",AND(E3018&gt;=3,F3018&gt;=3,G3018&gt;=3),"Loyal Customers",AND(E3018&lt;=2,F3018&gt;=3),"At Risk",AND(E3018&lt;=2,F3018&lt;=2,G3018&lt;=2),"Lost",AND(E3018&gt;=4,F3018&lt;=2),"New/Promising",TRUE,"Needs Attention")</f>
        <v>Loyal Customers</v>
      </c>
      <c r="I3018" s="3" t="str">
        <f t="shared" si="51"/>
        <v>Active</v>
      </c>
      <c r="J3018" s="3" t="str">
        <f>_xlfn.XLOOKUP(A3018,'Country_Lookup'!$D:$D,'Country_Lookup'!$E:$E)</f>
        <v>United Kingdom</v>
      </c>
    </row>
    <row r="3019" spans="1:10" x14ac:dyDescent="0.3">
      <c r="A3019">
        <v>15394</v>
      </c>
      <c r="B3019">
        <v>9</v>
      </c>
      <c r="C3019">
        <v>11</v>
      </c>
      <c r="D3019">
        <v>5286.8000000000256</v>
      </c>
      <c r="E3019" cm="1">
        <f t="array" ref="E3019">_xlfn.IFS(B3019&lt;=PERCENTILE($B$3:$B$5882,0.2),5,B3019&lt;=PERCENTILE($B$3:$B$5882,0.4),4,B3019&lt;=PERCENTILE($B$3:$B$5882,0.6),3,B3019&lt;=PERCENTILE($B$3:$B$5882,0.8),2,TRUE,1)</f>
        <v>5</v>
      </c>
      <c r="F3019" cm="1">
        <f t="array" ref="F3019">_xlfn.IFS(C3019&lt;=PERCENTILE($C$3:$C$5882,0.2),1,C3019&lt;=PERCENTILE($C$3:$C$5882,0.4),2,C3019&lt;=PERCENTILE($C$3:$C$5882,0.6),3,C3019&lt;=PERCENTILE($C$3:$C$5882,0.8),4,TRUE,5)</f>
        <v>5</v>
      </c>
      <c r="G3019" cm="1">
        <f t="array" ref="G3019">_xlfn.IFS(D3019&lt;=PERCENTILE($D$3:$D$5882,0.2),1,D3019&lt;=PERCENTILE($D$3:$D$5882,0.4),2,D3019&lt;=PERCENTILE($D$3:$D$5882,0.6),3,D3019&lt;=PERCENTILE($D$3:$D$5882,0.8),4,TRUE,5)</f>
        <v>5</v>
      </c>
      <c r="H3019" s="3" t="str" cm="1">
        <f t="array" ref="H3019">_xlfn.IFS(AND(E3019&gt;=4,F3019&gt;=4,G3019&gt;=4),"Champions",AND(E3019&gt;=3,F3019&gt;=3,G3019&gt;=3),"Loyal Customers",AND(E3019&lt;=2,F3019&gt;=3),"At Risk",AND(E3019&lt;=2,F3019&lt;=2,G3019&lt;=2),"Lost",AND(E3019&gt;=4,F3019&lt;=2),"New/Promising",TRUE,"Needs Attention")</f>
        <v>Champions</v>
      </c>
      <c r="I3019" s="3" t="str">
        <f t="shared" si="51"/>
        <v>Active</v>
      </c>
      <c r="J3019" s="3" t="str">
        <f>_xlfn.XLOOKUP(A3019,'Country_Lookup'!$D:$D,'Country_Lookup'!$E:$E)</f>
        <v>United Kingdom</v>
      </c>
    </row>
    <row r="3020" spans="1:10" x14ac:dyDescent="0.3">
      <c r="A3020">
        <v>15395</v>
      </c>
      <c r="B3020">
        <v>325</v>
      </c>
      <c r="C3020">
        <v>1</v>
      </c>
      <c r="D3020">
        <v>107.45000000000002</v>
      </c>
      <c r="E3020" cm="1">
        <f t="array" ref="E3020">_xlfn.IFS(B3020&lt;=PERCENTILE($B$3:$B$5882,0.2),5,B3020&lt;=PERCENTILE($B$3:$B$5882,0.4),4,B3020&lt;=PERCENTILE($B$3:$B$5882,0.6),3,B3020&lt;=PERCENTILE($B$3:$B$5882,0.8),2,TRUE,1)</f>
        <v>2</v>
      </c>
      <c r="F3020" cm="1">
        <f t="array" ref="F3020">_xlfn.IFS(C3020&lt;=PERCENTILE($C$3:$C$5882,0.2),1,C3020&lt;=PERCENTILE($C$3:$C$5882,0.4),2,C3020&lt;=PERCENTILE($C$3:$C$5882,0.6),3,C3020&lt;=PERCENTILE($C$3:$C$5882,0.8),4,TRUE,5)</f>
        <v>1</v>
      </c>
      <c r="G3020" cm="1">
        <f t="array" ref="G3020">_xlfn.IFS(D3020&lt;=PERCENTILE($D$3:$D$5882,0.2),1,D3020&lt;=PERCENTILE($D$3:$D$5882,0.4),2,D3020&lt;=PERCENTILE($D$3:$D$5882,0.6),3,D3020&lt;=PERCENTILE($D$3:$D$5882,0.8),4,TRUE,5)</f>
        <v>1</v>
      </c>
      <c r="H3020" s="3" t="str" cm="1">
        <f t="array" ref="H3020">_xlfn.IFS(AND(E3020&gt;=4,F3020&gt;=4,G3020&gt;=4),"Champions",AND(E3020&gt;=3,F3020&gt;=3,G3020&gt;=3),"Loyal Customers",AND(E3020&lt;=2,F3020&gt;=3),"At Risk",AND(E3020&lt;=2,F3020&lt;=2,G3020&lt;=2),"Lost",AND(E3020&gt;=4,F3020&lt;=2),"New/Promising",TRUE,"Needs Attention")</f>
        <v>Lost</v>
      </c>
      <c r="I3020" s="3" t="str">
        <f t="shared" si="51"/>
        <v>Churned</v>
      </c>
      <c r="J3020" s="3" t="str">
        <f>_xlfn.XLOOKUP(A3020,'Country_Lookup'!$D:$D,'Country_Lookup'!$E:$E)</f>
        <v>United Kingdom</v>
      </c>
    </row>
    <row r="3021" spans="1:10" x14ac:dyDescent="0.3">
      <c r="A3021">
        <v>15396</v>
      </c>
      <c r="B3021">
        <v>112</v>
      </c>
      <c r="C3021">
        <v>2</v>
      </c>
      <c r="D3021">
        <v>796.38000000000034</v>
      </c>
      <c r="E3021" cm="1">
        <f t="array" ref="E3021">_xlfn.IFS(B3021&lt;=PERCENTILE($B$3:$B$5882,0.2),5,B3021&lt;=PERCENTILE($B$3:$B$5882,0.4),4,B3021&lt;=PERCENTILE($B$3:$B$5882,0.6),3,B3021&lt;=PERCENTILE($B$3:$B$5882,0.8),2,TRUE,1)</f>
        <v>3</v>
      </c>
      <c r="F3021" cm="1">
        <f t="array" ref="F3021">_xlfn.IFS(C3021&lt;=PERCENTILE($C$3:$C$5882,0.2),1,C3021&lt;=PERCENTILE($C$3:$C$5882,0.4),2,C3021&lt;=PERCENTILE($C$3:$C$5882,0.6),3,C3021&lt;=PERCENTILE($C$3:$C$5882,0.8),4,TRUE,5)</f>
        <v>2</v>
      </c>
      <c r="G3021" cm="1">
        <f t="array" ref="G3021">_xlfn.IFS(D3021&lt;=PERCENTILE($D$3:$D$5882,0.2),1,D3021&lt;=PERCENTILE($D$3:$D$5882,0.4),2,D3021&lt;=PERCENTILE($D$3:$D$5882,0.6),3,D3021&lt;=PERCENTILE($D$3:$D$5882,0.8),4,TRUE,5)</f>
        <v>3</v>
      </c>
      <c r="H3021" s="3" t="str" cm="1">
        <f t="array" ref="H3021">_xlfn.IFS(AND(E3021&gt;=4,F3021&gt;=4,G3021&gt;=4),"Champions",AND(E3021&gt;=3,F3021&gt;=3,G3021&gt;=3),"Loyal Customers",AND(E3021&lt;=2,F3021&gt;=3),"At Risk",AND(E3021&lt;=2,F3021&lt;=2,G3021&lt;=2),"Lost",AND(E3021&gt;=4,F3021&lt;=2),"New/Promising",TRUE,"Needs Attention")</f>
        <v>Needs Attention</v>
      </c>
      <c r="I3021" s="3" t="str">
        <f t="shared" si="51"/>
        <v>Churned</v>
      </c>
      <c r="J3021" s="3" t="str">
        <f>_xlfn.XLOOKUP(A3021,'Country_Lookup'!$D:$D,'Country_Lookup'!$E:$E)</f>
        <v>United Kingdom</v>
      </c>
    </row>
    <row r="3022" spans="1:10" x14ac:dyDescent="0.3">
      <c r="A3022">
        <v>15397</v>
      </c>
      <c r="B3022">
        <v>289</v>
      </c>
      <c r="C3022">
        <v>1</v>
      </c>
      <c r="D3022">
        <v>94</v>
      </c>
      <c r="E3022" cm="1">
        <f t="array" ref="E3022">_xlfn.IFS(B3022&lt;=PERCENTILE($B$3:$B$5882,0.2),5,B3022&lt;=PERCENTILE($B$3:$B$5882,0.4),4,B3022&lt;=PERCENTILE($B$3:$B$5882,0.6),3,B3022&lt;=PERCENTILE($B$3:$B$5882,0.8),2,TRUE,1)</f>
        <v>2</v>
      </c>
      <c r="F3022" cm="1">
        <f t="array" ref="F3022">_xlfn.IFS(C3022&lt;=PERCENTILE($C$3:$C$5882,0.2),1,C3022&lt;=PERCENTILE($C$3:$C$5882,0.4),2,C3022&lt;=PERCENTILE($C$3:$C$5882,0.6),3,C3022&lt;=PERCENTILE($C$3:$C$5882,0.8),4,TRUE,5)</f>
        <v>1</v>
      </c>
      <c r="G3022" cm="1">
        <f t="array" ref="G3022">_xlfn.IFS(D3022&lt;=PERCENTILE($D$3:$D$5882,0.2),1,D3022&lt;=PERCENTILE($D$3:$D$5882,0.4),2,D3022&lt;=PERCENTILE($D$3:$D$5882,0.6),3,D3022&lt;=PERCENTILE($D$3:$D$5882,0.8),4,TRUE,5)</f>
        <v>1</v>
      </c>
      <c r="H3022" s="3" t="str" cm="1">
        <f t="array" ref="H3022">_xlfn.IFS(AND(E3022&gt;=4,F3022&gt;=4,G3022&gt;=4),"Champions",AND(E3022&gt;=3,F3022&gt;=3,G3022&gt;=3),"Loyal Customers",AND(E3022&lt;=2,F3022&gt;=3),"At Risk",AND(E3022&lt;=2,F3022&lt;=2,G3022&lt;=2),"Lost",AND(E3022&gt;=4,F3022&lt;=2),"New/Promising",TRUE,"Needs Attention")</f>
        <v>Lost</v>
      </c>
      <c r="I3022" s="3" t="str">
        <f t="shared" si="51"/>
        <v>Churned</v>
      </c>
      <c r="J3022" s="3" t="str">
        <f>_xlfn.XLOOKUP(A3022,'Country_Lookup'!$D:$D,'Country_Lookup'!$E:$E)</f>
        <v>United Kingdom</v>
      </c>
    </row>
    <row r="3023" spans="1:10" x14ac:dyDescent="0.3">
      <c r="A3023">
        <v>15398</v>
      </c>
      <c r="B3023">
        <v>16</v>
      </c>
      <c r="C3023">
        <v>2</v>
      </c>
      <c r="D3023">
        <v>1345.5299999999991</v>
      </c>
      <c r="E3023" cm="1">
        <f t="array" ref="E3023">_xlfn.IFS(B3023&lt;=PERCENTILE($B$3:$B$5882,0.2),5,B3023&lt;=PERCENTILE($B$3:$B$5882,0.4),4,B3023&lt;=PERCENTILE($B$3:$B$5882,0.6),3,B3023&lt;=PERCENTILE($B$3:$B$5882,0.8),2,TRUE,1)</f>
        <v>5</v>
      </c>
      <c r="F3023" cm="1">
        <f t="array" ref="F3023">_xlfn.IFS(C3023&lt;=PERCENTILE($C$3:$C$5882,0.2),1,C3023&lt;=PERCENTILE($C$3:$C$5882,0.4),2,C3023&lt;=PERCENTILE($C$3:$C$5882,0.6),3,C3023&lt;=PERCENTILE($C$3:$C$5882,0.8),4,TRUE,5)</f>
        <v>2</v>
      </c>
      <c r="G3023" cm="1">
        <f t="array" ref="G3023">_xlfn.IFS(D3023&lt;=PERCENTILE($D$3:$D$5882,0.2),1,D3023&lt;=PERCENTILE($D$3:$D$5882,0.4),2,D3023&lt;=PERCENTILE($D$3:$D$5882,0.6),3,D3023&lt;=PERCENTILE($D$3:$D$5882,0.8),4,TRUE,5)</f>
        <v>4</v>
      </c>
      <c r="H3023" s="3" t="str" cm="1">
        <f t="array" ref="H3023">_xlfn.IFS(AND(E3023&gt;=4,F3023&gt;=4,G3023&gt;=4),"Champions",AND(E3023&gt;=3,F3023&gt;=3,G3023&gt;=3),"Loyal Customers",AND(E3023&lt;=2,F3023&gt;=3),"At Risk",AND(E3023&lt;=2,F3023&lt;=2,G3023&lt;=2),"Lost",AND(E3023&gt;=4,F3023&lt;=2),"New/Promising",TRUE,"Needs Attention")</f>
        <v>New/Promising</v>
      </c>
      <c r="I3023" s="3" t="str">
        <f t="shared" si="51"/>
        <v>Active</v>
      </c>
      <c r="J3023" s="3" t="str">
        <f>_xlfn.XLOOKUP(A3023,'Country_Lookup'!$D:$D,'Country_Lookup'!$E:$E)</f>
        <v>United Kingdom</v>
      </c>
    </row>
    <row r="3024" spans="1:10" x14ac:dyDescent="0.3">
      <c r="A3024">
        <v>15399</v>
      </c>
      <c r="B3024">
        <v>1</v>
      </c>
      <c r="C3024">
        <v>3</v>
      </c>
      <c r="D3024">
        <v>815.76999999999975</v>
      </c>
      <c r="E3024" cm="1">
        <f t="array" ref="E3024">_xlfn.IFS(B3024&lt;=PERCENTILE($B$3:$B$5882,0.2),5,B3024&lt;=PERCENTILE($B$3:$B$5882,0.4),4,B3024&lt;=PERCENTILE($B$3:$B$5882,0.6),3,B3024&lt;=PERCENTILE($B$3:$B$5882,0.8),2,TRUE,1)</f>
        <v>5</v>
      </c>
      <c r="F3024" cm="1">
        <f t="array" ref="F3024">_xlfn.IFS(C3024&lt;=PERCENTILE($C$3:$C$5882,0.2),1,C3024&lt;=PERCENTILE($C$3:$C$5882,0.4),2,C3024&lt;=PERCENTILE($C$3:$C$5882,0.6),3,C3024&lt;=PERCENTILE($C$3:$C$5882,0.8),4,TRUE,5)</f>
        <v>3</v>
      </c>
      <c r="G3024" cm="1">
        <f t="array" ref="G3024">_xlfn.IFS(D3024&lt;=PERCENTILE($D$3:$D$5882,0.2),1,D3024&lt;=PERCENTILE($D$3:$D$5882,0.4),2,D3024&lt;=PERCENTILE($D$3:$D$5882,0.6),3,D3024&lt;=PERCENTILE($D$3:$D$5882,0.8),4,TRUE,5)</f>
        <v>3</v>
      </c>
      <c r="H3024" s="3" t="str" cm="1">
        <f t="array" ref="H3024">_xlfn.IFS(AND(E3024&gt;=4,F3024&gt;=4,G3024&gt;=4),"Champions",AND(E3024&gt;=3,F3024&gt;=3,G3024&gt;=3),"Loyal Customers",AND(E3024&lt;=2,F3024&gt;=3),"At Risk",AND(E3024&lt;=2,F3024&lt;=2,G3024&lt;=2),"Lost",AND(E3024&gt;=4,F3024&lt;=2),"New/Promising",TRUE,"Needs Attention")</f>
        <v>Loyal Customers</v>
      </c>
      <c r="I3024" s="3" t="str">
        <f t="shared" si="51"/>
        <v>Active</v>
      </c>
      <c r="J3024" s="3" t="str">
        <f>_xlfn.XLOOKUP(A3024,'Country_Lookup'!$D:$D,'Country_Lookup'!$E:$E)</f>
        <v>United Kingdom</v>
      </c>
    </row>
    <row r="3025" spans="1:10" x14ac:dyDescent="0.3">
      <c r="A3025">
        <v>15400</v>
      </c>
      <c r="B3025">
        <v>92</v>
      </c>
      <c r="C3025">
        <v>8</v>
      </c>
      <c r="D3025">
        <v>1302.2999999999997</v>
      </c>
      <c r="E3025" cm="1">
        <f t="array" ref="E3025">_xlfn.IFS(B3025&lt;=PERCENTILE($B$3:$B$5882,0.2),5,B3025&lt;=PERCENTILE($B$3:$B$5882,0.4),4,B3025&lt;=PERCENTILE($B$3:$B$5882,0.6),3,B3025&lt;=PERCENTILE($B$3:$B$5882,0.8),2,TRUE,1)</f>
        <v>3</v>
      </c>
      <c r="F3025" cm="1">
        <f t="array" ref="F3025">_xlfn.IFS(C3025&lt;=PERCENTILE($C$3:$C$5882,0.2),1,C3025&lt;=PERCENTILE($C$3:$C$5882,0.4),2,C3025&lt;=PERCENTILE($C$3:$C$5882,0.6),3,C3025&lt;=PERCENTILE($C$3:$C$5882,0.8),4,TRUE,5)</f>
        <v>4</v>
      </c>
      <c r="G3025" cm="1">
        <f t="array" ref="G3025">_xlfn.IFS(D3025&lt;=PERCENTILE($D$3:$D$5882,0.2),1,D3025&lt;=PERCENTILE($D$3:$D$5882,0.4),2,D3025&lt;=PERCENTILE($D$3:$D$5882,0.6),3,D3025&lt;=PERCENTILE($D$3:$D$5882,0.8),4,TRUE,5)</f>
        <v>4</v>
      </c>
      <c r="H3025" s="3" t="str" cm="1">
        <f t="array" ref="H3025">_xlfn.IFS(AND(E3025&gt;=4,F3025&gt;=4,G3025&gt;=4),"Champions",AND(E3025&gt;=3,F3025&gt;=3,G3025&gt;=3),"Loyal Customers",AND(E3025&lt;=2,F3025&gt;=3),"At Risk",AND(E3025&lt;=2,F3025&lt;=2,G3025&lt;=2),"Lost",AND(E3025&gt;=4,F3025&lt;=2),"New/Promising",TRUE,"Needs Attention")</f>
        <v>Loyal Customers</v>
      </c>
      <c r="I3025" s="3" t="str">
        <f t="shared" si="51"/>
        <v>Churned</v>
      </c>
      <c r="J3025" s="3" t="str">
        <f>_xlfn.XLOOKUP(A3025,'Country_Lookup'!$D:$D,'Country_Lookup'!$E:$E)</f>
        <v>United Kingdom</v>
      </c>
    </row>
    <row r="3026" spans="1:10" x14ac:dyDescent="0.3">
      <c r="A3026">
        <v>15401</v>
      </c>
      <c r="B3026">
        <v>452</v>
      </c>
      <c r="C3026">
        <v>2</v>
      </c>
      <c r="D3026">
        <v>216.94999999999996</v>
      </c>
      <c r="E3026" cm="1">
        <f t="array" ref="E3026">_xlfn.IFS(B3026&lt;=PERCENTILE($B$3:$B$5882,0.2),5,B3026&lt;=PERCENTILE($B$3:$B$5882,0.4),4,B3026&lt;=PERCENTILE($B$3:$B$5882,0.6),3,B3026&lt;=PERCENTILE($B$3:$B$5882,0.8),2,TRUE,1)</f>
        <v>1</v>
      </c>
      <c r="F3026" cm="1">
        <f t="array" ref="F3026">_xlfn.IFS(C3026&lt;=PERCENTILE($C$3:$C$5882,0.2),1,C3026&lt;=PERCENTILE($C$3:$C$5882,0.4),2,C3026&lt;=PERCENTILE($C$3:$C$5882,0.6),3,C3026&lt;=PERCENTILE($C$3:$C$5882,0.8),4,TRUE,5)</f>
        <v>2</v>
      </c>
      <c r="G3026" cm="1">
        <f t="array" ref="G3026">_xlfn.IFS(D3026&lt;=PERCENTILE($D$3:$D$5882,0.2),1,D3026&lt;=PERCENTILE($D$3:$D$5882,0.4),2,D3026&lt;=PERCENTILE($D$3:$D$5882,0.6),3,D3026&lt;=PERCENTILE($D$3:$D$5882,0.8),4,TRUE,5)</f>
        <v>1</v>
      </c>
      <c r="H3026" s="3" t="str" cm="1">
        <f t="array" ref="H3026">_xlfn.IFS(AND(E3026&gt;=4,F3026&gt;=4,G3026&gt;=4),"Champions",AND(E3026&gt;=3,F3026&gt;=3,G3026&gt;=3),"Loyal Customers",AND(E3026&lt;=2,F3026&gt;=3),"At Risk",AND(E3026&lt;=2,F3026&lt;=2,G3026&lt;=2),"Lost",AND(E3026&gt;=4,F3026&lt;=2),"New/Promising",TRUE,"Needs Attention")</f>
        <v>Lost</v>
      </c>
      <c r="I3026" s="3" t="str">
        <f t="shared" si="51"/>
        <v>Churned</v>
      </c>
      <c r="J3026" s="3" t="str">
        <f>_xlfn.XLOOKUP(A3026,'Country_Lookup'!$D:$D,'Country_Lookup'!$E:$E)</f>
        <v>United Kingdom</v>
      </c>
    </row>
    <row r="3027" spans="1:10" x14ac:dyDescent="0.3">
      <c r="A3027">
        <v>15402</v>
      </c>
      <c r="B3027">
        <v>148</v>
      </c>
      <c r="C3027">
        <v>6</v>
      </c>
      <c r="D3027">
        <v>1830.5400000000018</v>
      </c>
      <c r="E3027" cm="1">
        <f t="array" ref="E3027">_xlfn.IFS(B3027&lt;=PERCENTILE($B$3:$B$5882,0.2),5,B3027&lt;=PERCENTILE($B$3:$B$5882,0.4),4,B3027&lt;=PERCENTILE($B$3:$B$5882,0.6),3,B3027&lt;=PERCENTILE($B$3:$B$5882,0.8),2,TRUE,1)</f>
        <v>3</v>
      </c>
      <c r="F3027" cm="1">
        <f t="array" ref="F3027">_xlfn.IFS(C3027&lt;=PERCENTILE($C$3:$C$5882,0.2),1,C3027&lt;=PERCENTILE($C$3:$C$5882,0.4),2,C3027&lt;=PERCENTILE($C$3:$C$5882,0.6),3,C3027&lt;=PERCENTILE($C$3:$C$5882,0.8),4,TRUE,5)</f>
        <v>4</v>
      </c>
      <c r="G3027" cm="1">
        <f t="array" ref="G3027">_xlfn.IFS(D3027&lt;=PERCENTILE($D$3:$D$5882,0.2),1,D3027&lt;=PERCENTILE($D$3:$D$5882,0.4),2,D3027&lt;=PERCENTILE($D$3:$D$5882,0.6),3,D3027&lt;=PERCENTILE($D$3:$D$5882,0.8),4,TRUE,5)</f>
        <v>4</v>
      </c>
      <c r="H3027" s="3" t="str" cm="1">
        <f t="array" ref="H3027">_xlfn.IFS(AND(E3027&gt;=4,F3027&gt;=4,G3027&gt;=4),"Champions",AND(E3027&gt;=3,F3027&gt;=3,G3027&gt;=3),"Loyal Customers",AND(E3027&lt;=2,F3027&gt;=3),"At Risk",AND(E3027&lt;=2,F3027&lt;=2,G3027&lt;=2),"Lost",AND(E3027&gt;=4,F3027&lt;=2),"New/Promising",TRUE,"Needs Attention")</f>
        <v>Loyal Customers</v>
      </c>
      <c r="I3027" s="3" t="str">
        <f t="shared" si="51"/>
        <v>Churned</v>
      </c>
      <c r="J3027" s="3" t="str">
        <f>_xlfn.XLOOKUP(A3027,'Country_Lookup'!$D:$D,'Country_Lookup'!$E:$E)</f>
        <v>United Kingdom</v>
      </c>
    </row>
    <row r="3028" spans="1:10" x14ac:dyDescent="0.3">
      <c r="A3028">
        <v>15403</v>
      </c>
      <c r="B3028">
        <v>491</v>
      </c>
      <c r="C3028">
        <v>2</v>
      </c>
      <c r="D3028">
        <v>170.88</v>
      </c>
      <c r="E3028" cm="1">
        <f t="array" ref="E3028">_xlfn.IFS(B3028&lt;=PERCENTILE($B$3:$B$5882,0.2),5,B3028&lt;=PERCENTILE($B$3:$B$5882,0.4),4,B3028&lt;=PERCENTILE($B$3:$B$5882,0.6),3,B3028&lt;=PERCENTILE($B$3:$B$5882,0.8),2,TRUE,1)</f>
        <v>1</v>
      </c>
      <c r="F3028" cm="1">
        <f t="array" ref="F3028">_xlfn.IFS(C3028&lt;=PERCENTILE($C$3:$C$5882,0.2),1,C3028&lt;=PERCENTILE($C$3:$C$5882,0.4),2,C3028&lt;=PERCENTILE($C$3:$C$5882,0.6),3,C3028&lt;=PERCENTILE($C$3:$C$5882,0.8),4,TRUE,5)</f>
        <v>2</v>
      </c>
      <c r="G3028" cm="1">
        <f t="array" ref="G3028">_xlfn.IFS(D3028&lt;=PERCENTILE($D$3:$D$5882,0.2),1,D3028&lt;=PERCENTILE($D$3:$D$5882,0.4),2,D3028&lt;=PERCENTILE($D$3:$D$5882,0.6),3,D3028&lt;=PERCENTILE($D$3:$D$5882,0.8),4,TRUE,5)</f>
        <v>1</v>
      </c>
      <c r="H3028" s="3" t="str" cm="1">
        <f t="array" ref="H3028">_xlfn.IFS(AND(E3028&gt;=4,F3028&gt;=4,G3028&gt;=4),"Champions",AND(E3028&gt;=3,F3028&gt;=3,G3028&gt;=3),"Loyal Customers",AND(E3028&lt;=2,F3028&gt;=3),"At Risk",AND(E3028&lt;=2,F3028&lt;=2,G3028&lt;=2),"Lost",AND(E3028&gt;=4,F3028&lt;=2),"New/Promising",TRUE,"Needs Attention")</f>
        <v>Lost</v>
      </c>
      <c r="I3028" s="3" t="str">
        <f t="shared" si="51"/>
        <v>Churned</v>
      </c>
      <c r="J3028" s="3" t="str">
        <f>_xlfn.XLOOKUP(A3028,'Country_Lookup'!$D:$D,'Country_Lookup'!$E:$E)</f>
        <v>United Kingdom</v>
      </c>
    </row>
    <row r="3029" spans="1:10" x14ac:dyDescent="0.3">
      <c r="A3029">
        <v>15404</v>
      </c>
      <c r="B3029">
        <v>375</v>
      </c>
      <c r="C3029">
        <v>1</v>
      </c>
      <c r="D3029">
        <v>257.06</v>
      </c>
      <c r="E3029" cm="1">
        <f t="array" ref="E3029">_xlfn.IFS(B3029&lt;=PERCENTILE($B$3:$B$5882,0.2),5,B3029&lt;=PERCENTILE($B$3:$B$5882,0.4),4,B3029&lt;=PERCENTILE($B$3:$B$5882,0.6),3,B3029&lt;=PERCENTILE($B$3:$B$5882,0.8),2,TRUE,1)</f>
        <v>2</v>
      </c>
      <c r="F3029" cm="1">
        <f t="array" ref="F3029">_xlfn.IFS(C3029&lt;=PERCENTILE($C$3:$C$5882,0.2),1,C3029&lt;=PERCENTILE($C$3:$C$5882,0.4),2,C3029&lt;=PERCENTILE($C$3:$C$5882,0.6),3,C3029&lt;=PERCENTILE($C$3:$C$5882,0.8),4,TRUE,5)</f>
        <v>1</v>
      </c>
      <c r="G3029" cm="1">
        <f t="array" ref="G3029">_xlfn.IFS(D3029&lt;=PERCENTILE($D$3:$D$5882,0.2),1,D3029&lt;=PERCENTILE($D$3:$D$5882,0.4),2,D3029&lt;=PERCENTILE($D$3:$D$5882,0.6),3,D3029&lt;=PERCENTILE($D$3:$D$5882,0.8),4,TRUE,5)</f>
        <v>1</v>
      </c>
      <c r="H3029" s="3" t="str" cm="1">
        <f t="array" ref="H3029">_xlfn.IFS(AND(E3029&gt;=4,F3029&gt;=4,G3029&gt;=4),"Champions",AND(E3029&gt;=3,F3029&gt;=3,G3029&gt;=3),"Loyal Customers",AND(E3029&lt;=2,F3029&gt;=3),"At Risk",AND(E3029&lt;=2,F3029&lt;=2,G3029&lt;=2),"Lost",AND(E3029&gt;=4,F3029&lt;=2),"New/Promising",TRUE,"Needs Attention")</f>
        <v>Lost</v>
      </c>
      <c r="I3029" s="3" t="str">
        <f t="shared" si="51"/>
        <v>Churned</v>
      </c>
      <c r="J3029" s="3" t="str">
        <f>_xlfn.XLOOKUP(A3029,'Country_Lookup'!$D:$D,'Country_Lookup'!$E:$E)</f>
        <v>United Kingdom</v>
      </c>
    </row>
    <row r="3030" spans="1:10" x14ac:dyDescent="0.3">
      <c r="A3030">
        <v>15405</v>
      </c>
      <c r="B3030">
        <v>189</v>
      </c>
      <c r="C3030">
        <v>2</v>
      </c>
      <c r="D3030">
        <v>659.84</v>
      </c>
      <c r="E3030" cm="1">
        <f t="array" ref="E3030">_xlfn.IFS(B3030&lt;=PERCENTILE($B$3:$B$5882,0.2),5,B3030&lt;=PERCENTILE($B$3:$B$5882,0.4),4,B3030&lt;=PERCENTILE($B$3:$B$5882,0.6),3,B3030&lt;=PERCENTILE($B$3:$B$5882,0.8),2,TRUE,1)</f>
        <v>3</v>
      </c>
      <c r="F3030" cm="1">
        <f t="array" ref="F3030">_xlfn.IFS(C3030&lt;=PERCENTILE($C$3:$C$5882,0.2),1,C3030&lt;=PERCENTILE($C$3:$C$5882,0.4),2,C3030&lt;=PERCENTILE($C$3:$C$5882,0.6),3,C3030&lt;=PERCENTILE($C$3:$C$5882,0.8),4,TRUE,5)</f>
        <v>2</v>
      </c>
      <c r="G3030" cm="1">
        <f t="array" ref="G3030">_xlfn.IFS(D3030&lt;=PERCENTILE($D$3:$D$5882,0.2),1,D3030&lt;=PERCENTILE($D$3:$D$5882,0.4),2,D3030&lt;=PERCENTILE($D$3:$D$5882,0.6),3,D3030&lt;=PERCENTILE($D$3:$D$5882,0.8),4,TRUE,5)</f>
        <v>3</v>
      </c>
      <c r="H3030" s="3" t="str" cm="1">
        <f t="array" ref="H3030">_xlfn.IFS(AND(E3030&gt;=4,F3030&gt;=4,G3030&gt;=4),"Champions",AND(E3030&gt;=3,F3030&gt;=3,G3030&gt;=3),"Loyal Customers",AND(E3030&lt;=2,F3030&gt;=3),"At Risk",AND(E3030&lt;=2,F3030&lt;=2,G3030&lt;=2),"Lost",AND(E3030&gt;=4,F3030&lt;=2),"New/Promising",TRUE,"Needs Attention")</f>
        <v>Needs Attention</v>
      </c>
      <c r="I3030" s="3" t="str">
        <f t="shared" si="51"/>
        <v>Churned</v>
      </c>
      <c r="J3030" s="3" t="str">
        <f>_xlfn.XLOOKUP(A3030,'Country_Lookup'!$D:$D,'Country_Lookup'!$E:$E)</f>
        <v>United Kingdom</v>
      </c>
    </row>
    <row r="3031" spans="1:10" x14ac:dyDescent="0.3">
      <c r="A3031">
        <v>15406</v>
      </c>
      <c r="B3031">
        <v>31</v>
      </c>
      <c r="C3031">
        <v>4</v>
      </c>
      <c r="D3031">
        <v>975.86999999999841</v>
      </c>
      <c r="E3031" cm="1">
        <f t="array" ref="E3031">_xlfn.IFS(B3031&lt;=PERCENTILE($B$3:$B$5882,0.2),5,B3031&lt;=PERCENTILE($B$3:$B$5882,0.4),4,B3031&lt;=PERCENTILE($B$3:$B$5882,0.6),3,B3031&lt;=PERCENTILE($B$3:$B$5882,0.8),2,TRUE,1)</f>
        <v>4</v>
      </c>
      <c r="F3031" cm="1">
        <f t="array" ref="F3031">_xlfn.IFS(C3031&lt;=PERCENTILE($C$3:$C$5882,0.2),1,C3031&lt;=PERCENTILE($C$3:$C$5882,0.4),2,C3031&lt;=PERCENTILE($C$3:$C$5882,0.6),3,C3031&lt;=PERCENTILE($C$3:$C$5882,0.8),4,TRUE,5)</f>
        <v>3</v>
      </c>
      <c r="G3031" cm="1">
        <f t="array" ref="G3031">_xlfn.IFS(D3031&lt;=PERCENTILE($D$3:$D$5882,0.2),1,D3031&lt;=PERCENTILE($D$3:$D$5882,0.4),2,D3031&lt;=PERCENTILE($D$3:$D$5882,0.6),3,D3031&lt;=PERCENTILE($D$3:$D$5882,0.8),4,TRUE,5)</f>
        <v>3</v>
      </c>
      <c r="H3031" s="3" t="str" cm="1">
        <f t="array" ref="H3031">_xlfn.IFS(AND(E3031&gt;=4,F3031&gt;=4,G3031&gt;=4),"Champions",AND(E3031&gt;=3,F3031&gt;=3,G3031&gt;=3),"Loyal Customers",AND(E3031&lt;=2,F3031&gt;=3),"At Risk",AND(E3031&lt;=2,F3031&lt;=2,G3031&lt;=2),"Lost",AND(E3031&gt;=4,F3031&lt;=2),"New/Promising",TRUE,"Needs Attention")</f>
        <v>Loyal Customers</v>
      </c>
      <c r="I3031" s="3" t="str">
        <f t="shared" si="51"/>
        <v>Active</v>
      </c>
      <c r="J3031" s="3" t="str">
        <f>_xlfn.XLOOKUP(A3031,'Country_Lookup'!$D:$D,'Country_Lookup'!$E:$E)</f>
        <v>United Kingdom</v>
      </c>
    </row>
    <row r="3032" spans="1:10" x14ac:dyDescent="0.3">
      <c r="A3032">
        <v>15407</v>
      </c>
      <c r="B3032">
        <v>33</v>
      </c>
      <c r="C3032">
        <v>4</v>
      </c>
      <c r="D3032">
        <v>1056.4400000000016</v>
      </c>
      <c r="E3032" cm="1">
        <f t="array" ref="E3032">_xlfn.IFS(B3032&lt;=PERCENTILE($B$3:$B$5882,0.2),5,B3032&lt;=PERCENTILE($B$3:$B$5882,0.4),4,B3032&lt;=PERCENTILE($B$3:$B$5882,0.6),3,B3032&lt;=PERCENTILE($B$3:$B$5882,0.8),2,TRUE,1)</f>
        <v>4</v>
      </c>
      <c r="F3032" cm="1">
        <f t="array" ref="F3032">_xlfn.IFS(C3032&lt;=PERCENTILE($C$3:$C$5882,0.2),1,C3032&lt;=PERCENTILE($C$3:$C$5882,0.4),2,C3032&lt;=PERCENTILE($C$3:$C$5882,0.6),3,C3032&lt;=PERCENTILE($C$3:$C$5882,0.8),4,TRUE,5)</f>
        <v>3</v>
      </c>
      <c r="G3032" cm="1">
        <f t="array" ref="G3032">_xlfn.IFS(D3032&lt;=PERCENTILE($D$3:$D$5882,0.2),1,D3032&lt;=PERCENTILE($D$3:$D$5882,0.4),2,D3032&lt;=PERCENTILE($D$3:$D$5882,0.6),3,D3032&lt;=PERCENTILE($D$3:$D$5882,0.8),4,TRUE,5)</f>
        <v>3</v>
      </c>
      <c r="H3032" s="3" t="str" cm="1">
        <f t="array" ref="H3032">_xlfn.IFS(AND(E3032&gt;=4,F3032&gt;=4,G3032&gt;=4),"Champions",AND(E3032&gt;=3,F3032&gt;=3,G3032&gt;=3),"Loyal Customers",AND(E3032&lt;=2,F3032&gt;=3),"At Risk",AND(E3032&lt;=2,F3032&lt;=2,G3032&lt;=2),"Lost",AND(E3032&gt;=4,F3032&lt;=2),"New/Promising",TRUE,"Needs Attention")</f>
        <v>Loyal Customers</v>
      </c>
      <c r="I3032" s="3" t="str">
        <f t="shared" si="51"/>
        <v>Active</v>
      </c>
      <c r="J3032" s="3" t="str">
        <f>_xlfn.XLOOKUP(A3032,'Country_Lookup'!$D:$D,'Country_Lookup'!$E:$E)</f>
        <v>United Kingdom</v>
      </c>
    </row>
    <row r="3033" spans="1:10" x14ac:dyDescent="0.3">
      <c r="A3033">
        <v>15408</v>
      </c>
      <c r="B3033">
        <v>264</v>
      </c>
      <c r="C3033">
        <v>1</v>
      </c>
      <c r="D3033">
        <v>267.18000000000023</v>
      </c>
      <c r="E3033" cm="1">
        <f t="array" ref="E3033">_xlfn.IFS(B3033&lt;=PERCENTILE($B$3:$B$5882,0.2),5,B3033&lt;=PERCENTILE($B$3:$B$5882,0.4),4,B3033&lt;=PERCENTILE($B$3:$B$5882,0.6),3,B3033&lt;=PERCENTILE($B$3:$B$5882,0.8),2,TRUE,1)</f>
        <v>2</v>
      </c>
      <c r="F3033" cm="1">
        <f t="array" ref="F3033">_xlfn.IFS(C3033&lt;=PERCENTILE($C$3:$C$5882,0.2),1,C3033&lt;=PERCENTILE($C$3:$C$5882,0.4),2,C3033&lt;=PERCENTILE($C$3:$C$5882,0.6),3,C3033&lt;=PERCENTILE($C$3:$C$5882,0.8),4,TRUE,5)</f>
        <v>1</v>
      </c>
      <c r="G3033" cm="1">
        <f t="array" ref="G3033">_xlfn.IFS(D3033&lt;=PERCENTILE($D$3:$D$5882,0.2),1,D3033&lt;=PERCENTILE($D$3:$D$5882,0.4),2,D3033&lt;=PERCENTILE($D$3:$D$5882,0.6),3,D3033&lt;=PERCENTILE($D$3:$D$5882,0.8),4,TRUE,5)</f>
        <v>1</v>
      </c>
      <c r="H3033" s="3" t="str" cm="1">
        <f t="array" ref="H3033">_xlfn.IFS(AND(E3033&gt;=4,F3033&gt;=4,G3033&gt;=4),"Champions",AND(E3033&gt;=3,F3033&gt;=3,G3033&gt;=3),"Loyal Customers",AND(E3033&lt;=2,F3033&gt;=3),"At Risk",AND(E3033&lt;=2,F3033&lt;=2,G3033&lt;=2),"Lost",AND(E3033&gt;=4,F3033&lt;=2),"New/Promising",TRUE,"Needs Attention")</f>
        <v>Lost</v>
      </c>
      <c r="I3033" s="3" t="str">
        <f t="shared" si="51"/>
        <v>Churned</v>
      </c>
      <c r="J3033" s="3" t="str">
        <f>_xlfn.XLOOKUP(A3033,'Country_Lookup'!$D:$D,'Country_Lookup'!$E:$E)</f>
        <v>United Kingdom</v>
      </c>
    </row>
    <row r="3034" spans="1:10" x14ac:dyDescent="0.3">
      <c r="A3034">
        <v>15409</v>
      </c>
      <c r="B3034">
        <v>721</v>
      </c>
      <c r="C3034">
        <v>1</v>
      </c>
      <c r="D3034">
        <v>131.25</v>
      </c>
      <c r="E3034" cm="1">
        <f t="array" ref="E3034">_xlfn.IFS(B3034&lt;=PERCENTILE($B$3:$B$5882,0.2),5,B3034&lt;=PERCENTILE($B$3:$B$5882,0.4),4,B3034&lt;=PERCENTILE($B$3:$B$5882,0.6),3,B3034&lt;=PERCENTILE($B$3:$B$5882,0.8),2,TRUE,1)</f>
        <v>1</v>
      </c>
      <c r="F3034" cm="1">
        <f t="array" ref="F3034">_xlfn.IFS(C3034&lt;=PERCENTILE($C$3:$C$5882,0.2),1,C3034&lt;=PERCENTILE($C$3:$C$5882,0.4),2,C3034&lt;=PERCENTILE($C$3:$C$5882,0.6),3,C3034&lt;=PERCENTILE($C$3:$C$5882,0.8),4,TRUE,5)</f>
        <v>1</v>
      </c>
      <c r="G3034" cm="1">
        <f t="array" ref="G3034">_xlfn.IFS(D3034&lt;=PERCENTILE($D$3:$D$5882,0.2),1,D3034&lt;=PERCENTILE($D$3:$D$5882,0.4),2,D3034&lt;=PERCENTILE($D$3:$D$5882,0.6),3,D3034&lt;=PERCENTILE($D$3:$D$5882,0.8),4,TRUE,5)</f>
        <v>1</v>
      </c>
      <c r="H3034" s="3" t="str" cm="1">
        <f t="array" ref="H3034">_xlfn.IFS(AND(E3034&gt;=4,F3034&gt;=4,G3034&gt;=4),"Champions",AND(E3034&gt;=3,F3034&gt;=3,G3034&gt;=3),"Loyal Customers",AND(E3034&lt;=2,F3034&gt;=3),"At Risk",AND(E3034&lt;=2,F3034&lt;=2,G3034&lt;=2),"Lost",AND(E3034&gt;=4,F3034&lt;=2),"New/Promising",TRUE,"Needs Attention")</f>
        <v>Lost</v>
      </c>
      <c r="I3034" s="3" t="str">
        <f t="shared" si="51"/>
        <v>Churned</v>
      </c>
      <c r="J3034" s="3" t="str">
        <f>_xlfn.XLOOKUP(A3034,'Country_Lookup'!$D:$D,'Country_Lookup'!$E:$E)</f>
        <v>United Kingdom</v>
      </c>
    </row>
    <row r="3035" spans="1:10" x14ac:dyDescent="0.3">
      <c r="A3035">
        <v>15410</v>
      </c>
      <c r="B3035">
        <v>84</v>
      </c>
      <c r="C3035">
        <v>10</v>
      </c>
      <c r="D3035">
        <v>4685.7200000000021</v>
      </c>
      <c r="E3035" cm="1">
        <f t="array" ref="E3035">_xlfn.IFS(B3035&lt;=PERCENTILE($B$3:$B$5882,0.2),5,B3035&lt;=PERCENTILE($B$3:$B$5882,0.4),4,B3035&lt;=PERCENTILE($B$3:$B$5882,0.6),3,B3035&lt;=PERCENTILE($B$3:$B$5882,0.8),2,TRUE,1)</f>
        <v>3</v>
      </c>
      <c r="F3035" cm="1">
        <f t="array" ref="F3035">_xlfn.IFS(C3035&lt;=PERCENTILE($C$3:$C$5882,0.2),1,C3035&lt;=PERCENTILE($C$3:$C$5882,0.4),2,C3035&lt;=PERCENTILE($C$3:$C$5882,0.6),3,C3035&lt;=PERCENTILE($C$3:$C$5882,0.8),4,TRUE,5)</f>
        <v>5</v>
      </c>
      <c r="G3035" cm="1">
        <f t="array" ref="G3035">_xlfn.IFS(D3035&lt;=PERCENTILE($D$3:$D$5882,0.2),1,D3035&lt;=PERCENTILE($D$3:$D$5882,0.4),2,D3035&lt;=PERCENTILE($D$3:$D$5882,0.6),3,D3035&lt;=PERCENTILE($D$3:$D$5882,0.8),4,TRUE,5)</f>
        <v>5</v>
      </c>
      <c r="H3035" s="3" t="str" cm="1">
        <f t="array" ref="H3035">_xlfn.IFS(AND(E3035&gt;=4,F3035&gt;=4,G3035&gt;=4),"Champions",AND(E3035&gt;=3,F3035&gt;=3,G3035&gt;=3),"Loyal Customers",AND(E3035&lt;=2,F3035&gt;=3),"At Risk",AND(E3035&lt;=2,F3035&lt;=2,G3035&lt;=2),"Lost",AND(E3035&gt;=4,F3035&lt;=2),"New/Promising",TRUE,"Needs Attention")</f>
        <v>Loyal Customers</v>
      </c>
      <c r="I3035" s="3" t="str">
        <f t="shared" si="51"/>
        <v>Active</v>
      </c>
      <c r="J3035" s="3" t="str">
        <f>_xlfn.XLOOKUP(A3035,'Country_Lookup'!$D:$D,'Country_Lookup'!$E:$E)</f>
        <v>United Kingdom</v>
      </c>
    </row>
    <row r="3036" spans="1:10" x14ac:dyDescent="0.3">
      <c r="A3036">
        <v>15411</v>
      </c>
      <c r="B3036">
        <v>26</v>
      </c>
      <c r="C3036">
        <v>4</v>
      </c>
      <c r="D3036">
        <v>1358.880000000001</v>
      </c>
      <c r="E3036" cm="1">
        <f t="array" ref="E3036">_xlfn.IFS(B3036&lt;=PERCENTILE($B$3:$B$5882,0.2),5,B3036&lt;=PERCENTILE($B$3:$B$5882,0.4),4,B3036&lt;=PERCENTILE($B$3:$B$5882,0.6),3,B3036&lt;=PERCENTILE($B$3:$B$5882,0.8),2,TRUE,1)</f>
        <v>4</v>
      </c>
      <c r="F3036" cm="1">
        <f t="array" ref="F3036">_xlfn.IFS(C3036&lt;=PERCENTILE($C$3:$C$5882,0.2),1,C3036&lt;=PERCENTILE($C$3:$C$5882,0.4),2,C3036&lt;=PERCENTILE($C$3:$C$5882,0.6),3,C3036&lt;=PERCENTILE($C$3:$C$5882,0.8),4,TRUE,5)</f>
        <v>3</v>
      </c>
      <c r="G3036" cm="1">
        <f t="array" ref="G3036">_xlfn.IFS(D3036&lt;=PERCENTILE($D$3:$D$5882,0.2),1,D3036&lt;=PERCENTILE($D$3:$D$5882,0.4),2,D3036&lt;=PERCENTILE($D$3:$D$5882,0.6),3,D3036&lt;=PERCENTILE($D$3:$D$5882,0.8),4,TRUE,5)</f>
        <v>4</v>
      </c>
      <c r="H3036" s="3" t="str" cm="1">
        <f t="array" ref="H3036">_xlfn.IFS(AND(E3036&gt;=4,F3036&gt;=4,G3036&gt;=4),"Champions",AND(E3036&gt;=3,F3036&gt;=3,G3036&gt;=3),"Loyal Customers",AND(E3036&lt;=2,F3036&gt;=3),"At Risk",AND(E3036&lt;=2,F3036&lt;=2,G3036&lt;=2),"Lost",AND(E3036&gt;=4,F3036&lt;=2),"New/Promising",TRUE,"Needs Attention")</f>
        <v>Loyal Customers</v>
      </c>
      <c r="I3036" s="3" t="str">
        <f t="shared" si="51"/>
        <v>Active</v>
      </c>
      <c r="J3036" s="3" t="str">
        <f>_xlfn.XLOOKUP(A3036,'Country_Lookup'!$D:$D,'Country_Lookup'!$E:$E)</f>
        <v>United Kingdom</v>
      </c>
    </row>
    <row r="3037" spans="1:10" x14ac:dyDescent="0.3">
      <c r="A3037">
        <v>15412</v>
      </c>
      <c r="B3037">
        <v>171</v>
      </c>
      <c r="C3037">
        <v>1</v>
      </c>
      <c r="D3037">
        <v>190.53</v>
      </c>
      <c r="E3037" cm="1">
        <f t="array" ref="E3037">_xlfn.IFS(B3037&lt;=PERCENTILE($B$3:$B$5882,0.2),5,B3037&lt;=PERCENTILE($B$3:$B$5882,0.4),4,B3037&lt;=PERCENTILE($B$3:$B$5882,0.6),3,B3037&lt;=PERCENTILE($B$3:$B$5882,0.8),2,TRUE,1)</f>
        <v>3</v>
      </c>
      <c r="F3037" cm="1">
        <f t="array" ref="F3037">_xlfn.IFS(C3037&lt;=PERCENTILE($C$3:$C$5882,0.2),1,C3037&lt;=PERCENTILE($C$3:$C$5882,0.4),2,C3037&lt;=PERCENTILE($C$3:$C$5882,0.6),3,C3037&lt;=PERCENTILE($C$3:$C$5882,0.8),4,TRUE,5)</f>
        <v>1</v>
      </c>
      <c r="G3037" cm="1">
        <f t="array" ref="G3037">_xlfn.IFS(D3037&lt;=PERCENTILE($D$3:$D$5882,0.2),1,D3037&lt;=PERCENTILE($D$3:$D$5882,0.4),2,D3037&lt;=PERCENTILE($D$3:$D$5882,0.6),3,D3037&lt;=PERCENTILE($D$3:$D$5882,0.8),4,TRUE,5)</f>
        <v>1</v>
      </c>
      <c r="H3037" s="3" t="str" cm="1">
        <f t="array" ref="H3037">_xlfn.IFS(AND(E3037&gt;=4,F3037&gt;=4,G3037&gt;=4),"Champions",AND(E3037&gt;=3,F3037&gt;=3,G3037&gt;=3),"Loyal Customers",AND(E3037&lt;=2,F3037&gt;=3),"At Risk",AND(E3037&lt;=2,F3037&lt;=2,G3037&lt;=2),"Lost",AND(E3037&gt;=4,F3037&lt;=2),"New/Promising",TRUE,"Needs Attention")</f>
        <v>Needs Attention</v>
      </c>
      <c r="I3037" s="3" t="str">
        <f t="shared" si="51"/>
        <v>Churned</v>
      </c>
      <c r="J3037" s="3" t="str">
        <f>_xlfn.XLOOKUP(A3037,'Country_Lookup'!$D:$D,'Country_Lookup'!$E:$E)</f>
        <v>United Kingdom</v>
      </c>
    </row>
    <row r="3038" spans="1:10" x14ac:dyDescent="0.3">
      <c r="A3038">
        <v>15413</v>
      </c>
      <c r="B3038">
        <v>691</v>
      </c>
      <c r="C3038">
        <v>5</v>
      </c>
      <c r="D3038">
        <v>6798.7200000000012</v>
      </c>
      <c r="E3038" cm="1">
        <f t="array" ref="E3038">_xlfn.IFS(B3038&lt;=PERCENTILE($B$3:$B$5882,0.2),5,B3038&lt;=PERCENTILE($B$3:$B$5882,0.4),4,B3038&lt;=PERCENTILE($B$3:$B$5882,0.6),3,B3038&lt;=PERCENTILE($B$3:$B$5882,0.8),2,TRUE,1)</f>
        <v>1</v>
      </c>
      <c r="F3038" cm="1">
        <f t="array" ref="F3038">_xlfn.IFS(C3038&lt;=PERCENTILE($C$3:$C$5882,0.2),1,C3038&lt;=PERCENTILE($C$3:$C$5882,0.4),2,C3038&lt;=PERCENTILE($C$3:$C$5882,0.6),3,C3038&lt;=PERCENTILE($C$3:$C$5882,0.8),4,TRUE,5)</f>
        <v>4</v>
      </c>
      <c r="G3038" cm="1">
        <f t="array" ref="G3038">_xlfn.IFS(D3038&lt;=PERCENTILE($D$3:$D$5882,0.2),1,D3038&lt;=PERCENTILE($D$3:$D$5882,0.4),2,D3038&lt;=PERCENTILE($D$3:$D$5882,0.6),3,D3038&lt;=PERCENTILE($D$3:$D$5882,0.8),4,TRUE,5)</f>
        <v>5</v>
      </c>
      <c r="H3038" s="3" t="str" cm="1">
        <f t="array" ref="H3038">_xlfn.IFS(AND(E3038&gt;=4,F3038&gt;=4,G3038&gt;=4),"Champions",AND(E3038&gt;=3,F3038&gt;=3,G3038&gt;=3),"Loyal Customers",AND(E3038&lt;=2,F3038&gt;=3),"At Risk",AND(E3038&lt;=2,F3038&lt;=2,G3038&lt;=2),"Lost",AND(E3038&gt;=4,F3038&lt;=2),"New/Promising",TRUE,"Needs Attention")</f>
        <v>At Risk</v>
      </c>
      <c r="I3038" s="3" t="str">
        <f t="shared" si="51"/>
        <v>Churned</v>
      </c>
      <c r="J3038" s="3" t="str">
        <f>_xlfn.XLOOKUP(A3038,'Country_Lookup'!$D:$D,'Country_Lookup'!$E:$E)</f>
        <v>United Kingdom</v>
      </c>
    </row>
    <row r="3039" spans="1:10" x14ac:dyDescent="0.3">
      <c r="A3039">
        <v>15414</v>
      </c>
      <c r="B3039">
        <v>9</v>
      </c>
      <c r="C3039">
        <v>3</v>
      </c>
      <c r="D3039">
        <v>774.90000000000055</v>
      </c>
      <c r="E3039" cm="1">
        <f t="array" ref="E3039">_xlfn.IFS(B3039&lt;=PERCENTILE($B$3:$B$5882,0.2),5,B3039&lt;=PERCENTILE($B$3:$B$5882,0.4),4,B3039&lt;=PERCENTILE($B$3:$B$5882,0.6),3,B3039&lt;=PERCENTILE($B$3:$B$5882,0.8),2,TRUE,1)</f>
        <v>5</v>
      </c>
      <c r="F3039" cm="1">
        <f t="array" ref="F3039">_xlfn.IFS(C3039&lt;=PERCENTILE($C$3:$C$5882,0.2),1,C3039&lt;=PERCENTILE($C$3:$C$5882,0.4),2,C3039&lt;=PERCENTILE($C$3:$C$5882,0.6),3,C3039&lt;=PERCENTILE($C$3:$C$5882,0.8),4,TRUE,5)</f>
        <v>3</v>
      </c>
      <c r="G3039" cm="1">
        <f t="array" ref="G3039">_xlfn.IFS(D3039&lt;=PERCENTILE($D$3:$D$5882,0.2),1,D3039&lt;=PERCENTILE($D$3:$D$5882,0.4),2,D3039&lt;=PERCENTILE($D$3:$D$5882,0.6),3,D3039&lt;=PERCENTILE($D$3:$D$5882,0.8),4,TRUE,5)</f>
        <v>3</v>
      </c>
      <c r="H3039" s="3" t="str" cm="1">
        <f t="array" ref="H3039">_xlfn.IFS(AND(E3039&gt;=4,F3039&gt;=4,G3039&gt;=4),"Champions",AND(E3039&gt;=3,F3039&gt;=3,G3039&gt;=3),"Loyal Customers",AND(E3039&lt;=2,F3039&gt;=3),"At Risk",AND(E3039&lt;=2,F3039&lt;=2,G3039&lt;=2),"Lost",AND(E3039&gt;=4,F3039&lt;=2),"New/Promising",TRUE,"Needs Attention")</f>
        <v>Loyal Customers</v>
      </c>
      <c r="I3039" s="3" t="str">
        <f t="shared" si="51"/>
        <v>Active</v>
      </c>
      <c r="J3039" s="3" t="str">
        <f>_xlfn.XLOOKUP(A3039,'Country_Lookup'!$D:$D,'Country_Lookup'!$E:$E)</f>
        <v>United Kingdom</v>
      </c>
    </row>
    <row r="3040" spans="1:10" x14ac:dyDescent="0.3">
      <c r="A3040">
        <v>15415</v>
      </c>
      <c r="B3040">
        <v>313</v>
      </c>
      <c r="C3040">
        <v>1</v>
      </c>
      <c r="D3040">
        <v>572.81000000000029</v>
      </c>
      <c r="E3040" cm="1">
        <f t="array" ref="E3040">_xlfn.IFS(B3040&lt;=PERCENTILE($B$3:$B$5882,0.2),5,B3040&lt;=PERCENTILE($B$3:$B$5882,0.4),4,B3040&lt;=PERCENTILE($B$3:$B$5882,0.6),3,B3040&lt;=PERCENTILE($B$3:$B$5882,0.8),2,TRUE,1)</f>
        <v>2</v>
      </c>
      <c r="F3040" cm="1">
        <f t="array" ref="F3040">_xlfn.IFS(C3040&lt;=PERCENTILE($C$3:$C$5882,0.2),1,C3040&lt;=PERCENTILE($C$3:$C$5882,0.4),2,C3040&lt;=PERCENTILE($C$3:$C$5882,0.6),3,C3040&lt;=PERCENTILE($C$3:$C$5882,0.8),4,TRUE,5)</f>
        <v>1</v>
      </c>
      <c r="G3040" cm="1">
        <f t="array" ref="G3040">_xlfn.IFS(D3040&lt;=PERCENTILE($D$3:$D$5882,0.2),1,D3040&lt;=PERCENTILE($D$3:$D$5882,0.4),2,D3040&lt;=PERCENTILE($D$3:$D$5882,0.6),3,D3040&lt;=PERCENTILE($D$3:$D$5882,0.8),4,TRUE,5)</f>
        <v>2</v>
      </c>
      <c r="H3040" s="3" t="str" cm="1">
        <f t="array" ref="H3040">_xlfn.IFS(AND(E3040&gt;=4,F3040&gt;=4,G3040&gt;=4),"Champions",AND(E3040&gt;=3,F3040&gt;=3,G3040&gt;=3),"Loyal Customers",AND(E3040&lt;=2,F3040&gt;=3),"At Risk",AND(E3040&lt;=2,F3040&lt;=2,G3040&lt;=2),"Lost",AND(E3040&gt;=4,F3040&lt;=2),"New/Promising",TRUE,"Needs Attention")</f>
        <v>Lost</v>
      </c>
      <c r="I3040" s="3" t="str">
        <f t="shared" si="51"/>
        <v>Churned</v>
      </c>
      <c r="J3040" s="3" t="str">
        <f>_xlfn.XLOOKUP(A3040,'Country_Lookup'!$D:$D,'Country_Lookup'!$E:$E)</f>
        <v>United Kingdom</v>
      </c>
    </row>
    <row r="3041" spans="1:10" x14ac:dyDescent="0.3">
      <c r="A3041">
        <v>15416</v>
      </c>
      <c r="B3041">
        <v>64</v>
      </c>
      <c r="C3041">
        <v>7</v>
      </c>
      <c r="D3041">
        <v>4572.819999999977</v>
      </c>
      <c r="E3041" cm="1">
        <f t="array" ref="E3041">_xlfn.IFS(B3041&lt;=PERCENTILE($B$3:$B$5882,0.2),5,B3041&lt;=PERCENTILE($B$3:$B$5882,0.4),4,B3041&lt;=PERCENTILE($B$3:$B$5882,0.6),3,B3041&lt;=PERCENTILE($B$3:$B$5882,0.8),2,TRUE,1)</f>
        <v>3</v>
      </c>
      <c r="F3041" cm="1">
        <f t="array" ref="F3041">_xlfn.IFS(C3041&lt;=PERCENTILE($C$3:$C$5882,0.2),1,C3041&lt;=PERCENTILE($C$3:$C$5882,0.4),2,C3041&lt;=PERCENTILE($C$3:$C$5882,0.6),3,C3041&lt;=PERCENTILE($C$3:$C$5882,0.8),4,TRUE,5)</f>
        <v>4</v>
      </c>
      <c r="G3041" cm="1">
        <f t="array" ref="G3041">_xlfn.IFS(D3041&lt;=PERCENTILE($D$3:$D$5882,0.2),1,D3041&lt;=PERCENTILE($D$3:$D$5882,0.4),2,D3041&lt;=PERCENTILE($D$3:$D$5882,0.6),3,D3041&lt;=PERCENTILE($D$3:$D$5882,0.8),4,TRUE,5)</f>
        <v>5</v>
      </c>
      <c r="H3041" s="3" t="str" cm="1">
        <f t="array" ref="H3041">_xlfn.IFS(AND(E3041&gt;=4,F3041&gt;=4,G3041&gt;=4),"Champions",AND(E3041&gt;=3,F3041&gt;=3,G3041&gt;=3),"Loyal Customers",AND(E3041&lt;=2,F3041&gt;=3),"At Risk",AND(E3041&lt;=2,F3041&lt;=2,G3041&lt;=2),"Lost",AND(E3041&gt;=4,F3041&lt;=2),"New/Promising",TRUE,"Needs Attention")</f>
        <v>Loyal Customers</v>
      </c>
      <c r="I3041" s="3" t="str">
        <f t="shared" si="51"/>
        <v>Active</v>
      </c>
      <c r="J3041" s="3" t="str">
        <f>_xlfn.XLOOKUP(A3041,'Country_Lookup'!$D:$D,'Country_Lookup'!$E:$E)</f>
        <v>United Kingdom</v>
      </c>
    </row>
    <row r="3042" spans="1:10" x14ac:dyDescent="0.3">
      <c r="A3042">
        <v>15417</v>
      </c>
      <c r="B3042">
        <v>85</v>
      </c>
      <c r="C3042">
        <v>1</v>
      </c>
      <c r="D3042">
        <v>508.79999999999978</v>
      </c>
      <c r="E3042" cm="1">
        <f t="array" ref="E3042">_xlfn.IFS(B3042&lt;=PERCENTILE($B$3:$B$5882,0.2),5,B3042&lt;=PERCENTILE($B$3:$B$5882,0.4),4,B3042&lt;=PERCENTILE($B$3:$B$5882,0.6),3,B3042&lt;=PERCENTILE($B$3:$B$5882,0.8),2,TRUE,1)</f>
        <v>3</v>
      </c>
      <c r="F3042" cm="1">
        <f t="array" ref="F3042">_xlfn.IFS(C3042&lt;=PERCENTILE($C$3:$C$5882,0.2),1,C3042&lt;=PERCENTILE($C$3:$C$5882,0.4),2,C3042&lt;=PERCENTILE($C$3:$C$5882,0.6),3,C3042&lt;=PERCENTILE($C$3:$C$5882,0.8),4,TRUE,5)</f>
        <v>1</v>
      </c>
      <c r="G3042" cm="1">
        <f t="array" ref="G3042">_xlfn.IFS(D3042&lt;=PERCENTILE($D$3:$D$5882,0.2),1,D3042&lt;=PERCENTILE($D$3:$D$5882,0.4),2,D3042&lt;=PERCENTILE($D$3:$D$5882,0.6),3,D3042&lt;=PERCENTILE($D$3:$D$5882,0.8),4,TRUE,5)</f>
        <v>2</v>
      </c>
      <c r="H3042" s="3" t="str" cm="1">
        <f t="array" ref="H3042">_xlfn.IFS(AND(E3042&gt;=4,F3042&gt;=4,G3042&gt;=4),"Champions",AND(E3042&gt;=3,F3042&gt;=3,G3042&gt;=3),"Loyal Customers",AND(E3042&lt;=2,F3042&gt;=3),"At Risk",AND(E3042&lt;=2,F3042&lt;=2,G3042&lt;=2),"Lost",AND(E3042&gt;=4,F3042&lt;=2),"New/Promising",TRUE,"Needs Attention")</f>
        <v>Needs Attention</v>
      </c>
      <c r="I3042" s="3" t="str">
        <f t="shared" si="51"/>
        <v>Active</v>
      </c>
      <c r="J3042" s="3" t="str">
        <f>_xlfn.XLOOKUP(A3042,'Country_Lookup'!$D:$D,'Country_Lookup'!$E:$E)</f>
        <v>United Kingdom</v>
      </c>
    </row>
    <row r="3043" spans="1:10" x14ac:dyDescent="0.3">
      <c r="A3043">
        <v>15418</v>
      </c>
      <c r="B3043">
        <v>425</v>
      </c>
      <c r="C3043">
        <v>2</v>
      </c>
      <c r="D3043">
        <v>452.31999999999994</v>
      </c>
      <c r="E3043" cm="1">
        <f t="array" ref="E3043">_xlfn.IFS(B3043&lt;=PERCENTILE($B$3:$B$5882,0.2),5,B3043&lt;=PERCENTILE($B$3:$B$5882,0.4),4,B3043&lt;=PERCENTILE($B$3:$B$5882,0.6),3,B3043&lt;=PERCENTILE($B$3:$B$5882,0.8),2,TRUE,1)</f>
        <v>1</v>
      </c>
      <c r="F3043" cm="1">
        <f t="array" ref="F3043">_xlfn.IFS(C3043&lt;=PERCENTILE($C$3:$C$5882,0.2),1,C3043&lt;=PERCENTILE($C$3:$C$5882,0.4),2,C3043&lt;=PERCENTILE($C$3:$C$5882,0.6),3,C3043&lt;=PERCENTILE($C$3:$C$5882,0.8),4,TRUE,5)</f>
        <v>2</v>
      </c>
      <c r="G3043" cm="1">
        <f t="array" ref="G3043">_xlfn.IFS(D3043&lt;=PERCENTILE($D$3:$D$5882,0.2),1,D3043&lt;=PERCENTILE($D$3:$D$5882,0.4),2,D3043&lt;=PERCENTILE($D$3:$D$5882,0.6),3,D3043&lt;=PERCENTILE($D$3:$D$5882,0.8),4,TRUE,5)</f>
        <v>2</v>
      </c>
      <c r="H3043" s="3" t="str" cm="1">
        <f t="array" ref="H3043">_xlfn.IFS(AND(E3043&gt;=4,F3043&gt;=4,G3043&gt;=4),"Champions",AND(E3043&gt;=3,F3043&gt;=3,G3043&gt;=3),"Loyal Customers",AND(E3043&lt;=2,F3043&gt;=3),"At Risk",AND(E3043&lt;=2,F3043&lt;=2,G3043&lt;=2),"Lost",AND(E3043&gt;=4,F3043&lt;=2),"New/Promising",TRUE,"Needs Attention")</f>
        <v>Lost</v>
      </c>
      <c r="I3043" s="3" t="str">
        <f t="shared" si="51"/>
        <v>Churned</v>
      </c>
      <c r="J3043" s="3" t="str">
        <f>_xlfn.XLOOKUP(A3043,'Country_Lookup'!$D:$D,'Country_Lookup'!$E:$E)</f>
        <v>United Kingdom</v>
      </c>
    </row>
    <row r="3044" spans="1:10" x14ac:dyDescent="0.3">
      <c r="A3044">
        <v>15419</v>
      </c>
      <c r="B3044">
        <v>24</v>
      </c>
      <c r="C3044">
        <v>1</v>
      </c>
      <c r="D3044">
        <v>135.85999999999999</v>
      </c>
      <c r="E3044" cm="1">
        <f t="array" ref="E3044">_xlfn.IFS(B3044&lt;=PERCENTILE($B$3:$B$5882,0.2),5,B3044&lt;=PERCENTILE($B$3:$B$5882,0.4),4,B3044&lt;=PERCENTILE($B$3:$B$5882,0.6),3,B3044&lt;=PERCENTILE($B$3:$B$5882,0.8),2,TRUE,1)</f>
        <v>4</v>
      </c>
      <c r="F3044" cm="1">
        <f t="array" ref="F3044">_xlfn.IFS(C3044&lt;=PERCENTILE($C$3:$C$5882,0.2),1,C3044&lt;=PERCENTILE($C$3:$C$5882,0.4),2,C3044&lt;=PERCENTILE($C$3:$C$5882,0.6),3,C3044&lt;=PERCENTILE($C$3:$C$5882,0.8),4,TRUE,5)</f>
        <v>1</v>
      </c>
      <c r="G3044" cm="1">
        <f t="array" ref="G3044">_xlfn.IFS(D3044&lt;=PERCENTILE($D$3:$D$5882,0.2),1,D3044&lt;=PERCENTILE($D$3:$D$5882,0.4),2,D3044&lt;=PERCENTILE($D$3:$D$5882,0.6),3,D3044&lt;=PERCENTILE($D$3:$D$5882,0.8),4,TRUE,5)</f>
        <v>1</v>
      </c>
      <c r="H3044" s="3" t="str" cm="1">
        <f t="array" ref="H3044">_xlfn.IFS(AND(E3044&gt;=4,F3044&gt;=4,G3044&gt;=4),"Champions",AND(E3044&gt;=3,F3044&gt;=3,G3044&gt;=3),"Loyal Customers",AND(E3044&lt;=2,F3044&gt;=3),"At Risk",AND(E3044&lt;=2,F3044&lt;=2,G3044&lt;=2),"Lost",AND(E3044&gt;=4,F3044&lt;=2),"New/Promising",TRUE,"Needs Attention")</f>
        <v>New/Promising</v>
      </c>
      <c r="I3044" s="3" t="str">
        <f t="shared" si="51"/>
        <v>Active</v>
      </c>
      <c r="J3044" s="3" t="str">
        <f>_xlfn.XLOOKUP(A3044,'Country_Lookup'!$D:$D,'Country_Lookup'!$E:$E)</f>
        <v>United Kingdom</v>
      </c>
    </row>
    <row r="3045" spans="1:10" x14ac:dyDescent="0.3">
      <c r="A3045">
        <v>15420</v>
      </c>
      <c r="B3045">
        <v>434</v>
      </c>
      <c r="C3045">
        <v>6</v>
      </c>
      <c r="D3045">
        <v>743</v>
      </c>
      <c r="E3045" cm="1">
        <f t="array" ref="E3045">_xlfn.IFS(B3045&lt;=PERCENTILE($B$3:$B$5882,0.2),5,B3045&lt;=PERCENTILE($B$3:$B$5882,0.4),4,B3045&lt;=PERCENTILE($B$3:$B$5882,0.6),3,B3045&lt;=PERCENTILE($B$3:$B$5882,0.8),2,TRUE,1)</f>
        <v>1</v>
      </c>
      <c r="F3045" cm="1">
        <f t="array" ref="F3045">_xlfn.IFS(C3045&lt;=PERCENTILE($C$3:$C$5882,0.2),1,C3045&lt;=PERCENTILE($C$3:$C$5882,0.4),2,C3045&lt;=PERCENTILE($C$3:$C$5882,0.6),3,C3045&lt;=PERCENTILE($C$3:$C$5882,0.8),4,TRUE,5)</f>
        <v>4</v>
      </c>
      <c r="G3045" cm="1">
        <f t="array" ref="G3045">_xlfn.IFS(D3045&lt;=PERCENTILE($D$3:$D$5882,0.2),1,D3045&lt;=PERCENTILE($D$3:$D$5882,0.4),2,D3045&lt;=PERCENTILE($D$3:$D$5882,0.6),3,D3045&lt;=PERCENTILE($D$3:$D$5882,0.8),4,TRUE,5)</f>
        <v>3</v>
      </c>
      <c r="H3045" s="3" t="str" cm="1">
        <f t="array" ref="H3045">_xlfn.IFS(AND(E3045&gt;=4,F3045&gt;=4,G3045&gt;=4),"Champions",AND(E3045&gt;=3,F3045&gt;=3,G3045&gt;=3),"Loyal Customers",AND(E3045&lt;=2,F3045&gt;=3),"At Risk",AND(E3045&lt;=2,F3045&lt;=2,G3045&lt;=2),"Lost",AND(E3045&gt;=4,F3045&lt;=2),"New/Promising",TRUE,"Needs Attention")</f>
        <v>At Risk</v>
      </c>
      <c r="I3045" s="3" t="str">
        <f t="shared" si="51"/>
        <v>Churned</v>
      </c>
      <c r="J3045" s="3" t="str">
        <f>_xlfn.XLOOKUP(A3045,'Country_Lookup'!$D:$D,'Country_Lookup'!$E:$E)</f>
        <v>United Kingdom</v>
      </c>
    </row>
    <row r="3046" spans="1:10" x14ac:dyDescent="0.3">
      <c r="A3046">
        <v>15421</v>
      </c>
      <c r="B3046">
        <v>58</v>
      </c>
      <c r="C3046">
        <v>10</v>
      </c>
      <c r="D3046">
        <v>3805.3400000000015</v>
      </c>
      <c r="E3046" cm="1">
        <f t="array" ref="E3046">_xlfn.IFS(B3046&lt;=PERCENTILE($B$3:$B$5882,0.2),5,B3046&lt;=PERCENTILE($B$3:$B$5882,0.4),4,B3046&lt;=PERCENTILE($B$3:$B$5882,0.6),3,B3046&lt;=PERCENTILE($B$3:$B$5882,0.8),2,TRUE,1)</f>
        <v>4</v>
      </c>
      <c r="F3046" cm="1">
        <f t="array" ref="F3046">_xlfn.IFS(C3046&lt;=PERCENTILE($C$3:$C$5882,0.2),1,C3046&lt;=PERCENTILE($C$3:$C$5882,0.4),2,C3046&lt;=PERCENTILE($C$3:$C$5882,0.6),3,C3046&lt;=PERCENTILE($C$3:$C$5882,0.8),4,TRUE,5)</f>
        <v>5</v>
      </c>
      <c r="G3046" cm="1">
        <f t="array" ref="G3046">_xlfn.IFS(D3046&lt;=PERCENTILE($D$3:$D$5882,0.2),1,D3046&lt;=PERCENTILE($D$3:$D$5882,0.4),2,D3046&lt;=PERCENTILE($D$3:$D$5882,0.6),3,D3046&lt;=PERCENTILE($D$3:$D$5882,0.8),4,TRUE,5)</f>
        <v>5</v>
      </c>
      <c r="H3046" s="3" t="str" cm="1">
        <f t="array" ref="H3046">_xlfn.IFS(AND(E3046&gt;=4,F3046&gt;=4,G3046&gt;=4),"Champions",AND(E3046&gt;=3,F3046&gt;=3,G3046&gt;=3),"Loyal Customers",AND(E3046&lt;=2,F3046&gt;=3),"At Risk",AND(E3046&lt;=2,F3046&lt;=2,G3046&lt;=2),"Lost",AND(E3046&gt;=4,F3046&lt;=2),"New/Promising",TRUE,"Needs Attention")</f>
        <v>Champions</v>
      </c>
      <c r="I3046" s="3" t="str">
        <f t="shared" si="51"/>
        <v>Active</v>
      </c>
      <c r="J3046" s="3" t="str">
        <f>_xlfn.XLOOKUP(A3046,'Country_Lookup'!$D:$D,'Country_Lookup'!$E:$E)</f>
        <v>United Kingdom</v>
      </c>
    </row>
    <row r="3047" spans="1:10" x14ac:dyDescent="0.3">
      <c r="A3047">
        <v>15422</v>
      </c>
      <c r="B3047">
        <v>323</v>
      </c>
      <c r="C3047">
        <v>7</v>
      </c>
      <c r="D3047">
        <v>1619.9700000000007</v>
      </c>
      <c r="E3047" cm="1">
        <f t="array" ref="E3047">_xlfn.IFS(B3047&lt;=PERCENTILE($B$3:$B$5882,0.2),5,B3047&lt;=PERCENTILE($B$3:$B$5882,0.4),4,B3047&lt;=PERCENTILE($B$3:$B$5882,0.6),3,B3047&lt;=PERCENTILE($B$3:$B$5882,0.8),2,TRUE,1)</f>
        <v>2</v>
      </c>
      <c r="F3047" cm="1">
        <f t="array" ref="F3047">_xlfn.IFS(C3047&lt;=PERCENTILE($C$3:$C$5882,0.2),1,C3047&lt;=PERCENTILE($C$3:$C$5882,0.4),2,C3047&lt;=PERCENTILE($C$3:$C$5882,0.6),3,C3047&lt;=PERCENTILE($C$3:$C$5882,0.8),4,TRUE,5)</f>
        <v>4</v>
      </c>
      <c r="G3047" cm="1">
        <f t="array" ref="G3047">_xlfn.IFS(D3047&lt;=PERCENTILE($D$3:$D$5882,0.2),1,D3047&lt;=PERCENTILE($D$3:$D$5882,0.4),2,D3047&lt;=PERCENTILE($D$3:$D$5882,0.6),3,D3047&lt;=PERCENTILE($D$3:$D$5882,0.8),4,TRUE,5)</f>
        <v>4</v>
      </c>
      <c r="H3047" s="3" t="str" cm="1">
        <f t="array" ref="H3047">_xlfn.IFS(AND(E3047&gt;=4,F3047&gt;=4,G3047&gt;=4),"Champions",AND(E3047&gt;=3,F3047&gt;=3,G3047&gt;=3),"Loyal Customers",AND(E3047&lt;=2,F3047&gt;=3),"At Risk",AND(E3047&lt;=2,F3047&lt;=2,G3047&lt;=2),"Lost",AND(E3047&gt;=4,F3047&lt;=2),"New/Promising",TRUE,"Needs Attention")</f>
        <v>At Risk</v>
      </c>
      <c r="I3047" s="3" t="str">
        <f t="shared" si="51"/>
        <v>Churned</v>
      </c>
      <c r="J3047" s="3" t="str">
        <f>_xlfn.XLOOKUP(A3047,'Country_Lookup'!$D:$D,'Country_Lookup'!$E:$E)</f>
        <v>United Kingdom</v>
      </c>
    </row>
    <row r="3048" spans="1:10" x14ac:dyDescent="0.3">
      <c r="A3048">
        <v>15423</v>
      </c>
      <c r="B3048">
        <v>38</v>
      </c>
      <c r="C3048">
        <v>3</v>
      </c>
      <c r="D3048">
        <v>266.88999999999993</v>
      </c>
      <c r="E3048" cm="1">
        <f t="array" ref="E3048">_xlfn.IFS(B3048&lt;=PERCENTILE($B$3:$B$5882,0.2),5,B3048&lt;=PERCENTILE($B$3:$B$5882,0.4),4,B3048&lt;=PERCENTILE($B$3:$B$5882,0.6),3,B3048&lt;=PERCENTILE($B$3:$B$5882,0.8),2,TRUE,1)</f>
        <v>4</v>
      </c>
      <c r="F3048" cm="1">
        <f t="array" ref="F3048">_xlfn.IFS(C3048&lt;=PERCENTILE($C$3:$C$5882,0.2),1,C3048&lt;=PERCENTILE($C$3:$C$5882,0.4),2,C3048&lt;=PERCENTILE($C$3:$C$5882,0.6),3,C3048&lt;=PERCENTILE($C$3:$C$5882,0.8),4,TRUE,5)</f>
        <v>3</v>
      </c>
      <c r="G3048" cm="1">
        <f t="array" ref="G3048">_xlfn.IFS(D3048&lt;=PERCENTILE($D$3:$D$5882,0.2),1,D3048&lt;=PERCENTILE($D$3:$D$5882,0.4),2,D3048&lt;=PERCENTILE($D$3:$D$5882,0.6),3,D3048&lt;=PERCENTILE($D$3:$D$5882,0.8),4,TRUE,5)</f>
        <v>1</v>
      </c>
      <c r="H3048" s="3" t="str" cm="1">
        <f t="array" ref="H3048">_xlfn.IFS(AND(E3048&gt;=4,F3048&gt;=4,G3048&gt;=4),"Champions",AND(E3048&gt;=3,F3048&gt;=3,G3048&gt;=3),"Loyal Customers",AND(E3048&lt;=2,F3048&gt;=3),"At Risk",AND(E3048&lt;=2,F3048&lt;=2,G3048&lt;=2),"Lost",AND(E3048&gt;=4,F3048&lt;=2),"New/Promising",TRUE,"Needs Attention")</f>
        <v>Needs Attention</v>
      </c>
      <c r="I3048" s="3" t="str">
        <f t="shared" si="51"/>
        <v>Active</v>
      </c>
      <c r="J3048" s="3" t="str">
        <f>_xlfn.XLOOKUP(A3048,'Country_Lookup'!$D:$D,'Country_Lookup'!$E:$E)</f>
        <v>United Kingdom</v>
      </c>
    </row>
    <row r="3049" spans="1:10" x14ac:dyDescent="0.3">
      <c r="A3049">
        <v>15424</v>
      </c>
      <c r="B3049">
        <v>254</v>
      </c>
      <c r="C3049">
        <v>3</v>
      </c>
      <c r="D3049">
        <v>597.78000000000009</v>
      </c>
      <c r="E3049" cm="1">
        <f t="array" ref="E3049">_xlfn.IFS(B3049&lt;=PERCENTILE($B$3:$B$5882,0.2),5,B3049&lt;=PERCENTILE($B$3:$B$5882,0.4),4,B3049&lt;=PERCENTILE($B$3:$B$5882,0.6),3,B3049&lt;=PERCENTILE($B$3:$B$5882,0.8),2,TRUE,1)</f>
        <v>2</v>
      </c>
      <c r="F3049" cm="1">
        <f t="array" ref="F3049">_xlfn.IFS(C3049&lt;=PERCENTILE($C$3:$C$5882,0.2),1,C3049&lt;=PERCENTILE($C$3:$C$5882,0.4),2,C3049&lt;=PERCENTILE($C$3:$C$5882,0.6),3,C3049&lt;=PERCENTILE($C$3:$C$5882,0.8),4,TRUE,5)</f>
        <v>3</v>
      </c>
      <c r="G3049" cm="1">
        <f t="array" ref="G3049">_xlfn.IFS(D3049&lt;=PERCENTILE($D$3:$D$5882,0.2),1,D3049&lt;=PERCENTILE($D$3:$D$5882,0.4),2,D3049&lt;=PERCENTILE($D$3:$D$5882,0.6),3,D3049&lt;=PERCENTILE($D$3:$D$5882,0.8),4,TRUE,5)</f>
        <v>2</v>
      </c>
      <c r="H3049" s="3" t="str" cm="1">
        <f t="array" ref="H3049">_xlfn.IFS(AND(E3049&gt;=4,F3049&gt;=4,G3049&gt;=4),"Champions",AND(E3049&gt;=3,F3049&gt;=3,G3049&gt;=3),"Loyal Customers",AND(E3049&lt;=2,F3049&gt;=3),"At Risk",AND(E3049&lt;=2,F3049&lt;=2,G3049&lt;=2),"Lost",AND(E3049&gt;=4,F3049&lt;=2),"New/Promising",TRUE,"Needs Attention")</f>
        <v>At Risk</v>
      </c>
      <c r="I3049" s="3" t="str">
        <f t="shared" si="51"/>
        <v>Churned</v>
      </c>
      <c r="J3049" s="3" t="str">
        <f>_xlfn.XLOOKUP(A3049,'Country_Lookup'!$D:$D,'Country_Lookup'!$E:$E)</f>
        <v>United Kingdom</v>
      </c>
    </row>
    <row r="3050" spans="1:10" x14ac:dyDescent="0.3">
      <c r="A3050">
        <v>15425</v>
      </c>
      <c r="B3050">
        <v>400</v>
      </c>
      <c r="C3050">
        <v>4</v>
      </c>
      <c r="D3050">
        <v>1944.5700000000049</v>
      </c>
      <c r="E3050" cm="1">
        <f t="array" ref="E3050">_xlfn.IFS(B3050&lt;=PERCENTILE($B$3:$B$5882,0.2),5,B3050&lt;=PERCENTILE($B$3:$B$5882,0.4),4,B3050&lt;=PERCENTILE($B$3:$B$5882,0.6),3,B3050&lt;=PERCENTILE($B$3:$B$5882,0.8),2,TRUE,1)</f>
        <v>2</v>
      </c>
      <c r="F3050" cm="1">
        <f t="array" ref="F3050">_xlfn.IFS(C3050&lt;=PERCENTILE($C$3:$C$5882,0.2),1,C3050&lt;=PERCENTILE($C$3:$C$5882,0.4),2,C3050&lt;=PERCENTILE($C$3:$C$5882,0.6),3,C3050&lt;=PERCENTILE($C$3:$C$5882,0.8),4,TRUE,5)</f>
        <v>3</v>
      </c>
      <c r="G3050" cm="1">
        <f t="array" ref="G3050">_xlfn.IFS(D3050&lt;=PERCENTILE($D$3:$D$5882,0.2),1,D3050&lt;=PERCENTILE($D$3:$D$5882,0.4),2,D3050&lt;=PERCENTILE($D$3:$D$5882,0.6),3,D3050&lt;=PERCENTILE($D$3:$D$5882,0.8),4,TRUE,5)</f>
        <v>4</v>
      </c>
      <c r="H3050" s="3" t="str" cm="1">
        <f t="array" ref="H3050">_xlfn.IFS(AND(E3050&gt;=4,F3050&gt;=4,G3050&gt;=4),"Champions",AND(E3050&gt;=3,F3050&gt;=3,G3050&gt;=3),"Loyal Customers",AND(E3050&lt;=2,F3050&gt;=3),"At Risk",AND(E3050&lt;=2,F3050&lt;=2,G3050&lt;=2),"Lost",AND(E3050&gt;=4,F3050&lt;=2),"New/Promising",TRUE,"Needs Attention")</f>
        <v>At Risk</v>
      </c>
      <c r="I3050" s="3" t="str">
        <f t="shared" si="51"/>
        <v>Churned</v>
      </c>
      <c r="J3050" s="3" t="str">
        <f>_xlfn.XLOOKUP(A3050,'Country_Lookup'!$D:$D,'Country_Lookup'!$E:$E)</f>
        <v>United Kingdom</v>
      </c>
    </row>
    <row r="3051" spans="1:10" x14ac:dyDescent="0.3">
      <c r="A3051">
        <v>15426</v>
      </c>
      <c r="B3051">
        <v>19</v>
      </c>
      <c r="C3051">
        <v>9</v>
      </c>
      <c r="D3051">
        <v>2615.3899999999835</v>
      </c>
      <c r="E3051" cm="1">
        <f t="array" ref="E3051">_xlfn.IFS(B3051&lt;=PERCENTILE($B$3:$B$5882,0.2),5,B3051&lt;=PERCENTILE($B$3:$B$5882,0.4),4,B3051&lt;=PERCENTILE($B$3:$B$5882,0.6),3,B3051&lt;=PERCENTILE($B$3:$B$5882,0.8),2,TRUE,1)</f>
        <v>5</v>
      </c>
      <c r="F3051" cm="1">
        <f t="array" ref="F3051">_xlfn.IFS(C3051&lt;=PERCENTILE($C$3:$C$5882,0.2),1,C3051&lt;=PERCENTILE($C$3:$C$5882,0.4),2,C3051&lt;=PERCENTILE($C$3:$C$5882,0.6),3,C3051&lt;=PERCENTILE($C$3:$C$5882,0.8),4,TRUE,5)</f>
        <v>5</v>
      </c>
      <c r="G3051" cm="1">
        <f t="array" ref="G3051">_xlfn.IFS(D3051&lt;=PERCENTILE($D$3:$D$5882,0.2),1,D3051&lt;=PERCENTILE($D$3:$D$5882,0.4),2,D3051&lt;=PERCENTILE($D$3:$D$5882,0.6),3,D3051&lt;=PERCENTILE($D$3:$D$5882,0.8),4,TRUE,5)</f>
        <v>4</v>
      </c>
      <c r="H3051" s="3" t="str" cm="1">
        <f t="array" ref="H3051">_xlfn.IFS(AND(E3051&gt;=4,F3051&gt;=4,G3051&gt;=4),"Champions",AND(E3051&gt;=3,F3051&gt;=3,G3051&gt;=3),"Loyal Customers",AND(E3051&lt;=2,F3051&gt;=3),"At Risk",AND(E3051&lt;=2,F3051&lt;=2,G3051&lt;=2),"Lost",AND(E3051&gt;=4,F3051&lt;=2),"New/Promising",TRUE,"Needs Attention")</f>
        <v>Champions</v>
      </c>
      <c r="I3051" s="3" t="str">
        <f t="shared" si="51"/>
        <v>Active</v>
      </c>
      <c r="J3051" s="3" t="str">
        <f>_xlfn.XLOOKUP(A3051,'Country_Lookup'!$D:$D,'Country_Lookup'!$E:$E)</f>
        <v>United Kingdom</v>
      </c>
    </row>
    <row r="3052" spans="1:10" x14ac:dyDescent="0.3">
      <c r="A3052">
        <v>15427</v>
      </c>
      <c r="B3052">
        <v>33</v>
      </c>
      <c r="C3052">
        <v>3</v>
      </c>
      <c r="D3052">
        <v>1483.1400000000012</v>
      </c>
      <c r="E3052" cm="1">
        <f t="array" ref="E3052">_xlfn.IFS(B3052&lt;=PERCENTILE($B$3:$B$5882,0.2),5,B3052&lt;=PERCENTILE($B$3:$B$5882,0.4),4,B3052&lt;=PERCENTILE($B$3:$B$5882,0.6),3,B3052&lt;=PERCENTILE($B$3:$B$5882,0.8),2,TRUE,1)</f>
        <v>4</v>
      </c>
      <c r="F3052" cm="1">
        <f t="array" ref="F3052">_xlfn.IFS(C3052&lt;=PERCENTILE($C$3:$C$5882,0.2),1,C3052&lt;=PERCENTILE($C$3:$C$5882,0.4),2,C3052&lt;=PERCENTILE($C$3:$C$5882,0.6),3,C3052&lt;=PERCENTILE($C$3:$C$5882,0.8),4,TRUE,5)</f>
        <v>3</v>
      </c>
      <c r="G3052" cm="1">
        <f t="array" ref="G3052">_xlfn.IFS(D3052&lt;=PERCENTILE($D$3:$D$5882,0.2),1,D3052&lt;=PERCENTILE($D$3:$D$5882,0.4),2,D3052&lt;=PERCENTILE($D$3:$D$5882,0.6),3,D3052&lt;=PERCENTILE($D$3:$D$5882,0.8),4,TRUE,5)</f>
        <v>4</v>
      </c>
      <c r="H3052" s="3" t="str" cm="1">
        <f t="array" ref="H3052">_xlfn.IFS(AND(E3052&gt;=4,F3052&gt;=4,G3052&gt;=4),"Champions",AND(E3052&gt;=3,F3052&gt;=3,G3052&gt;=3),"Loyal Customers",AND(E3052&lt;=2,F3052&gt;=3),"At Risk",AND(E3052&lt;=2,F3052&lt;=2,G3052&lt;=2),"Lost",AND(E3052&gt;=4,F3052&lt;=2),"New/Promising",TRUE,"Needs Attention")</f>
        <v>Loyal Customers</v>
      </c>
      <c r="I3052" s="3" t="str">
        <f t="shared" si="51"/>
        <v>Active</v>
      </c>
      <c r="J3052" s="3" t="str">
        <f>_xlfn.XLOOKUP(A3052,'Country_Lookup'!$D:$D,'Country_Lookup'!$E:$E)</f>
        <v>United Kingdom</v>
      </c>
    </row>
    <row r="3053" spans="1:10" x14ac:dyDescent="0.3">
      <c r="A3053">
        <v>15428</v>
      </c>
      <c r="B3053">
        <v>15</v>
      </c>
      <c r="C3053">
        <v>4</v>
      </c>
      <c r="D3053">
        <v>762.75000000000011</v>
      </c>
      <c r="E3053" cm="1">
        <f t="array" ref="E3053">_xlfn.IFS(B3053&lt;=PERCENTILE($B$3:$B$5882,0.2),5,B3053&lt;=PERCENTILE($B$3:$B$5882,0.4),4,B3053&lt;=PERCENTILE($B$3:$B$5882,0.6),3,B3053&lt;=PERCENTILE($B$3:$B$5882,0.8),2,TRUE,1)</f>
        <v>5</v>
      </c>
      <c r="F3053" cm="1">
        <f t="array" ref="F3053">_xlfn.IFS(C3053&lt;=PERCENTILE($C$3:$C$5882,0.2),1,C3053&lt;=PERCENTILE($C$3:$C$5882,0.4),2,C3053&lt;=PERCENTILE($C$3:$C$5882,0.6),3,C3053&lt;=PERCENTILE($C$3:$C$5882,0.8),4,TRUE,5)</f>
        <v>3</v>
      </c>
      <c r="G3053" cm="1">
        <f t="array" ref="G3053">_xlfn.IFS(D3053&lt;=PERCENTILE($D$3:$D$5882,0.2),1,D3053&lt;=PERCENTILE($D$3:$D$5882,0.4),2,D3053&lt;=PERCENTILE($D$3:$D$5882,0.6),3,D3053&lt;=PERCENTILE($D$3:$D$5882,0.8),4,TRUE,5)</f>
        <v>3</v>
      </c>
      <c r="H3053" s="3" t="str" cm="1">
        <f t="array" ref="H3053">_xlfn.IFS(AND(E3053&gt;=4,F3053&gt;=4,G3053&gt;=4),"Champions",AND(E3053&gt;=3,F3053&gt;=3,G3053&gt;=3),"Loyal Customers",AND(E3053&lt;=2,F3053&gt;=3),"At Risk",AND(E3053&lt;=2,F3053&lt;=2,G3053&lt;=2),"Lost",AND(E3053&gt;=4,F3053&lt;=2),"New/Promising",TRUE,"Needs Attention")</f>
        <v>Loyal Customers</v>
      </c>
      <c r="I3053" s="3" t="str">
        <f t="shared" si="51"/>
        <v>Active</v>
      </c>
      <c r="J3053" s="3" t="str">
        <f>_xlfn.XLOOKUP(A3053,'Country_Lookup'!$D:$D,'Country_Lookup'!$E:$E)</f>
        <v>United Kingdom</v>
      </c>
    </row>
    <row r="3054" spans="1:10" x14ac:dyDescent="0.3">
      <c r="A3054">
        <v>15429</v>
      </c>
      <c r="B3054">
        <v>26</v>
      </c>
      <c r="C3054">
        <v>2</v>
      </c>
      <c r="D3054">
        <v>397.34999999999945</v>
      </c>
      <c r="E3054" cm="1">
        <f t="array" ref="E3054">_xlfn.IFS(B3054&lt;=PERCENTILE($B$3:$B$5882,0.2),5,B3054&lt;=PERCENTILE($B$3:$B$5882,0.4),4,B3054&lt;=PERCENTILE($B$3:$B$5882,0.6),3,B3054&lt;=PERCENTILE($B$3:$B$5882,0.8),2,TRUE,1)</f>
        <v>4</v>
      </c>
      <c r="F3054" cm="1">
        <f t="array" ref="F3054">_xlfn.IFS(C3054&lt;=PERCENTILE($C$3:$C$5882,0.2),1,C3054&lt;=PERCENTILE($C$3:$C$5882,0.4),2,C3054&lt;=PERCENTILE($C$3:$C$5882,0.6),3,C3054&lt;=PERCENTILE($C$3:$C$5882,0.8),4,TRUE,5)</f>
        <v>2</v>
      </c>
      <c r="G3054" cm="1">
        <f t="array" ref="G3054">_xlfn.IFS(D3054&lt;=PERCENTILE($D$3:$D$5882,0.2),1,D3054&lt;=PERCENTILE($D$3:$D$5882,0.4),2,D3054&lt;=PERCENTILE($D$3:$D$5882,0.6),3,D3054&lt;=PERCENTILE($D$3:$D$5882,0.8),4,TRUE,5)</f>
        <v>2</v>
      </c>
      <c r="H3054" s="3" t="str" cm="1">
        <f t="array" ref="H3054">_xlfn.IFS(AND(E3054&gt;=4,F3054&gt;=4,G3054&gt;=4),"Champions",AND(E3054&gt;=3,F3054&gt;=3,G3054&gt;=3),"Loyal Customers",AND(E3054&lt;=2,F3054&gt;=3),"At Risk",AND(E3054&lt;=2,F3054&lt;=2,G3054&lt;=2),"Lost",AND(E3054&gt;=4,F3054&lt;=2),"New/Promising",TRUE,"Needs Attention")</f>
        <v>New/Promising</v>
      </c>
      <c r="I3054" s="3" t="str">
        <f t="shared" si="51"/>
        <v>Active</v>
      </c>
      <c r="J3054" s="3" t="str">
        <f>_xlfn.XLOOKUP(A3054,'Country_Lookup'!$D:$D,'Country_Lookup'!$E:$E)</f>
        <v>United Kingdom</v>
      </c>
    </row>
    <row r="3055" spans="1:10" x14ac:dyDescent="0.3">
      <c r="A3055">
        <v>15430</v>
      </c>
      <c r="B3055">
        <v>467</v>
      </c>
      <c r="C3055">
        <v>2</v>
      </c>
      <c r="D3055">
        <v>954.75</v>
      </c>
      <c r="E3055" cm="1">
        <f t="array" ref="E3055">_xlfn.IFS(B3055&lt;=PERCENTILE($B$3:$B$5882,0.2),5,B3055&lt;=PERCENTILE($B$3:$B$5882,0.4),4,B3055&lt;=PERCENTILE($B$3:$B$5882,0.6),3,B3055&lt;=PERCENTILE($B$3:$B$5882,0.8),2,TRUE,1)</f>
        <v>1</v>
      </c>
      <c r="F3055" cm="1">
        <f t="array" ref="F3055">_xlfn.IFS(C3055&lt;=PERCENTILE($C$3:$C$5882,0.2),1,C3055&lt;=PERCENTILE($C$3:$C$5882,0.4),2,C3055&lt;=PERCENTILE($C$3:$C$5882,0.6),3,C3055&lt;=PERCENTILE($C$3:$C$5882,0.8),4,TRUE,5)</f>
        <v>2</v>
      </c>
      <c r="G3055" cm="1">
        <f t="array" ref="G3055">_xlfn.IFS(D3055&lt;=PERCENTILE($D$3:$D$5882,0.2),1,D3055&lt;=PERCENTILE($D$3:$D$5882,0.4),2,D3055&lt;=PERCENTILE($D$3:$D$5882,0.6),3,D3055&lt;=PERCENTILE($D$3:$D$5882,0.8),4,TRUE,5)</f>
        <v>3</v>
      </c>
      <c r="H3055" s="3" t="str" cm="1">
        <f t="array" ref="H3055">_xlfn.IFS(AND(E3055&gt;=4,F3055&gt;=4,G3055&gt;=4),"Champions",AND(E3055&gt;=3,F3055&gt;=3,G3055&gt;=3),"Loyal Customers",AND(E3055&lt;=2,F3055&gt;=3),"At Risk",AND(E3055&lt;=2,F3055&lt;=2,G3055&lt;=2),"Lost",AND(E3055&gt;=4,F3055&lt;=2),"New/Promising",TRUE,"Needs Attention")</f>
        <v>Needs Attention</v>
      </c>
      <c r="I3055" s="3" t="str">
        <f t="shared" si="51"/>
        <v>Churned</v>
      </c>
      <c r="J3055" s="3" t="str">
        <f>_xlfn.XLOOKUP(A3055,'Country_Lookup'!$D:$D,'Country_Lookup'!$E:$E)</f>
        <v>United Kingdom</v>
      </c>
    </row>
    <row r="3056" spans="1:10" x14ac:dyDescent="0.3">
      <c r="A3056">
        <v>15431</v>
      </c>
      <c r="B3056">
        <v>502</v>
      </c>
      <c r="C3056">
        <v>1</v>
      </c>
      <c r="D3056">
        <v>153.24</v>
      </c>
      <c r="E3056" cm="1">
        <f t="array" ref="E3056">_xlfn.IFS(B3056&lt;=PERCENTILE($B$3:$B$5882,0.2),5,B3056&lt;=PERCENTILE($B$3:$B$5882,0.4),4,B3056&lt;=PERCENTILE($B$3:$B$5882,0.6),3,B3056&lt;=PERCENTILE($B$3:$B$5882,0.8),2,TRUE,1)</f>
        <v>1</v>
      </c>
      <c r="F3056" cm="1">
        <f t="array" ref="F3056">_xlfn.IFS(C3056&lt;=PERCENTILE($C$3:$C$5882,0.2),1,C3056&lt;=PERCENTILE($C$3:$C$5882,0.4),2,C3056&lt;=PERCENTILE($C$3:$C$5882,0.6),3,C3056&lt;=PERCENTILE($C$3:$C$5882,0.8),4,TRUE,5)</f>
        <v>1</v>
      </c>
      <c r="G3056" cm="1">
        <f t="array" ref="G3056">_xlfn.IFS(D3056&lt;=PERCENTILE($D$3:$D$5882,0.2),1,D3056&lt;=PERCENTILE($D$3:$D$5882,0.4),2,D3056&lt;=PERCENTILE($D$3:$D$5882,0.6),3,D3056&lt;=PERCENTILE($D$3:$D$5882,0.8),4,TRUE,5)</f>
        <v>1</v>
      </c>
      <c r="H3056" s="3" t="str" cm="1">
        <f t="array" ref="H3056">_xlfn.IFS(AND(E3056&gt;=4,F3056&gt;=4,G3056&gt;=4),"Champions",AND(E3056&gt;=3,F3056&gt;=3,G3056&gt;=3),"Loyal Customers",AND(E3056&lt;=2,F3056&gt;=3),"At Risk",AND(E3056&lt;=2,F3056&lt;=2,G3056&lt;=2),"Lost",AND(E3056&gt;=4,F3056&lt;=2),"New/Promising",TRUE,"Needs Attention")</f>
        <v>Lost</v>
      </c>
      <c r="I3056" s="3" t="str">
        <f t="shared" si="51"/>
        <v>Churned</v>
      </c>
      <c r="J3056" s="3" t="str">
        <f>_xlfn.XLOOKUP(A3056,'Country_Lookup'!$D:$D,'Country_Lookup'!$E:$E)</f>
        <v>United Kingdom</v>
      </c>
    </row>
    <row r="3057" spans="1:10" x14ac:dyDescent="0.3">
      <c r="A3057">
        <v>15432</v>
      </c>
      <c r="B3057">
        <v>23</v>
      </c>
      <c r="C3057">
        <v>2</v>
      </c>
      <c r="D3057">
        <v>320.7600000000001</v>
      </c>
      <c r="E3057" cm="1">
        <f t="array" ref="E3057">_xlfn.IFS(B3057&lt;=PERCENTILE($B$3:$B$5882,0.2),5,B3057&lt;=PERCENTILE($B$3:$B$5882,0.4),4,B3057&lt;=PERCENTILE($B$3:$B$5882,0.6),3,B3057&lt;=PERCENTILE($B$3:$B$5882,0.8),2,TRUE,1)</f>
        <v>4</v>
      </c>
      <c r="F3057" cm="1">
        <f t="array" ref="F3057">_xlfn.IFS(C3057&lt;=PERCENTILE($C$3:$C$5882,0.2),1,C3057&lt;=PERCENTILE($C$3:$C$5882,0.4),2,C3057&lt;=PERCENTILE($C$3:$C$5882,0.6),3,C3057&lt;=PERCENTILE($C$3:$C$5882,0.8),4,TRUE,5)</f>
        <v>2</v>
      </c>
      <c r="G3057" cm="1">
        <f t="array" ref="G3057">_xlfn.IFS(D3057&lt;=PERCENTILE($D$3:$D$5882,0.2),1,D3057&lt;=PERCENTILE($D$3:$D$5882,0.4),2,D3057&lt;=PERCENTILE($D$3:$D$5882,0.6),3,D3057&lt;=PERCENTILE($D$3:$D$5882,0.8),4,TRUE,5)</f>
        <v>2</v>
      </c>
      <c r="H3057" s="3" t="str" cm="1">
        <f t="array" ref="H3057">_xlfn.IFS(AND(E3057&gt;=4,F3057&gt;=4,G3057&gt;=4),"Champions",AND(E3057&gt;=3,F3057&gt;=3,G3057&gt;=3),"Loyal Customers",AND(E3057&lt;=2,F3057&gt;=3),"At Risk",AND(E3057&lt;=2,F3057&lt;=2,G3057&lt;=2),"Lost",AND(E3057&gt;=4,F3057&lt;=2),"New/Promising",TRUE,"Needs Attention")</f>
        <v>New/Promising</v>
      </c>
      <c r="I3057" s="3" t="str">
        <f t="shared" si="51"/>
        <v>Active</v>
      </c>
      <c r="J3057" s="3" t="str">
        <f>_xlfn.XLOOKUP(A3057,'Country_Lookup'!$D:$D,'Country_Lookup'!$E:$E)</f>
        <v>United Kingdom</v>
      </c>
    </row>
    <row r="3058" spans="1:10" x14ac:dyDescent="0.3">
      <c r="A3058">
        <v>15433</v>
      </c>
      <c r="B3058">
        <v>213</v>
      </c>
      <c r="C3058">
        <v>2</v>
      </c>
      <c r="D3058">
        <v>533.29999999999961</v>
      </c>
      <c r="E3058" cm="1">
        <f t="array" ref="E3058">_xlfn.IFS(B3058&lt;=PERCENTILE($B$3:$B$5882,0.2),5,B3058&lt;=PERCENTILE($B$3:$B$5882,0.4),4,B3058&lt;=PERCENTILE($B$3:$B$5882,0.6),3,B3058&lt;=PERCENTILE($B$3:$B$5882,0.8),2,TRUE,1)</f>
        <v>2</v>
      </c>
      <c r="F3058" cm="1">
        <f t="array" ref="F3058">_xlfn.IFS(C3058&lt;=PERCENTILE($C$3:$C$5882,0.2),1,C3058&lt;=PERCENTILE($C$3:$C$5882,0.4),2,C3058&lt;=PERCENTILE($C$3:$C$5882,0.6),3,C3058&lt;=PERCENTILE($C$3:$C$5882,0.8),4,TRUE,5)</f>
        <v>2</v>
      </c>
      <c r="G3058" cm="1">
        <f t="array" ref="G3058">_xlfn.IFS(D3058&lt;=PERCENTILE($D$3:$D$5882,0.2),1,D3058&lt;=PERCENTILE($D$3:$D$5882,0.4),2,D3058&lt;=PERCENTILE($D$3:$D$5882,0.6),3,D3058&lt;=PERCENTILE($D$3:$D$5882,0.8),4,TRUE,5)</f>
        <v>2</v>
      </c>
      <c r="H3058" s="3" t="str" cm="1">
        <f t="array" ref="H3058">_xlfn.IFS(AND(E3058&gt;=4,F3058&gt;=4,G3058&gt;=4),"Champions",AND(E3058&gt;=3,F3058&gt;=3,G3058&gt;=3),"Loyal Customers",AND(E3058&lt;=2,F3058&gt;=3),"At Risk",AND(E3058&lt;=2,F3058&lt;=2,G3058&lt;=2),"Lost",AND(E3058&gt;=4,F3058&lt;=2),"New/Promising",TRUE,"Needs Attention")</f>
        <v>Lost</v>
      </c>
      <c r="I3058" s="3" t="str">
        <f t="shared" si="51"/>
        <v>Churned</v>
      </c>
      <c r="J3058" s="3" t="str">
        <f>_xlfn.XLOOKUP(A3058,'Country_Lookup'!$D:$D,'Country_Lookup'!$E:$E)</f>
        <v>United Kingdom</v>
      </c>
    </row>
    <row r="3059" spans="1:10" x14ac:dyDescent="0.3">
      <c r="A3059">
        <v>15434</v>
      </c>
      <c r="B3059">
        <v>8</v>
      </c>
      <c r="C3059">
        <v>11</v>
      </c>
      <c r="D3059">
        <v>2567.0599999999981</v>
      </c>
      <c r="E3059" cm="1">
        <f t="array" ref="E3059">_xlfn.IFS(B3059&lt;=PERCENTILE($B$3:$B$5882,0.2),5,B3059&lt;=PERCENTILE($B$3:$B$5882,0.4),4,B3059&lt;=PERCENTILE($B$3:$B$5882,0.6),3,B3059&lt;=PERCENTILE($B$3:$B$5882,0.8),2,TRUE,1)</f>
        <v>5</v>
      </c>
      <c r="F3059" cm="1">
        <f t="array" ref="F3059">_xlfn.IFS(C3059&lt;=PERCENTILE($C$3:$C$5882,0.2),1,C3059&lt;=PERCENTILE($C$3:$C$5882,0.4),2,C3059&lt;=PERCENTILE($C$3:$C$5882,0.6),3,C3059&lt;=PERCENTILE($C$3:$C$5882,0.8),4,TRUE,5)</f>
        <v>5</v>
      </c>
      <c r="G3059" cm="1">
        <f t="array" ref="G3059">_xlfn.IFS(D3059&lt;=PERCENTILE($D$3:$D$5882,0.2),1,D3059&lt;=PERCENTILE($D$3:$D$5882,0.4),2,D3059&lt;=PERCENTILE($D$3:$D$5882,0.6),3,D3059&lt;=PERCENTILE($D$3:$D$5882,0.8),4,TRUE,5)</f>
        <v>4</v>
      </c>
      <c r="H3059" s="3" t="str" cm="1">
        <f t="array" ref="H3059">_xlfn.IFS(AND(E3059&gt;=4,F3059&gt;=4,G3059&gt;=4),"Champions",AND(E3059&gt;=3,F3059&gt;=3,G3059&gt;=3),"Loyal Customers",AND(E3059&lt;=2,F3059&gt;=3),"At Risk",AND(E3059&lt;=2,F3059&lt;=2,G3059&lt;=2),"Lost",AND(E3059&gt;=4,F3059&lt;=2),"New/Promising",TRUE,"Needs Attention")</f>
        <v>Champions</v>
      </c>
      <c r="I3059" s="3" t="str">
        <f t="shared" si="51"/>
        <v>Active</v>
      </c>
      <c r="J3059" s="3" t="str">
        <f>_xlfn.XLOOKUP(A3059,'Country_Lookup'!$D:$D,'Country_Lookup'!$E:$E)</f>
        <v>United Kingdom</v>
      </c>
    </row>
    <row r="3060" spans="1:10" x14ac:dyDescent="0.3">
      <c r="A3060">
        <v>15435</v>
      </c>
      <c r="B3060">
        <v>22</v>
      </c>
      <c r="C3060">
        <v>1</v>
      </c>
      <c r="D3060">
        <v>149.29</v>
      </c>
      <c r="E3060" cm="1">
        <f t="array" ref="E3060">_xlfn.IFS(B3060&lt;=PERCENTILE($B$3:$B$5882,0.2),5,B3060&lt;=PERCENTILE($B$3:$B$5882,0.4),4,B3060&lt;=PERCENTILE($B$3:$B$5882,0.6),3,B3060&lt;=PERCENTILE($B$3:$B$5882,0.8),2,TRUE,1)</f>
        <v>4</v>
      </c>
      <c r="F3060" cm="1">
        <f t="array" ref="F3060">_xlfn.IFS(C3060&lt;=PERCENTILE($C$3:$C$5882,0.2),1,C3060&lt;=PERCENTILE($C$3:$C$5882,0.4),2,C3060&lt;=PERCENTILE($C$3:$C$5882,0.6),3,C3060&lt;=PERCENTILE($C$3:$C$5882,0.8),4,TRUE,5)</f>
        <v>1</v>
      </c>
      <c r="G3060" cm="1">
        <f t="array" ref="G3060">_xlfn.IFS(D3060&lt;=PERCENTILE($D$3:$D$5882,0.2),1,D3060&lt;=PERCENTILE($D$3:$D$5882,0.4),2,D3060&lt;=PERCENTILE($D$3:$D$5882,0.6),3,D3060&lt;=PERCENTILE($D$3:$D$5882,0.8),4,TRUE,5)</f>
        <v>1</v>
      </c>
      <c r="H3060" s="3" t="str" cm="1">
        <f t="array" ref="H3060">_xlfn.IFS(AND(E3060&gt;=4,F3060&gt;=4,G3060&gt;=4),"Champions",AND(E3060&gt;=3,F3060&gt;=3,G3060&gt;=3),"Loyal Customers",AND(E3060&lt;=2,F3060&gt;=3),"At Risk",AND(E3060&lt;=2,F3060&lt;=2,G3060&lt;=2),"Lost",AND(E3060&gt;=4,F3060&lt;=2),"New/Promising",TRUE,"Needs Attention")</f>
        <v>New/Promising</v>
      </c>
      <c r="I3060" s="3" t="str">
        <f t="shared" si="51"/>
        <v>Active</v>
      </c>
      <c r="J3060" s="3" t="str">
        <f>_xlfn.XLOOKUP(A3060,'Country_Lookup'!$D:$D,'Country_Lookup'!$E:$E)</f>
        <v>United Kingdom</v>
      </c>
    </row>
    <row r="3061" spans="1:10" x14ac:dyDescent="0.3">
      <c r="A3061">
        <v>15436</v>
      </c>
      <c r="B3061">
        <v>12</v>
      </c>
      <c r="C3061">
        <v>3</v>
      </c>
      <c r="D3061">
        <v>1122.5300000000075</v>
      </c>
      <c r="E3061" cm="1">
        <f t="array" ref="E3061">_xlfn.IFS(B3061&lt;=PERCENTILE($B$3:$B$5882,0.2),5,B3061&lt;=PERCENTILE($B$3:$B$5882,0.4),4,B3061&lt;=PERCENTILE($B$3:$B$5882,0.6),3,B3061&lt;=PERCENTILE($B$3:$B$5882,0.8),2,TRUE,1)</f>
        <v>5</v>
      </c>
      <c r="F3061" cm="1">
        <f t="array" ref="F3061">_xlfn.IFS(C3061&lt;=PERCENTILE($C$3:$C$5882,0.2),1,C3061&lt;=PERCENTILE($C$3:$C$5882,0.4),2,C3061&lt;=PERCENTILE($C$3:$C$5882,0.6),3,C3061&lt;=PERCENTILE($C$3:$C$5882,0.8),4,TRUE,5)</f>
        <v>3</v>
      </c>
      <c r="G3061" cm="1">
        <f t="array" ref="G3061">_xlfn.IFS(D3061&lt;=PERCENTILE($D$3:$D$5882,0.2),1,D3061&lt;=PERCENTILE($D$3:$D$5882,0.4),2,D3061&lt;=PERCENTILE($D$3:$D$5882,0.6),3,D3061&lt;=PERCENTILE($D$3:$D$5882,0.8),4,TRUE,5)</f>
        <v>3</v>
      </c>
      <c r="H3061" s="3" t="str" cm="1">
        <f t="array" ref="H3061">_xlfn.IFS(AND(E3061&gt;=4,F3061&gt;=4,G3061&gt;=4),"Champions",AND(E3061&gt;=3,F3061&gt;=3,G3061&gt;=3),"Loyal Customers",AND(E3061&lt;=2,F3061&gt;=3),"At Risk",AND(E3061&lt;=2,F3061&lt;=2,G3061&lt;=2),"Lost",AND(E3061&gt;=4,F3061&lt;=2),"New/Promising",TRUE,"Needs Attention")</f>
        <v>Loyal Customers</v>
      </c>
      <c r="I3061" s="3" t="str">
        <f t="shared" si="51"/>
        <v>Active</v>
      </c>
      <c r="J3061" s="3" t="str">
        <f>_xlfn.XLOOKUP(A3061,'Country_Lookup'!$D:$D,'Country_Lookup'!$E:$E)</f>
        <v>United Kingdom</v>
      </c>
    </row>
    <row r="3062" spans="1:10" x14ac:dyDescent="0.3">
      <c r="A3062">
        <v>15437</v>
      </c>
      <c r="B3062">
        <v>262</v>
      </c>
      <c r="C3062">
        <v>2</v>
      </c>
      <c r="D3062">
        <v>393.45000000000039</v>
      </c>
      <c r="E3062" cm="1">
        <f t="array" ref="E3062">_xlfn.IFS(B3062&lt;=PERCENTILE($B$3:$B$5882,0.2),5,B3062&lt;=PERCENTILE($B$3:$B$5882,0.4),4,B3062&lt;=PERCENTILE($B$3:$B$5882,0.6),3,B3062&lt;=PERCENTILE($B$3:$B$5882,0.8),2,TRUE,1)</f>
        <v>2</v>
      </c>
      <c r="F3062" cm="1">
        <f t="array" ref="F3062">_xlfn.IFS(C3062&lt;=PERCENTILE($C$3:$C$5882,0.2),1,C3062&lt;=PERCENTILE($C$3:$C$5882,0.4),2,C3062&lt;=PERCENTILE($C$3:$C$5882,0.6),3,C3062&lt;=PERCENTILE($C$3:$C$5882,0.8),4,TRUE,5)</f>
        <v>2</v>
      </c>
      <c r="G3062" cm="1">
        <f t="array" ref="G3062">_xlfn.IFS(D3062&lt;=PERCENTILE($D$3:$D$5882,0.2),1,D3062&lt;=PERCENTILE($D$3:$D$5882,0.4),2,D3062&lt;=PERCENTILE($D$3:$D$5882,0.6),3,D3062&lt;=PERCENTILE($D$3:$D$5882,0.8),4,TRUE,5)</f>
        <v>2</v>
      </c>
      <c r="H3062" s="3" t="str" cm="1">
        <f t="array" ref="H3062">_xlfn.IFS(AND(E3062&gt;=4,F3062&gt;=4,G3062&gt;=4),"Champions",AND(E3062&gt;=3,F3062&gt;=3,G3062&gt;=3),"Loyal Customers",AND(E3062&lt;=2,F3062&gt;=3),"At Risk",AND(E3062&lt;=2,F3062&lt;=2,G3062&lt;=2),"Lost",AND(E3062&gt;=4,F3062&lt;=2),"New/Promising",TRUE,"Needs Attention")</f>
        <v>Lost</v>
      </c>
      <c r="I3062" s="3" t="str">
        <f t="shared" si="51"/>
        <v>Churned</v>
      </c>
      <c r="J3062" s="3" t="str">
        <f>_xlfn.XLOOKUP(A3062,'Country_Lookup'!$D:$D,'Country_Lookup'!$E:$E)</f>
        <v>United Kingdom</v>
      </c>
    </row>
    <row r="3063" spans="1:10" x14ac:dyDescent="0.3">
      <c r="A3063">
        <v>15438</v>
      </c>
      <c r="B3063">
        <v>131</v>
      </c>
      <c r="C3063">
        <v>1</v>
      </c>
      <c r="D3063">
        <v>156.57999999999996</v>
      </c>
      <c r="E3063" cm="1">
        <f t="array" ref="E3063">_xlfn.IFS(B3063&lt;=PERCENTILE($B$3:$B$5882,0.2),5,B3063&lt;=PERCENTILE($B$3:$B$5882,0.4),4,B3063&lt;=PERCENTILE($B$3:$B$5882,0.6),3,B3063&lt;=PERCENTILE($B$3:$B$5882,0.8),2,TRUE,1)</f>
        <v>3</v>
      </c>
      <c r="F3063" cm="1">
        <f t="array" ref="F3063">_xlfn.IFS(C3063&lt;=PERCENTILE($C$3:$C$5882,0.2),1,C3063&lt;=PERCENTILE($C$3:$C$5882,0.4),2,C3063&lt;=PERCENTILE($C$3:$C$5882,0.6),3,C3063&lt;=PERCENTILE($C$3:$C$5882,0.8),4,TRUE,5)</f>
        <v>1</v>
      </c>
      <c r="G3063" cm="1">
        <f t="array" ref="G3063">_xlfn.IFS(D3063&lt;=PERCENTILE($D$3:$D$5882,0.2),1,D3063&lt;=PERCENTILE($D$3:$D$5882,0.4),2,D3063&lt;=PERCENTILE($D$3:$D$5882,0.6),3,D3063&lt;=PERCENTILE($D$3:$D$5882,0.8),4,TRUE,5)</f>
        <v>1</v>
      </c>
      <c r="H3063" s="3" t="str" cm="1">
        <f t="array" ref="H3063">_xlfn.IFS(AND(E3063&gt;=4,F3063&gt;=4,G3063&gt;=4),"Champions",AND(E3063&gt;=3,F3063&gt;=3,G3063&gt;=3),"Loyal Customers",AND(E3063&lt;=2,F3063&gt;=3),"At Risk",AND(E3063&lt;=2,F3063&lt;=2,G3063&lt;=2),"Lost",AND(E3063&gt;=4,F3063&lt;=2),"New/Promising",TRUE,"Needs Attention")</f>
        <v>Needs Attention</v>
      </c>
      <c r="I3063" s="3" t="str">
        <f t="shared" si="51"/>
        <v>Churned</v>
      </c>
      <c r="J3063" s="3" t="str">
        <f>_xlfn.XLOOKUP(A3063,'Country_Lookup'!$D:$D,'Country_Lookup'!$E:$E)</f>
        <v>United Kingdom</v>
      </c>
    </row>
    <row r="3064" spans="1:10" x14ac:dyDescent="0.3">
      <c r="A3064">
        <v>15439</v>
      </c>
      <c r="B3064">
        <v>404</v>
      </c>
      <c r="C3064">
        <v>4</v>
      </c>
      <c r="D3064">
        <v>1269.0500000000013</v>
      </c>
      <c r="E3064" cm="1">
        <f t="array" ref="E3064">_xlfn.IFS(B3064&lt;=PERCENTILE($B$3:$B$5882,0.2),5,B3064&lt;=PERCENTILE($B$3:$B$5882,0.4),4,B3064&lt;=PERCENTILE($B$3:$B$5882,0.6),3,B3064&lt;=PERCENTILE($B$3:$B$5882,0.8),2,TRUE,1)</f>
        <v>2</v>
      </c>
      <c r="F3064" cm="1">
        <f t="array" ref="F3064">_xlfn.IFS(C3064&lt;=PERCENTILE($C$3:$C$5882,0.2),1,C3064&lt;=PERCENTILE($C$3:$C$5882,0.4),2,C3064&lt;=PERCENTILE($C$3:$C$5882,0.6),3,C3064&lt;=PERCENTILE($C$3:$C$5882,0.8),4,TRUE,5)</f>
        <v>3</v>
      </c>
      <c r="G3064" cm="1">
        <f t="array" ref="G3064">_xlfn.IFS(D3064&lt;=PERCENTILE($D$3:$D$5882,0.2),1,D3064&lt;=PERCENTILE($D$3:$D$5882,0.4),2,D3064&lt;=PERCENTILE($D$3:$D$5882,0.6),3,D3064&lt;=PERCENTILE($D$3:$D$5882,0.8),4,TRUE,5)</f>
        <v>4</v>
      </c>
      <c r="H3064" s="3" t="str" cm="1">
        <f t="array" ref="H3064">_xlfn.IFS(AND(E3064&gt;=4,F3064&gt;=4,G3064&gt;=4),"Champions",AND(E3064&gt;=3,F3064&gt;=3,G3064&gt;=3),"Loyal Customers",AND(E3064&lt;=2,F3064&gt;=3),"At Risk",AND(E3064&lt;=2,F3064&lt;=2,G3064&lt;=2),"Lost",AND(E3064&gt;=4,F3064&lt;=2),"New/Promising",TRUE,"Needs Attention")</f>
        <v>At Risk</v>
      </c>
      <c r="I3064" s="3" t="str">
        <f t="shared" si="51"/>
        <v>Churned</v>
      </c>
      <c r="J3064" s="3" t="str">
        <f>_xlfn.XLOOKUP(A3064,'Country_Lookup'!$D:$D,'Country_Lookup'!$E:$E)</f>
        <v>United Kingdom</v>
      </c>
    </row>
    <row r="3065" spans="1:10" x14ac:dyDescent="0.3">
      <c r="A3065">
        <v>15440</v>
      </c>
      <c r="B3065">
        <v>54</v>
      </c>
      <c r="C3065">
        <v>3</v>
      </c>
      <c r="D3065">
        <v>383.68000000000023</v>
      </c>
      <c r="E3065" cm="1">
        <f t="array" ref="E3065">_xlfn.IFS(B3065&lt;=PERCENTILE($B$3:$B$5882,0.2),5,B3065&lt;=PERCENTILE($B$3:$B$5882,0.4),4,B3065&lt;=PERCENTILE($B$3:$B$5882,0.6),3,B3065&lt;=PERCENTILE($B$3:$B$5882,0.8),2,TRUE,1)</f>
        <v>4</v>
      </c>
      <c r="F3065" cm="1">
        <f t="array" ref="F3065">_xlfn.IFS(C3065&lt;=PERCENTILE($C$3:$C$5882,0.2),1,C3065&lt;=PERCENTILE($C$3:$C$5882,0.4),2,C3065&lt;=PERCENTILE($C$3:$C$5882,0.6),3,C3065&lt;=PERCENTILE($C$3:$C$5882,0.8),4,TRUE,5)</f>
        <v>3</v>
      </c>
      <c r="G3065" cm="1">
        <f t="array" ref="G3065">_xlfn.IFS(D3065&lt;=PERCENTILE($D$3:$D$5882,0.2),1,D3065&lt;=PERCENTILE($D$3:$D$5882,0.4),2,D3065&lt;=PERCENTILE($D$3:$D$5882,0.6),3,D3065&lt;=PERCENTILE($D$3:$D$5882,0.8),4,TRUE,5)</f>
        <v>2</v>
      </c>
      <c r="H3065" s="3" t="str" cm="1">
        <f t="array" ref="H3065">_xlfn.IFS(AND(E3065&gt;=4,F3065&gt;=4,G3065&gt;=4),"Champions",AND(E3065&gt;=3,F3065&gt;=3,G3065&gt;=3),"Loyal Customers",AND(E3065&lt;=2,F3065&gt;=3),"At Risk",AND(E3065&lt;=2,F3065&lt;=2,G3065&lt;=2),"Lost",AND(E3065&gt;=4,F3065&lt;=2),"New/Promising",TRUE,"Needs Attention")</f>
        <v>Needs Attention</v>
      </c>
      <c r="I3065" s="3" t="str">
        <f t="shared" si="51"/>
        <v>Active</v>
      </c>
      <c r="J3065" s="3" t="str">
        <f>_xlfn.XLOOKUP(A3065,'Country_Lookup'!$D:$D,'Country_Lookup'!$E:$E)</f>
        <v>United Kingdom</v>
      </c>
    </row>
    <row r="3066" spans="1:10" x14ac:dyDescent="0.3">
      <c r="A3066">
        <v>15441</v>
      </c>
      <c r="B3066">
        <v>396</v>
      </c>
      <c r="C3066">
        <v>3</v>
      </c>
      <c r="D3066">
        <v>1254.2099999999998</v>
      </c>
      <c r="E3066" cm="1">
        <f t="array" ref="E3066">_xlfn.IFS(B3066&lt;=PERCENTILE($B$3:$B$5882,0.2),5,B3066&lt;=PERCENTILE($B$3:$B$5882,0.4),4,B3066&lt;=PERCENTILE($B$3:$B$5882,0.6),3,B3066&lt;=PERCENTILE($B$3:$B$5882,0.8),2,TRUE,1)</f>
        <v>2</v>
      </c>
      <c r="F3066" cm="1">
        <f t="array" ref="F3066">_xlfn.IFS(C3066&lt;=PERCENTILE($C$3:$C$5882,0.2),1,C3066&lt;=PERCENTILE($C$3:$C$5882,0.4),2,C3066&lt;=PERCENTILE($C$3:$C$5882,0.6),3,C3066&lt;=PERCENTILE($C$3:$C$5882,0.8),4,TRUE,5)</f>
        <v>3</v>
      </c>
      <c r="G3066" cm="1">
        <f t="array" ref="G3066">_xlfn.IFS(D3066&lt;=PERCENTILE($D$3:$D$5882,0.2),1,D3066&lt;=PERCENTILE($D$3:$D$5882,0.4),2,D3066&lt;=PERCENTILE($D$3:$D$5882,0.6),3,D3066&lt;=PERCENTILE($D$3:$D$5882,0.8),4,TRUE,5)</f>
        <v>4</v>
      </c>
      <c r="H3066" s="3" t="str" cm="1">
        <f t="array" ref="H3066">_xlfn.IFS(AND(E3066&gt;=4,F3066&gt;=4,G3066&gt;=4),"Champions",AND(E3066&gt;=3,F3066&gt;=3,G3066&gt;=3),"Loyal Customers",AND(E3066&lt;=2,F3066&gt;=3),"At Risk",AND(E3066&lt;=2,F3066&lt;=2,G3066&lt;=2),"Lost",AND(E3066&gt;=4,F3066&lt;=2),"New/Promising",TRUE,"Needs Attention")</f>
        <v>At Risk</v>
      </c>
      <c r="I3066" s="3" t="str">
        <f t="shared" si="51"/>
        <v>Churned</v>
      </c>
      <c r="J3066" s="3" t="str">
        <f>_xlfn.XLOOKUP(A3066,'Country_Lookup'!$D:$D,'Country_Lookup'!$E:$E)</f>
        <v>United Kingdom</v>
      </c>
    </row>
    <row r="3067" spans="1:10" x14ac:dyDescent="0.3">
      <c r="A3067">
        <v>15442</v>
      </c>
      <c r="B3067">
        <v>248</v>
      </c>
      <c r="C3067">
        <v>1</v>
      </c>
      <c r="D3067">
        <v>594</v>
      </c>
      <c r="E3067" cm="1">
        <f t="array" ref="E3067">_xlfn.IFS(B3067&lt;=PERCENTILE($B$3:$B$5882,0.2),5,B3067&lt;=PERCENTILE($B$3:$B$5882,0.4),4,B3067&lt;=PERCENTILE($B$3:$B$5882,0.6),3,B3067&lt;=PERCENTILE($B$3:$B$5882,0.8),2,TRUE,1)</f>
        <v>2</v>
      </c>
      <c r="F3067" cm="1">
        <f t="array" ref="F3067">_xlfn.IFS(C3067&lt;=PERCENTILE($C$3:$C$5882,0.2),1,C3067&lt;=PERCENTILE($C$3:$C$5882,0.4),2,C3067&lt;=PERCENTILE($C$3:$C$5882,0.6),3,C3067&lt;=PERCENTILE($C$3:$C$5882,0.8),4,TRUE,5)</f>
        <v>1</v>
      </c>
      <c r="G3067" cm="1">
        <f t="array" ref="G3067">_xlfn.IFS(D3067&lt;=PERCENTILE($D$3:$D$5882,0.2),1,D3067&lt;=PERCENTILE($D$3:$D$5882,0.4),2,D3067&lt;=PERCENTILE($D$3:$D$5882,0.6),3,D3067&lt;=PERCENTILE($D$3:$D$5882,0.8),4,TRUE,5)</f>
        <v>2</v>
      </c>
      <c r="H3067" s="3" t="str" cm="1">
        <f t="array" ref="H3067">_xlfn.IFS(AND(E3067&gt;=4,F3067&gt;=4,G3067&gt;=4),"Champions",AND(E3067&gt;=3,F3067&gt;=3,G3067&gt;=3),"Loyal Customers",AND(E3067&lt;=2,F3067&gt;=3),"At Risk",AND(E3067&lt;=2,F3067&lt;=2,G3067&lt;=2),"Lost",AND(E3067&gt;=4,F3067&lt;=2),"New/Promising",TRUE,"Needs Attention")</f>
        <v>Lost</v>
      </c>
      <c r="I3067" s="3" t="str">
        <f t="shared" si="51"/>
        <v>Churned</v>
      </c>
      <c r="J3067" s="3" t="str">
        <f>_xlfn.XLOOKUP(A3067,'Country_Lookup'!$D:$D,'Country_Lookup'!$E:$E)</f>
        <v>United Kingdom</v>
      </c>
    </row>
    <row r="3068" spans="1:10" x14ac:dyDescent="0.3">
      <c r="A3068">
        <v>15443</v>
      </c>
      <c r="B3068">
        <v>1</v>
      </c>
      <c r="C3068">
        <v>14</v>
      </c>
      <c r="D3068">
        <v>5175.9300000000512</v>
      </c>
      <c r="E3068" cm="1">
        <f t="array" ref="E3068">_xlfn.IFS(B3068&lt;=PERCENTILE($B$3:$B$5882,0.2),5,B3068&lt;=PERCENTILE($B$3:$B$5882,0.4),4,B3068&lt;=PERCENTILE($B$3:$B$5882,0.6),3,B3068&lt;=PERCENTILE($B$3:$B$5882,0.8),2,TRUE,1)</f>
        <v>5</v>
      </c>
      <c r="F3068" cm="1">
        <f t="array" ref="F3068">_xlfn.IFS(C3068&lt;=PERCENTILE($C$3:$C$5882,0.2),1,C3068&lt;=PERCENTILE($C$3:$C$5882,0.4),2,C3068&lt;=PERCENTILE($C$3:$C$5882,0.6),3,C3068&lt;=PERCENTILE($C$3:$C$5882,0.8),4,TRUE,5)</f>
        <v>5</v>
      </c>
      <c r="G3068" cm="1">
        <f t="array" ref="G3068">_xlfn.IFS(D3068&lt;=PERCENTILE($D$3:$D$5882,0.2),1,D3068&lt;=PERCENTILE($D$3:$D$5882,0.4),2,D3068&lt;=PERCENTILE($D$3:$D$5882,0.6),3,D3068&lt;=PERCENTILE($D$3:$D$5882,0.8),4,TRUE,5)</f>
        <v>5</v>
      </c>
      <c r="H3068" s="3" t="str" cm="1">
        <f t="array" ref="H3068">_xlfn.IFS(AND(E3068&gt;=4,F3068&gt;=4,G3068&gt;=4),"Champions",AND(E3068&gt;=3,F3068&gt;=3,G3068&gt;=3),"Loyal Customers",AND(E3068&lt;=2,F3068&gt;=3),"At Risk",AND(E3068&lt;=2,F3068&lt;=2,G3068&lt;=2),"Lost",AND(E3068&gt;=4,F3068&lt;=2),"New/Promising",TRUE,"Needs Attention")</f>
        <v>Champions</v>
      </c>
      <c r="I3068" s="3" t="str">
        <f t="shared" si="51"/>
        <v>Active</v>
      </c>
      <c r="J3068" s="3" t="str">
        <f>_xlfn.XLOOKUP(A3068,'Country_Lookup'!$D:$D,'Country_Lookup'!$E:$E)</f>
        <v>United Kingdom</v>
      </c>
    </row>
    <row r="3069" spans="1:10" x14ac:dyDescent="0.3">
      <c r="A3069">
        <v>15444</v>
      </c>
      <c r="B3069">
        <v>9</v>
      </c>
      <c r="C3069">
        <v>2</v>
      </c>
      <c r="D3069">
        <v>1418.2600000000043</v>
      </c>
      <c r="E3069" cm="1">
        <f t="array" ref="E3069">_xlfn.IFS(B3069&lt;=PERCENTILE($B$3:$B$5882,0.2),5,B3069&lt;=PERCENTILE($B$3:$B$5882,0.4),4,B3069&lt;=PERCENTILE($B$3:$B$5882,0.6),3,B3069&lt;=PERCENTILE($B$3:$B$5882,0.8),2,TRUE,1)</f>
        <v>5</v>
      </c>
      <c r="F3069" cm="1">
        <f t="array" ref="F3069">_xlfn.IFS(C3069&lt;=PERCENTILE($C$3:$C$5882,0.2),1,C3069&lt;=PERCENTILE($C$3:$C$5882,0.4),2,C3069&lt;=PERCENTILE($C$3:$C$5882,0.6),3,C3069&lt;=PERCENTILE($C$3:$C$5882,0.8),4,TRUE,5)</f>
        <v>2</v>
      </c>
      <c r="G3069" cm="1">
        <f t="array" ref="G3069">_xlfn.IFS(D3069&lt;=PERCENTILE($D$3:$D$5882,0.2),1,D3069&lt;=PERCENTILE($D$3:$D$5882,0.4),2,D3069&lt;=PERCENTILE($D$3:$D$5882,0.6),3,D3069&lt;=PERCENTILE($D$3:$D$5882,0.8),4,TRUE,5)</f>
        <v>4</v>
      </c>
      <c r="H3069" s="3" t="str" cm="1">
        <f t="array" ref="H3069">_xlfn.IFS(AND(E3069&gt;=4,F3069&gt;=4,G3069&gt;=4),"Champions",AND(E3069&gt;=3,F3069&gt;=3,G3069&gt;=3),"Loyal Customers",AND(E3069&lt;=2,F3069&gt;=3),"At Risk",AND(E3069&lt;=2,F3069&lt;=2,G3069&lt;=2),"Lost",AND(E3069&gt;=4,F3069&lt;=2),"New/Promising",TRUE,"Needs Attention")</f>
        <v>New/Promising</v>
      </c>
      <c r="I3069" s="3" t="str">
        <f t="shared" si="51"/>
        <v>Active</v>
      </c>
      <c r="J3069" s="3" t="str">
        <f>_xlfn.XLOOKUP(A3069,'Country_Lookup'!$D:$D,'Country_Lookup'!$E:$E)</f>
        <v>United Kingdom</v>
      </c>
    </row>
    <row r="3070" spans="1:10" x14ac:dyDescent="0.3">
      <c r="A3070">
        <v>15445</v>
      </c>
      <c r="B3070">
        <v>264</v>
      </c>
      <c r="C3070">
        <v>2</v>
      </c>
      <c r="D3070">
        <v>284.5</v>
      </c>
      <c r="E3070" cm="1">
        <f t="array" ref="E3070">_xlfn.IFS(B3070&lt;=PERCENTILE($B$3:$B$5882,0.2),5,B3070&lt;=PERCENTILE($B$3:$B$5882,0.4),4,B3070&lt;=PERCENTILE($B$3:$B$5882,0.6),3,B3070&lt;=PERCENTILE($B$3:$B$5882,0.8),2,TRUE,1)</f>
        <v>2</v>
      </c>
      <c r="F3070" cm="1">
        <f t="array" ref="F3070">_xlfn.IFS(C3070&lt;=PERCENTILE($C$3:$C$5882,0.2),1,C3070&lt;=PERCENTILE($C$3:$C$5882,0.4),2,C3070&lt;=PERCENTILE($C$3:$C$5882,0.6),3,C3070&lt;=PERCENTILE($C$3:$C$5882,0.8),4,TRUE,5)</f>
        <v>2</v>
      </c>
      <c r="G3070" cm="1">
        <f t="array" ref="G3070">_xlfn.IFS(D3070&lt;=PERCENTILE($D$3:$D$5882,0.2),1,D3070&lt;=PERCENTILE($D$3:$D$5882,0.4),2,D3070&lt;=PERCENTILE($D$3:$D$5882,0.6),3,D3070&lt;=PERCENTILE($D$3:$D$5882,0.8),4,TRUE,5)</f>
        <v>1</v>
      </c>
      <c r="H3070" s="3" t="str" cm="1">
        <f t="array" ref="H3070">_xlfn.IFS(AND(E3070&gt;=4,F3070&gt;=4,G3070&gt;=4),"Champions",AND(E3070&gt;=3,F3070&gt;=3,G3070&gt;=3),"Loyal Customers",AND(E3070&lt;=2,F3070&gt;=3),"At Risk",AND(E3070&lt;=2,F3070&lt;=2,G3070&lt;=2),"Lost",AND(E3070&gt;=4,F3070&lt;=2),"New/Promising",TRUE,"Needs Attention")</f>
        <v>Lost</v>
      </c>
      <c r="I3070" s="3" t="str">
        <f t="shared" si="51"/>
        <v>Churned</v>
      </c>
      <c r="J3070" s="3" t="str">
        <f>_xlfn.XLOOKUP(A3070,'Country_Lookup'!$D:$D,'Country_Lookup'!$E:$E)</f>
        <v>United Kingdom</v>
      </c>
    </row>
    <row r="3071" spans="1:10" x14ac:dyDescent="0.3">
      <c r="A3071">
        <v>15446</v>
      </c>
      <c r="B3071">
        <v>376</v>
      </c>
      <c r="C3071">
        <v>3</v>
      </c>
      <c r="D3071">
        <v>406.94999999999959</v>
      </c>
      <c r="E3071" cm="1">
        <f t="array" ref="E3071">_xlfn.IFS(B3071&lt;=PERCENTILE($B$3:$B$5882,0.2),5,B3071&lt;=PERCENTILE($B$3:$B$5882,0.4),4,B3071&lt;=PERCENTILE($B$3:$B$5882,0.6),3,B3071&lt;=PERCENTILE($B$3:$B$5882,0.8),2,TRUE,1)</f>
        <v>2</v>
      </c>
      <c r="F3071" cm="1">
        <f t="array" ref="F3071">_xlfn.IFS(C3071&lt;=PERCENTILE($C$3:$C$5882,0.2),1,C3071&lt;=PERCENTILE($C$3:$C$5882,0.4),2,C3071&lt;=PERCENTILE($C$3:$C$5882,0.6),3,C3071&lt;=PERCENTILE($C$3:$C$5882,0.8),4,TRUE,5)</f>
        <v>3</v>
      </c>
      <c r="G3071" cm="1">
        <f t="array" ref="G3071">_xlfn.IFS(D3071&lt;=PERCENTILE($D$3:$D$5882,0.2),1,D3071&lt;=PERCENTILE($D$3:$D$5882,0.4),2,D3071&lt;=PERCENTILE($D$3:$D$5882,0.6),3,D3071&lt;=PERCENTILE($D$3:$D$5882,0.8),4,TRUE,5)</f>
        <v>2</v>
      </c>
      <c r="H3071" s="3" t="str" cm="1">
        <f t="array" ref="H3071">_xlfn.IFS(AND(E3071&gt;=4,F3071&gt;=4,G3071&gt;=4),"Champions",AND(E3071&gt;=3,F3071&gt;=3,G3071&gt;=3),"Loyal Customers",AND(E3071&lt;=2,F3071&gt;=3),"At Risk",AND(E3071&lt;=2,F3071&lt;=2,G3071&lt;=2),"Lost",AND(E3071&gt;=4,F3071&lt;=2),"New/Promising",TRUE,"Needs Attention")</f>
        <v>At Risk</v>
      </c>
      <c r="I3071" s="3" t="str">
        <f t="shared" si="51"/>
        <v>Churned</v>
      </c>
      <c r="J3071" s="3" t="str">
        <f>_xlfn.XLOOKUP(A3071,'Country_Lookup'!$D:$D,'Country_Lookup'!$E:$E)</f>
        <v>United Kingdom</v>
      </c>
    </row>
    <row r="3072" spans="1:10" x14ac:dyDescent="0.3">
      <c r="A3072">
        <v>15447</v>
      </c>
      <c r="B3072">
        <v>330</v>
      </c>
      <c r="C3072">
        <v>5</v>
      </c>
      <c r="D3072">
        <v>492.87999999999971</v>
      </c>
      <c r="E3072" cm="1">
        <f t="array" ref="E3072">_xlfn.IFS(B3072&lt;=PERCENTILE($B$3:$B$5882,0.2),5,B3072&lt;=PERCENTILE($B$3:$B$5882,0.4),4,B3072&lt;=PERCENTILE($B$3:$B$5882,0.6),3,B3072&lt;=PERCENTILE($B$3:$B$5882,0.8),2,TRUE,1)</f>
        <v>2</v>
      </c>
      <c r="F3072" cm="1">
        <f t="array" ref="F3072">_xlfn.IFS(C3072&lt;=PERCENTILE($C$3:$C$5882,0.2),1,C3072&lt;=PERCENTILE($C$3:$C$5882,0.4),2,C3072&lt;=PERCENTILE($C$3:$C$5882,0.6),3,C3072&lt;=PERCENTILE($C$3:$C$5882,0.8),4,TRUE,5)</f>
        <v>4</v>
      </c>
      <c r="G3072" cm="1">
        <f t="array" ref="G3072">_xlfn.IFS(D3072&lt;=PERCENTILE($D$3:$D$5882,0.2),1,D3072&lt;=PERCENTILE($D$3:$D$5882,0.4),2,D3072&lt;=PERCENTILE($D$3:$D$5882,0.6),3,D3072&lt;=PERCENTILE($D$3:$D$5882,0.8),4,TRUE,5)</f>
        <v>2</v>
      </c>
      <c r="H3072" s="3" t="str" cm="1">
        <f t="array" ref="H3072">_xlfn.IFS(AND(E3072&gt;=4,F3072&gt;=4,G3072&gt;=4),"Champions",AND(E3072&gt;=3,F3072&gt;=3,G3072&gt;=3),"Loyal Customers",AND(E3072&lt;=2,F3072&gt;=3),"At Risk",AND(E3072&lt;=2,F3072&lt;=2,G3072&lt;=2),"Lost",AND(E3072&gt;=4,F3072&lt;=2),"New/Promising",TRUE,"Needs Attention")</f>
        <v>At Risk</v>
      </c>
      <c r="I3072" s="3" t="str">
        <f t="shared" si="51"/>
        <v>Churned</v>
      </c>
      <c r="J3072" s="3" t="str">
        <f>_xlfn.XLOOKUP(A3072,'Country_Lookup'!$D:$D,'Country_Lookup'!$E:$E)</f>
        <v>United Kingdom</v>
      </c>
    </row>
    <row r="3073" spans="1:10" x14ac:dyDescent="0.3">
      <c r="A3073">
        <v>15448</v>
      </c>
      <c r="B3073">
        <v>312</v>
      </c>
      <c r="C3073">
        <v>2</v>
      </c>
      <c r="D3073">
        <v>788.81000000000006</v>
      </c>
      <c r="E3073" cm="1">
        <f t="array" ref="E3073">_xlfn.IFS(B3073&lt;=PERCENTILE($B$3:$B$5882,0.2),5,B3073&lt;=PERCENTILE($B$3:$B$5882,0.4),4,B3073&lt;=PERCENTILE($B$3:$B$5882,0.6),3,B3073&lt;=PERCENTILE($B$3:$B$5882,0.8),2,TRUE,1)</f>
        <v>2</v>
      </c>
      <c r="F3073" cm="1">
        <f t="array" ref="F3073">_xlfn.IFS(C3073&lt;=PERCENTILE($C$3:$C$5882,0.2),1,C3073&lt;=PERCENTILE($C$3:$C$5882,0.4),2,C3073&lt;=PERCENTILE($C$3:$C$5882,0.6),3,C3073&lt;=PERCENTILE($C$3:$C$5882,0.8),4,TRUE,5)</f>
        <v>2</v>
      </c>
      <c r="G3073" cm="1">
        <f t="array" ref="G3073">_xlfn.IFS(D3073&lt;=PERCENTILE($D$3:$D$5882,0.2),1,D3073&lt;=PERCENTILE($D$3:$D$5882,0.4),2,D3073&lt;=PERCENTILE($D$3:$D$5882,0.6),3,D3073&lt;=PERCENTILE($D$3:$D$5882,0.8),4,TRUE,5)</f>
        <v>3</v>
      </c>
      <c r="H3073" s="3" t="str" cm="1">
        <f t="array" ref="H3073">_xlfn.IFS(AND(E3073&gt;=4,F3073&gt;=4,G3073&gt;=4),"Champions",AND(E3073&gt;=3,F3073&gt;=3,G3073&gt;=3),"Loyal Customers",AND(E3073&lt;=2,F3073&gt;=3),"At Risk",AND(E3073&lt;=2,F3073&lt;=2,G3073&lt;=2),"Lost",AND(E3073&gt;=4,F3073&lt;=2),"New/Promising",TRUE,"Needs Attention")</f>
        <v>Needs Attention</v>
      </c>
      <c r="I3073" s="3" t="str">
        <f t="shared" si="51"/>
        <v>Churned</v>
      </c>
      <c r="J3073" s="3" t="str">
        <f>_xlfn.XLOOKUP(A3073,'Country_Lookup'!$D:$D,'Country_Lookup'!$E:$E)</f>
        <v>United Kingdom</v>
      </c>
    </row>
    <row r="3074" spans="1:10" x14ac:dyDescent="0.3">
      <c r="A3074">
        <v>15449</v>
      </c>
      <c r="B3074">
        <v>26</v>
      </c>
      <c r="C3074">
        <v>3</v>
      </c>
      <c r="D3074">
        <v>974.51999999999873</v>
      </c>
      <c r="E3074" cm="1">
        <f t="array" ref="E3074">_xlfn.IFS(B3074&lt;=PERCENTILE($B$3:$B$5882,0.2),5,B3074&lt;=PERCENTILE($B$3:$B$5882,0.4),4,B3074&lt;=PERCENTILE($B$3:$B$5882,0.6),3,B3074&lt;=PERCENTILE($B$3:$B$5882,0.8),2,TRUE,1)</f>
        <v>4</v>
      </c>
      <c r="F3074" cm="1">
        <f t="array" ref="F3074">_xlfn.IFS(C3074&lt;=PERCENTILE($C$3:$C$5882,0.2),1,C3074&lt;=PERCENTILE($C$3:$C$5882,0.4),2,C3074&lt;=PERCENTILE($C$3:$C$5882,0.6),3,C3074&lt;=PERCENTILE($C$3:$C$5882,0.8),4,TRUE,5)</f>
        <v>3</v>
      </c>
      <c r="G3074" cm="1">
        <f t="array" ref="G3074">_xlfn.IFS(D3074&lt;=PERCENTILE($D$3:$D$5882,0.2),1,D3074&lt;=PERCENTILE($D$3:$D$5882,0.4),2,D3074&lt;=PERCENTILE($D$3:$D$5882,0.6),3,D3074&lt;=PERCENTILE($D$3:$D$5882,0.8),4,TRUE,5)</f>
        <v>3</v>
      </c>
      <c r="H3074" s="3" t="str" cm="1">
        <f t="array" ref="H3074">_xlfn.IFS(AND(E3074&gt;=4,F3074&gt;=4,G3074&gt;=4),"Champions",AND(E3074&gt;=3,F3074&gt;=3,G3074&gt;=3),"Loyal Customers",AND(E3074&lt;=2,F3074&gt;=3),"At Risk",AND(E3074&lt;=2,F3074&lt;=2,G3074&lt;=2),"Lost",AND(E3074&gt;=4,F3074&lt;=2),"New/Promising",TRUE,"Needs Attention")</f>
        <v>Loyal Customers</v>
      </c>
      <c r="I3074" s="3" t="str">
        <f t="shared" si="51"/>
        <v>Active</v>
      </c>
      <c r="J3074" s="3" t="str">
        <f>_xlfn.XLOOKUP(A3074,'Country_Lookup'!$D:$D,'Country_Lookup'!$E:$E)</f>
        <v>United Kingdom</v>
      </c>
    </row>
    <row r="3075" spans="1:10" x14ac:dyDescent="0.3">
      <c r="A3075">
        <v>15450</v>
      </c>
      <c r="B3075">
        <v>30</v>
      </c>
      <c r="C3075">
        <v>1</v>
      </c>
      <c r="D3075">
        <v>429.84000000000003</v>
      </c>
      <c r="E3075" cm="1">
        <f t="array" ref="E3075">_xlfn.IFS(B3075&lt;=PERCENTILE($B$3:$B$5882,0.2),5,B3075&lt;=PERCENTILE($B$3:$B$5882,0.4),4,B3075&lt;=PERCENTILE($B$3:$B$5882,0.6),3,B3075&lt;=PERCENTILE($B$3:$B$5882,0.8),2,TRUE,1)</f>
        <v>4</v>
      </c>
      <c r="F3075" cm="1">
        <f t="array" ref="F3075">_xlfn.IFS(C3075&lt;=PERCENTILE($C$3:$C$5882,0.2),1,C3075&lt;=PERCENTILE($C$3:$C$5882,0.4),2,C3075&lt;=PERCENTILE($C$3:$C$5882,0.6),3,C3075&lt;=PERCENTILE($C$3:$C$5882,0.8),4,TRUE,5)</f>
        <v>1</v>
      </c>
      <c r="G3075" cm="1">
        <f t="array" ref="G3075">_xlfn.IFS(D3075&lt;=PERCENTILE($D$3:$D$5882,0.2),1,D3075&lt;=PERCENTILE($D$3:$D$5882,0.4),2,D3075&lt;=PERCENTILE($D$3:$D$5882,0.6),3,D3075&lt;=PERCENTILE($D$3:$D$5882,0.8),4,TRUE,5)</f>
        <v>2</v>
      </c>
      <c r="H3075" s="3" t="str" cm="1">
        <f t="array" ref="H3075">_xlfn.IFS(AND(E3075&gt;=4,F3075&gt;=4,G3075&gt;=4),"Champions",AND(E3075&gt;=3,F3075&gt;=3,G3075&gt;=3),"Loyal Customers",AND(E3075&lt;=2,F3075&gt;=3),"At Risk",AND(E3075&lt;=2,F3075&lt;=2,G3075&lt;=2),"Lost",AND(E3075&gt;=4,F3075&lt;=2),"New/Promising",TRUE,"Needs Attention")</f>
        <v>New/Promising</v>
      </c>
      <c r="I3075" s="3" t="str">
        <f t="shared" ref="I3075:I3138" si="52">IF(B3075&gt;90,"Churned","Active")</f>
        <v>Active</v>
      </c>
      <c r="J3075" s="3" t="str">
        <f>_xlfn.XLOOKUP(A3075,'Country_Lookup'!$D:$D,'Country_Lookup'!$E:$E)</f>
        <v>United Kingdom</v>
      </c>
    </row>
    <row r="3076" spans="1:10" x14ac:dyDescent="0.3">
      <c r="A3076">
        <v>15451</v>
      </c>
      <c r="B3076">
        <v>434</v>
      </c>
      <c r="C3076">
        <v>2</v>
      </c>
      <c r="D3076">
        <v>233.20999999999964</v>
      </c>
      <c r="E3076" cm="1">
        <f t="array" ref="E3076">_xlfn.IFS(B3076&lt;=PERCENTILE($B$3:$B$5882,0.2),5,B3076&lt;=PERCENTILE($B$3:$B$5882,0.4),4,B3076&lt;=PERCENTILE($B$3:$B$5882,0.6),3,B3076&lt;=PERCENTILE($B$3:$B$5882,0.8),2,TRUE,1)</f>
        <v>1</v>
      </c>
      <c r="F3076" cm="1">
        <f t="array" ref="F3076">_xlfn.IFS(C3076&lt;=PERCENTILE($C$3:$C$5882,0.2),1,C3076&lt;=PERCENTILE($C$3:$C$5882,0.4),2,C3076&lt;=PERCENTILE($C$3:$C$5882,0.6),3,C3076&lt;=PERCENTILE($C$3:$C$5882,0.8),4,TRUE,5)</f>
        <v>2</v>
      </c>
      <c r="G3076" cm="1">
        <f t="array" ref="G3076">_xlfn.IFS(D3076&lt;=PERCENTILE($D$3:$D$5882,0.2),1,D3076&lt;=PERCENTILE($D$3:$D$5882,0.4),2,D3076&lt;=PERCENTILE($D$3:$D$5882,0.6),3,D3076&lt;=PERCENTILE($D$3:$D$5882,0.8),4,TRUE,5)</f>
        <v>1</v>
      </c>
      <c r="H3076" s="3" t="str" cm="1">
        <f t="array" ref="H3076">_xlfn.IFS(AND(E3076&gt;=4,F3076&gt;=4,G3076&gt;=4),"Champions",AND(E3076&gt;=3,F3076&gt;=3,G3076&gt;=3),"Loyal Customers",AND(E3076&lt;=2,F3076&gt;=3),"At Risk",AND(E3076&lt;=2,F3076&lt;=2,G3076&lt;=2),"Lost",AND(E3076&gt;=4,F3076&lt;=2),"New/Promising",TRUE,"Needs Attention")</f>
        <v>Lost</v>
      </c>
      <c r="I3076" s="3" t="str">
        <f t="shared" si="52"/>
        <v>Churned</v>
      </c>
      <c r="J3076" s="3" t="str">
        <f>_xlfn.XLOOKUP(A3076,'Country_Lookup'!$D:$D,'Country_Lookup'!$E:$E)</f>
        <v>United Kingdom</v>
      </c>
    </row>
    <row r="3077" spans="1:10" x14ac:dyDescent="0.3">
      <c r="A3077">
        <v>15452</v>
      </c>
      <c r="B3077">
        <v>29</v>
      </c>
      <c r="C3077">
        <v>6</v>
      </c>
      <c r="D3077">
        <v>1799.1099999999913</v>
      </c>
      <c r="E3077" cm="1">
        <f t="array" ref="E3077">_xlfn.IFS(B3077&lt;=PERCENTILE($B$3:$B$5882,0.2),5,B3077&lt;=PERCENTILE($B$3:$B$5882,0.4),4,B3077&lt;=PERCENTILE($B$3:$B$5882,0.6),3,B3077&lt;=PERCENTILE($B$3:$B$5882,0.8),2,TRUE,1)</f>
        <v>4</v>
      </c>
      <c r="F3077" cm="1">
        <f t="array" ref="F3077">_xlfn.IFS(C3077&lt;=PERCENTILE($C$3:$C$5882,0.2),1,C3077&lt;=PERCENTILE($C$3:$C$5882,0.4),2,C3077&lt;=PERCENTILE($C$3:$C$5882,0.6),3,C3077&lt;=PERCENTILE($C$3:$C$5882,0.8),4,TRUE,5)</f>
        <v>4</v>
      </c>
      <c r="G3077" cm="1">
        <f t="array" ref="G3077">_xlfn.IFS(D3077&lt;=PERCENTILE($D$3:$D$5882,0.2),1,D3077&lt;=PERCENTILE($D$3:$D$5882,0.4),2,D3077&lt;=PERCENTILE($D$3:$D$5882,0.6),3,D3077&lt;=PERCENTILE($D$3:$D$5882,0.8),4,TRUE,5)</f>
        <v>4</v>
      </c>
      <c r="H3077" s="3" t="str" cm="1">
        <f t="array" ref="H3077">_xlfn.IFS(AND(E3077&gt;=4,F3077&gt;=4,G3077&gt;=4),"Champions",AND(E3077&gt;=3,F3077&gt;=3,G3077&gt;=3),"Loyal Customers",AND(E3077&lt;=2,F3077&gt;=3),"At Risk",AND(E3077&lt;=2,F3077&lt;=2,G3077&lt;=2),"Lost",AND(E3077&gt;=4,F3077&lt;=2),"New/Promising",TRUE,"Needs Attention")</f>
        <v>Champions</v>
      </c>
      <c r="I3077" s="3" t="str">
        <f t="shared" si="52"/>
        <v>Active</v>
      </c>
      <c r="J3077" s="3" t="str">
        <f>_xlfn.XLOOKUP(A3077,'Country_Lookup'!$D:$D,'Country_Lookup'!$E:$E)</f>
        <v>United Kingdom</v>
      </c>
    </row>
    <row r="3078" spans="1:10" x14ac:dyDescent="0.3">
      <c r="A3078">
        <v>15453</v>
      </c>
      <c r="B3078">
        <v>1</v>
      </c>
      <c r="C3078">
        <v>7</v>
      </c>
      <c r="D3078">
        <v>1388.3699999999958</v>
      </c>
      <c r="E3078" cm="1">
        <f t="array" ref="E3078">_xlfn.IFS(B3078&lt;=PERCENTILE($B$3:$B$5882,0.2),5,B3078&lt;=PERCENTILE($B$3:$B$5882,0.4),4,B3078&lt;=PERCENTILE($B$3:$B$5882,0.6),3,B3078&lt;=PERCENTILE($B$3:$B$5882,0.8),2,TRUE,1)</f>
        <v>5</v>
      </c>
      <c r="F3078" cm="1">
        <f t="array" ref="F3078">_xlfn.IFS(C3078&lt;=PERCENTILE($C$3:$C$5882,0.2),1,C3078&lt;=PERCENTILE($C$3:$C$5882,0.4),2,C3078&lt;=PERCENTILE($C$3:$C$5882,0.6),3,C3078&lt;=PERCENTILE($C$3:$C$5882,0.8),4,TRUE,5)</f>
        <v>4</v>
      </c>
      <c r="G3078" cm="1">
        <f t="array" ref="G3078">_xlfn.IFS(D3078&lt;=PERCENTILE($D$3:$D$5882,0.2),1,D3078&lt;=PERCENTILE($D$3:$D$5882,0.4),2,D3078&lt;=PERCENTILE($D$3:$D$5882,0.6),3,D3078&lt;=PERCENTILE($D$3:$D$5882,0.8),4,TRUE,5)</f>
        <v>4</v>
      </c>
      <c r="H3078" s="3" t="str" cm="1">
        <f t="array" ref="H3078">_xlfn.IFS(AND(E3078&gt;=4,F3078&gt;=4,G3078&gt;=4),"Champions",AND(E3078&gt;=3,F3078&gt;=3,G3078&gt;=3),"Loyal Customers",AND(E3078&lt;=2,F3078&gt;=3),"At Risk",AND(E3078&lt;=2,F3078&lt;=2,G3078&lt;=2),"Lost",AND(E3078&gt;=4,F3078&lt;=2),"New/Promising",TRUE,"Needs Attention")</f>
        <v>Champions</v>
      </c>
      <c r="I3078" s="3" t="str">
        <f t="shared" si="52"/>
        <v>Active</v>
      </c>
      <c r="J3078" s="3" t="str">
        <f>_xlfn.XLOOKUP(A3078,'Country_Lookup'!$D:$D,'Country_Lookup'!$E:$E)</f>
        <v>United Kingdom</v>
      </c>
    </row>
    <row r="3079" spans="1:10" x14ac:dyDescent="0.3">
      <c r="A3079">
        <v>15454</v>
      </c>
      <c r="B3079">
        <v>362</v>
      </c>
      <c r="C3079">
        <v>2</v>
      </c>
      <c r="D3079">
        <v>307.69000000000005</v>
      </c>
      <c r="E3079" cm="1">
        <f t="array" ref="E3079">_xlfn.IFS(B3079&lt;=PERCENTILE($B$3:$B$5882,0.2),5,B3079&lt;=PERCENTILE($B$3:$B$5882,0.4),4,B3079&lt;=PERCENTILE($B$3:$B$5882,0.6),3,B3079&lt;=PERCENTILE($B$3:$B$5882,0.8),2,TRUE,1)</f>
        <v>2</v>
      </c>
      <c r="F3079" cm="1">
        <f t="array" ref="F3079">_xlfn.IFS(C3079&lt;=PERCENTILE($C$3:$C$5882,0.2),1,C3079&lt;=PERCENTILE($C$3:$C$5882,0.4),2,C3079&lt;=PERCENTILE($C$3:$C$5882,0.6),3,C3079&lt;=PERCENTILE($C$3:$C$5882,0.8),4,TRUE,5)</f>
        <v>2</v>
      </c>
      <c r="G3079" cm="1">
        <f t="array" ref="G3079">_xlfn.IFS(D3079&lt;=PERCENTILE($D$3:$D$5882,0.2),1,D3079&lt;=PERCENTILE($D$3:$D$5882,0.4),2,D3079&lt;=PERCENTILE($D$3:$D$5882,0.6),3,D3079&lt;=PERCENTILE($D$3:$D$5882,0.8),4,TRUE,5)</f>
        <v>2</v>
      </c>
      <c r="H3079" s="3" t="str" cm="1">
        <f t="array" ref="H3079">_xlfn.IFS(AND(E3079&gt;=4,F3079&gt;=4,G3079&gt;=4),"Champions",AND(E3079&gt;=3,F3079&gt;=3,G3079&gt;=3),"Loyal Customers",AND(E3079&lt;=2,F3079&gt;=3),"At Risk",AND(E3079&lt;=2,F3079&lt;=2,G3079&lt;=2),"Lost",AND(E3079&gt;=4,F3079&lt;=2),"New/Promising",TRUE,"Needs Attention")</f>
        <v>Lost</v>
      </c>
      <c r="I3079" s="3" t="str">
        <f t="shared" si="52"/>
        <v>Churned</v>
      </c>
      <c r="J3079" s="3" t="str">
        <f>_xlfn.XLOOKUP(A3079,'Country_Lookup'!$D:$D,'Country_Lookup'!$E:$E)</f>
        <v>United Kingdom</v>
      </c>
    </row>
    <row r="3080" spans="1:10" x14ac:dyDescent="0.3">
      <c r="A3080">
        <v>15455</v>
      </c>
      <c r="B3080">
        <v>597</v>
      </c>
      <c r="C3080">
        <v>1</v>
      </c>
      <c r="D3080">
        <v>38.25</v>
      </c>
      <c r="E3080" cm="1">
        <f t="array" ref="E3080">_xlfn.IFS(B3080&lt;=PERCENTILE($B$3:$B$5882,0.2),5,B3080&lt;=PERCENTILE($B$3:$B$5882,0.4),4,B3080&lt;=PERCENTILE($B$3:$B$5882,0.6),3,B3080&lt;=PERCENTILE($B$3:$B$5882,0.8),2,TRUE,1)</f>
        <v>1</v>
      </c>
      <c r="F3080" cm="1">
        <f t="array" ref="F3080">_xlfn.IFS(C3080&lt;=PERCENTILE($C$3:$C$5882,0.2),1,C3080&lt;=PERCENTILE($C$3:$C$5882,0.4),2,C3080&lt;=PERCENTILE($C$3:$C$5882,0.6),3,C3080&lt;=PERCENTILE($C$3:$C$5882,0.8),4,TRUE,5)</f>
        <v>1</v>
      </c>
      <c r="G3080" cm="1">
        <f t="array" ref="G3080">_xlfn.IFS(D3080&lt;=PERCENTILE($D$3:$D$5882,0.2),1,D3080&lt;=PERCENTILE($D$3:$D$5882,0.4),2,D3080&lt;=PERCENTILE($D$3:$D$5882,0.6),3,D3080&lt;=PERCENTILE($D$3:$D$5882,0.8),4,TRUE,5)</f>
        <v>1</v>
      </c>
      <c r="H3080" s="3" t="str" cm="1">
        <f t="array" ref="H3080">_xlfn.IFS(AND(E3080&gt;=4,F3080&gt;=4,G3080&gt;=4),"Champions",AND(E3080&gt;=3,F3080&gt;=3,G3080&gt;=3),"Loyal Customers",AND(E3080&lt;=2,F3080&gt;=3),"At Risk",AND(E3080&lt;=2,F3080&lt;=2,G3080&lt;=2),"Lost",AND(E3080&gt;=4,F3080&lt;=2),"New/Promising",TRUE,"Needs Attention")</f>
        <v>Lost</v>
      </c>
      <c r="I3080" s="3" t="str">
        <f t="shared" si="52"/>
        <v>Churned</v>
      </c>
      <c r="J3080" s="3" t="str">
        <f>_xlfn.XLOOKUP(A3080,'Country_Lookup'!$D:$D,'Country_Lookup'!$E:$E)</f>
        <v>United Kingdom</v>
      </c>
    </row>
    <row r="3081" spans="1:10" x14ac:dyDescent="0.3">
      <c r="A3081">
        <v>15456</v>
      </c>
      <c r="B3081">
        <v>283</v>
      </c>
      <c r="C3081">
        <v>10</v>
      </c>
      <c r="D3081">
        <v>2119.2700000000041</v>
      </c>
      <c r="E3081" cm="1">
        <f t="array" ref="E3081">_xlfn.IFS(B3081&lt;=PERCENTILE($B$3:$B$5882,0.2),5,B3081&lt;=PERCENTILE($B$3:$B$5882,0.4),4,B3081&lt;=PERCENTILE($B$3:$B$5882,0.6),3,B3081&lt;=PERCENTILE($B$3:$B$5882,0.8),2,TRUE,1)</f>
        <v>2</v>
      </c>
      <c r="F3081" cm="1">
        <f t="array" ref="F3081">_xlfn.IFS(C3081&lt;=PERCENTILE($C$3:$C$5882,0.2),1,C3081&lt;=PERCENTILE($C$3:$C$5882,0.4),2,C3081&lt;=PERCENTILE($C$3:$C$5882,0.6),3,C3081&lt;=PERCENTILE($C$3:$C$5882,0.8),4,TRUE,5)</f>
        <v>5</v>
      </c>
      <c r="G3081" cm="1">
        <f t="array" ref="G3081">_xlfn.IFS(D3081&lt;=PERCENTILE($D$3:$D$5882,0.2),1,D3081&lt;=PERCENTILE($D$3:$D$5882,0.4),2,D3081&lt;=PERCENTILE($D$3:$D$5882,0.6),3,D3081&lt;=PERCENTILE($D$3:$D$5882,0.8),4,TRUE,5)</f>
        <v>4</v>
      </c>
      <c r="H3081" s="3" t="str" cm="1">
        <f t="array" ref="H3081">_xlfn.IFS(AND(E3081&gt;=4,F3081&gt;=4,G3081&gt;=4),"Champions",AND(E3081&gt;=3,F3081&gt;=3,G3081&gt;=3),"Loyal Customers",AND(E3081&lt;=2,F3081&gt;=3),"At Risk",AND(E3081&lt;=2,F3081&lt;=2,G3081&lt;=2),"Lost",AND(E3081&gt;=4,F3081&lt;=2),"New/Promising",TRUE,"Needs Attention")</f>
        <v>At Risk</v>
      </c>
      <c r="I3081" s="3" t="str">
        <f t="shared" si="52"/>
        <v>Churned</v>
      </c>
      <c r="J3081" s="3" t="str">
        <f>_xlfn.XLOOKUP(A3081,'Country_Lookup'!$D:$D,'Country_Lookup'!$E:$E)</f>
        <v>United Kingdom</v>
      </c>
    </row>
    <row r="3082" spans="1:10" x14ac:dyDescent="0.3">
      <c r="A3082">
        <v>15457</v>
      </c>
      <c r="B3082">
        <v>262</v>
      </c>
      <c r="C3082">
        <v>1</v>
      </c>
      <c r="D3082">
        <v>237.06999999999982</v>
      </c>
      <c r="E3082" cm="1">
        <f t="array" ref="E3082">_xlfn.IFS(B3082&lt;=PERCENTILE($B$3:$B$5882,0.2),5,B3082&lt;=PERCENTILE($B$3:$B$5882,0.4),4,B3082&lt;=PERCENTILE($B$3:$B$5882,0.6),3,B3082&lt;=PERCENTILE($B$3:$B$5882,0.8),2,TRUE,1)</f>
        <v>2</v>
      </c>
      <c r="F3082" cm="1">
        <f t="array" ref="F3082">_xlfn.IFS(C3082&lt;=PERCENTILE($C$3:$C$5882,0.2),1,C3082&lt;=PERCENTILE($C$3:$C$5882,0.4),2,C3082&lt;=PERCENTILE($C$3:$C$5882,0.6),3,C3082&lt;=PERCENTILE($C$3:$C$5882,0.8),4,TRUE,5)</f>
        <v>1</v>
      </c>
      <c r="G3082" cm="1">
        <f t="array" ref="G3082">_xlfn.IFS(D3082&lt;=PERCENTILE($D$3:$D$5882,0.2),1,D3082&lt;=PERCENTILE($D$3:$D$5882,0.4),2,D3082&lt;=PERCENTILE($D$3:$D$5882,0.6),3,D3082&lt;=PERCENTILE($D$3:$D$5882,0.8),4,TRUE,5)</f>
        <v>1</v>
      </c>
      <c r="H3082" s="3" t="str" cm="1">
        <f t="array" ref="H3082">_xlfn.IFS(AND(E3082&gt;=4,F3082&gt;=4,G3082&gt;=4),"Champions",AND(E3082&gt;=3,F3082&gt;=3,G3082&gt;=3),"Loyal Customers",AND(E3082&lt;=2,F3082&gt;=3),"At Risk",AND(E3082&lt;=2,F3082&lt;=2,G3082&lt;=2),"Lost",AND(E3082&gt;=4,F3082&lt;=2),"New/Promising",TRUE,"Needs Attention")</f>
        <v>Lost</v>
      </c>
      <c r="I3082" s="3" t="str">
        <f t="shared" si="52"/>
        <v>Churned</v>
      </c>
      <c r="J3082" s="3" t="str">
        <f>_xlfn.XLOOKUP(A3082,'Country_Lookup'!$D:$D,'Country_Lookup'!$E:$E)</f>
        <v>United Kingdom</v>
      </c>
    </row>
    <row r="3083" spans="1:10" x14ac:dyDescent="0.3">
      <c r="A3083">
        <v>15458</v>
      </c>
      <c r="B3083">
        <v>25</v>
      </c>
      <c r="C3083">
        <v>2</v>
      </c>
      <c r="D3083">
        <v>370.44000000000011</v>
      </c>
      <c r="E3083" cm="1">
        <f t="array" ref="E3083">_xlfn.IFS(B3083&lt;=PERCENTILE($B$3:$B$5882,0.2),5,B3083&lt;=PERCENTILE($B$3:$B$5882,0.4),4,B3083&lt;=PERCENTILE($B$3:$B$5882,0.6),3,B3083&lt;=PERCENTILE($B$3:$B$5882,0.8),2,TRUE,1)</f>
        <v>4</v>
      </c>
      <c r="F3083" cm="1">
        <f t="array" ref="F3083">_xlfn.IFS(C3083&lt;=PERCENTILE($C$3:$C$5882,0.2),1,C3083&lt;=PERCENTILE($C$3:$C$5882,0.4),2,C3083&lt;=PERCENTILE($C$3:$C$5882,0.6),3,C3083&lt;=PERCENTILE($C$3:$C$5882,0.8),4,TRUE,5)</f>
        <v>2</v>
      </c>
      <c r="G3083" cm="1">
        <f t="array" ref="G3083">_xlfn.IFS(D3083&lt;=PERCENTILE($D$3:$D$5882,0.2),1,D3083&lt;=PERCENTILE($D$3:$D$5882,0.4),2,D3083&lt;=PERCENTILE($D$3:$D$5882,0.6),3,D3083&lt;=PERCENTILE($D$3:$D$5882,0.8),4,TRUE,5)</f>
        <v>2</v>
      </c>
      <c r="H3083" s="3" t="str" cm="1">
        <f t="array" ref="H3083">_xlfn.IFS(AND(E3083&gt;=4,F3083&gt;=4,G3083&gt;=4),"Champions",AND(E3083&gt;=3,F3083&gt;=3,G3083&gt;=3),"Loyal Customers",AND(E3083&lt;=2,F3083&gt;=3),"At Risk",AND(E3083&lt;=2,F3083&lt;=2,G3083&lt;=2),"Lost",AND(E3083&gt;=4,F3083&lt;=2),"New/Promising",TRUE,"Needs Attention")</f>
        <v>New/Promising</v>
      </c>
      <c r="I3083" s="3" t="str">
        <f t="shared" si="52"/>
        <v>Active</v>
      </c>
      <c r="J3083" s="3" t="str">
        <f>_xlfn.XLOOKUP(A3083,'Country_Lookup'!$D:$D,'Country_Lookup'!$E:$E)</f>
        <v>United Kingdom</v>
      </c>
    </row>
    <row r="3084" spans="1:10" x14ac:dyDescent="0.3">
      <c r="A3084">
        <v>15459</v>
      </c>
      <c r="B3084">
        <v>417</v>
      </c>
      <c r="C3084">
        <v>2</v>
      </c>
      <c r="D3084">
        <v>202.82999999999998</v>
      </c>
      <c r="E3084" cm="1">
        <f t="array" ref="E3084">_xlfn.IFS(B3084&lt;=PERCENTILE($B$3:$B$5882,0.2),5,B3084&lt;=PERCENTILE($B$3:$B$5882,0.4),4,B3084&lt;=PERCENTILE($B$3:$B$5882,0.6),3,B3084&lt;=PERCENTILE($B$3:$B$5882,0.8),2,TRUE,1)</f>
        <v>1</v>
      </c>
      <c r="F3084" cm="1">
        <f t="array" ref="F3084">_xlfn.IFS(C3084&lt;=PERCENTILE($C$3:$C$5882,0.2),1,C3084&lt;=PERCENTILE($C$3:$C$5882,0.4),2,C3084&lt;=PERCENTILE($C$3:$C$5882,0.6),3,C3084&lt;=PERCENTILE($C$3:$C$5882,0.8),4,TRUE,5)</f>
        <v>2</v>
      </c>
      <c r="G3084" cm="1">
        <f t="array" ref="G3084">_xlfn.IFS(D3084&lt;=PERCENTILE($D$3:$D$5882,0.2),1,D3084&lt;=PERCENTILE($D$3:$D$5882,0.4),2,D3084&lt;=PERCENTILE($D$3:$D$5882,0.6),3,D3084&lt;=PERCENTILE($D$3:$D$5882,0.8),4,TRUE,5)</f>
        <v>1</v>
      </c>
      <c r="H3084" s="3" t="str" cm="1">
        <f t="array" ref="H3084">_xlfn.IFS(AND(E3084&gt;=4,F3084&gt;=4,G3084&gt;=4),"Champions",AND(E3084&gt;=3,F3084&gt;=3,G3084&gt;=3),"Loyal Customers",AND(E3084&lt;=2,F3084&gt;=3),"At Risk",AND(E3084&lt;=2,F3084&lt;=2,G3084&lt;=2),"Lost",AND(E3084&gt;=4,F3084&lt;=2),"New/Promising",TRUE,"Needs Attention")</f>
        <v>Lost</v>
      </c>
      <c r="I3084" s="3" t="str">
        <f t="shared" si="52"/>
        <v>Churned</v>
      </c>
      <c r="J3084" s="3" t="str">
        <f>_xlfn.XLOOKUP(A3084,'Country_Lookup'!$D:$D,'Country_Lookup'!$E:$E)</f>
        <v>United Kingdom</v>
      </c>
    </row>
    <row r="3085" spans="1:10" x14ac:dyDescent="0.3">
      <c r="A3085">
        <v>15460</v>
      </c>
      <c r="B3085">
        <v>354</v>
      </c>
      <c r="C3085">
        <v>1</v>
      </c>
      <c r="D3085">
        <v>216.7600000000001</v>
      </c>
      <c r="E3085" cm="1">
        <f t="array" ref="E3085">_xlfn.IFS(B3085&lt;=PERCENTILE($B$3:$B$5882,0.2),5,B3085&lt;=PERCENTILE($B$3:$B$5882,0.4),4,B3085&lt;=PERCENTILE($B$3:$B$5882,0.6),3,B3085&lt;=PERCENTILE($B$3:$B$5882,0.8),2,TRUE,1)</f>
        <v>2</v>
      </c>
      <c r="F3085" cm="1">
        <f t="array" ref="F3085">_xlfn.IFS(C3085&lt;=PERCENTILE($C$3:$C$5882,0.2),1,C3085&lt;=PERCENTILE($C$3:$C$5882,0.4),2,C3085&lt;=PERCENTILE($C$3:$C$5882,0.6),3,C3085&lt;=PERCENTILE($C$3:$C$5882,0.8),4,TRUE,5)</f>
        <v>1</v>
      </c>
      <c r="G3085" cm="1">
        <f t="array" ref="G3085">_xlfn.IFS(D3085&lt;=PERCENTILE($D$3:$D$5882,0.2),1,D3085&lt;=PERCENTILE($D$3:$D$5882,0.4),2,D3085&lt;=PERCENTILE($D$3:$D$5882,0.6),3,D3085&lt;=PERCENTILE($D$3:$D$5882,0.8),4,TRUE,5)</f>
        <v>1</v>
      </c>
      <c r="H3085" s="3" t="str" cm="1">
        <f t="array" ref="H3085">_xlfn.IFS(AND(E3085&gt;=4,F3085&gt;=4,G3085&gt;=4),"Champions",AND(E3085&gt;=3,F3085&gt;=3,G3085&gt;=3),"Loyal Customers",AND(E3085&lt;=2,F3085&gt;=3),"At Risk",AND(E3085&lt;=2,F3085&lt;=2,G3085&lt;=2),"Lost",AND(E3085&gt;=4,F3085&lt;=2),"New/Promising",TRUE,"Needs Attention")</f>
        <v>Lost</v>
      </c>
      <c r="I3085" s="3" t="str">
        <f t="shared" si="52"/>
        <v>Churned</v>
      </c>
      <c r="J3085" s="3" t="str">
        <f>_xlfn.XLOOKUP(A3085,'Country_Lookup'!$D:$D,'Country_Lookup'!$E:$E)</f>
        <v>United Kingdom</v>
      </c>
    </row>
    <row r="3086" spans="1:10" x14ac:dyDescent="0.3">
      <c r="A3086">
        <v>15461</v>
      </c>
      <c r="B3086">
        <v>460</v>
      </c>
      <c r="C3086">
        <v>2</v>
      </c>
      <c r="D3086">
        <v>429.7</v>
      </c>
      <c r="E3086" cm="1">
        <f t="array" ref="E3086">_xlfn.IFS(B3086&lt;=PERCENTILE($B$3:$B$5882,0.2),5,B3086&lt;=PERCENTILE($B$3:$B$5882,0.4),4,B3086&lt;=PERCENTILE($B$3:$B$5882,0.6),3,B3086&lt;=PERCENTILE($B$3:$B$5882,0.8),2,TRUE,1)</f>
        <v>1</v>
      </c>
      <c r="F3086" cm="1">
        <f t="array" ref="F3086">_xlfn.IFS(C3086&lt;=PERCENTILE($C$3:$C$5882,0.2),1,C3086&lt;=PERCENTILE($C$3:$C$5882,0.4),2,C3086&lt;=PERCENTILE($C$3:$C$5882,0.6),3,C3086&lt;=PERCENTILE($C$3:$C$5882,0.8),4,TRUE,5)</f>
        <v>2</v>
      </c>
      <c r="G3086" cm="1">
        <f t="array" ref="G3086">_xlfn.IFS(D3086&lt;=PERCENTILE($D$3:$D$5882,0.2),1,D3086&lt;=PERCENTILE($D$3:$D$5882,0.4),2,D3086&lt;=PERCENTILE($D$3:$D$5882,0.6),3,D3086&lt;=PERCENTILE($D$3:$D$5882,0.8),4,TRUE,5)</f>
        <v>2</v>
      </c>
      <c r="H3086" s="3" t="str" cm="1">
        <f t="array" ref="H3086">_xlfn.IFS(AND(E3086&gt;=4,F3086&gt;=4,G3086&gt;=4),"Champions",AND(E3086&gt;=3,F3086&gt;=3,G3086&gt;=3),"Loyal Customers",AND(E3086&lt;=2,F3086&gt;=3),"At Risk",AND(E3086&lt;=2,F3086&lt;=2,G3086&lt;=2),"Lost",AND(E3086&gt;=4,F3086&lt;=2),"New/Promising",TRUE,"Needs Attention")</f>
        <v>Lost</v>
      </c>
      <c r="I3086" s="3" t="str">
        <f t="shared" si="52"/>
        <v>Churned</v>
      </c>
      <c r="J3086" s="3" t="str">
        <f>_xlfn.XLOOKUP(A3086,'Country_Lookup'!$D:$D,'Country_Lookup'!$E:$E)</f>
        <v>United Kingdom</v>
      </c>
    </row>
    <row r="3087" spans="1:10" x14ac:dyDescent="0.3">
      <c r="A3087">
        <v>15462</v>
      </c>
      <c r="B3087">
        <v>94</v>
      </c>
      <c r="C3087">
        <v>4</v>
      </c>
      <c r="D3087">
        <v>737.0499999999995</v>
      </c>
      <c r="E3087" cm="1">
        <f t="array" ref="E3087">_xlfn.IFS(B3087&lt;=PERCENTILE($B$3:$B$5882,0.2),5,B3087&lt;=PERCENTILE($B$3:$B$5882,0.4),4,B3087&lt;=PERCENTILE($B$3:$B$5882,0.6),3,B3087&lt;=PERCENTILE($B$3:$B$5882,0.8),2,TRUE,1)</f>
        <v>3</v>
      </c>
      <c r="F3087" cm="1">
        <f t="array" ref="F3087">_xlfn.IFS(C3087&lt;=PERCENTILE($C$3:$C$5882,0.2),1,C3087&lt;=PERCENTILE($C$3:$C$5882,0.4),2,C3087&lt;=PERCENTILE($C$3:$C$5882,0.6),3,C3087&lt;=PERCENTILE($C$3:$C$5882,0.8),4,TRUE,5)</f>
        <v>3</v>
      </c>
      <c r="G3087" cm="1">
        <f t="array" ref="G3087">_xlfn.IFS(D3087&lt;=PERCENTILE($D$3:$D$5882,0.2),1,D3087&lt;=PERCENTILE($D$3:$D$5882,0.4),2,D3087&lt;=PERCENTILE($D$3:$D$5882,0.6),3,D3087&lt;=PERCENTILE($D$3:$D$5882,0.8),4,TRUE,5)</f>
        <v>3</v>
      </c>
      <c r="H3087" s="3" t="str" cm="1">
        <f t="array" ref="H3087">_xlfn.IFS(AND(E3087&gt;=4,F3087&gt;=4,G3087&gt;=4),"Champions",AND(E3087&gt;=3,F3087&gt;=3,G3087&gt;=3),"Loyal Customers",AND(E3087&lt;=2,F3087&gt;=3),"At Risk",AND(E3087&lt;=2,F3087&lt;=2,G3087&lt;=2),"Lost",AND(E3087&gt;=4,F3087&lt;=2),"New/Promising",TRUE,"Needs Attention")</f>
        <v>Loyal Customers</v>
      </c>
      <c r="I3087" s="3" t="str">
        <f t="shared" si="52"/>
        <v>Churned</v>
      </c>
      <c r="J3087" s="3" t="str">
        <f>_xlfn.XLOOKUP(A3087,'Country_Lookup'!$D:$D,'Country_Lookup'!$E:$E)</f>
        <v>United Kingdom</v>
      </c>
    </row>
    <row r="3088" spans="1:10" x14ac:dyDescent="0.3">
      <c r="A3088">
        <v>15463</v>
      </c>
      <c r="B3088">
        <v>29</v>
      </c>
      <c r="C3088">
        <v>1</v>
      </c>
      <c r="D3088">
        <v>126.14</v>
      </c>
      <c r="E3088" cm="1">
        <f t="array" ref="E3088">_xlfn.IFS(B3088&lt;=PERCENTILE($B$3:$B$5882,0.2),5,B3088&lt;=PERCENTILE($B$3:$B$5882,0.4),4,B3088&lt;=PERCENTILE($B$3:$B$5882,0.6),3,B3088&lt;=PERCENTILE($B$3:$B$5882,0.8),2,TRUE,1)</f>
        <v>4</v>
      </c>
      <c r="F3088" cm="1">
        <f t="array" ref="F3088">_xlfn.IFS(C3088&lt;=PERCENTILE($C$3:$C$5882,0.2),1,C3088&lt;=PERCENTILE($C$3:$C$5882,0.4),2,C3088&lt;=PERCENTILE($C$3:$C$5882,0.6),3,C3088&lt;=PERCENTILE($C$3:$C$5882,0.8),4,TRUE,5)</f>
        <v>1</v>
      </c>
      <c r="G3088" cm="1">
        <f t="array" ref="G3088">_xlfn.IFS(D3088&lt;=PERCENTILE($D$3:$D$5882,0.2),1,D3088&lt;=PERCENTILE($D$3:$D$5882,0.4),2,D3088&lt;=PERCENTILE($D$3:$D$5882,0.6),3,D3088&lt;=PERCENTILE($D$3:$D$5882,0.8),4,TRUE,5)</f>
        <v>1</v>
      </c>
      <c r="H3088" s="3" t="str" cm="1">
        <f t="array" ref="H3088">_xlfn.IFS(AND(E3088&gt;=4,F3088&gt;=4,G3088&gt;=4),"Champions",AND(E3088&gt;=3,F3088&gt;=3,G3088&gt;=3),"Loyal Customers",AND(E3088&lt;=2,F3088&gt;=3),"At Risk",AND(E3088&lt;=2,F3088&lt;=2,G3088&lt;=2),"Lost",AND(E3088&gt;=4,F3088&lt;=2),"New/Promising",TRUE,"Needs Attention")</f>
        <v>New/Promising</v>
      </c>
      <c r="I3088" s="3" t="str">
        <f t="shared" si="52"/>
        <v>Active</v>
      </c>
      <c r="J3088" s="3" t="str">
        <f>_xlfn.XLOOKUP(A3088,'Country_Lookup'!$D:$D,'Country_Lookup'!$E:$E)</f>
        <v>United Kingdom</v>
      </c>
    </row>
    <row r="3089" spans="1:10" x14ac:dyDescent="0.3">
      <c r="A3089">
        <v>15464</v>
      </c>
      <c r="B3089">
        <v>338</v>
      </c>
      <c r="C3089">
        <v>1</v>
      </c>
      <c r="D3089">
        <v>1048.8500000000029</v>
      </c>
      <c r="E3089" cm="1">
        <f t="array" ref="E3089">_xlfn.IFS(B3089&lt;=PERCENTILE($B$3:$B$5882,0.2),5,B3089&lt;=PERCENTILE($B$3:$B$5882,0.4),4,B3089&lt;=PERCENTILE($B$3:$B$5882,0.6),3,B3089&lt;=PERCENTILE($B$3:$B$5882,0.8),2,TRUE,1)</f>
        <v>2</v>
      </c>
      <c r="F3089" cm="1">
        <f t="array" ref="F3089">_xlfn.IFS(C3089&lt;=PERCENTILE($C$3:$C$5882,0.2),1,C3089&lt;=PERCENTILE($C$3:$C$5882,0.4),2,C3089&lt;=PERCENTILE($C$3:$C$5882,0.6),3,C3089&lt;=PERCENTILE($C$3:$C$5882,0.8),4,TRUE,5)</f>
        <v>1</v>
      </c>
      <c r="G3089" cm="1">
        <f t="array" ref="G3089">_xlfn.IFS(D3089&lt;=PERCENTILE($D$3:$D$5882,0.2),1,D3089&lt;=PERCENTILE($D$3:$D$5882,0.4),2,D3089&lt;=PERCENTILE($D$3:$D$5882,0.6),3,D3089&lt;=PERCENTILE($D$3:$D$5882,0.8),4,TRUE,5)</f>
        <v>3</v>
      </c>
      <c r="H3089" s="3" t="str" cm="1">
        <f t="array" ref="H3089">_xlfn.IFS(AND(E3089&gt;=4,F3089&gt;=4,G3089&gt;=4),"Champions",AND(E3089&gt;=3,F3089&gt;=3,G3089&gt;=3),"Loyal Customers",AND(E3089&lt;=2,F3089&gt;=3),"At Risk",AND(E3089&lt;=2,F3089&lt;=2,G3089&lt;=2),"Lost",AND(E3089&gt;=4,F3089&lt;=2),"New/Promising",TRUE,"Needs Attention")</f>
        <v>Needs Attention</v>
      </c>
      <c r="I3089" s="3" t="str">
        <f t="shared" si="52"/>
        <v>Churned</v>
      </c>
      <c r="J3089" s="3" t="str">
        <f>_xlfn.XLOOKUP(A3089,'Country_Lookup'!$D:$D,'Country_Lookup'!$E:$E)</f>
        <v>United Kingdom</v>
      </c>
    </row>
    <row r="3090" spans="1:10" x14ac:dyDescent="0.3">
      <c r="A3090">
        <v>15465</v>
      </c>
      <c r="B3090">
        <v>19</v>
      </c>
      <c r="C3090">
        <v>32</v>
      </c>
      <c r="D3090">
        <v>12655.649999999941</v>
      </c>
      <c r="E3090" cm="1">
        <f t="array" ref="E3090">_xlfn.IFS(B3090&lt;=PERCENTILE($B$3:$B$5882,0.2),5,B3090&lt;=PERCENTILE($B$3:$B$5882,0.4),4,B3090&lt;=PERCENTILE($B$3:$B$5882,0.6),3,B3090&lt;=PERCENTILE($B$3:$B$5882,0.8),2,TRUE,1)</f>
        <v>5</v>
      </c>
      <c r="F3090" cm="1">
        <f t="array" ref="F3090">_xlfn.IFS(C3090&lt;=PERCENTILE($C$3:$C$5882,0.2),1,C3090&lt;=PERCENTILE($C$3:$C$5882,0.4),2,C3090&lt;=PERCENTILE($C$3:$C$5882,0.6),3,C3090&lt;=PERCENTILE($C$3:$C$5882,0.8),4,TRUE,5)</f>
        <v>5</v>
      </c>
      <c r="G3090" cm="1">
        <f t="array" ref="G3090">_xlfn.IFS(D3090&lt;=PERCENTILE($D$3:$D$5882,0.2),1,D3090&lt;=PERCENTILE($D$3:$D$5882,0.4),2,D3090&lt;=PERCENTILE($D$3:$D$5882,0.6),3,D3090&lt;=PERCENTILE($D$3:$D$5882,0.8),4,TRUE,5)</f>
        <v>5</v>
      </c>
      <c r="H3090" s="3" t="str" cm="1">
        <f t="array" ref="H3090">_xlfn.IFS(AND(E3090&gt;=4,F3090&gt;=4,G3090&gt;=4),"Champions",AND(E3090&gt;=3,F3090&gt;=3,G3090&gt;=3),"Loyal Customers",AND(E3090&lt;=2,F3090&gt;=3),"At Risk",AND(E3090&lt;=2,F3090&lt;=2,G3090&lt;=2),"Lost",AND(E3090&gt;=4,F3090&lt;=2),"New/Promising",TRUE,"Needs Attention")</f>
        <v>Champions</v>
      </c>
      <c r="I3090" s="3" t="str">
        <f t="shared" si="52"/>
        <v>Active</v>
      </c>
      <c r="J3090" s="3" t="str">
        <f>_xlfn.XLOOKUP(A3090,'Country_Lookup'!$D:$D,'Country_Lookup'!$E:$E)</f>
        <v>United Kingdom</v>
      </c>
    </row>
    <row r="3091" spans="1:10" x14ac:dyDescent="0.3">
      <c r="A3091">
        <v>15466</v>
      </c>
      <c r="B3091">
        <v>85</v>
      </c>
      <c r="C3091">
        <v>4</v>
      </c>
      <c r="D3091">
        <v>1571.0100000000057</v>
      </c>
      <c r="E3091" cm="1">
        <f t="array" ref="E3091">_xlfn.IFS(B3091&lt;=PERCENTILE($B$3:$B$5882,0.2),5,B3091&lt;=PERCENTILE($B$3:$B$5882,0.4),4,B3091&lt;=PERCENTILE($B$3:$B$5882,0.6),3,B3091&lt;=PERCENTILE($B$3:$B$5882,0.8),2,TRUE,1)</f>
        <v>3</v>
      </c>
      <c r="F3091" cm="1">
        <f t="array" ref="F3091">_xlfn.IFS(C3091&lt;=PERCENTILE($C$3:$C$5882,0.2),1,C3091&lt;=PERCENTILE($C$3:$C$5882,0.4),2,C3091&lt;=PERCENTILE($C$3:$C$5882,0.6),3,C3091&lt;=PERCENTILE($C$3:$C$5882,0.8),4,TRUE,5)</f>
        <v>3</v>
      </c>
      <c r="G3091" cm="1">
        <f t="array" ref="G3091">_xlfn.IFS(D3091&lt;=PERCENTILE($D$3:$D$5882,0.2),1,D3091&lt;=PERCENTILE($D$3:$D$5882,0.4),2,D3091&lt;=PERCENTILE($D$3:$D$5882,0.6),3,D3091&lt;=PERCENTILE($D$3:$D$5882,0.8),4,TRUE,5)</f>
        <v>4</v>
      </c>
      <c r="H3091" s="3" t="str" cm="1">
        <f t="array" ref="H3091">_xlfn.IFS(AND(E3091&gt;=4,F3091&gt;=4,G3091&gt;=4),"Champions",AND(E3091&gt;=3,F3091&gt;=3,G3091&gt;=3),"Loyal Customers",AND(E3091&lt;=2,F3091&gt;=3),"At Risk",AND(E3091&lt;=2,F3091&lt;=2,G3091&lt;=2),"Lost",AND(E3091&gt;=4,F3091&lt;=2),"New/Promising",TRUE,"Needs Attention")</f>
        <v>Loyal Customers</v>
      </c>
      <c r="I3091" s="3" t="str">
        <f t="shared" si="52"/>
        <v>Active</v>
      </c>
      <c r="J3091" s="3" t="str">
        <f>_xlfn.XLOOKUP(A3091,'Country_Lookup'!$D:$D,'Country_Lookup'!$E:$E)</f>
        <v>United Kingdom</v>
      </c>
    </row>
    <row r="3092" spans="1:10" x14ac:dyDescent="0.3">
      <c r="A3092">
        <v>15467</v>
      </c>
      <c r="B3092">
        <v>9</v>
      </c>
      <c r="C3092">
        <v>3</v>
      </c>
      <c r="D3092">
        <v>524.88000000000022</v>
      </c>
      <c r="E3092" cm="1">
        <f t="array" ref="E3092">_xlfn.IFS(B3092&lt;=PERCENTILE($B$3:$B$5882,0.2),5,B3092&lt;=PERCENTILE($B$3:$B$5882,0.4),4,B3092&lt;=PERCENTILE($B$3:$B$5882,0.6),3,B3092&lt;=PERCENTILE($B$3:$B$5882,0.8),2,TRUE,1)</f>
        <v>5</v>
      </c>
      <c r="F3092" cm="1">
        <f t="array" ref="F3092">_xlfn.IFS(C3092&lt;=PERCENTILE($C$3:$C$5882,0.2),1,C3092&lt;=PERCENTILE($C$3:$C$5882,0.4),2,C3092&lt;=PERCENTILE($C$3:$C$5882,0.6),3,C3092&lt;=PERCENTILE($C$3:$C$5882,0.8),4,TRUE,5)</f>
        <v>3</v>
      </c>
      <c r="G3092" cm="1">
        <f t="array" ref="G3092">_xlfn.IFS(D3092&lt;=PERCENTILE($D$3:$D$5882,0.2),1,D3092&lt;=PERCENTILE($D$3:$D$5882,0.4),2,D3092&lt;=PERCENTILE($D$3:$D$5882,0.6),3,D3092&lt;=PERCENTILE($D$3:$D$5882,0.8),4,TRUE,5)</f>
        <v>2</v>
      </c>
      <c r="H3092" s="3" t="str" cm="1">
        <f t="array" ref="H3092">_xlfn.IFS(AND(E3092&gt;=4,F3092&gt;=4,G3092&gt;=4),"Champions",AND(E3092&gt;=3,F3092&gt;=3,G3092&gt;=3),"Loyal Customers",AND(E3092&lt;=2,F3092&gt;=3),"At Risk",AND(E3092&lt;=2,F3092&lt;=2,G3092&lt;=2),"Lost",AND(E3092&gt;=4,F3092&lt;=2),"New/Promising",TRUE,"Needs Attention")</f>
        <v>Needs Attention</v>
      </c>
      <c r="I3092" s="3" t="str">
        <f t="shared" si="52"/>
        <v>Active</v>
      </c>
      <c r="J3092" s="3" t="str">
        <f>_xlfn.XLOOKUP(A3092,'Country_Lookup'!$D:$D,'Country_Lookup'!$E:$E)</f>
        <v>United Kingdom</v>
      </c>
    </row>
    <row r="3093" spans="1:10" x14ac:dyDescent="0.3">
      <c r="A3093">
        <v>15468</v>
      </c>
      <c r="B3093">
        <v>51</v>
      </c>
      <c r="C3093">
        <v>3</v>
      </c>
      <c r="D3093">
        <v>1430.4799999999991</v>
      </c>
      <c r="E3093" cm="1">
        <f t="array" ref="E3093">_xlfn.IFS(B3093&lt;=PERCENTILE($B$3:$B$5882,0.2),5,B3093&lt;=PERCENTILE($B$3:$B$5882,0.4),4,B3093&lt;=PERCENTILE($B$3:$B$5882,0.6),3,B3093&lt;=PERCENTILE($B$3:$B$5882,0.8),2,TRUE,1)</f>
        <v>4</v>
      </c>
      <c r="F3093" cm="1">
        <f t="array" ref="F3093">_xlfn.IFS(C3093&lt;=PERCENTILE($C$3:$C$5882,0.2),1,C3093&lt;=PERCENTILE($C$3:$C$5882,0.4),2,C3093&lt;=PERCENTILE($C$3:$C$5882,0.6),3,C3093&lt;=PERCENTILE($C$3:$C$5882,0.8),4,TRUE,5)</f>
        <v>3</v>
      </c>
      <c r="G3093" cm="1">
        <f t="array" ref="G3093">_xlfn.IFS(D3093&lt;=PERCENTILE($D$3:$D$5882,0.2),1,D3093&lt;=PERCENTILE($D$3:$D$5882,0.4),2,D3093&lt;=PERCENTILE($D$3:$D$5882,0.6),3,D3093&lt;=PERCENTILE($D$3:$D$5882,0.8),4,TRUE,5)</f>
        <v>4</v>
      </c>
      <c r="H3093" s="3" t="str" cm="1">
        <f t="array" ref="H3093">_xlfn.IFS(AND(E3093&gt;=4,F3093&gt;=4,G3093&gt;=4),"Champions",AND(E3093&gt;=3,F3093&gt;=3,G3093&gt;=3),"Loyal Customers",AND(E3093&lt;=2,F3093&gt;=3),"At Risk",AND(E3093&lt;=2,F3093&lt;=2,G3093&lt;=2),"Lost",AND(E3093&gt;=4,F3093&lt;=2),"New/Promising",TRUE,"Needs Attention")</f>
        <v>Loyal Customers</v>
      </c>
      <c r="I3093" s="3" t="str">
        <f t="shared" si="52"/>
        <v>Active</v>
      </c>
      <c r="J3093" s="3" t="str">
        <f>_xlfn.XLOOKUP(A3093,'Country_Lookup'!$D:$D,'Country_Lookup'!$E:$E)</f>
        <v>United Kingdom</v>
      </c>
    </row>
    <row r="3094" spans="1:10" x14ac:dyDescent="0.3">
      <c r="A3094">
        <v>15469</v>
      </c>
      <c r="B3094">
        <v>50</v>
      </c>
      <c r="C3094">
        <v>3</v>
      </c>
      <c r="D3094">
        <v>874.25000000000011</v>
      </c>
      <c r="E3094" cm="1">
        <f t="array" ref="E3094">_xlfn.IFS(B3094&lt;=PERCENTILE($B$3:$B$5882,0.2),5,B3094&lt;=PERCENTILE($B$3:$B$5882,0.4),4,B3094&lt;=PERCENTILE($B$3:$B$5882,0.6),3,B3094&lt;=PERCENTILE($B$3:$B$5882,0.8),2,TRUE,1)</f>
        <v>4</v>
      </c>
      <c r="F3094" cm="1">
        <f t="array" ref="F3094">_xlfn.IFS(C3094&lt;=PERCENTILE($C$3:$C$5882,0.2),1,C3094&lt;=PERCENTILE($C$3:$C$5882,0.4),2,C3094&lt;=PERCENTILE($C$3:$C$5882,0.6),3,C3094&lt;=PERCENTILE($C$3:$C$5882,0.8),4,TRUE,5)</f>
        <v>3</v>
      </c>
      <c r="G3094" cm="1">
        <f t="array" ref="G3094">_xlfn.IFS(D3094&lt;=PERCENTILE($D$3:$D$5882,0.2),1,D3094&lt;=PERCENTILE($D$3:$D$5882,0.4),2,D3094&lt;=PERCENTILE($D$3:$D$5882,0.6),3,D3094&lt;=PERCENTILE($D$3:$D$5882,0.8),4,TRUE,5)</f>
        <v>3</v>
      </c>
      <c r="H3094" s="3" t="str" cm="1">
        <f t="array" ref="H3094">_xlfn.IFS(AND(E3094&gt;=4,F3094&gt;=4,G3094&gt;=4),"Champions",AND(E3094&gt;=3,F3094&gt;=3,G3094&gt;=3),"Loyal Customers",AND(E3094&lt;=2,F3094&gt;=3),"At Risk",AND(E3094&lt;=2,F3094&lt;=2,G3094&lt;=2),"Lost",AND(E3094&gt;=4,F3094&lt;=2),"New/Promising",TRUE,"Needs Attention")</f>
        <v>Loyal Customers</v>
      </c>
      <c r="I3094" s="3" t="str">
        <f t="shared" si="52"/>
        <v>Active</v>
      </c>
      <c r="J3094" s="3" t="str">
        <f>_xlfn.XLOOKUP(A3094,'Country_Lookup'!$D:$D,'Country_Lookup'!$E:$E)</f>
        <v>United Kingdom</v>
      </c>
    </row>
    <row r="3095" spans="1:10" x14ac:dyDescent="0.3">
      <c r="A3095">
        <v>15470</v>
      </c>
      <c r="B3095">
        <v>575</v>
      </c>
      <c r="C3095">
        <v>1</v>
      </c>
      <c r="D3095">
        <v>63.419999999999995</v>
      </c>
      <c r="E3095" cm="1">
        <f t="array" ref="E3095">_xlfn.IFS(B3095&lt;=PERCENTILE($B$3:$B$5882,0.2),5,B3095&lt;=PERCENTILE($B$3:$B$5882,0.4),4,B3095&lt;=PERCENTILE($B$3:$B$5882,0.6),3,B3095&lt;=PERCENTILE($B$3:$B$5882,0.8),2,TRUE,1)</f>
        <v>1</v>
      </c>
      <c r="F3095" cm="1">
        <f t="array" ref="F3095">_xlfn.IFS(C3095&lt;=PERCENTILE($C$3:$C$5882,0.2),1,C3095&lt;=PERCENTILE($C$3:$C$5882,0.4),2,C3095&lt;=PERCENTILE($C$3:$C$5882,0.6),3,C3095&lt;=PERCENTILE($C$3:$C$5882,0.8),4,TRUE,5)</f>
        <v>1</v>
      </c>
      <c r="G3095" cm="1">
        <f t="array" ref="G3095">_xlfn.IFS(D3095&lt;=PERCENTILE($D$3:$D$5882,0.2),1,D3095&lt;=PERCENTILE($D$3:$D$5882,0.4),2,D3095&lt;=PERCENTILE($D$3:$D$5882,0.6),3,D3095&lt;=PERCENTILE($D$3:$D$5882,0.8),4,TRUE,5)</f>
        <v>1</v>
      </c>
      <c r="H3095" s="3" t="str" cm="1">
        <f t="array" ref="H3095">_xlfn.IFS(AND(E3095&gt;=4,F3095&gt;=4,G3095&gt;=4),"Champions",AND(E3095&gt;=3,F3095&gt;=3,G3095&gt;=3),"Loyal Customers",AND(E3095&lt;=2,F3095&gt;=3),"At Risk",AND(E3095&lt;=2,F3095&lt;=2,G3095&lt;=2),"Lost",AND(E3095&gt;=4,F3095&lt;=2),"New/Promising",TRUE,"Needs Attention")</f>
        <v>Lost</v>
      </c>
      <c r="I3095" s="3" t="str">
        <f t="shared" si="52"/>
        <v>Churned</v>
      </c>
      <c r="J3095" s="3" t="str">
        <f>_xlfn.XLOOKUP(A3095,'Country_Lookup'!$D:$D,'Country_Lookup'!$E:$E)</f>
        <v>United Kingdom</v>
      </c>
    </row>
    <row r="3096" spans="1:10" x14ac:dyDescent="0.3">
      <c r="A3096">
        <v>15471</v>
      </c>
      <c r="B3096">
        <v>2</v>
      </c>
      <c r="C3096">
        <v>3</v>
      </c>
      <c r="D3096">
        <v>1316.5599999999981</v>
      </c>
      <c r="E3096" cm="1">
        <f t="array" ref="E3096">_xlfn.IFS(B3096&lt;=PERCENTILE($B$3:$B$5882,0.2),5,B3096&lt;=PERCENTILE($B$3:$B$5882,0.4),4,B3096&lt;=PERCENTILE($B$3:$B$5882,0.6),3,B3096&lt;=PERCENTILE($B$3:$B$5882,0.8),2,TRUE,1)</f>
        <v>5</v>
      </c>
      <c r="F3096" cm="1">
        <f t="array" ref="F3096">_xlfn.IFS(C3096&lt;=PERCENTILE($C$3:$C$5882,0.2),1,C3096&lt;=PERCENTILE($C$3:$C$5882,0.4),2,C3096&lt;=PERCENTILE($C$3:$C$5882,0.6),3,C3096&lt;=PERCENTILE($C$3:$C$5882,0.8),4,TRUE,5)</f>
        <v>3</v>
      </c>
      <c r="G3096" cm="1">
        <f t="array" ref="G3096">_xlfn.IFS(D3096&lt;=PERCENTILE($D$3:$D$5882,0.2),1,D3096&lt;=PERCENTILE($D$3:$D$5882,0.4),2,D3096&lt;=PERCENTILE($D$3:$D$5882,0.6),3,D3096&lt;=PERCENTILE($D$3:$D$5882,0.8),4,TRUE,5)</f>
        <v>4</v>
      </c>
      <c r="H3096" s="3" t="str" cm="1">
        <f t="array" ref="H3096">_xlfn.IFS(AND(E3096&gt;=4,F3096&gt;=4,G3096&gt;=4),"Champions",AND(E3096&gt;=3,F3096&gt;=3,G3096&gt;=3),"Loyal Customers",AND(E3096&lt;=2,F3096&gt;=3),"At Risk",AND(E3096&lt;=2,F3096&lt;=2,G3096&lt;=2),"Lost",AND(E3096&gt;=4,F3096&lt;=2),"New/Promising",TRUE,"Needs Attention")</f>
        <v>Loyal Customers</v>
      </c>
      <c r="I3096" s="3" t="str">
        <f t="shared" si="52"/>
        <v>Active</v>
      </c>
      <c r="J3096" s="3" t="str">
        <f>_xlfn.XLOOKUP(A3096,'Country_Lookup'!$D:$D,'Country_Lookup'!$E:$E)</f>
        <v>United Kingdom</v>
      </c>
    </row>
    <row r="3097" spans="1:10" x14ac:dyDescent="0.3">
      <c r="A3097">
        <v>15472</v>
      </c>
      <c r="B3097">
        <v>113</v>
      </c>
      <c r="C3097">
        <v>1</v>
      </c>
      <c r="D3097">
        <v>371.56000000000046</v>
      </c>
      <c r="E3097" cm="1">
        <f t="array" ref="E3097">_xlfn.IFS(B3097&lt;=PERCENTILE($B$3:$B$5882,0.2),5,B3097&lt;=PERCENTILE($B$3:$B$5882,0.4),4,B3097&lt;=PERCENTILE($B$3:$B$5882,0.6),3,B3097&lt;=PERCENTILE($B$3:$B$5882,0.8),2,TRUE,1)</f>
        <v>3</v>
      </c>
      <c r="F3097" cm="1">
        <f t="array" ref="F3097">_xlfn.IFS(C3097&lt;=PERCENTILE($C$3:$C$5882,0.2),1,C3097&lt;=PERCENTILE($C$3:$C$5882,0.4),2,C3097&lt;=PERCENTILE($C$3:$C$5882,0.6),3,C3097&lt;=PERCENTILE($C$3:$C$5882,0.8),4,TRUE,5)</f>
        <v>1</v>
      </c>
      <c r="G3097" cm="1">
        <f t="array" ref="G3097">_xlfn.IFS(D3097&lt;=PERCENTILE($D$3:$D$5882,0.2),1,D3097&lt;=PERCENTILE($D$3:$D$5882,0.4),2,D3097&lt;=PERCENTILE($D$3:$D$5882,0.6),3,D3097&lt;=PERCENTILE($D$3:$D$5882,0.8),4,TRUE,5)</f>
        <v>2</v>
      </c>
      <c r="H3097" s="3" t="str" cm="1">
        <f t="array" ref="H3097">_xlfn.IFS(AND(E3097&gt;=4,F3097&gt;=4,G3097&gt;=4),"Champions",AND(E3097&gt;=3,F3097&gt;=3,G3097&gt;=3),"Loyal Customers",AND(E3097&lt;=2,F3097&gt;=3),"At Risk",AND(E3097&lt;=2,F3097&lt;=2,G3097&lt;=2),"Lost",AND(E3097&gt;=4,F3097&lt;=2),"New/Promising",TRUE,"Needs Attention")</f>
        <v>Needs Attention</v>
      </c>
      <c r="I3097" s="3" t="str">
        <f t="shared" si="52"/>
        <v>Churned</v>
      </c>
      <c r="J3097" s="3" t="str">
        <f>_xlfn.XLOOKUP(A3097,'Country_Lookup'!$D:$D,'Country_Lookup'!$E:$E)</f>
        <v>United Kingdom</v>
      </c>
    </row>
    <row r="3098" spans="1:10" x14ac:dyDescent="0.3">
      <c r="A3098">
        <v>15473</v>
      </c>
      <c r="B3098">
        <v>14</v>
      </c>
      <c r="C3098">
        <v>8</v>
      </c>
      <c r="D3098">
        <v>2046</v>
      </c>
      <c r="E3098" cm="1">
        <f t="array" ref="E3098">_xlfn.IFS(B3098&lt;=PERCENTILE($B$3:$B$5882,0.2),5,B3098&lt;=PERCENTILE($B$3:$B$5882,0.4),4,B3098&lt;=PERCENTILE($B$3:$B$5882,0.6),3,B3098&lt;=PERCENTILE($B$3:$B$5882,0.8),2,TRUE,1)</f>
        <v>5</v>
      </c>
      <c r="F3098" cm="1">
        <f t="array" ref="F3098">_xlfn.IFS(C3098&lt;=PERCENTILE($C$3:$C$5882,0.2),1,C3098&lt;=PERCENTILE($C$3:$C$5882,0.4),2,C3098&lt;=PERCENTILE($C$3:$C$5882,0.6),3,C3098&lt;=PERCENTILE($C$3:$C$5882,0.8),4,TRUE,5)</f>
        <v>4</v>
      </c>
      <c r="G3098" cm="1">
        <f t="array" ref="G3098">_xlfn.IFS(D3098&lt;=PERCENTILE($D$3:$D$5882,0.2),1,D3098&lt;=PERCENTILE($D$3:$D$5882,0.4),2,D3098&lt;=PERCENTILE($D$3:$D$5882,0.6),3,D3098&lt;=PERCENTILE($D$3:$D$5882,0.8),4,TRUE,5)</f>
        <v>4</v>
      </c>
      <c r="H3098" s="3" t="str" cm="1">
        <f t="array" ref="H3098">_xlfn.IFS(AND(E3098&gt;=4,F3098&gt;=4,G3098&gt;=4),"Champions",AND(E3098&gt;=3,F3098&gt;=3,G3098&gt;=3),"Loyal Customers",AND(E3098&lt;=2,F3098&gt;=3),"At Risk",AND(E3098&lt;=2,F3098&lt;=2,G3098&lt;=2),"Lost",AND(E3098&gt;=4,F3098&lt;=2),"New/Promising",TRUE,"Needs Attention")</f>
        <v>Champions</v>
      </c>
      <c r="I3098" s="3" t="str">
        <f t="shared" si="52"/>
        <v>Active</v>
      </c>
      <c r="J3098" s="3" t="str">
        <f>_xlfn.XLOOKUP(A3098,'Country_Lookup'!$D:$D,'Country_Lookup'!$E:$E)</f>
        <v>United Kingdom</v>
      </c>
    </row>
    <row r="3099" spans="1:10" x14ac:dyDescent="0.3">
      <c r="A3099">
        <v>15474</v>
      </c>
      <c r="B3099">
        <v>595</v>
      </c>
      <c r="C3099">
        <v>1</v>
      </c>
      <c r="D3099">
        <v>163.09999999999997</v>
      </c>
      <c r="E3099" cm="1">
        <f t="array" ref="E3099">_xlfn.IFS(B3099&lt;=PERCENTILE($B$3:$B$5882,0.2),5,B3099&lt;=PERCENTILE($B$3:$B$5882,0.4),4,B3099&lt;=PERCENTILE($B$3:$B$5882,0.6),3,B3099&lt;=PERCENTILE($B$3:$B$5882,0.8),2,TRUE,1)</f>
        <v>1</v>
      </c>
      <c r="F3099" cm="1">
        <f t="array" ref="F3099">_xlfn.IFS(C3099&lt;=PERCENTILE($C$3:$C$5882,0.2),1,C3099&lt;=PERCENTILE($C$3:$C$5882,0.4),2,C3099&lt;=PERCENTILE($C$3:$C$5882,0.6),3,C3099&lt;=PERCENTILE($C$3:$C$5882,0.8),4,TRUE,5)</f>
        <v>1</v>
      </c>
      <c r="G3099" cm="1">
        <f t="array" ref="G3099">_xlfn.IFS(D3099&lt;=PERCENTILE($D$3:$D$5882,0.2),1,D3099&lt;=PERCENTILE($D$3:$D$5882,0.4),2,D3099&lt;=PERCENTILE($D$3:$D$5882,0.6),3,D3099&lt;=PERCENTILE($D$3:$D$5882,0.8),4,TRUE,5)</f>
        <v>1</v>
      </c>
      <c r="H3099" s="3" t="str" cm="1">
        <f t="array" ref="H3099">_xlfn.IFS(AND(E3099&gt;=4,F3099&gt;=4,G3099&gt;=4),"Champions",AND(E3099&gt;=3,F3099&gt;=3,G3099&gt;=3),"Loyal Customers",AND(E3099&lt;=2,F3099&gt;=3),"At Risk",AND(E3099&lt;=2,F3099&lt;=2,G3099&lt;=2),"Lost",AND(E3099&gt;=4,F3099&lt;=2),"New/Promising",TRUE,"Needs Attention")</f>
        <v>Lost</v>
      </c>
      <c r="I3099" s="3" t="str">
        <f t="shared" si="52"/>
        <v>Churned</v>
      </c>
      <c r="J3099" s="3" t="str">
        <f>_xlfn.XLOOKUP(A3099,'Country_Lookup'!$D:$D,'Country_Lookup'!$E:$E)</f>
        <v>United Kingdom</v>
      </c>
    </row>
    <row r="3100" spans="1:10" x14ac:dyDescent="0.3">
      <c r="A3100">
        <v>15475</v>
      </c>
      <c r="B3100">
        <v>77</v>
      </c>
      <c r="C3100">
        <v>1</v>
      </c>
      <c r="D3100">
        <v>454.11000000000013</v>
      </c>
      <c r="E3100" cm="1">
        <f t="array" ref="E3100">_xlfn.IFS(B3100&lt;=PERCENTILE($B$3:$B$5882,0.2),5,B3100&lt;=PERCENTILE($B$3:$B$5882,0.4),4,B3100&lt;=PERCENTILE($B$3:$B$5882,0.6),3,B3100&lt;=PERCENTILE($B$3:$B$5882,0.8),2,TRUE,1)</f>
        <v>3</v>
      </c>
      <c r="F3100" cm="1">
        <f t="array" ref="F3100">_xlfn.IFS(C3100&lt;=PERCENTILE($C$3:$C$5882,0.2),1,C3100&lt;=PERCENTILE($C$3:$C$5882,0.4),2,C3100&lt;=PERCENTILE($C$3:$C$5882,0.6),3,C3100&lt;=PERCENTILE($C$3:$C$5882,0.8),4,TRUE,5)</f>
        <v>1</v>
      </c>
      <c r="G3100" cm="1">
        <f t="array" ref="G3100">_xlfn.IFS(D3100&lt;=PERCENTILE($D$3:$D$5882,0.2),1,D3100&lt;=PERCENTILE($D$3:$D$5882,0.4),2,D3100&lt;=PERCENTILE($D$3:$D$5882,0.6),3,D3100&lt;=PERCENTILE($D$3:$D$5882,0.8),4,TRUE,5)</f>
        <v>2</v>
      </c>
      <c r="H3100" s="3" t="str" cm="1">
        <f t="array" ref="H3100">_xlfn.IFS(AND(E3100&gt;=4,F3100&gt;=4,G3100&gt;=4),"Champions",AND(E3100&gt;=3,F3100&gt;=3,G3100&gt;=3),"Loyal Customers",AND(E3100&lt;=2,F3100&gt;=3),"At Risk",AND(E3100&lt;=2,F3100&lt;=2,G3100&lt;=2),"Lost",AND(E3100&gt;=4,F3100&lt;=2),"New/Promising",TRUE,"Needs Attention")</f>
        <v>Needs Attention</v>
      </c>
      <c r="I3100" s="3" t="str">
        <f t="shared" si="52"/>
        <v>Active</v>
      </c>
      <c r="J3100" s="3" t="str">
        <f>_xlfn.XLOOKUP(A3100,'Country_Lookup'!$D:$D,'Country_Lookup'!$E:$E)</f>
        <v>United Kingdom</v>
      </c>
    </row>
    <row r="3101" spans="1:10" x14ac:dyDescent="0.3">
      <c r="A3101">
        <v>15476</v>
      </c>
      <c r="B3101">
        <v>380</v>
      </c>
      <c r="C3101">
        <v>4</v>
      </c>
      <c r="D3101">
        <v>2209.98</v>
      </c>
      <c r="E3101" cm="1">
        <f t="array" ref="E3101">_xlfn.IFS(B3101&lt;=PERCENTILE($B$3:$B$5882,0.2),5,B3101&lt;=PERCENTILE($B$3:$B$5882,0.4),4,B3101&lt;=PERCENTILE($B$3:$B$5882,0.6),3,B3101&lt;=PERCENTILE($B$3:$B$5882,0.8),2,TRUE,1)</f>
        <v>2</v>
      </c>
      <c r="F3101" cm="1">
        <f t="array" ref="F3101">_xlfn.IFS(C3101&lt;=PERCENTILE($C$3:$C$5882,0.2),1,C3101&lt;=PERCENTILE($C$3:$C$5882,0.4),2,C3101&lt;=PERCENTILE($C$3:$C$5882,0.6),3,C3101&lt;=PERCENTILE($C$3:$C$5882,0.8),4,TRUE,5)</f>
        <v>3</v>
      </c>
      <c r="G3101" cm="1">
        <f t="array" ref="G3101">_xlfn.IFS(D3101&lt;=PERCENTILE($D$3:$D$5882,0.2),1,D3101&lt;=PERCENTILE($D$3:$D$5882,0.4),2,D3101&lt;=PERCENTILE($D$3:$D$5882,0.6),3,D3101&lt;=PERCENTILE($D$3:$D$5882,0.8),4,TRUE,5)</f>
        <v>4</v>
      </c>
      <c r="H3101" s="3" t="str" cm="1">
        <f t="array" ref="H3101">_xlfn.IFS(AND(E3101&gt;=4,F3101&gt;=4,G3101&gt;=4),"Champions",AND(E3101&gt;=3,F3101&gt;=3,G3101&gt;=3),"Loyal Customers",AND(E3101&lt;=2,F3101&gt;=3),"At Risk",AND(E3101&lt;=2,F3101&lt;=2,G3101&lt;=2),"Lost",AND(E3101&gt;=4,F3101&lt;=2),"New/Promising",TRUE,"Needs Attention")</f>
        <v>At Risk</v>
      </c>
      <c r="I3101" s="3" t="str">
        <f t="shared" si="52"/>
        <v>Churned</v>
      </c>
      <c r="J3101" s="3" t="str">
        <f>_xlfn.XLOOKUP(A3101,'Country_Lookup'!$D:$D,'Country_Lookup'!$E:$E)</f>
        <v>United Kingdom</v>
      </c>
    </row>
    <row r="3102" spans="1:10" x14ac:dyDescent="0.3">
      <c r="A3102">
        <v>15477</v>
      </c>
      <c r="B3102">
        <v>649</v>
      </c>
      <c r="C3102">
        <v>1</v>
      </c>
      <c r="D3102">
        <v>368.4</v>
      </c>
      <c r="E3102" cm="1">
        <f t="array" ref="E3102">_xlfn.IFS(B3102&lt;=PERCENTILE($B$3:$B$5882,0.2),5,B3102&lt;=PERCENTILE($B$3:$B$5882,0.4),4,B3102&lt;=PERCENTILE($B$3:$B$5882,0.6),3,B3102&lt;=PERCENTILE($B$3:$B$5882,0.8),2,TRUE,1)</f>
        <v>1</v>
      </c>
      <c r="F3102" cm="1">
        <f t="array" ref="F3102">_xlfn.IFS(C3102&lt;=PERCENTILE($C$3:$C$5882,0.2),1,C3102&lt;=PERCENTILE($C$3:$C$5882,0.4),2,C3102&lt;=PERCENTILE($C$3:$C$5882,0.6),3,C3102&lt;=PERCENTILE($C$3:$C$5882,0.8),4,TRUE,5)</f>
        <v>1</v>
      </c>
      <c r="G3102" cm="1">
        <f t="array" ref="G3102">_xlfn.IFS(D3102&lt;=PERCENTILE($D$3:$D$5882,0.2),1,D3102&lt;=PERCENTILE($D$3:$D$5882,0.4),2,D3102&lt;=PERCENTILE($D$3:$D$5882,0.6),3,D3102&lt;=PERCENTILE($D$3:$D$5882,0.8),4,TRUE,5)</f>
        <v>2</v>
      </c>
      <c r="H3102" s="3" t="str" cm="1">
        <f t="array" ref="H3102">_xlfn.IFS(AND(E3102&gt;=4,F3102&gt;=4,G3102&gt;=4),"Champions",AND(E3102&gt;=3,F3102&gt;=3,G3102&gt;=3),"Loyal Customers",AND(E3102&lt;=2,F3102&gt;=3),"At Risk",AND(E3102&lt;=2,F3102&lt;=2,G3102&lt;=2),"Lost",AND(E3102&gt;=4,F3102&lt;=2),"New/Promising",TRUE,"Needs Attention")</f>
        <v>Lost</v>
      </c>
      <c r="I3102" s="3" t="str">
        <f t="shared" si="52"/>
        <v>Churned</v>
      </c>
      <c r="J3102" s="3" t="str">
        <f>_xlfn.XLOOKUP(A3102,'Country_Lookup'!$D:$D,'Country_Lookup'!$E:$E)</f>
        <v>United Kingdom</v>
      </c>
    </row>
    <row r="3103" spans="1:10" x14ac:dyDescent="0.3">
      <c r="A3103">
        <v>15478</v>
      </c>
      <c r="B3103">
        <v>40</v>
      </c>
      <c r="C3103">
        <v>3</v>
      </c>
      <c r="D3103">
        <v>2024.9799999999982</v>
      </c>
      <c r="E3103" cm="1">
        <f t="array" ref="E3103">_xlfn.IFS(B3103&lt;=PERCENTILE($B$3:$B$5882,0.2),5,B3103&lt;=PERCENTILE($B$3:$B$5882,0.4),4,B3103&lt;=PERCENTILE($B$3:$B$5882,0.6),3,B3103&lt;=PERCENTILE($B$3:$B$5882,0.8),2,TRUE,1)</f>
        <v>4</v>
      </c>
      <c r="F3103" cm="1">
        <f t="array" ref="F3103">_xlfn.IFS(C3103&lt;=PERCENTILE($C$3:$C$5882,0.2),1,C3103&lt;=PERCENTILE($C$3:$C$5882,0.4),2,C3103&lt;=PERCENTILE($C$3:$C$5882,0.6),3,C3103&lt;=PERCENTILE($C$3:$C$5882,0.8),4,TRUE,5)</f>
        <v>3</v>
      </c>
      <c r="G3103" cm="1">
        <f t="array" ref="G3103">_xlfn.IFS(D3103&lt;=PERCENTILE($D$3:$D$5882,0.2),1,D3103&lt;=PERCENTILE($D$3:$D$5882,0.4),2,D3103&lt;=PERCENTILE($D$3:$D$5882,0.6),3,D3103&lt;=PERCENTILE($D$3:$D$5882,0.8),4,TRUE,5)</f>
        <v>4</v>
      </c>
      <c r="H3103" s="3" t="str" cm="1">
        <f t="array" ref="H3103">_xlfn.IFS(AND(E3103&gt;=4,F3103&gt;=4,G3103&gt;=4),"Champions",AND(E3103&gt;=3,F3103&gt;=3,G3103&gt;=3),"Loyal Customers",AND(E3103&lt;=2,F3103&gt;=3),"At Risk",AND(E3103&lt;=2,F3103&lt;=2,G3103&lt;=2),"Lost",AND(E3103&gt;=4,F3103&lt;=2),"New/Promising",TRUE,"Needs Attention")</f>
        <v>Loyal Customers</v>
      </c>
      <c r="I3103" s="3" t="str">
        <f t="shared" si="52"/>
        <v>Active</v>
      </c>
      <c r="J3103" s="3" t="str">
        <f>_xlfn.XLOOKUP(A3103,'Country_Lookup'!$D:$D,'Country_Lookup'!$E:$E)</f>
        <v>United Kingdom</v>
      </c>
    </row>
    <row r="3104" spans="1:10" x14ac:dyDescent="0.3">
      <c r="A3104">
        <v>15479</v>
      </c>
      <c r="B3104">
        <v>733</v>
      </c>
      <c r="C3104">
        <v>1</v>
      </c>
      <c r="D3104">
        <v>147.39999999999998</v>
      </c>
      <c r="E3104" cm="1">
        <f t="array" ref="E3104">_xlfn.IFS(B3104&lt;=PERCENTILE($B$3:$B$5882,0.2),5,B3104&lt;=PERCENTILE($B$3:$B$5882,0.4),4,B3104&lt;=PERCENTILE($B$3:$B$5882,0.6),3,B3104&lt;=PERCENTILE($B$3:$B$5882,0.8),2,TRUE,1)</f>
        <v>1</v>
      </c>
      <c r="F3104" cm="1">
        <f t="array" ref="F3104">_xlfn.IFS(C3104&lt;=PERCENTILE($C$3:$C$5882,0.2),1,C3104&lt;=PERCENTILE($C$3:$C$5882,0.4),2,C3104&lt;=PERCENTILE($C$3:$C$5882,0.6),3,C3104&lt;=PERCENTILE($C$3:$C$5882,0.8),4,TRUE,5)</f>
        <v>1</v>
      </c>
      <c r="G3104" cm="1">
        <f t="array" ref="G3104">_xlfn.IFS(D3104&lt;=PERCENTILE($D$3:$D$5882,0.2),1,D3104&lt;=PERCENTILE($D$3:$D$5882,0.4),2,D3104&lt;=PERCENTILE($D$3:$D$5882,0.6),3,D3104&lt;=PERCENTILE($D$3:$D$5882,0.8),4,TRUE,5)</f>
        <v>1</v>
      </c>
      <c r="H3104" s="3" t="str" cm="1">
        <f t="array" ref="H3104">_xlfn.IFS(AND(E3104&gt;=4,F3104&gt;=4,G3104&gt;=4),"Champions",AND(E3104&gt;=3,F3104&gt;=3,G3104&gt;=3),"Loyal Customers",AND(E3104&lt;=2,F3104&gt;=3),"At Risk",AND(E3104&lt;=2,F3104&lt;=2,G3104&lt;=2),"Lost",AND(E3104&gt;=4,F3104&lt;=2),"New/Promising",TRUE,"Needs Attention")</f>
        <v>Lost</v>
      </c>
      <c r="I3104" s="3" t="str">
        <f t="shared" si="52"/>
        <v>Churned</v>
      </c>
      <c r="J3104" s="3" t="str">
        <f>_xlfn.XLOOKUP(A3104,'Country_Lookup'!$D:$D,'Country_Lookup'!$E:$E)</f>
        <v>United Kingdom</v>
      </c>
    </row>
    <row r="3105" spans="1:10" x14ac:dyDescent="0.3">
      <c r="A3105">
        <v>15480</v>
      </c>
      <c r="B3105">
        <v>116</v>
      </c>
      <c r="C3105">
        <v>5</v>
      </c>
      <c r="D3105">
        <v>6278.9999999999991</v>
      </c>
      <c r="E3105" cm="1">
        <f t="array" ref="E3105">_xlfn.IFS(B3105&lt;=PERCENTILE($B$3:$B$5882,0.2),5,B3105&lt;=PERCENTILE($B$3:$B$5882,0.4),4,B3105&lt;=PERCENTILE($B$3:$B$5882,0.6),3,B3105&lt;=PERCENTILE($B$3:$B$5882,0.8),2,TRUE,1)</f>
        <v>3</v>
      </c>
      <c r="F3105" cm="1">
        <f t="array" ref="F3105">_xlfn.IFS(C3105&lt;=PERCENTILE($C$3:$C$5882,0.2),1,C3105&lt;=PERCENTILE($C$3:$C$5882,0.4),2,C3105&lt;=PERCENTILE($C$3:$C$5882,0.6),3,C3105&lt;=PERCENTILE($C$3:$C$5882,0.8),4,TRUE,5)</f>
        <v>4</v>
      </c>
      <c r="G3105" cm="1">
        <f t="array" ref="G3105">_xlfn.IFS(D3105&lt;=PERCENTILE($D$3:$D$5882,0.2),1,D3105&lt;=PERCENTILE($D$3:$D$5882,0.4),2,D3105&lt;=PERCENTILE($D$3:$D$5882,0.6),3,D3105&lt;=PERCENTILE($D$3:$D$5882,0.8),4,TRUE,5)</f>
        <v>5</v>
      </c>
      <c r="H3105" s="3" t="str" cm="1">
        <f t="array" ref="H3105">_xlfn.IFS(AND(E3105&gt;=4,F3105&gt;=4,G3105&gt;=4),"Champions",AND(E3105&gt;=3,F3105&gt;=3,G3105&gt;=3),"Loyal Customers",AND(E3105&lt;=2,F3105&gt;=3),"At Risk",AND(E3105&lt;=2,F3105&lt;=2,G3105&lt;=2),"Lost",AND(E3105&gt;=4,F3105&lt;=2),"New/Promising",TRUE,"Needs Attention")</f>
        <v>Loyal Customers</v>
      </c>
      <c r="I3105" s="3" t="str">
        <f t="shared" si="52"/>
        <v>Churned</v>
      </c>
      <c r="J3105" s="3" t="str">
        <f>_xlfn.XLOOKUP(A3105,'Country_Lookup'!$D:$D,'Country_Lookup'!$E:$E)</f>
        <v>Malta</v>
      </c>
    </row>
    <row r="3106" spans="1:10" x14ac:dyDescent="0.3">
      <c r="A3106">
        <v>15481</v>
      </c>
      <c r="B3106">
        <v>401</v>
      </c>
      <c r="C3106">
        <v>1</v>
      </c>
      <c r="D3106">
        <v>1993.3399999999981</v>
      </c>
      <c r="E3106" cm="1">
        <f t="array" ref="E3106">_xlfn.IFS(B3106&lt;=PERCENTILE($B$3:$B$5882,0.2),5,B3106&lt;=PERCENTILE($B$3:$B$5882,0.4),4,B3106&lt;=PERCENTILE($B$3:$B$5882,0.6),3,B3106&lt;=PERCENTILE($B$3:$B$5882,0.8),2,TRUE,1)</f>
        <v>2</v>
      </c>
      <c r="F3106" cm="1">
        <f t="array" ref="F3106">_xlfn.IFS(C3106&lt;=PERCENTILE($C$3:$C$5882,0.2),1,C3106&lt;=PERCENTILE($C$3:$C$5882,0.4),2,C3106&lt;=PERCENTILE($C$3:$C$5882,0.6),3,C3106&lt;=PERCENTILE($C$3:$C$5882,0.8),4,TRUE,5)</f>
        <v>1</v>
      </c>
      <c r="G3106" cm="1">
        <f t="array" ref="G3106">_xlfn.IFS(D3106&lt;=PERCENTILE($D$3:$D$5882,0.2),1,D3106&lt;=PERCENTILE($D$3:$D$5882,0.4),2,D3106&lt;=PERCENTILE($D$3:$D$5882,0.6),3,D3106&lt;=PERCENTILE($D$3:$D$5882,0.8),4,TRUE,5)</f>
        <v>4</v>
      </c>
      <c r="H3106" s="3" t="str" cm="1">
        <f t="array" ref="H3106">_xlfn.IFS(AND(E3106&gt;=4,F3106&gt;=4,G3106&gt;=4),"Champions",AND(E3106&gt;=3,F3106&gt;=3,G3106&gt;=3),"Loyal Customers",AND(E3106&lt;=2,F3106&gt;=3),"At Risk",AND(E3106&lt;=2,F3106&lt;=2,G3106&lt;=2),"Lost",AND(E3106&gt;=4,F3106&lt;=2),"New/Promising",TRUE,"Needs Attention")</f>
        <v>Needs Attention</v>
      </c>
      <c r="I3106" s="3" t="str">
        <f t="shared" si="52"/>
        <v>Churned</v>
      </c>
      <c r="J3106" s="3" t="str">
        <f>_xlfn.XLOOKUP(A3106,'Country_Lookup'!$D:$D,'Country_Lookup'!$E:$E)</f>
        <v>Norway</v>
      </c>
    </row>
    <row r="3107" spans="1:10" x14ac:dyDescent="0.3">
      <c r="A3107">
        <v>15482</v>
      </c>
      <c r="B3107">
        <v>15</v>
      </c>
      <c r="C3107">
        <v>19</v>
      </c>
      <c r="D3107">
        <v>14592.56000000004</v>
      </c>
      <c r="E3107" cm="1">
        <f t="array" ref="E3107">_xlfn.IFS(B3107&lt;=PERCENTILE($B$3:$B$5882,0.2),5,B3107&lt;=PERCENTILE($B$3:$B$5882,0.4),4,B3107&lt;=PERCENTILE($B$3:$B$5882,0.6),3,B3107&lt;=PERCENTILE($B$3:$B$5882,0.8),2,TRUE,1)</f>
        <v>5</v>
      </c>
      <c r="F3107" cm="1">
        <f t="array" ref="F3107">_xlfn.IFS(C3107&lt;=PERCENTILE($C$3:$C$5882,0.2),1,C3107&lt;=PERCENTILE($C$3:$C$5882,0.4),2,C3107&lt;=PERCENTILE($C$3:$C$5882,0.6),3,C3107&lt;=PERCENTILE($C$3:$C$5882,0.8),4,TRUE,5)</f>
        <v>5</v>
      </c>
      <c r="G3107" cm="1">
        <f t="array" ref="G3107">_xlfn.IFS(D3107&lt;=PERCENTILE($D$3:$D$5882,0.2),1,D3107&lt;=PERCENTILE($D$3:$D$5882,0.4),2,D3107&lt;=PERCENTILE($D$3:$D$5882,0.6),3,D3107&lt;=PERCENTILE($D$3:$D$5882,0.8),4,TRUE,5)</f>
        <v>5</v>
      </c>
      <c r="H3107" s="3" t="str" cm="1">
        <f t="array" ref="H3107">_xlfn.IFS(AND(E3107&gt;=4,F3107&gt;=4,G3107&gt;=4),"Champions",AND(E3107&gt;=3,F3107&gt;=3,G3107&gt;=3),"Loyal Customers",AND(E3107&lt;=2,F3107&gt;=3),"At Risk",AND(E3107&lt;=2,F3107&lt;=2,G3107&lt;=2),"Lost",AND(E3107&gt;=4,F3107&lt;=2),"New/Promising",TRUE,"Needs Attention")</f>
        <v>Champions</v>
      </c>
      <c r="I3107" s="3" t="str">
        <f t="shared" si="52"/>
        <v>Active</v>
      </c>
      <c r="J3107" s="3" t="str">
        <f>_xlfn.XLOOKUP(A3107,'Country_Lookup'!$D:$D,'Country_Lookup'!$E:$E)</f>
        <v>United Kingdom</v>
      </c>
    </row>
    <row r="3108" spans="1:10" x14ac:dyDescent="0.3">
      <c r="A3108">
        <v>15483</v>
      </c>
      <c r="B3108">
        <v>161</v>
      </c>
      <c r="C3108">
        <v>10</v>
      </c>
      <c r="D3108">
        <v>862.20000000000437</v>
      </c>
      <c r="E3108" cm="1">
        <f t="array" ref="E3108">_xlfn.IFS(B3108&lt;=PERCENTILE($B$3:$B$5882,0.2),5,B3108&lt;=PERCENTILE($B$3:$B$5882,0.4),4,B3108&lt;=PERCENTILE($B$3:$B$5882,0.6),3,B3108&lt;=PERCENTILE($B$3:$B$5882,0.8),2,TRUE,1)</f>
        <v>3</v>
      </c>
      <c r="F3108" cm="1">
        <f t="array" ref="F3108">_xlfn.IFS(C3108&lt;=PERCENTILE($C$3:$C$5882,0.2),1,C3108&lt;=PERCENTILE($C$3:$C$5882,0.4),2,C3108&lt;=PERCENTILE($C$3:$C$5882,0.6),3,C3108&lt;=PERCENTILE($C$3:$C$5882,0.8),4,TRUE,5)</f>
        <v>5</v>
      </c>
      <c r="G3108" cm="1">
        <f t="array" ref="G3108">_xlfn.IFS(D3108&lt;=PERCENTILE($D$3:$D$5882,0.2),1,D3108&lt;=PERCENTILE($D$3:$D$5882,0.4),2,D3108&lt;=PERCENTILE($D$3:$D$5882,0.6),3,D3108&lt;=PERCENTILE($D$3:$D$5882,0.8),4,TRUE,5)</f>
        <v>3</v>
      </c>
      <c r="H3108" s="3" t="str" cm="1">
        <f t="array" ref="H3108">_xlfn.IFS(AND(E3108&gt;=4,F3108&gt;=4,G3108&gt;=4),"Champions",AND(E3108&gt;=3,F3108&gt;=3,G3108&gt;=3),"Loyal Customers",AND(E3108&lt;=2,F3108&gt;=3),"At Risk",AND(E3108&lt;=2,F3108&lt;=2,G3108&lt;=2),"Lost",AND(E3108&gt;=4,F3108&lt;=2),"New/Promising",TRUE,"Needs Attention")</f>
        <v>Loyal Customers</v>
      </c>
      <c r="I3108" s="3" t="str">
        <f t="shared" si="52"/>
        <v>Churned</v>
      </c>
      <c r="J3108" s="3" t="str">
        <f>_xlfn.XLOOKUP(A3108,'Country_Lookup'!$D:$D,'Country_Lookup'!$E:$E)</f>
        <v>United Kingdom</v>
      </c>
    </row>
    <row r="3109" spans="1:10" x14ac:dyDescent="0.3">
      <c r="A3109">
        <v>15484</v>
      </c>
      <c r="B3109">
        <v>1</v>
      </c>
      <c r="C3109">
        <v>6</v>
      </c>
      <c r="D3109">
        <v>4656</v>
      </c>
      <c r="E3109" cm="1">
        <f t="array" ref="E3109">_xlfn.IFS(B3109&lt;=PERCENTILE($B$3:$B$5882,0.2),5,B3109&lt;=PERCENTILE($B$3:$B$5882,0.4),4,B3109&lt;=PERCENTILE($B$3:$B$5882,0.6),3,B3109&lt;=PERCENTILE($B$3:$B$5882,0.8),2,TRUE,1)</f>
        <v>5</v>
      </c>
      <c r="F3109" cm="1">
        <f t="array" ref="F3109">_xlfn.IFS(C3109&lt;=PERCENTILE($C$3:$C$5882,0.2),1,C3109&lt;=PERCENTILE($C$3:$C$5882,0.4),2,C3109&lt;=PERCENTILE($C$3:$C$5882,0.6),3,C3109&lt;=PERCENTILE($C$3:$C$5882,0.8),4,TRUE,5)</f>
        <v>4</v>
      </c>
      <c r="G3109" cm="1">
        <f t="array" ref="G3109">_xlfn.IFS(D3109&lt;=PERCENTILE($D$3:$D$5882,0.2),1,D3109&lt;=PERCENTILE($D$3:$D$5882,0.4),2,D3109&lt;=PERCENTILE($D$3:$D$5882,0.6),3,D3109&lt;=PERCENTILE($D$3:$D$5882,0.8),4,TRUE,5)</f>
        <v>5</v>
      </c>
      <c r="H3109" s="3" t="str" cm="1">
        <f t="array" ref="H3109">_xlfn.IFS(AND(E3109&gt;=4,F3109&gt;=4,G3109&gt;=4),"Champions",AND(E3109&gt;=3,F3109&gt;=3,G3109&gt;=3),"Loyal Customers",AND(E3109&lt;=2,F3109&gt;=3),"At Risk",AND(E3109&lt;=2,F3109&lt;=2,G3109&lt;=2),"Lost",AND(E3109&gt;=4,F3109&lt;=2),"New/Promising",TRUE,"Needs Attention")</f>
        <v>Champions</v>
      </c>
      <c r="I3109" s="3" t="str">
        <f t="shared" si="52"/>
        <v>Active</v>
      </c>
      <c r="J3109" s="3" t="str">
        <f>_xlfn.XLOOKUP(A3109,'Country_Lookup'!$D:$D,'Country_Lookup'!$E:$E)</f>
        <v>United Kingdom</v>
      </c>
    </row>
    <row r="3110" spans="1:10" x14ac:dyDescent="0.3">
      <c r="A3110">
        <v>15485</v>
      </c>
      <c r="B3110">
        <v>30</v>
      </c>
      <c r="C3110">
        <v>7</v>
      </c>
      <c r="D3110">
        <v>5771.5100000000075</v>
      </c>
      <c r="E3110" cm="1">
        <f t="array" ref="E3110">_xlfn.IFS(B3110&lt;=PERCENTILE($B$3:$B$5882,0.2),5,B3110&lt;=PERCENTILE($B$3:$B$5882,0.4),4,B3110&lt;=PERCENTILE($B$3:$B$5882,0.6),3,B3110&lt;=PERCENTILE($B$3:$B$5882,0.8),2,TRUE,1)</f>
        <v>4</v>
      </c>
      <c r="F3110" cm="1">
        <f t="array" ref="F3110">_xlfn.IFS(C3110&lt;=PERCENTILE($C$3:$C$5882,0.2),1,C3110&lt;=PERCENTILE($C$3:$C$5882,0.4),2,C3110&lt;=PERCENTILE($C$3:$C$5882,0.6),3,C3110&lt;=PERCENTILE($C$3:$C$5882,0.8),4,TRUE,5)</f>
        <v>4</v>
      </c>
      <c r="G3110" cm="1">
        <f t="array" ref="G3110">_xlfn.IFS(D3110&lt;=PERCENTILE($D$3:$D$5882,0.2),1,D3110&lt;=PERCENTILE($D$3:$D$5882,0.4),2,D3110&lt;=PERCENTILE($D$3:$D$5882,0.6),3,D3110&lt;=PERCENTILE($D$3:$D$5882,0.8),4,TRUE,5)</f>
        <v>5</v>
      </c>
      <c r="H3110" s="3" t="str" cm="1">
        <f t="array" ref="H3110">_xlfn.IFS(AND(E3110&gt;=4,F3110&gt;=4,G3110&gt;=4),"Champions",AND(E3110&gt;=3,F3110&gt;=3,G3110&gt;=3),"Loyal Customers",AND(E3110&lt;=2,F3110&gt;=3),"At Risk",AND(E3110&lt;=2,F3110&lt;=2,G3110&lt;=2),"Lost",AND(E3110&gt;=4,F3110&lt;=2),"New/Promising",TRUE,"Needs Attention")</f>
        <v>Champions</v>
      </c>
      <c r="I3110" s="3" t="str">
        <f t="shared" si="52"/>
        <v>Active</v>
      </c>
      <c r="J3110" s="3" t="str">
        <f>_xlfn.XLOOKUP(A3110,'Country_Lookup'!$D:$D,'Country_Lookup'!$E:$E)</f>
        <v>United Kingdom</v>
      </c>
    </row>
    <row r="3111" spans="1:10" x14ac:dyDescent="0.3">
      <c r="A3111">
        <v>15486</v>
      </c>
      <c r="B3111">
        <v>527</v>
      </c>
      <c r="C3111">
        <v>1</v>
      </c>
      <c r="D3111">
        <v>102</v>
      </c>
      <c r="E3111" cm="1">
        <f t="array" ref="E3111">_xlfn.IFS(B3111&lt;=PERCENTILE($B$3:$B$5882,0.2),5,B3111&lt;=PERCENTILE($B$3:$B$5882,0.4),4,B3111&lt;=PERCENTILE($B$3:$B$5882,0.6),3,B3111&lt;=PERCENTILE($B$3:$B$5882,0.8),2,TRUE,1)</f>
        <v>1</v>
      </c>
      <c r="F3111" cm="1">
        <f t="array" ref="F3111">_xlfn.IFS(C3111&lt;=PERCENTILE($C$3:$C$5882,0.2),1,C3111&lt;=PERCENTILE($C$3:$C$5882,0.4),2,C3111&lt;=PERCENTILE($C$3:$C$5882,0.6),3,C3111&lt;=PERCENTILE($C$3:$C$5882,0.8),4,TRUE,5)</f>
        <v>1</v>
      </c>
      <c r="G3111" cm="1">
        <f t="array" ref="G3111">_xlfn.IFS(D3111&lt;=PERCENTILE($D$3:$D$5882,0.2),1,D3111&lt;=PERCENTILE($D$3:$D$5882,0.4),2,D3111&lt;=PERCENTILE($D$3:$D$5882,0.6),3,D3111&lt;=PERCENTILE($D$3:$D$5882,0.8),4,TRUE,5)</f>
        <v>1</v>
      </c>
      <c r="H3111" s="3" t="str" cm="1">
        <f t="array" ref="H3111">_xlfn.IFS(AND(E3111&gt;=4,F3111&gt;=4,G3111&gt;=4),"Champions",AND(E3111&gt;=3,F3111&gt;=3,G3111&gt;=3),"Loyal Customers",AND(E3111&lt;=2,F3111&gt;=3),"At Risk",AND(E3111&lt;=2,F3111&lt;=2,G3111&lt;=2),"Lost",AND(E3111&gt;=4,F3111&lt;=2),"New/Promising",TRUE,"Needs Attention")</f>
        <v>Lost</v>
      </c>
      <c r="I3111" s="3" t="str">
        <f t="shared" si="52"/>
        <v>Churned</v>
      </c>
      <c r="J3111" s="3" t="str">
        <f>_xlfn.XLOOKUP(A3111,'Country_Lookup'!$D:$D,'Country_Lookup'!$E:$E)</f>
        <v>United Kingdom</v>
      </c>
    </row>
    <row r="3112" spans="1:10" x14ac:dyDescent="0.3">
      <c r="A3112">
        <v>15487</v>
      </c>
      <c r="B3112">
        <v>679</v>
      </c>
      <c r="C3112">
        <v>1</v>
      </c>
      <c r="D3112">
        <v>231.32000000000008</v>
      </c>
      <c r="E3112" cm="1">
        <f t="array" ref="E3112">_xlfn.IFS(B3112&lt;=PERCENTILE($B$3:$B$5882,0.2),5,B3112&lt;=PERCENTILE($B$3:$B$5882,0.4),4,B3112&lt;=PERCENTILE($B$3:$B$5882,0.6),3,B3112&lt;=PERCENTILE($B$3:$B$5882,0.8),2,TRUE,1)</f>
        <v>1</v>
      </c>
      <c r="F3112" cm="1">
        <f t="array" ref="F3112">_xlfn.IFS(C3112&lt;=PERCENTILE($C$3:$C$5882,0.2),1,C3112&lt;=PERCENTILE($C$3:$C$5882,0.4),2,C3112&lt;=PERCENTILE($C$3:$C$5882,0.6),3,C3112&lt;=PERCENTILE($C$3:$C$5882,0.8),4,TRUE,5)</f>
        <v>1</v>
      </c>
      <c r="G3112" cm="1">
        <f t="array" ref="G3112">_xlfn.IFS(D3112&lt;=PERCENTILE($D$3:$D$5882,0.2),1,D3112&lt;=PERCENTILE($D$3:$D$5882,0.4),2,D3112&lt;=PERCENTILE($D$3:$D$5882,0.6),3,D3112&lt;=PERCENTILE($D$3:$D$5882,0.8),4,TRUE,5)</f>
        <v>1</v>
      </c>
      <c r="H3112" s="3" t="str" cm="1">
        <f t="array" ref="H3112">_xlfn.IFS(AND(E3112&gt;=4,F3112&gt;=4,G3112&gt;=4),"Champions",AND(E3112&gt;=3,F3112&gt;=3,G3112&gt;=3),"Loyal Customers",AND(E3112&lt;=2,F3112&gt;=3),"At Risk",AND(E3112&lt;=2,F3112&lt;=2,G3112&lt;=2),"Lost",AND(E3112&gt;=4,F3112&lt;=2),"New/Promising",TRUE,"Needs Attention")</f>
        <v>Lost</v>
      </c>
      <c r="I3112" s="3" t="str">
        <f t="shared" si="52"/>
        <v>Churned</v>
      </c>
      <c r="J3112" s="3" t="str">
        <f>_xlfn.XLOOKUP(A3112,'Country_Lookup'!$D:$D,'Country_Lookup'!$E:$E)</f>
        <v>United Kingdom</v>
      </c>
    </row>
    <row r="3113" spans="1:10" x14ac:dyDescent="0.3">
      <c r="A3113">
        <v>15488</v>
      </c>
      <c r="B3113">
        <v>92</v>
      </c>
      <c r="C3113">
        <v>5</v>
      </c>
      <c r="D3113">
        <v>431.92</v>
      </c>
      <c r="E3113" cm="1">
        <f t="array" ref="E3113">_xlfn.IFS(B3113&lt;=PERCENTILE($B$3:$B$5882,0.2),5,B3113&lt;=PERCENTILE($B$3:$B$5882,0.4),4,B3113&lt;=PERCENTILE($B$3:$B$5882,0.6),3,B3113&lt;=PERCENTILE($B$3:$B$5882,0.8),2,TRUE,1)</f>
        <v>3</v>
      </c>
      <c r="F3113" cm="1">
        <f t="array" ref="F3113">_xlfn.IFS(C3113&lt;=PERCENTILE($C$3:$C$5882,0.2),1,C3113&lt;=PERCENTILE($C$3:$C$5882,0.4),2,C3113&lt;=PERCENTILE($C$3:$C$5882,0.6),3,C3113&lt;=PERCENTILE($C$3:$C$5882,0.8),4,TRUE,5)</f>
        <v>4</v>
      </c>
      <c r="G3113" cm="1">
        <f t="array" ref="G3113">_xlfn.IFS(D3113&lt;=PERCENTILE($D$3:$D$5882,0.2),1,D3113&lt;=PERCENTILE($D$3:$D$5882,0.4),2,D3113&lt;=PERCENTILE($D$3:$D$5882,0.6),3,D3113&lt;=PERCENTILE($D$3:$D$5882,0.8),4,TRUE,5)</f>
        <v>2</v>
      </c>
      <c r="H3113" s="3" t="str" cm="1">
        <f t="array" ref="H3113">_xlfn.IFS(AND(E3113&gt;=4,F3113&gt;=4,G3113&gt;=4),"Champions",AND(E3113&gt;=3,F3113&gt;=3,G3113&gt;=3),"Loyal Customers",AND(E3113&lt;=2,F3113&gt;=3),"At Risk",AND(E3113&lt;=2,F3113&lt;=2,G3113&lt;=2),"Lost",AND(E3113&gt;=4,F3113&lt;=2),"New/Promising",TRUE,"Needs Attention")</f>
        <v>Needs Attention</v>
      </c>
      <c r="I3113" s="3" t="str">
        <f t="shared" si="52"/>
        <v>Churned</v>
      </c>
      <c r="J3113" s="3" t="str">
        <f>_xlfn.XLOOKUP(A3113,'Country_Lookup'!$D:$D,'Country_Lookup'!$E:$E)</f>
        <v>United Kingdom</v>
      </c>
    </row>
    <row r="3114" spans="1:10" x14ac:dyDescent="0.3">
      <c r="A3114">
        <v>15489</v>
      </c>
      <c r="B3114">
        <v>22</v>
      </c>
      <c r="C3114">
        <v>8</v>
      </c>
      <c r="D3114">
        <v>2419.6099999999933</v>
      </c>
      <c r="E3114" cm="1">
        <f t="array" ref="E3114">_xlfn.IFS(B3114&lt;=PERCENTILE($B$3:$B$5882,0.2),5,B3114&lt;=PERCENTILE($B$3:$B$5882,0.4),4,B3114&lt;=PERCENTILE($B$3:$B$5882,0.6),3,B3114&lt;=PERCENTILE($B$3:$B$5882,0.8),2,TRUE,1)</f>
        <v>4</v>
      </c>
      <c r="F3114" cm="1">
        <f t="array" ref="F3114">_xlfn.IFS(C3114&lt;=PERCENTILE($C$3:$C$5882,0.2),1,C3114&lt;=PERCENTILE($C$3:$C$5882,0.4),2,C3114&lt;=PERCENTILE($C$3:$C$5882,0.6),3,C3114&lt;=PERCENTILE($C$3:$C$5882,0.8),4,TRUE,5)</f>
        <v>4</v>
      </c>
      <c r="G3114" cm="1">
        <f t="array" ref="G3114">_xlfn.IFS(D3114&lt;=PERCENTILE($D$3:$D$5882,0.2),1,D3114&lt;=PERCENTILE($D$3:$D$5882,0.4),2,D3114&lt;=PERCENTILE($D$3:$D$5882,0.6),3,D3114&lt;=PERCENTILE($D$3:$D$5882,0.8),4,TRUE,5)</f>
        <v>4</v>
      </c>
      <c r="H3114" s="3" t="str" cm="1">
        <f t="array" ref="H3114">_xlfn.IFS(AND(E3114&gt;=4,F3114&gt;=4,G3114&gt;=4),"Champions",AND(E3114&gt;=3,F3114&gt;=3,G3114&gt;=3),"Loyal Customers",AND(E3114&lt;=2,F3114&gt;=3),"At Risk",AND(E3114&lt;=2,F3114&lt;=2,G3114&lt;=2),"Lost",AND(E3114&gt;=4,F3114&lt;=2),"New/Promising",TRUE,"Needs Attention")</f>
        <v>Champions</v>
      </c>
      <c r="I3114" s="3" t="str">
        <f t="shared" si="52"/>
        <v>Active</v>
      </c>
      <c r="J3114" s="3" t="str">
        <f>_xlfn.XLOOKUP(A3114,'Country_Lookup'!$D:$D,'Country_Lookup'!$E:$E)</f>
        <v>United Kingdom</v>
      </c>
    </row>
    <row r="3115" spans="1:10" x14ac:dyDescent="0.3">
      <c r="A3115">
        <v>15490</v>
      </c>
      <c r="B3115">
        <v>430</v>
      </c>
      <c r="C3115">
        <v>1</v>
      </c>
      <c r="D3115">
        <v>217.60000000000008</v>
      </c>
      <c r="E3115" cm="1">
        <f t="array" ref="E3115">_xlfn.IFS(B3115&lt;=PERCENTILE($B$3:$B$5882,0.2),5,B3115&lt;=PERCENTILE($B$3:$B$5882,0.4),4,B3115&lt;=PERCENTILE($B$3:$B$5882,0.6),3,B3115&lt;=PERCENTILE($B$3:$B$5882,0.8),2,TRUE,1)</f>
        <v>1</v>
      </c>
      <c r="F3115" cm="1">
        <f t="array" ref="F3115">_xlfn.IFS(C3115&lt;=PERCENTILE($C$3:$C$5882,0.2),1,C3115&lt;=PERCENTILE($C$3:$C$5882,0.4),2,C3115&lt;=PERCENTILE($C$3:$C$5882,0.6),3,C3115&lt;=PERCENTILE($C$3:$C$5882,0.8),4,TRUE,5)</f>
        <v>1</v>
      </c>
      <c r="G3115" cm="1">
        <f t="array" ref="G3115">_xlfn.IFS(D3115&lt;=PERCENTILE($D$3:$D$5882,0.2),1,D3115&lt;=PERCENTILE($D$3:$D$5882,0.4),2,D3115&lt;=PERCENTILE($D$3:$D$5882,0.6),3,D3115&lt;=PERCENTILE($D$3:$D$5882,0.8),4,TRUE,5)</f>
        <v>1</v>
      </c>
      <c r="H3115" s="3" t="str" cm="1">
        <f t="array" ref="H3115">_xlfn.IFS(AND(E3115&gt;=4,F3115&gt;=4,G3115&gt;=4),"Champions",AND(E3115&gt;=3,F3115&gt;=3,G3115&gt;=3),"Loyal Customers",AND(E3115&lt;=2,F3115&gt;=3),"At Risk",AND(E3115&lt;=2,F3115&lt;=2,G3115&lt;=2),"Lost",AND(E3115&gt;=4,F3115&lt;=2),"New/Promising",TRUE,"Needs Attention")</f>
        <v>Lost</v>
      </c>
      <c r="I3115" s="3" t="str">
        <f t="shared" si="52"/>
        <v>Churned</v>
      </c>
      <c r="J3115" s="3" t="str">
        <f>_xlfn.XLOOKUP(A3115,'Country_Lookup'!$D:$D,'Country_Lookup'!$E:$E)</f>
        <v>United Kingdom</v>
      </c>
    </row>
    <row r="3116" spans="1:10" x14ac:dyDescent="0.3">
      <c r="A3116">
        <v>15491</v>
      </c>
      <c r="B3116">
        <v>95</v>
      </c>
      <c r="C3116">
        <v>6</v>
      </c>
      <c r="D3116">
        <v>3100.0900000000101</v>
      </c>
      <c r="E3116" cm="1">
        <f t="array" ref="E3116">_xlfn.IFS(B3116&lt;=PERCENTILE($B$3:$B$5882,0.2),5,B3116&lt;=PERCENTILE($B$3:$B$5882,0.4),4,B3116&lt;=PERCENTILE($B$3:$B$5882,0.6),3,B3116&lt;=PERCENTILE($B$3:$B$5882,0.8),2,TRUE,1)</f>
        <v>3</v>
      </c>
      <c r="F3116" cm="1">
        <f t="array" ref="F3116">_xlfn.IFS(C3116&lt;=PERCENTILE($C$3:$C$5882,0.2),1,C3116&lt;=PERCENTILE($C$3:$C$5882,0.4),2,C3116&lt;=PERCENTILE($C$3:$C$5882,0.6),3,C3116&lt;=PERCENTILE($C$3:$C$5882,0.8),4,TRUE,5)</f>
        <v>4</v>
      </c>
      <c r="G3116" cm="1">
        <f t="array" ref="G3116">_xlfn.IFS(D3116&lt;=PERCENTILE($D$3:$D$5882,0.2),1,D3116&lt;=PERCENTILE($D$3:$D$5882,0.4),2,D3116&lt;=PERCENTILE($D$3:$D$5882,0.6),3,D3116&lt;=PERCENTILE($D$3:$D$5882,0.8),4,TRUE,5)</f>
        <v>5</v>
      </c>
      <c r="H3116" s="3" t="str" cm="1">
        <f t="array" ref="H3116">_xlfn.IFS(AND(E3116&gt;=4,F3116&gt;=4,G3116&gt;=4),"Champions",AND(E3116&gt;=3,F3116&gt;=3,G3116&gt;=3),"Loyal Customers",AND(E3116&lt;=2,F3116&gt;=3),"At Risk",AND(E3116&lt;=2,F3116&lt;=2,G3116&lt;=2),"Lost",AND(E3116&gt;=4,F3116&lt;=2),"New/Promising",TRUE,"Needs Attention")</f>
        <v>Loyal Customers</v>
      </c>
      <c r="I3116" s="3" t="str">
        <f t="shared" si="52"/>
        <v>Churned</v>
      </c>
      <c r="J3116" s="3" t="str">
        <f>_xlfn.XLOOKUP(A3116,'Country_Lookup'!$D:$D,'Country_Lookup'!$E:$E)</f>
        <v>United Kingdom</v>
      </c>
    </row>
    <row r="3117" spans="1:10" x14ac:dyDescent="0.3">
      <c r="A3117">
        <v>15492</v>
      </c>
      <c r="B3117">
        <v>28</v>
      </c>
      <c r="C3117">
        <v>2</v>
      </c>
      <c r="D3117">
        <v>659.45999999999947</v>
      </c>
      <c r="E3117" cm="1">
        <f t="array" ref="E3117">_xlfn.IFS(B3117&lt;=PERCENTILE($B$3:$B$5882,0.2),5,B3117&lt;=PERCENTILE($B$3:$B$5882,0.4),4,B3117&lt;=PERCENTILE($B$3:$B$5882,0.6),3,B3117&lt;=PERCENTILE($B$3:$B$5882,0.8),2,TRUE,1)</f>
        <v>4</v>
      </c>
      <c r="F3117" cm="1">
        <f t="array" ref="F3117">_xlfn.IFS(C3117&lt;=PERCENTILE($C$3:$C$5882,0.2),1,C3117&lt;=PERCENTILE($C$3:$C$5882,0.4),2,C3117&lt;=PERCENTILE($C$3:$C$5882,0.6),3,C3117&lt;=PERCENTILE($C$3:$C$5882,0.8),4,TRUE,5)</f>
        <v>2</v>
      </c>
      <c r="G3117" cm="1">
        <f t="array" ref="G3117">_xlfn.IFS(D3117&lt;=PERCENTILE($D$3:$D$5882,0.2),1,D3117&lt;=PERCENTILE($D$3:$D$5882,0.4),2,D3117&lt;=PERCENTILE($D$3:$D$5882,0.6),3,D3117&lt;=PERCENTILE($D$3:$D$5882,0.8),4,TRUE,5)</f>
        <v>3</v>
      </c>
      <c r="H3117" s="3" t="str" cm="1">
        <f t="array" ref="H3117">_xlfn.IFS(AND(E3117&gt;=4,F3117&gt;=4,G3117&gt;=4),"Champions",AND(E3117&gt;=3,F3117&gt;=3,G3117&gt;=3),"Loyal Customers",AND(E3117&lt;=2,F3117&gt;=3),"At Risk",AND(E3117&lt;=2,F3117&lt;=2,G3117&lt;=2),"Lost",AND(E3117&gt;=4,F3117&lt;=2),"New/Promising",TRUE,"Needs Attention")</f>
        <v>New/Promising</v>
      </c>
      <c r="I3117" s="3" t="str">
        <f t="shared" si="52"/>
        <v>Active</v>
      </c>
      <c r="J3117" s="3" t="str">
        <f>_xlfn.XLOOKUP(A3117,'Country_Lookup'!$D:$D,'Country_Lookup'!$E:$E)</f>
        <v>United Kingdom</v>
      </c>
    </row>
    <row r="3118" spans="1:10" x14ac:dyDescent="0.3">
      <c r="A3118">
        <v>15493</v>
      </c>
      <c r="B3118">
        <v>32</v>
      </c>
      <c r="C3118">
        <v>9</v>
      </c>
      <c r="D3118">
        <v>4314.9799999999896</v>
      </c>
      <c r="E3118" cm="1">
        <f t="array" ref="E3118">_xlfn.IFS(B3118&lt;=PERCENTILE($B$3:$B$5882,0.2),5,B3118&lt;=PERCENTILE($B$3:$B$5882,0.4),4,B3118&lt;=PERCENTILE($B$3:$B$5882,0.6),3,B3118&lt;=PERCENTILE($B$3:$B$5882,0.8),2,TRUE,1)</f>
        <v>4</v>
      </c>
      <c r="F3118" cm="1">
        <f t="array" ref="F3118">_xlfn.IFS(C3118&lt;=PERCENTILE($C$3:$C$5882,0.2),1,C3118&lt;=PERCENTILE($C$3:$C$5882,0.4),2,C3118&lt;=PERCENTILE($C$3:$C$5882,0.6),3,C3118&lt;=PERCENTILE($C$3:$C$5882,0.8),4,TRUE,5)</f>
        <v>5</v>
      </c>
      <c r="G3118" cm="1">
        <f t="array" ref="G3118">_xlfn.IFS(D3118&lt;=PERCENTILE($D$3:$D$5882,0.2),1,D3118&lt;=PERCENTILE($D$3:$D$5882,0.4),2,D3118&lt;=PERCENTILE($D$3:$D$5882,0.6),3,D3118&lt;=PERCENTILE($D$3:$D$5882,0.8),4,TRUE,5)</f>
        <v>5</v>
      </c>
      <c r="H3118" s="3" t="str" cm="1">
        <f t="array" ref="H3118">_xlfn.IFS(AND(E3118&gt;=4,F3118&gt;=4,G3118&gt;=4),"Champions",AND(E3118&gt;=3,F3118&gt;=3,G3118&gt;=3),"Loyal Customers",AND(E3118&lt;=2,F3118&gt;=3),"At Risk",AND(E3118&lt;=2,F3118&lt;=2,G3118&lt;=2),"Lost",AND(E3118&gt;=4,F3118&lt;=2),"New/Promising",TRUE,"Needs Attention")</f>
        <v>Champions</v>
      </c>
      <c r="I3118" s="3" t="str">
        <f t="shared" si="52"/>
        <v>Active</v>
      </c>
      <c r="J3118" s="3" t="str">
        <f>_xlfn.XLOOKUP(A3118,'Country_Lookup'!$D:$D,'Country_Lookup'!$E:$E)</f>
        <v>United Kingdom</v>
      </c>
    </row>
    <row r="3119" spans="1:10" x14ac:dyDescent="0.3">
      <c r="A3119">
        <v>15494</v>
      </c>
      <c r="B3119">
        <v>21</v>
      </c>
      <c r="C3119">
        <v>5</v>
      </c>
      <c r="D3119">
        <v>3780.0500000000261</v>
      </c>
      <c r="E3119" cm="1">
        <f t="array" ref="E3119">_xlfn.IFS(B3119&lt;=PERCENTILE($B$3:$B$5882,0.2),5,B3119&lt;=PERCENTILE($B$3:$B$5882,0.4),4,B3119&lt;=PERCENTILE($B$3:$B$5882,0.6),3,B3119&lt;=PERCENTILE($B$3:$B$5882,0.8),2,TRUE,1)</f>
        <v>4</v>
      </c>
      <c r="F3119" cm="1">
        <f t="array" ref="F3119">_xlfn.IFS(C3119&lt;=PERCENTILE($C$3:$C$5882,0.2),1,C3119&lt;=PERCENTILE($C$3:$C$5882,0.4),2,C3119&lt;=PERCENTILE($C$3:$C$5882,0.6),3,C3119&lt;=PERCENTILE($C$3:$C$5882,0.8),4,TRUE,5)</f>
        <v>4</v>
      </c>
      <c r="G3119" cm="1">
        <f t="array" ref="G3119">_xlfn.IFS(D3119&lt;=PERCENTILE($D$3:$D$5882,0.2),1,D3119&lt;=PERCENTILE($D$3:$D$5882,0.4),2,D3119&lt;=PERCENTILE($D$3:$D$5882,0.6),3,D3119&lt;=PERCENTILE($D$3:$D$5882,0.8),4,TRUE,5)</f>
        <v>5</v>
      </c>
      <c r="H3119" s="3" t="str" cm="1">
        <f t="array" ref="H3119">_xlfn.IFS(AND(E3119&gt;=4,F3119&gt;=4,G3119&gt;=4),"Champions",AND(E3119&gt;=3,F3119&gt;=3,G3119&gt;=3),"Loyal Customers",AND(E3119&lt;=2,F3119&gt;=3),"At Risk",AND(E3119&lt;=2,F3119&lt;=2,G3119&lt;=2),"Lost",AND(E3119&gt;=4,F3119&lt;=2),"New/Promising",TRUE,"Needs Attention")</f>
        <v>Champions</v>
      </c>
      <c r="I3119" s="3" t="str">
        <f t="shared" si="52"/>
        <v>Active</v>
      </c>
      <c r="J3119" s="3" t="str">
        <f>_xlfn.XLOOKUP(A3119,'Country_Lookup'!$D:$D,'Country_Lookup'!$E:$E)</f>
        <v>United Kingdom</v>
      </c>
    </row>
    <row r="3120" spans="1:10" x14ac:dyDescent="0.3">
      <c r="A3120">
        <v>15495</v>
      </c>
      <c r="B3120">
        <v>379</v>
      </c>
      <c r="C3120">
        <v>1</v>
      </c>
      <c r="D3120">
        <v>246.5</v>
      </c>
      <c r="E3120" cm="1">
        <f t="array" ref="E3120">_xlfn.IFS(B3120&lt;=PERCENTILE($B$3:$B$5882,0.2),5,B3120&lt;=PERCENTILE($B$3:$B$5882,0.4),4,B3120&lt;=PERCENTILE($B$3:$B$5882,0.6),3,B3120&lt;=PERCENTILE($B$3:$B$5882,0.8),2,TRUE,1)</f>
        <v>2</v>
      </c>
      <c r="F3120" cm="1">
        <f t="array" ref="F3120">_xlfn.IFS(C3120&lt;=PERCENTILE($C$3:$C$5882,0.2),1,C3120&lt;=PERCENTILE($C$3:$C$5882,0.4),2,C3120&lt;=PERCENTILE($C$3:$C$5882,0.6),3,C3120&lt;=PERCENTILE($C$3:$C$5882,0.8),4,TRUE,5)</f>
        <v>1</v>
      </c>
      <c r="G3120" cm="1">
        <f t="array" ref="G3120">_xlfn.IFS(D3120&lt;=PERCENTILE($D$3:$D$5882,0.2),1,D3120&lt;=PERCENTILE($D$3:$D$5882,0.4),2,D3120&lt;=PERCENTILE($D$3:$D$5882,0.6),3,D3120&lt;=PERCENTILE($D$3:$D$5882,0.8),4,TRUE,5)</f>
        <v>1</v>
      </c>
      <c r="H3120" s="3" t="str" cm="1">
        <f t="array" ref="H3120">_xlfn.IFS(AND(E3120&gt;=4,F3120&gt;=4,G3120&gt;=4),"Champions",AND(E3120&gt;=3,F3120&gt;=3,G3120&gt;=3),"Loyal Customers",AND(E3120&lt;=2,F3120&gt;=3),"At Risk",AND(E3120&lt;=2,F3120&lt;=2,G3120&lt;=2),"Lost",AND(E3120&gt;=4,F3120&lt;=2),"New/Promising",TRUE,"Needs Attention")</f>
        <v>Lost</v>
      </c>
      <c r="I3120" s="3" t="str">
        <f t="shared" si="52"/>
        <v>Churned</v>
      </c>
      <c r="J3120" s="3" t="str">
        <f>_xlfn.XLOOKUP(A3120,'Country_Lookup'!$D:$D,'Country_Lookup'!$E:$E)</f>
        <v>United Kingdom</v>
      </c>
    </row>
    <row r="3121" spans="1:10" x14ac:dyDescent="0.3">
      <c r="A3121">
        <v>15496</v>
      </c>
      <c r="B3121">
        <v>631</v>
      </c>
      <c r="C3121">
        <v>1</v>
      </c>
      <c r="D3121">
        <v>146.13999999999999</v>
      </c>
      <c r="E3121" cm="1">
        <f t="array" ref="E3121">_xlfn.IFS(B3121&lt;=PERCENTILE($B$3:$B$5882,0.2),5,B3121&lt;=PERCENTILE($B$3:$B$5882,0.4),4,B3121&lt;=PERCENTILE($B$3:$B$5882,0.6),3,B3121&lt;=PERCENTILE($B$3:$B$5882,0.8),2,TRUE,1)</f>
        <v>1</v>
      </c>
      <c r="F3121" cm="1">
        <f t="array" ref="F3121">_xlfn.IFS(C3121&lt;=PERCENTILE($C$3:$C$5882,0.2),1,C3121&lt;=PERCENTILE($C$3:$C$5882,0.4),2,C3121&lt;=PERCENTILE($C$3:$C$5882,0.6),3,C3121&lt;=PERCENTILE($C$3:$C$5882,0.8),4,TRUE,5)</f>
        <v>1</v>
      </c>
      <c r="G3121" cm="1">
        <f t="array" ref="G3121">_xlfn.IFS(D3121&lt;=PERCENTILE($D$3:$D$5882,0.2),1,D3121&lt;=PERCENTILE($D$3:$D$5882,0.4),2,D3121&lt;=PERCENTILE($D$3:$D$5882,0.6),3,D3121&lt;=PERCENTILE($D$3:$D$5882,0.8),4,TRUE,5)</f>
        <v>1</v>
      </c>
      <c r="H3121" s="3" t="str" cm="1">
        <f t="array" ref="H3121">_xlfn.IFS(AND(E3121&gt;=4,F3121&gt;=4,G3121&gt;=4),"Champions",AND(E3121&gt;=3,F3121&gt;=3,G3121&gt;=3),"Loyal Customers",AND(E3121&lt;=2,F3121&gt;=3),"At Risk",AND(E3121&lt;=2,F3121&lt;=2,G3121&lt;=2),"Lost",AND(E3121&gt;=4,F3121&lt;=2),"New/Promising",TRUE,"Needs Attention")</f>
        <v>Lost</v>
      </c>
      <c r="I3121" s="3" t="str">
        <f t="shared" si="52"/>
        <v>Churned</v>
      </c>
      <c r="J3121" s="3" t="str">
        <f>_xlfn.XLOOKUP(A3121,'Country_Lookup'!$D:$D,'Country_Lookup'!$E:$E)</f>
        <v>United Kingdom</v>
      </c>
    </row>
    <row r="3122" spans="1:10" x14ac:dyDescent="0.3">
      <c r="A3122">
        <v>15497</v>
      </c>
      <c r="B3122">
        <v>17</v>
      </c>
      <c r="C3122">
        <v>9</v>
      </c>
      <c r="D3122">
        <v>8657.3900000000085</v>
      </c>
      <c r="E3122" cm="1">
        <f t="array" ref="E3122">_xlfn.IFS(B3122&lt;=PERCENTILE($B$3:$B$5882,0.2),5,B3122&lt;=PERCENTILE($B$3:$B$5882,0.4),4,B3122&lt;=PERCENTILE($B$3:$B$5882,0.6),3,B3122&lt;=PERCENTILE($B$3:$B$5882,0.8),2,TRUE,1)</f>
        <v>5</v>
      </c>
      <c r="F3122" cm="1">
        <f t="array" ref="F3122">_xlfn.IFS(C3122&lt;=PERCENTILE($C$3:$C$5882,0.2),1,C3122&lt;=PERCENTILE($C$3:$C$5882,0.4),2,C3122&lt;=PERCENTILE($C$3:$C$5882,0.6),3,C3122&lt;=PERCENTILE($C$3:$C$5882,0.8),4,TRUE,5)</f>
        <v>5</v>
      </c>
      <c r="G3122" cm="1">
        <f t="array" ref="G3122">_xlfn.IFS(D3122&lt;=PERCENTILE($D$3:$D$5882,0.2),1,D3122&lt;=PERCENTILE($D$3:$D$5882,0.4),2,D3122&lt;=PERCENTILE($D$3:$D$5882,0.6),3,D3122&lt;=PERCENTILE($D$3:$D$5882,0.8),4,TRUE,5)</f>
        <v>5</v>
      </c>
      <c r="H3122" s="3" t="str" cm="1">
        <f t="array" ref="H3122">_xlfn.IFS(AND(E3122&gt;=4,F3122&gt;=4,G3122&gt;=4),"Champions",AND(E3122&gt;=3,F3122&gt;=3,G3122&gt;=3),"Loyal Customers",AND(E3122&lt;=2,F3122&gt;=3),"At Risk",AND(E3122&lt;=2,F3122&lt;=2,G3122&lt;=2),"Lost",AND(E3122&gt;=4,F3122&lt;=2),"New/Promising",TRUE,"Needs Attention")</f>
        <v>Champions</v>
      </c>
      <c r="I3122" s="3" t="str">
        <f t="shared" si="52"/>
        <v>Active</v>
      </c>
      <c r="J3122" s="3" t="str">
        <f>_xlfn.XLOOKUP(A3122,'Country_Lookup'!$D:$D,'Country_Lookup'!$E:$E)</f>
        <v>United Kingdom</v>
      </c>
    </row>
    <row r="3123" spans="1:10" x14ac:dyDescent="0.3">
      <c r="A3123">
        <v>15498</v>
      </c>
      <c r="B3123">
        <v>2</v>
      </c>
      <c r="C3123">
        <v>44</v>
      </c>
      <c r="D3123">
        <v>26039.579999999431</v>
      </c>
      <c r="E3123" cm="1">
        <f t="array" ref="E3123">_xlfn.IFS(B3123&lt;=PERCENTILE($B$3:$B$5882,0.2),5,B3123&lt;=PERCENTILE($B$3:$B$5882,0.4),4,B3123&lt;=PERCENTILE($B$3:$B$5882,0.6),3,B3123&lt;=PERCENTILE($B$3:$B$5882,0.8),2,TRUE,1)</f>
        <v>5</v>
      </c>
      <c r="F3123" cm="1">
        <f t="array" ref="F3123">_xlfn.IFS(C3123&lt;=PERCENTILE($C$3:$C$5882,0.2),1,C3123&lt;=PERCENTILE($C$3:$C$5882,0.4),2,C3123&lt;=PERCENTILE($C$3:$C$5882,0.6),3,C3123&lt;=PERCENTILE($C$3:$C$5882,0.8),4,TRUE,5)</f>
        <v>5</v>
      </c>
      <c r="G3123" cm="1">
        <f t="array" ref="G3123">_xlfn.IFS(D3123&lt;=PERCENTILE($D$3:$D$5882,0.2),1,D3123&lt;=PERCENTILE($D$3:$D$5882,0.4),2,D3123&lt;=PERCENTILE($D$3:$D$5882,0.6),3,D3123&lt;=PERCENTILE($D$3:$D$5882,0.8),4,TRUE,5)</f>
        <v>5</v>
      </c>
      <c r="H3123" s="3" t="str" cm="1">
        <f t="array" ref="H3123">_xlfn.IFS(AND(E3123&gt;=4,F3123&gt;=4,G3123&gt;=4),"Champions",AND(E3123&gt;=3,F3123&gt;=3,G3123&gt;=3),"Loyal Customers",AND(E3123&lt;=2,F3123&gt;=3),"At Risk",AND(E3123&lt;=2,F3123&lt;=2,G3123&lt;=2),"Lost",AND(E3123&gt;=4,F3123&lt;=2),"New/Promising",TRUE,"Needs Attention")</f>
        <v>Champions</v>
      </c>
      <c r="I3123" s="3" t="str">
        <f t="shared" si="52"/>
        <v>Active</v>
      </c>
      <c r="J3123" s="3" t="str">
        <f>_xlfn.XLOOKUP(A3123,'Country_Lookup'!$D:$D,'Country_Lookup'!$E:$E)</f>
        <v>United Kingdom</v>
      </c>
    </row>
    <row r="3124" spans="1:10" x14ac:dyDescent="0.3">
      <c r="A3124">
        <v>15499</v>
      </c>
      <c r="B3124">
        <v>723</v>
      </c>
      <c r="C3124">
        <v>1</v>
      </c>
      <c r="D3124">
        <v>161.60000000000014</v>
      </c>
      <c r="E3124" cm="1">
        <f t="array" ref="E3124">_xlfn.IFS(B3124&lt;=PERCENTILE($B$3:$B$5882,0.2),5,B3124&lt;=PERCENTILE($B$3:$B$5882,0.4),4,B3124&lt;=PERCENTILE($B$3:$B$5882,0.6),3,B3124&lt;=PERCENTILE($B$3:$B$5882,0.8),2,TRUE,1)</f>
        <v>1</v>
      </c>
      <c r="F3124" cm="1">
        <f t="array" ref="F3124">_xlfn.IFS(C3124&lt;=PERCENTILE($C$3:$C$5882,0.2),1,C3124&lt;=PERCENTILE($C$3:$C$5882,0.4),2,C3124&lt;=PERCENTILE($C$3:$C$5882,0.6),3,C3124&lt;=PERCENTILE($C$3:$C$5882,0.8),4,TRUE,5)</f>
        <v>1</v>
      </c>
      <c r="G3124" cm="1">
        <f t="array" ref="G3124">_xlfn.IFS(D3124&lt;=PERCENTILE($D$3:$D$5882,0.2),1,D3124&lt;=PERCENTILE($D$3:$D$5882,0.4),2,D3124&lt;=PERCENTILE($D$3:$D$5882,0.6),3,D3124&lt;=PERCENTILE($D$3:$D$5882,0.8),4,TRUE,5)</f>
        <v>1</v>
      </c>
      <c r="H3124" s="3" t="str" cm="1">
        <f t="array" ref="H3124">_xlfn.IFS(AND(E3124&gt;=4,F3124&gt;=4,G3124&gt;=4),"Champions",AND(E3124&gt;=3,F3124&gt;=3,G3124&gt;=3),"Loyal Customers",AND(E3124&lt;=2,F3124&gt;=3),"At Risk",AND(E3124&lt;=2,F3124&lt;=2,G3124&lt;=2),"Lost",AND(E3124&gt;=4,F3124&lt;=2),"New/Promising",TRUE,"Needs Attention")</f>
        <v>Lost</v>
      </c>
      <c r="I3124" s="3" t="str">
        <f t="shared" si="52"/>
        <v>Churned</v>
      </c>
      <c r="J3124" s="3" t="str">
        <f>_xlfn.XLOOKUP(A3124,'Country_Lookup'!$D:$D,'Country_Lookup'!$E:$E)</f>
        <v>United Kingdom</v>
      </c>
    </row>
    <row r="3125" spans="1:10" x14ac:dyDescent="0.3">
      <c r="A3125">
        <v>15500</v>
      </c>
      <c r="B3125">
        <v>8</v>
      </c>
      <c r="C3125">
        <v>4</v>
      </c>
      <c r="D3125">
        <v>1131.559999999999</v>
      </c>
      <c r="E3125" cm="1">
        <f t="array" ref="E3125">_xlfn.IFS(B3125&lt;=PERCENTILE($B$3:$B$5882,0.2),5,B3125&lt;=PERCENTILE($B$3:$B$5882,0.4),4,B3125&lt;=PERCENTILE($B$3:$B$5882,0.6),3,B3125&lt;=PERCENTILE($B$3:$B$5882,0.8),2,TRUE,1)</f>
        <v>5</v>
      </c>
      <c r="F3125" cm="1">
        <f t="array" ref="F3125">_xlfn.IFS(C3125&lt;=PERCENTILE($C$3:$C$5882,0.2),1,C3125&lt;=PERCENTILE($C$3:$C$5882,0.4),2,C3125&lt;=PERCENTILE($C$3:$C$5882,0.6),3,C3125&lt;=PERCENTILE($C$3:$C$5882,0.8),4,TRUE,5)</f>
        <v>3</v>
      </c>
      <c r="G3125" cm="1">
        <f t="array" ref="G3125">_xlfn.IFS(D3125&lt;=PERCENTILE($D$3:$D$5882,0.2),1,D3125&lt;=PERCENTILE($D$3:$D$5882,0.4),2,D3125&lt;=PERCENTILE($D$3:$D$5882,0.6),3,D3125&lt;=PERCENTILE($D$3:$D$5882,0.8),4,TRUE,5)</f>
        <v>3</v>
      </c>
      <c r="H3125" s="3" t="str" cm="1">
        <f t="array" ref="H3125">_xlfn.IFS(AND(E3125&gt;=4,F3125&gt;=4,G3125&gt;=4),"Champions",AND(E3125&gt;=3,F3125&gt;=3,G3125&gt;=3),"Loyal Customers",AND(E3125&lt;=2,F3125&gt;=3),"At Risk",AND(E3125&lt;=2,F3125&lt;=2,G3125&lt;=2),"Lost",AND(E3125&gt;=4,F3125&lt;=2),"New/Promising",TRUE,"Needs Attention")</f>
        <v>Loyal Customers</v>
      </c>
      <c r="I3125" s="3" t="str">
        <f t="shared" si="52"/>
        <v>Active</v>
      </c>
      <c r="J3125" s="3" t="str">
        <f>_xlfn.XLOOKUP(A3125,'Country_Lookup'!$D:$D,'Country_Lookup'!$E:$E)</f>
        <v>United Kingdom</v>
      </c>
    </row>
    <row r="3126" spans="1:10" x14ac:dyDescent="0.3">
      <c r="A3126">
        <v>15501</v>
      </c>
      <c r="B3126">
        <v>404</v>
      </c>
      <c r="C3126">
        <v>2</v>
      </c>
      <c r="D3126">
        <v>402.50000000000006</v>
      </c>
      <c r="E3126" cm="1">
        <f t="array" ref="E3126">_xlfn.IFS(B3126&lt;=PERCENTILE($B$3:$B$5882,0.2),5,B3126&lt;=PERCENTILE($B$3:$B$5882,0.4),4,B3126&lt;=PERCENTILE($B$3:$B$5882,0.6),3,B3126&lt;=PERCENTILE($B$3:$B$5882,0.8),2,TRUE,1)</f>
        <v>2</v>
      </c>
      <c r="F3126" cm="1">
        <f t="array" ref="F3126">_xlfn.IFS(C3126&lt;=PERCENTILE($C$3:$C$5882,0.2),1,C3126&lt;=PERCENTILE($C$3:$C$5882,0.4),2,C3126&lt;=PERCENTILE($C$3:$C$5882,0.6),3,C3126&lt;=PERCENTILE($C$3:$C$5882,0.8),4,TRUE,5)</f>
        <v>2</v>
      </c>
      <c r="G3126" cm="1">
        <f t="array" ref="G3126">_xlfn.IFS(D3126&lt;=PERCENTILE($D$3:$D$5882,0.2),1,D3126&lt;=PERCENTILE($D$3:$D$5882,0.4),2,D3126&lt;=PERCENTILE($D$3:$D$5882,0.6),3,D3126&lt;=PERCENTILE($D$3:$D$5882,0.8),4,TRUE,5)</f>
        <v>2</v>
      </c>
      <c r="H3126" s="3" t="str" cm="1">
        <f t="array" ref="H3126">_xlfn.IFS(AND(E3126&gt;=4,F3126&gt;=4,G3126&gt;=4),"Champions",AND(E3126&gt;=3,F3126&gt;=3,G3126&gt;=3),"Loyal Customers",AND(E3126&lt;=2,F3126&gt;=3),"At Risk",AND(E3126&lt;=2,F3126&lt;=2,G3126&lt;=2),"Lost",AND(E3126&gt;=4,F3126&lt;=2),"New/Promising",TRUE,"Needs Attention")</f>
        <v>Lost</v>
      </c>
      <c r="I3126" s="3" t="str">
        <f t="shared" si="52"/>
        <v>Churned</v>
      </c>
      <c r="J3126" s="3" t="str">
        <f>_xlfn.XLOOKUP(A3126,'Country_Lookup'!$D:$D,'Country_Lookup'!$E:$E)</f>
        <v>United Kingdom</v>
      </c>
    </row>
    <row r="3127" spans="1:10" x14ac:dyDescent="0.3">
      <c r="A3127">
        <v>15502</v>
      </c>
      <c r="B3127">
        <v>15</v>
      </c>
      <c r="C3127">
        <v>14</v>
      </c>
      <c r="D3127">
        <v>13993.470000000034</v>
      </c>
      <c r="E3127" cm="1">
        <f t="array" ref="E3127">_xlfn.IFS(B3127&lt;=PERCENTILE($B$3:$B$5882,0.2),5,B3127&lt;=PERCENTILE($B$3:$B$5882,0.4),4,B3127&lt;=PERCENTILE($B$3:$B$5882,0.6),3,B3127&lt;=PERCENTILE($B$3:$B$5882,0.8),2,TRUE,1)</f>
        <v>5</v>
      </c>
      <c r="F3127" cm="1">
        <f t="array" ref="F3127">_xlfn.IFS(C3127&lt;=PERCENTILE($C$3:$C$5882,0.2),1,C3127&lt;=PERCENTILE($C$3:$C$5882,0.4),2,C3127&lt;=PERCENTILE($C$3:$C$5882,0.6),3,C3127&lt;=PERCENTILE($C$3:$C$5882,0.8),4,TRUE,5)</f>
        <v>5</v>
      </c>
      <c r="G3127" cm="1">
        <f t="array" ref="G3127">_xlfn.IFS(D3127&lt;=PERCENTILE($D$3:$D$5882,0.2),1,D3127&lt;=PERCENTILE($D$3:$D$5882,0.4),2,D3127&lt;=PERCENTILE($D$3:$D$5882,0.6),3,D3127&lt;=PERCENTILE($D$3:$D$5882,0.8),4,TRUE,5)</f>
        <v>5</v>
      </c>
      <c r="H3127" s="3" t="str" cm="1">
        <f t="array" ref="H3127">_xlfn.IFS(AND(E3127&gt;=4,F3127&gt;=4,G3127&gt;=4),"Champions",AND(E3127&gt;=3,F3127&gt;=3,G3127&gt;=3),"Loyal Customers",AND(E3127&lt;=2,F3127&gt;=3),"At Risk",AND(E3127&lt;=2,F3127&lt;=2,G3127&lt;=2),"Lost",AND(E3127&gt;=4,F3127&lt;=2),"New/Promising",TRUE,"Needs Attention")</f>
        <v>Champions</v>
      </c>
      <c r="I3127" s="3" t="str">
        <f t="shared" si="52"/>
        <v>Active</v>
      </c>
      <c r="J3127" s="3" t="str">
        <f>_xlfn.XLOOKUP(A3127,'Country_Lookup'!$D:$D,'Country_Lookup'!$E:$E)</f>
        <v>United Kingdom</v>
      </c>
    </row>
    <row r="3128" spans="1:10" x14ac:dyDescent="0.3">
      <c r="A3128">
        <v>15503</v>
      </c>
      <c r="B3128">
        <v>362</v>
      </c>
      <c r="C3128">
        <v>2</v>
      </c>
      <c r="D3128">
        <v>267.15000000000055</v>
      </c>
      <c r="E3128" cm="1">
        <f t="array" ref="E3128">_xlfn.IFS(B3128&lt;=PERCENTILE($B$3:$B$5882,0.2),5,B3128&lt;=PERCENTILE($B$3:$B$5882,0.4),4,B3128&lt;=PERCENTILE($B$3:$B$5882,0.6),3,B3128&lt;=PERCENTILE($B$3:$B$5882,0.8),2,TRUE,1)</f>
        <v>2</v>
      </c>
      <c r="F3128" cm="1">
        <f t="array" ref="F3128">_xlfn.IFS(C3128&lt;=PERCENTILE($C$3:$C$5882,0.2),1,C3128&lt;=PERCENTILE($C$3:$C$5882,0.4),2,C3128&lt;=PERCENTILE($C$3:$C$5882,0.6),3,C3128&lt;=PERCENTILE($C$3:$C$5882,0.8),4,TRUE,5)</f>
        <v>2</v>
      </c>
      <c r="G3128" cm="1">
        <f t="array" ref="G3128">_xlfn.IFS(D3128&lt;=PERCENTILE($D$3:$D$5882,0.2),1,D3128&lt;=PERCENTILE($D$3:$D$5882,0.4),2,D3128&lt;=PERCENTILE($D$3:$D$5882,0.6),3,D3128&lt;=PERCENTILE($D$3:$D$5882,0.8),4,TRUE,5)</f>
        <v>1</v>
      </c>
      <c r="H3128" s="3" t="str" cm="1">
        <f t="array" ref="H3128">_xlfn.IFS(AND(E3128&gt;=4,F3128&gt;=4,G3128&gt;=4),"Champions",AND(E3128&gt;=3,F3128&gt;=3,G3128&gt;=3),"Loyal Customers",AND(E3128&lt;=2,F3128&gt;=3),"At Risk",AND(E3128&lt;=2,F3128&lt;=2,G3128&lt;=2),"Lost",AND(E3128&gt;=4,F3128&lt;=2),"New/Promising",TRUE,"Needs Attention")</f>
        <v>Lost</v>
      </c>
      <c r="I3128" s="3" t="str">
        <f t="shared" si="52"/>
        <v>Churned</v>
      </c>
      <c r="J3128" s="3" t="str">
        <f>_xlfn.XLOOKUP(A3128,'Country_Lookup'!$D:$D,'Country_Lookup'!$E:$E)</f>
        <v>United Kingdom</v>
      </c>
    </row>
    <row r="3129" spans="1:10" x14ac:dyDescent="0.3">
      <c r="A3129">
        <v>15504</v>
      </c>
      <c r="B3129">
        <v>81</v>
      </c>
      <c r="C3129">
        <v>4</v>
      </c>
      <c r="D3129">
        <v>423.84999999999957</v>
      </c>
      <c r="E3129" cm="1">
        <f t="array" ref="E3129">_xlfn.IFS(B3129&lt;=PERCENTILE($B$3:$B$5882,0.2),5,B3129&lt;=PERCENTILE($B$3:$B$5882,0.4),4,B3129&lt;=PERCENTILE($B$3:$B$5882,0.6),3,B3129&lt;=PERCENTILE($B$3:$B$5882,0.8),2,TRUE,1)</f>
        <v>3</v>
      </c>
      <c r="F3129" cm="1">
        <f t="array" ref="F3129">_xlfn.IFS(C3129&lt;=PERCENTILE($C$3:$C$5882,0.2),1,C3129&lt;=PERCENTILE($C$3:$C$5882,0.4),2,C3129&lt;=PERCENTILE($C$3:$C$5882,0.6),3,C3129&lt;=PERCENTILE($C$3:$C$5882,0.8),4,TRUE,5)</f>
        <v>3</v>
      </c>
      <c r="G3129" cm="1">
        <f t="array" ref="G3129">_xlfn.IFS(D3129&lt;=PERCENTILE($D$3:$D$5882,0.2),1,D3129&lt;=PERCENTILE($D$3:$D$5882,0.4),2,D3129&lt;=PERCENTILE($D$3:$D$5882,0.6),3,D3129&lt;=PERCENTILE($D$3:$D$5882,0.8),4,TRUE,5)</f>
        <v>2</v>
      </c>
      <c r="H3129" s="3" t="str" cm="1">
        <f t="array" ref="H3129">_xlfn.IFS(AND(E3129&gt;=4,F3129&gt;=4,G3129&gt;=4),"Champions",AND(E3129&gt;=3,F3129&gt;=3,G3129&gt;=3),"Loyal Customers",AND(E3129&lt;=2,F3129&gt;=3),"At Risk",AND(E3129&lt;=2,F3129&lt;=2,G3129&lt;=2),"Lost",AND(E3129&gt;=4,F3129&lt;=2),"New/Promising",TRUE,"Needs Attention")</f>
        <v>Needs Attention</v>
      </c>
      <c r="I3129" s="3" t="str">
        <f t="shared" si="52"/>
        <v>Active</v>
      </c>
      <c r="J3129" s="3" t="str">
        <f>_xlfn.XLOOKUP(A3129,'Country_Lookup'!$D:$D,'Country_Lookup'!$E:$E)</f>
        <v>United Kingdom</v>
      </c>
    </row>
    <row r="3130" spans="1:10" x14ac:dyDescent="0.3">
      <c r="A3130">
        <v>15505</v>
      </c>
      <c r="B3130">
        <v>52</v>
      </c>
      <c r="C3130">
        <v>5</v>
      </c>
      <c r="D3130">
        <v>3610.9600000000037</v>
      </c>
      <c r="E3130" cm="1">
        <f t="array" ref="E3130">_xlfn.IFS(B3130&lt;=PERCENTILE($B$3:$B$5882,0.2),5,B3130&lt;=PERCENTILE($B$3:$B$5882,0.4),4,B3130&lt;=PERCENTILE($B$3:$B$5882,0.6),3,B3130&lt;=PERCENTILE($B$3:$B$5882,0.8),2,TRUE,1)</f>
        <v>4</v>
      </c>
      <c r="F3130" cm="1">
        <f t="array" ref="F3130">_xlfn.IFS(C3130&lt;=PERCENTILE($C$3:$C$5882,0.2),1,C3130&lt;=PERCENTILE($C$3:$C$5882,0.4),2,C3130&lt;=PERCENTILE($C$3:$C$5882,0.6),3,C3130&lt;=PERCENTILE($C$3:$C$5882,0.8),4,TRUE,5)</f>
        <v>4</v>
      </c>
      <c r="G3130" cm="1">
        <f t="array" ref="G3130">_xlfn.IFS(D3130&lt;=PERCENTILE($D$3:$D$5882,0.2),1,D3130&lt;=PERCENTILE($D$3:$D$5882,0.4),2,D3130&lt;=PERCENTILE($D$3:$D$5882,0.6),3,D3130&lt;=PERCENTILE($D$3:$D$5882,0.8),4,TRUE,5)</f>
        <v>5</v>
      </c>
      <c r="H3130" s="3" t="str" cm="1">
        <f t="array" ref="H3130">_xlfn.IFS(AND(E3130&gt;=4,F3130&gt;=4,G3130&gt;=4),"Champions",AND(E3130&gt;=3,F3130&gt;=3,G3130&gt;=3),"Loyal Customers",AND(E3130&lt;=2,F3130&gt;=3),"At Risk",AND(E3130&lt;=2,F3130&lt;=2,G3130&lt;=2),"Lost",AND(E3130&gt;=4,F3130&lt;=2),"New/Promising",TRUE,"Needs Attention")</f>
        <v>Champions</v>
      </c>
      <c r="I3130" s="3" t="str">
        <f t="shared" si="52"/>
        <v>Active</v>
      </c>
      <c r="J3130" s="3" t="str">
        <f>_xlfn.XLOOKUP(A3130,'Country_Lookup'!$D:$D,'Country_Lookup'!$E:$E)</f>
        <v>United Kingdom</v>
      </c>
    </row>
    <row r="3131" spans="1:10" x14ac:dyDescent="0.3">
      <c r="A3131">
        <v>15506</v>
      </c>
      <c r="B3131">
        <v>22</v>
      </c>
      <c r="C3131">
        <v>6</v>
      </c>
      <c r="D3131">
        <v>2040.0300000000145</v>
      </c>
      <c r="E3131" cm="1">
        <f t="array" ref="E3131">_xlfn.IFS(B3131&lt;=PERCENTILE($B$3:$B$5882,0.2),5,B3131&lt;=PERCENTILE($B$3:$B$5882,0.4),4,B3131&lt;=PERCENTILE($B$3:$B$5882,0.6),3,B3131&lt;=PERCENTILE($B$3:$B$5882,0.8),2,TRUE,1)</f>
        <v>4</v>
      </c>
      <c r="F3131" cm="1">
        <f t="array" ref="F3131">_xlfn.IFS(C3131&lt;=PERCENTILE($C$3:$C$5882,0.2),1,C3131&lt;=PERCENTILE($C$3:$C$5882,0.4),2,C3131&lt;=PERCENTILE($C$3:$C$5882,0.6),3,C3131&lt;=PERCENTILE($C$3:$C$5882,0.8),4,TRUE,5)</f>
        <v>4</v>
      </c>
      <c r="G3131" cm="1">
        <f t="array" ref="G3131">_xlfn.IFS(D3131&lt;=PERCENTILE($D$3:$D$5882,0.2),1,D3131&lt;=PERCENTILE($D$3:$D$5882,0.4),2,D3131&lt;=PERCENTILE($D$3:$D$5882,0.6),3,D3131&lt;=PERCENTILE($D$3:$D$5882,0.8),4,TRUE,5)</f>
        <v>4</v>
      </c>
      <c r="H3131" s="3" t="str" cm="1">
        <f t="array" ref="H3131">_xlfn.IFS(AND(E3131&gt;=4,F3131&gt;=4,G3131&gt;=4),"Champions",AND(E3131&gt;=3,F3131&gt;=3,G3131&gt;=3),"Loyal Customers",AND(E3131&lt;=2,F3131&gt;=3),"At Risk",AND(E3131&lt;=2,F3131&lt;=2,G3131&lt;=2),"Lost",AND(E3131&gt;=4,F3131&lt;=2),"New/Promising",TRUE,"Needs Attention")</f>
        <v>Champions</v>
      </c>
      <c r="I3131" s="3" t="str">
        <f t="shared" si="52"/>
        <v>Active</v>
      </c>
      <c r="J3131" s="3" t="str">
        <f>_xlfn.XLOOKUP(A3131,'Country_Lookup'!$D:$D,'Country_Lookup'!$E:$E)</f>
        <v>United Kingdom</v>
      </c>
    </row>
    <row r="3132" spans="1:10" x14ac:dyDescent="0.3">
      <c r="A3132">
        <v>15507</v>
      </c>
      <c r="B3132">
        <v>171</v>
      </c>
      <c r="C3132">
        <v>1</v>
      </c>
      <c r="D3132">
        <v>492.36000000000053</v>
      </c>
      <c r="E3132" cm="1">
        <f t="array" ref="E3132">_xlfn.IFS(B3132&lt;=PERCENTILE($B$3:$B$5882,0.2),5,B3132&lt;=PERCENTILE($B$3:$B$5882,0.4),4,B3132&lt;=PERCENTILE($B$3:$B$5882,0.6),3,B3132&lt;=PERCENTILE($B$3:$B$5882,0.8),2,TRUE,1)</f>
        <v>3</v>
      </c>
      <c r="F3132" cm="1">
        <f t="array" ref="F3132">_xlfn.IFS(C3132&lt;=PERCENTILE($C$3:$C$5882,0.2),1,C3132&lt;=PERCENTILE($C$3:$C$5882,0.4),2,C3132&lt;=PERCENTILE($C$3:$C$5882,0.6),3,C3132&lt;=PERCENTILE($C$3:$C$5882,0.8),4,TRUE,5)</f>
        <v>1</v>
      </c>
      <c r="G3132" cm="1">
        <f t="array" ref="G3132">_xlfn.IFS(D3132&lt;=PERCENTILE($D$3:$D$5882,0.2),1,D3132&lt;=PERCENTILE($D$3:$D$5882,0.4),2,D3132&lt;=PERCENTILE($D$3:$D$5882,0.6),3,D3132&lt;=PERCENTILE($D$3:$D$5882,0.8),4,TRUE,5)</f>
        <v>2</v>
      </c>
      <c r="H3132" s="3" t="str" cm="1">
        <f t="array" ref="H3132">_xlfn.IFS(AND(E3132&gt;=4,F3132&gt;=4,G3132&gt;=4),"Champions",AND(E3132&gt;=3,F3132&gt;=3,G3132&gt;=3),"Loyal Customers",AND(E3132&lt;=2,F3132&gt;=3),"At Risk",AND(E3132&lt;=2,F3132&lt;=2,G3132&lt;=2),"Lost",AND(E3132&gt;=4,F3132&lt;=2),"New/Promising",TRUE,"Needs Attention")</f>
        <v>Needs Attention</v>
      </c>
      <c r="I3132" s="3" t="str">
        <f t="shared" si="52"/>
        <v>Churned</v>
      </c>
      <c r="J3132" s="3" t="str">
        <f>_xlfn.XLOOKUP(A3132,'Country_Lookup'!$D:$D,'Country_Lookup'!$E:$E)</f>
        <v>United Kingdom</v>
      </c>
    </row>
    <row r="3133" spans="1:10" x14ac:dyDescent="0.3">
      <c r="A3133">
        <v>15508</v>
      </c>
      <c r="B3133">
        <v>189</v>
      </c>
      <c r="C3133">
        <v>6</v>
      </c>
      <c r="D3133">
        <v>1000.2700000000001</v>
      </c>
      <c r="E3133" cm="1">
        <f t="array" ref="E3133">_xlfn.IFS(B3133&lt;=PERCENTILE($B$3:$B$5882,0.2),5,B3133&lt;=PERCENTILE($B$3:$B$5882,0.4),4,B3133&lt;=PERCENTILE($B$3:$B$5882,0.6),3,B3133&lt;=PERCENTILE($B$3:$B$5882,0.8),2,TRUE,1)</f>
        <v>3</v>
      </c>
      <c r="F3133" cm="1">
        <f t="array" ref="F3133">_xlfn.IFS(C3133&lt;=PERCENTILE($C$3:$C$5882,0.2),1,C3133&lt;=PERCENTILE($C$3:$C$5882,0.4),2,C3133&lt;=PERCENTILE($C$3:$C$5882,0.6),3,C3133&lt;=PERCENTILE($C$3:$C$5882,0.8),4,TRUE,5)</f>
        <v>4</v>
      </c>
      <c r="G3133" cm="1">
        <f t="array" ref="G3133">_xlfn.IFS(D3133&lt;=PERCENTILE($D$3:$D$5882,0.2),1,D3133&lt;=PERCENTILE($D$3:$D$5882,0.4),2,D3133&lt;=PERCENTILE($D$3:$D$5882,0.6),3,D3133&lt;=PERCENTILE($D$3:$D$5882,0.8),4,TRUE,5)</f>
        <v>3</v>
      </c>
      <c r="H3133" s="3" t="str" cm="1">
        <f t="array" ref="H3133">_xlfn.IFS(AND(E3133&gt;=4,F3133&gt;=4,G3133&gt;=4),"Champions",AND(E3133&gt;=3,F3133&gt;=3,G3133&gt;=3),"Loyal Customers",AND(E3133&lt;=2,F3133&gt;=3),"At Risk",AND(E3133&lt;=2,F3133&lt;=2,G3133&lt;=2),"Lost",AND(E3133&gt;=4,F3133&lt;=2),"New/Promising",TRUE,"Needs Attention")</f>
        <v>Loyal Customers</v>
      </c>
      <c r="I3133" s="3" t="str">
        <f t="shared" si="52"/>
        <v>Churned</v>
      </c>
      <c r="J3133" s="3" t="str">
        <f>_xlfn.XLOOKUP(A3133,'Country_Lookup'!$D:$D,'Country_Lookup'!$E:$E)</f>
        <v>United Kingdom</v>
      </c>
    </row>
    <row r="3134" spans="1:10" x14ac:dyDescent="0.3">
      <c r="A3134">
        <v>15509</v>
      </c>
      <c r="B3134">
        <v>380</v>
      </c>
      <c r="C3134">
        <v>1</v>
      </c>
      <c r="D3134">
        <v>166.51000000000013</v>
      </c>
      <c r="E3134" cm="1">
        <f t="array" ref="E3134">_xlfn.IFS(B3134&lt;=PERCENTILE($B$3:$B$5882,0.2),5,B3134&lt;=PERCENTILE($B$3:$B$5882,0.4),4,B3134&lt;=PERCENTILE($B$3:$B$5882,0.6),3,B3134&lt;=PERCENTILE($B$3:$B$5882,0.8),2,TRUE,1)</f>
        <v>2</v>
      </c>
      <c r="F3134" cm="1">
        <f t="array" ref="F3134">_xlfn.IFS(C3134&lt;=PERCENTILE($C$3:$C$5882,0.2),1,C3134&lt;=PERCENTILE($C$3:$C$5882,0.4),2,C3134&lt;=PERCENTILE($C$3:$C$5882,0.6),3,C3134&lt;=PERCENTILE($C$3:$C$5882,0.8),4,TRUE,5)</f>
        <v>1</v>
      </c>
      <c r="G3134" cm="1">
        <f t="array" ref="G3134">_xlfn.IFS(D3134&lt;=PERCENTILE($D$3:$D$5882,0.2),1,D3134&lt;=PERCENTILE($D$3:$D$5882,0.4),2,D3134&lt;=PERCENTILE($D$3:$D$5882,0.6),3,D3134&lt;=PERCENTILE($D$3:$D$5882,0.8),4,TRUE,5)</f>
        <v>1</v>
      </c>
      <c r="H3134" s="3" t="str" cm="1">
        <f t="array" ref="H3134">_xlfn.IFS(AND(E3134&gt;=4,F3134&gt;=4,G3134&gt;=4),"Champions",AND(E3134&gt;=3,F3134&gt;=3,G3134&gt;=3),"Loyal Customers",AND(E3134&lt;=2,F3134&gt;=3),"At Risk",AND(E3134&lt;=2,F3134&lt;=2,G3134&lt;=2),"Lost",AND(E3134&gt;=4,F3134&lt;=2),"New/Promising",TRUE,"Needs Attention")</f>
        <v>Lost</v>
      </c>
      <c r="I3134" s="3" t="str">
        <f t="shared" si="52"/>
        <v>Churned</v>
      </c>
      <c r="J3134" s="3" t="str">
        <f>_xlfn.XLOOKUP(A3134,'Country_Lookup'!$D:$D,'Country_Lookup'!$E:$E)</f>
        <v>United Kingdom</v>
      </c>
    </row>
    <row r="3135" spans="1:10" x14ac:dyDescent="0.3">
      <c r="A3135">
        <v>15510</v>
      </c>
      <c r="B3135">
        <v>330</v>
      </c>
      <c r="C3135">
        <v>1</v>
      </c>
      <c r="D3135">
        <v>250</v>
      </c>
      <c r="E3135" cm="1">
        <f t="array" ref="E3135">_xlfn.IFS(B3135&lt;=PERCENTILE($B$3:$B$5882,0.2),5,B3135&lt;=PERCENTILE($B$3:$B$5882,0.4),4,B3135&lt;=PERCENTILE($B$3:$B$5882,0.6),3,B3135&lt;=PERCENTILE($B$3:$B$5882,0.8),2,TRUE,1)</f>
        <v>2</v>
      </c>
      <c r="F3135" cm="1">
        <f t="array" ref="F3135">_xlfn.IFS(C3135&lt;=PERCENTILE($C$3:$C$5882,0.2),1,C3135&lt;=PERCENTILE($C$3:$C$5882,0.4),2,C3135&lt;=PERCENTILE($C$3:$C$5882,0.6),3,C3135&lt;=PERCENTILE($C$3:$C$5882,0.8),4,TRUE,5)</f>
        <v>1</v>
      </c>
      <c r="G3135" cm="1">
        <f t="array" ref="G3135">_xlfn.IFS(D3135&lt;=PERCENTILE($D$3:$D$5882,0.2),1,D3135&lt;=PERCENTILE($D$3:$D$5882,0.4),2,D3135&lt;=PERCENTILE($D$3:$D$5882,0.6),3,D3135&lt;=PERCENTILE($D$3:$D$5882,0.8),4,TRUE,5)</f>
        <v>1</v>
      </c>
      <c r="H3135" s="3" t="str" cm="1">
        <f t="array" ref="H3135">_xlfn.IFS(AND(E3135&gt;=4,F3135&gt;=4,G3135&gt;=4),"Champions",AND(E3135&gt;=3,F3135&gt;=3,G3135&gt;=3),"Loyal Customers",AND(E3135&lt;=2,F3135&gt;=3),"At Risk",AND(E3135&lt;=2,F3135&lt;=2,G3135&lt;=2),"Lost",AND(E3135&gt;=4,F3135&lt;=2),"New/Promising",TRUE,"Needs Attention")</f>
        <v>Lost</v>
      </c>
      <c r="I3135" s="3" t="str">
        <f t="shared" si="52"/>
        <v>Churned</v>
      </c>
      <c r="J3135" s="3" t="str">
        <f>_xlfn.XLOOKUP(A3135,'Country_Lookup'!$D:$D,'Country_Lookup'!$E:$E)</f>
        <v>United Kingdom</v>
      </c>
    </row>
    <row r="3136" spans="1:10" x14ac:dyDescent="0.3">
      <c r="A3136">
        <v>15511</v>
      </c>
      <c r="B3136">
        <v>11</v>
      </c>
      <c r="C3136">
        <v>5</v>
      </c>
      <c r="D3136">
        <v>909.22999999999809</v>
      </c>
      <c r="E3136" cm="1">
        <f t="array" ref="E3136">_xlfn.IFS(B3136&lt;=PERCENTILE($B$3:$B$5882,0.2),5,B3136&lt;=PERCENTILE($B$3:$B$5882,0.4),4,B3136&lt;=PERCENTILE($B$3:$B$5882,0.6),3,B3136&lt;=PERCENTILE($B$3:$B$5882,0.8),2,TRUE,1)</f>
        <v>5</v>
      </c>
      <c r="F3136" cm="1">
        <f t="array" ref="F3136">_xlfn.IFS(C3136&lt;=PERCENTILE($C$3:$C$5882,0.2),1,C3136&lt;=PERCENTILE($C$3:$C$5882,0.4),2,C3136&lt;=PERCENTILE($C$3:$C$5882,0.6),3,C3136&lt;=PERCENTILE($C$3:$C$5882,0.8),4,TRUE,5)</f>
        <v>4</v>
      </c>
      <c r="G3136" cm="1">
        <f t="array" ref="G3136">_xlfn.IFS(D3136&lt;=PERCENTILE($D$3:$D$5882,0.2),1,D3136&lt;=PERCENTILE($D$3:$D$5882,0.4),2,D3136&lt;=PERCENTILE($D$3:$D$5882,0.6),3,D3136&lt;=PERCENTILE($D$3:$D$5882,0.8),4,TRUE,5)</f>
        <v>3</v>
      </c>
      <c r="H3136" s="3" t="str" cm="1">
        <f t="array" ref="H3136">_xlfn.IFS(AND(E3136&gt;=4,F3136&gt;=4,G3136&gt;=4),"Champions",AND(E3136&gt;=3,F3136&gt;=3,G3136&gt;=3),"Loyal Customers",AND(E3136&lt;=2,F3136&gt;=3),"At Risk",AND(E3136&lt;=2,F3136&lt;=2,G3136&lt;=2),"Lost",AND(E3136&gt;=4,F3136&lt;=2),"New/Promising",TRUE,"Needs Attention")</f>
        <v>Loyal Customers</v>
      </c>
      <c r="I3136" s="3" t="str">
        <f t="shared" si="52"/>
        <v>Active</v>
      </c>
      <c r="J3136" s="3" t="str">
        <f>_xlfn.XLOOKUP(A3136,'Country_Lookup'!$D:$D,'Country_Lookup'!$E:$E)</f>
        <v>United Kingdom</v>
      </c>
    </row>
    <row r="3137" spans="1:10" x14ac:dyDescent="0.3">
      <c r="A3137">
        <v>15512</v>
      </c>
      <c r="B3137">
        <v>155</v>
      </c>
      <c r="C3137">
        <v>4</v>
      </c>
      <c r="D3137">
        <v>331.58</v>
      </c>
      <c r="E3137" cm="1">
        <f t="array" ref="E3137">_xlfn.IFS(B3137&lt;=PERCENTILE($B$3:$B$5882,0.2),5,B3137&lt;=PERCENTILE($B$3:$B$5882,0.4),4,B3137&lt;=PERCENTILE($B$3:$B$5882,0.6),3,B3137&lt;=PERCENTILE($B$3:$B$5882,0.8),2,TRUE,1)</f>
        <v>3</v>
      </c>
      <c r="F3137" cm="1">
        <f t="array" ref="F3137">_xlfn.IFS(C3137&lt;=PERCENTILE($C$3:$C$5882,0.2),1,C3137&lt;=PERCENTILE($C$3:$C$5882,0.4),2,C3137&lt;=PERCENTILE($C$3:$C$5882,0.6),3,C3137&lt;=PERCENTILE($C$3:$C$5882,0.8),4,TRUE,5)</f>
        <v>3</v>
      </c>
      <c r="G3137" cm="1">
        <f t="array" ref="G3137">_xlfn.IFS(D3137&lt;=PERCENTILE($D$3:$D$5882,0.2),1,D3137&lt;=PERCENTILE($D$3:$D$5882,0.4),2,D3137&lt;=PERCENTILE($D$3:$D$5882,0.6),3,D3137&lt;=PERCENTILE($D$3:$D$5882,0.8),4,TRUE,5)</f>
        <v>2</v>
      </c>
      <c r="H3137" s="3" t="str" cm="1">
        <f t="array" ref="H3137">_xlfn.IFS(AND(E3137&gt;=4,F3137&gt;=4,G3137&gt;=4),"Champions",AND(E3137&gt;=3,F3137&gt;=3,G3137&gt;=3),"Loyal Customers",AND(E3137&lt;=2,F3137&gt;=3),"At Risk",AND(E3137&lt;=2,F3137&lt;=2,G3137&lt;=2),"Lost",AND(E3137&gt;=4,F3137&lt;=2),"New/Promising",TRUE,"Needs Attention")</f>
        <v>Needs Attention</v>
      </c>
      <c r="I3137" s="3" t="str">
        <f t="shared" si="52"/>
        <v>Churned</v>
      </c>
      <c r="J3137" s="3" t="str">
        <f>_xlfn.XLOOKUP(A3137,'Country_Lookup'!$D:$D,'Country_Lookup'!$E:$E)</f>
        <v>United Kingdom</v>
      </c>
    </row>
    <row r="3138" spans="1:10" x14ac:dyDescent="0.3">
      <c r="A3138">
        <v>15513</v>
      </c>
      <c r="B3138">
        <v>33</v>
      </c>
      <c r="C3138">
        <v>35</v>
      </c>
      <c r="D3138">
        <v>27750.550000000276</v>
      </c>
      <c r="E3138" cm="1">
        <f t="array" ref="E3138">_xlfn.IFS(B3138&lt;=PERCENTILE($B$3:$B$5882,0.2),5,B3138&lt;=PERCENTILE($B$3:$B$5882,0.4),4,B3138&lt;=PERCENTILE($B$3:$B$5882,0.6),3,B3138&lt;=PERCENTILE($B$3:$B$5882,0.8),2,TRUE,1)</f>
        <v>4</v>
      </c>
      <c r="F3138" cm="1">
        <f t="array" ref="F3138">_xlfn.IFS(C3138&lt;=PERCENTILE($C$3:$C$5882,0.2),1,C3138&lt;=PERCENTILE($C$3:$C$5882,0.4),2,C3138&lt;=PERCENTILE($C$3:$C$5882,0.6),3,C3138&lt;=PERCENTILE($C$3:$C$5882,0.8),4,TRUE,5)</f>
        <v>5</v>
      </c>
      <c r="G3138" cm="1">
        <f t="array" ref="G3138">_xlfn.IFS(D3138&lt;=PERCENTILE($D$3:$D$5882,0.2),1,D3138&lt;=PERCENTILE($D$3:$D$5882,0.4),2,D3138&lt;=PERCENTILE($D$3:$D$5882,0.6),3,D3138&lt;=PERCENTILE($D$3:$D$5882,0.8),4,TRUE,5)</f>
        <v>5</v>
      </c>
      <c r="H3138" s="3" t="str" cm="1">
        <f t="array" ref="H3138">_xlfn.IFS(AND(E3138&gt;=4,F3138&gt;=4,G3138&gt;=4),"Champions",AND(E3138&gt;=3,F3138&gt;=3,G3138&gt;=3),"Loyal Customers",AND(E3138&lt;=2,F3138&gt;=3),"At Risk",AND(E3138&lt;=2,F3138&lt;=2,G3138&lt;=2),"Lost",AND(E3138&gt;=4,F3138&lt;=2),"New/Promising",TRUE,"Needs Attention")</f>
        <v>Champions</v>
      </c>
      <c r="I3138" s="3" t="str">
        <f t="shared" si="52"/>
        <v>Active</v>
      </c>
      <c r="J3138" s="3" t="str">
        <f>_xlfn.XLOOKUP(A3138,'Country_Lookup'!$D:$D,'Country_Lookup'!$E:$E)</f>
        <v>United Kingdom</v>
      </c>
    </row>
    <row r="3139" spans="1:10" x14ac:dyDescent="0.3">
      <c r="A3139">
        <v>15514</v>
      </c>
      <c r="B3139">
        <v>12</v>
      </c>
      <c r="C3139">
        <v>18</v>
      </c>
      <c r="D3139">
        <v>6598.5500000000175</v>
      </c>
      <c r="E3139" cm="1">
        <f t="array" ref="E3139">_xlfn.IFS(B3139&lt;=PERCENTILE($B$3:$B$5882,0.2),5,B3139&lt;=PERCENTILE($B$3:$B$5882,0.4),4,B3139&lt;=PERCENTILE($B$3:$B$5882,0.6),3,B3139&lt;=PERCENTILE($B$3:$B$5882,0.8),2,TRUE,1)</f>
        <v>5</v>
      </c>
      <c r="F3139" cm="1">
        <f t="array" ref="F3139">_xlfn.IFS(C3139&lt;=PERCENTILE($C$3:$C$5882,0.2),1,C3139&lt;=PERCENTILE($C$3:$C$5882,0.4),2,C3139&lt;=PERCENTILE($C$3:$C$5882,0.6),3,C3139&lt;=PERCENTILE($C$3:$C$5882,0.8),4,TRUE,5)</f>
        <v>5</v>
      </c>
      <c r="G3139" cm="1">
        <f t="array" ref="G3139">_xlfn.IFS(D3139&lt;=PERCENTILE($D$3:$D$5882,0.2),1,D3139&lt;=PERCENTILE($D$3:$D$5882,0.4),2,D3139&lt;=PERCENTILE($D$3:$D$5882,0.6),3,D3139&lt;=PERCENTILE($D$3:$D$5882,0.8),4,TRUE,5)</f>
        <v>5</v>
      </c>
      <c r="H3139" s="3" t="str" cm="1">
        <f t="array" ref="H3139">_xlfn.IFS(AND(E3139&gt;=4,F3139&gt;=4,G3139&gt;=4),"Champions",AND(E3139&gt;=3,F3139&gt;=3,G3139&gt;=3),"Loyal Customers",AND(E3139&lt;=2,F3139&gt;=3),"At Risk",AND(E3139&lt;=2,F3139&lt;=2,G3139&lt;=2),"Lost",AND(E3139&gt;=4,F3139&lt;=2),"New/Promising",TRUE,"Needs Attention")</f>
        <v>Champions</v>
      </c>
      <c r="I3139" s="3" t="str">
        <f t="shared" ref="I3139:I3202" si="53">IF(B3139&gt;90,"Churned","Active")</f>
        <v>Active</v>
      </c>
      <c r="J3139" s="3" t="str">
        <f>_xlfn.XLOOKUP(A3139,'Country_Lookup'!$D:$D,'Country_Lookup'!$E:$E)</f>
        <v>United Kingdom</v>
      </c>
    </row>
    <row r="3140" spans="1:10" x14ac:dyDescent="0.3">
      <c r="A3140">
        <v>15515</v>
      </c>
      <c r="B3140">
        <v>387</v>
      </c>
      <c r="C3140">
        <v>1</v>
      </c>
      <c r="D3140">
        <v>171.80999999999997</v>
      </c>
      <c r="E3140" cm="1">
        <f t="array" ref="E3140">_xlfn.IFS(B3140&lt;=PERCENTILE($B$3:$B$5882,0.2),5,B3140&lt;=PERCENTILE($B$3:$B$5882,0.4),4,B3140&lt;=PERCENTILE($B$3:$B$5882,0.6),3,B3140&lt;=PERCENTILE($B$3:$B$5882,0.8),2,TRUE,1)</f>
        <v>2</v>
      </c>
      <c r="F3140" cm="1">
        <f t="array" ref="F3140">_xlfn.IFS(C3140&lt;=PERCENTILE($C$3:$C$5882,0.2),1,C3140&lt;=PERCENTILE($C$3:$C$5882,0.4),2,C3140&lt;=PERCENTILE($C$3:$C$5882,0.6),3,C3140&lt;=PERCENTILE($C$3:$C$5882,0.8),4,TRUE,5)</f>
        <v>1</v>
      </c>
      <c r="G3140" cm="1">
        <f t="array" ref="G3140">_xlfn.IFS(D3140&lt;=PERCENTILE($D$3:$D$5882,0.2),1,D3140&lt;=PERCENTILE($D$3:$D$5882,0.4),2,D3140&lt;=PERCENTILE($D$3:$D$5882,0.6),3,D3140&lt;=PERCENTILE($D$3:$D$5882,0.8),4,TRUE,5)</f>
        <v>1</v>
      </c>
      <c r="H3140" s="3" t="str" cm="1">
        <f t="array" ref="H3140">_xlfn.IFS(AND(E3140&gt;=4,F3140&gt;=4,G3140&gt;=4),"Champions",AND(E3140&gt;=3,F3140&gt;=3,G3140&gt;=3),"Loyal Customers",AND(E3140&lt;=2,F3140&gt;=3),"At Risk",AND(E3140&lt;=2,F3140&lt;=2,G3140&lt;=2),"Lost",AND(E3140&gt;=4,F3140&lt;=2),"New/Promising",TRUE,"Needs Attention")</f>
        <v>Lost</v>
      </c>
      <c r="I3140" s="3" t="str">
        <f t="shared" si="53"/>
        <v>Churned</v>
      </c>
      <c r="J3140" s="3" t="str">
        <f>_xlfn.XLOOKUP(A3140,'Country_Lookup'!$D:$D,'Country_Lookup'!$E:$E)</f>
        <v>United Kingdom</v>
      </c>
    </row>
    <row r="3141" spans="1:10" x14ac:dyDescent="0.3">
      <c r="A3141">
        <v>15516</v>
      </c>
      <c r="B3141">
        <v>44</v>
      </c>
      <c r="C3141">
        <v>3</v>
      </c>
      <c r="D3141">
        <v>62.429999999999978</v>
      </c>
      <c r="E3141" cm="1">
        <f t="array" ref="E3141">_xlfn.IFS(B3141&lt;=PERCENTILE($B$3:$B$5882,0.2),5,B3141&lt;=PERCENTILE($B$3:$B$5882,0.4),4,B3141&lt;=PERCENTILE($B$3:$B$5882,0.6),3,B3141&lt;=PERCENTILE($B$3:$B$5882,0.8),2,TRUE,1)</f>
        <v>4</v>
      </c>
      <c r="F3141" cm="1">
        <f t="array" ref="F3141">_xlfn.IFS(C3141&lt;=PERCENTILE($C$3:$C$5882,0.2),1,C3141&lt;=PERCENTILE($C$3:$C$5882,0.4),2,C3141&lt;=PERCENTILE($C$3:$C$5882,0.6),3,C3141&lt;=PERCENTILE($C$3:$C$5882,0.8),4,TRUE,5)</f>
        <v>3</v>
      </c>
      <c r="G3141" cm="1">
        <f t="array" ref="G3141">_xlfn.IFS(D3141&lt;=PERCENTILE($D$3:$D$5882,0.2),1,D3141&lt;=PERCENTILE($D$3:$D$5882,0.4),2,D3141&lt;=PERCENTILE($D$3:$D$5882,0.6),3,D3141&lt;=PERCENTILE($D$3:$D$5882,0.8),4,TRUE,5)</f>
        <v>1</v>
      </c>
      <c r="H3141" s="3" t="str" cm="1">
        <f t="array" ref="H3141">_xlfn.IFS(AND(E3141&gt;=4,F3141&gt;=4,G3141&gt;=4),"Champions",AND(E3141&gt;=3,F3141&gt;=3,G3141&gt;=3),"Loyal Customers",AND(E3141&lt;=2,F3141&gt;=3),"At Risk",AND(E3141&lt;=2,F3141&lt;=2,G3141&lt;=2),"Lost",AND(E3141&gt;=4,F3141&lt;=2),"New/Promising",TRUE,"Needs Attention")</f>
        <v>Needs Attention</v>
      </c>
      <c r="I3141" s="3" t="str">
        <f t="shared" si="53"/>
        <v>Active</v>
      </c>
      <c r="J3141" s="3" t="str">
        <f>_xlfn.XLOOKUP(A3141,'Country_Lookup'!$D:$D,'Country_Lookup'!$E:$E)</f>
        <v>United Kingdom</v>
      </c>
    </row>
    <row r="3142" spans="1:10" x14ac:dyDescent="0.3">
      <c r="A3142">
        <v>15517</v>
      </c>
      <c r="B3142">
        <v>233</v>
      </c>
      <c r="C3142">
        <v>1</v>
      </c>
      <c r="D3142">
        <v>267.02999999999997</v>
      </c>
      <c r="E3142" cm="1">
        <f t="array" ref="E3142">_xlfn.IFS(B3142&lt;=PERCENTILE($B$3:$B$5882,0.2),5,B3142&lt;=PERCENTILE($B$3:$B$5882,0.4),4,B3142&lt;=PERCENTILE($B$3:$B$5882,0.6),3,B3142&lt;=PERCENTILE($B$3:$B$5882,0.8),2,TRUE,1)</f>
        <v>2</v>
      </c>
      <c r="F3142" cm="1">
        <f t="array" ref="F3142">_xlfn.IFS(C3142&lt;=PERCENTILE($C$3:$C$5882,0.2),1,C3142&lt;=PERCENTILE($C$3:$C$5882,0.4),2,C3142&lt;=PERCENTILE($C$3:$C$5882,0.6),3,C3142&lt;=PERCENTILE($C$3:$C$5882,0.8),4,TRUE,5)</f>
        <v>1</v>
      </c>
      <c r="G3142" cm="1">
        <f t="array" ref="G3142">_xlfn.IFS(D3142&lt;=PERCENTILE($D$3:$D$5882,0.2),1,D3142&lt;=PERCENTILE($D$3:$D$5882,0.4),2,D3142&lt;=PERCENTILE($D$3:$D$5882,0.6),3,D3142&lt;=PERCENTILE($D$3:$D$5882,0.8),4,TRUE,5)</f>
        <v>1</v>
      </c>
      <c r="H3142" s="3" t="str" cm="1">
        <f t="array" ref="H3142">_xlfn.IFS(AND(E3142&gt;=4,F3142&gt;=4,G3142&gt;=4),"Champions",AND(E3142&gt;=3,F3142&gt;=3,G3142&gt;=3),"Loyal Customers",AND(E3142&lt;=2,F3142&gt;=3),"At Risk",AND(E3142&lt;=2,F3142&lt;=2,G3142&lt;=2),"Lost",AND(E3142&gt;=4,F3142&lt;=2),"New/Promising",TRUE,"Needs Attention")</f>
        <v>Lost</v>
      </c>
      <c r="I3142" s="3" t="str">
        <f t="shared" si="53"/>
        <v>Churned</v>
      </c>
      <c r="J3142" s="3" t="str">
        <f>_xlfn.XLOOKUP(A3142,'Country_Lookup'!$D:$D,'Country_Lookup'!$E:$E)</f>
        <v>United Kingdom</v>
      </c>
    </row>
    <row r="3143" spans="1:10" x14ac:dyDescent="0.3">
      <c r="A3143">
        <v>15518</v>
      </c>
      <c r="B3143">
        <v>64</v>
      </c>
      <c r="C3143">
        <v>15</v>
      </c>
      <c r="D3143">
        <v>4218.9399999999596</v>
      </c>
      <c r="E3143" cm="1">
        <f t="array" ref="E3143">_xlfn.IFS(B3143&lt;=PERCENTILE($B$3:$B$5882,0.2),5,B3143&lt;=PERCENTILE($B$3:$B$5882,0.4),4,B3143&lt;=PERCENTILE($B$3:$B$5882,0.6),3,B3143&lt;=PERCENTILE($B$3:$B$5882,0.8),2,TRUE,1)</f>
        <v>3</v>
      </c>
      <c r="F3143" cm="1">
        <f t="array" ref="F3143">_xlfn.IFS(C3143&lt;=PERCENTILE($C$3:$C$5882,0.2),1,C3143&lt;=PERCENTILE($C$3:$C$5882,0.4),2,C3143&lt;=PERCENTILE($C$3:$C$5882,0.6),3,C3143&lt;=PERCENTILE($C$3:$C$5882,0.8),4,TRUE,5)</f>
        <v>5</v>
      </c>
      <c r="G3143" cm="1">
        <f t="array" ref="G3143">_xlfn.IFS(D3143&lt;=PERCENTILE($D$3:$D$5882,0.2),1,D3143&lt;=PERCENTILE($D$3:$D$5882,0.4),2,D3143&lt;=PERCENTILE($D$3:$D$5882,0.6),3,D3143&lt;=PERCENTILE($D$3:$D$5882,0.8),4,TRUE,5)</f>
        <v>5</v>
      </c>
      <c r="H3143" s="3" t="str" cm="1">
        <f t="array" ref="H3143">_xlfn.IFS(AND(E3143&gt;=4,F3143&gt;=4,G3143&gt;=4),"Champions",AND(E3143&gt;=3,F3143&gt;=3,G3143&gt;=3),"Loyal Customers",AND(E3143&lt;=2,F3143&gt;=3),"At Risk",AND(E3143&lt;=2,F3143&lt;=2,G3143&lt;=2),"Lost",AND(E3143&gt;=4,F3143&lt;=2),"New/Promising",TRUE,"Needs Attention")</f>
        <v>Loyal Customers</v>
      </c>
      <c r="I3143" s="3" t="str">
        <f t="shared" si="53"/>
        <v>Active</v>
      </c>
      <c r="J3143" s="3" t="str">
        <f>_xlfn.XLOOKUP(A3143,'Country_Lookup'!$D:$D,'Country_Lookup'!$E:$E)</f>
        <v>United Kingdom</v>
      </c>
    </row>
    <row r="3144" spans="1:10" x14ac:dyDescent="0.3">
      <c r="A3144">
        <v>15519</v>
      </c>
      <c r="B3144">
        <v>383</v>
      </c>
      <c r="C3144">
        <v>2</v>
      </c>
      <c r="D3144">
        <v>344.61000000000013</v>
      </c>
      <c r="E3144" cm="1">
        <f t="array" ref="E3144">_xlfn.IFS(B3144&lt;=PERCENTILE($B$3:$B$5882,0.2),5,B3144&lt;=PERCENTILE($B$3:$B$5882,0.4),4,B3144&lt;=PERCENTILE($B$3:$B$5882,0.6),3,B3144&lt;=PERCENTILE($B$3:$B$5882,0.8),2,TRUE,1)</f>
        <v>2</v>
      </c>
      <c r="F3144" cm="1">
        <f t="array" ref="F3144">_xlfn.IFS(C3144&lt;=PERCENTILE($C$3:$C$5882,0.2),1,C3144&lt;=PERCENTILE($C$3:$C$5882,0.4),2,C3144&lt;=PERCENTILE($C$3:$C$5882,0.6),3,C3144&lt;=PERCENTILE($C$3:$C$5882,0.8),4,TRUE,5)</f>
        <v>2</v>
      </c>
      <c r="G3144" cm="1">
        <f t="array" ref="G3144">_xlfn.IFS(D3144&lt;=PERCENTILE($D$3:$D$5882,0.2),1,D3144&lt;=PERCENTILE($D$3:$D$5882,0.4),2,D3144&lt;=PERCENTILE($D$3:$D$5882,0.6),3,D3144&lt;=PERCENTILE($D$3:$D$5882,0.8),4,TRUE,5)</f>
        <v>2</v>
      </c>
      <c r="H3144" s="3" t="str" cm="1">
        <f t="array" ref="H3144">_xlfn.IFS(AND(E3144&gt;=4,F3144&gt;=4,G3144&gt;=4),"Champions",AND(E3144&gt;=3,F3144&gt;=3,G3144&gt;=3),"Loyal Customers",AND(E3144&lt;=2,F3144&gt;=3),"At Risk",AND(E3144&lt;=2,F3144&lt;=2,G3144&lt;=2),"Lost",AND(E3144&gt;=4,F3144&lt;=2),"New/Promising",TRUE,"Needs Attention")</f>
        <v>Lost</v>
      </c>
      <c r="I3144" s="3" t="str">
        <f t="shared" si="53"/>
        <v>Churned</v>
      </c>
      <c r="J3144" s="3" t="str">
        <f>_xlfn.XLOOKUP(A3144,'Country_Lookup'!$D:$D,'Country_Lookup'!$E:$E)</f>
        <v>United Kingdom</v>
      </c>
    </row>
    <row r="3145" spans="1:10" x14ac:dyDescent="0.3">
      <c r="A3145">
        <v>15520</v>
      </c>
      <c r="B3145">
        <v>1</v>
      </c>
      <c r="C3145">
        <v>1</v>
      </c>
      <c r="D3145">
        <v>343.5</v>
      </c>
      <c r="E3145" cm="1">
        <f t="array" ref="E3145">_xlfn.IFS(B3145&lt;=PERCENTILE($B$3:$B$5882,0.2),5,B3145&lt;=PERCENTILE($B$3:$B$5882,0.4),4,B3145&lt;=PERCENTILE($B$3:$B$5882,0.6),3,B3145&lt;=PERCENTILE($B$3:$B$5882,0.8),2,TRUE,1)</f>
        <v>5</v>
      </c>
      <c r="F3145" cm="1">
        <f t="array" ref="F3145">_xlfn.IFS(C3145&lt;=PERCENTILE($C$3:$C$5882,0.2),1,C3145&lt;=PERCENTILE($C$3:$C$5882,0.4),2,C3145&lt;=PERCENTILE($C$3:$C$5882,0.6),3,C3145&lt;=PERCENTILE($C$3:$C$5882,0.8),4,TRUE,5)</f>
        <v>1</v>
      </c>
      <c r="G3145" cm="1">
        <f t="array" ref="G3145">_xlfn.IFS(D3145&lt;=PERCENTILE($D$3:$D$5882,0.2),1,D3145&lt;=PERCENTILE($D$3:$D$5882,0.4),2,D3145&lt;=PERCENTILE($D$3:$D$5882,0.6),3,D3145&lt;=PERCENTILE($D$3:$D$5882,0.8),4,TRUE,5)</f>
        <v>2</v>
      </c>
      <c r="H3145" s="3" t="str" cm="1">
        <f t="array" ref="H3145">_xlfn.IFS(AND(E3145&gt;=4,F3145&gt;=4,G3145&gt;=4),"Champions",AND(E3145&gt;=3,F3145&gt;=3,G3145&gt;=3),"Loyal Customers",AND(E3145&lt;=2,F3145&gt;=3),"At Risk",AND(E3145&lt;=2,F3145&lt;=2,G3145&lt;=2),"Lost",AND(E3145&gt;=4,F3145&lt;=2),"New/Promising",TRUE,"Needs Attention")</f>
        <v>New/Promising</v>
      </c>
      <c r="I3145" s="3" t="str">
        <f t="shared" si="53"/>
        <v>Active</v>
      </c>
      <c r="J3145" s="3" t="str">
        <f>_xlfn.XLOOKUP(A3145,'Country_Lookup'!$D:$D,'Country_Lookup'!$E:$E)</f>
        <v>United Kingdom</v>
      </c>
    </row>
    <row r="3146" spans="1:10" x14ac:dyDescent="0.3">
      <c r="A3146">
        <v>15521</v>
      </c>
      <c r="B3146">
        <v>40</v>
      </c>
      <c r="C3146">
        <v>16</v>
      </c>
      <c r="D3146">
        <v>7106.6899999999559</v>
      </c>
      <c r="E3146" cm="1">
        <f t="array" ref="E3146">_xlfn.IFS(B3146&lt;=PERCENTILE($B$3:$B$5882,0.2),5,B3146&lt;=PERCENTILE($B$3:$B$5882,0.4),4,B3146&lt;=PERCENTILE($B$3:$B$5882,0.6),3,B3146&lt;=PERCENTILE($B$3:$B$5882,0.8),2,TRUE,1)</f>
        <v>4</v>
      </c>
      <c r="F3146" cm="1">
        <f t="array" ref="F3146">_xlfn.IFS(C3146&lt;=PERCENTILE($C$3:$C$5882,0.2),1,C3146&lt;=PERCENTILE($C$3:$C$5882,0.4),2,C3146&lt;=PERCENTILE($C$3:$C$5882,0.6),3,C3146&lt;=PERCENTILE($C$3:$C$5882,0.8),4,TRUE,5)</f>
        <v>5</v>
      </c>
      <c r="G3146" cm="1">
        <f t="array" ref="G3146">_xlfn.IFS(D3146&lt;=PERCENTILE($D$3:$D$5882,0.2),1,D3146&lt;=PERCENTILE($D$3:$D$5882,0.4),2,D3146&lt;=PERCENTILE($D$3:$D$5882,0.6),3,D3146&lt;=PERCENTILE($D$3:$D$5882,0.8),4,TRUE,5)</f>
        <v>5</v>
      </c>
      <c r="H3146" s="3" t="str" cm="1">
        <f t="array" ref="H3146">_xlfn.IFS(AND(E3146&gt;=4,F3146&gt;=4,G3146&gt;=4),"Champions",AND(E3146&gt;=3,F3146&gt;=3,G3146&gt;=3),"Loyal Customers",AND(E3146&lt;=2,F3146&gt;=3),"At Risk",AND(E3146&lt;=2,F3146&lt;=2,G3146&lt;=2),"Lost",AND(E3146&gt;=4,F3146&lt;=2),"New/Promising",TRUE,"Needs Attention")</f>
        <v>Champions</v>
      </c>
      <c r="I3146" s="3" t="str">
        <f t="shared" si="53"/>
        <v>Active</v>
      </c>
      <c r="J3146" s="3" t="str">
        <f>_xlfn.XLOOKUP(A3146,'Country_Lookup'!$D:$D,'Country_Lookup'!$E:$E)</f>
        <v>United Kingdom</v>
      </c>
    </row>
    <row r="3147" spans="1:10" x14ac:dyDescent="0.3">
      <c r="A3147">
        <v>15522</v>
      </c>
      <c r="B3147">
        <v>32</v>
      </c>
      <c r="C3147">
        <v>2</v>
      </c>
      <c r="D3147">
        <v>398.84000000000009</v>
      </c>
      <c r="E3147" cm="1">
        <f t="array" ref="E3147">_xlfn.IFS(B3147&lt;=PERCENTILE($B$3:$B$5882,0.2),5,B3147&lt;=PERCENTILE($B$3:$B$5882,0.4),4,B3147&lt;=PERCENTILE($B$3:$B$5882,0.6),3,B3147&lt;=PERCENTILE($B$3:$B$5882,0.8),2,TRUE,1)</f>
        <v>4</v>
      </c>
      <c r="F3147" cm="1">
        <f t="array" ref="F3147">_xlfn.IFS(C3147&lt;=PERCENTILE($C$3:$C$5882,0.2),1,C3147&lt;=PERCENTILE($C$3:$C$5882,0.4),2,C3147&lt;=PERCENTILE($C$3:$C$5882,0.6),3,C3147&lt;=PERCENTILE($C$3:$C$5882,0.8),4,TRUE,5)</f>
        <v>2</v>
      </c>
      <c r="G3147" cm="1">
        <f t="array" ref="G3147">_xlfn.IFS(D3147&lt;=PERCENTILE($D$3:$D$5882,0.2),1,D3147&lt;=PERCENTILE($D$3:$D$5882,0.4),2,D3147&lt;=PERCENTILE($D$3:$D$5882,0.6),3,D3147&lt;=PERCENTILE($D$3:$D$5882,0.8),4,TRUE,5)</f>
        <v>2</v>
      </c>
      <c r="H3147" s="3" t="str" cm="1">
        <f t="array" ref="H3147">_xlfn.IFS(AND(E3147&gt;=4,F3147&gt;=4,G3147&gt;=4),"Champions",AND(E3147&gt;=3,F3147&gt;=3,G3147&gt;=3),"Loyal Customers",AND(E3147&lt;=2,F3147&gt;=3),"At Risk",AND(E3147&lt;=2,F3147&lt;=2,G3147&lt;=2),"Lost",AND(E3147&gt;=4,F3147&lt;=2),"New/Promising",TRUE,"Needs Attention")</f>
        <v>New/Promising</v>
      </c>
      <c r="I3147" s="3" t="str">
        <f t="shared" si="53"/>
        <v>Active</v>
      </c>
      <c r="J3147" s="3" t="str">
        <f>_xlfn.XLOOKUP(A3147,'Country_Lookup'!$D:$D,'Country_Lookup'!$E:$E)</f>
        <v>United Kingdom</v>
      </c>
    </row>
    <row r="3148" spans="1:10" x14ac:dyDescent="0.3">
      <c r="A3148">
        <v>15523</v>
      </c>
      <c r="B3148">
        <v>84</v>
      </c>
      <c r="C3148">
        <v>16</v>
      </c>
      <c r="D3148">
        <v>17359.9900000001</v>
      </c>
      <c r="E3148" cm="1">
        <f t="array" ref="E3148">_xlfn.IFS(B3148&lt;=PERCENTILE($B$3:$B$5882,0.2),5,B3148&lt;=PERCENTILE($B$3:$B$5882,0.4),4,B3148&lt;=PERCENTILE($B$3:$B$5882,0.6),3,B3148&lt;=PERCENTILE($B$3:$B$5882,0.8),2,TRUE,1)</f>
        <v>3</v>
      </c>
      <c r="F3148" cm="1">
        <f t="array" ref="F3148">_xlfn.IFS(C3148&lt;=PERCENTILE($C$3:$C$5882,0.2),1,C3148&lt;=PERCENTILE($C$3:$C$5882,0.4),2,C3148&lt;=PERCENTILE($C$3:$C$5882,0.6),3,C3148&lt;=PERCENTILE($C$3:$C$5882,0.8),4,TRUE,5)</f>
        <v>5</v>
      </c>
      <c r="G3148" cm="1">
        <f t="array" ref="G3148">_xlfn.IFS(D3148&lt;=PERCENTILE($D$3:$D$5882,0.2),1,D3148&lt;=PERCENTILE($D$3:$D$5882,0.4),2,D3148&lt;=PERCENTILE($D$3:$D$5882,0.6),3,D3148&lt;=PERCENTILE($D$3:$D$5882,0.8),4,TRUE,5)</f>
        <v>5</v>
      </c>
      <c r="H3148" s="3" t="str" cm="1">
        <f t="array" ref="H3148">_xlfn.IFS(AND(E3148&gt;=4,F3148&gt;=4,G3148&gt;=4),"Champions",AND(E3148&gt;=3,F3148&gt;=3,G3148&gt;=3),"Loyal Customers",AND(E3148&lt;=2,F3148&gt;=3),"At Risk",AND(E3148&lt;=2,F3148&lt;=2,G3148&lt;=2),"Lost",AND(E3148&gt;=4,F3148&lt;=2),"New/Promising",TRUE,"Needs Attention")</f>
        <v>Loyal Customers</v>
      </c>
      <c r="I3148" s="3" t="str">
        <f t="shared" si="53"/>
        <v>Active</v>
      </c>
      <c r="J3148" s="3" t="str">
        <f>_xlfn.XLOOKUP(A3148,'Country_Lookup'!$D:$D,'Country_Lookup'!$E:$E)</f>
        <v>United Kingdom</v>
      </c>
    </row>
    <row r="3149" spans="1:10" x14ac:dyDescent="0.3">
      <c r="A3149">
        <v>15524</v>
      </c>
      <c r="B3149">
        <v>24</v>
      </c>
      <c r="C3149">
        <v>2</v>
      </c>
      <c r="D3149">
        <v>591.4</v>
      </c>
      <c r="E3149" cm="1">
        <f t="array" ref="E3149">_xlfn.IFS(B3149&lt;=PERCENTILE($B$3:$B$5882,0.2),5,B3149&lt;=PERCENTILE($B$3:$B$5882,0.4),4,B3149&lt;=PERCENTILE($B$3:$B$5882,0.6),3,B3149&lt;=PERCENTILE($B$3:$B$5882,0.8),2,TRUE,1)</f>
        <v>4</v>
      </c>
      <c r="F3149" cm="1">
        <f t="array" ref="F3149">_xlfn.IFS(C3149&lt;=PERCENTILE($C$3:$C$5882,0.2),1,C3149&lt;=PERCENTILE($C$3:$C$5882,0.4),2,C3149&lt;=PERCENTILE($C$3:$C$5882,0.6),3,C3149&lt;=PERCENTILE($C$3:$C$5882,0.8),4,TRUE,5)</f>
        <v>2</v>
      </c>
      <c r="G3149" cm="1">
        <f t="array" ref="G3149">_xlfn.IFS(D3149&lt;=PERCENTILE($D$3:$D$5882,0.2),1,D3149&lt;=PERCENTILE($D$3:$D$5882,0.4),2,D3149&lt;=PERCENTILE($D$3:$D$5882,0.6),3,D3149&lt;=PERCENTILE($D$3:$D$5882,0.8),4,TRUE,5)</f>
        <v>2</v>
      </c>
      <c r="H3149" s="3" t="str" cm="1">
        <f t="array" ref="H3149">_xlfn.IFS(AND(E3149&gt;=4,F3149&gt;=4,G3149&gt;=4),"Champions",AND(E3149&gt;=3,F3149&gt;=3,G3149&gt;=3),"Loyal Customers",AND(E3149&lt;=2,F3149&gt;=3),"At Risk",AND(E3149&lt;=2,F3149&lt;=2,G3149&lt;=2),"Lost",AND(E3149&gt;=4,F3149&lt;=2),"New/Promising",TRUE,"Needs Attention")</f>
        <v>New/Promising</v>
      </c>
      <c r="I3149" s="3" t="str">
        <f t="shared" si="53"/>
        <v>Active</v>
      </c>
      <c r="J3149" s="3" t="str">
        <f>_xlfn.XLOOKUP(A3149,'Country_Lookup'!$D:$D,'Country_Lookup'!$E:$E)</f>
        <v>United Kingdom</v>
      </c>
    </row>
    <row r="3150" spans="1:10" x14ac:dyDescent="0.3">
      <c r="A3150">
        <v>15525</v>
      </c>
      <c r="B3150">
        <v>2</v>
      </c>
      <c r="C3150">
        <v>4</v>
      </c>
      <c r="D3150">
        <v>1295.700000000006</v>
      </c>
      <c r="E3150" cm="1">
        <f t="array" ref="E3150">_xlfn.IFS(B3150&lt;=PERCENTILE($B$3:$B$5882,0.2),5,B3150&lt;=PERCENTILE($B$3:$B$5882,0.4),4,B3150&lt;=PERCENTILE($B$3:$B$5882,0.6),3,B3150&lt;=PERCENTILE($B$3:$B$5882,0.8),2,TRUE,1)</f>
        <v>5</v>
      </c>
      <c r="F3150" cm="1">
        <f t="array" ref="F3150">_xlfn.IFS(C3150&lt;=PERCENTILE($C$3:$C$5882,0.2),1,C3150&lt;=PERCENTILE($C$3:$C$5882,0.4),2,C3150&lt;=PERCENTILE($C$3:$C$5882,0.6),3,C3150&lt;=PERCENTILE($C$3:$C$5882,0.8),4,TRUE,5)</f>
        <v>3</v>
      </c>
      <c r="G3150" cm="1">
        <f t="array" ref="G3150">_xlfn.IFS(D3150&lt;=PERCENTILE($D$3:$D$5882,0.2),1,D3150&lt;=PERCENTILE($D$3:$D$5882,0.4),2,D3150&lt;=PERCENTILE($D$3:$D$5882,0.6),3,D3150&lt;=PERCENTILE($D$3:$D$5882,0.8),4,TRUE,5)</f>
        <v>4</v>
      </c>
      <c r="H3150" s="3" t="str" cm="1">
        <f t="array" ref="H3150">_xlfn.IFS(AND(E3150&gt;=4,F3150&gt;=4,G3150&gt;=4),"Champions",AND(E3150&gt;=3,F3150&gt;=3,G3150&gt;=3),"Loyal Customers",AND(E3150&lt;=2,F3150&gt;=3),"At Risk",AND(E3150&lt;=2,F3150&lt;=2,G3150&lt;=2),"Lost",AND(E3150&gt;=4,F3150&lt;=2),"New/Promising",TRUE,"Needs Attention")</f>
        <v>Loyal Customers</v>
      </c>
      <c r="I3150" s="3" t="str">
        <f t="shared" si="53"/>
        <v>Active</v>
      </c>
      <c r="J3150" s="3" t="str">
        <f>_xlfn.XLOOKUP(A3150,'Country_Lookup'!$D:$D,'Country_Lookup'!$E:$E)</f>
        <v>United Kingdom</v>
      </c>
    </row>
    <row r="3151" spans="1:10" x14ac:dyDescent="0.3">
      <c r="A3151">
        <v>15526</v>
      </c>
      <c r="B3151">
        <v>33</v>
      </c>
      <c r="C3151">
        <v>2</v>
      </c>
      <c r="D3151">
        <v>148.43999999999997</v>
      </c>
      <c r="E3151" cm="1">
        <f t="array" ref="E3151">_xlfn.IFS(B3151&lt;=PERCENTILE($B$3:$B$5882,0.2),5,B3151&lt;=PERCENTILE($B$3:$B$5882,0.4),4,B3151&lt;=PERCENTILE($B$3:$B$5882,0.6),3,B3151&lt;=PERCENTILE($B$3:$B$5882,0.8),2,TRUE,1)</f>
        <v>4</v>
      </c>
      <c r="F3151" cm="1">
        <f t="array" ref="F3151">_xlfn.IFS(C3151&lt;=PERCENTILE($C$3:$C$5882,0.2),1,C3151&lt;=PERCENTILE($C$3:$C$5882,0.4),2,C3151&lt;=PERCENTILE($C$3:$C$5882,0.6),3,C3151&lt;=PERCENTILE($C$3:$C$5882,0.8),4,TRUE,5)</f>
        <v>2</v>
      </c>
      <c r="G3151" cm="1">
        <f t="array" ref="G3151">_xlfn.IFS(D3151&lt;=PERCENTILE($D$3:$D$5882,0.2),1,D3151&lt;=PERCENTILE($D$3:$D$5882,0.4),2,D3151&lt;=PERCENTILE($D$3:$D$5882,0.6),3,D3151&lt;=PERCENTILE($D$3:$D$5882,0.8),4,TRUE,5)</f>
        <v>1</v>
      </c>
      <c r="H3151" s="3" t="str" cm="1">
        <f t="array" ref="H3151">_xlfn.IFS(AND(E3151&gt;=4,F3151&gt;=4,G3151&gt;=4),"Champions",AND(E3151&gt;=3,F3151&gt;=3,G3151&gt;=3),"Loyal Customers",AND(E3151&lt;=2,F3151&gt;=3),"At Risk",AND(E3151&lt;=2,F3151&lt;=2,G3151&lt;=2),"Lost",AND(E3151&gt;=4,F3151&lt;=2),"New/Promising",TRUE,"Needs Attention")</f>
        <v>New/Promising</v>
      </c>
      <c r="I3151" s="3" t="str">
        <f t="shared" si="53"/>
        <v>Active</v>
      </c>
      <c r="J3151" s="3" t="str">
        <f>_xlfn.XLOOKUP(A3151,'Country_Lookup'!$D:$D,'Country_Lookup'!$E:$E)</f>
        <v>United Kingdom</v>
      </c>
    </row>
    <row r="3152" spans="1:10" x14ac:dyDescent="0.3">
      <c r="A3152">
        <v>15527</v>
      </c>
      <c r="B3152">
        <v>18</v>
      </c>
      <c r="C3152">
        <v>23</v>
      </c>
      <c r="D3152">
        <v>5575.639999999963</v>
      </c>
      <c r="E3152" cm="1">
        <f t="array" ref="E3152">_xlfn.IFS(B3152&lt;=PERCENTILE($B$3:$B$5882,0.2),5,B3152&lt;=PERCENTILE($B$3:$B$5882,0.4),4,B3152&lt;=PERCENTILE($B$3:$B$5882,0.6),3,B3152&lt;=PERCENTILE($B$3:$B$5882,0.8),2,TRUE,1)</f>
        <v>5</v>
      </c>
      <c r="F3152" cm="1">
        <f t="array" ref="F3152">_xlfn.IFS(C3152&lt;=PERCENTILE($C$3:$C$5882,0.2),1,C3152&lt;=PERCENTILE($C$3:$C$5882,0.4),2,C3152&lt;=PERCENTILE($C$3:$C$5882,0.6),3,C3152&lt;=PERCENTILE($C$3:$C$5882,0.8),4,TRUE,5)</f>
        <v>5</v>
      </c>
      <c r="G3152" cm="1">
        <f t="array" ref="G3152">_xlfn.IFS(D3152&lt;=PERCENTILE($D$3:$D$5882,0.2),1,D3152&lt;=PERCENTILE($D$3:$D$5882,0.4),2,D3152&lt;=PERCENTILE($D$3:$D$5882,0.6),3,D3152&lt;=PERCENTILE($D$3:$D$5882,0.8),4,TRUE,5)</f>
        <v>5</v>
      </c>
      <c r="H3152" s="3" t="str" cm="1">
        <f t="array" ref="H3152">_xlfn.IFS(AND(E3152&gt;=4,F3152&gt;=4,G3152&gt;=4),"Champions",AND(E3152&gt;=3,F3152&gt;=3,G3152&gt;=3),"Loyal Customers",AND(E3152&lt;=2,F3152&gt;=3),"At Risk",AND(E3152&lt;=2,F3152&lt;=2,G3152&lt;=2),"Lost",AND(E3152&gt;=4,F3152&lt;=2),"New/Promising",TRUE,"Needs Attention")</f>
        <v>Champions</v>
      </c>
      <c r="I3152" s="3" t="str">
        <f t="shared" si="53"/>
        <v>Active</v>
      </c>
      <c r="J3152" s="3" t="str">
        <f>_xlfn.XLOOKUP(A3152,'Country_Lookup'!$D:$D,'Country_Lookup'!$E:$E)</f>
        <v>United Kingdom</v>
      </c>
    </row>
    <row r="3153" spans="1:10" x14ac:dyDescent="0.3">
      <c r="A3153">
        <v>15528</v>
      </c>
      <c r="B3153">
        <v>254</v>
      </c>
      <c r="C3153">
        <v>1</v>
      </c>
      <c r="D3153">
        <v>229.32999999999996</v>
      </c>
      <c r="E3153" cm="1">
        <f t="array" ref="E3153">_xlfn.IFS(B3153&lt;=PERCENTILE($B$3:$B$5882,0.2),5,B3153&lt;=PERCENTILE($B$3:$B$5882,0.4),4,B3153&lt;=PERCENTILE($B$3:$B$5882,0.6),3,B3153&lt;=PERCENTILE($B$3:$B$5882,0.8),2,TRUE,1)</f>
        <v>2</v>
      </c>
      <c r="F3153" cm="1">
        <f t="array" ref="F3153">_xlfn.IFS(C3153&lt;=PERCENTILE($C$3:$C$5882,0.2),1,C3153&lt;=PERCENTILE($C$3:$C$5882,0.4),2,C3153&lt;=PERCENTILE($C$3:$C$5882,0.6),3,C3153&lt;=PERCENTILE($C$3:$C$5882,0.8),4,TRUE,5)</f>
        <v>1</v>
      </c>
      <c r="G3153" cm="1">
        <f t="array" ref="G3153">_xlfn.IFS(D3153&lt;=PERCENTILE($D$3:$D$5882,0.2),1,D3153&lt;=PERCENTILE($D$3:$D$5882,0.4),2,D3153&lt;=PERCENTILE($D$3:$D$5882,0.6),3,D3153&lt;=PERCENTILE($D$3:$D$5882,0.8),4,TRUE,5)</f>
        <v>1</v>
      </c>
      <c r="H3153" s="3" t="str" cm="1">
        <f t="array" ref="H3153">_xlfn.IFS(AND(E3153&gt;=4,F3153&gt;=4,G3153&gt;=4),"Champions",AND(E3153&gt;=3,F3153&gt;=3,G3153&gt;=3),"Loyal Customers",AND(E3153&lt;=2,F3153&gt;=3),"At Risk",AND(E3153&lt;=2,F3153&lt;=2,G3153&lt;=2),"Lost",AND(E3153&gt;=4,F3153&lt;=2),"New/Promising",TRUE,"Needs Attention")</f>
        <v>Lost</v>
      </c>
      <c r="I3153" s="3" t="str">
        <f t="shared" si="53"/>
        <v>Churned</v>
      </c>
      <c r="J3153" s="3" t="str">
        <f>_xlfn.XLOOKUP(A3153,'Country_Lookup'!$D:$D,'Country_Lookup'!$E:$E)</f>
        <v>United Kingdom</v>
      </c>
    </row>
    <row r="3154" spans="1:10" x14ac:dyDescent="0.3">
      <c r="A3154">
        <v>15529</v>
      </c>
      <c r="B3154">
        <v>22</v>
      </c>
      <c r="C3154">
        <v>12</v>
      </c>
      <c r="D3154">
        <v>5111.9500000000744</v>
      </c>
      <c r="E3154" cm="1">
        <f t="array" ref="E3154">_xlfn.IFS(B3154&lt;=PERCENTILE($B$3:$B$5882,0.2),5,B3154&lt;=PERCENTILE($B$3:$B$5882,0.4),4,B3154&lt;=PERCENTILE($B$3:$B$5882,0.6),3,B3154&lt;=PERCENTILE($B$3:$B$5882,0.8),2,TRUE,1)</f>
        <v>4</v>
      </c>
      <c r="F3154" cm="1">
        <f t="array" ref="F3154">_xlfn.IFS(C3154&lt;=PERCENTILE($C$3:$C$5882,0.2),1,C3154&lt;=PERCENTILE($C$3:$C$5882,0.4),2,C3154&lt;=PERCENTILE($C$3:$C$5882,0.6),3,C3154&lt;=PERCENTILE($C$3:$C$5882,0.8),4,TRUE,5)</f>
        <v>5</v>
      </c>
      <c r="G3154" cm="1">
        <f t="array" ref="G3154">_xlfn.IFS(D3154&lt;=PERCENTILE($D$3:$D$5882,0.2),1,D3154&lt;=PERCENTILE($D$3:$D$5882,0.4),2,D3154&lt;=PERCENTILE($D$3:$D$5882,0.6),3,D3154&lt;=PERCENTILE($D$3:$D$5882,0.8),4,TRUE,5)</f>
        <v>5</v>
      </c>
      <c r="H3154" s="3" t="str" cm="1">
        <f t="array" ref="H3154">_xlfn.IFS(AND(E3154&gt;=4,F3154&gt;=4,G3154&gt;=4),"Champions",AND(E3154&gt;=3,F3154&gt;=3,G3154&gt;=3),"Loyal Customers",AND(E3154&lt;=2,F3154&gt;=3),"At Risk",AND(E3154&lt;=2,F3154&lt;=2,G3154&lt;=2),"Lost",AND(E3154&gt;=4,F3154&lt;=2),"New/Promising",TRUE,"Needs Attention")</f>
        <v>Champions</v>
      </c>
      <c r="I3154" s="3" t="str">
        <f t="shared" si="53"/>
        <v>Active</v>
      </c>
      <c r="J3154" s="3" t="str">
        <f>_xlfn.XLOOKUP(A3154,'Country_Lookup'!$D:$D,'Country_Lookup'!$E:$E)</f>
        <v>United Kingdom</v>
      </c>
    </row>
    <row r="3155" spans="1:10" x14ac:dyDescent="0.3">
      <c r="A3155">
        <v>15530</v>
      </c>
      <c r="B3155">
        <v>21</v>
      </c>
      <c r="C3155">
        <v>5</v>
      </c>
      <c r="D3155">
        <v>1813.7200000000009</v>
      </c>
      <c r="E3155" cm="1">
        <f t="array" ref="E3155">_xlfn.IFS(B3155&lt;=PERCENTILE($B$3:$B$5882,0.2),5,B3155&lt;=PERCENTILE($B$3:$B$5882,0.4),4,B3155&lt;=PERCENTILE($B$3:$B$5882,0.6),3,B3155&lt;=PERCENTILE($B$3:$B$5882,0.8),2,TRUE,1)</f>
        <v>4</v>
      </c>
      <c r="F3155" cm="1">
        <f t="array" ref="F3155">_xlfn.IFS(C3155&lt;=PERCENTILE($C$3:$C$5882,0.2),1,C3155&lt;=PERCENTILE($C$3:$C$5882,0.4),2,C3155&lt;=PERCENTILE($C$3:$C$5882,0.6),3,C3155&lt;=PERCENTILE($C$3:$C$5882,0.8),4,TRUE,5)</f>
        <v>4</v>
      </c>
      <c r="G3155" cm="1">
        <f t="array" ref="G3155">_xlfn.IFS(D3155&lt;=PERCENTILE($D$3:$D$5882,0.2),1,D3155&lt;=PERCENTILE($D$3:$D$5882,0.4),2,D3155&lt;=PERCENTILE($D$3:$D$5882,0.6),3,D3155&lt;=PERCENTILE($D$3:$D$5882,0.8),4,TRUE,5)</f>
        <v>4</v>
      </c>
      <c r="H3155" s="3" t="str" cm="1">
        <f t="array" ref="H3155">_xlfn.IFS(AND(E3155&gt;=4,F3155&gt;=4,G3155&gt;=4),"Champions",AND(E3155&gt;=3,F3155&gt;=3,G3155&gt;=3),"Loyal Customers",AND(E3155&lt;=2,F3155&gt;=3),"At Risk",AND(E3155&lt;=2,F3155&lt;=2,G3155&lt;=2),"Lost",AND(E3155&gt;=4,F3155&lt;=2),"New/Promising",TRUE,"Needs Attention")</f>
        <v>Champions</v>
      </c>
      <c r="I3155" s="3" t="str">
        <f t="shared" si="53"/>
        <v>Active</v>
      </c>
      <c r="J3155" s="3" t="str">
        <f>_xlfn.XLOOKUP(A3155,'Country_Lookup'!$D:$D,'Country_Lookup'!$E:$E)</f>
        <v>United Kingdom</v>
      </c>
    </row>
    <row r="3156" spans="1:10" x14ac:dyDescent="0.3">
      <c r="A3156">
        <v>15531</v>
      </c>
      <c r="B3156">
        <v>8</v>
      </c>
      <c r="C3156">
        <v>2</v>
      </c>
      <c r="D3156">
        <v>2007.4400000000014</v>
      </c>
      <c r="E3156" cm="1">
        <f t="array" ref="E3156">_xlfn.IFS(B3156&lt;=PERCENTILE($B$3:$B$5882,0.2),5,B3156&lt;=PERCENTILE($B$3:$B$5882,0.4),4,B3156&lt;=PERCENTILE($B$3:$B$5882,0.6),3,B3156&lt;=PERCENTILE($B$3:$B$5882,0.8),2,TRUE,1)</f>
        <v>5</v>
      </c>
      <c r="F3156" cm="1">
        <f t="array" ref="F3156">_xlfn.IFS(C3156&lt;=PERCENTILE($C$3:$C$5882,0.2),1,C3156&lt;=PERCENTILE($C$3:$C$5882,0.4),2,C3156&lt;=PERCENTILE($C$3:$C$5882,0.6),3,C3156&lt;=PERCENTILE($C$3:$C$5882,0.8),4,TRUE,5)</f>
        <v>2</v>
      </c>
      <c r="G3156" cm="1">
        <f t="array" ref="G3156">_xlfn.IFS(D3156&lt;=PERCENTILE($D$3:$D$5882,0.2),1,D3156&lt;=PERCENTILE($D$3:$D$5882,0.4),2,D3156&lt;=PERCENTILE($D$3:$D$5882,0.6),3,D3156&lt;=PERCENTILE($D$3:$D$5882,0.8),4,TRUE,5)</f>
        <v>4</v>
      </c>
      <c r="H3156" s="3" t="str" cm="1">
        <f t="array" ref="H3156">_xlfn.IFS(AND(E3156&gt;=4,F3156&gt;=4,G3156&gt;=4),"Champions",AND(E3156&gt;=3,F3156&gt;=3,G3156&gt;=3),"Loyal Customers",AND(E3156&lt;=2,F3156&gt;=3),"At Risk",AND(E3156&lt;=2,F3156&lt;=2,G3156&lt;=2),"Lost",AND(E3156&gt;=4,F3156&lt;=2),"New/Promising",TRUE,"Needs Attention")</f>
        <v>New/Promising</v>
      </c>
      <c r="I3156" s="3" t="str">
        <f t="shared" si="53"/>
        <v>Active</v>
      </c>
      <c r="J3156" s="3" t="str">
        <f>_xlfn.XLOOKUP(A3156,'Country_Lookup'!$D:$D,'Country_Lookup'!$E:$E)</f>
        <v>United Kingdom</v>
      </c>
    </row>
    <row r="3157" spans="1:10" x14ac:dyDescent="0.3">
      <c r="A3157">
        <v>15532</v>
      </c>
      <c r="B3157">
        <v>25</v>
      </c>
      <c r="C3157">
        <v>10</v>
      </c>
      <c r="D3157">
        <v>3771.899999999956</v>
      </c>
      <c r="E3157" cm="1">
        <f t="array" ref="E3157">_xlfn.IFS(B3157&lt;=PERCENTILE($B$3:$B$5882,0.2),5,B3157&lt;=PERCENTILE($B$3:$B$5882,0.4),4,B3157&lt;=PERCENTILE($B$3:$B$5882,0.6),3,B3157&lt;=PERCENTILE($B$3:$B$5882,0.8),2,TRUE,1)</f>
        <v>4</v>
      </c>
      <c r="F3157" cm="1">
        <f t="array" ref="F3157">_xlfn.IFS(C3157&lt;=PERCENTILE($C$3:$C$5882,0.2),1,C3157&lt;=PERCENTILE($C$3:$C$5882,0.4),2,C3157&lt;=PERCENTILE($C$3:$C$5882,0.6),3,C3157&lt;=PERCENTILE($C$3:$C$5882,0.8),4,TRUE,5)</f>
        <v>5</v>
      </c>
      <c r="G3157" cm="1">
        <f t="array" ref="G3157">_xlfn.IFS(D3157&lt;=PERCENTILE($D$3:$D$5882,0.2),1,D3157&lt;=PERCENTILE($D$3:$D$5882,0.4),2,D3157&lt;=PERCENTILE($D$3:$D$5882,0.6),3,D3157&lt;=PERCENTILE($D$3:$D$5882,0.8),4,TRUE,5)</f>
        <v>5</v>
      </c>
      <c r="H3157" s="3" t="str" cm="1">
        <f t="array" ref="H3157">_xlfn.IFS(AND(E3157&gt;=4,F3157&gt;=4,G3157&gt;=4),"Champions",AND(E3157&gt;=3,F3157&gt;=3,G3157&gt;=3),"Loyal Customers",AND(E3157&lt;=2,F3157&gt;=3),"At Risk",AND(E3157&lt;=2,F3157&lt;=2,G3157&lt;=2),"Lost",AND(E3157&gt;=4,F3157&lt;=2),"New/Promising",TRUE,"Needs Attention")</f>
        <v>Champions</v>
      </c>
      <c r="I3157" s="3" t="str">
        <f t="shared" si="53"/>
        <v>Active</v>
      </c>
      <c r="J3157" s="3" t="str">
        <f>_xlfn.XLOOKUP(A3157,'Country_Lookup'!$D:$D,'Country_Lookup'!$E:$E)</f>
        <v>United Kingdom</v>
      </c>
    </row>
    <row r="3158" spans="1:10" x14ac:dyDescent="0.3">
      <c r="A3158">
        <v>15533</v>
      </c>
      <c r="B3158">
        <v>19</v>
      </c>
      <c r="C3158">
        <v>3</v>
      </c>
      <c r="D3158">
        <v>807.56999999999994</v>
      </c>
      <c r="E3158" cm="1">
        <f t="array" ref="E3158">_xlfn.IFS(B3158&lt;=PERCENTILE($B$3:$B$5882,0.2),5,B3158&lt;=PERCENTILE($B$3:$B$5882,0.4),4,B3158&lt;=PERCENTILE($B$3:$B$5882,0.6),3,B3158&lt;=PERCENTILE($B$3:$B$5882,0.8),2,TRUE,1)</f>
        <v>5</v>
      </c>
      <c r="F3158" cm="1">
        <f t="array" ref="F3158">_xlfn.IFS(C3158&lt;=PERCENTILE($C$3:$C$5882,0.2),1,C3158&lt;=PERCENTILE($C$3:$C$5882,0.4),2,C3158&lt;=PERCENTILE($C$3:$C$5882,0.6),3,C3158&lt;=PERCENTILE($C$3:$C$5882,0.8),4,TRUE,5)</f>
        <v>3</v>
      </c>
      <c r="G3158" cm="1">
        <f t="array" ref="G3158">_xlfn.IFS(D3158&lt;=PERCENTILE($D$3:$D$5882,0.2),1,D3158&lt;=PERCENTILE($D$3:$D$5882,0.4),2,D3158&lt;=PERCENTILE($D$3:$D$5882,0.6),3,D3158&lt;=PERCENTILE($D$3:$D$5882,0.8),4,TRUE,5)</f>
        <v>3</v>
      </c>
      <c r="H3158" s="3" t="str" cm="1">
        <f t="array" ref="H3158">_xlfn.IFS(AND(E3158&gt;=4,F3158&gt;=4,G3158&gt;=4),"Champions",AND(E3158&gt;=3,F3158&gt;=3,G3158&gt;=3),"Loyal Customers",AND(E3158&lt;=2,F3158&gt;=3),"At Risk",AND(E3158&lt;=2,F3158&lt;=2,G3158&lt;=2),"Lost",AND(E3158&gt;=4,F3158&lt;=2),"New/Promising",TRUE,"Needs Attention")</f>
        <v>Loyal Customers</v>
      </c>
      <c r="I3158" s="3" t="str">
        <f t="shared" si="53"/>
        <v>Active</v>
      </c>
      <c r="J3158" s="3" t="str">
        <f>_xlfn.XLOOKUP(A3158,'Country_Lookup'!$D:$D,'Country_Lookup'!$E:$E)</f>
        <v>United Kingdom</v>
      </c>
    </row>
    <row r="3159" spans="1:10" x14ac:dyDescent="0.3">
      <c r="A3159">
        <v>15534</v>
      </c>
      <c r="B3159">
        <v>725</v>
      </c>
      <c r="C3159">
        <v>1</v>
      </c>
      <c r="D3159">
        <v>162.25</v>
      </c>
      <c r="E3159" cm="1">
        <f t="array" ref="E3159">_xlfn.IFS(B3159&lt;=PERCENTILE($B$3:$B$5882,0.2),5,B3159&lt;=PERCENTILE($B$3:$B$5882,0.4),4,B3159&lt;=PERCENTILE($B$3:$B$5882,0.6),3,B3159&lt;=PERCENTILE($B$3:$B$5882,0.8),2,TRUE,1)</f>
        <v>1</v>
      </c>
      <c r="F3159" cm="1">
        <f t="array" ref="F3159">_xlfn.IFS(C3159&lt;=PERCENTILE($C$3:$C$5882,0.2),1,C3159&lt;=PERCENTILE($C$3:$C$5882,0.4),2,C3159&lt;=PERCENTILE($C$3:$C$5882,0.6),3,C3159&lt;=PERCENTILE($C$3:$C$5882,0.8),4,TRUE,5)</f>
        <v>1</v>
      </c>
      <c r="G3159" cm="1">
        <f t="array" ref="G3159">_xlfn.IFS(D3159&lt;=PERCENTILE($D$3:$D$5882,0.2),1,D3159&lt;=PERCENTILE($D$3:$D$5882,0.4),2,D3159&lt;=PERCENTILE($D$3:$D$5882,0.6),3,D3159&lt;=PERCENTILE($D$3:$D$5882,0.8),4,TRUE,5)</f>
        <v>1</v>
      </c>
      <c r="H3159" s="3" t="str" cm="1">
        <f t="array" ref="H3159">_xlfn.IFS(AND(E3159&gt;=4,F3159&gt;=4,G3159&gt;=4),"Champions",AND(E3159&gt;=3,F3159&gt;=3,G3159&gt;=3),"Loyal Customers",AND(E3159&lt;=2,F3159&gt;=3),"At Risk",AND(E3159&lt;=2,F3159&lt;=2,G3159&lt;=2),"Lost",AND(E3159&gt;=4,F3159&lt;=2),"New/Promising",TRUE,"Needs Attention")</f>
        <v>Lost</v>
      </c>
      <c r="I3159" s="3" t="str">
        <f t="shared" si="53"/>
        <v>Churned</v>
      </c>
      <c r="J3159" s="3" t="str">
        <f>_xlfn.XLOOKUP(A3159,'Country_Lookup'!$D:$D,'Country_Lookup'!$E:$E)</f>
        <v>United Kingdom</v>
      </c>
    </row>
    <row r="3160" spans="1:10" x14ac:dyDescent="0.3">
      <c r="A3160">
        <v>15535</v>
      </c>
      <c r="B3160">
        <v>173</v>
      </c>
      <c r="C3160">
        <v>6</v>
      </c>
      <c r="D3160">
        <v>1087.8199999999972</v>
      </c>
      <c r="E3160" cm="1">
        <f t="array" ref="E3160">_xlfn.IFS(B3160&lt;=PERCENTILE($B$3:$B$5882,0.2),5,B3160&lt;=PERCENTILE($B$3:$B$5882,0.4),4,B3160&lt;=PERCENTILE($B$3:$B$5882,0.6),3,B3160&lt;=PERCENTILE($B$3:$B$5882,0.8),2,TRUE,1)</f>
        <v>3</v>
      </c>
      <c r="F3160" cm="1">
        <f t="array" ref="F3160">_xlfn.IFS(C3160&lt;=PERCENTILE($C$3:$C$5882,0.2),1,C3160&lt;=PERCENTILE($C$3:$C$5882,0.4),2,C3160&lt;=PERCENTILE($C$3:$C$5882,0.6),3,C3160&lt;=PERCENTILE($C$3:$C$5882,0.8),4,TRUE,5)</f>
        <v>4</v>
      </c>
      <c r="G3160" cm="1">
        <f t="array" ref="G3160">_xlfn.IFS(D3160&lt;=PERCENTILE($D$3:$D$5882,0.2),1,D3160&lt;=PERCENTILE($D$3:$D$5882,0.4),2,D3160&lt;=PERCENTILE($D$3:$D$5882,0.6),3,D3160&lt;=PERCENTILE($D$3:$D$5882,0.8),4,TRUE,5)</f>
        <v>3</v>
      </c>
      <c r="H3160" s="3" t="str" cm="1">
        <f t="array" ref="H3160">_xlfn.IFS(AND(E3160&gt;=4,F3160&gt;=4,G3160&gt;=4),"Champions",AND(E3160&gt;=3,F3160&gt;=3,G3160&gt;=3),"Loyal Customers",AND(E3160&lt;=2,F3160&gt;=3),"At Risk",AND(E3160&lt;=2,F3160&lt;=2,G3160&lt;=2),"Lost",AND(E3160&gt;=4,F3160&lt;=2),"New/Promising",TRUE,"Needs Attention")</f>
        <v>Loyal Customers</v>
      </c>
      <c r="I3160" s="3" t="str">
        <f t="shared" si="53"/>
        <v>Churned</v>
      </c>
      <c r="J3160" s="3" t="str">
        <f>_xlfn.XLOOKUP(A3160,'Country_Lookup'!$D:$D,'Country_Lookup'!$E:$E)</f>
        <v>United Kingdom</v>
      </c>
    </row>
    <row r="3161" spans="1:10" x14ac:dyDescent="0.3">
      <c r="A3161">
        <v>15536</v>
      </c>
      <c r="B3161">
        <v>409</v>
      </c>
      <c r="C3161">
        <v>1</v>
      </c>
      <c r="D3161">
        <v>259.09000000000009</v>
      </c>
      <c r="E3161" cm="1">
        <f t="array" ref="E3161">_xlfn.IFS(B3161&lt;=PERCENTILE($B$3:$B$5882,0.2),5,B3161&lt;=PERCENTILE($B$3:$B$5882,0.4),4,B3161&lt;=PERCENTILE($B$3:$B$5882,0.6),3,B3161&lt;=PERCENTILE($B$3:$B$5882,0.8),2,TRUE,1)</f>
        <v>2</v>
      </c>
      <c r="F3161" cm="1">
        <f t="array" ref="F3161">_xlfn.IFS(C3161&lt;=PERCENTILE($C$3:$C$5882,0.2),1,C3161&lt;=PERCENTILE($C$3:$C$5882,0.4),2,C3161&lt;=PERCENTILE($C$3:$C$5882,0.6),3,C3161&lt;=PERCENTILE($C$3:$C$5882,0.8),4,TRUE,5)</f>
        <v>1</v>
      </c>
      <c r="G3161" cm="1">
        <f t="array" ref="G3161">_xlfn.IFS(D3161&lt;=PERCENTILE($D$3:$D$5882,0.2),1,D3161&lt;=PERCENTILE($D$3:$D$5882,0.4),2,D3161&lt;=PERCENTILE($D$3:$D$5882,0.6),3,D3161&lt;=PERCENTILE($D$3:$D$5882,0.8),4,TRUE,5)</f>
        <v>1</v>
      </c>
      <c r="H3161" s="3" t="str" cm="1">
        <f t="array" ref="H3161">_xlfn.IFS(AND(E3161&gt;=4,F3161&gt;=4,G3161&gt;=4),"Champions",AND(E3161&gt;=3,F3161&gt;=3,G3161&gt;=3),"Loyal Customers",AND(E3161&lt;=2,F3161&gt;=3),"At Risk",AND(E3161&lt;=2,F3161&lt;=2,G3161&lt;=2),"Lost",AND(E3161&gt;=4,F3161&lt;=2),"New/Promising",TRUE,"Needs Attention")</f>
        <v>Lost</v>
      </c>
      <c r="I3161" s="3" t="str">
        <f t="shared" si="53"/>
        <v>Churned</v>
      </c>
      <c r="J3161" s="3" t="str">
        <f>_xlfn.XLOOKUP(A3161,'Country_Lookup'!$D:$D,'Country_Lookup'!$E:$E)</f>
        <v>United Kingdom</v>
      </c>
    </row>
    <row r="3162" spans="1:10" x14ac:dyDescent="0.3">
      <c r="A3162">
        <v>15537</v>
      </c>
      <c r="B3162">
        <v>163</v>
      </c>
      <c r="C3162">
        <v>1</v>
      </c>
      <c r="D3162">
        <v>110.92000000000006</v>
      </c>
      <c r="E3162" cm="1">
        <f t="array" ref="E3162">_xlfn.IFS(B3162&lt;=PERCENTILE($B$3:$B$5882,0.2),5,B3162&lt;=PERCENTILE($B$3:$B$5882,0.4),4,B3162&lt;=PERCENTILE($B$3:$B$5882,0.6),3,B3162&lt;=PERCENTILE($B$3:$B$5882,0.8),2,TRUE,1)</f>
        <v>3</v>
      </c>
      <c r="F3162" cm="1">
        <f t="array" ref="F3162">_xlfn.IFS(C3162&lt;=PERCENTILE($C$3:$C$5882,0.2),1,C3162&lt;=PERCENTILE($C$3:$C$5882,0.4),2,C3162&lt;=PERCENTILE($C$3:$C$5882,0.6),3,C3162&lt;=PERCENTILE($C$3:$C$5882,0.8),4,TRUE,5)</f>
        <v>1</v>
      </c>
      <c r="G3162" cm="1">
        <f t="array" ref="G3162">_xlfn.IFS(D3162&lt;=PERCENTILE($D$3:$D$5882,0.2),1,D3162&lt;=PERCENTILE($D$3:$D$5882,0.4),2,D3162&lt;=PERCENTILE($D$3:$D$5882,0.6),3,D3162&lt;=PERCENTILE($D$3:$D$5882,0.8),4,TRUE,5)</f>
        <v>1</v>
      </c>
      <c r="H3162" s="3" t="str" cm="1">
        <f t="array" ref="H3162">_xlfn.IFS(AND(E3162&gt;=4,F3162&gt;=4,G3162&gt;=4),"Champions",AND(E3162&gt;=3,F3162&gt;=3,G3162&gt;=3),"Loyal Customers",AND(E3162&lt;=2,F3162&gt;=3),"At Risk",AND(E3162&lt;=2,F3162&lt;=2,G3162&lt;=2),"Lost",AND(E3162&gt;=4,F3162&lt;=2),"New/Promising",TRUE,"Needs Attention")</f>
        <v>Needs Attention</v>
      </c>
      <c r="I3162" s="3" t="str">
        <f t="shared" si="53"/>
        <v>Churned</v>
      </c>
      <c r="J3162" s="3" t="str">
        <f>_xlfn.XLOOKUP(A3162,'Country_Lookup'!$D:$D,'Country_Lookup'!$E:$E)</f>
        <v>United Kingdom</v>
      </c>
    </row>
    <row r="3163" spans="1:10" x14ac:dyDescent="0.3">
      <c r="A3163">
        <v>15538</v>
      </c>
      <c r="B3163">
        <v>537</v>
      </c>
      <c r="C3163">
        <v>6</v>
      </c>
      <c r="D3163">
        <v>3358.400000000001</v>
      </c>
      <c r="E3163" cm="1">
        <f t="array" ref="E3163">_xlfn.IFS(B3163&lt;=PERCENTILE($B$3:$B$5882,0.2),5,B3163&lt;=PERCENTILE($B$3:$B$5882,0.4),4,B3163&lt;=PERCENTILE($B$3:$B$5882,0.6),3,B3163&lt;=PERCENTILE($B$3:$B$5882,0.8),2,TRUE,1)</f>
        <v>1</v>
      </c>
      <c r="F3163" cm="1">
        <f t="array" ref="F3163">_xlfn.IFS(C3163&lt;=PERCENTILE($C$3:$C$5882,0.2),1,C3163&lt;=PERCENTILE($C$3:$C$5882,0.4),2,C3163&lt;=PERCENTILE($C$3:$C$5882,0.6),3,C3163&lt;=PERCENTILE($C$3:$C$5882,0.8),4,TRUE,5)</f>
        <v>4</v>
      </c>
      <c r="G3163" cm="1">
        <f t="array" ref="G3163">_xlfn.IFS(D3163&lt;=PERCENTILE($D$3:$D$5882,0.2),1,D3163&lt;=PERCENTILE($D$3:$D$5882,0.4),2,D3163&lt;=PERCENTILE($D$3:$D$5882,0.6),3,D3163&lt;=PERCENTILE($D$3:$D$5882,0.8),4,TRUE,5)</f>
        <v>5</v>
      </c>
      <c r="H3163" s="3" t="str" cm="1">
        <f t="array" ref="H3163">_xlfn.IFS(AND(E3163&gt;=4,F3163&gt;=4,G3163&gt;=4),"Champions",AND(E3163&gt;=3,F3163&gt;=3,G3163&gt;=3),"Loyal Customers",AND(E3163&lt;=2,F3163&gt;=3),"At Risk",AND(E3163&lt;=2,F3163&lt;=2,G3163&lt;=2),"Lost",AND(E3163&gt;=4,F3163&lt;=2),"New/Promising",TRUE,"Needs Attention")</f>
        <v>At Risk</v>
      </c>
      <c r="I3163" s="3" t="str">
        <f t="shared" si="53"/>
        <v>Churned</v>
      </c>
      <c r="J3163" s="3" t="str">
        <f>_xlfn.XLOOKUP(A3163,'Country_Lookup'!$D:$D,'Country_Lookup'!$E:$E)</f>
        <v>United Kingdom</v>
      </c>
    </row>
    <row r="3164" spans="1:10" x14ac:dyDescent="0.3">
      <c r="A3164">
        <v>15539</v>
      </c>
      <c r="B3164">
        <v>7</v>
      </c>
      <c r="C3164">
        <v>1</v>
      </c>
      <c r="D3164">
        <v>538.46000000000015</v>
      </c>
      <c r="E3164" cm="1">
        <f t="array" ref="E3164">_xlfn.IFS(B3164&lt;=PERCENTILE($B$3:$B$5882,0.2),5,B3164&lt;=PERCENTILE($B$3:$B$5882,0.4),4,B3164&lt;=PERCENTILE($B$3:$B$5882,0.6),3,B3164&lt;=PERCENTILE($B$3:$B$5882,0.8),2,TRUE,1)</f>
        <v>5</v>
      </c>
      <c r="F3164" cm="1">
        <f t="array" ref="F3164">_xlfn.IFS(C3164&lt;=PERCENTILE($C$3:$C$5882,0.2),1,C3164&lt;=PERCENTILE($C$3:$C$5882,0.4),2,C3164&lt;=PERCENTILE($C$3:$C$5882,0.6),3,C3164&lt;=PERCENTILE($C$3:$C$5882,0.8),4,TRUE,5)</f>
        <v>1</v>
      </c>
      <c r="G3164" cm="1">
        <f t="array" ref="G3164">_xlfn.IFS(D3164&lt;=PERCENTILE($D$3:$D$5882,0.2),1,D3164&lt;=PERCENTILE($D$3:$D$5882,0.4),2,D3164&lt;=PERCENTILE($D$3:$D$5882,0.6),3,D3164&lt;=PERCENTILE($D$3:$D$5882,0.8),4,TRUE,5)</f>
        <v>2</v>
      </c>
      <c r="H3164" s="3" t="str" cm="1">
        <f t="array" ref="H3164">_xlfn.IFS(AND(E3164&gt;=4,F3164&gt;=4,G3164&gt;=4),"Champions",AND(E3164&gt;=3,F3164&gt;=3,G3164&gt;=3),"Loyal Customers",AND(E3164&lt;=2,F3164&gt;=3),"At Risk",AND(E3164&lt;=2,F3164&lt;=2,G3164&lt;=2),"Lost",AND(E3164&gt;=4,F3164&lt;=2),"New/Promising",TRUE,"Needs Attention")</f>
        <v>New/Promising</v>
      </c>
      <c r="I3164" s="3" t="str">
        <f t="shared" si="53"/>
        <v>Active</v>
      </c>
      <c r="J3164" s="3" t="str">
        <f>_xlfn.XLOOKUP(A3164,'Country_Lookup'!$D:$D,'Country_Lookup'!$E:$E)</f>
        <v>United Kingdom</v>
      </c>
    </row>
    <row r="3165" spans="1:10" x14ac:dyDescent="0.3">
      <c r="A3165">
        <v>15540</v>
      </c>
      <c r="B3165">
        <v>11</v>
      </c>
      <c r="C3165">
        <v>2</v>
      </c>
      <c r="D3165">
        <v>460.68000000000018</v>
      </c>
      <c r="E3165" cm="1">
        <f t="array" ref="E3165">_xlfn.IFS(B3165&lt;=PERCENTILE($B$3:$B$5882,0.2),5,B3165&lt;=PERCENTILE($B$3:$B$5882,0.4),4,B3165&lt;=PERCENTILE($B$3:$B$5882,0.6),3,B3165&lt;=PERCENTILE($B$3:$B$5882,0.8),2,TRUE,1)</f>
        <v>5</v>
      </c>
      <c r="F3165" cm="1">
        <f t="array" ref="F3165">_xlfn.IFS(C3165&lt;=PERCENTILE($C$3:$C$5882,0.2),1,C3165&lt;=PERCENTILE($C$3:$C$5882,0.4),2,C3165&lt;=PERCENTILE($C$3:$C$5882,0.6),3,C3165&lt;=PERCENTILE($C$3:$C$5882,0.8),4,TRUE,5)</f>
        <v>2</v>
      </c>
      <c r="G3165" cm="1">
        <f t="array" ref="G3165">_xlfn.IFS(D3165&lt;=PERCENTILE($D$3:$D$5882,0.2),1,D3165&lt;=PERCENTILE($D$3:$D$5882,0.4),2,D3165&lt;=PERCENTILE($D$3:$D$5882,0.6),3,D3165&lt;=PERCENTILE($D$3:$D$5882,0.8),4,TRUE,5)</f>
        <v>2</v>
      </c>
      <c r="H3165" s="3" t="str" cm="1">
        <f t="array" ref="H3165">_xlfn.IFS(AND(E3165&gt;=4,F3165&gt;=4,G3165&gt;=4),"Champions",AND(E3165&gt;=3,F3165&gt;=3,G3165&gt;=3),"Loyal Customers",AND(E3165&lt;=2,F3165&gt;=3),"At Risk",AND(E3165&lt;=2,F3165&lt;=2,G3165&lt;=2),"Lost",AND(E3165&gt;=4,F3165&lt;=2),"New/Promising",TRUE,"Needs Attention")</f>
        <v>New/Promising</v>
      </c>
      <c r="I3165" s="3" t="str">
        <f t="shared" si="53"/>
        <v>Active</v>
      </c>
      <c r="J3165" s="3" t="str">
        <f>_xlfn.XLOOKUP(A3165,'Country_Lookup'!$D:$D,'Country_Lookup'!$E:$E)</f>
        <v>United Kingdom</v>
      </c>
    </row>
    <row r="3166" spans="1:10" x14ac:dyDescent="0.3">
      <c r="A3166">
        <v>15541</v>
      </c>
      <c r="B3166">
        <v>114</v>
      </c>
      <c r="C3166">
        <v>1</v>
      </c>
      <c r="D3166">
        <v>85.130000000000067</v>
      </c>
      <c r="E3166" cm="1">
        <f t="array" ref="E3166">_xlfn.IFS(B3166&lt;=PERCENTILE($B$3:$B$5882,0.2),5,B3166&lt;=PERCENTILE($B$3:$B$5882,0.4),4,B3166&lt;=PERCENTILE($B$3:$B$5882,0.6),3,B3166&lt;=PERCENTILE($B$3:$B$5882,0.8),2,TRUE,1)</f>
        <v>3</v>
      </c>
      <c r="F3166" cm="1">
        <f t="array" ref="F3166">_xlfn.IFS(C3166&lt;=PERCENTILE($C$3:$C$5882,0.2),1,C3166&lt;=PERCENTILE($C$3:$C$5882,0.4),2,C3166&lt;=PERCENTILE($C$3:$C$5882,0.6),3,C3166&lt;=PERCENTILE($C$3:$C$5882,0.8),4,TRUE,5)</f>
        <v>1</v>
      </c>
      <c r="G3166" cm="1">
        <f t="array" ref="G3166">_xlfn.IFS(D3166&lt;=PERCENTILE($D$3:$D$5882,0.2),1,D3166&lt;=PERCENTILE($D$3:$D$5882,0.4),2,D3166&lt;=PERCENTILE($D$3:$D$5882,0.6),3,D3166&lt;=PERCENTILE($D$3:$D$5882,0.8),4,TRUE,5)</f>
        <v>1</v>
      </c>
      <c r="H3166" s="3" t="str" cm="1">
        <f t="array" ref="H3166">_xlfn.IFS(AND(E3166&gt;=4,F3166&gt;=4,G3166&gt;=4),"Champions",AND(E3166&gt;=3,F3166&gt;=3,G3166&gt;=3),"Loyal Customers",AND(E3166&lt;=2,F3166&gt;=3),"At Risk",AND(E3166&lt;=2,F3166&lt;=2,G3166&lt;=2),"Lost",AND(E3166&gt;=4,F3166&lt;=2),"New/Promising",TRUE,"Needs Attention")</f>
        <v>Needs Attention</v>
      </c>
      <c r="I3166" s="3" t="str">
        <f t="shared" si="53"/>
        <v>Churned</v>
      </c>
      <c r="J3166" s="3" t="str">
        <f>_xlfn.XLOOKUP(A3166,'Country_Lookup'!$D:$D,'Country_Lookup'!$E:$E)</f>
        <v>United Kingdom</v>
      </c>
    </row>
    <row r="3167" spans="1:10" x14ac:dyDescent="0.3">
      <c r="A3167">
        <v>15542</v>
      </c>
      <c r="B3167">
        <v>512</v>
      </c>
      <c r="C3167">
        <v>3</v>
      </c>
      <c r="D3167">
        <v>918.45000000000391</v>
      </c>
      <c r="E3167" cm="1">
        <f t="array" ref="E3167">_xlfn.IFS(B3167&lt;=PERCENTILE($B$3:$B$5882,0.2),5,B3167&lt;=PERCENTILE($B$3:$B$5882,0.4),4,B3167&lt;=PERCENTILE($B$3:$B$5882,0.6),3,B3167&lt;=PERCENTILE($B$3:$B$5882,0.8),2,TRUE,1)</f>
        <v>1</v>
      </c>
      <c r="F3167" cm="1">
        <f t="array" ref="F3167">_xlfn.IFS(C3167&lt;=PERCENTILE($C$3:$C$5882,0.2),1,C3167&lt;=PERCENTILE($C$3:$C$5882,0.4),2,C3167&lt;=PERCENTILE($C$3:$C$5882,0.6),3,C3167&lt;=PERCENTILE($C$3:$C$5882,0.8),4,TRUE,5)</f>
        <v>3</v>
      </c>
      <c r="G3167" cm="1">
        <f t="array" ref="G3167">_xlfn.IFS(D3167&lt;=PERCENTILE($D$3:$D$5882,0.2),1,D3167&lt;=PERCENTILE($D$3:$D$5882,0.4),2,D3167&lt;=PERCENTILE($D$3:$D$5882,0.6),3,D3167&lt;=PERCENTILE($D$3:$D$5882,0.8),4,TRUE,5)</f>
        <v>3</v>
      </c>
      <c r="H3167" s="3" t="str" cm="1">
        <f t="array" ref="H3167">_xlfn.IFS(AND(E3167&gt;=4,F3167&gt;=4,G3167&gt;=4),"Champions",AND(E3167&gt;=3,F3167&gt;=3,G3167&gt;=3),"Loyal Customers",AND(E3167&lt;=2,F3167&gt;=3),"At Risk",AND(E3167&lt;=2,F3167&lt;=2,G3167&lt;=2),"Lost",AND(E3167&gt;=4,F3167&lt;=2),"New/Promising",TRUE,"Needs Attention")</f>
        <v>At Risk</v>
      </c>
      <c r="I3167" s="3" t="str">
        <f t="shared" si="53"/>
        <v>Churned</v>
      </c>
      <c r="J3167" s="3" t="str">
        <f>_xlfn.XLOOKUP(A3167,'Country_Lookup'!$D:$D,'Country_Lookup'!$E:$E)</f>
        <v>United Kingdom</v>
      </c>
    </row>
    <row r="3168" spans="1:10" x14ac:dyDescent="0.3">
      <c r="A3168">
        <v>15543</v>
      </c>
      <c r="B3168">
        <v>288</v>
      </c>
      <c r="C3168">
        <v>2</v>
      </c>
      <c r="D3168">
        <v>242.84000000000012</v>
      </c>
      <c r="E3168" cm="1">
        <f t="array" ref="E3168">_xlfn.IFS(B3168&lt;=PERCENTILE($B$3:$B$5882,0.2),5,B3168&lt;=PERCENTILE($B$3:$B$5882,0.4),4,B3168&lt;=PERCENTILE($B$3:$B$5882,0.6),3,B3168&lt;=PERCENTILE($B$3:$B$5882,0.8),2,TRUE,1)</f>
        <v>2</v>
      </c>
      <c r="F3168" cm="1">
        <f t="array" ref="F3168">_xlfn.IFS(C3168&lt;=PERCENTILE($C$3:$C$5882,0.2),1,C3168&lt;=PERCENTILE($C$3:$C$5882,0.4),2,C3168&lt;=PERCENTILE($C$3:$C$5882,0.6),3,C3168&lt;=PERCENTILE($C$3:$C$5882,0.8),4,TRUE,5)</f>
        <v>2</v>
      </c>
      <c r="G3168" cm="1">
        <f t="array" ref="G3168">_xlfn.IFS(D3168&lt;=PERCENTILE($D$3:$D$5882,0.2),1,D3168&lt;=PERCENTILE($D$3:$D$5882,0.4),2,D3168&lt;=PERCENTILE($D$3:$D$5882,0.6),3,D3168&lt;=PERCENTILE($D$3:$D$5882,0.8),4,TRUE,5)</f>
        <v>1</v>
      </c>
      <c r="H3168" s="3" t="str" cm="1">
        <f t="array" ref="H3168">_xlfn.IFS(AND(E3168&gt;=4,F3168&gt;=4,G3168&gt;=4),"Champions",AND(E3168&gt;=3,F3168&gt;=3,G3168&gt;=3),"Loyal Customers",AND(E3168&lt;=2,F3168&gt;=3),"At Risk",AND(E3168&lt;=2,F3168&lt;=2,G3168&lt;=2),"Lost",AND(E3168&gt;=4,F3168&lt;=2),"New/Promising",TRUE,"Needs Attention")</f>
        <v>Lost</v>
      </c>
      <c r="I3168" s="3" t="str">
        <f t="shared" si="53"/>
        <v>Churned</v>
      </c>
      <c r="J3168" s="3" t="str">
        <f>_xlfn.XLOOKUP(A3168,'Country_Lookup'!$D:$D,'Country_Lookup'!$E:$E)</f>
        <v>United Kingdom</v>
      </c>
    </row>
    <row r="3169" spans="1:10" x14ac:dyDescent="0.3">
      <c r="A3169">
        <v>15544</v>
      </c>
      <c r="B3169">
        <v>9</v>
      </c>
      <c r="C3169">
        <v>20</v>
      </c>
      <c r="D3169">
        <v>8162.4300000000467</v>
      </c>
      <c r="E3169" cm="1">
        <f t="array" ref="E3169">_xlfn.IFS(B3169&lt;=PERCENTILE($B$3:$B$5882,0.2),5,B3169&lt;=PERCENTILE($B$3:$B$5882,0.4),4,B3169&lt;=PERCENTILE($B$3:$B$5882,0.6),3,B3169&lt;=PERCENTILE($B$3:$B$5882,0.8),2,TRUE,1)</f>
        <v>5</v>
      </c>
      <c r="F3169" cm="1">
        <f t="array" ref="F3169">_xlfn.IFS(C3169&lt;=PERCENTILE($C$3:$C$5882,0.2),1,C3169&lt;=PERCENTILE($C$3:$C$5882,0.4),2,C3169&lt;=PERCENTILE($C$3:$C$5882,0.6),3,C3169&lt;=PERCENTILE($C$3:$C$5882,0.8),4,TRUE,5)</f>
        <v>5</v>
      </c>
      <c r="G3169" cm="1">
        <f t="array" ref="G3169">_xlfn.IFS(D3169&lt;=PERCENTILE($D$3:$D$5882,0.2),1,D3169&lt;=PERCENTILE($D$3:$D$5882,0.4),2,D3169&lt;=PERCENTILE($D$3:$D$5882,0.6),3,D3169&lt;=PERCENTILE($D$3:$D$5882,0.8),4,TRUE,5)</f>
        <v>5</v>
      </c>
      <c r="H3169" s="3" t="str" cm="1">
        <f t="array" ref="H3169">_xlfn.IFS(AND(E3169&gt;=4,F3169&gt;=4,G3169&gt;=4),"Champions",AND(E3169&gt;=3,F3169&gt;=3,G3169&gt;=3),"Loyal Customers",AND(E3169&lt;=2,F3169&gt;=3),"At Risk",AND(E3169&lt;=2,F3169&lt;=2,G3169&lt;=2),"Lost",AND(E3169&gt;=4,F3169&lt;=2),"New/Promising",TRUE,"Needs Attention")</f>
        <v>Champions</v>
      </c>
      <c r="I3169" s="3" t="str">
        <f t="shared" si="53"/>
        <v>Active</v>
      </c>
      <c r="J3169" s="3" t="str">
        <f>_xlfn.XLOOKUP(A3169,'Country_Lookup'!$D:$D,'Country_Lookup'!$E:$E)</f>
        <v>United Kingdom</v>
      </c>
    </row>
    <row r="3170" spans="1:10" x14ac:dyDescent="0.3">
      <c r="A3170">
        <v>15545</v>
      </c>
      <c r="B3170">
        <v>54</v>
      </c>
      <c r="C3170">
        <v>2</v>
      </c>
      <c r="D3170">
        <v>428.05000000000058</v>
      </c>
      <c r="E3170" cm="1">
        <f t="array" ref="E3170">_xlfn.IFS(B3170&lt;=PERCENTILE($B$3:$B$5882,0.2),5,B3170&lt;=PERCENTILE($B$3:$B$5882,0.4),4,B3170&lt;=PERCENTILE($B$3:$B$5882,0.6),3,B3170&lt;=PERCENTILE($B$3:$B$5882,0.8),2,TRUE,1)</f>
        <v>4</v>
      </c>
      <c r="F3170" cm="1">
        <f t="array" ref="F3170">_xlfn.IFS(C3170&lt;=PERCENTILE($C$3:$C$5882,0.2),1,C3170&lt;=PERCENTILE($C$3:$C$5882,0.4),2,C3170&lt;=PERCENTILE($C$3:$C$5882,0.6),3,C3170&lt;=PERCENTILE($C$3:$C$5882,0.8),4,TRUE,5)</f>
        <v>2</v>
      </c>
      <c r="G3170" cm="1">
        <f t="array" ref="G3170">_xlfn.IFS(D3170&lt;=PERCENTILE($D$3:$D$5882,0.2),1,D3170&lt;=PERCENTILE($D$3:$D$5882,0.4),2,D3170&lt;=PERCENTILE($D$3:$D$5882,0.6),3,D3170&lt;=PERCENTILE($D$3:$D$5882,0.8),4,TRUE,5)</f>
        <v>2</v>
      </c>
      <c r="H3170" s="3" t="str" cm="1">
        <f t="array" ref="H3170">_xlfn.IFS(AND(E3170&gt;=4,F3170&gt;=4,G3170&gt;=4),"Champions",AND(E3170&gt;=3,F3170&gt;=3,G3170&gt;=3),"Loyal Customers",AND(E3170&lt;=2,F3170&gt;=3),"At Risk",AND(E3170&lt;=2,F3170&lt;=2,G3170&lt;=2),"Lost",AND(E3170&gt;=4,F3170&lt;=2),"New/Promising",TRUE,"Needs Attention")</f>
        <v>New/Promising</v>
      </c>
      <c r="I3170" s="3" t="str">
        <f t="shared" si="53"/>
        <v>Active</v>
      </c>
      <c r="J3170" s="3" t="str">
        <f>_xlfn.XLOOKUP(A3170,'Country_Lookup'!$D:$D,'Country_Lookup'!$E:$E)</f>
        <v>United Kingdom</v>
      </c>
    </row>
    <row r="3171" spans="1:10" x14ac:dyDescent="0.3">
      <c r="A3171">
        <v>15546</v>
      </c>
      <c r="B3171">
        <v>606</v>
      </c>
      <c r="C3171">
        <v>2</v>
      </c>
      <c r="D3171">
        <v>1079.1000000000001</v>
      </c>
      <c r="E3171" cm="1">
        <f t="array" ref="E3171">_xlfn.IFS(B3171&lt;=PERCENTILE($B$3:$B$5882,0.2),5,B3171&lt;=PERCENTILE($B$3:$B$5882,0.4),4,B3171&lt;=PERCENTILE($B$3:$B$5882,0.6),3,B3171&lt;=PERCENTILE($B$3:$B$5882,0.8),2,TRUE,1)</f>
        <v>1</v>
      </c>
      <c r="F3171" cm="1">
        <f t="array" ref="F3171">_xlfn.IFS(C3171&lt;=PERCENTILE($C$3:$C$5882,0.2),1,C3171&lt;=PERCENTILE($C$3:$C$5882,0.4),2,C3171&lt;=PERCENTILE($C$3:$C$5882,0.6),3,C3171&lt;=PERCENTILE($C$3:$C$5882,0.8),4,TRUE,5)</f>
        <v>2</v>
      </c>
      <c r="G3171" cm="1">
        <f t="array" ref="G3171">_xlfn.IFS(D3171&lt;=PERCENTILE($D$3:$D$5882,0.2),1,D3171&lt;=PERCENTILE($D$3:$D$5882,0.4),2,D3171&lt;=PERCENTILE($D$3:$D$5882,0.6),3,D3171&lt;=PERCENTILE($D$3:$D$5882,0.8),4,TRUE,5)</f>
        <v>3</v>
      </c>
      <c r="H3171" s="3" t="str" cm="1">
        <f t="array" ref="H3171">_xlfn.IFS(AND(E3171&gt;=4,F3171&gt;=4,G3171&gt;=4),"Champions",AND(E3171&gt;=3,F3171&gt;=3,G3171&gt;=3),"Loyal Customers",AND(E3171&lt;=2,F3171&gt;=3),"At Risk",AND(E3171&lt;=2,F3171&lt;=2,G3171&lt;=2),"Lost",AND(E3171&gt;=4,F3171&lt;=2),"New/Promising",TRUE,"Needs Attention")</f>
        <v>Needs Attention</v>
      </c>
      <c r="I3171" s="3" t="str">
        <f t="shared" si="53"/>
        <v>Churned</v>
      </c>
      <c r="J3171" s="3" t="str">
        <f>_xlfn.XLOOKUP(A3171,'Country_Lookup'!$D:$D,'Country_Lookup'!$E:$E)</f>
        <v>United Kingdom</v>
      </c>
    </row>
    <row r="3172" spans="1:10" x14ac:dyDescent="0.3">
      <c r="A3172">
        <v>15547</v>
      </c>
      <c r="B3172">
        <v>7</v>
      </c>
      <c r="C3172">
        <v>26</v>
      </c>
      <c r="D3172">
        <v>10154.390000000163</v>
      </c>
      <c r="E3172" cm="1">
        <f t="array" ref="E3172">_xlfn.IFS(B3172&lt;=PERCENTILE($B$3:$B$5882,0.2),5,B3172&lt;=PERCENTILE($B$3:$B$5882,0.4),4,B3172&lt;=PERCENTILE($B$3:$B$5882,0.6),3,B3172&lt;=PERCENTILE($B$3:$B$5882,0.8),2,TRUE,1)</f>
        <v>5</v>
      </c>
      <c r="F3172" cm="1">
        <f t="array" ref="F3172">_xlfn.IFS(C3172&lt;=PERCENTILE($C$3:$C$5882,0.2),1,C3172&lt;=PERCENTILE($C$3:$C$5882,0.4),2,C3172&lt;=PERCENTILE($C$3:$C$5882,0.6),3,C3172&lt;=PERCENTILE($C$3:$C$5882,0.8),4,TRUE,5)</f>
        <v>5</v>
      </c>
      <c r="G3172" cm="1">
        <f t="array" ref="G3172">_xlfn.IFS(D3172&lt;=PERCENTILE($D$3:$D$5882,0.2),1,D3172&lt;=PERCENTILE($D$3:$D$5882,0.4),2,D3172&lt;=PERCENTILE($D$3:$D$5882,0.6),3,D3172&lt;=PERCENTILE($D$3:$D$5882,0.8),4,TRUE,5)</f>
        <v>5</v>
      </c>
      <c r="H3172" s="3" t="str" cm="1">
        <f t="array" ref="H3172">_xlfn.IFS(AND(E3172&gt;=4,F3172&gt;=4,G3172&gt;=4),"Champions",AND(E3172&gt;=3,F3172&gt;=3,G3172&gt;=3),"Loyal Customers",AND(E3172&lt;=2,F3172&gt;=3),"At Risk",AND(E3172&lt;=2,F3172&lt;=2,G3172&lt;=2),"Lost",AND(E3172&gt;=4,F3172&lt;=2),"New/Promising",TRUE,"Needs Attention")</f>
        <v>Champions</v>
      </c>
      <c r="I3172" s="3" t="str">
        <f t="shared" si="53"/>
        <v>Active</v>
      </c>
      <c r="J3172" s="3" t="str">
        <f>_xlfn.XLOOKUP(A3172,'Country_Lookup'!$D:$D,'Country_Lookup'!$E:$E)</f>
        <v>United Kingdom</v>
      </c>
    </row>
    <row r="3173" spans="1:10" x14ac:dyDescent="0.3">
      <c r="A3173">
        <v>15548</v>
      </c>
      <c r="B3173">
        <v>595</v>
      </c>
      <c r="C3173">
        <v>1</v>
      </c>
      <c r="D3173">
        <v>158.09000000000003</v>
      </c>
      <c r="E3173" cm="1">
        <f t="array" ref="E3173">_xlfn.IFS(B3173&lt;=PERCENTILE($B$3:$B$5882,0.2),5,B3173&lt;=PERCENTILE($B$3:$B$5882,0.4),4,B3173&lt;=PERCENTILE($B$3:$B$5882,0.6),3,B3173&lt;=PERCENTILE($B$3:$B$5882,0.8),2,TRUE,1)</f>
        <v>1</v>
      </c>
      <c r="F3173" cm="1">
        <f t="array" ref="F3173">_xlfn.IFS(C3173&lt;=PERCENTILE($C$3:$C$5882,0.2),1,C3173&lt;=PERCENTILE($C$3:$C$5882,0.4),2,C3173&lt;=PERCENTILE($C$3:$C$5882,0.6),3,C3173&lt;=PERCENTILE($C$3:$C$5882,0.8),4,TRUE,5)</f>
        <v>1</v>
      </c>
      <c r="G3173" cm="1">
        <f t="array" ref="G3173">_xlfn.IFS(D3173&lt;=PERCENTILE($D$3:$D$5882,0.2),1,D3173&lt;=PERCENTILE($D$3:$D$5882,0.4),2,D3173&lt;=PERCENTILE($D$3:$D$5882,0.6),3,D3173&lt;=PERCENTILE($D$3:$D$5882,0.8),4,TRUE,5)</f>
        <v>1</v>
      </c>
      <c r="H3173" s="3" t="str" cm="1">
        <f t="array" ref="H3173">_xlfn.IFS(AND(E3173&gt;=4,F3173&gt;=4,G3173&gt;=4),"Champions",AND(E3173&gt;=3,F3173&gt;=3,G3173&gt;=3),"Loyal Customers",AND(E3173&lt;=2,F3173&gt;=3),"At Risk",AND(E3173&lt;=2,F3173&lt;=2,G3173&lt;=2),"Lost",AND(E3173&gt;=4,F3173&lt;=2),"New/Promising",TRUE,"Needs Attention")</f>
        <v>Lost</v>
      </c>
      <c r="I3173" s="3" t="str">
        <f t="shared" si="53"/>
        <v>Churned</v>
      </c>
      <c r="J3173" s="3" t="str">
        <f>_xlfn.XLOOKUP(A3173,'Country_Lookup'!$D:$D,'Country_Lookup'!$E:$E)</f>
        <v>United Kingdom</v>
      </c>
    </row>
    <row r="3174" spans="1:10" x14ac:dyDescent="0.3">
      <c r="A3174">
        <v>15549</v>
      </c>
      <c r="B3174">
        <v>77</v>
      </c>
      <c r="C3174">
        <v>8</v>
      </c>
      <c r="D3174">
        <v>2345.9600000000023</v>
      </c>
      <c r="E3174" cm="1">
        <f t="array" ref="E3174">_xlfn.IFS(B3174&lt;=PERCENTILE($B$3:$B$5882,0.2),5,B3174&lt;=PERCENTILE($B$3:$B$5882,0.4),4,B3174&lt;=PERCENTILE($B$3:$B$5882,0.6),3,B3174&lt;=PERCENTILE($B$3:$B$5882,0.8),2,TRUE,1)</f>
        <v>3</v>
      </c>
      <c r="F3174" cm="1">
        <f t="array" ref="F3174">_xlfn.IFS(C3174&lt;=PERCENTILE($C$3:$C$5882,0.2),1,C3174&lt;=PERCENTILE($C$3:$C$5882,0.4),2,C3174&lt;=PERCENTILE($C$3:$C$5882,0.6),3,C3174&lt;=PERCENTILE($C$3:$C$5882,0.8),4,TRUE,5)</f>
        <v>4</v>
      </c>
      <c r="G3174" cm="1">
        <f t="array" ref="G3174">_xlfn.IFS(D3174&lt;=PERCENTILE($D$3:$D$5882,0.2),1,D3174&lt;=PERCENTILE($D$3:$D$5882,0.4),2,D3174&lt;=PERCENTILE($D$3:$D$5882,0.6),3,D3174&lt;=PERCENTILE($D$3:$D$5882,0.8),4,TRUE,5)</f>
        <v>4</v>
      </c>
      <c r="H3174" s="3" t="str" cm="1">
        <f t="array" ref="H3174">_xlfn.IFS(AND(E3174&gt;=4,F3174&gt;=4,G3174&gt;=4),"Champions",AND(E3174&gt;=3,F3174&gt;=3,G3174&gt;=3),"Loyal Customers",AND(E3174&lt;=2,F3174&gt;=3),"At Risk",AND(E3174&lt;=2,F3174&lt;=2,G3174&lt;=2),"Lost",AND(E3174&gt;=4,F3174&lt;=2),"New/Promising",TRUE,"Needs Attention")</f>
        <v>Loyal Customers</v>
      </c>
      <c r="I3174" s="3" t="str">
        <f t="shared" si="53"/>
        <v>Active</v>
      </c>
      <c r="J3174" s="3" t="str">
        <f>_xlfn.XLOOKUP(A3174,'Country_Lookup'!$D:$D,'Country_Lookup'!$E:$E)</f>
        <v>United Kingdom</v>
      </c>
    </row>
    <row r="3175" spans="1:10" x14ac:dyDescent="0.3">
      <c r="A3175">
        <v>15550</v>
      </c>
      <c r="B3175">
        <v>4</v>
      </c>
      <c r="C3175">
        <v>12</v>
      </c>
      <c r="D3175">
        <v>2218.7999999999925</v>
      </c>
      <c r="E3175" cm="1">
        <f t="array" ref="E3175">_xlfn.IFS(B3175&lt;=PERCENTILE($B$3:$B$5882,0.2),5,B3175&lt;=PERCENTILE($B$3:$B$5882,0.4),4,B3175&lt;=PERCENTILE($B$3:$B$5882,0.6),3,B3175&lt;=PERCENTILE($B$3:$B$5882,0.8),2,TRUE,1)</f>
        <v>5</v>
      </c>
      <c r="F3175" cm="1">
        <f t="array" ref="F3175">_xlfn.IFS(C3175&lt;=PERCENTILE($C$3:$C$5882,0.2),1,C3175&lt;=PERCENTILE($C$3:$C$5882,0.4),2,C3175&lt;=PERCENTILE($C$3:$C$5882,0.6),3,C3175&lt;=PERCENTILE($C$3:$C$5882,0.8),4,TRUE,5)</f>
        <v>5</v>
      </c>
      <c r="G3175" cm="1">
        <f t="array" ref="G3175">_xlfn.IFS(D3175&lt;=PERCENTILE($D$3:$D$5882,0.2),1,D3175&lt;=PERCENTILE($D$3:$D$5882,0.4),2,D3175&lt;=PERCENTILE($D$3:$D$5882,0.6),3,D3175&lt;=PERCENTILE($D$3:$D$5882,0.8),4,TRUE,5)</f>
        <v>4</v>
      </c>
      <c r="H3175" s="3" t="str" cm="1">
        <f t="array" ref="H3175">_xlfn.IFS(AND(E3175&gt;=4,F3175&gt;=4,G3175&gt;=4),"Champions",AND(E3175&gt;=3,F3175&gt;=3,G3175&gt;=3),"Loyal Customers",AND(E3175&lt;=2,F3175&gt;=3),"At Risk",AND(E3175&lt;=2,F3175&lt;=2,G3175&lt;=2),"Lost",AND(E3175&gt;=4,F3175&lt;=2),"New/Promising",TRUE,"Needs Attention")</f>
        <v>Champions</v>
      </c>
      <c r="I3175" s="3" t="str">
        <f t="shared" si="53"/>
        <v>Active</v>
      </c>
      <c r="J3175" s="3" t="str">
        <f>_xlfn.XLOOKUP(A3175,'Country_Lookup'!$D:$D,'Country_Lookup'!$E:$E)</f>
        <v>United Kingdom</v>
      </c>
    </row>
    <row r="3176" spans="1:10" x14ac:dyDescent="0.3">
      <c r="A3176">
        <v>15551</v>
      </c>
      <c r="B3176">
        <v>36</v>
      </c>
      <c r="C3176">
        <v>7</v>
      </c>
      <c r="D3176">
        <v>1710.0799999999942</v>
      </c>
      <c r="E3176" cm="1">
        <f t="array" ref="E3176">_xlfn.IFS(B3176&lt;=PERCENTILE($B$3:$B$5882,0.2),5,B3176&lt;=PERCENTILE($B$3:$B$5882,0.4),4,B3176&lt;=PERCENTILE($B$3:$B$5882,0.6),3,B3176&lt;=PERCENTILE($B$3:$B$5882,0.8),2,TRUE,1)</f>
        <v>4</v>
      </c>
      <c r="F3176" cm="1">
        <f t="array" ref="F3176">_xlfn.IFS(C3176&lt;=PERCENTILE($C$3:$C$5882,0.2),1,C3176&lt;=PERCENTILE($C$3:$C$5882,0.4),2,C3176&lt;=PERCENTILE($C$3:$C$5882,0.6),3,C3176&lt;=PERCENTILE($C$3:$C$5882,0.8),4,TRUE,5)</f>
        <v>4</v>
      </c>
      <c r="G3176" cm="1">
        <f t="array" ref="G3176">_xlfn.IFS(D3176&lt;=PERCENTILE($D$3:$D$5882,0.2),1,D3176&lt;=PERCENTILE($D$3:$D$5882,0.4),2,D3176&lt;=PERCENTILE($D$3:$D$5882,0.6),3,D3176&lt;=PERCENTILE($D$3:$D$5882,0.8),4,TRUE,5)</f>
        <v>4</v>
      </c>
      <c r="H3176" s="3" t="str" cm="1">
        <f t="array" ref="H3176">_xlfn.IFS(AND(E3176&gt;=4,F3176&gt;=4,G3176&gt;=4),"Champions",AND(E3176&gt;=3,F3176&gt;=3,G3176&gt;=3),"Loyal Customers",AND(E3176&lt;=2,F3176&gt;=3),"At Risk",AND(E3176&lt;=2,F3176&lt;=2,G3176&lt;=2),"Lost",AND(E3176&gt;=4,F3176&lt;=2),"New/Promising",TRUE,"Needs Attention")</f>
        <v>Champions</v>
      </c>
      <c r="I3176" s="3" t="str">
        <f t="shared" si="53"/>
        <v>Active</v>
      </c>
      <c r="J3176" s="3" t="str">
        <f>_xlfn.XLOOKUP(A3176,'Country_Lookup'!$D:$D,'Country_Lookup'!$E:$E)</f>
        <v>United Kingdom</v>
      </c>
    </row>
    <row r="3177" spans="1:10" x14ac:dyDescent="0.3">
      <c r="A3177">
        <v>15552</v>
      </c>
      <c r="B3177">
        <v>217</v>
      </c>
      <c r="C3177">
        <v>2</v>
      </c>
      <c r="D3177">
        <v>252.52000000000018</v>
      </c>
      <c r="E3177" cm="1">
        <f t="array" ref="E3177">_xlfn.IFS(B3177&lt;=PERCENTILE($B$3:$B$5882,0.2),5,B3177&lt;=PERCENTILE($B$3:$B$5882,0.4),4,B3177&lt;=PERCENTILE($B$3:$B$5882,0.6),3,B3177&lt;=PERCENTILE($B$3:$B$5882,0.8),2,TRUE,1)</f>
        <v>2</v>
      </c>
      <c r="F3177" cm="1">
        <f t="array" ref="F3177">_xlfn.IFS(C3177&lt;=PERCENTILE($C$3:$C$5882,0.2),1,C3177&lt;=PERCENTILE($C$3:$C$5882,0.4),2,C3177&lt;=PERCENTILE($C$3:$C$5882,0.6),3,C3177&lt;=PERCENTILE($C$3:$C$5882,0.8),4,TRUE,5)</f>
        <v>2</v>
      </c>
      <c r="G3177" cm="1">
        <f t="array" ref="G3177">_xlfn.IFS(D3177&lt;=PERCENTILE($D$3:$D$5882,0.2),1,D3177&lt;=PERCENTILE($D$3:$D$5882,0.4),2,D3177&lt;=PERCENTILE($D$3:$D$5882,0.6),3,D3177&lt;=PERCENTILE($D$3:$D$5882,0.8),4,TRUE,5)</f>
        <v>1</v>
      </c>
      <c r="H3177" s="3" t="str" cm="1">
        <f t="array" ref="H3177">_xlfn.IFS(AND(E3177&gt;=4,F3177&gt;=4,G3177&gt;=4),"Champions",AND(E3177&gt;=3,F3177&gt;=3,G3177&gt;=3),"Loyal Customers",AND(E3177&lt;=2,F3177&gt;=3),"At Risk",AND(E3177&lt;=2,F3177&lt;=2,G3177&lt;=2),"Lost",AND(E3177&gt;=4,F3177&lt;=2),"New/Promising",TRUE,"Needs Attention")</f>
        <v>Lost</v>
      </c>
      <c r="I3177" s="3" t="str">
        <f t="shared" si="53"/>
        <v>Churned</v>
      </c>
      <c r="J3177" s="3" t="str">
        <f>_xlfn.XLOOKUP(A3177,'Country_Lookup'!$D:$D,'Country_Lookup'!$E:$E)</f>
        <v>United Kingdom</v>
      </c>
    </row>
    <row r="3178" spans="1:10" x14ac:dyDescent="0.3">
      <c r="A3178">
        <v>15553</v>
      </c>
      <c r="B3178">
        <v>60</v>
      </c>
      <c r="C3178">
        <v>1</v>
      </c>
      <c r="D3178">
        <v>437.22999999999962</v>
      </c>
      <c r="E3178" cm="1">
        <f t="array" ref="E3178">_xlfn.IFS(B3178&lt;=PERCENTILE($B$3:$B$5882,0.2),5,B3178&lt;=PERCENTILE($B$3:$B$5882,0.4),4,B3178&lt;=PERCENTILE($B$3:$B$5882,0.6),3,B3178&lt;=PERCENTILE($B$3:$B$5882,0.8),2,TRUE,1)</f>
        <v>3</v>
      </c>
      <c r="F3178" cm="1">
        <f t="array" ref="F3178">_xlfn.IFS(C3178&lt;=PERCENTILE($C$3:$C$5882,0.2),1,C3178&lt;=PERCENTILE($C$3:$C$5882,0.4),2,C3178&lt;=PERCENTILE($C$3:$C$5882,0.6),3,C3178&lt;=PERCENTILE($C$3:$C$5882,0.8),4,TRUE,5)</f>
        <v>1</v>
      </c>
      <c r="G3178" cm="1">
        <f t="array" ref="G3178">_xlfn.IFS(D3178&lt;=PERCENTILE($D$3:$D$5882,0.2),1,D3178&lt;=PERCENTILE($D$3:$D$5882,0.4),2,D3178&lt;=PERCENTILE($D$3:$D$5882,0.6),3,D3178&lt;=PERCENTILE($D$3:$D$5882,0.8),4,TRUE,5)</f>
        <v>2</v>
      </c>
      <c r="H3178" s="3" t="str" cm="1">
        <f t="array" ref="H3178">_xlfn.IFS(AND(E3178&gt;=4,F3178&gt;=4,G3178&gt;=4),"Champions",AND(E3178&gt;=3,F3178&gt;=3,G3178&gt;=3),"Loyal Customers",AND(E3178&lt;=2,F3178&gt;=3),"At Risk",AND(E3178&lt;=2,F3178&lt;=2,G3178&lt;=2),"Lost",AND(E3178&gt;=4,F3178&lt;=2),"New/Promising",TRUE,"Needs Attention")</f>
        <v>Needs Attention</v>
      </c>
      <c r="I3178" s="3" t="str">
        <f t="shared" si="53"/>
        <v>Active</v>
      </c>
      <c r="J3178" s="3" t="str">
        <f>_xlfn.XLOOKUP(A3178,'Country_Lookup'!$D:$D,'Country_Lookup'!$E:$E)</f>
        <v>United Kingdom</v>
      </c>
    </row>
    <row r="3179" spans="1:10" x14ac:dyDescent="0.3">
      <c r="A3179">
        <v>15554</v>
      </c>
      <c r="B3179">
        <v>277</v>
      </c>
      <c r="C3179">
        <v>1</v>
      </c>
      <c r="D3179">
        <v>217.20000000000002</v>
      </c>
      <c r="E3179" cm="1">
        <f t="array" ref="E3179">_xlfn.IFS(B3179&lt;=PERCENTILE($B$3:$B$5882,0.2),5,B3179&lt;=PERCENTILE($B$3:$B$5882,0.4),4,B3179&lt;=PERCENTILE($B$3:$B$5882,0.6),3,B3179&lt;=PERCENTILE($B$3:$B$5882,0.8),2,TRUE,1)</f>
        <v>2</v>
      </c>
      <c r="F3179" cm="1">
        <f t="array" ref="F3179">_xlfn.IFS(C3179&lt;=PERCENTILE($C$3:$C$5882,0.2),1,C3179&lt;=PERCENTILE($C$3:$C$5882,0.4),2,C3179&lt;=PERCENTILE($C$3:$C$5882,0.6),3,C3179&lt;=PERCENTILE($C$3:$C$5882,0.8),4,TRUE,5)</f>
        <v>1</v>
      </c>
      <c r="G3179" cm="1">
        <f t="array" ref="G3179">_xlfn.IFS(D3179&lt;=PERCENTILE($D$3:$D$5882,0.2),1,D3179&lt;=PERCENTILE($D$3:$D$5882,0.4),2,D3179&lt;=PERCENTILE($D$3:$D$5882,0.6),3,D3179&lt;=PERCENTILE($D$3:$D$5882,0.8),4,TRUE,5)</f>
        <v>1</v>
      </c>
      <c r="H3179" s="3" t="str" cm="1">
        <f t="array" ref="H3179">_xlfn.IFS(AND(E3179&gt;=4,F3179&gt;=4,G3179&gt;=4),"Champions",AND(E3179&gt;=3,F3179&gt;=3,G3179&gt;=3),"Loyal Customers",AND(E3179&lt;=2,F3179&gt;=3),"At Risk",AND(E3179&lt;=2,F3179&lt;=2,G3179&lt;=2),"Lost",AND(E3179&gt;=4,F3179&lt;=2),"New/Promising",TRUE,"Needs Attention")</f>
        <v>Lost</v>
      </c>
      <c r="I3179" s="3" t="str">
        <f t="shared" si="53"/>
        <v>Churned</v>
      </c>
      <c r="J3179" s="3" t="str">
        <f>_xlfn.XLOOKUP(A3179,'Country_Lookup'!$D:$D,'Country_Lookup'!$E:$E)</f>
        <v>United Kingdom</v>
      </c>
    </row>
    <row r="3180" spans="1:10" x14ac:dyDescent="0.3">
      <c r="A3180">
        <v>15555</v>
      </c>
      <c r="B3180">
        <v>12</v>
      </c>
      <c r="C3180">
        <v>36</v>
      </c>
      <c r="D3180">
        <v>12112.350000000266</v>
      </c>
      <c r="E3180" cm="1">
        <f t="array" ref="E3180">_xlfn.IFS(B3180&lt;=PERCENTILE($B$3:$B$5882,0.2),5,B3180&lt;=PERCENTILE($B$3:$B$5882,0.4),4,B3180&lt;=PERCENTILE($B$3:$B$5882,0.6),3,B3180&lt;=PERCENTILE($B$3:$B$5882,0.8),2,TRUE,1)</f>
        <v>5</v>
      </c>
      <c r="F3180" cm="1">
        <f t="array" ref="F3180">_xlfn.IFS(C3180&lt;=PERCENTILE($C$3:$C$5882,0.2),1,C3180&lt;=PERCENTILE($C$3:$C$5882,0.4),2,C3180&lt;=PERCENTILE($C$3:$C$5882,0.6),3,C3180&lt;=PERCENTILE($C$3:$C$5882,0.8),4,TRUE,5)</f>
        <v>5</v>
      </c>
      <c r="G3180" cm="1">
        <f t="array" ref="G3180">_xlfn.IFS(D3180&lt;=PERCENTILE($D$3:$D$5882,0.2),1,D3180&lt;=PERCENTILE($D$3:$D$5882,0.4),2,D3180&lt;=PERCENTILE($D$3:$D$5882,0.6),3,D3180&lt;=PERCENTILE($D$3:$D$5882,0.8),4,TRUE,5)</f>
        <v>5</v>
      </c>
      <c r="H3180" s="3" t="str" cm="1">
        <f t="array" ref="H3180">_xlfn.IFS(AND(E3180&gt;=4,F3180&gt;=4,G3180&gt;=4),"Champions",AND(E3180&gt;=3,F3180&gt;=3,G3180&gt;=3),"Loyal Customers",AND(E3180&lt;=2,F3180&gt;=3),"At Risk",AND(E3180&lt;=2,F3180&lt;=2,G3180&lt;=2),"Lost",AND(E3180&gt;=4,F3180&lt;=2),"New/Promising",TRUE,"Needs Attention")</f>
        <v>Champions</v>
      </c>
      <c r="I3180" s="3" t="str">
        <f t="shared" si="53"/>
        <v>Active</v>
      </c>
      <c r="J3180" s="3" t="str">
        <f>_xlfn.XLOOKUP(A3180,'Country_Lookup'!$D:$D,'Country_Lookup'!$E:$E)</f>
        <v>United Kingdom</v>
      </c>
    </row>
    <row r="3181" spans="1:10" x14ac:dyDescent="0.3">
      <c r="A3181">
        <v>15556</v>
      </c>
      <c r="B3181">
        <v>24</v>
      </c>
      <c r="C3181">
        <v>1</v>
      </c>
      <c r="D3181">
        <v>279.77000000000021</v>
      </c>
      <c r="E3181" cm="1">
        <f t="array" ref="E3181">_xlfn.IFS(B3181&lt;=PERCENTILE($B$3:$B$5882,0.2),5,B3181&lt;=PERCENTILE($B$3:$B$5882,0.4),4,B3181&lt;=PERCENTILE($B$3:$B$5882,0.6),3,B3181&lt;=PERCENTILE($B$3:$B$5882,0.8),2,TRUE,1)</f>
        <v>4</v>
      </c>
      <c r="F3181" cm="1">
        <f t="array" ref="F3181">_xlfn.IFS(C3181&lt;=PERCENTILE($C$3:$C$5882,0.2),1,C3181&lt;=PERCENTILE($C$3:$C$5882,0.4),2,C3181&lt;=PERCENTILE($C$3:$C$5882,0.6),3,C3181&lt;=PERCENTILE($C$3:$C$5882,0.8),4,TRUE,5)</f>
        <v>1</v>
      </c>
      <c r="G3181" cm="1">
        <f t="array" ref="G3181">_xlfn.IFS(D3181&lt;=PERCENTILE($D$3:$D$5882,0.2),1,D3181&lt;=PERCENTILE($D$3:$D$5882,0.4),2,D3181&lt;=PERCENTILE($D$3:$D$5882,0.6),3,D3181&lt;=PERCENTILE($D$3:$D$5882,0.8),4,TRUE,5)</f>
        <v>1</v>
      </c>
      <c r="H3181" s="3" t="str" cm="1">
        <f t="array" ref="H3181">_xlfn.IFS(AND(E3181&gt;=4,F3181&gt;=4,G3181&gt;=4),"Champions",AND(E3181&gt;=3,F3181&gt;=3,G3181&gt;=3),"Loyal Customers",AND(E3181&lt;=2,F3181&gt;=3),"At Risk",AND(E3181&lt;=2,F3181&lt;=2,G3181&lt;=2),"Lost",AND(E3181&gt;=4,F3181&lt;=2),"New/Promising",TRUE,"Needs Attention")</f>
        <v>New/Promising</v>
      </c>
      <c r="I3181" s="3" t="str">
        <f t="shared" si="53"/>
        <v>Active</v>
      </c>
      <c r="J3181" s="3" t="str">
        <f>_xlfn.XLOOKUP(A3181,'Country_Lookup'!$D:$D,'Country_Lookup'!$E:$E)</f>
        <v>United Kingdom</v>
      </c>
    </row>
    <row r="3182" spans="1:10" x14ac:dyDescent="0.3">
      <c r="A3182">
        <v>15557</v>
      </c>
      <c r="B3182">
        <v>28</v>
      </c>
      <c r="C3182">
        <v>1</v>
      </c>
      <c r="D3182">
        <v>473.64999999999981</v>
      </c>
      <c r="E3182" cm="1">
        <f t="array" ref="E3182">_xlfn.IFS(B3182&lt;=PERCENTILE($B$3:$B$5882,0.2),5,B3182&lt;=PERCENTILE($B$3:$B$5882,0.4),4,B3182&lt;=PERCENTILE($B$3:$B$5882,0.6),3,B3182&lt;=PERCENTILE($B$3:$B$5882,0.8),2,TRUE,1)</f>
        <v>4</v>
      </c>
      <c r="F3182" cm="1">
        <f t="array" ref="F3182">_xlfn.IFS(C3182&lt;=PERCENTILE($C$3:$C$5882,0.2),1,C3182&lt;=PERCENTILE($C$3:$C$5882,0.4),2,C3182&lt;=PERCENTILE($C$3:$C$5882,0.6),3,C3182&lt;=PERCENTILE($C$3:$C$5882,0.8),4,TRUE,5)</f>
        <v>1</v>
      </c>
      <c r="G3182" cm="1">
        <f t="array" ref="G3182">_xlfn.IFS(D3182&lt;=PERCENTILE($D$3:$D$5882,0.2),1,D3182&lt;=PERCENTILE($D$3:$D$5882,0.4),2,D3182&lt;=PERCENTILE($D$3:$D$5882,0.6),3,D3182&lt;=PERCENTILE($D$3:$D$5882,0.8),4,TRUE,5)</f>
        <v>2</v>
      </c>
      <c r="H3182" s="3" t="str" cm="1">
        <f t="array" ref="H3182">_xlfn.IFS(AND(E3182&gt;=4,F3182&gt;=4,G3182&gt;=4),"Champions",AND(E3182&gt;=3,F3182&gt;=3,G3182&gt;=3),"Loyal Customers",AND(E3182&lt;=2,F3182&gt;=3),"At Risk",AND(E3182&lt;=2,F3182&lt;=2,G3182&lt;=2),"Lost",AND(E3182&gt;=4,F3182&lt;=2),"New/Promising",TRUE,"Needs Attention")</f>
        <v>New/Promising</v>
      </c>
      <c r="I3182" s="3" t="str">
        <f t="shared" si="53"/>
        <v>Active</v>
      </c>
      <c r="J3182" s="3" t="str">
        <f>_xlfn.XLOOKUP(A3182,'Country_Lookup'!$D:$D,'Country_Lookup'!$E:$E)</f>
        <v>United Kingdom</v>
      </c>
    </row>
    <row r="3183" spans="1:10" x14ac:dyDescent="0.3">
      <c r="A3183">
        <v>15558</v>
      </c>
      <c r="B3183">
        <v>639</v>
      </c>
      <c r="C3183">
        <v>1</v>
      </c>
      <c r="D3183">
        <v>214.13000000000008</v>
      </c>
      <c r="E3183" cm="1">
        <f t="array" ref="E3183">_xlfn.IFS(B3183&lt;=PERCENTILE($B$3:$B$5882,0.2),5,B3183&lt;=PERCENTILE($B$3:$B$5882,0.4),4,B3183&lt;=PERCENTILE($B$3:$B$5882,0.6),3,B3183&lt;=PERCENTILE($B$3:$B$5882,0.8),2,TRUE,1)</f>
        <v>1</v>
      </c>
      <c r="F3183" cm="1">
        <f t="array" ref="F3183">_xlfn.IFS(C3183&lt;=PERCENTILE($C$3:$C$5882,0.2),1,C3183&lt;=PERCENTILE($C$3:$C$5882,0.4),2,C3183&lt;=PERCENTILE($C$3:$C$5882,0.6),3,C3183&lt;=PERCENTILE($C$3:$C$5882,0.8),4,TRUE,5)</f>
        <v>1</v>
      </c>
      <c r="G3183" cm="1">
        <f t="array" ref="G3183">_xlfn.IFS(D3183&lt;=PERCENTILE($D$3:$D$5882,0.2),1,D3183&lt;=PERCENTILE($D$3:$D$5882,0.4),2,D3183&lt;=PERCENTILE($D$3:$D$5882,0.6),3,D3183&lt;=PERCENTILE($D$3:$D$5882,0.8),4,TRUE,5)</f>
        <v>1</v>
      </c>
      <c r="H3183" s="3" t="str" cm="1">
        <f t="array" ref="H3183">_xlfn.IFS(AND(E3183&gt;=4,F3183&gt;=4,G3183&gt;=4),"Champions",AND(E3183&gt;=3,F3183&gt;=3,G3183&gt;=3),"Loyal Customers",AND(E3183&lt;=2,F3183&gt;=3),"At Risk",AND(E3183&lt;=2,F3183&lt;=2,G3183&lt;=2),"Lost",AND(E3183&gt;=4,F3183&lt;=2),"New/Promising",TRUE,"Needs Attention")</f>
        <v>Lost</v>
      </c>
      <c r="I3183" s="3" t="str">
        <f t="shared" si="53"/>
        <v>Churned</v>
      </c>
      <c r="J3183" s="3" t="str">
        <f>_xlfn.XLOOKUP(A3183,'Country_Lookup'!$D:$D,'Country_Lookup'!$E:$E)</f>
        <v>United Kingdom</v>
      </c>
    </row>
    <row r="3184" spans="1:10" x14ac:dyDescent="0.3">
      <c r="A3184">
        <v>15559</v>
      </c>
      <c r="B3184">
        <v>568</v>
      </c>
      <c r="C3184">
        <v>1</v>
      </c>
      <c r="D3184">
        <v>1109.4000000000008</v>
      </c>
      <c r="E3184" cm="1">
        <f t="array" ref="E3184">_xlfn.IFS(B3184&lt;=PERCENTILE($B$3:$B$5882,0.2),5,B3184&lt;=PERCENTILE($B$3:$B$5882,0.4),4,B3184&lt;=PERCENTILE($B$3:$B$5882,0.6),3,B3184&lt;=PERCENTILE($B$3:$B$5882,0.8),2,TRUE,1)</f>
        <v>1</v>
      </c>
      <c r="F3184" cm="1">
        <f t="array" ref="F3184">_xlfn.IFS(C3184&lt;=PERCENTILE($C$3:$C$5882,0.2),1,C3184&lt;=PERCENTILE($C$3:$C$5882,0.4),2,C3184&lt;=PERCENTILE($C$3:$C$5882,0.6),3,C3184&lt;=PERCENTILE($C$3:$C$5882,0.8),4,TRUE,5)</f>
        <v>1</v>
      </c>
      <c r="G3184" cm="1">
        <f t="array" ref="G3184">_xlfn.IFS(D3184&lt;=PERCENTILE($D$3:$D$5882,0.2),1,D3184&lt;=PERCENTILE($D$3:$D$5882,0.4),2,D3184&lt;=PERCENTILE($D$3:$D$5882,0.6),3,D3184&lt;=PERCENTILE($D$3:$D$5882,0.8),4,TRUE,5)</f>
        <v>3</v>
      </c>
      <c r="H3184" s="3" t="str" cm="1">
        <f t="array" ref="H3184">_xlfn.IFS(AND(E3184&gt;=4,F3184&gt;=4,G3184&gt;=4),"Champions",AND(E3184&gt;=3,F3184&gt;=3,G3184&gt;=3),"Loyal Customers",AND(E3184&lt;=2,F3184&gt;=3),"At Risk",AND(E3184&lt;=2,F3184&lt;=2,G3184&lt;=2),"Lost",AND(E3184&gt;=4,F3184&lt;=2),"New/Promising",TRUE,"Needs Attention")</f>
        <v>Needs Attention</v>
      </c>
      <c r="I3184" s="3" t="str">
        <f t="shared" si="53"/>
        <v>Churned</v>
      </c>
      <c r="J3184" s="3" t="str">
        <f>_xlfn.XLOOKUP(A3184,'Country_Lookup'!$D:$D,'Country_Lookup'!$E:$E)</f>
        <v>United Kingdom</v>
      </c>
    </row>
    <row r="3185" spans="1:10" x14ac:dyDescent="0.3">
      <c r="A3185">
        <v>15560</v>
      </c>
      <c r="B3185">
        <v>397</v>
      </c>
      <c r="C3185">
        <v>2</v>
      </c>
      <c r="D3185">
        <v>153.52000000000001</v>
      </c>
      <c r="E3185" cm="1">
        <f t="array" ref="E3185">_xlfn.IFS(B3185&lt;=PERCENTILE($B$3:$B$5882,0.2),5,B3185&lt;=PERCENTILE($B$3:$B$5882,0.4),4,B3185&lt;=PERCENTILE($B$3:$B$5882,0.6),3,B3185&lt;=PERCENTILE($B$3:$B$5882,0.8),2,TRUE,1)</f>
        <v>2</v>
      </c>
      <c r="F3185" cm="1">
        <f t="array" ref="F3185">_xlfn.IFS(C3185&lt;=PERCENTILE($C$3:$C$5882,0.2),1,C3185&lt;=PERCENTILE($C$3:$C$5882,0.4),2,C3185&lt;=PERCENTILE($C$3:$C$5882,0.6),3,C3185&lt;=PERCENTILE($C$3:$C$5882,0.8),4,TRUE,5)</f>
        <v>2</v>
      </c>
      <c r="G3185" cm="1">
        <f t="array" ref="G3185">_xlfn.IFS(D3185&lt;=PERCENTILE($D$3:$D$5882,0.2),1,D3185&lt;=PERCENTILE($D$3:$D$5882,0.4),2,D3185&lt;=PERCENTILE($D$3:$D$5882,0.6),3,D3185&lt;=PERCENTILE($D$3:$D$5882,0.8),4,TRUE,5)</f>
        <v>1</v>
      </c>
      <c r="H3185" s="3" t="str" cm="1">
        <f t="array" ref="H3185">_xlfn.IFS(AND(E3185&gt;=4,F3185&gt;=4,G3185&gt;=4),"Champions",AND(E3185&gt;=3,F3185&gt;=3,G3185&gt;=3),"Loyal Customers",AND(E3185&lt;=2,F3185&gt;=3),"At Risk",AND(E3185&lt;=2,F3185&lt;=2,G3185&lt;=2),"Lost",AND(E3185&gt;=4,F3185&lt;=2),"New/Promising",TRUE,"Needs Attention")</f>
        <v>Lost</v>
      </c>
      <c r="I3185" s="3" t="str">
        <f t="shared" si="53"/>
        <v>Churned</v>
      </c>
      <c r="J3185" s="3" t="str">
        <f>_xlfn.XLOOKUP(A3185,'Country_Lookup'!$D:$D,'Country_Lookup'!$E:$E)</f>
        <v>United Kingdom</v>
      </c>
    </row>
    <row r="3186" spans="1:10" x14ac:dyDescent="0.3">
      <c r="A3186">
        <v>15561</v>
      </c>
      <c r="B3186">
        <v>11</v>
      </c>
      <c r="C3186">
        <v>8</v>
      </c>
      <c r="D3186">
        <v>1934.3900000000035</v>
      </c>
      <c r="E3186" cm="1">
        <f t="array" ref="E3186">_xlfn.IFS(B3186&lt;=PERCENTILE($B$3:$B$5882,0.2),5,B3186&lt;=PERCENTILE($B$3:$B$5882,0.4),4,B3186&lt;=PERCENTILE($B$3:$B$5882,0.6),3,B3186&lt;=PERCENTILE($B$3:$B$5882,0.8),2,TRUE,1)</f>
        <v>5</v>
      </c>
      <c r="F3186" cm="1">
        <f t="array" ref="F3186">_xlfn.IFS(C3186&lt;=PERCENTILE($C$3:$C$5882,0.2),1,C3186&lt;=PERCENTILE($C$3:$C$5882,0.4),2,C3186&lt;=PERCENTILE($C$3:$C$5882,0.6),3,C3186&lt;=PERCENTILE($C$3:$C$5882,0.8),4,TRUE,5)</f>
        <v>4</v>
      </c>
      <c r="G3186" cm="1">
        <f t="array" ref="G3186">_xlfn.IFS(D3186&lt;=PERCENTILE($D$3:$D$5882,0.2),1,D3186&lt;=PERCENTILE($D$3:$D$5882,0.4),2,D3186&lt;=PERCENTILE($D$3:$D$5882,0.6),3,D3186&lt;=PERCENTILE($D$3:$D$5882,0.8),4,TRUE,5)</f>
        <v>4</v>
      </c>
      <c r="H3186" s="3" t="str" cm="1">
        <f t="array" ref="H3186">_xlfn.IFS(AND(E3186&gt;=4,F3186&gt;=4,G3186&gt;=4),"Champions",AND(E3186&gt;=3,F3186&gt;=3,G3186&gt;=3),"Loyal Customers",AND(E3186&lt;=2,F3186&gt;=3),"At Risk",AND(E3186&lt;=2,F3186&lt;=2,G3186&lt;=2),"Lost",AND(E3186&gt;=4,F3186&lt;=2),"New/Promising",TRUE,"Needs Attention")</f>
        <v>Champions</v>
      </c>
      <c r="I3186" s="3" t="str">
        <f t="shared" si="53"/>
        <v>Active</v>
      </c>
      <c r="J3186" s="3" t="str">
        <f>_xlfn.XLOOKUP(A3186,'Country_Lookup'!$D:$D,'Country_Lookup'!$E:$E)</f>
        <v>United Kingdom</v>
      </c>
    </row>
    <row r="3187" spans="1:10" x14ac:dyDescent="0.3">
      <c r="A3187">
        <v>15562</v>
      </c>
      <c r="B3187">
        <v>351</v>
      </c>
      <c r="C3187">
        <v>3</v>
      </c>
      <c r="D3187">
        <v>673.38000000000068</v>
      </c>
      <c r="E3187" cm="1">
        <f t="array" ref="E3187">_xlfn.IFS(B3187&lt;=PERCENTILE($B$3:$B$5882,0.2),5,B3187&lt;=PERCENTILE($B$3:$B$5882,0.4),4,B3187&lt;=PERCENTILE($B$3:$B$5882,0.6),3,B3187&lt;=PERCENTILE($B$3:$B$5882,0.8),2,TRUE,1)</f>
        <v>2</v>
      </c>
      <c r="F3187" cm="1">
        <f t="array" ref="F3187">_xlfn.IFS(C3187&lt;=PERCENTILE($C$3:$C$5882,0.2),1,C3187&lt;=PERCENTILE($C$3:$C$5882,0.4),2,C3187&lt;=PERCENTILE($C$3:$C$5882,0.6),3,C3187&lt;=PERCENTILE($C$3:$C$5882,0.8),4,TRUE,5)</f>
        <v>3</v>
      </c>
      <c r="G3187" cm="1">
        <f t="array" ref="G3187">_xlfn.IFS(D3187&lt;=PERCENTILE($D$3:$D$5882,0.2),1,D3187&lt;=PERCENTILE($D$3:$D$5882,0.4),2,D3187&lt;=PERCENTILE($D$3:$D$5882,0.6),3,D3187&lt;=PERCENTILE($D$3:$D$5882,0.8),4,TRUE,5)</f>
        <v>3</v>
      </c>
      <c r="H3187" s="3" t="str" cm="1">
        <f t="array" ref="H3187">_xlfn.IFS(AND(E3187&gt;=4,F3187&gt;=4,G3187&gt;=4),"Champions",AND(E3187&gt;=3,F3187&gt;=3,G3187&gt;=3),"Loyal Customers",AND(E3187&lt;=2,F3187&gt;=3),"At Risk",AND(E3187&lt;=2,F3187&lt;=2,G3187&lt;=2),"Lost",AND(E3187&gt;=4,F3187&lt;=2),"New/Promising",TRUE,"Needs Attention")</f>
        <v>At Risk</v>
      </c>
      <c r="I3187" s="3" t="str">
        <f t="shared" si="53"/>
        <v>Churned</v>
      </c>
      <c r="J3187" s="3" t="str">
        <f>_xlfn.XLOOKUP(A3187,'Country_Lookup'!$D:$D,'Country_Lookup'!$E:$E)</f>
        <v>United Kingdom</v>
      </c>
    </row>
    <row r="3188" spans="1:10" x14ac:dyDescent="0.3">
      <c r="A3188">
        <v>15563</v>
      </c>
      <c r="B3188">
        <v>22</v>
      </c>
      <c r="C3188">
        <v>7</v>
      </c>
      <c r="D3188">
        <v>2866.9999999999995</v>
      </c>
      <c r="E3188" cm="1">
        <f t="array" ref="E3188">_xlfn.IFS(B3188&lt;=PERCENTILE($B$3:$B$5882,0.2),5,B3188&lt;=PERCENTILE($B$3:$B$5882,0.4),4,B3188&lt;=PERCENTILE($B$3:$B$5882,0.6),3,B3188&lt;=PERCENTILE($B$3:$B$5882,0.8),2,TRUE,1)</f>
        <v>4</v>
      </c>
      <c r="F3188" cm="1">
        <f t="array" ref="F3188">_xlfn.IFS(C3188&lt;=PERCENTILE($C$3:$C$5882,0.2),1,C3188&lt;=PERCENTILE($C$3:$C$5882,0.4),2,C3188&lt;=PERCENTILE($C$3:$C$5882,0.6),3,C3188&lt;=PERCENTILE($C$3:$C$5882,0.8),4,TRUE,5)</f>
        <v>4</v>
      </c>
      <c r="G3188" cm="1">
        <f t="array" ref="G3188">_xlfn.IFS(D3188&lt;=PERCENTILE($D$3:$D$5882,0.2),1,D3188&lt;=PERCENTILE($D$3:$D$5882,0.4),2,D3188&lt;=PERCENTILE($D$3:$D$5882,0.6),3,D3188&lt;=PERCENTILE($D$3:$D$5882,0.8),4,TRUE,5)</f>
        <v>4</v>
      </c>
      <c r="H3188" s="3" t="str" cm="1">
        <f t="array" ref="H3188">_xlfn.IFS(AND(E3188&gt;=4,F3188&gt;=4,G3188&gt;=4),"Champions",AND(E3188&gt;=3,F3188&gt;=3,G3188&gt;=3),"Loyal Customers",AND(E3188&lt;=2,F3188&gt;=3),"At Risk",AND(E3188&lt;=2,F3188&lt;=2,G3188&lt;=2),"Lost",AND(E3188&gt;=4,F3188&lt;=2),"New/Promising",TRUE,"Needs Attention")</f>
        <v>Champions</v>
      </c>
      <c r="I3188" s="3" t="str">
        <f t="shared" si="53"/>
        <v>Active</v>
      </c>
      <c r="J3188" s="3" t="str">
        <f>_xlfn.XLOOKUP(A3188,'Country_Lookup'!$D:$D,'Country_Lookup'!$E:$E)</f>
        <v>United Kingdom</v>
      </c>
    </row>
    <row r="3189" spans="1:10" x14ac:dyDescent="0.3">
      <c r="A3189">
        <v>15564</v>
      </c>
      <c r="B3189">
        <v>463</v>
      </c>
      <c r="C3189">
        <v>2</v>
      </c>
      <c r="D3189">
        <v>70.740000000000009</v>
      </c>
      <c r="E3189" cm="1">
        <f t="array" ref="E3189">_xlfn.IFS(B3189&lt;=PERCENTILE($B$3:$B$5882,0.2),5,B3189&lt;=PERCENTILE($B$3:$B$5882,0.4),4,B3189&lt;=PERCENTILE($B$3:$B$5882,0.6),3,B3189&lt;=PERCENTILE($B$3:$B$5882,0.8),2,TRUE,1)</f>
        <v>1</v>
      </c>
      <c r="F3189" cm="1">
        <f t="array" ref="F3189">_xlfn.IFS(C3189&lt;=PERCENTILE($C$3:$C$5882,0.2),1,C3189&lt;=PERCENTILE($C$3:$C$5882,0.4),2,C3189&lt;=PERCENTILE($C$3:$C$5882,0.6),3,C3189&lt;=PERCENTILE($C$3:$C$5882,0.8),4,TRUE,5)</f>
        <v>2</v>
      </c>
      <c r="G3189" cm="1">
        <f t="array" ref="G3189">_xlfn.IFS(D3189&lt;=PERCENTILE($D$3:$D$5882,0.2),1,D3189&lt;=PERCENTILE($D$3:$D$5882,0.4),2,D3189&lt;=PERCENTILE($D$3:$D$5882,0.6),3,D3189&lt;=PERCENTILE($D$3:$D$5882,0.8),4,TRUE,5)</f>
        <v>1</v>
      </c>
      <c r="H3189" s="3" t="str" cm="1">
        <f t="array" ref="H3189">_xlfn.IFS(AND(E3189&gt;=4,F3189&gt;=4,G3189&gt;=4),"Champions",AND(E3189&gt;=3,F3189&gt;=3,G3189&gt;=3),"Loyal Customers",AND(E3189&lt;=2,F3189&gt;=3),"At Risk",AND(E3189&lt;=2,F3189&lt;=2,G3189&lt;=2),"Lost",AND(E3189&gt;=4,F3189&lt;=2),"New/Promising",TRUE,"Needs Attention")</f>
        <v>Lost</v>
      </c>
      <c r="I3189" s="3" t="str">
        <f t="shared" si="53"/>
        <v>Churned</v>
      </c>
      <c r="J3189" s="3" t="str">
        <f>_xlfn.XLOOKUP(A3189,'Country_Lookup'!$D:$D,'Country_Lookup'!$E:$E)</f>
        <v>United Kingdom</v>
      </c>
    </row>
    <row r="3190" spans="1:10" x14ac:dyDescent="0.3">
      <c r="A3190">
        <v>15565</v>
      </c>
      <c r="B3190">
        <v>50</v>
      </c>
      <c r="C3190">
        <v>2</v>
      </c>
      <c r="D3190">
        <v>173.16000000000005</v>
      </c>
      <c r="E3190" cm="1">
        <f t="array" ref="E3190">_xlfn.IFS(B3190&lt;=PERCENTILE($B$3:$B$5882,0.2),5,B3190&lt;=PERCENTILE($B$3:$B$5882,0.4),4,B3190&lt;=PERCENTILE($B$3:$B$5882,0.6),3,B3190&lt;=PERCENTILE($B$3:$B$5882,0.8),2,TRUE,1)</f>
        <v>4</v>
      </c>
      <c r="F3190" cm="1">
        <f t="array" ref="F3190">_xlfn.IFS(C3190&lt;=PERCENTILE($C$3:$C$5882,0.2),1,C3190&lt;=PERCENTILE($C$3:$C$5882,0.4),2,C3190&lt;=PERCENTILE($C$3:$C$5882,0.6),3,C3190&lt;=PERCENTILE($C$3:$C$5882,0.8),4,TRUE,5)</f>
        <v>2</v>
      </c>
      <c r="G3190" cm="1">
        <f t="array" ref="G3190">_xlfn.IFS(D3190&lt;=PERCENTILE($D$3:$D$5882,0.2),1,D3190&lt;=PERCENTILE($D$3:$D$5882,0.4),2,D3190&lt;=PERCENTILE($D$3:$D$5882,0.6),3,D3190&lt;=PERCENTILE($D$3:$D$5882,0.8),4,TRUE,5)</f>
        <v>1</v>
      </c>
      <c r="H3190" s="3" t="str" cm="1">
        <f t="array" ref="H3190">_xlfn.IFS(AND(E3190&gt;=4,F3190&gt;=4,G3190&gt;=4),"Champions",AND(E3190&gt;=3,F3190&gt;=3,G3190&gt;=3),"Loyal Customers",AND(E3190&lt;=2,F3190&gt;=3),"At Risk",AND(E3190&lt;=2,F3190&lt;=2,G3190&lt;=2),"Lost",AND(E3190&gt;=4,F3190&lt;=2),"New/Promising",TRUE,"Needs Attention")</f>
        <v>New/Promising</v>
      </c>
      <c r="I3190" s="3" t="str">
        <f t="shared" si="53"/>
        <v>Active</v>
      </c>
      <c r="J3190" s="3" t="str">
        <f>_xlfn.XLOOKUP(A3190,'Country_Lookup'!$D:$D,'Country_Lookup'!$E:$E)</f>
        <v>United Kingdom</v>
      </c>
    </row>
    <row r="3191" spans="1:10" x14ac:dyDescent="0.3">
      <c r="A3191">
        <v>15566</v>
      </c>
      <c r="B3191">
        <v>392</v>
      </c>
      <c r="C3191">
        <v>2</v>
      </c>
      <c r="D3191">
        <v>227.86999999999992</v>
      </c>
      <c r="E3191" cm="1">
        <f t="array" ref="E3191">_xlfn.IFS(B3191&lt;=PERCENTILE($B$3:$B$5882,0.2),5,B3191&lt;=PERCENTILE($B$3:$B$5882,0.4),4,B3191&lt;=PERCENTILE($B$3:$B$5882,0.6),3,B3191&lt;=PERCENTILE($B$3:$B$5882,0.8),2,TRUE,1)</f>
        <v>2</v>
      </c>
      <c r="F3191" cm="1">
        <f t="array" ref="F3191">_xlfn.IFS(C3191&lt;=PERCENTILE($C$3:$C$5882,0.2),1,C3191&lt;=PERCENTILE($C$3:$C$5882,0.4),2,C3191&lt;=PERCENTILE($C$3:$C$5882,0.6),3,C3191&lt;=PERCENTILE($C$3:$C$5882,0.8),4,TRUE,5)</f>
        <v>2</v>
      </c>
      <c r="G3191" cm="1">
        <f t="array" ref="G3191">_xlfn.IFS(D3191&lt;=PERCENTILE($D$3:$D$5882,0.2),1,D3191&lt;=PERCENTILE($D$3:$D$5882,0.4),2,D3191&lt;=PERCENTILE($D$3:$D$5882,0.6),3,D3191&lt;=PERCENTILE($D$3:$D$5882,0.8),4,TRUE,5)</f>
        <v>1</v>
      </c>
      <c r="H3191" s="3" t="str" cm="1">
        <f t="array" ref="H3191">_xlfn.IFS(AND(E3191&gt;=4,F3191&gt;=4,G3191&gt;=4),"Champions",AND(E3191&gt;=3,F3191&gt;=3,G3191&gt;=3),"Loyal Customers",AND(E3191&lt;=2,F3191&gt;=3),"At Risk",AND(E3191&lt;=2,F3191&lt;=2,G3191&lt;=2),"Lost",AND(E3191&gt;=4,F3191&lt;=2),"New/Promising",TRUE,"Needs Attention")</f>
        <v>Lost</v>
      </c>
      <c r="I3191" s="3" t="str">
        <f t="shared" si="53"/>
        <v>Churned</v>
      </c>
      <c r="J3191" s="3" t="str">
        <f>_xlfn.XLOOKUP(A3191,'Country_Lookup'!$D:$D,'Country_Lookup'!$E:$E)</f>
        <v>United Kingdom</v>
      </c>
    </row>
    <row r="3192" spans="1:10" x14ac:dyDescent="0.3">
      <c r="A3192">
        <v>15567</v>
      </c>
      <c r="B3192">
        <v>18</v>
      </c>
      <c r="C3192">
        <v>1</v>
      </c>
      <c r="D3192">
        <v>186.01</v>
      </c>
      <c r="E3192" cm="1">
        <f t="array" ref="E3192">_xlfn.IFS(B3192&lt;=PERCENTILE($B$3:$B$5882,0.2),5,B3192&lt;=PERCENTILE($B$3:$B$5882,0.4),4,B3192&lt;=PERCENTILE($B$3:$B$5882,0.6),3,B3192&lt;=PERCENTILE($B$3:$B$5882,0.8),2,TRUE,1)</f>
        <v>5</v>
      </c>
      <c r="F3192" cm="1">
        <f t="array" ref="F3192">_xlfn.IFS(C3192&lt;=PERCENTILE($C$3:$C$5882,0.2),1,C3192&lt;=PERCENTILE($C$3:$C$5882,0.4),2,C3192&lt;=PERCENTILE($C$3:$C$5882,0.6),3,C3192&lt;=PERCENTILE($C$3:$C$5882,0.8),4,TRUE,5)</f>
        <v>1</v>
      </c>
      <c r="G3192" cm="1">
        <f t="array" ref="G3192">_xlfn.IFS(D3192&lt;=PERCENTILE($D$3:$D$5882,0.2),1,D3192&lt;=PERCENTILE($D$3:$D$5882,0.4),2,D3192&lt;=PERCENTILE($D$3:$D$5882,0.6),3,D3192&lt;=PERCENTILE($D$3:$D$5882,0.8),4,TRUE,5)</f>
        <v>1</v>
      </c>
      <c r="H3192" s="3" t="str" cm="1">
        <f t="array" ref="H3192">_xlfn.IFS(AND(E3192&gt;=4,F3192&gt;=4,G3192&gt;=4),"Champions",AND(E3192&gt;=3,F3192&gt;=3,G3192&gt;=3),"Loyal Customers",AND(E3192&lt;=2,F3192&gt;=3),"At Risk",AND(E3192&lt;=2,F3192&lt;=2,G3192&lt;=2),"Lost",AND(E3192&gt;=4,F3192&lt;=2),"New/Promising",TRUE,"Needs Attention")</f>
        <v>New/Promising</v>
      </c>
      <c r="I3192" s="3" t="str">
        <f t="shared" si="53"/>
        <v>Active</v>
      </c>
      <c r="J3192" s="3" t="str">
        <f>_xlfn.XLOOKUP(A3192,'Country_Lookup'!$D:$D,'Country_Lookup'!$E:$E)</f>
        <v>United Kingdom</v>
      </c>
    </row>
    <row r="3193" spans="1:10" x14ac:dyDescent="0.3">
      <c r="A3193">
        <v>15568</v>
      </c>
      <c r="B3193">
        <v>2</v>
      </c>
      <c r="C3193">
        <v>3</v>
      </c>
      <c r="D3193">
        <v>758.29000000000065</v>
      </c>
      <c r="E3193" cm="1">
        <f t="array" ref="E3193">_xlfn.IFS(B3193&lt;=PERCENTILE($B$3:$B$5882,0.2),5,B3193&lt;=PERCENTILE($B$3:$B$5882,0.4),4,B3193&lt;=PERCENTILE($B$3:$B$5882,0.6),3,B3193&lt;=PERCENTILE($B$3:$B$5882,0.8),2,TRUE,1)</f>
        <v>5</v>
      </c>
      <c r="F3193" cm="1">
        <f t="array" ref="F3193">_xlfn.IFS(C3193&lt;=PERCENTILE($C$3:$C$5882,0.2),1,C3193&lt;=PERCENTILE($C$3:$C$5882,0.4),2,C3193&lt;=PERCENTILE($C$3:$C$5882,0.6),3,C3193&lt;=PERCENTILE($C$3:$C$5882,0.8),4,TRUE,5)</f>
        <v>3</v>
      </c>
      <c r="G3193" cm="1">
        <f t="array" ref="G3193">_xlfn.IFS(D3193&lt;=PERCENTILE($D$3:$D$5882,0.2),1,D3193&lt;=PERCENTILE($D$3:$D$5882,0.4),2,D3193&lt;=PERCENTILE($D$3:$D$5882,0.6),3,D3193&lt;=PERCENTILE($D$3:$D$5882,0.8),4,TRUE,5)</f>
        <v>3</v>
      </c>
      <c r="H3193" s="3" t="str" cm="1">
        <f t="array" ref="H3193">_xlfn.IFS(AND(E3193&gt;=4,F3193&gt;=4,G3193&gt;=4),"Champions",AND(E3193&gt;=3,F3193&gt;=3,G3193&gt;=3),"Loyal Customers",AND(E3193&lt;=2,F3193&gt;=3),"At Risk",AND(E3193&lt;=2,F3193&lt;=2,G3193&lt;=2),"Lost",AND(E3193&gt;=4,F3193&lt;=2),"New/Promising",TRUE,"Needs Attention")</f>
        <v>Loyal Customers</v>
      </c>
      <c r="I3193" s="3" t="str">
        <f t="shared" si="53"/>
        <v>Active</v>
      </c>
      <c r="J3193" s="3" t="str">
        <f>_xlfn.XLOOKUP(A3193,'Country_Lookup'!$D:$D,'Country_Lookup'!$E:$E)</f>
        <v>United Kingdom</v>
      </c>
    </row>
    <row r="3194" spans="1:10" x14ac:dyDescent="0.3">
      <c r="A3194">
        <v>15569</v>
      </c>
      <c r="B3194">
        <v>103</v>
      </c>
      <c r="C3194">
        <v>10</v>
      </c>
      <c r="D3194">
        <v>3586.3499999999908</v>
      </c>
      <c r="E3194" cm="1">
        <f t="array" ref="E3194">_xlfn.IFS(B3194&lt;=PERCENTILE($B$3:$B$5882,0.2),5,B3194&lt;=PERCENTILE($B$3:$B$5882,0.4),4,B3194&lt;=PERCENTILE($B$3:$B$5882,0.6),3,B3194&lt;=PERCENTILE($B$3:$B$5882,0.8),2,TRUE,1)</f>
        <v>3</v>
      </c>
      <c r="F3194" cm="1">
        <f t="array" ref="F3194">_xlfn.IFS(C3194&lt;=PERCENTILE($C$3:$C$5882,0.2),1,C3194&lt;=PERCENTILE($C$3:$C$5882,0.4),2,C3194&lt;=PERCENTILE($C$3:$C$5882,0.6),3,C3194&lt;=PERCENTILE($C$3:$C$5882,0.8),4,TRUE,5)</f>
        <v>5</v>
      </c>
      <c r="G3194" cm="1">
        <f t="array" ref="G3194">_xlfn.IFS(D3194&lt;=PERCENTILE($D$3:$D$5882,0.2),1,D3194&lt;=PERCENTILE($D$3:$D$5882,0.4),2,D3194&lt;=PERCENTILE($D$3:$D$5882,0.6),3,D3194&lt;=PERCENTILE($D$3:$D$5882,0.8),4,TRUE,5)</f>
        <v>5</v>
      </c>
      <c r="H3194" s="3" t="str" cm="1">
        <f t="array" ref="H3194">_xlfn.IFS(AND(E3194&gt;=4,F3194&gt;=4,G3194&gt;=4),"Champions",AND(E3194&gt;=3,F3194&gt;=3,G3194&gt;=3),"Loyal Customers",AND(E3194&lt;=2,F3194&gt;=3),"At Risk",AND(E3194&lt;=2,F3194&lt;=2,G3194&lt;=2),"Lost",AND(E3194&gt;=4,F3194&lt;=2),"New/Promising",TRUE,"Needs Attention")</f>
        <v>Loyal Customers</v>
      </c>
      <c r="I3194" s="3" t="str">
        <f t="shared" si="53"/>
        <v>Churned</v>
      </c>
      <c r="J3194" s="3" t="str">
        <f>_xlfn.XLOOKUP(A3194,'Country_Lookup'!$D:$D,'Country_Lookup'!$E:$E)</f>
        <v>United Kingdom</v>
      </c>
    </row>
    <row r="3195" spans="1:10" x14ac:dyDescent="0.3">
      <c r="A3195">
        <v>15570</v>
      </c>
      <c r="B3195">
        <v>7</v>
      </c>
      <c r="C3195">
        <v>25</v>
      </c>
      <c r="D3195">
        <v>9311.0400000000354</v>
      </c>
      <c r="E3195" cm="1">
        <f t="array" ref="E3195">_xlfn.IFS(B3195&lt;=PERCENTILE($B$3:$B$5882,0.2),5,B3195&lt;=PERCENTILE($B$3:$B$5882,0.4),4,B3195&lt;=PERCENTILE($B$3:$B$5882,0.6),3,B3195&lt;=PERCENTILE($B$3:$B$5882,0.8),2,TRUE,1)</f>
        <v>5</v>
      </c>
      <c r="F3195" cm="1">
        <f t="array" ref="F3195">_xlfn.IFS(C3195&lt;=PERCENTILE($C$3:$C$5882,0.2),1,C3195&lt;=PERCENTILE($C$3:$C$5882,0.4),2,C3195&lt;=PERCENTILE($C$3:$C$5882,0.6),3,C3195&lt;=PERCENTILE($C$3:$C$5882,0.8),4,TRUE,5)</f>
        <v>5</v>
      </c>
      <c r="G3195" cm="1">
        <f t="array" ref="G3195">_xlfn.IFS(D3195&lt;=PERCENTILE($D$3:$D$5882,0.2),1,D3195&lt;=PERCENTILE($D$3:$D$5882,0.4),2,D3195&lt;=PERCENTILE($D$3:$D$5882,0.6),3,D3195&lt;=PERCENTILE($D$3:$D$5882,0.8),4,TRUE,5)</f>
        <v>5</v>
      </c>
      <c r="H3195" s="3" t="str" cm="1">
        <f t="array" ref="H3195">_xlfn.IFS(AND(E3195&gt;=4,F3195&gt;=4,G3195&gt;=4),"Champions",AND(E3195&gt;=3,F3195&gt;=3,G3195&gt;=3),"Loyal Customers",AND(E3195&lt;=2,F3195&gt;=3),"At Risk",AND(E3195&lt;=2,F3195&lt;=2,G3195&lt;=2),"Lost",AND(E3195&gt;=4,F3195&lt;=2),"New/Promising",TRUE,"Needs Attention")</f>
        <v>Champions</v>
      </c>
      <c r="I3195" s="3" t="str">
        <f t="shared" si="53"/>
        <v>Active</v>
      </c>
      <c r="J3195" s="3" t="str">
        <f>_xlfn.XLOOKUP(A3195,'Country_Lookup'!$D:$D,'Country_Lookup'!$E:$E)</f>
        <v>United Kingdom</v>
      </c>
    </row>
    <row r="3196" spans="1:10" x14ac:dyDescent="0.3">
      <c r="A3196">
        <v>15571</v>
      </c>
      <c r="B3196">
        <v>11</v>
      </c>
      <c r="C3196">
        <v>14</v>
      </c>
      <c r="D3196">
        <v>4051.629999999936</v>
      </c>
      <c r="E3196" cm="1">
        <f t="array" ref="E3196">_xlfn.IFS(B3196&lt;=PERCENTILE($B$3:$B$5882,0.2),5,B3196&lt;=PERCENTILE($B$3:$B$5882,0.4),4,B3196&lt;=PERCENTILE($B$3:$B$5882,0.6),3,B3196&lt;=PERCENTILE($B$3:$B$5882,0.8),2,TRUE,1)</f>
        <v>5</v>
      </c>
      <c r="F3196" cm="1">
        <f t="array" ref="F3196">_xlfn.IFS(C3196&lt;=PERCENTILE($C$3:$C$5882,0.2),1,C3196&lt;=PERCENTILE($C$3:$C$5882,0.4),2,C3196&lt;=PERCENTILE($C$3:$C$5882,0.6),3,C3196&lt;=PERCENTILE($C$3:$C$5882,0.8),4,TRUE,5)</f>
        <v>5</v>
      </c>
      <c r="G3196" cm="1">
        <f t="array" ref="G3196">_xlfn.IFS(D3196&lt;=PERCENTILE($D$3:$D$5882,0.2),1,D3196&lt;=PERCENTILE($D$3:$D$5882,0.4),2,D3196&lt;=PERCENTILE($D$3:$D$5882,0.6),3,D3196&lt;=PERCENTILE($D$3:$D$5882,0.8),4,TRUE,5)</f>
        <v>5</v>
      </c>
      <c r="H3196" s="3" t="str" cm="1">
        <f t="array" ref="H3196">_xlfn.IFS(AND(E3196&gt;=4,F3196&gt;=4,G3196&gt;=4),"Champions",AND(E3196&gt;=3,F3196&gt;=3,G3196&gt;=3),"Loyal Customers",AND(E3196&lt;=2,F3196&gt;=3),"At Risk",AND(E3196&lt;=2,F3196&lt;=2,G3196&lt;=2),"Lost",AND(E3196&gt;=4,F3196&lt;=2),"New/Promising",TRUE,"Needs Attention")</f>
        <v>Champions</v>
      </c>
      <c r="I3196" s="3" t="str">
        <f t="shared" si="53"/>
        <v>Active</v>
      </c>
      <c r="J3196" s="3" t="str">
        <f>_xlfn.XLOOKUP(A3196,'Country_Lookup'!$D:$D,'Country_Lookup'!$E:$E)</f>
        <v>United Kingdom</v>
      </c>
    </row>
    <row r="3197" spans="1:10" x14ac:dyDescent="0.3">
      <c r="A3197">
        <v>15572</v>
      </c>
      <c r="B3197">
        <v>4</v>
      </c>
      <c r="C3197">
        <v>10</v>
      </c>
      <c r="D3197">
        <v>4068.6699999999901</v>
      </c>
      <c r="E3197" cm="1">
        <f t="array" ref="E3197">_xlfn.IFS(B3197&lt;=PERCENTILE($B$3:$B$5882,0.2),5,B3197&lt;=PERCENTILE($B$3:$B$5882,0.4),4,B3197&lt;=PERCENTILE($B$3:$B$5882,0.6),3,B3197&lt;=PERCENTILE($B$3:$B$5882,0.8),2,TRUE,1)</f>
        <v>5</v>
      </c>
      <c r="F3197" cm="1">
        <f t="array" ref="F3197">_xlfn.IFS(C3197&lt;=PERCENTILE($C$3:$C$5882,0.2),1,C3197&lt;=PERCENTILE($C$3:$C$5882,0.4),2,C3197&lt;=PERCENTILE($C$3:$C$5882,0.6),3,C3197&lt;=PERCENTILE($C$3:$C$5882,0.8),4,TRUE,5)</f>
        <v>5</v>
      </c>
      <c r="G3197" cm="1">
        <f t="array" ref="G3197">_xlfn.IFS(D3197&lt;=PERCENTILE($D$3:$D$5882,0.2),1,D3197&lt;=PERCENTILE($D$3:$D$5882,0.4),2,D3197&lt;=PERCENTILE($D$3:$D$5882,0.6),3,D3197&lt;=PERCENTILE($D$3:$D$5882,0.8),4,TRUE,5)</f>
        <v>5</v>
      </c>
      <c r="H3197" s="3" t="str" cm="1">
        <f t="array" ref="H3197">_xlfn.IFS(AND(E3197&gt;=4,F3197&gt;=4,G3197&gt;=4),"Champions",AND(E3197&gt;=3,F3197&gt;=3,G3197&gt;=3),"Loyal Customers",AND(E3197&lt;=2,F3197&gt;=3),"At Risk",AND(E3197&lt;=2,F3197&lt;=2,G3197&lt;=2),"Lost",AND(E3197&gt;=4,F3197&lt;=2),"New/Promising",TRUE,"Needs Attention")</f>
        <v>Champions</v>
      </c>
      <c r="I3197" s="3" t="str">
        <f t="shared" si="53"/>
        <v>Active</v>
      </c>
      <c r="J3197" s="3" t="str">
        <f>_xlfn.XLOOKUP(A3197,'Country_Lookup'!$D:$D,'Country_Lookup'!$E:$E)</f>
        <v>United Kingdom</v>
      </c>
    </row>
    <row r="3198" spans="1:10" x14ac:dyDescent="0.3">
      <c r="A3198">
        <v>15573</v>
      </c>
      <c r="B3198">
        <v>31</v>
      </c>
      <c r="C3198">
        <v>5</v>
      </c>
      <c r="D3198">
        <v>1207.1799999999948</v>
      </c>
      <c r="E3198" cm="1">
        <f t="array" ref="E3198">_xlfn.IFS(B3198&lt;=PERCENTILE($B$3:$B$5882,0.2),5,B3198&lt;=PERCENTILE($B$3:$B$5882,0.4),4,B3198&lt;=PERCENTILE($B$3:$B$5882,0.6),3,B3198&lt;=PERCENTILE($B$3:$B$5882,0.8),2,TRUE,1)</f>
        <v>4</v>
      </c>
      <c r="F3198" cm="1">
        <f t="array" ref="F3198">_xlfn.IFS(C3198&lt;=PERCENTILE($C$3:$C$5882,0.2),1,C3198&lt;=PERCENTILE($C$3:$C$5882,0.4),2,C3198&lt;=PERCENTILE($C$3:$C$5882,0.6),3,C3198&lt;=PERCENTILE($C$3:$C$5882,0.8),4,TRUE,5)</f>
        <v>4</v>
      </c>
      <c r="G3198" cm="1">
        <f t="array" ref="G3198">_xlfn.IFS(D3198&lt;=PERCENTILE($D$3:$D$5882,0.2),1,D3198&lt;=PERCENTILE($D$3:$D$5882,0.4),2,D3198&lt;=PERCENTILE($D$3:$D$5882,0.6),3,D3198&lt;=PERCENTILE($D$3:$D$5882,0.8),4,TRUE,5)</f>
        <v>3</v>
      </c>
      <c r="H3198" s="3" t="str" cm="1">
        <f t="array" ref="H3198">_xlfn.IFS(AND(E3198&gt;=4,F3198&gt;=4,G3198&gt;=4),"Champions",AND(E3198&gt;=3,F3198&gt;=3,G3198&gt;=3),"Loyal Customers",AND(E3198&lt;=2,F3198&gt;=3),"At Risk",AND(E3198&lt;=2,F3198&lt;=2,G3198&lt;=2),"Lost",AND(E3198&gt;=4,F3198&lt;=2),"New/Promising",TRUE,"Needs Attention")</f>
        <v>Loyal Customers</v>
      </c>
      <c r="I3198" s="3" t="str">
        <f t="shared" si="53"/>
        <v>Active</v>
      </c>
      <c r="J3198" s="3" t="str">
        <f>_xlfn.XLOOKUP(A3198,'Country_Lookup'!$D:$D,'Country_Lookup'!$E:$E)</f>
        <v>United Kingdom</v>
      </c>
    </row>
    <row r="3199" spans="1:10" x14ac:dyDescent="0.3">
      <c r="A3199">
        <v>15574</v>
      </c>
      <c r="B3199">
        <v>177</v>
      </c>
      <c r="C3199">
        <v>6</v>
      </c>
      <c r="D3199">
        <v>1518.7000000000039</v>
      </c>
      <c r="E3199" cm="1">
        <f t="array" ref="E3199">_xlfn.IFS(B3199&lt;=PERCENTILE($B$3:$B$5882,0.2),5,B3199&lt;=PERCENTILE($B$3:$B$5882,0.4),4,B3199&lt;=PERCENTILE($B$3:$B$5882,0.6),3,B3199&lt;=PERCENTILE($B$3:$B$5882,0.8),2,TRUE,1)</f>
        <v>3</v>
      </c>
      <c r="F3199" cm="1">
        <f t="array" ref="F3199">_xlfn.IFS(C3199&lt;=PERCENTILE($C$3:$C$5882,0.2),1,C3199&lt;=PERCENTILE($C$3:$C$5882,0.4),2,C3199&lt;=PERCENTILE($C$3:$C$5882,0.6),3,C3199&lt;=PERCENTILE($C$3:$C$5882,0.8),4,TRUE,5)</f>
        <v>4</v>
      </c>
      <c r="G3199" cm="1">
        <f t="array" ref="G3199">_xlfn.IFS(D3199&lt;=PERCENTILE($D$3:$D$5882,0.2),1,D3199&lt;=PERCENTILE($D$3:$D$5882,0.4),2,D3199&lt;=PERCENTILE($D$3:$D$5882,0.6),3,D3199&lt;=PERCENTILE($D$3:$D$5882,0.8),4,TRUE,5)</f>
        <v>4</v>
      </c>
      <c r="H3199" s="3" t="str" cm="1">
        <f t="array" ref="H3199">_xlfn.IFS(AND(E3199&gt;=4,F3199&gt;=4,G3199&gt;=4),"Champions",AND(E3199&gt;=3,F3199&gt;=3,G3199&gt;=3),"Loyal Customers",AND(E3199&lt;=2,F3199&gt;=3),"At Risk",AND(E3199&lt;=2,F3199&lt;=2,G3199&lt;=2),"Lost",AND(E3199&gt;=4,F3199&lt;=2),"New/Promising",TRUE,"Needs Attention")</f>
        <v>Loyal Customers</v>
      </c>
      <c r="I3199" s="3" t="str">
        <f t="shared" si="53"/>
        <v>Churned</v>
      </c>
      <c r="J3199" s="3" t="str">
        <f>_xlfn.XLOOKUP(A3199,'Country_Lookup'!$D:$D,'Country_Lookup'!$E:$E)</f>
        <v>United Kingdom</v>
      </c>
    </row>
    <row r="3200" spans="1:10" x14ac:dyDescent="0.3">
      <c r="A3200">
        <v>15575</v>
      </c>
      <c r="B3200">
        <v>619</v>
      </c>
      <c r="C3200">
        <v>1</v>
      </c>
      <c r="D3200">
        <v>30.100000000000005</v>
      </c>
      <c r="E3200" cm="1">
        <f t="array" ref="E3200">_xlfn.IFS(B3200&lt;=PERCENTILE($B$3:$B$5882,0.2),5,B3200&lt;=PERCENTILE($B$3:$B$5882,0.4),4,B3200&lt;=PERCENTILE($B$3:$B$5882,0.6),3,B3200&lt;=PERCENTILE($B$3:$B$5882,0.8),2,TRUE,1)</f>
        <v>1</v>
      </c>
      <c r="F3200" cm="1">
        <f t="array" ref="F3200">_xlfn.IFS(C3200&lt;=PERCENTILE($C$3:$C$5882,0.2),1,C3200&lt;=PERCENTILE($C$3:$C$5882,0.4),2,C3200&lt;=PERCENTILE($C$3:$C$5882,0.6),3,C3200&lt;=PERCENTILE($C$3:$C$5882,0.8),4,TRUE,5)</f>
        <v>1</v>
      </c>
      <c r="G3200" cm="1">
        <f t="array" ref="G3200">_xlfn.IFS(D3200&lt;=PERCENTILE($D$3:$D$5882,0.2),1,D3200&lt;=PERCENTILE($D$3:$D$5882,0.4),2,D3200&lt;=PERCENTILE($D$3:$D$5882,0.6),3,D3200&lt;=PERCENTILE($D$3:$D$5882,0.8),4,TRUE,5)</f>
        <v>1</v>
      </c>
      <c r="H3200" s="3" t="str" cm="1">
        <f t="array" ref="H3200">_xlfn.IFS(AND(E3200&gt;=4,F3200&gt;=4,G3200&gt;=4),"Champions",AND(E3200&gt;=3,F3200&gt;=3,G3200&gt;=3),"Loyal Customers",AND(E3200&lt;=2,F3200&gt;=3),"At Risk",AND(E3200&lt;=2,F3200&lt;=2,G3200&lt;=2),"Lost",AND(E3200&gt;=4,F3200&lt;=2),"New/Promising",TRUE,"Needs Attention")</f>
        <v>Lost</v>
      </c>
      <c r="I3200" s="3" t="str">
        <f t="shared" si="53"/>
        <v>Churned</v>
      </c>
      <c r="J3200" s="3" t="str">
        <f>_xlfn.XLOOKUP(A3200,'Country_Lookup'!$D:$D,'Country_Lookup'!$E:$E)</f>
        <v>United Kingdom</v>
      </c>
    </row>
    <row r="3201" spans="1:10" x14ac:dyDescent="0.3">
      <c r="A3201">
        <v>15576</v>
      </c>
      <c r="B3201">
        <v>37</v>
      </c>
      <c r="C3201">
        <v>1</v>
      </c>
      <c r="D3201">
        <v>940.66999999999905</v>
      </c>
      <c r="E3201" cm="1">
        <f t="array" ref="E3201">_xlfn.IFS(B3201&lt;=PERCENTILE($B$3:$B$5882,0.2),5,B3201&lt;=PERCENTILE($B$3:$B$5882,0.4),4,B3201&lt;=PERCENTILE($B$3:$B$5882,0.6),3,B3201&lt;=PERCENTILE($B$3:$B$5882,0.8),2,TRUE,1)</f>
        <v>4</v>
      </c>
      <c r="F3201" cm="1">
        <f t="array" ref="F3201">_xlfn.IFS(C3201&lt;=PERCENTILE($C$3:$C$5882,0.2),1,C3201&lt;=PERCENTILE($C$3:$C$5882,0.4),2,C3201&lt;=PERCENTILE($C$3:$C$5882,0.6),3,C3201&lt;=PERCENTILE($C$3:$C$5882,0.8),4,TRUE,5)</f>
        <v>1</v>
      </c>
      <c r="G3201" cm="1">
        <f t="array" ref="G3201">_xlfn.IFS(D3201&lt;=PERCENTILE($D$3:$D$5882,0.2),1,D3201&lt;=PERCENTILE($D$3:$D$5882,0.4),2,D3201&lt;=PERCENTILE($D$3:$D$5882,0.6),3,D3201&lt;=PERCENTILE($D$3:$D$5882,0.8),4,TRUE,5)</f>
        <v>3</v>
      </c>
      <c r="H3201" s="3" t="str" cm="1">
        <f t="array" ref="H3201">_xlfn.IFS(AND(E3201&gt;=4,F3201&gt;=4,G3201&gt;=4),"Champions",AND(E3201&gt;=3,F3201&gt;=3,G3201&gt;=3),"Loyal Customers",AND(E3201&lt;=2,F3201&gt;=3),"At Risk",AND(E3201&lt;=2,F3201&lt;=2,G3201&lt;=2),"Lost",AND(E3201&gt;=4,F3201&lt;=2),"New/Promising",TRUE,"Needs Attention")</f>
        <v>New/Promising</v>
      </c>
      <c r="I3201" s="3" t="str">
        <f t="shared" si="53"/>
        <v>Active</v>
      </c>
      <c r="J3201" s="3" t="str">
        <f>_xlfn.XLOOKUP(A3201,'Country_Lookup'!$D:$D,'Country_Lookup'!$E:$E)</f>
        <v>United Kingdom</v>
      </c>
    </row>
    <row r="3202" spans="1:10" x14ac:dyDescent="0.3">
      <c r="A3202">
        <v>15577</v>
      </c>
      <c r="B3202">
        <v>151</v>
      </c>
      <c r="C3202">
        <v>5</v>
      </c>
      <c r="D3202">
        <v>397.97999999999968</v>
      </c>
      <c r="E3202" cm="1">
        <f t="array" ref="E3202">_xlfn.IFS(B3202&lt;=PERCENTILE($B$3:$B$5882,0.2),5,B3202&lt;=PERCENTILE($B$3:$B$5882,0.4),4,B3202&lt;=PERCENTILE($B$3:$B$5882,0.6),3,B3202&lt;=PERCENTILE($B$3:$B$5882,0.8),2,TRUE,1)</f>
        <v>3</v>
      </c>
      <c r="F3202" cm="1">
        <f t="array" ref="F3202">_xlfn.IFS(C3202&lt;=PERCENTILE($C$3:$C$5882,0.2),1,C3202&lt;=PERCENTILE($C$3:$C$5882,0.4),2,C3202&lt;=PERCENTILE($C$3:$C$5882,0.6),3,C3202&lt;=PERCENTILE($C$3:$C$5882,0.8),4,TRUE,5)</f>
        <v>4</v>
      </c>
      <c r="G3202" cm="1">
        <f t="array" ref="G3202">_xlfn.IFS(D3202&lt;=PERCENTILE($D$3:$D$5882,0.2),1,D3202&lt;=PERCENTILE($D$3:$D$5882,0.4),2,D3202&lt;=PERCENTILE($D$3:$D$5882,0.6),3,D3202&lt;=PERCENTILE($D$3:$D$5882,0.8),4,TRUE,5)</f>
        <v>2</v>
      </c>
      <c r="H3202" s="3" t="str" cm="1">
        <f t="array" ref="H3202">_xlfn.IFS(AND(E3202&gt;=4,F3202&gt;=4,G3202&gt;=4),"Champions",AND(E3202&gt;=3,F3202&gt;=3,G3202&gt;=3),"Loyal Customers",AND(E3202&lt;=2,F3202&gt;=3),"At Risk",AND(E3202&lt;=2,F3202&lt;=2,G3202&lt;=2),"Lost",AND(E3202&gt;=4,F3202&lt;=2),"New/Promising",TRUE,"Needs Attention")</f>
        <v>Needs Attention</v>
      </c>
      <c r="I3202" s="3" t="str">
        <f t="shared" si="53"/>
        <v>Churned</v>
      </c>
      <c r="J3202" s="3" t="str">
        <f>_xlfn.XLOOKUP(A3202,'Country_Lookup'!$D:$D,'Country_Lookup'!$E:$E)</f>
        <v>United Kingdom</v>
      </c>
    </row>
    <row r="3203" spans="1:10" x14ac:dyDescent="0.3">
      <c r="A3203">
        <v>15578</v>
      </c>
      <c r="B3203">
        <v>162</v>
      </c>
      <c r="C3203">
        <v>1</v>
      </c>
      <c r="D3203">
        <v>127.09999999999998</v>
      </c>
      <c r="E3203" cm="1">
        <f t="array" ref="E3203">_xlfn.IFS(B3203&lt;=PERCENTILE($B$3:$B$5882,0.2),5,B3203&lt;=PERCENTILE($B$3:$B$5882,0.4),4,B3203&lt;=PERCENTILE($B$3:$B$5882,0.6),3,B3203&lt;=PERCENTILE($B$3:$B$5882,0.8),2,TRUE,1)</f>
        <v>3</v>
      </c>
      <c r="F3203" cm="1">
        <f t="array" ref="F3203">_xlfn.IFS(C3203&lt;=PERCENTILE($C$3:$C$5882,0.2),1,C3203&lt;=PERCENTILE($C$3:$C$5882,0.4),2,C3203&lt;=PERCENTILE($C$3:$C$5882,0.6),3,C3203&lt;=PERCENTILE($C$3:$C$5882,0.8),4,TRUE,5)</f>
        <v>1</v>
      </c>
      <c r="G3203" cm="1">
        <f t="array" ref="G3203">_xlfn.IFS(D3203&lt;=PERCENTILE($D$3:$D$5882,0.2),1,D3203&lt;=PERCENTILE($D$3:$D$5882,0.4),2,D3203&lt;=PERCENTILE($D$3:$D$5882,0.6),3,D3203&lt;=PERCENTILE($D$3:$D$5882,0.8),4,TRUE,5)</f>
        <v>1</v>
      </c>
      <c r="H3203" s="3" t="str" cm="1">
        <f t="array" ref="H3203">_xlfn.IFS(AND(E3203&gt;=4,F3203&gt;=4,G3203&gt;=4),"Champions",AND(E3203&gt;=3,F3203&gt;=3,G3203&gt;=3),"Loyal Customers",AND(E3203&lt;=2,F3203&gt;=3),"At Risk",AND(E3203&lt;=2,F3203&lt;=2,G3203&lt;=2),"Lost",AND(E3203&gt;=4,F3203&lt;=2),"New/Promising",TRUE,"Needs Attention")</f>
        <v>Needs Attention</v>
      </c>
      <c r="I3203" s="3" t="str">
        <f t="shared" ref="I3203:I3266" si="54">IF(B3203&gt;90,"Churned","Active")</f>
        <v>Churned</v>
      </c>
      <c r="J3203" s="3" t="str">
        <f>_xlfn.XLOOKUP(A3203,'Country_Lookup'!$D:$D,'Country_Lookup'!$E:$E)</f>
        <v>United Kingdom</v>
      </c>
    </row>
    <row r="3204" spans="1:10" x14ac:dyDescent="0.3">
      <c r="A3204">
        <v>15579</v>
      </c>
      <c r="B3204">
        <v>68</v>
      </c>
      <c r="C3204">
        <v>5</v>
      </c>
      <c r="D3204">
        <v>1302.4999999999998</v>
      </c>
      <c r="E3204" cm="1">
        <f t="array" ref="E3204">_xlfn.IFS(B3204&lt;=PERCENTILE($B$3:$B$5882,0.2),5,B3204&lt;=PERCENTILE($B$3:$B$5882,0.4),4,B3204&lt;=PERCENTILE($B$3:$B$5882,0.6),3,B3204&lt;=PERCENTILE($B$3:$B$5882,0.8),2,TRUE,1)</f>
        <v>3</v>
      </c>
      <c r="F3204" cm="1">
        <f t="array" ref="F3204">_xlfn.IFS(C3204&lt;=PERCENTILE($C$3:$C$5882,0.2),1,C3204&lt;=PERCENTILE($C$3:$C$5882,0.4),2,C3204&lt;=PERCENTILE($C$3:$C$5882,0.6),3,C3204&lt;=PERCENTILE($C$3:$C$5882,0.8),4,TRUE,5)</f>
        <v>4</v>
      </c>
      <c r="G3204" cm="1">
        <f t="array" ref="G3204">_xlfn.IFS(D3204&lt;=PERCENTILE($D$3:$D$5882,0.2),1,D3204&lt;=PERCENTILE($D$3:$D$5882,0.4),2,D3204&lt;=PERCENTILE($D$3:$D$5882,0.6),3,D3204&lt;=PERCENTILE($D$3:$D$5882,0.8),4,TRUE,5)</f>
        <v>4</v>
      </c>
      <c r="H3204" s="3" t="str" cm="1">
        <f t="array" ref="H3204">_xlfn.IFS(AND(E3204&gt;=4,F3204&gt;=4,G3204&gt;=4),"Champions",AND(E3204&gt;=3,F3204&gt;=3,G3204&gt;=3),"Loyal Customers",AND(E3204&lt;=2,F3204&gt;=3),"At Risk",AND(E3204&lt;=2,F3204&lt;=2,G3204&lt;=2),"Lost",AND(E3204&gt;=4,F3204&lt;=2),"New/Promising",TRUE,"Needs Attention")</f>
        <v>Loyal Customers</v>
      </c>
      <c r="I3204" s="3" t="str">
        <f t="shared" si="54"/>
        <v>Active</v>
      </c>
      <c r="J3204" s="3" t="str">
        <f>_xlfn.XLOOKUP(A3204,'Country_Lookup'!$D:$D,'Country_Lookup'!$E:$E)</f>
        <v>United Kingdom</v>
      </c>
    </row>
    <row r="3205" spans="1:10" x14ac:dyDescent="0.3">
      <c r="A3205">
        <v>15580</v>
      </c>
      <c r="B3205">
        <v>376</v>
      </c>
      <c r="C3205">
        <v>8</v>
      </c>
      <c r="D3205">
        <v>1381.1900000000019</v>
      </c>
      <c r="E3205" cm="1">
        <f t="array" ref="E3205">_xlfn.IFS(B3205&lt;=PERCENTILE($B$3:$B$5882,0.2),5,B3205&lt;=PERCENTILE($B$3:$B$5882,0.4),4,B3205&lt;=PERCENTILE($B$3:$B$5882,0.6),3,B3205&lt;=PERCENTILE($B$3:$B$5882,0.8),2,TRUE,1)</f>
        <v>2</v>
      </c>
      <c r="F3205" cm="1">
        <f t="array" ref="F3205">_xlfn.IFS(C3205&lt;=PERCENTILE($C$3:$C$5882,0.2),1,C3205&lt;=PERCENTILE($C$3:$C$5882,0.4),2,C3205&lt;=PERCENTILE($C$3:$C$5882,0.6),3,C3205&lt;=PERCENTILE($C$3:$C$5882,0.8),4,TRUE,5)</f>
        <v>4</v>
      </c>
      <c r="G3205" cm="1">
        <f t="array" ref="G3205">_xlfn.IFS(D3205&lt;=PERCENTILE($D$3:$D$5882,0.2),1,D3205&lt;=PERCENTILE($D$3:$D$5882,0.4),2,D3205&lt;=PERCENTILE($D$3:$D$5882,0.6),3,D3205&lt;=PERCENTILE($D$3:$D$5882,0.8),4,TRUE,5)</f>
        <v>4</v>
      </c>
      <c r="H3205" s="3" t="str" cm="1">
        <f t="array" ref="H3205">_xlfn.IFS(AND(E3205&gt;=4,F3205&gt;=4,G3205&gt;=4),"Champions",AND(E3205&gt;=3,F3205&gt;=3,G3205&gt;=3),"Loyal Customers",AND(E3205&lt;=2,F3205&gt;=3),"At Risk",AND(E3205&lt;=2,F3205&lt;=2,G3205&lt;=2),"Lost",AND(E3205&gt;=4,F3205&lt;=2),"New/Promising",TRUE,"Needs Attention")</f>
        <v>At Risk</v>
      </c>
      <c r="I3205" s="3" t="str">
        <f t="shared" si="54"/>
        <v>Churned</v>
      </c>
      <c r="J3205" s="3" t="str">
        <f>_xlfn.XLOOKUP(A3205,'Country_Lookup'!$D:$D,'Country_Lookup'!$E:$E)</f>
        <v>United Kingdom</v>
      </c>
    </row>
    <row r="3206" spans="1:10" x14ac:dyDescent="0.3">
      <c r="A3206">
        <v>15581</v>
      </c>
      <c r="B3206">
        <v>120</v>
      </c>
      <c r="C3206">
        <v>38</v>
      </c>
      <c r="D3206">
        <v>7794.589999999921</v>
      </c>
      <c r="E3206" cm="1">
        <f t="array" ref="E3206">_xlfn.IFS(B3206&lt;=PERCENTILE($B$3:$B$5882,0.2),5,B3206&lt;=PERCENTILE($B$3:$B$5882,0.4),4,B3206&lt;=PERCENTILE($B$3:$B$5882,0.6),3,B3206&lt;=PERCENTILE($B$3:$B$5882,0.8),2,TRUE,1)</f>
        <v>3</v>
      </c>
      <c r="F3206" cm="1">
        <f t="array" ref="F3206">_xlfn.IFS(C3206&lt;=PERCENTILE($C$3:$C$5882,0.2),1,C3206&lt;=PERCENTILE($C$3:$C$5882,0.4),2,C3206&lt;=PERCENTILE($C$3:$C$5882,0.6),3,C3206&lt;=PERCENTILE($C$3:$C$5882,0.8),4,TRUE,5)</f>
        <v>5</v>
      </c>
      <c r="G3206" cm="1">
        <f t="array" ref="G3206">_xlfn.IFS(D3206&lt;=PERCENTILE($D$3:$D$5882,0.2),1,D3206&lt;=PERCENTILE($D$3:$D$5882,0.4),2,D3206&lt;=PERCENTILE($D$3:$D$5882,0.6),3,D3206&lt;=PERCENTILE($D$3:$D$5882,0.8),4,TRUE,5)</f>
        <v>5</v>
      </c>
      <c r="H3206" s="3" t="str" cm="1">
        <f t="array" ref="H3206">_xlfn.IFS(AND(E3206&gt;=4,F3206&gt;=4,G3206&gt;=4),"Champions",AND(E3206&gt;=3,F3206&gt;=3,G3206&gt;=3),"Loyal Customers",AND(E3206&lt;=2,F3206&gt;=3),"At Risk",AND(E3206&lt;=2,F3206&lt;=2,G3206&lt;=2),"Lost",AND(E3206&gt;=4,F3206&lt;=2),"New/Promising",TRUE,"Needs Attention")</f>
        <v>Loyal Customers</v>
      </c>
      <c r="I3206" s="3" t="str">
        <f t="shared" si="54"/>
        <v>Churned</v>
      </c>
      <c r="J3206" s="3" t="str">
        <f>_xlfn.XLOOKUP(A3206,'Country_Lookup'!$D:$D,'Country_Lookup'!$E:$E)</f>
        <v>United Kingdom</v>
      </c>
    </row>
    <row r="3207" spans="1:10" x14ac:dyDescent="0.3">
      <c r="A3207">
        <v>15582</v>
      </c>
      <c r="B3207">
        <v>24</v>
      </c>
      <c r="C3207">
        <v>3</v>
      </c>
      <c r="D3207">
        <v>682.91</v>
      </c>
      <c r="E3207" cm="1">
        <f t="array" ref="E3207">_xlfn.IFS(B3207&lt;=PERCENTILE($B$3:$B$5882,0.2),5,B3207&lt;=PERCENTILE($B$3:$B$5882,0.4),4,B3207&lt;=PERCENTILE($B$3:$B$5882,0.6),3,B3207&lt;=PERCENTILE($B$3:$B$5882,0.8),2,TRUE,1)</f>
        <v>4</v>
      </c>
      <c r="F3207" cm="1">
        <f t="array" ref="F3207">_xlfn.IFS(C3207&lt;=PERCENTILE($C$3:$C$5882,0.2),1,C3207&lt;=PERCENTILE($C$3:$C$5882,0.4),2,C3207&lt;=PERCENTILE($C$3:$C$5882,0.6),3,C3207&lt;=PERCENTILE($C$3:$C$5882,0.8),4,TRUE,5)</f>
        <v>3</v>
      </c>
      <c r="G3207" cm="1">
        <f t="array" ref="G3207">_xlfn.IFS(D3207&lt;=PERCENTILE($D$3:$D$5882,0.2),1,D3207&lt;=PERCENTILE($D$3:$D$5882,0.4),2,D3207&lt;=PERCENTILE($D$3:$D$5882,0.6),3,D3207&lt;=PERCENTILE($D$3:$D$5882,0.8),4,TRUE,5)</f>
        <v>3</v>
      </c>
      <c r="H3207" s="3" t="str" cm="1">
        <f t="array" ref="H3207">_xlfn.IFS(AND(E3207&gt;=4,F3207&gt;=4,G3207&gt;=4),"Champions",AND(E3207&gt;=3,F3207&gt;=3,G3207&gt;=3),"Loyal Customers",AND(E3207&lt;=2,F3207&gt;=3),"At Risk",AND(E3207&lt;=2,F3207&lt;=2,G3207&lt;=2),"Lost",AND(E3207&gt;=4,F3207&lt;=2),"New/Promising",TRUE,"Needs Attention")</f>
        <v>Loyal Customers</v>
      </c>
      <c r="I3207" s="3" t="str">
        <f t="shared" si="54"/>
        <v>Active</v>
      </c>
      <c r="J3207" s="3" t="str">
        <f>_xlfn.XLOOKUP(A3207,'Country_Lookup'!$D:$D,'Country_Lookup'!$E:$E)</f>
        <v>United Kingdom</v>
      </c>
    </row>
    <row r="3208" spans="1:10" x14ac:dyDescent="0.3">
      <c r="A3208">
        <v>15583</v>
      </c>
      <c r="B3208">
        <v>376</v>
      </c>
      <c r="C3208">
        <v>1</v>
      </c>
      <c r="D3208">
        <v>107.86000000000001</v>
      </c>
      <c r="E3208" cm="1">
        <f t="array" ref="E3208">_xlfn.IFS(B3208&lt;=PERCENTILE($B$3:$B$5882,0.2),5,B3208&lt;=PERCENTILE($B$3:$B$5882,0.4),4,B3208&lt;=PERCENTILE($B$3:$B$5882,0.6),3,B3208&lt;=PERCENTILE($B$3:$B$5882,0.8),2,TRUE,1)</f>
        <v>2</v>
      </c>
      <c r="F3208" cm="1">
        <f t="array" ref="F3208">_xlfn.IFS(C3208&lt;=PERCENTILE($C$3:$C$5882,0.2),1,C3208&lt;=PERCENTILE($C$3:$C$5882,0.4),2,C3208&lt;=PERCENTILE($C$3:$C$5882,0.6),3,C3208&lt;=PERCENTILE($C$3:$C$5882,0.8),4,TRUE,5)</f>
        <v>1</v>
      </c>
      <c r="G3208" cm="1">
        <f t="array" ref="G3208">_xlfn.IFS(D3208&lt;=PERCENTILE($D$3:$D$5882,0.2),1,D3208&lt;=PERCENTILE($D$3:$D$5882,0.4),2,D3208&lt;=PERCENTILE($D$3:$D$5882,0.6),3,D3208&lt;=PERCENTILE($D$3:$D$5882,0.8),4,TRUE,5)</f>
        <v>1</v>
      </c>
      <c r="H3208" s="3" t="str" cm="1">
        <f t="array" ref="H3208">_xlfn.IFS(AND(E3208&gt;=4,F3208&gt;=4,G3208&gt;=4),"Champions",AND(E3208&gt;=3,F3208&gt;=3,G3208&gt;=3),"Loyal Customers",AND(E3208&lt;=2,F3208&gt;=3),"At Risk",AND(E3208&lt;=2,F3208&lt;=2,G3208&lt;=2),"Lost",AND(E3208&gt;=4,F3208&lt;=2),"New/Promising",TRUE,"Needs Attention")</f>
        <v>Lost</v>
      </c>
      <c r="I3208" s="3" t="str">
        <f t="shared" si="54"/>
        <v>Churned</v>
      </c>
      <c r="J3208" s="3" t="str">
        <f>_xlfn.XLOOKUP(A3208,'Country_Lookup'!$D:$D,'Country_Lookup'!$E:$E)</f>
        <v>United Kingdom</v>
      </c>
    </row>
    <row r="3209" spans="1:10" x14ac:dyDescent="0.3">
      <c r="A3209">
        <v>15584</v>
      </c>
      <c r="B3209">
        <v>23</v>
      </c>
      <c r="C3209">
        <v>6</v>
      </c>
      <c r="D3209">
        <v>1277.4999999999998</v>
      </c>
      <c r="E3209" cm="1">
        <f t="array" ref="E3209">_xlfn.IFS(B3209&lt;=PERCENTILE($B$3:$B$5882,0.2),5,B3209&lt;=PERCENTILE($B$3:$B$5882,0.4),4,B3209&lt;=PERCENTILE($B$3:$B$5882,0.6),3,B3209&lt;=PERCENTILE($B$3:$B$5882,0.8),2,TRUE,1)</f>
        <v>4</v>
      </c>
      <c r="F3209" cm="1">
        <f t="array" ref="F3209">_xlfn.IFS(C3209&lt;=PERCENTILE($C$3:$C$5882,0.2),1,C3209&lt;=PERCENTILE($C$3:$C$5882,0.4),2,C3209&lt;=PERCENTILE($C$3:$C$5882,0.6),3,C3209&lt;=PERCENTILE($C$3:$C$5882,0.8),4,TRUE,5)</f>
        <v>4</v>
      </c>
      <c r="G3209" cm="1">
        <f t="array" ref="G3209">_xlfn.IFS(D3209&lt;=PERCENTILE($D$3:$D$5882,0.2),1,D3209&lt;=PERCENTILE($D$3:$D$5882,0.4),2,D3209&lt;=PERCENTILE($D$3:$D$5882,0.6),3,D3209&lt;=PERCENTILE($D$3:$D$5882,0.8),4,TRUE,5)</f>
        <v>4</v>
      </c>
      <c r="H3209" s="3" t="str" cm="1">
        <f t="array" ref="H3209">_xlfn.IFS(AND(E3209&gt;=4,F3209&gt;=4,G3209&gt;=4),"Champions",AND(E3209&gt;=3,F3209&gt;=3,G3209&gt;=3),"Loyal Customers",AND(E3209&lt;=2,F3209&gt;=3),"At Risk",AND(E3209&lt;=2,F3209&lt;=2,G3209&lt;=2),"Lost",AND(E3209&gt;=4,F3209&lt;=2),"New/Promising",TRUE,"Needs Attention")</f>
        <v>Champions</v>
      </c>
      <c r="I3209" s="3" t="str">
        <f t="shared" si="54"/>
        <v>Active</v>
      </c>
      <c r="J3209" s="3" t="str">
        <f>_xlfn.XLOOKUP(A3209,'Country_Lookup'!$D:$D,'Country_Lookup'!$E:$E)</f>
        <v>United Kingdom</v>
      </c>
    </row>
    <row r="3210" spans="1:10" x14ac:dyDescent="0.3">
      <c r="A3210">
        <v>15585</v>
      </c>
      <c r="B3210">
        <v>176</v>
      </c>
      <c r="C3210">
        <v>1</v>
      </c>
      <c r="D3210">
        <v>455.29999999999984</v>
      </c>
      <c r="E3210" cm="1">
        <f t="array" ref="E3210">_xlfn.IFS(B3210&lt;=PERCENTILE($B$3:$B$5882,0.2),5,B3210&lt;=PERCENTILE($B$3:$B$5882,0.4),4,B3210&lt;=PERCENTILE($B$3:$B$5882,0.6),3,B3210&lt;=PERCENTILE($B$3:$B$5882,0.8),2,TRUE,1)</f>
        <v>3</v>
      </c>
      <c r="F3210" cm="1">
        <f t="array" ref="F3210">_xlfn.IFS(C3210&lt;=PERCENTILE($C$3:$C$5882,0.2),1,C3210&lt;=PERCENTILE($C$3:$C$5882,0.4),2,C3210&lt;=PERCENTILE($C$3:$C$5882,0.6),3,C3210&lt;=PERCENTILE($C$3:$C$5882,0.8),4,TRUE,5)</f>
        <v>1</v>
      </c>
      <c r="G3210" cm="1">
        <f t="array" ref="G3210">_xlfn.IFS(D3210&lt;=PERCENTILE($D$3:$D$5882,0.2),1,D3210&lt;=PERCENTILE($D$3:$D$5882,0.4),2,D3210&lt;=PERCENTILE($D$3:$D$5882,0.6),3,D3210&lt;=PERCENTILE($D$3:$D$5882,0.8),4,TRUE,5)</f>
        <v>2</v>
      </c>
      <c r="H3210" s="3" t="str" cm="1">
        <f t="array" ref="H3210">_xlfn.IFS(AND(E3210&gt;=4,F3210&gt;=4,G3210&gt;=4),"Champions",AND(E3210&gt;=3,F3210&gt;=3,G3210&gt;=3),"Loyal Customers",AND(E3210&lt;=2,F3210&gt;=3),"At Risk",AND(E3210&lt;=2,F3210&lt;=2,G3210&lt;=2),"Lost",AND(E3210&gt;=4,F3210&lt;=2),"New/Promising",TRUE,"Needs Attention")</f>
        <v>Needs Attention</v>
      </c>
      <c r="I3210" s="3" t="str">
        <f t="shared" si="54"/>
        <v>Churned</v>
      </c>
      <c r="J3210" s="3" t="str">
        <f>_xlfn.XLOOKUP(A3210,'Country_Lookup'!$D:$D,'Country_Lookup'!$E:$E)</f>
        <v>United Kingdom</v>
      </c>
    </row>
    <row r="3211" spans="1:10" x14ac:dyDescent="0.3">
      <c r="A3211">
        <v>15586</v>
      </c>
      <c r="B3211">
        <v>592</v>
      </c>
      <c r="C3211">
        <v>3</v>
      </c>
      <c r="D3211">
        <v>1139.0999999999992</v>
      </c>
      <c r="E3211" cm="1">
        <f t="array" ref="E3211">_xlfn.IFS(B3211&lt;=PERCENTILE($B$3:$B$5882,0.2),5,B3211&lt;=PERCENTILE($B$3:$B$5882,0.4),4,B3211&lt;=PERCENTILE($B$3:$B$5882,0.6),3,B3211&lt;=PERCENTILE($B$3:$B$5882,0.8),2,TRUE,1)</f>
        <v>1</v>
      </c>
      <c r="F3211" cm="1">
        <f t="array" ref="F3211">_xlfn.IFS(C3211&lt;=PERCENTILE($C$3:$C$5882,0.2),1,C3211&lt;=PERCENTILE($C$3:$C$5882,0.4),2,C3211&lt;=PERCENTILE($C$3:$C$5882,0.6),3,C3211&lt;=PERCENTILE($C$3:$C$5882,0.8),4,TRUE,5)</f>
        <v>3</v>
      </c>
      <c r="G3211" cm="1">
        <f t="array" ref="G3211">_xlfn.IFS(D3211&lt;=PERCENTILE($D$3:$D$5882,0.2),1,D3211&lt;=PERCENTILE($D$3:$D$5882,0.4),2,D3211&lt;=PERCENTILE($D$3:$D$5882,0.6),3,D3211&lt;=PERCENTILE($D$3:$D$5882,0.8),4,TRUE,5)</f>
        <v>3</v>
      </c>
      <c r="H3211" s="3" t="str" cm="1">
        <f t="array" ref="H3211">_xlfn.IFS(AND(E3211&gt;=4,F3211&gt;=4,G3211&gt;=4),"Champions",AND(E3211&gt;=3,F3211&gt;=3,G3211&gt;=3),"Loyal Customers",AND(E3211&lt;=2,F3211&gt;=3),"At Risk",AND(E3211&lt;=2,F3211&lt;=2,G3211&lt;=2),"Lost",AND(E3211&gt;=4,F3211&lt;=2),"New/Promising",TRUE,"Needs Attention")</f>
        <v>At Risk</v>
      </c>
      <c r="I3211" s="3" t="str">
        <f t="shared" si="54"/>
        <v>Churned</v>
      </c>
      <c r="J3211" s="3" t="str">
        <f>_xlfn.XLOOKUP(A3211,'Country_Lookup'!$D:$D,'Country_Lookup'!$E:$E)</f>
        <v>United Kingdom</v>
      </c>
    </row>
    <row r="3212" spans="1:10" x14ac:dyDescent="0.3">
      <c r="A3212">
        <v>15587</v>
      </c>
      <c r="B3212">
        <v>50</v>
      </c>
      <c r="C3212">
        <v>7</v>
      </c>
      <c r="D3212">
        <v>1522.0800000000002</v>
      </c>
      <c r="E3212" cm="1">
        <f t="array" ref="E3212">_xlfn.IFS(B3212&lt;=PERCENTILE($B$3:$B$5882,0.2),5,B3212&lt;=PERCENTILE($B$3:$B$5882,0.4),4,B3212&lt;=PERCENTILE($B$3:$B$5882,0.6),3,B3212&lt;=PERCENTILE($B$3:$B$5882,0.8),2,TRUE,1)</f>
        <v>4</v>
      </c>
      <c r="F3212" cm="1">
        <f t="array" ref="F3212">_xlfn.IFS(C3212&lt;=PERCENTILE($C$3:$C$5882,0.2),1,C3212&lt;=PERCENTILE($C$3:$C$5882,0.4),2,C3212&lt;=PERCENTILE($C$3:$C$5882,0.6),3,C3212&lt;=PERCENTILE($C$3:$C$5882,0.8),4,TRUE,5)</f>
        <v>4</v>
      </c>
      <c r="G3212" cm="1">
        <f t="array" ref="G3212">_xlfn.IFS(D3212&lt;=PERCENTILE($D$3:$D$5882,0.2),1,D3212&lt;=PERCENTILE($D$3:$D$5882,0.4),2,D3212&lt;=PERCENTILE($D$3:$D$5882,0.6),3,D3212&lt;=PERCENTILE($D$3:$D$5882,0.8),4,TRUE,5)</f>
        <v>4</v>
      </c>
      <c r="H3212" s="3" t="str" cm="1">
        <f t="array" ref="H3212">_xlfn.IFS(AND(E3212&gt;=4,F3212&gt;=4,G3212&gt;=4),"Champions",AND(E3212&gt;=3,F3212&gt;=3,G3212&gt;=3),"Loyal Customers",AND(E3212&lt;=2,F3212&gt;=3),"At Risk",AND(E3212&lt;=2,F3212&lt;=2,G3212&lt;=2),"Lost",AND(E3212&gt;=4,F3212&lt;=2),"New/Promising",TRUE,"Needs Attention")</f>
        <v>Champions</v>
      </c>
      <c r="I3212" s="3" t="str">
        <f t="shared" si="54"/>
        <v>Active</v>
      </c>
      <c r="J3212" s="3" t="str">
        <f>_xlfn.XLOOKUP(A3212,'Country_Lookup'!$D:$D,'Country_Lookup'!$E:$E)</f>
        <v>United Kingdom</v>
      </c>
    </row>
    <row r="3213" spans="1:10" x14ac:dyDescent="0.3">
      <c r="A3213">
        <v>15588</v>
      </c>
      <c r="B3213">
        <v>677</v>
      </c>
      <c r="C3213">
        <v>1</v>
      </c>
      <c r="D3213">
        <v>579.6</v>
      </c>
      <c r="E3213" cm="1">
        <f t="array" ref="E3213">_xlfn.IFS(B3213&lt;=PERCENTILE($B$3:$B$5882,0.2),5,B3213&lt;=PERCENTILE($B$3:$B$5882,0.4),4,B3213&lt;=PERCENTILE($B$3:$B$5882,0.6),3,B3213&lt;=PERCENTILE($B$3:$B$5882,0.8),2,TRUE,1)</f>
        <v>1</v>
      </c>
      <c r="F3213" cm="1">
        <f t="array" ref="F3213">_xlfn.IFS(C3213&lt;=PERCENTILE($C$3:$C$5882,0.2),1,C3213&lt;=PERCENTILE($C$3:$C$5882,0.4),2,C3213&lt;=PERCENTILE($C$3:$C$5882,0.6),3,C3213&lt;=PERCENTILE($C$3:$C$5882,0.8),4,TRUE,5)</f>
        <v>1</v>
      </c>
      <c r="G3213" cm="1">
        <f t="array" ref="G3213">_xlfn.IFS(D3213&lt;=PERCENTILE($D$3:$D$5882,0.2),1,D3213&lt;=PERCENTILE($D$3:$D$5882,0.4),2,D3213&lt;=PERCENTILE($D$3:$D$5882,0.6),3,D3213&lt;=PERCENTILE($D$3:$D$5882,0.8),4,TRUE,5)</f>
        <v>2</v>
      </c>
      <c r="H3213" s="3" t="str" cm="1">
        <f t="array" ref="H3213">_xlfn.IFS(AND(E3213&gt;=4,F3213&gt;=4,G3213&gt;=4),"Champions",AND(E3213&gt;=3,F3213&gt;=3,G3213&gt;=3),"Loyal Customers",AND(E3213&lt;=2,F3213&gt;=3),"At Risk",AND(E3213&lt;=2,F3213&lt;=2,G3213&lt;=2),"Lost",AND(E3213&gt;=4,F3213&lt;=2),"New/Promising",TRUE,"Needs Attention")</f>
        <v>Lost</v>
      </c>
      <c r="I3213" s="3" t="str">
        <f t="shared" si="54"/>
        <v>Churned</v>
      </c>
      <c r="J3213" s="3" t="str">
        <f>_xlfn.XLOOKUP(A3213,'Country_Lookup'!$D:$D,'Country_Lookup'!$E:$E)</f>
        <v>United Kingdom</v>
      </c>
    </row>
    <row r="3214" spans="1:10" x14ac:dyDescent="0.3">
      <c r="A3214">
        <v>15589</v>
      </c>
      <c r="B3214">
        <v>255</v>
      </c>
      <c r="C3214">
        <v>3</v>
      </c>
      <c r="D3214">
        <v>478.5300000000002</v>
      </c>
      <c r="E3214" cm="1">
        <f t="array" ref="E3214">_xlfn.IFS(B3214&lt;=PERCENTILE($B$3:$B$5882,0.2),5,B3214&lt;=PERCENTILE($B$3:$B$5882,0.4),4,B3214&lt;=PERCENTILE($B$3:$B$5882,0.6),3,B3214&lt;=PERCENTILE($B$3:$B$5882,0.8),2,TRUE,1)</f>
        <v>2</v>
      </c>
      <c r="F3214" cm="1">
        <f t="array" ref="F3214">_xlfn.IFS(C3214&lt;=PERCENTILE($C$3:$C$5882,0.2),1,C3214&lt;=PERCENTILE($C$3:$C$5882,0.4),2,C3214&lt;=PERCENTILE($C$3:$C$5882,0.6),3,C3214&lt;=PERCENTILE($C$3:$C$5882,0.8),4,TRUE,5)</f>
        <v>3</v>
      </c>
      <c r="G3214" cm="1">
        <f t="array" ref="G3214">_xlfn.IFS(D3214&lt;=PERCENTILE($D$3:$D$5882,0.2),1,D3214&lt;=PERCENTILE($D$3:$D$5882,0.4),2,D3214&lt;=PERCENTILE($D$3:$D$5882,0.6),3,D3214&lt;=PERCENTILE($D$3:$D$5882,0.8),4,TRUE,5)</f>
        <v>2</v>
      </c>
      <c r="H3214" s="3" t="str" cm="1">
        <f t="array" ref="H3214">_xlfn.IFS(AND(E3214&gt;=4,F3214&gt;=4,G3214&gt;=4),"Champions",AND(E3214&gt;=3,F3214&gt;=3,G3214&gt;=3),"Loyal Customers",AND(E3214&lt;=2,F3214&gt;=3),"At Risk",AND(E3214&lt;=2,F3214&lt;=2,G3214&lt;=2),"Lost",AND(E3214&gt;=4,F3214&lt;=2),"New/Promising",TRUE,"Needs Attention")</f>
        <v>At Risk</v>
      </c>
      <c r="I3214" s="3" t="str">
        <f t="shared" si="54"/>
        <v>Churned</v>
      </c>
      <c r="J3214" s="3" t="str">
        <f>_xlfn.XLOOKUP(A3214,'Country_Lookup'!$D:$D,'Country_Lookup'!$E:$E)</f>
        <v>United Kingdom</v>
      </c>
    </row>
    <row r="3215" spans="1:10" x14ac:dyDescent="0.3">
      <c r="A3215">
        <v>15590</v>
      </c>
      <c r="B3215">
        <v>382</v>
      </c>
      <c r="C3215">
        <v>5</v>
      </c>
      <c r="D3215">
        <v>1496.6000000000024</v>
      </c>
      <c r="E3215" cm="1">
        <f t="array" ref="E3215">_xlfn.IFS(B3215&lt;=PERCENTILE($B$3:$B$5882,0.2),5,B3215&lt;=PERCENTILE($B$3:$B$5882,0.4),4,B3215&lt;=PERCENTILE($B$3:$B$5882,0.6),3,B3215&lt;=PERCENTILE($B$3:$B$5882,0.8),2,TRUE,1)</f>
        <v>2</v>
      </c>
      <c r="F3215" cm="1">
        <f t="array" ref="F3215">_xlfn.IFS(C3215&lt;=PERCENTILE($C$3:$C$5882,0.2),1,C3215&lt;=PERCENTILE($C$3:$C$5882,0.4),2,C3215&lt;=PERCENTILE($C$3:$C$5882,0.6),3,C3215&lt;=PERCENTILE($C$3:$C$5882,0.8),4,TRUE,5)</f>
        <v>4</v>
      </c>
      <c r="G3215" cm="1">
        <f t="array" ref="G3215">_xlfn.IFS(D3215&lt;=PERCENTILE($D$3:$D$5882,0.2),1,D3215&lt;=PERCENTILE($D$3:$D$5882,0.4),2,D3215&lt;=PERCENTILE($D$3:$D$5882,0.6),3,D3215&lt;=PERCENTILE($D$3:$D$5882,0.8),4,TRUE,5)</f>
        <v>4</v>
      </c>
      <c r="H3215" s="3" t="str" cm="1">
        <f t="array" ref="H3215">_xlfn.IFS(AND(E3215&gt;=4,F3215&gt;=4,G3215&gt;=4),"Champions",AND(E3215&gt;=3,F3215&gt;=3,G3215&gt;=3),"Loyal Customers",AND(E3215&lt;=2,F3215&gt;=3),"At Risk",AND(E3215&lt;=2,F3215&lt;=2,G3215&lt;=2),"Lost",AND(E3215&gt;=4,F3215&lt;=2),"New/Promising",TRUE,"Needs Attention")</f>
        <v>At Risk</v>
      </c>
      <c r="I3215" s="3" t="str">
        <f t="shared" si="54"/>
        <v>Churned</v>
      </c>
      <c r="J3215" s="3" t="str">
        <f>_xlfn.XLOOKUP(A3215,'Country_Lookup'!$D:$D,'Country_Lookup'!$E:$E)</f>
        <v>United Kingdom</v>
      </c>
    </row>
    <row r="3216" spans="1:10" x14ac:dyDescent="0.3">
      <c r="A3216">
        <v>15591</v>
      </c>
      <c r="B3216">
        <v>582</v>
      </c>
      <c r="C3216">
        <v>3</v>
      </c>
      <c r="D3216">
        <v>217.90000000000003</v>
      </c>
      <c r="E3216" cm="1">
        <f t="array" ref="E3216">_xlfn.IFS(B3216&lt;=PERCENTILE($B$3:$B$5882,0.2),5,B3216&lt;=PERCENTILE($B$3:$B$5882,0.4),4,B3216&lt;=PERCENTILE($B$3:$B$5882,0.6),3,B3216&lt;=PERCENTILE($B$3:$B$5882,0.8),2,TRUE,1)</f>
        <v>1</v>
      </c>
      <c r="F3216" cm="1">
        <f t="array" ref="F3216">_xlfn.IFS(C3216&lt;=PERCENTILE($C$3:$C$5882,0.2),1,C3216&lt;=PERCENTILE($C$3:$C$5882,0.4),2,C3216&lt;=PERCENTILE($C$3:$C$5882,0.6),3,C3216&lt;=PERCENTILE($C$3:$C$5882,0.8),4,TRUE,5)</f>
        <v>3</v>
      </c>
      <c r="G3216" cm="1">
        <f t="array" ref="G3216">_xlfn.IFS(D3216&lt;=PERCENTILE($D$3:$D$5882,0.2),1,D3216&lt;=PERCENTILE($D$3:$D$5882,0.4),2,D3216&lt;=PERCENTILE($D$3:$D$5882,0.6),3,D3216&lt;=PERCENTILE($D$3:$D$5882,0.8),4,TRUE,5)</f>
        <v>1</v>
      </c>
      <c r="H3216" s="3" t="str" cm="1">
        <f t="array" ref="H3216">_xlfn.IFS(AND(E3216&gt;=4,F3216&gt;=4,G3216&gt;=4),"Champions",AND(E3216&gt;=3,F3216&gt;=3,G3216&gt;=3),"Loyal Customers",AND(E3216&lt;=2,F3216&gt;=3),"At Risk",AND(E3216&lt;=2,F3216&lt;=2,G3216&lt;=2),"Lost",AND(E3216&gt;=4,F3216&lt;=2),"New/Promising",TRUE,"Needs Attention")</f>
        <v>At Risk</v>
      </c>
      <c r="I3216" s="3" t="str">
        <f t="shared" si="54"/>
        <v>Churned</v>
      </c>
      <c r="J3216" s="3" t="str">
        <f>_xlfn.XLOOKUP(A3216,'Country_Lookup'!$D:$D,'Country_Lookup'!$E:$E)</f>
        <v>United Kingdom</v>
      </c>
    </row>
    <row r="3217" spans="1:10" x14ac:dyDescent="0.3">
      <c r="A3217">
        <v>15592</v>
      </c>
      <c r="B3217">
        <v>46</v>
      </c>
      <c r="C3217">
        <v>1</v>
      </c>
      <c r="D3217">
        <v>388.58</v>
      </c>
      <c r="E3217" cm="1">
        <f t="array" ref="E3217">_xlfn.IFS(B3217&lt;=PERCENTILE($B$3:$B$5882,0.2),5,B3217&lt;=PERCENTILE($B$3:$B$5882,0.4),4,B3217&lt;=PERCENTILE($B$3:$B$5882,0.6),3,B3217&lt;=PERCENTILE($B$3:$B$5882,0.8),2,TRUE,1)</f>
        <v>4</v>
      </c>
      <c r="F3217" cm="1">
        <f t="array" ref="F3217">_xlfn.IFS(C3217&lt;=PERCENTILE($C$3:$C$5882,0.2),1,C3217&lt;=PERCENTILE($C$3:$C$5882,0.4),2,C3217&lt;=PERCENTILE($C$3:$C$5882,0.6),3,C3217&lt;=PERCENTILE($C$3:$C$5882,0.8),4,TRUE,5)</f>
        <v>1</v>
      </c>
      <c r="G3217" cm="1">
        <f t="array" ref="G3217">_xlfn.IFS(D3217&lt;=PERCENTILE($D$3:$D$5882,0.2),1,D3217&lt;=PERCENTILE($D$3:$D$5882,0.4),2,D3217&lt;=PERCENTILE($D$3:$D$5882,0.6),3,D3217&lt;=PERCENTILE($D$3:$D$5882,0.8),4,TRUE,5)</f>
        <v>2</v>
      </c>
      <c r="H3217" s="3" t="str" cm="1">
        <f t="array" ref="H3217">_xlfn.IFS(AND(E3217&gt;=4,F3217&gt;=4,G3217&gt;=4),"Champions",AND(E3217&gt;=3,F3217&gt;=3,G3217&gt;=3),"Loyal Customers",AND(E3217&lt;=2,F3217&gt;=3),"At Risk",AND(E3217&lt;=2,F3217&lt;=2,G3217&lt;=2),"Lost",AND(E3217&gt;=4,F3217&lt;=2),"New/Promising",TRUE,"Needs Attention")</f>
        <v>New/Promising</v>
      </c>
      <c r="I3217" s="3" t="str">
        <f t="shared" si="54"/>
        <v>Active</v>
      </c>
      <c r="J3217" s="3" t="str">
        <f>_xlfn.XLOOKUP(A3217,'Country_Lookup'!$D:$D,'Country_Lookup'!$E:$E)</f>
        <v>United Kingdom</v>
      </c>
    </row>
    <row r="3218" spans="1:10" x14ac:dyDescent="0.3">
      <c r="A3218">
        <v>15593</v>
      </c>
      <c r="B3218">
        <v>70</v>
      </c>
      <c r="C3218">
        <v>1</v>
      </c>
      <c r="D3218">
        <v>199.8</v>
      </c>
      <c r="E3218" cm="1">
        <f t="array" ref="E3218">_xlfn.IFS(B3218&lt;=PERCENTILE($B$3:$B$5882,0.2),5,B3218&lt;=PERCENTILE($B$3:$B$5882,0.4),4,B3218&lt;=PERCENTILE($B$3:$B$5882,0.6),3,B3218&lt;=PERCENTILE($B$3:$B$5882,0.8),2,TRUE,1)</f>
        <v>3</v>
      </c>
      <c r="F3218" cm="1">
        <f t="array" ref="F3218">_xlfn.IFS(C3218&lt;=PERCENTILE($C$3:$C$5882,0.2),1,C3218&lt;=PERCENTILE($C$3:$C$5882,0.4),2,C3218&lt;=PERCENTILE($C$3:$C$5882,0.6),3,C3218&lt;=PERCENTILE($C$3:$C$5882,0.8),4,TRUE,5)</f>
        <v>1</v>
      </c>
      <c r="G3218" cm="1">
        <f t="array" ref="G3218">_xlfn.IFS(D3218&lt;=PERCENTILE($D$3:$D$5882,0.2),1,D3218&lt;=PERCENTILE($D$3:$D$5882,0.4),2,D3218&lt;=PERCENTILE($D$3:$D$5882,0.6),3,D3218&lt;=PERCENTILE($D$3:$D$5882,0.8),4,TRUE,5)</f>
        <v>1</v>
      </c>
      <c r="H3218" s="3" t="str" cm="1">
        <f t="array" ref="H3218">_xlfn.IFS(AND(E3218&gt;=4,F3218&gt;=4,G3218&gt;=4),"Champions",AND(E3218&gt;=3,F3218&gt;=3,G3218&gt;=3),"Loyal Customers",AND(E3218&lt;=2,F3218&gt;=3),"At Risk",AND(E3218&lt;=2,F3218&lt;=2,G3218&lt;=2),"Lost",AND(E3218&gt;=4,F3218&lt;=2),"New/Promising",TRUE,"Needs Attention")</f>
        <v>Needs Attention</v>
      </c>
      <c r="I3218" s="3" t="str">
        <f t="shared" si="54"/>
        <v>Active</v>
      </c>
      <c r="J3218" s="3" t="str">
        <f>_xlfn.XLOOKUP(A3218,'Country_Lookup'!$D:$D,'Country_Lookup'!$E:$E)</f>
        <v>United Kingdom</v>
      </c>
    </row>
    <row r="3219" spans="1:10" x14ac:dyDescent="0.3">
      <c r="A3219">
        <v>15594</v>
      </c>
      <c r="B3219">
        <v>15</v>
      </c>
      <c r="C3219">
        <v>5</v>
      </c>
      <c r="D3219">
        <v>1771.7799999999986</v>
      </c>
      <c r="E3219" cm="1">
        <f t="array" ref="E3219">_xlfn.IFS(B3219&lt;=PERCENTILE($B$3:$B$5882,0.2),5,B3219&lt;=PERCENTILE($B$3:$B$5882,0.4),4,B3219&lt;=PERCENTILE($B$3:$B$5882,0.6),3,B3219&lt;=PERCENTILE($B$3:$B$5882,0.8),2,TRUE,1)</f>
        <v>5</v>
      </c>
      <c r="F3219" cm="1">
        <f t="array" ref="F3219">_xlfn.IFS(C3219&lt;=PERCENTILE($C$3:$C$5882,0.2),1,C3219&lt;=PERCENTILE($C$3:$C$5882,0.4),2,C3219&lt;=PERCENTILE($C$3:$C$5882,0.6),3,C3219&lt;=PERCENTILE($C$3:$C$5882,0.8),4,TRUE,5)</f>
        <v>4</v>
      </c>
      <c r="G3219" cm="1">
        <f t="array" ref="G3219">_xlfn.IFS(D3219&lt;=PERCENTILE($D$3:$D$5882,0.2),1,D3219&lt;=PERCENTILE($D$3:$D$5882,0.4),2,D3219&lt;=PERCENTILE($D$3:$D$5882,0.6),3,D3219&lt;=PERCENTILE($D$3:$D$5882,0.8),4,TRUE,5)</f>
        <v>4</v>
      </c>
      <c r="H3219" s="3" t="str" cm="1">
        <f t="array" ref="H3219">_xlfn.IFS(AND(E3219&gt;=4,F3219&gt;=4,G3219&gt;=4),"Champions",AND(E3219&gt;=3,F3219&gt;=3,G3219&gt;=3),"Loyal Customers",AND(E3219&lt;=2,F3219&gt;=3),"At Risk",AND(E3219&lt;=2,F3219&lt;=2,G3219&lt;=2),"Lost",AND(E3219&gt;=4,F3219&lt;=2),"New/Promising",TRUE,"Needs Attention")</f>
        <v>Champions</v>
      </c>
      <c r="I3219" s="3" t="str">
        <f t="shared" si="54"/>
        <v>Active</v>
      </c>
      <c r="J3219" s="3" t="str">
        <f>_xlfn.XLOOKUP(A3219,'Country_Lookup'!$D:$D,'Country_Lookup'!$E:$E)</f>
        <v>United Kingdom</v>
      </c>
    </row>
    <row r="3220" spans="1:10" x14ac:dyDescent="0.3">
      <c r="A3220">
        <v>15595</v>
      </c>
      <c r="B3220">
        <v>487</v>
      </c>
      <c r="C3220">
        <v>1</v>
      </c>
      <c r="D3220">
        <v>357.6</v>
      </c>
      <c r="E3220" cm="1">
        <f t="array" ref="E3220">_xlfn.IFS(B3220&lt;=PERCENTILE($B$3:$B$5882,0.2),5,B3220&lt;=PERCENTILE($B$3:$B$5882,0.4),4,B3220&lt;=PERCENTILE($B$3:$B$5882,0.6),3,B3220&lt;=PERCENTILE($B$3:$B$5882,0.8),2,TRUE,1)</f>
        <v>1</v>
      </c>
      <c r="F3220" cm="1">
        <f t="array" ref="F3220">_xlfn.IFS(C3220&lt;=PERCENTILE($C$3:$C$5882,0.2),1,C3220&lt;=PERCENTILE($C$3:$C$5882,0.4),2,C3220&lt;=PERCENTILE($C$3:$C$5882,0.6),3,C3220&lt;=PERCENTILE($C$3:$C$5882,0.8),4,TRUE,5)</f>
        <v>1</v>
      </c>
      <c r="G3220" cm="1">
        <f t="array" ref="G3220">_xlfn.IFS(D3220&lt;=PERCENTILE($D$3:$D$5882,0.2),1,D3220&lt;=PERCENTILE($D$3:$D$5882,0.4),2,D3220&lt;=PERCENTILE($D$3:$D$5882,0.6),3,D3220&lt;=PERCENTILE($D$3:$D$5882,0.8),4,TRUE,5)</f>
        <v>2</v>
      </c>
      <c r="H3220" s="3" t="str" cm="1">
        <f t="array" ref="H3220">_xlfn.IFS(AND(E3220&gt;=4,F3220&gt;=4,G3220&gt;=4),"Champions",AND(E3220&gt;=3,F3220&gt;=3,G3220&gt;=3),"Loyal Customers",AND(E3220&lt;=2,F3220&gt;=3),"At Risk",AND(E3220&lt;=2,F3220&lt;=2,G3220&lt;=2),"Lost",AND(E3220&gt;=4,F3220&lt;=2),"New/Promising",TRUE,"Needs Attention")</f>
        <v>Lost</v>
      </c>
      <c r="I3220" s="3" t="str">
        <f t="shared" si="54"/>
        <v>Churned</v>
      </c>
      <c r="J3220" s="3" t="str">
        <f>_xlfn.XLOOKUP(A3220,'Country_Lookup'!$D:$D,'Country_Lookup'!$E:$E)</f>
        <v>United Kingdom</v>
      </c>
    </row>
    <row r="3221" spans="1:10" x14ac:dyDescent="0.3">
      <c r="A3221">
        <v>15596</v>
      </c>
      <c r="B3221">
        <v>100</v>
      </c>
      <c r="C3221">
        <v>9</v>
      </c>
      <c r="D3221">
        <v>3130.0399999999922</v>
      </c>
      <c r="E3221" cm="1">
        <f t="array" ref="E3221">_xlfn.IFS(B3221&lt;=PERCENTILE($B$3:$B$5882,0.2),5,B3221&lt;=PERCENTILE($B$3:$B$5882,0.4),4,B3221&lt;=PERCENTILE($B$3:$B$5882,0.6),3,B3221&lt;=PERCENTILE($B$3:$B$5882,0.8),2,TRUE,1)</f>
        <v>3</v>
      </c>
      <c r="F3221" cm="1">
        <f t="array" ref="F3221">_xlfn.IFS(C3221&lt;=PERCENTILE($C$3:$C$5882,0.2),1,C3221&lt;=PERCENTILE($C$3:$C$5882,0.4),2,C3221&lt;=PERCENTILE($C$3:$C$5882,0.6),3,C3221&lt;=PERCENTILE($C$3:$C$5882,0.8),4,TRUE,5)</f>
        <v>5</v>
      </c>
      <c r="G3221" cm="1">
        <f t="array" ref="G3221">_xlfn.IFS(D3221&lt;=PERCENTILE($D$3:$D$5882,0.2),1,D3221&lt;=PERCENTILE($D$3:$D$5882,0.4),2,D3221&lt;=PERCENTILE($D$3:$D$5882,0.6),3,D3221&lt;=PERCENTILE($D$3:$D$5882,0.8),4,TRUE,5)</f>
        <v>5</v>
      </c>
      <c r="H3221" s="3" t="str" cm="1">
        <f t="array" ref="H3221">_xlfn.IFS(AND(E3221&gt;=4,F3221&gt;=4,G3221&gt;=4),"Champions",AND(E3221&gt;=3,F3221&gt;=3,G3221&gt;=3),"Loyal Customers",AND(E3221&lt;=2,F3221&gt;=3),"At Risk",AND(E3221&lt;=2,F3221&lt;=2,G3221&lt;=2),"Lost",AND(E3221&gt;=4,F3221&lt;=2),"New/Promising",TRUE,"Needs Attention")</f>
        <v>Loyal Customers</v>
      </c>
      <c r="I3221" s="3" t="str">
        <f t="shared" si="54"/>
        <v>Churned</v>
      </c>
      <c r="J3221" s="3" t="str">
        <f>_xlfn.XLOOKUP(A3221,'Country_Lookup'!$D:$D,'Country_Lookup'!$E:$E)</f>
        <v>United Kingdom</v>
      </c>
    </row>
    <row r="3222" spans="1:10" x14ac:dyDescent="0.3">
      <c r="A3222">
        <v>15597</v>
      </c>
      <c r="B3222">
        <v>35</v>
      </c>
      <c r="C3222">
        <v>2</v>
      </c>
      <c r="D3222">
        <v>563.37000000000035</v>
      </c>
      <c r="E3222" cm="1">
        <f t="array" ref="E3222">_xlfn.IFS(B3222&lt;=PERCENTILE($B$3:$B$5882,0.2),5,B3222&lt;=PERCENTILE($B$3:$B$5882,0.4),4,B3222&lt;=PERCENTILE($B$3:$B$5882,0.6),3,B3222&lt;=PERCENTILE($B$3:$B$5882,0.8),2,TRUE,1)</f>
        <v>4</v>
      </c>
      <c r="F3222" cm="1">
        <f t="array" ref="F3222">_xlfn.IFS(C3222&lt;=PERCENTILE($C$3:$C$5882,0.2),1,C3222&lt;=PERCENTILE($C$3:$C$5882,0.4),2,C3222&lt;=PERCENTILE($C$3:$C$5882,0.6),3,C3222&lt;=PERCENTILE($C$3:$C$5882,0.8),4,TRUE,5)</f>
        <v>2</v>
      </c>
      <c r="G3222" cm="1">
        <f t="array" ref="G3222">_xlfn.IFS(D3222&lt;=PERCENTILE($D$3:$D$5882,0.2),1,D3222&lt;=PERCENTILE($D$3:$D$5882,0.4),2,D3222&lt;=PERCENTILE($D$3:$D$5882,0.6),3,D3222&lt;=PERCENTILE($D$3:$D$5882,0.8),4,TRUE,5)</f>
        <v>2</v>
      </c>
      <c r="H3222" s="3" t="str" cm="1">
        <f t="array" ref="H3222">_xlfn.IFS(AND(E3222&gt;=4,F3222&gt;=4,G3222&gt;=4),"Champions",AND(E3222&gt;=3,F3222&gt;=3,G3222&gt;=3),"Loyal Customers",AND(E3222&lt;=2,F3222&gt;=3),"At Risk",AND(E3222&lt;=2,F3222&lt;=2,G3222&lt;=2),"Lost",AND(E3222&gt;=4,F3222&lt;=2),"New/Promising",TRUE,"Needs Attention")</f>
        <v>New/Promising</v>
      </c>
      <c r="I3222" s="3" t="str">
        <f t="shared" si="54"/>
        <v>Active</v>
      </c>
      <c r="J3222" s="3" t="str">
        <f>_xlfn.XLOOKUP(A3222,'Country_Lookup'!$D:$D,'Country_Lookup'!$E:$E)</f>
        <v>United Kingdom</v>
      </c>
    </row>
    <row r="3223" spans="1:10" x14ac:dyDescent="0.3">
      <c r="A3223">
        <v>15598</v>
      </c>
      <c r="B3223">
        <v>53</v>
      </c>
      <c r="C3223">
        <v>2</v>
      </c>
      <c r="D3223">
        <v>548.02000000000032</v>
      </c>
      <c r="E3223" cm="1">
        <f t="array" ref="E3223">_xlfn.IFS(B3223&lt;=PERCENTILE($B$3:$B$5882,0.2),5,B3223&lt;=PERCENTILE($B$3:$B$5882,0.4),4,B3223&lt;=PERCENTILE($B$3:$B$5882,0.6),3,B3223&lt;=PERCENTILE($B$3:$B$5882,0.8),2,TRUE,1)</f>
        <v>4</v>
      </c>
      <c r="F3223" cm="1">
        <f t="array" ref="F3223">_xlfn.IFS(C3223&lt;=PERCENTILE($C$3:$C$5882,0.2),1,C3223&lt;=PERCENTILE($C$3:$C$5882,0.4),2,C3223&lt;=PERCENTILE($C$3:$C$5882,0.6),3,C3223&lt;=PERCENTILE($C$3:$C$5882,0.8),4,TRUE,5)</f>
        <v>2</v>
      </c>
      <c r="G3223" cm="1">
        <f t="array" ref="G3223">_xlfn.IFS(D3223&lt;=PERCENTILE($D$3:$D$5882,0.2),1,D3223&lt;=PERCENTILE($D$3:$D$5882,0.4),2,D3223&lt;=PERCENTILE($D$3:$D$5882,0.6),3,D3223&lt;=PERCENTILE($D$3:$D$5882,0.8),4,TRUE,5)</f>
        <v>2</v>
      </c>
      <c r="H3223" s="3" t="str" cm="1">
        <f t="array" ref="H3223">_xlfn.IFS(AND(E3223&gt;=4,F3223&gt;=4,G3223&gt;=4),"Champions",AND(E3223&gt;=3,F3223&gt;=3,G3223&gt;=3),"Loyal Customers",AND(E3223&lt;=2,F3223&gt;=3),"At Risk",AND(E3223&lt;=2,F3223&lt;=2,G3223&lt;=2),"Lost",AND(E3223&gt;=4,F3223&lt;=2),"New/Promising",TRUE,"Needs Attention")</f>
        <v>New/Promising</v>
      </c>
      <c r="I3223" s="3" t="str">
        <f t="shared" si="54"/>
        <v>Active</v>
      </c>
      <c r="J3223" s="3" t="str">
        <f>_xlfn.XLOOKUP(A3223,'Country_Lookup'!$D:$D,'Country_Lookup'!$E:$E)</f>
        <v>United Kingdom</v>
      </c>
    </row>
    <row r="3224" spans="1:10" x14ac:dyDescent="0.3">
      <c r="A3224">
        <v>15599</v>
      </c>
      <c r="B3224">
        <v>26</v>
      </c>
      <c r="C3224">
        <v>3</v>
      </c>
      <c r="D3224">
        <v>1250.0599999999988</v>
      </c>
      <c r="E3224" cm="1">
        <f t="array" ref="E3224">_xlfn.IFS(B3224&lt;=PERCENTILE($B$3:$B$5882,0.2),5,B3224&lt;=PERCENTILE($B$3:$B$5882,0.4),4,B3224&lt;=PERCENTILE($B$3:$B$5882,0.6),3,B3224&lt;=PERCENTILE($B$3:$B$5882,0.8),2,TRUE,1)</f>
        <v>4</v>
      </c>
      <c r="F3224" cm="1">
        <f t="array" ref="F3224">_xlfn.IFS(C3224&lt;=PERCENTILE($C$3:$C$5882,0.2),1,C3224&lt;=PERCENTILE($C$3:$C$5882,0.4),2,C3224&lt;=PERCENTILE($C$3:$C$5882,0.6),3,C3224&lt;=PERCENTILE($C$3:$C$5882,0.8),4,TRUE,5)</f>
        <v>3</v>
      </c>
      <c r="G3224" cm="1">
        <f t="array" ref="G3224">_xlfn.IFS(D3224&lt;=PERCENTILE($D$3:$D$5882,0.2),1,D3224&lt;=PERCENTILE($D$3:$D$5882,0.4),2,D3224&lt;=PERCENTILE($D$3:$D$5882,0.6),3,D3224&lt;=PERCENTILE($D$3:$D$5882,0.8),4,TRUE,5)</f>
        <v>4</v>
      </c>
      <c r="H3224" s="3" t="str" cm="1">
        <f t="array" ref="H3224">_xlfn.IFS(AND(E3224&gt;=4,F3224&gt;=4,G3224&gt;=4),"Champions",AND(E3224&gt;=3,F3224&gt;=3,G3224&gt;=3),"Loyal Customers",AND(E3224&lt;=2,F3224&gt;=3),"At Risk",AND(E3224&lt;=2,F3224&lt;=2,G3224&lt;=2),"Lost",AND(E3224&gt;=4,F3224&lt;=2),"New/Promising",TRUE,"Needs Attention")</f>
        <v>Loyal Customers</v>
      </c>
      <c r="I3224" s="3" t="str">
        <f t="shared" si="54"/>
        <v>Active</v>
      </c>
      <c r="J3224" s="3" t="str">
        <f>_xlfn.XLOOKUP(A3224,'Country_Lookup'!$D:$D,'Country_Lookup'!$E:$E)</f>
        <v>United Kingdom</v>
      </c>
    </row>
    <row r="3225" spans="1:10" x14ac:dyDescent="0.3">
      <c r="A3225">
        <v>15600</v>
      </c>
      <c r="B3225">
        <v>428</v>
      </c>
      <c r="C3225">
        <v>4</v>
      </c>
      <c r="D3225">
        <v>1199.3099999999988</v>
      </c>
      <c r="E3225" cm="1">
        <f t="array" ref="E3225">_xlfn.IFS(B3225&lt;=PERCENTILE($B$3:$B$5882,0.2),5,B3225&lt;=PERCENTILE($B$3:$B$5882,0.4),4,B3225&lt;=PERCENTILE($B$3:$B$5882,0.6),3,B3225&lt;=PERCENTILE($B$3:$B$5882,0.8),2,TRUE,1)</f>
        <v>1</v>
      </c>
      <c r="F3225" cm="1">
        <f t="array" ref="F3225">_xlfn.IFS(C3225&lt;=PERCENTILE($C$3:$C$5882,0.2),1,C3225&lt;=PERCENTILE($C$3:$C$5882,0.4),2,C3225&lt;=PERCENTILE($C$3:$C$5882,0.6),3,C3225&lt;=PERCENTILE($C$3:$C$5882,0.8),4,TRUE,5)</f>
        <v>3</v>
      </c>
      <c r="G3225" cm="1">
        <f t="array" ref="G3225">_xlfn.IFS(D3225&lt;=PERCENTILE($D$3:$D$5882,0.2),1,D3225&lt;=PERCENTILE($D$3:$D$5882,0.4),2,D3225&lt;=PERCENTILE($D$3:$D$5882,0.6),3,D3225&lt;=PERCENTILE($D$3:$D$5882,0.8),4,TRUE,5)</f>
        <v>3</v>
      </c>
      <c r="H3225" s="3" t="str" cm="1">
        <f t="array" ref="H3225">_xlfn.IFS(AND(E3225&gt;=4,F3225&gt;=4,G3225&gt;=4),"Champions",AND(E3225&gt;=3,F3225&gt;=3,G3225&gt;=3),"Loyal Customers",AND(E3225&lt;=2,F3225&gt;=3),"At Risk",AND(E3225&lt;=2,F3225&lt;=2,G3225&lt;=2),"Lost",AND(E3225&gt;=4,F3225&lt;=2),"New/Promising",TRUE,"Needs Attention")</f>
        <v>At Risk</v>
      </c>
      <c r="I3225" s="3" t="str">
        <f t="shared" si="54"/>
        <v>Churned</v>
      </c>
      <c r="J3225" s="3" t="str">
        <f>_xlfn.XLOOKUP(A3225,'Country_Lookup'!$D:$D,'Country_Lookup'!$E:$E)</f>
        <v>United Kingdom</v>
      </c>
    </row>
    <row r="3226" spans="1:10" x14ac:dyDescent="0.3">
      <c r="A3226">
        <v>15601</v>
      </c>
      <c r="B3226">
        <v>11</v>
      </c>
      <c r="C3226">
        <v>30</v>
      </c>
      <c r="D3226">
        <v>14960.119999999748</v>
      </c>
      <c r="E3226" cm="1">
        <f t="array" ref="E3226">_xlfn.IFS(B3226&lt;=PERCENTILE($B$3:$B$5882,0.2),5,B3226&lt;=PERCENTILE($B$3:$B$5882,0.4),4,B3226&lt;=PERCENTILE($B$3:$B$5882,0.6),3,B3226&lt;=PERCENTILE($B$3:$B$5882,0.8),2,TRUE,1)</f>
        <v>5</v>
      </c>
      <c r="F3226" cm="1">
        <f t="array" ref="F3226">_xlfn.IFS(C3226&lt;=PERCENTILE($C$3:$C$5882,0.2),1,C3226&lt;=PERCENTILE($C$3:$C$5882,0.4),2,C3226&lt;=PERCENTILE($C$3:$C$5882,0.6),3,C3226&lt;=PERCENTILE($C$3:$C$5882,0.8),4,TRUE,5)</f>
        <v>5</v>
      </c>
      <c r="G3226" cm="1">
        <f t="array" ref="G3226">_xlfn.IFS(D3226&lt;=PERCENTILE($D$3:$D$5882,0.2),1,D3226&lt;=PERCENTILE($D$3:$D$5882,0.4),2,D3226&lt;=PERCENTILE($D$3:$D$5882,0.6),3,D3226&lt;=PERCENTILE($D$3:$D$5882,0.8),4,TRUE,5)</f>
        <v>5</v>
      </c>
      <c r="H3226" s="3" t="str" cm="1">
        <f t="array" ref="H3226">_xlfn.IFS(AND(E3226&gt;=4,F3226&gt;=4,G3226&gt;=4),"Champions",AND(E3226&gt;=3,F3226&gt;=3,G3226&gt;=3),"Loyal Customers",AND(E3226&lt;=2,F3226&gt;=3),"At Risk",AND(E3226&lt;=2,F3226&lt;=2,G3226&lt;=2),"Lost",AND(E3226&gt;=4,F3226&lt;=2),"New/Promising",TRUE,"Needs Attention")</f>
        <v>Champions</v>
      </c>
      <c r="I3226" s="3" t="str">
        <f t="shared" si="54"/>
        <v>Active</v>
      </c>
      <c r="J3226" s="3" t="str">
        <f>_xlfn.XLOOKUP(A3226,'Country_Lookup'!$D:$D,'Country_Lookup'!$E:$E)</f>
        <v>United Kingdom</v>
      </c>
    </row>
    <row r="3227" spans="1:10" x14ac:dyDescent="0.3">
      <c r="A3227">
        <v>15602</v>
      </c>
      <c r="B3227">
        <v>8</v>
      </c>
      <c r="C3227">
        <v>16</v>
      </c>
      <c r="D3227">
        <v>3230.5100000000048</v>
      </c>
      <c r="E3227" cm="1">
        <f t="array" ref="E3227">_xlfn.IFS(B3227&lt;=PERCENTILE($B$3:$B$5882,0.2),5,B3227&lt;=PERCENTILE($B$3:$B$5882,0.4),4,B3227&lt;=PERCENTILE($B$3:$B$5882,0.6),3,B3227&lt;=PERCENTILE($B$3:$B$5882,0.8),2,TRUE,1)</f>
        <v>5</v>
      </c>
      <c r="F3227" cm="1">
        <f t="array" ref="F3227">_xlfn.IFS(C3227&lt;=PERCENTILE($C$3:$C$5882,0.2),1,C3227&lt;=PERCENTILE($C$3:$C$5882,0.4),2,C3227&lt;=PERCENTILE($C$3:$C$5882,0.6),3,C3227&lt;=PERCENTILE($C$3:$C$5882,0.8),4,TRUE,5)</f>
        <v>5</v>
      </c>
      <c r="G3227" cm="1">
        <f t="array" ref="G3227">_xlfn.IFS(D3227&lt;=PERCENTILE($D$3:$D$5882,0.2),1,D3227&lt;=PERCENTILE($D$3:$D$5882,0.4),2,D3227&lt;=PERCENTILE($D$3:$D$5882,0.6),3,D3227&lt;=PERCENTILE($D$3:$D$5882,0.8),4,TRUE,5)</f>
        <v>5</v>
      </c>
      <c r="H3227" s="3" t="str" cm="1">
        <f t="array" ref="H3227">_xlfn.IFS(AND(E3227&gt;=4,F3227&gt;=4,G3227&gt;=4),"Champions",AND(E3227&gt;=3,F3227&gt;=3,G3227&gt;=3),"Loyal Customers",AND(E3227&lt;=2,F3227&gt;=3),"At Risk",AND(E3227&lt;=2,F3227&lt;=2,G3227&lt;=2),"Lost",AND(E3227&gt;=4,F3227&lt;=2),"New/Promising",TRUE,"Needs Attention")</f>
        <v>Champions</v>
      </c>
      <c r="I3227" s="3" t="str">
        <f t="shared" si="54"/>
        <v>Active</v>
      </c>
      <c r="J3227" s="3" t="str">
        <f>_xlfn.XLOOKUP(A3227,'Country_Lookup'!$D:$D,'Country_Lookup'!$E:$E)</f>
        <v>United Kingdom</v>
      </c>
    </row>
    <row r="3228" spans="1:10" x14ac:dyDescent="0.3">
      <c r="A3228">
        <v>15603</v>
      </c>
      <c r="B3228">
        <v>78</v>
      </c>
      <c r="C3228">
        <v>2</v>
      </c>
      <c r="D3228">
        <v>88.48</v>
      </c>
      <c r="E3228" cm="1">
        <f t="array" ref="E3228">_xlfn.IFS(B3228&lt;=PERCENTILE($B$3:$B$5882,0.2),5,B3228&lt;=PERCENTILE($B$3:$B$5882,0.4),4,B3228&lt;=PERCENTILE($B$3:$B$5882,0.6),3,B3228&lt;=PERCENTILE($B$3:$B$5882,0.8),2,TRUE,1)</f>
        <v>3</v>
      </c>
      <c r="F3228" cm="1">
        <f t="array" ref="F3228">_xlfn.IFS(C3228&lt;=PERCENTILE($C$3:$C$5882,0.2),1,C3228&lt;=PERCENTILE($C$3:$C$5882,0.4),2,C3228&lt;=PERCENTILE($C$3:$C$5882,0.6),3,C3228&lt;=PERCENTILE($C$3:$C$5882,0.8),4,TRUE,5)</f>
        <v>2</v>
      </c>
      <c r="G3228" cm="1">
        <f t="array" ref="G3228">_xlfn.IFS(D3228&lt;=PERCENTILE($D$3:$D$5882,0.2),1,D3228&lt;=PERCENTILE($D$3:$D$5882,0.4),2,D3228&lt;=PERCENTILE($D$3:$D$5882,0.6),3,D3228&lt;=PERCENTILE($D$3:$D$5882,0.8),4,TRUE,5)</f>
        <v>1</v>
      </c>
      <c r="H3228" s="3" t="str" cm="1">
        <f t="array" ref="H3228">_xlfn.IFS(AND(E3228&gt;=4,F3228&gt;=4,G3228&gt;=4),"Champions",AND(E3228&gt;=3,F3228&gt;=3,G3228&gt;=3),"Loyal Customers",AND(E3228&lt;=2,F3228&gt;=3),"At Risk",AND(E3228&lt;=2,F3228&lt;=2,G3228&lt;=2),"Lost",AND(E3228&gt;=4,F3228&lt;=2),"New/Promising",TRUE,"Needs Attention")</f>
        <v>Needs Attention</v>
      </c>
      <c r="I3228" s="3" t="str">
        <f t="shared" si="54"/>
        <v>Active</v>
      </c>
      <c r="J3228" s="3" t="str">
        <f>_xlfn.XLOOKUP(A3228,'Country_Lookup'!$D:$D,'Country_Lookup'!$E:$E)</f>
        <v>United Kingdom</v>
      </c>
    </row>
    <row r="3229" spans="1:10" x14ac:dyDescent="0.3">
      <c r="A3229">
        <v>15604</v>
      </c>
      <c r="B3229">
        <v>52</v>
      </c>
      <c r="C3229">
        <v>1</v>
      </c>
      <c r="D3229">
        <v>216.3899999999999</v>
      </c>
      <c r="E3229" cm="1">
        <f t="array" ref="E3229">_xlfn.IFS(B3229&lt;=PERCENTILE($B$3:$B$5882,0.2),5,B3229&lt;=PERCENTILE($B$3:$B$5882,0.4),4,B3229&lt;=PERCENTILE($B$3:$B$5882,0.6),3,B3229&lt;=PERCENTILE($B$3:$B$5882,0.8),2,TRUE,1)</f>
        <v>4</v>
      </c>
      <c r="F3229" cm="1">
        <f t="array" ref="F3229">_xlfn.IFS(C3229&lt;=PERCENTILE($C$3:$C$5882,0.2),1,C3229&lt;=PERCENTILE($C$3:$C$5882,0.4),2,C3229&lt;=PERCENTILE($C$3:$C$5882,0.6),3,C3229&lt;=PERCENTILE($C$3:$C$5882,0.8),4,TRUE,5)</f>
        <v>1</v>
      </c>
      <c r="G3229" cm="1">
        <f t="array" ref="G3229">_xlfn.IFS(D3229&lt;=PERCENTILE($D$3:$D$5882,0.2),1,D3229&lt;=PERCENTILE($D$3:$D$5882,0.4),2,D3229&lt;=PERCENTILE($D$3:$D$5882,0.6),3,D3229&lt;=PERCENTILE($D$3:$D$5882,0.8),4,TRUE,5)</f>
        <v>1</v>
      </c>
      <c r="H3229" s="3" t="str" cm="1">
        <f t="array" ref="H3229">_xlfn.IFS(AND(E3229&gt;=4,F3229&gt;=4,G3229&gt;=4),"Champions",AND(E3229&gt;=3,F3229&gt;=3,G3229&gt;=3),"Loyal Customers",AND(E3229&lt;=2,F3229&gt;=3),"At Risk",AND(E3229&lt;=2,F3229&lt;=2,G3229&lt;=2),"Lost",AND(E3229&gt;=4,F3229&lt;=2),"New/Promising",TRUE,"Needs Attention")</f>
        <v>New/Promising</v>
      </c>
      <c r="I3229" s="3" t="str">
        <f t="shared" si="54"/>
        <v>Active</v>
      </c>
      <c r="J3229" s="3" t="str">
        <f>_xlfn.XLOOKUP(A3229,'Country_Lookup'!$D:$D,'Country_Lookup'!$E:$E)</f>
        <v>United Kingdom</v>
      </c>
    </row>
    <row r="3230" spans="1:10" x14ac:dyDescent="0.3">
      <c r="A3230">
        <v>15605</v>
      </c>
      <c r="B3230">
        <v>36</v>
      </c>
      <c r="C3230">
        <v>9</v>
      </c>
      <c r="D3230">
        <v>1936.7999999999954</v>
      </c>
      <c r="E3230" cm="1">
        <f t="array" ref="E3230">_xlfn.IFS(B3230&lt;=PERCENTILE($B$3:$B$5882,0.2),5,B3230&lt;=PERCENTILE($B$3:$B$5882,0.4),4,B3230&lt;=PERCENTILE($B$3:$B$5882,0.6),3,B3230&lt;=PERCENTILE($B$3:$B$5882,0.8),2,TRUE,1)</f>
        <v>4</v>
      </c>
      <c r="F3230" cm="1">
        <f t="array" ref="F3230">_xlfn.IFS(C3230&lt;=PERCENTILE($C$3:$C$5882,0.2),1,C3230&lt;=PERCENTILE($C$3:$C$5882,0.4),2,C3230&lt;=PERCENTILE($C$3:$C$5882,0.6),3,C3230&lt;=PERCENTILE($C$3:$C$5882,0.8),4,TRUE,5)</f>
        <v>5</v>
      </c>
      <c r="G3230" cm="1">
        <f t="array" ref="G3230">_xlfn.IFS(D3230&lt;=PERCENTILE($D$3:$D$5882,0.2),1,D3230&lt;=PERCENTILE($D$3:$D$5882,0.4),2,D3230&lt;=PERCENTILE($D$3:$D$5882,0.6),3,D3230&lt;=PERCENTILE($D$3:$D$5882,0.8),4,TRUE,5)</f>
        <v>4</v>
      </c>
      <c r="H3230" s="3" t="str" cm="1">
        <f t="array" ref="H3230">_xlfn.IFS(AND(E3230&gt;=4,F3230&gt;=4,G3230&gt;=4),"Champions",AND(E3230&gt;=3,F3230&gt;=3,G3230&gt;=3),"Loyal Customers",AND(E3230&lt;=2,F3230&gt;=3),"At Risk",AND(E3230&lt;=2,F3230&lt;=2,G3230&lt;=2),"Lost",AND(E3230&gt;=4,F3230&lt;=2),"New/Promising",TRUE,"Needs Attention")</f>
        <v>Champions</v>
      </c>
      <c r="I3230" s="3" t="str">
        <f t="shared" si="54"/>
        <v>Active</v>
      </c>
      <c r="J3230" s="3" t="str">
        <f>_xlfn.XLOOKUP(A3230,'Country_Lookup'!$D:$D,'Country_Lookup'!$E:$E)</f>
        <v>United Kingdom</v>
      </c>
    </row>
    <row r="3231" spans="1:10" x14ac:dyDescent="0.3">
      <c r="A3231">
        <v>15606</v>
      </c>
      <c r="B3231">
        <v>61</v>
      </c>
      <c r="C3231">
        <v>17</v>
      </c>
      <c r="D3231">
        <v>5230.9899999999934</v>
      </c>
      <c r="E3231" cm="1">
        <f t="array" ref="E3231">_xlfn.IFS(B3231&lt;=PERCENTILE($B$3:$B$5882,0.2),5,B3231&lt;=PERCENTILE($B$3:$B$5882,0.4),4,B3231&lt;=PERCENTILE($B$3:$B$5882,0.6),3,B3231&lt;=PERCENTILE($B$3:$B$5882,0.8),2,TRUE,1)</f>
        <v>3</v>
      </c>
      <c r="F3231" cm="1">
        <f t="array" ref="F3231">_xlfn.IFS(C3231&lt;=PERCENTILE($C$3:$C$5882,0.2),1,C3231&lt;=PERCENTILE($C$3:$C$5882,0.4),2,C3231&lt;=PERCENTILE($C$3:$C$5882,0.6),3,C3231&lt;=PERCENTILE($C$3:$C$5882,0.8),4,TRUE,5)</f>
        <v>5</v>
      </c>
      <c r="G3231" cm="1">
        <f t="array" ref="G3231">_xlfn.IFS(D3231&lt;=PERCENTILE($D$3:$D$5882,0.2),1,D3231&lt;=PERCENTILE($D$3:$D$5882,0.4),2,D3231&lt;=PERCENTILE($D$3:$D$5882,0.6),3,D3231&lt;=PERCENTILE($D$3:$D$5882,0.8),4,TRUE,5)</f>
        <v>5</v>
      </c>
      <c r="H3231" s="3" t="str" cm="1">
        <f t="array" ref="H3231">_xlfn.IFS(AND(E3231&gt;=4,F3231&gt;=4,G3231&gt;=4),"Champions",AND(E3231&gt;=3,F3231&gt;=3,G3231&gt;=3),"Loyal Customers",AND(E3231&lt;=2,F3231&gt;=3),"At Risk",AND(E3231&lt;=2,F3231&lt;=2,G3231&lt;=2),"Lost",AND(E3231&gt;=4,F3231&lt;=2),"New/Promising",TRUE,"Needs Attention")</f>
        <v>Loyal Customers</v>
      </c>
      <c r="I3231" s="3" t="str">
        <f t="shared" si="54"/>
        <v>Active</v>
      </c>
      <c r="J3231" s="3" t="str">
        <f>_xlfn.XLOOKUP(A3231,'Country_Lookup'!$D:$D,'Country_Lookup'!$E:$E)</f>
        <v>United Kingdom</v>
      </c>
    </row>
    <row r="3232" spans="1:10" x14ac:dyDescent="0.3">
      <c r="A3232">
        <v>15607</v>
      </c>
      <c r="B3232">
        <v>336</v>
      </c>
      <c r="C3232">
        <v>9</v>
      </c>
      <c r="D3232">
        <v>1708.9700000000009</v>
      </c>
      <c r="E3232" cm="1">
        <f t="array" ref="E3232">_xlfn.IFS(B3232&lt;=PERCENTILE($B$3:$B$5882,0.2),5,B3232&lt;=PERCENTILE($B$3:$B$5882,0.4),4,B3232&lt;=PERCENTILE($B$3:$B$5882,0.6),3,B3232&lt;=PERCENTILE($B$3:$B$5882,0.8),2,TRUE,1)</f>
        <v>2</v>
      </c>
      <c r="F3232" cm="1">
        <f t="array" ref="F3232">_xlfn.IFS(C3232&lt;=PERCENTILE($C$3:$C$5882,0.2),1,C3232&lt;=PERCENTILE($C$3:$C$5882,0.4),2,C3232&lt;=PERCENTILE($C$3:$C$5882,0.6),3,C3232&lt;=PERCENTILE($C$3:$C$5882,0.8),4,TRUE,5)</f>
        <v>5</v>
      </c>
      <c r="G3232" cm="1">
        <f t="array" ref="G3232">_xlfn.IFS(D3232&lt;=PERCENTILE($D$3:$D$5882,0.2),1,D3232&lt;=PERCENTILE($D$3:$D$5882,0.4),2,D3232&lt;=PERCENTILE($D$3:$D$5882,0.6),3,D3232&lt;=PERCENTILE($D$3:$D$5882,0.8),4,TRUE,5)</f>
        <v>4</v>
      </c>
      <c r="H3232" s="3" t="str" cm="1">
        <f t="array" ref="H3232">_xlfn.IFS(AND(E3232&gt;=4,F3232&gt;=4,G3232&gt;=4),"Champions",AND(E3232&gt;=3,F3232&gt;=3,G3232&gt;=3),"Loyal Customers",AND(E3232&lt;=2,F3232&gt;=3),"At Risk",AND(E3232&lt;=2,F3232&lt;=2,G3232&lt;=2),"Lost",AND(E3232&gt;=4,F3232&lt;=2),"New/Promising",TRUE,"Needs Attention")</f>
        <v>At Risk</v>
      </c>
      <c r="I3232" s="3" t="str">
        <f t="shared" si="54"/>
        <v>Churned</v>
      </c>
      <c r="J3232" s="3" t="str">
        <f>_xlfn.XLOOKUP(A3232,'Country_Lookup'!$D:$D,'Country_Lookup'!$E:$E)</f>
        <v>United Kingdom</v>
      </c>
    </row>
    <row r="3233" spans="1:10" x14ac:dyDescent="0.3">
      <c r="A3233">
        <v>15608</v>
      </c>
      <c r="B3233">
        <v>28</v>
      </c>
      <c r="C3233">
        <v>5</v>
      </c>
      <c r="D3233">
        <v>1785.9800000000007</v>
      </c>
      <c r="E3233" cm="1">
        <f t="array" ref="E3233">_xlfn.IFS(B3233&lt;=PERCENTILE($B$3:$B$5882,0.2),5,B3233&lt;=PERCENTILE($B$3:$B$5882,0.4),4,B3233&lt;=PERCENTILE($B$3:$B$5882,0.6),3,B3233&lt;=PERCENTILE($B$3:$B$5882,0.8),2,TRUE,1)</f>
        <v>4</v>
      </c>
      <c r="F3233" cm="1">
        <f t="array" ref="F3233">_xlfn.IFS(C3233&lt;=PERCENTILE($C$3:$C$5882,0.2),1,C3233&lt;=PERCENTILE($C$3:$C$5882,0.4),2,C3233&lt;=PERCENTILE($C$3:$C$5882,0.6),3,C3233&lt;=PERCENTILE($C$3:$C$5882,0.8),4,TRUE,5)</f>
        <v>4</v>
      </c>
      <c r="G3233" cm="1">
        <f t="array" ref="G3233">_xlfn.IFS(D3233&lt;=PERCENTILE($D$3:$D$5882,0.2),1,D3233&lt;=PERCENTILE($D$3:$D$5882,0.4),2,D3233&lt;=PERCENTILE($D$3:$D$5882,0.6),3,D3233&lt;=PERCENTILE($D$3:$D$5882,0.8),4,TRUE,5)</f>
        <v>4</v>
      </c>
      <c r="H3233" s="3" t="str" cm="1">
        <f t="array" ref="H3233">_xlfn.IFS(AND(E3233&gt;=4,F3233&gt;=4,G3233&gt;=4),"Champions",AND(E3233&gt;=3,F3233&gt;=3,G3233&gt;=3),"Loyal Customers",AND(E3233&lt;=2,F3233&gt;=3),"At Risk",AND(E3233&lt;=2,F3233&lt;=2,G3233&lt;=2),"Lost",AND(E3233&gt;=4,F3233&lt;=2),"New/Promising",TRUE,"Needs Attention")</f>
        <v>Champions</v>
      </c>
      <c r="I3233" s="3" t="str">
        <f t="shared" si="54"/>
        <v>Active</v>
      </c>
      <c r="J3233" s="3" t="str">
        <f>_xlfn.XLOOKUP(A3233,'Country_Lookup'!$D:$D,'Country_Lookup'!$E:$E)</f>
        <v>United Kingdom</v>
      </c>
    </row>
    <row r="3234" spans="1:10" x14ac:dyDescent="0.3">
      <c r="A3234">
        <v>15609</v>
      </c>
      <c r="B3234">
        <v>184</v>
      </c>
      <c r="C3234">
        <v>1</v>
      </c>
      <c r="D3234">
        <v>298.48</v>
      </c>
      <c r="E3234" cm="1">
        <f t="array" ref="E3234">_xlfn.IFS(B3234&lt;=PERCENTILE($B$3:$B$5882,0.2),5,B3234&lt;=PERCENTILE($B$3:$B$5882,0.4),4,B3234&lt;=PERCENTILE($B$3:$B$5882,0.6),3,B3234&lt;=PERCENTILE($B$3:$B$5882,0.8),2,TRUE,1)</f>
        <v>3</v>
      </c>
      <c r="F3234" cm="1">
        <f t="array" ref="F3234">_xlfn.IFS(C3234&lt;=PERCENTILE($C$3:$C$5882,0.2),1,C3234&lt;=PERCENTILE($C$3:$C$5882,0.4),2,C3234&lt;=PERCENTILE($C$3:$C$5882,0.6),3,C3234&lt;=PERCENTILE($C$3:$C$5882,0.8),4,TRUE,5)</f>
        <v>1</v>
      </c>
      <c r="G3234" cm="1">
        <f t="array" ref="G3234">_xlfn.IFS(D3234&lt;=PERCENTILE($D$3:$D$5882,0.2),1,D3234&lt;=PERCENTILE($D$3:$D$5882,0.4),2,D3234&lt;=PERCENTILE($D$3:$D$5882,0.6),3,D3234&lt;=PERCENTILE($D$3:$D$5882,0.8),4,TRUE,5)</f>
        <v>2</v>
      </c>
      <c r="H3234" s="3" t="str" cm="1">
        <f t="array" ref="H3234">_xlfn.IFS(AND(E3234&gt;=4,F3234&gt;=4,G3234&gt;=4),"Champions",AND(E3234&gt;=3,F3234&gt;=3,G3234&gt;=3),"Loyal Customers",AND(E3234&lt;=2,F3234&gt;=3),"At Risk",AND(E3234&lt;=2,F3234&lt;=2,G3234&lt;=2),"Lost",AND(E3234&gt;=4,F3234&lt;=2),"New/Promising",TRUE,"Needs Attention")</f>
        <v>Needs Attention</v>
      </c>
      <c r="I3234" s="3" t="str">
        <f t="shared" si="54"/>
        <v>Churned</v>
      </c>
      <c r="J3234" s="3" t="str">
        <f>_xlfn.XLOOKUP(A3234,'Country_Lookup'!$D:$D,'Country_Lookup'!$E:$E)</f>
        <v>United Kingdom</v>
      </c>
    </row>
    <row r="3235" spans="1:10" x14ac:dyDescent="0.3">
      <c r="A3235">
        <v>15610</v>
      </c>
      <c r="B3235">
        <v>51</v>
      </c>
      <c r="C3235">
        <v>1</v>
      </c>
      <c r="D3235">
        <v>112.46</v>
      </c>
      <c r="E3235" cm="1">
        <f t="array" ref="E3235">_xlfn.IFS(B3235&lt;=PERCENTILE($B$3:$B$5882,0.2),5,B3235&lt;=PERCENTILE($B$3:$B$5882,0.4),4,B3235&lt;=PERCENTILE($B$3:$B$5882,0.6),3,B3235&lt;=PERCENTILE($B$3:$B$5882,0.8),2,TRUE,1)</f>
        <v>4</v>
      </c>
      <c r="F3235" cm="1">
        <f t="array" ref="F3235">_xlfn.IFS(C3235&lt;=PERCENTILE($C$3:$C$5882,0.2),1,C3235&lt;=PERCENTILE($C$3:$C$5882,0.4),2,C3235&lt;=PERCENTILE($C$3:$C$5882,0.6),3,C3235&lt;=PERCENTILE($C$3:$C$5882,0.8),4,TRUE,5)</f>
        <v>1</v>
      </c>
      <c r="G3235" cm="1">
        <f t="array" ref="G3235">_xlfn.IFS(D3235&lt;=PERCENTILE($D$3:$D$5882,0.2),1,D3235&lt;=PERCENTILE($D$3:$D$5882,0.4),2,D3235&lt;=PERCENTILE($D$3:$D$5882,0.6),3,D3235&lt;=PERCENTILE($D$3:$D$5882,0.8),4,TRUE,5)</f>
        <v>1</v>
      </c>
      <c r="H3235" s="3" t="str" cm="1">
        <f t="array" ref="H3235">_xlfn.IFS(AND(E3235&gt;=4,F3235&gt;=4,G3235&gt;=4),"Champions",AND(E3235&gt;=3,F3235&gt;=3,G3235&gt;=3),"Loyal Customers",AND(E3235&lt;=2,F3235&gt;=3),"At Risk",AND(E3235&lt;=2,F3235&lt;=2,G3235&lt;=2),"Lost",AND(E3235&gt;=4,F3235&lt;=2),"New/Promising",TRUE,"Needs Attention")</f>
        <v>New/Promising</v>
      </c>
      <c r="I3235" s="3" t="str">
        <f t="shared" si="54"/>
        <v>Active</v>
      </c>
      <c r="J3235" s="3" t="str">
        <f>_xlfn.XLOOKUP(A3235,'Country_Lookup'!$D:$D,'Country_Lookup'!$E:$E)</f>
        <v>United Kingdom</v>
      </c>
    </row>
    <row r="3236" spans="1:10" x14ac:dyDescent="0.3">
      <c r="A3236">
        <v>15611</v>
      </c>
      <c r="B3236">
        <v>9</v>
      </c>
      <c r="C3236">
        <v>26</v>
      </c>
      <c r="D3236">
        <v>2997.2800000000011</v>
      </c>
      <c r="E3236" cm="1">
        <f t="array" ref="E3236">_xlfn.IFS(B3236&lt;=PERCENTILE($B$3:$B$5882,0.2),5,B3236&lt;=PERCENTILE($B$3:$B$5882,0.4),4,B3236&lt;=PERCENTILE($B$3:$B$5882,0.6),3,B3236&lt;=PERCENTILE($B$3:$B$5882,0.8),2,TRUE,1)</f>
        <v>5</v>
      </c>
      <c r="F3236" cm="1">
        <f t="array" ref="F3236">_xlfn.IFS(C3236&lt;=PERCENTILE($C$3:$C$5882,0.2),1,C3236&lt;=PERCENTILE($C$3:$C$5882,0.4),2,C3236&lt;=PERCENTILE($C$3:$C$5882,0.6),3,C3236&lt;=PERCENTILE($C$3:$C$5882,0.8),4,TRUE,5)</f>
        <v>5</v>
      </c>
      <c r="G3236" cm="1">
        <f t="array" ref="G3236">_xlfn.IFS(D3236&lt;=PERCENTILE($D$3:$D$5882,0.2),1,D3236&lt;=PERCENTILE($D$3:$D$5882,0.4),2,D3236&lt;=PERCENTILE($D$3:$D$5882,0.6),3,D3236&lt;=PERCENTILE($D$3:$D$5882,0.8),4,TRUE,5)</f>
        <v>5</v>
      </c>
      <c r="H3236" s="3" t="str" cm="1">
        <f t="array" ref="H3236">_xlfn.IFS(AND(E3236&gt;=4,F3236&gt;=4,G3236&gt;=4),"Champions",AND(E3236&gt;=3,F3236&gt;=3,G3236&gt;=3),"Loyal Customers",AND(E3236&lt;=2,F3236&gt;=3),"At Risk",AND(E3236&lt;=2,F3236&lt;=2,G3236&lt;=2),"Lost",AND(E3236&gt;=4,F3236&lt;=2),"New/Promising",TRUE,"Needs Attention")</f>
        <v>Champions</v>
      </c>
      <c r="I3236" s="3" t="str">
        <f t="shared" si="54"/>
        <v>Active</v>
      </c>
      <c r="J3236" s="3" t="str">
        <f>_xlfn.XLOOKUP(A3236,'Country_Lookup'!$D:$D,'Country_Lookup'!$E:$E)</f>
        <v>United Kingdom</v>
      </c>
    </row>
    <row r="3237" spans="1:10" x14ac:dyDescent="0.3">
      <c r="A3237">
        <v>15612</v>
      </c>
      <c r="B3237">
        <v>36</v>
      </c>
      <c r="C3237">
        <v>2</v>
      </c>
      <c r="D3237">
        <v>195.15</v>
      </c>
      <c r="E3237" cm="1">
        <f t="array" ref="E3237">_xlfn.IFS(B3237&lt;=PERCENTILE($B$3:$B$5882,0.2),5,B3237&lt;=PERCENTILE($B$3:$B$5882,0.4),4,B3237&lt;=PERCENTILE($B$3:$B$5882,0.6),3,B3237&lt;=PERCENTILE($B$3:$B$5882,0.8),2,TRUE,1)</f>
        <v>4</v>
      </c>
      <c r="F3237" cm="1">
        <f t="array" ref="F3237">_xlfn.IFS(C3237&lt;=PERCENTILE($C$3:$C$5882,0.2),1,C3237&lt;=PERCENTILE($C$3:$C$5882,0.4),2,C3237&lt;=PERCENTILE($C$3:$C$5882,0.6),3,C3237&lt;=PERCENTILE($C$3:$C$5882,0.8),4,TRUE,5)</f>
        <v>2</v>
      </c>
      <c r="G3237" cm="1">
        <f t="array" ref="G3237">_xlfn.IFS(D3237&lt;=PERCENTILE($D$3:$D$5882,0.2),1,D3237&lt;=PERCENTILE($D$3:$D$5882,0.4),2,D3237&lt;=PERCENTILE($D$3:$D$5882,0.6),3,D3237&lt;=PERCENTILE($D$3:$D$5882,0.8),4,TRUE,5)</f>
        <v>1</v>
      </c>
      <c r="H3237" s="3" t="str" cm="1">
        <f t="array" ref="H3237">_xlfn.IFS(AND(E3237&gt;=4,F3237&gt;=4,G3237&gt;=4),"Champions",AND(E3237&gt;=3,F3237&gt;=3,G3237&gt;=3),"Loyal Customers",AND(E3237&lt;=2,F3237&gt;=3),"At Risk",AND(E3237&lt;=2,F3237&lt;=2,G3237&lt;=2),"Lost",AND(E3237&gt;=4,F3237&lt;=2),"New/Promising",TRUE,"Needs Attention")</f>
        <v>New/Promising</v>
      </c>
      <c r="I3237" s="3" t="str">
        <f t="shared" si="54"/>
        <v>Active</v>
      </c>
      <c r="J3237" s="3" t="str">
        <f>_xlfn.XLOOKUP(A3237,'Country_Lookup'!$D:$D,'Country_Lookup'!$E:$E)</f>
        <v>United Kingdom</v>
      </c>
    </row>
    <row r="3238" spans="1:10" x14ac:dyDescent="0.3">
      <c r="A3238">
        <v>15613</v>
      </c>
      <c r="B3238">
        <v>610</v>
      </c>
      <c r="C3238">
        <v>1</v>
      </c>
      <c r="D3238">
        <v>433.71999999999997</v>
      </c>
      <c r="E3238" cm="1">
        <f t="array" ref="E3238">_xlfn.IFS(B3238&lt;=PERCENTILE($B$3:$B$5882,0.2),5,B3238&lt;=PERCENTILE($B$3:$B$5882,0.4),4,B3238&lt;=PERCENTILE($B$3:$B$5882,0.6),3,B3238&lt;=PERCENTILE($B$3:$B$5882,0.8),2,TRUE,1)</f>
        <v>1</v>
      </c>
      <c r="F3238" cm="1">
        <f t="array" ref="F3238">_xlfn.IFS(C3238&lt;=PERCENTILE($C$3:$C$5882,0.2),1,C3238&lt;=PERCENTILE($C$3:$C$5882,0.4),2,C3238&lt;=PERCENTILE($C$3:$C$5882,0.6),3,C3238&lt;=PERCENTILE($C$3:$C$5882,0.8),4,TRUE,5)</f>
        <v>1</v>
      </c>
      <c r="G3238" cm="1">
        <f t="array" ref="G3238">_xlfn.IFS(D3238&lt;=PERCENTILE($D$3:$D$5882,0.2),1,D3238&lt;=PERCENTILE($D$3:$D$5882,0.4),2,D3238&lt;=PERCENTILE($D$3:$D$5882,0.6),3,D3238&lt;=PERCENTILE($D$3:$D$5882,0.8),4,TRUE,5)</f>
        <v>2</v>
      </c>
      <c r="H3238" s="3" t="str" cm="1">
        <f t="array" ref="H3238">_xlfn.IFS(AND(E3238&gt;=4,F3238&gt;=4,G3238&gt;=4),"Champions",AND(E3238&gt;=3,F3238&gt;=3,G3238&gt;=3),"Loyal Customers",AND(E3238&lt;=2,F3238&gt;=3),"At Risk",AND(E3238&lt;=2,F3238&lt;=2,G3238&lt;=2),"Lost",AND(E3238&gt;=4,F3238&lt;=2),"New/Promising",TRUE,"Needs Attention")</f>
        <v>Lost</v>
      </c>
      <c r="I3238" s="3" t="str">
        <f t="shared" si="54"/>
        <v>Churned</v>
      </c>
      <c r="J3238" s="3" t="str">
        <f>_xlfn.XLOOKUP(A3238,'Country_Lookup'!$D:$D,'Country_Lookup'!$E:$E)</f>
        <v>United Kingdom</v>
      </c>
    </row>
    <row r="3239" spans="1:10" x14ac:dyDescent="0.3">
      <c r="A3239">
        <v>15614</v>
      </c>
      <c r="B3239">
        <v>437</v>
      </c>
      <c r="C3239">
        <v>4</v>
      </c>
      <c r="D3239">
        <v>3147.3599999999933</v>
      </c>
      <c r="E3239" cm="1">
        <f t="array" ref="E3239">_xlfn.IFS(B3239&lt;=PERCENTILE($B$3:$B$5882,0.2),5,B3239&lt;=PERCENTILE($B$3:$B$5882,0.4),4,B3239&lt;=PERCENTILE($B$3:$B$5882,0.6),3,B3239&lt;=PERCENTILE($B$3:$B$5882,0.8),2,TRUE,1)</f>
        <v>1</v>
      </c>
      <c r="F3239" cm="1">
        <f t="array" ref="F3239">_xlfn.IFS(C3239&lt;=PERCENTILE($C$3:$C$5882,0.2),1,C3239&lt;=PERCENTILE($C$3:$C$5882,0.4),2,C3239&lt;=PERCENTILE($C$3:$C$5882,0.6),3,C3239&lt;=PERCENTILE($C$3:$C$5882,0.8),4,TRUE,5)</f>
        <v>3</v>
      </c>
      <c r="G3239" cm="1">
        <f t="array" ref="G3239">_xlfn.IFS(D3239&lt;=PERCENTILE($D$3:$D$5882,0.2),1,D3239&lt;=PERCENTILE($D$3:$D$5882,0.4),2,D3239&lt;=PERCENTILE($D$3:$D$5882,0.6),3,D3239&lt;=PERCENTILE($D$3:$D$5882,0.8),4,TRUE,5)</f>
        <v>5</v>
      </c>
      <c r="H3239" s="3" t="str" cm="1">
        <f t="array" ref="H3239">_xlfn.IFS(AND(E3239&gt;=4,F3239&gt;=4,G3239&gt;=4),"Champions",AND(E3239&gt;=3,F3239&gt;=3,G3239&gt;=3),"Loyal Customers",AND(E3239&lt;=2,F3239&gt;=3),"At Risk",AND(E3239&lt;=2,F3239&lt;=2,G3239&lt;=2),"Lost",AND(E3239&gt;=4,F3239&lt;=2),"New/Promising",TRUE,"Needs Attention")</f>
        <v>At Risk</v>
      </c>
      <c r="I3239" s="3" t="str">
        <f t="shared" si="54"/>
        <v>Churned</v>
      </c>
      <c r="J3239" s="3" t="str">
        <f>_xlfn.XLOOKUP(A3239,'Country_Lookup'!$D:$D,'Country_Lookup'!$E:$E)</f>
        <v>United Kingdom</v>
      </c>
    </row>
    <row r="3240" spans="1:10" x14ac:dyDescent="0.3">
      <c r="A3240">
        <v>15615</v>
      </c>
      <c r="B3240">
        <v>10</v>
      </c>
      <c r="C3240">
        <v>47</v>
      </c>
      <c r="D3240">
        <v>21373.970000000103</v>
      </c>
      <c r="E3240" cm="1">
        <f t="array" ref="E3240">_xlfn.IFS(B3240&lt;=PERCENTILE($B$3:$B$5882,0.2),5,B3240&lt;=PERCENTILE($B$3:$B$5882,0.4),4,B3240&lt;=PERCENTILE($B$3:$B$5882,0.6),3,B3240&lt;=PERCENTILE($B$3:$B$5882,0.8),2,TRUE,1)</f>
        <v>5</v>
      </c>
      <c r="F3240" cm="1">
        <f t="array" ref="F3240">_xlfn.IFS(C3240&lt;=PERCENTILE($C$3:$C$5882,0.2),1,C3240&lt;=PERCENTILE($C$3:$C$5882,0.4),2,C3240&lt;=PERCENTILE($C$3:$C$5882,0.6),3,C3240&lt;=PERCENTILE($C$3:$C$5882,0.8),4,TRUE,5)</f>
        <v>5</v>
      </c>
      <c r="G3240" cm="1">
        <f t="array" ref="G3240">_xlfn.IFS(D3240&lt;=PERCENTILE($D$3:$D$5882,0.2),1,D3240&lt;=PERCENTILE($D$3:$D$5882,0.4),2,D3240&lt;=PERCENTILE($D$3:$D$5882,0.6),3,D3240&lt;=PERCENTILE($D$3:$D$5882,0.8),4,TRUE,5)</f>
        <v>5</v>
      </c>
      <c r="H3240" s="3" t="str" cm="1">
        <f t="array" ref="H3240">_xlfn.IFS(AND(E3240&gt;=4,F3240&gt;=4,G3240&gt;=4),"Champions",AND(E3240&gt;=3,F3240&gt;=3,G3240&gt;=3),"Loyal Customers",AND(E3240&lt;=2,F3240&gt;=3),"At Risk",AND(E3240&lt;=2,F3240&lt;=2,G3240&lt;=2),"Lost",AND(E3240&gt;=4,F3240&lt;=2),"New/Promising",TRUE,"Needs Attention")</f>
        <v>Champions</v>
      </c>
      <c r="I3240" s="3" t="str">
        <f t="shared" si="54"/>
        <v>Active</v>
      </c>
      <c r="J3240" s="3" t="str">
        <f>_xlfn.XLOOKUP(A3240,'Country_Lookup'!$D:$D,'Country_Lookup'!$E:$E)</f>
        <v>United Kingdom</v>
      </c>
    </row>
    <row r="3241" spans="1:10" x14ac:dyDescent="0.3">
      <c r="A3241">
        <v>15616</v>
      </c>
      <c r="B3241">
        <v>438</v>
      </c>
      <c r="C3241">
        <v>1</v>
      </c>
      <c r="D3241">
        <v>317.11000000000007</v>
      </c>
      <c r="E3241" cm="1">
        <f t="array" ref="E3241">_xlfn.IFS(B3241&lt;=PERCENTILE($B$3:$B$5882,0.2),5,B3241&lt;=PERCENTILE($B$3:$B$5882,0.4),4,B3241&lt;=PERCENTILE($B$3:$B$5882,0.6),3,B3241&lt;=PERCENTILE($B$3:$B$5882,0.8),2,TRUE,1)</f>
        <v>1</v>
      </c>
      <c r="F3241" cm="1">
        <f t="array" ref="F3241">_xlfn.IFS(C3241&lt;=PERCENTILE($C$3:$C$5882,0.2),1,C3241&lt;=PERCENTILE($C$3:$C$5882,0.4),2,C3241&lt;=PERCENTILE($C$3:$C$5882,0.6),3,C3241&lt;=PERCENTILE($C$3:$C$5882,0.8),4,TRUE,5)</f>
        <v>1</v>
      </c>
      <c r="G3241" cm="1">
        <f t="array" ref="G3241">_xlfn.IFS(D3241&lt;=PERCENTILE($D$3:$D$5882,0.2),1,D3241&lt;=PERCENTILE($D$3:$D$5882,0.4),2,D3241&lt;=PERCENTILE($D$3:$D$5882,0.6),3,D3241&lt;=PERCENTILE($D$3:$D$5882,0.8),4,TRUE,5)</f>
        <v>2</v>
      </c>
      <c r="H3241" s="3" t="str" cm="1">
        <f t="array" ref="H3241">_xlfn.IFS(AND(E3241&gt;=4,F3241&gt;=4,G3241&gt;=4),"Champions",AND(E3241&gt;=3,F3241&gt;=3,G3241&gt;=3),"Loyal Customers",AND(E3241&lt;=2,F3241&gt;=3),"At Risk",AND(E3241&lt;=2,F3241&lt;=2,G3241&lt;=2),"Lost",AND(E3241&gt;=4,F3241&lt;=2),"New/Promising",TRUE,"Needs Attention")</f>
        <v>Lost</v>
      </c>
      <c r="I3241" s="3" t="str">
        <f t="shared" si="54"/>
        <v>Churned</v>
      </c>
      <c r="J3241" s="3" t="str">
        <f>_xlfn.XLOOKUP(A3241,'Country_Lookup'!$D:$D,'Country_Lookup'!$E:$E)</f>
        <v>United Kingdom</v>
      </c>
    </row>
    <row r="3242" spans="1:10" x14ac:dyDescent="0.3">
      <c r="A3242">
        <v>15617</v>
      </c>
      <c r="B3242">
        <v>396</v>
      </c>
      <c r="C3242">
        <v>3</v>
      </c>
      <c r="D3242">
        <v>828.54999999999984</v>
      </c>
      <c r="E3242" cm="1">
        <f t="array" ref="E3242">_xlfn.IFS(B3242&lt;=PERCENTILE($B$3:$B$5882,0.2),5,B3242&lt;=PERCENTILE($B$3:$B$5882,0.4),4,B3242&lt;=PERCENTILE($B$3:$B$5882,0.6),3,B3242&lt;=PERCENTILE($B$3:$B$5882,0.8),2,TRUE,1)</f>
        <v>2</v>
      </c>
      <c r="F3242" cm="1">
        <f t="array" ref="F3242">_xlfn.IFS(C3242&lt;=PERCENTILE($C$3:$C$5882,0.2),1,C3242&lt;=PERCENTILE($C$3:$C$5882,0.4),2,C3242&lt;=PERCENTILE($C$3:$C$5882,0.6),3,C3242&lt;=PERCENTILE($C$3:$C$5882,0.8),4,TRUE,5)</f>
        <v>3</v>
      </c>
      <c r="G3242" cm="1">
        <f t="array" ref="G3242">_xlfn.IFS(D3242&lt;=PERCENTILE($D$3:$D$5882,0.2),1,D3242&lt;=PERCENTILE($D$3:$D$5882,0.4),2,D3242&lt;=PERCENTILE($D$3:$D$5882,0.6),3,D3242&lt;=PERCENTILE($D$3:$D$5882,0.8),4,TRUE,5)</f>
        <v>3</v>
      </c>
      <c r="H3242" s="3" t="str" cm="1">
        <f t="array" ref="H3242">_xlfn.IFS(AND(E3242&gt;=4,F3242&gt;=4,G3242&gt;=4),"Champions",AND(E3242&gt;=3,F3242&gt;=3,G3242&gt;=3),"Loyal Customers",AND(E3242&lt;=2,F3242&gt;=3),"At Risk",AND(E3242&lt;=2,F3242&lt;=2,G3242&lt;=2),"Lost",AND(E3242&gt;=4,F3242&lt;=2),"New/Promising",TRUE,"Needs Attention")</f>
        <v>At Risk</v>
      </c>
      <c r="I3242" s="3" t="str">
        <f t="shared" si="54"/>
        <v>Churned</v>
      </c>
      <c r="J3242" s="3" t="str">
        <f>_xlfn.XLOOKUP(A3242,'Country_Lookup'!$D:$D,'Country_Lookup'!$E:$E)</f>
        <v>United Kingdom</v>
      </c>
    </row>
    <row r="3243" spans="1:10" x14ac:dyDescent="0.3">
      <c r="A3243">
        <v>15618</v>
      </c>
      <c r="B3243">
        <v>32</v>
      </c>
      <c r="C3243">
        <v>4</v>
      </c>
      <c r="D3243">
        <v>776.85099999999966</v>
      </c>
      <c r="E3243" cm="1">
        <f t="array" ref="E3243">_xlfn.IFS(B3243&lt;=PERCENTILE($B$3:$B$5882,0.2),5,B3243&lt;=PERCENTILE($B$3:$B$5882,0.4),4,B3243&lt;=PERCENTILE($B$3:$B$5882,0.6),3,B3243&lt;=PERCENTILE($B$3:$B$5882,0.8),2,TRUE,1)</f>
        <v>4</v>
      </c>
      <c r="F3243" cm="1">
        <f t="array" ref="F3243">_xlfn.IFS(C3243&lt;=PERCENTILE($C$3:$C$5882,0.2),1,C3243&lt;=PERCENTILE($C$3:$C$5882,0.4),2,C3243&lt;=PERCENTILE($C$3:$C$5882,0.6),3,C3243&lt;=PERCENTILE($C$3:$C$5882,0.8),4,TRUE,5)</f>
        <v>3</v>
      </c>
      <c r="G3243" cm="1">
        <f t="array" ref="G3243">_xlfn.IFS(D3243&lt;=PERCENTILE($D$3:$D$5882,0.2),1,D3243&lt;=PERCENTILE($D$3:$D$5882,0.4),2,D3243&lt;=PERCENTILE($D$3:$D$5882,0.6),3,D3243&lt;=PERCENTILE($D$3:$D$5882,0.8),4,TRUE,5)</f>
        <v>3</v>
      </c>
      <c r="H3243" s="3" t="str" cm="1">
        <f t="array" ref="H3243">_xlfn.IFS(AND(E3243&gt;=4,F3243&gt;=4,G3243&gt;=4),"Champions",AND(E3243&gt;=3,F3243&gt;=3,G3243&gt;=3),"Loyal Customers",AND(E3243&lt;=2,F3243&gt;=3),"At Risk",AND(E3243&lt;=2,F3243&lt;=2,G3243&lt;=2),"Lost",AND(E3243&gt;=4,F3243&lt;=2),"New/Promising",TRUE,"Needs Attention")</f>
        <v>Loyal Customers</v>
      </c>
      <c r="I3243" s="3" t="str">
        <f t="shared" si="54"/>
        <v>Active</v>
      </c>
      <c r="J3243" s="3" t="str">
        <f>_xlfn.XLOOKUP(A3243,'Country_Lookup'!$D:$D,'Country_Lookup'!$E:$E)</f>
        <v>United Kingdom</v>
      </c>
    </row>
    <row r="3244" spans="1:10" x14ac:dyDescent="0.3">
      <c r="A3244">
        <v>15619</v>
      </c>
      <c r="B3244">
        <v>10</v>
      </c>
      <c r="C3244">
        <v>1</v>
      </c>
      <c r="D3244">
        <v>336.40000000000003</v>
      </c>
      <c r="E3244" cm="1">
        <f t="array" ref="E3244">_xlfn.IFS(B3244&lt;=PERCENTILE($B$3:$B$5882,0.2),5,B3244&lt;=PERCENTILE($B$3:$B$5882,0.4),4,B3244&lt;=PERCENTILE($B$3:$B$5882,0.6),3,B3244&lt;=PERCENTILE($B$3:$B$5882,0.8),2,TRUE,1)</f>
        <v>5</v>
      </c>
      <c r="F3244" cm="1">
        <f t="array" ref="F3244">_xlfn.IFS(C3244&lt;=PERCENTILE($C$3:$C$5882,0.2),1,C3244&lt;=PERCENTILE($C$3:$C$5882,0.4),2,C3244&lt;=PERCENTILE($C$3:$C$5882,0.6),3,C3244&lt;=PERCENTILE($C$3:$C$5882,0.8),4,TRUE,5)</f>
        <v>1</v>
      </c>
      <c r="G3244" cm="1">
        <f t="array" ref="G3244">_xlfn.IFS(D3244&lt;=PERCENTILE($D$3:$D$5882,0.2),1,D3244&lt;=PERCENTILE($D$3:$D$5882,0.4),2,D3244&lt;=PERCENTILE($D$3:$D$5882,0.6),3,D3244&lt;=PERCENTILE($D$3:$D$5882,0.8),4,TRUE,5)</f>
        <v>2</v>
      </c>
      <c r="H3244" s="3" t="str" cm="1">
        <f t="array" ref="H3244">_xlfn.IFS(AND(E3244&gt;=4,F3244&gt;=4,G3244&gt;=4),"Champions",AND(E3244&gt;=3,F3244&gt;=3,G3244&gt;=3),"Loyal Customers",AND(E3244&lt;=2,F3244&gt;=3),"At Risk",AND(E3244&lt;=2,F3244&lt;=2,G3244&lt;=2),"Lost",AND(E3244&gt;=4,F3244&lt;=2),"New/Promising",TRUE,"Needs Attention")</f>
        <v>New/Promising</v>
      </c>
      <c r="I3244" s="3" t="str">
        <f t="shared" si="54"/>
        <v>Active</v>
      </c>
      <c r="J3244" s="3" t="str">
        <f>_xlfn.XLOOKUP(A3244,'Country_Lookup'!$D:$D,'Country_Lookup'!$E:$E)</f>
        <v>United Kingdom</v>
      </c>
    </row>
    <row r="3245" spans="1:10" x14ac:dyDescent="0.3">
      <c r="A3245">
        <v>15620</v>
      </c>
      <c r="B3245">
        <v>56</v>
      </c>
      <c r="C3245">
        <v>4</v>
      </c>
      <c r="D3245">
        <v>1942.3599999999933</v>
      </c>
      <c r="E3245" cm="1">
        <f t="array" ref="E3245">_xlfn.IFS(B3245&lt;=PERCENTILE($B$3:$B$5882,0.2),5,B3245&lt;=PERCENTILE($B$3:$B$5882,0.4),4,B3245&lt;=PERCENTILE($B$3:$B$5882,0.6),3,B3245&lt;=PERCENTILE($B$3:$B$5882,0.8),2,TRUE,1)</f>
        <v>4</v>
      </c>
      <c r="F3245" cm="1">
        <f t="array" ref="F3245">_xlfn.IFS(C3245&lt;=PERCENTILE($C$3:$C$5882,0.2),1,C3245&lt;=PERCENTILE($C$3:$C$5882,0.4),2,C3245&lt;=PERCENTILE($C$3:$C$5882,0.6),3,C3245&lt;=PERCENTILE($C$3:$C$5882,0.8),4,TRUE,5)</f>
        <v>3</v>
      </c>
      <c r="G3245" cm="1">
        <f t="array" ref="G3245">_xlfn.IFS(D3245&lt;=PERCENTILE($D$3:$D$5882,0.2),1,D3245&lt;=PERCENTILE($D$3:$D$5882,0.4),2,D3245&lt;=PERCENTILE($D$3:$D$5882,0.6),3,D3245&lt;=PERCENTILE($D$3:$D$5882,0.8),4,TRUE,5)</f>
        <v>4</v>
      </c>
      <c r="H3245" s="3" t="str" cm="1">
        <f t="array" ref="H3245">_xlfn.IFS(AND(E3245&gt;=4,F3245&gt;=4,G3245&gt;=4),"Champions",AND(E3245&gt;=3,F3245&gt;=3,G3245&gt;=3),"Loyal Customers",AND(E3245&lt;=2,F3245&gt;=3),"At Risk",AND(E3245&lt;=2,F3245&lt;=2,G3245&lt;=2),"Lost",AND(E3245&gt;=4,F3245&lt;=2),"New/Promising",TRUE,"Needs Attention")</f>
        <v>Loyal Customers</v>
      </c>
      <c r="I3245" s="3" t="str">
        <f t="shared" si="54"/>
        <v>Active</v>
      </c>
      <c r="J3245" s="3" t="str">
        <f>_xlfn.XLOOKUP(A3245,'Country_Lookup'!$D:$D,'Country_Lookup'!$E:$E)</f>
        <v>United Kingdom</v>
      </c>
    </row>
    <row r="3246" spans="1:10" x14ac:dyDescent="0.3">
      <c r="A3246">
        <v>15621</v>
      </c>
      <c r="B3246">
        <v>4</v>
      </c>
      <c r="C3246">
        <v>4</v>
      </c>
      <c r="D3246">
        <v>1293.0300000000002</v>
      </c>
      <c r="E3246" cm="1">
        <f t="array" ref="E3246">_xlfn.IFS(B3246&lt;=PERCENTILE($B$3:$B$5882,0.2),5,B3246&lt;=PERCENTILE($B$3:$B$5882,0.4),4,B3246&lt;=PERCENTILE($B$3:$B$5882,0.6),3,B3246&lt;=PERCENTILE($B$3:$B$5882,0.8),2,TRUE,1)</f>
        <v>5</v>
      </c>
      <c r="F3246" cm="1">
        <f t="array" ref="F3246">_xlfn.IFS(C3246&lt;=PERCENTILE($C$3:$C$5882,0.2),1,C3246&lt;=PERCENTILE($C$3:$C$5882,0.4),2,C3246&lt;=PERCENTILE($C$3:$C$5882,0.6),3,C3246&lt;=PERCENTILE($C$3:$C$5882,0.8),4,TRUE,5)</f>
        <v>3</v>
      </c>
      <c r="G3246" cm="1">
        <f t="array" ref="G3246">_xlfn.IFS(D3246&lt;=PERCENTILE($D$3:$D$5882,0.2),1,D3246&lt;=PERCENTILE($D$3:$D$5882,0.4),2,D3246&lt;=PERCENTILE($D$3:$D$5882,0.6),3,D3246&lt;=PERCENTILE($D$3:$D$5882,0.8),4,TRUE,5)</f>
        <v>4</v>
      </c>
      <c r="H3246" s="3" t="str" cm="1">
        <f t="array" ref="H3246">_xlfn.IFS(AND(E3246&gt;=4,F3246&gt;=4,G3246&gt;=4),"Champions",AND(E3246&gt;=3,F3246&gt;=3,G3246&gt;=3),"Loyal Customers",AND(E3246&lt;=2,F3246&gt;=3),"At Risk",AND(E3246&lt;=2,F3246&lt;=2,G3246&lt;=2),"Lost",AND(E3246&gt;=4,F3246&lt;=2),"New/Promising",TRUE,"Needs Attention")</f>
        <v>Loyal Customers</v>
      </c>
      <c r="I3246" s="3" t="str">
        <f t="shared" si="54"/>
        <v>Active</v>
      </c>
      <c r="J3246" s="3" t="str">
        <f>_xlfn.XLOOKUP(A3246,'Country_Lookup'!$D:$D,'Country_Lookup'!$E:$E)</f>
        <v>United Kingdom</v>
      </c>
    </row>
    <row r="3247" spans="1:10" x14ac:dyDescent="0.3">
      <c r="A3247">
        <v>15622</v>
      </c>
      <c r="B3247">
        <v>43</v>
      </c>
      <c r="C3247">
        <v>17</v>
      </c>
      <c r="D3247">
        <v>7852.6099999999869</v>
      </c>
      <c r="E3247" cm="1">
        <f t="array" ref="E3247">_xlfn.IFS(B3247&lt;=PERCENTILE($B$3:$B$5882,0.2),5,B3247&lt;=PERCENTILE($B$3:$B$5882,0.4),4,B3247&lt;=PERCENTILE($B$3:$B$5882,0.6),3,B3247&lt;=PERCENTILE($B$3:$B$5882,0.8),2,TRUE,1)</f>
        <v>4</v>
      </c>
      <c r="F3247" cm="1">
        <f t="array" ref="F3247">_xlfn.IFS(C3247&lt;=PERCENTILE($C$3:$C$5882,0.2),1,C3247&lt;=PERCENTILE($C$3:$C$5882,0.4),2,C3247&lt;=PERCENTILE($C$3:$C$5882,0.6),3,C3247&lt;=PERCENTILE($C$3:$C$5882,0.8),4,TRUE,5)</f>
        <v>5</v>
      </c>
      <c r="G3247" cm="1">
        <f t="array" ref="G3247">_xlfn.IFS(D3247&lt;=PERCENTILE($D$3:$D$5882,0.2),1,D3247&lt;=PERCENTILE($D$3:$D$5882,0.4),2,D3247&lt;=PERCENTILE($D$3:$D$5882,0.6),3,D3247&lt;=PERCENTILE($D$3:$D$5882,0.8),4,TRUE,5)</f>
        <v>5</v>
      </c>
      <c r="H3247" s="3" t="str" cm="1">
        <f t="array" ref="H3247">_xlfn.IFS(AND(E3247&gt;=4,F3247&gt;=4,G3247&gt;=4),"Champions",AND(E3247&gt;=3,F3247&gt;=3,G3247&gt;=3),"Loyal Customers",AND(E3247&lt;=2,F3247&gt;=3),"At Risk",AND(E3247&lt;=2,F3247&lt;=2,G3247&lt;=2),"Lost",AND(E3247&gt;=4,F3247&lt;=2),"New/Promising",TRUE,"Needs Attention")</f>
        <v>Champions</v>
      </c>
      <c r="I3247" s="3" t="str">
        <f t="shared" si="54"/>
        <v>Active</v>
      </c>
      <c r="J3247" s="3" t="str">
        <f>_xlfn.XLOOKUP(A3247,'Country_Lookup'!$D:$D,'Country_Lookup'!$E:$E)</f>
        <v>United Kingdom</v>
      </c>
    </row>
    <row r="3248" spans="1:10" x14ac:dyDescent="0.3">
      <c r="A3248">
        <v>15623</v>
      </c>
      <c r="B3248">
        <v>141</v>
      </c>
      <c r="C3248">
        <v>8</v>
      </c>
      <c r="D3248">
        <v>2437.0499999999952</v>
      </c>
      <c r="E3248" cm="1">
        <f t="array" ref="E3248">_xlfn.IFS(B3248&lt;=PERCENTILE($B$3:$B$5882,0.2),5,B3248&lt;=PERCENTILE($B$3:$B$5882,0.4),4,B3248&lt;=PERCENTILE($B$3:$B$5882,0.6),3,B3248&lt;=PERCENTILE($B$3:$B$5882,0.8),2,TRUE,1)</f>
        <v>3</v>
      </c>
      <c r="F3248" cm="1">
        <f t="array" ref="F3248">_xlfn.IFS(C3248&lt;=PERCENTILE($C$3:$C$5882,0.2),1,C3248&lt;=PERCENTILE($C$3:$C$5882,0.4),2,C3248&lt;=PERCENTILE($C$3:$C$5882,0.6),3,C3248&lt;=PERCENTILE($C$3:$C$5882,0.8),4,TRUE,5)</f>
        <v>4</v>
      </c>
      <c r="G3248" cm="1">
        <f t="array" ref="G3248">_xlfn.IFS(D3248&lt;=PERCENTILE($D$3:$D$5882,0.2),1,D3248&lt;=PERCENTILE($D$3:$D$5882,0.4),2,D3248&lt;=PERCENTILE($D$3:$D$5882,0.6),3,D3248&lt;=PERCENTILE($D$3:$D$5882,0.8),4,TRUE,5)</f>
        <v>4</v>
      </c>
      <c r="H3248" s="3" t="str" cm="1">
        <f t="array" ref="H3248">_xlfn.IFS(AND(E3248&gt;=4,F3248&gt;=4,G3248&gt;=4),"Champions",AND(E3248&gt;=3,F3248&gt;=3,G3248&gt;=3),"Loyal Customers",AND(E3248&lt;=2,F3248&gt;=3),"At Risk",AND(E3248&lt;=2,F3248&lt;=2,G3248&lt;=2),"Lost",AND(E3248&gt;=4,F3248&lt;=2),"New/Promising",TRUE,"Needs Attention")</f>
        <v>Loyal Customers</v>
      </c>
      <c r="I3248" s="3" t="str">
        <f t="shared" si="54"/>
        <v>Churned</v>
      </c>
      <c r="J3248" s="3" t="str">
        <f>_xlfn.XLOOKUP(A3248,'Country_Lookup'!$D:$D,'Country_Lookup'!$E:$E)</f>
        <v>United Kingdom</v>
      </c>
    </row>
    <row r="3249" spans="1:10" x14ac:dyDescent="0.3">
      <c r="A3249">
        <v>15624</v>
      </c>
      <c r="B3249">
        <v>116</v>
      </c>
      <c r="C3249">
        <v>4</v>
      </c>
      <c r="D3249">
        <v>588.13000000000068</v>
      </c>
      <c r="E3249" cm="1">
        <f t="array" ref="E3249">_xlfn.IFS(B3249&lt;=PERCENTILE($B$3:$B$5882,0.2),5,B3249&lt;=PERCENTILE($B$3:$B$5882,0.4),4,B3249&lt;=PERCENTILE($B$3:$B$5882,0.6),3,B3249&lt;=PERCENTILE($B$3:$B$5882,0.8),2,TRUE,1)</f>
        <v>3</v>
      </c>
      <c r="F3249" cm="1">
        <f t="array" ref="F3249">_xlfn.IFS(C3249&lt;=PERCENTILE($C$3:$C$5882,0.2),1,C3249&lt;=PERCENTILE($C$3:$C$5882,0.4),2,C3249&lt;=PERCENTILE($C$3:$C$5882,0.6),3,C3249&lt;=PERCENTILE($C$3:$C$5882,0.8),4,TRUE,5)</f>
        <v>3</v>
      </c>
      <c r="G3249" cm="1">
        <f t="array" ref="G3249">_xlfn.IFS(D3249&lt;=PERCENTILE($D$3:$D$5882,0.2),1,D3249&lt;=PERCENTILE($D$3:$D$5882,0.4),2,D3249&lt;=PERCENTILE($D$3:$D$5882,0.6),3,D3249&lt;=PERCENTILE($D$3:$D$5882,0.8),4,TRUE,5)</f>
        <v>2</v>
      </c>
      <c r="H3249" s="3" t="str" cm="1">
        <f t="array" ref="H3249">_xlfn.IFS(AND(E3249&gt;=4,F3249&gt;=4,G3249&gt;=4),"Champions",AND(E3249&gt;=3,F3249&gt;=3,G3249&gt;=3),"Loyal Customers",AND(E3249&lt;=2,F3249&gt;=3),"At Risk",AND(E3249&lt;=2,F3249&lt;=2,G3249&lt;=2),"Lost",AND(E3249&gt;=4,F3249&lt;=2),"New/Promising",TRUE,"Needs Attention")</f>
        <v>Needs Attention</v>
      </c>
      <c r="I3249" s="3" t="str">
        <f t="shared" si="54"/>
        <v>Churned</v>
      </c>
      <c r="J3249" s="3" t="str">
        <f>_xlfn.XLOOKUP(A3249,'Country_Lookup'!$D:$D,'Country_Lookup'!$E:$E)</f>
        <v>United Kingdom</v>
      </c>
    </row>
    <row r="3250" spans="1:10" x14ac:dyDescent="0.3">
      <c r="A3250">
        <v>15625</v>
      </c>
      <c r="B3250">
        <v>103</v>
      </c>
      <c r="C3250">
        <v>9</v>
      </c>
      <c r="D3250">
        <v>3236.4000000000106</v>
      </c>
      <c r="E3250" cm="1">
        <f t="array" ref="E3250">_xlfn.IFS(B3250&lt;=PERCENTILE($B$3:$B$5882,0.2),5,B3250&lt;=PERCENTILE($B$3:$B$5882,0.4),4,B3250&lt;=PERCENTILE($B$3:$B$5882,0.6),3,B3250&lt;=PERCENTILE($B$3:$B$5882,0.8),2,TRUE,1)</f>
        <v>3</v>
      </c>
      <c r="F3250" cm="1">
        <f t="array" ref="F3250">_xlfn.IFS(C3250&lt;=PERCENTILE($C$3:$C$5882,0.2),1,C3250&lt;=PERCENTILE($C$3:$C$5882,0.4),2,C3250&lt;=PERCENTILE($C$3:$C$5882,0.6),3,C3250&lt;=PERCENTILE($C$3:$C$5882,0.8),4,TRUE,5)</f>
        <v>5</v>
      </c>
      <c r="G3250" cm="1">
        <f t="array" ref="G3250">_xlfn.IFS(D3250&lt;=PERCENTILE($D$3:$D$5882,0.2),1,D3250&lt;=PERCENTILE($D$3:$D$5882,0.4),2,D3250&lt;=PERCENTILE($D$3:$D$5882,0.6),3,D3250&lt;=PERCENTILE($D$3:$D$5882,0.8),4,TRUE,5)</f>
        <v>5</v>
      </c>
      <c r="H3250" s="3" t="str" cm="1">
        <f t="array" ref="H3250">_xlfn.IFS(AND(E3250&gt;=4,F3250&gt;=4,G3250&gt;=4),"Champions",AND(E3250&gt;=3,F3250&gt;=3,G3250&gt;=3),"Loyal Customers",AND(E3250&lt;=2,F3250&gt;=3),"At Risk",AND(E3250&lt;=2,F3250&lt;=2,G3250&lt;=2),"Lost",AND(E3250&gt;=4,F3250&lt;=2),"New/Promising",TRUE,"Needs Attention")</f>
        <v>Loyal Customers</v>
      </c>
      <c r="I3250" s="3" t="str">
        <f t="shared" si="54"/>
        <v>Churned</v>
      </c>
      <c r="J3250" s="3" t="str">
        <f>_xlfn.XLOOKUP(A3250,'Country_Lookup'!$D:$D,'Country_Lookup'!$E:$E)</f>
        <v>United Kingdom</v>
      </c>
    </row>
    <row r="3251" spans="1:10" x14ac:dyDescent="0.3">
      <c r="A3251">
        <v>15626</v>
      </c>
      <c r="B3251">
        <v>74</v>
      </c>
      <c r="C3251">
        <v>3</v>
      </c>
      <c r="D3251">
        <v>1067.52</v>
      </c>
      <c r="E3251" cm="1">
        <f t="array" ref="E3251">_xlfn.IFS(B3251&lt;=PERCENTILE($B$3:$B$5882,0.2),5,B3251&lt;=PERCENTILE($B$3:$B$5882,0.4),4,B3251&lt;=PERCENTILE($B$3:$B$5882,0.6),3,B3251&lt;=PERCENTILE($B$3:$B$5882,0.8),2,TRUE,1)</f>
        <v>3</v>
      </c>
      <c r="F3251" cm="1">
        <f t="array" ref="F3251">_xlfn.IFS(C3251&lt;=PERCENTILE($C$3:$C$5882,0.2),1,C3251&lt;=PERCENTILE($C$3:$C$5882,0.4),2,C3251&lt;=PERCENTILE($C$3:$C$5882,0.6),3,C3251&lt;=PERCENTILE($C$3:$C$5882,0.8),4,TRUE,5)</f>
        <v>3</v>
      </c>
      <c r="G3251" cm="1">
        <f t="array" ref="G3251">_xlfn.IFS(D3251&lt;=PERCENTILE($D$3:$D$5882,0.2),1,D3251&lt;=PERCENTILE($D$3:$D$5882,0.4),2,D3251&lt;=PERCENTILE($D$3:$D$5882,0.6),3,D3251&lt;=PERCENTILE($D$3:$D$5882,0.8),4,TRUE,5)</f>
        <v>3</v>
      </c>
      <c r="H3251" s="3" t="str" cm="1">
        <f t="array" ref="H3251">_xlfn.IFS(AND(E3251&gt;=4,F3251&gt;=4,G3251&gt;=4),"Champions",AND(E3251&gt;=3,F3251&gt;=3,G3251&gt;=3),"Loyal Customers",AND(E3251&lt;=2,F3251&gt;=3),"At Risk",AND(E3251&lt;=2,F3251&lt;=2,G3251&lt;=2),"Lost",AND(E3251&gt;=4,F3251&lt;=2),"New/Promising",TRUE,"Needs Attention")</f>
        <v>Loyal Customers</v>
      </c>
      <c r="I3251" s="3" t="str">
        <f t="shared" si="54"/>
        <v>Active</v>
      </c>
      <c r="J3251" s="3" t="str">
        <f>_xlfn.XLOOKUP(A3251,'Country_Lookup'!$D:$D,'Country_Lookup'!$E:$E)</f>
        <v>United Kingdom</v>
      </c>
    </row>
    <row r="3252" spans="1:10" x14ac:dyDescent="0.3">
      <c r="A3252">
        <v>15627</v>
      </c>
      <c r="B3252">
        <v>457</v>
      </c>
      <c r="C3252">
        <v>2</v>
      </c>
      <c r="D3252">
        <v>566.89999999999975</v>
      </c>
      <c r="E3252" cm="1">
        <f t="array" ref="E3252">_xlfn.IFS(B3252&lt;=PERCENTILE($B$3:$B$5882,0.2),5,B3252&lt;=PERCENTILE($B$3:$B$5882,0.4),4,B3252&lt;=PERCENTILE($B$3:$B$5882,0.6),3,B3252&lt;=PERCENTILE($B$3:$B$5882,0.8),2,TRUE,1)</f>
        <v>1</v>
      </c>
      <c r="F3252" cm="1">
        <f t="array" ref="F3252">_xlfn.IFS(C3252&lt;=PERCENTILE($C$3:$C$5882,0.2),1,C3252&lt;=PERCENTILE($C$3:$C$5882,0.4),2,C3252&lt;=PERCENTILE($C$3:$C$5882,0.6),3,C3252&lt;=PERCENTILE($C$3:$C$5882,0.8),4,TRUE,5)</f>
        <v>2</v>
      </c>
      <c r="G3252" cm="1">
        <f t="array" ref="G3252">_xlfn.IFS(D3252&lt;=PERCENTILE($D$3:$D$5882,0.2),1,D3252&lt;=PERCENTILE($D$3:$D$5882,0.4),2,D3252&lt;=PERCENTILE($D$3:$D$5882,0.6),3,D3252&lt;=PERCENTILE($D$3:$D$5882,0.8),4,TRUE,5)</f>
        <v>2</v>
      </c>
      <c r="H3252" s="3" t="str" cm="1">
        <f t="array" ref="H3252">_xlfn.IFS(AND(E3252&gt;=4,F3252&gt;=4,G3252&gt;=4),"Champions",AND(E3252&gt;=3,F3252&gt;=3,G3252&gt;=3),"Loyal Customers",AND(E3252&lt;=2,F3252&gt;=3),"At Risk",AND(E3252&lt;=2,F3252&lt;=2,G3252&lt;=2),"Lost",AND(E3252&gt;=4,F3252&lt;=2),"New/Promising",TRUE,"Needs Attention")</f>
        <v>Lost</v>
      </c>
      <c r="I3252" s="3" t="str">
        <f t="shared" si="54"/>
        <v>Churned</v>
      </c>
      <c r="J3252" s="3" t="str">
        <f>_xlfn.XLOOKUP(A3252,'Country_Lookup'!$D:$D,'Country_Lookup'!$E:$E)</f>
        <v>United Kingdom</v>
      </c>
    </row>
    <row r="3253" spans="1:10" x14ac:dyDescent="0.3">
      <c r="A3253">
        <v>15628</v>
      </c>
      <c r="B3253">
        <v>4</v>
      </c>
      <c r="C3253">
        <v>17</v>
      </c>
      <c r="D3253">
        <v>5652.2600000000084</v>
      </c>
      <c r="E3253" cm="1">
        <f t="array" ref="E3253">_xlfn.IFS(B3253&lt;=PERCENTILE($B$3:$B$5882,0.2),5,B3253&lt;=PERCENTILE($B$3:$B$5882,0.4),4,B3253&lt;=PERCENTILE($B$3:$B$5882,0.6),3,B3253&lt;=PERCENTILE($B$3:$B$5882,0.8),2,TRUE,1)</f>
        <v>5</v>
      </c>
      <c r="F3253" cm="1">
        <f t="array" ref="F3253">_xlfn.IFS(C3253&lt;=PERCENTILE($C$3:$C$5882,0.2),1,C3253&lt;=PERCENTILE($C$3:$C$5882,0.4),2,C3253&lt;=PERCENTILE($C$3:$C$5882,0.6),3,C3253&lt;=PERCENTILE($C$3:$C$5882,0.8),4,TRUE,5)</f>
        <v>5</v>
      </c>
      <c r="G3253" cm="1">
        <f t="array" ref="G3253">_xlfn.IFS(D3253&lt;=PERCENTILE($D$3:$D$5882,0.2),1,D3253&lt;=PERCENTILE($D$3:$D$5882,0.4),2,D3253&lt;=PERCENTILE($D$3:$D$5882,0.6),3,D3253&lt;=PERCENTILE($D$3:$D$5882,0.8),4,TRUE,5)</f>
        <v>5</v>
      </c>
      <c r="H3253" s="3" t="str" cm="1">
        <f t="array" ref="H3253">_xlfn.IFS(AND(E3253&gt;=4,F3253&gt;=4,G3253&gt;=4),"Champions",AND(E3253&gt;=3,F3253&gt;=3,G3253&gt;=3),"Loyal Customers",AND(E3253&lt;=2,F3253&gt;=3),"At Risk",AND(E3253&lt;=2,F3253&lt;=2,G3253&lt;=2),"Lost",AND(E3253&gt;=4,F3253&lt;=2),"New/Promising",TRUE,"Needs Attention")</f>
        <v>Champions</v>
      </c>
      <c r="I3253" s="3" t="str">
        <f t="shared" si="54"/>
        <v>Active</v>
      </c>
      <c r="J3253" s="3" t="str">
        <f>_xlfn.XLOOKUP(A3253,'Country_Lookup'!$D:$D,'Country_Lookup'!$E:$E)</f>
        <v>United Kingdom</v>
      </c>
    </row>
    <row r="3254" spans="1:10" x14ac:dyDescent="0.3">
      <c r="A3254">
        <v>15629</v>
      </c>
      <c r="B3254">
        <v>450</v>
      </c>
      <c r="C3254">
        <v>4</v>
      </c>
      <c r="D3254">
        <v>2240.8999999999969</v>
      </c>
      <c r="E3254" cm="1">
        <f t="array" ref="E3254">_xlfn.IFS(B3254&lt;=PERCENTILE($B$3:$B$5882,0.2),5,B3254&lt;=PERCENTILE($B$3:$B$5882,0.4),4,B3254&lt;=PERCENTILE($B$3:$B$5882,0.6),3,B3254&lt;=PERCENTILE($B$3:$B$5882,0.8),2,TRUE,1)</f>
        <v>1</v>
      </c>
      <c r="F3254" cm="1">
        <f t="array" ref="F3254">_xlfn.IFS(C3254&lt;=PERCENTILE($C$3:$C$5882,0.2),1,C3254&lt;=PERCENTILE($C$3:$C$5882,0.4),2,C3254&lt;=PERCENTILE($C$3:$C$5882,0.6),3,C3254&lt;=PERCENTILE($C$3:$C$5882,0.8),4,TRUE,5)</f>
        <v>3</v>
      </c>
      <c r="G3254" cm="1">
        <f t="array" ref="G3254">_xlfn.IFS(D3254&lt;=PERCENTILE($D$3:$D$5882,0.2),1,D3254&lt;=PERCENTILE($D$3:$D$5882,0.4),2,D3254&lt;=PERCENTILE($D$3:$D$5882,0.6),3,D3254&lt;=PERCENTILE($D$3:$D$5882,0.8),4,TRUE,5)</f>
        <v>4</v>
      </c>
      <c r="H3254" s="3" t="str" cm="1">
        <f t="array" ref="H3254">_xlfn.IFS(AND(E3254&gt;=4,F3254&gt;=4,G3254&gt;=4),"Champions",AND(E3254&gt;=3,F3254&gt;=3,G3254&gt;=3),"Loyal Customers",AND(E3254&lt;=2,F3254&gt;=3),"At Risk",AND(E3254&lt;=2,F3254&lt;=2,G3254&lt;=2),"Lost",AND(E3254&gt;=4,F3254&lt;=2),"New/Promising",TRUE,"Needs Attention")</f>
        <v>At Risk</v>
      </c>
      <c r="I3254" s="3" t="str">
        <f t="shared" si="54"/>
        <v>Churned</v>
      </c>
      <c r="J3254" s="3" t="str">
        <f>_xlfn.XLOOKUP(A3254,'Country_Lookup'!$D:$D,'Country_Lookup'!$E:$E)</f>
        <v>United Kingdom</v>
      </c>
    </row>
    <row r="3255" spans="1:10" x14ac:dyDescent="0.3">
      <c r="A3255">
        <v>15630</v>
      </c>
      <c r="B3255">
        <v>45</v>
      </c>
      <c r="C3255">
        <v>3</v>
      </c>
      <c r="D3255">
        <v>1481.3999999999974</v>
      </c>
      <c r="E3255" cm="1">
        <f t="array" ref="E3255">_xlfn.IFS(B3255&lt;=PERCENTILE($B$3:$B$5882,0.2),5,B3255&lt;=PERCENTILE($B$3:$B$5882,0.4),4,B3255&lt;=PERCENTILE($B$3:$B$5882,0.6),3,B3255&lt;=PERCENTILE($B$3:$B$5882,0.8),2,TRUE,1)</f>
        <v>4</v>
      </c>
      <c r="F3255" cm="1">
        <f t="array" ref="F3255">_xlfn.IFS(C3255&lt;=PERCENTILE($C$3:$C$5882,0.2),1,C3255&lt;=PERCENTILE($C$3:$C$5882,0.4),2,C3255&lt;=PERCENTILE($C$3:$C$5882,0.6),3,C3255&lt;=PERCENTILE($C$3:$C$5882,0.8),4,TRUE,5)</f>
        <v>3</v>
      </c>
      <c r="G3255" cm="1">
        <f t="array" ref="G3255">_xlfn.IFS(D3255&lt;=PERCENTILE($D$3:$D$5882,0.2),1,D3255&lt;=PERCENTILE($D$3:$D$5882,0.4),2,D3255&lt;=PERCENTILE($D$3:$D$5882,0.6),3,D3255&lt;=PERCENTILE($D$3:$D$5882,0.8),4,TRUE,5)</f>
        <v>4</v>
      </c>
      <c r="H3255" s="3" t="str" cm="1">
        <f t="array" ref="H3255">_xlfn.IFS(AND(E3255&gt;=4,F3255&gt;=4,G3255&gt;=4),"Champions",AND(E3255&gt;=3,F3255&gt;=3,G3255&gt;=3),"Loyal Customers",AND(E3255&lt;=2,F3255&gt;=3),"At Risk",AND(E3255&lt;=2,F3255&lt;=2,G3255&lt;=2),"Lost",AND(E3255&gt;=4,F3255&lt;=2),"New/Promising",TRUE,"Needs Attention")</f>
        <v>Loyal Customers</v>
      </c>
      <c r="I3255" s="3" t="str">
        <f t="shared" si="54"/>
        <v>Active</v>
      </c>
      <c r="J3255" s="3" t="str">
        <f>_xlfn.XLOOKUP(A3255,'Country_Lookup'!$D:$D,'Country_Lookup'!$E:$E)</f>
        <v>United Kingdom</v>
      </c>
    </row>
    <row r="3256" spans="1:10" x14ac:dyDescent="0.3">
      <c r="A3256">
        <v>15631</v>
      </c>
      <c r="B3256">
        <v>642</v>
      </c>
      <c r="C3256">
        <v>1</v>
      </c>
      <c r="D3256">
        <v>596.6699999999995</v>
      </c>
      <c r="E3256" cm="1">
        <f t="array" ref="E3256">_xlfn.IFS(B3256&lt;=PERCENTILE($B$3:$B$5882,0.2),5,B3256&lt;=PERCENTILE($B$3:$B$5882,0.4),4,B3256&lt;=PERCENTILE($B$3:$B$5882,0.6),3,B3256&lt;=PERCENTILE($B$3:$B$5882,0.8),2,TRUE,1)</f>
        <v>1</v>
      </c>
      <c r="F3256" cm="1">
        <f t="array" ref="F3256">_xlfn.IFS(C3256&lt;=PERCENTILE($C$3:$C$5882,0.2),1,C3256&lt;=PERCENTILE($C$3:$C$5882,0.4),2,C3256&lt;=PERCENTILE($C$3:$C$5882,0.6),3,C3256&lt;=PERCENTILE($C$3:$C$5882,0.8),4,TRUE,5)</f>
        <v>1</v>
      </c>
      <c r="G3256" cm="1">
        <f t="array" ref="G3256">_xlfn.IFS(D3256&lt;=PERCENTILE($D$3:$D$5882,0.2),1,D3256&lt;=PERCENTILE($D$3:$D$5882,0.4),2,D3256&lt;=PERCENTILE($D$3:$D$5882,0.6),3,D3256&lt;=PERCENTILE($D$3:$D$5882,0.8),4,TRUE,5)</f>
        <v>2</v>
      </c>
      <c r="H3256" s="3" t="str" cm="1">
        <f t="array" ref="H3256">_xlfn.IFS(AND(E3256&gt;=4,F3256&gt;=4,G3256&gt;=4),"Champions",AND(E3256&gt;=3,F3256&gt;=3,G3256&gt;=3),"Loyal Customers",AND(E3256&lt;=2,F3256&gt;=3),"At Risk",AND(E3256&lt;=2,F3256&lt;=2,G3256&lt;=2),"Lost",AND(E3256&gt;=4,F3256&lt;=2),"New/Promising",TRUE,"Needs Attention")</f>
        <v>Lost</v>
      </c>
      <c r="I3256" s="3" t="str">
        <f t="shared" si="54"/>
        <v>Churned</v>
      </c>
      <c r="J3256" s="3" t="str">
        <f>_xlfn.XLOOKUP(A3256,'Country_Lookup'!$D:$D,'Country_Lookup'!$E:$E)</f>
        <v>United Kingdom</v>
      </c>
    </row>
    <row r="3257" spans="1:10" x14ac:dyDescent="0.3">
      <c r="A3257">
        <v>15632</v>
      </c>
      <c r="B3257">
        <v>15</v>
      </c>
      <c r="C3257">
        <v>8</v>
      </c>
      <c r="D3257">
        <v>3285.31</v>
      </c>
      <c r="E3257" cm="1">
        <f t="array" ref="E3257">_xlfn.IFS(B3257&lt;=PERCENTILE($B$3:$B$5882,0.2),5,B3257&lt;=PERCENTILE($B$3:$B$5882,0.4),4,B3257&lt;=PERCENTILE($B$3:$B$5882,0.6),3,B3257&lt;=PERCENTILE($B$3:$B$5882,0.8),2,TRUE,1)</f>
        <v>5</v>
      </c>
      <c r="F3257" cm="1">
        <f t="array" ref="F3257">_xlfn.IFS(C3257&lt;=PERCENTILE($C$3:$C$5882,0.2),1,C3257&lt;=PERCENTILE($C$3:$C$5882,0.4),2,C3257&lt;=PERCENTILE($C$3:$C$5882,0.6),3,C3257&lt;=PERCENTILE($C$3:$C$5882,0.8),4,TRUE,5)</f>
        <v>4</v>
      </c>
      <c r="G3257" cm="1">
        <f t="array" ref="G3257">_xlfn.IFS(D3257&lt;=PERCENTILE($D$3:$D$5882,0.2),1,D3257&lt;=PERCENTILE($D$3:$D$5882,0.4),2,D3257&lt;=PERCENTILE($D$3:$D$5882,0.6),3,D3257&lt;=PERCENTILE($D$3:$D$5882,0.8),4,TRUE,5)</f>
        <v>5</v>
      </c>
      <c r="H3257" s="3" t="str" cm="1">
        <f t="array" ref="H3257">_xlfn.IFS(AND(E3257&gt;=4,F3257&gt;=4,G3257&gt;=4),"Champions",AND(E3257&gt;=3,F3257&gt;=3,G3257&gt;=3),"Loyal Customers",AND(E3257&lt;=2,F3257&gt;=3),"At Risk",AND(E3257&lt;=2,F3257&lt;=2,G3257&lt;=2),"Lost",AND(E3257&gt;=4,F3257&lt;=2),"New/Promising",TRUE,"Needs Attention")</f>
        <v>Champions</v>
      </c>
      <c r="I3257" s="3" t="str">
        <f t="shared" si="54"/>
        <v>Active</v>
      </c>
      <c r="J3257" s="3" t="str">
        <f>_xlfn.XLOOKUP(A3257,'Country_Lookup'!$D:$D,'Country_Lookup'!$E:$E)</f>
        <v>United Kingdom</v>
      </c>
    </row>
    <row r="3258" spans="1:10" x14ac:dyDescent="0.3">
      <c r="A3258">
        <v>15633</v>
      </c>
      <c r="B3258">
        <v>509</v>
      </c>
      <c r="C3258">
        <v>13</v>
      </c>
      <c r="D3258">
        <v>4352.4599999999928</v>
      </c>
      <c r="E3258" cm="1">
        <f t="array" ref="E3258">_xlfn.IFS(B3258&lt;=PERCENTILE($B$3:$B$5882,0.2),5,B3258&lt;=PERCENTILE($B$3:$B$5882,0.4),4,B3258&lt;=PERCENTILE($B$3:$B$5882,0.6),3,B3258&lt;=PERCENTILE($B$3:$B$5882,0.8),2,TRUE,1)</f>
        <v>1</v>
      </c>
      <c r="F3258" cm="1">
        <f t="array" ref="F3258">_xlfn.IFS(C3258&lt;=PERCENTILE($C$3:$C$5882,0.2),1,C3258&lt;=PERCENTILE($C$3:$C$5882,0.4),2,C3258&lt;=PERCENTILE($C$3:$C$5882,0.6),3,C3258&lt;=PERCENTILE($C$3:$C$5882,0.8),4,TRUE,5)</f>
        <v>5</v>
      </c>
      <c r="G3258" cm="1">
        <f t="array" ref="G3258">_xlfn.IFS(D3258&lt;=PERCENTILE($D$3:$D$5882,0.2),1,D3258&lt;=PERCENTILE($D$3:$D$5882,0.4),2,D3258&lt;=PERCENTILE($D$3:$D$5882,0.6),3,D3258&lt;=PERCENTILE($D$3:$D$5882,0.8),4,TRUE,5)</f>
        <v>5</v>
      </c>
      <c r="H3258" s="3" t="str" cm="1">
        <f t="array" ref="H3258">_xlfn.IFS(AND(E3258&gt;=4,F3258&gt;=4,G3258&gt;=4),"Champions",AND(E3258&gt;=3,F3258&gt;=3,G3258&gt;=3),"Loyal Customers",AND(E3258&lt;=2,F3258&gt;=3),"At Risk",AND(E3258&lt;=2,F3258&lt;=2,G3258&lt;=2),"Lost",AND(E3258&gt;=4,F3258&lt;=2),"New/Promising",TRUE,"Needs Attention")</f>
        <v>At Risk</v>
      </c>
      <c r="I3258" s="3" t="str">
        <f t="shared" si="54"/>
        <v>Churned</v>
      </c>
      <c r="J3258" s="3" t="str">
        <f>_xlfn.XLOOKUP(A3258,'Country_Lookup'!$D:$D,'Country_Lookup'!$E:$E)</f>
        <v>United Kingdom</v>
      </c>
    </row>
    <row r="3259" spans="1:10" x14ac:dyDescent="0.3">
      <c r="A3259">
        <v>15634</v>
      </c>
      <c r="B3259">
        <v>17</v>
      </c>
      <c r="C3259">
        <v>2</v>
      </c>
      <c r="D3259">
        <v>554.6500000000002</v>
      </c>
      <c r="E3259" cm="1">
        <f t="array" ref="E3259">_xlfn.IFS(B3259&lt;=PERCENTILE($B$3:$B$5882,0.2),5,B3259&lt;=PERCENTILE($B$3:$B$5882,0.4),4,B3259&lt;=PERCENTILE($B$3:$B$5882,0.6),3,B3259&lt;=PERCENTILE($B$3:$B$5882,0.8),2,TRUE,1)</f>
        <v>5</v>
      </c>
      <c r="F3259" cm="1">
        <f t="array" ref="F3259">_xlfn.IFS(C3259&lt;=PERCENTILE($C$3:$C$5882,0.2),1,C3259&lt;=PERCENTILE($C$3:$C$5882,0.4),2,C3259&lt;=PERCENTILE($C$3:$C$5882,0.6),3,C3259&lt;=PERCENTILE($C$3:$C$5882,0.8),4,TRUE,5)</f>
        <v>2</v>
      </c>
      <c r="G3259" cm="1">
        <f t="array" ref="G3259">_xlfn.IFS(D3259&lt;=PERCENTILE($D$3:$D$5882,0.2),1,D3259&lt;=PERCENTILE($D$3:$D$5882,0.4),2,D3259&lt;=PERCENTILE($D$3:$D$5882,0.6),3,D3259&lt;=PERCENTILE($D$3:$D$5882,0.8),4,TRUE,5)</f>
        <v>2</v>
      </c>
      <c r="H3259" s="3" t="str" cm="1">
        <f t="array" ref="H3259">_xlfn.IFS(AND(E3259&gt;=4,F3259&gt;=4,G3259&gt;=4),"Champions",AND(E3259&gt;=3,F3259&gt;=3,G3259&gt;=3),"Loyal Customers",AND(E3259&lt;=2,F3259&gt;=3),"At Risk",AND(E3259&lt;=2,F3259&lt;=2,G3259&lt;=2),"Lost",AND(E3259&gt;=4,F3259&lt;=2),"New/Promising",TRUE,"Needs Attention")</f>
        <v>New/Promising</v>
      </c>
      <c r="I3259" s="3" t="str">
        <f t="shared" si="54"/>
        <v>Active</v>
      </c>
      <c r="J3259" s="3" t="str">
        <f>_xlfn.XLOOKUP(A3259,'Country_Lookup'!$D:$D,'Country_Lookup'!$E:$E)</f>
        <v>United Kingdom</v>
      </c>
    </row>
    <row r="3260" spans="1:10" x14ac:dyDescent="0.3">
      <c r="A3260">
        <v>15635</v>
      </c>
      <c r="B3260">
        <v>395</v>
      </c>
      <c r="C3260">
        <v>1</v>
      </c>
      <c r="D3260">
        <v>100.35</v>
      </c>
      <c r="E3260" cm="1">
        <f t="array" ref="E3260">_xlfn.IFS(B3260&lt;=PERCENTILE($B$3:$B$5882,0.2),5,B3260&lt;=PERCENTILE($B$3:$B$5882,0.4),4,B3260&lt;=PERCENTILE($B$3:$B$5882,0.6),3,B3260&lt;=PERCENTILE($B$3:$B$5882,0.8),2,TRUE,1)</f>
        <v>2</v>
      </c>
      <c r="F3260" cm="1">
        <f t="array" ref="F3260">_xlfn.IFS(C3260&lt;=PERCENTILE($C$3:$C$5882,0.2),1,C3260&lt;=PERCENTILE($C$3:$C$5882,0.4),2,C3260&lt;=PERCENTILE($C$3:$C$5882,0.6),3,C3260&lt;=PERCENTILE($C$3:$C$5882,0.8),4,TRUE,5)</f>
        <v>1</v>
      </c>
      <c r="G3260" cm="1">
        <f t="array" ref="G3260">_xlfn.IFS(D3260&lt;=PERCENTILE($D$3:$D$5882,0.2),1,D3260&lt;=PERCENTILE($D$3:$D$5882,0.4),2,D3260&lt;=PERCENTILE($D$3:$D$5882,0.6),3,D3260&lt;=PERCENTILE($D$3:$D$5882,0.8),4,TRUE,5)</f>
        <v>1</v>
      </c>
      <c r="H3260" s="3" t="str" cm="1">
        <f t="array" ref="H3260">_xlfn.IFS(AND(E3260&gt;=4,F3260&gt;=4,G3260&gt;=4),"Champions",AND(E3260&gt;=3,F3260&gt;=3,G3260&gt;=3),"Loyal Customers",AND(E3260&lt;=2,F3260&gt;=3),"At Risk",AND(E3260&lt;=2,F3260&lt;=2,G3260&lt;=2),"Lost",AND(E3260&gt;=4,F3260&lt;=2),"New/Promising",TRUE,"Needs Attention")</f>
        <v>Lost</v>
      </c>
      <c r="I3260" s="3" t="str">
        <f t="shared" si="54"/>
        <v>Churned</v>
      </c>
      <c r="J3260" s="3" t="str">
        <f>_xlfn.XLOOKUP(A3260,'Country_Lookup'!$D:$D,'Country_Lookup'!$E:$E)</f>
        <v>United Kingdom</v>
      </c>
    </row>
    <row r="3261" spans="1:10" x14ac:dyDescent="0.3">
      <c r="A3261">
        <v>15636</v>
      </c>
      <c r="B3261">
        <v>89</v>
      </c>
      <c r="C3261">
        <v>4</v>
      </c>
      <c r="D3261">
        <v>1444.5800000000004</v>
      </c>
      <c r="E3261" cm="1">
        <f t="array" ref="E3261">_xlfn.IFS(B3261&lt;=PERCENTILE($B$3:$B$5882,0.2),5,B3261&lt;=PERCENTILE($B$3:$B$5882,0.4),4,B3261&lt;=PERCENTILE($B$3:$B$5882,0.6),3,B3261&lt;=PERCENTILE($B$3:$B$5882,0.8),2,TRUE,1)</f>
        <v>3</v>
      </c>
      <c r="F3261" cm="1">
        <f t="array" ref="F3261">_xlfn.IFS(C3261&lt;=PERCENTILE($C$3:$C$5882,0.2),1,C3261&lt;=PERCENTILE($C$3:$C$5882,0.4),2,C3261&lt;=PERCENTILE($C$3:$C$5882,0.6),3,C3261&lt;=PERCENTILE($C$3:$C$5882,0.8),4,TRUE,5)</f>
        <v>3</v>
      </c>
      <c r="G3261" cm="1">
        <f t="array" ref="G3261">_xlfn.IFS(D3261&lt;=PERCENTILE($D$3:$D$5882,0.2),1,D3261&lt;=PERCENTILE($D$3:$D$5882,0.4),2,D3261&lt;=PERCENTILE($D$3:$D$5882,0.6),3,D3261&lt;=PERCENTILE($D$3:$D$5882,0.8),4,TRUE,5)</f>
        <v>4</v>
      </c>
      <c r="H3261" s="3" t="str" cm="1">
        <f t="array" ref="H3261">_xlfn.IFS(AND(E3261&gt;=4,F3261&gt;=4,G3261&gt;=4),"Champions",AND(E3261&gt;=3,F3261&gt;=3,G3261&gt;=3),"Loyal Customers",AND(E3261&lt;=2,F3261&gt;=3),"At Risk",AND(E3261&lt;=2,F3261&lt;=2,G3261&lt;=2),"Lost",AND(E3261&gt;=4,F3261&lt;=2),"New/Promising",TRUE,"Needs Attention")</f>
        <v>Loyal Customers</v>
      </c>
      <c r="I3261" s="3" t="str">
        <f t="shared" si="54"/>
        <v>Active</v>
      </c>
      <c r="J3261" s="3" t="str">
        <f>_xlfn.XLOOKUP(A3261,'Country_Lookup'!$D:$D,'Country_Lookup'!$E:$E)</f>
        <v>United Kingdom</v>
      </c>
    </row>
    <row r="3262" spans="1:10" x14ac:dyDescent="0.3">
      <c r="A3262">
        <v>15637</v>
      </c>
      <c r="B3262">
        <v>52</v>
      </c>
      <c r="C3262">
        <v>5</v>
      </c>
      <c r="D3262">
        <v>797.59</v>
      </c>
      <c r="E3262" cm="1">
        <f t="array" ref="E3262">_xlfn.IFS(B3262&lt;=PERCENTILE($B$3:$B$5882,0.2),5,B3262&lt;=PERCENTILE($B$3:$B$5882,0.4),4,B3262&lt;=PERCENTILE($B$3:$B$5882,0.6),3,B3262&lt;=PERCENTILE($B$3:$B$5882,0.8),2,TRUE,1)</f>
        <v>4</v>
      </c>
      <c r="F3262" cm="1">
        <f t="array" ref="F3262">_xlfn.IFS(C3262&lt;=PERCENTILE($C$3:$C$5882,0.2),1,C3262&lt;=PERCENTILE($C$3:$C$5882,0.4),2,C3262&lt;=PERCENTILE($C$3:$C$5882,0.6),3,C3262&lt;=PERCENTILE($C$3:$C$5882,0.8),4,TRUE,5)</f>
        <v>4</v>
      </c>
      <c r="G3262" cm="1">
        <f t="array" ref="G3262">_xlfn.IFS(D3262&lt;=PERCENTILE($D$3:$D$5882,0.2),1,D3262&lt;=PERCENTILE($D$3:$D$5882,0.4),2,D3262&lt;=PERCENTILE($D$3:$D$5882,0.6),3,D3262&lt;=PERCENTILE($D$3:$D$5882,0.8),4,TRUE,5)</f>
        <v>3</v>
      </c>
      <c r="H3262" s="3" t="str" cm="1">
        <f t="array" ref="H3262">_xlfn.IFS(AND(E3262&gt;=4,F3262&gt;=4,G3262&gt;=4),"Champions",AND(E3262&gt;=3,F3262&gt;=3,G3262&gt;=3),"Loyal Customers",AND(E3262&lt;=2,F3262&gt;=3),"At Risk",AND(E3262&lt;=2,F3262&lt;=2,G3262&lt;=2),"Lost",AND(E3262&gt;=4,F3262&lt;=2),"New/Promising",TRUE,"Needs Attention")</f>
        <v>Loyal Customers</v>
      </c>
      <c r="I3262" s="3" t="str">
        <f t="shared" si="54"/>
        <v>Active</v>
      </c>
      <c r="J3262" s="3" t="str">
        <f>_xlfn.XLOOKUP(A3262,'Country_Lookup'!$D:$D,'Country_Lookup'!$E:$E)</f>
        <v>United Kingdom</v>
      </c>
    </row>
    <row r="3263" spans="1:10" x14ac:dyDescent="0.3">
      <c r="A3263">
        <v>15638</v>
      </c>
      <c r="B3263">
        <v>378</v>
      </c>
      <c r="C3263">
        <v>6</v>
      </c>
      <c r="D3263">
        <v>2265.1999999999989</v>
      </c>
      <c r="E3263" cm="1">
        <f t="array" ref="E3263">_xlfn.IFS(B3263&lt;=PERCENTILE($B$3:$B$5882,0.2),5,B3263&lt;=PERCENTILE($B$3:$B$5882,0.4),4,B3263&lt;=PERCENTILE($B$3:$B$5882,0.6),3,B3263&lt;=PERCENTILE($B$3:$B$5882,0.8),2,TRUE,1)</f>
        <v>2</v>
      </c>
      <c r="F3263" cm="1">
        <f t="array" ref="F3263">_xlfn.IFS(C3263&lt;=PERCENTILE($C$3:$C$5882,0.2),1,C3263&lt;=PERCENTILE($C$3:$C$5882,0.4),2,C3263&lt;=PERCENTILE($C$3:$C$5882,0.6),3,C3263&lt;=PERCENTILE($C$3:$C$5882,0.8),4,TRUE,5)</f>
        <v>4</v>
      </c>
      <c r="G3263" cm="1">
        <f t="array" ref="G3263">_xlfn.IFS(D3263&lt;=PERCENTILE($D$3:$D$5882,0.2),1,D3263&lt;=PERCENTILE($D$3:$D$5882,0.4),2,D3263&lt;=PERCENTILE($D$3:$D$5882,0.6),3,D3263&lt;=PERCENTILE($D$3:$D$5882,0.8),4,TRUE,5)</f>
        <v>4</v>
      </c>
      <c r="H3263" s="3" t="str" cm="1">
        <f t="array" ref="H3263">_xlfn.IFS(AND(E3263&gt;=4,F3263&gt;=4,G3263&gt;=4),"Champions",AND(E3263&gt;=3,F3263&gt;=3,G3263&gt;=3),"Loyal Customers",AND(E3263&lt;=2,F3263&gt;=3),"At Risk",AND(E3263&lt;=2,F3263&lt;=2,G3263&lt;=2),"Lost",AND(E3263&gt;=4,F3263&lt;=2),"New/Promising",TRUE,"Needs Attention")</f>
        <v>At Risk</v>
      </c>
      <c r="I3263" s="3" t="str">
        <f t="shared" si="54"/>
        <v>Churned</v>
      </c>
      <c r="J3263" s="3" t="str">
        <f>_xlfn.XLOOKUP(A3263,'Country_Lookup'!$D:$D,'Country_Lookup'!$E:$E)</f>
        <v>United Kingdom</v>
      </c>
    </row>
    <row r="3264" spans="1:10" x14ac:dyDescent="0.3">
      <c r="A3264">
        <v>15639</v>
      </c>
      <c r="B3264">
        <v>134</v>
      </c>
      <c r="C3264">
        <v>3</v>
      </c>
      <c r="D3264">
        <v>1065.0800000000013</v>
      </c>
      <c r="E3264" cm="1">
        <f t="array" ref="E3264">_xlfn.IFS(B3264&lt;=PERCENTILE($B$3:$B$5882,0.2),5,B3264&lt;=PERCENTILE($B$3:$B$5882,0.4),4,B3264&lt;=PERCENTILE($B$3:$B$5882,0.6),3,B3264&lt;=PERCENTILE($B$3:$B$5882,0.8),2,TRUE,1)</f>
        <v>3</v>
      </c>
      <c r="F3264" cm="1">
        <f t="array" ref="F3264">_xlfn.IFS(C3264&lt;=PERCENTILE($C$3:$C$5882,0.2),1,C3264&lt;=PERCENTILE($C$3:$C$5882,0.4),2,C3264&lt;=PERCENTILE($C$3:$C$5882,0.6),3,C3264&lt;=PERCENTILE($C$3:$C$5882,0.8),4,TRUE,5)</f>
        <v>3</v>
      </c>
      <c r="G3264" cm="1">
        <f t="array" ref="G3264">_xlfn.IFS(D3264&lt;=PERCENTILE($D$3:$D$5882,0.2),1,D3264&lt;=PERCENTILE($D$3:$D$5882,0.4),2,D3264&lt;=PERCENTILE($D$3:$D$5882,0.6),3,D3264&lt;=PERCENTILE($D$3:$D$5882,0.8),4,TRUE,5)</f>
        <v>3</v>
      </c>
      <c r="H3264" s="3" t="str" cm="1">
        <f t="array" ref="H3264">_xlfn.IFS(AND(E3264&gt;=4,F3264&gt;=4,G3264&gt;=4),"Champions",AND(E3264&gt;=3,F3264&gt;=3,G3264&gt;=3),"Loyal Customers",AND(E3264&lt;=2,F3264&gt;=3),"At Risk",AND(E3264&lt;=2,F3264&lt;=2,G3264&lt;=2),"Lost",AND(E3264&gt;=4,F3264&lt;=2),"New/Promising",TRUE,"Needs Attention")</f>
        <v>Loyal Customers</v>
      </c>
      <c r="I3264" s="3" t="str">
        <f t="shared" si="54"/>
        <v>Churned</v>
      </c>
      <c r="J3264" s="3" t="str">
        <f>_xlfn.XLOOKUP(A3264,'Country_Lookup'!$D:$D,'Country_Lookup'!$E:$E)</f>
        <v>United Kingdom</v>
      </c>
    </row>
    <row r="3265" spans="1:10" x14ac:dyDescent="0.3">
      <c r="A3265">
        <v>15640</v>
      </c>
      <c r="B3265">
        <v>4</v>
      </c>
      <c r="C3265">
        <v>29</v>
      </c>
      <c r="D3265">
        <v>23957.579999999896</v>
      </c>
      <c r="E3265" cm="1">
        <f t="array" ref="E3265">_xlfn.IFS(B3265&lt;=PERCENTILE($B$3:$B$5882,0.2),5,B3265&lt;=PERCENTILE($B$3:$B$5882,0.4),4,B3265&lt;=PERCENTILE($B$3:$B$5882,0.6),3,B3265&lt;=PERCENTILE($B$3:$B$5882,0.8),2,TRUE,1)</f>
        <v>5</v>
      </c>
      <c r="F3265" cm="1">
        <f t="array" ref="F3265">_xlfn.IFS(C3265&lt;=PERCENTILE($C$3:$C$5882,0.2),1,C3265&lt;=PERCENTILE($C$3:$C$5882,0.4),2,C3265&lt;=PERCENTILE($C$3:$C$5882,0.6),3,C3265&lt;=PERCENTILE($C$3:$C$5882,0.8),4,TRUE,5)</f>
        <v>5</v>
      </c>
      <c r="G3265" cm="1">
        <f t="array" ref="G3265">_xlfn.IFS(D3265&lt;=PERCENTILE($D$3:$D$5882,0.2),1,D3265&lt;=PERCENTILE($D$3:$D$5882,0.4),2,D3265&lt;=PERCENTILE($D$3:$D$5882,0.6),3,D3265&lt;=PERCENTILE($D$3:$D$5882,0.8),4,TRUE,5)</f>
        <v>5</v>
      </c>
      <c r="H3265" s="3" t="str" cm="1">
        <f t="array" ref="H3265">_xlfn.IFS(AND(E3265&gt;=4,F3265&gt;=4,G3265&gt;=4),"Champions",AND(E3265&gt;=3,F3265&gt;=3,G3265&gt;=3),"Loyal Customers",AND(E3265&lt;=2,F3265&gt;=3),"At Risk",AND(E3265&lt;=2,F3265&lt;=2,G3265&lt;=2),"Lost",AND(E3265&gt;=4,F3265&lt;=2),"New/Promising",TRUE,"Needs Attention")</f>
        <v>Champions</v>
      </c>
      <c r="I3265" s="3" t="str">
        <f t="shared" si="54"/>
        <v>Active</v>
      </c>
      <c r="J3265" s="3" t="str">
        <f>_xlfn.XLOOKUP(A3265,'Country_Lookup'!$D:$D,'Country_Lookup'!$E:$E)</f>
        <v>United Kingdom</v>
      </c>
    </row>
    <row r="3266" spans="1:10" x14ac:dyDescent="0.3">
      <c r="A3266">
        <v>15641</v>
      </c>
      <c r="B3266">
        <v>105</v>
      </c>
      <c r="C3266">
        <v>12</v>
      </c>
      <c r="D3266">
        <v>5345.5500000000293</v>
      </c>
      <c r="E3266" cm="1">
        <f t="array" ref="E3266">_xlfn.IFS(B3266&lt;=PERCENTILE($B$3:$B$5882,0.2),5,B3266&lt;=PERCENTILE($B$3:$B$5882,0.4),4,B3266&lt;=PERCENTILE($B$3:$B$5882,0.6),3,B3266&lt;=PERCENTILE($B$3:$B$5882,0.8),2,TRUE,1)</f>
        <v>3</v>
      </c>
      <c r="F3266" cm="1">
        <f t="array" ref="F3266">_xlfn.IFS(C3266&lt;=PERCENTILE($C$3:$C$5882,0.2),1,C3266&lt;=PERCENTILE($C$3:$C$5882,0.4),2,C3266&lt;=PERCENTILE($C$3:$C$5882,0.6),3,C3266&lt;=PERCENTILE($C$3:$C$5882,0.8),4,TRUE,5)</f>
        <v>5</v>
      </c>
      <c r="G3266" cm="1">
        <f t="array" ref="G3266">_xlfn.IFS(D3266&lt;=PERCENTILE($D$3:$D$5882,0.2),1,D3266&lt;=PERCENTILE($D$3:$D$5882,0.4),2,D3266&lt;=PERCENTILE($D$3:$D$5882,0.6),3,D3266&lt;=PERCENTILE($D$3:$D$5882,0.8),4,TRUE,5)</f>
        <v>5</v>
      </c>
      <c r="H3266" s="3" t="str" cm="1">
        <f t="array" ref="H3266">_xlfn.IFS(AND(E3266&gt;=4,F3266&gt;=4,G3266&gt;=4),"Champions",AND(E3266&gt;=3,F3266&gt;=3,G3266&gt;=3),"Loyal Customers",AND(E3266&lt;=2,F3266&gt;=3),"At Risk",AND(E3266&lt;=2,F3266&lt;=2,G3266&lt;=2),"Lost",AND(E3266&gt;=4,F3266&lt;=2),"New/Promising",TRUE,"Needs Attention")</f>
        <v>Loyal Customers</v>
      </c>
      <c r="I3266" s="3" t="str">
        <f t="shared" si="54"/>
        <v>Churned</v>
      </c>
      <c r="J3266" s="3" t="str">
        <f>_xlfn.XLOOKUP(A3266,'Country_Lookup'!$D:$D,'Country_Lookup'!$E:$E)</f>
        <v>United Kingdom</v>
      </c>
    </row>
    <row r="3267" spans="1:10" x14ac:dyDescent="0.3">
      <c r="A3267">
        <v>15642</v>
      </c>
      <c r="B3267">
        <v>729</v>
      </c>
      <c r="C3267">
        <v>1</v>
      </c>
      <c r="D3267">
        <v>105.78000000000002</v>
      </c>
      <c r="E3267" cm="1">
        <f t="array" ref="E3267">_xlfn.IFS(B3267&lt;=PERCENTILE($B$3:$B$5882,0.2),5,B3267&lt;=PERCENTILE($B$3:$B$5882,0.4),4,B3267&lt;=PERCENTILE($B$3:$B$5882,0.6),3,B3267&lt;=PERCENTILE($B$3:$B$5882,0.8),2,TRUE,1)</f>
        <v>1</v>
      </c>
      <c r="F3267" cm="1">
        <f t="array" ref="F3267">_xlfn.IFS(C3267&lt;=PERCENTILE($C$3:$C$5882,0.2),1,C3267&lt;=PERCENTILE($C$3:$C$5882,0.4),2,C3267&lt;=PERCENTILE($C$3:$C$5882,0.6),3,C3267&lt;=PERCENTILE($C$3:$C$5882,0.8),4,TRUE,5)</f>
        <v>1</v>
      </c>
      <c r="G3267" cm="1">
        <f t="array" ref="G3267">_xlfn.IFS(D3267&lt;=PERCENTILE($D$3:$D$5882,0.2),1,D3267&lt;=PERCENTILE($D$3:$D$5882,0.4),2,D3267&lt;=PERCENTILE($D$3:$D$5882,0.6),3,D3267&lt;=PERCENTILE($D$3:$D$5882,0.8),4,TRUE,5)</f>
        <v>1</v>
      </c>
      <c r="H3267" s="3" t="str" cm="1">
        <f t="array" ref="H3267">_xlfn.IFS(AND(E3267&gt;=4,F3267&gt;=4,G3267&gt;=4),"Champions",AND(E3267&gt;=3,F3267&gt;=3,G3267&gt;=3),"Loyal Customers",AND(E3267&lt;=2,F3267&gt;=3),"At Risk",AND(E3267&lt;=2,F3267&lt;=2,G3267&lt;=2),"Lost",AND(E3267&gt;=4,F3267&lt;=2),"New/Promising",TRUE,"Needs Attention")</f>
        <v>Lost</v>
      </c>
      <c r="I3267" s="3" t="str">
        <f t="shared" ref="I3267:I3330" si="55">IF(B3267&gt;90,"Churned","Active")</f>
        <v>Churned</v>
      </c>
      <c r="J3267" s="3" t="str">
        <f>_xlfn.XLOOKUP(A3267,'Country_Lookup'!$D:$D,'Country_Lookup'!$E:$E)</f>
        <v>United Kingdom</v>
      </c>
    </row>
    <row r="3268" spans="1:10" x14ac:dyDescent="0.3">
      <c r="A3268">
        <v>15643</v>
      </c>
      <c r="B3268">
        <v>191</v>
      </c>
      <c r="C3268">
        <v>3</v>
      </c>
      <c r="D3268">
        <v>664</v>
      </c>
      <c r="E3268" cm="1">
        <f t="array" ref="E3268">_xlfn.IFS(B3268&lt;=PERCENTILE($B$3:$B$5882,0.2),5,B3268&lt;=PERCENTILE($B$3:$B$5882,0.4),4,B3268&lt;=PERCENTILE($B$3:$B$5882,0.6),3,B3268&lt;=PERCENTILE($B$3:$B$5882,0.8),2,TRUE,1)</f>
        <v>2</v>
      </c>
      <c r="F3268" cm="1">
        <f t="array" ref="F3268">_xlfn.IFS(C3268&lt;=PERCENTILE($C$3:$C$5882,0.2),1,C3268&lt;=PERCENTILE($C$3:$C$5882,0.4),2,C3268&lt;=PERCENTILE($C$3:$C$5882,0.6),3,C3268&lt;=PERCENTILE($C$3:$C$5882,0.8),4,TRUE,5)</f>
        <v>3</v>
      </c>
      <c r="G3268" cm="1">
        <f t="array" ref="G3268">_xlfn.IFS(D3268&lt;=PERCENTILE($D$3:$D$5882,0.2),1,D3268&lt;=PERCENTILE($D$3:$D$5882,0.4),2,D3268&lt;=PERCENTILE($D$3:$D$5882,0.6),3,D3268&lt;=PERCENTILE($D$3:$D$5882,0.8),4,TRUE,5)</f>
        <v>3</v>
      </c>
      <c r="H3268" s="3" t="str" cm="1">
        <f t="array" ref="H3268">_xlfn.IFS(AND(E3268&gt;=4,F3268&gt;=4,G3268&gt;=4),"Champions",AND(E3268&gt;=3,F3268&gt;=3,G3268&gt;=3),"Loyal Customers",AND(E3268&lt;=2,F3268&gt;=3),"At Risk",AND(E3268&lt;=2,F3268&lt;=2,G3268&lt;=2),"Lost",AND(E3268&gt;=4,F3268&lt;=2),"New/Promising",TRUE,"Needs Attention")</f>
        <v>At Risk</v>
      </c>
      <c r="I3268" s="3" t="str">
        <f t="shared" si="55"/>
        <v>Churned</v>
      </c>
      <c r="J3268" s="3" t="str">
        <f>_xlfn.XLOOKUP(A3268,'Country_Lookup'!$D:$D,'Country_Lookup'!$E:$E)</f>
        <v>United Kingdom</v>
      </c>
    </row>
    <row r="3269" spans="1:10" x14ac:dyDescent="0.3">
      <c r="A3269">
        <v>15644</v>
      </c>
      <c r="B3269">
        <v>166</v>
      </c>
      <c r="C3269">
        <v>4</v>
      </c>
      <c r="D3269">
        <v>812.99999999999989</v>
      </c>
      <c r="E3269" cm="1">
        <f t="array" ref="E3269">_xlfn.IFS(B3269&lt;=PERCENTILE($B$3:$B$5882,0.2),5,B3269&lt;=PERCENTILE($B$3:$B$5882,0.4),4,B3269&lt;=PERCENTILE($B$3:$B$5882,0.6),3,B3269&lt;=PERCENTILE($B$3:$B$5882,0.8),2,TRUE,1)</f>
        <v>3</v>
      </c>
      <c r="F3269" cm="1">
        <f t="array" ref="F3269">_xlfn.IFS(C3269&lt;=PERCENTILE($C$3:$C$5882,0.2),1,C3269&lt;=PERCENTILE($C$3:$C$5882,0.4),2,C3269&lt;=PERCENTILE($C$3:$C$5882,0.6),3,C3269&lt;=PERCENTILE($C$3:$C$5882,0.8),4,TRUE,5)</f>
        <v>3</v>
      </c>
      <c r="G3269" cm="1">
        <f t="array" ref="G3269">_xlfn.IFS(D3269&lt;=PERCENTILE($D$3:$D$5882,0.2),1,D3269&lt;=PERCENTILE($D$3:$D$5882,0.4),2,D3269&lt;=PERCENTILE($D$3:$D$5882,0.6),3,D3269&lt;=PERCENTILE($D$3:$D$5882,0.8),4,TRUE,5)</f>
        <v>3</v>
      </c>
      <c r="H3269" s="3" t="str" cm="1">
        <f t="array" ref="H3269">_xlfn.IFS(AND(E3269&gt;=4,F3269&gt;=4,G3269&gt;=4),"Champions",AND(E3269&gt;=3,F3269&gt;=3,G3269&gt;=3),"Loyal Customers",AND(E3269&lt;=2,F3269&gt;=3),"At Risk",AND(E3269&lt;=2,F3269&lt;=2,G3269&lt;=2),"Lost",AND(E3269&gt;=4,F3269&lt;=2),"New/Promising",TRUE,"Needs Attention")</f>
        <v>Loyal Customers</v>
      </c>
      <c r="I3269" s="3" t="str">
        <f t="shared" si="55"/>
        <v>Churned</v>
      </c>
      <c r="J3269" s="3" t="str">
        <f>_xlfn.XLOOKUP(A3269,'Country_Lookup'!$D:$D,'Country_Lookup'!$E:$E)</f>
        <v>United Kingdom</v>
      </c>
    </row>
    <row r="3270" spans="1:10" x14ac:dyDescent="0.3">
      <c r="A3270">
        <v>15645</v>
      </c>
      <c r="B3270">
        <v>18</v>
      </c>
      <c r="C3270">
        <v>3</v>
      </c>
      <c r="D3270">
        <v>1055.1699999999987</v>
      </c>
      <c r="E3270" cm="1">
        <f t="array" ref="E3270">_xlfn.IFS(B3270&lt;=PERCENTILE($B$3:$B$5882,0.2),5,B3270&lt;=PERCENTILE($B$3:$B$5882,0.4),4,B3270&lt;=PERCENTILE($B$3:$B$5882,0.6),3,B3270&lt;=PERCENTILE($B$3:$B$5882,0.8),2,TRUE,1)</f>
        <v>5</v>
      </c>
      <c r="F3270" cm="1">
        <f t="array" ref="F3270">_xlfn.IFS(C3270&lt;=PERCENTILE($C$3:$C$5882,0.2),1,C3270&lt;=PERCENTILE($C$3:$C$5882,0.4),2,C3270&lt;=PERCENTILE($C$3:$C$5882,0.6),3,C3270&lt;=PERCENTILE($C$3:$C$5882,0.8),4,TRUE,5)</f>
        <v>3</v>
      </c>
      <c r="G3270" cm="1">
        <f t="array" ref="G3270">_xlfn.IFS(D3270&lt;=PERCENTILE($D$3:$D$5882,0.2),1,D3270&lt;=PERCENTILE($D$3:$D$5882,0.4),2,D3270&lt;=PERCENTILE($D$3:$D$5882,0.6),3,D3270&lt;=PERCENTILE($D$3:$D$5882,0.8),4,TRUE,5)</f>
        <v>3</v>
      </c>
      <c r="H3270" s="3" t="str" cm="1">
        <f t="array" ref="H3270">_xlfn.IFS(AND(E3270&gt;=4,F3270&gt;=4,G3270&gt;=4),"Champions",AND(E3270&gt;=3,F3270&gt;=3,G3270&gt;=3),"Loyal Customers",AND(E3270&lt;=2,F3270&gt;=3),"At Risk",AND(E3270&lt;=2,F3270&lt;=2,G3270&lt;=2),"Lost",AND(E3270&gt;=4,F3270&lt;=2),"New/Promising",TRUE,"Needs Attention")</f>
        <v>Loyal Customers</v>
      </c>
      <c r="I3270" s="3" t="str">
        <f t="shared" si="55"/>
        <v>Active</v>
      </c>
      <c r="J3270" s="3" t="str">
        <f>_xlfn.XLOOKUP(A3270,'Country_Lookup'!$D:$D,'Country_Lookup'!$E:$E)</f>
        <v>United Kingdom</v>
      </c>
    </row>
    <row r="3271" spans="1:10" x14ac:dyDescent="0.3">
      <c r="A3271">
        <v>15646</v>
      </c>
      <c r="B3271">
        <v>157</v>
      </c>
      <c r="C3271">
        <v>5</v>
      </c>
      <c r="D3271">
        <v>974.61000000000035</v>
      </c>
      <c r="E3271" cm="1">
        <f t="array" ref="E3271">_xlfn.IFS(B3271&lt;=PERCENTILE($B$3:$B$5882,0.2),5,B3271&lt;=PERCENTILE($B$3:$B$5882,0.4),4,B3271&lt;=PERCENTILE($B$3:$B$5882,0.6),3,B3271&lt;=PERCENTILE($B$3:$B$5882,0.8),2,TRUE,1)</f>
        <v>3</v>
      </c>
      <c r="F3271" cm="1">
        <f t="array" ref="F3271">_xlfn.IFS(C3271&lt;=PERCENTILE($C$3:$C$5882,0.2),1,C3271&lt;=PERCENTILE($C$3:$C$5882,0.4),2,C3271&lt;=PERCENTILE($C$3:$C$5882,0.6),3,C3271&lt;=PERCENTILE($C$3:$C$5882,0.8),4,TRUE,5)</f>
        <v>4</v>
      </c>
      <c r="G3271" cm="1">
        <f t="array" ref="G3271">_xlfn.IFS(D3271&lt;=PERCENTILE($D$3:$D$5882,0.2),1,D3271&lt;=PERCENTILE($D$3:$D$5882,0.4),2,D3271&lt;=PERCENTILE($D$3:$D$5882,0.6),3,D3271&lt;=PERCENTILE($D$3:$D$5882,0.8),4,TRUE,5)</f>
        <v>3</v>
      </c>
      <c r="H3271" s="3" t="str" cm="1">
        <f t="array" ref="H3271">_xlfn.IFS(AND(E3271&gt;=4,F3271&gt;=4,G3271&gt;=4),"Champions",AND(E3271&gt;=3,F3271&gt;=3,G3271&gt;=3),"Loyal Customers",AND(E3271&lt;=2,F3271&gt;=3),"At Risk",AND(E3271&lt;=2,F3271&lt;=2,G3271&lt;=2),"Lost",AND(E3271&gt;=4,F3271&lt;=2),"New/Promising",TRUE,"Needs Attention")</f>
        <v>Loyal Customers</v>
      </c>
      <c r="I3271" s="3" t="str">
        <f t="shared" si="55"/>
        <v>Churned</v>
      </c>
      <c r="J3271" s="3" t="str">
        <f>_xlfn.XLOOKUP(A3271,'Country_Lookup'!$D:$D,'Country_Lookup'!$E:$E)</f>
        <v>United Kingdom</v>
      </c>
    </row>
    <row r="3272" spans="1:10" x14ac:dyDescent="0.3">
      <c r="A3272">
        <v>15647</v>
      </c>
      <c r="B3272">
        <v>415</v>
      </c>
      <c r="C3272">
        <v>1</v>
      </c>
      <c r="D3272">
        <v>169</v>
      </c>
      <c r="E3272" cm="1">
        <f t="array" ref="E3272">_xlfn.IFS(B3272&lt;=PERCENTILE($B$3:$B$5882,0.2),5,B3272&lt;=PERCENTILE($B$3:$B$5882,0.4),4,B3272&lt;=PERCENTILE($B$3:$B$5882,0.6),3,B3272&lt;=PERCENTILE($B$3:$B$5882,0.8),2,TRUE,1)</f>
        <v>1</v>
      </c>
      <c r="F3272" cm="1">
        <f t="array" ref="F3272">_xlfn.IFS(C3272&lt;=PERCENTILE($C$3:$C$5882,0.2),1,C3272&lt;=PERCENTILE($C$3:$C$5882,0.4),2,C3272&lt;=PERCENTILE($C$3:$C$5882,0.6),3,C3272&lt;=PERCENTILE($C$3:$C$5882,0.8),4,TRUE,5)</f>
        <v>1</v>
      </c>
      <c r="G3272" cm="1">
        <f t="array" ref="G3272">_xlfn.IFS(D3272&lt;=PERCENTILE($D$3:$D$5882,0.2),1,D3272&lt;=PERCENTILE($D$3:$D$5882,0.4),2,D3272&lt;=PERCENTILE($D$3:$D$5882,0.6),3,D3272&lt;=PERCENTILE($D$3:$D$5882,0.8),4,TRUE,5)</f>
        <v>1</v>
      </c>
      <c r="H3272" s="3" t="str" cm="1">
        <f t="array" ref="H3272">_xlfn.IFS(AND(E3272&gt;=4,F3272&gt;=4,G3272&gt;=4),"Champions",AND(E3272&gt;=3,F3272&gt;=3,G3272&gt;=3),"Loyal Customers",AND(E3272&lt;=2,F3272&gt;=3),"At Risk",AND(E3272&lt;=2,F3272&lt;=2,G3272&lt;=2),"Lost",AND(E3272&gt;=4,F3272&lt;=2),"New/Promising",TRUE,"Needs Attention")</f>
        <v>Lost</v>
      </c>
      <c r="I3272" s="3" t="str">
        <f t="shared" si="55"/>
        <v>Churned</v>
      </c>
      <c r="J3272" s="3" t="str">
        <f>_xlfn.XLOOKUP(A3272,'Country_Lookup'!$D:$D,'Country_Lookup'!$E:$E)</f>
        <v>United Kingdom</v>
      </c>
    </row>
    <row r="3273" spans="1:10" x14ac:dyDescent="0.3">
      <c r="A3273">
        <v>15648</v>
      </c>
      <c r="B3273">
        <v>204</v>
      </c>
      <c r="C3273">
        <v>2</v>
      </c>
      <c r="D3273">
        <v>657.35000000000025</v>
      </c>
      <c r="E3273" cm="1">
        <f t="array" ref="E3273">_xlfn.IFS(B3273&lt;=PERCENTILE($B$3:$B$5882,0.2),5,B3273&lt;=PERCENTILE($B$3:$B$5882,0.4),4,B3273&lt;=PERCENTILE($B$3:$B$5882,0.6),3,B3273&lt;=PERCENTILE($B$3:$B$5882,0.8),2,TRUE,1)</f>
        <v>2</v>
      </c>
      <c r="F3273" cm="1">
        <f t="array" ref="F3273">_xlfn.IFS(C3273&lt;=PERCENTILE($C$3:$C$5882,0.2),1,C3273&lt;=PERCENTILE($C$3:$C$5882,0.4),2,C3273&lt;=PERCENTILE($C$3:$C$5882,0.6),3,C3273&lt;=PERCENTILE($C$3:$C$5882,0.8),4,TRUE,5)</f>
        <v>2</v>
      </c>
      <c r="G3273" cm="1">
        <f t="array" ref="G3273">_xlfn.IFS(D3273&lt;=PERCENTILE($D$3:$D$5882,0.2),1,D3273&lt;=PERCENTILE($D$3:$D$5882,0.4),2,D3273&lt;=PERCENTILE($D$3:$D$5882,0.6),3,D3273&lt;=PERCENTILE($D$3:$D$5882,0.8),4,TRUE,5)</f>
        <v>3</v>
      </c>
      <c r="H3273" s="3" t="str" cm="1">
        <f t="array" ref="H3273">_xlfn.IFS(AND(E3273&gt;=4,F3273&gt;=4,G3273&gt;=4),"Champions",AND(E3273&gt;=3,F3273&gt;=3,G3273&gt;=3),"Loyal Customers",AND(E3273&lt;=2,F3273&gt;=3),"At Risk",AND(E3273&lt;=2,F3273&lt;=2,G3273&lt;=2),"Lost",AND(E3273&gt;=4,F3273&lt;=2),"New/Promising",TRUE,"Needs Attention")</f>
        <v>Needs Attention</v>
      </c>
      <c r="I3273" s="3" t="str">
        <f t="shared" si="55"/>
        <v>Churned</v>
      </c>
      <c r="J3273" s="3" t="str">
        <f>_xlfn.XLOOKUP(A3273,'Country_Lookup'!$D:$D,'Country_Lookup'!$E:$E)</f>
        <v>United Kingdom</v>
      </c>
    </row>
    <row r="3274" spans="1:10" x14ac:dyDescent="0.3">
      <c r="A3274">
        <v>15649</v>
      </c>
      <c r="B3274">
        <v>336</v>
      </c>
      <c r="C3274">
        <v>4</v>
      </c>
      <c r="D3274">
        <v>2170.3499999999995</v>
      </c>
      <c r="E3274" cm="1">
        <f t="array" ref="E3274">_xlfn.IFS(B3274&lt;=PERCENTILE($B$3:$B$5882,0.2),5,B3274&lt;=PERCENTILE($B$3:$B$5882,0.4),4,B3274&lt;=PERCENTILE($B$3:$B$5882,0.6),3,B3274&lt;=PERCENTILE($B$3:$B$5882,0.8),2,TRUE,1)</f>
        <v>2</v>
      </c>
      <c r="F3274" cm="1">
        <f t="array" ref="F3274">_xlfn.IFS(C3274&lt;=PERCENTILE($C$3:$C$5882,0.2),1,C3274&lt;=PERCENTILE($C$3:$C$5882,0.4),2,C3274&lt;=PERCENTILE($C$3:$C$5882,0.6),3,C3274&lt;=PERCENTILE($C$3:$C$5882,0.8),4,TRUE,5)</f>
        <v>3</v>
      </c>
      <c r="G3274" cm="1">
        <f t="array" ref="G3274">_xlfn.IFS(D3274&lt;=PERCENTILE($D$3:$D$5882,0.2),1,D3274&lt;=PERCENTILE($D$3:$D$5882,0.4),2,D3274&lt;=PERCENTILE($D$3:$D$5882,0.6),3,D3274&lt;=PERCENTILE($D$3:$D$5882,0.8),4,TRUE,5)</f>
        <v>4</v>
      </c>
      <c r="H3274" s="3" t="str" cm="1">
        <f t="array" ref="H3274">_xlfn.IFS(AND(E3274&gt;=4,F3274&gt;=4,G3274&gt;=4),"Champions",AND(E3274&gt;=3,F3274&gt;=3,G3274&gt;=3),"Loyal Customers",AND(E3274&lt;=2,F3274&gt;=3),"At Risk",AND(E3274&lt;=2,F3274&lt;=2,G3274&lt;=2),"Lost",AND(E3274&gt;=4,F3274&lt;=2),"New/Promising",TRUE,"Needs Attention")</f>
        <v>At Risk</v>
      </c>
      <c r="I3274" s="3" t="str">
        <f t="shared" si="55"/>
        <v>Churned</v>
      </c>
      <c r="J3274" s="3" t="str">
        <f>_xlfn.XLOOKUP(A3274,'Country_Lookup'!$D:$D,'Country_Lookup'!$E:$E)</f>
        <v>United Kingdom</v>
      </c>
    </row>
    <row r="3275" spans="1:10" x14ac:dyDescent="0.3">
      <c r="A3275">
        <v>15650</v>
      </c>
      <c r="B3275">
        <v>521</v>
      </c>
      <c r="C3275">
        <v>2</v>
      </c>
      <c r="D3275">
        <v>553.88000000000056</v>
      </c>
      <c r="E3275" cm="1">
        <f t="array" ref="E3275">_xlfn.IFS(B3275&lt;=PERCENTILE($B$3:$B$5882,0.2),5,B3275&lt;=PERCENTILE($B$3:$B$5882,0.4),4,B3275&lt;=PERCENTILE($B$3:$B$5882,0.6),3,B3275&lt;=PERCENTILE($B$3:$B$5882,0.8),2,TRUE,1)</f>
        <v>1</v>
      </c>
      <c r="F3275" cm="1">
        <f t="array" ref="F3275">_xlfn.IFS(C3275&lt;=PERCENTILE($C$3:$C$5882,0.2),1,C3275&lt;=PERCENTILE($C$3:$C$5882,0.4),2,C3275&lt;=PERCENTILE($C$3:$C$5882,0.6),3,C3275&lt;=PERCENTILE($C$3:$C$5882,0.8),4,TRUE,5)</f>
        <v>2</v>
      </c>
      <c r="G3275" cm="1">
        <f t="array" ref="G3275">_xlfn.IFS(D3275&lt;=PERCENTILE($D$3:$D$5882,0.2),1,D3275&lt;=PERCENTILE($D$3:$D$5882,0.4),2,D3275&lt;=PERCENTILE($D$3:$D$5882,0.6),3,D3275&lt;=PERCENTILE($D$3:$D$5882,0.8),4,TRUE,5)</f>
        <v>2</v>
      </c>
      <c r="H3275" s="3" t="str" cm="1">
        <f t="array" ref="H3275">_xlfn.IFS(AND(E3275&gt;=4,F3275&gt;=4,G3275&gt;=4),"Champions",AND(E3275&gt;=3,F3275&gt;=3,G3275&gt;=3),"Loyal Customers",AND(E3275&lt;=2,F3275&gt;=3),"At Risk",AND(E3275&lt;=2,F3275&lt;=2,G3275&lt;=2),"Lost",AND(E3275&gt;=4,F3275&lt;=2),"New/Promising",TRUE,"Needs Attention")</f>
        <v>Lost</v>
      </c>
      <c r="I3275" s="3" t="str">
        <f t="shared" si="55"/>
        <v>Churned</v>
      </c>
      <c r="J3275" s="3" t="str">
        <f>_xlfn.XLOOKUP(A3275,'Country_Lookup'!$D:$D,'Country_Lookup'!$E:$E)</f>
        <v>United Kingdom</v>
      </c>
    </row>
    <row r="3276" spans="1:10" x14ac:dyDescent="0.3">
      <c r="A3276">
        <v>15651</v>
      </c>
      <c r="B3276">
        <v>36</v>
      </c>
      <c r="C3276">
        <v>5</v>
      </c>
      <c r="D3276">
        <v>1259.0599999999988</v>
      </c>
      <c r="E3276" cm="1">
        <f t="array" ref="E3276">_xlfn.IFS(B3276&lt;=PERCENTILE($B$3:$B$5882,0.2),5,B3276&lt;=PERCENTILE($B$3:$B$5882,0.4),4,B3276&lt;=PERCENTILE($B$3:$B$5882,0.6),3,B3276&lt;=PERCENTILE($B$3:$B$5882,0.8),2,TRUE,1)</f>
        <v>4</v>
      </c>
      <c r="F3276" cm="1">
        <f t="array" ref="F3276">_xlfn.IFS(C3276&lt;=PERCENTILE($C$3:$C$5882,0.2),1,C3276&lt;=PERCENTILE($C$3:$C$5882,0.4),2,C3276&lt;=PERCENTILE($C$3:$C$5882,0.6),3,C3276&lt;=PERCENTILE($C$3:$C$5882,0.8),4,TRUE,5)</f>
        <v>4</v>
      </c>
      <c r="G3276" cm="1">
        <f t="array" ref="G3276">_xlfn.IFS(D3276&lt;=PERCENTILE($D$3:$D$5882,0.2),1,D3276&lt;=PERCENTILE($D$3:$D$5882,0.4),2,D3276&lt;=PERCENTILE($D$3:$D$5882,0.6),3,D3276&lt;=PERCENTILE($D$3:$D$5882,0.8),4,TRUE,5)</f>
        <v>4</v>
      </c>
      <c r="H3276" s="3" t="str" cm="1">
        <f t="array" ref="H3276">_xlfn.IFS(AND(E3276&gt;=4,F3276&gt;=4,G3276&gt;=4),"Champions",AND(E3276&gt;=3,F3276&gt;=3,G3276&gt;=3),"Loyal Customers",AND(E3276&lt;=2,F3276&gt;=3),"At Risk",AND(E3276&lt;=2,F3276&lt;=2,G3276&lt;=2),"Lost",AND(E3276&gt;=4,F3276&lt;=2),"New/Promising",TRUE,"Needs Attention")</f>
        <v>Champions</v>
      </c>
      <c r="I3276" s="3" t="str">
        <f t="shared" si="55"/>
        <v>Active</v>
      </c>
      <c r="J3276" s="3" t="str">
        <f>_xlfn.XLOOKUP(A3276,'Country_Lookup'!$D:$D,'Country_Lookup'!$E:$E)</f>
        <v>United Kingdom</v>
      </c>
    </row>
    <row r="3277" spans="1:10" x14ac:dyDescent="0.3">
      <c r="A3277">
        <v>15652</v>
      </c>
      <c r="B3277">
        <v>91</v>
      </c>
      <c r="C3277">
        <v>5</v>
      </c>
      <c r="D3277">
        <v>1420.3399999999974</v>
      </c>
      <c r="E3277" cm="1">
        <f t="array" ref="E3277">_xlfn.IFS(B3277&lt;=PERCENTILE($B$3:$B$5882,0.2),5,B3277&lt;=PERCENTILE($B$3:$B$5882,0.4),4,B3277&lt;=PERCENTILE($B$3:$B$5882,0.6),3,B3277&lt;=PERCENTILE($B$3:$B$5882,0.8),2,TRUE,1)</f>
        <v>3</v>
      </c>
      <c r="F3277" cm="1">
        <f t="array" ref="F3277">_xlfn.IFS(C3277&lt;=PERCENTILE($C$3:$C$5882,0.2),1,C3277&lt;=PERCENTILE($C$3:$C$5882,0.4),2,C3277&lt;=PERCENTILE($C$3:$C$5882,0.6),3,C3277&lt;=PERCENTILE($C$3:$C$5882,0.8),4,TRUE,5)</f>
        <v>4</v>
      </c>
      <c r="G3277" cm="1">
        <f t="array" ref="G3277">_xlfn.IFS(D3277&lt;=PERCENTILE($D$3:$D$5882,0.2),1,D3277&lt;=PERCENTILE($D$3:$D$5882,0.4),2,D3277&lt;=PERCENTILE($D$3:$D$5882,0.6),3,D3277&lt;=PERCENTILE($D$3:$D$5882,0.8),4,TRUE,5)</f>
        <v>4</v>
      </c>
      <c r="H3277" s="3" t="str" cm="1">
        <f t="array" ref="H3277">_xlfn.IFS(AND(E3277&gt;=4,F3277&gt;=4,G3277&gt;=4),"Champions",AND(E3277&gt;=3,F3277&gt;=3,G3277&gt;=3),"Loyal Customers",AND(E3277&lt;=2,F3277&gt;=3),"At Risk",AND(E3277&lt;=2,F3277&lt;=2,G3277&lt;=2),"Lost",AND(E3277&gt;=4,F3277&lt;=2),"New/Promising",TRUE,"Needs Attention")</f>
        <v>Loyal Customers</v>
      </c>
      <c r="I3277" s="3" t="str">
        <f t="shared" si="55"/>
        <v>Churned</v>
      </c>
      <c r="J3277" s="3" t="str">
        <f>_xlfn.XLOOKUP(A3277,'Country_Lookup'!$D:$D,'Country_Lookup'!$E:$E)</f>
        <v>United Kingdom</v>
      </c>
    </row>
    <row r="3278" spans="1:10" x14ac:dyDescent="0.3">
      <c r="A3278">
        <v>15653</v>
      </c>
      <c r="B3278">
        <v>92</v>
      </c>
      <c r="C3278">
        <v>2</v>
      </c>
      <c r="D3278">
        <v>877.43999999999994</v>
      </c>
      <c r="E3278" cm="1">
        <f t="array" ref="E3278">_xlfn.IFS(B3278&lt;=PERCENTILE($B$3:$B$5882,0.2),5,B3278&lt;=PERCENTILE($B$3:$B$5882,0.4),4,B3278&lt;=PERCENTILE($B$3:$B$5882,0.6),3,B3278&lt;=PERCENTILE($B$3:$B$5882,0.8),2,TRUE,1)</f>
        <v>3</v>
      </c>
      <c r="F3278" cm="1">
        <f t="array" ref="F3278">_xlfn.IFS(C3278&lt;=PERCENTILE($C$3:$C$5882,0.2),1,C3278&lt;=PERCENTILE($C$3:$C$5882,0.4),2,C3278&lt;=PERCENTILE($C$3:$C$5882,0.6),3,C3278&lt;=PERCENTILE($C$3:$C$5882,0.8),4,TRUE,5)</f>
        <v>2</v>
      </c>
      <c r="G3278" cm="1">
        <f t="array" ref="G3278">_xlfn.IFS(D3278&lt;=PERCENTILE($D$3:$D$5882,0.2),1,D3278&lt;=PERCENTILE($D$3:$D$5882,0.4),2,D3278&lt;=PERCENTILE($D$3:$D$5882,0.6),3,D3278&lt;=PERCENTILE($D$3:$D$5882,0.8),4,TRUE,5)</f>
        <v>3</v>
      </c>
      <c r="H3278" s="3" t="str" cm="1">
        <f t="array" ref="H3278">_xlfn.IFS(AND(E3278&gt;=4,F3278&gt;=4,G3278&gt;=4),"Champions",AND(E3278&gt;=3,F3278&gt;=3,G3278&gt;=3),"Loyal Customers",AND(E3278&lt;=2,F3278&gt;=3),"At Risk",AND(E3278&lt;=2,F3278&lt;=2,G3278&lt;=2),"Lost",AND(E3278&gt;=4,F3278&lt;=2),"New/Promising",TRUE,"Needs Attention")</f>
        <v>Needs Attention</v>
      </c>
      <c r="I3278" s="3" t="str">
        <f t="shared" si="55"/>
        <v>Churned</v>
      </c>
      <c r="J3278" s="3" t="str">
        <f>_xlfn.XLOOKUP(A3278,'Country_Lookup'!$D:$D,'Country_Lookup'!$E:$E)</f>
        <v>United Kingdom</v>
      </c>
    </row>
    <row r="3279" spans="1:10" x14ac:dyDescent="0.3">
      <c r="A3279">
        <v>15654</v>
      </c>
      <c r="B3279">
        <v>9</v>
      </c>
      <c r="C3279">
        <v>2</v>
      </c>
      <c r="D3279">
        <v>922.53000000000009</v>
      </c>
      <c r="E3279" cm="1">
        <f t="array" ref="E3279">_xlfn.IFS(B3279&lt;=PERCENTILE($B$3:$B$5882,0.2),5,B3279&lt;=PERCENTILE($B$3:$B$5882,0.4),4,B3279&lt;=PERCENTILE($B$3:$B$5882,0.6),3,B3279&lt;=PERCENTILE($B$3:$B$5882,0.8),2,TRUE,1)</f>
        <v>5</v>
      </c>
      <c r="F3279" cm="1">
        <f t="array" ref="F3279">_xlfn.IFS(C3279&lt;=PERCENTILE($C$3:$C$5882,0.2),1,C3279&lt;=PERCENTILE($C$3:$C$5882,0.4),2,C3279&lt;=PERCENTILE($C$3:$C$5882,0.6),3,C3279&lt;=PERCENTILE($C$3:$C$5882,0.8),4,TRUE,5)</f>
        <v>2</v>
      </c>
      <c r="G3279" cm="1">
        <f t="array" ref="G3279">_xlfn.IFS(D3279&lt;=PERCENTILE($D$3:$D$5882,0.2),1,D3279&lt;=PERCENTILE($D$3:$D$5882,0.4),2,D3279&lt;=PERCENTILE($D$3:$D$5882,0.6),3,D3279&lt;=PERCENTILE($D$3:$D$5882,0.8),4,TRUE,5)</f>
        <v>3</v>
      </c>
      <c r="H3279" s="3" t="str" cm="1">
        <f t="array" ref="H3279">_xlfn.IFS(AND(E3279&gt;=4,F3279&gt;=4,G3279&gt;=4),"Champions",AND(E3279&gt;=3,F3279&gt;=3,G3279&gt;=3),"Loyal Customers",AND(E3279&lt;=2,F3279&gt;=3),"At Risk",AND(E3279&lt;=2,F3279&lt;=2,G3279&lt;=2),"Lost",AND(E3279&gt;=4,F3279&lt;=2),"New/Promising",TRUE,"Needs Attention")</f>
        <v>New/Promising</v>
      </c>
      <c r="I3279" s="3" t="str">
        <f t="shared" si="55"/>
        <v>Active</v>
      </c>
      <c r="J3279" s="3" t="str">
        <f>_xlfn.XLOOKUP(A3279,'Country_Lookup'!$D:$D,'Country_Lookup'!$E:$E)</f>
        <v>United Kingdom</v>
      </c>
    </row>
    <row r="3280" spans="1:10" x14ac:dyDescent="0.3">
      <c r="A3280">
        <v>15655</v>
      </c>
      <c r="B3280">
        <v>243</v>
      </c>
      <c r="C3280">
        <v>1</v>
      </c>
      <c r="D3280">
        <v>560.66999999999973</v>
      </c>
      <c r="E3280" cm="1">
        <f t="array" ref="E3280">_xlfn.IFS(B3280&lt;=PERCENTILE($B$3:$B$5882,0.2),5,B3280&lt;=PERCENTILE($B$3:$B$5882,0.4),4,B3280&lt;=PERCENTILE($B$3:$B$5882,0.6),3,B3280&lt;=PERCENTILE($B$3:$B$5882,0.8),2,TRUE,1)</f>
        <v>2</v>
      </c>
      <c r="F3280" cm="1">
        <f t="array" ref="F3280">_xlfn.IFS(C3280&lt;=PERCENTILE($C$3:$C$5882,0.2),1,C3280&lt;=PERCENTILE($C$3:$C$5882,0.4),2,C3280&lt;=PERCENTILE($C$3:$C$5882,0.6),3,C3280&lt;=PERCENTILE($C$3:$C$5882,0.8),4,TRUE,5)</f>
        <v>1</v>
      </c>
      <c r="G3280" cm="1">
        <f t="array" ref="G3280">_xlfn.IFS(D3280&lt;=PERCENTILE($D$3:$D$5882,0.2),1,D3280&lt;=PERCENTILE($D$3:$D$5882,0.4),2,D3280&lt;=PERCENTILE($D$3:$D$5882,0.6),3,D3280&lt;=PERCENTILE($D$3:$D$5882,0.8),4,TRUE,5)</f>
        <v>2</v>
      </c>
      <c r="H3280" s="3" t="str" cm="1">
        <f t="array" ref="H3280">_xlfn.IFS(AND(E3280&gt;=4,F3280&gt;=4,G3280&gt;=4),"Champions",AND(E3280&gt;=3,F3280&gt;=3,G3280&gt;=3),"Loyal Customers",AND(E3280&lt;=2,F3280&gt;=3),"At Risk",AND(E3280&lt;=2,F3280&lt;=2,G3280&lt;=2),"Lost",AND(E3280&gt;=4,F3280&lt;=2),"New/Promising",TRUE,"Needs Attention")</f>
        <v>Lost</v>
      </c>
      <c r="I3280" s="3" t="str">
        <f t="shared" si="55"/>
        <v>Churned</v>
      </c>
      <c r="J3280" s="3" t="str">
        <f>_xlfn.XLOOKUP(A3280,'Country_Lookup'!$D:$D,'Country_Lookup'!$E:$E)</f>
        <v>United Kingdom</v>
      </c>
    </row>
    <row r="3281" spans="1:10" x14ac:dyDescent="0.3">
      <c r="A3281">
        <v>15656</v>
      </c>
      <c r="B3281">
        <v>45</v>
      </c>
      <c r="C3281">
        <v>4</v>
      </c>
      <c r="D3281">
        <v>748.49999999999989</v>
      </c>
      <c r="E3281" cm="1">
        <f t="array" ref="E3281">_xlfn.IFS(B3281&lt;=PERCENTILE($B$3:$B$5882,0.2),5,B3281&lt;=PERCENTILE($B$3:$B$5882,0.4),4,B3281&lt;=PERCENTILE($B$3:$B$5882,0.6),3,B3281&lt;=PERCENTILE($B$3:$B$5882,0.8),2,TRUE,1)</f>
        <v>4</v>
      </c>
      <c r="F3281" cm="1">
        <f t="array" ref="F3281">_xlfn.IFS(C3281&lt;=PERCENTILE($C$3:$C$5882,0.2),1,C3281&lt;=PERCENTILE($C$3:$C$5882,0.4),2,C3281&lt;=PERCENTILE($C$3:$C$5882,0.6),3,C3281&lt;=PERCENTILE($C$3:$C$5882,0.8),4,TRUE,5)</f>
        <v>3</v>
      </c>
      <c r="G3281" cm="1">
        <f t="array" ref="G3281">_xlfn.IFS(D3281&lt;=PERCENTILE($D$3:$D$5882,0.2),1,D3281&lt;=PERCENTILE($D$3:$D$5882,0.4),2,D3281&lt;=PERCENTILE($D$3:$D$5882,0.6),3,D3281&lt;=PERCENTILE($D$3:$D$5882,0.8),4,TRUE,5)</f>
        <v>3</v>
      </c>
      <c r="H3281" s="3" t="str" cm="1">
        <f t="array" ref="H3281">_xlfn.IFS(AND(E3281&gt;=4,F3281&gt;=4,G3281&gt;=4),"Champions",AND(E3281&gt;=3,F3281&gt;=3,G3281&gt;=3),"Loyal Customers",AND(E3281&lt;=2,F3281&gt;=3),"At Risk",AND(E3281&lt;=2,F3281&lt;=2,G3281&lt;=2),"Lost",AND(E3281&gt;=4,F3281&lt;=2),"New/Promising",TRUE,"Needs Attention")</f>
        <v>Loyal Customers</v>
      </c>
      <c r="I3281" s="3" t="str">
        <f t="shared" si="55"/>
        <v>Active</v>
      </c>
      <c r="J3281" s="3" t="str">
        <f>_xlfn.XLOOKUP(A3281,'Country_Lookup'!$D:$D,'Country_Lookup'!$E:$E)</f>
        <v>United Kingdom</v>
      </c>
    </row>
    <row r="3282" spans="1:10" x14ac:dyDescent="0.3">
      <c r="A3282">
        <v>15657</v>
      </c>
      <c r="B3282">
        <v>22</v>
      </c>
      <c r="C3282">
        <v>1</v>
      </c>
      <c r="D3282">
        <v>30</v>
      </c>
      <c r="E3282" cm="1">
        <f t="array" ref="E3282">_xlfn.IFS(B3282&lt;=PERCENTILE($B$3:$B$5882,0.2),5,B3282&lt;=PERCENTILE($B$3:$B$5882,0.4),4,B3282&lt;=PERCENTILE($B$3:$B$5882,0.6),3,B3282&lt;=PERCENTILE($B$3:$B$5882,0.8),2,TRUE,1)</f>
        <v>4</v>
      </c>
      <c r="F3282" cm="1">
        <f t="array" ref="F3282">_xlfn.IFS(C3282&lt;=PERCENTILE($C$3:$C$5882,0.2),1,C3282&lt;=PERCENTILE($C$3:$C$5882,0.4),2,C3282&lt;=PERCENTILE($C$3:$C$5882,0.6),3,C3282&lt;=PERCENTILE($C$3:$C$5882,0.8),4,TRUE,5)</f>
        <v>1</v>
      </c>
      <c r="G3282" cm="1">
        <f t="array" ref="G3282">_xlfn.IFS(D3282&lt;=PERCENTILE($D$3:$D$5882,0.2),1,D3282&lt;=PERCENTILE($D$3:$D$5882,0.4),2,D3282&lt;=PERCENTILE($D$3:$D$5882,0.6),3,D3282&lt;=PERCENTILE($D$3:$D$5882,0.8),4,TRUE,5)</f>
        <v>1</v>
      </c>
      <c r="H3282" s="3" t="str" cm="1">
        <f t="array" ref="H3282">_xlfn.IFS(AND(E3282&gt;=4,F3282&gt;=4,G3282&gt;=4),"Champions",AND(E3282&gt;=3,F3282&gt;=3,G3282&gt;=3),"Loyal Customers",AND(E3282&lt;=2,F3282&gt;=3),"At Risk",AND(E3282&lt;=2,F3282&lt;=2,G3282&lt;=2),"Lost",AND(E3282&gt;=4,F3282&lt;=2),"New/Promising",TRUE,"Needs Attention")</f>
        <v>New/Promising</v>
      </c>
      <c r="I3282" s="3" t="str">
        <f t="shared" si="55"/>
        <v>Active</v>
      </c>
      <c r="J3282" s="3" t="str">
        <f>_xlfn.XLOOKUP(A3282,'Country_Lookup'!$D:$D,'Country_Lookup'!$E:$E)</f>
        <v>United Kingdom</v>
      </c>
    </row>
    <row r="3283" spans="1:10" x14ac:dyDescent="0.3">
      <c r="A3283">
        <v>15658</v>
      </c>
      <c r="B3283">
        <v>190</v>
      </c>
      <c r="C3283">
        <v>8</v>
      </c>
      <c r="D3283">
        <v>2423.4699999999984</v>
      </c>
      <c r="E3283" cm="1">
        <f t="array" ref="E3283">_xlfn.IFS(B3283&lt;=PERCENTILE($B$3:$B$5882,0.2),5,B3283&lt;=PERCENTILE($B$3:$B$5882,0.4),4,B3283&lt;=PERCENTILE($B$3:$B$5882,0.6),3,B3283&lt;=PERCENTILE($B$3:$B$5882,0.8),2,TRUE,1)</f>
        <v>2</v>
      </c>
      <c r="F3283" cm="1">
        <f t="array" ref="F3283">_xlfn.IFS(C3283&lt;=PERCENTILE($C$3:$C$5882,0.2),1,C3283&lt;=PERCENTILE($C$3:$C$5882,0.4),2,C3283&lt;=PERCENTILE($C$3:$C$5882,0.6),3,C3283&lt;=PERCENTILE($C$3:$C$5882,0.8),4,TRUE,5)</f>
        <v>4</v>
      </c>
      <c r="G3283" cm="1">
        <f t="array" ref="G3283">_xlfn.IFS(D3283&lt;=PERCENTILE($D$3:$D$5882,0.2),1,D3283&lt;=PERCENTILE($D$3:$D$5882,0.4),2,D3283&lt;=PERCENTILE($D$3:$D$5882,0.6),3,D3283&lt;=PERCENTILE($D$3:$D$5882,0.8),4,TRUE,5)</f>
        <v>4</v>
      </c>
      <c r="H3283" s="3" t="str" cm="1">
        <f t="array" ref="H3283">_xlfn.IFS(AND(E3283&gt;=4,F3283&gt;=4,G3283&gt;=4),"Champions",AND(E3283&gt;=3,F3283&gt;=3,G3283&gt;=3),"Loyal Customers",AND(E3283&lt;=2,F3283&gt;=3),"At Risk",AND(E3283&lt;=2,F3283&lt;=2,G3283&lt;=2),"Lost",AND(E3283&gt;=4,F3283&lt;=2),"New/Promising",TRUE,"Needs Attention")</f>
        <v>At Risk</v>
      </c>
      <c r="I3283" s="3" t="str">
        <f t="shared" si="55"/>
        <v>Churned</v>
      </c>
      <c r="J3283" s="3" t="str">
        <f>_xlfn.XLOOKUP(A3283,'Country_Lookup'!$D:$D,'Country_Lookup'!$E:$E)</f>
        <v>United Kingdom</v>
      </c>
    </row>
    <row r="3284" spans="1:10" x14ac:dyDescent="0.3">
      <c r="A3284">
        <v>15659</v>
      </c>
      <c r="B3284">
        <v>43</v>
      </c>
      <c r="C3284">
        <v>3</v>
      </c>
      <c r="D3284">
        <v>532.4899999999999</v>
      </c>
      <c r="E3284" cm="1">
        <f t="array" ref="E3284">_xlfn.IFS(B3284&lt;=PERCENTILE($B$3:$B$5882,0.2),5,B3284&lt;=PERCENTILE($B$3:$B$5882,0.4),4,B3284&lt;=PERCENTILE($B$3:$B$5882,0.6),3,B3284&lt;=PERCENTILE($B$3:$B$5882,0.8),2,TRUE,1)</f>
        <v>4</v>
      </c>
      <c r="F3284" cm="1">
        <f t="array" ref="F3284">_xlfn.IFS(C3284&lt;=PERCENTILE($C$3:$C$5882,0.2),1,C3284&lt;=PERCENTILE($C$3:$C$5882,0.4),2,C3284&lt;=PERCENTILE($C$3:$C$5882,0.6),3,C3284&lt;=PERCENTILE($C$3:$C$5882,0.8),4,TRUE,5)</f>
        <v>3</v>
      </c>
      <c r="G3284" cm="1">
        <f t="array" ref="G3284">_xlfn.IFS(D3284&lt;=PERCENTILE($D$3:$D$5882,0.2),1,D3284&lt;=PERCENTILE($D$3:$D$5882,0.4),2,D3284&lt;=PERCENTILE($D$3:$D$5882,0.6),3,D3284&lt;=PERCENTILE($D$3:$D$5882,0.8),4,TRUE,5)</f>
        <v>2</v>
      </c>
      <c r="H3284" s="3" t="str" cm="1">
        <f t="array" ref="H3284">_xlfn.IFS(AND(E3284&gt;=4,F3284&gt;=4,G3284&gt;=4),"Champions",AND(E3284&gt;=3,F3284&gt;=3,G3284&gt;=3),"Loyal Customers",AND(E3284&lt;=2,F3284&gt;=3),"At Risk",AND(E3284&lt;=2,F3284&lt;=2,G3284&lt;=2),"Lost",AND(E3284&gt;=4,F3284&lt;=2),"New/Promising",TRUE,"Needs Attention")</f>
        <v>Needs Attention</v>
      </c>
      <c r="I3284" s="3" t="str">
        <f t="shared" si="55"/>
        <v>Active</v>
      </c>
      <c r="J3284" s="3" t="str">
        <f>_xlfn.XLOOKUP(A3284,'Country_Lookup'!$D:$D,'Country_Lookup'!$E:$E)</f>
        <v>United Kingdom</v>
      </c>
    </row>
    <row r="3285" spans="1:10" x14ac:dyDescent="0.3">
      <c r="A3285">
        <v>15660</v>
      </c>
      <c r="B3285">
        <v>25</v>
      </c>
      <c r="C3285">
        <v>15</v>
      </c>
      <c r="D3285">
        <v>2812.9899999999916</v>
      </c>
      <c r="E3285" cm="1">
        <f t="array" ref="E3285">_xlfn.IFS(B3285&lt;=PERCENTILE($B$3:$B$5882,0.2),5,B3285&lt;=PERCENTILE($B$3:$B$5882,0.4),4,B3285&lt;=PERCENTILE($B$3:$B$5882,0.6),3,B3285&lt;=PERCENTILE($B$3:$B$5882,0.8),2,TRUE,1)</f>
        <v>4</v>
      </c>
      <c r="F3285" cm="1">
        <f t="array" ref="F3285">_xlfn.IFS(C3285&lt;=PERCENTILE($C$3:$C$5882,0.2),1,C3285&lt;=PERCENTILE($C$3:$C$5882,0.4),2,C3285&lt;=PERCENTILE($C$3:$C$5882,0.6),3,C3285&lt;=PERCENTILE($C$3:$C$5882,0.8),4,TRUE,5)</f>
        <v>5</v>
      </c>
      <c r="G3285" cm="1">
        <f t="array" ref="G3285">_xlfn.IFS(D3285&lt;=PERCENTILE($D$3:$D$5882,0.2),1,D3285&lt;=PERCENTILE($D$3:$D$5882,0.4),2,D3285&lt;=PERCENTILE($D$3:$D$5882,0.6),3,D3285&lt;=PERCENTILE($D$3:$D$5882,0.8),4,TRUE,5)</f>
        <v>4</v>
      </c>
      <c r="H3285" s="3" t="str" cm="1">
        <f t="array" ref="H3285">_xlfn.IFS(AND(E3285&gt;=4,F3285&gt;=4,G3285&gt;=4),"Champions",AND(E3285&gt;=3,F3285&gt;=3,G3285&gt;=3),"Loyal Customers",AND(E3285&lt;=2,F3285&gt;=3),"At Risk",AND(E3285&lt;=2,F3285&lt;=2,G3285&lt;=2),"Lost",AND(E3285&gt;=4,F3285&lt;=2),"New/Promising",TRUE,"Needs Attention")</f>
        <v>Champions</v>
      </c>
      <c r="I3285" s="3" t="str">
        <f t="shared" si="55"/>
        <v>Active</v>
      </c>
      <c r="J3285" s="3" t="str">
        <f>_xlfn.XLOOKUP(A3285,'Country_Lookup'!$D:$D,'Country_Lookup'!$E:$E)</f>
        <v>United Kingdom</v>
      </c>
    </row>
    <row r="3286" spans="1:10" x14ac:dyDescent="0.3">
      <c r="A3286">
        <v>15661</v>
      </c>
      <c r="B3286">
        <v>317</v>
      </c>
      <c r="C3286">
        <v>8</v>
      </c>
      <c r="D3286">
        <v>1215.9499999999991</v>
      </c>
      <c r="E3286" cm="1">
        <f t="array" ref="E3286">_xlfn.IFS(B3286&lt;=PERCENTILE($B$3:$B$5882,0.2),5,B3286&lt;=PERCENTILE($B$3:$B$5882,0.4),4,B3286&lt;=PERCENTILE($B$3:$B$5882,0.6),3,B3286&lt;=PERCENTILE($B$3:$B$5882,0.8),2,TRUE,1)</f>
        <v>2</v>
      </c>
      <c r="F3286" cm="1">
        <f t="array" ref="F3286">_xlfn.IFS(C3286&lt;=PERCENTILE($C$3:$C$5882,0.2),1,C3286&lt;=PERCENTILE($C$3:$C$5882,0.4),2,C3286&lt;=PERCENTILE($C$3:$C$5882,0.6),3,C3286&lt;=PERCENTILE($C$3:$C$5882,0.8),4,TRUE,5)</f>
        <v>4</v>
      </c>
      <c r="G3286" cm="1">
        <f t="array" ref="G3286">_xlfn.IFS(D3286&lt;=PERCENTILE($D$3:$D$5882,0.2),1,D3286&lt;=PERCENTILE($D$3:$D$5882,0.4),2,D3286&lt;=PERCENTILE($D$3:$D$5882,0.6),3,D3286&lt;=PERCENTILE($D$3:$D$5882,0.8),4,TRUE,5)</f>
        <v>3</v>
      </c>
      <c r="H3286" s="3" t="str" cm="1">
        <f t="array" ref="H3286">_xlfn.IFS(AND(E3286&gt;=4,F3286&gt;=4,G3286&gt;=4),"Champions",AND(E3286&gt;=3,F3286&gt;=3,G3286&gt;=3),"Loyal Customers",AND(E3286&lt;=2,F3286&gt;=3),"At Risk",AND(E3286&lt;=2,F3286&lt;=2,G3286&lt;=2),"Lost",AND(E3286&gt;=4,F3286&lt;=2),"New/Promising",TRUE,"Needs Attention")</f>
        <v>At Risk</v>
      </c>
      <c r="I3286" s="3" t="str">
        <f t="shared" si="55"/>
        <v>Churned</v>
      </c>
      <c r="J3286" s="3" t="str">
        <f>_xlfn.XLOOKUP(A3286,'Country_Lookup'!$D:$D,'Country_Lookup'!$E:$E)</f>
        <v>United Kingdom</v>
      </c>
    </row>
    <row r="3287" spans="1:10" x14ac:dyDescent="0.3">
      <c r="A3287">
        <v>15662</v>
      </c>
      <c r="B3287">
        <v>661</v>
      </c>
      <c r="C3287">
        <v>2</v>
      </c>
      <c r="D3287">
        <v>283.73</v>
      </c>
      <c r="E3287" cm="1">
        <f t="array" ref="E3287">_xlfn.IFS(B3287&lt;=PERCENTILE($B$3:$B$5882,0.2),5,B3287&lt;=PERCENTILE($B$3:$B$5882,0.4),4,B3287&lt;=PERCENTILE($B$3:$B$5882,0.6),3,B3287&lt;=PERCENTILE($B$3:$B$5882,0.8),2,TRUE,1)</f>
        <v>1</v>
      </c>
      <c r="F3287" cm="1">
        <f t="array" ref="F3287">_xlfn.IFS(C3287&lt;=PERCENTILE($C$3:$C$5882,0.2),1,C3287&lt;=PERCENTILE($C$3:$C$5882,0.4),2,C3287&lt;=PERCENTILE($C$3:$C$5882,0.6),3,C3287&lt;=PERCENTILE($C$3:$C$5882,0.8),4,TRUE,5)</f>
        <v>2</v>
      </c>
      <c r="G3287" cm="1">
        <f t="array" ref="G3287">_xlfn.IFS(D3287&lt;=PERCENTILE($D$3:$D$5882,0.2),1,D3287&lt;=PERCENTILE($D$3:$D$5882,0.4),2,D3287&lt;=PERCENTILE($D$3:$D$5882,0.6),3,D3287&lt;=PERCENTILE($D$3:$D$5882,0.8),4,TRUE,5)</f>
        <v>1</v>
      </c>
      <c r="H3287" s="3" t="str" cm="1">
        <f t="array" ref="H3287">_xlfn.IFS(AND(E3287&gt;=4,F3287&gt;=4,G3287&gt;=4),"Champions",AND(E3287&gt;=3,F3287&gt;=3,G3287&gt;=3),"Loyal Customers",AND(E3287&lt;=2,F3287&gt;=3),"At Risk",AND(E3287&lt;=2,F3287&lt;=2,G3287&lt;=2),"Lost",AND(E3287&gt;=4,F3287&lt;=2),"New/Promising",TRUE,"Needs Attention")</f>
        <v>Lost</v>
      </c>
      <c r="I3287" s="3" t="str">
        <f t="shared" si="55"/>
        <v>Churned</v>
      </c>
      <c r="J3287" s="3" t="str">
        <f>_xlfn.XLOOKUP(A3287,'Country_Lookup'!$D:$D,'Country_Lookup'!$E:$E)</f>
        <v>United Kingdom</v>
      </c>
    </row>
    <row r="3288" spans="1:10" x14ac:dyDescent="0.3">
      <c r="A3288">
        <v>15663</v>
      </c>
      <c r="B3288">
        <v>106</v>
      </c>
      <c r="C3288">
        <v>1</v>
      </c>
      <c r="D3288">
        <v>138.14000000000001</v>
      </c>
      <c r="E3288" cm="1">
        <f t="array" ref="E3288">_xlfn.IFS(B3288&lt;=PERCENTILE($B$3:$B$5882,0.2),5,B3288&lt;=PERCENTILE($B$3:$B$5882,0.4),4,B3288&lt;=PERCENTILE($B$3:$B$5882,0.6),3,B3288&lt;=PERCENTILE($B$3:$B$5882,0.8),2,TRUE,1)</f>
        <v>3</v>
      </c>
      <c r="F3288" cm="1">
        <f t="array" ref="F3288">_xlfn.IFS(C3288&lt;=PERCENTILE($C$3:$C$5882,0.2),1,C3288&lt;=PERCENTILE($C$3:$C$5882,0.4),2,C3288&lt;=PERCENTILE($C$3:$C$5882,0.6),3,C3288&lt;=PERCENTILE($C$3:$C$5882,0.8),4,TRUE,5)</f>
        <v>1</v>
      </c>
      <c r="G3288" cm="1">
        <f t="array" ref="G3288">_xlfn.IFS(D3288&lt;=PERCENTILE($D$3:$D$5882,0.2),1,D3288&lt;=PERCENTILE($D$3:$D$5882,0.4),2,D3288&lt;=PERCENTILE($D$3:$D$5882,0.6),3,D3288&lt;=PERCENTILE($D$3:$D$5882,0.8),4,TRUE,5)</f>
        <v>1</v>
      </c>
      <c r="H3288" s="3" t="str" cm="1">
        <f t="array" ref="H3288">_xlfn.IFS(AND(E3288&gt;=4,F3288&gt;=4,G3288&gt;=4),"Champions",AND(E3288&gt;=3,F3288&gt;=3,G3288&gt;=3),"Loyal Customers",AND(E3288&lt;=2,F3288&gt;=3),"At Risk",AND(E3288&lt;=2,F3288&lt;=2,G3288&lt;=2),"Lost",AND(E3288&gt;=4,F3288&lt;=2),"New/Promising",TRUE,"Needs Attention")</f>
        <v>Needs Attention</v>
      </c>
      <c r="I3288" s="3" t="str">
        <f t="shared" si="55"/>
        <v>Churned</v>
      </c>
      <c r="J3288" s="3" t="str">
        <f>_xlfn.XLOOKUP(A3288,'Country_Lookup'!$D:$D,'Country_Lookup'!$E:$E)</f>
        <v>United Kingdom</v>
      </c>
    </row>
    <row r="3289" spans="1:10" x14ac:dyDescent="0.3">
      <c r="A3289">
        <v>15664</v>
      </c>
      <c r="B3289">
        <v>50</v>
      </c>
      <c r="C3289">
        <v>4</v>
      </c>
      <c r="D3289">
        <v>1254.0299999999991</v>
      </c>
      <c r="E3289" cm="1">
        <f t="array" ref="E3289">_xlfn.IFS(B3289&lt;=PERCENTILE($B$3:$B$5882,0.2),5,B3289&lt;=PERCENTILE($B$3:$B$5882,0.4),4,B3289&lt;=PERCENTILE($B$3:$B$5882,0.6),3,B3289&lt;=PERCENTILE($B$3:$B$5882,0.8),2,TRUE,1)</f>
        <v>4</v>
      </c>
      <c r="F3289" cm="1">
        <f t="array" ref="F3289">_xlfn.IFS(C3289&lt;=PERCENTILE($C$3:$C$5882,0.2),1,C3289&lt;=PERCENTILE($C$3:$C$5882,0.4),2,C3289&lt;=PERCENTILE($C$3:$C$5882,0.6),3,C3289&lt;=PERCENTILE($C$3:$C$5882,0.8),4,TRUE,5)</f>
        <v>3</v>
      </c>
      <c r="G3289" cm="1">
        <f t="array" ref="G3289">_xlfn.IFS(D3289&lt;=PERCENTILE($D$3:$D$5882,0.2),1,D3289&lt;=PERCENTILE($D$3:$D$5882,0.4),2,D3289&lt;=PERCENTILE($D$3:$D$5882,0.6),3,D3289&lt;=PERCENTILE($D$3:$D$5882,0.8),4,TRUE,5)</f>
        <v>4</v>
      </c>
      <c r="H3289" s="3" t="str" cm="1">
        <f t="array" ref="H3289">_xlfn.IFS(AND(E3289&gt;=4,F3289&gt;=4,G3289&gt;=4),"Champions",AND(E3289&gt;=3,F3289&gt;=3,G3289&gt;=3),"Loyal Customers",AND(E3289&lt;=2,F3289&gt;=3),"At Risk",AND(E3289&lt;=2,F3289&lt;=2,G3289&lt;=2),"Lost",AND(E3289&gt;=4,F3289&lt;=2),"New/Promising",TRUE,"Needs Attention")</f>
        <v>Loyal Customers</v>
      </c>
      <c r="I3289" s="3" t="str">
        <f t="shared" si="55"/>
        <v>Active</v>
      </c>
      <c r="J3289" s="3" t="str">
        <f>_xlfn.XLOOKUP(A3289,'Country_Lookup'!$D:$D,'Country_Lookup'!$E:$E)</f>
        <v>United Kingdom</v>
      </c>
    </row>
    <row r="3290" spans="1:10" x14ac:dyDescent="0.3">
      <c r="A3290">
        <v>15665</v>
      </c>
      <c r="B3290">
        <v>168</v>
      </c>
      <c r="C3290">
        <v>5</v>
      </c>
      <c r="D3290">
        <v>4015.1200000000067</v>
      </c>
      <c r="E3290" cm="1">
        <f t="array" ref="E3290">_xlfn.IFS(B3290&lt;=PERCENTILE($B$3:$B$5882,0.2),5,B3290&lt;=PERCENTILE($B$3:$B$5882,0.4),4,B3290&lt;=PERCENTILE($B$3:$B$5882,0.6),3,B3290&lt;=PERCENTILE($B$3:$B$5882,0.8),2,TRUE,1)</f>
        <v>3</v>
      </c>
      <c r="F3290" cm="1">
        <f t="array" ref="F3290">_xlfn.IFS(C3290&lt;=PERCENTILE($C$3:$C$5882,0.2),1,C3290&lt;=PERCENTILE($C$3:$C$5882,0.4),2,C3290&lt;=PERCENTILE($C$3:$C$5882,0.6),3,C3290&lt;=PERCENTILE($C$3:$C$5882,0.8),4,TRUE,5)</f>
        <v>4</v>
      </c>
      <c r="G3290" cm="1">
        <f t="array" ref="G3290">_xlfn.IFS(D3290&lt;=PERCENTILE($D$3:$D$5882,0.2),1,D3290&lt;=PERCENTILE($D$3:$D$5882,0.4),2,D3290&lt;=PERCENTILE($D$3:$D$5882,0.6),3,D3290&lt;=PERCENTILE($D$3:$D$5882,0.8),4,TRUE,5)</f>
        <v>5</v>
      </c>
      <c r="H3290" s="3" t="str" cm="1">
        <f t="array" ref="H3290">_xlfn.IFS(AND(E3290&gt;=4,F3290&gt;=4,G3290&gt;=4),"Champions",AND(E3290&gt;=3,F3290&gt;=3,G3290&gt;=3),"Loyal Customers",AND(E3290&lt;=2,F3290&gt;=3),"At Risk",AND(E3290&lt;=2,F3290&lt;=2,G3290&lt;=2),"Lost",AND(E3290&gt;=4,F3290&lt;=2),"New/Promising",TRUE,"Needs Attention")</f>
        <v>Loyal Customers</v>
      </c>
      <c r="I3290" s="3" t="str">
        <f t="shared" si="55"/>
        <v>Churned</v>
      </c>
      <c r="J3290" s="3" t="str">
        <f>_xlfn.XLOOKUP(A3290,'Country_Lookup'!$D:$D,'Country_Lookup'!$E:$E)</f>
        <v>United Kingdom</v>
      </c>
    </row>
    <row r="3291" spans="1:10" x14ac:dyDescent="0.3">
      <c r="A3291">
        <v>15666</v>
      </c>
      <c r="B3291">
        <v>472</v>
      </c>
      <c r="C3291">
        <v>2</v>
      </c>
      <c r="D3291">
        <v>632.94000000000017</v>
      </c>
      <c r="E3291" cm="1">
        <f t="array" ref="E3291">_xlfn.IFS(B3291&lt;=PERCENTILE($B$3:$B$5882,0.2),5,B3291&lt;=PERCENTILE($B$3:$B$5882,0.4),4,B3291&lt;=PERCENTILE($B$3:$B$5882,0.6),3,B3291&lt;=PERCENTILE($B$3:$B$5882,0.8),2,TRUE,1)</f>
        <v>1</v>
      </c>
      <c r="F3291" cm="1">
        <f t="array" ref="F3291">_xlfn.IFS(C3291&lt;=PERCENTILE($C$3:$C$5882,0.2),1,C3291&lt;=PERCENTILE($C$3:$C$5882,0.4),2,C3291&lt;=PERCENTILE($C$3:$C$5882,0.6),3,C3291&lt;=PERCENTILE($C$3:$C$5882,0.8),4,TRUE,5)</f>
        <v>2</v>
      </c>
      <c r="G3291" cm="1">
        <f t="array" ref="G3291">_xlfn.IFS(D3291&lt;=PERCENTILE($D$3:$D$5882,0.2),1,D3291&lt;=PERCENTILE($D$3:$D$5882,0.4),2,D3291&lt;=PERCENTILE($D$3:$D$5882,0.6),3,D3291&lt;=PERCENTILE($D$3:$D$5882,0.8),4,TRUE,5)</f>
        <v>3</v>
      </c>
      <c r="H3291" s="3" t="str" cm="1">
        <f t="array" ref="H3291">_xlfn.IFS(AND(E3291&gt;=4,F3291&gt;=4,G3291&gt;=4),"Champions",AND(E3291&gt;=3,F3291&gt;=3,G3291&gt;=3),"Loyal Customers",AND(E3291&lt;=2,F3291&gt;=3),"At Risk",AND(E3291&lt;=2,F3291&lt;=2,G3291&lt;=2),"Lost",AND(E3291&gt;=4,F3291&lt;=2),"New/Promising",TRUE,"Needs Attention")</f>
        <v>Needs Attention</v>
      </c>
      <c r="I3291" s="3" t="str">
        <f t="shared" si="55"/>
        <v>Churned</v>
      </c>
      <c r="J3291" s="3" t="str">
        <f>_xlfn.XLOOKUP(A3291,'Country_Lookup'!$D:$D,'Country_Lookup'!$E:$E)</f>
        <v>United Kingdom</v>
      </c>
    </row>
    <row r="3292" spans="1:10" x14ac:dyDescent="0.3">
      <c r="A3292">
        <v>15667</v>
      </c>
      <c r="B3292">
        <v>39</v>
      </c>
      <c r="C3292">
        <v>1</v>
      </c>
      <c r="D3292">
        <v>301.32000000000011</v>
      </c>
      <c r="E3292" cm="1">
        <f t="array" ref="E3292">_xlfn.IFS(B3292&lt;=PERCENTILE($B$3:$B$5882,0.2),5,B3292&lt;=PERCENTILE($B$3:$B$5882,0.4),4,B3292&lt;=PERCENTILE($B$3:$B$5882,0.6),3,B3292&lt;=PERCENTILE($B$3:$B$5882,0.8),2,TRUE,1)</f>
        <v>4</v>
      </c>
      <c r="F3292" cm="1">
        <f t="array" ref="F3292">_xlfn.IFS(C3292&lt;=PERCENTILE($C$3:$C$5882,0.2),1,C3292&lt;=PERCENTILE($C$3:$C$5882,0.4),2,C3292&lt;=PERCENTILE($C$3:$C$5882,0.6),3,C3292&lt;=PERCENTILE($C$3:$C$5882,0.8),4,TRUE,5)</f>
        <v>1</v>
      </c>
      <c r="G3292" cm="1">
        <f t="array" ref="G3292">_xlfn.IFS(D3292&lt;=PERCENTILE($D$3:$D$5882,0.2),1,D3292&lt;=PERCENTILE($D$3:$D$5882,0.4),2,D3292&lt;=PERCENTILE($D$3:$D$5882,0.6),3,D3292&lt;=PERCENTILE($D$3:$D$5882,0.8),4,TRUE,5)</f>
        <v>2</v>
      </c>
      <c r="H3292" s="3" t="str" cm="1">
        <f t="array" ref="H3292">_xlfn.IFS(AND(E3292&gt;=4,F3292&gt;=4,G3292&gt;=4),"Champions",AND(E3292&gt;=3,F3292&gt;=3,G3292&gt;=3),"Loyal Customers",AND(E3292&lt;=2,F3292&gt;=3),"At Risk",AND(E3292&lt;=2,F3292&lt;=2,G3292&lt;=2),"Lost",AND(E3292&gt;=4,F3292&lt;=2),"New/Promising",TRUE,"Needs Attention")</f>
        <v>New/Promising</v>
      </c>
      <c r="I3292" s="3" t="str">
        <f t="shared" si="55"/>
        <v>Active</v>
      </c>
      <c r="J3292" s="3" t="str">
        <f>_xlfn.XLOOKUP(A3292,'Country_Lookup'!$D:$D,'Country_Lookup'!$E:$E)</f>
        <v>United Kingdom</v>
      </c>
    </row>
    <row r="3293" spans="1:10" x14ac:dyDescent="0.3">
      <c r="A3293">
        <v>15668</v>
      </c>
      <c r="B3293">
        <v>217</v>
      </c>
      <c r="C3293">
        <v>1</v>
      </c>
      <c r="D3293">
        <v>76.320000000000007</v>
      </c>
      <c r="E3293" cm="1">
        <f t="array" ref="E3293">_xlfn.IFS(B3293&lt;=PERCENTILE($B$3:$B$5882,0.2),5,B3293&lt;=PERCENTILE($B$3:$B$5882,0.4),4,B3293&lt;=PERCENTILE($B$3:$B$5882,0.6),3,B3293&lt;=PERCENTILE($B$3:$B$5882,0.8),2,TRUE,1)</f>
        <v>2</v>
      </c>
      <c r="F3293" cm="1">
        <f t="array" ref="F3293">_xlfn.IFS(C3293&lt;=PERCENTILE($C$3:$C$5882,0.2),1,C3293&lt;=PERCENTILE($C$3:$C$5882,0.4),2,C3293&lt;=PERCENTILE($C$3:$C$5882,0.6),3,C3293&lt;=PERCENTILE($C$3:$C$5882,0.8),4,TRUE,5)</f>
        <v>1</v>
      </c>
      <c r="G3293" cm="1">
        <f t="array" ref="G3293">_xlfn.IFS(D3293&lt;=PERCENTILE($D$3:$D$5882,0.2),1,D3293&lt;=PERCENTILE($D$3:$D$5882,0.4),2,D3293&lt;=PERCENTILE($D$3:$D$5882,0.6),3,D3293&lt;=PERCENTILE($D$3:$D$5882,0.8),4,TRUE,5)</f>
        <v>1</v>
      </c>
      <c r="H3293" s="3" t="str" cm="1">
        <f t="array" ref="H3293">_xlfn.IFS(AND(E3293&gt;=4,F3293&gt;=4,G3293&gt;=4),"Champions",AND(E3293&gt;=3,F3293&gt;=3,G3293&gt;=3),"Loyal Customers",AND(E3293&lt;=2,F3293&gt;=3),"At Risk",AND(E3293&lt;=2,F3293&lt;=2,G3293&lt;=2),"Lost",AND(E3293&gt;=4,F3293&lt;=2),"New/Promising",TRUE,"Needs Attention")</f>
        <v>Lost</v>
      </c>
      <c r="I3293" s="3" t="str">
        <f t="shared" si="55"/>
        <v>Churned</v>
      </c>
      <c r="J3293" s="3" t="str">
        <f>_xlfn.XLOOKUP(A3293,'Country_Lookup'!$D:$D,'Country_Lookup'!$E:$E)</f>
        <v>United Kingdom</v>
      </c>
    </row>
    <row r="3294" spans="1:10" x14ac:dyDescent="0.3">
      <c r="A3294">
        <v>15669</v>
      </c>
      <c r="B3294">
        <v>40</v>
      </c>
      <c r="C3294">
        <v>4</v>
      </c>
      <c r="D3294">
        <v>684.34</v>
      </c>
      <c r="E3294" cm="1">
        <f t="array" ref="E3294">_xlfn.IFS(B3294&lt;=PERCENTILE($B$3:$B$5882,0.2),5,B3294&lt;=PERCENTILE($B$3:$B$5882,0.4),4,B3294&lt;=PERCENTILE($B$3:$B$5882,0.6),3,B3294&lt;=PERCENTILE($B$3:$B$5882,0.8),2,TRUE,1)</f>
        <v>4</v>
      </c>
      <c r="F3294" cm="1">
        <f t="array" ref="F3294">_xlfn.IFS(C3294&lt;=PERCENTILE($C$3:$C$5882,0.2),1,C3294&lt;=PERCENTILE($C$3:$C$5882,0.4),2,C3294&lt;=PERCENTILE($C$3:$C$5882,0.6),3,C3294&lt;=PERCENTILE($C$3:$C$5882,0.8),4,TRUE,5)</f>
        <v>3</v>
      </c>
      <c r="G3294" cm="1">
        <f t="array" ref="G3294">_xlfn.IFS(D3294&lt;=PERCENTILE($D$3:$D$5882,0.2),1,D3294&lt;=PERCENTILE($D$3:$D$5882,0.4),2,D3294&lt;=PERCENTILE($D$3:$D$5882,0.6),3,D3294&lt;=PERCENTILE($D$3:$D$5882,0.8),4,TRUE,5)</f>
        <v>3</v>
      </c>
      <c r="H3294" s="3" t="str" cm="1">
        <f t="array" ref="H3294">_xlfn.IFS(AND(E3294&gt;=4,F3294&gt;=4,G3294&gt;=4),"Champions",AND(E3294&gt;=3,F3294&gt;=3,G3294&gt;=3),"Loyal Customers",AND(E3294&lt;=2,F3294&gt;=3),"At Risk",AND(E3294&lt;=2,F3294&lt;=2,G3294&lt;=2),"Lost",AND(E3294&gt;=4,F3294&lt;=2),"New/Promising",TRUE,"Needs Attention")</f>
        <v>Loyal Customers</v>
      </c>
      <c r="I3294" s="3" t="str">
        <f t="shared" si="55"/>
        <v>Active</v>
      </c>
      <c r="J3294" s="3" t="str">
        <f>_xlfn.XLOOKUP(A3294,'Country_Lookup'!$D:$D,'Country_Lookup'!$E:$E)</f>
        <v>United Kingdom</v>
      </c>
    </row>
    <row r="3295" spans="1:10" x14ac:dyDescent="0.3">
      <c r="A3295">
        <v>15670</v>
      </c>
      <c r="B3295">
        <v>296</v>
      </c>
      <c r="C3295">
        <v>2</v>
      </c>
      <c r="D3295">
        <v>325.20000000000005</v>
      </c>
      <c r="E3295" cm="1">
        <f t="array" ref="E3295">_xlfn.IFS(B3295&lt;=PERCENTILE($B$3:$B$5882,0.2),5,B3295&lt;=PERCENTILE($B$3:$B$5882,0.4),4,B3295&lt;=PERCENTILE($B$3:$B$5882,0.6),3,B3295&lt;=PERCENTILE($B$3:$B$5882,0.8),2,TRUE,1)</f>
        <v>2</v>
      </c>
      <c r="F3295" cm="1">
        <f t="array" ref="F3295">_xlfn.IFS(C3295&lt;=PERCENTILE($C$3:$C$5882,0.2),1,C3295&lt;=PERCENTILE($C$3:$C$5882,0.4),2,C3295&lt;=PERCENTILE($C$3:$C$5882,0.6),3,C3295&lt;=PERCENTILE($C$3:$C$5882,0.8),4,TRUE,5)</f>
        <v>2</v>
      </c>
      <c r="G3295" cm="1">
        <f t="array" ref="G3295">_xlfn.IFS(D3295&lt;=PERCENTILE($D$3:$D$5882,0.2),1,D3295&lt;=PERCENTILE($D$3:$D$5882,0.4),2,D3295&lt;=PERCENTILE($D$3:$D$5882,0.6),3,D3295&lt;=PERCENTILE($D$3:$D$5882,0.8),4,TRUE,5)</f>
        <v>2</v>
      </c>
      <c r="H3295" s="3" t="str" cm="1">
        <f t="array" ref="H3295">_xlfn.IFS(AND(E3295&gt;=4,F3295&gt;=4,G3295&gt;=4),"Champions",AND(E3295&gt;=3,F3295&gt;=3,G3295&gt;=3),"Loyal Customers",AND(E3295&lt;=2,F3295&gt;=3),"At Risk",AND(E3295&lt;=2,F3295&lt;=2,G3295&lt;=2),"Lost",AND(E3295&gt;=4,F3295&lt;=2),"New/Promising",TRUE,"Needs Attention")</f>
        <v>Lost</v>
      </c>
      <c r="I3295" s="3" t="str">
        <f t="shared" si="55"/>
        <v>Churned</v>
      </c>
      <c r="J3295" s="3" t="str">
        <f>_xlfn.XLOOKUP(A3295,'Country_Lookup'!$D:$D,'Country_Lookup'!$E:$E)</f>
        <v>United Kingdom</v>
      </c>
    </row>
    <row r="3296" spans="1:10" x14ac:dyDescent="0.3">
      <c r="A3296">
        <v>15671</v>
      </c>
      <c r="B3296">
        <v>18</v>
      </c>
      <c r="C3296">
        <v>7</v>
      </c>
      <c r="D3296">
        <v>2657.1300000000028</v>
      </c>
      <c r="E3296" cm="1">
        <f t="array" ref="E3296">_xlfn.IFS(B3296&lt;=PERCENTILE($B$3:$B$5882,0.2),5,B3296&lt;=PERCENTILE($B$3:$B$5882,0.4),4,B3296&lt;=PERCENTILE($B$3:$B$5882,0.6),3,B3296&lt;=PERCENTILE($B$3:$B$5882,0.8),2,TRUE,1)</f>
        <v>5</v>
      </c>
      <c r="F3296" cm="1">
        <f t="array" ref="F3296">_xlfn.IFS(C3296&lt;=PERCENTILE($C$3:$C$5882,0.2),1,C3296&lt;=PERCENTILE($C$3:$C$5882,0.4),2,C3296&lt;=PERCENTILE($C$3:$C$5882,0.6),3,C3296&lt;=PERCENTILE($C$3:$C$5882,0.8),4,TRUE,5)</f>
        <v>4</v>
      </c>
      <c r="G3296" cm="1">
        <f t="array" ref="G3296">_xlfn.IFS(D3296&lt;=PERCENTILE($D$3:$D$5882,0.2),1,D3296&lt;=PERCENTILE($D$3:$D$5882,0.4),2,D3296&lt;=PERCENTILE($D$3:$D$5882,0.6),3,D3296&lt;=PERCENTILE($D$3:$D$5882,0.8),4,TRUE,5)</f>
        <v>4</v>
      </c>
      <c r="H3296" s="3" t="str" cm="1">
        <f t="array" ref="H3296">_xlfn.IFS(AND(E3296&gt;=4,F3296&gt;=4,G3296&gt;=4),"Champions",AND(E3296&gt;=3,F3296&gt;=3,G3296&gt;=3),"Loyal Customers",AND(E3296&lt;=2,F3296&gt;=3),"At Risk",AND(E3296&lt;=2,F3296&lt;=2,G3296&lt;=2),"Lost",AND(E3296&gt;=4,F3296&lt;=2),"New/Promising",TRUE,"Needs Attention")</f>
        <v>Champions</v>
      </c>
      <c r="I3296" s="3" t="str">
        <f t="shared" si="55"/>
        <v>Active</v>
      </c>
      <c r="J3296" s="3" t="str">
        <f>_xlfn.XLOOKUP(A3296,'Country_Lookup'!$D:$D,'Country_Lookup'!$E:$E)</f>
        <v>United Kingdom</v>
      </c>
    </row>
    <row r="3297" spans="1:10" x14ac:dyDescent="0.3">
      <c r="A3297">
        <v>15672</v>
      </c>
      <c r="B3297">
        <v>725</v>
      </c>
      <c r="C3297">
        <v>1</v>
      </c>
      <c r="D3297">
        <v>45.300000000000004</v>
      </c>
      <c r="E3297" cm="1">
        <f t="array" ref="E3297">_xlfn.IFS(B3297&lt;=PERCENTILE($B$3:$B$5882,0.2),5,B3297&lt;=PERCENTILE($B$3:$B$5882,0.4),4,B3297&lt;=PERCENTILE($B$3:$B$5882,0.6),3,B3297&lt;=PERCENTILE($B$3:$B$5882,0.8),2,TRUE,1)</f>
        <v>1</v>
      </c>
      <c r="F3297" cm="1">
        <f t="array" ref="F3297">_xlfn.IFS(C3297&lt;=PERCENTILE($C$3:$C$5882,0.2),1,C3297&lt;=PERCENTILE($C$3:$C$5882,0.4),2,C3297&lt;=PERCENTILE($C$3:$C$5882,0.6),3,C3297&lt;=PERCENTILE($C$3:$C$5882,0.8),4,TRUE,5)</f>
        <v>1</v>
      </c>
      <c r="G3297" cm="1">
        <f t="array" ref="G3297">_xlfn.IFS(D3297&lt;=PERCENTILE($D$3:$D$5882,0.2),1,D3297&lt;=PERCENTILE($D$3:$D$5882,0.4),2,D3297&lt;=PERCENTILE($D$3:$D$5882,0.6),3,D3297&lt;=PERCENTILE($D$3:$D$5882,0.8),4,TRUE,5)</f>
        <v>1</v>
      </c>
      <c r="H3297" s="3" t="str" cm="1">
        <f t="array" ref="H3297">_xlfn.IFS(AND(E3297&gt;=4,F3297&gt;=4,G3297&gt;=4),"Champions",AND(E3297&gt;=3,F3297&gt;=3,G3297&gt;=3),"Loyal Customers",AND(E3297&lt;=2,F3297&gt;=3),"At Risk",AND(E3297&lt;=2,F3297&lt;=2,G3297&lt;=2),"Lost",AND(E3297&gt;=4,F3297&lt;=2),"New/Promising",TRUE,"Needs Attention")</f>
        <v>Lost</v>
      </c>
      <c r="I3297" s="3" t="str">
        <f t="shared" si="55"/>
        <v>Churned</v>
      </c>
      <c r="J3297" s="3" t="str">
        <f>_xlfn.XLOOKUP(A3297,'Country_Lookup'!$D:$D,'Country_Lookup'!$E:$E)</f>
        <v>United Kingdom</v>
      </c>
    </row>
    <row r="3298" spans="1:10" x14ac:dyDescent="0.3">
      <c r="A3298">
        <v>15673</v>
      </c>
      <c r="B3298">
        <v>88</v>
      </c>
      <c r="C3298">
        <v>9</v>
      </c>
      <c r="D3298">
        <v>6414.7900000000245</v>
      </c>
      <c r="E3298" cm="1">
        <f t="array" ref="E3298">_xlfn.IFS(B3298&lt;=PERCENTILE($B$3:$B$5882,0.2),5,B3298&lt;=PERCENTILE($B$3:$B$5882,0.4),4,B3298&lt;=PERCENTILE($B$3:$B$5882,0.6),3,B3298&lt;=PERCENTILE($B$3:$B$5882,0.8),2,TRUE,1)</f>
        <v>3</v>
      </c>
      <c r="F3298" cm="1">
        <f t="array" ref="F3298">_xlfn.IFS(C3298&lt;=PERCENTILE($C$3:$C$5882,0.2),1,C3298&lt;=PERCENTILE($C$3:$C$5882,0.4),2,C3298&lt;=PERCENTILE($C$3:$C$5882,0.6),3,C3298&lt;=PERCENTILE($C$3:$C$5882,0.8),4,TRUE,5)</f>
        <v>5</v>
      </c>
      <c r="G3298" cm="1">
        <f t="array" ref="G3298">_xlfn.IFS(D3298&lt;=PERCENTILE($D$3:$D$5882,0.2),1,D3298&lt;=PERCENTILE($D$3:$D$5882,0.4),2,D3298&lt;=PERCENTILE($D$3:$D$5882,0.6),3,D3298&lt;=PERCENTILE($D$3:$D$5882,0.8),4,TRUE,5)</f>
        <v>5</v>
      </c>
      <c r="H3298" s="3" t="str" cm="1">
        <f t="array" ref="H3298">_xlfn.IFS(AND(E3298&gt;=4,F3298&gt;=4,G3298&gt;=4),"Champions",AND(E3298&gt;=3,F3298&gt;=3,G3298&gt;=3),"Loyal Customers",AND(E3298&lt;=2,F3298&gt;=3),"At Risk",AND(E3298&lt;=2,F3298&lt;=2,G3298&lt;=2),"Lost",AND(E3298&gt;=4,F3298&lt;=2),"New/Promising",TRUE,"Needs Attention")</f>
        <v>Loyal Customers</v>
      </c>
      <c r="I3298" s="3" t="str">
        <f t="shared" si="55"/>
        <v>Active</v>
      </c>
      <c r="J3298" s="3" t="str">
        <f>_xlfn.XLOOKUP(A3298,'Country_Lookup'!$D:$D,'Country_Lookup'!$E:$E)</f>
        <v>United Kingdom</v>
      </c>
    </row>
    <row r="3299" spans="1:10" x14ac:dyDescent="0.3">
      <c r="A3299">
        <v>15674</v>
      </c>
      <c r="B3299">
        <v>73</v>
      </c>
      <c r="C3299">
        <v>13</v>
      </c>
      <c r="D3299">
        <v>6948.2299999999923</v>
      </c>
      <c r="E3299" cm="1">
        <f t="array" ref="E3299">_xlfn.IFS(B3299&lt;=PERCENTILE($B$3:$B$5882,0.2),5,B3299&lt;=PERCENTILE($B$3:$B$5882,0.4),4,B3299&lt;=PERCENTILE($B$3:$B$5882,0.6),3,B3299&lt;=PERCENTILE($B$3:$B$5882,0.8),2,TRUE,1)</f>
        <v>3</v>
      </c>
      <c r="F3299" cm="1">
        <f t="array" ref="F3299">_xlfn.IFS(C3299&lt;=PERCENTILE($C$3:$C$5882,0.2),1,C3299&lt;=PERCENTILE($C$3:$C$5882,0.4),2,C3299&lt;=PERCENTILE($C$3:$C$5882,0.6),3,C3299&lt;=PERCENTILE($C$3:$C$5882,0.8),4,TRUE,5)</f>
        <v>5</v>
      </c>
      <c r="G3299" cm="1">
        <f t="array" ref="G3299">_xlfn.IFS(D3299&lt;=PERCENTILE($D$3:$D$5882,0.2),1,D3299&lt;=PERCENTILE($D$3:$D$5882,0.4),2,D3299&lt;=PERCENTILE($D$3:$D$5882,0.6),3,D3299&lt;=PERCENTILE($D$3:$D$5882,0.8),4,TRUE,5)</f>
        <v>5</v>
      </c>
      <c r="H3299" s="3" t="str" cm="1">
        <f t="array" ref="H3299">_xlfn.IFS(AND(E3299&gt;=4,F3299&gt;=4,G3299&gt;=4),"Champions",AND(E3299&gt;=3,F3299&gt;=3,G3299&gt;=3),"Loyal Customers",AND(E3299&lt;=2,F3299&gt;=3),"At Risk",AND(E3299&lt;=2,F3299&lt;=2,G3299&lt;=2),"Lost",AND(E3299&gt;=4,F3299&lt;=2),"New/Promising",TRUE,"Needs Attention")</f>
        <v>Loyal Customers</v>
      </c>
      <c r="I3299" s="3" t="str">
        <f t="shared" si="55"/>
        <v>Active</v>
      </c>
      <c r="J3299" s="3" t="str">
        <f>_xlfn.XLOOKUP(A3299,'Country_Lookup'!$D:$D,'Country_Lookup'!$E:$E)</f>
        <v>United Kingdom</v>
      </c>
    </row>
    <row r="3300" spans="1:10" x14ac:dyDescent="0.3">
      <c r="A3300">
        <v>15675</v>
      </c>
      <c r="B3300">
        <v>81</v>
      </c>
      <c r="C3300">
        <v>4</v>
      </c>
      <c r="D3300">
        <v>542.04000000000042</v>
      </c>
      <c r="E3300" cm="1">
        <f t="array" ref="E3300">_xlfn.IFS(B3300&lt;=PERCENTILE($B$3:$B$5882,0.2),5,B3300&lt;=PERCENTILE($B$3:$B$5882,0.4),4,B3300&lt;=PERCENTILE($B$3:$B$5882,0.6),3,B3300&lt;=PERCENTILE($B$3:$B$5882,0.8),2,TRUE,1)</f>
        <v>3</v>
      </c>
      <c r="F3300" cm="1">
        <f t="array" ref="F3300">_xlfn.IFS(C3300&lt;=PERCENTILE($C$3:$C$5882,0.2),1,C3300&lt;=PERCENTILE($C$3:$C$5882,0.4),2,C3300&lt;=PERCENTILE($C$3:$C$5882,0.6),3,C3300&lt;=PERCENTILE($C$3:$C$5882,0.8),4,TRUE,5)</f>
        <v>3</v>
      </c>
      <c r="G3300" cm="1">
        <f t="array" ref="G3300">_xlfn.IFS(D3300&lt;=PERCENTILE($D$3:$D$5882,0.2),1,D3300&lt;=PERCENTILE($D$3:$D$5882,0.4),2,D3300&lt;=PERCENTILE($D$3:$D$5882,0.6),3,D3300&lt;=PERCENTILE($D$3:$D$5882,0.8),4,TRUE,5)</f>
        <v>2</v>
      </c>
      <c r="H3300" s="3" t="str" cm="1">
        <f t="array" ref="H3300">_xlfn.IFS(AND(E3300&gt;=4,F3300&gt;=4,G3300&gt;=4),"Champions",AND(E3300&gt;=3,F3300&gt;=3,G3300&gt;=3),"Loyal Customers",AND(E3300&lt;=2,F3300&gt;=3),"At Risk",AND(E3300&lt;=2,F3300&lt;=2,G3300&lt;=2),"Lost",AND(E3300&gt;=4,F3300&lt;=2),"New/Promising",TRUE,"Needs Attention")</f>
        <v>Needs Attention</v>
      </c>
      <c r="I3300" s="3" t="str">
        <f t="shared" si="55"/>
        <v>Active</v>
      </c>
      <c r="J3300" s="3" t="str">
        <f>_xlfn.XLOOKUP(A3300,'Country_Lookup'!$D:$D,'Country_Lookup'!$E:$E)</f>
        <v>United Kingdom</v>
      </c>
    </row>
    <row r="3301" spans="1:10" x14ac:dyDescent="0.3">
      <c r="A3301">
        <v>15676</v>
      </c>
      <c r="B3301">
        <v>18</v>
      </c>
      <c r="C3301">
        <v>3</v>
      </c>
      <c r="D3301">
        <v>3435.760000000007</v>
      </c>
      <c r="E3301" cm="1">
        <f t="array" ref="E3301">_xlfn.IFS(B3301&lt;=PERCENTILE($B$3:$B$5882,0.2),5,B3301&lt;=PERCENTILE($B$3:$B$5882,0.4),4,B3301&lt;=PERCENTILE($B$3:$B$5882,0.6),3,B3301&lt;=PERCENTILE($B$3:$B$5882,0.8),2,TRUE,1)</f>
        <v>5</v>
      </c>
      <c r="F3301" cm="1">
        <f t="array" ref="F3301">_xlfn.IFS(C3301&lt;=PERCENTILE($C$3:$C$5882,0.2),1,C3301&lt;=PERCENTILE($C$3:$C$5882,0.4),2,C3301&lt;=PERCENTILE($C$3:$C$5882,0.6),3,C3301&lt;=PERCENTILE($C$3:$C$5882,0.8),4,TRUE,5)</f>
        <v>3</v>
      </c>
      <c r="G3301" cm="1">
        <f t="array" ref="G3301">_xlfn.IFS(D3301&lt;=PERCENTILE($D$3:$D$5882,0.2),1,D3301&lt;=PERCENTILE($D$3:$D$5882,0.4),2,D3301&lt;=PERCENTILE($D$3:$D$5882,0.6),3,D3301&lt;=PERCENTILE($D$3:$D$5882,0.8),4,TRUE,5)</f>
        <v>5</v>
      </c>
      <c r="H3301" s="3" t="str" cm="1">
        <f t="array" ref="H3301">_xlfn.IFS(AND(E3301&gt;=4,F3301&gt;=4,G3301&gt;=4),"Champions",AND(E3301&gt;=3,F3301&gt;=3,G3301&gt;=3),"Loyal Customers",AND(E3301&lt;=2,F3301&gt;=3),"At Risk",AND(E3301&lt;=2,F3301&lt;=2,G3301&lt;=2),"Lost",AND(E3301&gt;=4,F3301&lt;=2),"New/Promising",TRUE,"Needs Attention")</f>
        <v>Loyal Customers</v>
      </c>
      <c r="I3301" s="3" t="str">
        <f t="shared" si="55"/>
        <v>Active</v>
      </c>
      <c r="J3301" s="3" t="str">
        <f>_xlfn.XLOOKUP(A3301,'Country_Lookup'!$D:$D,'Country_Lookup'!$E:$E)</f>
        <v>United Kingdom</v>
      </c>
    </row>
    <row r="3302" spans="1:10" x14ac:dyDescent="0.3">
      <c r="A3302">
        <v>15677</v>
      </c>
      <c r="B3302">
        <v>49</v>
      </c>
      <c r="C3302">
        <v>3</v>
      </c>
      <c r="D3302">
        <v>1305.6300000000008</v>
      </c>
      <c r="E3302" cm="1">
        <f t="array" ref="E3302">_xlfn.IFS(B3302&lt;=PERCENTILE($B$3:$B$5882,0.2),5,B3302&lt;=PERCENTILE($B$3:$B$5882,0.4),4,B3302&lt;=PERCENTILE($B$3:$B$5882,0.6),3,B3302&lt;=PERCENTILE($B$3:$B$5882,0.8),2,TRUE,1)</f>
        <v>4</v>
      </c>
      <c r="F3302" cm="1">
        <f t="array" ref="F3302">_xlfn.IFS(C3302&lt;=PERCENTILE($C$3:$C$5882,0.2),1,C3302&lt;=PERCENTILE($C$3:$C$5882,0.4),2,C3302&lt;=PERCENTILE($C$3:$C$5882,0.6),3,C3302&lt;=PERCENTILE($C$3:$C$5882,0.8),4,TRUE,5)</f>
        <v>3</v>
      </c>
      <c r="G3302" cm="1">
        <f t="array" ref="G3302">_xlfn.IFS(D3302&lt;=PERCENTILE($D$3:$D$5882,0.2),1,D3302&lt;=PERCENTILE($D$3:$D$5882,0.4),2,D3302&lt;=PERCENTILE($D$3:$D$5882,0.6),3,D3302&lt;=PERCENTILE($D$3:$D$5882,0.8),4,TRUE,5)</f>
        <v>4</v>
      </c>
      <c r="H3302" s="3" t="str" cm="1">
        <f t="array" ref="H3302">_xlfn.IFS(AND(E3302&gt;=4,F3302&gt;=4,G3302&gt;=4),"Champions",AND(E3302&gt;=3,F3302&gt;=3,G3302&gt;=3),"Loyal Customers",AND(E3302&lt;=2,F3302&gt;=3),"At Risk",AND(E3302&lt;=2,F3302&lt;=2,G3302&lt;=2),"Lost",AND(E3302&gt;=4,F3302&lt;=2),"New/Promising",TRUE,"Needs Attention")</f>
        <v>Loyal Customers</v>
      </c>
      <c r="I3302" s="3" t="str">
        <f t="shared" si="55"/>
        <v>Active</v>
      </c>
      <c r="J3302" s="3" t="str">
        <f>_xlfn.XLOOKUP(A3302,'Country_Lookup'!$D:$D,'Country_Lookup'!$E:$E)</f>
        <v>United Kingdom</v>
      </c>
    </row>
    <row r="3303" spans="1:10" x14ac:dyDescent="0.3">
      <c r="A3303">
        <v>15678</v>
      </c>
      <c r="B3303">
        <v>52</v>
      </c>
      <c r="C3303">
        <v>3</v>
      </c>
      <c r="D3303">
        <v>1893.8899999999951</v>
      </c>
      <c r="E3303" cm="1">
        <f t="array" ref="E3303">_xlfn.IFS(B3303&lt;=PERCENTILE($B$3:$B$5882,0.2),5,B3303&lt;=PERCENTILE($B$3:$B$5882,0.4),4,B3303&lt;=PERCENTILE($B$3:$B$5882,0.6),3,B3303&lt;=PERCENTILE($B$3:$B$5882,0.8),2,TRUE,1)</f>
        <v>4</v>
      </c>
      <c r="F3303" cm="1">
        <f t="array" ref="F3303">_xlfn.IFS(C3303&lt;=PERCENTILE($C$3:$C$5882,0.2),1,C3303&lt;=PERCENTILE($C$3:$C$5882,0.4),2,C3303&lt;=PERCENTILE($C$3:$C$5882,0.6),3,C3303&lt;=PERCENTILE($C$3:$C$5882,0.8),4,TRUE,5)</f>
        <v>3</v>
      </c>
      <c r="G3303" cm="1">
        <f t="array" ref="G3303">_xlfn.IFS(D3303&lt;=PERCENTILE($D$3:$D$5882,0.2),1,D3303&lt;=PERCENTILE($D$3:$D$5882,0.4),2,D3303&lt;=PERCENTILE($D$3:$D$5882,0.6),3,D3303&lt;=PERCENTILE($D$3:$D$5882,0.8),4,TRUE,5)</f>
        <v>4</v>
      </c>
      <c r="H3303" s="3" t="str" cm="1">
        <f t="array" ref="H3303">_xlfn.IFS(AND(E3303&gt;=4,F3303&gt;=4,G3303&gt;=4),"Champions",AND(E3303&gt;=3,F3303&gt;=3,G3303&gt;=3),"Loyal Customers",AND(E3303&lt;=2,F3303&gt;=3),"At Risk",AND(E3303&lt;=2,F3303&lt;=2,G3303&lt;=2),"Lost",AND(E3303&gt;=4,F3303&lt;=2),"New/Promising",TRUE,"Needs Attention")</f>
        <v>Loyal Customers</v>
      </c>
      <c r="I3303" s="3" t="str">
        <f t="shared" si="55"/>
        <v>Active</v>
      </c>
      <c r="J3303" s="3" t="str">
        <f>_xlfn.XLOOKUP(A3303,'Country_Lookup'!$D:$D,'Country_Lookup'!$E:$E)</f>
        <v>United Kingdom</v>
      </c>
    </row>
    <row r="3304" spans="1:10" x14ac:dyDescent="0.3">
      <c r="A3304">
        <v>15679</v>
      </c>
      <c r="B3304">
        <v>24</v>
      </c>
      <c r="C3304">
        <v>4</v>
      </c>
      <c r="D3304">
        <v>781.27999999999918</v>
      </c>
      <c r="E3304" cm="1">
        <f t="array" ref="E3304">_xlfn.IFS(B3304&lt;=PERCENTILE($B$3:$B$5882,0.2),5,B3304&lt;=PERCENTILE($B$3:$B$5882,0.4),4,B3304&lt;=PERCENTILE($B$3:$B$5882,0.6),3,B3304&lt;=PERCENTILE($B$3:$B$5882,0.8),2,TRUE,1)</f>
        <v>4</v>
      </c>
      <c r="F3304" cm="1">
        <f t="array" ref="F3304">_xlfn.IFS(C3304&lt;=PERCENTILE($C$3:$C$5882,0.2),1,C3304&lt;=PERCENTILE($C$3:$C$5882,0.4),2,C3304&lt;=PERCENTILE($C$3:$C$5882,0.6),3,C3304&lt;=PERCENTILE($C$3:$C$5882,0.8),4,TRUE,5)</f>
        <v>3</v>
      </c>
      <c r="G3304" cm="1">
        <f t="array" ref="G3304">_xlfn.IFS(D3304&lt;=PERCENTILE($D$3:$D$5882,0.2),1,D3304&lt;=PERCENTILE($D$3:$D$5882,0.4),2,D3304&lt;=PERCENTILE($D$3:$D$5882,0.6),3,D3304&lt;=PERCENTILE($D$3:$D$5882,0.8),4,TRUE,5)</f>
        <v>3</v>
      </c>
      <c r="H3304" s="3" t="str" cm="1">
        <f t="array" ref="H3304">_xlfn.IFS(AND(E3304&gt;=4,F3304&gt;=4,G3304&gt;=4),"Champions",AND(E3304&gt;=3,F3304&gt;=3,G3304&gt;=3),"Loyal Customers",AND(E3304&lt;=2,F3304&gt;=3),"At Risk",AND(E3304&lt;=2,F3304&lt;=2,G3304&lt;=2),"Lost",AND(E3304&gt;=4,F3304&lt;=2),"New/Promising",TRUE,"Needs Attention")</f>
        <v>Loyal Customers</v>
      </c>
      <c r="I3304" s="3" t="str">
        <f t="shared" si="55"/>
        <v>Active</v>
      </c>
      <c r="J3304" s="3" t="str">
        <f>_xlfn.XLOOKUP(A3304,'Country_Lookup'!$D:$D,'Country_Lookup'!$E:$E)</f>
        <v>United Kingdom</v>
      </c>
    </row>
    <row r="3305" spans="1:10" x14ac:dyDescent="0.3">
      <c r="A3305">
        <v>15680</v>
      </c>
      <c r="B3305">
        <v>9</v>
      </c>
      <c r="C3305">
        <v>10</v>
      </c>
      <c r="D3305">
        <v>4507.5799999999927</v>
      </c>
      <c r="E3305" cm="1">
        <f t="array" ref="E3305">_xlfn.IFS(B3305&lt;=PERCENTILE($B$3:$B$5882,0.2),5,B3305&lt;=PERCENTILE($B$3:$B$5882,0.4),4,B3305&lt;=PERCENTILE($B$3:$B$5882,0.6),3,B3305&lt;=PERCENTILE($B$3:$B$5882,0.8),2,TRUE,1)</f>
        <v>5</v>
      </c>
      <c r="F3305" cm="1">
        <f t="array" ref="F3305">_xlfn.IFS(C3305&lt;=PERCENTILE($C$3:$C$5882,0.2),1,C3305&lt;=PERCENTILE($C$3:$C$5882,0.4),2,C3305&lt;=PERCENTILE($C$3:$C$5882,0.6),3,C3305&lt;=PERCENTILE($C$3:$C$5882,0.8),4,TRUE,5)</f>
        <v>5</v>
      </c>
      <c r="G3305" cm="1">
        <f t="array" ref="G3305">_xlfn.IFS(D3305&lt;=PERCENTILE($D$3:$D$5882,0.2),1,D3305&lt;=PERCENTILE($D$3:$D$5882,0.4),2,D3305&lt;=PERCENTILE($D$3:$D$5882,0.6),3,D3305&lt;=PERCENTILE($D$3:$D$5882,0.8),4,TRUE,5)</f>
        <v>5</v>
      </c>
      <c r="H3305" s="3" t="str" cm="1">
        <f t="array" ref="H3305">_xlfn.IFS(AND(E3305&gt;=4,F3305&gt;=4,G3305&gt;=4),"Champions",AND(E3305&gt;=3,F3305&gt;=3,G3305&gt;=3),"Loyal Customers",AND(E3305&lt;=2,F3305&gt;=3),"At Risk",AND(E3305&lt;=2,F3305&lt;=2,G3305&lt;=2),"Lost",AND(E3305&gt;=4,F3305&lt;=2),"New/Promising",TRUE,"Needs Attention")</f>
        <v>Champions</v>
      </c>
      <c r="I3305" s="3" t="str">
        <f t="shared" si="55"/>
        <v>Active</v>
      </c>
      <c r="J3305" s="3" t="str">
        <f>_xlfn.XLOOKUP(A3305,'Country_Lookup'!$D:$D,'Country_Lookup'!$E:$E)</f>
        <v>United Kingdom</v>
      </c>
    </row>
    <row r="3306" spans="1:10" x14ac:dyDescent="0.3">
      <c r="A3306">
        <v>15681</v>
      </c>
      <c r="B3306">
        <v>25</v>
      </c>
      <c r="C3306">
        <v>14</v>
      </c>
      <c r="D3306">
        <v>2989.7000000000044</v>
      </c>
      <c r="E3306" cm="1">
        <f t="array" ref="E3306">_xlfn.IFS(B3306&lt;=PERCENTILE($B$3:$B$5882,0.2),5,B3306&lt;=PERCENTILE($B$3:$B$5882,0.4),4,B3306&lt;=PERCENTILE($B$3:$B$5882,0.6),3,B3306&lt;=PERCENTILE($B$3:$B$5882,0.8),2,TRUE,1)</f>
        <v>4</v>
      </c>
      <c r="F3306" cm="1">
        <f t="array" ref="F3306">_xlfn.IFS(C3306&lt;=PERCENTILE($C$3:$C$5882,0.2),1,C3306&lt;=PERCENTILE($C$3:$C$5882,0.4),2,C3306&lt;=PERCENTILE($C$3:$C$5882,0.6),3,C3306&lt;=PERCENTILE($C$3:$C$5882,0.8),4,TRUE,5)</f>
        <v>5</v>
      </c>
      <c r="G3306" cm="1">
        <f t="array" ref="G3306">_xlfn.IFS(D3306&lt;=PERCENTILE($D$3:$D$5882,0.2),1,D3306&lt;=PERCENTILE($D$3:$D$5882,0.4),2,D3306&lt;=PERCENTILE($D$3:$D$5882,0.6),3,D3306&lt;=PERCENTILE($D$3:$D$5882,0.8),4,TRUE,5)</f>
        <v>5</v>
      </c>
      <c r="H3306" s="3" t="str" cm="1">
        <f t="array" ref="H3306">_xlfn.IFS(AND(E3306&gt;=4,F3306&gt;=4,G3306&gt;=4),"Champions",AND(E3306&gt;=3,F3306&gt;=3,G3306&gt;=3),"Loyal Customers",AND(E3306&lt;=2,F3306&gt;=3),"At Risk",AND(E3306&lt;=2,F3306&lt;=2,G3306&lt;=2),"Lost",AND(E3306&gt;=4,F3306&lt;=2),"New/Promising",TRUE,"Needs Attention")</f>
        <v>Champions</v>
      </c>
      <c r="I3306" s="3" t="str">
        <f t="shared" si="55"/>
        <v>Active</v>
      </c>
      <c r="J3306" s="3" t="str">
        <f>_xlfn.XLOOKUP(A3306,'Country_Lookup'!$D:$D,'Country_Lookup'!$E:$E)</f>
        <v>United Kingdom</v>
      </c>
    </row>
    <row r="3307" spans="1:10" x14ac:dyDescent="0.3">
      <c r="A3307">
        <v>15682</v>
      </c>
      <c r="B3307">
        <v>599</v>
      </c>
      <c r="C3307">
        <v>2</v>
      </c>
      <c r="D3307">
        <v>318.23999999999984</v>
      </c>
      <c r="E3307" cm="1">
        <f t="array" ref="E3307">_xlfn.IFS(B3307&lt;=PERCENTILE($B$3:$B$5882,0.2),5,B3307&lt;=PERCENTILE($B$3:$B$5882,0.4),4,B3307&lt;=PERCENTILE($B$3:$B$5882,0.6),3,B3307&lt;=PERCENTILE($B$3:$B$5882,0.8),2,TRUE,1)</f>
        <v>1</v>
      </c>
      <c r="F3307" cm="1">
        <f t="array" ref="F3307">_xlfn.IFS(C3307&lt;=PERCENTILE($C$3:$C$5882,0.2),1,C3307&lt;=PERCENTILE($C$3:$C$5882,0.4),2,C3307&lt;=PERCENTILE($C$3:$C$5882,0.6),3,C3307&lt;=PERCENTILE($C$3:$C$5882,0.8),4,TRUE,5)</f>
        <v>2</v>
      </c>
      <c r="G3307" cm="1">
        <f t="array" ref="G3307">_xlfn.IFS(D3307&lt;=PERCENTILE($D$3:$D$5882,0.2),1,D3307&lt;=PERCENTILE($D$3:$D$5882,0.4),2,D3307&lt;=PERCENTILE($D$3:$D$5882,0.6),3,D3307&lt;=PERCENTILE($D$3:$D$5882,0.8),4,TRUE,5)</f>
        <v>2</v>
      </c>
      <c r="H3307" s="3" t="str" cm="1">
        <f t="array" ref="H3307">_xlfn.IFS(AND(E3307&gt;=4,F3307&gt;=4,G3307&gt;=4),"Champions",AND(E3307&gt;=3,F3307&gt;=3,G3307&gt;=3),"Loyal Customers",AND(E3307&lt;=2,F3307&gt;=3),"At Risk",AND(E3307&lt;=2,F3307&lt;=2,G3307&lt;=2),"Lost",AND(E3307&gt;=4,F3307&lt;=2),"New/Promising",TRUE,"Needs Attention")</f>
        <v>Lost</v>
      </c>
      <c r="I3307" s="3" t="str">
        <f t="shared" si="55"/>
        <v>Churned</v>
      </c>
      <c r="J3307" s="3" t="str">
        <f>_xlfn.XLOOKUP(A3307,'Country_Lookup'!$D:$D,'Country_Lookup'!$E:$E)</f>
        <v>United Kingdom</v>
      </c>
    </row>
    <row r="3308" spans="1:10" x14ac:dyDescent="0.3">
      <c r="A3308">
        <v>15683</v>
      </c>
      <c r="B3308">
        <v>117</v>
      </c>
      <c r="C3308">
        <v>2</v>
      </c>
      <c r="D3308">
        <v>524.54000000000042</v>
      </c>
      <c r="E3308" cm="1">
        <f t="array" ref="E3308">_xlfn.IFS(B3308&lt;=PERCENTILE($B$3:$B$5882,0.2),5,B3308&lt;=PERCENTILE($B$3:$B$5882,0.4),4,B3308&lt;=PERCENTILE($B$3:$B$5882,0.6),3,B3308&lt;=PERCENTILE($B$3:$B$5882,0.8),2,TRUE,1)</f>
        <v>3</v>
      </c>
      <c r="F3308" cm="1">
        <f t="array" ref="F3308">_xlfn.IFS(C3308&lt;=PERCENTILE($C$3:$C$5882,0.2),1,C3308&lt;=PERCENTILE($C$3:$C$5882,0.4),2,C3308&lt;=PERCENTILE($C$3:$C$5882,0.6),3,C3308&lt;=PERCENTILE($C$3:$C$5882,0.8),4,TRUE,5)</f>
        <v>2</v>
      </c>
      <c r="G3308" cm="1">
        <f t="array" ref="G3308">_xlfn.IFS(D3308&lt;=PERCENTILE($D$3:$D$5882,0.2),1,D3308&lt;=PERCENTILE($D$3:$D$5882,0.4),2,D3308&lt;=PERCENTILE($D$3:$D$5882,0.6),3,D3308&lt;=PERCENTILE($D$3:$D$5882,0.8),4,TRUE,5)</f>
        <v>2</v>
      </c>
      <c r="H3308" s="3" t="str" cm="1">
        <f t="array" ref="H3308">_xlfn.IFS(AND(E3308&gt;=4,F3308&gt;=4,G3308&gt;=4),"Champions",AND(E3308&gt;=3,F3308&gt;=3,G3308&gt;=3),"Loyal Customers",AND(E3308&lt;=2,F3308&gt;=3),"At Risk",AND(E3308&lt;=2,F3308&lt;=2,G3308&lt;=2),"Lost",AND(E3308&gt;=4,F3308&lt;=2),"New/Promising",TRUE,"Needs Attention")</f>
        <v>Needs Attention</v>
      </c>
      <c r="I3308" s="3" t="str">
        <f t="shared" si="55"/>
        <v>Churned</v>
      </c>
      <c r="J3308" s="3" t="str">
        <f>_xlfn.XLOOKUP(A3308,'Country_Lookup'!$D:$D,'Country_Lookup'!$E:$E)</f>
        <v>United Kingdom</v>
      </c>
    </row>
    <row r="3309" spans="1:10" x14ac:dyDescent="0.3">
      <c r="A3309">
        <v>15684</v>
      </c>
      <c r="B3309">
        <v>547</v>
      </c>
      <c r="C3309">
        <v>3</v>
      </c>
      <c r="D3309">
        <v>173.95000000000002</v>
      </c>
      <c r="E3309" cm="1">
        <f t="array" ref="E3309">_xlfn.IFS(B3309&lt;=PERCENTILE($B$3:$B$5882,0.2),5,B3309&lt;=PERCENTILE($B$3:$B$5882,0.4),4,B3309&lt;=PERCENTILE($B$3:$B$5882,0.6),3,B3309&lt;=PERCENTILE($B$3:$B$5882,0.8),2,TRUE,1)</f>
        <v>1</v>
      </c>
      <c r="F3309" cm="1">
        <f t="array" ref="F3309">_xlfn.IFS(C3309&lt;=PERCENTILE($C$3:$C$5882,0.2),1,C3309&lt;=PERCENTILE($C$3:$C$5882,0.4),2,C3309&lt;=PERCENTILE($C$3:$C$5882,0.6),3,C3309&lt;=PERCENTILE($C$3:$C$5882,0.8),4,TRUE,5)</f>
        <v>3</v>
      </c>
      <c r="G3309" cm="1">
        <f t="array" ref="G3309">_xlfn.IFS(D3309&lt;=PERCENTILE($D$3:$D$5882,0.2),1,D3309&lt;=PERCENTILE($D$3:$D$5882,0.4),2,D3309&lt;=PERCENTILE($D$3:$D$5882,0.6),3,D3309&lt;=PERCENTILE($D$3:$D$5882,0.8),4,TRUE,5)</f>
        <v>1</v>
      </c>
      <c r="H3309" s="3" t="str" cm="1">
        <f t="array" ref="H3309">_xlfn.IFS(AND(E3309&gt;=4,F3309&gt;=4,G3309&gt;=4),"Champions",AND(E3309&gt;=3,F3309&gt;=3,G3309&gt;=3),"Loyal Customers",AND(E3309&lt;=2,F3309&gt;=3),"At Risk",AND(E3309&lt;=2,F3309&lt;=2,G3309&lt;=2),"Lost",AND(E3309&gt;=4,F3309&lt;=2),"New/Promising",TRUE,"Needs Attention")</f>
        <v>At Risk</v>
      </c>
      <c r="I3309" s="3" t="str">
        <f t="shared" si="55"/>
        <v>Churned</v>
      </c>
      <c r="J3309" s="3" t="str">
        <f>_xlfn.XLOOKUP(A3309,'Country_Lookup'!$D:$D,'Country_Lookup'!$E:$E)</f>
        <v>United Kingdom</v>
      </c>
    </row>
    <row r="3310" spans="1:10" x14ac:dyDescent="0.3">
      <c r="A3310">
        <v>15685</v>
      </c>
      <c r="B3310">
        <v>450</v>
      </c>
      <c r="C3310">
        <v>1</v>
      </c>
      <c r="D3310">
        <v>55.980000000000011</v>
      </c>
      <c r="E3310" cm="1">
        <f t="array" ref="E3310">_xlfn.IFS(B3310&lt;=PERCENTILE($B$3:$B$5882,0.2),5,B3310&lt;=PERCENTILE($B$3:$B$5882,0.4),4,B3310&lt;=PERCENTILE($B$3:$B$5882,0.6),3,B3310&lt;=PERCENTILE($B$3:$B$5882,0.8),2,TRUE,1)</f>
        <v>1</v>
      </c>
      <c r="F3310" cm="1">
        <f t="array" ref="F3310">_xlfn.IFS(C3310&lt;=PERCENTILE($C$3:$C$5882,0.2),1,C3310&lt;=PERCENTILE($C$3:$C$5882,0.4),2,C3310&lt;=PERCENTILE($C$3:$C$5882,0.6),3,C3310&lt;=PERCENTILE($C$3:$C$5882,0.8),4,TRUE,5)</f>
        <v>1</v>
      </c>
      <c r="G3310" cm="1">
        <f t="array" ref="G3310">_xlfn.IFS(D3310&lt;=PERCENTILE($D$3:$D$5882,0.2),1,D3310&lt;=PERCENTILE($D$3:$D$5882,0.4),2,D3310&lt;=PERCENTILE($D$3:$D$5882,0.6),3,D3310&lt;=PERCENTILE($D$3:$D$5882,0.8),4,TRUE,5)</f>
        <v>1</v>
      </c>
      <c r="H3310" s="3" t="str" cm="1">
        <f t="array" ref="H3310">_xlfn.IFS(AND(E3310&gt;=4,F3310&gt;=4,G3310&gt;=4),"Champions",AND(E3310&gt;=3,F3310&gt;=3,G3310&gt;=3),"Loyal Customers",AND(E3310&lt;=2,F3310&gt;=3),"At Risk",AND(E3310&lt;=2,F3310&lt;=2,G3310&lt;=2),"Lost",AND(E3310&gt;=4,F3310&lt;=2),"New/Promising",TRUE,"Needs Attention")</f>
        <v>Lost</v>
      </c>
      <c r="I3310" s="3" t="str">
        <f t="shared" si="55"/>
        <v>Churned</v>
      </c>
      <c r="J3310" s="3" t="str">
        <f>_xlfn.XLOOKUP(A3310,'Country_Lookup'!$D:$D,'Country_Lookup'!$E:$E)</f>
        <v>United Kingdom</v>
      </c>
    </row>
    <row r="3311" spans="1:10" x14ac:dyDescent="0.3">
      <c r="A3311">
        <v>15686</v>
      </c>
      <c r="B3311">
        <v>420</v>
      </c>
      <c r="C3311">
        <v>1</v>
      </c>
      <c r="D3311">
        <v>90</v>
      </c>
      <c r="E3311" cm="1">
        <f t="array" ref="E3311">_xlfn.IFS(B3311&lt;=PERCENTILE($B$3:$B$5882,0.2),5,B3311&lt;=PERCENTILE($B$3:$B$5882,0.4),4,B3311&lt;=PERCENTILE($B$3:$B$5882,0.6),3,B3311&lt;=PERCENTILE($B$3:$B$5882,0.8),2,TRUE,1)</f>
        <v>1</v>
      </c>
      <c r="F3311" cm="1">
        <f t="array" ref="F3311">_xlfn.IFS(C3311&lt;=PERCENTILE($C$3:$C$5882,0.2),1,C3311&lt;=PERCENTILE($C$3:$C$5882,0.4),2,C3311&lt;=PERCENTILE($C$3:$C$5882,0.6),3,C3311&lt;=PERCENTILE($C$3:$C$5882,0.8),4,TRUE,5)</f>
        <v>1</v>
      </c>
      <c r="G3311" cm="1">
        <f t="array" ref="G3311">_xlfn.IFS(D3311&lt;=PERCENTILE($D$3:$D$5882,0.2),1,D3311&lt;=PERCENTILE($D$3:$D$5882,0.4),2,D3311&lt;=PERCENTILE($D$3:$D$5882,0.6),3,D3311&lt;=PERCENTILE($D$3:$D$5882,0.8),4,TRUE,5)</f>
        <v>1</v>
      </c>
      <c r="H3311" s="3" t="str" cm="1">
        <f t="array" ref="H3311">_xlfn.IFS(AND(E3311&gt;=4,F3311&gt;=4,G3311&gt;=4),"Champions",AND(E3311&gt;=3,F3311&gt;=3,G3311&gt;=3),"Loyal Customers",AND(E3311&lt;=2,F3311&gt;=3),"At Risk",AND(E3311&lt;=2,F3311&lt;=2,G3311&lt;=2),"Lost",AND(E3311&gt;=4,F3311&lt;=2),"New/Promising",TRUE,"Needs Attention")</f>
        <v>Lost</v>
      </c>
      <c r="I3311" s="3" t="str">
        <f t="shared" si="55"/>
        <v>Churned</v>
      </c>
      <c r="J3311" s="3" t="str">
        <f>_xlfn.XLOOKUP(A3311,'Country_Lookup'!$D:$D,'Country_Lookup'!$E:$E)</f>
        <v>United Kingdom</v>
      </c>
    </row>
    <row r="3312" spans="1:10" x14ac:dyDescent="0.3">
      <c r="A3312">
        <v>15687</v>
      </c>
      <c r="B3312">
        <v>8</v>
      </c>
      <c r="C3312">
        <v>9</v>
      </c>
      <c r="D3312">
        <v>2993.099999999989</v>
      </c>
      <c r="E3312" cm="1">
        <f t="array" ref="E3312">_xlfn.IFS(B3312&lt;=PERCENTILE($B$3:$B$5882,0.2),5,B3312&lt;=PERCENTILE($B$3:$B$5882,0.4),4,B3312&lt;=PERCENTILE($B$3:$B$5882,0.6),3,B3312&lt;=PERCENTILE($B$3:$B$5882,0.8),2,TRUE,1)</f>
        <v>5</v>
      </c>
      <c r="F3312" cm="1">
        <f t="array" ref="F3312">_xlfn.IFS(C3312&lt;=PERCENTILE($C$3:$C$5882,0.2),1,C3312&lt;=PERCENTILE($C$3:$C$5882,0.4),2,C3312&lt;=PERCENTILE($C$3:$C$5882,0.6),3,C3312&lt;=PERCENTILE($C$3:$C$5882,0.8),4,TRUE,5)</f>
        <v>5</v>
      </c>
      <c r="G3312" cm="1">
        <f t="array" ref="G3312">_xlfn.IFS(D3312&lt;=PERCENTILE($D$3:$D$5882,0.2),1,D3312&lt;=PERCENTILE($D$3:$D$5882,0.4),2,D3312&lt;=PERCENTILE($D$3:$D$5882,0.6),3,D3312&lt;=PERCENTILE($D$3:$D$5882,0.8),4,TRUE,5)</f>
        <v>5</v>
      </c>
      <c r="H3312" s="3" t="str" cm="1">
        <f t="array" ref="H3312">_xlfn.IFS(AND(E3312&gt;=4,F3312&gt;=4,G3312&gt;=4),"Champions",AND(E3312&gt;=3,F3312&gt;=3,G3312&gt;=3),"Loyal Customers",AND(E3312&lt;=2,F3312&gt;=3),"At Risk",AND(E3312&lt;=2,F3312&lt;=2,G3312&lt;=2),"Lost",AND(E3312&gt;=4,F3312&lt;=2),"New/Promising",TRUE,"Needs Attention")</f>
        <v>Champions</v>
      </c>
      <c r="I3312" s="3" t="str">
        <f t="shared" si="55"/>
        <v>Active</v>
      </c>
      <c r="J3312" s="3" t="str">
        <f>_xlfn.XLOOKUP(A3312,'Country_Lookup'!$D:$D,'Country_Lookup'!$E:$E)</f>
        <v>United Kingdom</v>
      </c>
    </row>
    <row r="3313" spans="1:10" x14ac:dyDescent="0.3">
      <c r="A3313">
        <v>15688</v>
      </c>
      <c r="B3313">
        <v>418</v>
      </c>
      <c r="C3313">
        <v>1</v>
      </c>
      <c r="D3313">
        <v>190.56999999999996</v>
      </c>
      <c r="E3313" cm="1">
        <f t="array" ref="E3313">_xlfn.IFS(B3313&lt;=PERCENTILE($B$3:$B$5882,0.2),5,B3313&lt;=PERCENTILE($B$3:$B$5882,0.4),4,B3313&lt;=PERCENTILE($B$3:$B$5882,0.6),3,B3313&lt;=PERCENTILE($B$3:$B$5882,0.8),2,TRUE,1)</f>
        <v>1</v>
      </c>
      <c r="F3313" cm="1">
        <f t="array" ref="F3313">_xlfn.IFS(C3313&lt;=PERCENTILE($C$3:$C$5882,0.2),1,C3313&lt;=PERCENTILE($C$3:$C$5882,0.4),2,C3313&lt;=PERCENTILE($C$3:$C$5882,0.6),3,C3313&lt;=PERCENTILE($C$3:$C$5882,0.8),4,TRUE,5)</f>
        <v>1</v>
      </c>
      <c r="G3313" cm="1">
        <f t="array" ref="G3313">_xlfn.IFS(D3313&lt;=PERCENTILE($D$3:$D$5882,0.2),1,D3313&lt;=PERCENTILE($D$3:$D$5882,0.4),2,D3313&lt;=PERCENTILE($D$3:$D$5882,0.6),3,D3313&lt;=PERCENTILE($D$3:$D$5882,0.8),4,TRUE,5)</f>
        <v>1</v>
      </c>
      <c r="H3313" s="3" t="str" cm="1">
        <f t="array" ref="H3313">_xlfn.IFS(AND(E3313&gt;=4,F3313&gt;=4,G3313&gt;=4),"Champions",AND(E3313&gt;=3,F3313&gt;=3,G3313&gt;=3),"Loyal Customers",AND(E3313&lt;=2,F3313&gt;=3),"At Risk",AND(E3313&lt;=2,F3313&lt;=2,G3313&lt;=2),"Lost",AND(E3313&gt;=4,F3313&lt;=2),"New/Promising",TRUE,"Needs Attention")</f>
        <v>Lost</v>
      </c>
      <c r="I3313" s="3" t="str">
        <f t="shared" si="55"/>
        <v>Churned</v>
      </c>
      <c r="J3313" s="3" t="str">
        <f>_xlfn.XLOOKUP(A3313,'Country_Lookup'!$D:$D,'Country_Lookup'!$E:$E)</f>
        <v>United Kingdom</v>
      </c>
    </row>
    <row r="3314" spans="1:10" x14ac:dyDescent="0.3">
      <c r="A3314">
        <v>15689</v>
      </c>
      <c r="B3314">
        <v>119</v>
      </c>
      <c r="C3314">
        <v>3</v>
      </c>
      <c r="D3314">
        <v>521.0300000000002</v>
      </c>
      <c r="E3314" cm="1">
        <f t="array" ref="E3314">_xlfn.IFS(B3314&lt;=PERCENTILE($B$3:$B$5882,0.2),5,B3314&lt;=PERCENTILE($B$3:$B$5882,0.4),4,B3314&lt;=PERCENTILE($B$3:$B$5882,0.6),3,B3314&lt;=PERCENTILE($B$3:$B$5882,0.8),2,TRUE,1)</f>
        <v>3</v>
      </c>
      <c r="F3314" cm="1">
        <f t="array" ref="F3314">_xlfn.IFS(C3314&lt;=PERCENTILE($C$3:$C$5882,0.2),1,C3314&lt;=PERCENTILE($C$3:$C$5882,0.4),2,C3314&lt;=PERCENTILE($C$3:$C$5882,0.6),3,C3314&lt;=PERCENTILE($C$3:$C$5882,0.8),4,TRUE,5)</f>
        <v>3</v>
      </c>
      <c r="G3314" cm="1">
        <f t="array" ref="G3314">_xlfn.IFS(D3314&lt;=PERCENTILE($D$3:$D$5882,0.2),1,D3314&lt;=PERCENTILE($D$3:$D$5882,0.4),2,D3314&lt;=PERCENTILE($D$3:$D$5882,0.6),3,D3314&lt;=PERCENTILE($D$3:$D$5882,0.8),4,TRUE,5)</f>
        <v>2</v>
      </c>
      <c r="H3314" s="3" t="str" cm="1">
        <f t="array" ref="H3314">_xlfn.IFS(AND(E3314&gt;=4,F3314&gt;=4,G3314&gt;=4),"Champions",AND(E3314&gt;=3,F3314&gt;=3,G3314&gt;=3),"Loyal Customers",AND(E3314&lt;=2,F3314&gt;=3),"At Risk",AND(E3314&lt;=2,F3314&lt;=2,G3314&lt;=2),"Lost",AND(E3314&gt;=4,F3314&lt;=2),"New/Promising",TRUE,"Needs Attention")</f>
        <v>Needs Attention</v>
      </c>
      <c r="I3314" s="3" t="str">
        <f t="shared" si="55"/>
        <v>Churned</v>
      </c>
      <c r="J3314" s="3" t="str">
        <f>_xlfn.XLOOKUP(A3314,'Country_Lookup'!$D:$D,'Country_Lookup'!$E:$E)</f>
        <v>United Kingdom</v>
      </c>
    </row>
    <row r="3315" spans="1:10" x14ac:dyDescent="0.3">
      <c r="A3315">
        <v>15690</v>
      </c>
      <c r="B3315">
        <v>4</v>
      </c>
      <c r="C3315">
        <v>2</v>
      </c>
      <c r="D3315">
        <v>239.76000000000013</v>
      </c>
      <c r="E3315" cm="1">
        <f t="array" ref="E3315">_xlfn.IFS(B3315&lt;=PERCENTILE($B$3:$B$5882,0.2),5,B3315&lt;=PERCENTILE($B$3:$B$5882,0.4),4,B3315&lt;=PERCENTILE($B$3:$B$5882,0.6),3,B3315&lt;=PERCENTILE($B$3:$B$5882,0.8),2,TRUE,1)</f>
        <v>5</v>
      </c>
      <c r="F3315" cm="1">
        <f t="array" ref="F3315">_xlfn.IFS(C3315&lt;=PERCENTILE($C$3:$C$5882,0.2),1,C3315&lt;=PERCENTILE($C$3:$C$5882,0.4),2,C3315&lt;=PERCENTILE($C$3:$C$5882,0.6),3,C3315&lt;=PERCENTILE($C$3:$C$5882,0.8),4,TRUE,5)</f>
        <v>2</v>
      </c>
      <c r="G3315" cm="1">
        <f t="array" ref="G3315">_xlfn.IFS(D3315&lt;=PERCENTILE($D$3:$D$5882,0.2),1,D3315&lt;=PERCENTILE($D$3:$D$5882,0.4),2,D3315&lt;=PERCENTILE($D$3:$D$5882,0.6),3,D3315&lt;=PERCENTILE($D$3:$D$5882,0.8),4,TRUE,5)</f>
        <v>1</v>
      </c>
      <c r="H3315" s="3" t="str" cm="1">
        <f t="array" ref="H3315">_xlfn.IFS(AND(E3315&gt;=4,F3315&gt;=4,G3315&gt;=4),"Champions",AND(E3315&gt;=3,F3315&gt;=3,G3315&gt;=3),"Loyal Customers",AND(E3315&lt;=2,F3315&gt;=3),"At Risk",AND(E3315&lt;=2,F3315&lt;=2,G3315&lt;=2),"Lost",AND(E3315&gt;=4,F3315&lt;=2),"New/Promising",TRUE,"Needs Attention")</f>
        <v>New/Promising</v>
      </c>
      <c r="I3315" s="3" t="str">
        <f t="shared" si="55"/>
        <v>Active</v>
      </c>
      <c r="J3315" s="3" t="str">
        <f>_xlfn.XLOOKUP(A3315,'Country_Lookup'!$D:$D,'Country_Lookup'!$E:$E)</f>
        <v>United Kingdom</v>
      </c>
    </row>
    <row r="3316" spans="1:10" x14ac:dyDescent="0.3">
      <c r="A3316">
        <v>15691</v>
      </c>
      <c r="B3316">
        <v>252</v>
      </c>
      <c r="C3316">
        <v>4</v>
      </c>
      <c r="D3316">
        <v>571.30000000000007</v>
      </c>
      <c r="E3316" cm="1">
        <f t="array" ref="E3316">_xlfn.IFS(B3316&lt;=PERCENTILE($B$3:$B$5882,0.2),5,B3316&lt;=PERCENTILE($B$3:$B$5882,0.4),4,B3316&lt;=PERCENTILE($B$3:$B$5882,0.6),3,B3316&lt;=PERCENTILE($B$3:$B$5882,0.8),2,TRUE,1)</f>
        <v>2</v>
      </c>
      <c r="F3316" cm="1">
        <f t="array" ref="F3316">_xlfn.IFS(C3316&lt;=PERCENTILE($C$3:$C$5882,0.2),1,C3316&lt;=PERCENTILE($C$3:$C$5882,0.4),2,C3316&lt;=PERCENTILE($C$3:$C$5882,0.6),3,C3316&lt;=PERCENTILE($C$3:$C$5882,0.8),4,TRUE,5)</f>
        <v>3</v>
      </c>
      <c r="G3316" cm="1">
        <f t="array" ref="G3316">_xlfn.IFS(D3316&lt;=PERCENTILE($D$3:$D$5882,0.2),1,D3316&lt;=PERCENTILE($D$3:$D$5882,0.4),2,D3316&lt;=PERCENTILE($D$3:$D$5882,0.6),3,D3316&lt;=PERCENTILE($D$3:$D$5882,0.8),4,TRUE,5)</f>
        <v>2</v>
      </c>
      <c r="H3316" s="3" t="str" cm="1">
        <f t="array" ref="H3316">_xlfn.IFS(AND(E3316&gt;=4,F3316&gt;=4,G3316&gt;=4),"Champions",AND(E3316&gt;=3,F3316&gt;=3,G3316&gt;=3),"Loyal Customers",AND(E3316&lt;=2,F3316&gt;=3),"At Risk",AND(E3316&lt;=2,F3316&lt;=2,G3316&lt;=2),"Lost",AND(E3316&gt;=4,F3316&lt;=2),"New/Promising",TRUE,"Needs Attention")</f>
        <v>At Risk</v>
      </c>
      <c r="I3316" s="3" t="str">
        <f t="shared" si="55"/>
        <v>Churned</v>
      </c>
      <c r="J3316" s="3" t="str">
        <f>_xlfn.XLOOKUP(A3316,'Country_Lookup'!$D:$D,'Country_Lookup'!$E:$E)</f>
        <v>United Kingdom</v>
      </c>
    </row>
    <row r="3317" spans="1:10" x14ac:dyDescent="0.3">
      <c r="A3317">
        <v>15692</v>
      </c>
      <c r="B3317">
        <v>28</v>
      </c>
      <c r="C3317">
        <v>1</v>
      </c>
      <c r="D3317">
        <v>191.04</v>
      </c>
      <c r="E3317" cm="1">
        <f t="array" ref="E3317">_xlfn.IFS(B3317&lt;=PERCENTILE($B$3:$B$5882,0.2),5,B3317&lt;=PERCENTILE($B$3:$B$5882,0.4),4,B3317&lt;=PERCENTILE($B$3:$B$5882,0.6),3,B3317&lt;=PERCENTILE($B$3:$B$5882,0.8),2,TRUE,1)</f>
        <v>4</v>
      </c>
      <c r="F3317" cm="1">
        <f t="array" ref="F3317">_xlfn.IFS(C3317&lt;=PERCENTILE($C$3:$C$5882,0.2),1,C3317&lt;=PERCENTILE($C$3:$C$5882,0.4),2,C3317&lt;=PERCENTILE($C$3:$C$5882,0.6),3,C3317&lt;=PERCENTILE($C$3:$C$5882,0.8),4,TRUE,5)</f>
        <v>1</v>
      </c>
      <c r="G3317" cm="1">
        <f t="array" ref="G3317">_xlfn.IFS(D3317&lt;=PERCENTILE($D$3:$D$5882,0.2),1,D3317&lt;=PERCENTILE($D$3:$D$5882,0.4),2,D3317&lt;=PERCENTILE($D$3:$D$5882,0.6),3,D3317&lt;=PERCENTILE($D$3:$D$5882,0.8),4,TRUE,5)</f>
        <v>1</v>
      </c>
      <c r="H3317" s="3" t="str" cm="1">
        <f t="array" ref="H3317">_xlfn.IFS(AND(E3317&gt;=4,F3317&gt;=4,G3317&gt;=4),"Champions",AND(E3317&gt;=3,F3317&gt;=3,G3317&gt;=3),"Loyal Customers",AND(E3317&lt;=2,F3317&gt;=3),"At Risk",AND(E3317&lt;=2,F3317&lt;=2,G3317&lt;=2),"Lost",AND(E3317&gt;=4,F3317&lt;=2),"New/Promising",TRUE,"Needs Attention")</f>
        <v>New/Promising</v>
      </c>
      <c r="I3317" s="3" t="str">
        <f t="shared" si="55"/>
        <v>Active</v>
      </c>
      <c r="J3317" s="3" t="str">
        <f>_xlfn.XLOOKUP(A3317,'Country_Lookup'!$D:$D,'Country_Lookup'!$E:$E)</f>
        <v>United Kingdom</v>
      </c>
    </row>
    <row r="3318" spans="1:10" x14ac:dyDescent="0.3">
      <c r="A3318">
        <v>15693</v>
      </c>
      <c r="B3318">
        <v>659</v>
      </c>
      <c r="C3318">
        <v>1</v>
      </c>
      <c r="D3318">
        <v>37.5</v>
      </c>
      <c r="E3318" cm="1">
        <f t="array" ref="E3318">_xlfn.IFS(B3318&lt;=PERCENTILE($B$3:$B$5882,0.2),5,B3318&lt;=PERCENTILE($B$3:$B$5882,0.4),4,B3318&lt;=PERCENTILE($B$3:$B$5882,0.6),3,B3318&lt;=PERCENTILE($B$3:$B$5882,0.8),2,TRUE,1)</f>
        <v>1</v>
      </c>
      <c r="F3318" cm="1">
        <f t="array" ref="F3318">_xlfn.IFS(C3318&lt;=PERCENTILE($C$3:$C$5882,0.2),1,C3318&lt;=PERCENTILE($C$3:$C$5882,0.4),2,C3318&lt;=PERCENTILE($C$3:$C$5882,0.6),3,C3318&lt;=PERCENTILE($C$3:$C$5882,0.8),4,TRUE,5)</f>
        <v>1</v>
      </c>
      <c r="G3318" cm="1">
        <f t="array" ref="G3318">_xlfn.IFS(D3318&lt;=PERCENTILE($D$3:$D$5882,0.2),1,D3318&lt;=PERCENTILE($D$3:$D$5882,0.4),2,D3318&lt;=PERCENTILE($D$3:$D$5882,0.6),3,D3318&lt;=PERCENTILE($D$3:$D$5882,0.8),4,TRUE,5)</f>
        <v>1</v>
      </c>
      <c r="H3318" s="3" t="str" cm="1">
        <f t="array" ref="H3318">_xlfn.IFS(AND(E3318&gt;=4,F3318&gt;=4,G3318&gt;=4),"Champions",AND(E3318&gt;=3,F3318&gt;=3,G3318&gt;=3),"Loyal Customers",AND(E3318&lt;=2,F3318&gt;=3),"At Risk",AND(E3318&lt;=2,F3318&lt;=2,G3318&lt;=2),"Lost",AND(E3318&gt;=4,F3318&lt;=2),"New/Promising",TRUE,"Needs Attention")</f>
        <v>Lost</v>
      </c>
      <c r="I3318" s="3" t="str">
        <f t="shared" si="55"/>
        <v>Churned</v>
      </c>
      <c r="J3318" s="3" t="str">
        <f>_xlfn.XLOOKUP(A3318,'Country_Lookup'!$D:$D,'Country_Lookup'!$E:$E)</f>
        <v>United Kingdom</v>
      </c>
    </row>
    <row r="3319" spans="1:10" x14ac:dyDescent="0.3">
      <c r="A3319">
        <v>15694</v>
      </c>
      <c r="B3319">
        <v>0</v>
      </c>
      <c r="C3319">
        <v>24</v>
      </c>
      <c r="D3319">
        <v>10810.810000000001</v>
      </c>
      <c r="E3319" cm="1">
        <f t="array" ref="E3319">_xlfn.IFS(B3319&lt;=PERCENTILE($B$3:$B$5882,0.2),5,B3319&lt;=PERCENTILE($B$3:$B$5882,0.4),4,B3319&lt;=PERCENTILE($B$3:$B$5882,0.6),3,B3319&lt;=PERCENTILE($B$3:$B$5882,0.8),2,TRUE,1)</f>
        <v>5</v>
      </c>
      <c r="F3319" cm="1">
        <f t="array" ref="F3319">_xlfn.IFS(C3319&lt;=PERCENTILE($C$3:$C$5882,0.2),1,C3319&lt;=PERCENTILE($C$3:$C$5882,0.4),2,C3319&lt;=PERCENTILE($C$3:$C$5882,0.6),3,C3319&lt;=PERCENTILE($C$3:$C$5882,0.8),4,TRUE,5)</f>
        <v>5</v>
      </c>
      <c r="G3319" cm="1">
        <f t="array" ref="G3319">_xlfn.IFS(D3319&lt;=PERCENTILE($D$3:$D$5882,0.2),1,D3319&lt;=PERCENTILE($D$3:$D$5882,0.4),2,D3319&lt;=PERCENTILE($D$3:$D$5882,0.6),3,D3319&lt;=PERCENTILE($D$3:$D$5882,0.8),4,TRUE,5)</f>
        <v>5</v>
      </c>
      <c r="H3319" s="3" t="str" cm="1">
        <f t="array" ref="H3319">_xlfn.IFS(AND(E3319&gt;=4,F3319&gt;=4,G3319&gt;=4),"Champions",AND(E3319&gt;=3,F3319&gt;=3,G3319&gt;=3),"Loyal Customers",AND(E3319&lt;=2,F3319&gt;=3),"At Risk",AND(E3319&lt;=2,F3319&lt;=2,G3319&lt;=2),"Lost",AND(E3319&gt;=4,F3319&lt;=2),"New/Promising",TRUE,"Needs Attention")</f>
        <v>Champions</v>
      </c>
      <c r="I3319" s="3" t="str">
        <f t="shared" si="55"/>
        <v>Active</v>
      </c>
      <c r="J3319" s="3" t="str">
        <f>_xlfn.XLOOKUP(A3319,'Country_Lookup'!$D:$D,'Country_Lookup'!$E:$E)</f>
        <v>United Kingdom</v>
      </c>
    </row>
    <row r="3320" spans="1:10" x14ac:dyDescent="0.3">
      <c r="A3320">
        <v>15695</v>
      </c>
      <c r="B3320">
        <v>266</v>
      </c>
      <c r="C3320">
        <v>4</v>
      </c>
      <c r="D3320">
        <v>1131.0400000000002</v>
      </c>
      <c r="E3320" cm="1">
        <f t="array" ref="E3320">_xlfn.IFS(B3320&lt;=PERCENTILE($B$3:$B$5882,0.2),5,B3320&lt;=PERCENTILE($B$3:$B$5882,0.4),4,B3320&lt;=PERCENTILE($B$3:$B$5882,0.6),3,B3320&lt;=PERCENTILE($B$3:$B$5882,0.8),2,TRUE,1)</f>
        <v>2</v>
      </c>
      <c r="F3320" cm="1">
        <f t="array" ref="F3320">_xlfn.IFS(C3320&lt;=PERCENTILE($C$3:$C$5882,0.2),1,C3320&lt;=PERCENTILE($C$3:$C$5882,0.4),2,C3320&lt;=PERCENTILE($C$3:$C$5882,0.6),3,C3320&lt;=PERCENTILE($C$3:$C$5882,0.8),4,TRUE,5)</f>
        <v>3</v>
      </c>
      <c r="G3320" cm="1">
        <f t="array" ref="G3320">_xlfn.IFS(D3320&lt;=PERCENTILE($D$3:$D$5882,0.2),1,D3320&lt;=PERCENTILE($D$3:$D$5882,0.4),2,D3320&lt;=PERCENTILE($D$3:$D$5882,0.6),3,D3320&lt;=PERCENTILE($D$3:$D$5882,0.8),4,TRUE,5)</f>
        <v>3</v>
      </c>
      <c r="H3320" s="3" t="str" cm="1">
        <f t="array" ref="H3320">_xlfn.IFS(AND(E3320&gt;=4,F3320&gt;=4,G3320&gt;=4),"Champions",AND(E3320&gt;=3,F3320&gt;=3,G3320&gt;=3),"Loyal Customers",AND(E3320&lt;=2,F3320&gt;=3),"At Risk",AND(E3320&lt;=2,F3320&lt;=2,G3320&lt;=2),"Lost",AND(E3320&gt;=4,F3320&lt;=2),"New/Promising",TRUE,"Needs Attention")</f>
        <v>At Risk</v>
      </c>
      <c r="I3320" s="3" t="str">
        <f t="shared" si="55"/>
        <v>Churned</v>
      </c>
      <c r="J3320" s="3" t="str">
        <f>_xlfn.XLOOKUP(A3320,'Country_Lookup'!$D:$D,'Country_Lookup'!$E:$E)</f>
        <v>United Kingdom</v>
      </c>
    </row>
    <row r="3321" spans="1:10" x14ac:dyDescent="0.3">
      <c r="A3321">
        <v>15696</v>
      </c>
      <c r="B3321">
        <v>33</v>
      </c>
      <c r="C3321">
        <v>13</v>
      </c>
      <c r="D3321">
        <v>3906.5699999999829</v>
      </c>
      <c r="E3321" cm="1">
        <f t="array" ref="E3321">_xlfn.IFS(B3321&lt;=PERCENTILE($B$3:$B$5882,0.2),5,B3321&lt;=PERCENTILE($B$3:$B$5882,0.4),4,B3321&lt;=PERCENTILE($B$3:$B$5882,0.6),3,B3321&lt;=PERCENTILE($B$3:$B$5882,0.8),2,TRUE,1)</f>
        <v>4</v>
      </c>
      <c r="F3321" cm="1">
        <f t="array" ref="F3321">_xlfn.IFS(C3321&lt;=PERCENTILE($C$3:$C$5882,0.2),1,C3321&lt;=PERCENTILE($C$3:$C$5882,0.4),2,C3321&lt;=PERCENTILE($C$3:$C$5882,0.6),3,C3321&lt;=PERCENTILE($C$3:$C$5882,0.8),4,TRUE,5)</f>
        <v>5</v>
      </c>
      <c r="G3321" cm="1">
        <f t="array" ref="G3321">_xlfn.IFS(D3321&lt;=PERCENTILE($D$3:$D$5882,0.2),1,D3321&lt;=PERCENTILE($D$3:$D$5882,0.4),2,D3321&lt;=PERCENTILE($D$3:$D$5882,0.6),3,D3321&lt;=PERCENTILE($D$3:$D$5882,0.8),4,TRUE,5)</f>
        <v>5</v>
      </c>
      <c r="H3321" s="3" t="str" cm="1">
        <f t="array" ref="H3321">_xlfn.IFS(AND(E3321&gt;=4,F3321&gt;=4,G3321&gt;=4),"Champions",AND(E3321&gt;=3,F3321&gt;=3,G3321&gt;=3),"Loyal Customers",AND(E3321&lt;=2,F3321&gt;=3),"At Risk",AND(E3321&lt;=2,F3321&lt;=2,G3321&lt;=2),"Lost",AND(E3321&gt;=4,F3321&lt;=2),"New/Promising",TRUE,"Needs Attention")</f>
        <v>Champions</v>
      </c>
      <c r="I3321" s="3" t="str">
        <f t="shared" si="55"/>
        <v>Active</v>
      </c>
      <c r="J3321" s="3" t="str">
        <f>_xlfn.XLOOKUP(A3321,'Country_Lookup'!$D:$D,'Country_Lookup'!$E:$E)</f>
        <v>United Kingdom</v>
      </c>
    </row>
    <row r="3322" spans="1:10" x14ac:dyDescent="0.3">
      <c r="A3322">
        <v>15697</v>
      </c>
      <c r="B3322">
        <v>689</v>
      </c>
      <c r="C3322">
        <v>1</v>
      </c>
      <c r="D3322">
        <v>246.75</v>
      </c>
      <c r="E3322" cm="1">
        <f t="array" ref="E3322">_xlfn.IFS(B3322&lt;=PERCENTILE($B$3:$B$5882,0.2),5,B3322&lt;=PERCENTILE($B$3:$B$5882,0.4),4,B3322&lt;=PERCENTILE($B$3:$B$5882,0.6),3,B3322&lt;=PERCENTILE($B$3:$B$5882,0.8),2,TRUE,1)</f>
        <v>1</v>
      </c>
      <c r="F3322" cm="1">
        <f t="array" ref="F3322">_xlfn.IFS(C3322&lt;=PERCENTILE($C$3:$C$5882,0.2),1,C3322&lt;=PERCENTILE($C$3:$C$5882,0.4),2,C3322&lt;=PERCENTILE($C$3:$C$5882,0.6),3,C3322&lt;=PERCENTILE($C$3:$C$5882,0.8),4,TRUE,5)</f>
        <v>1</v>
      </c>
      <c r="G3322" cm="1">
        <f t="array" ref="G3322">_xlfn.IFS(D3322&lt;=PERCENTILE($D$3:$D$5882,0.2),1,D3322&lt;=PERCENTILE($D$3:$D$5882,0.4),2,D3322&lt;=PERCENTILE($D$3:$D$5882,0.6),3,D3322&lt;=PERCENTILE($D$3:$D$5882,0.8),4,TRUE,5)</f>
        <v>1</v>
      </c>
      <c r="H3322" s="3" t="str" cm="1">
        <f t="array" ref="H3322">_xlfn.IFS(AND(E3322&gt;=4,F3322&gt;=4,G3322&gt;=4),"Champions",AND(E3322&gt;=3,F3322&gt;=3,G3322&gt;=3),"Loyal Customers",AND(E3322&lt;=2,F3322&gt;=3),"At Risk",AND(E3322&lt;=2,F3322&lt;=2,G3322&lt;=2),"Lost",AND(E3322&gt;=4,F3322&lt;=2),"New/Promising",TRUE,"Needs Attention")</f>
        <v>Lost</v>
      </c>
      <c r="I3322" s="3" t="str">
        <f t="shared" si="55"/>
        <v>Churned</v>
      </c>
      <c r="J3322" s="3" t="str">
        <f>_xlfn.XLOOKUP(A3322,'Country_Lookup'!$D:$D,'Country_Lookup'!$E:$E)</f>
        <v>United Kingdom</v>
      </c>
    </row>
    <row r="3323" spans="1:10" x14ac:dyDescent="0.3">
      <c r="A3323">
        <v>15698</v>
      </c>
      <c r="B3323">
        <v>624</v>
      </c>
      <c r="C3323">
        <v>1</v>
      </c>
      <c r="D3323">
        <v>46.2</v>
      </c>
      <c r="E3323" cm="1">
        <f t="array" ref="E3323">_xlfn.IFS(B3323&lt;=PERCENTILE($B$3:$B$5882,0.2),5,B3323&lt;=PERCENTILE($B$3:$B$5882,0.4),4,B3323&lt;=PERCENTILE($B$3:$B$5882,0.6),3,B3323&lt;=PERCENTILE($B$3:$B$5882,0.8),2,TRUE,1)</f>
        <v>1</v>
      </c>
      <c r="F3323" cm="1">
        <f t="array" ref="F3323">_xlfn.IFS(C3323&lt;=PERCENTILE($C$3:$C$5882,0.2),1,C3323&lt;=PERCENTILE($C$3:$C$5882,0.4),2,C3323&lt;=PERCENTILE($C$3:$C$5882,0.6),3,C3323&lt;=PERCENTILE($C$3:$C$5882,0.8),4,TRUE,5)</f>
        <v>1</v>
      </c>
      <c r="G3323" cm="1">
        <f t="array" ref="G3323">_xlfn.IFS(D3323&lt;=PERCENTILE($D$3:$D$5882,0.2),1,D3323&lt;=PERCENTILE($D$3:$D$5882,0.4),2,D3323&lt;=PERCENTILE($D$3:$D$5882,0.6),3,D3323&lt;=PERCENTILE($D$3:$D$5882,0.8),4,TRUE,5)</f>
        <v>1</v>
      </c>
      <c r="H3323" s="3" t="str" cm="1">
        <f t="array" ref="H3323">_xlfn.IFS(AND(E3323&gt;=4,F3323&gt;=4,G3323&gt;=4),"Champions",AND(E3323&gt;=3,F3323&gt;=3,G3323&gt;=3),"Loyal Customers",AND(E3323&lt;=2,F3323&gt;=3),"At Risk",AND(E3323&lt;=2,F3323&lt;=2,G3323&lt;=2),"Lost",AND(E3323&gt;=4,F3323&lt;=2),"New/Promising",TRUE,"Needs Attention")</f>
        <v>Lost</v>
      </c>
      <c r="I3323" s="3" t="str">
        <f t="shared" si="55"/>
        <v>Churned</v>
      </c>
      <c r="J3323" s="3" t="str">
        <f>_xlfn.XLOOKUP(A3323,'Country_Lookup'!$D:$D,'Country_Lookup'!$E:$E)</f>
        <v>United Kingdom</v>
      </c>
    </row>
    <row r="3324" spans="1:10" x14ac:dyDescent="0.3">
      <c r="A3324">
        <v>15699</v>
      </c>
      <c r="B3324">
        <v>17</v>
      </c>
      <c r="C3324">
        <v>1</v>
      </c>
      <c r="D3324">
        <v>309.65000000000003</v>
      </c>
      <c r="E3324" cm="1">
        <f t="array" ref="E3324">_xlfn.IFS(B3324&lt;=PERCENTILE($B$3:$B$5882,0.2),5,B3324&lt;=PERCENTILE($B$3:$B$5882,0.4),4,B3324&lt;=PERCENTILE($B$3:$B$5882,0.6),3,B3324&lt;=PERCENTILE($B$3:$B$5882,0.8),2,TRUE,1)</f>
        <v>5</v>
      </c>
      <c r="F3324" cm="1">
        <f t="array" ref="F3324">_xlfn.IFS(C3324&lt;=PERCENTILE($C$3:$C$5882,0.2),1,C3324&lt;=PERCENTILE($C$3:$C$5882,0.4),2,C3324&lt;=PERCENTILE($C$3:$C$5882,0.6),3,C3324&lt;=PERCENTILE($C$3:$C$5882,0.8),4,TRUE,5)</f>
        <v>1</v>
      </c>
      <c r="G3324" cm="1">
        <f t="array" ref="G3324">_xlfn.IFS(D3324&lt;=PERCENTILE($D$3:$D$5882,0.2),1,D3324&lt;=PERCENTILE($D$3:$D$5882,0.4),2,D3324&lt;=PERCENTILE($D$3:$D$5882,0.6),3,D3324&lt;=PERCENTILE($D$3:$D$5882,0.8),4,TRUE,5)</f>
        <v>2</v>
      </c>
      <c r="H3324" s="3" t="str" cm="1">
        <f t="array" ref="H3324">_xlfn.IFS(AND(E3324&gt;=4,F3324&gt;=4,G3324&gt;=4),"Champions",AND(E3324&gt;=3,F3324&gt;=3,G3324&gt;=3),"Loyal Customers",AND(E3324&lt;=2,F3324&gt;=3),"At Risk",AND(E3324&lt;=2,F3324&lt;=2,G3324&lt;=2),"Lost",AND(E3324&gt;=4,F3324&lt;=2),"New/Promising",TRUE,"Needs Attention")</f>
        <v>New/Promising</v>
      </c>
      <c r="I3324" s="3" t="str">
        <f t="shared" si="55"/>
        <v>Active</v>
      </c>
      <c r="J3324" s="3" t="str">
        <f>_xlfn.XLOOKUP(A3324,'Country_Lookup'!$D:$D,'Country_Lookup'!$E:$E)</f>
        <v>United Kingdom</v>
      </c>
    </row>
    <row r="3325" spans="1:10" x14ac:dyDescent="0.3">
      <c r="A3325">
        <v>15700</v>
      </c>
      <c r="B3325">
        <v>172</v>
      </c>
      <c r="C3325">
        <v>2</v>
      </c>
      <c r="D3325">
        <v>696.68000000000018</v>
      </c>
      <c r="E3325" cm="1">
        <f t="array" ref="E3325">_xlfn.IFS(B3325&lt;=PERCENTILE($B$3:$B$5882,0.2),5,B3325&lt;=PERCENTILE($B$3:$B$5882,0.4),4,B3325&lt;=PERCENTILE($B$3:$B$5882,0.6),3,B3325&lt;=PERCENTILE($B$3:$B$5882,0.8),2,TRUE,1)</f>
        <v>3</v>
      </c>
      <c r="F3325" cm="1">
        <f t="array" ref="F3325">_xlfn.IFS(C3325&lt;=PERCENTILE($C$3:$C$5882,0.2),1,C3325&lt;=PERCENTILE($C$3:$C$5882,0.4),2,C3325&lt;=PERCENTILE($C$3:$C$5882,0.6),3,C3325&lt;=PERCENTILE($C$3:$C$5882,0.8),4,TRUE,5)</f>
        <v>2</v>
      </c>
      <c r="G3325" cm="1">
        <f t="array" ref="G3325">_xlfn.IFS(D3325&lt;=PERCENTILE($D$3:$D$5882,0.2),1,D3325&lt;=PERCENTILE($D$3:$D$5882,0.4),2,D3325&lt;=PERCENTILE($D$3:$D$5882,0.6),3,D3325&lt;=PERCENTILE($D$3:$D$5882,0.8),4,TRUE,5)</f>
        <v>3</v>
      </c>
      <c r="H3325" s="3" t="str" cm="1">
        <f t="array" ref="H3325">_xlfn.IFS(AND(E3325&gt;=4,F3325&gt;=4,G3325&gt;=4),"Champions",AND(E3325&gt;=3,F3325&gt;=3,G3325&gt;=3),"Loyal Customers",AND(E3325&lt;=2,F3325&gt;=3),"At Risk",AND(E3325&lt;=2,F3325&lt;=2,G3325&lt;=2),"Lost",AND(E3325&gt;=4,F3325&lt;=2),"New/Promising",TRUE,"Needs Attention")</f>
        <v>Needs Attention</v>
      </c>
      <c r="I3325" s="3" t="str">
        <f t="shared" si="55"/>
        <v>Churned</v>
      </c>
      <c r="J3325" s="3" t="str">
        <f>_xlfn.XLOOKUP(A3325,'Country_Lookup'!$D:$D,'Country_Lookup'!$E:$E)</f>
        <v>United Kingdom</v>
      </c>
    </row>
    <row r="3326" spans="1:10" x14ac:dyDescent="0.3">
      <c r="A3326">
        <v>15701</v>
      </c>
      <c r="B3326">
        <v>2</v>
      </c>
      <c r="C3326">
        <v>4</v>
      </c>
      <c r="D3326">
        <v>1542.1399999999983</v>
      </c>
      <c r="E3326" cm="1">
        <f t="array" ref="E3326">_xlfn.IFS(B3326&lt;=PERCENTILE($B$3:$B$5882,0.2),5,B3326&lt;=PERCENTILE($B$3:$B$5882,0.4),4,B3326&lt;=PERCENTILE($B$3:$B$5882,0.6),3,B3326&lt;=PERCENTILE($B$3:$B$5882,0.8),2,TRUE,1)</f>
        <v>5</v>
      </c>
      <c r="F3326" cm="1">
        <f t="array" ref="F3326">_xlfn.IFS(C3326&lt;=PERCENTILE($C$3:$C$5882,0.2),1,C3326&lt;=PERCENTILE($C$3:$C$5882,0.4),2,C3326&lt;=PERCENTILE($C$3:$C$5882,0.6),3,C3326&lt;=PERCENTILE($C$3:$C$5882,0.8),4,TRUE,5)</f>
        <v>3</v>
      </c>
      <c r="G3326" cm="1">
        <f t="array" ref="G3326">_xlfn.IFS(D3326&lt;=PERCENTILE($D$3:$D$5882,0.2),1,D3326&lt;=PERCENTILE($D$3:$D$5882,0.4),2,D3326&lt;=PERCENTILE($D$3:$D$5882,0.6),3,D3326&lt;=PERCENTILE($D$3:$D$5882,0.8),4,TRUE,5)</f>
        <v>4</v>
      </c>
      <c r="H3326" s="3" t="str" cm="1">
        <f t="array" ref="H3326">_xlfn.IFS(AND(E3326&gt;=4,F3326&gt;=4,G3326&gt;=4),"Champions",AND(E3326&gt;=3,F3326&gt;=3,G3326&gt;=3),"Loyal Customers",AND(E3326&lt;=2,F3326&gt;=3),"At Risk",AND(E3326&lt;=2,F3326&lt;=2,G3326&lt;=2),"Lost",AND(E3326&gt;=4,F3326&lt;=2),"New/Promising",TRUE,"Needs Attention")</f>
        <v>Loyal Customers</v>
      </c>
      <c r="I3326" s="3" t="str">
        <f t="shared" si="55"/>
        <v>Active</v>
      </c>
      <c r="J3326" s="3" t="str">
        <f>_xlfn.XLOOKUP(A3326,'Country_Lookup'!$D:$D,'Country_Lookup'!$E:$E)</f>
        <v>United Kingdom</v>
      </c>
    </row>
    <row r="3327" spans="1:10" x14ac:dyDescent="0.3">
      <c r="A3327">
        <v>15702</v>
      </c>
      <c r="B3327">
        <v>476</v>
      </c>
      <c r="C3327">
        <v>2</v>
      </c>
      <c r="D3327">
        <v>140.3899999999999</v>
      </c>
      <c r="E3327" cm="1">
        <f t="array" ref="E3327">_xlfn.IFS(B3327&lt;=PERCENTILE($B$3:$B$5882,0.2),5,B3327&lt;=PERCENTILE($B$3:$B$5882,0.4),4,B3327&lt;=PERCENTILE($B$3:$B$5882,0.6),3,B3327&lt;=PERCENTILE($B$3:$B$5882,0.8),2,TRUE,1)</f>
        <v>1</v>
      </c>
      <c r="F3327" cm="1">
        <f t="array" ref="F3327">_xlfn.IFS(C3327&lt;=PERCENTILE($C$3:$C$5882,0.2),1,C3327&lt;=PERCENTILE($C$3:$C$5882,0.4),2,C3327&lt;=PERCENTILE($C$3:$C$5882,0.6),3,C3327&lt;=PERCENTILE($C$3:$C$5882,0.8),4,TRUE,5)</f>
        <v>2</v>
      </c>
      <c r="G3327" cm="1">
        <f t="array" ref="G3327">_xlfn.IFS(D3327&lt;=PERCENTILE($D$3:$D$5882,0.2),1,D3327&lt;=PERCENTILE($D$3:$D$5882,0.4),2,D3327&lt;=PERCENTILE($D$3:$D$5882,0.6),3,D3327&lt;=PERCENTILE($D$3:$D$5882,0.8),4,TRUE,5)</f>
        <v>1</v>
      </c>
      <c r="H3327" s="3" t="str" cm="1">
        <f t="array" ref="H3327">_xlfn.IFS(AND(E3327&gt;=4,F3327&gt;=4,G3327&gt;=4),"Champions",AND(E3327&gt;=3,F3327&gt;=3,G3327&gt;=3),"Loyal Customers",AND(E3327&lt;=2,F3327&gt;=3),"At Risk",AND(E3327&lt;=2,F3327&lt;=2,G3327&lt;=2),"Lost",AND(E3327&gt;=4,F3327&lt;=2),"New/Promising",TRUE,"Needs Attention")</f>
        <v>Lost</v>
      </c>
      <c r="I3327" s="3" t="str">
        <f t="shared" si="55"/>
        <v>Churned</v>
      </c>
      <c r="J3327" s="3" t="str">
        <f>_xlfn.XLOOKUP(A3327,'Country_Lookup'!$D:$D,'Country_Lookup'!$E:$E)</f>
        <v>Nigeria</v>
      </c>
    </row>
    <row r="3328" spans="1:10" x14ac:dyDescent="0.3">
      <c r="A3328">
        <v>15703</v>
      </c>
      <c r="B3328">
        <v>264</v>
      </c>
      <c r="C3328">
        <v>1</v>
      </c>
      <c r="D3328">
        <v>211.5</v>
      </c>
      <c r="E3328" cm="1">
        <f t="array" ref="E3328">_xlfn.IFS(B3328&lt;=PERCENTILE($B$3:$B$5882,0.2),5,B3328&lt;=PERCENTILE($B$3:$B$5882,0.4),4,B3328&lt;=PERCENTILE($B$3:$B$5882,0.6),3,B3328&lt;=PERCENTILE($B$3:$B$5882,0.8),2,TRUE,1)</f>
        <v>2</v>
      </c>
      <c r="F3328" cm="1">
        <f t="array" ref="F3328">_xlfn.IFS(C3328&lt;=PERCENTILE($C$3:$C$5882,0.2),1,C3328&lt;=PERCENTILE($C$3:$C$5882,0.4),2,C3328&lt;=PERCENTILE($C$3:$C$5882,0.6),3,C3328&lt;=PERCENTILE($C$3:$C$5882,0.8),4,TRUE,5)</f>
        <v>1</v>
      </c>
      <c r="G3328" cm="1">
        <f t="array" ref="G3328">_xlfn.IFS(D3328&lt;=PERCENTILE($D$3:$D$5882,0.2),1,D3328&lt;=PERCENTILE($D$3:$D$5882,0.4),2,D3328&lt;=PERCENTILE($D$3:$D$5882,0.6),3,D3328&lt;=PERCENTILE($D$3:$D$5882,0.8),4,TRUE,5)</f>
        <v>1</v>
      </c>
      <c r="H3328" s="3" t="str" cm="1">
        <f t="array" ref="H3328">_xlfn.IFS(AND(E3328&gt;=4,F3328&gt;=4,G3328&gt;=4),"Champions",AND(E3328&gt;=3,F3328&gt;=3,G3328&gt;=3),"Loyal Customers",AND(E3328&lt;=2,F3328&gt;=3),"At Risk",AND(E3328&lt;=2,F3328&lt;=2,G3328&lt;=2),"Lost",AND(E3328&gt;=4,F3328&lt;=2),"New/Promising",TRUE,"Needs Attention")</f>
        <v>Lost</v>
      </c>
      <c r="I3328" s="3" t="str">
        <f t="shared" si="55"/>
        <v>Churned</v>
      </c>
      <c r="J3328" s="3" t="str">
        <f>_xlfn.XLOOKUP(A3328,'Country_Lookup'!$D:$D,'Country_Lookup'!$E:$E)</f>
        <v>United Kingdom</v>
      </c>
    </row>
    <row r="3329" spans="1:10" x14ac:dyDescent="0.3">
      <c r="A3329">
        <v>15704</v>
      </c>
      <c r="B3329">
        <v>140</v>
      </c>
      <c r="C3329">
        <v>6</v>
      </c>
      <c r="D3329">
        <v>3817.9599999999928</v>
      </c>
      <c r="E3329" cm="1">
        <f t="array" ref="E3329">_xlfn.IFS(B3329&lt;=PERCENTILE($B$3:$B$5882,0.2),5,B3329&lt;=PERCENTILE($B$3:$B$5882,0.4),4,B3329&lt;=PERCENTILE($B$3:$B$5882,0.6),3,B3329&lt;=PERCENTILE($B$3:$B$5882,0.8),2,TRUE,1)</f>
        <v>3</v>
      </c>
      <c r="F3329" cm="1">
        <f t="array" ref="F3329">_xlfn.IFS(C3329&lt;=PERCENTILE($C$3:$C$5882,0.2),1,C3329&lt;=PERCENTILE($C$3:$C$5882,0.4),2,C3329&lt;=PERCENTILE($C$3:$C$5882,0.6),3,C3329&lt;=PERCENTILE($C$3:$C$5882,0.8),4,TRUE,5)</f>
        <v>4</v>
      </c>
      <c r="G3329" cm="1">
        <f t="array" ref="G3329">_xlfn.IFS(D3329&lt;=PERCENTILE($D$3:$D$5882,0.2),1,D3329&lt;=PERCENTILE($D$3:$D$5882,0.4),2,D3329&lt;=PERCENTILE($D$3:$D$5882,0.6),3,D3329&lt;=PERCENTILE($D$3:$D$5882,0.8),4,TRUE,5)</f>
        <v>5</v>
      </c>
      <c r="H3329" s="3" t="str" cm="1">
        <f t="array" ref="H3329">_xlfn.IFS(AND(E3329&gt;=4,F3329&gt;=4,G3329&gt;=4),"Champions",AND(E3329&gt;=3,F3329&gt;=3,G3329&gt;=3),"Loyal Customers",AND(E3329&lt;=2,F3329&gt;=3),"At Risk",AND(E3329&lt;=2,F3329&lt;=2,G3329&lt;=2),"Lost",AND(E3329&gt;=4,F3329&lt;=2),"New/Promising",TRUE,"Needs Attention")</f>
        <v>Loyal Customers</v>
      </c>
      <c r="I3329" s="3" t="str">
        <f t="shared" si="55"/>
        <v>Churned</v>
      </c>
      <c r="J3329" s="3" t="str">
        <f>_xlfn.XLOOKUP(A3329,'Country_Lookup'!$D:$D,'Country_Lookup'!$E:$E)</f>
        <v>United Kingdom</v>
      </c>
    </row>
    <row r="3330" spans="1:10" x14ac:dyDescent="0.3">
      <c r="A3330">
        <v>15705</v>
      </c>
      <c r="B3330">
        <v>201</v>
      </c>
      <c r="C3330">
        <v>1</v>
      </c>
      <c r="D3330">
        <v>143.1</v>
      </c>
      <c r="E3330" cm="1">
        <f t="array" ref="E3330">_xlfn.IFS(B3330&lt;=PERCENTILE($B$3:$B$5882,0.2),5,B3330&lt;=PERCENTILE($B$3:$B$5882,0.4),4,B3330&lt;=PERCENTILE($B$3:$B$5882,0.6),3,B3330&lt;=PERCENTILE($B$3:$B$5882,0.8),2,TRUE,1)</f>
        <v>2</v>
      </c>
      <c r="F3330" cm="1">
        <f t="array" ref="F3330">_xlfn.IFS(C3330&lt;=PERCENTILE($C$3:$C$5882,0.2),1,C3330&lt;=PERCENTILE($C$3:$C$5882,0.4),2,C3330&lt;=PERCENTILE($C$3:$C$5882,0.6),3,C3330&lt;=PERCENTILE($C$3:$C$5882,0.8),4,TRUE,5)</f>
        <v>1</v>
      </c>
      <c r="G3330" cm="1">
        <f t="array" ref="G3330">_xlfn.IFS(D3330&lt;=PERCENTILE($D$3:$D$5882,0.2),1,D3330&lt;=PERCENTILE($D$3:$D$5882,0.4),2,D3330&lt;=PERCENTILE($D$3:$D$5882,0.6),3,D3330&lt;=PERCENTILE($D$3:$D$5882,0.8),4,TRUE,5)</f>
        <v>1</v>
      </c>
      <c r="H3330" s="3" t="str" cm="1">
        <f t="array" ref="H3330">_xlfn.IFS(AND(E3330&gt;=4,F3330&gt;=4,G3330&gt;=4),"Champions",AND(E3330&gt;=3,F3330&gt;=3,G3330&gt;=3),"Loyal Customers",AND(E3330&lt;=2,F3330&gt;=3),"At Risk",AND(E3330&lt;=2,F3330&lt;=2,G3330&lt;=2),"Lost",AND(E3330&gt;=4,F3330&lt;=2),"New/Promising",TRUE,"Needs Attention")</f>
        <v>Lost</v>
      </c>
      <c r="I3330" s="3" t="str">
        <f t="shared" si="55"/>
        <v>Churned</v>
      </c>
      <c r="J3330" s="3" t="str">
        <f>_xlfn.XLOOKUP(A3330,'Country_Lookup'!$D:$D,'Country_Lookup'!$E:$E)</f>
        <v>United Kingdom</v>
      </c>
    </row>
    <row r="3331" spans="1:10" x14ac:dyDescent="0.3">
      <c r="A3331">
        <v>15706</v>
      </c>
      <c r="B3331">
        <v>63</v>
      </c>
      <c r="C3331">
        <v>4</v>
      </c>
      <c r="D3331">
        <v>1060.5599999999993</v>
      </c>
      <c r="E3331" cm="1">
        <f t="array" ref="E3331">_xlfn.IFS(B3331&lt;=PERCENTILE($B$3:$B$5882,0.2),5,B3331&lt;=PERCENTILE($B$3:$B$5882,0.4),4,B3331&lt;=PERCENTILE($B$3:$B$5882,0.6),3,B3331&lt;=PERCENTILE($B$3:$B$5882,0.8),2,TRUE,1)</f>
        <v>3</v>
      </c>
      <c r="F3331" cm="1">
        <f t="array" ref="F3331">_xlfn.IFS(C3331&lt;=PERCENTILE($C$3:$C$5882,0.2),1,C3331&lt;=PERCENTILE($C$3:$C$5882,0.4),2,C3331&lt;=PERCENTILE($C$3:$C$5882,0.6),3,C3331&lt;=PERCENTILE($C$3:$C$5882,0.8),4,TRUE,5)</f>
        <v>3</v>
      </c>
      <c r="G3331" cm="1">
        <f t="array" ref="G3331">_xlfn.IFS(D3331&lt;=PERCENTILE($D$3:$D$5882,0.2),1,D3331&lt;=PERCENTILE($D$3:$D$5882,0.4),2,D3331&lt;=PERCENTILE($D$3:$D$5882,0.6),3,D3331&lt;=PERCENTILE($D$3:$D$5882,0.8),4,TRUE,5)</f>
        <v>3</v>
      </c>
      <c r="H3331" s="3" t="str" cm="1">
        <f t="array" ref="H3331">_xlfn.IFS(AND(E3331&gt;=4,F3331&gt;=4,G3331&gt;=4),"Champions",AND(E3331&gt;=3,F3331&gt;=3,G3331&gt;=3),"Loyal Customers",AND(E3331&lt;=2,F3331&gt;=3),"At Risk",AND(E3331&lt;=2,F3331&lt;=2,G3331&lt;=2),"Lost",AND(E3331&gt;=4,F3331&lt;=2),"New/Promising",TRUE,"Needs Attention")</f>
        <v>Loyal Customers</v>
      </c>
      <c r="I3331" s="3" t="str">
        <f t="shared" ref="I3331:I3394" si="56">IF(B3331&gt;90,"Churned","Active")</f>
        <v>Active</v>
      </c>
      <c r="J3331" s="3" t="str">
        <f>_xlfn.XLOOKUP(A3331,'Country_Lookup'!$D:$D,'Country_Lookup'!$E:$E)</f>
        <v>United Kingdom</v>
      </c>
    </row>
    <row r="3332" spans="1:10" x14ac:dyDescent="0.3">
      <c r="A3332">
        <v>15707</v>
      </c>
      <c r="B3332">
        <v>35</v>
      </c>
      <c r="C3332">
        <v>4</v>
      </c>
      <c r="D3332">
        <v>945.5799999999964</v>
      </c>
      <c r="E3332" cm="1">
        <f t="array" ref="E3332">_xlfn.IFS(B3332&lt;=PERCENTILE($B$3:$B$5882,0.2),5,B3332&lt;=PERCENTILE($B$3:$B$5882,0.4),4,B3332&lt;=PERCENTILE($B$3:$B$5882,0.6),3,B3332&lt;=PERCENTILE($B$3:$B$5882,0.8),2,TRUE,1)</f>
        <v>4</v>
      </c>
      <c r="F3332" cm="1">
        <f t="array" ref="F3332">_xlfn.IFS(C3332&lt;=PERCENTILE($C$3:$C$5882,0.2),1,C3332&lt;=PERCENTILE($C$3:$C$5882,0.4),2,C3332&lt;=PERCENTILE($C$3:$C$5882,0.6),3,C3332&lt;=PERCENTILE($C$3:$C$5882,0.8),4,TRUE,5)</f>
        <v>3</v>
      </c>
      <c r="G3332" cm="1">
        <f t="array" ref="G3332">_xlfn.IFS(D3332&lt;=PERCENTILE($D$3:$D$5882,0.2),1,D3332&lt;=PERCENTILE($D$3:$D$5882,0.4),2,D3332&lt;=PERCENTILE($D$3:$D$5882,0.6),3,D3332&lt;=PERCENTILE($D$3:$D$5882,0.8),4,TRUE,5)</f>
        <v>3</v>
      </c>
      <c r="H3332" s="3" t="str" cm="1">
        <f t="array" ref="H3332">_xlfn.IFS(AND(E3332&gt;=4,F3332&gt;=4,G3332&gt;=4),"Champions",AND(E3332&gt;=3,F3332&gt;=3,G3332&gt;=3),"Loyal Customers",AND(E3332&lt;=2,F3332&gt;=3),"At Risk",AND(E3332&lt;=2,F3332&lt;=2,G3332&lt;=2),"Lost",AND(E3332&gt;=4,F3332&lt;=2),"New/Promising",TRUE,"Needs Attention")</f>
        <v>Loyal Customers</v>
      </c>
      <c r="I3332" s="3" t="str">
        <f t="shared" si="56"/>
        <v>Active</v>
      </c>
      <c r="J3332" s="3" t="str">
        <f>_xlfn.XLOOKUP(A3332,'Country_Lookup'!$D:$D,'Country_Lookup'!$E:$E)</f>
        <v>United Kingdom</v>
      </c>
    </row>
    <row r="3333" spans="1:10" x14ac:dyDescent="0.3">
      <c r="A3333">
        <v>15708</v>
      </c>
      <c r="B3333">
        <v>40</v>
      </c>
      <c r="C3333">
        <v>9</v>
      </c>
      <c r="D3333">
        <v>4378.7199999999766</v>
      </c>
      <c r="E3333" cm="1">
        <f t="array" ref="E3333">_xlfn.IFS(B3333&lt;=PERCENTILE($B$3:$B$5882,0.2),5,B3333&lt;=PERCENTILE($B$3:$B$5882,0.4),4,B3333&lt;=PERCENTILE($B$3:$B$5882,0.6),3,B3333&lt;=PERCENTILE($B$3:$B$5882,0.8),2,TRUE,1)</f>
        <v>4</v>
      </c>
      <c r="F3333" cm="1">
        <f t="array" ref="F3333">_xlfn.IFS(C3333&lt;=PERCENTILE($C$3:$C$5882,0.2),1,C3333&lt;=PERCENTILE($C$3:$C$5882,0.4),2,C3333&lt;=PERCENTILE($C$3:$C$5882,0.6),3,C3333&lt;=PERCENTILE($C$3:$C$5882,0.8),4,TRUE,5)</f>
        <v>5</v>
      </c>
      <c r="G3333" cm="1">
        <f t="array" ref="G3333">_xlfn.IFS(D3333&lt;=PERCENTILE($D$3:$D$5882,0.2),1,D3333&lt;=PERCENTILE($D$3:$D$5882,0.4),2,D3333&lt;=PERCENTILE($D$3:$D$5882,0.6),3,D3333&lt;=PERCENTILE($D$3:$D$5882,0.8),4,TRUE,5)</f>
        <v>5</v>
      </c>
      <c r="H3333" s="3" t="str" cm="1">
        <f t="array" ref="H3333">_xlfn.IFS(AND(E3333&gt;=4,F3333&gt;=4,G3333&gt;=4),"Champions",AND(E3333&gt;=3,F3333&gt;=3,G3333&gt;=3),"Loyal Customers",AND(E3333&lt;=2,F3333&gt;=3),"At Risk",AND(E3333&lt;=2,F3333&lt;=2,G3333&lt;=2),"Lost",AND(E3333&gt;=4,F3333&lt;=2),"New/Promising",TRUE,"Needs Attention")</f>
        <v>Champions</v>
      </c>
      <c r="I3333" s="3" t="str">
        <f t="shared" si="56"/>
        <v>Active</v>
      </c>
      <c r="J3333" s="3" t="str">
        <f>_xlfn.XLOOKUP(A3333,'Country_Lookup'!$D:$D,'Country_Lookup'!$E:$E)</f>
        <v>United Kingdom</v>
      </c>
    </row>
    <row r="3334" spans="1:10" x14ac:dyDescent="0.3">
      <c r="A3334">
        <v>15709</v>
      </c>
      <c r="B3334">
        <v>283</v>
      </c>
      <c r="C3334">
        <v>2</v>
      </c>
      <c r="D3334">
        <v>327.85000000000014</v>
      </c>
      <c r="E3334" cm="1">
        <f t="array" ref="E3334">_xlfn.IFS(B3334&lt;=PERCENTILE($B$3:$B$5882,0.2),5,B3334&lt;=PERCENTILE($B$3:$B$5882,0.4),4,B3334&lt;=PERCENTILE($B$3:$B$5882,0.6),3,B3334&lt;=PERCENTILE($B$3:$B$5882,0.8),2,TRUE,1)</f>
        <v>2</v>
      </c>
      <c r="F3334" cm="1">
        <f t="array" ref="F3334">_xlfn.IFS(C3334&lt;=PERCENTILE($C$3:$C$5882,0.2),1,C3334&lt;=PERCENTILE($C$3:$C$5882,0.4),2,C3334&lt;=PERCENTILE($C$3:$C$5882,0.6),3,C3334&lt;=PERCENTILE($C$3:$C$5882,0.8),4,TRUE,5)</f>
        <v>2</v>
      </c>
      <c r="G3334" cm="1">
        <f t="array" ref="G3334">_xlfn.IFS(D3334&lt;=PERCENTILE($D$3:$D$5882,0.2),1,D3334&lt;=PERCENTILE($D$3:$D$5882,0.4),2,D3334&lt;=PERCENTILE($D$3:$D$5882,0.6),3,D3334&lt;=PERCENTILE($D$3:$D$5882,0.8),4,TRUE,5)</f>
        <v>2</v>
      </c>
      <c r="H3334" s="3" t="str" cm="1">
        <f t="array" ref="H3334">_xlfn.IFS(AND(E3334&gt;=4,F3334&gt;=4,G3334&gt;=4),"Champions",AND(E3334&gt;=3,F3334&gt;=3,G3334&gt;=3),"Loyal Customers",AND(E3334&lt;=2,F3334&gt;=3),"At Risk",AND(E3334&lt;=2,F3334&lt;=2,G3334&lt;=2),"Lost",AND(E3334&gt;=4,F3334&lt;=2),"New/Promising",TRUE,"Needs Attention")</f>
        <v>Lost</v>
      </c>
      <c r="I3334" s="3" t="str">
        <f t="shared" si="56"/>
        <v>Churned</v>
      </c>
      <c r="J3334" s="3" t="str">
        <f>_xlfn.XLOOKUP(A3334,'Country_Lookup'!$D:$D,'Country_Lookup'!$E:$E)</f>
        <v>United Kingdom</v>
      </c>
    </row>
    <row r="3335" spans="1:10" x14ac:dyDescent="0.3">
      <c r="A3335">
        <v>15710</v>
      </c>
      <c r="B3335">
        <v>417</v>
      </c>
      <c r="C3335">
        <v>1</v>
      </c>
      <c r="D3335">
        <v>898.8699999999991</v>
      </c>
      <c r="E3335" cm="1">
        <f t="array" ref="E3335">_xlfn.IFS(B3335&lt;=PERCENTILE($B$3:$B$5882,0.2),5,B3335&lt;=PERCENTILE($B$3:$B$5882,0.4),4,B3335&lt;=PERCENTILE($B$3:$B$5882,0.6),3,B3335&lt;=PERCENTILE($B$3:$B$5882,0.8),2,TRUE,1)</f>
        <v>1</v>
      </c>
      <c r="F3335" cm="1">
        <f t="array" ref="F3335">_xlfn.IFS(C3335&lt;=PERCENTILE($C$3:$C$5882,0.2),1,C3335&lt;=PERCENTILE($C$3:$C$5882,0.4),2,C3335&lt;=PERCENTILE($C$3:$C$5882,0.6),3,C3335&lt;=PERCENTILE($C$3:$C$5882,0.8),4,TRUE,5)</f>
        <v>1</v>
      </c>
      <c r="G3335" cm="1">
        <f t="array" ref="G3335">_xlfn.IFS(D3335&lt;=PERCENTILE($D$3:$D$5882,0.2),1,D3335&lt;=PERCENTILE($D$3:$D$5882,0.4),2,D3335&lt;=PERCENTILE($D$3:$D$5882,0.6),3,D3335&lt;=PERCENTILE($D$3:$D$5882,0.8),4,TRUE,5)</f>
        <v>3</v>
      </c>
      <c r="H3335" s="3" t="str" cm="1">
        <f t="array" ref="H3335">_xlfn.IFS(AND(E3335&gt;=4,F3335&gt;=4,G3335&gt;=4),"Champions",AND(E3335&gt;=3,F3335&gt;=3,G3335&gt;=3),"Loyal Customers",AND(E3335&lt;=2,F3335&gt;=3),"At Risk",AND(E3335&lt;=2,F3335&lt;=2,G3335&lt;=2),"Lost",AND(E3335&gt;=4,F3335&lt;=2),"New/Promising",TRUE,"Needs Attention")</f>
        <v>Needs Attention</v>
      </c>
      <c r="I3335" s="3" t="str">
        <f t="shared" si="56"/>
        <v>Churned</v>
      </c>
      <c r="J3335" s="3" t="str">
        <f>_xlfn.XLOOKUP(A3335,'Country_Lookup'!$D:$D,'Country_Lookup'!$E:$E)</f>
        <v>United Kingdom</v>
      </c>
    </row>
    <row r="3336" spans="1:10" x14ac:dyDescent="0.3">
      <c r="A3336">
        <v>15711</v>
      </c>
      <c r="B3336">
        <v>556</v>
      </c>
      <c r="C3336">
        <v>2</v>
      </c>
      <c r="D3336">
        <v>420.25000000000006</v>
      </c>
      <c r="E3336" cm="1">
        <f t="array" ref="E3336">_xlfn.IFS(B3336&lt;=PERCENTILE($B$3:$B$5882,0.2),5,B3336&lt;=PERCENTILE($B$3:$B$5882,0.4),4,B3336&lt;=PERCENTILE($B$3:$B$5882,0.6),3,B3336&lt;=PERCENTILE($B$3:$B$5882,0.8),2,TRUE,1)</f>
        <v>1</v>
      </c>
      <c r="F3336" cm="1">
        <f t="array" ref="F3336">_xlfn.IFS(C3336&lt;=PERCENTILE($C$3:$C$5882,0.2),1,C3336&lt;=PERCENTILE($C$3:$C$5882,0.4),2,C3336&lt;=PERCENTILE($C$3:$C$5882,0.6),3,C3336&lt;=PERCENTILE($C$3:$C$5882,0.8),4,TRUE,5)</f>
        <v>2</v>
      </c>
      <c r="G3336" cm="1">
        <f t="array" ref="G3336">_xlfn.IFS(D3336&lt;=PERCENTILE($D$3:$D$5882,0.2),1,D3336&lt;=PERCENTILE($D$3:$D$5882,0.4),2,D3336&lt;=PERCENTILE($D$3:$D$5882,0.6),3,D3336&lt;=PERCENTILE($D$3:$D$5882,0.8),4,TRUE,5)</f>
        <v>2</v>
      </c>
      <c r="H3336" s="3" t="str" cm="1">
        <f t="array" ref="H3336">_xlfn.IFS(AND(E3336&gt;=4,F3336&gt;=4,G3336&gt;=4),"Champions",AND(E3336&gt;=3,F3336&gt;=3,G3336&gt;=3),"Loyal Customers",AND(E3336&lt;=2,F3336&gt;=3),"At Risk",AND(E3336&lt;=2,F3336&lt;=2,G3336&lt;=2),"Lost",AND(E3336&gt;=4,F3336&lt;=2),"New/Promising",TRUE,"Needs Attention")</f>
        <v>Lost</v>
      </c>
      <c r="I3336" s="3" t="str">
        <f t="shared" si="56"/>
        <v>Churned</v>
      </c>
      <c r="J3336" s="3" t="str">
        <f>_xlfn.XLOOKUP(A3336,'Country_Lookup'!$D:$D,'Country_Lookup'!$E:$E)</f>
        <v>United Kingdom</v>
      </c>
    </row>
    <row r="3337" spans="1:10" x14ac:dyDescent="0.3">
      <c r="A3337">
        <v>15712</v>
      </c>
      <c r="B3337">
        <v>9</v>
      </c>
      <c r="C3337">
        <v>12</v>
      </c>
      <c r="D3337">
        <v>3472.4099999999921</v>
      </c>
      <c r="E3337" cm="1">
        <f t="array" ref="E3337">_xlfn.IFS(B3337&lt;=PERCENTILE($B$3:$B$5882,0.2),5,B3337&lt;=PERCENTILE($B$3:$B$5882,0.4),4,B3337&lt;=PERCENTILE($B$3:$B$5882,0.6),3,B3337&lt;=PERCENTILE($B$3:$B$5882,0.8),2,TRUE,1)</f>
        <v>5</v>
      </c>
      <c r="F3337" cm="1">
        <f t="array" ref="F3337">_xlfn.IFS(C3337&lt;=PERCENTILE($C$3:$C$5882,0.2),1,C3337&lt;=PERCENTILE($C$3:$C$5882,0.4),2,C3337&lt;=PERCENTILE($C$3:$C$5882,0.6),3,C3337&lt;=PERCENTILE($C$3:$C$5882,0.8),4,TRUE,5)</f>
        <v>5</v>
      </c>
      <c r="G3337" cm="1">
        <f t="array" ref="G3337">_xlfn.IFS(D3337&lt;=PERCENTILE($D$3:$D$5882,0.2),1,D3337&lt;=PERCENTILE($D$3:$D$5882,0.4),2,D3337&lt;=PERCENTILE($D$3:$D$5882,0.6),3,D3337&lt;=PERCENTILE($D$3:$D$5882,0.8),4,TRUE,5)</f>
        <v>5</v>
      </c>
      <c r="H3337" s="3" t="str" cm="1">
        <f t="array" ref="H3337">_xlfn.IFS(AND(E3337&gt;=4,F3337&gt;=4,G3337&gt;=4),"Champions",AND(E3337&gt;=3,F3337&gt;=3,G3337&gt;=3),"Loyal Customers",AND(E3337&lt;=2,F3337&gt;=3),"At Risk",AND(E3337&lt;=2,F3337&lt;=2,G3337&lt;=2),"Lost",AND(E3337&gt;=4,F3337&lt;=2),"New/Promising",TRUE,"Needs Attention")</f>
        <v>Champions</v>
      </c>
      <c r="I3337" s="3" t="str">
        <f t="shared" si="56"/>
        <v>Active</v>
      </c>
      <c r="J3337" s="3" t="str">
        <f>_xlfn.XLOOKUP(A3337,'Country_Lookup'!$D:$D,'Country_Lookup'!$E:$E)</f>
        <v>United Kingdom</v>
      </c>
    </row>
    <row r="3338" spans="1:10" x14ac:dyDescent="0.3">
      <c r="A3338">
        <v>15713</v>
      </c>
      <c r="B3338">
        <v>143</v>
      </c>
      <c r="C3338">
        <v>4</v>
      </c>
      <c r="D3338">
        <v>1010.7900000000008</v>
      </c>
      <c r="E3338" cm="1">
        <f t="array" ref="E3338">_xlfn.IFS(B3338&lt;=PERCENTILE($B$3:$B$5882,0.2),5,B3338&lt;=PERCENTILE($B$3:$B$5882,0.4),4,B3338&lt;=PERCENTILE($B$3:$B$5882,0.6),3,B3338&lt;=PERCENTILE($B$3:$B$5882,0.8),2,TRUE,1)</f>
        <v>3</v>
      </c>
      <c r="F3338" cm="1">
        <f t="array" ref="F3338">_xlfn.IFS(C3338&lt;=PERCENTILE($C$3:$C$5882,0.2),1,C3338&lt;=PERCENTILE($C$3:$C$5882,0.4),2,C3338&lt;=PERCENTILE($C$3:$C$5882,0.6),3,C3338&lt;=PERCENTILE($C$3:$C$5882,0.8),4,TRUE,5)</f>
        <v>3</v>
      </c>
      <c r="G3338" cm="1">
        <f t="array" ref="G3338">_xlfn.IFS(D3338&lt;=PERCENTILE($D$3:$D$5882,0.2),1,D3338&lt;=PERCENTILE($D$3:$D$5882,0.4),2,D3338&lt;=PERCENTILE($D$3:$D$5882,0.6),3,D3338&lt;=PERCENTILE($D$3:$D$5882,0.8),4,TRUE,5)</f>
        <v>3</v>
      </c>
      <c r="H3338" s="3" t="str" cm="1">
        <f t="array" ref="H3338">_xlfn.IFS(AND(E3338&gt;=4,F3338&gt;=4,G3338&gt;=4),"Champions",AND(E3338&gt;=3,F3338&gt;=3,G3338&gt;=3),"Loyal Customers",AND(E3338&lt;=2,F3338&gt;=3),"At Risk",AND(E3338&lt;=2,F3338&lt;=2,G3338&lt;=2),"Lost",AND(E3338&gt;=4,F3338&lt;=2),"New/Promising",TRUE,"Needs Attention")</f>
        <v>Loyal Customers</v>
      </c>
      <c r="I3338" s="3" t="str">
        <f t="shared" si="56"/>
        <v>Churned</v>
      </c>
      <c r="J3338" s="3" t="str">
        <f>_xlfn.XLOOKUP(A3338,'Country_Lookup'!$D:$D,'Country_Lookup'!$E:$E)</f>
        <v>United Kingdom</v>
      </c>
    </row>
    <row r="3339" spans="1:10" x14ac:dyDescent="0.3">
      <c r="A3339">
        <v>15714</v>
      </c>
      <c r="B3339">
        <v>11</v>
      </c>
      <c r="C3339">
        <v>5</v>
      </c>
      <c r="D3339">
        <v>784.81000000000017</v>
      </c>
      <c r="E3339" cm="1">
        <f t="array" ref="E3339">_xlfn.IFS(B3339&lt;=PERCENTILE($B$3:$B$5882,0.2),5,B3339&lt;=PERCENTILE($B$3:$B$5882,0.4),4,B3339&lt;=PERCENTILE($B$3:$B$5882,0.6),3,B3339&lt;=PERCENTILE($B$3:$B$5882,0.8),2,TRUE,1)</f>
        <v>5</v>
      </c>
      <c r="F3339" cm="1">
        <f t="array" ref="F3339">_xlfn.IFS(C3339&lt;=PERCENTILE($C$3:$C$5882,0.2),1,C3339&lt;=PERCENTILE($C$3:$C$5882,0.4),2,C3339&lt;=PERCENTILE($C$3:$C$5882,0.6),3,C3339&lt;=PERCENTILE($C$3:$C$5882,0.8),4,TRUE,5)</f>
        <v>4</v>
      </c>
      <c r="G3339" cm="1">
        <f t="array" ref="G3339">_xlfn.IFS(D3339&lt;=PERCENTILE($D$3:$D$5882,0.2),1,D3339&lt;=PERCENTILE($D$3:$D$5882,0.4),2,D3339&lt;=PERCENTILE($D$3:$D$5882,0.6),3,D3339&lt;=PERCENTILE($D$3:$D$5882,0.8),4,TRUE,5)</f>
        <v>3</v>
      </c>
      <c r="H3339" s="3" t="str" cm="1">
        <f t="array" ref="H3339">_xlfn.IFS(AND(E3339&gt;=4,F3339&gt;=4,G3339&gt;=4),"Champions",AND(E3339&gt;=3,F3339&gt;=3,G3339&gt;=3),"Loyal Customers",AND(E3339&lt;=2,F3339&gt;=3),"At Risk",AND(E3339&lt;=2,F3339&lt;=2,G3339&lt;=2),"Lost",AND(E3339&gt;=4,F3339&lt;=2),"New/Promising",TRUE,"Needs Attention")</f>
        <v>Loyal Customers</v>
      </c>
      <c r="I3339" s="3" t="str">
        <f t="shared" si="56"/>
        <v>Active</v>
      </c>
      <c r="J3339" s="3" t="str">
        <f>_xlfn.XLOOKUP(A3339,'Country_Lookup'!$D:$D,'Country_Lookup'!$E:$E)</f>
        <v>United Kingdom</v>
      </c>
    </row>
    <row r="3340" spans="1:10" x14ac:dyDescent="0.3">
      <c r="A3340">
        <v>15715</v>
      </c>
      <c r="B3340">
        <v>555</v>
      </c>
      <c r="C3340">
        <v>5</v>
      </c>
      <c r="D3340">
        <v>658.02000000000032</v>
      </c>
      <c r="E3340" cm="1">
        <f t="array" ref="E3340">_xlfn.IFS(B3340&lt;=PERCENTILE($B$3:$B$5882,0.2),5,B3340&lt;=PERCENTILE($B$3:$B$5882,0.4),4,B3340&lt;=PERCENTILE($B$3:$B$5882,0.6),3,B3340&lt;=PERCENTILE($B$3:$B$5882,0.8),2,TRUE,1)</f>
        <v>1</v>
      </c>
      <c r="F3340" cm="1">
        <f t="array" ref="F3340">_xlfn.IFS(C3340&lt;=PERCENTILE($C$3:$C$5882,0.2),1,C3340&lt;=PERCENTILE($C$3:$C$5882,0.4),2,C3340&lt;=PERCENTILE($C$3:$C$5882,0.6),3,C3340&lt;=PERCENTILE($C$3:$C$5882,0.8),4,TRUE,5)</f>
        <v>4</v>
      </c>
      <c r="G3340" cm="1">
        <f t="array" ref="G3340">_xlfn.IFS(D3340&lt;=PERCENTILE($D$3:$D$5882,0.2),1,D3340&lt;=PERCENTILE($D$3:$D$5882,0.4),2,D3340&lt;=PERCENTILE($D$3:$D$5882,0.6),3,D3340&lt;=PERCENTILE($D$3:$D$5882,0.8),4,TRUE,5)</f>
        <v>3</v>
      </c>
      <c r="H3340" s="3" t="str" cm="1">
        <f t="array" ref="H3340">_xlfn.IFS(AND(E3340&gt;=4,F3340&gt;=4,G3340&gt;=4),"Champions",AND(E3340&gt;=3,F3340&gt;=3,G3340&gt;=3),"Loyal Customers",AND(E3340&lt;=2,F3340&gt;=3),"At Risk",AND(E3340&lt;=2,F3340&lt;=2,G3340&lt;=2),"Lost",AND(E3340&gt;=4,F3340&lt;=2),"New/Promising",TRUE,"Needs Attention")</f>
        <v>At Risk</v>
      </c>
      <c r="I3340" s="3" t="str">
        <f t="shared" si="56"/>
        <v>Churned</v>
      </c>
      <c r="J3340" s="3" t="str">
        <f>_xlfn.XLOOKUP(A3340,'Country_Lookup'!$D:$D,'Country_Lookup'!$E:$E)</f>
        <v>United Kingdom</v>
      </c>
    </row>
    <row r="3341" spans="1:10" x14ac:dyDescent="0.3">
      <c r="A3341">
        <v>15716</v>
      </c>
      <c r="B3341">
        <v>145</v>
      </c>
      <c r="C3341">
        <v>11</v>
      </c>
      <c r="D3341">
        <v>3056.8099999999699</v>
      </c>
      <c r="E3341" cm="1">
        <f t="array" ref="E3341">_xlfn.IFS(B3341&lt;=PERCENTILE($B$3:$B$5882,0.2),5,B3341&lt;=PERCENTILE($B$3:$B$5882,0.4),4,B3341&lt;=PERCENTILE($B$3:$B$5882,0.6),3,B3341&lt;=PERCENTILE($B$3:$B$5882,0.8),2,TRUE,1)</f>
        <v>3</v>
      </c>
      <c r="F3341" cm="1">
        <f t="array" ref="F3341">_xlfn.IFS(C3341&lt;=PERCENTILE($C$3:$C$5882,0.2),1,C3341&lt;=PERCENTILE($C$3:$C$5882,0.4),2,C3341&lt;=PERCENTILE($C$3:$C$5882,0.6),3,C3341&lt;=PERCENTILE($C$3:$C$5882,0.8),4,TRUE,5)</f>
        <v>5</v>
      </c>
      <c r="G3341" cm="1">
        <f t="array" ref="G3341">_xlfn.IFS(D3341&lt;=PERCENTILE($D$3:$D$5882,0.2),1,D3341&lt;=PERCENTILE($D$3:$D$5882,0.4),2,D3341&lt;=PERCENTILE($D$3:$D$5882,0.6),3,D3341&lt;=PERCENTILE($D$3:$D$5882,0.8),4,TRUE,5)</f>
        <v>5</v>
      </c>
      <c r="H3341" s="3" t="str" cm="1">
        <f t="array" ref="H3341">_xlfn.IFS(AND(E3341&gt;=4,F3341&gt;=4,G3341&gt;=4),"Champions",AND(E3341&gt;=3,F3341&gt;=3,G3341&gt;=3),"Loyal Customers",AND(E3341&lt;=2,F3341&gt;=3),"At Risk",AND(E3341&lt;=2,F3341&lt;=2,G3341&lt;=2),"Lost",AND(E3341&gt;=4,F3341&lt;=2),"New/Promising",TRUE,"Needs Attention")</f>
        <v>Loyal Customers</v>
      </c>
      <c r="I3341" s="3" t="str">
        <f t="shared" si="56"/>
        <v>Churned</v>
      </c>
      <c r="J3341" s="3" t="str">
        <f>_xlfn.XLOOKUP(A3341,'Country_Lookup'!$D:$D,'Country_Lookup'!$E:$E)</f>
        <v>United Kingdom</v>
      </c>
    </row>
    <row r="3342" spans="1:10" x14ac:dyDescent="0.3">
      <c r="A3342">
        <v>15717</v>
      </c>
      <c r="B3342">
        <v>234</v>
      </c>
      <c r="C3342">
        <v>5</v>
      </c>
      <c r="D3342">
        <v>607.00000000000011</v>
      </c>
      <c r="E3342" cm="1">
        <f t="array" ref="E3342">_xlfn.IFS(B3342&lt;=PERCENTILE($B$3:$B$5882,0.2),5,B3342&lt;=PERCENTILE($B$3:$B$5882,0.4),4,B3342&lt;=PERCENTILE($B$3:$B$5882,0.6),3,B3342&lt;=PERCENTILE($B$3:$B$5882,0.8),2,TRUE,1)</f>
        <v>2</v>
      </c>
      <c r="F3342" cm="1">
        <f t="array" ref="F3342">_xlfn.IFS(C3342&lt;=PERCENTILE($C$3:$C$5882,0.2),1,C3342&lt;=PERCENTILE($C$3:$C$5882,0.4),2,C3342&lt;=PERCENTILE($C$3:$C$5882,0.6),3,C3342&lt;=PERCENTILE($C$3:$C$5882,0.8),4,TRUE,5)</f>
        <v>4</v>
      </c>
      <c r="G3342" cm="1">
        <f t="array" ref="G3342">_xlfn.IFS(D3342&lt;=PERCENTILE($D$3:$D$5882,0.2),1,D3342&lt;=PERCENTILE($D$3:$D$5882,0.4),2,D3342&lt;=PERCENTILE($D$3:$D$5882,0.6),3,D3342&lt;=PERCENTILE($D$3:$D$5882,0.8),4,TRUE,5)</f>
        <v>2</v>
      </c>
      <c r="H3342" s="3" t="str" cm="1">
        <f t="array" ref="H3342">_xlfn.IFS(AND(E3342&gt;=4,F3342&gt;=4,G3342&gt;=4),"Champions",AND(E3342&gt;=3,F3342&gt;=3,G3342&gt;=3),"Loyal Customers",AND(E3342&lt;=2,F3342&gt;=3),"At Risk",AND(E3342&lt;=2,F3342&lt;=2,G3342&lt;=2),"Lost",AND(E3342&gt;=4,F3342&lt;=2),"New/Promising",TRUE,"Needs Attention")</f>
        <v>At Risk</v>
      </c>
      <c r="I3342" s="3" t="str">
        <f t="shared" si="56"/>
        <v>Churned</v>
      </c>
      <c r="J3342" s="3" t="str">
        <f>_xlfn.XLOOKUP(A3342,'Country_Lookup'!$D:$D,'Country_Lookup'!$E:$E)</f>
        <v>United Kingdom</v>
      </c>
    </row>
    <row r="3343" spans="1:10" x14ac:dyDescent="0.3">
      <c r="A3343">
        <v>15718</v>
      </c>
      <c r="B3343">
        <v>540</v>
      </c>
      <c r="C3343">
        <v>1</v>
      </c>
      <c r="D3343">
        <v>293.79000000000002</v>
      </c>
      <c r="E3343" cm="1">
        <f t="array" ref="E3343">_xlfn.IFS(B3343&lt;=PERCENTILE($B$3:$B$5882,0.2),5,B3343&lt;=PERCENTILE($B$3:$B$5882,0.4),4,B3343&lt;=PERCENTILE($B$3:$B$5882,0.6),3,B3343&lt;=PERCENTILE($B$3:$B$5882,0.8),2,TRUE,1)</f>
        <v>1</v>
      </c>
      <c r="F3343" cm="1">
        <f t="array" ref="F3343">_xlfn.IFS(C3343&lt;=PERCENTILE($C$3:$C$5882,0.2),1,C3343&lt;=PERCENTILE($C$3:$C$5882,0.4),2,C3343&lt;=PERCENTILE($C$3:$C$5882,0.6),3,C3343&lt;=PERCENTILE($C$3:$C$5882,0.8),4,TRUE,5)</f>
        <v>1</v>
      </c>
      <c r="G3343" cm="1">
        <f t="array" ref="G3343">_xlfn.IFS(D3343&lt;=PERCENTILE($D$3:$D$5882,0.2),1,D3343&lt;=PERCENTILE($D$3:$D$5882,0.4),2,D3343&lt;=PERCENTILE($D$3:$D$5882,0.6),3,D3343&lt;=PERCENTILE($D$3:$D$5882,0.8),4,TRUE,5)</f>
        <v>2</v>
      </c>
      <c r="H3343" s="3" t="str" cm="1">
        <f t="array" ref="H3343">_xlfn.IFS(AND(E3343&gt;=4,F3343&gt;=4,G3343&gt;=4),"Champions",AND(E3343&gt;=3,F3343&gt;=3,G3343&gt;=3),"Loyal Customers",AND(E3343&lt;=2,F3343&gt;=3),"At Risk",AND(E3343&lt;=2,F3343&lt;=2,G3343&lt;=2),"Lost",AND(E3343&gt;=4,F3343&lt;=2),"New/Promising",TRUE,"Needs Attention")</f>
        <v>Lost</v>
      </c>
      <c r="I3343" s="3" t="str">
        <f t="shared" si="56"/>
        <v>Churned</v>
      </c>
      <c r="J3343" s="3" t="str">
        <f>_xlfn.XLOOKUP(A3343,'Country_Lookup'!$D:$D,'Country_Lookup'!$E:$E)</f>
        <v>United Kingdom</v>
      </c>
    </row>
    <row r="3344" spans="1:10" x14ac:dyDescent="0.3">
      <c r="A3344">
        <v>15719</v>
      </c>
      <c r="B3344">
        <v>32</v>
      </c>
      <c r="C3344">
        <v>31</v>
      </c>
      <c r="D3344">
        <v>10223.060000000052</v>
      </c>
      <c r="E3344" cm="1">
        <f t="array" ref="E3344">_xlfn.IFS(B3344&lt;=PERCENTILE($B$3:$B$5882,0.2),5,B3344&lt;=PERCENTILE($B$3:$B$5882,0.4),4,B3344&lt;=PERCENTILE($B$3:$B$5882,0.6),3,B3344&lt;=PERCENTILE($B$3:$B$5882,0.8),2,TRUE,1)</f>
        <v>4</v>
      </c>
      <c r="F3344" cm="1">
        <f t="array" ref="F3344">_xlfn.IFS(C3344&lt;=PERCENTILE($C$3:$C$5882,0.2),1,C3344&lt;=PERCENTILE($C$3:$C$5882,0.4),2,C3344&lt;=PERCENTILE($C$3:$C$5882,0.6),3,C3344&lt;=PERCENTILE($C$3:$C$5882,0.8),4,TRUE,5)</f>
        <v>5</v>
      </c>
      <c r="G3344" cm="1">
        <f t="array" ref="G3344">_xlfn.IFS(D3344&lt;=PERCENTILE($D$3:$D$5882,0.2),1,D3344&lt;=PERCENTILE($D$3:$D$5882,0.4),2,D3344&lt;=PERCENTILE($D$3:$D$5882,0.6),3,D3344&lt;=PERCENTILE($D$3:$D$5882,0.8),4,TRUE,5)</f>
        <v>5</v>
      </c>
      <c r="H3344" s="3" t="str" cm="1">
        <f t="array" ref="H3344">_xlfn.IFS(AND(E3344&gt;=4,F3344&gt;=4,G3344&gt;=4),"Champions",AND(E3344&gt;=3,F3344&gt;=3,G3344&gt;=3),"Loyal Customers",AND(E3344&lt;=2,F3344&gt;=3),"At Risk",AND(E3344&lt;=2,F3344&lt;=2,G3344&lt;=2),"Lost",AND(E3344&gt;=4,F3344&lt;=2),"New/Promising",TRUE,"Needs Attention")</f>
        <v>Champions</v>
      </c>
      <c r="I3344" s="3" t="str">
        <f t="shared" si="56"/>
        <v>Active</v>
      </c>
      <c r="J3344" s="3" t="str">
        <f>_xlfn.XLOOKUP(A3344,'Country_Lookup'!$D:$D,'Country_Lookup'!$E:$E)</f>
        <v>United Kingdom</v>
      </c>
    </row>
    <row r="3345" spans="1:10" x14ac:dyDescent="0.3">
      <c r="A3345">
        <v>15720</v>
      </c>
      <c r="B3345">
        <v>24</v>
      </c>
      <c r="C3345">
        <v>2</v>
      </c>
      <c r="D3345">
        <v>741.91999999999848</v>
      </c>
      <c r="E3345" cm="1">
        <f t="array" ref="E3345">_xlfn.IFS(B3345&lt;=PERCENTILE($B$3:$B$5882,0.2),5,B3345&lt;=PERCENTILE($B$3:$B$5882,0.4),4,B3345&lt;=PERCENTILE($B$3:$B$5882,0.6),3,B3345&lt;=PERCENTILE($B$3:$B$5882,0.8),2,TRUE,1)</f>
        <v>4</v>
      </c>
      <c r="F3345" cm="1">
        <f t="array" ref="F3345">_xlfn.IFS(C3345&lt;=PERCENTILE($C$3:$C$5882,0.2),1,C3345&lt;=PERCENTILE($C$3:$C$5882,0.4),2,C3345&lt;=PERCENTILE($C$3:$C$5882,0.6),3,C3345&lt;=PERCENTILE($C$3:$C$5882,0.8),4,TRUE,5)</f>
        <v>2</v>
      </c>
      <c r="G3345" cm="1">
        <f t="array" ref="G3345">_xlfn.IFS(D3345&lt;=PERCENTILE($D$3:$D$5882,0.2),1,D3345&lt;=PERCENTILE($D$3:$D$5882,0.4),2,D3345&lt;=PERCENTILE($D$3:$D$5882,0.6),3,D3345&lt;=PERCENTILE($D$3:$D$5882,0.8),4,TRUE,5)</f>
        <v>3</v>
      </c>
      <c r="H3345" s="3" t="str" cm="1">
        <f t="array" ref="H3345">_xlfn.IFS(AND(E3345&gt;=4,F3345&gt;=4,G3345&gt;=4),"Champions",AND(E3345&gt;=3,F3345&gt;=3,G3345&gt;=3),"Loyal Customers",AND(E3345&lt;=2,F3345&gt;=3),"At Risk",AND(E3345&lt;=2,F3345&lt;=2,G3345&lt;=2),"Lost",AND(E3345&gt;=4,F3345&lt;=2),"New/Promising",TRUE,"Needs Attention")</f>
        <v>New/Promising</v>
      </c>
      <c r="I3345" s="3" t="str">
        <f t="shared" si="56"/>
        <v>Active</v>
      </c>
      <c r="J3345" s="3" t="str">
        <f>_xlfn.XLOOKUP(A3345,'Country_Lookup'!$D:$D,'Country_Lookup'!$E:$E)</f>
        <v>United Kingdom</v>
      </c>
    </row>
    <row r="3346" spans="1:10" x14ac:dyDescent="0.3">
      <c r="A3346">
        <v>15721</v>
      </c>
      <c r="B3346">
        <v>11</v>
      </c>
      <c r="C3346">
        <v>1</v>
      </c>
      <c r="D3346">
        <v>507.08000000000112</v>
      </c>
      <c r="E3346" cm="1">
        <f t="array" ref="E3346">_xlfn.IFS(B3346&lt;=PERCENTILE($B$3:$B$5882,0.2),5,B3346&lt;=PERCENTILE($B$3:$B$5882,0.4),4,B3346&lt;=PERCENTILE($B$3:$B$5882,0.6),3,B3346&lt;=PERCENTILE($B$3:$B$5882,0.8),2,TRUE,1)</f>
        <v>5</v>
      </c>
      <c r="F3346" cm="1">
        <f t="array" ref="F3346">_xlfn.IFS(C3346&lt;=PERCENTILE($C$3:$C$5882,0.2),1,C3346&lt;=PERCENTILE($C$3:$C$5882,0.4),2,C3346&lt;=PERCENTILE($C$3:$C$5882,0.6),3,C3346&lt;=PERCENTILE($C$3:$C$5882,0.8),4,TRUE,5)</f>
        <v>1</v>
      </c>
      <c r="G3346" cm="1">
        <f t="array" ref="G3346">_xlfn.IFS(D3346&lt;=PERCENTILE($D$3:$D$5882,0.2),1,D3346&lt;=PERCENTILE($D$3:$D$5882,0.4),2,D3346&lt;=PERCENTILE($D$3:$D$5882,0.6),3,D3346&lt;=PERCENTILE($D$3:$D$5882,0.8),4,TRUE,5)</f>
        <v>2</v>
      </c>
      <c r="H3346" s="3" t="str" cm="1">
        <f t="array" ref="H3346">_xlfn.IFS(AND(E3346&gt;=4,F3346&gt;=4,G3346&gt;=4),"Champions",AND(E3346&gt;=3,F3346&gt;=3,G3346&gt;=3),"Loyal Customers",AND(E3346&lt;=2,F3346&gt;=3),"At Risk",AND(E3346&lt;=2,F3346&lt;=2,G3346&lt;=2),"Lost",AND(E3346&gt;=4,F3346&lt;=2),"New/Promising",TRUE,"Needs Attention")</f>
        <v>New/Promising</v>
      </c>
      <c r="I3346" s="3" t="str">
        <f t="shared" si="56"/>
        <v>Active</v>
      </c>
      <c r="J3346" s="3" t="str">
        <f>_xlfn.XLOOKUP(A3346,'Country_Lookup'!$D:$D,'Country_Lookup'!$E:$E)</f>
        <v>United Kingdom</v>
      </c>
    </row>
    <row r="3347" spans="1:10" x14ac:dyDescent="0.3">
      <c r="A3347">
        <v>15722</v>
      </c>
      <c r="B3347">
        <v>35</v>
      </c>
      <c r="C3347">
        <v>11</v>
      </c>
      <c r="D3347">
        <v>5258.099999999984</v>
      </c>
      <c r="E3347" cm="1">
        <f t="array" ref="E3347">_xlfn.IFS(B3347&lt;=PERCENTILE($B$3:$B$5882,0.2),5,B3347&lt;=PERCENTILE($B$3:$B$5882,0.4),4,B3347&lt;=PERCENTILE($B$3:$B$5882,0.6),3,B3347&lt;=PERCENTILE($B$3:$B$5882,0.8),2,TRUE,1)</f>
        <v>4</v>
      </c>
      <c r="F3347" cm="1">
        <f t="array" ref="F3347">_xlfn.IFS(C3347&lt;=PERCENTILE($C$3:$C$5882,0.2),1,C3347&lt;=PERCENTILE($C$3:$C$5882,0.4),2,C3347&lt;=PERCENTILE($C$3:$C$5882,0.6),3,C3347&lt;=PERCENTILE($C$3:$C$5882,0.8),4,TRUE,5)</f>
        <v>5</v>
      </c>
      <c r="G3347" cm="1">
        <f t="array" ref="G3347">_xlfn.IFS(D3347&lt;=PERCENTILE($D$3:$D$5882,0.2),1,D3347&lt;=PERCENTILE($D$3:$D$5882,0.4),2,D3347&lt;=PERCENTILE($D$3:$D$5882,0.6),3,D3347&lt;=PERCENTILE($D$3:$D$5882,0.8),4,TRUE,5)</f>
        <v>5</v>
      </c>
      <c r="H3347" s="3" t="str" cm="1">
        <f t="array" ref="H3347">_xlfn.IFS(AND(E3347&gt;=4,F3347&gt;=4,G3347&gt;=4),"Champions",AND(E3347&gt;=3,F3347&gt;=3,G3347&gt;=3),"Loyal Customers",AND(E3347&lt;=2,F3347&gt;=3),"At Risk",AND(E3347&lt;=2,F3347&lt;=2,G3347&lt;=2),"Lost",AND(E3347&gt;=4,F3347&lt;=2),"New/Promising",TRUE,"Needs Attention")</f>
        <v>Champions</v>
      </c>
      <c r="I3347" s="3" t="str">
        <f t="shared" si="56"/>
        <v>Active</v>
      </c>
      <c r="J3347" s="3" t="str">
        <f>_xlfn.XLOOKUP(A3347,'Country_Lookup'!$D:$D,'Country_Lookup'!$E:$E)</f>
        <v>United Kingdom</v>
      </c>
    </row>
    <row r="3348" spans="1:10" x14ac:dyDescent="0.3">
      <c r="A3348">
        <v>15723</v>
      </c>
      <c r="B3348">
        <v>364</v>
      </c>
      <c r="C3348">
        <v>4</v>
      </c>
      <c r="D3348">
        <v>947.64999999999793</v>
      </c>
      <c r="E3348" cm="1">
        <f t="array" ref="E3348">_xlfn.IFS(B3348&lt;=PERCENTILE($B$3:$B$5882,0.2),5,B3348&lt;=PERCENTILE($B$3:$B$5882,0.4),4,B3348&lt;=PERCENTILE($B$3:$B$5882,0.6),3,B3348&lt;=PERCENTILE($B$3:$B$5882,0.8),2,TRUE,1)</f>
        <v>2</v>
      </c>
      <c r="F3348" cm="1">
        <f t="array" ref="F3348">_xlfn.IFS(C3348&lt;=PERCENTILE($C$3:$C$5882,0.2),1,C3348&lt;=PERCENTILE($C$3:$C$5882,0.4),2,C3348&lt;=PERCENTILE($C$3:$C$5882,0.6),3,C3348&lt;=PERCENTILE($C$3:$C$5882,0.8),4,TRUE,5)</f>
        <v>3</v>
      </c>
      <c r="G3348" cm="1">
        <f t="array" ref="G3348">_xlfn.IFS(D3348&lt;=PERCENTILE($D$3:$D$5882,0.2),1,D3348&lt;=PERCENTILE($D$3:$D$5882,0.4),2,D3348&lt;=PERCENTILE($D$3:$D$5882,0.6),3,D3348&lt;=PERCENTILE($D$3:$D$5882,0.8),4,TRUE,5)</f>
        <v>3</v>
      </c>
      <c r="H3348" s="3" t="str" cm="1">
        <f t="array" ref="H3348">_xlfn.IFS(AND(E3348&gt;=4,F3348&gt;=4,G3348&gt;=4),"Champions",AND(E3348&gt;=3,F3348&gt;=3,G3348&gt;=3),"Loyal Customers",AND(E3348&lt;=2,F3348&gt;=3),"At Risk",AND(E3348&lt;=2,F3348&lt;=2,G3348&lt;=2),"Lost",AND(E3348&gt;=4,F3348&lt;=2),"New/Promising",TRUE,"Needs Attention")</f>
        <v>At Risk</v>
      </c>
      <c r="I3348" s="3" t="str">
        <f t="shared" si="56"/>
        <v>Churned</v>
      </c>
      <c r="J3348" s="3" t="str">
        <f>_xlfn.XLOOKUP(A3348,'Country_Lookup'!$D:$D,'Country_Lookup'!$E:$E)</f>
        <v>United Kingdom</v>
      </c>
    </row>
    <row r="3349" spans="1:10" x14ac:dyDescent="0.3">
      <c r="A3349">
        <v>15724</v>
      </c>
      <c r="B3349">
        <v>201</v>
      </c>
      <c r="C3349">
        <v>3</v>
      </c>
      <c r="D3349">
        <v>310.85000000000002</v>
      </c>
      <c r="E3349" cm="1">
        <f t="array" ref="E3349">_xlfn.IFS(B3349&lt;=PERCENTILE($B$3:$B$5882,0.2),5,B3349&lt;=PERCENTILE($B$3:$B$5882,0.4),4,B3349&lt;=PERCENTILE($B$3:$B$5882,0.6),3,B3349&lt;=PERCENTILE($B$3:$B$5882,0.8),2,TRUE,1)</f>
        <v>2</v>
      </c>
      <c r="F3349" cm="1">
        <f t="array" ref="F3349">_xlfn.IFS(C3349&lt;=PERCENTILE($C$3:$C$5882,0.2),1,C3349&lt;=PERCENTILE($C$3:$C$5882,0.4),2,C3349&lt;=PERCENTILE($C$3:$C$5882,0.6),3,C3349&lt;=PERCENTILE($C$3:$C$5882,0.8),4,TRUE,5)</f>
        <v>3</v>
      </c>
      <c r="G3349" cm="1">
        <f t="array" ref="G3349">_xlfn.IFS(D3349&lt;=PERCENTILE($D$3:$D$5882,0.2),1,D3349&lt;=PERCENTILE($D$3:$D$5882,0.4),2,D3349&lt;=PERCENTILE($D$3:$D$5882,0.6),3,D3349&lt;=PERCENTILE($D$3:$D$5882,0.8),4,TRUE,5)</f>
        <v>2</v>
      </c>
      <c r="H3349" s="3" t="str" cm="1">
        <f t="array" ref="H3349">_xlfn.IFS(AND(E3349&gt;=4,F3349&gt;=4,G3349&gt;=4),"Champions",AND(E3349&gt;=3,F3349&gt;=3,G3349&gt;=3),"Loyal Customers",AND(E3349&lt;=2,F3349&gt;=3),"At Risk",AND(E3349&lt;=2,F3349&lt;=2,G3349&lt;=2),"Lost",AND(E3349&gt;=4,F3349&lt;=2),"New/Promising",TRUE,"Needs Attention")</f>
        <v>At Risk</v>
      </c>
      <c r="I3349" s="3" t="str">
        <f t="shared" si="56"/>
        <v>Churned</v>
      </c>
      <c r="J3349" s="3" t="str">
        <f>_xlfn.XLOOKUP(A3349,'Country_Lookup'!$D:$D,'Country_Lookup'!$E:$E)</f>
        <v>United Kingdom</v>
      </c>
    </row>
    <row r="3350" spans="1:10" x14ac:dyDescent="0.3">
      <c r="A3350">
        <v>15725</v>
      </c>
      <c r="B3350">
        <v>15</v>
      </c>
      <c r="C3350">
        <v>1</v>
      </c>
      <c r="D3350">
        <v>415.25000000000006</v>
      </c>
      <c r="E3350" cm="1">
        <f t="array" ref="E3350">_xlfn.IFS(B3350&lt;=PERCENTILE($B$3:$B$5882,0.2),5,B3350&lt;=PERCENTILE($B$3:$B$5882,0.4),4,B3350&lt;=PERCENTILE($B$3:$B$5882,0.6),3,B3350&lt;=PERCENTILE($B$3:$B$5882,0.8),2,TRUE,1)</f>
        <v>5</v>
      </c>
      <c r="F3350" cm="1">
        <f t="array" ref="F3350">_xlfn.IFS(C3350&lt;=PERCENTILE($C$3:$C$5882,0.2),1,C3350&lt;=PERCENTILE($C$3:$C$5882,0.4),2,C3350&lt;=PERCENTILE($C$3:$C$5882,0.6),3,C3350&lt;=PERCENTILE($C$3:$C$5882,0.8),4,TRUE,5)</f>
        <v>1</v>
      </c>
      <c r="G3350" cm="1">
        <f t="array" ref="G3350">_xlfn.IFS(D3350&lt;=PERCENTILE($D$3:$D$5882,0.2),1,D3350&lt;=PERCENTILE($D$3:$D$5882,0.4),2,D3350&lt;=PERCENTILE($D$3:$D$5882,0.6),3,D3350&lt;=PERCENTILE($D$3:$D$5882,0.8),4,TRUE,5)</f>
        <v>2</v>
      </c>
      <c r="H3350" s="3" t="str" cm="1">
        <f t="array" ref="H3350">_xlfn.IFS(AND(E3350&gt;=4,F3350&gt;=4,G3350&gt;=4),"Champions",AND(E3350&gt;=3,F3350&gt;=3,G3350&gt;=3),"Loyal Customers",AND(E3350&lt;=2,F3350&gt;=3),"At Risk",AND(E3350&lt;=2,F3350&lt;=2,G3350&lt;=2),"Lost",AND(E3350&gt;=4,F3350&lt;=2),"New/Promising",TRUE,"Needs Attention")</f>
        <v>New/Promising</v>
      </c>
      <c r="I3350" s="3" t="str">
        <f t="shared" si="56"/>
        <v>Active</v>
      </c>
      <c r="J3350" s="3" t="str">
        <f>_xlfn.XLOOKUP(A3350,'Country_Lookup'!$D:$D,'Country_Lookup'!$E:$E)</f>
        <v>United Kingdom</v>
      </c>
    </row>
    <row r="3351" spans="1:10" x14ac:dyDescent="0.3">
      <c r="A3351">
        <v>15726</v>
      </c>
      <c r="B3351">
        <v>390</v>
      </c>
      <c r="C3351">
        <v>1</v>
      </c>
      <c r="D3351">
        <v>321.90999999999991</v>
      </c>
      <c r="E3351" cm="1">
        <f t="array" ref="E3351">_xlfn.IFS(B3351&lt;=PERCENTILE($B$3:$B$5882,0.2),5,B3351&lt;=PERCENTILE($B$3:$B$5882,0.4),4,B3351&lt;=PERCENTILE($B$3:$B$5882,0.6),3,B3351&lt;=PERCENTILE($B$3:$B$5882,0.8),2,TRUE,1)</f>
        <v>2</v>
      </c>
      <c r="F3351" cm="1">
        <f t="array" ref="F3351">_xlfn.IFS(C3351&lt;=PERCENTILE($C$3:$C$5882,0.2),1,C3351&lt;=PERCENTILE($C$3:$C$5882,0.4),2,C3351&lt;=PERCENTILE($C$3:$C$5882,0.6),3,C3351&lt;=PERCENTILE($C$3:$C$5882,0.8),4,TRUE,5)</f>
        <v>1</v>
      </c>
      <c r="G3351" cm="1">
        <f t="array" ref="G3351">_xlfn.IFS(D3351&lt;=PERCENTILE($D$3:$D$5882,0.2),1,D3351&lt;=PERCENTILE($D$3:$D$5882,0.4),2,D3351&lt;=PERCENTILE($D$3:$D$5882,0.6),3,D3351&lt;=PERCENTILE($D$3:$D$5882,0.8),4,TRUE,5)</f>
        <v>2</v>
      </c>
      <c r="H3351" s="3" t="str" cm="1">
        <f t="array" ref="H3351">_xlfn.IFS(AND(E3351&gt;=4,F3351&gt;=4,G3351&gt;=4),"Champions",AND(E3351&gt;=3,F3351&gt;=3,G3351&gt;=3),"Loyal Customers",AND(E3351&lt;=2,F3351&gt;=3),"At Risk",AND(E3351&lt;=2,F3351&lt;=2,G3351&lt;=2),"Lost",AND(E3351&gt;=4,F3351&lt;=2),"New/Promising",TRUE,"Needs Attention")</f>
        <v>Lost</v>
      </c>
      <c r="I3351" s="3" t="str">
        <f t="shared" si="56"/>
        <v>Churned</v>
      </c>
      <c r="J3351" s="3" t="str">
        <f>_xlfn.XLOOKUP(A3351,'Country_Lookup'!$D:$D,'Country_Lookup'!$E:$E)</f>
        <v>United Kingdom</v>
      </c>
    </row>
    <row r="3352" spans="1:10" x14ac:dyDescent="0.3">
      <c r="A3352">
        <v>15727</v>
      </c>
      <c r="B3352">
        <v>16</v>
      </c>
      <c r="C3352">
        <v>15</v>
      </c>
      <c r="D3352">
        <v>9445.51</v>
      </c>
      <c r="E3352" cm="1">
        <f t="array" ref="E3352">_xlfn.IFS(B3352&lt;=PERCENTILE($B$3:$B$5882,0.2),5,B3352&lt;=PERCENTILE($B$3:$B$5882,0.4),4,B3352&lt;=PERCENTILE($B$3:$B$5882,0.6),3,B3352&lt;=PERCENTILE($B$3:$B$5882,0.8),2,TRUE,1)</f>
        <v>5</v>
      </c>
      <c r="F3352" cm="1">
        <f t="array" ref="F3352">_xlfn.IFS(C3352&lt;=PERCENTILE($C$3:$C$5882,0.2),1,C3352&lt;=PERCENTILE($C$3:$C$5882,0.4),2,C3352&lt;=PERCENTILE($C$3:$C$5882,0.6),3,C3352&lt;=PERCENTILE($C$3:$C$5882,0.8),4,TRUE,5)</f>
        <v>5</v>
      </c>
      <c r="G3352" cm="1">
        <f t="array" ref="G3352">_xlfn.IFS(D3352&lt;=PERCENTILE($D$3:$D$5882,0.2),1,D3352&lt;=PERCENTILE($D$3:$D$5882,0.4),2,D3352&lt;=PERCENTILE($D$3:$D$5882,0.6),3,D3352&lt;=PERCENTILE($D$3:$D$5882,0.8),4,TRUE,5)</f>
        <v>5</v>
      </c>
      <c r="H3352" s="3" t="str" cm="1">
        <f t="array" ref="H3352">_xlfn.IFS(AND(E3352&gt;=4,F3352&gt;=4,G3352&gt;=4),"Champions",AND(E3352&gt;=3,F3352&gt;=3,G3352&gt;=3),"Loyal Customers",AND(E3352&lt;=2,F3352&gt;=3),"At Risk",AND(E3352&lt;=2,F3352&lt;=2,G3352&lt;=2),"Lost",AND(E3352&gt;=4,F3352&lt;=2),"New/Promising",TRUE,"Needs Attention")</f>
        <v>Champions</v>
      </c>
      <c r="I3352" s="3" t="str">
        <f t="shared" si="56"/>
        <v>Active</v>
      </c>
      <c r="J3352" s="3" t="str">
        <f>_xlfn.XLOOKUP(A3352,'Country_Lookup'!$D:$D,'Country_Lookup'!$E:$E)</f>
        <v>United Kingdom</v>
      </c>
    </row>
    <row r="3353" spans="1:10" x14ac:dyDescent="0.3">
      <c r="A3353">
        <v>15728</v>
      </c>
      <c r="B3353">
        <v>379</v>
      </c>
      <c r="C3353">
        <v>2</v>
      </c>
      <c r="D3353">
        <v>544.60000000000014</v>
      </c>
      <c r="E3353" cm="1">
        <f t="array" ref="E3353">_xlfn.IFS(B3353&lt;=PERCENTILE($B$3:$B$5882,0.2),5,B3353&lt;=PERCENTILE($B$3:$B$5882,0.4),4,B3353&lt;=PERCENTILE($B$3:$B$5882,0.6),3,B3353&lt;=PERCENTILE($B$3:$B$5882,0.8),2,TRUE,1)</f>
        <v>2</v>
      </c>
      <c r="F3353" cm="1">
        <f t="array" ref="F3353">_xlfn.IFS(C3353&lt;=PERCENTILE($C$3:$C$5882,0.2),1,C3353&lt;=PERCENTILE($C$3:$C$5882,0.4),2,C3353&lt;=PERCENTILE($C$3:$C$5882,0.6),3,C3353&lt;=PERCENTILE($C$3:$C$5882,0.8),4,TRUE,5)</f>
        <v>2</v>
      </c>
      <c r="G3353" cm="1">
        <f t="array" ref="G3353">_xlfn.IFS(D3353&lt;=PERCENTILE($D$3:$D$5882,0.2),1,D3353&lt;=PERCENTILE($D$3:$D$5882,0.4),2,D3353&lt;=PERCENTILE($D$3:$D$5882,0.6),3,D3353&lt;=PERCENTILE($D$3:$D$5882,0.8),4,TRUE,5)</f>
        <v>2</v>
      </c>
      <c r="H3353" s="3" t="str" cm="1">
        <f t="array" ref="H3353">_xlfn.IFS(AND(E3353&gt;=4,F3353&gt;=4,G3353&gt;=4),"Champions",AND(E3353&gt;=3,F3353&gt;=3,G3353&gt;=3),"Loyal Customers",AND(E3353&lt;=2,F3353&gt;=3),"At Risk",AND(E3353&lt;=2,F3353&lt;=2,G3353&lt;=2),"Lost",AND(E3353&gt;=4,F3353&lt;=2),"New/Promising",TRUE,"Needs Attention")</f>
        <v>Lost</v>
      </c>
      <c r="I3353" s="3" t="str">
        <f t="shared" si="56"/>
        <v>Churned</v>
      </c>
      <c r="J3353" s="3" t="str">
        <f>_xlfn.XLOOKUP(A3353,'Country_Lookup'!$D:$D,'Country_Lookup'!$E:$E)</f>
        <v>United Kingdom</v>
      </c>
    </row>
    <row r="3354" spans="1:10" x14ac:dyDescent="0.3">
      <c r="A3354">
        <v>15729</v>
      </c>
      <c r="B3354">
        <v>212</v>
      </c>
      <c r="C3354">
        <v>3</v>
      </c>
      <c r="D3354">
        <v>192.54999999999998</v>
      </c>
      <c r="E3354" cm="1">
        <f t="array" ref="E3354">_xlfn.IFS(B3354&lt;=PERCENTILE($B$3:$B$5882,0.2),5,B3354&lt;=PERCENTILE($B$3:$B$5882,0.4),4,B3354&lt;=PERCENTILE($B$3:$B$5882,0.6),3,B3354&lt;=PERCENTILE($B$3:$B$5882,0.8),2,TRUE,1)</f>
        <v>2</v>
      </c>
      <c r="F3354" cm="1">
        <f t="array" ref="F3354">_xlfn.IFS(C3354&lt;=PERCENTILE($C$3:$C$5882,0.2),1,C3354&lt;=PERCENTILE($C$3:$C$5882,0.4),2,C3354&lt;=PERCENTILE($C$3:$C$5882,0.6),3,C3354&lt;=PERCENTILE($C$3:$C$5882,0.8),4,TRUE,5)</f>
        <v>3</v>
      </c>
      <c r="G3354" cm="1">
        <f t="array" ref="G3354">_xlfn.IFS(D3354&lt;=PERCENTILE($D$3:$D$5882,0.2),1,D3354&lt;=PERCENTILE($D$3:$D$5882,0.4),2,D3354&lt;=PERCENTILE($D$3:$D$5882,0.6),3,D3354&lt;=PERCENTILE($D$3:$D$5882,0.8),4,TRUE,5)</f>
        <v>1</v>
      </c>
      <c r="H3354" s="3" t="str" cm="1">
        <f t="array" ref="H3354">_xlfn.IFS(AND(E3354&gt;=4,F3354&gt;=4,G3354&gt;=4),"Champions",AND(E3354&gt;=3,F3354&gt;=3,G3354&gt;=3),"Loyal Customers",AND(E3354&lt;=2,F3354&gt;=3),"At Risk",AND(E3354&lt;=2,F3354&lt;=2,G3354&lt;=2),"Lost",AND(E3354&gt;=4,F3354&lt;=2),"New/Promising",TRUE,"Needs Attention")</f>
        <v>At Risk</v>
      </c>
      <c r="I3354" s="3" t="str">
        <f t="shared" si="56"/>
        <v>Churned</v>
      </c>
      <c r="J3354" s="3" t="str">
        <f>_xlfn.XLOOKUP(A3354,'Country_Lookup'!$D:$D,'Country_Lookup'!$E:$E)</f>
        <v>United Kingdom</v>
      </c>
    </row>
    <row r="3355" spans="1:10" x14ac:dyDescent="0.3">
      <c r="A3355">
        <v>15730</v>
      </c>
      <c r="B3355">
        <v>65</v>
      </c>
      <c r="C3355">
        <v>5</v>
      </c>
      <c r="D3355">
        <v>1726.5799999999967</v>
      </c>
      <c r="E3355" cm="1">
        <f t="array" ref="E3355">_xlfn.IFS(B3355&lt;=PERCENTILE($B$3:$B$5882,0.2),5,B3355&lt;=PERCENTILE($B$3:$B$5882,0.4),4,B3355&lt;=PERCENTILE($B$3:$B$5882,0.6),3,B3355&lt;=PERCENTILE($B$3:$B$5882,0.8),2,TRUE,1)</f>
        <v>3</v>
      </c>
      <c r="F3355" cm="1">
        <f t="array" ref="F3355">_xlfn.IFS(C3355&lt;=PERCENTILE($C$3:$C$5882,0.2),1,C3355&lt;=PERCENTILE($C$3:$C$5882,0.4),2,C3355&lt;=PERCENTILE($C$3:$C$5882,0.6),3,C3355&lt;=PERCENTILE($C$3:$C$5882,0.8),4,TRUE,5)</f>
        <v>4</v>
      </c>
      <c r="G3355" cm="1">
        <f t="array" ref="G3355">_xlfn.IFS(D3355&lt;=PERCENTILE($D$3:$D$5882,0.2),1,D3355&lt;=PERCENTILE($D$3:$D$5882,0.4),2,D3355&lt;=PERCENTILE($D$3:$D$5882,0.6),3,D3355&lt;=PERCENTILE($D$3:$D$5882,0.8),4,TRUE,5)</f>
        <v>4</v>
      </c>
      <c r="H3355" s="3" t="str" cm="1">
        <f t="array" ref="H3355">_xlfn.IFS(AND(E3355&gt;=4,F3355&gt;=4,G3355&gt;=4),"Champions",AND(E3355&gt;=3,F3355&gt;=3,G3355&gt;=3),"Loyal Customers",AND(E3355&lt;=2,F3355&gt;=3),"At Risk",AND(E3355&lt;=2,F3355&lt;=2,G3355&lt;=2),"Lost",AND(E3355&gt;=4,F3355&lt;=2),"New/Promising",TRUE,"Needs Attention")</f>
        <v>Loyal Customers</v>
      </c>
      <c r="I3355" s="3" t="str">
        <f t="shared" si="56"/>
        <v>Active</v>
      </c>
      <c r="J3355" s="3" t="str">
        <f>_xlfn.XLOOKUP(A3355,'Country_Lookup'!$D:$D,'Country_Lookup'!$E:$E)</f>
        <v>United Kingdom</v>
      </c>
    </row>
    <row r="3356" spans="1:10" x14ac:dyDescent="0.3">
      <c r="A3356">
        <v>15731</v>
      </c>
      <c r="B3356">
        <v>553</v>
      </c>
      <c r="C3356">
        <v>1</v>
      </c>
      <c r="D3356">
        <v>125.29999999999998</v>
      </c>
      <c r="E3356" cm="1">
        <f t="array" ref="E3356">_xlfn.IFS(B3356&lt;=PERCENTILE($B$3:$B$5882,0.2),5,B3356&lt;=PERCENTILE($B$3:$B$5882,0.4),4,B3356&lt;=PERCENTILE($B$3:$B$5882,0.6),3,B3356&lt;=PERCENTILE($B$3:$B$5882,0.8),2,TRUE,1)</f>
        <v>1</v>
      </c>
      <c r="F3356" cm="1">
        <f t="array" ref="F3356">_xlfn.IFS(C3356&lt;=PERCENTILE($C$3:$C$5882,0.2),1,C3356&lt;=PERCENTILE($C$3:$C$5882,0.4),2,C3356&lt;=PERCENTILE($C$3:$C$5882,0.6),3,C3356&lt;=PERCENTILE($C$3:$C$5882,0.8),4,TRUE,5)</f>
        <v>1</v>
      </c>
      <c r="G3356" cm="1">
        <f t="array" ref="G3356">_xlfn.IFS(D3356&lt;=PERCENTILE($D$3:$D$5882,0.2),1,D3356&lt;=PERCENTILE($D$3:$D$5882,0.4),2,D3356&lt;=PERCENTILE($D$3:$D$5882,0.6),3,D3356&lt;=PERCENTILE($D$3:$D$5882,0.8),4,TRUE,5)</f>
        <v>1</v>
      </c>
      <c r="H3356" s="3" t="str" cm="1">
        <f t="array" ref="H3356">_xlfn.IFS(AND(E3356&gt;=4,F3356&gt;=4,G3356&gt;=4),"Champions",AND(E3356&gt;=3,F3356&gt;=3,G3356&gt;=3),"Loyal Customers",AND(E3356&lt;=2,F3356&gt;=3),"At Risk",AND(E3356&lt;=2,F3356&lt;=2,G3356&lt;=2),"Lost",AND(E3356&gt;=4,F3356&lt;=2),"New/Promising",TRUE,"Needs Attention")</f>
        <v>Lost</v>
      </c>
      <c r="I3356" s="3" t="str">
        <f t="shared" si="56"/>
        <v>Churned</v>
      </c>
      <c r="J3356" s="3" t="str">
        <f>_xlfn.XLOOKUP(A3356,'Country_Lookup'!$D:$D,'Country_Lookup'!$E:$E)</f>
        <v>United Kingdom</v>
      </c>
    </row>
    <row r="3357" spans="1:10" x14ac:dyDescent="0.3">
      <c r="A3357">
        <v>15732</v>
      </c>
      <c r="B3357">
        <v>212</v>
      </c>
      <c r="C3357">
        <v>10</v>
      </c>
      <c r="D3357">
        <v>1682.0699999999988</v>
      </c>
      <c r="E3357" cm="1">
        <f t="array" ref="E3357">_xlfn.IFS(B3357&lt;=PERCENTILE($B$3:$B$5882,0.2),5,B3357&lt;=PERCENTILE($B$3:$B$5882,0.4),4,B3357&lt;=PERCENTILE($B$3:$B$5882,0.6),3,B3357&lt;=PERCENTILE($B$3:$B$5882,0.8),2,TRUE,1)</f>
        <v>2</v>
      </c>
      <c r="F3357" cm="1">
        <f t="array" ref="F3357">_xlfn.IFS(C3357&lt;=PERCENTILE($C$3:$C$5882,0.2),1,C3357&lt;=PERCENTILE($C$3:$C$5882,0.4),2,C3357&lt;=PERCENTILE($C$3:$C$5882,0.6),3,C3357&lt;=PERCENTILE($C$3:$C$5882,0.8),4,TRUE,5)</f>
        <v>5</v>
      </c>
      <c r="G3357" cm="1">
        <f t="array" ref="G3357">_xlfn.IFS(D3357&lt;=PERCENTILE($D$3:$D$5882,0.2),1,D3357&lt;=PERCENTILE($D$3:$D$5882,0.4),2,D3357&lt;=PERCENTILE($D$3:$D$5882,0.6),3,D3357&lt;=PERCENTILE($D$3:$D$5882,0.8),4,TRUE,5)</f>
        <v>4</v>
      </c>
      <c r="H3357" s="3" t="str" cm="1">
        <f t="array" ref="H3357">_xlfn.IFS(AND(E3357&gt;=4,F3357&gt;=4,G3357&gt;=4),"Champions",AND(E3357&gt;=3,F3357&gt;=3,G3357&gt;=3),"Loyal Customers",AND(E3357&lt;=2,F3357&gt;=3),"At Risk",AND(E3357&lt;=2,F3357&lt;=2,G3357&lt;=2),"Lost",AND(E3357&gt;=4,F3357&lt;=2),"New/Promising",TRUE,"Needs Attention")</f>
        <v>At Risk</v>
      </c>
      <c r="I3357" s="3" t="str">
        <f t="shared" si="56"/>
        <v>Churned</v>
      </c>
      <c r="J3357" s="3" t="str">
        <f>_xlfn.XLOOKUP(A3357,'Country_Lookup'!$D:$D,'Country_Lookup'!$E:$E)</f>
        <v>United Kingdom</v>
      </c>
    </row>
    <row r="3358" spans="1:10" x14ac:dyDescent="0.3">
      <c r="A3358">
        <v>15733</v>
      </c>
      <c r="B3358">
        <v>282</v>
      </c>
      <c r="C3358">
        <v>1</v>
      </c>
      <c r="D3358">
        <v>162.29999999999998</v>
      </c>
      <c r="E3358" cm="1">
        <f t="array" ref="E3358">_xlfn.IFS(B3358&lt;=PERCENTILE($B$3:$B$5882,0.2),5,B3358&lt;=PERCENTILE($B$3:$B$5882,0.4),4,B3358&lt;=PERCENTILE($B$3:$B$5882,0.6),3,B3358&lt;=PERCENTILE($B$3:$B$5882,0.8),2,TRUE,1)</f>
        <v>2</v>
      </c>
      <c r="F3358" cm="1">
        <f t="array" ref="F3358">_xlfn.IFS(C3358&lt;=PERCENTILE($C$3:$C$5882,0.2),1,C3358&lt;=PERCENTILE($C$3:$C$5882,0.4),2,C3358&lt;=PERCENTILE($C$3:$C$5882,0.6),3,C3358&lt;=PERCENTILE($C$3:$C$5882,0.8),4,TRUE,5)</f>
        <v>1</v>
      </c>
      <c r="G3358" cm="1">
        <f t="array" ref="G3358">_xlfn.IFS(D3358&lt;=PERCENTILE($D$3:$D$5882,0.2),1,D3358&lt;=PERCENTILE($D$3:$D$5882,0.4),2,D3358&lt;=PERCENTILE($D$3:$D$5882,0.6),3,D3358&lt;=PERCENTILE($D$3:$D$5882,0.8),4,TRUE,5)</f>
        <v>1</v>
      </c>
      <c r="H3358" s="3" t="str" cm="1">
        <f t="array" ref="H3358">_xlfn.IFS(AND(E3358&gt;=4,F3358&gt;=4,G3358&gt;=4),"Champions",AND(E3358&gt;=3,F3358&gt;=3,G3358&gt;=3),"Loyal Customers",AND(E3358&lt;=2,F3358&gt;=3),"At Risk",AND(E3358&lt;=2,F3358&lt;=2,G3358&lt;=2),"Lost",AND(E3358&gt;=4,F3358&lt;=2),"New/Promising",TRUE,"Needs Attention")</f>
        <v>Lost</v>
      </c>
      <c r="I3358" s="3" t="str">
        <f t="shared" si="56"/>
        <v>Churned</v>
      </c>
      <c r="J3358" s="3" t="str">
        <f>_xlfn.XLOOKUP(A3358,'Country_Lookup'!$D:$D,'Country_Lookup'!$E:$E)</f>
        <v>United Kingdom</v>
      </c>
    </row>
    <row r="3359" spans="1:10" x14ac:dyDescent="0.3">
      <c r="A3359">
        <v>15734</v>
      </c>
      <c r="B3359">
        <v>114</v>
      </c>
      <c r="C3359">
        <v>4</v>
      </c>
      <c r="D3359">
        <v>2263.3000000000015</v>
      </c>
      <c r="E3359" cm="1">
        <f t="array" ref="E3359">_xlfn.IFS(B3359&lt;=PERCENTILE($B$3:$B$5882,0.2),5,B3359&lt;=PERCENTILE($B$3:$B$5882,0.4),4,B3359&lt;=PERCENTILE($B$3:$B$5882,0.6),3,B3359&lt;=PERCENTILE($B$3:$B$5882,0.8),2,TRUE,1)</f>
        <v>3</v>
      </c>
      <c r="F3359" cm="1">
        <f t="array" ref="F3359">_xlfn.IFS(C3359&lt;=PERCENTILE($C$3:$C$5882,0.2),1,C3359&lt;=PERCENTILE($C$3:$C$5882,0.4),2,C3359&lt;=PERCENTILE($C$3:$C$5882,0.6),3,C3359&lt;=PERCENTILE($C$3:$C$5882,0.8),4,TRUE,5)</f>
        <v>3</v>
      </c>
      <c r="G3359" cm="1">
        <f t="array" ref="G3359">_xlfn.IFS(D3359&lt;=PERCENTILE($D$3:$D$5882,0.2),1,D3359&lt;=PERCENTILE($D$3:$D$5882,0.4),2,D3359&lt;=PERCENTILE($D$3:$D$5882,0.6),3,D3359&lt;=PERCENTILE($D$3:$D$5882,0.8),4,TRUE,5)</f>
        <v>4</v>
      </c>
      <c r="H3359" s="3" t="str" cm="1">
        <f t="array" ref="H3359">_xlfn.IFS(AND(E3359&gt;=4,F3359&gt;=4,G3359&gt;=4),"Champions",AND(E3359&gt;=3,F3359&gt;=3,G3359&gt;=3),"Loyal Customers",AND(E3359&lt;=2,F3359&gt;=3),"At Risk",AND(E3359&lt;=2,F3359&lt;=2,G3359&lt;=2),"Lost",AND(E3359&gt;=4,F3359&lt;=2),"New/Promising",TRUE,"Needs Attention")</f>
        <v>Loyal Customers</v>
      </c>
      <c r="I3359" s="3" t="str">
        <f t="shared" si="56"/>
        <v>Churned</v>
      </c>
      <c r="J3359" s="3" t="str">
        <f>_xlfn.XLOOKUP(A3359,'Country_Lookup'!$D:$D,'Country_Lookup'!$E:$E)</f>
        <v>United Kingdom</v>
      </c>
    </row>
    <row r="3360" spans="1:10" x14ac:dyDescent="0.3">
      <c r="A3360">
        <v>15735</v>
      </c>
      <c r="B3360">
        <v>421</v>
      </c>
      <c r="C3360">
        <v>1</v>
      </c>
      <c r="D3360">
        <v>327.68</v>
      </c>
      <c r="E3360" cm="1">
        <f t="array" ref="E3360">_xlfn.IFS(B3360&lt;=PERCENTILE($B$3:$B$5882,0.2),5,B3360&lt;=PERCENTILE($B$3:$B$5882,0.4),4,B3360&lt;=PERCENTILE($B$3:$B$5882,0.6),3,B3360&lt;=PERCENTILE($B$3:$B$5882,0.8),2,TRUE,1)</f>
        <v>1</v>
      </c>
      <c r="F3360" cm="1">
        <f t="array" ref="F3360">_xlfn.IFS(C3360&lt;=PERCENTILE($C$3:$C$5882,0.2),1,C3360&lt;=PERCENTILE($C$3:$C$5882,0.4),2,C3360&lt;=PERCENTILE($C$3:$C$5882,0.6),3,C3360&lt;=PERCENTILE($C$3:$C$5882,0.8),4,TRUE,5)</f>
        <v>1</v>
      </c>
      <c r="G3360" cm="1">
        <f t="array" ref="G3360">_xlfn.IFS(D3360&lt;=PERCENTILE($D$3:$D$5882,0.2),1,D3360&lt;=PERCENTILE($D$3:$D$5882,0.4),2,D3360&lt;=PERCENTILE($D$3:$D$5882,0.6),3,D3360&lt;=PERCENTILE($D$3:$D$5882,0.8),4,TRUE,5)</f>
        <v>2</v>
      </c>
      <c r="H3360" s="3" t="str" cm="1">
        <f t="array" ref="H3360">_xlfn.IFS(AND(E3360&gt;=4,F3360&gt;=4,G3360&gt;=4),"Champions",AND(E3360&gt;=3,F3360&gt;=3,G3360&gt;=3),"Loyal Customers",AND(E3360&lt;=2,F3360&gt;=3),"At Risk",AND(E3360&lt;=2,F3360&lt;=2,G3360&lt;=2),"Lost",AND(E3360&gt;=4,F3360&lt;=2),"New/Promising",TRUE,"Needs Attention")</f>
        <v>Lost</v>
      </c>
      <c r="I3360" s="3" t="str">
        <f t="shared" si="56"/>
        <v>Churned</v>
      </c>
      <c r="J3360" s="3" t="str">
        <f>_xlfn.XLOOKUP(A3360,'Country_Lookup'!$D:$D,'Country_Lookup'!$E:$E)</f>
        <v>United Kingdom</v>
      </c>
    </row>
    <row r="3361" spans="1:10" x14ac:dyDescent="0.3">
      <c r="A3361">
        <v>15736</v>
      </c>
      <c r="B3361">
        <v>435</v>
      </c>
      <c r="C3361">
        <v>2</v>
      </c>
      <c r="D3361">
        <v>1815.7200000000009</v>
      </c>
      <c r="E3361" cm="1">
        <f t="array" ref="E3361">_xlfn.IFS(B3361&lt;=PERCENTILE($B$3:$B$5882,0.2),5,B3361&lt;=PERCENTILE($B$3:$B$5882,0.4),4,B3361&lt;=PERCENTILE($B$3:$B$5882,0.6),3,B3361&lt;=PERCENTILE($B$3:$B$5882,0.8),2,TRUE,1)</f>
        <v>1</v>
      </c>
      <c r="F3361" cm="1">
        <f t="array" ref="F3361">_xlfn.IFS(C3361&lt;=PERCENTILE($C$3:$C$5882,0.2),1,C3361&lt;=PERCENTILE($C$3:$C$5882,0.4),2,C3361&lt;=PERCENTILE($C$3:$C$5882,0.6),3,C3361&lt;=PERCENTILE($C$3:$C$5882,0.8),4,TRUE,5)</f>
        <v>2</v>
      </c>
      <c r="G3361" cm="1">
        <f t="array" ref="G3361">_xlfn.IFS(D3361&lt;=PERCENTILE($D$3:$D$5882,0.2),1,D3361&lt;=PERCENTILE($D$3:$D$5882,0.4),2,D3361&lt;=PERCENTILE($D$3:$D$5882,0.6),3,D3361&lt;=PERCENTILE($D$3:$D$5882,0.8),4,TRUE,5)</f>
        <v>4</v>
      </c>
      <c r="H3361" s="3" t="str" cm="1">
        <f t="array" ref="H3361">_xlfn.IFS(AND(E3361&gt;=4,F3361&gt;=4,G3361&gt;=4),"Champions",AND(E3361&gt;=3,F3361&gt;=3,G3361&gt;=3),"Loyal Customers",AND(E3361&lt;=2,F3361&gt;=3),"At Risk",AND(E3361&lt;=2,F3361&lt;=2,G3361&lt;=2),"Lost",AND(E3361&gt;=4,F3361&lt;=2),"New/Promising",TRUE,"Needs Attention")</f>
        <v>Needs Attention</v>
      </c>
      <c r="I3361" s="3" t="str">
        <f t="shared" si="56"/>
        <v>Churned</v>
      </c>
      <c r="J3361" s="3" t="str">
        <f>_xlfn.XLOOKUP(A3361,'Country_Lookup'!$D:$D,'Country_Lookup'!$E:$E)</f>
        <v>United Kingdom</v>
      </c>
    </row>
    <row r="3362" spans="1:10" x14ac:dyDescent="0.3">
      <c r="A3362">
        <v>15737</v>
      </c>
      <c r="B3362">
        <v>14</v>
      </c>
      <c r="C3362">
        <v>8</v>
      </c>
      <c r="D3362">
        <v>1205.1199999999997</v>
      </c>
      <c r="E3362" cm="1">
        <f t="array" ref="E3362">_xlfn.IFS(B3362&lt;=PERCENTILE($B$3:$B$5882,0.2),5,B3362&lt;=PERCENTILE($B$3:$B$5882,0.4),4,B3362&lt;=PERCENTILE($B$3:$B$5882,0.6),3,B3362&lt;=PERCENTILE($B$3:$B$5882,0.8),2,TRUE,1)</f>
        <v>5</v>
      </c>
      <c r="F3362" cm="1">
        <f t="array" ref="F3362">_xlfn.IFS(C3362&lt;=PERCENTILE($C$3:$C$5882,0.2),1,C3362&lt;=PERCENTILE($C$3:$C$5882,0.4),2,C3362&lt;=PERCENTILE($C$3:$C$5882,0.6),3,C3362&lt;=PERCENTILE($C$3:$C$5882,0.8),4,TRUE,5)</f>
        <v>4</v>
      </c>
      <c r="G3362" cm="1">
        <f t="array" ref="G3362">_xlfn.IFS(D3362&lt;=PERCENTILE($D$3:$D$5882,0.2),1,D3362&lt;=PERCENTILE($D$3:$D$5882,0.4),2,D3362&lt;=PERCENTILE($D$3:$D$5882,0.6),3,D3362&lt;=PERCENTILE($D$3:$D$5882,0.8),4,TRUE,5)</f>
        <v>3</v>
      </c>
      <c r="H3362" s="3" t="str" cm="1">
        <f t="array" ref="H3362">_xlfn.IFS(AND(E3362&gt;=4,F3362&gt;=4,G3362&gt;=4),"Champions",AND(E3362&gt;=3,F3362&gt;=3,G3362&gt;=3),"Loyal Customers",AND(E3362&lt;=2,F3362&gt;=3),"At Risk",AND(E3362&lt;=2,F3362&lt;=2,G3362&lt;=2),"Lost",AND(E3362&gt;=4,F3362&lt;=2),"New/Promising",TRUE,"Needs Attention")</f>
        <v>Loyal Customers</v>
      </c>
      <c r="I3362" s="3" t="str">
        <f t="shared" si="56"/>
        <v>Active</v>
      </c>
      <c r="J3362" s="3" t="str">
        <f>_xlfn.XLOOKUP(A3362,'Country_Lookup'!$D:$D,'Country_Lookup'!$E:$E)</f>
        <v>United Kingdom</v>
      </c>
    </row>
    <row r="3363" spans="1:10" x14ac:dyDescent="0.3">
      <c r="A3363">
        <v>15738</v>
      </c>
      <c r="B3363">
        <v>18</v>
      </c>
      <c r="C3363">
        <v>41</v>
      </c>
      <c r="D3363">
        <v>13372.969999999961</v>
      </c>
      <c r="E3363" cm="1">
        <f t="array" ref="E3363">_xlfn.IFS(B3363&lt;=PERCENTILE($B$3:$B$5882,0.2),5,B3363&lt;=PERCENTILE($B$3:$B$5882,0.4),4,B3363&lt;=PERCENTILE($B$3:$B$5882,0.6),3,B3363&lt;=PERCENTILE($B$3:$B$5882,0.8),2,TRUE,1)</f>
        <v>5</v>
      </c>
      <c r="F3363" cm="1">
        <f t="array" ref="F3363">_xlfn.IFS(C3363&lt;=PERCENTILE($C$3:$C$5882,0.2),1,C3363&lt;=PERCENTILE($C$3:$C$5882,0.4),2,C3363&lt;=PERCENTILE($C$3:$C$5882,0.6),3,C3363&lt;=PERCENTILE($C$3:$C$5882,0.8),4,TRUE,5)</f>
        <v>5</v>
      </c>
      <c r="G3363" cm="1">
        <f t="array" ref="G3363">_xlfn.IFS(D3363&lt;=PERCENTILE($D$3:$D$5882,0.2),1,D3363&lt;=PERCENTILE($D$3:$D$5882,0.4),2,D3363&lt;=PERCENTILE($D$3:$D$5882,0.6),3,D3363&lt;=PERCENTILE($D$3:$D$5882,0.8),4,TRUE,5)</f>
        <v>5</v>
      </c>
      <c r="H3363" s="3" t="str" cm="1">
        <f t="array" ref="H3363">_xlfn.IFS(AND(E3363&gt;=4,F3363&gt;=4,G3363&gt;=4),"Champions",AND(E3363&gt;=3,F3363&gt;=3,G3363&gt;=3),"Loyal Customers",AND(E3363&lt;=2,F3363&gt;=3),"At Risk",AND(E3363&lt;=2,F3363&lt;=2,G3363&lt;=2),"Lost",AND(E3363&gt;=4,F3363&lt;=2),"New/Promising",TRUE,"Needs Attention")</f>
        <v>Champions</v>
      </c>
      <c r="I3363" s="3" t="str">
        <f t="shared" si="56"/>
        <v>Active</v>
      </c>
      <c r="J3363" s="3" t="str">
        <f>_xlfn.XLOOKUP(A3363,'Country_Lookup'!$D:$D,'Country_Lookup'!$E:$E)</f>
        <v>United Kingdom</v>
      </c>
    </row>
    <row r="3364" spans="1:10" x14ac:dyDescent="0.3">
      <c r="A3364">
        <v>15739</v>
      </c>
      <c r="B3364">
        <v>66</v>
      </c>
      <c r="C3364">
        <v>1</v>
      </c>
      <c r="D3364">
        <v>449.12</v>
      </c>
      <c r="E3364" cm="1">
        <f t="array" ref="E3364">_xlfn.IFS(B3364&lt;=PERCENTILE($B$3:$B$5882,0.2),5,B3364&lt;=PERCENTILE($B$3:$B$5882,0.4),4,B3364&lt;=PERCENTILE($B$3:$B$5882,0.6),3,B3364&lt;=PERCENTILE($B$3:$B$5882,0.8),2,TRUE,1)</f>
        <v>3</v>
      </c>
      <c r="F3364" cm="1">
        <f t="array" ref="F3364">_xlfn.IFS(C3364&lt;=PERCENTILE($C$3:$C$5882,0.2),1,C3364&lt;=PERCENTILE($C$3:$C$5882,0.4),2,C3364&lt;=PERCENTILE($C$3:$C$5882,0.6),3,C3364&lt;=PERCENTILE($C$3:$C$5882,0.8),4,TRUE,5)</f>
        <v>1</v>
      </c>
      <c r="G3364" cm="1">
        <f t="array" ref="G3364">_xlfn.IFS(D3364&lt;=PERCENTILE($D$3:$D$5882,0.2),1,D3364&lt;=PERCENTILE($D$3:$D$5882,0.4),2,D3364&lt;=PERCENTILE($D$3:$D$5882,0.6),3,D3364&lt;=PERCENTILE($D$3:$D$5882,0.8),4,TRUE,5)</f>
        <v>2</v>
      </c>
      <c r="H3364" s="3" t="str" cm="1">
        <f t="array" ref="H3364">_xlfn.IFS(AND(E3364&gt;=4,F3364&gt;=4,G3364&gt;=4),"Champions",AND(E3364&gt;=3,F3364&gt;=3,G3364&gt;=3),"Loyal Customers",AND(E3364&lt;=2,F3364&gt;=3),"At Risk",AND(E3364&lt;=2,F3364&lt;=2,G3364&lt;=2),"Lost",AND(E3364&gt;=4,F3364&lt;=2),"New/Promising",TRUE,"Needs Attention")</f>
        <v>Needs Attention</v>
      </c>
      <c r="I3364" s="3" t="str">
        <f t="shared" si="56"/>
        <v>Active</v>
      </c>
      <c r="J3364" s="3" t="str">
        <f>_xlfn.XLOOKUP(A3364,'Country_Lookup'!$D:$D,'Country_Lookup'!$E:$E)</f>
        <v>United Kingdom</v>
      </c>
    </row>
    <row r="3365" spans="1:10" x14ac:dyDescent="0.3">
      <c r="A3365">
        <v>15740</v>
      </c>
      <c r="B3365">
        <v>49</v>
      </c>
      <c r="C3365">
        <v>1</v>
      </c>
      <c r="D3365">
        <v>154.88</v>
      </c>
      <c r="E3365" cm="1">
        <f t="array" ref="E3365">_xlfn.IFS(B3365&lt;=PERCENTILE($B$3:$B$5882,0.2),5,B3365&lt;=PERCENTILE($B$3:$B$5882,0.4),4,B3365&lt;=PERCENTILE($B$3:$B$5882,0.6),3,B3365&lt;=PERCENTILE($B$3:$B$5882,0.8),2,TRUE,1)</f>
        <v>4</v>
      </c>
      <c r="F3365" cm="1">
        <f t="array" ref="F3365">_xlfn.IFS(C3365&lt;=PERCENTILE($C$3:$C$5882,0.2),1,C3365&lt;=PERCENTILE($C$3:$C$5882,0.4),2,C3365&lt;=PERCENTILE($C$3:$C$5882,0.6),3,C3365&lt;=PERCENTILE($C$3:$C$5882,0.8),4,TRUE,5)</f>
        <v>1</v>
      </c>
      <c r="G3365" cm="1">
        <f t="array" ref="G3365">_xlfn.IFS(D3365&lt;=PERCENTILE($D$3:$D$5882,0.2),1,D3365&lt;=PERCENTILE($D$3:$D$5882,0.4),2,D3365&lt;=PERCENTILE($D$3:$D$5882,0.6),3,D3365&lt;=PERCENTILE($D$3:$D$5882,0.8),4,TRUE,5)</f>
        <v>1</v>
      </c>
      <c r="H3365" s="3" t="str" cm="1">
        <f t="array" ref="H3365">_xlfn.IFS(AND(E3365&gt;=4,F3365&gt;=4,G3365&gt;=4),"Champions",AND(E3365&gt;=3,F3365&gt;=3,G3365&gt;=3),"Loyal Customers",AND(E3365&lt;=2,F3365&gt;=3),"At Risk",AND(E3365&lt;=2,F3365&lt;=2,G3365&lt;=2),"Lost",AND(E3365&gt;=4,F3365&lt;=2),"New/Promising",TRUE,"Needs Attention")</f>
        <v>New/Promising</v>
      </c>
      <c r="I3365" s="3" t="str">
        <f t="shared" si="56"/>
        <v>Active</v>
      </c>
      <c r="J3365" s="3" t="str">
        <f>_xlfn.XLOOKUP(A3365,'Country_Lookup'!$D:$D,'Country_Lookup'!$E:$E)</f>
        <v>United Kingdom</v>
      </c>
    </row>
    <row r="3366" spans="1:10" x14ac:dyDescent="0.3">
      <c r="A3366">
        <v>15741</v>
      </c>
      <c r="B3366">
        <v>458</v>
      </c>
      <c r="C3366">
        <v>2</v>
      </c>
      <c r="D3366">
        <v>208.61999999999992</v>
      </c>
      <c r="E3366" cm="1">
        <f t="array" ref="E3366">_xlfn.IFS(B3366&lt;=PERCENTILE($B$3:$B$5882,0.2),5,B3366&lt;=PERCENTILE($B$3:$B$5882,0.4),4,B3366&lt;=PERCENTILE($B$3:$B$5882,0.6),3,B3366&lt;=PERCENTILE($B$3:$B$5882,0.8),2,TRUE,1)</f>
        <v>1</v>
      </c>
      <c r="F3366" cm="1">
        <f t="array" ref="F3366">_xlfn.IFS(C3366&lt;=PERCENTILE($C$3:$C$5882,0.2),1,C3366&lt;=PERCENTILE($C$3:$C$5882,0.4),2,C3366&lt;=PERCENTILE($C$3:$C$5882,0.6),3,C3366&lt;=PERCENTILE($C$3:$C$5882,0.8),4,TRUE,5)</f>
        <v>2</v>
      </c>
      <c r="G3366" cm="1">
        <f t="array" ref="G3366">_xlfn.IFS(D3366&lt;=PERCENTILE($D$3:$D$5882,0.2),1,D3366&lt;=PERCENTILE($D$3:$D$5882,0.4),2,D3366&lt;=PERCENTILE($D$3:$D$5882,0.6),3,D3366&lt;=PERCENTILE($D$3:$D$5882,0.8),4,TRUE,5)</f>
        <v>1</v>
      </c>
      <c r="H3366" s="3" t="str" cm="1">
        <f t="array" ref="H3366">_xlfn.IFS(AND(E3366&gt;=4,F3366&gt;=4,G3366&gt;=4),"Champions",AND(E3366&gt;=3,F3366&gt;=3,G3366&gt;=3),"Loyal Customers",AND(E3366&lt;=2,F3366&gt;=3),"At Risk",AND(E3366&lt;=2,F3366&lt;=2,G3366&lt;=2),"Lost",AND(E3366&gt;=4,F3366&lt;=2),"New/Promising",TRUE,"Needs Attention")</f>
        <v>Lost</v>
      </c>
      <c r="I3366" s="3" t="str">
        <f t="shared" si="56"/>
        <v>Churned</v>
      </c>
      <c r="J3366" s="3" t="str">
        <f>_xlfn.XLOOKUP(A3366,'Country_Lookup'!$D:$D,'Country_Lookup'!$E:$E)</f>
        <v>United Kingdom</v>
      </c>
    </row>
    <row r="3367" spans="1:10" x14ac:dyDescent="0.3">
      <c r="A3367">
        <v>15742</v>
      </c>
      <c r="B3367">
        <v>619</v>
      </c>
      <c r="C3367">
        <v>1</v>
      </c>
      <c r="D3367">
        <v>156.86999999999995</v>
      </c>
      <c r="E3367" cm="1">
        <f t="array" ref="E3367">_xlfn.IFS(B3367&lt;=PERCENTILE($B$3:$B$5882,0.2),5,B3367&lt;=PERCENTILE($B$3:$B$5882,0.4),4,B3367&lt;=PERCENTILE($B$3:$B$5882,0.6),3,B3367&lt;=PERCENTILE($B$3:$B$5882,0.8),2,TRUE,1)</f>
        <v>1</v>
      </c>
      <c r="F3367" cm="1">
        <f t="array" ref="F3367">_xlfn.IFS(C3367&lt;=PERCENTILE($C$3:$C$5882,0.2),1,C3367&lt;=PERCENTILE($C$3:$C$5882,0.4),2,C3367&lt;=PERCENTILE($C$3:$C$5882,0.6),3,C3367&lt;=PERCENTILE($C$3:$C$5882,0.8),4,TRUE,5)</f>
        <v>1</v>
      </c>
      <c r="G3367" cm="1">
        <f t="array" ref="G3367">_xlfn.IFS(D3367&lt;=PERCENTILE($D$3:$D$5882,0.2),1,D3367&lt;=PERCENTILE($D$3:$D$5882,0.4),2,D3367&lt;=PERCENTILE($D$3:$D$5882,0.6),3,D3367&lt;=PERCENTILE($D$3:$D$5882,0.8),4,TRUE,5)</f>
        <v>1</v>
      </c>
      <c r="H3367" s="3" t="str" cm="1">
        <f t="array" ref="H3367">_xlfn.IFS(AND(E3367&gt;=4,F3367&gt;=4,G3367&gt;=4),"Champions",AND(E3367&gt;=3,F3367&gt;=3,G3367&gt;=3),"Loyal Customers",AND(E3367&lt;=2,F3367&gt;=3),"At Risk",AND(E3367&lt;=2,F3367&lt;=2,G3367&lt;=2),"Lost",AND(E3367&gt;=4,F3367&lt;=2),"New/Promising",TRUE,"Needs Attention")</f>
        <v>Lost</v>
      </c>
      <c r="I3367" s="3" t="str">
        <f t="shared" si="56"/>
        <v>Churned</v>
      </c>
      <c r="J3367" s="3" t="str">
        <f>_xlfn.XLOOKUP(A3367,'Country_Lookup'!$D:$D,'Country_Lookup'!$E:$E)</f>
        <v>United Kingdom</v>
      </c>
    </row>
    <row r="3368" spans="1:10" x14ac:dyDescent="0.3">
      <c r="A3368">
        <v>15743</v>
      </c>
      <c r="B3368">
        <v>16</v>
      </c>
      <c r="C3368">
        <v>4</v>
      </c>
      <c r="D3368">
        <v>784.45999999999958</v>
      </c>
      <c r="E3368" cm="1">
        <f t="array" ref="E3368">_xlfn.IFS(B3368&lt;=PERCENTILE($B$3:$B$5882,0.2),5,B3368&lt;=PERCENTILE($B$3:$B$5882,0.4),4,B3368&lt;=PERCENTILE($B$3:$B$5882,0.6),3,B3368&lt;=PERCENTILE($B$3:$B$5882,0.8),2,TRUE,1)</f>
        <v>5</v>
      </c>
      <c r="F3368" cm="1">
        <f t="array" ref="F3368">_xlfn.IFS(C3368&lt;=PERCENTILE($C$3:$C$5882,0.2),1,C3368&lt;=PERCENTILE($C$3:$C$5882,0.4),2,C3368&lt;=PERCENTILE($C$3:$C$5882,0.6),3,C3368&lt;=PERCENTILE($C$3:$C$5882,0.8),4,TRUE,5)</f>
        <v>3</v>
      </c>
      <c r="G3368" cm="1">
        <f t="array" ref="G3368">_xlfn.IFS(D3368&lt;=PERCENTILE($D$3:$D$5882,0.2),1,D3368&lt;=PERCENTILE($D$3:$D$5882,0.4),2,D3368&lt;=PERCENTILE($D$3:$D$5882,0.6),3,D3368&lt;=PERCENTILE($D$3:$D$5882,0.8),4,TRUE,5)</f>
        <v>3</v>
      </c>
      <c r="H3368" s="3" t="str" cm="1">
        <f t="array" ref="H3368">_xlfn.IFS(AND(E3368&gt;=4,F3368&gt;=4,G3368&gt;=4),"Champions",AND(E3368&gt;=3,F3368&gt;=3,G3368&gt;=3),"Loyal Customers",AND(E3368&lt;=2,F3368&gt;=3),"At Risk",AND(E3368&lt;=2,F3368&lt;=2,G3368&lt;=2),"Lost",AND(E3368&gt;=4,F3368&lt;=2),"New/Promising",TRUE,"Needs Attention")</f>
        <v>Loyal Customers</v>
      </c>
      <c r="I3368" s="3" t="str">
        <f t="shared" si="56"/>
        <v>Active</v>
      </c>
      <c r="J3368" s="3" t="str">
        <f>_xlfn.XLOOKUP(A3368,'Country_Lookup'!$D:$D,'Country_Lookup'!$E:$E)</f>
        <v>United Kingdom</v>
      </c>
    </row>
    <row r="3369" spans="1:10" x14ac:dyDescent="0.3">
      <c r="A3369">
        <v>15744</v>
      </c>
      <c r="B3369">
        <v>77</v>
      </c>
      <c r="C3369">
        <v>1</v>
      </c>
      <c r="D3369">
        <v>34.799999999999997</v>
      </c>
      <c r="E3369" cm="1">
        <f t="array" ref="E3369">_xlfn.IFS(B3369&lt;=PERCENTILE($B$3:$B$5882,0.2),5,B3369&lt;=PERCENTILE($B$3:$B$5882,0.4),4,B3369&lt;=PERCENTILE($B$3:$B$5882,0.6),3,B3369&lt;=PERCENTILE($B$3:$B$5882,0.8),2,TRUE,1)</f>
        <v>3</v>
      </c>
      <c r="F3369" cm="1">
        <f t="array" ref="F3369">_xlfn.IFS(C3369&lt;=PERCENTILE($C$3:$C$5882,0.2),1,C3369&lt;=PERCENTILE($C$3:$C$5882,0.4),2,C3369&lt;=PERCENTILE($C$3:$C$5882,0.6),3,C3369&lt;=PERCENTILE($C$3:$C$5882,0.8),4,TRUE,5)</f>
        <v>1</v>
      </c>
      <c r="G3369" cm="1">
        <f t="array" ref="G3369">_xlfn.IFS(D3369&lt;=PERCENTILE($D$3:$D$5882,0.2),1,D3369&lt;=PERCENTILE($D$3:$D$5882,0.4),2,D3369&lt;=PERCENTILE($D$3:$D$5882,0.6),3,D3369&lt;=PERCENTILE($D$3:$D$5882,0.8),4,TRUE,5)</f>
        <v>1</v>
      </c>
      <c r="H3369" s="3" t="str" cm="1">
        <f t="array" ref="H3369">_xlfn.IFS(AND(E3369&gt;=4,F3369&gt;=4,G3369&gt;=4),"Champions",AND(E3369&gt;=3,F3369&gt;=3,G3369&gt;=3),"Loyal Customers",AND(E3369&lt;=2,F3369&gt;=3),"At Risk",AND(E3369&lt;=2,F3369&lt;=2,G3369&lt;=2),"Lost",AND(E3369&gt;=4,F3369&lt;=2),"New/Promising",TRUE,"Needs Attention")</f>
        <v>Needs Attention</v>
      </c>
      <c r="I3369" s="3" t="str">
        <f t="shared" si="56"/>
        <v>Active</v>
      </c>
      <c r="J3369" s="3" t="str">
        <f>_xlfn.XLOOKUP(A3369,'Country_Lookup'!$D:$D,'Country_Lookup'!$E:$E)</f>
        <v>United Kingdom</v>
      </c>
    </row>
    <row r="3370" spans="1:10" x14ac:dyDescent="0.3">
      <c r="A3370">
        <v>15745</v>
      </c>
      <c r="B3370">
        <v>19</v>
      </c>
      <c r="C3370">
        <v>4</v>
      </c>
      <c r="D3370">
        <v>1094.5899999999981</v>
      </c>
      <c r="E3370" cm="1">
        <f t="array" ref="E3370">_xlfn.IFS(B3370&lt;=PERCENTILE($B$3:$B$5882,0.2),5,B3370&lt;=PERCENTILE($B$3:$B$5882,0.4),4,B3370&lt;=PERCENTILE($B$3:$B$5882,0.6),3,B3370&lt;=PERCENTILE($B$3:$B$5882,0.8),2,TRUE,1)</f>
        <v>5</v>
      </c>
      <c r="F3370" cm="1">
        <f t="array" ref="F3370">_xlfn.IFS(C3370&lt;=PERCENTILE($C$3:$C$5882,0.2),1,C3370&lt;=PERCENTILE($C$3:$C$5882,0.4),2,C3370&lt;=PERCENTILE($C$3:$C$5882,0.6),3,C3370&lt;=PERCENTILE($C$3:$C$5882,0.8),4,TRUE,5)</f>
        <v>3</v>
      </c>
      <c r="G3370" cm="1">
        <f t="array" ref="G3370">_xlfn.IFS(D3370&lt;=PERCENTILE($D$3:$D$5882,0.2),1,D3370&lt;=PERCENTILE($D$3:$D$5882,0.4),2,D3370&lt;=PERCENTILE($D$3:$D$5882,0.6),3,D3370&lt;=PERCENTILE($D$3:$D$5882,0.8),4,TRUE,5)</f>
        <v>3</v>
      </c>
      <c r="H3370" s="3" t="str" cm="1">
        <f t="array" ref="H3370">_xlfn.IFS(AND(E3370&gt;=4,F3370&gt;=4,G3370&gt;=4),"Champions",AND(E3370&gt;=3,F3370&gt;=3,G3370&gt;=3),"Loyal Customers",AND(E3370&lt;=2,F3370&gt;=3),"At Risk",AND(E3370&lt;=2,F3370&lt;=2,G3370&lt;=2),"Lost",AND(E3370&gt;=4,F3370&lt;=2),"New/Promising",TRUE,"Needs Attention")</f>
        <v>Loyal Customers</v>
      </c>
      <c r="I3370" s="3" t="str">
        <f t="shared" si="56"/>
        <v>Active</v>
      </c>
      <c r="J3370" s="3" t="str">
        <f>_xlfn.XLOOKUP(A3370,'Country_Lookup'!$D:$D,'Country_Lookup'!$E:$E)</f>
        <v>United Kingdom</v>
      </c>
    </row>
    <row r="3371" spans="1:10" x14ac:dyDescent="0.3">
      <c r="A3371">
        <v>15746</v>
      </c>
      <c r="B3371">
        <v>134</v>
      </c>
      <c r="C3371">
        <v>1</v>
      </c>
      <c r="D3371">
        <v>196.88000000000008</v>
      </c>
      <c r="E3371" cm="1">
        <f t="array" ref="E3371">_xlfn.IFS(B3371&lt;=PERCENTILE($B$3:$B$5882,0.2),5,B3371&lt;=PERCENTILE($B$3:$B$5882,0.4),4,B3371&lt;=PERCENTILE($B$3:$B$5882,0.6),3,B3371&lt;=PERCENTILE($B$3:$B$5882,0.8),2,TRUE,1)</f>
        <v>3</v>
      </c>
      <c r="F3371" cm="1">
        <f t="array" ref="F3371">_xlfn.IFS(C3371&lt;=PERCENTILE($C$3:$C$5882,0.2),1,C3371&lt;=PERCENTILE($C$3:$C$5882,0.4),2,C3371&lt;=PERCENTILE($C$3:$C$5882,0.6),3,C3371&lt;=PERCENTILE($C$3:$C$5882,0.8),4,TRUE,5)</f>
        <v>1</v>
      </c>
      <c r="G3371" cm="1">
        <f t="array" ref="G3371">_xlfn.IFS(D3371&lt;=PERCENTILE($D$3:$D$5882,0.2),1,D3371&lt;=PERCENTILE($D$3:$D$5882,0.4),2,D3371&lt;=PERCENTILE($D$3:$D$5882,0.6),3,D3371&lt;=PERCENTILE($D$3:$D$5882,0.8),4,TRUE,5)</f>
        <v>1</v>
      </c>
      <c r="H3371" s="3" t="str" cm="1">
        <f t="array" ref="H3371">_xlfn.IFS(AND(E3371&gt;=4,F3371&gt;=4,G3371&gt;=4),"Champions",AND(E3371&gt;=3,F3371&gt;=3,G3371&gt;=3),"Loyal Customers",AND(E3371&lt;=2,F3371&gt;=3),"At Risk",AND(E3371&lt;=2,F3371&lt;=2,G3371&lt;=2),"Lost",AND(E3371&gt;=4,F3371&lt;=2),"New/Promising",TRUE,"Needs Attention")</f>
        <v>Needs Attention</v>
      </c>
      <c r="I3371" s="3" t="str">
        <f t="shared" si="56"/>
        <v>Churned</v>
      </c>
      <c r="J3371" s="3" t="str">
        <f>_xlfn.XLOOKUP(A3371,'Country_Lookup'!$D:$D,'Country_Lookup'!$E:$E)</f>
        <v>United Kingdom</v>
      </c>
    </row>
    <row r="3372" spans="1:10" x14ac:dyDescent="0.3">
      <c r="A3372">
        <v>15747</v>
      </c>
      <c r="B3372">
        <v>12</v>
      </c>
      <c r="C3372">
        <v>9</v>
      </c>
      <c r="D3372">
        <v>2562.6099999999892</v>
      </c>
      <c r="E3372" cm="1">
        <f t="array" ref="E3372">_xlfn.IFS(B3372&lt;=PERCENTILE($B$3:$B$5882,0.2),5,B3372&lt;=PERCENTILE($B$3:$B$5882,0.4),4,B3372&lt;=PERCENTILE($B$3:$B$5882,0.6),3,B3372&lt;=PERCENTILE($B$3:$B$5882,0.8),2,TRUE,1)</f>
        <v>5</v>
      </c>
      <c r="F3372" cm="1">
        <f t="array" ref="F3372">_xlfn.IFS(C3372&lt;=PERCENTILE($C$3:$C$5882,0.2),1,C3372&lt;=PERCENTILE($C$3:$C$5882,0.4),2,C3372&lt;=PERCENTILE($C$3:$C$5882,0.6),3,C3372&lt;=PERCENTILE($C$3:$C$5882,0.8),4,TRUE,5)</f>
        <v>5</v>
      </c>
      <c r="G3372" cm="1">
        <f t="array" ref="G3372">_xlfn.IFS(D3372&lt;=PERCENTILE($D$3:$D$5882,0.2),1,D3372&lt;=PERCENTILE($D$3:$D$5882,0.4),2,D3372&lt;=PERCENTILE($D$3:$D$5882,0.6),3,D3372&lt;=PERCENTILE($D$3:$D$5882,0.8),4,TRUE,5)</f>
        <v>4</v>
      </c>
      <c r="H3372" s="3" t="str" cm="1">
        <f t="array" ref="H3372">_xlfn.IFS(AND(E3372&gt;=4,F3372&gt;=4,G3372&gt;=4),"Champions",AND(E3372&gt;=3,F3372&gt;=3,G3372&gt;=3),"Loyal Customers",AND(E3372&lt;=2,F3372&gt;=3),"At Risk",AND(E3372&lt;=2,F3372&lt;=2,G3372&lt;=2),"Lost",AND(E3372&gt;=4,F3372&lt;=2),"New/Promising",TRUE,"Needs Attention")</f>
        <v>Champions</v>
      </c>
      <c r="I3372" s="3" t="str">
        <f t="shared" si="56"/>
        <v>Active</v>
      </c>
      <c r="J3372" s="3" t="str">
        <f>_xlfn.XLOOKUP(A3372,'Country_Lookup'!$D:$D,'Country_Lookup'!$E:$E)</f>
        <v>United Kingdom</v>
      </c>
    </row>
    <row r="3373" spans="1:10" x14ac:dyDescent="0.3">
      <c r="A3373">
        <v>15748</v>
      </c>
      <c r="B3373">
        <v>40</v>
      </c>
      <c r="C3373">
        <v>3</v>
      </c>
      <c r="D3373">
        <v>614.75999999999965</v>
      </c>
      <c r="E3373" cm="1">
        <f t="array" ref="E3373">_xlfn.IFS(B3373&lt;=PERCENTILE($B$3:$B$5882,0.2),5,B3373&lt;=PERCENTILE($B$3:$B$5882,0.4),4,B3373&lt;=PERCENTILE($B$3:$B$5882,0.6),3,B3373&lt;=PERCENTILE($B$3:$B$5882,0.8),2,TRUE,1)</f>
        <v>4</v>
      </c>
      <c r="F3373" cm="1">
        <f t="array" ref="F3373">_xlfn.IFS(C3373&lt;=PERCENTILE($C$3:$C$5882,0.2),1,C3373&lt;=PERCENTILE($C$3:$C$5882,0.4),2,C3373&lt;=PERCENTILE($C$3:$C$5882,0.6),3,C3373&lt;=PERCENTILE($C$3:$C$5882,0.8),4,TRUE,5)</f>
        <v>3</v>
      </c>
      <c r="G3373" cm="1">
        <f t="array" ref="G3373">_xlfn.IFS(D3373&lt;=PERCENTILE($D$3:$D$5882,0.2),1,D3373&lt;=PERCENTILE($D$3:$D$5882,0.4),2,D3373&lt;=PERCENTILE($D$3:$D$5882,0.6),3,D3373&lt;=PERCENTILE($D$3:$D$5882,0.8),4,TRUE,5)</f>
        <v>2</v>
      </c>
      <c r="H3373" s="3" t="str" cm="1">
        <f t="array" ref="H3373">_xlfn.IFS(AND(E3373&gt;=4,F3373&gt;=4,G3373&gt;=4),"Champions",AND(E3373&gt;=3,F3373&gt;=3,G3373&gt;=3),"Loyal Customers",AND(E3373&lt;=2,F3373&gt;=3),"At Risk",AND(E3373&lt;=2,F3373&lt;=2,G3373&lt;=2),"Lost",AND(E3373&gt;=4,F3373&lt;=2),"New/Promising",TRUE,"Needs Attention")</f>
        <v>Needs Attention</v>
      </c>
      <c r="I3373" s="3" t="str">
        <f t="shared" si="56"/>
        <v>Active</v>
      </c>
      <c r="J3373" s="3" t="str">
        <f>_xlfn.XLOOKUP(A3373,'Country_Lookup'!$D:$D,'Country_Lookup'!$E:$E)</f>
        <v>United Kingdom</v>
      </c>
    </row>
    <row r="3374" spans="1:10" x14ac:dyDescent="0.3">
      <c r="A3374">
        <v>15749</v>
      </c>
      <c r="B3374">
        <v>235</v>
      </c>
      <c r="C3374">
        <v>3</v>
      </c>
      <c r="D3374">
        <v>44534.299999999996</v>
      </c>
      <c r="E3374" cm="1">
        <f t="array" ref="E3374">_xlfn.IFS(B3374&lt;=PERCENTILE($B$3:$B$5882,0.2),5,B3374&lt;=PERCENTILE($B$3:$B$5882,0.4),4,B3374&lt;=PERCENTILE($B$3:$B$5882,0.6),3,B3374&lt;=PERCENTILE($B$3:$B$5882,0.8),2,TRUE,1)</f>
        <v>2</v>
      </c>
      <c r="F3374" cm="1">
        <f t="array" ref="F3374">_xlfn.IFS(C3374&lt;=PERCENTILE($C$3:$C$5882,0.2),1,C3374&lt;=PERCENTILE($C$3:$C$5882,0.4),2,C3374&lt;=PERCENTILE($C$3:$C$5882,0.6),3,C3374&lt;=PERCENTILE($C$3:$C$5882,0.8),4,TRUE,5)</f>
        <v>3</v>
      </c>
      <c r="G3374" cm="1">
        <f t="array" ref="G3374">_xlfn.IFS(D3374&lt;=PERCENTILE($D$3:$D$5882,0.2),1,D3374&lt;=PERCENTILE($D$3:$D$5882,0.4),2,D3374&lt;=PERCENTILE($D$3:$D$5882,0.6),3,D3374&lt;=PERCENTILE($D$3:$D$5882,0.8),4,TRUE,5)</f>
        <v>5</v>
      </c>
      <c r="H3374" s="3" t="str" cm="1">
        <f t="array" ref="H3374">_xlfn.IFS(AND(E3374&gt;=4,F3374&gt;=4,G3374&gt;=4),"Champions",AND(E3374&gt;=3,F3374&gt;=3,G3374&gt;=3),"Loyal Customers",AND(E3374&lt;=2,F3374&gt;=3),"At Risk",AND(E3374&lt;=2,F3374&lt;=2,G3374&lt;=2),"Lost",AND(E3374&gt;=4,F3374&lt;=2),"New/Promising",TRUE,"Needs Attention")</f>
        <v>At Risk</v>
      </c>
      <c r="I3374" s="3" t="str">
        <f t="shared" si="56"/>
        <v>Churned</v>
      </c>
      <c r="J3374" s="3" t="str">
        <f>_xlfn.XLOOKUP(A3374,'Country_Lookup'!$D:$D,'Country_Lookup'!$E:$E)</f>
        <v>United Kingdom</v>
      </c>
    </row>
    <row r="3375" spans="1:10" x14ac:dyDescent="0.3">
      <c r="A3375">
        <v>15750</v>
      </c>
      <c r="B3375">
        <v>2</v>
      </c>
      <c r="C3375">
        <v>18</v>
      </c>
      <c r="D3375">
        <v>6797.191000000058</v>
      </c>
      <c r="E3375" cm="1">
        <f t="array" ref="E3375">_xlfn.IFS(B3375&lt;=PERCENTILE($B$3:$B$5882,0.2),5,B3375&lt;=PERCENTILE($B$3:$B$5882,0.4),4,B3375&lt;=PERCENTILE($B$3:$B$5882,0.6),3,B3375&lt;=PERCENTILE($B$3:$B$5882,0.8),2,TRUE,1)</f>
        <v>5</v>
      </c>
      <c r="F3375" cm="1">
        <f t="array" ref="F3375">_xlfn.IFS(C3375&lt;=PERCENTILE($C$3:$C$5882,0.2),1,C3375&lt;=PERCENTILE($C$3:$C$5882,0.4),2,C3375&lt;=PERCENTILE($C$3:$C$5882,0.6),3,C3375&lt;=PERCENTILE($C$3:$C$5882,0.8),4,TRUE,5)</f>
        <v>5</v>
      </c>
      <c r="G3375" cm="1">
        <f t="array" ref="G3375">_xlfn.IFS(D3375&lt;=PERCENTILE($D$3:$D$5882,0.2),1,D3375&lt;=PERCENTILE($D$3:$D$5882,0.4),2,D3375&lt;=PERCENTILE($D$3:$D$5882,0.6),3,D3375&lt;=PERCENTILE($D$3:$D$5882,0.8),4,TRUE,5)</f>
        <v>5</v>
      </c>
      <c r="H3375" s="3" t="str" cm="1">
        <f t="array" ref="H3375">_xlfn.IFS(AND(E3375&gt;=4,F3375&gt;=4,G3375&gt;=4),"Champions",AND(E3375&gt;=3,F3375&gt;=3,G3375&gt;=3),"Loyal Customers",AND(E3375&lt;=2,F3375&gt;=3),"At Risk",AND(E3375&lt;=2,F3375&lt;=2,G3375&lt;=2),"Lost",AND(E3375&gt;=4,F3375&lt;=2),"New/Promising",TRUE,"Needs Attention")</f>
        <v>Champions</v>
      </c>
      <c r="I3375" s="3" t="str">
        <f t="shared" si="56"/>
        <v>Active</v>
      </c>
      <c r="J3375" s="3" t="str">
        <f>_xlfn.XLOOKUP(A3375,'Country_Lookup'!$D:$D,'Country_Lookup'!$E:$E)</f>
        <v>United Kingdom</v>
      </c>
    </row>
    <row r="3376" spans="1:10" x14ac:dyDescent="0.3">
      <c r="A3376">
        <v>15751</v>
      </c>
      <c r="B3376">
        <v>460</v>
      </c>
      <c r="C3376">
        <v>11</v>
      </c>
      <c r="D3376">
        <v>1380.4400000000016</v>
      </c>
      <c r="E3376" cm="1">
        <f t="array" ref="E3376">_xlfn.IFS(B3376&lt;=PERCENTILE($B$3:$B$5882,0.2),5,B3376&lt;=PERCENTILE($B$3:$B$5882,0.4),4,B3376&lt;=PERCENTILE($B$3:$B$5882,0.6),3,B3376&lt;=PERCENTILE($B$3:$B$5882,0.8),2,TRUE,1)</f>
        <v>1</v>
      </c>
      <c r="F3376" cm="1">
        <f t="array" ref="F3376">_xlfn.IFS(C3376&lt;=PERCENTILE($C$3:$C$5882,0.2),1,C3376&lt;=PERCENTILE($C$3:$C$5882,0.4),2,C3376&lt;=PERCENTILE($C$3:$C$5882,0.6),3,C3376&lt;=PERCENTILE($C$3:$C$5882,0.8),4,TRUE,5)</f>
        <v>5</v>
      </c>
      <c r="G3376" cm="1">
        <f t="array" ref="G3376">_xlfn.IFS(D3376&lt;=PERCENTILE($D$3:$D$5882,0.2),1,D3376&lt;=PERCENTILE($D$3:$D$5882,0.4),2,D3376&lt;=PERCENTILE($D$3:$D$5882,0.6),3,D3376&lt;=PERCENTILE($D$3:$D$5882,0.8),4,TRUE,5)</f>
        <v>4</v>
      </c>
      <c r="H3376" s="3" t="str" cm="1">
        <f t="array" ref="H3376">_xlfn.IFS(AND(E3376&gt;=4,F3376&gt;=4,G3376&gt;=4),"Champions",AND(E3376&gt;=3,F3376&gt;=3,G3376&gt;=3),"Loyal Customers",AND(E3376&lt;=2,F3376&gt;=3),"At Risk",AND(E3376&lt;=2,F3376&lt;=2,G3376&lt;=2),"Lost",AND(E3376&gt;=4,F3376&lt;=2),"New/Promising",TRUE,"Needs Attention")</f>
        <v>At Risk</v>
      </c>
      <c r="I3376" s="3" t="str">
        <f t="shared" si="56"/>
        <v>Churned</v>
      </c>
      <c r="J3376" s="3" t="str">
        <f>_xlfn.XLOOKUP(A3376,'Country_Lookup'!$D:$D,'Country_Lookup'!$E:$E)</f>
        <v>United Kingdom</v>
      </c>
    </row>
    <row r="3377" spans="1:10" x14ac:dyDescent="0.3">
      <c r="A3377">
        <v>15752</v>
      </c>
      <c r="B3377">
        <v>39</v>
      </c>
      <c r="C3377">
        <v>9</v>
      </c>
      <c r="D3377">
        <v>4207.5400000000282</v>
      </c>
      <c r="E3377" cm="1">
        <f t="array" ref="E3377">_xlfn.IFS(B3377&lt;=PERCENTILE($B$3:$B$5882,0.2),5,B3377&lt;=PERCENTILE($B$3:$B$5882,0.4),4,B3377&lt;=PERCENTILE($B$3:$B$5882,0.6),3,B3377&lt;=PERCENTILE($B$3:$B$5882,0.8),2,TRUE,1)</f>
        <v>4</v>
      </c>
      <c r="F3377" cm="1">
        <f t="array" ref="F3377">_xlfn.IFS(C3377&lt;=PERCENTILE($C$3:$C$5882,0.2),1,C3377&lt;=PERCENTILE($C$3:$C$5882,0.4),2,C3377&lt;=PERCENTILE($C$3:$C$5882,0.6),3,C3377&lt;=PERCENTILE($C$3:$C$5882,0.8),4,TRUE,5)</f>
        <v>5</v>
      </c>
      <c r="G3377" cm="1">
        <f t="array" ref="G3377">_xlfn.IFS(D3377&lt;=PERCENTILE($D$3:$D$5882,0.2),1,D3377&lt;=PERCENTILE($D$3:$D$5882,0.4),2,D3377&lt;=PERCENTILE($D$3:$D$5882,0.6),3,D3377&lt;=PERCENTILE($D$3:$D$5882,0.8),4,TRUE,5)</f>
        <v>5</v>
      </c>
      <c r="H3377" s="3" t="str" cm="1">
        <f t="array" ref="H3377">_xlfn.IFS(AND(E3377&gt;=4,F3377&gt;=4,G3377&gt;=4),"Champions",AND(E3377&gt;=3,F3377&gt;=3,G3377&gt;=3),"Loyal Customers",AND(E3377&lt;=2,F3377&gt;=3),"At Risk",AND(E3377&lt;=2,F3377&lt;=2,G3377&lt;=2),"Lost",AND(E3377&gt;=4,F3377&lt;=2),"New/Promising",TRUE,"Needs Attention")</f>
        <v>Champions</v>
      </c>
      <c r="I3377" s="3" t="str">
        <f t="shared" si="56"/>
        <v>Active</v>
      </c>
      <c r="J3377" s="3" t="str">
        <f>_xlfn.XLOOKUP(A3377,'Country_Lookup'!$D:$D,'Country_Lookup'!$E:$E)</f>
        <v>United Kingdom</v>
      </c>
    </row>
    <row r="3378" spans="1:10" x14ac:dyDescent="0.3">
      <c r="A3378">
        <v>15753</v>
      </c>
      <c r="B3378">
        <v>304</v>
      </c>
      <c r="C3378">
        <v>1</v>
      </c>
      <c r="D3378">
        <v>79.2</v>
      </c>
      <c r="E3378" cm="1">
        <f t="array" ref="E3378">_xlfn.IFS(B3378&lt;=PERCENTILE($B$3:$B$5882,0.2),5,B3378&lt;=PERCENTILE($B$3:$B$5882,0.4),4,B3378&lt;=PERCENTILE($B$3:$B$5882,0.6),3,B3378&lt;=PERCENTILE($B$3:$B$5882,0.8),2,TRUE,1)</f>
        <v>2</v>
      </c>
      <c r="F3378" cm="1">
        <f t="array" ref="F3378">_xlfn.IFS(C3378&lt;=PERCENTILE($C$3:$C$5882,0.2),1,C3378&lt;=PERCENTILE($C$3:$C$5882,0.4),2,C3378&lt;=PERCENTILE($C$3:$C$5882,0.6),3,C3378&lt;=PERCENTILE($C$3:$C$5882,0.8),4,TRUE,5)</f>
        <v>1</v>
      </c>
      <c r="G3378" cm="1">
        <f t="array" ref="G3378">_xlfn.IFS(D3378&lt;=PERCENTILE($D$3:$D$5882,0.2),1,D3378&lt;=PERCENTILE($D$3:$D$5882,0.4),2,D3378&lt;=PERCENTILE($D$3:$D$5882,0.6),3,D3378&lt;=PERCENTILE($D$3:$D$5882,0.8),4,TRUE,5)</f>
        <v>1</v>
      </c>
      <c r="H3378" s="3" t="str" cm="1">
        <f t="array" ref="H3378">_xlfn.IFS(AND(E3378&gt;=4,F3378&gt;=4,G3378&gt;=4),"Champions",AND(E3378&gt;=3,F3378&gt;=3,G3378&gt;=3),"Loyal Customers",AND(E3378&lt;=2,F3378&gt;=3),"At Risk",AND(E3378&lt;=2,F3378&lt;=2,G3378&lt;=2),"Lost",AND(E3378&gt;=4,F3378&lt;=2),"New/Promising",TRUE,"Needs Attention")</f>
        <v>Lost</v>
      </c>
      <c r="I3378" s="3" t="str">
        <f t="shared" si="56"/>
        <v>Churned</v>
      </c>
      <c r="J3378" s="3" t="str">
        <f>_xlfn.XLOOKUP(A3378,'Country_Lookup'!$D:$D,'Country_Lookup'!$E:$E)</f>
        <v>United Kingdom</v>
      </c>
    </row>
    <row r="3379" spans="1:10" x14ac:dyDescent="0.3">
      <c r="A3379">
        <v>15754</v>
      </c>
      <c r="B3379">
        <v>51</v>
      </c>
      <c r="C3379">
        <v>9</v>
      </c>
      <c r="D3379">
        <v>3037.609999999991</v>
      </c>
      <c r="E3379" cm="1">
        <f t="array" ref="E3379">_xlfn.IFS(B3379&lt;=PERCENTILE($B$3:$B$5882,0.2),5,B3379&lt;=PERCENTILE($B$3:$B$5882,0.4),4,B3379&lt;=PERCENTILE($B$3:$B$5882,0.6),3,B3379&lt;=PERCENTILE($B$3:$B$5882,0.8),2,TRUE,1)</f>
        <v>4</v>
      </c>
      <c r="F3379" cm="1">
        <f t="array" ref="F3379">_xlfn.IFS(C3379&lt;=PERCENTILE($C$3:$C$5882,0.2),1,C3379&lt;=PERCENTILE($C$3:$C$5882,0.4),2,C3379&lt;=PERCENTILE($C$3:$C$5882,0.6),3,C3379&lt;=PERCENTILE($C$3:$C$5882,0.8),4,TRUE,5)</f>
        <v>5</v>
      </c>
      <c r="G3379" cm="1">
        <f t="array" ref="G3379">_xlfn.IFS(D3379&lt;=PERCENTILE($D$3:$D$5882,0.2),1,D3379&lt;=PERCENTILE($D$3:$D$5882,0.4),2,D3379&lt;=PERCENTILE($D$3:$D$5882,0.6),3,D3379&lt;=PERCENTILE($D$3:$D$5882,0.8),4,TRUE,5)</f>
        <v>5</v>
      </c>
      <c r="H3379" s="3" t="str" cm="1">
        <f t="array" ref="H3379">_xlfn.IFS(AND(E3379&gt;=4,F3379&gt;=4,G3379&gt;=4),"Champions",AND(E3379&gt;=3,F3379&gt;=3,G3379&gt;=3),"Loyal Customers",AND(E3379&lt;=2,F3379&gt;=3),"At Risk",AND(E3379&lt;=2,F3379&lt;=2,G3379&lt;=2),"Lost",AND(E3379&gt;=4,F3379&lt;=2),"New/Promising",TRUE,"Needs Attention")</f>
        <v>Champions</v>
      </c>
      <c r="I3379" s="3" t="str">
        <f t="shared" si="56"/>
        <v>Active</v>
      </c>
      <c r="J3379" s="3" t="str">
        <f>_xlfn.XLOOKUP(A3379,'Country_Lookup'!$D:$D,'Country_Lookup'!$E:$E)</f>
        <v>United Kingdom</v>
      </c>
    </row>
    <row r="3380" spans="1:10" x14ac:dyDescent="0.3">
      <c r="A3380">
        <v>15755</v>
      </c>
      <c r="B3380">
        <v>10</v>
      </c>
      <c r="C3380">
        <v>17</v>
      </c>
      <c r="D3380">
        <v>5993.1200000000563</v>
      </c>
      <c r="E3380" cm="1">
        <f t="array" ref="E3380">_xlfn.IFS(B3380&lt;=PERCENTILE($B$3:$B$5882,0.2),5,B3380&lt;=PERCENTILE($B$3:$B$5882,0.4),4,B3380&lt;=PERCENTILE($B$3:$B$5882,0.6),3,B3380&lt;=PERCENTILE($B$3:$B$5882,0.8),2,TRUE,1)</f>
        <v>5</v>
      </c>
      <c r="F3380" cm="1">
        <f t="array" ref="F3380">_xlfn.IFS(C3380&lt;=PERCENTILE($C$3:$C$5882,0.2),1,C3380&lt;=PERCENTILE($C$3:$C$5882,0.4),2,C3380&lt;=PERCENTILE($C$3:$C$5882,0.6),3,C3380&lt;=PERCENTILE($C$3:$C$5882,0.8),4,TRUE,5)</f>
        <v>5</v>
      </c>
      <c r="G3380" cm="1">
        <f t="array" ref="G3380">_xlfn.IFS(D3380&lt;=PERCENTILE($D$3:$D$5882,0.2),1,D3380&lt;=PERCENTILE($D$3:$D$5882,0.4),2,D3380&lt;=PERCENTILE($D$3:$D$5882,0.6),3,D3380&lt;=PERCENTILE($D$3:$D$5882,0.8),4,TRUE,5)</f>
        <v>5</v>
      </c>
      <c r="H3380" s="3" t="str" cm="1">
        <f t="array" ref="H3380">_xlfn.IFS(AND(E3380&gt;=4,F3380&gt;=4,G3380&gt;=4),"Champions",AND(E3380&gt;=3,F3380&gt;=3,G3380&gt;=3),"Loyal Customers",AND(E3380&lt;=2,F3380&gt;=3),"At Risk",AND(E3380&lt;=2,F3380&lt;=2,G3380&lt;=2),"Lost",AND(E3380&gt;=4,F3380&lt;=2),"New/Promising",TRUE,"Needs Attention")</f>
        <v>Champions</v>
      </c>
      <c r="I3380" s="3" t="str">
        <f t="shared" si="56"/>
        <v>Active</v>
      </c>
      <c r="J3380" s="3" t="str">
        <f>_xlfn.XLOOKUP(A3380,'Country_Lookup'!$D:$D,'Country_Lookup'!$E:$E)</f>
        <v>United Kingdom</v>
      </c>
    </row>
    <row r="3381" spans="1:10" x14ac:dyDescent="0.3">
      <c r="A3381">
        <v>15756</v>
      </c>
      <c r="B3381">
        <v>61</v>
      </c>
      <c r="C3381">
        <v>4</v>
      </c>
      <c r="D3381">
        <v>532.96000000000174</v>
      </c>
      <c r="E3381" cm="1">
        <f t="array" ref="E3381">_xlfn.IFS(B3381&lt;=PERCENTILE($B$3:$B$5882,0.2),5,B3381&lt;=PERCENTILE($B$3:$B$5882,0.4),4,B3381&lt;=PERCENTILE($B$3:$B$5882,0.6),3,B3381&lt;=PERCENTILE($B$3:$B$5882,0.8),2,TRUE,1)</f>
        <v>3</v>
      </c>
      <c r="F3381" cm="1">
        <f t="array" ref="F3381">_xlfn.IFS(C3381&lt;=PERCENTILE($C$3:$C$5882,0.2),1,C3381&lt;=PERCENTILE($C$3:$C$5882,0.4),2,C3381&lt;=PERCENTILE($C$3:$C$5882,0.6),3,C3381&lt;=PERCENTILE($C$3:$C$5882,0.8),4,TRUE,5)</f>
        <v>3</v>
      </c>
      <c r="G3381" cm="1">
        <f t="array" ref="G3381">_xlfn.IFS(D3381&lt;=PERCENTILE($D$3:$D$5882,0.2),1,D3381&lt;=PERCENTILE($D$3:$D$5882,0.4),2,D3381&lt;=PERCENTILE($D$3:$D$5882,0.6),3,D3381&lt;=PERCENTILE($D$3:$D$5882,0.8),4,TRUE,5)</f>
        <v>2</v>
      </c>
      <c r="H3381" s="3" t="str" cm="1">
        <f t="array" ref="H3381">_xlfn.IFS(AND(E3381&gt;=4,F3381&gt;=4,G3381&gt;=4),"Champions",AND(E3381&gt;=3,F3381&gt;=3,G3381&gt;=3),"Loyal Customers",AND(E3381&lt;=2,F3381&gt;=3),"At Risk",AND(E3381&lt;=2,F3381&lt;=2,G3381&lt;=2),"Lost",AND(E3381&gt;=4,F3381&lt;=2),"New/Promising",TRUE,"Needs Attention")</f>
        <v>Needs Attention</v>
      </c>
      <c r="I3381" s="3" t="str">
        <f t="shared" si="56"/>
        <v>Active</v>
      </c>
      <c r="J3381" s="3" t="str">
        <f>_xlfn.XLOOKUP(A3381,'Country_Lookup'!$D:$D,'Country_Lookup'!$E:$E)</f>
        <v>United Kingdom</v>
      </c>
    </row>
    <row r="3382" spans="1:10" x14ac:dyDescent="0.3">
      <c r="A3382">
        <v>15757</v>
      </c>
      <c r="B3382">
        <v>65</v>
      </c>
      <c r="C3382">
        <v>6</v>
      </c>
      <c r="D3382">
        <v>2940.3599999999897</v>
      </c>
      <c r="E3382" cm="1">
        <f t="array" ref="E3382">_xlfn.IFS(B3382&lt;=PERCENTILE($B$3:$B$5882,0.2),5,B3382&lt;=PERCENTILE($B$3:$B$5882,0.4),4,B3382&lt;=PERCENTILE($B$3:$B$5882,0.6),3,B3382&lt;=PERCENTILE($B$3:$B$5882,0.8),2,TRUE,1)</f>
        <v>3</v>
      </c>
      <c r="F3382" cm="1">
        <f t="array" ref="F3382">_xlfn.IFS(C3382&lt;=PERCENTILE($C$3:$C$5882,0.2),1,C3382&lt;=PERCENTILE($C$3:$C$5882,0.4),2,C3382&lt;=PERCENTILE($C$3:$C$5882,0.6),3,C3382&lt;=PERCENTILE($C$3:$C$5882,0.8),4,TRUE,5)</f>
        <v>4</v>
      </c>
      <c r="G3382" cm="1">
        <f t="array" ref="G3382">_xlfn.IFS(D3382&lt;=PERCENTILE($D$3:$D$5882,0.2),1,D3382&lt;=PERCENTILE($D$3:$D$5882,0.4),2,D3382&lt;=PERCENTILE($D$3:$D$5882,0.6),3,D3382&lt;=PERCENTILE($D$3:$D$5882,0.8),4,TRUE,5)</f>
        <v>4</v>
      </c>
      <c r="H3382" s="3" t="str" cm="1">
        <f t="array" ref="H3382">_xlfn.IFS(AND(E3382&gt;=4,F3382&gt;=4,G3382&gt;=4),"Champions",AND(E3382&gt;=3,F3382&gt;=3,G3382&gt;=3),"Loyal Customers",AND(E3382&lt;=2,F3382&gt;=3),"At Risk",AND(E3382&lt;=2,F3382&lt;=2,G3382&lt;=2),"Lost",AND(E3382&gt;=4,F3382&lt;=2),"New/Promising",TRUE,"Needs Attention")</f>
        <v>Loyal Customers</v>
      </c>
      <c r="I3382" s="3" t="str">
        <f t="shared" si="56"/>
        <v>Active</v>
      </c>
      <c r="J3382" s="3" t="str">
        <f>_xlfn.XLOOKUP(A3382,'Country_Lookup'!$D:$D,'Country_Lookup'!$E:$E)</f>
        <v>United Kingdom</v>
      </c>
    </row>
    <row r="3383" spans="1:10" x14ac:dyDescent="0.3">
      <c r="A3383">
        <v>15758</v>
      </c>
      <c r="B3383">
        <v>24</v>
      </c>
      <c r="C3383">
        <v>1</v>
      </c>
      <c r="D3383">
        <v>205.25</v>
      </c>
      <c r="E3383" cm="1">
        <f t="array" ref="E3383">_xlfn.IFS(B3383&lt;=PERCENTILE($B$3:$B$5882,0.2),5,B3383&lt;=PERCENTILE($B$3:$B$5882,0.4),4,B3383&lt;=PERCENTILE($B$3:$B$5882,0.6),3,B3383&lt;=PERCENTILE($B$3:$B$5882,0.8),2,TRUE,1)</f>
        <v>4</v>
      </c>
      <c r="F3383" cm="1">
        <f t="array" ref="F3383">_xlfn.IFS(C3383&lt;=PERCENTILE($C$3:$C$5882,0.2),1,C3383&lt;=PERCENTILE($C$3:$C$5882,0.4),2,C3383&lt;=PERCENTILE($C$3:$C$5882,0.6),3,C3383&lt;=PERCENTILE($C$3:$C$5882,0.8),4,TRUE,5)</f>
        <v>1</v>
      </c>
      <c r="G3383" cm="1">
        <f t="array" ref="G3383">_xlfn.IFS(D3383&lt;=PERCENTILE($D$3:$D$5882,0.2),1,D3383&lt;=PERCENTILE($D$3:$D$5882,0.4),2,D3383&lt;=PERCENTILE($D$3:$D$5882,0.6),3,D3383&lt;=PERCENTILE($D$3:$D$5882,0.8),4,TRUE,5)</f>
        <v>1</v>
      </c>
      <c r="H3383" s="3" t="str" cm="1">
        <f t="array" ref="H3383">_xlfn.IFS(AND(E3383&gt;=4,F3383&gt;=4,G3383&gt;=4),"Champions",AND(E3383&gt;=3,F3383&gt;=3,G3383&gt;=3),"Loyal Customers",AND(E3383&lt;=2,F3383&gt;=3),"At Risk",AND(E3383&lt;=2,F3383&lt;=2,G3383&lt;=2),"Lost",AND(E3383&gt;=4,F3383&lt;=2),"New/Promising",TRUE,"Needs Attention")</f>
        <v>New/Promising</v>
      </c>
      <c r="I3383" s="3" t="str">
        <f t="shared" si="56"/>
        <v>Active</v>
      </c>
      <c r="J3383" s="3" t="str">
        <f>_xlfn.XLOOKUP(A3383,'Country_Lookup'!$D:$D,'Country_Lookup'!$E:$E)</f>
        <v>United Kingdom</v>
      </c>
    </row>
    <row r="3384" spans="1:10" x14ac:dyDescent="0.3">
      <c r="A3384">
        <v>15759</v>
      </c>
      <c r="B3384">
        <v>218</v>
      </c>
      <c r="C3384">
        <v>7</v>
      </c>
      <c r="D3384">
        <v>830.93000000000018</v>
      </c>
      <c r="E3384" cm="1">
        <f t="array" ref="E3384">_xlfn.IFS(B3384&lt;=PERCENTILE($B$3:$B$5882,0.2),5,B3384&lt;=PERCENTILE($B$3:$B$5882,0.4),4,B3384&lt;=PERCENTILE($B$3:$B$5882,0.6),3,B3384&lt;=PERCENTILE($B$3:$B$5882,0.8),2,TRUE,1)</f>
        <v>2</v>
      </c>
      <c r="F3384" cm="1">
        <f t="array" ref="F3384">_xlfn.IFS(C3384&lt;=PERCENTILE($C$3:$C$5882,0.2),1,C3384&lt;=PERCENTILE($C$3:$C$5882,0.4),2,C3384&lt;=PERCENTILE($C$3:$C$5882,0.6),3,C3384&lt;=PERCENTILE($C$3:$C$5882,0.8),4,TRUE,5)</f>
        <v>4</v>
      </c>
      <c r="G3384" cm="1">
        <f t="array" ref="G3384">_xlfn.IFS(D3384&lt;=PERCENTILE($D$3:$D$5882,0.2),1,D3384&lt;=PERCENTILE($D$3:$D$5882,0.4),2,D3384&lt;=PERCENTILE($D$3:$D$5882,0.6),3,D3384&lt;=PERCENTILE($D$3:$D$5882,0.8),4,TRUE,5)</f>
        <v>3</v>
      </c>
      <c r="H3384" s="3" t="str" cm="1">
        <f t="array" ref="H3384">_xlfn.IFS(AND(E3384&gt;=4,F3384&gt;=4,G3384&gt;=4),"Champions",AND(E3384&gt;=3,F3384&gt;=3,G3384&gt;=3),"Loyal Customers",AND(E3384&lt;=2,F3384&gt;=3),"At Risk",AND(E3384&lt;=2,F3384&lt;=2,G3384&lt;=2),"Lost",AND(E3384&gt;=4,F3384&lt;=2),"New/Promising",TRUE,"Needs Attention")</f>
        <v>At Risk</v>
      </c>
      <c r="I3384" s="3" t="str">
        <f t="shared" si="56"/>
        <v>Churned</v>
      </c>
      <c r="J3384" s="3" t="str">
        <f>_xlfn.XLOOKUP(A3384,'Country_Lookup'!$D:$D,'Country_Lookup'!$E:$E)</f>
        <v>United Kingdom</v>
      </c>
    </row>
    <row r="3385" spans="1:10" x14ac:dyDescent="0.3">
      <c r="A3385">
        <v>15760</v>
      </c>
      <c r="B3385">
        <v>630</v>
      </c>
      <c r="C3385">
        <v>2</v>
      </c>
      <c r="D3385">
        <v>13916.34</v>
      </c>
      <c r="E3385" cm="1">
        <f t="array" ref="E3385">_xlfn.IFS(B3385&lt;=PERCENTILE($B$3:$B$5882,0.2),5,B3385&lt;=PERCENTILE($B$3:$B$5882,0.4),4,B3385&lt;=PERCENTILE($B$3:$B$5882,0.6),3,B3385&lt;=PERCENTILE($B$3:$B$5882,0.8),2,TRUE,1)</f>
        <v>1</v>
      </c>
      <c r="F3385" cm="1">
        <f t="array" ref="F3385">_xlfn.IFS(C3385&lt;=PERCENTILE($C$3:$C$5882,0.2),1,C3385&lt;=PERCENTILE($C$3:$C$5882,0.4),2,C3385&lt;=PERCENTILE($C$3:$C$5882,0.6),3,C3385&lt;=PERCENTILE($C$3:$C$5882,0.8),4,TRUE,5)</f>
        <v>2</v>
      </c>
      <c r="G3385" cm="1">
        <f t="array" ref="G3385">_xlfn.IFS(D3385&lt;=PERCENTILE($D$3:$D$5882,0.2),1,D3385&lt;=PERCENTILE($D$3:$D$5882,0.4),2,D3385&lt;=PERCENTILE($D$3:$D$5882,0.6),3,D3385&lt;=PERCENTILE($D$3:$D$5882,0.8),4,TRUE,5)</f>
        <v>5</v>
      </c>
      <c r="H3385" s="3" t="str" cm="1">
        <f t="array" ref="H3385">_xlfn.IFS(AND(E3385&gt;=4,F3385&gt;=4,G3385&gt;=4),"Champions",AND(E3385&gt;=3,F3385&gt;=3,G3385&gt;=3),"Loyal Customers",AND(E3385&lt;=2,F3385&gt;=3),"At Risk",AND(E3385&lt;=2,F3385&lt;=2,G3385&lt;=2),"Lost",AND(E3385&gt;=4,F3385&lt;=2),"New/Promising",TRUE,"Needs Attention")</f>
        <v>Needs Attention</v>
      </c>
      <c r="I3385" s="3" t="str">
        <f t="shared" si="56"/>
        <v>Churned</v>
      </c>
      <c r="J3385" s="3" t="str">
        <f>_xlfn.XLOOKUP(A3385,'Country_Lookup'!$D:$D,'Country_Lookup'!$E:$E)</f>
        <v>Norway</v>
      </c>
    </row>
    <row r="3386" spans="1:10" x14ac:dyDescent="0.3">
      <c r="A3386">
        <v>15761</v>
      </c>
      <c r="B3386">
        <v>442</v>
      </c>
      <c r="C3386">
        <v>1</v>
      </c>
      <c r="D3386">
        <v>143.04999999999998</v>
      </c>
      <c r="E3386" cm="1">
        <f t="array" ref="E3386">_xlfn.IFS(B3386&lt;=PERCENTILE($B$3:$B$5882,0.2),5,B3386&lt;=PERCENTILE($B$3:$B$5882,0.4),4,B3386&lt;=PERCENTILE($B$3:$B$5882,0.6),3,B3386&lt;=PERCENTILE($B$3:$B$5882,0.8),2,TRUE,1)</f>
        <v>1</v>
      </c>
      <c r="F3386" cm="1">
        <f t="array" ref="F3386">_xlfn.IFS(C3386&lt;=PERCENTILE($C$3:$C$5882,0.2),1,C3386&lt;=PERCENTILE($C$3:$C$5882,0.4),2,C3386&lt;=PERCENTILE($C$3:$C$5882,0.6),3,C3386&lt;=PERCENTILE($C$3:$C$5882,0.8),4,TRUE,5)</f>
        <v>1</v>
      </c>
      <c r="G3386" cm="1">
        <f t="array" ref="G3386">_xlfn.IFS(D3386&lt;=PERCENTILE($D$3:$D$5882,0.2),1,D3386&lt;=PERCENTILE($D$3:$D$5882,0.4),2,D3386&lt;=PERCENTILE($D$3:$D$5882,0.6),3,D3386&lt;=PERCENTILE($D$3:$D$5882,0.8),4,TRUE,5)</f>
        <v>1</v>
      </c>
      <c r="H3386" s="3" t="str" cm="1">
        <f t="array" ref="H3386">_xlfn.IFS(AND(E3386&gt;=4,F3386&gt;=4,G3386&gt;=4),"Champions",AND(E3386&gt;=3,F3386&gt;=3,G3386&gt;=3),"Loyal Customers",AND(E3386&lt;=2,F3386&gt;=3),"At Risk",AND(E3386&lt;=2,F3386&lt;=2,G3386&lt;=2),"Lost",AND(E3386&gt;=4,F3386&lt;=2),"New/Promising",TRUE,"Needs Attention")</f>
        <v>Lost</v>
      </c>
      <c r="I3386" s="3" t="str">
        <f t="shared" si="56"/>
        <v>Churned</v>
      </c>
      <c r="J3386" s="3" t="str">
        <f>_xlfn.XLOOKUP(A3386,'Country_Lookup'!$D:$D,'Country_Lookup'!$E:$E)</f>
        <v>United Kingdom</v>
      </c>
    </row>
    <row r="3387" spans="1:10" x14ac:dyDescent="0.3">
      <c r="A3387">
        <v>15762</v>
      </c>
      <c r="B3387">
        <v>65</v>
      </c>
      <c r="C3387">
        <v>2</v>
      </c>
      <c r="D3387">
        <v>583.75</v>
      </c>
      <c r="E3387" cm="1">
        <f t="array" ref="E3387">_xlfn.IFS(B3387&lt;=PERCENTILE($B$3:$B$5882,0.2),5,B3387&lt;=PERCENTILE($B$3:$B$5882,0.4),4,B3387&lt;=PERCENTILE($B$3:$B$5882,0.6),3,B3387&lt;=PERCENTILE($B$3:$B$5882,0.8),2,TRUE,1)</f>
        <v>3</v>
      </c>
      <c r="F3387" cm="1">
        <f t="array" ref="F3387">_xlfn.IFS(C3387&lt;=PERCENTILE($C$3:$C$5882,0.2),1,C3387&lt;=PERCENTILE($C$3:$C$5882,0.4),2,C3387&lt;=PERCENTILE($C$3:$C$5882,0.6),3,C3387&lt;=PERCENTILE($C$3:$C$5882,0.8),4,TRUE,5)</f>
        <v>2</v>
      </c>
      <c r="G3387" cm="1">
        <f t="array" ref="G3387">_xlfn.IFS(D3387&lt;=PERCENTILE($D$3:$D$5882,0.2),1,D3387&lt;=PERCENTILE($D$3:$D$5882,0.4),2,D3387&lt;=PERCENTILE($D$3:$D$5882,0.6),3,D3387&lt;=PERCENTILE($D$3:$D$5882,0.8),4,TRUE,5)</f>
        <v>2</v>
      </c>
      <c r="H3387" s="3" t="str" cm="1">
        <f t="array" ref="H3387">_xlfn.IFS(AND(E3387&gt;=4,F3387&gt;=4,G3387&gt;=4),"Champions",AND(E3387&gt;=3,F3387&gt;=3,G3387&gt;=3),"Loyal Customers",AND(E3387&lt;=2,F3387&gt;=3),"At Risk",AND(E3387&lt;=2,F3387&lt;=2,G3387&lt;=2),"Lost",AND(E3387&gt;=4,F3387&lt;=2),"New/Promising",TRUE,"Needs Attention")</f>
        <v>Needs Attention</v>
      </c>
      <c r="I3387" s="3" t="str">
        <f t="shared" si="56"/>
        <v>Active</v>
      </c>
      <c r="J3387" s="3" t="str">
        <f>_xlfn.XLOOKUP(A3387,'Country_Lookup'!$D:$D,'Country_Lookup'!$E:$E)</f>
        <v>United Kingdom</v>
      </c>
    </row>
    <row r="3388" spans="1:10" x14ac:dyDescent="0.3">
      <c r="A3388">
        <v>15763</v>
      </c>
      <c r="B3388">
        <v>31</v>
      </c>
      <c r="C3388">
        <v>2</v>
      </c>
      <c r="D3388">
        <v>1086.9199999999987</v>
      </c>
      <c r="E3388" cm="1">
        <f t="array" ref="E3388">_xlfn.IFS(B3388&lt;=PERCENTILE($B$3:$B$5882,0.2),5,B3388&lt;=PERCENTILE($B$3:$B$5882,0.4),4,B3388&lt;=PERCENTILE($B$3:$B$5882,0.6),3,B3388&lt;=PERCENTILE($B$3:$B$5882,0.8),2,TRUE,1)</f>
        <v>4</v>
      </c>
      <c r="F3388" cm="1">
        <f t="array" ref="F3388">_xlfn.IFS(C3388&lt;=PERCENTILE($C$3:$C$5882,0.2),1,C3388&lt;=PERCENTILE($C$3:$C$5882,0.4),2,C3388&lt;=PERCENTILE($C$3:$C$5882,0.6),3,C3388&lt;=PERCENTILE($C$3:$C$5882,0.8),4,TRUE,5)</f>
        <v>2</v>
      </c>
      <c r="G3388" cm="1">
        <f t="array" ref="G3388">_xlfn.IFS(D3388&lt;=PERCENTILE($D$3:$D$5882,0.2),1,D3388&lt;=PERCENTILE($D$3:$D$5882,0.4),2,D3388&lt;=PERCENTILE($D$3:$D$5882,0.6),3,D3388&lt;=PERCENTILE($D$3:$D$5882,0.8),4,TRUE,5)</f>
        <v>3</v>
      </c>
      <c r="H3388" s="3" t="str" cm="1">
        <f t="array" ref="H3388">_xlfn.IFS(AND(E3388&gt;=4,F3388&gt;=4,G3388&gt;=4),"Champions",AND(E3388&gt;=3,F3388&gt;=3,G3388&gt;=3),"Loyal Customers",AND(E3388&lt;=2,F3388&gt;=3),"At Risk",AND(E3388&lt;=2,F3388&lt;=2,G3388&lt;=2),"Lost",AND(E3388&gt;=4,F3388&lt;=2),"New/Promising",TRUE,"Needs Attention")</f>
        <v>New/Promising</v>
      </c>
      <c r="I3388" s="3" t="str">
        <f t="shared" si="56"/>
        <v>Active</v>
      </c>
      <c r="J3388" s="3" t="str">
        <f>_xlfn.XLOOKUP(A3388,'Country_Lookup'!$D:$D,'Country_Lookup'!$E:$E)</f>
        <v>United Kingdom</v>
      </c>
    </row>
    <row r="3389" spans="1:10" x14ac:dyDescent="0.3">
      <c r="A3389">
        <v>15764</v>
      </c>
      <c r="B3389">
        <v>88</v>
      </c>
      <c r="C3389">
        <v>8</v>
      </c>
      <c r="D3389">
        <v>4503.0799999999872</v>
      </c>
      <c r="E3389" cm="1">
        <f t="array" ref="E3389">_xlfn.IFS(B3389&lt;=PERCENTILE($B$3:$B$5882,0.2),5,B3389&lt;=PERCENTILE($B$3:$B$5882,0.4),4,B3389&lt;=PERCENTILE($B$3:$B$5882,0.6),3,B3389&lt;=PERCENTILE($B$3:$B$5882,0.8),2,TRUE,1)</f>
        <v>3</v>
      </c>
      <c r="F3389" cm="1">
        <f t="array" ref="F3389">_xlfn.IFS(C3389&lt;=PERCENTILE($C$3:$C$5882,0.2),1,C3389&lt;=PERCENTILE($C$3:$C$5882,0.4),2,C3389&lt;=PERCENTILE($C$3:$C$5882,0.6),3,C3389&lt;=PERCENTILE($C$3:$C$5882,0.8),4,TRUE,5)</f>
        <v>4</v>
      </c>
      <c r="G3389" cm="1">
        <f t="array" ref="G3389">_xlfn.IFS(D3389&lt;=PERCENTILE($D$3:$D$5882,0.2),1,D3389&lt;=PERCENTILE($D$3:$D$5882,0.4),2,D3389&lt;=PERCENTILE($D$3:$D$5882,0.6),3,D3389&lt;=PERCENTILE($D$3:$D$5882,0.8),4,TRUE,5)</f>
        <v>5</v>
      </c>
      <c r="H3389" s="3" t="str" cm="1">
        <f t="array" ref="H3389">_xlfn.IFS(AND(E3389&gt;=4,F3389&gt;=4,G3389&gt;=4),"Champions",AND(E3389&gt;=3,F3389&gt;=3,G3389&gt;=3),"Loyal Customers",AND(E3389&lt;=2,F3389&gt;=3),"At Risk",AND(E3389&lt;=2,F3389&lt;=2,G3389&lt;=2),"Lost",AND(E3389&gt;=4,F3389&lt;=2),"New/Promising",TRUE,"Needs Attention")</f>
        <v>Loyal Customers</v>
      </c>
      <c r="I3389" s="3" t="str">
        <f t="shared" si="56"/>
        <v>Active</v>
      </c>
      <c r="J3389" s="3" t="str">
        <f>_xlfn.XLOOKUP(A3389,'Country_Lookup'!$D:$D,'Country_Lookup'!$E:$E)</f>
        <v>United Kingdom</v>
      </c>
    </row>
    <row r="3390" spans="1:10" x14ac:dyDescent="0.3">
      <c r="A3390">
        <v>15765</v>
      </c>
      <c r="B3390">
        <v>666</v>
      </c>
      <c r="C3390">
        <v>1</v>
      </c>
      <c r="D3390">
        <v>370.63</v>
      </c>
      <c r="E3390" cm="1">
        <f t="array" ref="E3390">_xlfn.IFS(B3390&lt;=PERCENTILE($B$3:$B$5882,0.2),5,B3390&lt;=PERCENTILE($B$3:$B$5882,0.4),4,B3390&lt;=PERCENTILE($B$3:$B$5882,0.6),3,B3390&lt;=PERCENTILE($B$3:$B$5882,0.8),2,TRUE,1)</f>
        <v>1</v>
      </c>
      <c r="F3390" cm="1">
        <f t="array" ref="F3390">_xlfn.IFS(C3390&lt;=PERCENTILE($C$3:$C$5882,0.2),1,C3390&lt;=PERCENTILE($C$3:$C$5882,0.4),2,C3390&lt;=PERCENTILE($C$3:$C$5882,0.6),3,C3390&lt;=PERCENTILE($C$3:$C$5882,0.8),4,TRUE,5)</f>
        <v>1</v>
      </c>
      <c r="G3390" cm="1">
        <f t="array" ref="G3390">_xlfn.IFS(D3390&lt;=PERCENTILE($D$3:$D$5882,0.2),1,D3390&lt;=PERCENTILE($D$3:$D$5882,0.4),2,D3390&lt;=PERCENTILE($D$3:$D$5882,0.6),3,D3390&lt;=PERCENTILE($D$3:$D$5882,0.8),4,TRUE,5)</f>
        <v>2</v>
      </c>
      <c r="H3390" s="3" t="str" cm="1">
        <f t="array" ref="H3390">_xlfn.IFS(AND(E3390&gt;=4,F3390&gt;=4,G3390&gt;=4),"Champions",AND(E3390&gt;=3,F3390&gt;=3,G3390&gt;=3),"Loyal Customers",AND(E3390&lt;=2,F3390&gt;=3),"At Risk",AND(E3390&lt;=2,F3390&lt;=2,G3390&lt;=2),"Lost",AND(E3390&gt;=4,F3390&lt;=2),"New/Promising",TRUE,"Needs Attention")</f>
        <v>Lost</v>
      </c>
      <c r="I3390" s="3" t="str">
        <f t="shared" si="56"/>
        <v>Churned</v>
      </c>
      <c r="J3390" s="3" t="str">
        <f>_xlfn.XLOOKUP(A3390,'Country_Lookup'!$D:$D,'Country_Lookup'!$E:$E)</f>
        <v>United Kingdom</v>
      </c>
    </row>
    <row r="3391" spans="1:10" x14ac:dyDescent="0.3">
      <c r="A3391">
        <v>15766</v>
      </c>
      <c r="B3391">
        <v>64</v>
      </c>
      <c r="C3391">
        <v>3</v>
      </c>
      <c r="D3391">
        <v>831.06000000000006</v>
      </c>
      <c r="E3391" cm="1">
        <f t="array" ref="E3391">_xlfn.IFS(B3391&lt;=PERCENTILE($B$3:$B$5882,0.2),5,B3391&lt;=PERCENTILE($B$3:$B$5882,0.4),4,B3391&lt;=PERCENTILE($B$3:$B$5882,0.6),3,B3391&lt;=PERCENTILE($B$3:$B$5882,0.8),2,TRUE,1)</f>
        <v>3</v>
      </c>
      <c r="F3391" cm="1">
        <f t="array" ref="F3391">_xlfn.IFS(C3391&lt;=PERCENTILE($C$3:$C$5882,0.2),1,C3391&lt;=PERCENTILE($C$3:$C$5882,0.4),2,C3391&lt;=PERCENTILE($C$3:$C$5882,0.6),3,C3391&lt;=PERCENTILE($C$3:$C$5882,0.8),4,TRUE,5)</f>
        <v>3</v>
      </c>
      <c r="G3391" cm="1">
        <f t="array" ref="G3391">_xlfn.IFS(D3391&lt;=PERCENTILE($D$3:$D$5882,0.2),1,D3391&lt;=PERCENTILE($D$3:$D$5882,0.4),2,D3391&lt;=PERCENTILE($D$3:$D$5882,0.6),3,D3391&lt;=PERCENTILE($D$3:$D$5882,0.8),4,TRUE,5)</f>
        <v>3</v>
      </c>
      <c r="H3391" s="3" t="str" cm="1">
        <f t="array" ref="H3391">_xlfn.IFS(AND(E3391&gt;=4,F3391&gt;=4,G3391&gt;=4),"Champions",AND(E3391&gt;=3,F3391&gt;=3,G3391&gt;=3),"Loyal Customers",AND(E3391&lt;=2,F3391&gt;=3),"At Risk",AND(E3391&lt;=2,F3391&lt;=2,G3391&lt;=2),"Lost",AND(E3391&gt;=4,F3391&lt;=2),"New/Promising",TRUE,"Needs Attention")</f>
        <v>Loyal Customers</v>
      </c>
      <c r="I3391" s="3" t="str">
        <f t="shared" si="56"/>
        <v>Active</v>
      </c>
      <c r="J3391" s="3" t="str">
        <f>_xlfn.XLOOKUP(A3391,'Country_Lookup'!$D:$D,'Country_Lookup'!$E:$E)</f>
        <v>United Kingdom</v>
      </c>
    </row>
    <row r="3392" spans="1:10" x14ac:dyDescent="0.3">
      <c r="A3392">
        <v>15768</v>
      </c>
      <c r="B3392">
        <v>115</v>
      </c>
      <c r="C3392">
        <v>34</v>
      </c>
      <c r="D3392">
        <v>15601.089999999856</v>
      </c>
      <c r="E3392" cm="1">
        <f t="array" ref="E3392">_xlfn.IFS(B3392&lt;=PERCENTILE($B$3:$B$5882,0.2),5,B3392&lt;=PERCENTILE($B$3:$B$5882,0.4),4,B3392&lt;=PERCENTILE($B$3:$B$5882,0.6),3,B3392&lt;=PERCENTILE($B$3:$B$5882,0.8),2,TRUE,1)</f>
        <v>3</v>
      </c>
      <c r="F3392" cm="1">
        <f t="array" ref="F3392">_xlfn.IFS(C3392&lt;=PERCENTILE($C$3:$C$5882,0.2),1,C3392&lt;=PERCENTILE($C$3:$C$5882,0.4),2,C3392&lt;=PERCENTILE($C$3:$C$5882,0.6),3,C3392&lt;=PERCENTILE($C$3:$C$5882,0.8),4,TRUE,5)</f>
        <v>5</v>
      </c>
      <c r="G3392" cm="1">
        <f t="array" ref="G3392">_xlfn.IFS(D3392&lt;=PERCENTILE($D$3:$D$5882,0.2),1,D3392&lt;=PERCENTILE($D$3:$D$5882,0.4),2,D3392&lt;=PERCENTILE($D$3:$D$5882,0.6),3,D3392&lt;=PERCENTILE($D$3:$D$5882,0.8),4,TRUE,5)</f>
        <v>5</v>
      </c>
      <c r="H3392" s="3" t="str" cm="1">
        <f t="array" ref="H3392">_xlfn.IFS(AND(E3392&gt;=4,F3392&gt;=4,G3392&gt;=4),"Champions",AND(E3392&gt;=3,F3392&gt;=3,G3392&gt;=3),"Loyal Customers",AND(E3392&lt;=2,F3392&gt;=3),"At Risk",AND(E3392&lt;=2,F3392&lt;=2,G3392&lt;=2),"Lost",AND(E3392&gt;=4,F3392&lt;=2),"New/Promising",TRUE,"Needs Attention")</f>
        <v>Loyal Customers</v>
      </c>
      <c r="I3392" s="3" t="str">
        <f t="shared" si="56"/>
        <v>Churned</v>
      </c>
      <c r="J3392" s="3" t="str">
        <f>_xlfn.XLOOKUP(A3392,'Country_Lookup'!$D:$D,'Country_Lookup'!$E:$E)</f>
        <v>United Kingdom</v>
      </c>
    </row>
    <row r="3393" spans="1:10" x14ac:dyDescent="0.3">
      <c r="A3393">
        <v>15769</v>
      </c>
      <c r="B3393">
        <v>7</v>
      </c>
      <c r="C3393">
        <v>46</v>
      </c>
      <c r="D3393">
        <v>88704.320000000211</v>
      </c>
      <c r="E3393" cm="1">
        <f t="array" ref="E3393">_xlfn.IFS(B3393&lt;=PERCENTILE($B$3:$B$5882,0.2),5,B3393&lt;=PERCENTILE($B$3:$B$5882,0.4),4,B3393&lt;=PERCENTILE($B$3:$B$5882,0.6),3,B3393&lt;=PERCENTILE($B$3:$B$5882,0.8),2,TRUE,1)</f>
        <v>5</v>
      </c>
      <c r="F3393" cm="1">
        <f t="array" ref="F3393">_xlfn.IFS(C3393&lt;=PERCENTILE($C$3:$C$5882,0.2),1,C3393&lt;=PERCENTILE($C$3:$C$5882,0.4),2,C3393&lt;=PERCENTILE($C$3:$C$5882,0.6),3,C3393&lt;=PERCENTILE($C$3:$C$5882,0.8),4,TRUE,5)</f>
        <v>5</v>
      </c>
      <c r="G3393" cm="1">
        <f t="array" ref="G3393">_xlfn.IFS(D3393&lt;=PERCENTILE($D$3:$D$5882,0.2),1,D3393&lt;=PERCENTILE($D$3:$D$5882,0.4),2,D3393&lt;=PERCENTILE($D$3:$D$5882,0.6),3,D3393&lt;=PERCENTILE($D$3:$D$5882,0.8),4,TRUE,5)</f>
        <v>5</v>
      </c>
      <c r="H3393" s="3" t="str" cm="1">
        <f t="array" ref="H3393">_xlfn.IFS(AND(E3393&gt;=4,F3393&gt;=4,G3393&gt;=4),"Champions",AND(E3393&gt;=3,F3393&gt;=3,G3393&gt;=3),"Loyal Customers",AND(E3393&lt;=2,F3393&gt;=3),"At Risk",AND(E3393&lt;=2,F3393&lt;=2,G3393&lt;=2),"Lost",AND(E3393&gt;=4,F3393&lt;=2),"New/Promising",TRUE,"Needs Attention")</f>
        <v>Champions</v>
      </c>
      <c r="I3393" s="3" t="str">
        <f t="shared" si="56"/>
        <v>Active</v>
      </c>
      <c r="J3393" s="3" t="str">
        <f>_xlfn.XLOOKUP(A3393,'Country_Lookup'!$D:$D,'Country_Lookup'!$E:$E)</f>
        <v>United Kingdom</v>
      </c>
    </row>
    <row r="3394" spans="1:10" x14ac:dyDescent="0.3">
      <c r="A3394">
        <v>15770</v>
      </c>
      <c r="B3394">
        <v>612</v>
      </c>
      <c r="C3394">
        <v>1</v>
      </c>
      <c r="D3394">
        <v>321.4500000000001</v>
      </c>
      <c r="E3394" cm="1">
        <f t="array" ref="E3394">_xlfn.IFS(B3394&lt;=PERCENTILE($B$3:$B$5882,0.2),5,B3394&lt;=PERCENTILE($B$3:$B$5882,0.4),4,B3394&lt;=PERCENTILE($B$3:$B$5882,0.6),3,B3394&lt;=PERCENTILE($B$3:$B$5882,0.8),2,TRUE,1)</f>
        <v>1</v>
      </c>
      <c r="F3394" cm="1">
        <f t="array" ref="F3394">_xlfn.IFS(C3394&lt;=PERCENTILE($C$3:$C$5882,0.2),1,C3394&lt;=PERCENTILE($C$3:$C$5882,0.4),2,C3394&lt;=PERCENTILE($C$3:$C$5882,0.6),3,C3394&lt;=PERCENTILE($C$3:$C$5882,0.8),4,TRUE,5)</f>
        <v>1</v>
      </c>
      <c r="G3394" cm="1">
        <f t="array" ref="G3394">_xlfn.IFS(D3394&lt;=PERCENTILE($D$3:$D$5882,0.2),1,D3394&lt;=PERCENTILE($D$3:$D$5882,0.4),2,D3394&lt;=PERCENTILE($D$3:$D$5882,0.6),3,D3394&lt;=PERCENTILE($D$3:$D$5882,0.8),4,TRUE,5)</f>
        <v>2</v>
      </c>
      <c r="H3394" s="3" t="str" cm="1">
        <f t="array" ref="H3394">_xlfn.IFS(AND(E3394&gt;=4,F3394&gt;=4,G3394&gt;=4),"Champions",AND(E3394&gt;=3,F3394&gt;=3,G3394&gt;=3),"Loyal Customers",AND(E3394&lt;=2,F3394&gt;=3),"At Risk",AND(E3394&lt;=2,F3394&lt;=2,G3394&lt;=2),"Lost",AND(E3394&gt;=4,F3394&lt;=2),"New/Promising",TRUE,"Needs Attention")</f>
        <v>Lost</v>
      </c>
      <c r="I3394" s="3" t="str">
        <f t="shared" si="56"/>
        <v>Churned</v>
      </c>
      <c r="J3394" s="3" t="str">
        <f>_xlfn.XLOOKUP(A3394,'Country_Lookup'!$D:$D,'Country_Lookup'!$E:$E)</f>
        <v>United Kingdom</v>
      </c>
    </row>
    <row r="3395" spans="1:10" x14ac:dyDescent="0.3">
      <c r="A3395">
        <v>15771</v>
      </c>
      <c r="B3395">
        <v>604</v>
      </c>
      <c r="C3395">
        <v>3</v>
      </c>
      <c r="D3395">
        <v>1006.5400000000006</v>
      </c>
      <c r="E3395" cm="1">
        <f t="array" ref="E3395">_xlfn.IFS(B3395&lt;=PERCENTILE($B$3:$B$5882,0.2),5,B3395&lt;=PERCENTILE($B$3:$B$5882,0.4),4,B3395&lt;=PERCENTILE($B$3:$B$5882,0.6),3,B3395&lt;=PERCENTILE($B$3:$B$5882,0.8),2,TRUE,1)</f>
        <v>1</v>
      </c>
      <c r="F3395" cm="1">
        <f t="array" ref="F3395">_xlfn.IFS(C3395&lt;=PERCENTILE($C$3:$C$5882,0.2),1,C3395&lt;=PERCENTILE($C$3:$C$5882,0.4),2,C3395&lt;=PERCENTILE($C$3:$C$5882,0.6),3,C3395&lt;=PERCENTILE($C$3:$C$5882,0.8),4,TRUE,5)</f>
        <v>3</v>
      </c>
      <c r="G3395" cm="1">
        <f t="array" ref="G3395">_xlfn.IFS(D3395&lt;=PERCENTILE($D$3:$D$5882,0.2),1,D3395&lt;=PERCENTILE($D$3:$D$5882,0.4),2,D3395&lt;=PERCENTILE($D$3:$D$5882,0.6),3,D3395&lt;=PERCENTILE($D$3:$D$5882,0.8),4,TRUE,5)</f>
        <v>3</v>
      </c>
      <c r="H3395" s="3" t="str" cm="1">
        <f t="array" ref="H3395">_xlfn.IFS(AND(E3395&gt;=4,F3395&gt;=4,G3395&gt;=4),"Champions",AND(E3395&gt;=3,F3395&gt;=3,G3395&gt;=3),"Loyal Customers",AND(E3395&lt;=2,F3395&gt;=3),"At Risk",AND(E3395&lt;=2,F3395&lt;=2,G3395&lt;=2),"Lost",AND(E3395&gt;=4,F3395&lt;=2),"New/Promising",TRUE,"Needs Attention")</f>
        <v>At Risk</v>
      </c>
      <c r="I3395" s="3" t="str">
        <f t="shared" ref="I3395:I3458" si="57">IF(B3395&gt;90,"Churned","Active")</f>
        <v>Churned</v>
      </c>
      <c r="J3395" s="3" t="str">
        <f>_xlfn.XLOOKUP(A3395,'Country_Lookup'!$D:$D,'Country_Lookup'!$E:$E)</f>
        <v>United Kingdom</v>
      </c>
    </row>
    <row r="3396" spans="1:10" x14ac:dyDescent="0.3">
      <c r="A3396">
        <v>15772</v>
      </c>
      <c r="B3396">
        <v>418</v>
      </c>
      <c r="C3396">
        <v>1</v>
      </c>
      <c r="D3396">
        <v>280.88000000000005</v>
      </c>
      <c r="E3396" cm="1">
        <f t="array" ref="E3396">_xlfn.IFS(B3396&lt;=PERCENTILE($B$3:$B$5882,0.2),5,B3396&lt;=PERCENTILE($B$3:$B$5882,0.4),4,B3396&lt;=PERCENTILE($B$3:$B$5882,0.6),3,B3396&lt;=PERCENTILE($B$3:$B$5882,0.8),2,TRUE,1)</f>
        <v>1</v>
      </c>
      <c r="F3396" cm="1">
        <f t="array" ref="F3396">_xlfn.IFS(C3396&lt;=PERCENTILE($C$3:$C$5882,0.2),1,C3396&lt;=PERCENTILE($C$3:$C$5882,0.4),2,C3396&lt;=PERCENTILE($C$3:$C$5882,0.6),3,C3396&lt;=PERCENTILE($C$3:$C$5882,0.8),4,TRUE,5)</f>
        <v>1</v>
      </c>
      <c r="G3396" cm="1">
        <f t="array" ref="G3396">_xlfn.IFS(D3396&lt;=PERCENTILE($D$3:$D$5882,0.2),1,D3396&lt;=PERCENTILE($D$3:$D$5882,0.4),2,D3396&lt;=PERCENTILE($D$3:$D$5882,0.6),3,D3396&lt;=PERCENTILE($D$3:$D$5882,0.8),4,TRUE,5)</f>
        <v>1</v>
      </c>
      <c r="H3396" s="3" t="str" cm="1">
        <f t="array" ref="H3396">_xlfn.IFS(AND(E3396&gt;=4,F3396&gt;=4,G3396&gt;=4),"Champions",AND(E3396&gt;=3,F3396&gt;=3,G3396&gt;=3),"Loyal Customers",AND(E3396&lt;=2,F3396&gt;=3),"At Risk",AND(E3396&lt;=2,F3396&lt;=2,G3396&lt;=2),"Lost",AND(E3396&gt;=4,F3396&lt;=2),"New/Promising",TRUE,"Needs Attention")</f>
        <v>Lost</v>
      </c>
      <c r="I3396" s="3" t="str">
        <f t="shared" si="57"/>
        <v>Churned</v>
      </c>
      <c r="J3396" s="3" t="str">
        <f>_xlfn.XLOOKUP(A3396,'Country_Lookup'!$D:$D,'Country_Lookup'!$E:$E)</f>
        <v>United Kingdom</v>
      </c>
    </row>
    <row r="3397" spans="1:10" x14ac:dyDescent="0.3">
      <c r="A3397">
        <v>15773</v>
      </c>
      <c r="B3397">
        <v>5</v>
      </c>
      <c r="C3397">
        <v>2</v>
      </c>
      <c r="D3397">
        <v>774.5200000000001</v>
      </c>
      <c r="E3397" cm="1">
        <f t="array" ref="E3397">_xlfn.IFS(B3397&lt;=PERCENTILE($B$3:$B$5882,0.2),5,B3397&lt;=PERCENTILE($B$3:$B$5882,0.4),4,B3397&lt;=PERCENTILE($B$3:$B$5882,0.6),3,B3397&lt;=PERCENTILE($B$3:$B$5882,0.8),2,TRUE,1)</f>
        <v>5</v>
      </c>
      <c r="F3397" cm="1">
        <f t="array" ref="F3397">_xlfn.IFS(C3397&lt;=PERCENTILE($C$3:$C$5882,0.2),1,C3397&lt;=PERCENTILE($C$3:$C$5882,0.4),2,C3397&lt;=PERCENTILE($C$3:$C$5882,0.6),3,C3397&lt;=PERCENTILE($C$3:$C$5882,0.8),4,TRUE,5)</f>
        <v>2</v>
      </c>
      <c r="G3397" cm="1">
        <f t="array" ref="G3397">_xlfn.IFS(D3397&lt;=PERCENTILE($D$3:$D$5882,0.2),1,D3397&lt;=PERCENTILE($D$3:$D$5882,0.4),2,D3397&lt;=PERCENTILE($D$3:$D$5882,0.6),3,D3397&lt;=PERCENTILE($D$3:$D$5882,0.8),4,TRUE,5)</f>
        <v>3</v>
      </c>
      <c r="H3397" s="3" t="str" cm="1">
        <f t="array" ref="H3397">_xlfn.IFS(AND(E3397&gt;=4,F3397&gt;=4,G3397&gt;=4),"Champions",AND(E3397&gt;=3,F3397&gt;=3,G3397&gt;=3),"Loyal Customers",AND(E3397&lt;=2,F3397&gt;=3),"At Risk",AND(E3397&lt;=2,F3397&lt;=2,G3397&lt;=2),"Lost",AND(E3397&gt;=4,F3397&lt;=2),"New/Promising",TRUE,"Needs Attention")</f>
        <v>New/Promising</v>
      </c>
      <c r="I3397" s="3" t="str">
        <f t="shared" si="57"/>
        <v>Active</v>
      </c>
      <c r="J3397" s="3" t="str">
        <f>_xlfn.XLOOKUP(A3397,'Country_Lookup'!$D:$D,'Country_Lookup'!$E:$E)</f>
        <v>United Kingdom</v>
      </c>
    </row>
    <row r="3398" spans="1:10" x14ac:dyDescent="0.3">
      <c r="A3398">
        <v>15774</v>
      </c>
      <c r="B3398">
        <v>68</v>
      </c>
      <c r="C3398">
        <v>6</v>
      </c>
      <c r="D3398">
        <v>1329.9400000000016</v>
      </c>
      <c r="E3398" cm="1">
        <f t="array" ref="E3398">_xlfn.IFS(B3398&lt;=PERCENTILE($B$3:$B$5882,0.2),5,B3398&lt;=PERCENTILE($B$3:$B$5882,0.4),4,B3398&lt;=PERCENTILE($B$3:$B$5882,0.6),3,B3398&lt;=PERCENTILE($B$3:$B$5882,0.8),2,TRUE,1)</f>
        <v>3</v>
      </c>
      <c r="F3398" cm="1">
        <f t="array" ref="F3398">_xlfn.IFS(C3398&lt;=PERCENTILE($C$3:$C$5882,0.2),1,C3398&lt;=PERCENTILE($C$3:$C$5882,0.4),2,C3398&lt;=PERCENTILE($C$3:$C$5882,0.6),3,C3398&lt;=PERCENTILE($C$3:$C$5882,0.8),4,TRUE,5)</f>
        <v>4</v>
      </c>
      <c r="G3398" cm="1">
        <f t="array" ref="G3398">_xlfn.IFS(D3398&lt;=PERCENTILE($D$3:$D$5882,0.2),1,D3398&lt;=PERCENTILE($D$3:$D$5882,0.4),2,D3398&lt;=PERCENTILE($D$3:$D$5882,0.6),3,D3398&lt;=PERCENTILE($D$3:$D$5882,0.8),4,TRUE,5)</f>
        <v>4</v>
      </c>
      <c r="H3398" s="3" t="str" cm="1">
        <f t="array" ref="H3398">_xlfn.IFS(AND(E3398&gt;=4,F3398&gt;=4,G3398&gt;=4),"Champions",AND(E3398&gt;=3,F3398&gt;=3,G3398&gt;=3),"Loyal Customers",AND(E3398&lt;=2,F3398&gt;=3),"At Risk",AND(E3398&lt;=2,F3398&lt;=2,G3398&lt;=2),"Lost",AND(E3398&gt;=4,F3398&lt;=2),"New/Promising",TRUE,"Needs Attention")</f>
        <v>Loyal Customers</v>
      </c>
      <c r="I3398" s="3" t="str">
        <f t="shared" si="57"/>
        <v>Active</v>
      </c>
      <c r="J3398" s="3" t="str">
        <f>_xlfn.XLOOKUP(A3398,'Country_Lookup'!$D:$D,'Country_Lookup'!$E:$E)</f>
        <v>United Kingdom</v>
      </c>
    </row>
    <row r="3399" spans="1:10" x14ac:dyDescent="0.3">
      <c r="A3399">
        <v>15775</v>
      </c>
      <c r="B3399">
        <v>245</v>
      </c>
      <c r="C3399">
        <v>2</v>
      </c>
      <c r="D3399">
        <v>150.5</v>
      </c>
      <c r="E3399" cm="1">
        <f t="array" ref="E3399">_xlfn.IFS(B3399&lt;=PERCENTILE($B$3:$B$5882,0.2),5,B3399&lt;=PERCENTILE($B$3:$B$5882,0.4),4,B3399&lt;=PERCENTILE($B$3:$B$5882,0.6),3,B3399&lt;=PERCENTILE($B$3:$B$5882,0.8),2,TRUE,1)</f>
        <v>2</v>
      </c>
      <c r="F3399" cm="1">
        <f t="array" ref="F3399">_xlfn.IFS(C3399&lt;=PERCENTILE($C$3:$C$5882,0.2),1,C3399&lt;=PERCENTILE($C$3:$C$5882,0.4),2,C3399&lt;=PERCENTILE($C$3:$C$5882,0.6),3,C3399&lt;=PERCENTILE($C$3:$C$5882,0.8),4,TRUE,5)</f>
        <v>2</v>
      </c>
      <c r="G3399" cm="1">
        <f t="array" ref="G3399">_xlfn.IFS(D3399&lt;=PERCENTILE($D$3:$D$5882,0.2),1,D3399&lt;=PERCENTILE($D$3:$D$5882,0.4),2,D3399&lt;=PERCENTILE($D$3:$D$5882,0.6),3,D3399&lt;=PERCENTILE($D$3:$D$5882,0.8),4,TRUE,5)</f>
        <v>1</v>
      </c>
      <c r="H3399" s="3" t="str" cm="1">
        <f t="array" ref="H3399">_xlfn.IFS(AND(E3399&gt;=4,F3399&gt;=4,G3399&gt;=4),"Champions",AND(E3399&gt;=3,F3399&gt;=3,G3399&gt;=3),"Loyal Customers",AND(E3399&lt;=2,F3399&gt;=3),"At Risk",AND(E3399&lt;=2,F3399&lt;=2,G3399&lt;=2),"Lost",AND(E3399&gt;=4,F3399&lt;=2),"New/Promising",TRUE,"Needs Attention")</f>
        <v>Lost</v>
      </c>
      <c r="I3399" s="3" t="str">
        <f t="shared" si="57"/>
        <v>Churned</v>
      </c>
      <c r="J3399" s="3" t="str">
        <f>_xlfn.XLOOKUP(A3399,'Country_Lookup'!$D:$D,'Country_Lookup'!$E:$E)</f>
        <v>United Kingdom</v>
      </c>
    </row>
    <row r="3400" spans="1:10" x14ac:dyDescent="0.3">
      <c r="A3400">
        <v>15776</v>
      </c>
      <c r="B3400">
        <v>133</v>
      </c>
      <c r="C3400">
        <v>1</v>
      </c>
      <c r="D3400">
        <v>241.62</v>
      </c>
      <c r="E3400" cm="1">
        <f t="array" ref="E3400">_xlfn.IFS(B3400&lt;=PERCENTILE($B$3:$B$5882,0.2),5,B3400&lt;=PERCENTILE($B$3:$B$5882,0.4),4,B3400&lt;=PERCENTILE($B$3:$B$5882,0.6),3,B3400&lt;=PERCENTILE($B$3:$B$5882,0.8),2,TRUE,1)</f>
        <v>3</v>
      </c>
      <c r="F3400" cm="1">
        <f t="array" ref="F3400">_xlfn.IFS(C3400&lt;=PERCENTILE($C$3:$C$5882,0.2),1,C3400&lt;=PERCENTILE($C$3:$C$5882,0.4),2,C3400&lt;=PERCENTILE($C$3:$C$5882,0.6),3,C3400&lt;=PERCENTILE($C$3:$C$5882,0.8),4,TRUE,5)</f>
        <v>1</v>
      </c>
      <c r="G3400" cm="1">
        <f t="array" ref="G3400">_xlfn.IFS(D3400&lt;=PERCENTILE($D$3:$D$5882,0.2),1,D3400&lt;=PERCENTILE($D$3:$D$5882,0.4),2,D3400&lt;=PERCENTILE($D$3:$D$5882,0.6),3,D3400&lt;=PERCENTILE($D$3:$D$5882,0.8),4,TRUE,5)</f>
        <v>1</v>
      </c>
      <c r="H3400" s="3" t="str" cm="1">
        <f t="array" ref="H3400">_xlfn.IFS(AND(E3400&gt;=4,F3400&gt;=4,G3400&gt;=4),"Champions",AND(E3400&gt;=3,F3400&gt;=3,G3400&gt;=3),"Loyal Customers",AND(E3400&lt;=2,F3400&gt;=3),"At Risk",AND(E3400&lt;=2,F3400&lt;=2,G3400&lt;=2),"Lost",AND(E3400&gt;=4,F3400&lt;=2),"New/Promising",TRUE,"Needs Attention")</f>
        <v>Needs Attention</v>
      </c>
      <c r="I3400" s="3" t="str">
        <f t="shared" si="57"/>
        <v>Churned</v>
      </c>
      <c r="J3400" s="3" t="str">
        <f>_xlfn.XLOOKUP(A3400,'Country_Lookup'!$D:$D,'Country_Lookup'!$E:$E)</f>
        <v>United Kingdom</v>
      </c>
    </row>
    <row r="3401" spans="1:10" x14ac:dyDescent="0.3">
      <c r="A3401">
        <v>15777</v>
      </c>
      <c r="B3401">
        <v>241</v>
      </c>
      <c r="C3401">
        <v>7</v>
      </c>
      <c r="D3401">
        <v>1762.6100000000001</v>
      </c>
      <c r="E3401" cm="1">
        <f t="array" ref="E3401">_xlfn.IFS(B3401&lt;=PERCENTILE($B$3:$B$5882,0.2),5,B3401&lt;=PERCENTILE($B$3:$B$5882,0.4),4,B3401&lt;=PERCENTILE($B$3:$B$5882,0.6),3,B3401&lt;=PERCENTILE($B$3:$B$5882,0.8),2,TRUE,1)</f>
        <v>2</v>
      </c>
      <c r="F3401" cm="1">
        <f t="array" ref="F3401">_xlfn.IFS(C3401&lt;=PERCENTILE($C$3:$C$5882,0.2),1,C3401&lt;=PERCENTILE($C$3:$C$5882,0.4),2,C3401&lt;=PERCENTILE($C$3:$C$5882,0.6),3,C3401&lt;=PERCENTILE($C$3:$C$5882,0.8),4,TRUE,5)</f>
        <v>4</v>
      </c>
      <c r="G3401" cm="1">
        <f t="array" ref="G3401">_xlfn.IFS(D3401&lt;=PERCENTILE($D$3:$D$5882,0.2),1,D3401&lt;=PERCENTILE($D$3:$D$5882,0.4),2,D3401&lt;=PERCENTILE($D$3:$D$5882,0.6),3,D3401&lt;=PERCENTILE($D$3:$D$5882,0.8),4,TRUE,5)</f>
        <v>4</v>
      </c>
      <c r="H3401" s="3" t="str" cm="1">
        <f t="array" ref="H3401">_xlfn.IFS(AND(E3401&gt;=4,F3401&gt;=4,G3401&gt;=4),"Champions",AND(E3401&gt;=3,F3401&gt;=3,G3401&gt;=3),"Loyal Customers",AND(E3401&lt;=2,F3401&gt;=3),"At Risk",AND(E3401&lt;=2,F3401&lt;=2,G3401&lt;=2),"Lost",AND(E3401&gt;=4,F3401&lt;=2),"New/Promising",TRUE,"Needs Attention")</f>
        <v>At Risk</v>
      </c>
      <c r="I3401" s="3" t="str">
        <f t="shared" si="57"/>
        <v>Churned</v>
      </c>
      <c r="J3401" s="3" t="str">
        <f>_xlfn.XLOOKUP(A3401,'Country_Lookup'!$D:$D,'Country_Lookup'!$E:$E)</f>
        <v>United Kingdom</v>
      </c>
    </row>
    <row r="3402" spans="1:10" x14ac:dyDescent="0.3">
      <c r="A3402">
        <v>15778</v>
      </c>
      <c r="B3402">
        <v>431</v>
      </c>
      <c r="C3402">
        <v>1</v>
      </c>
      <c r="D3402">
        <v>307.9500000000001</v>
      </c>
      <c r="E3402" cm="1">
        <f t="array" ref="E3402">_xlfn.IFS(B3402&lt;=PERCENTILE($B$3:$B$5882,0.2),5,B3402&lt;=PERCENTILE($B$3:$B$5882,0.4),4,B3402&lt;=PERCENTILE($B$3:$B$5882,0.6),3,B3402&lt;=PERCENTILE($B$3:$B$5882,0.8),2,TRUE,1)</f>
        <v>1</v>
      </c>
      <c r="F3402" cm="1">
        <f t="array" ref="F3402">_xlfn.IFS(C3402&lt;=PERCENTILE($C$3:$C$5882,0.2),1,C3402&lt;=PERCENTILE($C$3:$C$5882,0.4),2,C3402&lt;=PERCENTILE($C$3:$C$5882,0.6),3,C3402&lt;=PERCENTILE($C$3:$C$5882,0.8),4,TRUE,5)</f>
        <v>1</v>
      </c>
      <c r="G3402" cm="1">
        <f t="array" ref="G3402">_xlfn.IFS(D3402&lt;=PERCENTILE($D$3:$D$5882,0.2),1,D3402&lt;=PERCENTILE($D$3:$D$5882,0.4),2,D3402&lt;=PERCENTILE($D$3:$D$5882,0.6),3,D3402&lt;=PERCENTILE($D$3:$D$5882,0.8),4,TRUE,5)</f>
        <v>2</v>
      </c>
      <c r="H3402" s="3" t="str" cm="1">
        <f t="array" ref="H3402">_xlfn.IFS(AND(E3402&gt;=4,F3402&gt;=4,G3402&gt;=4),"Champions",AND(E3402&gt;=3,F3402&gt;=3,G3402&gt;=3),"Loyal Customers",AND(E3402&lt;=2,F3402&gt;=3),"At Risk",AND(E3402&lt;=2,F3402&lt;=2,G3402&lt;=2),"Lost",AND(E3402&gt;=4,F3402&lt;=2),"New/Promising",TRUE,"Needs Attention")</f>
        <v>Lost</v>
      </c>
      <c r="I3402" s="3" t="str">
        <f t="shared" si="57"/>
        <v>Churned</v>
      </c>
      <c r="J3402" s="3" t="str">
        <f>_xlfn.XLOOKUP(A3402,'Country_Lookup'!$D:$D,'Country_Lookup'!$E:$E)</f>
        <v>United Kingdom</v>
      </c>
    </row>
    <row r="3403" spans="1:10" x14ac:dyDescent="0.3">
      <c r="A3403">
        <v>15779</v>
      </c>
      <c r="B3403">
        <v>463</v>
      </c>
      <c r="C3403">
        <v>2</v>
      </c>
      <c r="D3403">
        <v>124.08000000000003</v>
      </c>
      <c r="E3403" cm="1">
        <f t="array" ref="E3403">_xlfn.IFS(B3403&lt;=PERCENTILE($B$3:$B$5882,0.2),5,B3403&lt;=PERCENTILE($B$3:$B$5882,0.4),4,B3403&lt;=PERCENTILE($B$3:$B$5882,0.6),3,B3403&lt;=PERCENTILE($B$3:$B$5882,0.8),2,TRUE,1)</f>
        <v>1</v>
      </c>
      <c r="F3403" cm="1">
        <f t="array" ref="F3403">_xlfn.IFS(C3403&lt;=PERCENTILE($C$3:$C$5882,0.2),1,C3403&lt;=PERCENTILE($C$3:$C$5882,0.4),2,C3403&lt;=PERCENTILE($C$3:$C$5882,0.6),3,C3403&lt;=PERCENTILE($C$3:$C$5882,0.8),4,TRUE,5)</f>
        <v>2</v>
      </c>
      <c r="G3403" cm="1">
        <f t="array" ref="G3403">_xlfn.IFS(D3403&lt;=PERCENTILE($D$3:$D$5882,0.2),1,D3403&lt;=PERCENTILE($D$3:$D$5882,0.4),2,D3403&lt;=PERCENTILE($D$3:$D$5882,0.6),3,D3403&lt;=PERCENTILE($D$3:$D$5882,0.8),4,TRUE,5)</f>
        <v>1</v>
      </c>
      <c r="H3403" s="3" t="str" cm="1">
        <f t="array" ref="H3403">_xlfn.IFS(AND(E3403&gt;=4,F3403&gt;=4,G3403&gt;=4),"Champions",AND(E3403&gt;=3,F3403&gt;=3,G3403&gt;=3),"Loyal Customers",AND(E3403&lt;=2,F3403&gt;=3),"At Risk",AND(E3403&lt;=2,F3403&lt;=2,G3403&lt;=2),"Lost",AND(E3403&gt;=4,F3403&lt;=2),"New/Promising",TRUE,"Needs Attention")</f>
        <v>Lost</v>
      </c>
      <c r="I3403" s="3" t="str">
        <f t="shared" si="57"/>
        <v>Churned</v>
      </c>
      <c r="J3403" s="3" t="str">
        <f>_xlfn.XLOOKUP(A3403,'Country_Lookup'!$D:$D,'Country_Lookup'!$E:$E)</f>
        <v>United Kingdom</v>
      </c>
    </row>
    <row r="3404" spans="1:10" x14ac:dyDescent="0.3">
      <c r="A3404">
        <v>15780</v>
      </c>
      <c r="B3404">
        <v>183</v>
      </c>
      <c r="C3404">
        <v>3</v>
      </c>
      <c r="D3404">
        <v>475.2800000000002</v>
      </c>
      <c r="E3404" cm="1">
        <f t="array" ref="E3404">_xlfn.IFS(B3404&lt;=PERCENTILE($B$3:$B$5882,0.2),5,B3404&lt;=PERCENTILE($B$3:$B$5882,0.4),4,B3404&lt;=PERCENTILE($B$3:$B$5882,0.6),3,B3404&lt;=PERCENTILE($B$3:$B$5882,0.8),2,TRUE,1)</f>
        <v>3</v>
      </c>
      <c r="F3404" cm="1">
        <f t="array" ref="F3404">_xlfn.IFS(C3404&lt;=PERCENTILE($C$3:$C$5882,0.2),1,C3404&lt;=PERCENTILE($C$3:$C$5882,0.4),2,C3404&lt;=PERCENTILE($C$3:$C$5882,0.6),3,C3404&lt;=PERCENTILE($C$3:$C$5882,0.8),4,TRUE,5)</f>
        <v>3</v>
      </c>
      <c r="G3404" cm="1">
        <f t="array" ref="G3404">_xlfn.IFS(D3404&lt;=PERCENTILE($D$3:$D$5882,0.2),1,D3404&lt;=PERCENTILE($D$3:$D$5882,0.4),2,D3404&lt;=PERCENTILE($D$3:$D$5882,0.6),3,D3404&lt;=PERCENTILE($D$3:$D$5882,0.8),4,TRUE,5)</f>
        <v>2</v>
      </c>
      <c r="H3404" s="3" t="str" cm="1">
        <f t="array" ref="H3404">_xlfn.IFS(AND(E3404&gt;=4,F3404&gt;=4,G3404&gt;=4),"Champions",AND(E3404&gt;=3,F3404&gt;=3,G3404&gt;=3),"Loyal Customers",AND(E3404&lt;=2,F3404&gt;=3),"At Risk",AND(E3404&lt;=2,F3404&lt;=2,G3404&lt;=2),"Lost",AND(E3404&gt;=4,F3404&lt;=2),"New/Promising",TRUE,"Needs Attention")</f>
        <v>Needs Attention</v>
      </c>
      <c r="I3404" s="3" t="str">
        <f t="shared" si="57"/>
        <v>Churned</v>
      </c>
      <c r="J3404" s="3" t="str">
        <f>_xlfn.XLOOKUP(A3404,'Country_Lookup'!$D:$D,'Country_Lookup'!$E:$E)</f>
        <v>United Kingdom</v>
      </c>
    </row>
    <row r="3405" spans="1:10" x14ac:dyDescent="0.3">
      <c r="A3405">
        <v>15781</v>
      </c>
      <c r="B3405">
        <v>25</v>
      </c>
      <c r="C3405">
        <v>3</v>
      </c>
      <c r="D3405">
        <v>345.46000000000004</v>
      </c>
      <c r="E3405" cm="1">
        <f t="array" ref="E3405">_xlfn.IFS(B3405&lt;=PERCENTILE($B$3:$B$5882,0.2),5,B3405&lt;=PERCENTILE($B$3:$B$5882,0.4),4,B3405&lt;=PERCENTILE($B$3:$B$5882,0.6),3,B3405&lt;=PERCENTILE($B$3:$B$5882,0.8),2,TRUE,1)</f>
        <v>4</v>
      </c>
      <c r="F3405" cm="1">
        <f t="array" ref="F3405">_xlfn.IFS(C3405&lt;=PERCENTILE($C$3:$C$5882,0.2),1,C3405&lt;=PERCENTILE($C$3:$C$5882,0.4),2,C3405&lt;=PERCENTILE($C$3:$C$5882,0.6),3,C3405&lt;=PERCENTILE($C$3:$C$5882,0.8),4,TRUE,5)</f>
        <v>3</v>
      </c>
      <c r="G3405" cm="1">
        <f t="array" ref="G3405">_xlfn.IFS(D3405&lt;=PERCENTILE($D$3:$D$5882,0.2),1,D3405&lt;=PERCENTILE($D$3:$D$5882,0.4),2,D3405&lt;=PERCENTILE($D$3:$D$5882,0.6),3,D3405&lt;=PERCENTILE($D$3:$D$5882,0.8),4,TRUE,5)</f>
        <v>2</v>
      </c>
      <c r="H3405" s="3" t="str" cm="1">
        <f t="array" ref="H3405">_xlfn.IFS(AND(E3405&gt;=4,F3405&gt;=4,G3405&gt;=4),"Champions",AND(E3405&gt;=3,F3405&gt;=3,G3405&gt;=3),"Loyal Customers",AND(E3405&lt;=2,F3405&gt;=3),"At Risk",AND(E3405&lt;=2,F3405&lt;=2,G3405&lt;=2),"Lost",AND(E3405&gt;=4,F3405&lt;=2),"New/Promising",TRUE,"Needs Attention")</f>
        <v>Needs Attention</v>
      </c>
      <c r="I3405" s="3" t="str">
        <f t="shared" si="57"/>
        <v>Active</v>
      </c>
      <c r="J3405" s="3" t="str">
        <f>_xlfn.XLOOKUP(A3405,'Country_Lookup'!$D:$D,'Country_Lookup'!$E:$E)</f>
        <v>United Kingdom</v>
      </c>
    </row>
    <row r="3406" spans="1:10" x14ac:dyDescent="0.3">
      <c r="A3406">
        <v>15782</v>
      </c>
      <c r="B3406">
        <v>9</v>
      </c>
      <c r="C3406">
        <v>4</v>
      </c>
      <c r="D3406">
        <v>4014.100000000004</v>
      </c>
      <c r="E3406" cm="1">
        <f t="array" ref="E3406">_xlfn.IFS(B3406&lt;=PERCENTILE($B$3:$B$5882,0.2),5,B3406&lt;=PERCENTILE($B$3:$B$5882,0.4),4,B3406&lt;=PERCENTILE($B$3:$B$5882,0.6),3,B3406&lt;=PERCENTILE($B$3:$B$5882,0.8),2,TRUE,1)</f>
        <v>5</v>
      </c>
      <c r="F3406" cm="1">
        <f t="array" ref="F3406">_xlfn.IFS(C3406&lt;=PERCENTILE($C$3:$C$5882,0.2),1,C3406&lt;=PERCENTILE($C$3:$C$5882,0.4),2,C3406&lt;=PERCENTILE($C$3:$C$5882,0.6),3,C3406&lt;=PERCENTILE($C$3:$C$5882,0.8),4,TRUE,5)</f>
        <v>3</v>
      </c>
      <c r="G3406" cm="1">
        <f t="array" ref="G3406">_xlfn.IFS(D3406&lt;=PERCENTILE($D$3:$D$5882,0.2),1,D3406&lt;=PERCENTILE($D$3:$D$5882,0.4),2,D3406&lt;=PERCENTILE($D$3:$D$5882,0.6),3,D3406&lt;=PERCENTILE($D$3:$D$5882,0.8),4,TRUE,5)</f>
        <v>5</v>
      </c>
      <c r="H3406" s="3" t="str" cm="1">
        <f t="array" ref="H3406">_xlfn.IFS(AND(E3406&gt;=4,F3406&gt;=4,G3406&gt;=4),"Champions",AND(E3406&gt;=3,F3406&gt;=3,G3406&gt;=3),"Loyal Customers",AND(E3406&lt;=2,F3406&gt;=3),"At Risk",AND(E3406&lt;=2,F3406&lt;=2,G3406&lt;=2),"Lost",AND(E3406&gt;=4,F3406&lt;=2),"New/Promising",TRUE,"Needs Attention")</f>
        <v>Loyal Customers</v>
      </c>
      <c r="I3406" s="3" t="str">
        <f t="shared" si="57"/>
        <v>Active</v>
      </c>
      <c r="J3406" s="3" t="str">
        <f>_xlfn.XLOOKUP(A3406,'Country_Lookup'!$D:$D,'Country_Lookup'!$E:$E)</f>
        <v>United Kingdom</v>
      </c>
    </row>
    <row r="3407" spans="1:10" x14ac:dyDescent="0.3">
      <c r="A3407">
        <v>15783</v>
      </c>
      <c r="B3407">
        <v>10</v>
      </c>
      <c r="C3407">
        <v>1</v>
      </c>
      <c r="D3407">
        <v>246.3000000000001</v>
      </c>
      <c r="E3407" cm="1">
        <f t="array" ref="E3407">_xlfn.IFS(B3407&lt;=PERCENTILE($B$3:$B$5882,0.2),5,B3407&lt;=PERCENTILE($B$3:$B$5882,0.4),4,B3407&lt;=PERCENTILE($B$3:$B$5882,0.6),3,B3407&lt;=PERCENTILE($B$3:$B$5882,0.8),2,TRUE,1)</f>
        <v>5</v>
      </c>
      <c r="F3407" cm="1">
        <f t="array" ref="F3407">_xlfn.IFS(C3407&lt;=PERCENTILE($C$3:$C$5882,0.2),1,C3407&lt;=PERCENTILE($C$3:$C$5882,0.4),2,C3407&lt;=PERCENTILE($C$3:$C$5882,0.6),3,C3407&lt;=PERCENTILE($C$3:$C$5882,0.8),4,TRUE,5)</f>
        <v>1</v>
      </c>
      <c r="G3407" cm="1">
        <f t="array" ref="G3407">_xlfn.IFS(D3407&lt;=PERCENTILE($D$3:$D$5882,0.2),1,D3407&lt;=PERCENTILE($D$3:$D$5882,0.4),2,D3407&lt;=PERCENTILE($D$3:$D$5882,0.6),3,D3407&lt;=PERCENTILE($D$3:$D$5882,0.8),4,TRUE,5)</f>
        <v>1</v>
      </c>
      <c r="H3407" s="3" t="str" cm="1">
        <f t="array" ref="H3407">_xlfn.IFS(AND(E3407&gt;=4,F3407&gt;=4,G3407&gt;=4),"Champions",AND(E3407&gt;=3,F3407&gt;=3,G3407&gt;=3),"Loyal Customers",AND(E3407&lt;=2,F3407&gt;=3),"At Risk",AND(E3407&lt;=2,F3407&lt;=2,G3407&lt;=2),"Lost",AND(E3407&gt;=4,F3407&lt;=2),"New/Promising",TRUE,"Needs Attention")</f>
        <v>New/Promising</v>
      </c>
      <c r="I3407" s="3" t="str">
        <f t="shared" si="57"/>
        <v>Active</v>
      </c>
      <c r="J3407" s="3" t="str">
        <f>_xlfn.XLOOKUP(A3407,'Country_Lookup'!$D:$D,'Country_Lookup'!$E:$E)</f>
        <v>United Kingdom</v>
      </c>
    </row>
    <row r="3408" spans="1:10" x14ac:dyDescent="0.3">
      <c r="A3408">
        <v>15784</v>
      </c>
      <c r="B3408">
        <v>467</v>
      </c>
      <c r="C3408">
        <v>2</v>
      </c>
      <c r="D3408">
        <v>848.33000000000095</v>
      </c>
      <c r="E3408" cm="1">
        <f t="array" ref="E3408">_xlfn.IFS(B3408&lt;=PERCENTILE($B$3:$B$5882,0.2),5,B3408&lt;=PERCENTILE($B$3:$B$5882,0.4),4,B3408&lt;=PERCENTILE($B$3:$B$5882,0.6),3,B3408&lt;=PERCENTILE($B$3:$B$5882,0.8),2,TRUE,1)</f>
        <v>1</v>
      </c>
      <c r="F3408" cm="1">
        <f t="array" ref="F3408">_xlfn.IFS(C3408&lt;=PERCENTILE($C$3:$C$5882,0.2),1,C3408&lt;=PERCENTILE($C$3:$C$5882,0.4),2,C3408&lt;=PERCENTILE($C$3:$C$5882,0.6),3,C3408&lt;=PERCENTILE($C$3:$C$5882,0.8),4,TRUE,5)</f>
        <v>2</v>
      </c>
      <c r="G3408" cm="1">
        <f t="array" ref="G3408">_xlfn.IFS(D3408&lt;=PERCENTILE($D$3:$D$5882,0.2),1,D3408&lt;=PERCENTILE($D$3:$D$5882,0.4),2,D3408&lt;=PERCENTILE($D$3:$D$5882,0.6),3,D3408&lt;=PERCENTILE($D$3:$D$5882,0.8),4,TRUE,5)</f>
        <v>3</v>
      </c>
      <c r="H3408" s="3" t="str" cm="1">
        <f t="array" ref="H3408">_xlfn.IFS(AND(E3408&gt;=4,F3408&gt;=4,G3408&gt;=4),"Champions",AND(E3408&gt;=3,F3408&gt;=3,G3408&gt;=3),"Loyal Customers",AND(E3408&lt;=2,F3408&gt;=3),"At Risk",AND(E3408&lt;=2,F3408&lt;=2,G3408&lt;=2),"Lost",AND(E3408&gt;=4,F3408&lt;=2),"New/Promising",TRUE,"Needs Attention")</f>
        <v>Needs Attention</v>
      </c>
      <c r="I3408" s="3" t="str">
        <f t="shared" si="57"/>
        <v>Churned</v>
      </c>
      <c r="J3408" s="3" t="str">
        <f>_xlfn.XLOOKUP(A3408,'Country_Lookup'!$D:$D,'Country_Lookup'!$E:$E)</f>
        <v>United Kingdom</v>
      </c>
    </row>
    <row r="3409" spans="1:10" x14ac:dyDescent="0.3">
      <c r="A3409">
        <v>15785</v>
      </c>
      <c r="B3409">
        <v>32</v>
      </c>
      <c r="C3409">
        <v>16</v>
      </c>
      <c r="D3409">
        <v>5969.9299999999575</v>
      </c>
      <c r="E3409" cm="1">
        <f t="array" ref="E3409">_xlfn.IFS(B3409&lt;=PERCENTILE($B$3:$B$5882,0.2),5,B3409&lt;=PERCENTILE($B$3:$B$5882,0.4),4,B3409&lt;=PERCENTILE($B$3:$B$5882,0.6),3,B3409&lt;=PERCENTILE($B$3:$B$5882,0.8),2,TRUE,1)</f>
        <v>4</v>
      </c>
      <c r="F3409" cm="1">
        <f t="array" ref="F3409">_xlfn.IFS(C3409&lt;=PERCENTILE($C$3:$C$5882,0.2),1,C3409&lt;=PERCENTILE($C$3:$C$5882,0.4),2,C3409&lt;=PERCENTILE($C$3:$C$5882,0.6),3,C3409&lt;=PERCENTILE($C$3:$C$5882,0.8),4,TRUE,5)</f>
        <v>5</v>
      </c>
      <c r="G3409" cm="1">
        <f t="array" ref="G3409">_xlfn.IFS(D3409&lt;=PERCENTILE($D$3:$D$5882,0.2),1,D3409&lt;=PERCENTILE($D$3:$D$5882,0.4),2,D3409&lt;=PERCENTILE($D$3:$D$5882,0.6),3,D3409&lt;=PERCENTILE($D$3:$D$5882,0.8),4,TRUE,5)</f>
        <v>5</v>
      </c>
      <c r="H3409" s="3" t="str" cm="1">
        <f t="array" ref="H3409">_xlfn.IFS(AND(E3409&gt;=4,F3409&gt;=4,G3409&gt;=4),"Champions",AND(E3409&gt;=3,F3409&gt;=3,G3409&gt;=3),"Loyal Customers",AND(E3409&lt;=2,F3409&gt;=3),"At Risk",AND(E3409&lt;=2,F3409&lt;=2,G3409&lt;=2),"Lost",AND(E3409&gt;=4,F3409&lt;=2),"New/Promising",TRUE,"Needs Attention")</f>
        <v>Champions</v>
      </c>
      <c r="I3409" s="3" t="str">
        <f t="shared" si="57"/>
        <v>Active</v>
      </c>
      <c r="J3409" s="3" t="str">
        <f>_xlfn.XLOOKUP(A3409,'Country_Lookup'!$D:$D,'Country_Lookup'!$E:$E)</f>
        <v>United Kingdom</v>
      </c>
    </row>
    <row r="3410" spans="1:10" x14ac:dyDescent="0.3">
      <c r="A3410">
        <v>15786</v>
      </c>
      <c r="B3410">
        <v>46</v>
      </c>
      <c r="C3410">
        <v>5</v>
      </c>
      <c r="D3410">
        <v>8514.8199999999488</v>
      </c>
      <c r="E3410" cm="1">
        <f t="array" ref="E3410">_xlfn.IFS(B3410&lt;=PERCENTILE($B$3:$B$5882,0.2),5,B3410&lt;=PERCENTILE($B$3:$B$5882,0.4),4,B3410&lt;=PERCENTILE($B$3:$B$5882,0.6),3,B3410&lt;=PERCENTILE($B$3:$B$5882,0.8),2,TRUE,1)</f>
        <v>4</v>
      </c>
      <c r="F3410" cm="1">
        <f t="array" ref="F3410">_xlfn.IFS(C3410&lt;=PERCENTILE($C$3:$C$5882,0.2),1,C3410&lt;=PERCENTILE($C$3:$C$5882,0.4),2,C3410&lt;=PERCENTILE($C$3:$C$5882,0.6),3,C3410&lt;=PERCENTILE($C$3:$C$5882,0.8),4,TRUE,5)</f>
        <v>4</v>
      </c>
      <c r="G3410" cm="1">
        <f t="array" ref="G3410">_xlfn.IFS(D3410&lt;=PERCENTILE($D$3:$D$5882,0.2),1,D3410&lt;=PERCENTILE($D$3:$D$5882,0.4),2,D3410&lt;=PERCENTILE($D$3:$D$5882,0.6),3,D3410&lt;=PERCENTILE($D$3:$D$5882,0.8),4,TRUE,5)</f>
        <v>5</v>
      </c>
      <c r="H3410" s="3" t="str" cm="1">
        <f t="array" ref="H3410">_xlfn.IFS(AND(E3410&gt;=4,F3410&gt;=4,G3410&gt;=4),"Champions",AND(E3410&gt;=3,F3410&gt;=3,G3410&gt;=3),"Loyal Customers",AND(E3410&lt;=2,F3410&gt;=3),"At Risk",AND(E3410&lt;=2,F3410&lt;=2,G3410&lt;=2),"Lost",AND(E3410&gt;=4,F3410&lt;=2),"New/Promising",TRUE,"Needs Attention")</f>
        <v>Champions</v>
      </c>
      <c r="I3410" s="3" t="str">
        <f t="shared" si="57"/>
        <v>Active</v>
      </c>
      <c r="J3410" s="3" t="str">
        <f>_xlfn.XLOOKUP(A3410,'Country_Lookup'!$D:$D,'Country_Lookup'!$E:$E)</f>
        <v>United Kingdom</v>
      </c>
    </row>
    <row r="3411" spans="1:10" x14ac:dyDescent="0.3">
      <c r="A3411">
        <v>15787</v>
      </c>
      <c r="B3411">
        <v>26</v>
      </c>
      <c r="C3411">
        <v>3</v>
      </c>
      <c r="D3411">
        <v>948.04999999999757</v>
      </c>
      <c r="E3411" cm="1">
        <f t="array" ref="E3411">_xlfn.IFS(B3411&lt;=PERCENTILE($B$3:$B$5882,0.2),5,B3411&lt;=PERCENTILE($B$3:$B$5882,0.4),4,B3411&lt;=PERCENTILE($B$3:$B$5882,0.6),3,B3411&lt;=PERCENTILE($B$3:$B$5882,0.8),2,TRUE,1)</f>
        <v>4</v>
      </c>
      <c r="F3411" cm="1">
        <f t="array" ref="F3411">_xlfn.IFS(C3411&lt;=PERCENTILE($C$3:$C$5882,0.2),1,C3411&lt;=PERCENTILE($C$3:$C$5882,0.4),2,C3411&lt;=PERCENTILE($C$3:$C$5882,0.6),3,C3411&lt;=PERCENTILE($C$3:$C$5882,0.8),4,TRUE,5)</f>
        <v>3</v>
      </c>
      <c r="G3411" cm="1">
        <f t="array" ref="G3411">_xlfn.IFS(D3411&lt;=PERCENTILE($D$3:$D$5882,0.2),1,D3411&lt;=PERCENTILE($D$3:$D$5882,0.4),2,D3411&lt;=PERCENTILE($D$3:$D$5882,0.6),3,D3411&lt;=PERCENTILE($D$3:$D$5882,0.8),4,TRUE,5)</f>
        <v>3</v>
      </c>
      <c r="H3411" s="3" t="str" cm="1">
        <f t="array" ref="H3411">_xlfn.IFS(AND(E3411&gt;=4,F3411&gt;=4,G3411&gt;=4),"Champions",AND(E3411&gt;=3,F3411&gt;=3,G3411&gt;=3),"Loyal Customers",AND(E3411&lt;=2,F3411&gt;=3),"At Risk",AND(E3411&lt;=2,F3411&lt;=2,G3411&lt;=2),"Lost",AND(E3411&gt;=4,F3411&lt;=2),"New/Promising",TRUE,"Needs Attention")</f>
        <v>Loyal Customers</v>
      </c>
      <c r="I3411" s="3" t="str">
        <f t="shared" si="57"/>
        <v>Active</v>
      </c>
      <c r="J3411" s="3" t="str">
        <f>_xlfn.XLOOKUP(A3411,'Country_Lookup'!$D:$D,'Country_Lookup'!$E:$E)</f>
        <v>United Kingdom</v>
      </c>
    </row>
    <row r="3412" spans="1:10" x14ac:dyDescent="0.3">
      <c r="A3412">
        <v>15788</v>
      </c>
      <c r="B3412">
        <v>508</v>
      </c>
      <c r="C3412">
        <v>1</v>
      </c>
      <c r="D3412">
        <v>221.82999999999996</v>
      </c>
      <c r="E3412" cm="1">
        <f t="array" ref="E3412">_xlfn.IFS(B3412&lt;=PERCENTILE($B$3:$B$5882,0.2),5,B3412&lt;=PERCENTILE($B$3:$B$5882,0.4),4,B3412&lt;=PERCENTILE($B$3:$B$5882,0.6),3,B3412&lt;=PERCENTILE($B$3:$B$5882,0.8),2,TRUE,1)</f>
        <v>1</v>
      </c>
      <c r="F3412" cm="1">
        <f t="array" ref="F3412">_xlfn.IFS(C3412&lt;=PERCENTILE($C$3:$C$5882,0.2),1,C3412&lt;=PERCENTILE($C$3:$C$5882,0.4),2,C3412&lt;=PERCENTILE($C$3:$C$5882,0.6),3,C3412&lt;=PERCENTILE($C$3:$C$5882,0.8),4,TRUE,5)</f>
        <v>1</v>
      </c>
      <c r="G3412" cm="1">
        <f t="array" ref="G3412">_xlfn.IFS(D3412&lt;=PERCENTILE($D$3:$D$5882,0.2),1,D3412&lt;=PERCENTILE($D$3:$D$5882,0.4),2,D3412&lt;=PERCENTILE($D$3:$D$5882,0.6),3,D3412&lt;=PERCENTILE($D$3:$D$5882,0.8),4,TRUE,5)</f>
        <v>1</v>
      </c>
      <c r="H3412" s="3" t="str" cm="1">
        <f t="array" ref="H3412">_xlfn.IFS(AND(E3412&gt;=4,F3412&gt;=4,G3412&gt;=4),"Champions",AND(E3412&gt;=3,F3412&gt;=3,G3412&gt;=3),"Loyal Customers",AND(E3412&lt;=2,F3412&gt;=3),"At Risk",AND(E3412&lt;=2,F3412&lt;=2,G3412&lt;=2),"Lost",AND(E3412&gt;=4,F3412&lt;=2),"New/Promising",TRUE,"Needs Attention")</f>
        <v>Lost</v>
      </c>
      <c r="I3412" s="3" t="str">
        <f t="shared" si="57"/>
        <v>Churned</v>
      </c>
      <c r="J3412" s="3" t="str">
        <f>_xlfn.XLOOKUP(A3412,'Country_Lookup'!$D:$D,'Country_Lookup'!$E:$E)</f>
        <v>United Kingdom</v>
      </c>
    </row>
    <row r="3413" spans="1:10" x14ac:dyDescent="0.3">
      <c r="A3413">
        <v>15789</v>
      </c>
      <c r="B3413">
        <v>358</v>
      </c>
      <c r="C3413">
        <v>6</v>
      </c>
      <c r="D3413">
        <v>1962.0100000000025</v>
      </c>
      <c r="E3413" cm="1">
        <f t="array" ref="E3413">_xlfn.IFS(B3413&lt;=PERCENTILE($B$3:$B$5882,0.2),5,B3413&lt;=PERCENTILE($B$3:$B$5882,0.4),4,B3413&lt;=PERCENTILE($B$3:$B$5882,0.6),3,B3413&lt;=PERCENTILE($B$3:$B$5882,0.8),2,TRUE,1)</f>
        <v>2</v>
      </c>
      <c r="F3413" cm="1">
        <f t="array" ref="F3413">_xlfn.IFS(C3413&lt;=PERCENTILE($C$3:$C$5882,0.2),1,C3413&lt;=PERCENTILE($C$3:$C$5882,0.4),2,C3413&lt;=PERCENTILE($C$3:$C$5882,0.6),3,C3413&lt;=PERCENTILE($C$3:$C$5882,0.8),4,TRUE,5)</f>
        <v>4</v>
      </c>
      <c r="G3413" cm="1">
        <f t="array" ref="G3413">_xlfn.IFS(D3413&lt;=PERCENTILE($D$3:$D$5882,0.2),1,D3413&lt;=PERCENTILE($D$3:$D$5882,0.4),2,D3413&lt;=PERCENTILE($D$3:$D$5882,0.6),3,D3413&lt;=PERCENTILE($D$3:$D$5882,0.8),4,TRUE,5)</f>
        <v>4</v>
      </c>
      <c r="H3413" s="3" t="str" cm="1">
        <f t="array" ref="H3413">_xlfn.IFS(AND(E3413&gt;=4,F3413&gt;=4,G3413&gt;=4),"Champions",AND(E3413&gt;=3,F3413&gt;=3,G3413&gt;=3),"Loyal Customers",AND(E3413&lt;=2,F3413&gt;=3),"At Risk",AND(E3413&lt;=2,F3413&lt;=2,G3413&lt;=2),"Lost",AND(E3413&gt;=4,F3413&lt;=2),"New/Promising",TRUE,"Needs Attention")</f>
        <v>At Risk</v>
      </c>
      <c r="I3413" s="3" t="str">
        <f t="shared" si="57"/>
        <v>Churned</v>
      </c>
      <c r="J3413" s="3" t="str">
        <f>_xlfn.XLOOKUP(A3413,'Country_Lookup'!$D:$D,'Country_Lookup'!$E:$E)</f>
        <v>United Kingdom</v>
      </c>
    </row>
    <row r="3414" spans="1:10" x14ac:dyDescent="0.3">
      <c r="A3414">
        <v>15790</v>
      </c>
      <c r="B3414">
        <v>10</v>
      </c>
      <c r="C3414">
        <v>1</v>
      </c>
      <c r="D3414">
        <v>220.85000000000014</v>
      </c>
      <c r="E3414" cm="1">
        <f t="array" ref="E3414">_xlfn.IFS(B3414&lt;=PERCENTILE($B$3:$B$5882,0.2),5,B3414&lt;=PERCENTILE($B$3:$B$5882,0.4),4,B3414&lt;=PERCENTILE($B$3:$B$5882,0.6),3,B3414&lt;=PERCENTILE($B$3:$B$5882,0.8),2,TRUE,1)</f>
        <v>5</v>
      </c>
      <c r="F3414" cm="1">
        <f t="array" ref="F3414">_xlfn.IFS(C3414&lt;=PERCENTILE($C$3:$C$5882,0.2),1,C3414&lt;=PERCENTILE($C$3:$C$5882,0.4),2,C3414&lt;=PERCENTILE($C$3:$C$5882,0.6),3,C3414&lt;=PERCENTILE($C$3:$C$5882,0.8),4,TRUE,5)</f>
        <v>1</v>
      </c>
      <c r="G3414" cm="1">
        <f t="array" ref="G3414">_xlfn.IFS(D3414&lt;=PERCENTILE($D$3:$D$5882,0.2),1,D3414&lt;=PERCENTILE($D$3:$D$5882,0.4),2,D3414&lt;=PERCENTILE($D$3:$D$5882,0.6),3,D3414&lt;=PERCENTILE($D$3:$D$5882,0.8),4,TRUE,5)</f>
        <v>1</v>
      </c>
      <c r="H3414" s="3" t="str" cm="1">
        <f t="array" ref="H3414">_xlfn.IFS(AND(E3414&gt;=4,F3414&gt;=4,G3414&gt;=4),"Champions",AND(E3414&gt;=3,F3414&gt;=3,G3414&gt;=3),"Loyal Customers",AND(E3414&lt;=2,F3414&gt;=3),"At Risk",AND(E3414&lt;=2,F3414&lt;=2,G3414&lt;=2),"Lost",AND(E3414&gt;=4,F3414&lt;=2),"New/Promising",TRUE,"Needs Attention")</f>
        <v>New/Promising</v>
      </c>
      <c r="I3414" s="3" t="str">
        <f t="shared" si="57"/>
        <v>Active</v>
      </c>
      <c r="J3414" s="3" t="str">
        <f>_xlfn.XLOOKUP(A3414,'Country_Lookup'!$D:$D,'Country_Lookup'!$E:$E)</f>
        <v>United Kingdom</v>
      </c>
    </row>
    <row r="3415" spans="1:10" x14ac:dyDescent="0.3">
      <c r="A3415">
        <v>15791</v>
      </c>
      <c r="B3415">
        <v>43</v>
      </c>
      <c r="C3415">
        <v>5</v>
      </c>
      <c r="D3415">
        <v>3608.3400000000056</v>
      </c>
      <c r="E3415" cm="1">
        <f t="array" ref="E3415">_xlfn.IFS(B3415&lt;=PERCENTILE($B$3:$B$5882,0.2),5,B3415&lt;=PERCENTILE($B$3:$B$5882,0.4),4,B3415&lt;=PERCENTILE($B$3:$B$5882,0.6),3,B3415&lt;=PERCENTILE($B$3:$B$5882,0.8),2,TRUE,1)</f>
        <v>4</v>
      </c>
      <c r="F3415" cm="1">
        <f t="array" ref="F3415">_xlfn.IFS(C3415&lt;=PERCENTILE($C$3:$C$5882,0.2),1,C3415&lt;=PERCENTILE($C$3:$C$5882,0.4),2,C3415&lt;=PERCENTILE($C$3:$C$5882,0.6),3,C3415&lt;=PERCENTILE($C$3:$C$5882,0.8),4,TRUE,5)</f>
        <v>4</v>
      </c>
      <c r="G3415" cm="1">
        <f t="array" ref="G3415">_xlfn.IFS(D3415&lt;=PERCENTILE($D$3:$D$5882,0.2),1,D3415&lt;=PERCENTILE($D$3:$D$5882,0.4),2,D3415&lt;=PERCENTILE($D$3:$D$5882,0.6),3,D3415&lt;=PERCENTILE($D$3:$D$5882,0.8),4,TRUE,5)</f>
        <v>5</v>
      </c>
      <c r="H3415" s="3" t="str" cm="1">
        <f t="array" ref="H3415">_xlfn.IFS(AND(E3415&gt;=4,F3415&gt;=4,G3415&gt;=4),"Champions",AND(E3415&gt;=3,F3415&gt;=3,G3415&gt;=3),"Loyal Customers",AND(E3415&lt;=2,F3415&gt;=3),"At Risk",AND(E3415&lt;=2,F3415&lt;=2,G3415&lt;=2),"Lost",AND(E3415&gt;=4,F3415&lt;=2),"New/Promising",TRUE,"Needs Attention")</f>
        <v>Champions</v>
      </c>
      <c r="I3415" s="3" t="str">
        <f t="shared" si="57"/>
        <v>Active</v>
      </c>
      <c r="J3415" s="3" t="str">
        <f>_xlfn.XLOOKUP(A3415,'Country_Lookup'!$D:$D,'Country_Lookup'!$E:$E)</f>
        <v>United Kingdom</v>
      </c>
    </row>
    <row r="3416" spans="1:10" x14ac:dyDescent="0.3">
      <c r="A3416">
        <v>15792</v>
      </c>
      <c r="B3416">
        <v>399</v>
      </c>
      <c r="C3416">
        <v>2</v>
      </c>
      <c r="D3416">
        <v>933.83999999999878</v>
      </c>
      <c r="E3416" cm="1">
        <f t="array" ref="E3416">_xlfn.IFS(B3416&lt;=PERCENTILE($B$3:$B$5882,0.2),5,B3416&lt;=PERCENTILE($B$3:$B$5882,0.4),4,B3416&lt;=PERCENTILE($B$3:$B$5882,0.6),3,B3416&lt;=PERCENTILE($B$3:$B$5882,0.8),2,TRUE,1)</f>
        <v>2</v>
      </c>
      <c r="F3416" cm="1">
        <f t="array" ref="F3416">_xlfn.IFS(C3416&lt;=PERCENTILE($C$3:$C$5882,0.2),1,C3416&lt;=PERCENTILE($C$3:$C$5882,0.4),2,C3416&lt;=PERCENTILE($C$3:$C$5882,0.6),3,C3416&lt;=PERCENTILE($C$3:$C$5882,0.8),4,TRUE,5)</f>
        <v>2</v>
      </c>
      <c r="G3416" cm="1">
        <f t="array" ref="G3416">_xlfn.IFS(D3416&lt;=PERCENTILE($D$3:$D$5882,0.2),1,D3416&lt;=PERCENTILE($D$3:$D$5882,0.4),2,D3416&lt;=PERCENTILE($D$3:$D$5882,0.6),3,D3416&lt;=PERCENTILE($D$3:$D$5882,0.8),4,TRUE,5)</f>
        <v>3</v>
      </c>
      <c r="H3416" s="3" t="str" cm="1">
        <f t="array" ref="H3416">_xlfn.IFS(AND(E3416&gt;=4,F3416&gt;=4,G3416&gt;=4),"Champions",AND(E3416&gt;=3,F3416&gt;=3,G3416&gt;=3),"Loyal Customers",AND(E3416&lt;=2,F3416&gt;=3),"At Risk",AND(E3416&lt;=2,F3416&lt;=2,G3416&lt;=2),"Lost",AND(E3416&gt;=4,F3416&lt;=2),"New/Promising",TRUE,"Needs Attention")</f>
        <v>Needs Attention</v>
      </c>
      <c r="I3416" s="3" t="str">
        <f t="shared" si="57"/>
        <v>Churned</v>
      </c>
      <c r="J3416" s="3" t="str">
        <f>_xlfn.XLOOKUP(A3416,'Country_Lookup'!$D:$D,'Country_Lookup'!$E:$E)</f>
        <v>United Kingdom</v>
      </c>
    </row>
    <row r="3417" spans="1:10" x14ac:dyDescent="0.3">
      <c r="A3417">
        <v>15793</v>
      </c>
      <c r="B3417">
        <v>14</v>
      </c>
      <c r="C3417">
        <v>8</v>
      </c>
      <c r="D3417">
        <v>2399.5700000000006</v>
      </c>
      <c r="E3417" cm="1">
        <f t="array" ref="E3417">_xlfn.IFS(B3417&lt;=PERCENTILE($B$3:$B$5882,0.2),5,B3417&lt;=PERCENTILE($B$3:$B$5882,0.4),4,B3417&lt;=PERCENTILE($B$3:$B$5882,0.6),3,B3417&lt;=PERCENTILE($B$3:$B$5882,0.8),2,TRUE,1)</f>
        <v>5</v>
      </c>
      <c r="F3417" cm="1">
        <f t="array" ref="F3417">_xlfn.IFS(C3417&lt;=PERCENTILE($C$3:$C$5882,0.2),1,C3417&lt;=PERCENTILE($C$3:$C$5882,0.4),2,C3417&lt;=PERCENTILE($C$3:$C$5882,0.6),3,C3417&lt;=PERCENTILE($C$3:$C$5882,0.8),4,TRUE,5)</f>
        <v>4</v>
      </c>
      <c r="G3417" cm="1">
        <f t="array" ref="G3417">_xlfn.IFS(D3417&lt;=PERCENTILE($D$3:$D$5882,0.2),1,D3417&lt;=PERCENTILE($D$3:$D$5882,0.4),2,D3417&lt;=PERCENTILE($D$3:$D$5882,0.6),3,D3417&lt;=PERCENTILE($D$3:$D$5882,0.8),4,TRUE,5)</f>
        <v>4</v>
      </c>
      <c r="H3417" s="3" t="str" cm="1">
        <f t="array" ref="H3417">_xlfn.IFS(AND(E3417&gt;=4,F3417&gt;=4,G3417&gt;=4),"Champions",AND(E3417&gt;=3,F3417&gt;=3,G3417&gt;=3),"Loyal Customers",AND(E3417&lt;=2,F3417&gt;=3),"At Risk",AND(E3417&lt;=2,F3417&lt;=2,G3417&lt;=2),"Lost",AND(E3417&gt;=4,F3417&lt;=2),"New/Promising",TRUE,"Needs Attention")</f>
        <v>Champions</v>
      </c>
      <c r="I3417" s="3" t="str">
        <f t="shared" si="57"/>
        <v>Active</v>
      </c>
      <c r="J3417" s="3" t="str">
        <f>_xlfn.XLOOKUP(A3417,'Country_Lookup'!$D:$D,'Country_Lookup'!$E:$E)</f>
        <v>United Kingdom</v>
      </c>
    </row>
    <row r="3418" spans="1:10" x14ac:dyDescent="0.3">
      <c r="A3418">
        <v>15794</v>
      </c>
      <c r="B3418">
        <v>736</v>
      </c>
      <c r="C3418">
        <v>2</v>
      </c>
      <c r="D3418">
        <v>777</v>
      </c>
      <c r="E3418" cm="1">
        <f t="array" ref="E3418">_xlfn.IFS(B3418&lt;=PERCENTILE($B$3:$B$5882,0.2),5,B3418&lt;=PERCENTILE($B$3:$B$5882,0.4),4,B3418&lt;=PERCENTILE($B$3:$B$5882,0.6),3,B3418&lt;=PERCENTILE($B$3:$B$5882,0.8),2,TRUE,1)</f>
        <v>1</v>
      </c>
      <c r="F3418" cm="1">
        <f t="array" ref="F3418">_xlfn.IFS(C3418&lt;=PERCENTILE($C$3:$C$5882,0.2),1,C3418&lt;=PERCENTILE($C$3:$C$5882,0.4),2,C3418&lt;=PERCENTILE($C$3:$C$5882,0.6),3,C3418&lt;=PERCENTILE($C$3:$C$5882,0.8),4,TRUE,5)</f>
        <v>2</v>
      </c>
      <c r="G3418" cm="1">
        <f t="array" ref="G3418">_xlfn.IFS(D3418&lt;=PERCENTILE($D$3:$D$5882,0.2),1,D3418&lt;=PERCENTILE($D$3:$D$5882,0.4),2,D3418&lt;=PERCENTILE($D$3:$D$5882,0.6),3,D3418&lt;=PERCENTILE($D$3:$D$5882,0.8),4,TRUE,5)</f>
        <v>3</v>
      </c>
      <c r="H3418" s="3" t="str" cm="1">
        <f t="array" ref="H3418">_xlfn.IFS(AND(E3418&gt;=4,F3418&gt;=4,G3418&gt;=4),"Champions",AND(E3418&gt;=3,F3418&gt;=3,G3418&gt;=3),"Loyal Customers",AND(E3418&lt;=2,F3418&gt;=3),"At Risk",AND(E3418&lt;=2,F3418&lt;=2,G3418&lt;=2),"Lost",AND(E3418&gt;=4,F3418&lt;=2),"New/Promising",TRUE,"Needs Attention")</f>
        <v>Needs Attention</v>
      </c>
      <c r="I3418" s="3" t="str">
        <f t="shared" si="57"/>
        <v>Churned</v>
      </c>
      <c r="J3418" s="3" t="str">
        <f>_xlfn.XLOOKUP(A3418,'Country_Lookup'!$D:$D,'Country_Lookup'!$E:$E)</f>
        <v>United Kingdom</v>
      </c>
    </row>
    <row r="3419" spans="1:10" x14ac:dyDescent="0.3">
      <c r="A3419">
        <v>15795</v>
      </c>
      <c r="B3419">
        <v>149</v>
      </c>
      <c r="C3419">
        <v>8</v>
      </c>
      <c r="D3419">
        <v>1979.8699999999969</v>
      </c>
      <c r="E3419" cm="1">
        <f t="array" ref="E3419">_xlfn.IFS(B3419&lt;=PERCENTILE($B$3:$B$5882,0.2),5,B3419&lt;=PERCENTILE($B$3:$B$5882,0.4),4,B3419&lt;=PERCENTILE($B$3:$B$5882,0.6),3,B3419&lt;=PERCENTILE($B$3:$B$5882,0.8),2,TRUE,1)</f>
        <v>3</v>
      </c>
      <c r="F3419" cm="1">
        <f t="array" ref="F3419">_xlfn.IFS(C3419&lt;=PERCENTILE($C$3:$C$5882,0.2),1,C3419&lt;=PERCENTILE($C$3:$C$5882,0.4),2,C3419&lt;=PERCENTILE($C$3:$C$5882,0.6),3,C3419&lt;=PERCENTILE($C$3:$C$5882,0.8),4,TRUE,5)</f>
        <v>4</v>
      </c>
      <c r="G3419" cm="1">
        <f t="array" ref="G3419">_xlfn.IFS(D3419&lt;=PERCENTILE($D$3:$D$5882,0.2),1,D3419&lt;=PERCENTILE($D$3:$D$5882,0.4),2,D3419&lt;=PERCENTILE($D$3:$D$5882,0.6),3,D3419&lt;=PERCENTILE($D$3:$D$5882,0.8),4,TRUE,5)</f>
        <v>4</v>
      </c>
      <c r="H3419" s="3" t="str" cm="1">
        <f t="array" ref="H3419">_xlfn.IFS(AND(E3419&gt;=4,F3419&gt;=4,G3419&gt;=4),"Champions",AND(E3419&gt;=3,F3419&gt;=3,G3419&gt;=3),"Loyal Customers",AND(E3419&lt;=2,F3419&gt;=3),"At Risk",AND(E3419&lt;=2,F3419&lt;=2,G3419&lt;=2),"Lost",AND(E3419&gt;=4,F3419&lt;=2),"New/Promising",TRUE,"Needs Attention")</f>
        <v>Loyal Customers</v>
      </c>
      <c r="I3419" s="3" t="str">
        <f t="shared" si="57"/>
        <v>Churned</v>
      </c>
      <c r="J3419" s="3" t="str">
        <f>_xlfn.XLOOKUP(A3419,'Country_Lookup'!$D:$D,'Country_Lookup'!$E:$E)</f>
        <v>United Kingdom</v>
      </c>
    </row>
    <row r="3420" spans="1:10" x14ac:dyDescent="0.3">
      <c r="A3420">
        <v>15796</v>
      </c>
      <c r="B3420">
        <v>1</v>
      </c>
      <c r="C3420">
        <v>17</v>
      </c>
      <c r="D3420">
        <v>5175.8300000000136</v>
      </c>
      <c r="E3420" cm="1">
        <f t="array" ref="E3420">_xlfn.IFS(B3420&lt;=PERCENTILE($B$3:$B$5882,0.2),5,B3420&lt;=PERCENTILE($B$3:$B$5882,0.4),4,B3420&lt;=PERCENTILE($B$3:$B$5882,0.6),3,B3420&lt;=PERCENTILE($B$3:$B$5882,0.8),2,TRUE,1)</f>
        <v>5</v>
      </c>
      <c r="F3420" cm="1">
        <f t="array" ref="F3420">_xlfn.IFS(C3420&lt;=PERCENTILE($C$3:$C$5882,0.2),1,C3420&lt;=PERCENTILE($C$3:$C$5882,0.4),2,C3420&lt;=PERCENTILE($C$3:$C$5882,0.6),3,C3420&lt;=PERCENTILE($C$3:$C$5882,0.8),4,TRUE,5)</f>
        <v>5</v>
      </c>
      <c r="G3420" cm="1">
        <f t="array" ref="G3420">_xlfn.IFS(D3420&lt;=PERCENTILE($D$3:$D$5882,0.2),1,D3420&lt;=PERCENTILE($D$3:$D$5882,0.4),2,D3420&lt;=PERCENTILE($D$3:$D$5882,0.6),3,D3420&lt;=PERCENTILE($D$3:$D$5882,0.8),4,TRUE,5)</f>
        <v>5</v>
      </c>
      <c r="H3420" s="3" t="str" cm="1">
        <f t="array" ref="H3420">_xlfn.IFS(AND(E3420&gt;=4,F3420&gt;=4,G3420&gt;=4),"Champions",AND(E3420&gt;=3,F3420&gt;=3,G3420&gt;=3),"Loyal Customers",AND(E3420&lt;=2,F3420&gt;=3),"At Risk",AND(E3420&lt;=2,F3420&lt;=2,G3420&lt;=2),"Lost",AND(E3420&gt;=4,F3420&lt;=2),"New/Promising",TRUE,"Needs Attention")</f>
        <v>Champions</v>
      </c>
      <c r="I3420" s="3" t="str">
        <f t="shared" si="57"/>
        <v>Active</v>
      </c>
      <c r="J3420" s="3" t="str">
        <f>_xlfn.XLOOKUP(A3420,'Country_Lookup'!$D:$D,'Country_Lookup'!$E:$E)</f>
        <v>United Kingdom</v>
      </c>
    </row>
    <row r="3421" spans="1:10" x14ac:dyDescent="0.3">
      <c r="A3421">
        <v>15797</v>
      </c>
      <c r="B3421">
        <v>113</v>
      </c>
      <c r="C3421">
        <v>6</v>
      </c>
      <c r="D3421">
        <v>2821.0800000000013</v>
      </c>
      <c r="E3421" cm="1">
        <f t="array" ref="E3421">_xlfn.IFS(B3421&lt;=PERCENTILE($B$3:$B$5882,0.2),5,B3421&lt;=PERCENTILE($B$3:$B$5882,0.4),4,B3421&lt;=PERCENTILE($B$3:$B$5882,0.6),3,B3421&lt;=PERCENTILE($B$3:$B$5882,0.8),2,TRUE,1)</f>
        <v>3</v>
      </c>
      <c r="F3421" cm="1">
        <f t="array" ref="F3421">_xlfn.IFS(C3421&lt;=PERCENTILE($C$3:$C$5882,0.2),1,C3421&lt;=PERCENTILE($C$3:$C$5882,0.4),2,C3421&lt;=PERCENTILE($C$3:$C$5882,0.6),3,C3421&lt;=PERCENTILE($C$3:$C$5882,0.8),4,TRUE,5)</f>
        <v>4</v>
      </c>
      <c r="G3421" cm="1">
        <f t="array" ref="G3421">_xlfn.IFS(D3421&lt;=PERCENTILE($D$3:$D$5882,0.2),1,D3421&lt;=PERCENTILE($D$3:$D$5882,0.4),2,D3421&lt;=PERCENTILE($D$3:$D$5882,0.6),3,D3421&lt;=PERCENTILE($D$3:$D$5882,0.8),4,TRUE,5)</f>
        <v>4</v>
      </c>
      <c r="H3421" s="3" t="str" cm="1">
        <f t="array" ref="H3421">_xlfn.IFS(AND(E3421&gt;=4,F3421&gt;=4,G3421&gt;=4),"Champions",AND(E3421&gt;=3,F3421&gt;=3,G3421&gt;=3),"Loyal Customers",AND(E3421&lt;=2,F3421&gt;=3),"At Risk",AND(E3421&lt;=2,F3421&lt;=2,G3421&lt;=2),"Lost",AND(E3421&gt;=4,F3421&lt;=2),"New/Promising",TRUE,"Needs Attention")</f>
        <v>Loyal Customers</v>
      </c>
      <c r="I3421" s="3" t="str">
        <f t="shared" si="57"/>
        <v>Churned</v>
      </c>
      <c r="J3421" s="3" t="str">
        <f>_xlfn.XLOOKUP(A3421,'Country_Lookup'!$D:$D,'Country_Lookup'!$E:$E)</f>
        <v>United Kingdom</v>
      </c>
    </row>
    <row r="3422" spans="1:10" x14ac:dyDescent="0.3">
      <c r="A3422">
        <v>15798</v>
      </c>
      <c r="B3422">
        <v>492</v>
      </c>
      <c r="C3422">
        <v>3</v>
      </c>
      <c r="D3422">
        <v>1535.3699999999981</v>
      </c>
      <c r="E3422" cm="1">
        <f t="array" ref="E3422">_xlfn.IFS(B3422&lt;=PERCENTILE($B$3:$B$5882,0.2),5,B3422&lt;=PERCENTILE($B$3:$B$5882,0.4),4,B3422&lt;=PERCENTILE($B$3:$B$5882,0.6),3,B3422&lt;=PERCENTILE($B$3:$B$5882,0.8),2,TRUE,1)</f>
        <v>1</v>
      </c>
      <c r="F3422" cm="1">
        <f t="array" ref="F3422">_xlfn.IFS(C3422&lt;=PERCENTILE($C$3:$C$5882,0.2),1,C3422&lt;=PERCENTILE($C$3:$C$5882,0.4),2,C3422&lt;=PERCENTILE($C$3:$C$5882,0.6),3,C3422&lt;=PERCENTILE($C$3:$C$5882,0.8),4,TRUE,5)</f>
        <v>3</v>
      </c>
      <c r="G3422" cm="1">
        <f t="array" ref="G3422">_xlfn.IFS(D3422&lt;=PERCENTILE($D$3:$D$5882,0.2),1,D3422&lt;=PERCENTILE($D$3:$D$5882,0.4),2,D3422&lt;=PERCENTILE($D$3:$D$5882,0.6),3,D3422&lt;=PERCENTILE($D$3:$D$5882,0.8),4,TRUE,5)</f>
        <v>4</v>
      </c>
      <c r="H3422" s="3" t="str" cm="1">
        <f t="array" ref="H3422">_xlfn.IFS(AND(E3422&gt;=4,F3422&gt;=4,G3422&gt;=4),"Champions",AND(E3422&gt;=3,F3422&gt;=3,G3422&gt;=3),"Loyal Customers",AND(E3422&lt;=2,F3422&gt;=3),"At Risk",AND(E3422&lt;=2,F3422&lt;=2,G3422&lt;=2),"Lost",AND(E3422&gt;=4,F3422&lt;=2),"New/Promising",TRUE,"Needs Attention")</f>
        <v>At Risk</v>
      </c>
      <c r="I3422" s="3" t="str">
        <f t="shared" si="57"/>
        <v>Churned</v>
      </c>
      <c r="J3422" s="3" t="str">
        <f>_xlfn.XLOOKUP(A3422,'Country_Lookup'!$D:$D,'Country_Lookup'!$E:$E)</f>
        <v>United Kingdom</v>
      </c>
    </row>
    <row r="3423" spans="1:10" x14ac:dyDescent="0.3">
      <c r="A3423">
        <v>15799</v>
      </c>
      <c r="B3423">
        <v>75</v>
      </c>
      <c r="C3423">
        <v>4</v>
      </c>
      <c r="D3423">
        <v>1424.2900000000016</v>
      </c>
      <c r="E3423" cm="1">
        <f t="array" ref="E3423">_xlfn.IFS(B3423&lt;=PERCENTILE($B$3:$B$5882,0.2),5,B3423&lt;=PERCENTILE($B$3:$B$5882,0.4),4,B3423&lt;=PERCENTILE($B$3:$B$5882,0.6),3,B3423&lt;=PERCENTILE($B$3:$B$5882,0.8),2,TRUE,1)</f>
        <v>3</v>
      </c>
      <c r="F3423" cm="1">
        <f t="array" ref="F3423">_xlfn.IFS(C3423&lt;=PERCENTILE($C$3:$C$5882,0.2),1,C3423&lt;=PERCENTILE($C$3:$C$5882,0.4),2,C3423&lt;=PERCENTILE($C$3:$C$5882,0.6),3,C3423&lt;=PERCENTILE($C$3:$C$5882,0.8),4,TRUE,5)</f>
        <v>3</v>
      </c>
      <c r="G3423" cm="1">
        <f t="array" ref="G3423">_xlfn.IFS(D3423&lt;=PERCENTILE($D$3:$D$5882,0.2),1,D3423&lt;=PERCENTILE($D$3:$D$5882,0.4),2,D3423&lt;=PERCENTILE($D$3:$D$5882,0.6),3,D3423&lt;=PERCENTILE($D$3:$D$5882,0.8),4,TRUE,5)</f>
        <v>4</v>
      </c>
      <c r="H3423" s="3" t="str" cm="1">
        <f t="array" ref="H3423">_xlfn.IFS(AND(E3423&gt;=4,F3423&gt;=4,G3423&gt;=4),"Champions",AND(E3423&gt;=3,F3423&gt;=3,G3423&gt;=3),"Loyal Customers",AND(E3423&lt;=2,F3423&gt;=3),"At Risk",AND(E3423&lt;=2,F3423&lt;=2,G3423&lt;=2),"Lost",AND(E3423&gt;=4,F3423&lt;=2),"New/Promising",TRUE,"Needs Attention")</f>
        <v>Loyal Customers</v>
      </c>
      <c r="I3423" s="3" t="str">
        <f t="shared" si="57"/>
        <v>Active</v>
      </c>
      <c r="J3423" s="3" t="str">
        <f>_xlfn.XLOOKUP(A3423,'Country_Lookup'!$D:$D,'Country_Lookup'!$E:$E)</f>
        <v>United Kingdom</v>
      </c>
    </row>
    <row r="3424" spans="1:10" x14ac:dyDescent="0.3">
      <c r="A3424">
        <v>15800</v>
      </c>
      <c r="B3424">
        <v>107</v>
      </c>
      <c r="C3424">
        <v>7</v>
      </c>
      <c r="D3424">
        <v>1242.5799999999972</v>
      </c>
      <c r="E3424" cm="1">
        <f t="array" ref="E3424">_xlfn.IFS(B3424&lt;=PERCENTILE($B$3:$B$5882,0.2),5,B3424&lt;=PERCENTILE($B$3:$B$5882,0.4),4,B3424&lt;=PERCENTILE($B$3:$B$5882,0.6),3,B3424&lt;=PERCENTILE($B$3:$B$5882,0.8),2,TRUE,1)</f>
        <v>3</v>
      </c>
      <c r="F3424" cm="1">
        <f t="array" ref="F3424">_xlfn.IFS(C3424&lt;=PERCENTILE($C$3:$C$5882,0.2),1,C3424&lt;=PERCENTILE($C$3:$C$5882,0.4),2,C3424&lt;=PERCENTILE($C$3:$C$5882,0.6),3,C3424&lt;=PERCENTILE($C$3:$C$5882,0.8),4,TRUE,5)</f>
        <v>4</v>
      </c>
      <c r="G3424" cm="1">
        <f t="array" ref="G3424">_xlfn.IFS(D3424&lt;=PERCENTILE($D$3:$D$5882,0.2),1,D3424&lt;=PERCENTILE($D$3:$D$5882,0.4),2,D3424&lt;=PERCENTILE($D$3:$D$5882,0.6),3,D3424&lt;=PERCENTILE($D$3:$D$5882,0.8),4,TRUE,5)</f>
        <v>3</v>
      </c>
      <c r="H3424" s="3" t="str" cm="1">
        <f t="array" ref="H3424">_xlfn.IFS(AND(E3424&gt;=4,F3424&gt;=4,G3424&gt;=4),"Champions",AND(E3424&gt;=3,F3424&gt;=3,G3424&gt;=3),"Loyal Customers",AND(E3424&lt;=2,F3424&gt;=3),"At Risk",AND(E3424&lt;=2,F3424&lt;=2,G3424&lt;=2),"Lost",AND(E3424&gt;=4,F3424&lt;=2),"New/Promising",TRUE,"Needs Attention")</f>
        <v>Loyal Customers</v>
      </c>
      <c r="I3424" s="3" t="str">
        <f t="shared" si="57"/>
        <v>Churned</v>
      </c>
      <c r="J3424" s="3" t="str">
        <f>_xlfn.XLOOKUP(A3424,'Country_Lookup'!$D:$D,'Country_Lookup'!$E:$E)</f>
        <v>United Kingdom</v>
      </c>
    </row>
    <row r="3425" spans="1:10" x14ac:dyDescent="0.3">
      <c r="A3425">
        <v>15801</v>
      </c>
      <c r="B3425">
        <v>46</v>
      </c>
      <c r="C3425">
        <v>3</v>
      </c>
      <c r="D3425">
        <v>1063.9499999999987</v>
      </c>
      <c r="E3425" cm="1">
        <f t="array" ref="E3425">_xlfn.IFS(B3425&lt;=PERCENTILE($B$3:$B$5882,0.2),5,B3425&lt;=PERCENTILE($B$3:$B$5882,0.4),4,B3425&lt;=PERCENTILE($B$3:$B$5882,0.6),3,B3425&lt;=PERCENTILE($B$3:$B$5882,0.8),2,TRUE,1)</f>
        <v>4</v>
      </c>
      <c r="F3425" cm="1">
        <f t="array" ref="F3425">_xlfn.IFS(C3425&lt;=PERCENTILE($C$3:$C$5882,0.2),1,C3425&lt;=PERCENTILE($C$3:$C$5882,0.4),2,C3425&lt;=PERCENTILE($C$3:$C$5882,0.6),3,C3425&lt;=PERCENTILE($C$3:$C$5882,0.8),4,TRUE,5)</f>
        <v>3</v>
      </c>
      <c r="G3425" cm="1">
        <f t="array" ref="G3425">_xlfn.IFS(D3425&lt;=PERCENTILE($D$3:$D$5882,0.2),1,D3425&lt;=PERCENTILE($D$3:$D$5882,0.4),2,D3425&lt;=PERCENTILE($D$3:$D$5882,0.6),3,D3425&lt;=PERCENTILE($D$3:$D$5882,0.8),4,TRUE,5)</f>
        <v>3</v>
      </c>
      <c r="H3425" s="3" t="str" cm="1">
        <f t="array" ref="H3425">_xlfn.IFS(AND(E3425&gt;=4,F3425&gt;=4,G3425&gt;=4),"Champions",AND(E3425&gt;=3,F3425&gt;=3,G3425&gt;=3),"Loyal Customers",AND(E3425&lt;=2,F3425&gt;=3),"At Risk",AND(E3425&lt;=2,F3425&lt;=2,G3425&lt;=2),"Lost",AND(E3425&gt;=4,F3425&lt;=2),"New/Promising",TRUE,"Needs Attention")</f>
        <v>Loyal Customers</v>
      </c>
      <c r="I3425" s="3" t="str">
        <f t="shared" si="57"/>
        <v>Active</v>
      </c>
      <c r="J3425" s="3" t="str">
        <f>_xlfn.XLOOKUP(A3425,'Country_Lookup'!$D:$D,'Country_Lookup'!$E:$E)</f>
        <v>United Kingdom</v>
      </c>
    </row>
    <row r="3426" spans="1:10" x14ac:dyDescent="0.3">
      <c r="A3426">
        <v>15802</v>
      </c>
      <c r="B3426">
        <v>142</v>
      </c>
      <c r="C3426">
        <v>1</v>
      </c>
      <c r="D3426">
        <v>451.42</v>
      </c>
      <c r="E3426" cm="1">
        <f t="array" ref="E3426">_xlfn.IFS(B3426&lt;=PERCENTILE($B$3:$B$5882,0.2),5,B3426&lt;=PERCENTILE($B$3:$B$5882,0.4),4,B3426&lt;=PERCENTILE($B$3:$B$5882,0.6),3,B3426&lt;=PERCENTILE($B$3:$B$5882,0.8),2,TRUE,1)</f>
        <v>3</v>
      </c>
      <c r="F3426" cm="1">
        <f t="array" ref="F3426">_xlfn.IFS(C3426&lt;=PERCENTILE($C$3:$C$5882,0.2),1,C3426&lt;=PERCENTILE($C$3:$C$5882,0.4),2,C3426&lt;=PERCENTILE($C$3:$C$5882,0.6),3,C3426&lt;=PERCENTILE($C$3:$C$5882,0.8),4,TRUE,5)</f>
        <v>1</v>
      </c>
      <c r="G3426" cm="1">
        <f t="array" ref="G3426">_xlfn.IFS(D3426&lt;=PERCENTILE($D$3:$D$5882,0.2),1,D3426&lt;=PERCENTILE($D$3:$D$5882,0.4),2,D3426&lt;=PERCENTILE($D$3:$D$5882,0.6),3,D3426&lt;=PERCENTILE($D$3:$D$5882,0.8),4,TRUE,5)</f>
        <v>2</v>
      </c>
      <c r="H3426" s="3" t="str" cm="1">
        <f t="array" ref="H3426">_xlfn.IFS(AND(E3426&gt;=4,F3426&gt;=4,G3426&gt;=4),"Champions",AND(E3426&gt;=3,F3426&gt;=3,G3426&gt;=3),"Loyal Customers",AND(E3426&lt;=2,F3426&gt;=3),"At Risk",AND(E3426&lt;=2,F3426&lt;=2,G3426&lt;=2),"Lost",AND(E3426&gt;=4,F3426&lt;=2),"New/Promising",TRUE,"Needs Attention")</f>
        <v>Needs Attention</v>
      </c>
      <c r="I3426" s="3" t="str">
        <f t="shared" si="57"/>
        <v>Churned</v>
      </c>
      <c r="J3426" s="3" t="str">
        <f>_xlfn.XLOOKUP(A3426,'Country_Lookup'!$D:$D,'Country_Lookup'!$E:$E)</f>
        <v>United Kingdom</v>
      </c>
    </row>
    <row r="3427" spans="1:10" x14ac:dyDescent="0.3">
      <c r="A3427">
        <v>15803</v>
      </c>
      <c r="B3427">
        <v>51</v>
      </c>
      <c r="C3427">
        <v>4</v>
      </c>
      <c r="D3427">
        <v>1929.6599999999999</v>
      </c>
      <c r="E3427" cm="1">
        <f t="array" ref="E3427">_xlfn.IFS(B3427&lt;=PERCENTILE($B$3:$B$5882,0.2),5,B3427&lt;=PERCENTILE($B$3:$B$5882,0.4),4,B3427&lt;=PERCENTILE($B$3:$B$5882,0.6),3,B3427&lt;=PERCENTILE($B$3:$B$5882,0.8),2,TRUE,1)</f>
        <v>4</v>
      </c>
      <c r="F3427" cm="1">
        <f t="array" ref="F3427">_xlfn.IFS(C3427&lt;=PERCENTILE($C$3:$C$5882,0.2),1,C3427&lt;=PERCENTILE($C$3:$C$5882,0.4),2,C3427&lt;=PERCENTILE($C$3:$C$5882,0.6),3,C3427&lt;=PERCENTILE($C$3:$C$5882,0.8),4,TRUE,5)</f>
        <v>3</v>
      </c>
      <c r="G3427" cm="1">
        <f t="array" ref="G3427">_xlfn.IFS(D3427&lt;=PERCENTILE($D$3:$D$5882,0.2),1,D3427&lt;=PERCENTILE($D$3:$D$5882,0.4),2,D3427&lt;=PERCENTILE($D$3:$D$5882,0.6),3,D3427&lt;=PERCENTILE($D$3:$D$5882,0.8),4,TRUE,5)</f>
        <v>4</v>
      </c>
      <c r="H3427" s="3" t="str" cm="1">
        <f t="array" ref="H3427">_xlfn.IFS(AND(E3427&gt;=4,F3427&gt;=4,G3427&gt;=4),"Champions",AND(E3427&gt;=3,F3427&gt;=3,G3427&gt;=3),"Loyal Customers",AND(E3427&lt;=2,F3427&gt;=3),"At Risk",AND(E3427&lt;=2,F3427&lt;=2,G3427&lt;=2),"Lost",AND(E3427&gt;=4,F3427&lt;=2),"New/Promising",TRUE,"Needs Attention")</f>
        <v>Loyal Customers</v>
      </c>
      <c r="I3427" s="3" t="str">
        <f t="shared" si="57"/>
        <v>Active</v>
      </c>
      <c r="J3427" s="3" t="str">
        <f>_xlfn.XLOOKUP(A3427,'Country_Lookup'!$D:$D,'Country_Lookup'!$E:$E)</f>
        <v>United Kingdom</v>
      </c>
    </row>
    <row r="3428" spans="1:10" x14ac:dyDescent="0.3">
      <c r="A3428">
        <v>15804</v>
      </c>
      <c r="B3428">
        <v>0</v>
      </c>
      <c r="C3428">
        <v>13</v>
      </c>
      <c r="D3428">
        <v>4206.3900000000067</v>
      </c>
      <c r="E3428" cm="1">
        <f t="array" ref="E3428">_xlfn.IFS(B3428&lt;=PERCENTILE($B$3:$B$5882,0.2),5,B3428&lt;=PERCENTILE($B$3:$B$5882,0.4),4,B3428&lt;=PERCENTILE($B$3:$B$5882,0.6),3,B3428&lt;=PERCENTILE($B$3:$B$5882,0.8),2,TRUE,1)</f>
        <v>5</v>
      </c>
      <c r="F3428" cm="1">
        <f t="array" ref="F3428">_xlfn.IFS(C3428&lt;=PERCENTILE($C$3:$C$5882,0.2),1,C3428&lt;=PERCENTILE($C$3:$C$5882,0.4),2,C3428&lt;=PERCENTILE($C$3:$C$5882,0.6),3,C3428&lt;=PERCENTILE($C$3:$C$5882,0.8),4,TRUE,5)</f>
        <v>5</v>
      </c>
      <c r="G3428" cm="1">
        <f t="array" ref="G3428">_xlfn.IFS(D3428&lt;=PERCENTILE($D$3:$D$5882,0.2),1,D3428&lt;=PERCENTILE($D$3:$D$5882,0.4),2,D3428&lt;=PERCENTILE($D$3:$D$5882,0.6),3,D3428&lt;=PERCENTILE($D$3:$D$5882,0.8),4,TRUE,5)</f>
        <v>5</v>
      </c>
      <c r="H3428" s="3" t="str" cm="1">
        <f t="array" ref="H3428">_xlfn.IFS(AND(E3428&gt;=4,F3428&gt;=4,G3428&gt;=4),"Champions",AND(E3428&gt;=3,F3428&gt;=3,G3428&gt;=3),"Loyal Customers",AND(E3428&lt;=2,F3428&gt;=3),"At Risk",AND(E3428&lt;=2,F3428&lt;=2,G3428&lt;=2),"Lost",AND(E3428&gt;=4,F3428&lt;=2),"New/Promising",TRUE,"Needs Attention")</f>
        <v>Champions</v>
      </c>
      <c r="I3428" s="3" t="str">
        <f t="shared" si="57"/>
        <v>Active</v>
      </c>
      <c r="J3428" s="3" t="str">
        <f>_xlfn.XLOOKUP(A3428,'Country_Lookup'!$D:$D,'Country_Lookup'!$E:$E)</f>
        <v>United Kingdom</v>
      </c>
    </row>
    <row r="3429" spans="1:10" x14ac:dyDescent="0.3">
      <c r="A3429">
        <v>15805</v>
      </c>
      <c r="B3429">
        <v>23</v>
      </c>
      <c r="C3429">
        <v>30</v>
      </c>
      <c r="D3429">
        <v>10189.230000000087</v>
      </c>
      <c r="E3429" cm="1">
        <f t="array" ref="E3429">_xlfn.IFS(B3429&lt;=PERCENTILE($B$3:$B$5882,0.2),5,B3429&lt;=PERCENTILE($B$3:$B$5882,0.4),4,B3429&lt;=PERCENTILE($B$3:$B$5882,0.6),3,B3429&lt;=PERCENTILE($B$3:$B$5882,0.8),2,TRUE,1)</f>
        <v>4</v>
      </c>
      <c r="F3429" cm="1">
        <f t="array" ref="F3429">_xlfn.IFS(C3429&lt;=PERCENTILE($C$3:$C$5882,0.2),1,C3429&lt;=PERCENTILE($C$3:$C$5882,0.4),2,C3429&lt;=PERCENTILE($C$3:$C$5882,0.6),3,C3429&lt;=PERCENTILE($C$3:$C$5882,0.8),4,TRUE,5)</f>
        <v>5</v>
      </c>
      <c r="G3429" cm="1">
        <f t="array" ref="G3429">_xlfn.IFS(D3429&lt;=PERCENTILE($D$3:$D$5882,0.2),1,D3429&lt;=PERCENTILE($D$3:$D$5882,0.4),2,D3429&lt;=PERCENTILE($D$3:$D$5882,0.6),3,D3429&lt;=PERCENTILE($D$3:$D$5882,0.8),4,TRUE,5)</f>
        <v>5</v>
      </c>
      <c r="H3429" s="3" t="str" cm="1">
        <f t="array" ref="H3429">_xlfn.IFS(AND(E3429&gt;=4,F3429&gt;=4,G3429&gt;=4),"Champions",AND(E3429&gt;=3,F3429&gt;=3,G3429&gt;=3),"Loyal Customers",AND(E3429&lt;=2,F3429&gt;=3),"At Risk",AND(E3429&lt;=2,F3429&lt;=2,G3429&lt;=2),"Lost",AND(E3429&gt;=4,F3429&lt;=2),"New/Promising",TRUE,"Needs Attention")</f>
        <v>Champions</v>
      </c>
      <c r="I3429" s="3" t="str">
        <f t="shared" si="57"/>
        <v>Active</v>
      </c>
      <c r="J3429" s="3" t="str">
        <f>_xlfn.XLOOKUP(A3429,'Country_Lookup'!$D:$D,'Country_Lookup'!$E:$E)</f>
        <v>United Kingdom</v>
      </c>
    </row>
    <row r="3430" spans="1:10" x14ac:dyDescent="0.3">
      <c r="A3430">
        <v>15806</v>
      </c>
      <c r="B3430">
        <v>46</v>
      </c>
      <c r="C3430">
        <v>3</v>
      </c>
      <c r="D3430">
        <v>784.58000000000061</v>
      </c>
      <c r="E3430" cm="1">
        <f t="array" ref="E3430">_xlfn.IFS(B3430&lt;=PERCENTILE($B$3:$B$5882,0.2),5,B3430&lt;=PERCENTILE($B$3:$B$5882,0.4),4,B3430&lt;=PERCENTILE($B$3:$B$5882,0.6),3,B3430&lt;=PERCENTILE($B$3:$B$5882,0.8),2,TRUE,1)</f>
        <v>4</v>
      </c>
      <c r="F3430" cm="1">
        <f t="array" ref="F3430">_xlfn.IFS(C3430&lt;=PERCENTILE($C$3:$C$5882,0.2),1,C3430&lt;=PERCENTILE($C$3:$C$5882,0.4),2,C3430&lt;=PERCENTILE($C$3:$C$5882,0.6),3,C3430&lt;=PERCENTILE($C$3:$C$5882,0.8),4,TRUE,5)</f>
        <v>3</v>
      </c>
      <c r="G3430" cm="1">
        <f t="array" ref="G3430">_xlfn.IFS(D3430&lt;=PERCENTILE($D$3:$D$5882,0.2),1,D3430&lt;=PERCENTILE($D$3:$D$5882,0.4),2,D3430&lt;=PERCENTILE($D$3:$D$5882,0.6),3,D3430&lt;=PERCENTILE($D$3:$D$5882,0.8),4,TRUE,5)</f>
        <v>3</v>
      </c>
      <c r="H3430" s="3" t="str" cm="1">
        <f t="array" ref="H3430">_xlfn.IFS(AND(E3430&gt;=4,F3430&gt;=4,G3430&gt;=4),"Champions",AND(E3430&gt;=3,F3430&gt;=3,G3430&gt;=3),"Loyal Customers",AND(E3430&lt;=2,F3430&gt;=3),"At Risk",AND(E3430&lt;=2,F3430&lt;=2,G3430&lt;=2),"Lost",AND(E3430&gt;=4,F3430&lt;=2),"New/Promising",TRUE,"Needs Attention")</f>
        <v>Loyal Customers</v>
      </c>
      <c r="I3430" s="3" t="str">
        <f t="shared" si="57"/>
        <v>Active</v>
      </c>
      <c r="J3430" s="3" t="str">
        <f>_xlfn.XLOOKUP(A3430,'Country_Lookup'!$D:$D,'Country_Lookup'!$E:$E)</f>
        <v>United Kingdom</v>
      </c>
    </row>
    <row r="3431" spans="1:10" x14ac:dyDescent="0.3">
      <c r="A3431">
        <v>15807</v>
      </c>
      <c r="B3431">
        <v>50</v>
      </c>
      <c r="C3431">
        <v>5</v>
      </c>
      <c r="D3431">
        <v>1817.5200000000007</v>
      </c>
      <c r="E3431" cm="1">
        <f t="array" ref="E3431">_xlfn.IFS(B3431&lt;=PERCENTILE($B$3:$B$5882,0.2),5,B3431&lt;=PERCENTILE($B$3:$B$5882,0.4),4,B3431&lt;=PERCENTILE($B$3:$B$5882,0.6),3,B3431&lt;=PERCENTILE($B$3:$B$5882,0.8),2,TRUE,1)</f>
        <v>4</v>
      </c>
      <c r="F3431" cm="1">
        <f t="array" ref="F3431">_xlfn.IFS(C3431&lt;=PERCENTILE($C$3:$C$5882,0.2),1,C3431&lt;=PERCENTILE($C$3:$C$5882,0.4),2,C3431&lt;=PERCENTILE($C$3:$C$5882,0.6),3,C3431&lt;=PERCENTILE($C$3:$C$5882,0.8),4,TRUE,5)</f>
        <v>4</v>
      </c>
      <c r="G3431" cm="1">
        <f t="array" ref="G3431">_xlfn.IFS(D3431&lt;=PERCENTILE($D$3:$D$5882,0.2),1,D3431&lt;=PERCENTILE($D$3:$D$5882,0.4),2,D3431&lt;=PERCENTILE($D$3:$D$5882,0.6),3,D3431&lt;=PERCENTILE($D$3:$D$5882,0.8),4,TRUE,5)</f>
        <v>4</v>
      </c>
      <c r="H3431" s="3" t="str" cm="1">
        <f t="array" ref="H3431">_xlfn.IFS(AND(E3431&gt;=4,F3431&gt;=4,G3431&gt;=4),"Champions",AND(E3431&gt;=3,F3431&gt;=3,G3431&gt;=3),"Loyal Customers",AND(E3431&lt;=2,F3431&gt;=3),"At Risk",AND(E3431&lt;=2,F3431&lt;=2,G3431&lt;=2),"Lost",AND(E3431&gt;=4,F3431&lt;=2),"New/Promising",TRUE,"Needs Attention")</f>
        <v>Champions</v>
      </c>
      <c r="I3431" s="3" t="str">
        <f t="shared" si="57"/>
        <v>Active</v>
      </c>
      <c r="J3431" s="3" t="str">
        <f>_xlfn.XLOOKUP(A3431,'Country_Lookup'!$D:$D,'Country_Lookup'!$E:$E)</f>
        <v>United Kingdom</v>
      </c>
    </row>
    <row r="3432" spans="1:10" x14ac:dyDescent="0.3">
      <c r="A3432">
        <v>15808</v>
      </c>
      <c r="B3432">
        <v>306</v>
      </c>
      <c r="C3432">
        <v>21</v>
      </c>
      <c r="D3432">
        <v>18409.9299999998</v>
      </c>
      <c r="E3432" cm="1">
        <f t="array" ref="E3432">_xlfn.IFS(B3432&lt;=PERCENTILE($B$3:$B$5882,0.2),5,B3432&lt;=PERCENTILE($B$3:$B$5882,0.4),4,B3432&lt;=PERCENTILE($B$3:$B$5882,0.6),3,B3432&lt;=PERCENTILE($B$3:$B$5882,0.8),2,TRUE,1)</f>
        <v>2</v>
      </c>
      <c r="F3432" cm="1">
        <f t="array" ref="F3432">_xlfn.IFS(C3432&lt;=PERCENTILE($C$3:$C$5882,0.2),1,C3432&lt;=PERCENTILE($C$3:$C$5882,0.4),2,C3432&lt;=PERCENTILE($C$3:$C$5882,0.6),3,C3432&lt;=PERCENTILE($C$3:$C$5882,0.8),4,TRUE,5)</f>
        <v>5</v>
      </c>
      <c r="G3432" cm="1">
        <f t="array" ref="G3432">_xlfn.IFS(D3432&lt;=PERCENTILE($D$3:$D$5882,0.2),1,D3432&lt;=PERCENTILE($D$3:$D$5882,0.4),2,D3432&lt;=PERCENTILE($D$3:$D$5882,0.6),3,D3432&lt;=PERCENTILE($D$3:$D$5882,0.8),4,TRUE,5)</f>
        <v>5</v>
      </c>
      <c r="H3432" s="3" t="str" cm="1">
        <f t="array" ref="H3432">_xlfn.IFS(AND(E3432&gt;=4,F3432&gt;=4,G3432&gt;=4),"Champions",AND(E3432&gt;=3,F3432&gt;=3,G3432&gt;=3),"Loyal Customers",AND(E3432&lt;=2,F3432&gt;=3),"At Risk",AND(E3432&lt;=2,F3432&lt;=2,G3432&lt;=2),"Lost",AND(E3432&gt;=4,F3432&lt;=2),"New/Promising",TRUE,"Needs Attention")</f>
        <v>At Risk</v>
      </c>
      <c r="I3432" s="3" t="str">
        <f t="shared" si="57"/>
        <v>Churned</v>
      </c>
      <c r="J3432" s="3" t="str">
        <f>_xlfn.XLOOKUP(A3432,'Country_Lookup'!$D:$D,'Country_Lookup'!$E:$E)</f>
        <v>United Kingdom</v>
      </c>
    </row>
    <row r="3433" spans="1:10" x14ac:dyDescent="0.3">
      <c r="A3433">
        <v>15809</v>
      </c>
      <c r="B3433">
        <v>36</v>
      </c>
      <c r="C3433">
        <v>7</v>
      </c>
      <c r="D3433">
        <v>1274.440000000001</v>
      </c>
      <c r="E3433" cm="1">
        <f t="array" ref="E3433">_xlfn.IFS(B3433&lt;=PERCENTILE($B$3:$B$5882,0.2),5,B3433&lt;=PERCENTILE($B$3:$B$5882,0.4),4,B3433&lt;=PERCENTILE($B$3:$B$5882,0.6),3,B3433&lt;=PERCENTILE($B$3:$B$5882,0.8),2,TRUE,1)</f>
        <v>4</v>
      </c>
      <c r="F3433" cm="1">
        <f t="array" ref="F3433">_xlfn.IFS(C3433&lt;=PERCENTILE($C$3:$C$5882,0.2),1,C3433&lt;=PERCENTILE($C$3:$C$5882,0.4),2,C3433&lt;=PERCENTILE($C$3:$C$5882,0.6),3,C3433&lt;=PERCENTILE($C$3:$C$5882,0.8),4,TRUE,5)</f>
        <v>4</v>
      </c>
      <c r="G3433" cm="1">
        <f t="array" ref="G3433">_xlfn.IFS(D3433&lt;=PERCENTILE($D$3:$D$5882,0.2),1,D3433&lt;=PERCENTILE($D$3:$D$5882,0.4),2,D3433&lt;=PERCENTILE($D$3:$D$5882,0.6),3,D3433&lt;=PERCENTILE($D$3:$D$5882,0.8),4,TRUE,5)</f>
        <v>4</v>
      </c>
      <c r="H3433" s="3" t="str" cm="1">
        <f t="array" ref="H3433">_xlfn.IFS(AND(E3433&gt;=4,F3433&gt;=4,G3433&gt;=4),"Champions",AND(E3433&gt;=3,F3433&gt;=3,G3433&gt;=3),"Loyal Customers",AND(E3433&lt;=2,F3433&gt;=3),"At Risk",AND(E3433&lt;=2,F3433&lt;=2,G3433&lt;=2),"Lost",AND(E3433&gt;=4,F3433&lt;=2),"New/Promising",TRUE,"Needs Attention")</f>
        <v>Champions</v>
      </c>
      <c r="I3433" s="3" t="str">
        <f t="shared" si="57"/>
        <v>Active</v>
      </c>
      <c r="J3433" s="3" t="str">
        <f>_xlfn.XLOOKUP(A3433,'Country_Lookup'!$D:$D,'Country_Lookup'!$E:$E)</f>
        <v>United Kingdom</v>
      </c>
    </row>
    <row r="3434" spans="1:10" x14ac:dyDescent="0.3">
      <c r="A3434">
        <v>15810</v>
      </c>
      <c r="B3434">
        <v>78</v>
      </c>
      <c r="C3434">
        <v>8</v>
      </c>
      <c r="D3434">
        <v>2999.0399999999936</v>
      </c>
      <c r="E3434" cm="1">
        <f t="array" ref="E3434">_xlfn.IFS(B3434&lt;=PERCENTILE($B$3:$B$5882,0.2),5,B3434&lt;=PERCENTILE($B$3:$B$5882,0.4),4,B3434&lt;=PERCENTILE($B$3:$B$5882,0.6),3,B3434&lt;=PERCENTILE($B$3:$B$5882,0.8),2,TRUE,1)</f>
        <v>3</v>
      </c>
      <c r="F3434" cm="1">
        <f t="array" ref="F3434">_xlfn.IFS(C3434&lt;=PERCENTILE($C$3:$C$5882,0.2),1,C3434&lt;=PERCENTILE($C$3:$C$5882,0.4),2,C3434&lt;=PERCENTILE($C$3:$C$5882,0.6),3,C3434&lt;=PERCENTILE($C$3:$C$5882,0.8),4,TRUE,5)</f>
        <v>4</v>
      </c>
      <c r="G3434" cm="1">
        <f t="array" ref="G3434">_xlfn.IFS(D3434&lt;=PERCENTILE($D$3:$D$5882,0.2),1,D3434&lt;=PERCENTILE($D$3:$D$5882,0.4),2,D3434&lt;=PERCENTILE($D$3:$D$5882,0.6),3,D3434&lt;=PERCENTILE($D$3:$D$5882,0.8),4,TRUE,5)</f>
        <v>5</v>
      </c>
      <c r="H3434" s="3" t="str" cm="1">
        <f t="array" ref="H3434">_xlfn.IFS(AND(E3434&gt;=4,F3434&gt;=4,G3434&gt;=4),"Champions",AND(E3434&gt;=3,F3434&gt;=3,G3434&gt;=3),"Loyal Customers",AND(E3434&lt;=2,F3434&gt;=3),"At Risk",AND(E3434&lt;=2,F3434&lt;=2,G3434&lt;=2),"Lost",AND(E3434&gt;=4,F3434&lt;=2),"New/Promising",TRUE,"Needs Attention")</f>
        <v>Loyal Customers</v>
      </c>
      <c r="I3434" s="3" t="str">
        <f t="shared" si="57"/>
        <v>Active</v>
      </c>
      <c r="J3434" s="3" t="str">
        <f>_xlfn.XLOOKUP(A3434,'Country_Lookup'!$D:$D,'Country_Lookup'!$E:$E)</f>
        <v>United Kingdom</v>
      </c>
    </row>
    <row r="3435" spans="1:10" x14ac:dyDescent="0.3">
      <c r="A3435">
        <v>15811</v>
      </c>
      <c r="B3435">
        <v>22</v>
      </c>
      <c r="C3435">
        <v>7</v>
      </c>
      <c r="D3435">
        <v>3890.5200000000132</v>
      </c>
      <c r="E3435" cm="1">
        <f t="array" ref="E3435">_xlfn.IFS(B3435&lt;=PERCENTILE($B$3:$B$5882,0.2),5,B3435&lt;=PERCENTILE($B$3:$B$5882,0.4),4,B3435&lt;=PERCENTILE($B$3:$B$5882,0.6),3,B3435&lt;=PERCENTILE($B$3:$B$5882,0.8),2,TRUE,1)</f>
        <v>4</v>
      </c>
      <c r="F3435" cm="1">
        <f t="array" ref="F3435">_xlfn.IFS(C3435&lt;=PERCENTILE($C$3:$C$5882,0.2),1,C3435&lt;=PERCENTILE($C$3:$C$5882,0.4),2,C3435&lt;=PERCENTILE($C$3:$C$5882,0.6),3,C3435&lt;=PERCENTILE($C$3:$C$5882,0.8),4,TRUE,5)</f>
        <v>4</v>
      </c>
      <c r="G3435" cm="1">
        <f t="array" ref="G3435">_xlfn.IFS(D3435&lt;=PERCENTILE($D$3:$D$5882,0.2),1,D3435&lt;=PERCENTILE($D$3:$D$5882,0.4),2,D3435&lt;=PERCENTILE($D$3:$D$5882,0.6),3,D3435&lt;=PERCENTILE($D$3:$D$5882,0.8),4,TRUE,5)</f>
        <v>5</v>
      </c>
      <c r="H3435" s="3" t="str" cm="1">
        <f t="array" ref="H3435">_xlfn.IFS(AND(E3435&gt;=4,F3435&gt;=4,G3435&gt;=4),"Champions",AND(E3435&gt;=3,F3435&gt;=3,G3435&gt;=3),"Loyal Customers",AND(E3435&lt;=2,F3435&gt;=3),"At Risk",AND(E3435&lt;=2,F3435&lt;=2,G3435&lt;=2),"Lost",AND(E3435&gt;=4,F3435&lt;=2),"New/Promising",TRUE,"Needs Attention")</f>
        <v>Champions</v>
      </c>
      <c r="I3435" s="3" t="str">
        <f t="shared" si="57"/>
        <v>Active</v>
      </c>
      <c r="J3435" s="3" t="str">
        <f>_xlfn.XLOOKUP(A3435,'Country_Lookup'!$D:$D,'Country_Lookup'!$E:$E)</f>
        <v>United Kingdom</v>
      </c>
    </row>
    <row r="3436" spans="1:10" x14ac:dyDescent="0.3">
      <c r="A3436">
        <v>15812</v>
      </c>
      <c r="B3436">
        <v>107</v>
      </c>
      <c r="C3436">
        <v>12</v>
      </c>
      <c r="D3436">
        <v>5201.4699999999839</v>
      </c>
      <c r="E3436" cm="1">
        <f t="array" ref="E3436">_xlfn.IFS(B3436&lt;=PERCENTILE($B$3:$B$5882,0.2),5,B3436&lt;=PERCENTILE($B$3:$B$5882,0.4),4,B3436&lt;=PERCENTILE($B$3:$B$5882,0.6),3,B3436&lt;=PERCENTILE($B$3:$B$5882,0.8),2,TRUE,1)</f>
        <v>3</v>
      </c>
      <c r="F3436" cm="1">
        <f t="array" ref="F3436">_xlfn.IFS(C3436&lt;=PERCENTILE($C$3:$C$5882,0.2),1,C3436&lt;=PERCENTILE($C$3:$C$5882,0.4),2,C3436&lt;=PERCENTILE($C$3:$C$5882,0.6),3,C3436&lt;=PERCENTILE($C$3:$C$5882,0.8),4,TRUE,5)</f>
        <v>5</v>
      </c>
      <c r="G3436" cm="1">
        <f t="array" ref="G3436">_xlfn.IFS(D3436&lt;=PERCENTILE($D$3:$D$5882,0.2),1,D3436&lt;=PERCENTILE($D$3:$D$5882,0.4),2,D3436&lt;=PERCENTILE($D$3:$D$5882,0.6),3,D3436&lt;=PERCENTILE($D$3:$D$5882,0.8),4,TRUE,5)</f>
        <v>5</v>
      </c>
      <c r="H3436" s="3" t="str" cm="1">
        <f t="array" ref="H3436">_xlfn.IFS(AND(E3436&gt;=4,F3436&gt;=4,G3436&gt;=4),"Champions",AND(E3436&gt;=3,F3436&gt;=3,G3436&gt;=3),"Loyal Customers",AND(E3436&lt;=2,F3436&gt;=3),"At Risk",AND(E3436&lt;=2,F3436&lt;=2,G3436&lt;=2),"Lost",AND(E3436&gt;=4,F3436&lt;=2),"New/Promising",TRUE,"Needs Attention")</f>
        <v>Loyal Customers</v>
      </c>
      <c r="I3436" s="3" t="str">
        <f t="shared" si="57"/>
        <v>Churned</v>
      </c>
      <c r="J3436" s="3" t="str">
        <f>_xlfn.XLOOKUP(A3436,'Country_Lookup'!$D:$D,'Country_Lookup'!$E:$E)</f>
        <v>United Kingdom</v>
      </c>
    </row>
    <row r="3437" spans="1:10" x14ac:dyDescent="0.3">
      <c r="A3437">
        <v>15813</v>
      </c>
      <c r="B3437">
        <v>207</v>
      </c>
      <c r="C3437">
        <v>2</v>
      </c>
      <c r="D3437">
        <v>1303.9100000000012</v>
      </c>
      <c r="E3437" cm="1">
        <f t="array" ref="E3437">_xlfn.IFS(B3437&lt;=PERCENTILE($B$3:$B$5882,0.2),5,B3437&lt;=PERCENTILE($B$3:$B$5882,0.4),4,B3437&lt;=PERCENTILE($B$3:$B$5882,0.6),3,B3437&lt;=PERCENTILE($B$3:$B$5882,0.8),2,TRUE,1)</f>
        <v>2</v>
      </c>
      <c r="F3437" cm="1">
        <f t="array" ref="F3437">_xlfn.IFS(C3437&lt;=PERCENTILE($C$3:$C$5882,0.2),1,C3437&lt;=PERCENTILE($C$3:$C$5882,0.4),2,C3437&lt;=PERCENTILE($C$3:$C$5882,0.6),3,C3437&lt;=PERCENTILE($C$3:$C$5882,0.8),4,TRUE,5)</f>
        <v>2</v>
      </c>
      <c r="G3437" cm="1">
        <f t="array" ref="G3437">_xlfn.IFS(D3437&lt;=PERCENTILE($D$3:$D$5882,0.2),1,D3437&lt;=PERCENTILE($D$3:$D$5882,0.4),2,D3437&lt;=PERCENTILE($D$3:$D$5882,0.6),3,D3437&lt;=PERCENTILE($D$3:$D$5882,0.8),4,TRUE,5)</f>
        <v>4</v>
      </c>
      <c r="H3437" s="3" t="str" cm="1">
        <f t="array" ref="H3437">_xlfn.IFS(AND(E3437&gt;=4,F3437&gt;=4,G3437&gt;=4),"Champions",AND(E3437&gt;=3,F3437&gt;=3,G3437&gt;=3),"Loyal Customers",AND(E3437&lt;=2,F3437&gt;=3),"At Risk",AND(E3437&lt;=2,F3437&lt;=2,G3437&lt;=2),"Lost",AND(E3437&gt;=4,F3437&lt;=2),"New/Promising",TRUE,"Needs Attention")</f>
        <v>Needs Attention</v>
      </c>
      <c r="I3437" s="3" t="str">
        <f t="shared" si="57"/>
        <v>Churned</v>
      </c>
      <c r="J3437" s="3" t="str">
        <f>_xlfn.XLOOKUP(A3437,'Country_Lookup'!$D:$D,'Country_Lookup'!$E:$E)</f>
        <v>United Kingdom</v>
      </c>
    </row>
    <row r="3438" spans="1:10" x14ac:dyDescent="0.3">
      <c r="A3438">
        <v>15814</v>
      </c>
      <c r="B3438">
        <v>16</v>
      </c>
      <c r="C3438">
        <v>6</v>
      </c>
      <c r="D3438">
        <v>2634.4400000000019</v>
      </c>
      <c r="E3438" cm="1">
        <f t="array" ref="E3438">_xlfn.IFS(B3438&lt;=PERCENTILE($B$3:$B$5882,0.2),5,B3438&lt;=PERCENTILE($B$3:$B$5882,0.4),4,B3438&lt;=PERCENTILE($B$3:$B$5882,0.6),3,B3438&lt;=PERCENTILE($B$3:$B$5882,0.8),2,TRUE,1)</f>
        <v>5</v>
      </c>
      <c r="F3438" cm="1">
        <f t="array" ref="F3438">_xlfn.IFS(C3438&lt;=PERCENTILE($C$3:$C$5882,0.2),1,C3438&lt;=PERCENTILE($C$3:$C$5882,0.4),2,C3438&lt;=PERCENTILE($C$3:$C$5882,0.6),3,C3438&lt;=PERCENTILE($C$3:$C$5882,0.8),4,TRUE,5)</f>
        <v>4</v>
      </c>
      <c r="G3438" cm="1">
        <f t="array" ref="G3438">_xlfn.IFS(D3438&lt;=PERCENTILE($D$3:$D$5882,0.2),1,D3438&lt;=PERCENTILE($D$3:$D$5882,0.4),2,D3438&lt;=PERCENTILE($D$3:$D$5882,0.6),3,D3438&lt;=PERCENTILE($D$3:$D$5882,0.8),4,TRUE,5)</f>
        <v>4</v>
      </c>
      <c r="H3438" s="3" t="str" cm="1">
        <f t="array" ref="H3438">_xlfn.IFS(AND(E3438&gt;=4,F3438&gt;=4,G3438&gt;=4),"Champions",AND(E3438&gt;=3,F3438&gt;=3,G3438&gt;=3),"Loyal Customers",AND(E3438&lt;=2,F3438&gt;=3),"At Risk",AND(E3438&lt;=2,F3438&lt;=2,G3438&lt;=2),"Lost",AND(E3438&gt;=4,F3438&lt;=2),"New/Promising",TRUE,"Needs Attention")</f>
        <v>Champions</v>
      </c>
      <c r="I3438" s="3" t="str">
        <f t="shared" si="57"/>
        <v>Active</v>
      </c>
      <c r="J3438" s="3" t="str">
        <f>_xlfn.XLOOKUP(A3438,'Country_Lookup'!$D:$D,'Country_Lookup'!$E:$E)</f>
        <v>United Kingdom</v>
      </c>
    </row>
    <row r="3439" spans="1:10" x14ac:dyDescent="0.3">
      <c r="A3439">
        <v>15815</v>
      </c>
      <c r="B3439">
        <v>63</v>
      </c>
      <c r="C3439">
        <v>5</v>
      </c>
      <c r="D3439">
        <v>2100.6000000000013</v>
      </c>
      <c r="E3439" cm="1">
        <f t="array" ref="E3439">_xlfn.IFS(B3439&lt;=PERCENTILE($B$3:$B$5882,0.2),5,B3439&lt;=PERCENTILE($B$3:$B$5882,0.4),4,B3439&lt;=PERCENTILE($B$3:$B$5882,0.6),3,B3439&lt;=PERCENTILE($B$3:$B$5882,0.8),2,TRUE,1)</f>
        <v>3</v>
      </c>
      <c r="F3439" cm="1">
        <f t="array" ref="F3439">_xlfn.IFS(C3439&lt;=PERCENTILE($C$3:$C$5882,0.2),1,C3439&lt;=PERCENTILE($C$3:$C$5882,0.4),2,C3439&lt;=PERCENTILE($C$3:$C$5882,0.6),3,C3439&lt;=PERCENTILE($C$3:$C$5882,0.8),4,TRUE,5)</f>
        <v>4</v>
      </c>
      <c r="G3439" cm="1">
        <f t="array" ref="G3439">_xlfn.IFS(D3439&lt;=PERCENTILE($D$3:$D$5882,0.2),1,D3439&lt;=PERCENTILE($D$3:$D$5882,0.4),2,D3439&lt;=PERCENTILE($D$3:$D$5882,0.6),3,D3439&lt;=PERCENTILE($D$3:$D$5882,0.8),4,TRUE,5)</f>
        <v>4</v>
      </c>
      <c r="H3439" s="3" t="str" cm="1">
        <f t="array" ref="H3439">_xlfn.IFS(AND(E3439&gt;=4,F3439&gt;=4,G3439&gt;=4),"Champions",AND(E3439&gt;=3,F3439&gt;=3,G3439&gt;=3),"Loyal Customers",AND(E3439&lt;=2,F3439&gt;=3),"At Risk",AND(E3439&lt;=2,F3439&lt;=2,G3439&lt;=2),"Lost",AND(E3439&gt;=4,F3439&lt;=2),"New/Promising",TRUE,"Needs Attention")</f>
        <v>Loyal Customers</v>
      </c>
      <c r="I3439" s="3" t="str">
        <f t="shared" si="57"/>
        <v>Active</v>
      </c>
      <c r="J3439" s="3" t="str">
        <f>_xlfn.XLOOKUP(A3439,'Country_Lookup'!$D:$D,'Country_Lookup'!$E:$E)</f>
        <v>United Kingdom</v>
      </c>
    </row>
    <row r="3440" spans="1:10" x14ac:dyDescent="0.3">
      <c r="A3440">
        <v>15816</v>
      </c>
      <c r="B3440">
        <v>542</v>
      </c>
      <c r="C3440">
        <v>2</v>
      </c>
      <c r="D3440">
        <v>144.15</v>
      </c>
      <c r="E3440" cm="1">
        <f t="array" ref="E3440">_xlfn.IFS(B3440&lt;=PERCENTILE($B$3:$B$5882,0.2),5,B3440&lt;=PERCENTILE($B$3:$B$5882,0.4),4,B3440&lt;=PERCENTILE($B$3:$B$5882,0.6),3,B3440&lt;=PERCENTILE($B$3:$B$5882,0.8),2,TRUE,1)</f>
        <v>1</v>
      </c>
      <c r="F3440" cm="1">
        <f t="array" ref="F3440">_xlfn.IFS(C3440&lt;=PERCENTILE($C$3:$C$5882,0.2),1,C3440&lt;=PERCENTILE($C$3:$C$5882,0.4),2,C3440&lt;=PERCENTILE($C$3:$C$5882,0.6),3,C3440&lt;=PERCENTILE($C$3:$C$5882,0.8),4,TRUE,5)</f>
        <v>2</v>
      </c>
      <c r="G3440" cm="1">
        <f t="array" ref="G3440">_xlfn.IFS(D3440&lt;=PERCENTILE($D$3:$D$5882,0.2),1,D3440&lt;=PERCENTILE($D$3:$D$5882,0.4),2,D3440&lt;=PERCENTILE($D$3:$D$5882,0.6),3,D3440&lt;=PERCENTILE($D$3:$D$5882,0.8),4,TRUE,5)</f>
        <v>1</v>
      </c>
      <c r="H3440" s="3" t="str" cm="1">
        <f t="array" ref="H3440">_xlfn.IFS(AND(E3440&gt;=4,F3440&gt;=4,G3440&gt;=4),"Champions",AND(E3440&gt;=3,F3440&gt;=3,G3440&gt;=3),"Loyal Customers",AND(E3440&lt;=2,F3440&gt;=3),"At Risk",AND(E3440&lt;=2,F3440&lt;=2,G3440&lt;=2),"Lost",AND(E3440&gt;=4,F3440&lt;=2),"New/Promising",TRUE,"Needs Attention")</f>
        <v>Lost</v>
      </c>
      <c r="I3440" s="3" t="str">
        <f t="shared" si="57"/>
        <v>Churned</v>
      </c>
      <c r="J3440" s="3" t="str">
        <f>_xlfn.XLOOKUP(A3440,'Country_Lookup'!$D:$D,'Country_Lookup'!$E:$E)</f>
        <v>United Kingdom</v>
      </c>
    </row>
    <row r="3441" spans="1:10" x14ac:dyDescent="0.3">
      <c r="A3441">
        <v>15817</v>
      </c>
      <c r="B3441">
        <v>420</v>
      </c>
      <c r="C3441">
        <v>3</v>
      </c>
      <c r="D3441">
        <v>2766.400000000006</v>
      </c>
      <c r="E3441" cm="1">
        <f t="array" ref="E3441">_xlfn.IFS(B3441&lt;=PERCENTILE($B$3:$B$5882,0.2),5,B3441&lt;=PERCENTILE($B$3:$B$5882,0.4),4,B3441&lt;=PERCENTILE($B$3:$B$5882,0.6),3,B3441&lt;=PERCENTILE($B$3:$B$5882,0.8),2,TRUE,1)</f>
        <v>1</v>
      </c>
      <c r="F3441" cm="1">
        <f t="array" ref="F3441">_xlfn.IFS(C3441&lt;=PERCENTILE($C$3:$C$5882,0.2),1,C3441&lt;=PERCENTILE($C$3:$C$5882,0.4),2,C3441&lt;=PERCENTILE($C$3:$C$5882,0.6),3,C3441&lt;=PERCENTILE($C$3:$C$5882,0.8),4,TRUE,5)</f>
        <v>3</v>
      </c>
      <c r="G3441" cm="1">
        <f t="array" ref="G3441">_xlfn.IFS(D3441&lt;=PERCENTILE($D$3:$D$5882,0.2),1,D3441&lt;=PERCENTILE($D$3:$D$5882,0.4),2,D3441&lt;=PERCENTILE($D$3:$D$5882,0.6),3,D3441&lt;=PERCENTILE($D$3:$D$5882,0.8),4,TRUE,5)</f>
        <v>4</v>
      </c>
      <c r="H3441" s="3" t="str" cm="1">
        <f t="array" ref="H3441">_xlfn.IFS(AND(E3441&gt;=4,F3441&gt;=4,G3441&gt;=4),"Champions",AND(E3441&gt;=3,F3441&gt;=3,G3441&gt;=3),"Loyal Customers",AND(E3441&lt;=2,F3441&gt;=3),"At Risk",AND(E3441&lt;=2,F3441&lt;=2,G3441&lt;=2),"Lost",AND(E3441&gt;=4,F3441&lt;=2),"New/Promising",TRUE,"Needs Attention")</f>
        <v>At Risk</v>
      </c>
      <c r="I3441" s="3" t="str">
        <f t="shared" si="57"/>
        <v>Churned</v>
      </c>
      <c r="J3441" s="3" t="str">
        <f>_xlfn.XLOOKUP(A3441,'Country_Lookup'!$D:$D,'Country_Lookup'!$E:$E)</f>
        <v>United Kingdom</v>
      </c>
    </row>
    <row r="3442" spans="1:10" x14ac:dyDescent="0.3">
      <c r="A3442">
        <v>15818</v>
      </c>
      <c r="B3442">
        <v>588</v>
      </c>
      <c r="C3442">
        <v>1</v>
      </c>
      <c r="D3442">
        <v>340.5</v>
      </c>
      <c r="E3442" cm="1">
        <f t="array" ref="E3442">_xlfn.IFS(B3442&lt;=PERCENTILE($B$3:$B$5882,0.2),5,B3442&lt;=PERCENTILE($B$3:$B$5882,0.4),4,B3442&lt;=PERCENTILE($B$3:$B$5882,0.6),3,B3442&lt;=PERCENTILE($B$3:$B$5882,0.8),2,TRUE,1)</f>
        <v>1</v>
      </c>
      <c r="F3442" cm="1">
        <f t="array" ref="F3442">_xlfn.IFS(C3442&lt;=PERCENTILE($C$3:$C$5882,0.2),1,C3442&lt;=PERCENTILE($C$3:$C$5882,0.4),2,C3442&lt;=PERCENTILE($C$3:$C$5882,0.6),3,C3442&lt;=PERCENTILE($C$3:$C$5882,0.8),4,TRUE,5)</f>
        <v>1</v>
      </c>
      <c r="G3442" cm="1">
        <f t="array" ref="G3442">_xlfn.IFS(D3442&lt;=PERCENTILE($D$3:$D$5882,0.2),1,D3442&lt;=PERCENTILE($D$3:$D$5882,0.4),2,D3442&lt;=PERCENTILE($D$3:$D$5882,0.6),3,D3442&lt;=PERCENTILE($D$3:$D$5882,0.8),4,TRUE,5)</f>
        <v>2</v>
      </c>
      <c r="H3442" s="3" t="str" cm="1">
        <f t="array" ref="H3442">_xlfn.IFS(AND(E3442&gt;=4,F3442&gt;=4,G3442&gt;=4),"Champions",AND(E3442&gt;=3,F3442&gt;=3,G3442&gt;=3),"Loyal Customers",AND(E3442&lt;=2,F3442&gt;=3),"At Risk",AND(E3442&lt;=2,F3442&lt;=2,G3442&lt;=2),"Lost",AND(E3442&gt;=4,F3442&lt;=2),"New/Promising",TRUE,"Needs Attention")</f>
        <v>Lost</v>
      </c>
      <c r="I3442" s="3" t="str">
        <f t="shared" si="57"/>
        <v>Churned</v>
      </c>
      <c r="J3442" s="3" t="str">
        <f>_xlfn.XLOOKUP(A3442,'Country_Lookup'!$D:$D,'Country_Lookup'!$E:$E)</f>
        <v>United Kingdom</v>
      </c>
    </row>
    <row r="3443" spans="1:10" x14ac:dyDescent="0.3">
      <c r="A3443">
        <v>15819</v>
      </c>
      <c r="B3443">
        <v>49</v>
      </c>
      <c r="C3443">
        <v>10</v>
      </c>
      <c r="D3443">
        <v>3934.7900000000136</v>
      </c>
      <c r="E3443" cm="1">
        <f t="array" ref="E3443">_xlfn.IFS(B3443&lt;=PERCENTILE($B$3:$B$5882,0.2),5,B3443&lt;=PERCENTILE($B$3:$B$5882,0.4),4,B3443&lt;=PERCENTILE($B$3:$B$5882,0.6),3,B3443&lt;=PERCENTILE($B$3:$B$5882,0.8),2,TRUE,1)</f>
        <v>4</v>
      </c>
      <c r="F3443" cm="1">
        <f t="array" ref="F3443">_xlfn.IFS(C3443&lt;=PERCENTILE($C$3:$C$5882,0.2),1,C3443&lt;=PERCENTILE($C$3:$C$5882,0.4),2,C3443&lt;=PERCENTILE($C$3:$C$5882,0.6),3,C3443&lt;=PERCENTILE($C$3:$C$5882,0.8),4,TRUE,5)</f>
        <v>5</v>
      </c>
      <c r="G3443" cm="1">
        <f t="array" ref="G3443">_xlfn.IFS(D3443&lt;=PERCENTILE($D$3:$D$5882,0.2),1,D3443&lt;=PERCENTILE($D$3:$D$5882,0.4),2,D3443&lt;=PERCENTILE($D$3:$D$5882,0.6),3,D3443&lt;=PERCENTILE($D$3:$D$5882,0.8),4,TRUE,5)</f>
        <v>5</v>
      </c>
      <c r="H3443" s="3" t="str" cm="1">
        <f t="array" ref="H3443">_xlfn.IFS(AND(E3443&gt;=4,F3443&gt;=4,G3443&gt;=4),"Champions",AND(E3443&gt;=3,F3443&gt;=3,G3443&gt;=3),"Loyal Customers",AND(E3443&lt;=2,F3443&gt;=3),"At Risk",AND(E3443&lt;=2,F3443&lt;=2,G3443&lt;=2),"Lost",AND(E3443&gt;=4,F3443&lt;=2),"New/Promising",TRUE,"Needs Attention")</f>
        <v>Champions</v>
      </c>
      <c r="I3443" s="3" t="str">
        <f t="shared" si="57"/>
        <v>Active</v>
      </c>
      <c r="J3443" s="3" t="str">
        <f>_xlfn.XLOOKUP(A3443,'Country_Lookup'!$D:$D,'Country_Lookup'!$E:$E)</f>
        <v>United Kingdom</v>
      </c>
    </row>
    <row r="3444" spans="1:10" x14ac:dyDescent="0.3">
      <c r="A3444">
        <v>15820</v>
      </c>
      <c r="B3444">
        <v>319</v>
      </c>
      <c r="C3444">
        <v>1</v>
      </c>
      <c r="D3444">
        <v>206.98000000000002</v>
      </c>
      <c r="E3444" cm="1">
        <f t="array" ref="E3444">_xlfn.IFS(B3444&lt;=PERCENTILE($B$3:$B$5882,0.2),5,B3444&lt;=PERCENTILE($B$3:$B$5882,0.4),4,B3444&lt;=PERCENTILE($B$3:$B$5882,0.6),3,B3444&lt;=PERCENTILE($B$3:$B$5882,0.8),2,TRUE,1)</f>
        <v>2</v>
      </c>
      <c r="F3444" cm="1">
        <f t="array" ref="F3444">_xlfn.IFS(C3444&lt;=PERCENTILE($C$3:$C$5882,0.2),1,C3444&lt;=PERCENTILE($C$3:$C$5882,0.4),2,C3444&lt;=PERCENTILE($C$3:$C$5882,0.6),3,C3444&lt;=PERCENTILE($C$3:$C$5882,0.8),4,TRUE,5)</f>
        <v>1</v>
      </c>
      <c r="G3444" cm="1">
        <f t="array" ref="G3444">_xlfn.IFS(D3444&lt;=PERCENTILE($D$3:$D$5882,0.2),1,D3444&lt;=PERCENTILE($D$3:$D$5882,0.4),2,D3444&lt;=PERCENTILE($D$3:$D$5882,0.6),3,D3444&lt;=PERCENTILE($D$3:$D$5882,0.8),4,TRUE,5)</f>
        <v>1</v>
      </c>
      <c r="H3444" s="3" t="str" cm="1">
        <f t="array" ref="H3444">_xlfn.IFS(AND(E3444&gt;=4,F3444&gt;=4,G3444&gt;=4),"Champions",AND(E3444&gt;=3,F3444&gt;=3,G3444&gt;=3),"Loyal Customers",AND(E3444&lt;=2,F3444&gt;=3),"At Risk",AND(E3444&lt;=2,F3444&lt;=2,G3444&lt;=2),"Lost",AND(E3444&gt;=4,F3444&lt;=2),"New/Promising",TRUE,"Needs Attention")</f>
        <v>Lost</v>
      </c>
      <c r="I3444" s="3" t="str">
        <f t="shared" si="57"/>
        <v>Churned</v>
      </c>
      <c r="J3444" s="3" t="str">
        <f>_xlfn.XLOOKUP(A3444,'Country_Lookup'!$D:$D,'Country_Lookup'!$E:$E)</f>
        <v>United Kingdom</v>
      </c>
    </row>
    <row r="3445" spans="1:10" x14ac:dyDescent="0.3">
      <c r="A3445">
        <v>15821</v>
      </c>
      <c r="B3445">
        <v>44</v>
      </c>
      <c r="C3445">
        <v>2</v>
      </c>
      <c r="D3445">
        <v>570.95999999999981</v>
      </c>
      <c r="E3445" cm="1">
        <f t="array" ref="E3445">_xlfn.IFS(B3445&lt;=PERCENTILE($B$3:$B$5882,0.2),5,B3445&lt;=PERCENTILE($B$3:$B$5882,0.4),4,B3445&lt;=PERCENTILE($B$3:$B$5882,0.6),3,B3445&lt;=PERCENTILE($B$3:$B$5882,0.8),2,TRUE,1)</f>
        <v>4</v>
      </c>
      <c r="F3445" cm="1">
        <f t="array" ref="F3445">_xlfn.IFS(C3445&lt;=PERCENTILE($C$3:$C$5882,0.2),1,C3445&lt;=PERCENTILE($C$3:$C$5882,0.4),2,C3445&lt;=PERCENTILE($C$3:$C$5882,0.6),3,C3445&lt;=PERCENTILE($C$3:$C$5882,0.8),4,TRUE,5)</f>
        <v>2</v>
      </c>
      <c r="G3445" cm="1">
        <f t="array" ref="G3445">_xlfn.IFS(D3445&lt;=PERCENTILE($D$3:$D$5882,0.2),1,D3445&lt;=PERCENTILE($D$3:$D$5882,0.4),2,D3445&lt;=PERCENTILE($D$3:$D$5882,0.6),3,D3445&lt;=PERCENTILE($D$3:$D$5882,0.8),4,TRUE,5)</f>
        <v>2</v>
      </c>
      <c r="H3445" s="3" t="str" cm="1">
        <f t="array" ref="H3445">_xlfn.IFS(AND(E3445&gt;=4,F3445&gt;=4,G3445&gt;=4),"Champions",AND(E3445&gt;=3,F3445&gt;=3,G3445&gt;=3),"Loyal Customers",AND(E3445&lt;=2,F3445&gt;=3),"At Risk",AND(E3445&lt;=2,F3445&lt;=2,G3445&lt;=2),"Lost",AND(E3445&gt;=4,F3445&lt;=2),"New/Promising",TRUE,"Needs Attention")</f>
        <v>New/Promising</v>
      </c>
      <c r="I3445" s="3" t="str">
        <f t="shared" si="57"/>
        <v>Active</v>
      </c>
      <c r="J3445" s="3" t="str">
        <f>_xlfn.XLOOKUP(A3445,'Country_Lookup'!$D:$D,'Country_Lookup'!$E:$E)</f>
        <v>United Kingdom</v>
      </c>
    </row>
    <row r="3446" spans="1:10" x14ac:dyDescent="0.3">
      <c r="A3446">
        <v>15822</v>
      </c>
      <c r="B3446">
        <v>3</v>
      </c>
      <c r="C3446">
        <v>6</v>
      </c>
      <c r="D3446">
        <v>1840.0599999999979</v>
      </c>
      <c r="E3446" cm="1">
        <f t="array" ref="E3446">_xlfn.IFS(B3446&lt;=PERCENTILE($B$3:$B$5882,0.2),5,B3446&lt;=PERCENTILE($B$3:$B$5882,0.4),4,B3446&lt;=PERCENTILE($B$3:$B$5882,0.6),3,B3446&lt;=PERCENTILE($B$3:$B$5882,0.8),2,TRUE,1)</f>
        <v>5</v>
      </c>
      <c r="F3446" cm="1">
        <f t="array" ref="F3446">_xlfn.IFS(C3446&lt;=PERCENTILE($C$3:$C$5882,0.2),1,C3446&lt;=PERCENTILE($C$3:$C$5882,0.4),2,C3446&lt;=PERCENTILE($C$3:$C$5882,0.6),3,C3446&lt;=PERCENTILE($C$3:$C$5882,0.8),4,TRUE,5)</f>
        <v>4</v>
      </c>
      <c r="G3446" cm="1">
        <f t="array" ref="G3446">_xlfn.IFS(D3446&lt;=PERCENTILE($D$3:$D$5882,0.2),1,D3446&lt;=PERCENTILE($D$3:$D$5882,0.4),2,D3446&lt;=PERCENTILE($D$3:$D$5882,0.6),3,D3446&lt;=PERCENTILE($D$3:$D$5882,0.8),4,TRUE,5)</f>
        <v>4</v>
      </c>
      <c r="H3446" s="3" t="str" cm="1">
        <f t="array" ref="H3446">_xlfn.IFS(AND(E3446&gt;=4,F3446&gt;=4,G3446&gt;=4),"Champions",AND(E3446&gt;=3,F3446&gt;=3,G3446&gt;=3),"Loyal Customers",AND(E3446&lt;=2,F3446&gt;=3),"At Risk",AND(E3446&lt;=2,F3446&lt;=2,G3446&lt;=2),"Lost",AND(E3446&gt;=4,F3446&lt;=2),"New/Promising",TRUE,"Needs Attention")</f>
        <v>Champions</v>
      </c>
      <c r="I3446" s="3" t="str">
        <f t="shared" si="57"/>
        <v>Active</v>
      </c>
      <c r="J3446" s="3" t="str">
        <f>_xlfn.XLOOKUP(A3446,'Country_Lookup'!$D:$D,'Country_Lookup'!$E:$E)</f>
        <v>United Kingdom</v>
      </c>
    </row>
    <row r="3447" spans="1:10" x14ac:dyDescent="0.3">
      <c r="A3447">
        <v>15823</v>
      </c>
      <c r="B3447">
        <v>372</v>
      </c>
      <c r="C3447">
        <v>3</v>
      </c>
      <c r="D3447">
        <v>3897.1700000000014</v>
      </c>
      <c r="E3447" cm="1">
        <f t="array" ref="E3447">_xlfn.IFS(B3447&lt;=PERCENTILE($B$3:$B$5882,0.2),5,B3447&lt;=PERCENTILE($B$3:$B$5882,0.4),4,B3447&lt;=PERCENTILE($B$3:$B$5882,0.6),3,B3447&lt;=PERCENTILE($B$3:$B$5882,0.8),2,TRUE,1)</f>
        <v>2</v>
      </c>
      <c r="F3447" cm="1">
        <f t="array" ref="F3447">_xlfn.IFS(C3447&lt;=PERCENTILE($C$3:$C$5882,0.2),1,C3447&lt;=PERCENTILE($C$3:$C$5882,0.4),2,C3447&lt;=PERCENTILE($C$3:$C$5882,0.6),3,C3447&lt;=PERCENTILE($C$3:$C$5882,0.8),4,TRUE,5)</f>
        <v>3</v>
      </c>
      <c r="G3447" cm="1">
        <f t="array" ref="G3447">_xlfn.IFS(D3447&lt;=PERCENTILE($D$3:$D$5882,0.2),1,D3447&lt;=PERCENTILE($D$3:$D$5882,0.4),2,D3447&lt;=PERCENTILE($D$3:$D$5882,0.6),3,D3447&lt;=PERCENTILE($D$3:$D$5882,0.8),4,TRUE,5)</f>
        <v>5</v>
      </c>
      <c r="H3447" s="3" t="str" cm="1">
        <f t="array" ref="H3447">_xlfn.IFS(AND(E3447&gt;=4,F3447&gt;=4,G3447&gt;=4),"Champions",AND(E3447&gt;=3,F3447&gt;=3,G3447&gt;=3),"Loyal Customers",AND(E3447&lt;=2,F3447&gt;=3),"At Risk",AND(E3447&lt;=2,F3447&lt;=2,G3447&lt;=2),"Lost",AND(E3447&gt;=4,F3447&lt;=2),"New/Promising",TRUE,"Needs Attention")</f>
        <v>At Risk</v>
      </c>
      <c r="I3447" s="3" t="str">
        <f t="shared" si="57"/>
        <v>Churned</v>
      </c>
      <c r="J3447" s="3" t="str">
        <f>_xlfn.XLOOKUP(A3447,'Country_Lookup'!$D:$D,'Country_Lookup'!$E:$E)</f>
        <v>United Kingdom</v>
      </c>
    </row>
    <row r="3448" spans="1:10" x14ac:dyDescent="0.3">
      <c r="A3448">
        <v>15824</v>
      </c>
      <c r="B3448">
        <v>453</v>
      </c>
      <c r="C3448">
        <v>2</v>
      </c>
      <c r="D3448">
        <v>890.93999999999971</v>
      </c>
      <c r="E3448" cm="1">
        <f t="array" ref="E3448">_xlfn.IFS(B3448&lt;=PERCENTILE($B$3:$B$5882,0.2),5,B3448&lt;=PERCENTILE($B$3:$B$5882,0.4),4,B3448&lt;=PERCENTILE($B$3:$B$5882,0.6),3,B3448&lt;=PERCENTILE($B$3:$B$5882,0.8),2,TRUE,1)</f>
        <v>1</v>
      </c>
      <c r="F3448" cm="1">
        <f t="array" ref="F3448">_xlfn.IFS(C3448&lt;=PERCENTILE($C$3:$C$5882,0.2),1,C3448&lt;=PERCENTILE($C$3:$C$5882,0.4),2,C3448&lt;=PERCENTILE($C$3:$C$5882,0.6),3,C3448&lt;=PERCENTILE($C$3:$C$5882,0.8),4,TRUE,5)</f>
        <v>2</v>
      </c>
      <c r="G3448" cm="1">
        <f t="array" ref="G3448">_xlfn.IFS(D3448&lt;=PERCENTILE($D$3:$D$5882,0.2),1,D3448&lt;=PERCENTILE($D$3:$D$5882,0.4),2,D3448&lt;=PERCENTILE($D$3:$D$5882,0.6),3,D3448&lt;=PERCENTILE($D$3:$D$5882,0.8),4,TRUE,5)</f>
        <v>3</v>
      </c>
      <c r="H3448" s="3" t="str" cm="1">
        <f t="array" ref="H3448">_xlfn.IFS(AND(E3448&gt;=4,F3448&gt;=4,G3448&gt;=4),"Champions",AND(E3448&gt;=3,F3448&gt;=3,G3448&gt;=3),"Loyal Customers",AND(E3448&lt;=2,F3448&gt;=3),"At Risk",AND(E3448&lt;=2,F3448&lt;=2,G3448&lt;=2),"Lost",AND(E3448&gt;=4,F3448&lt;=2),"New/Promising",TRUE,"Needs Attention")</f>
        <v>Needs Attention</v>
      </c>
      <c r="I3448" s="3" t="str">
        <f t="shared" si="57"/>
        <v>Churned</v>
      </c>
      <c r="J3448" s="3" t="str">
        <f>_xlfn.XLOOKUP(A3448,'Country_Lookup'!$D:$D,'Country_Lookup'!$E:$E)</f>
        <v>United Kingdom</v>
      </c>
    </row>
    <row r="3449" spans="1:10" x14ac:dyDescent="0.3">
      <c r="A3449">
        <v>15825</v>
      </c>
      <c r="B3449">
        <v>172</v>
      </c>
      <c r="C3449">
        <v>1</v>
      </c>
      <c r="D3449">
        <v>532.93999999999994</v>
      </c>
      <c r="E3449" cm="1">
        <f t="array" ref="E3449">_xlfn.IFS(B3449&lt;=PERCENTILE($B$3:$B$5882,0.2),5,B3449&lt;=PERCENTILE($B$3:$B$5882,0.4),4,B3449&lt;=PERCENTILE($B$3:$B$5882,0.6),3,B3449&lt;=PERCENTILE($B$3:$B$5882,0.8),2,TRUE,1)</f>
        <v>3</v>
      </c>
      <c r="F3449" cm="1">
        <f t="array" ref="F3449">_xlfn.IFS(C3449&lt;=PERCENTILE($C$3:$C$5882,0.2),1,C3449&lt;=PERCENTILE($C$3:$C$5882,0.4),2,C3449&lt;=PERCENTILE($C$3:$C$5882,0.6),3,C3449&lt;=PERCENTILE($C$3:$C$5882,0.8),4,TRUE,5)</f>
        <v>1</v>
      </c>
      <c r="G3449" cm="1">
        <f t="array" ref="G3449">_xlfn.IFS(D3449&lt;=PERCENTILE($D$3:$D$5882,0.2),1,D3449&lt;=PERCENTILE($D$3:$D$5882,0.4),2,D3449&lt;=PERCENTILE($D$3:$D$5882,0.6),3,D3449&lt;=PERCENTILE($D$3:$D$5882,0.8),4,TRUE,5)</f>
        <v>2</v>
      </c>
      <c r="H3449" s="3" t="str" cm="1">
        <f t="array" ref="H3449">_xlfn.IFS(AND(E3449&gt;=4,F3449&gt;=4,G3449&gt;=4),"Champions",AND(E3449&gt;=3,F3449&gt;=3,G3449&gt;=3),"Loyal Customers",AND(E3449&lt;=2,F3449&gt;=3),"At Risk",AND(E3449&lt;=2,F3449&lt;=2,G3449&lt;=2),"Lost",AND(E3449&gt;=4,F3449&lt;=2),"New/Promising",TRUE,"Needs Attention")</f>
        <v>Needs Attention</v>
      </c>
      <c r="I3449" s="3" t="str">
        <f t="shared" si="57"/>
        <v>Churned</v>
      </c>
      <c r="J3449" s="3" t="str">
        <f>_xlfn.XLOOKUP(A3449,'Country_Lookup'!$D:$D,'Country_Lookup'!$E:$E)</f>
        <v>United Kingdom</v>
      </c>
    </row>
    <row r="3450" spans="1:10" x14ac:dyDescent="0.3">
      <c r="A3450">
        <v>15826</v>
      </c>
      <c r="B3450">
        <v>56</v>
      </c>
      <c r="C3450">
        <v>4</v>
      </c>
      <c r="D3450">
        <v>2598.2800000000034</v>
      </c>
      <c r="E3450" cm="1">
        <f t="array" ref="E3450">_xlfn.IFS(B3450&lt;=PERCENTILE($B$3:$B$5882,0.2),5,B3450&lt;=PERCENTILE($B$3:$B$5882,0.4),4,B3450&lt;=PERCENTILE($B$3:$B$5882,0.6),3,B3450&lt;=PERCENTILE($B$3:$B$5882,0.8),2,TRUE,1)</f>
        <v>4</v>
      </c>
      <c r="F3450" cm="1">
        <f t="array" ref="F3450">_xlfn.IFS(C3450&lt;=PERCENTILE($C$3:$C$5882,0.2),1,C3450&lt;=PERCENTILE($C$3:$C$5882,0.4),2,C3450&lt;=PERCENTILE($C$3:$C$5882,0.6),3,C3450&lt;=PERCENTILE($C$3:$C$5882,0.8),4,TRUE,5)</f>
        <v>3</v>
      </c>
      <c r="G3450" cm="1">
        <f t="array" ref="G3450">_xlfn.IFS(D3450&lt;=PERCENTILE($D$3:$D$5882,0.2),1,D3450&lt;=PERCENTILE($D$3:$D$5882,0.4),2,D3450&lt;=PERCENTILE($D$3:$D$5882,0.6),3,D3450&lt;=PERCENTILE($D$3:$D$5882,0.8),4,TRUE,5)</f>
        <v>4</v>
      </c>
      <c r="H3450" s="3" t="str" cm="1">
        <f t="array" ref="H3450">_xlfn.IFS(AND(E3450&gt;=4,F3450&gt;=4,G3450&gt;=4),"Champions",AND(E3450&gt;=3,F3450&gt;=3,G3450&gt;=3),"Loyal Customers",AND(E3450&lt;=2,F3450&gt;=3),"At Risk",AND(E3450&lt;=2,F3450&lt;=2,G3450&lt;=2),"Lost",AND(E3450&gt;=4,F3450&lt;=2),"New/Promising",TRUE,"Needs Attention")</f>
        <v>Loyal Customers</v>
      </c>
      <c r="I3450" s="3" t="str">
        <f t="shared" si="57"/>
        <v>Active</v>
      </c>
      <c r="J3450" s="3" t="str">
        <f>_xlfn.XLOOKUP(A3450,'Country_Lookup'!$D:$D,'Country_Lookup'!$E:$E)</f>
        <v>United Kingdom</v>
      </c>
    </row>
    <row r="3451" spans="1:10" x14ac:dyDescent="0.3">
      <c r="A3451">
        <v>15827</v>
      </c>
      <c r="B3451">
        <v>73</v>
      </c>
      <c r="C3451">
        <v>28</v>
      </c>
      <c r="D3451">
        <v>3794.069999999982</v>
      </c>
      <c r="E3451" cm="1">
        <f t="array" ref="E3451">_xlfn.IFS(B3451&lt;=PERCENTILE($B$3:$B$5882,0.2),5,B3451&lt;=PERCENTILE($B$3:$B$5882,0.4),4,B3451&lt;=PERCENTILE($B$3:$B$5882,0.6),3,B3451&lt;=PERCENTILE($B$3:$B$5882,0.8),2,TRUE,1)</f>
        <v>3</v>
      </c>
      <c r="F3451" cm="1">
        <f t="array" ref="F3451">_xlfn.IFS(C3451&lt;=PERCENTILE($C$3:$C$5882,0.2),1,C3451&lt;=PERCENTILE($C$3:$C$5882,0.4),2,C3451&lt;=PERCENTILE($C$3:$C$5882,0.6),3,C3451&lt;=PERCENTILE($C$3:$C$5882,0.8),4,TRUE,5)</f>
        <v>5</v>
      </c>
      <c r="G3451" cm="1">
        <f t="array" ref="G3451">_xlfn.IFS(D3451&lt;=PERCENTILE($D$3:$D$5882,0.2),1,D3451&lt;=PERCENTILE($D$3:$D$5882,0.4),2,D3451&lt;=PERCENTILE($D$3:$D$5882,0.6),3,D3451&lt;=PERCENTILE($D$3:$D$5882,0.8),4,TRUE,5)</f>
        <v>5</v>
      </c>
      <c r="H3451" s="3" t="str" cm="1">
        <f t="array" ref="H3451">_xlfn.IFS(AND(E3451&gt;=4,F3451&gt;=4,G3451&gt;=4),"Champions",AND(E3451&gt;=3,F3451&gt;=3,G3451&gt;=3),"Loyal Customers",AND(E3451&lt;=2,F3451&gt;=3),"At Risk",AND(E3451&lt;=2,F3451&lt;=2,G3451&lt;=2),"Lost",AND(E3451&gt;=4,F3451&lt;=2),"New/Promising",TRUE,"Needs Attention")</f>
        <v>Loyal Customers</v>
      </c>
      <c r="I3451" s="3" t="str">
        <f t="shared" si="57"/>
        <v>Active</v>
      </c>
      <c r="J3451" s="3" t="str">
        <f>_xlfn.XLOOKUP(A3451,'Country_Lookup'!$D:$D,'Country_Lookup'!$E:$E)</f>
        <v>United Kingdom</v>
      </c>
    </row>
    <row r="3452" spans="1:10" x14ac:dyDescent="0.3">
      <c r="A3452">
        <v>15828</v>
      </c>
      <c r="B3452">
        <v>375</v>
      </c>
      <c r="C3452">
        <v>1</v>
      </c>
      <c r="D3452">
        <v>1108.8200000000011</v>
      </c>
      <c r="E3452" cm="1">
        <f t="array" ref="E3452">_xlfn.IFS(B3452&lt;=PERCENTILE($B$3:$B$5882,0.2),5,B3452&lt;=PERCENTILE($B$3:$B$5882,0.4),4,B3452&lt;=PERCENTILE($B$3:$B$5882,0.6),3,B3452&lt;=PERCENTILE($B$3:$B$5882,0.8),2,TRUE,1)</f>
        <v>2</v>
      </c>
      <c r="F3452" cm="1">
        <f t="array" ref="F3452">_xlfn.IFS(C3452&lt;=PERCENTILE($C$3:$C$5882,0.2),1,C3452&lt;=PERCENTILE($C$3:$C$5882,0.4),2,C3452&lt;=PERCENTILE($C$3:$C$5882,0.6),3,C3452&lt;=PERCENTILE($C$3:$C$5882,0.8),4,TRUE,5)</f>
        <v>1</v>
      </c>
      <c r="G3452" cm="1">
        <f t="array" ref="G3452">_xlfn.IFS(D3452&lt;=PERCENTILE($D$3:$D$5882,0.2),1,D3452&lt;=PERCENTILE($D$3:$D$5882,0.4),2,D3452&lt;=PERCENTILE($D$3:$D$5882,0.6),3,D3452&lt;=PERCENTILE($D$3:$D$5882,0.8),4,TRUE,5)</f>
        <v>3</v>
      </c>
      <c r="H3452" s="3" t="str" cm="1">
        <f t="array" ref="H3452">_xlfn.IFS(AND(E3452&gt;=4,F3452&gt;=4,G3452&gt;=4),"Champions",AND(E3452&gt;=3,F3452&gt;=3,G3452&gt;=3),"Loyal Customers",AND(E3452&lt;=2,F3452&gt;=3),"At Risk",AND(E3452&lt;=2,F3452&lt;=2,G3452&lt;=2),"Lost",AND(E3452&gt;=4,F3452&lt;=2),"New/Promising",TRUE,"Needs Attention")</f>
        <v>Needs Attention</v>
      </c>
      <c r="I3452" s="3" t="str">
        <f t="shared" si="57"/>
        <v>Churned</v>
      </c>
      <c r="J3452" s="3" t="str">
        <f>_xlfn.XLOOKUP(A3452,'Country_Lookup'!$D:$D,'Country_Lookup'!$E:$E)</f>
        <v>United Kingdom</v>
      </c>
    </row>
    <row r="3453" spans="1:10" x14ac:dyDescent="0.3">
      <c r="A3453">
        <v>15829</v>
      </c>
      <c r="B3453">
        <v>99</v>
      </c>
      <c r="C3453">
        <v>2</v>
      </c>
      <c r="D3453">
        <v>636.13999999999953</v>
      </c>
      <c r="E3453" cm="1">
        <f t="array" ref="E3453">_xlfn.IFS(B3453&lt;=PERCENTILE($B$3:$B$5882,0.2),5,B3453&lt;=PERCENTILE($B$3:$B$5882,0.4),4,B3453&lt;=PERCENTILE($B$3:$B$5882,0.6),3,B3453&lt;=PERCENTILE($B$3:$B$5882,0.8),2,TRUE,1)</f>
        <v>3</v>
      </c>
      <c r="F3453" cm="1">
        <f t="array" ref="F3453">_xlfn.IFS(C3453&lt;=PERCENTILE($C$3:$C$5882,0.2),1,C3453&lt;=PERCENTILE($C$3:$C$5882,0.4),2,C3453&lt;=PERCENTILE($C$3:$C$5882,0.6),3,C3453&lt;=PERCENTILE($C$3:$C$5882,0.8),4,TRUE,5)</f>
        <v>2</v>
      </c>
      <c r="G3453" cm="1">
        <f t="array" ref="G3453">_xlfn.IFS(D3453&lt;=PERCENTILE($D$3:$D$5882,0.2),1,D3453&lt;=PERCENTILE($D$3:$D$5882,0.4),2,D3453&lt;=PERCENTILE($D$3:$D$5882,0.6),3,D3453&lt;=PERCENTILE($D$3:$D$5882,0.8),4,TRUE,5)</f>
        <v>3</v>
      </c>
      <c r="H3453" s="3" t="str" cm="1">
        <f t="array" ref="H3453">_xlfn.IFS(AND(E3453&gt;=4,F3453&gt;=4,G3453&gt;=4),"Champions",AND(E3453&gt;=3,F3453&gt;=3,G3453&gt;=3),"Loyal Customers",AND(E3453&lt;=2,F3453&gt;=3),"At Risk",AND(E3453&lt;=2,F3453&lt;=2,G3453&lt;=2),"Lost",AND(E3453&gt;=4,F3453&lt;=2),"New/Promising",TRUE,"Needs Attention")</f>
        <v>Needs Attention</v>
      </c>
      <c r="I3453" s="3" t="str">
        <f t="shared" si="57"/>
        <v>Churned</v>
      </c>
      <c r="J3453" s="3" t="str">
        <f>_xlfn.XLOOKUP(A3453,'Country_Lookup'!$D:$D,'Country_Lookup'!$E:$E)</f>
        <v>United Kingdom</v>
      </c>
    </row>
    <row r="3454" spans="1:10" x14ac:dyDescent="0.3">
      <c r="A3454">
        <v>15830</v>
      </c>
      <c r="B3454">
        <v>37</v>
      </c>
      <c r="C3454">
        <v>1</v>
      </c>
      <c r="D3454">
        <v>576</v>
      </c>
      <c r="E3454" cm="1">
        <f t="array" ref="E3454">_xlfn.IFS(B3454&lt;=PERCENTILE($B$3:$B$5882,0.2),5,B3454&lt;=PERCENTILE($B$3:$B$5882,0.4),4,B3454&lt;=PERCENTILE($B$3:$B$5882,0.6),3,B3454&lt;=PERCENTILE($B$3:$B$5882,0.8),2,TRUE,1)</f>
        <v>4</v>
      </c>
      <c r="F3454" cm="1">
        <f t="array" ref="F3454">_xlfn.IFS(C3454&lt;=PERCENTILE($C$3:$C$5882,0.2),1,C3454&lt;=PERCENTILE($C$3:$C$5882,0.4),2,C3454&lt;=PERCENTILE($C$3:$C$5882,0.6),3,C3454&lt;=PERCENTILE($C$3:$C$5882,0.8),4,TRUE,5)</f>
        <v>1</v>
      </c>
      <c r="G3454" cm="1">
        <f t="array" ref="G3454">_xlfn.IFS(D3454&lt;=PERCENTILE($D$3:$D$5882,0.2),1,D3454&lt;=PERCENTILE($D$3:$D$5882,0.4),2,D3454&lt;=PERCENTILE($D$3:$D$5882,0.6),3,D3454&lt;=PERCENTILE($D$3:$D$5882,0.8),4,TRUE,5)</f>
        <v>2</v>
      </c>
      <c r="H3454" s="3" t="str" cm="1">
        <f t="array" ref="H3454">_xlfn.IFS(AND(E3454&gt;=4,F3454&gt;=4,G3454&gt;=4),"Champions",AND(E3454&gt;=3,F3454&gt;=3,G3454&gt;=3),"Loyal Customers",AND(E3454&lt;=2,F3454&gt;=3),"At Risk",AND(E3454&lt;=2,F3454&lt;=2,G3454&lt;=2),"Lost",AND(E3454&gt;=4,F3454&lt;=2),"New/Promising",TRUE,"Needs Attention")</f>
        <v>New/Promising</v>
      </c>
      <c r="I3454" s="3" t="str">
        <f t="shared" si="57"/>
        <v>Active</v>
      </c>
      <c r="J3454" s="3" t="str">
        <f>_xlfn.XLOOKUP(A3454,'Country_Lookup'!$D:$D,'Country_Lookup'!$E:$E)</f>
        <v>United Kingdom</v>
      </c>
    </row>
    <row r="3455" spans="1:10" x14ac:dyDescent="0.3">
      <c r="A3455">
        <v>15831</v>
      </c>
      <c r="B3455">
        <v>58</v>
      </c>
      <c r="C3455">
        <v>3</v>
      </c>
      <c r="D3455">
        <v>801.76000000000045</v>
      </c>
      <c r="E3455" cm="1">
        <f t="array" ref="E3455">_xlfn.IFS(B3455&lt;=PERCENTILE($B$3:$B$5882,0.2),5,B3455&lt;=PERCENTILE($B$3:$B$5882,0.4),4,B3455&lt;=PERCENTILE($B$3:$B$5882,0.6),3,B3455&lt;=PERCENTILE($B$3:$B$5882,0.8),2,TRUE,1)</f>
        <v>4</v>
      </c>
      <c r="F3455" cm="1">
        <f t="array" ref="F3455">_xlfn.IFS(C3455&lt;=PERCENTILE($C$3:$C$5882,0.2),1,C3455&lt;=PERCENTILE($C$3:$C$5882,0.4),2,C3455&lt;=PERCENTILE($C$3:$C$5882,0.6),3,C3455&lt;=PERCENTILE($C$3:$C$5882,0.8),4,TRUE,5)</f>
        <v>3</v>
      </c>
      <c r="G3455" cm="1">
        <f t="array" ref="G3455">_xlfn.IFS(D3455&lt;=PERCENTILE($D$3:$D$5882,0.2),1,D3455&lt;=PERCENTILE($D$3:$D$5882,0.4),2,D3455&lt;=PERCENTILE($D$3:$D$5882,0.6),3,D3455&lt;=PERCENTILE($D$3:$D$5882,0.8),4,TRUE,5)</f>
        <v>3</v>
      </c>
      <c r="H3455" s="3" t="str" cm="1">
        <f t="array" ref="H3455">_xlfn.IFS(AND(E3455&gt;=4,F3455&gt;=4,G3455&gt;=4),"Champions",AND(E3455&gt;=3,F3455&gt;=3,G3455&gt;=3),"Loyal Customers",AND(E3455&lt;=2,F3455&gt;=3),"At Risk",AND(E3455&lt;=2,F3455&lt;=2,G3455&lt;=2),"Lost",AND(E3455&gt;=4,F3455&lt;=2),"New/Promising",TRUE,"Needs Attention")</f>
        <v>Loyal Customers</v>
      </c>
      <c r="I3455" s="3" t="str">
        <f t="shared" si="57"/>
        <v>Active</v>
      </c>
      <c r="J3455" s="3" t="str">
        <f>_xlfn.XLOOKUP(A3455,'Country_Lookup'!$D:$D,'Country_Lookup'!$E:$E)</f>
        <v>United Kingdom</v>
      </c>
    </row>
    <row r="3456" spans="1:10" x14ac:dyDescent="0.3">
      <c r="A3456">
        <v>15832</v>
      </c>
      <c r="B3456">
        <v>254</v>
      </c>
      <c r="C3456">
        <v>1</v>
      </c>
      <c r="D3456">
        <v>836.79000000000076</v>
      </c>
      <c r="E3456" cm="1">
        <f t="array" ref="E3456">_xlfn.IFS(B3456&lt;=PERCENTILE($B$3:$B$5882,0.2),5,B3456&lt;=PERCENTILE($B$3:$B$5882,0.4),4,B3456&lt;=PERCENTILE($B$3:$B$5882,0.6),3,B3456&lt;=PERCENTILE($B$3:$B$5882,0.8),2,TRUE,1)</f>
        <v>2</v>
      </c>
      <c r="F3456" cm="1">
        <f t="array" ref="F3456">_xlfn.IFS(C3456&lt;=PERCENTILE($C$3:$C$5882,0.2),1,C3456&lt;=PERCENTILE($C$3:$C$5882,0.4),2,C3456&lt;=PERCENTILE($C$3:$C$5882,0.6),3,C3456&lt;=PERCENTILE($C$3:$C$5882,0.8),4,TRUE,5)</f>
        <v>1</v>
      </c>
      <c r="G3456" cm="1">
        <f t="array" ref="G3456">_xlfn.IFS(D3456&lt;=PERCENTILE($D$3:$D$5882,0.2),1,D3456&lt;=PERCENTILE($D$3:$D$5882,0.4),2,D3456&lt;=PERCENTILE($D$3:$D$5882,0.6),3,D3456&lt;=PERCENTILE($D$3:$D$5882,0.8),4,TRUE,5)</f>
        <v>3</v>
      </c>
      <c r="H3456" s="3" t="str" cm="1">
        <f t="array" ref="H3456">_xlfn.IFS(AND(E3456&gt;=4,F3456&gt;=4,G3456&gt;=4),"Champions",AND(E3456&gt;=3,F3456&gt;=3,G3456&gt;=3),"Loyal Customers",AND(E3456&lt;=2,F3456&gt;=3),"At Risk",AND(E3456&lt;=2,F3456&lt;=2,G3456&lt;=2),"Lost",AND(E3456&gt;=4,F3456&lt;=2),"New/Promising",TRUE,"Needs Attention")</f>
        <v>Needs Attention</v>
      </c>
      <c r="I3456" s="3" t="str">
        <f t="shared" si="57"/>
        <v>Churned</v>
      </c>
      <c r="J3456" s="3" t="str">
        <f>_xlfn.XLOOKUP(A3456,'Country_Lookup'!$D:$D,'Country_Lookup'!$E:$E)</f>
        <v>United Kingdom</v>
      </c>
    </row>
    <row r="3457" spans="1:10" x14ac:dyDescent="0.3">
      <c r="A3457">
        <v>15833</v>
      </c>
      <c r="B3457">
        <v>737</v>
      </c>
      <c r="C3457">
        <v>1</v>
      </c>
      <c r="D3457">
        <v>80.400000000000006</v>
      </c>
      <c r="E3457" cm="1">
        <f t="array" ref="E3457">_xlfn.IFS(B3457&lt;=PERCENTILE($B$3:$B$5882,0.2),5,B3457&lt;=PERCENTILE($B$3:$B$5882,0.4),4,B3457&lt;=PERCENTILE($B$3:$B$5882,0.6),3,B3457&lt;=PERCENTILE($B$3:$B$5882,0.8),2,TRUE,1)</f>
        <v>1</v>
      </c>
      <c r="F3457" cm="1">
        <f t="array" ref="F3457">_xlfn.IFS(C3457&lt;=PERCENTILE($C$3:$C$5882,0.2),1,C3457&lt;=PERCENTILE($C$3:$C$5882,0.4),2,C3457&lt;=PERCENTILE($C$3:$C$5882,0.6),3,C3457&lt;=PERCENTILE($C$3:$C$5882,0.8),4,TRUE,5)</f>
        <v>1</v>
      </c>
      <c r="G3457" cm="1">
        <f t="array" ref="G3457">_xlfn.IFS(D3457&lt;=PERCENTILE($D$3:$D$5882,0.2),1,D3457&lt;=PERCENTILE($D$3:$D$5882,0.4),2,D3457&lt;=PERCENTILE($D$3:$D$5882,0.6),3,D3457&lt;=PERCENTILE($D$3:$D$5882,0.8),4,TRUE,5)</f>
        <v>1</v>
      </c>
      <c r="H3457" s="3" t="str" cm="1">
        <f t="array" ref="H3457">_xlfn.IFS(AND(E3457&gt;=4,F3457&gt;=4,G3457&gt;=4),"Champions",AND(E3457&gt;=3,F3457&gt;=3,G3457&gt;=3),"Loyal Customers",AND(E3457&lt;=2,F3457&gt;=3),"At Risk",AND(E3457&lt;=2,F3457&lt;=2,G3457&lt;=2),"Lost",AND(E3457&gt;=4,F3457&lt;=2),"New/Promising",TRUE,"Needs Attention")</f>
        <v>Lost</v>
      </c>
      <c r="I3457" s="3" t="str">
        <f t="shared" si="57"/>
        <v>Churned</v>
      </c>
      <c r="J3457" s="3" t="str">
        <f>_xlfn.XLOOKUP(A3457,'Country_Lookup'!$D:$D,'Country_Lookup'!$E:$E)</f>
        <v>United Kingdom</v>
      </c>
    </row>
    <row r="3458" spans="1:10" x14ac:dyDescent="0.3">
      <c r="A3458">
        <v>15834</v>
      </c>
      <c r="B3458">
        <v>70</v>
      </c>
      <c r="C3458">
        <v>7</v>
      </c>
      <c r="D3458">
        <v>3772.9899999999921</v>
      </c>
      <c r="E3458" cm="1">
        <f t="array" ref="E3458">_xlfn.IFS(B3458&lt;=PERCENTILE($B$3:$B$5882,0.2),5,B3458&lt;=PERCENTILE($B$3:$B$5882,0.4),4,B3458&lt;=PERCENTILE($B$3:$B$5882,0.6),3,B3458&lt;=PERCENTILE($B$3:$B$5882,0.8),2,TRUE,1)</f>
        <v>3</v>
      </c>
      <c r="F3458" cm="1">
        <f t="array" ref="F3458">_xlfn.IFS(C3458&lt;=PERCENTILE($C$3:$C$5882,0.2),1,C3458&lt;=PERCENTILE($C$3:$C$5882,0.4),2,C3458&lt;=PERCENTILE($C$3:$C$5882,0.6),3,C3458&lt;=PERCENTILE($C$3:$C$5882,0.8),4,TRUE,5)</f>
        <v>4</v>
      </c>
      <c r="G3458" cm="1">
        <f t="array" ref="G3458">_xlfn.IFS(D3458&lt;=PERCENTILE($D$3:$D$5882,0.2),1,D3458&lt;=PERCENTILE($D$3:$D$5882,0.4),2,D3458&lt;=PERCENTILE($D$3:$D$5882,0.6),3,D3458&lt;=PERCENTILE($D$3:$D$5882,0.8),4,TRUE,5)</f>
        <v>5</v>
      </c>
      <c r="H3458" s="3" t="str" cm="1">
        <f t="array" ref="H3458">_xlfn.IFS(AND(E3458&gt;=4,F3458&gt;=4,G3458&gt;=4),"Champions",AND(E3458&gt;=3,F3458&gt;=3,G3458&gt;=3),"Loyal Customers",AND(E3458&lt;=2,F3458&gt;=3),"At Risk",AND(E3458&lt;=2,F3458&lt;=2,G3458&lt;=2),"Lost",AND(E3458&gt;=4,F3458&lt;=2),"New/Promising",TRUE,"Needs Attention")</f>
        <v>Loyal Customers</v>
      </c>
      <c r="I3458" s="3" t="str">
        <f t="shared" si="57"/>
        <v>Active</v>
      </c>
      <c r="J3458" s="3" t="str">
        <f>_xlfn.XLOOKUP(A3458,'Country_Lookup'!$D:$D,'Country_Lookup'!$E:$E)</f>
        <v>United Kingdom</v>
      </c>
    </row>
    <row r="3459" spans="1:10" x14ac:dyDescent="0.3">
      <c r="A3459">
        <v>15835</v>
      </c>
      <c r="B3459">
        <v>44</v>
      </c>
      <c r="C3459">
        <v>4</v>
      </c>
      <c r="D3459">
        <v>954.08999999999901</v>
      </c>
      <c r="E3459" cm="1">
        <f t="array" ref="E3459">_xlfn.IFS(B3459&lt;=PERCENTILE($B$3:$B$5882,0.2),5,B3459&lt;=PERCENTILE($B$3:$B$5882,0.4),4,B3459&lt;=PERCENTILE($B$3:$B$5882,0.6),3,B3459&lt;=PERCENTILE($B$3:$B$5882,0.8),2,TRUE,1)</f>
        <v>4</v>
      </c>
      <c r="F3459" cm="1">
        <f t="array" ref="F3459">_xlfn.IFS(C3459&lt;=PERCENTILE($C$3:$C$5882,0.2),1,C3459&lt;=PERCENTILE($C$3:$C$5882,0.4),2,C3459&lt;=PERCENTILE($C$3:$C$5882,0.6),3,C3459&lt;=PERCENTILE($C$3:$C$5882,0.8),4,TRUE,5)</f>
        <v>3</v>
      </c>
      <c r="G3459" cm="1">
        <f t="array" ref="G3459">_xlfn.IFS(D3459&lt;=PERCENTILE($D$3:$D$5882,0.2),1,D3459&lt;=PERCENTILE($D$3:$D$5882,0.4),2,D3459&lt;=PERCENTILE($D$3:$D$5882,0.6),3,D3459&lt;=PERCENTILE($D$3:$D$5882,0.8),4,TRUE,5)</f>
        <v>3</v>
      </c>
      <c r="H3459" s="3" t="str" cm="1">
        <f t="array" ref="H3459">_xlfn.IFS(AND(E3459&gt;=4,F3459&gt;=4,G3459&gt;=4),"Champions",AND(E3459&gt;=3,F3459&gt;=3,G3459&gt;=3),"Loyal Customers",AND(E3459&lt;=2,F3459&gt;=3),"At Risk",AND(E3459&lt;=2,F3459&lt;=2,G3459&lt;=2),"Lost",AND(E3459&gt;=4,F3459&lt;=2),"New/Promising",TRUE,"Needs Attention")</f>
        <v>Loyal Customers</v>
      </c>
      <c r="I3459" s="3" t="str">
        <f t="shared" ref="I3459:I3522" si="58">IF(B3459&gt;90,"Churned","Active")</f>
        <v>Active</v>
      </c>
      <c r="J3459" s="3" t="str">
        <f>_xlfn.XLOOKUP(A3459,'Country_Lookup'!$D:$D,'Country_Lookup'!$E:$E)</f>
        <v>United Kingdom</v>
      </c>
    </row>
    <row r="3460" spans="1:10" x14ac:dyDescent="0.3">
      <c r="A3460">
        <v>15836</v>
      </c>
      <c r="B3460">
        <v>50</v>
      </c>
      <c r="C3460">
        <v>1</v>
      </c>
      <c r="D3460">
        <v>137.37000000000006</v>
      </c>
      <c r="E3460" cm="1">
        <f t="array" ref="E3460">_xlfn.IFS(B3460&lt;=PERCENTILE($B$3:$B$5882,0.2),5,B3460&lt;=PERCENTILE($B$3:$B$5882,0.4),4,B3460&lt;=PERCENTILE($B$3:$B$5882,0.6),3,B3460&lt;=PERCENTILE($B$3:$B$5882,0.8),2,TRUE,1)</f>
        <v>4</v>
      </c>
      <c r="F3460" cm="1">
        <f t="array" ref="F3460">_xlfn.IFS(C3460&lt;=PERCENTILE($C$3:$C$5882,0.2),1,C3460&lt;=PERCENTILE($C$3:$C$5882,0.4),2,C3460&lt;=PERCENTILE($C$3:$C$5882,0.6),3,C3460&lt;=PERCENTILE($C$3:$C$5882,0.8),4,TRUE,5)</f>
        <v>1</v>
      </c>
      <c r="G3460" cm="1">
        <f t="array" ref="G3460">_xlfn.IFS(D3460&lt;=PERCENTILE($D$3:$D$5882,0.2),1,D3460&lt;=PERCENTILE($D$3:$D$5882,0.4),2,D3460&lt;=PERCENTILE($D$3:$D$5882,0.6),3,D3460&lt;=PERCENTILE($D$3:$D$5882,0.8),4,TRUE,5)</f>
        <v>1</v>
      </c>
      <c r="H3460" s="3" t="str" cm="1">
        <f t="array" ref="H3460">_xlfn.IFS(AND(E3460&gt;=4,F3460&gt;=4,G3460&gt;=4),"Champions",AND(E3460&gt;=3,F3460&gt;=3,G3460&gt;=3),"Loyal Customers",AND(E3460&lt;=2,F3460&gt;=3),"At Risk",AND(E3460&lt;=2,F3460&lt;=2,G3460&lt;=2),"Lost",AND(E3460&gt;=4,F3460&lt;=2),"New/Promising",TRUE,"Needs Attention")</f>
        <v>New/Promising</v>
      </c>
      <c r="I3460" s="3" t="str">
        <f t="shared" si="58"/>
        <v>Active</v>
      </c>
      <c r="J3460" s="3" t="str">
        <f>_xlfn.XLOOKUP(A3460,'Country_Lookup'!$D:$D,'Country_Lookup'!$E:$E)</f>
        <v>United Kingdom</v>
      </c>
    </row>
    <row r="3461" spans="1:10" x14ac:dyDescent="0.3">
      <c r="A3461">
        <v>15837</v>
      </c>
      <c r="B3461">
        <v>64</v>
      </c>
      <c r="C3461">
        <v>2</v>
      </c>
      <c r="D3461">
        <v>777.00999999999976</v>
      </c>
      <c r="E3461" cm="1">
        <f t="array" ref="E3461">_xlfn.IFS(B3461&lt;=PERCENTILE($B$3:$B$5882,0.2),5,B3461&lt;=PERCENTILE($B$3:$B$5882,0.4),4,B3461&lt;=PERCENTILE($B$3:$B$5882,0.6),3,B3461&lt;=PERCENTILE($B$3:$B$5882,0.8),2,TRUE,1)</f>
        <v>3</v>
      </c>
      <c r="F3461" cm="1">
        <f t="array" ref="F3461">_xlfn.IFS(C3461&lt;=PERCENTILE($C$3:$C$5882,0.2),1,C3461&lt;=PERCENTILE($C$3:$C$5882,0.4),2,C3461&lt;=PERCENTILE($C$3:$C$5882,0.6),3,C3461&lt;=PERCENTILE($C$3:$C$5882,0.8),4,TRUE,5)</f>
        <v>2</v>
      </c>
      <c r="G3461" cm="1">
        <f t="array" ref="G3461">_xlfn.IFS(D3461&lt;=PERCENTILE($D$3:$D$5882,0.2),1,D3461&lt;=PERCENTILE($D$3:$D$5882,0.4),2,D3461&lt;=PERCENTILE($D$3:$D$5882,0.6),3,D3461&lt;=PERCENTILE($D$3:$D$5882,0.8),4,TRUE,5)</f>
        <v>3</v>
      </c>
      <c r="H3461" s="3" t="str" cm="1">
        <f t="array" ref="H3461">_xlfn.IFS(AND(E3461&gt;=4,F3461&gt;=4,G3461&gt;=4),"Champions",AND(E3461&gt;=3,F3461&gt;=3,G3461&gt;=3),"Loyal Customers",AND(E3461&lt;=2,F3461&gt;=3),"At Risk",AND(E3461&lt;=2,F3461&lt;=2,G3461&lt;=2),"Lost",AND(E3461&gt;=4,F3461&lt;=2),"New/Promising",TRUE,"Needs Attention")</f>
        <v>Needs Attention</v>
      </c>
      <c r="I3461" s="3" t="str">
        <f t="shared" si="58"/>
        <v>Active</v>
      </c>
      <c r="J3461" s="3" t="str">
        <f>_xlfn.XLOOKUP(A3461,'Country_Lookup'!$D:$D,'Country_Lookup'!$E:$E)</f>
        <v>United Kingdom</v>
      </c>
    </row>
    <row r="3462" spans="1:10" x14ac:dyDescent="0.3">
      <c r="A3462">
        <v>15838</v>
      </c>
      <c r="B3462">
        <v>11</v>
      </c>
      <c r="C3462">
        <v>34</v>
      </c>
      <c r="D3462">
        <v>74162.999999999985</v>
      </c>
      <c r="E3462" cm="1">
        <f t="array" ref="E3462">_xlfn.IFS(B3462&lt;=PERCENTILE($B$3:$B$5882,0.2),5,B3462&lt;=PERCENTILE($B$3:$B$5882,0.4),4,B3462&lt;=PERCENTILE($B$3:$B$5882,0.6),3,B3462&lt;=PERCENTILE($B$3:$B$5882,0.8),2,TRUE,1)</f>
        <v>5</v>
      </c>
      <c r="F3462" cm="1">
        <f t="array" ref="F3462">_xlfn.IFS(C3462&lt;=PERCENTILE($C$3:$C$5882,0.2),1,C3462&lt;=PERCENTILE($C$3:$C$5882,0.4),2,C3462&lt;=PERCENTILE($C$3:$C$5882,0.6),3,C3462&lt;=PERCENTILE($C$3:$C$5882,0.8),4,TRUE,5)</f>
        <v>5</v>
      </c>
      <c r="G3462" cm="1">
        <f t="array" ref="G3462">_xlfn.IFS(D3462&lt;=PERCENTILE($D$3:$D$5882,0.2),1,D3462&lt;=PERCENTILE($D$3:$D$5882,0.4),2,D3462&lt;=PERCENTILE($D$3:$D$5882,0.6),3,D3462&lt;=PERCENTILE($D$3:$D$5882,0.8),4,TRUE,5)</f>
        <v>5</v>
      </c>
      <c r="H3462" s="3" t="str" cm="1">
        <f t="array" ref="H3462">_xlfn.IFS(AND(E3462&gt;=4,F3462&gt;=4,G3462&gt;=4),"Champions",AND(E3462&gt;=3,F3462&gt;=3,G3462&gt;=3),"Loyal Customers",AND(E3462&lt;=2,F3462&gt;=3),"At Risk",AND(E3462&lt;=2,F3462&lt;=2,G3462&lt;=2),"Lost",AND(E3462&gt;=4,F3462&lt;=2),"New/Promising",TRUE,"Needs Attention")</f>
        <v>Champions</v>
      </c>
      <c r="I3462" s="3" t="str">
        <f t="shared" si="58"/>
        <v>Active</v>
      </c>
      <c r="J3462" s="3" t="str">
        <f>_xlfn.XLOOKUP(A3462,'Country_Lookup'!$D:$D,'Country_Lookup'!$E:$E)</f>
        <v>United Kingdom</v>
      </c>
    </row>
    <row r="3463" spans="1:10" x14ac:dyDescent="0.3">
      <c r="A3463">
        <v>15839</v>
      </c>
      <c r="B3463">
        <v>33</v>
      </c>
      <c r="C3463">
        <v>3</v>
      </c>
      <c r="D3463">
        <v>1048.4899999999993</v>
      </c>
      <c r="E3463" cm="1">
        <f t="array" ref="E3463">_xlfn.IFS(B3463&lt;=PERCENTILE($B$3:$B$5882,0.2),5,B3463&lt;=PERCENTILE($B$3:$B$5882,0.4),4,B3463&lt;=PERCENTILE($B$3:$B$5882,0.6),3,B3463&lt;=PERCENTILE($B$3:$B$5882,0.8),2,TRUE,1)</f>
        <v>4</v>
      </c>
      <c r="F3463" cm="1">
        <f t="array" ref="F3463">_xlfn.IFS(C3463&lt;=PERCENTILE($C$3:$C$5882,0.2),1,C3463&lt;=PERCENTILE($C$3:$C$5882,0.4),2,C3463&lt;=PERCENTILE($C$3:$C$5882,0.6),3,C3463&lt;=PERCENTILE($C$3:$C$5882,0.8),4,TRUE,5)</f>
        <v>3</v>
      </c>
      <c r="G3463" cm="1">
        <f t="array" ref="G3463">_xlfn.IFS(D3463&lt;=PERCENTILE($D$3:$D$5882,0.2),1,D3463&lt;=PERCENTILE($D$3:$D$5882,0.4),2,D3463&lt;=PERCENTILE($D$3:$D$5882,0.6),3,D3463&lt;=PERCENTILE($D$3:$D$5882,0.8),4,TRUE,5)</f>
        <v>3</v>
      </c>
      <c r="H3463" s="3" t="str" cm="1">
        <f t="array" ref="H3463">_xlfn.IFS(AND(E3463&gt;=4,F3463&gt;=4,G3463&gt;=4),"Champions",AND(E3463&gt;=3,F3463&gt;=3,G3463&gt;=3),"Loyal Customers",AND(E3463&lt;=2,F3463&gt;=3),"At Risk",AND(E3463&lt;=2,F3463&lt;=2,G3463&lt;=2),"Lost",AND(E3463&gt;=4,F3463&lt;=2),"New/Promising",TRUE,"Needs Attention")</f>
        <v>Loyal Customers</v>
      </c>
      <c r="I3463" s="3" t="str">
        <f t="shared" si="58"/>
        <v>Active</v>
      </c>
      <c r="J3463" s="3" t="str">
        <f>_xlfn.XLOOKUP(A3463,'Country_Lookup'!$D:$D,'Country_Lookup'!$E:$E)</f>
        <v>United Kingdom</v>
      </c>
    </row>
    <row r="3464" spans="1:10" x14ac:dyDescent="0.3">
      <c r="A3464">
        <v>15840</v>
      </c>
      <c r="B3464">
        <v>58</v>
      </c>
      <c r="C3464">
        <v>2</v>
      </c>
      <c r="D3464">
        <v>355.55999999999972</v>
      </c>
      <c r="E3464" cm="1">
        <f t="array" ref="E3464">_xlfn.IFS(B3464&lt;=PERCENTILE($B$3:$B$5882,0.2),5,B3464&lt;=PERCENTILE($B$3:$B$5882,0.4),4,B3464&lt;=PERCENTILE($B$3:$B$5882,0.6),3,B3464&lt;=PERCENTILE($B$3:$B$5882,0.8),2,TRUE,1)</f>
        <v>4</v>
      </c>
      <c r="F3464" cm="1">
        <f t="array" ref="F3464">_xlfn.IFS(C3464&lt;=PERCENTILE($C$3:$C$5882,0.2),1,C3464&lt;=PERCENTILE($C$3:$C$5882,0.4),2,C3464&lt;=PERCENTILE($C$3:$C$5882,0.6),3,C3464&lt;=PERCENTILE($C$3:$C$5882,0.8),4,TRUE,5)</f>
        <v>2</v>
      </c>
      <c r="G3464" cm="1">
        <f t="array" ref="G3464">_xlfn.IFS(D3464&lt;=PERCENTILE($D$3:$D$5882,0.2),1,D3464&lt;=PERCENTILE($D$3:$D$5882,0.4),2,D3464&lt;=PERCENTILE($D$3:$D$5882,0.6),3,D3464&lt;=PERCENTILE($D$3:$D$5882,0.8),4,TRUE,5)</f>
        <v>2</v>
      </c>
      <c r="H3464" s="3" t="str" cm="1">
        <f t="array" ref="H3464">_xlfn.IFS(AND(E3464&gt;=4,F3464&gt;=4,G3464&gt;=4),"Champions",AND(E3464&gt;=3,F3464&gt;=3,G3464&gt;=3),"Loyal Customers",AND(E3464&lt;=2,F3464&gt;=3),"At Risk",AND(E3464&lt;=2,F3464&lt;=2,G3464&lt;=2),"Lost",AND(E3464&gt;=4,F3464&lt;=2),"New/Promising",TRUE,"Needs Attention")</f>
        <v>New/Promising</v>
      </c>
      <c r="I3464" s="3" t="str">
        <f t="shared" si="58"/>
        <v>Active</v>
      </c>
      <c r="J3464" s="3" t="str">
        <f>_xlfn.XLOOKUP(A3464,'Country_Lookup'!$D:$D,'Country_Lookup'!$E:$E)</f>
        <v>United Kingdom</v>
      </c>
    </row>
    <row r="3465" spans="1:10" x14ac:dyDescent="0.3">
      <c r="A3465">
        <v>15841</v>
      </c>
      <c r="B3465">
        <v>72</v>
      </c>
      <c r="C3465">
        <v>9</v>
      </c>
      <c r="D3465">
        <v>2742.410000000003</v>
      </c>
      <c r="E3465" cm="1">
        <f t="array" ref="E3465">_xlfn.IFS(B3465&lt;=PERCENTILE($B$3:$B$5882,0.2),5,B3465&lt;=PERCENTILE($B$3:$B$5882,0.4),4,B3465&lt;=PERCENTILE($B$3:$B$5882,0.6),3,B3465&lt;=PERCENTILE($B$3:$B$5882,0.8),2,TRUE,1)</f>
        <v>3</v>
      </c>
      <c r="F3465" cm="1">
        <f t="array" ref="F3465">_xlfn.IFS(C3465&lt;=PERCENTILE($C$3:$C$5882,0.2),1,C3465&lt;=PERCENTILE($C$3:$C$5882,0.4),2,C3465&lt;=PERCENTILE($C$3:$C$5882,0.6),3,C3465&lt;=PERCENTILE($C$3:$C$5882,0.8),4,TRUE,5)</f>
        <v>5</v>
      </c>
      <c r="G3465" cm="1">
        <f t="array" ref="G3465">_xlfn.IFS(D3465&lt;=PERCENTILE($D$3:$D$5882,0.2),1,D3465&lt;=PERCENTILE($D$3:$D$5882,0.4),2,D3465&lt;=PERCENTILE($D$3:$D$5882,0.6),3,D3465&lt;=PERCENTILE($D$3:$D$5882,0.8),4,TRUE,5)</f>
        <v>4</v>
      </c>
      <c r="H3465" s="3" t="str" cm="1">
        <f t="array" ref="H3465">_xlfn.IFS(AND(E3465&gt;=4,F3465&gt;=4,G3465&gt;=4),"Champions",AND(E3465&gt;=3,F3465&gt;=3,G3465&gt;=3),"Loyal Customers",AND(E3465&lt;=2,F3465&gt;=3),"At Risk",AND(E3465&lt;=2,F3465&lt;=2,G3465&lt;=2),"Lost",AND(E3465&gt;=4,F3465&lt;=2),"New/Promising",TRUE,"Needs Attention")</f>
        <v>Loyal Customers</v>
      </c>
      <c r="I3465" s="3" t="str">
        <f t="shared" si="58"/>
        <v>Active</v>
      </c>
      <c r="J3465" s="3" t="str">
        <f>_xlfn.XLOOKUP(A3465,'Country_Lookup'!$D:$D,'Country_Lookup'!$E:$E)</f>
        <v>United Kingdom</v>
      </c>
    </row>
    <row r="3466" spans="1:10" x14ac:dyDescent="0.3">
      <c r="A3466">
        <v>15842</v>
      </c>
      <c r="B3466">
        <v>393</v>
      </c>
      <c r="C3466">
        <v>2</v>
      </c>
      <c r="D3466">
        <v>548.79999999999973</v>
      </c>
      <c r="E3466" cm="1">
        <f t="array" ref="E3466">_xlfn.IFS(B3466&lt;=PERCENTILE($B$3:$B$5882,0.2),5,B3466&lt;=PERCENTILE($B$3:$B$5882,0.4),4,B3466&lt;=PERCENTILE($B$3:$B$5882,0.6),3,B3466&lt;=PERCENTILE($B$3:$B$5882,0.8),2,TRUE,1)</f>
        <v>2</v>
      </c>
      <c r="F3466" cm="1">
        <f t="array" ref="F3466">_xlfn.IFS(C3466&lt;=PERCENTILE($C$3:$C$5882,0.2),1,C3466&lt;=PERCENTILE($C$3:$C$5882,0.4),2,C3466&lt;=PERCENTILE($C$3:$C$5882,0.6),3,C3466&lt;=PERCENTILE($C$3:$C$5882,0.8),4,TRUE,5)</f>
        <v>2</v>
      </c>
      <c r="G3466" cm="1">
        <f t="array" ref="G3466">_xlfn.IFS(D3466&lt;=PERCENTILE($D$3:$D$5882,0.2),1,D3466&lt;=PERCENTILE($D$3:$D$5882,0.4),2,D3466&lt;=PERCENTILE($D$3:$D$5882,0.6),3,D3466&lt;=PERCENTILE($D$3:$D$5882,0.8),4,TRUE,5)</f>
        <v>2</v>
      </c>
      <c r="H3466" s="3" t="str" cm="1">
        <f t="array" ref="H3466">_xlfn.IFS(AND(E3466&gt;=4,F3466&gt;=4,G3466&gt;=4),"Champions",AND(E3466&gt;=3,F3466&gt;=3,G3466&gt;=3),"Loyal Customers",AND(E3466&lt;=2,F3466&gt;=3),"At Risk",AND(E3466&lt;=2,F3466&lt;=2,G3466&lt;=2),"Lost",AND(E3466&gt;=4,F3466&lt;=2),"New/Promising",TRUE,"Needs Attention")</f>
        <v>Lost</v>
      </c>
      <c r="I3466" s="3" t="str">
        <f t="shared" si="58"/>
        <v>Churned</v>
      </c>
      <c r="J3466" s="3" t="str">
        <f>_xlfn.XLOOKUP(A3466,'Country_Lookup'!$D:$D,'Country_Lookup'!$E:$E)</f>
        <v>United Kingdom</v>
      </c>
    </row>
    <row r="3467" spans="1:10" x14ac:dyDescent="0.3">
      <c r="A3467">
        <v>15843</v>
      </c>
      <c r="B3467">
        <v>303</v>
      </c>
      <c r="C3467">
        <v>1</v>
      </c>
      <c r="D3467">
        <v>118.95000000000002</v>
      </c>
      <c r="E3467" cm="1">
        <f t="array" ref="E3467">_xlfn.IFS(B3467&lt;=PERCENTILE($B$3:$B$5882,0.2),5,B3467&lt;=PERCENTILE($B$3:$B$5882,0.4),4,B3467&lt;=PERCENTILE($B$3:$B$5882,0.6),3,B3467&lt;=PERCENTILE($B$3:$B$5882,0.8),2,TRUE,1)</f>
        <v>2</v>
      </c>
      <c r="F3467" cm="1">
        <f t="array" ref="F3467">_xlfn.IFS(C3467&lt;=PERCENTILE($C$3:$C$5882,0.2),1,C3467&lt;=PERCENTILE($C$3:$C$5882,0.4),2,C3467&lt;=PERCENTILE($C$3:$C$5882,0.6),3,C3467&lt;=PERCENTILE($C$3:$C$5882,0.8),4,TRUE,5)</f>
        <v>1</v>
      </c>
      <c r="G3467" cm="1">
        <f t="array" ref="G3467">_xlfn.IFS(D3467&lt;=PERCENTILE($D$3:$D$5882,0.2),1,D3467&lt;=PERCENTILE($D$3:$D$5882,0.4),2,D3467&lt;=PERCENTILE($D$3:$D$5882,0.6),3,D3467&lt;=PERCENTILE($D$3:$D$5882,0.8),4,TRUE,5)</f>
        <v>1</v>
      </c>
      <c r="H3467" s="3" t="str" cm="1">
        <f t="array" ref="H3467">_xlfn.IFS(AND(E3467&gt;=4,F3467&gt;=4,G3467&gt;=4),"Champions",AND(E3467&gt;=3,F3467&gt;=3,G3467&gt;=3),"Loyal Customers",AND(E3467&lt;=2,F3467&gt;=3),"At Risk",AND(E3467&lt;=2,F3467&lt;=2,G3467&lt;=2),"Lost",AND(E3467&gt;=4,F3467&lt;=2),"New/Promising",TRUE,"Needs Attention")</f>
        <v>Lost</v>
      </c>
      <c r="I3467" s="3" t="str">
        <f t="shared" si="58"/>
        <v>Churned</v>
      </c>
      <c r="J3467" s="3" t="str">
        <f>_xlfn.XLOOKUP(A3467,'Country_Lookup'!$D:$D,'Country_Lookup'!$E:$E)</f>
        <v>United Kingdom</v>
      </c>
    </row>
    <row r="3468" spans="1:10" x14ac:dyDescent="0.3">
      <c r="A3468">
        <v>15844</v>
      </c>
      <c r="B3468">
        <v>46</v>
      </c>
      <c r="C3468">
        <v>1</v>
      </c>
      <c r="D3468">
        <v>130.74</v>
      </c>
      <c r="E3468" cm="1">
        <f t="array" ref="E3468">_xlfn.IFS(B3468&lt;=PERCENTILE($B$3:$B$5882,0.2),5,B3468&lt;=PERCENTILE($B$3:$B$5882,0.4),4,B3468&lt;=PERCENTILE($B$3:$B$5882,0.6),3,B3468&lt;=PERCENTILE($B$3:$B$5882,0.8),2,TRUE,1)</f>
        <v>4</v>
      </c>
      <c r="F3468" cm="1">
        <f t="array" ref="F3468">_xlfn.IFS(C3468&lt;=PERCENTILE($C$3:$C$5882,0.2),1,C3468&lt;=PERCENTILE($C$3:$C$5882,0.4),2,C3468&lt;=PERCENTILE($C$3:$C$5882,0.6),3,C3468&lt;=PERCENTILE($C$3:$C$5882,0.8),4,TRUE,5)</f>
        <v>1</v>
      </c>
      <c r="G3468" cm="1">
        <f t="array" ref="G3468">_xlfn.IFS(D3468&lt;=PERCENTILE($D$3:$D$5882,0.2),1,D3468&lt;=PERCENTILE($D$3:$D$5882,0.4),2,D3468&lt;=PERCENTILE($D$3:$D$5882,0.6),3,D3468&lt;=PERCENTILE($D$3:$D$5882,0.8),4,TRUE,5)</f>
        <v>1</v>
      </c>
      <c r="H3468" s="3" t="str" cm="1">
        <f t="array" ref="H3468">_xlfn.IFS(AND(E3468&gt;=4,F3468&gt;=4,G3468&gt;=4),"Champions",AND(E3468&gt;=3,F3468&gt;=3,G3468&gt;=3),"Loyal Customers",AND(E3468&lt;=2,F3468&gt;=3),"At Risk",AND(E3468&lt;=2,F3468&lt;=2,G3468&lt;=2),"Lost",AND(E3468&gt;=4,F3468&lt;=2),"New/Promising",TRUE,"Needs Attention")</f>
        <v>New/Promising</v>
      </c>
      <c r="I3468" s="3" t="str">
        <f t="shared" si="58"/>
        <v>Active</v>
      </c>
      <c r="J3468" s="3" t="str">
        <f>_xlfn.XLOOKUP(A3468,'Country_Lookup'!$D:$D,'Country_Lookup'!$E:$E)</f>
        <v>United Kingdom</v>
      </c>
    </row>
    <row r="3469" spans="1:10" x14ac:dyDescent="0.3">
      <c r="A3469">
        <v>15845</v>
      </c>
      <c r="B3469">
        <v>17</v>
      </c>
      <c r="C3469">
        <v>11</v>
      </c>
      <c r="D3469">
        <v>4426.2799999999979</v>
      </c>
      <c r="E3469" cm="1">
        <f t="array" ref="E3469">_xlfn.IFS(B3469&lt;=PERCENTILE($B$3:$B$5882,0.2),5,B3469&lt;=PERCENTILE($B$3:$B$5882,0.4),4,B3469&lt;=PERCENTILE($B$3:$B$5882,0.6),3,B3469&lt;=PERCENTILE($B$3:$B$5882,0.8),2,TRUE,1)</f>
        <v>5</v>
      </c>
      <c r="F3469" cm="1">
        <f t="array" ref="F3469">_xlfn.IFS(C3469&lt;=PERCENTILE($C$3:$C$5882,0.2),1,C3469&lt;=PERCENTILE($C$3:$C$5882,0.4),2,C3469&lt;=PERCENTILE($C$3:$C$5882,0.6),3,C3469&lt;=PERCENTILE($C$3:$C$5882,0.8),4,TRUE,5)</f>
        <v>5</v>
      </c>
      <c r="G3469" cm="1">
        <f t="array" ref="G3469">_xlfn.IFS(D3469&lt;=PERCENTILE($D$3:$D$5882,0.2),1,D3469&lt;=PERCENTILE($D$3:$D$5882,0.4),2,D3469&lt;=PERCENTILE($D$3:$D$5882,0.6),3,D3469&lt;=PERCENTILE($D$3:$D$5882,0.8),4,TRUE,5)</f>
        <v>5</v>
      </c>
      <c r="H3469" s="3" t="str" cm="1">
        <f t="array" ref="H3469">_xlfn.IFS(AND(E3469&gt;=4,F3469&gt;=4,G3469&gt;=4),"Champions",AND(E3469&gt;=3,F3469&gt;=3,G3469&gt;=3),"Loyal Customers",AND(E3469&lt;=2,F3469&gt;=3),"At Risk",AND(E3469&lt;=2,F3469&lt;=2,G3469&lt;=2),"Lost",AND(E3469&gt;=4,F3469&lt;=2),"New/Promising",TRUE,"Needs Attention")</f>
        <v>Champions</v>
      </c>
      <c r="I3469" s="3" t="str">
        <f t="shared" si="58"/>
        <v>Active</v>
      </c>
      <c r="J3469" s="3" t="str">
        <f>_xlfn.XLOOKUP(A3469,'Country_Lookup'!$D:$D,'Country_Lookup'!$E:$E)</f>
        <v>United Kingdom</v>
      </c>
    </row>
    <row r="3470" spans="1:10" x14ac:dyDescent="0.3">
      <c r="A3470">
        <v>15846</v>
      </c>
      <c r="B3470">
        <v>385</v>
      </c>
      <c r="C3470">
        <v>1</v>
      </c>
      <c r="D3470">
        <v>107.01000000000008</v>
      </c>
      <c r="E3470" cm="1">
        <f t="array" ref="E3470">_xlfn.IFS(B3470&lt;=PERCENTILE($B$3:$B$5882,0.2),5,B3470&lt;=PERCENTILE($B$3:$B$5882,0.4),4,B3470&lt;=PERCENTILE($B$3:$B$5882,0.6),3,B3470&lt;=PERCENTILE($B$3:$B$5882,0.8),2,TRUE,1)</f>
        <v>2</v>
      </c>
      <c r="F3470" cm="1">
        <f t="array" ref="F3470">_xlfn.IFS(C3470&lt;=PERCENTILE($C$3:$C$5882,0.2),1,C3470&lt;=PERCENTILE($C$3:$C$5882,0.4),2,C3470&lt;=PERCENTILE($C$3:$C$5882,0.6),3,C3470&lt;=PERCENTILE($C$3:$C$5882,0.8),4,TRUE,5)</f>
        <v>1</v>
      </c>
      <c r="G3470" cm="1">
        <f t="array" ref="G3470">_xlfn.IFS(D3470&lt;=PERCENTILE($D$3:$D$5882,0.2),1,D3470&lt;=PERCENTILE($D$3:$D$5882,0.4),2,D3470&lt;=PERCENTILE($D$3:$D$5882,0.6),3,D3470&lt;=PERCENTILE($D$3:$D$5882,0.8),4,TRUE,5)</f>
        <v>1</v>
      </c>
      <c r="H3470" s="3" t="str" cm="1">
        <f t="array" ref="H3470">_xlfn.IFS(AND(E3470&gt;=4,F3470&gt;=4,G3470&gt;=4),"Champions",AND(E3470&gt;=3,F3470&gt;=3,G3470&gt;=3),"Loyal Customers",AND(E3470&lt;=2,F3470&gt;=3),"At Risk",AND(E3470&lt;=2,F3470&lt;=2,G3470&lt;=2),"Lost",AND(E3470&gt;=4,F3470&lt;=2),"New/Promising",TRUE,"Needs Attention")</f>
        <v>Lost</v>
      </c>
      <c r="I3470" s="3" t="str">
        <f t="shared" si="58"/>
        <v>Churned</v>
      </c>
      <c r="J3470" s="3" t="str">
        <f>_xlfn.XLOOKUP(A3470,'Country_Lookup'!$D:$D,'Country_Lookup'!$E:$E)</f>
        <v>United Kingdom</v>
      </c>
    </row>
    <row r="3471" spans="1:10" x14ac:dyDescent="0.3">
      <c r="A3471">
        <v>15847</v>
      </c>
      <c r="B3471">
        <v>38</v>
      </c>
      <c r="C3471">
        <v>5</v>
      </c>
      <c r="D3471">
        <v>822.56999999999982</v>
      </c>
      <c r="E3471" cm="1">
        <f t="array" ref="E3471">_xlfn.IFS(B3471&lt;=PERCENTILE($B$3:$B$5882,0.2),5,B3471&lt;=PERCENTILE($B$3:$B$5882,0.4),4,B3471&lt;=PERCENTILE($B$3:$B$5882,0.6),3,B3471&lt;=PERCENTILE($B$3:$B$5882,0.8),2,TRUE,1)</f>
        <v>4</v>
      </c>
      <c r="F3471" cm="1">
        <f t="array" ref="F3471">_xlfn.IFS(C3471&lt;=PERCENTILE($C$3:$C$5882,0.2),1,C3471&lt;=PERCENTILE($C$3:$C$5882,0.4),2,C3471&lt;=PERCENTILE($C$3:$C$5882,0.6),3,C3471&lt;=PERCENTILE($C$3:$C$5882,0.8),4,TRUE,5)</f>
        <v>4</v>
      </c>
      <c r="G3471" cm="1">
        <f t="array" ref="G3471">_xlfn.IFS(D3471&lt;=PERCENTILE($D$3:$D$5882,0.2),1,D3471&lt;=PERCENTILE($D$3:$D$5882,0.4),2,D3471&lt;=PERCENTILE($D$3:$D$5882,0.6),3,D3471&lt;=PERCENTILE($D$3:$D$5882,0.8),4,TRUE,5)</f>
        <v>3</v>
      </c>
      <c r="H3471" s="3" t="str" cm="1">
        <f t="array" ref="H3471">_xlfn.IFS(AND(E3471&gt;=4,F3471&gt;=4,G3471&gt;=4),"Champions",AND(E3471&gt;=3,F3471&gt;=3,G3471&gt;=3),"Loyal Customers",AND(E3471&lt;=2,F3471&gt;=3),"At Risk",AND(E3471&lt;=2,F3471&lt;=2,G3471&lt;=2),"Lost",AND(E3471&gt;=4,F3471&lt;=2),"New/Promising",TRUE,"Needs Attention")</f>
        <v>Loyal Customers</v>
      </c>
      <c r="I3471" s="3" t="str">
        <f t="shared" si="58"/>
        <v>Active</v>
      </c>
      <c r="J3471" s="3" t="str">
        <f>_xlfn.XLOOKUP(A3471,'Country_Lookup'!$D:$D,'Country_Lookup'!$E:$E)</f>
        <v>United Kingdom</v>
      </c>
    </row>
    <row r="3472" spans="1:10" x14ac:dyDescent="0.3">
      <c r="A3472">
        <v>15848</v>
      </c>
      <c r="B3472">
        <v>621</v>
      </c>
      <c r="C3472">
        <v>1</v>
      </c>
      <c r="D3472">
        <v>139.94000000000008</v>
      </c>
      <c r="E3472" cm="1">
        <f t="array" ref="E3472">_xlfn.IFS(B3472&lt;=PERCENTILE($B$3:$B$5882,0.2),5,B3472&lt;=PERCENTILE($B$3:$B$5882,0.4),4,B3472&lt;=PERCENTILE($B$3:$B$5882,0.6),3,B3472&lt;=PERCENTILE($B$3:$B$5882,0.8),2,TRUE,1)</f>
        <v>1</v>
      </c>
      <c r="F3472" cm="1">
        <f t="array" ref="F3472">_xlfn.IFS(C3472&lt;=PERCENTILE($C$3:$C$5882,0.2),1,C3472&lt;=PERCENTILE($C$3:$C$5882,0.4),2,C3472&lt;=PERCENTILE($C$3:$C$5882,0.6),3,C3472&lt;=PERCENTILE($C$3:$C$5882,0.8),4,TRUE,5)</f>
        <v>1</v>
      </c>
      <c r="G3472" cm="1">
        <f t="array" ref="G3472">_xlfn.IFS(D3472&lt;=PERCENTILE($D$3:$D$5882,0.2),1,D3472&lt;=PERCENTILE($D$3:$D$5882,0.4),2,D3472&lt;=PERCENTILE($D$3:$D$5882,0.6),3,D3472&lt;=PERCENTILE($D$3:$D$5882,0.8),4,TRUE,5)</f>
        <v>1</v>
      </c>
      <c r="H3472" s="3" t="str" cm="1">
        <f t="array" ref="H3472">_xlfn.IFS(AND(E3472&gt;=4,F3472&gt;=4,G3472&gt;=4),"Champions",AND(E3472&gt;=3,F3472&gt;=3,G3472&gt;=3),"Loyal Customers",AND(E3472&lt;=2,F3472&gt;=3),"At Risk",AND(E3472&lt;=2,F3472&lt;=2,G3472&lt;=2),"Lost",AND(E3472&gt;=4,F3472&lt;=2),"New/Promising",TRUE,"Needs Attention")</f>
        <v>Lost</v>
      </c>
      <c r="I3472" s="3" t="str">
        <f t="shared" si="58"/>
        <v>Churned</v>
      </c>
      <c r="J3472" s="3" t="str">
        <f>_xlfn.XLOOKUP(A3472,'Country_Lookup'!$D:$D,'Country_Lookup'!$E:$E)</f>
        <v>United Kingdom</v>
      </c>
    </row>
    <row r="3473" spans="1:10" x14ac:dyDescent="0.3">
      <c r="A3473">
        <v>15850</v>
      </c>
      <c r="B3473">
        <v>19</v>
      </c>
      <c r="C3473">
        <v>6</v>
      </c>
      <c r="D3473">
        <v>1058.7199999999934</v>
      </c>
      <c r="E3473" cm="1">
        <f t="array" ref="E3473">_xlfn.IFS(B3473&lt;=PERCENTILE($B$3:$B$5882,0.2),5,B3473&lt;=PERCENTILE($B$3:$B$5882,0.4),4,B3473&lt;=PERCENTILE($B$3:$B$5882,0.6),3,B3473&lt;=PERCENTILE($B$3:$B$5882,0.8),2,TRUE,1)</f>
        <v>5</v>
      </c>
      <c r="F3473" cm="1">
        <f t="array" ref="F3473">_xlfn.IFS(C3473&lt;=PERCENTILE($C$3:$C$5882,0.2),1,C3473&lt;=PERCENTILE($C$3:$C$5882,0.4),2,C3473&lt;=PERCENTILE($C$3:$C$5882,0.6),3,C3473&lt;=PERCENTILE($C$3:$C$5882,0.8),4,TRUE,5)</f>
        <v>4</v>
      </c>
      <c r="G3473" cm="1">
        <f t="array" ref="G3473">_xlfn.IFS(D3473&lt;=PERCENTILE($D$3:$D$5882,0.2),1,D3473&lt;=PERCENTILE($D$3:$D$5882,0.4),2,D3473&lt;=PERCENTILE($D$3:$D$5882,0.6),3,D3473&lt;=PERCENTILE($D$3:$D$5882,0.8),4,TRUE,5)</f>
        <v>3</v>
      </c>
      <c r="H3473" s="3" t="str" cm="1">
        <f t="array" ref="H3473">_xlfn.IFS(AND(E3473&gt;=4,F3473&gt;=4,G3473&gt;=4),"Champions",AND(E3473&gt;=3,F3473&gt;=3,G3473&gt;=3),"Loyal Customers",AND(E3473&lt;=2,F3473&gt;=3),"At Risk",AND(E3473&lt;=2,F3473&lt;=2,G3473&lt;=2),"Lost",AND(E3473&gt;=4,F3473&lt;=2),"New/Promising",TRUE,"Needs Attention")</f>
        <v>Loyal Customers</v>
      </c>
      <c r="I3473" s="3" t="str">
        <f t="shared" si="58"/>
        <v>Active</v>
      </c>
      <c r="J3473" s="3" t="str">
        <f>_xlfn.XLOOKUP(A3473,'Country_Lookup'!$D:$D,'Country_Lookup'!$E:$E)</f>
        <v>United Kingdom</v>
      </c>
    </row>
    <row r="3474" spans="1:10" x14ac:dyDescent="0.3">
      <c r="A3474">
        <v>15851</v>
      </c>
      <c r="B3474">
        <v>526</v>
      </c>
      <c r="C3474">
        <v>1</v>
      </c>
      <c r="D3474">
        <v>109.73</v>
      </c>
      <c r="E3474" cm="1">
        <f t="array" ref="E3474">_xlfn.IFS(B3474&lt;=PERCENTILE($B$3:$B$5882,0.2),5,B3474&lt;=PERCENTILE($B$3:$B$5882,0.4),4,B3474&lt;=PERCENTILE($B$3:$B$5882,0.6),3,B3474&lt;=PERCENTILE($B$3:$B$5882,0.8),2,TRUE,1)</f>
        <v>1</v>
      </c>
      <c r="F3474" cm="1">
        <f t="array" ref="F3474">_xlfn.IFS(C3474&lt;=PERCENTILE($C$3:$C$5882,0.2),1,C3474&lt;=PERCENTILE($C$3:$C$5882,0.4),2,C3474&lt;=PERCENTILE($C$3:$C$5882,0.6),3,C3474&lt;=PERCENTILE($C$3:$C$5882,0.8),4,TRUE,5)</f>
        <v>1</v>
      </c>
      <c r="G3474" cm="1">
        <f t="array" ref="G3474">_xlfn.IFS(D3474&lt;=PERCENTILE($D$3:$D$5882,0.2),1,D3474&lt;=PERCENTILE($D$3:$D$5882,0.4),2,D3474&lt;=PERCENTILE($D$3:$D$5882,0.6),3,D3474&lt;=PERCENTILE($D$3:$D$5882,0.8),4,TRUE,5)</f>
        <v>1</v>
      </c>
      <c r="H3474" s="3" t="str" cm="1">
        <f t="array" ref="H3474">_xlfn.IFS(AND(E3474&gt;=4,F3474&gt;=4,G3474&gt;=4),"Champions",AND(E3474&gt;=3,F3474&gt;=3,G3474&gt;=3),"Loyal Customers",AND(E3474&lt;=2,F3474&gt;=3),"At Risk",AND(E3474&lt;=2,F3474&lt;=2,G3474&lt;=2),"Lost",AND(E3474&gt;=4,F3474&lt;=2),"New/Promising",TRUE,"Needs Attention")</f>
        <v>Lost</v>
      </c>
      <c r="I3474" s="3" t="str">
        <f t="shared" si="58"/>
        <v>Churned</v>
      </c>
      <c r="J3474" s="3" t="str">
        <f>_xlfn.XLOOKUP(A3474,'Country_Lookup'!$D:$D,'Country_Lookup'!$E:$E)</f>
        <v>United Kingdom</v>
      </c>
    </row>
    <row r="3475" spans="1:10" x14ac:dyDescent="0.3">
      <c r="A3475">
        <v>15852</v>
      </c>
      <c r="B3475">
        <v>186</v>
      </c>
      <c r="C3475">
        <v>3</v>
      </c>
      <c r="D3475">
        <v>257.26000000000016</v>
      </c>
      <c r="E3475" cm="1">
        <f t="array" ref="E3475">_xlfn.IFS(B3475&lt;=PERCENTILE($B$3:$B$5882,0.2),5,B3475&lt;=PERCENTILE($B$3:$B$5882,0.4),4,B3475&lt;=PERCENTILE($B$3:$B$5882,0.6),3,B3475&lt;=PERCENTILE($B$3:$B$5882,0.8),2,TRUE,1)</f>
        <v>3</v>
      </c>
      <c r="F3475" cm="1">
        <f t="array" ref="F3475">_xlfn.IFS(C3475&lt;=PERCENTILE($C$3:$C$5882,0.2),1,C3475&lt;=PERCENTILE($C$3:$C$5882,0.4),2,C3475&lt;=PERCENTILE($C$3:$C$5882,0.6),3,C3475&lt;=PERCENTILE($C$3:$C$5882,0.8),4,TRUE,5)</f>
        <v>3</v>
      </c>
      <c r="G3475" cm="1">
        <f t="array" ref="G3475">_xlfn.IFS(D3475&lt;=PERCENTILE($D$3:$D$5882,0.2),1,D3475&lt;=PERCENTILE($D$3:$D$5882,0.4),2,D3475&lt;=PERCENTILE($D$3:$D$5882,0.6),3,D3475&lt;=PERCENTILE($D$3:$D$5882,0.8),4,TRUE,5)</f>
        <v>1</v>
      </c>
      <c r="H3475" s="3" t="str" cm="1">
        <f t="array" ref="H3475">_xlfn.IFS(AND(E3475&gt;=4,F3475&gt;=4,G3475&gt;=4),"Champions",AND(E3475&gt;=3,F3475&gt;=3,G3475&gt;=3),"Loyal Customers",AND(E3475&lt;=2,F3475&gt;=3),"At Risk",AND(E3475&lt;=2,F3475&lt;=2,G3475&lt;=2),"Lost",AND(E3475&gt;=4,F3475&lt;=2),"New/Promising",TRUE,"Needs Attention")</f>
        <v>Needs Attention</v>
      </c>
      <c r="I3475" s="3" t="str">
        <f t="shared" si="58"/>
        <v>Churned</v>
      </c>
      <c r="J3475" s="3" t="str">
        <f>_xlfn.XLOOKUP(A3475,'Country_Lookup'!$D:$D,'Country_Lookup'!$E:$E)</f>
        <v>United Kingdom</v>
      </c>
    </row>
    <row r="3476" spans="1:10" x14ac:dyDescent="0.3">
      <c r="A3476">
        <v>15853</v>
      </c>
      <c r="B3476">
        <v>51</v>
      </c>
      <c r="C3476">
        <v>1</v>
      </c>
      <c r="D3476">
        <v>110.80000000000004</v>
      </c>
      <c r="E3476" cm="1">
        <f t="array" ref="E3476">_xlfn.IFS(B3476&lt;=PERCENTILE($B$3:$B$5882,0.2),5,B3476&lt;=PERCENTILE($B$3:$B$5882,0.4),4,B3476&lt;=PERCENTILE($B$3:$B$5882,0.6),3,B3476&lt;=PERCENTILE($B$3:$B$5882,0.8),2,TRUE,1)</f>
        <v>4</v>
      </c>
      <c r="F3476" cm="1">
        <f t="array" ref="F3476">_xlfn.IFS(C3476&lt;=PERCENTILE($C$3:$C$5882,0.2),1,C3476&lt;=PERCENTILE($C$3:$C$5882,0.4),2,C3476&lt;=PERCENTILE($C$3:$C$5882,0.6),3,C3476&lt;=PERCENTILE($C$3:$C$5882,0.8),4,TRUE,5)</f>
        <v>1</v>
      </c>
      <c r="G3476" cm="1">
        <f t="array" ref="G3476">_xlfn.IFS(D3476&lt;=PERCENTILE($D$3:$D$5882,0.2),1,D3476&lt;=PERCENTILE($D$3:$D$5882,0.4),2,D3476&lt;=PERCENTILE($D$3:$D$5882,0.6),3,D3476&lt;=PERCENTILE($D$3:$D$5882,0.8),4,TRUE,5)</f>
        <v>1</v>
      </c>
      <c r="H3476" s="3" t="str" cm="1">
        <f t="array" ref="H3476">_xlfn.IFS(AND(E3476&gt;=4,F3476&gt;=4,G3476&gt;=4),"Champions",AND(E3476&gt;=3,F3476&gt;=3,G3476&gt;=3),"Loyal Customers",AND(E3476&lt;=2,F3476&gt;=3),"At Risk",AND(E3476&lt;=2,F3476&lt;=2,G3476&lt;=2),"Lost",AND(E3476&gt;=4,F3476&lt;=2),"New/Promising",TRUE,"Needs Attention")</f>
        <v>New/Promising</v>
      </c>
      <c r="I3476" s="3" t="str">
        <f t="shared" si="58"/>
        <v>Active</v>
      </c>
      <c r="J3476" s="3" t="str">
        <f>_xlfn.XLOOKUP(A3476,'Country_Lookup'!$D:$D,'Country_Lookup'!$E:$E)</f>
        <v>United Kingdom</v>
      </c>
    </row>
    <row r="3477" spans="1:10" x14ac:dyDescent="0.3">
      <c r="A3477">
        <v>15854</v>
      </c>
      <c r="B3477">
        <v>4</v>
      </c>
      <c r="C3477">
        <v>21</v>
      </c>
      <c r="D3477">
        <v>5583.810000000035</v>
      </c>
      <c r="E3477" cm="1">
        <f t="array" ref="E3477">_xlfn.IFS(B3477&lt;=PERCENTILE($B$3:$B$5882,0.2),5,B3477&lt;=PERCENTILE($B$3:$B$5882,0.4),4,B3477&lt;=PERCENTILE($B$3:$B$5882,0.6),3,B3477&lt;=PERCENTILE($B$3:$B$5882,0.8),2,TRUE,1)</f>
        <v>5</v>
      </c>
      <c r="F3477" cm="1">
        <f t="array" ref="F3477">_xlfn.IFS(C3477&lt;=PERCENTILE($C$3:$C$5882,0.2),1,C3477&lt;=PERCENTILE($C$3:$C$5882,0.4),2,C3477&lt;=PERCENTILE($C$3:$C$5882,0.6),3,C3477&lt;=PERCENTILE($C$3:$C$5882,0.8),4,TRUE,5)</f>
        <v>5</v>
      </c>
      <c r="G3477" cm="1">
        <f t="array" ref="G3477">_xlfn.IFS(D3477&lt;=PERCENTILE($D$3:$D$5882,0.2),1,D3477&lt;=PERCENTILE($D$3:$D$5882,0.4),2,D3477&lt;=PERCENTILE($D$3:$D$5882,0.6),3,D3477&lt;=PERCENTILE($D$3:$D$5882,0.8),4,TRUE,5)</f>
        <v>5</v>
      </c>
      <c r="H3477" s="3" t="str" cm="1">
        <f t="array" ref="H3477">_xlfn.IFS(AND(E3477&gt;=4,F3477&gt;=4,G3477&gt;=4),"Champions",AND(E3477&gt;=3,F3477&gt;=3,G3477&gt;=3),"Loyal Customers",AND(E3477&lt;=2,F3477&gt;=3),"At Risk",AND(E3477&lt;=2,F3477&lt;=2,G3477&lt;=2),"Lost",AND(E3477&gt;=4,F3477&lt;=2),"New/Promising",TRUE,"Needs Attention")</f>
        <v>Champions</v>
      </c>
      <c r="I3477" s="3" t="str">
        <f t="shared" si="58"/>
        <v>Active</v>
      </c>
      <c r="J3477" s="3" t="str">
        <f>_xlfn.XLOOKUP(A3477,'Country_Lookup'!$D:$D,'Country_Lookup'!$E:$E)</f>
        <v>United Kingdom</v>
      </c>
    </row>
    <row r="3478" spans="1:10" x14ac:dyDescent="0.3">
      <c r="A3478">
        <v>15855</v>
      </c>
      <c r="B3478">
        <v>136</v>
      </c>
      <c r="C3478">
        <v>6</v>
      </c>
      <c r="D3478">
        <v>1052.7200000000009</v>
      </c>
      <c r="E3478" cm="1">
        <f t="array" ref="E3478">_xlfn.IFS(B3478&lt;=PERCENTILE($B$3:$B$5882,0.2),5,B3478&lt;=PERCENTILE($B$3:$B$5882,0.4),4,B3478&lt;=PERCENTILE($B$3:$B$5882,0.6),3,B3478&lt;=PERCENTILE($B$3:$B$5882,0.8),2,TRUE,1)</f>
        <v>3</v>
      </c>
      <c r="F3478" cm="1">
        <f t="array" ref="F3478">_xlfn.IFS(C3478&lt;=PERCENTILE($C$3:$C$5882,0.2),1,C3478&lt;=PERCENTILE($C$3:$C$5882,0.4),2,C3478&lt;=PERCENTILE($C$3:$C$5882,0.6),3,C3478&lt;=PERCENTILE($C$3:$C$5882,0.8),4,TRUE,5)</f>
        <v>4</v>
      </c>
      <c r="G3478" cm="1">
        <f t="array" ref="G3478">_xlfn.IFS(D3478&lt;=PERCENTILE($D$3:$D$5882,0.2),1,D3478&lt;=PERCENTILE($D$3:$D$5882,0.4),2,D3478&lt;=PERCENTILE($D$3:$D$5882,0.6),3,D3478&lt;=PERCENTILE($D$3:$D$5882,0.8),4,TRUE,5)</f>
        <v>3</v>
      </c>
      <c r="H3478" s="3" t="str" cm="1">
        <f t="array" ref="H3478">_xlfn.IFS(AND(E3478&gt;=4,F3478&gt;=4,G3478&gt;=4),"Champions",AND(E3478&gt;=3,F3478&gt;=3,G3478&gt;=3),"Loyal Customers",AND(E3478&lt;=2,F3478&gt;=3),"At Risk",AND(E3478&lt;=2,F3478&lt;=2,G3478&lt;=2),"Lost",AND(E3478&gt;=4,F3478&lt;=2),"New/Promising",TRUE,"Needs Attention")</f>
        <v>Loyal Customers</v>
      </c>
      <c r="I3478" s="3" t="str">
        <f t="shared" si="58"/>
        <v>Churned</v>
      </c>
      <c r="J3478" s="3" t="str">
        <f>_xlfn.XLOOKUP(A3478,'Country_Lookup'!$D:$D,'Country_Lookup'!$E:$E)</f>
        <v>United Kingdom</v>
      </c>
    </row>
    <row r="3479" spans="1:10" x14ac:dyDescent="0.3">
      <c r="A3479">
        <v>15856</v>
      </c>
      <c r="B3479">
        <v>4</v>
      </c>
      <c r="C3479">
        <v>52</v>
      </c>
      <c r="D3479">
        <v>34220.340000000469</v>
      </c>
      <c r="E3479" cm="1">
        <f t="array" ref="E3479">_xlfn.IFS(B3479&lt;=PERCENTILE($B$3:$B$5882,0.2),5,B3479&lt;=PERCENTILE($B$3:$B$5882,0.4),4,B3479&lt;=PERCENTILE($B$3:$B$5882,0.6),3,B3479&lt;=PERCENTILE($B$3:$B$5882,0.8),2,TRUE,1)</f>
        <v>5</v>
      </c>
      <c r="F3479" cm="1">
        <f t="array" ref="F3479">_xlfn.IFS(C3479&lt;=PERCENTILE($C$3:$C$5882,0.2),1,C3479&lt;=PERCENTILE($C$3:$C$5882,0.4),2,C3479&lt;=PERCENTILE($C$3:$C$5882,0.6),3,C3479&lt;=PERCENTILE($C$3:$C$5882,0.8),4,TRUE,5)</f>
        <v>5</v>
      </c>
      <c r="G3479" cm="1">
        <f t="array" ref="G3479">_xlfn.IFS(D3479&lt;=PERCENTILE($D$3:$D$5882,0.2),1,D3479&lt;=PERCENTILE($D$3:$D$5882,0.4),2,D3479&lt;=PERCENTILE($D$3:$D$5882,0.6),3,D3479&lt;=PERCENTILE($D$3:$D$5882,0.8),4,TRUE,5)</f>
        <v>5</v>
      </c>
      <c r="H3479" s="3" t="str" cm="1">
        <f t="array" ref="H3479">_xlfn.IFS(AND(E3479&gt;=4,F3479&gt;=4,G3479&gt;=4),"Champions",AND(E3479&gt;=3,F3479&gt;=3,G3479&gt;=3),"Loyal Customers",AND(E3479&lt;=2,F3479&gt;=3),"At Risk",AND(E3479&lt;=2,F3479&lt;=2,G3479&lt;=2),"Lost",AND(E3479&gt;=4,F3479&lt;=2),"New/Promising",TRUE,"Needs Attention")</f>
        <v>Champions</v>
      </c>
      <c r="I3479" s="3" t="str">
        <f t="shared" si="58"/>
        <v>Active</v>
      </c>
      <c r="J3479" s="3" t="str">
        <f>_xlfn.XLOOKUP(A3479,'Country_Lookup'!$D:$D,'Country_Lookup'!$E:$E)</f>
        <v>United Kingdom</v>
      </c>
    </row>
    <row r="3480" spans="1:10" x14ac:dyDescent="0.3">
      <c r="A3480">
        <v>15857</v>
      </c>
      <c r="B3480">
        <v>18</v>
      </c>
      <c r="C3480">
        <v>2</v>
      </c>
      <c r="D3480">
        <v>570.47999999999968</v>
      </c>
      <c r="E3480" cm="1">
        <f t="array" ref="E3480">_xlfn.IFS(B3480&lt;=PERCENTILE($B$3:$B$5882,0.2),5,B3480&lt;=PERCENTILE($B$3:$B$5882,0.4),4,B3480&lt;=PERCENTILE($B$3:$B$5882,0.6),3,B3480&lt;=PERCENTILE($B$3:$B$5882,0.8),2,TRUE,1)</f>
        <v>5</v>
      </c>
      <c r="F3480" cm="1">
        <f t="array" ref="F3480">_xlfn.IFS(C3480&lt;=PERCENTILE($C$3:$C$5882,0.2),1,C3480&lt;=PERCENTILE($C$3:$C$5882,0.4),2,C3480&lt;=PERCENTILE($C$3:$C$5882,0.6),3,C3480&lt;=PERCENTILE($C$3:$C$5882,0.8),4,TRUE,5)</f>
        <v>2</v>
      </c>
      <c r="G3480" cm="1">
        <f t="array" ref="G3480">_xlfn.IFS(D3480&lt;=PERCENTILE($D$3:$D$5882,0.2),1,D3480&lt;=PERCENTILE($D$3:$D$5882,0.4),2,D3480&lt;=PERCENTILE($D$3:$D$5882,0.6),3,D3480&lt;=PERCENTILE($D$3:$D$5882,0.8),4,TRUE,5)</f>
        <v>2</v>
      </c>
      <c r="H3480" s="3" t="str" cm="1">
        <f t="array" ref="H3480">_xlfn.IFS(AND(E3480&gt;=4,F3480&gt;=4,G3480&gt;=4),"Champions",AND(E3480&gt;=3,F3480&gt;=3,G3480&gt;=3),"Loyal Customers",AND(E3480&lt;=2,F3480&gt;=3),"At Risk",AND(E3480&lt;=2,F3480&lt;=2,G3480&lt;=2),"Lost",AND(E3480&gt;=4,F3480&lt;=2),"New/Promising",TRUE,"Needs Attention")</f>
        <v>New/Promising</v>
      </c>
      <c r="I3480" s="3" t="str">
        <f t="shared" si="58"/>
        <v>Active</v>
      </c>
      <c r="J3480" s="3" t="str">
        <f>_xlfn.XLOOKUP(A3480,'Country_Lookup'!$D:$D,'Country_Lookup'!$E:$E)</f>
        <v>United Kingdom</v>
      </c>
    </row>
    <row r="3481" spans="1:10" x14ac:dyDescent="0.3">
      <c r="A3481">
        <v>15858</v>
      </c>
      <c r="B3481">
        <v>15</v>
      </c>
      <c r="C3481">
        <v>13</v>
      </c>
      <c r="D3481">
        <v>3960.3700000000481</v>
      </c>
      <c r="E3481" cm="1">
        <f t="array" ref="E3481">_xlfn.IFS(B3481&lt;=PERCENTILE($B$3:$B$5882,0.2),5,B3481&lt;=PERCENTILE($B$3:$B$5882,0.4),4,B3481&lt;=PERCENTILE($B$3:$B$5882,0.6),3,B3481&lt;=PERCENTILE($B$3:$B$5882,0.8),2,TRUE,1)</f>
        <v>5</v>
      </c>
      <c r="F3481" cm="1">
        <f t="array" ref="F3481">_xlfn.IFS(C3481&lt;=PERCENTILE($C$3:$C$5882,0.2),1,C3481&lt;=PERCENTILE($C$3:$C$5882,0.4),2,C3481&lt;=PERCENTILE($C$3:$C$5882,0.6),3,C3481&lt;=PERCENTILE($C$3:$C$5882,0.8),4,TRUE,5)</f>
        <v>5</v>
      </c>
      <c r="G3481" cm="1">
        <f t="array" ref="G3481">_xlfn.IFS(D3481&lt;=PERCENTILE($D$3:$D$5882,0.2),1,D3481&lt;=PERCENTILE($D$3:$D$5882,0.4),2,D3481&lt;=PERCENTILE($D$3:$D$5882,0.6),3,D3481&lt;=PERCENTILE($D$3:$D$5882,0.8),4,TRUE,5)</f>
        <v>5</v>
      </c>
      <c r="H3481" s="3" t="str" cm="1">
        <f t="array" ref="H3481">_xlfn.IFS(AND(E3481&gt;=4,F3481&gt;=4,G3481&gt;=4),"Champions",AND(E3481&gt;=3,F3481&gt;=3,G3481&gt;=3),"Loyal Customers",AND(E3481&lt;=2,F3481&gt;=3),"At Risk",AND(E3481&lt;=2,F3481&lt;=2,G3481&lt;=2),"Lost",AND(E3481&gt;=4,F3481&lt;=2),"New/Promising",TRUE,"Needs Attention")</f>
        <v>Champions</v>
      </c>
      <c r="I3481" s="3" t="str">
        <f t="shared" si="58"/>
        <v>Active</v>
      </c>
      <c r="J3481" s="3" t="str">
        <f>_xlfn.XLOOKUP(A3481,'Country_Lookup'!$D:$D,'Country_Lookup'!$E:$E)</f>
        <v>United Kingdom</v>
      </c>
    </row>
    <row r="3482" spans="1:10" x14ac:dyDescent="0.3">
      <c r="A3482">
        <v>15859</v>
      </c>
      <c r="B3482">
        <v>432</v>
      </c>
      <c r="C3482">
        <v>1</v>
      </c>
      <c r="D3482">
        <v>438.45999999999987</v>
      </c>
      <c r="E3482" cm="1">
        <f t="array" ref="E3482">_xlfn.IFS(B3482&lt;=PERCENTILE($B$3:$B$5882,0.2),5,B3482&lt;=PERCENTILE($B$3:$B$5882,0.4),4,B3482&lt;=PERCENTILE($B$3:$B$5882,0.6),3,B3482&lt;=PERCENTILE($B$3:$B$5882,0.8),2,TRUE,1)</f>
        <v>1</v>
      </c>
      <c r="F3482" cm="1">
        <f t="array" ref="F3482">_xlfn.IFS(C3482&lt;=PERCENTILE($C$3:$C$5882,0.2),1,C3482&lt;=PERCENTILE($C$3:$C$5882,0.4),2,C3482&lt;=PERCENTILE($C$3:$C$5882,0.6),3,C3482&lt;=PERCENTILE($C$3:$C$5882,0.8),4,TRUE,5)</f>
        <v>1</v>
      </c>
      <c r="G3482" cm="1">
        <f t="array" ref="G3482">_xlfn.IFS(D3482&lt;=PERCENTILE($D$3:$D$5882,0.2),1,D3482&lt;=PERCENTILE($D$3:$D$5882,0.4),2,D3482&lt;=PERCENTILE($D$3:$D$5882,0.6),3,D3482&lt;=PERCENTILE($D$3:$D$5882,0.8),4,TRUE,5)</f>
        <v>2</v>
      </c>
      <c r="H3482" s="3" t="str" cm="1">
        <f t="array" ref="H3482">_xlfn.IFS(AND(E3482&gt;=4,F3482&gt;=4,G3482&gt;=4),"Champions",AND(E3482&gt;=3,F3482&gt;=3,G3482&gt;=3),"Loyal Customers",AND(E3482&lt;=2,F3482&gt;=3),"At Risk",AND(E3482&lt;=2,F3482&lt;=2,G3482&lt;=2),"Lost",AND(E3482&gt;=4,F3482&lt;=2),"New/Promising",TRUE,"Needs Attention")</f>
        <v>Lost</v>
      </c>
      <c r="I3482" s="3" t="str">
        <f t="shared" si="58"/>
        <v>Churned</v>
      </c>
      <c r="J3482" s="3" t="str">
        <f>_xlfn.XLOOKUP(A3482,'Country_Lookup'!$D:$D,'Country_Lookup'!$E:$E)</f>
        <v>United Kingdom</v>
      </c>
    </row>
    <row r="3483" spans="1:10" x14ac:dyDescent="0.3">
      <c r="A3483">
        <v>15860</v>
      </c>
      <c r="B3483">
        <v>40</v>
      </c>
      <c r="C3483">
        <v>17</v>
      </c>
      <c r="D3483">
        <v>2505.2099999999891</v>
      </c>
      <c r="E3483" cm="1">
        <f t="array" ref="E3483">_xlfn.IFS(B3483&lt;=PERCENTILE($B$3:$B$5882,0.2),5,B3483&lt;=PERCENTILE($B$3:$B$5882,0.4),4,B3483&lt;=PERCENTILE($B$3:$B$5882,0.6),3,B3483&lt;=PERCENTILE($B$3:$B$5882,0.8),2,TRUE,1)</f>
        <v>4</v>
      </c>
      <c r="F3483" cm="1">
        <f t="array" ref="F3483">_xlfn.IFS(C3483&lt;=PERCENTILE($C$3:$C$5882,0.2),1,C3483&lt;=PERCENTILE($C$3:$C$5882,0.4),2,C3483&lt;=PERCENTILE($C$3:$C$5882,0.6),3,C3483&lt;=PERCENTILE($C$3:$C$5882,0.8),4,TRUE,5)</f>
        <v>5</v>
      </c>
      <c r="G3483" cm="1">
        <f t="array" ref="G3483">_xlfn.IFS(D3483&lt;=PERCENTILE($D$3:$D$5882,0.2),1,D3483&lt;=PERCENTILE($D$3:$D$5882,0.4),2,D3483&lt;=PERCENTILE($D$3:$D$5882,0.6),3,D3483&lt;=PERCENTILE($D$3:$D$5882,0.8),4,TRUE,5)</f>
        <v>4</v>
      </c>
      <c r="H3483" s="3" t="str" cm="1">
        <f t="array" ref="H3483">_xlfn.IFS(AND(E3483&gt;=4,F3483&gt;=4,G3483&gt;=4),"Champions",AND(E3483&gt;=3,F3483&gt;=3,G3483&gt;=3),"Loyal Customers",AND(E3483&lt;=2,F3483&gt;=3),"At Risk",AND(E3483&lt;=2,F3483&lt;=2,G3483&lt;=2),"Lost",AND(E3483&gt;=4,F3483&lt;=2),"New/Promising",TRUE,"Needs Attention")</f>
        <v>Champions</v>
      </c>
      <c r="I3483" s="3" t="str">
        <f t="shared" si="58"/>
        <v>Active</v>
      </c>
      <c r="J3483" s="3" t="str">
        <f>_xlfn.XLOOKUP(A3483,'Country_Lookup'!$D:$D,'Country_Lookup'!$E:$E)</f>
        <v>United Kingdom</v>
      </c>
    </row>
    <row r="3484" spans="1:10" x14ac:dyDescent="0.3">
      <c r="A3484">
        <v>15861</v>
      </c>
      <c r="B3484">
        <v>12</v>
      </c>
      <c r="C3484">
        <v>12</v>
      </c>
      <c r="D3484">
        <v>4401.79000000003</v>
      </c>
      <c r="E3484" cm="1">
        <f t="array" ref="E3484">_xlfn.IFS(B3484&lt;=PERCENTILE($B$3:$B$5882,0.2),5,B3484&lt;=PERCENTILE($B$3:$B$5882,0.4),4,B3484&lt;=PERCENTILE($B$3:$B$5882,0.6),3,B3484&lt;=PERCENTILE($B$3:$B$5882,0.8),2,TRUE,1)</f>
        <v>5</v>
      </c>
      <c r="F3484" cm="1">
        <f t="array" ref="F3484">_xlfn.IFS(C3484&lt;=PERCENTILE($C$3:$C$5882,0.2),1,C3484&lt;=PERCENTILE($C$3:$C$5882,0.4),2,C3484&lt;=PERCENTILE($C$3:$C$5882,0.6),3,C3484&lt;=PERCENTILE($C$3:$C$5882,0.8),4,TRUE,5)</f>
        <v>5</v>
      </c>
      <c r="G3484" cm="1">
        <f t="array" ref="G3484">_xlfn.IFS(D3484&lt;=PERCENTILE($D$3:$D$5882,0.2),1,D3484&lt;=PERCENTILE($D$3:$D$5882,0.4),2,D3484&lt;=PERCENTILE($D$3:$D$5882,0.6),3,D3484&lt;=PERCENTILE($D$3:$D$5882,0.8),4,TRUE,5)</f>
        <v>5</v>
      </c>
      <c r="H3484" s="3" t="str" cm="1">
        <f t="array" ref="H3484">_xlfn.IFS(AND(E3484&gt;=4,F3484&gt;=4,G3484&gt;=4),"Champions",AND(E3484&gt;=3,F3484&gt;=3,G3484&gt;=3),"Loyal Customers",AND(E3484&lt;=2,F3484&gt;=3),"At Risk",AND(E3484&lt;=2,F3484&lt;=2,G3484&lt;=2),"Lost",AND(E3484&gt;=4,F3484&lt;=2),"New/Promising",TRUE,"Needs Attention")</f>
        <v>Champions</v>
      </c>
      <c r="I3484" s="3" t="str">
        <f t="shared" si="58"/>
        <v>Active</v>
      </c>
      <c r="J3484" s="3" t="str">
        <f>_xlfn.XLOOKUP(A3484,'Country_Lookup'!$D:$D,'Country_Lookup'!$E:$E)</f>
        <v>United Kingdom</v>
      </c>
    </row>
    <row r="3485" spans="1:10" x14ac:dyDescent="0.3">
      <c r="A3485">
        <v>15862</v>
      </c>
      <c r="B3485">
        <v>8</v>
      </c>
      <c r="C3485">
        <v>13</v>
      </c>
      <c r="D3485">
        <v>2928.2900000000236</v>
      </c>
      <c r="E3485" cm="1">
        <f t="array" ref="E3485">_xlfn.IFS(B3485&lt;=PERCENTILE($B$3:$B$5882,0.2),5,B3485&lt;=PERCENTILE($B$3:$B$5882,0.4),4,B3485&lt;=PERCENTILE($B$3:$B$5882,0.6),3,B3485&lt;=PERCENTILE($B$3:$B$5882,0.8),2,TRUE,1)</f>
        <v>5</v>
      </c>
      <c r="F3485" cm="1">
        <f t="array" ref="F3485">_xlfn.IFS(C3485&lt;=PERCENTILE($C$3:$C$5882,0.2),1,C3485&lt;=PERCENTILE($C$3:$C$5882,0.4),2,C3485&lt;=PERCENTILE($C$3:$C$5882,0.6),3,C3485&lt;=PERCENTILE($C$3:$C$5882,0.8),4,TRUE,5)</f>
        <v>5</v>
      </c>
      <c r="G3485" cm="1">
        <f t="array" ref="G3485">_xlfn.IFS(D3485&lt;=PERCENTILE($D$3:$D$5882,0.2),1,D3485&lt;=PERCENTILE($D$3:$D$5882,0.4),2,D3485&lt;=PERCENTILE($D$3:$D$5882,0.6),3,D3485&lt;=PERCENTILE($D$3:$D$5882,0.8),4,TRUE,5)</f>
        <v>4</v>
      </c>
      <c r="H3485" s="3" t="str" cm="1">
        <f t="array" ref="H3485">_xlfn.IFS(AND(E3485&gt;=4,F3485&gt;=4,G3485&gt;=4),"Champions",AND(E3485&gt;=3,F3485&gt;=3,G3485&gt;=3),"Loyal Customers",AND(E3485&lt;=2,F3485&gt;=3),"At Risk",AND(E3485&lt;=2,F3485&lt;=2,G3485&lt;=2),"Lost",AND(E3485&gt;=4,F3485&lt;=2),"New/Promising",TRUE,"Needs Attention")</f>
        <v>Champions</v>
      </c>
      <c r="I3485" s="3" t="str">
        <f t="shared" si="58"/>
        <v>Active</v>
      </c>
      <c r="J3485" s="3" t="str">
        <f>_xlfn.XLOOKUP(A3485,'Country_Lookup'!$D:$D,'Country_Lookup'!$E:$E)</f>
        <v>United Kingdom</v>
      </c>
    </row>
    <row r="3486" spans="1:10" x14ac:dyDescent="0.3">
      <c r="A3486">
        <v>15863</v>
      </c>
      <c r="B3486">
        <v>25</v>
      </c>
      <c r="C3486">
        <v>5</v>
      </c>
      <c r="D3486">
        <v>358.70000000000044</v>
      </c>
      <c r="E3486" cm="1">
        <f t="array" ref="E3486">_xlfn.IFS(B3486&lt;=PERCENTILE($B$3:$B$5882,0.2),5,B3486&lt;=PERCENTILE($B$3:$B$5882,0.4),4,B3486&lt;=PERCENTILE($B$3:$B$5882,0.6),3,B3486&lt;=PERCENTILE($B$3:$B$5882,0.8),2,TRUE,1)</f>
        <v>4</v>
      </c>
      <c r="F3486" cm="1">
        <f t="array" ref="F3486">_xlfn.IFS(C3486&lt;=PERCENTILE($C$3:$C$5882,0.2),1,C3486&lt;=PERCENTILE($C$3:$C$5882,0.4),2,C3486&lt;=PERCENTILE($C$3:$C$5882,0.6),3,C3486&lt;=PERCENTILE($C$3:$C$5882,0.8),4,TRUE,5)</f>
        <v>4</v>
      </c>
      <c r="G3486" cm="1">
        <f t="array" ref="G3486">_xlfn.IFS(D3486&lt;=PERCENTILE($D$3:$D$5882,0.2),1,D3486&lt;=PERCENTILE($D$3:$D$5882,0.4),2,D3486&lt;=PERCENTILE($D$3:$D$5882,0.6),3,D3486&lt;=PERCENTILE($D$3:$D$5882,0.8),4,TRUE,5)</f>
        <v>2</v>
      </c>
      <c r="H3486" s="3" t="str" cm="1">
        <f t="array" ref="H3486">_xlfn.IFS(AND(E3486&gt;=4,F3486&gt;=4,G3486&gt;=4),"Champions",AND(E3486&gt;=3,F3486&gt;=3,G3486&gt;=3),"Loyal Customers",AND(E3486&lt;=2,F3486&gt;=3),"At Risk",AND(E3486&lt;=2,F3486&lt;=2,G3486&lt;=2),"Lost",AND(E3486&gt;=4,F3486&lt;=2),"New/Promising",TRUE,"Needs Attention")</f>
        <v>Needs Attention</v>
      </c>
      <c r="I3486" s="3" t="str">
        <f t="shared" si="58"/>
        <v>Active</v>
      </c>
      <c r="J3486" s="3" t="str">
        <f>_xlfn.XLOOKUP(A3486,'Country_Lookup'!$D:$D,'Country_Lookup'!$E:$E)</f>
        <v>United Kingdom</v>
      </c>
    </row>
    <row r="3487" spans="1:10" x14ac:dyDescent="0.3">
      <c r="A3487">
        <v>15864</v>
      </c>
      <c r="B3487">
        <v>22</v>
      </c>
      <c r="C3487">
        <v>7</v>
      </c>
      <c r="D3487">
        <v>2180.7600000000016</v>
      </c>
      <c r="E3487" cm="1">
        <f t="array" ref="E3487">_xlfn.IFS(B3487&lt;=PERCENTILE($B$3:$B$5882,0.2),5,B3487&lt;=PERCENTILE($B$3:$B$5882,0.4),4,B3487&lt;=PERCENTILE($B$3:$B$5882,0.6),3,B3487&lt;=PERCENTILE($B$3:$B$5882,0.8),2,TRUE,1)</f>
        <v>4</v>
      </c>
      <c r="F3487" cm="1">
        <f t="array" ref="F3487">_xlfn.IFS(C3487&lt;=PERCENTILE($C$3:$C$5882,0.2),1,C3487&lt;=PERCENTILE($C$3:$C$5882,0.4),2,C3487&lt;=PERCENTILE($C$3:$C$5882,0.6),3,C3487&lt;=PERCENTILE($C$3:$C$5882,0.8),4,TRUE,5)</f>
        <v>4</v>
      </c>
      <c r="G3487" cm="1">
        <f t="array" ref="G3487">_xlfn.IFS(D3487&lt;=PERCENTILE($D$3:$D$5882,0.2),1,D3487&lt;=PERCENTILE($D$3:$D$5882,0.4),2,D3487&lt;=PERCENTILE($D$3:$D$5882,0.6),3,D3487&lt;=PERCENTILE($D$3:$D$5882,0.8),4,TRUE,5)</f>
        <v>4</v>
      </c>
      <c r="H3487" s="3" t="str" cm="1">
        <f t="array" ref="H3487">_xlfn.IFS(AND(E3487&gt;=4,F3487&gt;=4,G3487&gt;=4),"Champions",AND(E3487&gt;=3,F3487&gt;=3,G3487&gt;=3),"Loyal Customers",AND(E3487&lt;=2,F3487&gt;=3),"At Risk",AND(E3487&lt;=2,F3487&lt;=2,G3487&lt;=2),"Lost",AND(E3487&gt;=4,F3487&lt;=2),"New/Promising",TRUE,"Needs Attention")</f>
        <v>Champions</v>
      </c>
      <c r="I3487" s="3" t="str">
        <f t="shared" si="58"/>
        <v>Active</v>
      </c>
      <c r="J3487" s="3" t="str">
        <f>_xlfn.XLOOKUP(A3487,'Country_Lookup'!$D:$D,'Country_Lookup'!$E:$E)</f>
        <v>United Kingdom</v>
      </c>
    </row>
    <row r="3488" spans="1:10" x14ac:dyDescent="0.3">
      <c r="A3488">
        <v>15865</v>
      </c>
      <c r="B3488">
        <v>40</v>
      </c>
      <c r="C3488">
        <v>5</v>
      </c>
      <c r="D3488">
        <v>2248.9200000000037</v>
      </c>
      <c r="E3488" cm="1">
        <f t="array" ref="E3488">_xlfn.IFS(B3488&lt;=PERCENTILE($B$3:$B$5882,0.2),5,B3488&lt;=PERCENTILE($B$3:$B$5882,0.4),4,B3488&lt;=PERCENTILE($B$3:$B$5882,0.6),3,B3488&lt;=PERCENTILE($B$3:$B$5882,0.8),2,TRUE,1)</f>
        <v>4</v>
      </c>
      <c r="F3488" cm="1">
        <f t="array" ref="F3488">_xlfn.IFS(C3488&lt;=PERCENTILE($C$3:$C$5882,0.2),1,C3488&lt;=PERCENTILE($C$3:$C$5882,0.4),2,C3488&lt;=PERCENTILE($C$3:$C$5882,0.6),3,C3488&lt;=PERCENTILE($C$3:$C$5882,0.8),4,TRUE,5)</f>
        <v>4</v>
      </c>
      <c r="G3488" cm="1">
        <f t="array" ref="G3488">_xlfn.IFS(D3488&lt;=PERCENTILE($D$3:$D$5882,0.2),1,D3488&lt;=PERCENTILE($D$3:$D$5882,0.4),2,D3488&lt;=PERCENTILE($D$3:$D$5882,0.6),3,D3488&lt;=PERCENTILE($D$3:$D$5882,0.8),4,TRUE,5)</f>
        <v>4</v>
      </c>
      <c r="H3488" s="3" t="str" cm="1">
        <f t="array" ref="H3488">_xlfn.IFS(AND(E3488&gt;=4,F3488&gt;=4,G3488&gt;=4),"Champions",AND(E3488&gt;=3,F3488&gt;=3,G3488&gt;=3),"Loyal Customers",AND(E3488&lt;=2,F3488&gt;=3),"At Risk",AND(E3488&lt;=2,F3488&lt;=2,G3488&lt;=2),"Lost",AND(E3488&gt;=4,F3488&lt;=2),"New/Promising",TRUE,"Needs Attention")</f>
        <v>Champions</v>
      </c>
      <c r="I3488" s="3" t="str">
        <f t="shared" si="58"/>
        <v>Active</v>
      </c>
      <c r="J3488" s="3" t="str">
        <f>_xlfn.XLOOKUP(A3488,'Country_Lookup'!$D:$D,'Country_Lookup'!$E:$E)</f>
        <v>United Kingdom</v>
      </c>
    </row>
    <row r="3489" spans="1:10" x14ac:dyDescent="0.3">
      <c r="A3489">
        <v>15866</v>
      </c>
      <c r="B3489">
        <v>101</v>
      </c>
      <c r="C3489">
        <v>1</v>
      </c>
      <c r="D3489">
        <v>230.52999999999997</v>
      </c>
      <c r="E3489" cm="1">
        <f t="array" ref="E3489">_xlfn.IFS(B3489&lt;=PERCENTILE($B$3:$B$5882,0.2),5,B3489&lt;=PERCENTILE($B$3:$B$5882,0.4),4,B3489&lt;=PERCENTILE($B$3:$B$5882,0.6),3,B3489&lt;=PERCENTILE($B$3:$B$5882,0.8),2,TRUE,1)</f>
        <v>3</v>
      </c>
      <c r="F3489" cm="1">
        <f t="array" ref="F3489">_xlfn.IFS(C3489&lt;=PERCENTILE($C$3:$C$5882,0.2),1,C3489&lt;=PERCENTILE($C$3:$C$5882,0.4),2,C3489&lt;=PERCENTILE($C$3:$C$5882,0.6),3,C3489&lt;=PERCENTILE($C$3:$C$5882,0.8),4,TRUE,5)</f>
        <v>1</v>
      </c>
      <c r="G3489" cm="1">
        <f t="array" ref="G3489">_xlfn.IFS(D3489&lt;=PERCENTILE($D$3:$D$5882,0.2),1,D3489&lt;=PERCENTILE($D$3:$D$5882,0.4),2,D3489&lt;=PERCENTILE($D$3:$D$5882,0.6),3,D3489&lt;=PERCENTILE($D$3:$D$5882,0.8),4,TRUE,5)</f>
        <v>1</v>
      </c>
      <c r="H3489" s="3" t="str" cm="1">
        <f t="array" ref="H3489">_xlfn.IFS(AND(E3489&gt;=4,F3489&gt;=4,G3489&gt;=4),"Champions",AND(E3489&gt;=3,F3489&gt;=3,G3489&gt;=3),"Loyal Customers",AND(E3489&lt;=2,F3489&gt;=3),"At Risk",AND(E3489&lt;=2,F3489&lt;=2,G3489&lt;=2),"Lost",AND(E3489&gt;=4,F3489&lt;=2),"New/Promising",TRUE,"Needs Attention")</f>
        <v>Needs Attention</v>
      </c>
      <c r="I3489" s="3" t="str">
        <f t="shared" si="58"/>
        <v>Churned</v>
      </c>
      <c r="J3489" s="3" t="str">
        <f>_xlfn.XLOOKUP(A3489,'Country_Lookup'!$D:$D,'Country_Lookup'!$E:$E)</f>
        <v>United Kingdom</v>
      </c>
    </row>
    <row r="3490" spans="1:10" x14ac:dyDescent="0.3">
      <c r="A3490">
        <v>15867</v>
      </c>
      <c r="B3490">
        <v>5</v>
      </c>
      <c r="C3490">
        <v>31</v>
      </c>
      <c r="D3490">
        <v>9063.9500000000135</v>
      </c>
      <c r="E3490" cm="1">
        <f t="array" ref="E3490">_xlfn.IFS(B3490&lt;=PERCENTILE($B$3:$B$5882,0.2),5,B3490&lt;=PERCENTILE($B$3:$B$5882,0.4),4,B3490&lt;=PERCENTILE($B$3:$B$5882,0.6),3,B3490&lt;=PERCENTILE($B$3:$B$5882,0.8),2,TRUE,1)</f>
        <v>5</v>
      </c>
      <c r="F3490" cm="1">
        <f t="array" ref="F3490">_xlfn.IFS(C3490&lt;=PERCENTILE($C$3:$C$5882,0.2),1,C3490&lt;=PERCENTILE($C$3:$C$5882,0.4),2,C3490&lt;=PERCENTILE($C$3:$C$5882,0.6),3,C3490&lt;=PERCENTILE($C$3:$C$5882,0.8),4,TRUE,5)</f>
        <v>5</v>
      </c>
      <c r="G3490" cm="1">
        <f t="array" ref="G3490">_xlfn.IFS(D3490&lt;=PERCENTILE($D$3:$D$5882,0.2),1,D3490&lt;=PERCENTILE($D$3:$D$5882,0.4),2,D3490&lt;=PERCENTILE($D$3:$D$5882,0.6),3,D3490&lt;=PERCENTILE($D$3:$D$5882,0.8),4,TRUE,5)</f>
        <v>5</v>
      </c>
      <c r="H3490" s="3" t="str" cm="1">
        <f t="array" ref="H3490">_xlfn.IFS(AND(E3490&gt;=4,F3490&gt;=4,G3490&gt;=4),"Champions",AND(E3490&gt;=3,F3490&gt;=3,G3490&gt;=3),"Loyal Customers",AND(E3490&lt;=2,F3490&gt;=3),"At Risk",AND(E3490&lt;=2,F3490&lt;=2,G3490&lt;=2),"Lost",AND(E3490&gt;=4,F3490&lt;=2),"New/Promising",TRUE,"Needs Attention")</f>
        <v>Champions</v>
      </c>
      <c r="I3490" s="3" t="str">
        <f t="shared" si="58"/>
        <v>Active</v>
      </c>
      <c r="J3490" s="3" t="str">
        <f>_xlfn.XLOOKUP(A3490,'Country_Lookup'!$D:$D,'Country_Lookup'!$E:$E)</f>
        <v>United Kingdom</v>
      </c>
    </row>
    <row r="3491" spans="1:10" x14ac:dyDescent="0.3">
      <c r="A3491">
        <v>15868</v>
      </c>
      <c r="B3491">
        <v>583</v>
      </c>
      <c r="C3491">
        <v>1</v>
      </c>
      <c r="D3491">
        <v>94.53</v>
      </c>
      <c r="E3491" cm="1">
        <f t="array" ref="E3491">_xlfn.IFS(B3491&lt;=PERCENTILE($B$3:$B$5882,0.2),5,B3491&lt;=PERCENTILE($B$3:$B$5882,0.4),4,B3491&lt;=PERCENTILE($B$3:$B$5882,0.6),3,B3491&lt;=PERCENTILE($B$3:$B$5882,0.8),2,TRUE,1)</f>
        <v>1</v>
      </c>
      <c r="F3491" cm="1">
        <f t="array" ref="F3491">_xlfn.IFS(C3491&lt;=PERCENTILE($C$3:$C$5882,0.2),1,C3491&lt;=PERCENTILE($C$3:$C$5882,0.4),2,C3491&lt;=PERCENTILE($C$3:$C$5882,0.6),3,C3491&lt;=PERCENTILE($C$3:$C$5882,0.8),4,TRUE,5)</f>
        <v>1</v>
      </c>
      <c r="G3491" cm="1">
        <f t="array" ref="G3491">_xlfn.IFS(D3491&lt;=PERCENTILE($D$3:$D$5882,0.2),1,D3491&lt;=PERCENTILE($D$3:$D$5882,0.4),2,D3491&lt;=PERCENTILE($D$3:$D$5882,0.6),3,D3491&lt;=PERCENTILE($D$3:$D$5882,0.8),4,TRUE,5)</f>
        <v>1</v>
      </c>
      <c r="H3491" s="3" t="str" cm="1">
        <f t="array" ref="H3491">_xlfn.IFS(AND(E3491&gt;=4,F3491&gt;=4,G3491&gt;=4),"Champions",AND(E3491&gt;=3,F3491&gt;=3,G3491&gt;=3),"Loyal Customers",AND(E3491&lt;=2,F3491&gt;=3),"At Risk",AND(E3491&lt;=2,F3491&lt;=2,G3491&lt;=2),"Lost",AND(E3491&gt;=4,F3491&lt;=2),"New/Promising",TRUE,"Needs Attention")</f>
        <v>Lost</v>
      </c>
      <c r="I3491" s="3" t="str">
        <f t="shared" si="58"/>
        <v>Churned</v>
      </c>
      <c r="J3491" s="3" t="str">
        <f>_xlfn.XLOOKUP(A3491,'Country_Lookup'!$D:$D,'Country_Lookup'!$E:$E)</f>
        <v>United Kingdom</v>
      </c>
    </row>
    <row r="3492" spans="1:10" x14ac:dyDescent="0.3">
      <c r="A3492">
        <v>15869</v>
      </c>
      <c r="B3492">
        <v>277</v>
      </c>
      <c r="C3492">
        <v>3</v>
      </c>
      <c r="D3492">
        <v>323.65999999999991</v>
      </c>
      <c r="E3492" cm="1">
        <f t="array" ref="E3492">_xlfn.IFS(B3492&lt;=PERCENTILE($B$3:$B$5882,0.2),5,B3492&lt;=PERCENTILE($B$3:$B$5882,0.4),4,B3492&lt;=PERCENTILE($B$3:$B$5882,0.6),3,B3492&lt;=PERCENTILE($B$3:$B$5882,0.8),2,TRUE,1)</f>
        <v>2</v>
      </c>
      <c r="F3492" cm="1">
        <f t="array" ref="F3492">_xlfn.IFS(C3492&lt;=PERCENTILE($C$3:$C$5882,0.2),1,C3492&lt;=PERCENTILE($C$3:$C$5882,0.4),2,C3492&lt;=PERCENTILE($C$3:$C$5882,0.6),3,C3492&lt;=PERCENTILE($C$3:$C$5882,0.8),4,TRUE,5)</f>
        <v>3</v>
      </c>
      <c r="G3492" cm="1">
        <f t="array" ref="G3492">_xlfn.IFS(D3492&lt;=PERCENTILE($D$3:$D$5882,0.2),1,D3492&lt;=PERCENTILE($D$3:$D$5882,0.4),2,D3492&lt;=PERCENTILE($D$3:$D$5882,0.6),3,D3492&lt;=PERCENTILE($D$3:$D$5882,0.8),4,TRUE,5)</f>
        <v>2</v>
      </c>
      <c r="H3492" s="3" t="str" cm="1">
        <f t="array" ref="H3492">_xlfn.IFS(AND(E3492&gt;=4,F3492&gt;=4,G3492&gt;=4),"Champions",AND(E3492&gt;=3,F3492&gt;=3,G3492&gt;=3),"Loyal Customers",AND(E3492&lt;=2,F3492&gt;=3),"At Risk",AND(E3492&lt;=2,F3492&lt;=2,G3492&lt;=2),"Lost",AND(E3492&gt;=4,F3492&lt;=2),"New/Promising",TRUE,"Needs Attention")</f>
        <v>At Risk</v>
      </c>
      <c r="I3492" s="3" t="str">
        <f t="shared" si="58"/>
        <v>Churned</v>
      </c>
      <c r="J3492" s="3" t="str">
        <f>_xlfn.XLOOKUP(A3492,'Country_Lookup'!$D:$D,'Country_Lookup'!$E:$E)</f>
        <v>United Kingdom</v>
      </c>
    </row>
    <row r="3493" spans="1:10" x14ac:dyDescent="0.3">
      <c r="A3493">
        <v>15870</v>
      </c>
      <c r="B3493">
        <v>32</v>
      </c>
      <c r="C3493">
        <v>4</v>
      </c>
      <c r="D3493">
        <v>862.61000000000047</v>
      </c>
      <c r="E3493" cm="1">
        <f t="array" ref="E3493">_xlfn.IFS(B3493&lt;=PERCENTILE($B$3:$B$5882,0.2),5,B3493&lt;=PERCENTILE($B$3:$B$5882,0.4),4,B3493&lt;=PERCENTILE($B$3:$B$5882,0.6),3,B3493&lt;=PERCENTILE($B$3:$B$5882,0.8),2,TRUE,1)</f>
        <v>4</v>
      </c>
      <c r="F3493" cm="1">
        <f t="array" ref="F3493">_xlfn.IFS(C3493&lt;=PERCENTILE($C$3:$C$5882,0.2),1,C3493&lt;=PERCENTILE($C$3:$C$5882,0.4),2,C3493&lt;=PERCENTILE($C$3:$C$5882,0.6),3,C3493&lt;=PERCENTILE($C$3:$C$5882,0.8),4,TRUE,5)</f>
        <v>3</v>
      </c>
      <c r="G3493" cm="1">
        <f t="array" ref="G3493">_xlfn.IFS(D3493&lt;=PERCENTILE($D$3:$D$5882,0.2),1,D3493&lt;=PERCENTILE($D$3:$D$5882,0.4),2,D3493&lt;=PERCENTILE($D$3:$D$5882,0.6),3,D3493&lt;=PERCENTILE($D$3:$D$5882,0.8),4,TRUE,5)</f>
        <v>3</v>
      </c>
      <c r="H3493" s="3" t="str" cm="1">
        <f t="array" ref="H3493">_xlfn.IFS(AND(E3493&gt;=4,F3493&gt;=4,G3493&gt;=4),"Champions",AND(E3493&gt;=3,F3493&gt;=3,G3493&gt;=3),"Loyal Customers",AND(E3493&lt;=2,F3493&gt;=3),"At Risk",AND(E3493&lt;=2,F3493&lt;=2,G3493&lt;=2),"Lost",AND(E3493&gt;=4,F3493&lt;=2),"New/Promising",TRUE,"Needs Attention")</f>
        <v>Loyal Customers</v>
      </c>
      <c r="I3493" s="3" t="str">
        <f t="shared" si="58"/>
        <v>Active</v>
      </c>
      <c r="J3493" s="3" t="str">
        <f>_xlfn.XLOOKUP(A3493,'Country_Lookup'!$D:$D,'Country_Lookup'!$E:$E)</f>
        <v>United Kingdom</v>
      </c>
    </row>
    <row r="3494" spans="1:10" x14ac:dyDescent="0.3">
      <c r="A3494">
        <v>15871</v>
      </c>
      <c r="B3494">
        <v>437</v>
      </c>
      <c r="C3494">
        <v>1</v>
      </c>
      <c r="D3494">
        <v>33.1</v>
      </c>
      <c r="E3494" cm="1">
        <f t="array" ref="E3494">_xlfn.IFS(B3494&lt;=PERCENTILE($B$3:$B$5882,0.2),5,B3494&lt;=PERCENTILE($B$3:$B$5882,0.4),4,B3494&lt;=PERCENTILE($B$3:$B$5882,0.6),3,B3494&lt;=PERCENTILE($B$3:$B$5882,0.8),2,TRUE,1)</f>
        <v>1</v>
      </c>
      <c r="F3494" cm="1">
        <f t="array" ref="F3494">_xlfn.IFS(C3494&lt;=PERCENTILE($C$3:$C$5882,0.2),1,C3494&lt;=PERCENTILE($C$3:$C$5882,0.4),2,C3494&lt;=PERCENTILE($C$3:$C$5882,0.6),3,C3494&lt;=PERCENTILE($C$3:$C$5882,0.8),4,TRUE,5)</f>
        <v>1</v>
      </c>
      <c r="G3494" cm="1">
        <f t="array" ref="G3494">_xlfn.IFS(D3494&lt;=PERCENTILE($D$3:$D$5882,0.2),1,D3494&lt;=PERCENTILE($D$3:$D$5882,0.4),2,D3494&lt;=PERCENTILE($D$3:$D$5882,0.6),3,D3494&lt;=PERCENTILE($D$3:$D$5882,0.8),4,TRUE,5)</f>
        <v>1</v>
      </c>
      <c r="H3494" s="3" t="str" cm="1">
        <f t="array" ref="H3494">_xlfn.IFS(AND(E3494&gt;=4,F3494&gt;=4,G3494&gt;=4),"Champions",AND(E3494&gt;=3,F3494&gt;=3,G3494&gt;=3),"Loyal Customers",AND(E3494&lt;=2,F3494&gt;=3),"At Risk",AND(E3494&lt;=2,F3494&lt;=2,G3494&lt;=2),"Lost",AND(E3494&gt;=4,F3494&lt;=2),"New/Promising",TRUE,"Needs Attention")</f>
        <v>Lost</v>
      </c>
      <c r="I3494" s="3" t="str">
        <f t="shared" si="58"/>
        <v>Churned</v>
      </c>
      <c r="J3494" s="3" t="str">
        <f>_xlfn.XLOOKUP(A3494,'Country_Lookup'!$D:$D,'Country_Lookup'!$E:$E)</f>
        <v>United Kingdom</v>
      </c>
    </row>
    <row r="3495" spans="1:10" x14ac:dyDescent="0.3">
      <c r="A3495">
        <v>15872</v>
      </c>
      <c r="B3495">
        <v>14</v>
      </c>
      <c r="C3495">
        <v>4</v>
      </c>
      <c r="D3495">
        <v>795.67999999999574</v>
      </c>
      <c r="E3495" cm="1">
        <f t="array" ref="E3495">_xlfn.IFS(B3495&lt;=PERCENTILE($B$3:$B$5882,0.2),5,B3495&lt;=PERCENTILE($B$3:$B$5882,0.4),4,B3495&lt;=PERCENTILE($B$3:$B$5882,0.6),3,B3495&lt;=PERCENTILE($B$3:$B$5882,0.8),2,TRUE,1)</f>
        <v>5</v>
      </c>
      <c r="F3495" cm="1">
        <f t="array" ref="F3495">_xlfn.IFS(C3495&lt;=PERCENTILE($C$3:$C$5882,0.2),1,C3495&lt;=PERCENTILE($C$3:$C$5882,0.4),2,C3495&lt;=PERCENTILE($C$3:$C$5882,0.6),3,C3495&lt;=PERCENTILE($C$3:$C$5882,0.8),4,TRUE,5)</f>
        <v>3</v>
      </c>
      <c r="G3495" cm="1">
        <f t="array" ref="G3495">_xlfn.IFS(D3495&lt;=PERCENTILE($D$3:$D$5882,0.2),1,D3495&lt;=PERCENTILE($D$3:$D$5882,0.4),2,D3495&lt;=PERCENTILE($D$3:$D$5882,0.6),3,D3495&lt;=PERCENTILE($D$3:$D$5882,0.8),4,TRUE,5)</f>
        <v>3</v>
      </c>
      <c r="H3495" s="3" t="str" cm="1">
        <f t="array" ref="H3495">_xlfn.IFS(AND(E3495&gt;=4,F3495&gt;=4,G3495&gt;=4),"Champions",AND(E3495&gt;=3,F3495&gt;=3,G3495&gt;=3),"Loyal Customers",AND(E3495&lt;=2,F3495&gt;=3),"At Risk",AND(E3495&lt;=2,F3495&lt;=2,G3495&lt;=2),"Lost",AND(E3495&gt;=4,F3495&lt;=2),"New/Promising",TRUE,"Needs Attention")</f>
        <v>Loyal Customers</v>
      </c>
      <c r="I3495" s="3" t="str">
        <f t="shared" si="58"/>
        <v>Active</v>
      </c>
      <c r="J3495" s="3" t="str">
        <f>_xlfn.XLOOKUP(A3495,'Country_Lookup'!$D:$D,'Country_Lookup'!$E:$E)</f>
        <v>United Kingdom</v>
      </c>
    </row>
    <row r="3496" spans="1:10" x14ac:dyDescent="0.3">
      <c r="A3496">
        <v>15873</v>
      </c>
      <c r="B3496">
        <v>499</v>
      </c>
      <c r="C3496">
        <v>4</v>
      </c>
      <c r="D3496">
        <v>313.92</v>
      </c>
      <c r="E3496" cm="1">
        <f t="array" ref="E3496">_xlfn.IFS(B3496&lt;=PERCENTILE($B$3:$B$5882,0.2),5,B3496&lt;=PERCENTILE($B$3:$B$5882,0.4),4,B3496&lt;=PERCENTILE($B$3:$B$5882,0.6),3,B3496&lt;=PERCENTILE($B$3:$B$5882,0.8),2,TRUE,1)</f>
        <v>1</v>
      </c>
      <c r="F3496" cm="1">
        <f t="array" ref="F3496">_xlfn.IFS(C3496&lt;=PERCENTILE($C$3:$C$5882,0.2),1,C3496&lt;=PERCENTILE($C$3:$C$5882,0.4),2,C3496&lt;=PERCENTILE($C$3:$C$5882,0.6),3,C3496&lt;=PERCENTILE($C$3:$C$5882,0.8),4,TRUE,5)</f>
        <v>3</v>
      </c>
      <c r="G3496" cm="1">
        <f t="array" ref="G3496">_xlfn.IFS(D3496&lt;=PERCENTILE($D$3:$D$5882,0.2),1,D3496&lt;=PERCENTILE($D$3:$D$5882,0.4),2,D3496&lt;=PERCENTILE($D$3:$D$5882,0.6),3,D3496&lt;=PERCENTILE($D$3:$D$5882,0.8),4,TRUE,5)</f>
        <v>2</v>
      </c>
      <c r="H3496" s="3" t="str" cm="1">
        <f t="array" ref="H3496">_xlfn.IFS(AND(E3496&gt;=4,F3496&gt;=4,G3496&gt;=4),"Champions",AND(E3496&gt;=3,F3496&gt;=3,G3496&gt;=3),"Loyal Customers",AND(E3496&lt;=2,F3496&gt;=3),"At Risk",AND(E3496&lt;=2,F3496&lt;=2,G3496&lt;=2),"Lost",AND(E3496&gt;=4,F3496&lt;=2),"New/Promising",TRUE,"Needs Attention")</f>
        <v>At Risk</v>
      </c>
      <c r="I3496" s="3" t="str">
        <f t="shared" si="58"/>
        <v>Churned</v>
      </c>
      <c r="J3496" s="3" t="str">
        <f>_xlfn.XLOOKUP(A3496,'Country_Lookup'!$D:$D,'Country_Lookup'!$E:$E)</f>
        <v>United Kingdom</v>
      </c>
    </row>
    <row r="3497" spans="1:10" x14ac:dyDescent="0.3">
      <c r="A3497">
        <v>15874</v>
      </c>
      <c r="B3497">
        <v>63</v>
      </c>
      <c r="C3497">
        <v>21</v>
      </c>
      <c r="D3497">
        <v>11284.760000000117</v>
      </c>
      <c r="E3497" cm="1">
        <f t="array" ref="E3497">_xlfn.IFS(B3497&lt;=PERCENTILE($B$3:$B$5882,0.2),5,B3497&lt;=PERCENTILE($B$3:$B$5882,0.4),4,B3497&lt;=PERCENTILE($B$3:$B$5882,0.6),3,B3497&lt;=PERCENTILE($B$3:$B$5882,0.8),2,TRUE,1)</f>
        <v>3</v>
      </c>
      <c r="F3497" cm="1">
        <f t="array" ref="F3497">_xlfn.IFS(C3497&lt;=PERCENTILE($C$3:$C$5882,0.2),1,C3497&lt;=PERCENTILE($C$3:$C$5882,0.4),2,C3497&lt;=PERCENTILE($C$3:$C$5882,0.6),3,C3497&lt;=PERCENTILE($C$3:$C$5882,0.8),4,TRUE,5)</f>
        <v>5</v>
      </c>
      <c r="G3497" cm="1">
        <f t="array" ref="G3497">_xlfn.IFS(D3497&lt;=PERCENTILE($D$3:$D$5882,0.2),1,D3497&lt;=PERCENTILE($D$3:$D$5882,0.4),2,D3497&lt;=PERCENTILE($D$3:$D$5882,0.6),3,D3497&lt;=PERCENTILE($D$3:$D$5882,0.8),4,TRUE,5)</f>
        <v>5</v>
      </c>
      <c r="H3497" s="3" t="str" cm="1">
        <f t="array" ref="H3497">_xlfn.IFS(AND(E3497&gt;=4,F3497&gt;=4,G3497&gt;=4),"Champions",AND(E3497&gt;=3,F3497&gt;=3,G3497&gt;=3),"Loyal Customers",AND(E3497&lt;=2,F3497&gt;=3),"At Risk",AND(E3497&lt;=2,F3497&lt;=2,G3497&lt;=2),"Lost",AND(E3497&gt;=4,F3497&lt;=2),"New/Promising",TRUE,"Needs Attention")</f>
        <v>Loyal Customers</v>
      </c>
      <c r="I3497" s="3" t="str">
        <f t="shared" si="58"/>
        <v>Active</v>
      </c>
      <c r="J3497" s="3" t="str">
        <f>_xlfn.XLOOKUP(A3497,'Country_Lookup'!$D:$D,'Country_Lookup'!$E:$E)</f>
        <v>United Kingdom</v>
      </c>
    </row>
    <row r="3498" spans="1:10" x14ac:dyDescent="0.3">
      <c r="A3498">
        <v>15875</v>
      </c>
      <c r="B3498">
        <v>646</v>
      </c>
      <c r="C3498">
        <v>1</v>
      </c>
      <c r="D3498">
        <v>111.71999999999997</v>
      </c>
      <c r="E3498" cm="1">
        <f t="array" ref="E3498">_xlfn.IFS(B3498&lt;=PERCENTILE($B$3:$B$5882,0.2),5,B3498&lt;=PERCENTILE($B$3:$B$5882,0.4),4,B3498&lt;=PERCENTILE($B$3:$B$5882,0.6),3,B3498&lt;=PERCENTILE($B$3:$B$5882,0.8),2,TRUE,1)</f>
        <v>1</v>
      </c>
      <c r="F3498" cm="1">
        <f t="array" ref="F3498">_xlfn.IFS(C3498&lt;=PERCENTILE($C$3:$C$5882,0.2),1,C3498&lt;=PERCENTILE($C$3:$C$5882,0.4),2,C3498&lt;=PERCENTILE($C$3:$C$5882,0.6),3,C3498&lt;=PERCENTILE($C$3:$C$5882,0.8),4,TRUE,5)</f>
        <v>1</v>
      </c>
      <c r="G3498" cm="1">
        <f t="array" ref="G3498">_xlfn.IFS(D3498&lt;=PERCENTILE($D$3:$D$5882,0.2),1,D3498&lt;=PERCENTILE($D$3:$D$5882,0.4),2,D3498&lt;=PERCENTILE($D$3:$D$5882,0.6),3,D3498&lt;=PERCENTILE($D$3:$D$5882,0.8),4,TRUE,5)</f>
        <v>1</v>
      </c>
      <c r="H3498" s="3" t="str" cm="1">
        <f t="array" ref="H3498">_xlfn.IFS(AND(E3498&gt;=4,F3498&gt;=4,G3498&gt;=4),"Champions",AND(E3498&gt;=3,F3498&gt;=3,G3498&gt;=3),"Loyal Customers",AND(E3498&lt;=2,F3498&gt;=3),"At Risk",AND(E3498&lt;=2,F3498&lt;=2,G3498&lt;=2),"Lost",AND(E3498&gt;=4,F3498&lt;=2),"New/Promising",TRUE,"Needs Attention")</f>
        <v>Lost</v>
      </c>
      <c r="I3498" s="3" t="str">
        <f t="shared" si="58"/>
        <v>Churned</v>
      </c>
      <c r="J3498" s="3" t="str">
        <f>_xlfn.XLOOKUP(A3498,'Country_Lookup'!$D:$D,'Country_Lookup'!$E:$E)</f>
        <v>United Kingdom</v>
      </c>
    </row>
    <row r="3499" spans="1:10" x14ac:dyDescent="0.3">
      <c r="A3499">
        <v>15876</v>
      </c>
      <c r="B3499">
        <v>409</v>
      </c>
      <c r="C3499">
        <v>2</v>
      </c>
      <c r="D3499">
        <v>1449.1399999999996</v>
      </c>
      <c r="E3499" cm="1">
        <f t="array" ref="E3499">_xlfn.IFS(B3499&lt;=PERCENTILE($B$3:$B$5882,0.2),5,B3499&lt;=PERCENTILE($B$3:$B$5882,0.4),4,B3499&lt;=PERCENTILE($B$3:$B$5882,0.6),3,B3499&lt;=PERCENTILE($B$3:$B$5882,0.8),2,TRUE,1)</f>
        <v>2</v>
      </c>
      <c r="F3499" cm="1">
        <f t="array" ref="F3499">_xlfn.IFS(C3499&lt;=PERCENTILE($C$3:$C$5882,0.2),1,C3499&lt;=PERCENTILE($C$3:$C$5882,0.4),2,C3499&lt;=PERCENTILE($C$3:$C$5882,0.6),3,C3499&lt;=PERCENTILE($C$3:$C$5882,0.8),4,TRUE,5)</f>
        <v>2</v>
      </c>
      <c r="G3499" cm="1">
        <f t="array" ref="G3499">_xlfn.IFS(D3499&lt;=PERCENTILE($D$3:$D$5882,0.2),1,D3499&lt;=PERCENTILE($D$3:$D$5882,0.4),2,D3499&lt;=PERCENTILE($D$3:$D$5882,0.6),3,D3499&lt;=PERCENTILE($D$3:$D$5882,0.8),4,TRUE,5)</f>
        <v>4</v>
      </c>
      <c r="H3499" s="3" t="str" cm="1">
        <f t="array" ref="H3499">_xlfn.IFS(AND(E3499&gt;=4,F3499&gt;=4,G3499&gt;=4),"Champions",AND(E3499&gt;=3,F3499&gt;=3,G3499&gt;=3),"Loyal Customers",AND(E3499&lt;=2,F3499&gt;=3),"At Risk",AND(E3499&lt;=2,F3499&lt;=2,G3499&lt;=2),"Lost",AND(E3499&gt;=4,F3499&lt;=2),"New/Promising",TRUE,"Needs Attention")</f>
        <v>Needs Attention</v>
      </c>
      <c r="I3499" s="3" t="str">
        <f t="shared" si="58"/>
        <v>Churned</v>
      </c>
      <c r="J3499" s="3" t="str">
        <f>_xlfn.XLOOKUP(A3499,'Country_Lookup'!$D:$D,'Country_Lookup'!$E:$E)</f>
        <v>United Kingdom</v>
      </c>
    </row>
    <row r="3500" spans="1:10" x14ac:dyDescent="0.3">
      <c r="A3500">
        <v>15877</v>
      </c>
      <c r="B3500">
        <v>1</v>
      </c>
      <c r="C3500">
        <v>2</v>
      </c>
      <c r="D3500">
        <v>493.27999999999923</v>
      </c>
      <c r="E3500" cm="1">
        <f t="array" ref="E3500">_xlfn.IFS(B3500&lt;=PERCENTILE($B$3:$B$5882,0.2),5,B3500&lt;=PERCENTILE($B$3:$B$5882,0.4),4,B3500&lt;=PERCENTILE($B$3:$B$5882,0.6),3,B3500&lt;=PERCENTILE($B$3:$B$5882,0.8),2,TRUE,1)</f>
        <v>5</v>
      </c>
      <c r="F3500" cm="1">
        <f t="array" ref="F3500">_xlfn.IFS(C3500&lt;=PERCENTILE($C$3:$C$5882,0.2),1,C3500&lt;=PERCENTILE($C$3:$C$5882,0.4),2,C3500&lt;=PERCENTILE($C$3:$C$5882,0.6),3,C3500&lt;=PERCENTILE($C$3:$C$5882,0.8),4,TRUE,5)</f>
        <v>2</v>
      </c>
      <c r="G3500" cm="1">
        <f t="array" ref="G3500">_xlfn.IFS(D3500&lt;=PERCENTILE($D$3:$D$5882,0.2),1,D3500&lt;=PERCENTILE($D$3:$D$5882,0.4),2,D3500&lt;=PERCENTILE($D$3:$D$5882,0.6),3,D3500&lt;=PERCENTILE($D$3:$D$5882,0.8),4,TRUE,5)</f>
        <v>2</v>
      </c>
      <c r="H3500" s="3" t="str" cm="1">
        <f t="array" ref="H3500">_xlfn.IFS(AND(E3500&gt;=4,F3500&gt;=4,G3500&gt;=4),"Champions",AND(E3500&gt;=3,F3500&gt;=3,G3500&gt;=3),"Loyal Customers",AND(E3500&lt;=2,F3500&gt;=3),"At Risk",AND(E3500&lt;=2,F3500&lt;=2,G3500&lt;=2),"Lost",AND(E3500&gt;=4,F3500&lt;=2),"New/Promising",TRUE,"Needs Attention")</f>
        <v>New/Promising</v>
      </c>
      <c r="I3500" s="3" t="str">
        <f t="shared" si="58"/>
        <v>Active</v>
      </c>
      <c r="J3500" s="3" t="str">
        <f>_xlfn.XLOOKUP(A3500,'Country_Lookup'!$D:$D,'Country_Lookup'!$E:$E)</f>
        <v>United Kingdom</v>
      </c>
    </row>
    <row r="3501" spans="1:10" x14ac:dyDescent="0.3">
      <c r="A3501">
        <v>15878</v>
      </c>
      <c r="B3501">
        <v>561</v>
      </c>
      <c r="C3501">
        <v>2</v>
      </c>
      <c r="D3501">
        <v>330.7700000000001</v>
      </c>
      <c r="E3501" cm="1">
        <f t="array" ref="E3501">_xlfn.IFS(B3501&lt;=PERCENTILE($B$3:$B$5882,0.2),5,B3501&lt;=PERCENTILE($B$3:$B$5882,0.4),4,B3501&lt;=PERCENTILE($B$3:$B$5882,0.6),3,B3501&lt;=PERCENTILE($B$3:$B$5882,0.8),2,TRUE,1)</f>
        <v>1</v>
      </c>
      <c r="F3501" cm="1">
        <f t="array" ref="F3501">_xlfn.IFS(C3501&lt;=PERCENTILE($C$3:$C$5882,0.2),1,C3501&lt;=PERCENTILE($C$3:$C$5882,0.4),2,C3501&lt;=PERCENTILE($C$3:$C$5882,0.6),3,C3501&lt;=PERCENTILE($C$3:$C$5882,0.8),4,TRUE,5)</f>
        <v>2</v>
      </c>
      <c r="G3501" cm="1">
        <f t="array" ref="G3501">_xlfn.IFS(D3501&lt;=PERCENTILE($D$3:$D$5882,0.2),1,D3501&lt;=PERCENTILE($D$3:$D$5882,0.4),2,D3501&lt;=PERCENTILE($D$3:$D$5882,0.6),3,D3501&lt;=PERCENTILE($D$3:$D$5882,0.8),4,TRUE,5)</f>
        <v>2</v>
      </c>
      <c r="H3501" s="3" t="str" cm="1">
        <f t="array" ref="H3501">_xlfn.IFS(AND(E3501&gt;=4,F3501&gt;=4,G3501&gt;=4),"Champions",AND(E3501&gt;=3,F3501&gt;=3,G3501&gt;=3),"Loyal Customers",AND(E3501&lt;=2,F3501&gt;=3),"At Risk",AND(E3501&lt;=2,F3501&lt;=2,G3501&lt;=2),"Lost",AND(E3501&gt;=4,F3501&lt;=2),"New/Promising",TRUE,"Needs Attention")</f>
        <v>Lost</v>
      </c>
      <c r="I3501" s="3" t="str">
        <f t="shared" si="58"/>
        <v>Churned</v>
      </c>
      <c r="J3501" s="3" t="str">
        <f>_xlfn.XLOOKUP(A3501,'Country_Lookup'!$D:$D,'Country_Lookup'!$E:$E)</f>
        <v>United Kingdom</v>
      </c>
    </row>
    <row r="3502" spans="1:10" x14ac:dyDescent="0.3">
      <c r="A3502">
        <v>15879</v>
      </c>
      <c r="B3502">
        <v>404</v>
      </c>
      <c r="C3502">
        <v>4</v>
      </c>
      <c r="D3502">
        <v>1157.2999999999956</v>
      </c>
      <c r="E3502" cm="1">
        <f t="array" ref="E3502">_xlfn.IFS(B3502&lt;=PERCENTILE($B$3:$B$5882,0.2),5,B3502&lt;=PERCENTILE($B$3:$B$5882,0.4),4,B3502&lt;=PERCENTILE($B$3:$B$5882,0.6),3,B3502&lt;=PERCENTILE($B$3:$B$5882,0.8),2,TRUE,1)</f>
        <v>2</v>
      </c>
      <c r="F3502" cm="1">
        <f t="array" ref="F3502">_xlfn.IFS(C3502&lt;=PERCENTILE($C$3:$C$5882,0.2),1,C3502&lt;=PERCENTILE($C$3:$C$5882,0.4),2,C3502&lt;=PERCENTILE($C$3:$C$5882,0.6),3,C3502&lt;=PERCENTILE($C$3:$C$5882,0.8),4,TRUE,5)</f>
        <v>3</v>
      </c>
      <c r="G3502" cm="1">
        <f t="array" ref="G3502">_xlfn.IFS(D3502&lt;=PERCENTILE($D$3:$D$5882,0.2),1,D3502&lt;=PERCENTILE($D$3:$D$5882,0.4),2,D3502&lt;=PERCENTILE($D$3:$D$5882,0.6),3,D3502&lt;=PERCENTILE($D$3:$D$5882,0.8),4,TRUE,5)</f>
        <v>3</v>
      </c>
      <c r="H3502" s="3" t="str" cm="1">
        <f t="array" ref="H3502">_xlfn.IFS(AND(E3502&gt;=4,F3502&gt;=4,G3502&gt;=4),"Champions",AND(E3502&gt;=3,F3502&gt;=3,G3502&gt;=3),"Loyal Customers",AND(E3502&lt;=2,F3502&gt;=3),"At Risk",AND(E3502&lt;=2,F3502&lt;=2,G3502&lt;=2),"Lost",AND(E3502&gt;=4,F3502&lt;=2),"New/Promising",TRUE,"Needs Attention")</f>
        <v>At Risk</v>
      </c>
      <c r="I3502" s="3" t="str">
        <f t="shared" si="58"/>
        <v>Churned</v>
      </c>
      <c r="J3502" s="3" t="str">
        <f>_xlfn.XLOOKUP(A3502,'Country_Lookup'!$D:$D,'Country_Lookup'!$E:$E)</f>
        <v>United Kingdom</v>
      </c>
    </row>
    <row r="3503" spans="1:10" x14ac:dyDescent="0.3">
      <c r="A3503">
        <v>15880</v>
      </c>
      <c r="B3503">
        <v>369</v>
      </c>
      <c r="C3503">
        <v>1</v>
      </c>
      <c r="D3503">
        <v>686.5599999999979</v>
      </c>
      <c r="E3503" cm="1">
        <f t="array" ref="E3503">_xlfn.IFS(B3503&lt;=PERCENTILE($B$3:$B$5882,0.2),5,B3503&lt;=PERCENTILE($B$3:$B$5882,0.4),4,B3503&lt;=PERCENTILE($B$3:$B$5882,0.6),3,B3503&lt;=PERCENTILE($B$3:$B$5882,0.8),2,TRUE,1)</f>
        <v>2</v>
      </c>
      <c r="F3503" cm="1">
        <f t="array" ref="F3503">_xlfn.IFS(C3503&lt;=PERCENTILE($C$3:$C$5882,0.2),1,C3503&lt;=PERCENTILE($C$3:$C$5882,0.4),2,C3503&lt;=PERCENTILE($C$3:$C$5882,0.6),3,C3503&lt;=PERCENTILE($C$3:$C$5882,0.8),4,TRUE,5)</f>
        <v>1</v>
      </c>
      <c r="G3503" cm="1">
        <f t="array" ref="G3503">_xlfn.IFS(D3503&lt;=PERCENTILE($D$3:$D$5882,0.2),1,D3503&lt;=PERCENTILE($D$3:$D$5882,0.4),2,D3503&lt;=PERCENTILE($D$3:$D$5882,0.6),3,D3503&lt;=PERCENTILE($D$3:$D$5882,0.8),4,TRUE,5)</f>
        <v>3</v>
      </c>
      <c r="H3503" s="3" t="str" cm="1">
        <f t="array" ref="H3503">_xlfn.IFS(AND(E3503&gt;=4,F3503&gt;=4,G3503&gt;=4),"Champions",AND(E3503&gt;=3,F3503&gt;=3,G3503&gt;=3),"Loyal Customers",AND(E3503&lt;=2,F3503&gt;=3),"At Risk",AND(E3503&lt;=2,F3503&lt;=2,G3503&lt;=2),"Lost",AND(E3503&gt;=4,F3503&lt;=2),"New/Promising",TRUE,"Needs Attention")</f>
        <v>Needs Attention</v>
      </c>
      <c r="I3503" s="3" t="str">
        <f t="shared" si="58"/>
        <v>Churned</v>
      </c>
      <c r="J3503" s="3" t="str">
        <f>_xlfn.XLOOKUP(A3503,'Country_Lookup'!$D:$D,'Country_Lookup'!$E:$E)</f>
        <v>United Kingdom</v>
      </c>
    </row>
    <row r="3504" spans="1:10" x14ac:dyDescent="0.3">
      <c r="A3504">
        <v>15881</v>
      </c>
      <c r="B3504">
        <v>312</v>
      </c>
      <c r="C3504">
        <v>5</v>
      </c>
      <c r="D3504">
        <v>501.38999999999982</v>
      </c>
      <c r="E3504" cm="1">
        <f t="array" ref="E3504">_xlfn.IFS(B3504&lt;=PERCENTILE($B$3:$B$5882,0.2),5,B3504&lt;=PERCENTILE($B$3:$B$5882,0.4),4,B3504&lt;=PERCENTILE($B$3:$B$5882,0.6),3,B3504&lt;=PERCENTILE($B$3:$B$5882,0.8),2,TRUE,1)</f>
        <v>2</v>
      </c>
      <c r="F3504" cm="1">
        <f t="array" ref="F3504">_xlfn.IFS(C3504&lt;=PERCENTILE($C$3:$C$5882,0.2),1,C3504&lt;=PERCENTILE($C$3:$C$5882,0.4),2,C3504&lt;=PERCENTILE($C$3:$C$5882,0.6),3,C3504&lt;=PERCENTILE($C$3:$C$5882,0.8),4,TRUE,5)</f>
        <v>4</v>
      </c>
      <c r="G3504" cm="1">
        <f t="array" ref="G3504">_xlfn.IFS(D3504&lt;=PERCENTILE($D$3:$D$5882,0.2),1,D3504&lt;=PERCENTILE($D$3:$D$5882,0.4),2,D3504&lt;=PERCENTILE($D$3:$D$5882,0.6),3,D3504&lt;=PERCENTILE($D$3:$D$5882,0.8),4,TRUE,5)</f>
        <v>2</v>
      </c>
      <c r="H3504" s="3" t="str" cm="1">
        <f t="array" ref="H3504">_xlfn.IFS(AND(E3504&gt;=4,F3504&gt;=4,G3504&gt;=4),"Champions",AND(E3504&gt;=3,F3504&gt;=3,G3504&gt;=3),"Loyal Customers",AND(E3504&lt;=2,F3504&gt;=3),"At Risk",AND(E3504&lt;=2,F3504&lt;=2,G3504&lt;=2),"Lost",AND(E3504&gt;=4,F3504&lt;=2),"New/Promising",TRUE,"Needs Attention")</f>
        <v>At Risk</v>
      </c>
      <c r="I3504" s="3" t="str">
        <f t="shared" si="58"/>
        <v>Churned</v>
      </c>
      <c r="J3504" s="3" t="str">
        <f>_xlfn.XLOOKUP(A3504,'Country_Lookup'!$D:$D,'Country_Lookup'!$E:$E)</f>
        <v>United Kingdom</v>
      </c>
    </row>
    <row r="3505" spans="1:10" x14ac:dyDescent="0.3">
      <c r="A3505">
        <v>15882</v>
      </c>
      <c r="B3505">
        <v>198</v>
      </c>
      <c r="C3505">
        <v>8</v>
      </c>
      <c r="D3505">
        <v>1495.9799999999968</v>
      </c>
      <c r="E3505" cm="1">
        <f t="array" ref="E3505">_xlfn.IFS(B3505&lt;=PERCENTILE($B$3:$B$5882,0.2),5,B3505&lt;=PERCENTILE($B$3:$B$5882,0.4),4,B3505&lt;=PERCENTILE($B$3:$B$5882,0.6),3,B3505&lt;=PERCENTILE($B$3:$B$5882,0.8),2,TRUE,1)</f>
        <v>2</v>
      </c>
      <c r="F3505" cm="1">
        <f t="array" ref="F3505">_xlfn.IFS(C3505&lt;=PERCENTILE($C$3:$C$5882,0.2),1,C3505&lt;=PERCENTILE($C$3:$C$5882,0.4),2,C3505&lt;=PERCENTILE($C$3:$C$5882,0.6),3,C3505&lt;=PERCENTILE($C$3:$C$5882,0.8),4,TRUE,5)</f>
        <v>4</v>
      </c>
      <c r="G3505" cm="1">
        <f t="array" ref="G3505">_xlfn.IFS(D3505&lt;=PERCENTILE($D$3:$D$5882,0.2),1,D3505&lt;=PERCENTILE($D$3:$D$5882,0.4),2,D3505&lt;=PERCENTILE($D$3:$D$5882,0.6),3,D3505&lt;=PERCENTILE($D$3:$D$5882,0.8),4,TRUE,5)</f>
        <v>4</v>
      </c>
      <c r="H3505" s="3" t="str" cm="1">
        <f t="array" ref="H3505">_xlfn.IFS(AND(E3505&gt;=4,F3505&gt;=4,G3505&gt;=4),"Champions",AND(E3505&gt;=3,F3505&gt;=3,G3505&gt;=3),"Loyal Customers",AND(E3505&lt;=2,F3505&gt;=3),"At Risk",AND(E3505&lt;=2,F3505&lt;=2,G3505&lt;=2),"Lost",AND(E3505&gt;=4,F3505&lt;=2),"New/Promising",TRUE,"Needs Attention")</f>
        <v>At Risk</v>
      </c>
      <c r="I3505" s="3" t="str">
        <f t="shared" si="58"/>
        <v>Churned</v>
      </c>
      <c r="J3505" s="3" t="str">
        <f>_xlfn.XLOOKUP(A3505,'Country_Lookup'!$D:$D,'Country_Lookup'!$E:$E)</f>
        <v>United Kingdom</v>
      </c>
    </row>
    <row r="3506" spans="1:10" x14ac:dyDescent="0.3">
      <c r="A3506">
        <v>15883</v>
      </c>
      <c r="B3506">
        <v>2</v>
      </c>
      <c r="C3506">
        <v>2</v>
      </c>
      <c r="D3506">
        <v>396.47999999999985</v>
      </c>
      <c r="E3506" cm="1">
        <f t="array" ref="E3506">_xlfn.IFS(B3506&lt;=PERCENTILE($B$3:$B$5882,0.2),5,B3506&lt;=PERCENTILE($B$3:$B$5882,0.4),4,B3506&lt;=PERCENTILE($B$3:$B$5882,0.6),3,B3506&lt;=PERCENTILE($B$3:$B$5882,0.8),2,TRUE,1)</f>
        <v>5</v>
      </c>
      <c r="F3506" cm="1">
        <f t="array" ref="F3506">_xlfn.IFS(C3506&lt;=PERCENTILE($C$3:$C$5882,0.2),1,C3506&lt;=PERCENTILE($C$3:$C$5882,0.4),2,C3506&lt;=PERCENTILE($C$3:$C$5882,0.6),3,C3506&lt;=PERCENTILE($C$3:$C$5882,0.8),4,TRUE,5)</f>
        <v>2</v>
      </c>
      <c r="G3506" cm="1">
        <f t="array" ref="G3506">_xlfn.IFS(D3506&lt;=PERCENTILE($D$3:$D$5882,0.2),1,D3506&lt;=PERCENTILE($D$3:$D$5882,0.4),2,D3506&lt;=PERCENTILE($D$3:$D$5882,0.6),3,D3506&lt;=PERCENTILE($D$3:$D$5882,0.8),4,TRUE,5)</f>
        <v>2</v>
      </c>
      <c r="H3506" s="3" t="str" cm="1">
        <f t="array" ref="H3506">_xlfn.IFS(AND(E3506&gt;=4,F3506&gt;=4,G3506&gt;=4),"Champions",AND(E3506&gt;=3,F3506&gt;=3,G3506&gt;=3),"Loyal Customers",AND(E3506&lt;=2,F3506&gt;=3),"At Risk",AND(E3506&lt;=2,F3506&lt;=2,G3506&lt;=2),"Lost",AND(E3506&gt;=4,F3506&lt;=2),"New/Promising",TRUE,"Needs Attention")</f>
        <v>New/Promising</v>
      </c>
      <c r="I3506" s="3" t="str">
        <f t="shared" si="58"/>
        <v>Active</v>
      </c>
      <c r="J3506" s="3" t="str">
        <f>_xlfn.XLOOKUP(A3506,'Country_Lookup'!$D:$D,'Country_Lookup'!$E:$E)</f>
        <v>United Kingdom</v>
      </c>
    </row>
    <row r="3507" spans="1:10" x14ac:dyDescent="0.3">
      <c r="A3507">
        <v>15884</v>
      </c>
      <c r="B3507">
        <v>432</v>
      </c>
      <c r="C3507">
        <v>2</v>
      </c>
      <c r="D3507">
        <v>249.69999999999993</v>
      </c>
      <c r="E3507" cm="1">
        <f t="array" ref="E3507">_xlfn.IFS(B3507&lt;=PERCENTILE($B$3:$B$5882,0.2),5,B3507&lt;=PERCENTILE($B$3:$B$5882,0.4),4,B3507&lt;=PERCENTILE($B$3:$B$5882,0.6),3,B3507&lt;=PERCENTILE($B$3:$B$5882,0.8),2,TRUE,1)</f>
        <v>1</v>
      </c>
      <c r="F3507" cm="1">
        <f t="array" ref="F3507">_xlfn.IFS(C3507&lt;=PERCENTILE($C$3:$C$5882,0.2),1,C3507&lt;=PERCENTILE($C$3:$C$5882,0.4),2,C3507&lt;=PERCENTILE($C$3:$C$5882,0.6),3,C3507&lt;=PERCENTILE($C$3:$C$5882,0.8),4,TRUE,5)</f>
        <v>2</v>
      </c>
      <c r="G3507" cm="1">
        <f t="array" ref="G3507">_xlfn.IFS(D3507&lt;=PERCENTILE($D$3:$D$5882,0.2),1,D3507&lt;=PERCENTILE($D$3:$D$5882,0.4),2,D3507&lt;=PERCENTILE($D$3:$D$5882,0.6),3,D3507&lt;=PERCENTILE($D$3:$D$5882,0.8),4,TRUE,5)</f>
        <v>1</v>
      </c>
      <c r="H3507" s="3" t="str" cm="1">
        <f t="array" ref="H3507">_xlfn.IFS(AND(E3507&gt;=4,F3507&gt;=4,G3507&gt;=4),"Champions",AND(E3507&gt;=3,F3507&gt;=3,G3507&gt;=3),"Loyal Customers",AND(E3507&lt;=2,F3507&gt;=3),"At Risk",AND(E3507&lt;=2,F3507&lt;=2,G3507&lt;=2),"Lost",AND(E3507&gt;=4,F3507&lt;=2),"New/Promising",TRUE,"Needs Attention")</f>
        <v>Lost</v>
      </c>
      <c r="I3507" s="3" t="str">
        <f t="shared" si="58"/>
        <v>Churned</v>
      </c>
      <c r="J3507" s="3" t="str">
        <f>_xlfn.XLOOKUP(A3507,'Country_Lookup'!$D:$D,'Country_Lookup'!$E:$E)</f>
        <v>United Kingdom</v>
      </c>
    </row>
    <row r="3508" spans="1:10" x14ac:dyDescent="0.3">
      <c r="A3508">
        <v>15885</v>
      </c>
      <c r="B3508">
        <v>92</v>
      </c>
      <c r="C3508">
        <v>15</v>
      </c>
      <c r="D3508">
        <v>1951.8200000000004</v>
      </c>
      <c r="E3508" cm="1">
        <f t="array" ref="E3508">_xlfn.IFS(B3508&lt;=PERCENTILE($B$3:$B$5882,0.2),5,B3508&lt;=PERCENTILE($B$3:$B$5882,0.4),4,B3508&lt;=PERCENTILE($B$3:$B$5882,0.6),3,B3508&lt;=PERCENTILE($B$3:$B$5882,0.8),2,TRUE,1)</f>
        <v>3</v>
      </c>
      <c r="F3508" cm="1">
        <f t="array" ref="F3508">_xlfn.IFS(C3508&lt;=PERCENTILE($C$3:$C$5882,0.2),1,C3508&lt;=PERCENTILE($C$3:$C$5882,0.4),2,C3508&lt;=PERCENTILE($C$3:$C$5882,0.6),3,C3508&lt;=PERCENTILE($C$3:$C$5882,0.8),4,TRUE,5)</f>
        <v>5</v>
      </c>
      <c r="G3508" cm="1">
        <f t="array" ref="G3508">_xlfn.IFS(D3508&lt;=PERCENTILE($D$3:$D$5882,0.2),1,D3508&lt;=PERCENTILE($D$3:$D$5882,0.4),2,D3508&lt;=PERCENTILE($D$3:$D$5882,0.6),3,D3508&lt;=PERCENTILE($D$3:$D$5882,0.8),4,TRUE,5)</f>
        <v>4</v>
      </c>
      <c r="H3508" s="3" t="str" cm="1">
        <f t="array" ref="H3508">_xlfn.IFS(AND(E3508&gt;=4,F3508&gt;=4,G3508&gt;=4),"Champions",AND(E3508&gt;=3,F3508&gt;=3,G3508&gt;=3),"Loyal Customers",AND(E3508&lt;=2,F3508&gt;=3),"At Risk",AND(E3508&lt;=2,F3508&lt;=2,G3508&lt;=2),"Lost",AND(E3508&gt;=4,F3508&lt;=2),"New/Promising",TRUE,"Needs Attention")</f>
        <v>Loyal Customers</v>
      </c>
      <c r="I3508" s="3" t="str">
        <f t="shared" si="58"/>
        <v>Churned</v>
      </c>
      <c r="J3508" s="3" t="str">
        <f>_xlfn.XLOOKUP(A3508,'Country_Lookup'!$D:$D,'Country_Lookup'!$E:$E)</f>
        <v>United Kingdom</v>
      </c>
    </row>
    <row r="3509" spans="1:10" x14ac:dyDescent="0.3">
      <c r="A3509">
        <v>15886</v>
      </c>
      <c r="B3509">
        <v>60</v>
      </c>
      <c r="C3509">
        <v>4</v>
      </c>
      <c r="D3509">
        <v>1052.8700000000008</v>
      </c>
      <c r="E3509" cm="1">
        <f t="array" ref="E3509">_xlfn.IFS(B3509&lt;=PERCENTILE($B$3:$B$5882,0.2),5,B3509&lt;=PERCENTILE($B$3:$B$5882,0.4),4,B3509&lt;=PERCENTILE($B$3:$B$5882,0.6),3,B3509&lt;=PERCENTILE($B$3:$B$5882,0.8),2,TRUE,1)</f>
        <v>3</v>
      </c>
      <c r="F3509" cm="1">
        <f t="array" ref="F3509">_xlfn.IFS(C3509&lt;=PERCENTILE($C$3:$C$5882,0.2),1,C3509&lt;=PERCENTILE($C$3:$C$5882,0.4),2,C3509&lt;=PERCENTILE($C$3:$C$5882,0.6),3,C3509&lt;=PERCENTILE($C$3:$C$5882,0.8),4,TRUE,5)</f>
        <v>3</v>
      </c>
      <c r="G3509" cm="1">
        <f t="array" ref="G3509">_xlfn.IFS(D3509&lt;=PERCENTILE($D$3:$D$5882,0.2),1,D3509&lt;=PERCENTILE($D$3:$D$5882,0.4),2,D3509&lt;=PERCENTILE($D$3:$D$5882,0.6),3,D3509&lt;=PERCENTILE($D$3:$D$5882,0.8),4,TRUE,5)</f>
        <v>3</v>
      </c>
      <c r="H3509" s="3" t="str" cm="1">
        <f t="array" ref="H3509">_xlfn.IFS(AND(E3509&gt;=4,F3509&gt;=4,G3509&gt;=4),"Champions",AND(E3509&gt;=3,F3509&gt;=3,G3509&gt;=3),"Loyal Customers",AND(E3509&lt;=2,F3509&gt;=3),"At Risk",AND(E3509&lt;=2,F3509&lt;=2,G3509&lt;=2),"Lost",AND(E3509&gt;=4,F3509&lt;=2),"New/Promising",TRUE,"Needs Attention")</f>
        <v>Loyal Customers</v>
      </c>
      <c r="I3509" s="3" t="str">
        <f t="shared" si="58"/>
        <v>Active</v>
      </c>
      <c r="J3509" s="3" t="str">
        <f>_xlfn.XLOOKUP(A3509,'Country_Lookup'!$D:$D,'Country_Lookup'!$E:$E)</f>
        <v>United Kingdom</v>
      </c>
    </row>
    <row r="3510" spans="1:10" x14ac:dyDescent="0.3">
      <c r="A3510">
        <v>15887</v>
      </c>
      <c r="B3510">
        <v>406</v>
      </c>
      <c r="C3510">
        <v>3</v>
      </c>
      <c r="D3510">
        <v>1027.1500000000008</v>
      </c>
      <c r="E3510" cm="1">
        <f t="array" ref="E3510">_xlfn.IFS(B3510&lt;=PERCENTILE($B$3:$B$5882,0.2),5,B3510&lt;=PERCENTILE($B$3:$B$5882,0.4),4,B3510&lt;=PERCENTILE($B$3:$B$5882,0.6),3,B3510&lt;=PERCENTILE($B$3:$B$5882,0.8),2,TRUE,1)</f>
        <v>2</v>
      </c>
      <c r="F3510" cm="1">
        <f t="array" ref="F3510">_xlfn.IFS(C3510&lt;=PERCENTILE($C$3:$C$5882,0.2),1,C3510&lt;=PERCENTILE($C$3:$C$5882,0.4),2,C3510&lt;=PERCENTILE($C$3:$C$5882,0.6),3,C3510&lt;=PERCENTILE($C$3:$C$5882,0.8),4,TRUE,5)</f>
        <v>3</v>
      </c>
      <c r="G3510" cm="1">
        <f t="array" ref="G3510">_xlfn.IFS(D3510&lt;=PERCENTILE($D$3:$D$5882,0.2),1,D3510&lt;=PERCENTILE($D$3:$D$5882,0.4),2,D3510&lt;=PERCENTILE($D$3:$D$5882,0.6),3,D3510&lt;=PERCENTILE($D$3:$D$5882,0.8),4,TRUE,5)</f>
        <v>3</v>
      </c>
      <c r="H3510" s="3" t="str" cm="1">
        <f t="array" ref="H3510">_xlfn.IFS(AND(E3510&gt;=4,F3510&gt;=4,G3510&gt;=4),"Champions",AND(E3510&gt;=3,F3510&gt;=3,G3510&gt;=3),"Loyal Customers",AND(E3510&lt;=2,F3510&gt;=3),"At Risk",AND(E3510&lt;=2,F3510&lt;=2,G3510&lt;=2),"Lost",AND(E3510&gt;=4,F3510&lt;=2),"New/Promising",TRUE,"Needs Attention")</f>
        <v>At Risk</v>
      </c>
      <c r="I3510" s="3" t="str">
        <f t="shared" si="58"/>
        <v>Churned</v>
      </c>
      <c r="J3510" s="3" t="str">
        <f>_xlfn.XLOOKUP(A3510,'Country_Lookup'!$D:$D,'Country_Lookup'!$E:$E)</f>
        <v>United Kingdom</v>
      </c>
    </row>
    <row r="3511" spans="1:10" x14ac:dyDescent="0.3">
      <c r="A3511">
        <v>15888</v>
      </c>
      <c r="B3511">
        <v>80</v>
      </c>
      <c r="C3511">
        <v>3</v>
      </c>
      <c r="D3511">
        <v>429.15999999999997</v>
      </c>
      <c r="E3511" cm="1">
        <f t="array" ref="E3511">_xlfn.IFS(B3511&lt;=PERCENTILE($B$3:$B$5882,0.2),5,B3511&lt;=PERCENTILE($B$3:$B$5882,0.4),4,B3511&lt;=PERCENTILE($B$3:$B$5882,0.6),3,B3511&lt;=PERCENTILE($B$3:$B$5882,0.8),2,TRUE,1)</f>
        <v>3</v>
      </c>
      <c r="F3511" cm="1">
        <f t="array" ref="F3511">_xlfn.IFS(C3511&lt;=PERCENTILE($C$3:$C$5882,0.2),1,C3511&lt;=PERCENTILE($C$3:$C$5882,0.4),2,C3511&lt;=PERCENTILE($C$3:$C$5882,0.6),3,C3511&lt;=PERCENTILE($C$3:$C$5882,0.8),4,TRUE,5)</f>
        <v>3</v>
      </c>
      <c r="G3511" cm="1">
        <f t="array" ref="G3511">_xlfn.IFS(D3511&lt;=PERCENTILE($D$3:$D$5882,0.2),1,D3511&lt;=PERCENTILE($D$3:$D$5882,0.4),2,D3511&lt;=PERCENTILE($D$3:$D$5882,0.6),3,D3511&lt;=PERCENTILE($D$3:$D$5882,0.8),4,TRUE,5)</f>
        <v>2</v>
      </c>
      <c r="H3511" s="3" t="str" cm="1">
        <f t="array" ref="H3511">_xlfn.IFS(AND(E3511&gt;=4,F3511&gt;=4,G3511&gt;=4),"Champions",AND(E3511&gt;=3,F3511&gt;=3,G3511&gt;=3),"Loyal Customers",AND(E3511&lt;=2,F3511&gt;=3),"At Risk",AND(E3511&lt;=2,F3511&lt;=2,G3511&lt;=2),"Lost",AND(E3511&gt;=4,F3511&lt;=2),"New/Promising",TRUE,"Needs Attention")</f>
        <v>Needs Attention</v>
      </c>
      <c r="I3511" s="3" t="str">
        <f t="shared" si="58"/>
        <v>Active</v>
      </c>
      <c r="J3511" s="3" t="str">
        <f>_xlfn.XLOOKUP(A3511,'Country_Lookup'!$D:$D,'Country_Lookup'!$E:$E)</f>
        <v>United Kingdom</v>
      </c>
    </row>
    <row r="3512" spans="1:10" x14ac:dyDescent="0.3">
      <c r="A3512">
        <v>15889</v>
      </c>
      <c r="B3512">
        <v>156</v>
      </c>
      <c r="C3512">
        <v>8</v>
      </c>
      <c r="D3512">
        <v>1806.2800000000175</v>
      </c>
      <c r="E3512" cm="1">
        <f t="array" ref="E3512">_xlfn.IFS(B3512&lt;=PERCENTILE($B$3:$B$5882,0.2),5,B3512&lt;=PERCENTILE($B$3:$B$5882,0.4),4,B3512&lt;=PERCENTILE($B$3:$B$5882,0.6),3,B3512&lt;=PERCENTILE($B$3:$B$5882,0.8),2,TRUE,1)</f>
        <v>3</v>
      </c>
      <c r="F3512" cm="1">
        <f t="array" ref="F3512">_xlfn.IFS(C3512&lt;=PERCENTILE($C$3:$C$5882,0.2),1,C3512&lt;=PERCENTILE($C$3:$C$5882,0.4),2,C3512&lt;=PERCENTILE($C$3:$C$5882,0.6),3,C3512&lt;=PERCENTILE($C$3:$C$5882,0.8),4,TRUE,5)</f>
        <v>4</v>
      </c>
      <c r="G3512" cm="1">
        <f t="array" ref="G3512">_xlfn.IFS(D3512&lt;=PERCENTILE($D$3:$D$5882,0.2),1,D3512&lt;=PERCENTILE($D$3:$D$5882,0.4),2,D3512&lt;=PERCENTILE($D$3:$D$5882,0.6),3,D3512&lt;=PERCENTILE($D$3:$D$5882,0.8),4,TRUE,5)</f>
        <v>4</v>
      </c>
      <c r="H3512" s="3" t="str" cm="1">
        <f t="array" ref="H3512">_xlfn.IFS(AND(E3512&gt;=4,F3512&gt;=4,G3512&gt;=4),"Champions",AND(E3512&gt;=3,F3512&gt;=3,G3512&gt;=3),"Loyal Customers",AND(E3512&lt;=2,F3512&gt;=3),"At Risk",AND(E3512&lt;=2,F3512&lt;=2,G3512&lt;=2),"Lost",AND(E3512&gt;=4,F3512&lt;=2),"New/Promising",TRUE,"Needs Attention")</f>
        <v>Loyal Customers</v>
      </c>
      <c r="I3512" s="3" t="str">
        <f t="shared" si="58"/>
        <v>Churned</v>
      </c>
      <c r="J3512" s="3" t="str">
        <f>_xlfn.XLOOKUP(A3512,'Country_Lookup'!$D:$D,'Country_Lookup'!$E:$E)</f>
        <v>United Kingdom</v>
      </c>
    </row>
    <row r="3513" spans="1:10" x14ac:dyDescent="0.3">
      <c r="A3513">
        <v>15890</v>
      </c>
      <c r="B3513">
        <v>394</v>
      </c>
      <c r="C3513">
        <v>5</v>
      </c>
      <c r="D3513">
        <v>535.64999999999986</v>
      </c>
      <c r="E3513" cm="1">
        <f t="array" ref="E3513">_xlfn.IFS(B3513&lt;=PERCENTILE($B$3:$B$5882,0.2),5,B3513&lt;=PERCENTILE($B$3:$B$5882,0.4),4,B3513&lt;=PERCENTILE($B$3:$B$5882,0.6),3,B3513&lt;=PERCENTILE($B$3:$B$5882,0.8),2,TRUE,1)</f>
        <v>2</v>
      </c>
      <c r="F3513" cm="1">
        <f t="array" ref="F3513">_xlfn.IFS(C3513&lt;=PERCENTILE($C$3:$C$5882,0.2),1,C3513&lt;=PERCENTILE($C$3:$C$5882,0.4),2,C3513&lt;=PERCENTILE($C$3:$C$5882,0.6),3,C3513&lt;=PERCENTILE($C$3:$C$5882,0.8),4,TRUE,5)</f>
        <v>4</v>
      </c>
      <c r="G3513" cm="1">
        <f t="array" ref="G3513">_xlfn.IFS(D3513&lt;=PERCENTILE($D$3:$D$5882,0.2),1,D3513&lt;=PERCENTILE($D$3:$D$5882,0.4),2,D3513&lt;=PERCENTILE($D$3:$D$5882,0.6),3,D3513&lt;=PERCENTILE($D$3:$D$5882,0.8),4,TRUE,5)</f>
        <v>2</v>
      </c>
      <c r="H3513" s="3" t="str" cm="1">
        <f t="array" ref="H3513">_xlfn.IFS(AND(E3513&gt;=4,F3513&gt;=4,G3513&gt;=4),"Champions",AND(E3513&gt;=3,F3513&gt;=3,G3513&gt;=3),"Loyal Customers",AND(E3513&lt;=2,F3513&gt;=3),"At Risk",AND(E3513&lt;=2,F3513&lt;=2,G3513&lt;=2),"Lost",AND(E3513&gt;=4,F3513&lt;=2),"New/Promising",TRUE,"Needs Attention")</f>
        <v>At Risk</v>
      </c>
      <c r="I3513" s="3" t="str">
        <f t="shared" si="58"/>
        <v>Churned</v>
      </c>
      <c r="J3513" s="3" t="str">
        <f>_xlfn.XLOOKUP(A3513,'Country_Lookup'!$D:$D,'Country_Lookup'!$E:$E)</f>
        <v>United Kingdom</v>
      </c>
    </row>
    <row r="3514" spans="1:10" x14ac:dyDescent="0.3">
      <c r="A3514">
        <v>15891</v>
      </c>
      <c r="B3514">
        <v>226</v>
      </c>
      <c r="C3514">
        <v>1</v>
      </c>
      <c r="D3514">
        <v>524.52000000000032</v>
      </c>
      <c r="E3514" cm="1">
        <f t="array" ref="E3514">_xlfn.IFS(B3514&lt;=PERCENTILE($B$3:$B$5882,0.2),5,B3514&lt;=PERCENTILE($B$3:$B$5882,0.4),4,B3514&lt;=PERCENTILE($B$3:$B$5882,0.6),3,B3514&lt;=PERCENTILE($B$3:$B$5882,0.8),2,TRUE,1)</f>
        <v>2</v>
      </c>
      <c r="F3514" cm="1">
        <f t="array" ref="F3514">_xlfn.IFS(C3514&lt;=PERCENTILE($C$3:$C$5882,0.2),1,C3514&lt;=PERCENTILE($C$3:$C$5882,0.4),2,C3514&lt;=PERCENTILE($C$3:$C$5882,0.6),3,C3514&lt;=PERCENTILE($C$3:$C$5882,0.8),4,TRUE,5)</f>
        <v>1</v>
      </c>
      <c r="G3514" cm="1">
        <f t="array" ref="G3514">_xlfn.IFS(D3514&lt;=PERCENTILE($D$3:$D$5882,0.2),1,D3514&lt;=PERCENTILE($D$3:$D$5882,0.4),2,D3514&lt;=PERCENTILE($D$3:$D$5882,0.6),3,D3514&lt;=PERCENTILE($D$3:$D$5882,0.8),4,TRUE,5)</f>
        <v>2</v>
      </c>
      <c r="H3514" s="3" t="str" cm="1">
        <f t="array" ref="H3514">_xlfn.IFS(AND(E3514&gt;=4,F3514&gt;=4,G3514&gt;=4),"Champions",AND(E3514&gt;=3,F3514&gt;=3,G3514&gt;=3),"Loyal Customers",AND(E3514&lt;=2,F3514&gt;=3),"At Risk",AND(E3514&lt;=2,F3514&lt;=2,G3514&lt;=2),"Lost",AND(E3514&gt;=4,F3514&lt;=2),"New/Promising",TRUE,"Needs Attention")</f>
        <v>Lost</v>
      </c>
      <c r="I3514" s="3" t="str">
        <f t="shared" si="58"/>
        <v>Churned</v>
      </c>
      <c r="J3514" s="3" t="str">
        <f>_xlfn.XLOOKUP(A3514,'Country_Lookup'!$D:$D,'Country_Lookup'!$E:$E)</f>
        <v>United Kingdom</v>
      </c>
    </row>
    <row r="3515" spans="1:10" x14ac:dyDescent="0.3">
      <c r="A3515">
        <v>15892</v>
      </c>
      <c r="B3515">
        <v>669</v>
      </c>
      <c r="C3515">
        <v>1</v>
      </c>
      <c r="D3515">
        <v>128.1999999999999</v>
      </c>
      <c r="E3515" cm="1">
        <f t="array" ref="E3515">_xlfn.IFS(B3515&lt;=PERCENTILE($B$3:$B$5882,0.2),5,B3515&lt;=PERCENTILE($B$3:$B$5882,0.4),4,B3515&lt;=PERCENTILE($B$3:$B$5882,0.6),3,B3515&lt;=PERCENTILE($B$3:$B$5882,0.8),2,TRUE,1)</f>
        <v>1</v>
      </c>
      <c r="F3515" cm="1">
        <f t="array" ref="F3515">_xlfn.IFS(C3515&lt;=PERCENTILE($C$3:$C$5882,0.2),1,C3515&lt;=PERCENTILE($C$3:$C$5882,0.4),2,C3515&lt;=PERCENTILE($C$3:$C$5882,0.6),3,C3515&lt;=PERCENTILE($C$3:$C$5882,0.8),4,TRUE,5)</f>
        <v>1</v>
      </c>
      <c r="G3515" cm="1">
        <f t="array" ref="G3515">_xlfn.IFS(D3515&lt;=PERCENTILE($D$3:$D$5882,0.2),1,D3515&lt;=PERCENTILE($D$3:$D$5882,0.4),2,D3515&lt;=PERCENTILE($D$3:$D$5882,0.6),3,D3515&lt;=PERCENTILE($D$3:$D$5882,0.8),4,TRUE,5)</f>
        <v>1</v>
      </c>
      <c r="H3515" s="3" t="str" cm="1">
        <f t="array" ref="H3515">_xlfn.IFS(AND(E3515&gt;=4,F3515&gt;=4,G3515&gt;=4),"Champions",AND(E3515&gt;=3,F3515&gt;=3,G3515&gt;=3),"Loyal Customers",AND(E3515&lt;=2,F3515&gt;=3),"At Risk",AND(E3515&lt;=2,F3515&lt;=2,G3515&lt;=2),"Lost",AND(E3515&gt;=4,F3515&lt;=2),"New/Promising",TRUE,"Needs Attention")</f>
        <v>Lost</v>
      </c>
      <c r="I3515" s="3" t="str">
        <f t="shared" si="58"/>
        <v>Churned</v>
      </c>
      <c r="J3515" s="3" t="str">
        <f>_xlfn.XLOOKUP(A3515,'Country_Lookup'!$D:$D,'Country_Lookup'!$E:$E)</f>
        <v>United Kingdom</v>
      </c>
    </row>
    <row r="3516" spans="1:10" x14ac:dyDescent="0.3">
      <c r="A3516">
        <v>15893</v>
      </c>
      <c r="B3516">
        <v>481</v>
      </c>
      <c r="C3516">
        <v>1</v>
      </c>
      <c r="D3516">
        <v>305.28000000000003</v>
      </c>
      <c r="E3516" cm="1">
        <f t="array" ref="E3516">_xlfn.IFS(B3516&lt;=PERCENTILE($B$3:$B$5882,0.2),5,B3516&lt;=PERCENTILE($B$3:$B$5882,0.4),4,B3516&lt;=PERCENTILE($B$3:$B$5882,0.6),3,B3516&lt;=PERCENTILE($B$3:$B$5882,0.8),2,TRUE,1)</f>
        <v>1</v>
      </c>
      <c r="F3516" cm="1">
        <f t="array" ref="F3516">_xlfn.IFS(C3516&lt;=PERCENTILE($C$3:$C$5882,0.2),1,C3516&lt;=PERCENTILE($C$3:$C$5882,0.4),2,C3516&lt;=PERCENTILE($C$3:$C$5882,0.6),3,C3516&lt;=PERCENTILE($C$3:$C$5882,0.8),4,TRUE,5)</f>
        <v>1</v>
      </c>
      <c r="G3516" cm="1">
        <f t="array" ref="G3516">_xlfn.IFS(D3516&lt;=PERCENTILE($D$3:$D$5882,0.2),1,D3516&lt;=PERCENTILE($D$3:$D$5882,0.4),2,D3516&lt;=PERCENTILE($D$3:$D$5882,0.6),3,D3516&lt;=PERCENTILE($D$3:$D$5882,0.8),4,TRUE,5)</f>
        <v>2</v>
      </c>
      <c r="H3516" s="3" t="str" cm="1">
        <f t="array" ref="H3516">_xlfn.IFS(AND(E3516&gt;=4,F3516&gt;=4,G3516&gt;=4),"Champions",AND(E3516&gt;=3,F3516&gt;=3,G3516&gt;=3),"Loyal Customers",AND(E3516&lt;=2,F3516&gt;=3),"At Risk",AND(E3516&lt;=2,F3516&lt;=2,G3516&lt;=2),"Lost",AND(E3516&gt;=4,F3516&lt;=2),"New/Promising",TRUE,"Needs Attention")</f>
        <v>Lost</v>
      </c>
      <c r="I3516" s="3" t="str">
        <f t="shared" si="58"/>
        <v>Churned</v>
      </c>
      <c r="J3516" s="3" t="str">
        <f>_xlfn.XLOOKUP(A3516,'Country_Lookup'!$D:$D,'Country_Lookup'!$E:$E)</f>
        <v>United Kingdom</v>
      </c>
    </row>
    <row r="3517" spans="1:10" x14ac:dyDescent="0.3">
      <c r="A3517">
        <v>15894</v>
      </c>
      <c r="B3517">
        <v>253</v>
      </c>
      <c r="C3517">
        <v>2</v>
      </c>
      <c r="D3517">
        <v>420.29000000000013</v>
      </c>
      <c r="E3517" cm="1">
        <f t="array" ref="E3517">_xlfn.IFS(B3517&lt;=PERCENTILE($B$3:$B$5882,0.2),5,B3517&lt;=PERCENTILE($B$3:$B$5882,0.4),4,B3517&lt;=PERCENTILE($B$3:$B$5882,0.6),3,B3517&lt;=PERCENTILE($B$3:$B$5882,0.8),2,TRUE,1)</f>
        <v>2</v>
      </c>
      <c r="F3517" cm="1">
        <f t="array" ref="F3517">_xlfn.IFS(C3517&lt;=PERCENTILE($C$3:$C$5882,0.2),1,C3517&lt;=PERCENTILE($C$3:$C$5882,0.4),2,C3517&lt;=PERCENTILE($C$3:$C$5882,0.6),3,C3517&lt;=PERCENTILE($C$3:$C$5882,0.8),4,TRUE,5)</f>
        <v>2</v>
      </c>
      <c r="G3517" cm="1">
        <f t="array" ref="G3517">_xlfn.IFS(D3517&lt;=PERCENTILE($D$3:$D$5882,0.2),1,D3517&lt;=PERCENTILE($D$3:$D$5882,0.4),2,D3517&lt;=PERCENTILE($D$3:$D$5882,0.6),3,D3517&lt;=PERCENTILE($D$3:$D$5882,0.8),4,TRUE,5)</f>
        <v>2</v>
      </c>
      <c r="H3517" s="3" t="str" cm="1">
        <f t="array" ref="H3517">_xlfn.IFS(AND(E3517&gt;=4,F3517&gt;=4,G3517&gt;=4),"Champions",AND(E3517&gt;=3,F3517&gt;=3,G3517&gt;=3),"Loyal Customers",AND(E3517&lt;=2,F3517&gt;=3),"At Risk",AND(E3517&lt;=2,F3517&lt;=2,G3517&lt;=2),"Lost",AND(E3517&gt;=4,F3517&lt;=2),"New/Promising",TRUE,"Needs Attention")</f>
        <v>Lost</v>
      </c>
      <c r="I3517" s="3" t="str">
        <f t="shared" si="58"/>
        <v>Churned</v>
      </c>
      <c r="J3517" s="3" t="str">
        <f>_xlfn.XLOOKUP(A3517,'Country_Lookup'!$D:$D,'Country_Lookup'!$E:$E)</f>
        <v>United Kingdom</v>
      </c>
    </row>
    <row r="3518" spans="1:10" x14ac:dyDescent="0.3">
      <c r="A3518">
        <v>15895</v>
      </c>
      <c r="B3518">
        <v>149</v>
      </c>
      <c r="C3518">
        <v>1</v>
      </c>
      <c r="D3518">
        <v>179.17000000000004</v>
      </c>
      <c r="E3518" cm="1">
        <f t="array" ref="E3518">_xlfn.IFS(B3518&lt;=PERCENTILE($B$3:$B$5882,0.2),5,B3518&lt;=PERCENTILE($B$3:$B$5882,0.4),4,B3518&lt;=PERCENTILE($B$3:$B$5882,0.6),3,B3518&lt;=PERCENTILE($B$3:$B$5882,0.8),2,TRUE,1)</f>
        <v>3</v>
      </c>
      <c r="F3518" cm="1">
        <f t="array" ref="F3518">_xlfn.IFS(C3518&lt;=PERCENTILE($C$3:$C$5882,0.2),1,C3518&lt;=PERCENTILE($C$3:$C$5882,0.4),2,C3518&lt;=PERCENTILE($C$3:$C$5882,0.6),3,C3518&lt;=PERCENTILE($C$3:$C$5882,0.8),4,TRUE,5)</f>
        <v>1</v>
      </c>
      <c r="G3518" cm="1">
        <f t="array" ref="G3518">_xlfn.IFS(D3518&lt;=PERCENTILE($D$3:$D$5882,0.2),1,D3518&lt;=PERCENTILE($D$3:$D$5882,0.4),2,D3518&lt;=PERCENTILE($D$3:$D$5882,0.6),3,D3518&lt;=PERCENTILE($D$3:$D$5882,0.8),4,TRUE,5)</f>
        <v>1</v>
      </c>
      <c r="H3518" s="3" t="str" cm="1">
        <f t="array" ref="H3518">_xlfn.IFS(AND(E3518&gt;=4,F3518&gt;=4,G3518&gt;=4),"Champions",AND(E3518&gt;=3,F3518&gt;=3,G3518&gt;=3),"Loyal Customers",AND(E3518&lt;=2,F3518&gt;=3),"At Risk",AND(E3518&lt;=2,F3518&lt;=2,G3518&lt;=2),"Lost",AND(E3518&gt;=4,F3518&lt;=2),"New/Promising",TRUE,"Needs Attention")</f>
        <v>Needs Attention</v>
      </c>
      <c r="I3518" s="3" t="str">
        <f t="shared" si="58"/>
        <v>Churned</v>
      </c>
      <c r="J3518" s="3" t="str">
        <f>_xlfn.XLOOKUP(A3518,'Country_Lookup'!$D:$D,'Country_Lookup'!$E:$E)</f>
        <v>United Kingdom</v>
      </c>
    </row>
    <row r="3519" spans="1:10" x14ac:dyDescent="0.3">
      <c r="A3519">
        <v>15897</v>
      </c>
      <c r="B3519">
        <v>194</v>
      </c>
      <c r="C3519">
        <v>2</v>
      </c>
      <c r="D3519">
        <v>222.0500000000001</v>
      </c>
      <c r="E3519" cm="1">
        <f t="array" ref="E3519">_xlfn.IFS(B3519&lt;=PERCENTILE($B$3:$B$5882,0.2),5,B3519&lt;=PERCENTILE($B$3:$B$5882,0.4),4,B3519&lt;=PERCENTILE($B$3:$B$5882,0.6),3,B3519&lt;=PERCENTILE($B$3:$B$5882,0.8),2,TRUE,1)</f>
        <v>2</v>
      </c>
      <c r="F3519" cm="1">
        <f t="array" ref="F3519">_xlfn.IFS(C3519&lt;=PERCENTILE($C$3:$C$5882,0.2),1,C3519&lt;=PERCENTILE($C$3:$C$5882,0.4),2,C3519&lt;=PERCENTILE($C$3:$C$5882,0.6),3,C3519&lt;=PERCENTILE($C$3:$C$5882,0.8),4,TRUE,5)</f>
        <v>2</v>
      </c>
      <c r="G3519" cm="1">
        <f t="array" ref="G3519">_xlfn.IFS(D3519&lt;=PERCENTILE($D$3:$D$5882,0.2),1,D3519&lt;=PERCENTILE($D$3:$D$5882,0.4),2,D3519&lt;=PERCENTILE($D$3:$D$5882,0.6),3,D3519&lt;=PERCENTILE($D$3:$D$5882,0.8),4,TRUE,5)</f>
        <v>1</v>
      </c>
      <c r="H3519" s="3" t="str" cm="1">
        <f t="array" ref="H3519">_xlfn.IFS(AND(E3519&gt;=4,F3519&gt;=4,G3519&gt;=4),"Champions",AND(E3519&gt;=3,F3519&gt;=3,G3519&gt;=3),"Loyal Customers",AND(E3519&lt;=2,F3519&gt;=3),"At Risk",AND(E3519&lt;=2,F3519&lt;=2,G3519&lt;=2),"Lost",AND(E3519&gt;=4,F3519&lt;=2),"New/Promising",TRUE,"Needs Attention")</f>
        <v>Lost</v>
      </c>
      <c r="I3519" s="3" t="str">
        <f t="shared" si="58"/>
        <v>Churned</v>
      </c>
      <c r="J3519" s="3" t="str">
        <f>_xlfn.XLOOKUP(A3519,'Country_Lookup'!$D:$D,'Country_Lookup'!$E:$E)</f>
        <v>United Kingdom</v>
      </c>
    </row>
    <row r="3520" spans="1:10" x14ac:dyDescent="0.3">
      <c r="A3520">
        <v>15898</v>
      </c>
      <c r="B3520">
        <v>1</v>
      </c>
      <c r="C3520">
        <v>25</v>
      </c>
      <c r="D3520">
        <v>5596.3100000000477</v>
      </c>
      <c r="E3520" cm="1">
        <f t="array" ref="E3520">_xlfn.IFS(B3520&lt;=PERCENTILE($B$3:$B$5882,0.2),5,B3520&lt;=PERCENTILE($B$3:$B$5882,0.4),4,B3520&lt;=PERCENTILE($B$3:$B$5882,0.6),3,B3520&lt;=PERCENTILE($B$3:$B$5882,0.8),2,TRUE,1)</f>
        <v>5</v>
      </c>
      <c r="F3520" cm="1">
        <f t="array" ref="F3520">_xlfn.IFS(C3520&lt;=PERCENTILE($C$3:$C$5882,0.2),1,C3520&lt;=PERCENTILE($C$3:$C$5882,0.4),2,C3520&lt;=PERCENTILE($C$3:$C$5882,0.6),3,C3520&lt;=PERCENTILE($C$3:$C$5882,0.8),4,TRUE,5)</f>
        <v>5</v>
      </c>
      <c r="G3520" cm="1">
        <f t="array" ref="G3520">_xlfn.IFS(D3520&lt;=PERCENTILE($D$3:$D$5882,0.2),1,D3520&lt;=PERCENTILE($D$3:$D$5882,0.4),2,D3520&lt;=PERCENTILE($D$3:$D$5882,0.6),3,D3520&lt;=PERCENTILE($D$3:$D$5882,0.8),4,TRUE,5)</f>
        <v>5</v>
      </c>
      <c r="H3520" s="3" t="str" cm="1">
        <f t="array" ref="H3520">_xlfn.IFS(AND(E3520&gt;=4,F3520&gt;=4,G3520&gt;=4),"Champions",AND(E3520&gt;=3,F3520&gt;=3,G3520&gt;=3),"Loyal Customers",AND(E3520&lt;=2,F3520&gt;=3),"At Risk",AND(E3520&lt;=2,F3520&lt;=2,G3520&lt;=2),"Lost",AND(E3520&gt;=4,F3520&lt;=2),"New/Promising",TRUE,"Needs Attention")</f>
        <v>Champions</v>
      </c>
      <c r="I3520" s="3" t="str">
        <f t="shared" si="58"/>
        <v>Active</v>
      </c>
      <c r="J3520" s="3" t="str">
        <f>_xlfn.XLOOKUP(A3520,'Country_Lookup'!$D:$D,'Country_Lookup'!$E:$E)</f>
        <v>United Kingdom</v>
      </c>
    </row>
    <row r="3521" spans="1:10" x14ac:dyDescent="0.3">
      <c r="A3521">
        <v>15899</v>
      </c>
      <c r="B3521">
        <v>368</v>
      </c>
      <c r="C3521">
        <v>1</v>
      </c>
      <c r="D3521">
        <v>112.49999999999999</v>
      </c>
      <c r="E3521" cm="1">
        <f t="array" ref="E3521">_xlfn.IFS(B3521&lt;=PERCENTILE($B$3:$B$5882,0.2),5,B3521&lt;=PERCENTILE($B$3:$B$5882,0.4),4,B3521&lt;=PERCENTILE($B$3:$B$5882,0.6),3,B3521&lt;=PERCENTILE($B$3:$B$5882,0.8),2,TRUE,1)</f>
        <v>2</v>
      </c>
      <c r="F3521" cm="1">
        <f t="array" ref="F3521">_xlfn.IFS(C3521&lt;=PERCENTILE($C$3:$C$5882,0.2),1,C3521&lt;=PERCENTILE($C$3:$C$5882,0.4),2,C3521&lt;=PERCENTILE($C$3:$C$5882,0.6),3,C3521&lt;=PERCENTILE($C$3:$C$5882,0.8),4,TRUE,5)</f>
        <v>1</v>
      </c>
      <c r="G3521" cm="1">
        <f t="array" ref="G3521">_xlfn.IFS(D3521&lt;=PERCENTILE($D$3:$D$5882,0.2),1,D3521&lt;=PERCENTILE($D$3:$D$5882,0.4),2,D3521&lt;=PERCENTILE($D$3:$D$5882,0.6),3,D3521&lt;=PERCENTILE($D$3:$D$5882,0.8),4,TRUE,5)</f>
        <v>1</v>
      </c>
      <c r="H3521" s="3" t="str" cm="1">
        <f t="array" ref="H3521">_xlfn.IFS(AND(E3521&gt;=4,F3521&gt;=4,G3521&gt;=4),"Champions",AND(E3521&gt;=3,F3521&gt;=3,G3521&gt;=3),"Loyal Customers",AND(E3521&lt;=2,F3521&gt;=3),"At Risk",AND(E3521&lt;=2,F3521&lt;=2,G3521&lt;=2),"Lost",AND(E3521&gt;=4,F3521&lt;=2),"New/Promising",TRUE,"Needs Attention")</f>
        <v>Lost</v>
      </c>
      <c r="I3521" s="3" t="str">
        <f t="shared" si="58"/>
        <v>Churned</v>
      </c>
      <c r="J3521" s="3" t="str">
        <f>_xlfn.XLOOKUP(A3521,'Country_Lookup'!$D:$D,'Country_Lookup'!$E:$E)</f>
        <v>United Kingdom</v>
      </c>
    </row>
    <row r="3522" spans="1:10" x14ac:dyDescent="0.3">
      <c r="A3522">
        <v>15900</v>
      </c>
      <c r="B3522">
        <v>23</v>
      </c>
      <c r="C3522">
        <v>4</v>
      </c>
      <c r="D3522">
        <v>900.39999999999793</v>
      </c>
      <c r="E3522" cm="1">
        <f t="array" ref="E3522">_xlfn.IFS(B3522&lt;=PERCENTILE($B$3:$B$5882,0.2),5,B3522&lt;=PERCENTILE($B$3:$B$5882,0.4),4,B3522&lt;=PERCENTILE($B$3:$B$5882,0.6),3,B3522&lt;=PERCENTILE($B$3:$B$5882,0.8),2,TRUE,1)</f>
        <v>4</v>
      </c>
      <c r="F3522" cm="1">
        <f t="array" ref="F3522">_xlfn.IFS(C3522&lt;=PERCENTILE($C$3:$C$5882,0.2),1,C3522&lt;=PERCENTILE($C$3:$C$5882,0.4),2,C3522&lt;=PERCENTILE($C$3:$C$5882,0.6),3,C3522&lt;=PERCENTILE($C$3:$C$5882,0.8),4,TRUE,5)</f>
        <v>3</v>
      </c>
      <c r="G3522" cm="1">
        <f t="array" ref="G3522">_xlfn.IFS(D3522&lt;=PERCENTILE($D$3:$D$5882,0.2),1,D3522&lt;=PERCENTILE($D$3:$D$5882,0.4),2,D3522&lt;=PERCENTILE($D$3:$D$5882,0.6),3,D3522&lt;=PERCENTILE($D$3:$D$5882,0.8),4,TRUE,5)</f>
        <v>3</v>
      </c>
      <c r="H3522" s="3" t="str" cm="1">
        <f t="array" ref="H3522">_xlfn.IFS(AND(E3522&gt;=4,F3522&gt;=4,G3522&gt;=4),"Champions",AND(E3522&gt;=3,F3522&gt;=3,G3522&gt;=3),"Loyal Customers",AND(E3522&lt;=2,F3522&gt;=3),"At Risk",AND(E3522&lt;=2,F3522&lt;=2,G3522&lt;=2),"Lost",AND(E3522&gt;=4,F3522&lt;=2),"New/Promising",TRUE,"Needs Attention")</f>
        <v>Loyal Customers</v>
      </c>
      <c r="I3522" s="3" t="str">
        <f t="shared" si="58"/>
        <v>Active</v>
      </c>
      <c r="J3522" s="3" t="str">
        <f>_xlfn.XLOOKUP(A3522,'Country_Lookup'!$D:$D,'Country_Lookup'!$E:$E)</f>
        <v>United Kingdom</v>
      </c>
    </row>
    <row r="3523" spans="1:10" x14ac:dyDescent="0.3">
      <c r="A3523">
        <v>15901</v>
      </c>
      <c r="B3523">
        <v>16</v>
      </c>
      <c r="C3523">
        <v>7</v>
      </c>
      <c r="D3523">
        <v>703.22000000000094</v>
      </c>
      <c r="E3523" cm="1">
        <f t="array" ref="E3523">_xlfn.IFS(B3523&lt;=PERCENTILE($B$3:$B$5882,0.2),5,B3523&lt;=PERCENTILE($B$3:$B$5882,0.4),4,B3523&lt;=PERCENTILE($B$3:$B$5882,0.6),3,B3523&lt;=PERCENTILE($B$3:$B$5882,0.8),2,TRUE,1)</f>
        <v>5</v>
      </c>
      <c r="F3523" cm="1">
        <f t="array" ref="F3523">_xlfn.IFS(C3523&lt;=PERCENTILE($C$3:$C$5882,0.2),1,C3523&lt;=PERCENTILE($C$3:$C$5882,0.4),2,C3523&lt;=PERCENTILE($C$3:$C$5882,0.6),3,C3523&lt;=PERCENTILE($C$3:$C$5882,0.8),4,TRUE,5)</f>
        <v>4</v>
      </c>
      <c r="G3523" cm="1">
        <f t="array" ref="G3523">_xlfn.IFS(D3523&lt;=PERCENTILE($D$3:$D$5882,0.2),1,D3523&lt;=PERCENTILE($D$3:$D$5882,0.4),2,D3523&lt;=PERCENTILE($D$3:$D$5882,0.6),3,D3523&lt;=PERCENTILE($D$3:$D$5882,0.8),4,TRUE,5)</f>
        <v>3</v>
      </c>
      <c r="H3523" s="3" t="str" cm="1">
        <f t="array" ref="H3523">_xlfn.IFS(AND(E3523&gt;=4,F3523&gt;=4,G3523&gt;=4),"Champions",AND(E3523&gt;=3,F3523&gt;=3,G3523&gt;=3),"Loyal Customers",AND(E3523&lt;=2,F3523&gt;=3),"At Risk",AND(E3523&lt;=2,F3523&lt;=2,G3523&lt;=2),"Lost",AND(E3523&gt;=4,F3523&lt;=2),"New/Promising",TRUE,"Needs Attention")</f>
        <v>Loyal Customers</v>
      </c>
      <c r="I3523" s="3" t="str">
        <f t="shared" ref="I3523:I3586" si="59">IF(B3523&gt;90,"Churned","Active")</f>
        <v>Active</v>
      </c>
      <c r="J3523" s="3" t="str">
        <f>_xlfn.XLOOKUP(A3523,'Country_Lookup'!$D:$D,'Country_Lookup'!$E:$E)</f>
        <v>United Kingdom</v>
      </c>
    </row>
    <row r="3524" spans="1:10" x14ac:dyDescent="0.3">
      <c r="A3524">
        <v>15902</v>
      </c>
      <c r="B3524">
        <v>380</v>
      </c>
      <c r="C3524">
        <v>1</v>
      </c>
      <c r="D3524">
        <v>145.00999999999993</v>
      </c>
      <c r="E3524" cm="1">
        <f t="array" ref="E3524">_xlfn.IFS(B3524&lt;=PERCENTILE($B$3:$B$5882,0.2),5,B3524&lt;=PERCENTILE($B$3:$B$5882,0.4),4,B3524&lt;=PERCENTILE($B$3:$B$5882,0.6),3,B3524&lt;=PERCENTILE($B$3:$B$5882,0.8),2,TRUE,1)</f>
        <v>2</v>
      </c>
      <c r="F3524" cm="1">
        <f t="array" ref="F3524">_xlfn.IFS(C3524&lt;=PERCENTILE($C$3:$C$5882,0.2),1,C3524&lt;=PERCENTILE($C$3:$C$5882,0.4),2,C3524&lt;=PERCENTILE($C$3:$C$5882,0.6),3,C3524&lt;=PERCENTILE($C$3:$C$5882,0.8),4,TRUE,5)</f>
        <v>1</v>
      </c>
      <c r="G3524" cm="1">
        <f t="array" ref="G3524">_xlfn.IFS(D3524&lt;=PERCENTILE($D$3:$D$5882,0.2),1,D3524&lt;=PERCENTILE($D$3:$D$5882,0.4),2,D3524&lt;=PERCENTILE($D$3:$D$5882,0.6),3,D3524&lt;=PERCENTILE($D$3:$D$5882,0.8),4,TRUE,5)</f>
        <v>1</v>
      </c>
      <c r="H3524" s="3" t="str" cm="1">
        <f t="array" ref="H3524">_xlfn.IFS(AND(E3524&gt;=4,F3524&gt;=4,G3524&gt;=4),"Champions",AND(E3524&gt;=3,F3524&gt;=3,G3524&gt;=3),"Loyal Customers",AND(E3524&lt;=2,F3524&gt;=3),"At Risk",AND(E3524&lt;=2,F3524&lt;=2,G3524&lt;=2),"Lost",AND(E3524&gt;=4,F3524&lt;=2),"New/Promising",TRUE,"Needs Attention")</f>
        <v>Lost</v>
      </c>
      <c r="I3524" s="3" t="str">
        <f t="shared" si="59"/>
        <v>Churned</v>
      </c>
      <c r="J3524" s="3" t="str">
        <f>_xlfn.XLOOKUP(A3524,'Country_Lookup'!$D:$D,'Country_Lookup'!$E:$E)</f>
        <v>United Kingdom</v>
      </c>
    </row>
    <row r="3525" spans="1:10" x14ac:dyDescent="0.3">
      <c r="A3525">
        <v>15903</v>
      </c>
      <c r="B3525">
        <v>9</v>
      </c>
      <c r="C3525">
        <v>12</v>
      </c>
      <c r="D3525">
        <v>8939.8399999999911</v>
      </c>
      <c r="E3525" cm="1">
        <f t="array" ref="E3525">_xlfn.IFS(B3525&lt;=PERCENTILE($B$3:$B$5882,0.2),5,B3525&lt;=PERCENTILE($B$3:$B$5882,0.4),4,B3525&lt;=PERCENTILE($B$3:$B$5882,0.6),3,B3525&lt;=PERCENTILE($B$3:$B$5882,0.8),2,TRUE,1)</f>
        <v>5</v>
      </c>
      <c r="F3525" cm="1">
        <f t="array" ref="F3525">_xlfn.IFS(C3525&lt;=PERCENTILE($C$3:$C$5882,0.2),1,C3525&lt;=PERCENTILE($C$3:$C$5882,0.4),2,C3525&lt;=PERCENTILE($C$3:$C$5882,0.6),3,C3525&lt;=PERCENTILE($C$3:$C$5882,0.8),4,TRUE,5)</f>
        <v>5</v>
      </c>
      <c r="G3525" cm="1">
        <f t="array" ref="G3525">_xlfn.IFS(D3525&lt;=PERCENTILE($D$3:$D$5882,0.2),1,D3525&lt;=PERCENTILE($D$3:$D$5882,0.4),2,D3525&lt;=PERCENTILE($D$3:$D$5882,0.6),3,D3525&lt;=PERCENTILE($D$3:$D$5882,0.8),4,TRUE,5)</f>
        <v>5</v>
      </c>
      <c r="H3525" s="3" t="str" cm="1">
        <f t="array" ref="H3525">_xlfn.IFS(AND(E3525&gt;=4,F3525&gt;=4,G3525&gt;=4),"Champions",AND(E3525&gt;=3,F3525&gt;=3,G3525&gt;=3),"Loyal Customers",AND(E3525&lt;=2,F3525&gt;=3),"At Risk",AND(E3525&lt;=2,F3525&lt;=2,G3525&lt;=2),"Lost",AND(E3525&gt;=4,F3525&lt;=2),"New/Promising",TRUE,"Needs Attention")</f>
        <v>Champions</v>
      </c>
      <c r="I3525" s="3" t="str">
        <f t="shared" si="59"/>
        <v>Active</v>
      </c>
      <c r="J3525" s="3" t="str">
        <f>_xlfn.XLOOKUP(A3525,'Country_Lookup'!$D:$D,'Country_Lookup'!$E:$E)</f>
        <v>United Kingdom</v>
      </c>
    </row>
    <row r="3526" spans="1:10" x14ac:dyDescent="0.3">
      <c r="A3526">
        <v>15904</v>
      </c>
      <c r="B3526">
        <v>8</v>
      </c>
      <c r="C3526">
        <v>1</v>
      </c>
      <c r="D3526">
        <v>164.68</v>
      </c>
      <c r="E3526" cm="1">
        <f t="array" ref="E3526">_xlfn.IFS(B3526&lt;=PERCENTILE($B$3:$B$5882,0.2),5,B3526&lt;=PERCENTILE($B$3:$B$5882,0.4),4,B3526&lt;=PERCENTILE($B$3:$B$5882,0.6),3,B3526&lt;=PERCENTILE($B$3:$B$5882,0.8),2,TRUE,1)</f>
        <v>5</v>
      </c>
      <c r="F3526" cm="1">
        <f t="array" ref="F3526">_xlfn.IFS(C3526&lt;=PERCENTILE($C$3:$C$5882,0.2),1,C3526&lt;=PERCENTILE($C$3:$C$5882,0.4),2,C3526&lt;=PERCENTILE($C$3:$C$5882,0.6),3,C3526&lt;=PERCENTILE($C$3:$C$5882,0.8),4,TRUE,5)</f>
        <v>1</v>
      </c>
      <c r="G3526" cm="1">
        <f t="array" ref="G3526">_xlfn.IFS(D3526&lt;=PERCENTILE($D$3:$D$5882,0.2),1,D3526&lt;=PERCENTILE($D$3:$D$5882,0.4),2,D3526&lt;=PERCENTILE($D$3:$D$5882,0.6),3,D3526&lt;=PERCENTILE($D$3:$D$5882,0.8),4,TRUE,5)</f>
        <v>1</v>
      </c>
      <c r="H3526" s="3" t="str" cm="1">
        <f t="array" ref="H3526">_xlfn.IFS(AND(E3526&gt;=4,F3526&gt;=4,G3526&gt;=4),"Champions",AND(E3526&gt;=3,F3526&gt;=3,G3526&gt;=3),"Loyal Customers",AND(E3526&lt;=2,F3526&gt;=3),"At Risk",AND(E3526&lt;=2,F3526&lt;=2,G3526&lt;=2),"Lost",AND(E3526&gt;=4,F3526&lt;=2),"New/Promising",TRUE,"Needs Attention")</f>
        <v>New/Promising</v>
      </c>
      <c r="I3526" s="3" t="str">
        <f t="shared" si="59"/>
        <v>Active</v>
      </c>
      <c r="J3526" s="3" t="str">
        <f>_xlfn.XLOOKUP(A3526,'Country_Lookup'!$D:$D,'Country_Lookup'!$E:$E)</f>
        <v>United Kingdom</v>
      </c>
    </row>
    <row r="3527" spans="1:10" x14ac:dyDescent="0.3">
      <c r="A3527">
        <v>15905</v>
      </c>
      <c r="B3527">
        <v>543</v>
      </c>
      <c r="C3527">
        <v>1</v>
      </c>
      <c r="D3527">
        <v>114.69000000000004</v>
      </c>
      <c r="E3527" cm="1">
        <f t="array" ref="E3527">_xlfn.IFS(B3527&lt;=PERCENTILE($B$3:$B$5882,0.2),5,B3527&lt;=PERCENTILE($B$3:$B$5882,0.4),4,B3527&lt;=PERCENTILE($B$3:$B$5882,0.6),3,B3527&lt;=PERCENTILE($B$3:$B$5882,0.8),2,TRUE,1)</f>
        <v>1</v>
      </c>
      <c r="F3527" cm="1">
        <f t="array" ref="F3527">_xlfn.IFS(C3527&lt;=PERCENTILE($C$3:$C$5882,0.2),1,C3527&lt;=PERCENTILE($C$3:$C$5882,0.4),2,C3527&lt;=PERCENTILE($C$3:$C$5882,0.6),3,C3527&lt;=PERCENTILE($C$3:$C$5882,0.8),4,TRUE,5)</f>
        <v>1</v>
      </c>
      <c r="G3527" cm="1">
        <f t="array" ref="G3527">_xlfn.IFS(D3527&lt;=PERCENTILE($D$3:$D$5882,0.2),1,D3527&lt;=PERCENTILE($D$3:$D$5882,0.4),2,D3527&lt;=PERCENTILE($D$3:$D$5882,0.6),3,D3527&lt;=PERCENTILE($D$3:$D$5882,0.8),4,TRUE,5)</f>
        <v>1</v>
      </c>
      <c r="H3527" s="3" t="str" cm="1">
        <f t="array" ref="H3527">_xlfn.IFS(AND(E3527&gt;=4,F3527&gt;=4,G3527&gt;=4),"Champions",AND(E3527&gt;=3,F3527&gt;=3,G3527&gt;=3),"Loyal Customers",AND(E3527&lt;=2,F3527&gt;=3),"At Risk",AND(E3527&lt;=2,F3527&lt;=2,G3527&lt;=2),"Lost",AND(E3527&gt;=4,F3527&lt;=2),"New/Promising",TRUE,"Needs Attention")</f>
        <v>Lost</v>
      </c>
      <c r="I3527" s="3" t="str">
        <f t="shared" si="59"/>
        <v>Churned</v>
      </c>
      <c r="J3527" s="3" t="str">
        <f>_xlfn.XLOOKUP(A3527,'Country_Lookup'!$D:$D,'Country_Lookup'!$E:$E)</f>
        <v>United Kingdom</v>
      </c>
    </row>
    <row r="3528" spans="1:10" x14ac:dyDescent="0.3">
      <c r="A3528">
        <v>15906</v>
      </c>
      <c r="B3528">
        <v>19</v>
      </c>
      <c r="C3528">
        <v>10</v>
      </c>
      <c r="D3528">
        <v>2555.6400000000026</v>
      </c>
      <c r="E3528" cm="1">
        <f t="array" ref="E3528">_xlfn.IFS(B3528&lt;=PERCENTILE($B$3:$B$5882,0.2),5,B3528&lt;=PERCENTILE($B$3:$B$5882,0.4),4,B3528&lt;=PERCENTILE($B$3:$B$5882,0.6),3,B3528&lt;=PERCENTILE($B$3:$B$5882,0.8),2,TRUE,1)</f>
        <v>5</v>
      </c>
      <c r="F3528" cm="1">
        <f t="array" ref="F3528">_xlfn.IFS(C3528&lt;=PERCENTILE($C$3:$C$5882,0.2),1,C3528&lt;=PERCENTILE($C$3:$C$5882,0.4),2,C3528&lt;=PERCENTILE($C$3:$C$5882,0.6),3,C3528&lt;=PERCENTILE($C$3:$C$5882,0.8),4,TRUE,5)</f>
        <v>5</v>
      </c>
      <c r="G3528" cm="1">
        <f t="array" ref="G3528">_xlfn.IFS(D3528&lt;=PERCENTILE($D$3:$D$5882,0.2),1,D3528&lt;=PERCENTILE($D$3:$D$5882,0.4),2,D3528&lt;=PERCENTILE($D$3:$D$5882,0.6),3,D3528&lt;=PERCENTILE($D$3:$D$5882,0.8),4,TRUE,5)</f>
        <v>4</v>
      </c>
      <c r="H3528" s="3" t="str" cm="1">
        <f t="array" ref="H3528">_xlfn.IFS(AND(E3528&gt;=4,F3528&gt;=4,G3528&gt;=4),"Champions",AND(E3528&gt;=3,F3528&gt;=3,G3528&gt;=3),"Loyal Customers",AND(E3528&lt;=2,F3528&gt;=3),"At Risk",AND(E3528&lt;=2,F3528&lt;=2,G3528&lt;=2),"Lost",AND(E3528&gt;=4,F3528&lt;=2),"New/Promising",TRUE,"Needs Attention")</f>
        <v>Champions</v>
      </c>
      <c r="I3528" s="3" t="str">
        <f t="shared" si="59"/>
        <v>Active</v>
      </c>
      <c r="J3528" s="3" t="str">
        <f>_xlfn.XLOOKUP(A3528,'Country_Lookup'!$D:$D,'Country_Lookup'!$E:$E)</f>
        <v>United Kingdom</v>
      </c>
    </row>
    <row r="3529" spans="1:10" x14ac:dyDescent="0.3">
      <c r="A3529">
        <v>15907</v>
      </c>
      <c r="B3529">
        <v>3</v>
      </c>
      <c r="C3529">
        <v>3</v>
      </c>
      <c r="D3529">
        <v>967.4500000000038</v>
      </c>
      <c r="E3529" cm="1">
        <f t="array" ref="E3529">_xlfn.IFS(B3529&lt;=PERCENTILE($B$3:$B$5882,0.2),5,B3529&lt;=PERCENTILE($B$3:$B$5882,0.4),4,B3529&lt;=PERCENTILE($B$3:$B$5882,0.6),3,B3529&lt;=PERCENTILE($B$3:$B$5882,0.8),2,TRUE,1)</f>
        <v>5</v>
      </c>
      <c r="F3529" cm="1">
        <f t="array" ref="F3529">_xlfn.IFS(C3529&lt;=PERCENTILE($C$3:$C$5882,0.2),1,C3529&lt;=PERCENTILE($C$3:$C$5882,0.4),2,C3529&lt;=PERCENTILE($C$3:$C$5882,0.6),3,C3529&lt;=PERCENTILE($C$3:$C$5882,0.8),4,TRUE,5)</f>
        <v>3</v>
      </c>
      <c r="G3529" cm="1">
        <f t="array" ref="G3529">_xlfn.IFS(D3529&lt;=PERCENTILE($D$3:$D$5882,0.2),1,D3529&lt;=PERCENTILE($D$3:$D$5882,0.4),2,D3529&lt;=PERCENTILE($D$3:$D$5882,0.6),3,D3529&lt;=PERCENTILE($D$3:$D$5882,0.8),4,TRUE,5)</f>
        <v>3</v>
      </c>
      <c r="H3529" s="3" t="str" cm="1">
        <f t="array" ref="H3529">_xlfn.IFS(AND(E3529&gt;=4,F3529&gt;=4,G3529&gt;=4),"Champions",AND(E3529&gt;=3,F3529&gt;=3,G3529&gt;=3),"Loyal Customers",AND(E3529&lt;=2,F3529&gt;=3),"At Risk",AND(E3529&lt;=2,F3529&lt;=2,G3529&lt;=2),"Lost",AND(E3529&gt;=4,F3529&lt;=2),"New/Promising",TRUE,"Needs Attention")</f>
        <v>Loyal Customers</v>
      </c>
      <c r="I3529" s="3" t="str">
        <f t="shared" si="59"/>
        <v>Active</v>
      </c>
      <c r="J3529" s="3" t="str">
        <f>_xlfn.XLOOKUP(A3529,'Country_Lookup'!$D:$D,'Country_Lookup'!$E:$E)</f>
        <v>United Kingdom</v>
      </c>
    </row>
    <row r="3530" spans="1:10" x14ac:dyDescent="0.3">
      <c r="A3530">
        <v>15908</v>
      </c>
      <c r="B3530">
        <v>490</v>
      </c>
      <c r="C3530">
        <v>2</v>
      </c>
      <c r="D3530">
        <v>764.56999999999982</v>
      </c>
      <c r="E3530" cm="1">
        <f t="array" ref="E3530">_xlfn.IFS(B3530&lt;=PERCENTILE($B$3:$B$5882,0.2),5,B3530&lt;=PERCENTILE($B$3:$B$5882,0.4),4,B3530&lt;=PERCENTILE($B$3:$B$5882,0.6),3,B3530&lt;=PERCENTILE($B$3:$B$5882,0.8),2,TRUE,1)</f>
        <v>1</v>
      </c>
      <c r="F3530" cm="1">
        <f t="array" ref="F3530">_xlfn.IFS(C3530&lt;=PERCENTILE($C$3:$C$5882,0.2),1,C3530&lt;=PERCENTILE($C$3:$C$5882,0.4),2,C3530&lt;=PERCENTILE($C$3:$C$5882,0.6),3,C3530&lt;=PERCENTILE($C$3:$C$5882,0.8),4,TRUE,5)</f>
        <v>2</v>
      </c>
      <c r="G3530" cm="1">
        <f t="array" ref="G3530">_xlfn.IFS(D3530&lt;=PERCENTILE($D$3:$D$5882,0.2),1,D3530&lt;=PERCENTILE($D$3:$D$5882,0.4),2,D3530&lt;=PERCENTILE($D$3:$D$5882,0.6),3,D3530&lt;=PERCENTILE($D$3:$D$5882,0.8),4,TRUE,5)</f>
        <v>3</v>
      </c>
      <c r="H3530" s="3" t="str" cm="1">
        <f t="array" ref="H3530">_xlfn.IFS(AND(E3530&gt;=4,F3530&gt;=4,G3530&gt;=4),"Champions",AND(E3530&gt;=3,F3530&gt;=3,G3530&gt;=3),"Loyal Customers",AND(E3530&lt;=2,F3530&gt;=3),"At Risk",AND(E3530&lt;=2,F3530&lt;=2,G3530&lt;=2),"Lost",AND(E3530&gt;=4,F3530&lt;=2),"New/Promising",TRUE,"Needs Attention")</f>
        <v>Needs Attention</v>
      </c>
      <c r="I3530" s="3" t="str">
        <f t="shared" si="59"/>
        <v>Churned</v>
      </c>
      <c r="J3530" s="3" t="str">
        <f>_xlfn.XLOOKUP(A3530,'Country_Lookup'!$D:$D,'Country_Lookup'!$E:$E)</f>
        <v>United Kingdom</v>
      </c>
    </row>
    <row r="3531" spans="1:10" x14ac:dyDescent="0.3">
      <c r="A3531">
        <v>15909</v>
      </c>
      <c r="B3531">
        <v>173</v>
      </c>
      <c r="C3531">
        <v>1</v>
      </c>
      <c r="D3531">
        <v>191.94000000000003</v>
      </c>
      <c r="E3531" cm="1">
        <f t="array" ref="E3531">_xlfn.IFS(B3531&lt;=PERCENTILE($B$3:$B$5882,0.2),5,B3531&lt;=PERCENTILE($B$3:$B$5882,0.4),4,B3531&lt;=PERCENTILE($B$3:$B$5882,0.6),3,B3531&lt;=PERCENTILE($B$3:$B$5882,0.8),2,TRUE,1)</f>
        <v>3</v>
      </c>
      <c r="F3531" cm="1">
        <f t="array" ref="F3531">_xlfn.IFS(C3531&lt;=PERCENTILE($C$3:$C$5882,0.2),1,C3531&lt;=PERCENTILE($C$3:$C$5882,0.4),2,C3531&lt;=PERCENTILE($C$3:$C$5882,0.6),3,C3531&lt;=PERCENTILE($C$3:$C$5882,0.8),4,TRUE,5)</f>
        <v>1</v>
      </c>
      <c r="G3531" cm="1">
        <f t="array" ref="G3531">_xlfn.IFS(D3531&lt;=PERCENTILE($D$3:$D$5882,0.2),1,D3531&lt;=PERCENTILE($D$3:$D$5882,0.4),2,D3531&lt;=PERCENTILE($D$3:$D$5882,0.6),3,D3531&lt;=PERCENTILE($D$3:$D$5882,0.8),4,TRUE,5)</f>
        <v>1</v>
      </c>
      <c r="H3531" s="3" t="str" cm="1">
        <f t="array" ref="H3531">_xlfn.IFS(AND(E3531&gt;=4,F3531&gt;=4,G3531&gt;=4),"Champions",AND(E3531&gt;=3,F3531&gt;=3,G3531&gt;=3),"Loyal Customers",AND(E3531&lt;=2,F3531&gt;=3),"At Risk",AND(E3531&lt;=2,F3531&lt;=2,G3531&lt;=2),"Lost",AND(E3531&gt;=4,F3531&lt;=2),"New/Promising",TRUE,"Needs Attention")</f>
        <v>Needs Attention</v>
      </c>
      <c r="I3531" s="3" t="str">
        <f t="shared" si="59"/>
        <v>Churned</v>
      </c>
      <c r="J3531" s="3" t="str">
        <f>_xlfn.XLOOKUP(A3531,'Country_Lookup'!$D:$D,'Country_Lookup'!$E:$E)</f>
        <v>United Kingdom</v>
      </c>
    </row>
    <row r="3532" spans="1:10" x14ac:dyDescent="0.3">
      <c r="A3532">
        <v>15910</v>
      </c>
      <c r="B3532">
        <v>0</v>
      </c>
      <c r="C3532">
        <v>15</v>
      </c>
      <c r="D3532">
        <v>2681.8000000000293</v>
      </c>
      <c r="E3532" cm="1">
        <f t="array" ref="E3532">_xlfn.IFS(B3532&lt;=PERCENTILE($B$3:$B$5882,0.2),5,B3532&lt;=PERCENTILE($B$3:$B$5882,0.4),4,B3532&lt;=PERCENTILE($B$3:$B$5882,0.6),3,B3532&lt;=PERCENTILE($B$3:$B$5882,0.8),2,TRUE,1)</f>
        <v>5</v>
      </c>
      <c r="F3532" cm="1">
        <f t="array" ref="F3532">_xlfn.IFS(C3532&lt;=PERCENTILE($C$3:$C$5882,0.2),1,C3532&lt;=PERCENTILE($C$3:$C$5882,0.4),2,C3532&lt;=PERCENTILE($C$3:$C$5882,0.6),3,C3532&lt;=PERCENTILE($C$3:$C$5882,0.8),4,TRUE,5)</f>
        <v>5</v>
      </c>
      <c r="G3532" cm="1">
        <f t="array" ref="G3532">_xlfn.IFS(D3532&lt;=PERCENTILE($D$3:$D$5882,0.2),1,D3532&lt;=PERCENTILE($D$3:$D$5882,0.4),2,D3532&lt;=PERCENTILE($D$3:$D$5882,0.6),3,D3532&lt;=PERCENTILE($D$3:$D$5882,0.8),4,TRUE,5)</f>
        <v>4</v>
      </c>
      <c r="H3532" s="3" t="str" cm="1">
        <f t="array" ref="H3532">_xlfn.IFS(AND(E3532&gt;=4,F3532&gt;=4,G3532&gt;=4),"Champions",AND(E3532&gt;=3,F3532&gt;=3,G3532&gt;=3),"Loyal Customers",AND(E3532&lt;=2,F3532&gt;=3),"At Risk",AND(E3532&lt;=2,F3532&lt;=2,G3532&lt;=2),"Lost",AND(E3532&gt;=4,F3532&lt;=2),"New/Promising",TRUE,"Needs Attention")</f>
        <v>Champions</v>
      </c>
      <c r="I3532" s="3" t="str">
        <f t="shared" si="59"/>
        <v>Active</v>
      </c>
      <c r="J3532" s="3" t="str">
        <f>_xlfn.XLOOKUP(A3532,'Country_Lookup'!$D:$D,'Country_Lookup'!$E:$E)</f>
        <v>United Kingdom</v>
      </c>
    </row>
    <row r="3533" spans="1:10" x14ac:dyDescent="0.3">
      <c r="A3533">
        <v>15911</v>
      </c>
      <c r="B3533">
        <v>623</v>
      </c>
      <c r="C3533">
        <v>8</v>
      </c>
      <c r="D3533">
        <v>1702.3400000000088</v>
      </c>
      <c r="E3533" cm="1">
        <f t="array" ref="E3533">_xlfn.IFS(B3533&lt;=PERCENTILE($B$3:$B$5882,0.2),5,B3533&lt;=PERCENTILE($B$3:$B$5882,0.4),4,B3533&lt;=PERCENTILE($B$3:$B$5882,0.6),3,B3533&lt;=PERCENTILE($B$3:$B$5882,0.8),2,TRUE,1)</f>
        <v>1</v>
      </c>
      <c r="F3533" cm="1">
        <f t="array" ref="F3533">_xlfn.IFS(C3533&lt;=PERCENTILE($C$3:$C$5882,0.2),1,C3533&lt;=PERCENTILE($C$3:$C$5882,0.4),2,C3533&lt;=PERCENTILE($C$3:$C$5882,0.6),3,C3533&lt;=PERCENTILE($C$3:$C$5882,0.8),4,TRUE,5)</f>
        <v>4</v>
      </c>
      <c r="G3533" cm="1">
        <f t="array" ref="G3533">_xlfn.IFS(D3533&lt;=PERCENTILE($D$3:$D$5882,0.2),1,D3533&lt;=PERCENTILE($D$3:$D$5882,0.4),2,D3533&lt;=PERCENTILE($D$3:$D$5882,0.6),3,D3533&lt;=PERCENTILE($D$3:$D$5882,0.8),4,TRUE,5)</f>
        <v>4</v>
      </c>
      <c r="H3533" s="3" t="str" cm="1">
        <f t="array" ref="H3533">_xlfn.IFS(AND(E3533&gt;=4,F3533&gt;=4,G3533&gt;=4),"Champions",AND(E3533&gt;=3,F3533&gt;=3,G3533&gt;=3),"Loyal Customers",AND(E3533&lt;=2,F3533&gt;=3),"At Risk",AND(E3533&lt;=2,F3533&lt;=2,G3533&lt;=2),"Lost",AND(E3533&gt;=4,F3533&lt;=2),"New/Promising",TRUE,"Needs Attention")</f>
        <v>At Risk</v>
      </c>
      <c r="I3533" s="3" t="str">
        <f t="shared" si="59"/>
        <v>Churned</v>
      </c>
      <c r="J3533" s="3" t="str">
        <f>_xlfn.XLOOKUP(A3533,'Country_Lookup'!$D:$D,'Country_Lookup'!$E:$E)</f>
        <v>United Kingdom</v>
      </c>
    </row>
    <row r="3534" spans="1:10" x14ac:dyDescent="0.3">
      <c r="A3534">
        <v>15912</v>
      </c>
      <c r="B3534">
        <v>178</v>
      </c>
      <c r="C3534">
        <v>9</v>
      </c>
      <c r="D3534">
        <v>1074.6999999999982</v>
      </c>
      <c r="E3534" cm="1">
        <f t="array" ref="E3534">_xlfn.IFS(B3534&lt;=PERCENTILE($B$3:$B$5882,0.2),5,B3534&lt;=PERCENTILE($B$3:$B$5882,0.4),4,B3534&lt;=PERCENTILE($B$3:$B$5882,0.6),3,B3534&lt;=PERCENTILE($B$3:$B$5882,0.8),2,TRUE,1)</f>
        <v>3</v>
      </c>
      <c r="F3534" cm="1">
        <f t="array" ref="F3534">_xlfn.IFS(C3534&lt;=PERCENTILE($C$3:$C$5882,0.2),1,C3534&lt;=PERCENTILE($C$3:$C$5882,0.4),2,C3534&lt;=PERCENTILE($C$3:$C$5882,0.6),3,C3534&lt;=PERCENTILE($C$3:$C$5882,0.8),4,TRUE,5)</f>
        <v>5</v>
      </c>
      <c r="G3534" cm="1">
        <f t="array" ref="G3534">_xlfn.IFS(D3534&lt;=PERCENTILE($D$3:$D$5882,0.2),1,D3534&lt;=PERCENTILE($D$3:$D$5882,0.4),2,D3534&lt;=PERCENTILE($D$3:$D$5882,0.6),3,D3534&lt;=PERCENTILE($D$3:$D$5882,0.8),4,TRUE,5)</f>
        <v>3</v>
      </c>
      <c r="H3534" s="3" t="str" cm="1">
        <f t="array" ref="H3534">_xlfn.IFS(AND(E3534&gt;=4,F3534&gt;=4,G3534&gt;=4),"Champions",AND(E3534&gt;=3,F3534&gt;=3,G3534&gt;=3),"Loyal Customers",AND(E3534&lt;=2,F3534&gt;=3),"At Risk",AND(E3534&lt;=2,F3534&lt;=2,G3534&lt;=2),"Lost",AND(E3534&gt;=4,F3534&lt;=2),"New/Promising",TRUE,"Needs Attention")</f>
        <v>Loyal Customers</v>
      </c>
      <c r="I3534" s="3" t="str">
        <f t="shared" si="59"/>
        <v>Churned</v>
      </c>
      <c r="J3534" s="3" t="str">
        <f>_xlfn.XLOOKUP(A3534,'Country_Lookup'!$D:$D,'Country_Lookup'!$E:$E)</f>
        <v>United Kingdom</v>
      </c>
    </row>
    <row r="3535" spans="1:10" x14ac:dyDescent="0.3">
      <c r="A3535">
        <v>15913</v>
      </c>
      <c r="B3535">
        <v>534</v>
      </c>
      <c r="C3535">
        <v>1</v>
      </c>
      <c r="D3535">
        <v>6.3000000000000007</v>
      </c>
      <c r="E3535" cm="1">
        <f t="array" ref="E3535">_xlfn.IFS(B3535&lt;=PERCENTILE($B$3:$B$5882,0.2),5,B3535&lt;=PERCENTILE($B$3:$B$5882,0.4),4,B3535&lt;=PERCENTILE($B$3:$B$5882,0.6),3,B3535&lt;=PERCENTILE($B$3:$B$5882,0.8),2,TRUE,1)</f>
        <v>1</v>
      </c>
      <c r="F3535" cm="1">
        <f t="array" ref="F3535">_xlfn.IFS(C3535&lt;=PERCENTILE($C$3:$C$5882,0.2),1,C3535&lt;=PERCENTILE($C$3:$C$5882,0.4),2,C3535&lt;=PERCENTILE($C$3:$C$5882,0.6),3,C3535&lt;=PERCENTILE($C$3:$C$5882,0.8),4,TRUE,5)</f>
        <v>1</v>
      </c>
      <c r="G3535" cm="1">
        <f t="array" ref="G3535">_xlfn.IFS(D3535&lt;=PERCENTILE($D$3:$D$5882,0.2),1,D3535&lt;=PERCENTILE($D$3:$D$5882,0.4),2,D3535&lt;=PERCENTILE($D$3:$D$5882,0.6),3,D3535&lt;=PERCENTILE($D$3:$D$5882,0.8),4,TRUE,5)</f>
        <v>1</v>
      </c>
      <c r="H3535" s="3" t="str" cm="1">
        <f t="array" ref="H3535">_xlfn.IFS(AND(E3535&gt;=4,F3535&gt;=4,G3535&gt;=4),"Champions",AND(E3535&gt;=3,F3535&gt;=3,G3535&gt;=3),"Loyal Customers",AND(E3535&lt;=2,F3535&gt;=3),"At Risk",AND(E3535&lt;=2,F3535&lt;=2,G3535&lt;=2),"Lost",AND(E3535&gt;=4,F3535&lt;=2),"New/Promising",TRUE,"Needs Attention")</f>
        <v>Lost</v>
      </c>
      <c r="I3535" s="3" t="str">
        <f t="shared" si="59"/>
        <v>Churned</v>
      </c>
      <c r="J3535" s="3" t="str">
        <f>_xlfn.XLOOKUP(A3535,'Country_Lookup'!$D:$D,'Country_Lookup'!$E:$E)</f>
        <v>United Kingdom</v>
      </c>
    </row>
    <row r="3536" spans="1:10" x14ac:dyDescent="0.3">
      <c r="A3536">
        <v>15914</v>
      </c>
      <c r="B3536">
        <v>378</v>
      </c>
      <c r="C3536">
        <v>2</v>
      </c>
      <c r="D3536">
        <v>205.98999999999998</v>
      </c>
      <c r="E3536" cm="1">
        <f t="array" ref="E3536">_xlfn.IFS(B3536&lt;=PERCENTILE($B$3:$B$5882,0.2),5,B3536&lt;=PERCENTILE($B$3:$B$5882,0.4),4,B3536&lt;=PERCENTILE($B$3:$B$5882,0.6),3,B3536&lt;=PERCENTILE($B$3:$B$5882,0.8),2,TRUE,1)</f>
        <v>2</v>
      </c>
      <c r="F3536" cm="1">
        <f t="array" ref="F3536">_xlfn.IFS(C3536&lt;=PERCENTILE($C$3:$C$5882,0.2),1,C3536&lt;=PERCENTILE($C$3:$C$5882,0.4),2,C3536&lt;=PERCENTILE($C$3:$C$5882,0.6),3,C3536&lt;=PERCENTILE($C$3:$C$5882,0.8),4,TRUE,5)</f>
        <v>2</v>
      </c>
      <c r="G3536" cm="1">
        <f t="array" ref="G3536">_xlfn.IFS(D3536&lt;=PERCENTILE($D$3:$D$5882,0.2),1,D3536&lt;=PERCENTILE($D$3:$D$5882,0.4),2,D3536&lt;=PERCENTILE($D$3:$D$5882,0.6),3,D3536&lt;=PERCENTILE($D$3:$D$5882,0.8),4,TRUE,5)</f>
        <v>1</v>
      </c>
      <c r="H3536" s="3" t="str" cm="1">
        <f t="array" ref="H3536">_xlfn.IFS(AND(E3536&gt;=4,F3536&gt;=4,G3536&gt;=4),"Champions",AND(E3536&gt;=3,F3536&gt;=3,G3536&gt;=3),"Loyal Customers",AND(E3536&lt;=2,F3536&gt;=3),"At Risk",AND(E3536&lt;=2,F3536&lt;=2,G3536&lt;=2),"Lost",AND(E3536&gt;=4,F3536&lt;=2),"New/Promising",TRUE,"Needs Attention")</f>
        <v>Lost</v>
      </c>
      <c r="I3536" s="3" t="str">
        <f t="shared" si="59"/>
        <v>Churned</v>
      </c>
      <c r="J3536" s="3" t="str">
        <f>_xlfn.XLOOKUP(A3536,'Country_Lookup'!$D:$D,'Country_Lookup'!$E:$E)</f>
        <v>United Kingdom</v>
      </c>
    </row>
    <row r="3537" spans="1:10" x14ac:dyDescent="0.3">
      <c r="A3537">
        <v>15915</v>
      </c>
      <c r="B3537">
        <v>401</v>
      </c>
      <c r="C3537">
        <v>1</v>
      </c>
      <c r="D3537">
        <v>429.20999999999952</v>
      </c>
      <c r="E3537" cm="1">
        <f t="array" ref="E3537">_xlfn.IFS(B3537&lt;=PERCENTILE($B$3:$B$5882,0.2),5,B3537&lt;=PERCENTILE($B$3:$B$5882,0.4),4,B3537&lt;=PERCENTILE($B$3:$B$5882,0.6),3,B3537&lt;=PERCENTILE($B$3:$B$5882,0.8),2,TRUE,1)</f>
        <v>2</v>
      </c>
      <c r="F3537" cm="1">
        <f t="array" ref="F3537">_xlfn.IFS(C3537&lt;=PERCENTILE($C$3:$C$5882,0.2),1,C3537&lt;=PERCENTILE($C$3:$C$5882,0.4),2,C3537&lt;=PERCENTILE($C$3:$C$5882,0.6),3,C3537&lt;=PERCENTILE($C$3:$C$5882,0.8),4,TRUE,5)</f>
        <v>1</v>
      </c>
      <c r="G3537" cm="1">
        <f t="array" ref="G3537">_xlfn.IFS(D3537&lt;=PERCENTILE($D$3:$D$5882,0.2),1,D3537&lt;=PERCENTILE($D$3:$D$5882,0.4),2,D3537&lt;=PERCENTILE($D$3:$D$5882,0.6),3,D3537&lt;=PERCENTILE($D$3:$D$5882,0.8),4,TRUE,5)</f>
        <v>2</v>
      </c>
      <c r="H3537" s="3" t="str" cm="1">
        <f t="array" ref="H3537">_xlfn.IFS(AND(E3537&gt;=4,F3537&gt;=4,G3537&gt;=4),"Champions",AND(E3537&gt;=3,F3537&gt;=3,G3537&gt;=3),"Loyal Customers",AND(E3537&lt;=2,F3537&gt;=3),"At Risk",AND(E3537&lt;=2,F3537&lt;=2,G3537&lt;=2),"Lost",AND(E3537&gt;=4,F3537&lt;=2),"New/Promising",TRUE,"Needs Attention")</f>
        <v>Lost</v>
      </c>
      <c r="I3537" s="3" t="str">
        <f t="shared" si="59"/>
        <v>Churned</v>
      </c>
      <c r="J3537" s="3" t="str">
        <f>_xlfn.XLOOKUP(A3537,'Country_Lookup'!$D:$D,'Country_Lookup'!$E:$E)</f>
        <v>United Kingdom</v>
      </c>
    </row>
    <row r="3538" spans="1:10" x14ac:dyDescent="0.3">
      <c r="A3538">
        <v>15916</v>
      </c>
      <c r="B3538">
        <v>16</v>
      </c>
      <c r="C3538">
        <v>13</v>
      </c>
      <c r="D3538">
        <v>3427.1700000000087</v>
      </c>
      <c r="E3538" cm="1">
        <f t="array" ref="E3538">_xlfn.IFS(B3538&lt;=PERCENTILE($B$3:$B$5882,0.2),5,B3538&lt;=PERCENTILE($B$3:$B$5882,0.4),4,B3538&lt;=PERCENTILE($B$3:$B$5882,0.6),3,B3538&lt;=PERCENTILE($B$3:$B$5882,0.8),2,TRUE,1)</f>
        <v>5</v>
      </c>
      <c r="F3538" cm="1">
        <f t="array" ref="F3538">_xlfn.IFS(C3538&lt;=PERCENTILE($C$3:$C$5882,0.2),1,C3538&lt;=PERCENTILE($C$3:$C$5882,0.4),2,C3538&lt;=PERCENTILE($C$3:$C$5882,0.6),3,C3538&lt;=PERCENTILE($C$3:$C$5882,0.8),4,TRUE,5)</f>
        <v>5</v>
      </c>
      <c r="G3538" cm="1">
        <f t="array" ref="G3538">_xlfn.IFS(D3538&lt;=PERCENTILE($D$3:$D$5882,0.2),1,D3538&lt;=PERCENTILE($D$3:$D$5882,0.4),2,D3538&lt;=PERCENTILE($D$3:$D$5882,0.6),3,D3538&lt;=PERCENTILE($D$3:$D$5882,0.8),4,TRUE,5)</f>
        <v>5</v>
      </c>
      <c r="H3538" s="3" t="str" cm="1">
        <f t="array" ref="H3538">_xlfn.IFS(AND(E3538&gt;=4,F3538&gt;=4,G3538&gt;=4),"Champions",AND(E3538&gt;=3,F3538&gt;=3,G3538&gt;=3),"Loyal Customers",AND(E3538&lt;=2,F3538&gt;=3),"At Risk",AND(E3538&lt;=2,F3538&lt;=2,G3538&lt;=2),"Lost",AND(E3538&gt;=4,F3538&lt;=2),"New/Promising",TRUE,"Needs Attention")</f>
        <v>Champions</v>
      </c>
      <c r="I3538" s="3" t="str">
        <f t="shared" si="59"/>
        <v>Active</v>
      </c>
      <c r="J3538" s="3" t="str">
        <f>_xlfn.XLOOKUP(A3538,'Country_Lookup'!$D:$D,'Country_Lookup'!$E:$E)</f>
        <v>United Kingdom</v>
      </c>
    </row>
    <row r="3539" spans="1:10" x14ac:dyDescent="0.3">
      <c r="A3539">
        <v>15917</v>
      </c>
      <c r="B3539">
        <v>247</v>
      </c>
      <c r="C3539">
        <v>5</v>
      </c>
      <c r="D3539">
        <v>560.63000000000022</v>
      </c>
      <c r="E3539" cm="1">
        <f t="array" ref="E3539">_xlfn.IFS(B3539&lt;=PERCENTILE($B$3:$B$5882,0.2),5,B3539&lt;=PERCENTILE($B$3:$B$5882,0.4),4,B3539&lt;=PERCENTILE($B$3:$B$5882,0.6),3,B3539&lt;=PERCENTILE($B$3:$B$5882,0.8),2,TRUE,1)</f>
        <v>2</v>
      </c>
      <c r="F3539" cm="1">
        <f t="array" ref="F3539">_xlfn.IFS(C3539&lt;=PERCENTILE($C$3:$C$5882,0.2),1,C3539&lt;=PERCENTILE($C$3:$C$5882,0.4),2,C3539&lt;=PERCENTILE($C$3:$C$5882,0.6),3,C3539&lt;=PERCENTILE($C$3:$C$5882,0.8),4,TRUE,5)</f>
        <v>4</v>
      </c>
      <c r="G3539" cm="1">
        <f t="array" ref="G3539">_xlfn.IFS(D3539&lt;=PERCENTILE($D$3:$D$5882,0.2),1,D3539&lt;=PERCENTILE($D$3:$D$5882,0.4),2,D3539&lt;=PERCENTILE($D$3:$D$5882,0.6),3,D3539&lt;=PERCENTILE($D$3:$D$5882,0.8),4,TRUE,5)</f>
        <v>2</v>
      </c>
      <c r="H3539" s="3" t="str" cm="1">
        <f t="array" ref="H3539">_xlfn.IFS(AND(E3539&gt;=4,F3539&gt;=4,G3539&gt;=4),"Champions",AND(E3539&gt;=3,F3539&gt;=3,G3539&gt;=3),"Loyal Customers",AND(E3539&lt;=2,F3539&gt;=3),"At Risk",AND(E3539&lt;=2,F3539&lt;=2,G3539&lt;=2),"Lost",AND(E3539&gt;=4,F3539&lt;=2),"New/Promising",TRUE,"Needs Attention")</f>
        <v>At Risk</v>
      </c>
      <c r="I3539" s="3" t="str">
        <f t="shared" si="59"/>
        <v>Churned</v>
      </c>
      <c r="J3539" s="3" t="str">
        <f>_xlfn.XLOOKUP(A3539,'Country_Lookup'!$D:$D,'Country_Lookup'!$E:$E)</f>
        <v>United Kingdom</v>
      </c>
    </row>
    <row r="3540" spans="1:10" x14ac:dyDescent="0.3">
      <c r="A3540">
        <v>15918</v>
      </c>
      <c r="B3540">
        <v>190</v>
      </c>
      <c r="C3540">
        <v>3</v>
      </c>
      <c r="D3540">
        <v>582.88000000000045</v>
      </c>
      <c r="E3540" cm="1">
        <f t="array" ref="E3540">_xlfn.IFS(B3540&lt;=PERCENTILE($B$3:$B$5882,0.2),5,B3540&lt;=PERCENTILE($B$3:$B$5882,0.4),4,B3540&lt;=PERCENTILE($B$3:$B$5882,0.6),3,B3540&lt;=PERCENTILE($B$3:$B$5882,0.8),2,TRUE,1)</f>
        <v>2</v>
      </c>
      <c r="F3540" cm="1">
        <f t="array" ref="F3540">_xlfn.IFS(C3540&lt;=PERCENTILE($C$3:$C$5882,0.2),1,C3540&lt;=PERCENTILE($C$3:$C$5882,0.4),2,C3540&lt;=PERCENTILE($C$3:$C$5882,0.6),3,C3540&lt;=PERCENTILE($C$3:$C$5882,0.8),4,TRUE,5)</f>
        <v>3</v>
      </c>
      <c r="G3540" cm="1">
        <f t="array" ref="G3540">_xlfn.IFS(D3540&lt;=PERCENTILE($D$3:$D$5882,0.2),1,D3540&lt;=PERCENTILE($D$3:$D$5882,0.4),2,D3540&lt;=PERCENTILE($D$3:$D$5882,0.6),3,D3540&lt;=PERCENTILE($D$3:$D$5882,0.8),4,TRUE,5)</f>
        <v>2</v>
      </c>
      <c r="H3540" s="3" t="str" cm="1">
        <f t="array" ref="H3540">_xlfn.IFS(AND(E3540&gt;=4,F3540&gt;=4,G3540&gt;=4),"Champions",AND(E3540&gt;=3,F3540&gt;=3,G3540&gt;=3),"Loyal Customers",AND(E3540&lt;=2,F3540&gt;=3),"At Risk",AND(E3540&lt;=2,F3540&lt;=2,G3540&lt;=2),"Lost",AND(E3540&gt;=4,F3540&lt;=2),"New/Promising",TRUE,"Needs Attention")</f>
        <v>At Risk</v>
      </c>
      <c r="I3540" s="3" t="str">
        <f t="shared" si="59"/>
        <v>Churned</v>
      </c>
      <c r="J3540" s="3" t="str">
        <f>_xlfn.XLOOKUP(A3540,'Country_Lookup'!$D:$D,'Country_Lookup'!$E:$E)</f>
        <v>United Kingdom</v>
      </c>
    </row>
    <row r="3541" spans="1:10" x14ac:dyDescent="0.3">
      <c r="A3541">
        <v>15919</v>
      </c>
      <c r="B3541">
        <v>19</v>
      </c>
      <c r="C3541">
        <v>2</v>
      </c>
      <c r="D3541">
        <v>910.60999999999683</v>
      </c>
      <c r="E3541" cm="1">
        <f t="array" ref="E3541">_xlfn.IFS(B3541&lt;=PERCENTILE($B$3:$B$5882,0.2),5,B3541&lt;=PERCENTILE($B$3:$B$5882,0.4),4,B3541&lt;=PERCENTILE($B$3:$B$5882,0.6),3,B3541&lt;=PERCENTILE($B$3:$B$5882,0.8),2,TRUE,1)</f>
        <v>5</v>
      </c>
      <c r="F3541" cm="1">
        <f t="array" ref="F3541">_xlfn.IFS(C3541&lt;=PERCENTILE($C$3:$C$5882,0.2),1,C3541&lt;=PERCENTILE($C$3:$C$5882,0.4),2,C3541&lt;=PERCENTILE($C$3:$C$5882,0.6),3,C3541&lt;=PERCENTILE($C$3:$C$5882,0.8),4,TRUE,5)</f>
        <v>2</v>
      </c>
      <c r="G3541" cm="1">
        <f t="array" ref="G3541">_xlfn.IFS(D3541&lt;=PERCENTILE($D$3:$D$5882,0.2),1,D3541&lt;=PERCENTILE($D$3:$D$5882,0.4),2,D3541&lt;=PERCENTILE($D$3:$D$5882,0.6),3,D3541&lt;=PERCENTILE($D$3:$D$5882,0.8),4,TRUE,5)</f>
        <v>3</v>
      </c>
      <c r="H3541" s="3" t="str" cm="1">
        <f t="array" ref="H3541">_xlfn.IFS(AND(E3541&gt;=4,F3541&gt;=4,G3541&gt;=4),"Champions",AND(E3541&gt;=3,F3541&gt;=3,G3541&gt;=3),"Loyal Customers",AND(E3541&lt;=2,F3541&gt;=3),"At Risk",AND(E3541&lt;=2,F3541&lt;=2,G3541&lt;=2),"Lost",AND(E3541&gt;=4,F3541&lt;=2),"New/Promising",TRUE,"Needs Attention")</f>
        <v>New/Promising</v>
      </c>
      <c r="I3541" s="3" t="str">
        <f t="shared" si="59"/>
        <v>Active</v>
      </c>
      <c r="J3541" s="3" t="str">
        <f>_xlfn.XLOOKUP(A3541,'Country_Lookup'!$D:$D,'Country_Lookup'!$E:$E)</f>
        <v>United Kingdom</v>
      </c>
    </row>
    <row r="3542" spans="1:10" x14ac:dyDescent="0.3">
      <c r="A3542">
        <v>15920</v>
      </c>
      <c r="B3542">
        <v>154</v>
      </c>
      <c r="C3542">
        <v>9</v>
      </c>
      <c r="D3542">
        <v>571.63999999999953</v>
      </c>
      <c r="E3542" cm="1">
        <f t="array" ref="E3542">_xlfn.IFS(B3542&lt;=PERCENTILE($B$3:$B$5882,0.2),5,B3542&lt;=PERCENTILE($B$3:$B$5882,0.4),4,B3542&lt;=PERCENTILE($B$3:$B$5882,0.6),3,B3542&lt;=PERCENTILE($B$3:$B$5882,0.8),2,TRUE,1)</f>
        <v>3</v>
      </c>
      <c r="F3542" cm="1">
        <f t="array" ref="F3542">_xlfn.IFS(C3542&lt;=PERCENTILE($C$3:$C$5882,0.2),1,C3542&lt;=PERCENTILE($C$3:$C$5882,0.4),2,C3542&lt;=PERCENTILE($C$3:$C$5882,0.6),3,C3542&lt;=PERCENTILE($C$3:$C$5882,0.8),4,TRUE,5)</f>
        <v>5</v>
      </c>
      <c r="G3542" cm="1">
        <f t="array" ref="G3542">_xlfn.IFS(D3542&lt;=PERCENTILE($D$3:$D$5882,0.2),1,D3542&lt;=PERCENTILE($D$3:$D$5882,0.4),2,D3542&lt;=PERCENTILE($D$3:$D$5882,0.6),3,D3542&lt;=PERCENTILE($D$3:$D$5882,0.8),4,TRUE,5)</f>
        <v>2</v>
      </c>
      <c r="H3542" s="3" t="str" cm="1">
        <f t="array" ref="H3542">_xlfn.IFS(AND(E3542&gt;=4,F3542&gt;=4,G3542&gt;=4),"Champions",AND(E3542&gt;=3,F3542&gt;=3,G3542&gt;=3),"Loyal Customers",AND(E3542&lt;=2,F3542&gt;=3),"At Risk",AND(E3542&lt;=2,F3542&lt;=2,G3542&lt;=2),"Lost",AND(E3542&gt;=4,F3542&lt;=2),"New/Promising",TRUE,"Needs Attention")</f>
        <v>Needs Attention</v>
      </c>
      <c r="I3542" s="3" t="str">
        <f t="shared" si="59"/>
        <v>Churned</v>
      </c>
      <c r="J3542" s="3" t="str">
        <f>_xlfn.XLOOKUP(A3542,'Country_Lookup'!$D:$D,'Country_Lookup'!$E:$E)</f>
        <v>United Kingdom</v>
      </c>
    </row>
    <row r="3543" spans="1:10" x14ac:dyDescent="0.3">
      <c r="A3543">
        <v>15921</v>
      </c>
      <c r="B3543">
        <v>172</v>
      </c>
      <c r="C3543">
        <v>4</v>
      </c>
      <c r="D3543">
        <v>802.11000000000035</v>
      </c>
      <c r="E3543" cm="1">
        <f t="array" ref="E3543">_xlfn.IFS(B3543&lt;=PERCENTILE($B$3:$B$5882,0.2),5,B3543&lt;=PERCENTILE($B$3:$B$5882,0.4),4,B3543&lt;=PERCENTILE($B$3:$B$5882,0.6),3,B3543&lt;=PERCENTILE($B$3:$B$5882,0.8),2,TRUE,1)</f>
        <v>3</v>
      </c>
      <c r="F3543" cm="1">
        <f t="array" ref="F3543">_xlfn.IFS(C3543&lt;=PERCENTILE($C$3:$C$5882,0.2),1,C3543&lt;=PERCENTILE($C$3:$C$5882,0.4),2,C3543&lt;=PERCENTILE($C$3:$C$5882,0.6),3,C3543&lt;=PERCENTILE($C$3:$C$5882,0.8),4,TRUE,5)</f>
        <v>3</v>
      </c>
      <c r="G3543" cm="1">
        <f t="array" ref="G3543">_xlfn.IFS(D3543&lt;=PERCENTILE($D$3:$D$5882,0.2),1,D3543&lt;=PERCENTILE($D$3:$D$5882,0.4),2,D3543&lt;=PERCENTILE($D$3:$D$5882,0.6),3,D3543&lt;=PERCENTILE($D$3:$D$5882,0.8),4,TRUE,5)</f>
        <v>3</v>
      </c>
      <c r="H3543" s="3" t="str" cm="1">
        <f t="array" ref="H3543">_xlfn.IFS(AND(E3543&gt;=4,F3543&gt;=4,G3543&gt;=4),"Champions",AND(E3543&gt;=3,F3543&gt;=3,G3543&gt;=3),"Loyal Customers",AND(E3543&lt;=2,F3543&gt;=3),"At Risk",AND(E3543&lt;=2,F3543&lt;=2,G3543&lt;=2),"Lost",AND(E3543&gt;=4,F3543&lt;=2),"New/Promising",TRUE,"Needs Attention")</f>
        <v>Loyal Customers</v>
      </c>
      <c r="I3543" s="3" t="str">
        <f t="shared" si="59"/>
        <v>Churned</v>
      </c>
      <c r="J3543" s="3" t="str">
        <f>_xlfn.XLOOKUP(A3543,'Country_Lookup'!$D:$D,'Country_Lookup'!$E:$E)</f>
        <v>United Kingdom</v>
      </c>
    </row>
    <row r="3544" spans="1:10" x14ac:dyDescent="0.3">
      <c r="A3544">
        <v>15922</v>
      </c>
      <c r="B3544">
        <v>373</v>
      </c>
      <c r="C3544">
        <v>1</v>
      </c>
      <c r="D3544">
        <v>739.00000000000011</v>
      </c>
      <c r="E3544" cm="1">
        <f t="array" ref="E3544">_xlfn.IFS(B3544&lt;=PERCENTILE($B$3:$B$5882,0.2),5,B3544&lt;=PERCENTILE($B$3:$B$5882,0.4),4,B3544&lt;=PERCENTILE($B$3:$B$5882,0.6),3,B3544&lt;=PERCENTILE($B$3:$B$5882,0.8),2,TRUE,1)</f>
        <v>2</v>
      </c>
      <c r="F3544" cm="1">
        <f t="array" ref="F3544">_xlfn.IFS(C3544&lt;=PERCENTILE($C$3:$C$5882,0.2),1,C3544&lt;=PERCENTILE($C$3:$C$5882,0.4),2,C3544&lt;=PERCENTILE($C$3:$C$5882,0.6),3,C3544&lt;=PERCENTILE($C$3:$C$5882,0.8),4,TRUE,5)</f>
        <v>1</v>
      </c>
      <c r="G3544" cm="1">
        <f t="array" ref="G3544">_xlfn.IFS(D3544&lt;=PERCENTILE($D$3:$D$5882,0.2),1,D3544&lt;=PERCENTILE($D$3:$D$5882,0.4),2,D3544&lt;=PERCENTILE($D$3:$D$5882,0.6),3,D3544&lt;=PERCENTILE($D$3:$D$5882,0.8),4,TRUE,5)</f>
        <v>3</v>
      </c>
      <c r="H3544" s="3" t="str" cm="1">
        <f t="array" ref="H3544">_xlfn.IFS(AND(E3544&gt;=4,F3544&gt;=4,G3544&gt;=4),"Champions",AND(E3544&gt;=3,F3544&gt;=3,G3544&gt;=3),"Loyal Customers",AND(E3544&lt;=2,F3544&gt;=3),"At Risk",AND(E3544&lt;=2,F3544&lt;=2,G3544&lt;=2),"Lost",AND(E3544&gt;=4,F3544&lt;=2),"New/Promising",TRUE,"Needs Attention")</f>
        <v>Needs Attention</v>
      </c>
      <c r="I3544" s="3" t="str">
        <f t="shared" si="59"/>
        <v>Churned</v>
      </c>
      <c r="J3544" s="3" t="str">
        <f>_xlfn.XLOOKUP(A3544,'Country_Lookup'!$D:$D,'Country_Lookup'!$E:$E)</f>
        <v>United Kingdom</v>
      </c>
    </row>
    <row r="3545" spans="1:10" x14ac:dyDescent="0.3">
      <c r="A3545">
        <v>15923</v>
      </c>
      <c r="B3545">
        <v>372</v>
      </c>
      <c r="C3545">
        <v>1</v>
      </c>
      <c r="D3545">
        <v>254.15999999999991</v>
      </c>
      <c r="E3545" cm="1">
        <f t="array" ref="E3545">_xlfn.IFS(B3545&lt;=PERCENTILE($B$3:$B$5882,0.2),5,B3545&lt;=PERCENTILE($B$3:$B$5882,0.4),4,B3545&lt;=PERCENTILE($B$3:$B$5882,0.6),3,B3545&lt;=PERCENTILE($B$3:$B$5882,0.8),2,TRUE,1)</f>
        <v>2</v>
      </c>
      <c r="F3545" cm="1">
        <f t="array" ref="F3545">_xlfn.IFS(C3545&lt;=PERCENTILE($C$3:$C$5882,0.2),1,C3545&lt;=PERCENTILE($C$3:$C$5882,0.4),2,C3545&lt;=PERCENTILE($C$3:$C$5882,0.6),3,C3545&lt;=PERCENTILE($C$3:$C$5882,0.8),4,TRUE,5)</f>
        <v>1</v>
      </c>
      <c r="G3545" cm="1">
        <f t="array" ref="G3545">_xlfn.IFS(D3545&lt;=PERCENTILE($D$3:$D$5882,0.2),1,D3545&lt;=PERCENTILE($D$3:$D$5882,0.4),2,D3545&lt;=PERCENTILE($D$3:$D$5882,0.6),3,D3545&lt;=PERCENTILE($D$3:$D$5882,0.8),4,TRUE,5)</f>
        <v>1</v>
      </c>
      <c r="H3545" s="3" t="str" cm="1">
        <f t="array" ref="H3545">_xlfn.IFS(AND(E3545&gt;=4,F3545&gt;=4,G3545&gt;=4),"Champions",AND(E3545&gt;=3,F3545&gt;=3,G3545&gt;=3),"Loyal Customers",AND(E3545&lt;=2,F3545&gt;=3),"At Risk",AND(E3545&lt;=2,F3545&lt;=2,G3545&lt;=2),"Lost",AND(E3545&gt;=4,F3545&lt;=2),"New/Promising",TRUE,"Needs Attention")</f>
        <v>Lost</v>
      </c>
      <c r="I3545" s="3" t="str">
        <f t="shared" si="59"/>
        <v>Churned</v>
      </c>
      <c r="J3545" s="3" t="str">
        <f>_xlfn.XLOOKUP(A3545,'Country_Lookup'!$D:$D,'Country_Lookup'!$E:$E)</f>
        <v>United Kingdom</v>
      </c>
    </row>
    <row r="3546" spans="1:10" x14ac:dyDescent="0.3">
      <c r="A3546">
        <v>15924</v>
      </c>
      <c r="B3546">
        <v>731</v>
      </c>
      <c r="C3546">
        <v>1</v>
      </c>
      <c r="D3546">
        <v>102.82</v>
      </c>
      <c r="E3546" cm="1">
        <f t="array" ref="E3546">_xlfn.IFS(B3546&lt;=PERCENTILE($B$3:$B$5882,0.2),5,B3546&lt;=PERCENTILE($B$3:$B$5882,0.4),4,B3546&lt;=PERCENTILE($B$3:$B$5882,0.6),3,B3546&lt;=PERCENTILE($B$3:$B$5882,0.8),2,TRUE,1)</f>
        <v>1</v>
      </c>
      <c r="F3546" cm="1">
        <f t="array" ref="F3546">_xlfn.IFS(C3546&lt;=PERCENTILE($C$3:$C$5882,0.2),1,C3546&lt;=PERCENTILE($C$3:$C$5882,0.4),2,C3546&lt;=PERCENTILE($C$3:$C$5882,0.6),3,C3546&lt;=PERCENTILE($C$3:$C$5882,0.8),4,TRUE,5)</f>
        <v>1</v>
      </c>
      <c r="G3546" cm="1">
        <f t="array" ref="G3546">_xlfn.IFS(D3546&lt;=PERCENTILE($D$3:$D$5882,0.2),1,D3546&lt;=PERCENTILE($D$3:$D$5882,0.4),2,D3546&lt;=PERCENTILE($D$3:$D$5882,0.6),3,D3546&lt;=PERCENTILE($D$3:$D$5882,0.8),4,TRUE,5)</f>
        <v>1</v>
      </c>
      <c r="H3546" s="3" t="str" cm="1">
        <f t="array" ref="H3546">_xlfn.IFS(AND(E3546&gt;=4,F3546&gt;=4,G3546&gt;=4),"Champions",AND(E3546&gt;=3,F3546&gt;=3,G3546&gt;=3),"Loyal Customers",AND(E3546&lt;=2,F3546&gt;=3),"At Risk",AND(E3546&lt;=2,F3546&lt;=2,G3546&lt;=2),"Lost",AND(E3546&gt;=4,F3546&lt;=2),"New/Promising",TRUE,"Needs Attention")</f>
        <v>Lost</v>
      </c>
      <c r="I3546" s="3" t="str">
        <f t="shared" si="59"/>
        <v>Churned</v>
      </c>
      <c r="J3546" s="3" t="str">
        <f>_xlfn.XLOOKUP(A3546,'Country_Lookup'!$D:$D,'Country_Lookup'!$E:$E)</f>
        <v>United Kingdom</v>
      </c>
    </row>
    <row r="3547" spans="1:10" x14ac:dyDescent="0.3">
      <c r="A3547">
        <v>15925</v>
      </c>
      <c r="B3547">
        <v>194</v>
      </c>
      <c r="C3547">
        <v>1</v>
      </c>
      <c r="D3547">
        <v>207.15000000000006</v>
      </c>
      <c r="E3547" cm="1">
        <f t="array" ref="E3547">_xlfn.IFS(B3547&lt;=PERCENTILE($B$3:$B$5882,0.2),5,B3547&lt;=PERCENTILE($B$3:$B$5882,0.4),4,B3547&lt;=PERCENTILE($B$3:$B$5882,0.6),3,B3547&lt;=PERCENTILE($B$3:$B$5882,0.8),2,TRUE,1)</f>
        <v>2</v>
      </c>
      <c r="F3547" cm="1">
        <f t="array" ref="F3547">_xlfn.IFS(C3547&lt;=PERCENTILE($C$3:$C$5882,0.2),1,C3547&lt;=PERCENTILE($C$3:$C$5882,0.4),2,C3547&lt;=PERCENTILE($C$3:$C$5882,0.6),3,C3547&lt;=PERCENTILE($C$3:$C$5882,0.8),4,TRUE,5)</f>
        <v>1</v>
      </c>
      <c r="G3547" cm="1">
        <f t="array" ref="G3547">_xlfn.IFS(D3547&lt;=PERCENTILE($D$3:$D$5882,0.2),1,D3547&lt;=PERCENTILE($D$3:$D$5882,0.4),2,D3547&lt;=PERCENTILE($D$3:$D$5882,0.6),3,D3547&lt;=PERCENTILE($D$3:$D$5882,0.8),4,TRUE,5)</f>
        <v>1</v>
      </c>
      <c r="H3547" s="3" t="str" cm="1">
        <f t="array" ref="H3547">_xlfn.IFS(AND(E3547&gt;=4,F3547&gt;=4,G3547&gt;=4),"Champions",AND(E3547&gt;=3,F3547&gt;=3,G3547&gt;=3),"Loyal Customers",AND(E3547&lt;=2,F3547&gt;=3),"At Risk",AND(E3547&lt;=2,F3547&lt;=2,G3547&lt;=2),"Lost",AND(E3547&gt;=4,F3547&lt;=2),"New/Promising",TRUE,"Needs Attention")</f>
        <v>Lost</v>
      </c>
      <c r="I3547" s="3" t="str">
        <f t="shared" si="59"/>
        <v>Churned</v>
      </c>
      <c r="J3547" s="3" t="str">
        <f>_xlfn.XLOOKUP(A3547,'Country_Lookup'!$D:$D,'Country_Lookup'!$E:$E)</f>
        <v>United Kingdom</v>
      </c>
    </row>
    <row r="3548" spans="1:10" x14ac:dyDescent="0.3">
      <c r="A3548">
        <v>15926</v>
      </c>
      <c r="B3548">
        <v>542</v>
      </c>
      <c r="C3548">
        <v>1</v>
      </c>
      <c r="D3548">
        <v>134.44000000000003</v>
      </c>
      <c r="E3548" cm="1">
        <f t="array" ref="E3548">_xlfn.IFS(B3548&lt;=PERCENTILE($B$3:$B$5882,0.2),5,B3548&lt;=PERCENTILE($B$3:$B$5882,0.4),4,B3548&lt;=PERCENTILE($B$3:$B$5882,0.6),3,B3548&lt;=PERCENTILE($B$3:$B$5882,0.8),2,TRUE,1)</f>
        <v>1</v>
      </c>
      <c r="F3548" cm="1">
        <f t="array" ref="F3548">_xlfn.IFS(C3548&lt;=PERCENTILE($C$3:$C$5882,0.2),1,C3548&lt;=PERCENTILE($C$3:$C$5882,0.4),2,C3548&lt;=PERCENTILE($C$3:$C$5882,0.6),3,C3548&lt;=PERCENTILE($C$3:$C$5882,0.8),4,TRUE,5)</f>
        <v>1</v>
      </c>
      <c r="G3548" cm="1">
        <f t="array" ref="G3548">_xlfn.IFS(D3548&lt;=PERCENTILE($D$3:$D$5882,0.2),1,D3548&lt;=PERCENTILE($D$3:$D$5882,0.4),2,D3548&lt;=PERCENTILE($D$3:$D$5882,0.6),3,D3548&lt;=PERCENTILE($D$3:$D$5882,0.8),4,TRUE,5)</f>
        <v>1</v>
      </c>
      <c r="H3548" s="3" t="str" cm="1">
        <f t="array" ref="H3548">_xlfn.IFS(AND(E3548&gt;=4,F3548&gt;=4,G3548&gt;=4),"Champions",AND(E3548&gt;=3,F3548&gt;=3,G3548&gt;=3),"Loyal Customers",AND(E3548&lt;=2,F3548&gt;=3),"At Risk",AND(E3548&lt;=2,F3548&lt;=2,G3548&lt;=2),"Lost",AND(E3548&gt;=4,F3548&lt;=2),"New/Promising",TRUE,"Needs Attention")</f>
        <v>Lost</v>
      </c>
      <c r="I3548" s="3" t="str">
        <f t="shared" si="59"/>
        <v>Churned</v>
      </c>
      <c r="J3548" s="3" t="str">
        <f>_xlfn.XLOOKUP(A3548,'Country_Lookup'!$D:$D,'Country_Lookup'!$E:$E)</f>
        <v>United Kingdom</v>
      </c>
    </row>
    <row r="3549" spans="1:10" x14ac:dyDescent="0.3">
      <c r="A3549">
        <v>15927</v>
      </c>
      <c r="B3549">
        <v>647</v>
      </c>
      <c r="C3549">
        <v>1</v>
      </c>
      <c r="D3549">
        <v>123.39000000000003</v>
      </c>
      <c r="E3549" cm="1">
        <f t="array" ref="E3549">_xlfn.IFS(B3549&lt;=PERCENTILE($B$3:$B$5882,0.2),5,B3549&lt;=PERCENTILE($B$3:$B$5882,0.4),4,B3549&lt;=PERCENTILE($B$3:$B$5882,0.6),3,B3549&lt;=PERCENTILE($B$3:$B$5882,0.8),2,TRUE,1)</f>
        <v>1</v>
      </c>
      <c r="F3549" cm="1">
        <f t="array" ref="F3549">_xlfn.IFS(C3549&lt;=PERCENTILE($C$3:$C$5882,0.2),1,C3549&lt;=PERCENTILE($C$3:$C$5882,0.4),2,C3549&lt;=PERCENTILE($C$3:$C$5882,0.6),3,C3549&lt;=PERCENTILE($C$3:$C$5882,0.8),4,TRUE,5)</f>
        <v>1</v>
      </c>
      <c r="G3549" cm="1">
        <f t="array" ref="G3549">_xlfn.IFS(D3549&lt;=PERCENTILE($D$3:$D$5882,0.2),1,D3549&lt;=PERCENTILE($D$3:$D$5882,0.4),2,D3549&lt;=PERCENTILE($D$3:$D$5882,0.6),3,D3549&lt;=PERCENTILE($D$3:$D$5882,0.8),4,TRUE,5)</f>
        <v>1</v>
      </c>
      <c r="H3549" s="3" t="str" cm="1">
        <f t="array" ref="H3549">_xlfn.IFS(AND(E3549&gt;=4,F3549&gt;=4,G3549&gt;=4),"Champions",AND(E3549&gt;=3,F3549&gt;=3,G3549&gt;=3),"Loyal Customers",AND(E3549&lt;=2,F3549&gt;=3),"At Risk",AND(E3549&lt;=2,F3549&lt;=2,G3549&lt;=2),"Lost",AND(E3549&gt;=4,F3549&lt;=2),"New/Promising",TRUE,"Needs Attention")</f>
        <v>Lost</v>
      </c>
      <c r="I3549" s="3" t="str">
        <f t="shared" si="59"/>
        <v>Churned</v>
      </c>
      <c r="J3549" s="3" t="str">
        <f>_xlfn.XLOOKUP(A3549,'Country_Lookup'!$D:$D,'Country_Lookup'!$E:$E)</f>
        <v>United Kingdom</v>
      </c>
    </row>
    <row r="3550" spans="1:10" x14ac:dyDescent="0.3">
      <c r="A3550">
        <v>15928</v>
      </c>
      <c r="B3550">
        <v>656</v>
      </c>
      <c r="C3550">
        <v>1</v>
      </c>
      <c r="D3550">
        <v>293.52999999999992</v>
      </c>
      <c r="E3550" cm="1">
        <f t="array" ref="E3550">_xlfn.IFS(B3550&lt;=PERCENTILE($B$3:$B$5882,0.2),5,B3550&lt;=PERCENTILE($B$3:$B$5882,0.4),4,B3550&lt;=PERCENTILE($B$3:$B$5882,0.6),3,B3550&lt;=PERCENTILE($B$3:$B$5882,0.8),2,TRUE,1)</f>
        <v>1</v>
      </c>
      <c r="F3550" cm="1">
        <f t="array" ref="F3550">_xlfn.IFS(C3550&lt;=PERCENTILE($C$3:$C$5882,0.2),1,C3550&lt;=PERCENTILE($C$3:$C$5882,0.4),2,C3550&lt;=PERCENTILE($C$3:$C$5882,0.6),3,C3550&lt;=PERCENTILE($C$3:$C$5882,0.8),4,TRUE,5)</f>
        <v>1</v>
      </c>
      <c r="G3550" cm="1">
        <f t="array" ref="G3550">_xlfn.IFS(D3550&lt;=PERCENTILE($D$3:$D$5882,0.2),1,D3550&lt;=PERCENTILE($D$3:$D$5882,0.4),2,D3550&lt;=PERCENTILE($D$3:$D$5882,0.6),3,D3550&lt;=PERCENTILE($D$3:$D$5882,0.8),4,TRUE,5)</f>
        <v>2</v>
      </c>
      <c r="H3550" s="3" t="str" cm="1">
        <f t="array" ref="H3550">_xlfn.IFS(AND(E3550&gt;=4,F3550&gt;=4,G3550&gt;=4),"Champions",AND(E3550&gt;=3,F3550&gt;=3,G3550&gt;=3),"Loyal Customers",AND(E3550&lt;=2,F3550&gt;=3),"At Risk",AND(E3550&lt;=2,F3550&lt;=2,G3550&lt;=2),"Lost",AND(E3550&gt;=4,F3550&lt;=2),"New/Promising",TRUE,"Needs Attention")</f>
        <v>Lost</v>
      </c>
      <c r="I3550" s="3" t="str">
        <f t="shared" si="59"/>
        <v>Churned</v>
      </c>
      <c r="J3550" s="3" t="str">
        <f>_xlfn.XLOOKUP(A3550,'Country_Lookup'!$D:$D,'Country_Lookup'!$E:$E)</f>
        <v>United Kingdom</v>
      </c>
    </row>
    <row r="3551" spans="1:10" x14ac:dyDescent="0.3">
      <c r="A3551">
        <v>15929</v>
      </c>
      <c r="B3551">
        <v>644</v>
      </c>
      <c r="C3551">
        <v>1</v>
      </c>
      <c r="D3551">
        <v>594</v>
      </c>
      <c r="E3551" cm="1">
        <f t="array" ref="E3551">_xlfn.IFS(B3551&lt;=PERCENTILE($B$3:$B$5882,0.2),5,B3551&lt;=PERCENTILE($B$3:$B$5882,0.4),4,B3551&lt;=PERCENTILE($B$3:$B$5882,0.6),3,B3551&lt;=PERCENTILE($B$3:$B$5882,0.8),2,TRUE,1)</f>
        <v>1</v>
      </c>
      <c r="F3551" cm="1">
        <f t="array" ref="F3551">_xlfn.IFS(C3551&lt;=PERCENTILE($C$3:$C$5882,0.2),1,C3551&lt;=PERCENTILE($C$3:$C$5882,0.4),2,C3551&lt;=PERCENTILE($C$3:$C$5882,0.6),3,C3551&lt;=PERCENTILE($C$3:$C$5882,0.8),4,TRUE,5)</f>
        <v>1</v>
      </c>
      <c r="G3551" cm="1">
        <f t="array" ref="G3551">_xlfn.IFS(D3551&lt;=PERCENTILE($D$3:$D$5882,0.2),1,D3551&lt;=PERCENTILE($D$3:$D$5882,0.4),2,D3551&lt;=PERCENTILE($D$3:$D$5882,0.6),3,D3551&lt;=PERCENTILE($D$3:$D$5882,0.8),4,TRUE,5)</f>
        <v>2</v>
      </c>
      <c r="H3551" s="3" t="str" cm="1">
        <f t="array" ref="H3551">_xlfn.IFS(AND(E3551&gt;=4,F3551&gt;=4,G3551&gt;=4),"Champions",AND(E3551&gt;=3,F3551&gt;=3,G3551&gt;=3),"Loyal Customers",AND(E3551&lt;=2,F3551&gt;=3),"At Risk",AND(E3551&lt;=2,F3551&lt;=2,G3551&lt;=2),"Lost",AND(E3551&gt;=4,F3551&lt;=2),"New/Promising",TRUE,"Needs Attention")</f>
        <v>Lost</v>
      </c>
      <c r="I3551" s="3" t="str">
        <f t="shared" si="59"/>
        <v>Churned</v>
      </c>
      <c r="J3551" s="3" t="str">
        <f>_xlfn.XLOOKUP(A3551,'Country_Lookup'!$D:$D,'Country_Lookup'!$E:$E)</f>
        <v>United Kingdom</v>
      </c>
    </row>
    <row r="3552" spans="1:10" x14ac:dyDescent="0.3">
      <c r="A3552">
        <v>15930</v>
      </c>
      <c r="B3552">
        <v>67</v>
      </c>
      <c r="C3552">
        <v>1</v>
      </c>
      <c r="D3552">
        <v>426.63000000000017</v>
      </c>
      <c r="E3552" cm="1">
        <f t="array" ref="E3552">_xlfn.IFS(B3552&lt;=PERCENTILE($B$3:$B$5882,0.2),5,B3552&lt;=PERCENTILE($B$3:$B$5882,0.4),4,B3552&lt;=PERCENTILE($B$3:$B$5882,0.6),3,B3552&lt;=PERCENTILE($B$3:$B$5882,0.8),2,TRUE,1)</f>
        <v>3</v>
      </c>
      <c r="F3552" cm="1">
        <f t="array" ref="F3552">_xlfn.IFS(C3552&lt;=PERCENTILE($C$3:$C$5882,0.2),1,C3552&lt;=PERCENTILE($C$3:$C$5882,0.4),2,C3552&lt;=PERCENTILE($C$3:$C$5882,0.6),3,C3552&lt;=PERCENTILE($C$3:$C$5882,0.8),4,TRUE,5)</f>
        <v>1</v>
      </c>
      <c r="G3552" cm="1">
        <f t="array" ref="G3552">_xlfn.IFS(D3552&lt;=PERCENTILE($D$3:$D$5882,0.2),1,D3552&lt;=PERCENTILE($D$3:$D$5882,0.4),2,D3552&lt;=PERCENTILE($D$3:$D$5882,0.6),3,D3552&lt;=PERCENTILE($D$3:$D$5882,0.8),4,TRUE,5)</f>
        <v>2</v>
      </c>
      <c r="H3552" s="3" t="str" cm="1">
        <f t="array" ref="H3552">_xlfn.IFS(AND(E3552&gt;=4,F3552&gt;=4,G3552&gt;=4),"Champions",AND(E3552&gt;=3,F3552&gt;=3,G3552&gt;=3),"Loyal Customers",AND(E3552&lt;=2,F3552&gt;=3),"At Risk",AND(E3552&lt;=2,F3552&lt;=2,G3552&lt;=2),"Lost",AND(E3552&gt;=4,F3552&lt;=2),"New/Promising",TRUE,"Needs Attention")</f>
        <v>Needs Attention</v>
      </c>
      <c r="I3552" s="3" t="str">
        <f t="shared" si="59"/>
        <v>Active</v>
      </c>
      <c r="J3552" s="3" t="str">
        <f>_xlfn.XLOOKUP(A3552,'Country_Lookup'!$D:$D,'Country_Lookup'!$E:$E)</f>
        <v>United Kingdom</v>
      </c>
    </row>
    <row r="3553" spans="1:10" x14ac:dyDescent="0.3">
      <c r="A3553">
        <v>15931</v>
      </c>
      <c r="B3553">
        <v>428</v>
      </c>
      <c r="C3553">
        <v>1</v>
      </c>
      <c r="D3553">
        <v>239.90000000000006</v>
      </c>
      <c r="E3553" cm="1">
        <f t="array" ref="E3553">_xlfn.IFS(B3553&lt;=PERCENTILE($B$3:$B$5882,0.2),5,B3553&lt;=PERCENTILE($B$3:$B$5882,0.4),4,B3553&lt;=PERCENTILE($B$3:$B$5882,0.6),3,B3553&lt;=PERCENTILE($B$3:$B$5882,0.8),2,TRUE,1)</f>
        <v>1</v>
      </c>
      <c r="F3553" cm="1">
        <f t="array" ref="F3553">_xlfn.IFS(C3553&lt;=PERCENTILE($C$3:$C$5882,0.2),1,C3553&lt;=PERCENTILE($C$3:$C$5882,0.4),2,C3553&lt;=PERCENTILE($C$3:$C$5882,0.6),3,C3553&lt;=PERCENTILE($C$3:$C$5882,0.8),4,TRUE,5)</f>
        <v>1</v>
      </c>
      <c r="G3553" cm="1">
        <f t="array" ref="G3553">_xlfn.IFS(D3553&lt;=PERCENTILE($D$3:$D$5882,0.2),1,D3553&lt;=PERCENTILE($D$3:$D$5882,0.4),2,D3553&lt;=PERCENTILE($D$3:$D$5882,0.6),3,D3553&lt;=PERCENTILE($D$3:$D$5882,0.8),4,TRUE,5)</f>
        <v>1</v>
      </c>
      <c r="H3553" s="3" t="str" cm="1">
        <f t="array" ref="H3553">_xlfn.IFS(AND(E3553&gt;=4,F3553&gt;=4,G3553&gt;=4),"Champions",AND(E3553&gt;=3,F3553&gt;=3,G3553&gt;=3),"Loyal Customers",AND(E3553&lt;=2,F3553&gt;=3),"At Risk",AND(E3553&lt;=2,F3553&lt;=2,G3553&lt;=2),"Lost",AND(E3553&gt;=4,F3553&lt;=2),"New/Promising",TRUE,"Needs Attention")</f>
        <v>Lost</v>
      </c>
      <c r="I3553" s="3" t="str">
        <f t="shared" si="59"/>
        <v>Churned</v>
      </c>
      <c r="J3553" s="3" t="str">
        <f>_xlfn.XLOOKUP(A3553,'Country_Lookup'!$D:$D,'Country_Lookup'!$E:$E)</f>
        <v>United Kingdom</v>
      </c>
    </row>
    <row r="3554" spans="1:10" x14ac:dyDescent="0.3">
      <c r="A3554">
        <v>15932</v>
      </c>
      <c r="B3554">
        <v>4</v>
      </c>
      <c r="C3554">
        <v>8</v>
      </c>
      <c r="D3554">
        <v>2495.8699999999958</v>
      </c>
      <c r="E3554" cm="1">
        <f t="array" ref="E3554">_xlfn.IFS(B3554&lt;=PERCENTILE($B$3:$B$5882,0.2),5,B3554&lt;=PERCENTILE($B$3:$B$5882,0.4),4,B3554&lt;=PERCENTILE($B$3:$B$5882,0.6),3,B3554&lt;=PERCENTILE($B$3:$B$5882,0.8),2,TRUE,1)</f>
        <v>5</v>
      </c>
      <c r="F3554" cm="1">
        <f t="array" ref="F3554">_xlfn.IFS(C3554&lt;=PERCENTILE($C$3:$C$5882,0.2),1,C3554&lt;=PERCENTILE($C$3:$C$5882,0.4),2,C3554&lt;=PERCENTILE($C$3:$C$5882,0.6),3,C3554&lt;=PERCENTILE($C$3:$C$5882,0.8),4,TRUE,5)</f>
        <v>4</v>
      </c>
      <c r="G3554" cm="1">
        <f t="array" ref="G3554">_xlfn.IFS(D3554&lt;=PERCENTILE($D$3:$D$5882,0.2),1,D3554&lt;=PERCENTILE($D$3:$D$5882,0.4),2,D3554&lt;=PERCENTILE($D$3:$D$5882,0.6),3,D3554&lt;=PERCENTILE($D$3:$D$5882,0.8),4,TRUE,5)</f>
        <v>4</v>
      </c>
      <c r="H3554" s="3" t="str" cm="1">
        <f t="array" ref="H3554">_xlfn.IFS(AND(E3554&gt;=4,F3554&gt;=4,G3554&gt;=4),"Champions",AND(E3554&gt;=3,F3554&gt;=3,G3554&gt;=3),"Loyal Customers",AND(E3554&lt;=2,F3554&gt;=3),"At Risk",AND(E3554&lt;=2,F3554&lt;=2,G3554&lt;=2),"Lost",AND(E3554&gt;=4,F3554&lt;=2),"New/Promising",TRUE,"Needs Attention")</f>
        <v>Champions</v>
      </c>
      <c r="I3554" s="3" t="str">
        <f t="shared" si="59"/>
        <v>Active</v>
      </c>
      <c r="J3554" s="3" t="str">
        <f>_xlfn.XLOOKUP(A3554,'Country_Lookup'!$D:$D,'Country_Lookup'!$E:$E)</f>
        <v>United Kingdom</v>
      </c>
    </row>
    <row r="3555" spans="1:10" x14ac:dyDescent="0.3">
      <c r="A3555">
        <v>15933</v>
      </c>
      <c r="B3555">
        <v>21</v>
      </c>
      <c r="C3555">
        <v>3</v>
      </c>
      <c r="D3555">
        <v>1107.4600000000007</v>
      </c>
      <c r="E3555" cm="1">
        <f t="array" ref="E3555">_xlfn.IFS(B3555&lt;=PERCENTILE($B$3:$B$5882,0.2),5,B3555&lt;=PERCENTILE($B$3:$B$5882,0.4),4,B3555&lt;=PERCENTILE($B$3:$B$5882,0.6),3,B3555&lt;=PERCENTILE($B$3:$B$5882,0.8),2,TRUE,1)</f>
        <v>4</v>
      </c>
      <c r="F3555" cm="1">
        <f t="array" ref="F3555">_xlfn.IFS(C3555&lt;=PERCENTILE($C$3:$C$5882,0.2),1,C3555&lt;=PERCENTILE($C$3:$C$5882,0.4),2,C3555&lt;=PERCENTILE($C$3:$C$5882,0.6),3,C3555&lt;=PERCENTILE($C$3:$C$5882,0.8),4,TRUE,5)</f>
        <v>3</v>
      </c>
      <c r="G3555" cm="1">
        <f t="array" ref="G3555">_xlfn.IFS(D3555&lt;=PERCENTILE($D$3:$D$5882,0.2),1,D3555&lt;=PERCENTILE($D$3:$D$5882,0.4),2,D3555&lt;=PERCENTILE($D$3:$D$5882,0.6),3,D3555&lt;=PERCENTILE($D$3:$D$5882,0.8),4,TRUE,5)</f>
        <v>3</v>
      </c>
      <c r="H3555" s="3" t="str" cm="1">
        <f t="array" ref="H3555">_xlfn.IFS(AND(E3555&gt;=4,F3555&gt;=4,G3555&gt;=4),"Champions",AND(E3555&gt;=3,F3555&gt;=3,G3555&gt;=3),"Loyal Customers",AND(E3555&lt;=2,F3555&gt;=3),"At Risk",AND(E3555&lt;=2,F3555&lt;=2,G3555&lt;=2),"Lost",AND(E3555&gt;=4,F3555&lt;=2),"New/Promising",TRUE,"Needs Attention")</f>
        <v>Loyal Customers</v>
      </c>
      <c r="I3555" s="3" t="str">
        <f t="shared" si="59"/>
        <v>Active</v>
      </c>
      <c r="J3555" s="3" t="str">
        <f>_xlfn.XLOOKUP(A3555,'Country_Lookup'!$D:$D,'Country_Lookup'!$E:$E)</f>
        <v>United Kingdom</v>
      </c>
    </row>
    <row r="3556" spans="1:10" x14ac:dyDescent="0.3">
      <c r="A3556">
        <v>15934</v>
      </c>
      <c r="B3556">
        <v>417</v>
      </c>
      <c r="C3556">
        <v>2</v>
      </c>
      <c r="D3556">
        <v>2190.6600000000017</v>
      </c>
      <c r="E3556" cm="1">
        <f t="array" ref="E3556">_xlfn.IFS(B3556&lt;=PERCENTILE($B$3:$B$5882,0.2),5,B3556&lt;=PERCENTILE($B$3:$B$5882,0.4),4,B3556&lt;=PERCENTILE($B$3:$B$5882,0.6),3,B3556&lt;=PERCENTILE($B$3:$B$5882,0.8),2,TRUE,1)</f>
        <v>1</v>
      </c>
      <c r="F3556" cm="1">
        <f t="array" ref="F3556">_xlfn.IFS(C3556&lt;=PERCENTILE($C$3:$C$5882,0.2),1,C3556&lt;=PERCENTILE($C$3:$C$5882,0.4),2,C3556&lt;=PERCENTILE($C$3:$C$5882,0.6),3,C3556&lt;=PERCENTILE($C$3:$C$5882,0.8),4,TRUE,5)</f>
        <v>2</v>
      </c>
      <c r="G3556" cm="1">
        <f t="array" ref="G3556">_xlfn.IFS(D3556&lt;=PERCENTILE($D$3:$D$5882,0.2),1,D3556&lt;=PERCENTILE($D$3:$D$5882,0.4),2,D3556&lt;=PERCENTILE($D$3:$D$5882,0.6),3,D3556&lt;=PERCENTILE($D$3:$D$5882,0.8),4,TRUE,5)</f>
        <v>4</v>
      </c>
      <c r="H3556" s="3" t="str" cm="1">
        <f t="array" ref="H3556">_xlfn.IFS(AND(E3556&gt;=4,F3556&gt;=4,G3556&gt;=4),"Champions",AND(E3556&gt;=3,F3556&gt;=3,G3556&gt;=3),"Loyal Customers",AND(E3556&lt;=2,F3556&gt;=3),"At Risk",AND(E3556&lt;=2,F3556&lt;=2,G3556&lt;=2),"Lost",AND(E3556&gt;=4,F3556&lt;=2),"New/Promising",TRUE,"Needs Attention")</f>
        <v>Needs Attention</v>
      </c>
      <c r="I3556" s="3" t="str">
        <f t="shared" si="59"/>
        <v>Churned</v>
      </c>
      <c r="J3556" s="3" t="str">
        <f>_xlfn.XLOOKUP(A3556,'Country_Lookup'!$D:$D,'Country_Lookup'!$E:$E)</f>
        <v>United Kingdom</v>
      </c>
    </row>
    <row r="3557" spans="1:10" x14ac:dyDescent="0.3">
      <c r="A3557">
        <v>15935</v>
      </c>
      <c r="B3557">
        <v>239</v>
      </c>
      <c r="C3557">
        <v>2</v>
      </c>
      <c r="D3557">
        <v>416.86000000000013</v>
      </c>
      <c r="E3557" cm="1">
        <f t="array" ref="E3557">_xlfn.IFS(B3557&lt;=PERCENTILE($B$3:$B$5882,0.2),5,B3557&lt;=PERCENTILE($B$3:$B$5882,0.4),4,B3557&lt;=PERCENTILE($B$3:$B$5882,0.6),3,B3557&lt;=PERCENTILE($B$3:$B$5882,0.8),2,TRUE,1)</f>
        <v>2</v>
      </c>
      <c r="F3557" cm="1">
        <f t="array" ref="F3557">_xlfn.IFS(C3557&lt;=PERCENTILE($C$3:$C$5882,0.2),1,C3557&lt;=PERCENTILE($C$3:$C$5882,0.4),2,C3557&lt;=PERCENTILE($C$3:$C$5882,0.6),3,C3557&lt;=PERCENTILE($C$3:$C$5882,0.8),4,TRUE,5)</f>
        <v>2</v>
      </c>
      <c r="G3557" cm="1">
        <f t="array" ref="G3557">_xlfn.IFS(D3557&lt;=PERCENTILE($D$3:$D$5882,0.2),1,D3557&lt;=PERCENTILE($D$3:$D$5882,0.4),2,D3557&lt;=PERCENTILE($D$3:$D$5882,0.6),3,D3557&lt;=PERCENTILE($D$3:$D$5882,0.8),4,TRUE,5)</f>
        <v>2</v>
      </c>
      <c r="H3557" s="3" t="str" cm="1">
        <f t="array" ref="H3557">_xlfn.IFS(AND(E3557&gt;=4,F3557&gt;=4,G3557&gt;=4),"Champions",AND(E3557&gt;=3,F3557&gt;=3,G3557&gt;=3),"Loyal Customers",AND(E3557&lt;=2,F3557&gt;=3),"At Risk",AND(E3557&lt;=2,F3557&lt;=2,G3557&lt;=2),"Lost",AND(E3557&gt;=4,F3557&lt;=2),"New/Promising",TRUE,"Needs Attention")</f>
        <v>Lost</v>
      </c>
      <c r="I3557" s="3" t="str">
        <f t="shared" si="59"/>
        <v>Churned</v>
      </c>
      <c r="J3557" s="3" t="str">
        <f>_xlfn.XLOOKUP(A3557,'Country_Lookup'!$D:$D,'Country_Lookup'!$E:$E)</f>
        <v>United Kingdom</v>
      </c>
    </row>
    <row r="3558" spans="1:10" x14ac:dyDescent="0.3">
      <c r="A3558">
        <v>15936</v>
      </c>
      <c r="B3558">
        <v>379</v>
      </c>
      <c r="C3558">
        <v>2</v>
      </c>
      <c r="D3558">
        <v>282.79000000000002</v>
      </c>
      <c r="E3558" cm="1">
        <f t="array" ref="E3558">_xlfn.IFS(B3558&lt;=PERCENTILE($B$3:$B$5882,0.2),5,B3558&lt;=PERCENTILE($B$3:$B$5882,0.4),4,B3558&lt;=PERCENTILE($B$3:$B$5882,0.6),3,B3558&lt;=PERCENTILE($B$3:$B$5882,0.8),2,TRUE,1)</f>
        <v>2</v>
      </c>
      <c r="F3558" cm="1">
        <f t="array" ref="F3558">_xlfn.IFS(C3558&lt;=PERCENTILE($C$3:$C$5882,0.2),1,C3558&lt;=PERCENTILE($C$3:$C$5882,0.4),2,C3558&lt;=PERCENTILE($C$3:$C$5882,0.6),3,C3558&lt;=PERCENTILE($C$3:$C$5882,0.8),4,TRUE,5)</f>
        <v>2</v>
      </c>
      <c r="G3558" cm="1">
        <f t="array" ref="G3558">_xlfn.IFS(D3558&lt;=PERCENTILE($D$3:$D$5882,0.2),1,D3558&lt;=PERCENTILE($D$3:$D$5882,0.4),2,D3558&lt;=PERCENTILE($D$3:$D$5882,0.6),3,D3558&lt;=PERCENTILE($D$3:$D$5882,0.8),4,TRUE,5)</f>
        <v>1</v>
      </c>
      <c r="H3558" s="3" t="str" cm="1">
        <f t="array" ref="H3558">_xlfn.IFS(AND(E3558&gt;=4,F3558&gt;=4,G3558&gt;=4),"Champions",AND(E3558&gt;=3,F3558&gt;=3,G3558&gt;=3),"Loyal Customers",AND(E3558&lt;=2,F3558&gt;=3),"At Risk",AND(E3558&lt;=2,F3558&lt;=2,G3558&lt;=2),"Lost",AND(E3558&gt;=4,F3558&lt;=2),"New/Promising",TRUE,"Needs Attention")</f>
        <v>Lost</v>
      </c>
      <c r="I3558" s="3" t="str">
        <f t="shared" si="59"/>
        <v>Churned</v>
      </c>
      <c r="J3558" s="3" t="str">
        <f>_xlfn.XLOOKUP(A3558,'Country_Lookup'!$D:$D,'Country_Lookup'!$E:$E)</f>
        <v>United Kingdom</v>
      </c>
    </row>
    <row r="3559" spans="1:10" x14ac:dyDescent="0.3">
      <c r="A3559">
        <v>15937</v>
      </c>
      <c r="B3559">
        <v>64</v>
      </c>
      <c r="C3559">
        <v>1</v>
      </c>
      <c r="D3559">
        <v>145.35</v>
      </c>
      <c r="E3559" cm="1">
        <f t="array" ref="E3559">_xlfn.IFS(B3559&lt;=PERCENTILE($B$3:$B$5882,0.2),5,B3559&lt;=PERCENTILE($B$3:$B$5882,0.4),4,B3559&lt;=PERCENTILE($B$3:$B$5882,0.6),3,B3559&lt;=PERCENTILE($B$3:$B$5882,0.8),2,TRUE,1)</f>
        <v>3</v>
      </c>
      <c r="F3559" cm="1">
        <f t="array" ref="F3559">_xlfn.IFS(C3559&lt;=PERCENTILE($C$3:$C$5882,0.2),1,C3559&lt;=PERCENTILE($C$3:$C$5882,0.4),2,C3559&lt;=PERCENTILE($C$3:$C$5882,0.6),3,C3559&lt;=PERCENTILE($C$3:$C$5882,0.8),4,TRUE,5)</f>
        <v>1</v>
      </c>
      <c r="G3559" cm="1">
        <f t="array" ref="G3559">_xlfn.IFS(D3559&lt;=PERCENTILE($D$3:$D$5882,0.2),1,D3559&lt;=PERCENTILE($D$3:$D$5882,0.4),2,D3559&lt;=PERCENTILE($D$3:$D$5882,0.6),3,D3559&lt;=PERCENTILE($D$3:$D$5882,0.8),4,TRUE,5)</f>
        <v>1</v>
      </c>
      <c r="H3559" s="3" t="str" cm="1">
        <f t="array" ref="H3559">_xlfn.IFS(AND(E3559&gt;=4,F3559&gt;=4,G3559&gt;=4),"Champions",AND(E3559&gt;=3,F3559&gt;=3,G3559&gt;=3),"Loyal Customers",AND(E3559&lt;=2,F3559&gt;=3),"At Risk",AND(E3559&lt;=2,F3559&lt;=2,G3559&lt;=2),"Lost",AND(E3559&gt;=4,F3559&lt;=2),"New/Promising",TRUE,"Needs Attention")</f>
        <v>Needs Attention</v>
      </c>
      <c r="I3559" s="3" t="str">
        <f t="shared" si="59"/>
        <v>Active</v>
      </c>
      <c r="J3559" s="3" t="str">
        <f>_xlfn.XLOOKUP(A3559,'Country_Lookup'!$D:$D,'Country_Lookup'!$E:$E)</f>
        <v>United Kingdom</v>
      </c>
    </row>
    <row r="3560" spans="1:10" x14ac:dyDescent="0.3">
      <c r="A3560">
        <v>15938</v>
      </c>
      <c r="B3560">
        <v>112</v>
      </c>
      <c r="C3560">
        <v>9</v>
      </c>
      <c r="D3560">
        <v>734.8100000000004</v>
      </c>
      <c r="E3560" cm="1">
        <f t="array" ref="E3560">_xlfn.IFS(B3560&lt;=PERCENTILE($B$3:$B$5882,0.2),5,B3560&lt;=PERCENTILE($B$3:$B$5882,0.4),4,B3560&lt;=PERCENTILE($B$3:$B$5882,0.6),3,B3560&lt;=PERCENTILE($B$3:$B$5882,0.8),2,TRUE,1)</f>
        <v>3</v>
      </c>
      <c r="F3560" cm="1">
        <f t="array" ref="F3560">_xlfn.IFS(C3560&lt;=PERCENTILE($C$3:$C$5882,0.2),1,C3560&lt;=PERCENTILE($C$3:$C$5882,0.4),2,C3560&lt;=PERCENTILE($C$3:$C$5882,0.6),3,C3560&lt;=PERCENTILE($C$3:$C$5882,0.8),4,TRUE,5)</f>
        <v>5</v>
      </c>
      <c r="G3560" cm="1">
        <f t="array" ref="G3560">_xlfn.IFS(D3560&lt;=PERCENTILE($D$3:$D$5882,0.2),1,D3560&lt;=PERCENTILE($D$3:$D$5882,0.4),2,D3560&lt;=PERCENTILE($D$3:$D$5882,0.6),3,D3560&lt;=PERCENTILE($D$3:$D$5882,0.8),4,TRUE,5)</f>
        <v>3</v>
      </c>
      <c r="H3560" s="3" t="str" cm="1">
        <f t="array" ref="H3560">_xlfn.IFS(AND(E3560&gt;=4,F3560&gt;=4,G3560&gt;=4),"Champions",AND(E3560&gt;=3,F3560&gt;=3,G3560&gt;=3),"Loyal Customers",AND(E3560&lt;=2,F3560&gt;=3),"At Risk",AND(E3560&lt;=2,F3560&lt;=2,G3560&lt;=2),"Lost",AND(E3560&gt;=4,F3560&lt;=2),"New/Promising",TRUE,"Needs Attention")</f>
        <v>Loyal Customers</v>
      </c>
      <c r="I3560" s="3" t="str">
        <f t="shared" si="59"/>
        <v>Churned</v>
      </c>
      <c r="J3560" s="3" t="str">
        <f>_xlfn.XLOOKUP(A3560,'Country_Lookup'!$D:$D,'Country_Lookup'!$E:$E)</f>
        <v>United Kingdom</v>
      </c>
    </row>
    <row r="3561" spans="1:10" x14ac:dyDescent="0.3">
      <c r="A3561">
        <v>15939</v>
      </c>
      <c r="B3561">
        <v>89</v>
      </c>
      <c r="C3561">
        <v>16</v>
      </c>
      <c r="D3561">
        <v>9060.3899999999794</v>
      </c>
      <c r="E3561" cm="1">
        <f t="array" ref="E3561">_xlfn.IFS(B3561&lt;=PERCENTILE($B$3:$B$5882,0.2),5,B3561&lt;=PERCENTILE($B$3:$B$5882,0.4),4,B3561&lt;=PERCENTILE($B$3:$B$5882,0.6),3,B3561&lt;=PERCENTILE($B$3:$B$5882,0.8),2,TRUE,1)</f>
        <v>3</v>
      </c>
      <c r="F3561" cm="1">
        <f t="array" ref="F3561">_xlfn.IFS(C3561&lt;=PERCENTILE($C$3:$C$5882,0.2),1,C3561&lt;=PERCENTILE($C$3:$C$5882,0.4),2,C3561&lt;=PERCENTILE($C$3:$C$5882,0.6),3,C3561&lt;=PERCENTILE($C$3:$C$5882,0.8),4,TRUE,5)</f>
        <v>5</v>
      </c>
      <c r="G3561" cm="1">
        <f t="array" ref="G3561">_xlfn.IFS(D3561&lt;=PERCENTILE($D$3:$D$5882,0.2),1,D3561&lt;=PERCENTILE($D$3:$D$5882,0.4),2,D3561&lt;=PERCENTILE($D$3:$D$5882,0.6),3,D3561&lt;=PERCENTILE($D$3:$D$5882,0.8),4,TRUE,5)</f>
        <v>5</v>
      </c>
      <c r="H3561" s="3" t="str" cm="1">
        <f t="array" ref="H3561">_xlfn.IFS(AND(E3561&gt;=4,F3561&gt;=4,G3561&gt;=4),"Champions",AND(E3561&gt;=3,F3561&gt;=3,G3561&gt;=3),"Loyal Customers",AND(E3561&lt;=2,F3561&gt;=3),"At Risk",AND(E3561&lt;=2,F3561&lt;=2,G3561&lt;=2),"Lost",AND(E3561&gt;=4,F3561&lt;=2),"New/Promising",TRUE,"Needs Attention")</f>
        <v>Loyal Customers</v>
      </c>
      <c r="I3561" s="3" t="str">
        <f t="shared" si="59"/>
        <v>Active</v>
      </c>
      <c r="J3561" s="3" t="str">
        <f>_xlfn.XLOOKUP(A3561,'Country_Lookup'!$D:$D,'Country_Lookup'!$E:$E)</f>
        <v>United Kingdom</v>
      </c>
    </row>
    <row r="3562" spans="1:10" x14ac:dyDescent="0.3">
      <c r="A3562">
        <v>15940</v>
      </c>
      <c r="B3562">
        <v>311</v>
      </c>
      <c r="C3562">
        <v>1</v>
      </c>
      <c r="D3562">
        <v>35.799999999999997</v>
      </c>
      <c r="E3562" cm="1">
        <f t="array" ref="E3562">_xlfn.IFS(B3562&lt;=PERCENTILE($B$3:$B$5882,0.2),5,B3562&lt;=PERCENTILE($B$3:$B$5882,0.4),4,B3562&lt;=PERCENTILE($B$3:$B$5882,0.6),3,B3562&lt;=PERCENTILE($B$3:$B$5882,0.8),2,TRUE,1)</f>
        <v>2</v>
      </c>
      <c r="F3562" cm="1">
        <f t="array" ref="F3562">_xlfn.IFS(C3562&lt;=PERCENTILE($C$3:$C$5882,0.2),1,C3562&lt;=PERCENTILE($C$3:$C$5882,0.4),2,C3562&lt;=PERCENTILE($C$3:$C$5882,0.6),3,C3562&lt;=PERCENTILE($C$3:$C$5882,0.8),4,TRUE,5)</f>
        <v>1</v>
      </c>
      <c r="G3562" cm="1">
        <f t="array" ref="G3562">_xlfn.IFS(D3562&lt;=PERCENTILE($D$3:$D$5882,0.2),1,D3562&lt;=PERCENTILE($D$3:$D$5882,0.4),2,D3562&lt;=PERCENTILE($D$3:$D$5882,0.6),3,D3562&lt;=PERCENTILE($D$3:$D$5882,0.8),4,TRUE,5)</f>
        <v>1</v>
      </c>
      <c r="H3562" s="3" t="str" cm="1">
        <f t="array" ref="H3562">_xlfn.IFS(AND(E3562&gt;=4,F3562&gt;=4,G3562&gt;=4),"Champions",AND(E3562&gt;=3,F3562&gt;=3,G3562&gt;=3),"Loyal Customers",AND(E3562&lt;=2,F3562&gt;=3),"At Risk",AND(E3562&lt;=2,F3562&lt;=2,G3562&lt;=2),"Lost",AND(E3562&gt;=4,F3562&lt;=2),"New/Promising",TRUE,"Needs Attention")</f>
        <v>Lost</v>
      </c>
      <c r="I3562" s="3" t="str">
        <f t="shared" si="59"/>
        <v>Churned</v>
      </c>
      <c r="J3562" s="3" t="str">
        <f>_xlfn.XLOOKUP(A3562,'Country_Lookup'!$D:$D,'Country_Lookup'!$E:$E)</f>
        <v>United Kingdom</v>
      </c>
    </row>
    <row r="3563" spans="1:10" x14ac:dyDescent="0.3">
      <c r="A3563">
        <v>15941</v>
      </c>
      <c r="B3563">
        <v>637</v>
      </c>
      <c r="C3563">
        <v>1</v>
      </c>
      <c r="D3563">
        <v>405</v>
      </c>
      <c r="E3563" cm="1">
        <f t="array" ref="E3563">_xlfn.IFS(B3563&lt;=PERCENTILE($B$3:$B$5882,0.2),5,B3563&lt;=PERCENTILE($B$3:$B$5882,0.4),4,B3563&lt;=PERCENTILE($B$3:$B$5882,0.6),3,B3563&lt;=PERCENTILE($B$3:$B$5882,0.8),2,TRUE,1)</f>
        <v>1</v>
      </c>
      <c r="F3563" cm="1">
        <f t="array" ref="F3563">_xlfn.IFS(C3563&lt;=PERCENTILE($C$3:$C$5882,0.2),1,C3563&lt;=PERCENTILE($C$3:$C$5882,0.4),2,C3563&lt;=PERCENTILE($C$3:$C$5882,0.6),3,C3563&lt;=PERCENTILE($C$3:$C$5882,0.8),4,TRUE,5)</f>
        <v>1</v>
      </c>
      <c r="G3563" cm="1">
        <f t="array" ref="G3563">_xlfn.IFS(D3563&lt;=PERCENTILE($D$3:$D$5882,0.2),1,D3563&lt;=PERCENTILE($D$3:$D$5882,0.4),2,D3563&lt;=PERCENTILE($D$3:$D$5882,0.6),3,D3563&lt;=PERCENTILE($D$3:$D$5882,0.8),4,TRUE,5)</f>
        <v>2</v>
      </c>
      <c r="H3563" s="3" t="str" cm="1">
        <f t="array" ref="H3563">_xlfn.IFS(AND(E3563&gt;=4,F3563&gt;=4,G3563&gt;=4),"Champions",AND(E3563&gt;=3,F3563&gt;=3,G3563&gt;=3),"Loyal Customers",AND(E3563&lt;=2,F3563&gt;=3),"At Risk",AND(E3563&lt;=2,F3563&lt;=2,G3563&lt;=2),"Lost",AND(E3563&gt;=4,F3563&lt;=2),"New/Promising",TRUE,"Needs Attention")</f>
        <v>Lost</v>
      </c>
      <c r="I3563" s="3" t="str">
        <f t="shared" si="59"/>
        <v>Churned</v>
      </c>
      <c r="J3563" s="3" t="str">
        <f>_xlfn.XLOOKUP(A3563,'Country_Lookup'!$D:$D,'Country_Lookup'!$E:$E)</f>
        <v>United Kingdom</v>
      </c>
    </row>
    <row r="3564" spans="1:10" x14ac:dyDescent="0.3">
      <c r="A3564">
        <v>15942</v>
      </c>
      <c r="B3564">
        <v>133</v>
      </c>
      <c r="C3564">
        <v>1</v>
      </c>
      <c r="D3564">
        <v>337.44000000000011</v>
      </c>
      <c r="E3564" cm="1">
        <f t="array" ref="E3564">_xlfn.IFS(B3564&lt;=PERCENTILE($B$3:$B$5882,0.2),5,B3564&lt;=PERCENTILE($B$3:$B$5882,0.4),4,B3564&lt;=PERCENTILE($B$3:$B$5882,0.6),3,B3564&lt;=PERCENTILE($B$3:$B$5882,0.8),2,TRUE,1)</f>
        <v>3</v>
      </c>
      <c r="F3564" cm="1">
        <f t="array" ref="F3564">_xlfn.IFS(C3564&lt;=PERCENTILE($C$3:$C$5882,0.2),1,C3564&lt;=PERCENTILE($C$3:$C$5882,0.4),2,C3564&lt;=PERCENTILE($C$3:$C$5882,0.6),3,C3564&lt;=PERCENTILE($C$3:$C$5882,0.8),4,TRUE,5)</f>
        <v>1</v>
      </c>
      <c r="G3564" cm="1">
        <f t="array" ref="G3564">_xlfn.IFS(D3564&lt;=PERCENTILE($D$3:$D$5882,0.2),1,D3564&lt;=PERCENTILE($D$3:$D$5882,0.4),2,D3564&lt;=PERCENTILE($D$3:$D$5882,0.6),3,D3564&lt;=PERCENTILE($D$3:$D$5882,0.8),4,TRUE,5)</f>
        <v>2</v>
      </c>
      <c r="H3564" s="3" t="str" cm="1">
        <f t="array" ref="H3564">_xlfn.IFS(AND(E3564&gt;=4,F3564&gt;=4,G3564&gt;=4),"Champions",AND(E3564&gt;=3,F3564&gt;=3,G3564&gt;=3),"Loyal Customers",AND(E3564&lt;=2,F3564&gt;=3),"At Risk",AND(E3564&lt;=2,F3564&lt;=2,G3564&lt;=2),"Lost",AND(E3564&gt;=4,F3564&lt;=2),"New/Promising",TRUE,"Needs Attention")</f>
        <v>Needs Attention</v>
      </c>
      <c r="I3564" s="3" t="str">
        <f t="shared" si="59"/>
        <v>Churned</v>
      </c>
      <c r="J3564" s="3" t="str">
        <f>_xlfn.XLOOKUP(A3564,'Country_Lookup'!$D:$D,'Country_Lookup'!$E:$E)</f>
        <v>United Kingdom</v>
      </c>
    </row>
    <row r="3565" spans="1:10" x14ac:dyDescent="0.3">
      <c r="A3565">
        <v>15943</v>
      </c>
      <c r="B3565">
        <v>649</v>
      </c>
      <c r="C3565">
        <v>2</v>
      </c>
      <c r="D3565">
        <v>271.28999999999996</v>
      </c>
      <c r="E3565" cm="1">
        <f t="array" ref="E3565">_xlfn.IFS(B3565&lt;=PERCENTILE($B$3:$B$5882,0.2),5,B3565&lt;=PERCENTILE($B$3:$B$5882,0.4),4,B3565&lt;=PERCENTILE($B$3:$B$5882,0.6),3,B3565&lt;=PERCENTILE($B$3:$B$5882,0.8),2,TRUE,1)</f>
        <v>1</v>
      </c>
      <c r="F3565" cm="1">
        <f t="array" ref="F3565">_xlfn.IFS(C3565&lt;=PERCENTILE($C$3:$C$5882,0.2),1,C3565&lt;=PERCENTILE($C$3:$C$5882,0.4),2,C3565&lt;=PERCENTILE($C$3:$C$5882,0.6),3,C3565&lt;=PERCENTILE($C$3:$C$5882,0.8),4,TRUE,5)</f>
        <v>2</v>
      </c>
      <c r="G3565" cm="1">
        <f t="array" ref="G3565">_xlfn.IFS(D3565&lt;=PERCENTILE($D$3:$D$5882,0.2),1,D3565&lt;=PERCENTILE($D$3:$D$5882,0.4),2,D3565&lt;=PERCENTILE($D$3:$D$5882,0.6),3,D3565&lt;=PERCENTILE($D$3:$D$5882,0.8),4,TRUE,5)</f>
        <v>1</v>
      </c>
      <c r="H3565" s="3" t="str" cm="1">
        <f t="array" ref="H3565">_xlfn.IFS(AND(E3565&gt;=4,F3565&gt;=4,G3565&gt;=4),"Champions",AND(E3565&gt;=3,F3565&gt;=3,G3565&gt;=3),"Loyal Customers",AND(E3565&lt;=2,F3565&gt;=3),"At Risk",AND(E3565&lt;=2,F3565&lt;=2,G3565&lt;=2),"Lost",AND(E3565&gt;=4,F3565&lt;=2),"New/Promising",TRUE,"Needs Attention")</f>
        <v>Lost</v>
      </c>
      <c r="I3565" s="3" t="str">
        <f t="shared" si="59"/>
        <v>Churned</v>
      </c>
      <c r="J3565" s="3" t="str">
        <f>_xlfn.XLOOKUP(A3565,'Country_Lookup'!$D:$D,'Country_Lookup'!$E:$E)</f>
        <v>United Kingdom</v>
      </c>
    </row>
    <row r="3566" spans="1:10" x14ac:dyDescent="0.3">
      <c r="A3566">
        <v>15944</v>
      </c>
      <c r="B3566">
        <v>276</v>
      </c>
      <c r="C3566">
        <v>4</v>
      </c>
      <c r="D3566">
        <v>2164.2399999999998</v>
      </c>
      <c r="E3566" cm="1">
        <f t="array" ref="E3566">_xlfn.IFS(B3566&lt;=PERCENTILE($B$3:$B$5882,0.2),5,B3566&lt;=PERCENTILE($B$3:$B$5882,0.4),4,B3566&lt;=PERCENTILE($B$3:$B$5882,0.6),3,B3566&lt;=PERCENTILE($B$3:$B$5882,0.8),2,TRUE,1)</f>
        <v>2</v>
      </c>
      <c r="F3566" cm="1">
        <f t="array" ref="F3566">_xlfn.IFS(C3566&lt;=PERCENTILE($C$3:$C$5882,0.2),1,C3566&lt;=PERCENTILE($C$3:$C$5882,0.4),2,C3566&lt;=PERCENTILE($C$3:$C$5882,0.6),3,C3566&lt;=PERCENTILE($C$3:$C$5882,0.8),4,TRUE,5)</f>
        <v>3</v>
      </c>
      <c r="G3566" cm="1">
        <f t="array" ref="G3566">_xlfn.IFS(D3566&lt;=PERCENTILE($D$3:$D$5882,0.2),1,D3566&lt;=PERCENTILE($D$3:$D$5882,0.4),2,D3566&lt;=PERCENTILE($D$3:$D$5882,0.6),3,D3566&lt;=PERCENTILE($D$3:$D$5882,0.8),4,TRUE,5)</f>
        <v>4</v>
      </c>
      <c r="H3566" s="3" t="str" cm="1">
        <f t="array" ref="H3566">_xlfn.IFS(AND(E3566&gt;=4,F3566&gt;=4,G3566&gt;=4),"Champions",AND(E3566&gt;=3,F3566&gt;=3,G3566&gt;=3),"Loyal Customers",AND(E3566&lt;=2,F3566&gt;=3),"At Risk",AND(E3566&lt;=2,F3566&lt;=2,G3566&lt;=2),"Lost",AND(E3566&gt;=4,F3566&lt;=2),"New/Promising",TRUE,"Needs Attention")</f>
        <v>At Risk</v>
      </c>
      <c r="I3566" s="3" t="str">
        <f t="shared" si="59"/>
        <v>Churned</v>
      </c>
      <c r="J3566" s="3" t="str">
        <f>_xlfn.XLOOKUP(A3566,'Country_Lookup'!$D:$D,'Country_Lookup'!$E:$E)</f>
        <v>United Kingdom</v>
      </c>
    </row>
    <row r="3567" spans="1:10" x14ac:dyDescent="0.3">
      <c r="A3567">
        <v>15945</v>
      </c>
      <c r="B3567">
        <v>365</v>
      </c>
      <c r="C3567">
        <v>4</v>
      </c>
      <c r="D3567">
        <v>827.27000000000032</v>
      </c>
      <c r="E3567" cm="1">
        <f t="array" ref="E3567">_xlfn.IFS(B3567&lt;=PERCENTILE($B$3:$B$5882,0.2),5,B3567&lt;=PERCENTILE($B$3:$B$5882,0.4),4,B3567&lt;=PERCENTILE($B$3:$B$5882,0.6),3,B3567&lt;=PERCENTILE($B$3:$B$5882,0.8),2,TRUE,1)</f>
        <v>2</v>
      </c>
      <c r="F3567" cm="1">
        <f t="array" ref="F3567">_xlfn.IFS(C3567&lt;=PERCENTILE($C$3:$C$5882,0.2),1,C3567&lt;=PERCENTILE($C$3:$C$5882,0.4),2,C3567&lt;=PERCENTILE($C$3:$C$5882,0.6),3,C3567&lt;=PERCENTILE($C$3:$C$5882,0.8),4,TRUE,5)</f>
        <v>3</v>
      </c>
      <c r="G3567" cm="1">
        <f t="array" ref="G3567">_xlfn.IFS(D3567&lt;=PERCENTILE($D$3:$D$5882,0.2),1,D3567&lt;=PERCENTILE($D$3:$D$5882,0.4),2,D3567&lt;=PERCENTILE($D$3:$D$5882,0.6),3,D3567&lt;=PERCENTILE($D$3:$D$5882,0.8),4,TRUE,5)</f>
        <v>3</v>
      </c>
      <c r="H3567" s="3" t="str" cm="1">
        <f t="array" ref="H3567">_xlfn.IFS(AND(E3567&gt;=4,F3567&gt;=4,G3567&gt;=4),"Champions",AND(E3567&gt;=3,F3567&gt;=3,G3567&gt;=3),"Loyal Customers",AND(E3567&lt;=2,F3567&gt;=3),"At Risk",AND(E3567&lt;=2,F3567&lt;=2,G3567&lt;=2),"Lost",AND(E3567&gt;=4,F3567&lt;=2),"New/Promising",TRUE,"Needs Attention")</f>
        <v>At Risk</v>
      </c>
      <c r="I3567" s="3" t="str">
        <f t="shared" si="59"/>
        <v>Churned</v>
      </c>
      <c r="J3567" s="3" t="str">
        <f>_xlfn.XLOOKUP(A3567,'Country_Lookup'!$D:$D,'Country_Lookup'!$E:$E)</f>
        <v>United Kingdom</v>
      </c>
    </row>
    <row r="3568" spans="1:10" x14ac:dyDescent="0.3">
      <c r="A3568">
        <v>15946</v>
      </c>
      <c r="B3568">
        <v>502</v>
      </c>
      <c r="C3568">
        <v>3</v>
      </c>
      <c r="D3568">
        <v>2304.1799999999998</v>
      </c>
      <c r="E3568" cm="1">
        <f t="array" ref="E3568">_xlfn.IFS(B3568&lt;=PERCENTILE($B$3:$B$5882,0.2),5,B3568&lt;=PERCENTILE($B$3:$B$5882,0.4),4,B3568&lt;=PERCENTILE($B$3:$B$5882,0.6),3,B3568&lt;=PERCENTILE($B$3:$B$5882,0.8),2,TRUE,1)</f>
        <v>1</v>
      </c>
      <c r="F3568" cm="1">
        <f t="array" ref="F3568">_xlfn.IFS(C3568&lt;=PERCENTILE($C$3:$C$5882,0.2),1,C3568&lt;=PERCENTILE($C$3:$C$5882,0.4),2,C3568&lt;=PERCENTILE($C$3:$C$5882,0.6),3,C3568&lt;=PERCENTILE($C$3:$C$5882,0.8),4,TRUE,5)</f>
        <v>3</v>
      </c>
      <c r="G3568" cm="1">
        <f t="array" ref="G3568">_xlfn.IFS(D3568&lt;=PERCENTILE($D$3:$D$5882,0.2),1,D3568&lt;=PERCENTILE($D$3:$D$5882,0.4),2,D3568&lt;=PERCENTILE($D$3:$D$5882,0.6),3,D3568&lt;=PERCENTILE($D$3:$D$5882,0.8),4,TRUE,5)</f>
        <v>4</v>
      </c>
      <c r="H3568" s="3" t="str" cm="1">
        <f t="array" ref="H3568">_xlfn.IFS(AND(E3568&gt;=4,F3568&gt;=4,G3568&gt;=4),"Champions",AND(E3568&gt;=3,F3568&gt;=3,G3568&gt;=3),"Loyal Customers",AND(E3568&lt;=2,F3568&gt;=3),"At Risk",AND(E3568&lt;=2,F3568&lt;=2,G3568&lt;=2),"Lost",AND(E3568&gt;=4,F3568&lt;=2),"New/Promising",TRUE,"Needs Attention")</f>
        <v>At Risk</v>
      </c>
      <c r="I3568" s="3" t="str">
        <f t="shared" si="59"/>
        <v>Churned</v>
      </c>
      <c r="J3568" s="3" t="str">
        <f>_xlfn.XLOOKUP(A3568,'Country_Lookup'!$D:$D,'Country_Lookup'!$E:$E)</f>
        <v>United Kingdom</v>
      </c>
    </row>
    <row r="3569" spans="1:10" x14ac:dyDescent="0.3">
      <c r="A3569">
        <v>15947</v>
      </c>
      <c r="B3569">
        <v>82</v>
      </c>
      <c r="C3569">
        <v>1</v>
      </c>
      <c r="D3569">
        <v>1708.24</v>
      </c>
      <c r="E3569" cm="1">
        <f t="array" ref="E3569">_xlfn.IFS(B3569&lt;=PERCENTILE($B$3:$B$5882,0.2),5,B3569&lt;=PERCENTILE($B$3:$B$5882,0.4),4,B3569&lt;=PERCENTILE($B$3:$B$5882,0.6),3,B3569&lt;=PERCENTILE($B$3:$B$5882,0.8),2,TRUE,1)</f>
        <v>3</v>
      </c>
      <c r="F3569" cm="1">
        <f t="array" ref="F3569">_xlfn.IFS(C3569&lt;=PERCENTILE($C$3:$C$5882,0.2),1,C3569&lt;=PERCENTILE($C$3:$C$5882,0.4),2,C3569&lt;=PERCENTILE($C$3:$C$5882,0.6),3,C3569&lt;=PERCENTILE($C$3:$C$5882,0.8),4,TRUE,5)</f>
        <v>1</v>
      </c>
      <c r="G3569" cm="1">
        <f t="array" ref="G3569">_xlfn.IFS(D3569&lt;=PERCENTILE($D$3:$D$5882,0.2),1,D3569&lt;=PERCENTILE($D$3:$D$5882,0.4),2,D3569&lt;=PERCENTILE($D$3:$D$5882,0.6),3,D3569&lt;=PERCENTILE($D$3:$D$5882,0.8),4,TRUE,5)</f>
        <v>4</v>
      </c>
      <c r="H3569" s="3" t="str" cm="1">
        <f t="array" ref="H3569">_xlfn.IFS(AND(E3569&gt;=4,F3569&gt;=4,G3569&gt;=4),"Champions",AND(E3569&gt;=3,F3569&gt;=3,G3569&gt;=3),"Loyal Customers",AND(E3569&lt;=2,F3569&gt;=3),"At Risk",AND(E3569&lt;=2,F3569&lt;=2,G3569&lt;=2),"Lost",AND(E3569&gt;=4,F3569&lt;=2),"New/Promising",TRUE,"Needs Attention")</f>
        <v>Needs Attention</v>
      </c>
      <c r="I3569" s="3" t="str">
        <f t="shared" si="59"/>
        <v>Active</v>
      </c>
      <c r="J3569" s="3" t="str">
        <f>_xlfn.XLOOKUP(A3569,'Country_Lookup'!$D:$D,'Country_Lookup'!$E:$E)</f>
        <v>United Kingdom</v>
      </c>
    </row>
    <row r="3570" spans="1:10" x14ac:dyDescent="0.3">
      <c r="A3570">
        <v>15948</v>
      </c>
      <c r="B3570">
        <v>8</v>
      </c>
      <c r="C3570">
        <v>3</v>
      </c>
      <c r="D3570">
        <v>1509.0899999999974</v>
      </c>
      <c r="E3570" cm="1">
        <f t="array" ref="E3570">_xlfn.IFS(B3570&lt;=PERCENTILE($B$3:$B$5882,0.2),5,B3570&lt;=PERCENTILE($B$3:$B$5882,0.4),4,B3570&lt;=PERCENTILE($B$3:$B$5882,0.6),3,B3570&lt;=PERCENTILE($B$3:$B$5882,0.8),2,TRUE,1)</f>
        <v>5</v>
      </c>
      <c r="F3570" cm="1">
        <f t="array" ref="F3570">_xlfn.IFS(C3570&lt;=PERCENTILE($C$3:$C$5882,0.2),1,C3570&lt;=PERCENTILE($C$3:$C$5882,0.4),2,C3570&lt;=PERCENTILE($C$3:$C$5882,0.6),3,C3570&lt;=PERCENTILE($C$3:$C$5882,0.8),4,TRUE,5)</f>
        <v>3</v>
      </c>
      <c r="G3570" cm="1">
        <f t="array" ref="G3570">_xlfn.IFS(D3570&lt;=PERCENTILE($D$3:$D$5882,0.2),1,D3570&lt;=PERCENTILE($D$3:$D$5882,0.4),2,D3570&lt;=PERCENTILE($D$3:$D$5882,0.6),3,D3570&lt;=PERCENTILE($D$3:$D$5882,0.8),4,TRUE,5)</f>
        <v>4</v>
      </c>
      <c r="H3570" s="3" t="str" cm="1">
        <f t="array" ref="H3570">_xlfn.IFS(AND(E3570&gt;=4,F3570&gt;=4,G3570&gt;=4),"Champions",AND(E3570&gt;=3,F3570&gt;=3,G3570&gt;=3),"Loyal Customers",AND(E3570&lt;=2,F3570&gt;=3),"At Risk",AND(E3570&lt;=2,F3570&lt;=2,G3570&lt;=2),"Lost",AND(E3570&gt;=4,F3570&lt;=2),"New/Promising",TRUE,"Needs Attention")</f>
        <v>Loyal Customers</v>
      </c>
      <c r="I3570" s="3" t="str">
        <f t="shared" si="59"/>
        <v>Active</v>
      </c>
      <c r="J3570" s="3" t="str">
        <f>_xlfn.XLOOKUP(A3570,'Country_Lookup'!$D:$D,'Country_Lookup'!$E:$E)</f>
        <v>United Kingdom</v>
      </c>
    </row>
    <row r="3571" spans="1:10" x14ac:dyDescent="0.3">
      <c r="A3571">
        <v>15949</v>
      </c>
      <c r="B3571">
        <v>16</v>
      </c>
      <c r="C3571">
        <v>2</v>
      </c>
      <c r="D3571">
        <v>364.72000000000014</v>
      </c>
      <c r="E3571" cm="1">
        <f t="array" ref="E3571">_xlfn.IFS(B3571&lt;=PERCENTILE($B$3:$B$5882,0.2),5,B3571&lt;=PERCENTILE($B$3:$B$5882,0.4),4,B3571&lt;=PERCENTILE($B$3:$B$5882,0.6),3,B3571&lt;=PERCENTILE($B$3:$B$5882,0.8),2,TRUE,1)</f>
        <v>5</v>
      </c>
      <c r="F3571" cm="1">
        <f t="array" ref="F3571">_xlfn.IFS(C3571&lt;=PERCENTILE($C$3:$C$5882,0.2),1,C3571&lt;=PERCENTILE($C$3:$C$5882,0.4),2,C3571&lt;=PERCENTILE($C$3:$C$5882,0.6),3,C3571&lt;=PERCENTILE($C$3:$C$5882,0.8),4,TRUE,5)</f>
        <v>2</v>
      </c>
      <c r="G3571" cm="1">
        <f t="array" ref="G3571">_xlfn.IFS(D3571&lt;=PERCENTILE($D$3:$D$5882,0.2),1,D3571&lt;=PERCENTILE($D$3:$D$5882,0.4),2,D3571&lt;=PERCENTILE($D$3:$D$5882,0.6),3,D3571&lt;=PERCENTILE($D$3:$D$5882,0.8),4,TRUE,5)</f>
        <v>2</v>
      </c>
      <c r="H3571" s="3" t="str" cm="1">
        <f t="array" ref="H3571">_xlfn.IFS(AND(E3571&gt;=4,F3571&gt;=4,G3571&gt;=4),"Champions",AND(E3571&gt;=3,F3571&gt;=3,G3571&gt;=3),"Loyal Customers",AND(E3571&lt;=2,F3571&gt;=3),"At Risk",AND(E3571&lt;=2,F3571&lt;=2,G3571&lt;=2),"Lost",AND(E3571&gt;=4,F3571&lt;=2),"New/Promising",TRUE,"Needs Attention")</f>
        <v>New/Promising</v>
      </c>
      <c r="I3571" s="3" t="str">
        <f t="shared" si="59"/>
        <v>Active</v>
      </c>
      <c r="J3571" s="3" t="str">
        <f>_xlfn.XLOOKUP(A3571,'Country_Lookup'!$D:$D,'Country_Lookup'!$E:$E)</f>
        <v>United Kingdom</v>
      </c>
    </row>
    <row r="3572" spans="1:10" x14ac:dyDescent="0.3">
      <c r="A3572">
        <v>15950</v>
      </c>
      <c r="B3572">
        <v>31</v>
      </c>
      <c r="C3572">
        <v>10</v>
      </c>
      <c r="D3572">
        <v>7180.7099999999718</v>
      </c>
      <c r="E3572" cm="1">
        <f t="array" ref="E3572">_xlfn.IFS(B3572&lt;=PERCENTILE($B$3:$B$5882,0.2),5,B3572&lt;=PERCENTILE($B$3:$B$5882,0.4),4,B3572&lt;=PERCENTILE($B$3:$B$5882,0.6),3,B3572&lt;=PERCENTILE($B$3:$B$5882,0.8),2,TRUE,1)</f>
        <v>4</v>
      </c>
      <c r="F3572" cm="1">
        <f t="array" ref="F3572">_xlfn.IFS(C3572&lt;=PERCENTILE($C$3:$C$5882,0.2),1,C3572&lt;=PERCENTILE($C$3:$C$5882,0.4),2,C3572&lt;=PERCENTILE($C$3:$C$5882,0.6),3,C3572&lt;=PERCENTILE($C$3:$C$5882,0.8),4,TRUE,5)</f>
        <v>5</v>
      </c>
      <c r="G3572" cm="1">
        <f t="array" ref="G3572">_xlfn.IFS(D3572&lt;=PERCENTILE($D$3:$D$5882,0.2),1,D3572&lt;=PERCENTILE($D$3:$D$5882,0.4),2,D3572&lt;=PERCENTILE($D$3:$D$5882,0.6),3,D3572&lt;=PERCENTILE($D$3:$D$5882,0.8),4,TRUE,5)</f>
        <v>5</v>
      </c>
      <c r="H3572" s="3" t="str" cm="1">
        <f t="array" ref="H3572">_xlfn.IFS(AND(E3572&gt;=4,F3572&gt;=4,G3572&gt;=4),"Champions",AND(E3572&gt;=3,F3572&gt;=3,G3572&gt;=3),"Loyal Customers",AND(E3572&lt;=2,F3572&gt;=3),"At Risk",AND(E3572&lt;=2,F3572&lt;=2,G3572&lt;=2),"Lost",AND(E3572&gt;=4,F3572&lt;=2),"New/Promising",TRUE,"Needs Attention")</f>
        <v>Champions</v>
      </c>
      <c r="I3572" s="3" t="str">
        <f t="shared" si="59"/>
        <v>Active</v>
      </c>
      <c r="J3572" s="3" t="str">
        <f>_xlfn.XLOOKUP(A3572,'Country_Lookup'!$D:$D,'Country_Lookup'!$E:$E)</f>
        <v>United Kingdom</v>
      </c>
    </row>
    <row r="3573" spans="1:10" x14ac:dyDescent="0.3">
      <c r="A3573">
        <v>15951</v>
      </c>
      <c r="B3573">
        <v>8</v>
      </c>
      <c r="C3573">
        <v>3</v>
      </c>
      <c r="D3573">
        <v>1013.1699999999987</v>
      </c>
      <c r="E3573" cm="1">
        <f t="array" ref="E3573">_xlfn.IFS(B3573&lt;=PERCENTILE($B$3:$B$5882,0.2),5,B3573&lt;=PERCENTILE($B$3:$B$5882,0.4),4,B3573&lt;=PERCENTILE($B$3:$B$5882,0.6),3,B3573&lt;=PERCENTILE($B$3:$B$5882,0.8),2,TRUE,1)</f>
        <v>5</v>
      </c>
      <c r="F3573" cm="1">
        <f t="array" ref="F3573">_xlfn.IFS(C3573&lt;=PERCENTILE($C$3:$C$5882,0.2),1,C3573&lt;=PERCENTILE($C$3:$C$5882,0.4),2,C3573&lt;=PERCENTILE($C$3:$C$5882,0.6),3,C3573&lt;=PERCENTILE($C$3:$C$5882,0.8),4,TRUE,5)</f>
        <v>3</v>
      </c>
      <c r="G3573" cm="1">
        <f t="array" ref="G3573">_xlfn.IFS(D3573&lt;=PERCENTILE($D$3:$D$5882,0.2),1,D3573&lt;=PERCENTILE($D$3:$D$5882,0.4),2,D3573&lt;=PERCENTILE($D$3:$D$5882,0.6),3,D3573&lt;=PERCENTILE($D$3:$D$5882,0.8),4,TRUE,5)</f>
        <v>3</v>
      </c>
      <c r="H3573" s="3" t="str" cm="1">
        <f t="array" ref="H3573">_xlfn.IFS(AND(E3573&gt;=4,F3573&gt;=4,G3573&gt;=4),"Champions",AND(E3573&gt;=3,F3573&gt;=3,G3573&gt;=3),"Loyal Customers",AND(E3573&lt;=2,F3573&gt;=3),"At Risk",AND(E3573&lt;=2,F3573&lt;=2,G3573&lt;=2),"Lost",AND(E3573&gt;=4,F3573&lt;=2),"New/Promising",TRUE,"Needs Attention")</f>
        <v>Loyal Customers</v>
      </c>
      <c r="I3573" s="3" t="str">
        <f t="shared" si="59"/>
        <v>Active</v>
      </c>
      <c r="J3573" s="3" t="str">
        <f>_xlfn.XLOOKUP(A3573,'Country_Lookup'!$D:$D,'Country_Lookup'!$E:$E)</f>
        <v>United Kingdom</v>
      </c>
    </row>
    <row r="3574" spans="1:10" x14ac:dyDescent="0.3">
      <c r="A3574">
        <v>15952</v>
      </c>
      <c r="B3574">
        <v>33</v>
      </c>
      <c r="C3574">
        <v>4</v>
      </c>
      <c r="D3574">
        <v>806.57000000000062</v>
      </c>
      <c r="E3574" cm="1">
        <f t="array" ref="E3574">_xlfn.IFS(B3574&lt;=PERCENTILE($B$3:$B$5882,0.2),5,B3574&lt;=PERCENTILE($B$3:$B$5882,0.4),4,B3574&lt;=PERCENTILE($B$3:$B$5882,0.6),3,B3574&lt;=PERCENTILE($B$3:$B$5882,0.8),2,TRUE,1)</f>
        <v>4</v>
      </c>
      <c r="F3574" cm="1">
        <f t="array" ref="F3574">_xlfn.IFS(C3574&lt;=PERCENTILE($C$3:$C$5882,0.2),1,C3574&lt;=PERCENTILE($C$3:$C$5882,0.4),2,C3574&lt;=PERCENTILE($C$3:$C$5882,0.6),3,C3574&lt;=PERCENTILE($C$3:$C$5882,0.8),4,TRUE,5)</f>
        <v>3</v>
      </c>
      <c r="G3574" cm="1">
        <f t="array" ref="G3574">_xlfn.IFS(D3574&lt;=PERCENTILE($D$3:$D$5882,0.2),1,D3574&lt;=PERCENTILE($D$3:$D$5882,0.4),2,D3574&lt;=PERCENTILE($D$3:$D$5882,0.6),3,D3574&lt;=PERCENTILE($D$3:$D$5882,0.8),4,TRUE,5)</f>
        <v>3</v>
      </c>
      <c r="H3574" s="3" t="str" cm="1">
        <f t="array" ref="H3574">_xlfn.IFS(AND(E3574&gt;=4,F3574&gt;=4,G3574&gt;=4),"Champions",AND(E3574&gt;=3,F3574&gt;=3,G3574&gt;=3),"Loyal Customers",AND(E3574&lt;=2,F3574&gt;=3),"At Risk",AND(E3574&lt;=2,F3574&lt;=2,G3574&lt;=2),"Lost",AND(E3574&gt;=4,F3574&lt;=2),"New/Promising",TRUE,"Needs Attention")</f>
        <v>Loyal Customers</v>
      </c>
      <c r="I3574" s="3" t="str">
        <f t="shared" si="59"/>
        <v>Active</v>
      </c>
      <c r="J3574" s="3" t="str">
        <f>_xlfn.XLOOKUP(A3574,'Country_Lookup'!$D:$D,'Country_Lookup'!$E:$E)</f>
        <v>United Kingdom</v>
      </c>
    </row>
    <row r="3575" spans="1:10" x14ac:dyDescent="0.3">
      <c r="A3575">
        <v>15953</v>
      </c>
      <c r="B3575">
        <v>15</v>
      </c>
      <c r="C3575">
        <v>18</v>
      </c>
      <c r="D3575">
        <v>3669.5500000000038</v>
      </c>
      <c r="E3575" cm="1">
        <f t="array" ref="E3575">_xlfn.IFS(B3575&lt;=PERCENTILE($B$3:$B$5882,0.2),5,B3575&lt;=PERCENTILE($B$3:$B$5882,0.4),4,B3575&lt;=PERCENTILE($B$3:$B$5882,0.6),3,B3575&lt;=PERCENTILE($B$3:$B$5882,0.8),2,TRUE,1)</f>
        <v>5</v>
      </c>
      <c r="F3575" cm="1">
        <f t="array" ref="F3575">_xlfn.IFS(C3575&lt;=PERCENTILE($C$3:$C$5882,0.2),1,C3575&lt;=PERCENTILE($C$3:$C$5882,0.4),2,C3575&lt;=PERCENTILE($C$3:$C$5882,0.6),3,C3575&lt;=PERCENTILE($C$3:$C$5882,0.8),4,TRUE,5)</f>
        <v>5</v>
      </c>
      <c r="G3575" cm="1">
        <f t="array" ref="G3575">_xlfn.IFS(D3575&lt;=PERCENTILE($D$3:$D$5882,0.2),1,D3575&lt;=PERCENTILE($D$3:$D$5882,0.4),2,D3575&lt;=PERCENTILE($D$3:$D$5882,0.6),3,D3575&lt;=PERCENTILE($D$3:$D$5882,0.8),4,TRUE,5)</f>
        <v>5</v>
      </c>
      <c r="H3575" s="3" t="str" cm="1">
        <f t="array" ref="H3575">_xlfn.IFS(AND(E3575&gt;=4,F3575&gt;=4,G3575&gt;=4),"Champions",AND(E3575&gt;=3,F3575&gt;=3,G3575&gt;=3),"Loyal Customers",AND(E3575&lt;=2,F3575&gt;=3),"At Risk",AND(E3575&lt;=2,F3575&lt;=2,G3575&lt;=2),"Lost",AND(E3575&gt;=4,F3575&lt;=2),"New/Promising",TRUE,"Needs Attention")</f>
        <v>Champions</v>
      </c>
      <c r="I3575" s="3" t="str">
        <f t="shared" si="59"/>
        <v>Active</v>
      </c>
      <c r="J3575" s="3" t="str">
        <f>_xlfn.XLOOKUP(A3575,'Country_Lookup'!$D:$D,'Country_Lookup'!$E:$E)</f>
        <v>United Kingdom</v>
      </c>
    </row>
    <row r="3576" spans="1:10" x14ac:dyDescent="0.3">
      <c r="A3576">
        <v>15954</v>
      </c>
      <c r="B3576">
        <v>589</v>
      </c>
      <c r="C3576">
        <v>1</v>
      </c>
      <c r="D3576">
        <v>190.75</v>
      </c>
      <c r="E3576" cm="1">
        <f t="array" ref="E3576">_xlfn.IFS(B3576&lt;=PERCENTILE($B$3:$B$5882,0.2),5,B3576&lt;=PERCENTILE($B$3:$B$5882,0.4),4,B3576&lt;=PERCENTILE($B$3:$B$5882,0.6),3,B3576&lt;=PERCENTILE($B$3:$B$5882,0.8),2,TRUE,1)</f>
        <v>1</v>
      </c>
      <c r="F3576" cm="1">
        <f t="array" ref="F3576">_xlfn.IFS(C3576&lt;=PERCENTILE($C$3:$C$5882,0.2),1,C3576&lt;=PERCENTILE($C$3:$C$5882,0.4),2,C3576&lt;=PERCENTILE($C$3:$C$5882,0.6),3,C3576&lt;=PERCENTILE($C$3:$C$5882,0.8),4,TRUE,5)</f>
        <v>1</v>
      </c>
      <c r="G3576" cm="1">
        <f t="array" ref="G3576">_xlfn.IFS(D3576&lt;=PERCENTILE($D$3:$D$5882,0.2),1,D3576&lt;=PERCENTILE($D$3:$D$5882,0.4),2,D3576&lt;=PERCENTILE($D$3:$D$5882,0.6),3,D3576&lt;=PERCENTILE($D$3:$D$5882,0.8),4,TRUE,5)</f>
        <v>1</v>
      </c>
      <c r="H3576" s="3" t="str" cm="1">
        <f t="array" ref="H3576">_xlfn.IFS(AND(E3576&gt;=4,F3576&gt;=4,G3576&gt;=4),"Champions",AND(E3576&gt;=3,F3576&gt;=3,G3576&gt;=3),"Loyal Customers",AND(E3576&lt;=2,F3576&gt;=3),"At Risk",AND(E3576&lt;=2,F3576&lt;=2,G3576&lt;=2),"Lost",AND(E3576&gt;=4,F3576&lt;=2),"New/Promising",TRUE,"Needs Attention")</f>
        <v>Lost</v>
      </c>
      <c r="I3576" s="3" t="str">
        <f t="shared" si="59"/>
        <v>Churned</v>
      </c>
      <c r="J3576" s="3" t="str">
        <f>_xlfn.XLOOKUP(A3576,'Country_Lookup'!$D:$D,'Country_Lookup'!$E:$E)</f>
        <v>United Kingdom</v>
      </c>
    </row>
    <row r="3577" spans="1:10" x14ac:dyDescent="0.3">
      <c r="A3577">
        <v>15955</v>
      </c>
      <c r="B3577">
        <v>24</v>
      </c>
      <c r="C3577">
        <v>22</v>
      </c>
      <c r="D3577">
        <v>8658.3599999999951</v>
      </c>
      <c r="E3577" cm="1">
        <f t="array" ref="E3577">_xlfn.IFS(B3577&lt;=PERCENTILE($B$3:$B$5882,0.2),5,B3577&lt;=PERCENTILE($B$3:$B$5882,0.4),4,B3577&lt;=PERCENTILE($B$3:$B$5882,0.6),3,B3577&lt;=PERCENTILE($B$3:$B$5882,0.8),2,TRUE,1)</f>
        <v>4</v>
      </c>
      <c r="F3577" cm="1">
        <f t="array" ref="F3577">_xlfn.IFS(C3577&lt;=PERCENTILE($C$3:$C$5882,0.2),1,C3577&lt;=PERCENTILE($C$3:$C$5882,0.4),2,C3577&lt;=PERCENTILE($C$3:$C$5882,0.6),3,C3577&lt;=PERCENTILE($C$3:$C$5882,0.8),4,TRUE,5)</f>
        <v>5</v>
      </c>
      <c r="G3577" cm="1">
        <f t="array" ref="G3577">_xlfn.IFS(D3577&lt;=PERCENTILE($D$3:$D$5882,0.2),1,D3577&lt;=PERCENTILE($D$3:$D$5882,0.4),2,D3577&lt;=PERCENTILE($D$3:$D$5882,0.6),3,D3577&lt;=PERCENTILE($D$3:$D$5882,0.8),4,TRUE,5)</f>
        <v>5</v>
      </c>
      <c r="H3577" s="3" t="str" cm="1">
        <f t="array" ref="H3577">_xlfn.IFS(AND(E3577&gt;=4,F3577&gt;=4,G3577&gt;=4),"Champions",AND(E3577&gt;=3,F3577&gt;=3,G3577&gt;=3),"Loyal Customers",AND(E3577&lt;=2,F3577&gt;=3),"At Risk",AND(E3577&lt;=2,F3577&lt;=2,G3577&lt;=2),"Lost",AND(E3577&gt;=4,F3577&lt;=2),"New/Promising",TRUE,"Needs Attention")</f>
        <v>Champions</v>
      </c>
      <c r="I3577" s="3" t="str">
        <f t="shared" si="59"/>
        <v>Active</v>
      </c>
      <c r="J3577" s="3" t="str">
        <f>_xlfn.XLOOKUP(A3577,'Country_Lookup'!$D:$D,'Country_Lookup'!$E:$E)</f>
        <v>United Kingdom</v>
      </c>
    </row>
    <row r="3578" spans="1:10" x14ac:dyDescent="0.3">
      <c r="A3578">
        <v>15956</v>
      </c>
      <c r="B3578">
        <v>551</v>
      </c>
      <c r="C3578">
        <v>2</v>
      </c>
      <c r="D3578">
        <v>617.60000000000014</v>
      </c>
      <c r="E3578" cm="1">
        <f t="array" ref="E3578">_xlfn.IFS(B3578&lt;=PERCENTILE($B$3:$B$5882,0.2),5,B3578&lt;=PERCENTILE($B$3:$B$5882,0.4),4,B3578&lt;=PERCENTILE($B$3:$B$5882,0.6),3,B3578&lt;=PERCENTILE($B$3:$B$5882,0.8),2,TRUE,1)</f>
        <v>1</v>
      </c>
      <c r="F3578" cm="1">
        <f t="array" ref="F3578">_xlfn.IFS(C3578&lt;=PERCENTILE($C$3:$C$5882,0.2),1,C3578&lt;=PERCENTILE($C$3:$C$5882,0.4),2,C3578&lt;=PERCENTILE($C$3:$C$5882,0.6),3,C3578&lt;=PERCENTILE($C$3:$C$5882,0.8),4,TRUE,5)</f>
        <v>2</v>
      </c>
      <c r="G3578" cm="1">
        <f t="array" ref="G3578">_xlfn.IFS(D3578&lt;=PERCENTILE($D$3:$D$5882,0.2),1,D3578&lt;=PERCENTILE($D$3:$D$5882,0.4),2,D3578&lt;=PERCENTILE($D$3:$D$5882,0.6),3,D3578&lt;=PERCENTILE($D$3:$D$5882,0.8),4,TRUE,5)</f>
        <v>2</v>
      </c>
      <c r="H3578" s="3" t="str" cm="1">
        <f t="array" ref="H3578">_xlfn.IFS(AND(E3578&gt;=4,F3578&gt;=4,G3578&gt;=4),"Champions",AND(E3578&gt;=3,F3578&gt;=3,G3578&gt;=3),"Loyal Customers",AND(E3578&lt;=2,F3578&gt;=3),"At Risk",AND(E3578&lt;=2,F3578&lt;=2,G3578&lt;=2),"Lost",AND(E3578&gt;=4,F3578&lt;=2),"New/Promising",TRUE,"Needs Attention")</f>
        <v>Lost</v>
      </c>
      <c r="I3578" s="3" t="str">
        <f t="shared" si="59"/>
        <v>Churned</v>
      </c>
      <c r="J3578" s="3" t="str">
        <f>_xlfn.XLOOKUP(A3578,'Country_Lookup'!$D:$D,'Country_Lookup'!$E:$E)</f>
        <v>United Kingdom</v>
      </c>
    </row>
    <row r="3579" spans="1:10" x14ac:dyDescent="0.3">
      <c r="A3579">
        <v>15957</v>
      </c>
      <c r="B3579">
        <v>31</v>
      </c>
      <c r="C3579">
        <v>3</v>
      </c>
      <c r="D3579">
        <v>930.1000000000023</v>
      </c>
      <c r="E3579" cm="1">
        <f t="array" ref="E3579">_xlfn.IFS(B3579&lt;=PERCENTILE($B$3:$B$5882,0.2),5,B3579&lt;=PERCENTILE($B$3:$B$5882,0.4),4,B3579&lt;=PERCENTILE($B$3:$B$5882,0.6),3,B3579&lt;=PERCENTILE($B$3:$B$5882,0.8),2,TRUE,1)</f>
        <v>4</v>
      </c>
      <c r="F3579" cm="1">
        <f t="array" ref="F3579">_xlfn.IFS(C3579&lt;=PERCENTILE($C$3:$C$5882,0.2),1,C3579&lt;=PERCENTILE($C$3:$C$5882,0.4),2,C3579&lt;=PERCENTILE($C$3:$C$5882,0.6),3,C3579&lt;=PERCENTILE($C$3:$C$5882,0.8),4,TRUE,5)</f>
        <v>3</v>
      </c>
      <c r="G3579" cm="1">
        <f t="array" ref="G3579">_xlfn.IFS(D3579&lt;=PERCENTILE($D$3:$D$5882,0.2),1,D3579&lt;=PERCENTILE($D$3:$D$5882,0.4),2,D3579&lt;=PERCENTILE($D$3:$D$5882,0.6),3,D3579&lt;=PERCENTILE($D$3:$D$5882,0.8),4,TRUE,5)</f>
        <v>3</v>
      </c>
      <c r="H3579" s="3" t="str" cm="1">
        <f t="array" ref="H3579">_xlfn.IFS(AND(E3579&gt;=4,F3579&gt;=4,G3579&gt;=4),"Champions",AND(E3579&gt;=3,F3579&gt;=3,G3579&gt;=3),"Loyal Customers",AND(E3579&lt;=2,F3579&gt;=3),"At Risk",AND(E3579&lt;=2,F3579&lt;=2,G3579&lt;=2),"Lost",AND(E3579&gt;=4,F3579&lt;=2),"New/Promising",TRUE,"Needs Attention")</f>
        <v>Loyal Customers</v>
      </c>
      <c r="I3579" s="3" t="str">
        <f t="shared" si="59"/>
        <v>Active</v>
      </c>
      <c r="J3579" s="3" t="str">
        <f>_xlfn.XLOOKUP(A3579,'Country_Lookup'!$D:$D,'Country_Lookup'!$E:$E)</f>
        <v>United Kingdom</v>
      </c>
    </row>
    <row r="3580" spans="1:10" x14ac:dyDescent="0.3">
      <c r="A3580">
        <v>15958</v>
      </c>
      <c r="B3580">
        <v>74</v>
      </c>
      <c r="C3580">
        <v>4</v>
      </c>
      <c r="D3580">
        <v>492.99000000000041</v>
      </c>
      <c r="E3580" cm="1">
        <f t="array" ref="E3580">_xlfn.IFS(B3580&lt;=PERCENTILE($B$3:$B$5882,0.2),5,B3580&lt;=PERCENTILE($B$3:$B$5882,0.4),4,B3580&lt;=PERCENTILE($B$3:$B$5882,0.6),3,B3580&lt;=PERCENTILE($B$3:$B$5882,0.8),2,TRUE,1)</f>
        <v>3</v>
      </c>
      <c r="F3580" cm="1">
        <f t="array" ref="F3580">_xlfn.IFS(C3580&lt;=PERCENTILE($C$3:$C$5882,0.2),1,C3580&lt;=PERCENTILE($C$3:$C$5882,0.4),2,C3580&lt;=PERCENTILE($C$3:$C$5882,0.6),3,C3580&lt;=PERCENTILE($C$3:$C$5882,0.8),4,TRUE,5)</f>
        <v>3</v>
      </c>
      <c r="G3580" cm="1">
        <f t="array" ref="G3580">_xlfn.IFS(D3580&lt;=PERCENTILE($D$3:$D$5882,0.2),1,D3580&lt;=PERCENTILE($D$3:$D$5882,0.4),2,D3580&lt;=PERCENTILE($D$3:$D$5882,0.6),3,D3580&lt;=PERCENTILE($D$3:$D$5882,0.8),4,TRUE,5)</f>
        <v>2</v>
      </c>
      <c r="H3580" s="3" t="str" cm="1">
        <f t="array" ref="H3580">_xlfn.IFS(AND(E3580&gt;=4,F3580&gt;=4,G3580&gt;=4),"Champions",AND(E3580&gt;=3,F3580&gt;=3,G3580&gt;=3),"Loyal Customers",AND(E3580&lt;=2,F3580&gt;=3),"At Risk",AND(E3580&lt;=2,F3580&lt;=2,G3580&lt;=2),"Lost",AND(E3580&gt;=4,F3580&lt;=2),"New/Promising",TRUE,"Needs Attention")</f>
        <v>Needs Attention</v>
      </c>
      <c r="I3580" s="3" t="str">
        <f t="shared" si="59"/>
        <v>Active</v>
      </c>
      <c r="J3580" s="3" t="str">
        <f>_xlfn.XLOOKUP(A3580,'Country_Lookup'!$D:$D,'Country_Lookup'!$E:$E)</f>
        <v>United Kingdom</v>
      </c>
    </row>
    <row r="3581" spans="1:10" x14ac:dyDescent="0.3">
      <c r="A3581">
        <v>15959</v>
      </c>
      <c r="B3581">
        <v>682</v>
      </c>
      <c r="C3581">
        <v>3</v>
      </c>
      <c r="D3581">
        <v>579.48999999999864</v>
      </c>
      <c r="E3581" cm="1">
        <f t="array" ref="E3581">_xlfn.IFS(B3581&lt;=PERCENTILE($B$3:$B$5882,0.2),5,B3581&lt;=PERCENTILE($B$3:$B$5882,0.4),4,B3581&lt;=PERCENTILE($B$3:$B$5882,0.6),3,B3581&lt;=PERCENTILE($B$3:$B$5882,0.8),2,TRUE,1)</f>
        <v>1</v>
      </c>
      <c r="F3581" cm="1">
        <f t="array" ref="F3581">_xlfn.IFS(C3581&lt;=PERCENTILE($C$3:$C$5882,0.2),1,C3581&lt;=PERCENTILE($C$3:$C$5882,0.4),2,C3581&lt;=PERCENTILE($C$3:$C$5882,0.6),3,C3581&lt;=PERCENTILE($C$3:$C$5882,0.8),4,TRUE,5)</f>
        <v>3</v>
      </c>
      <c r="G3581" cm="1">
        <f t="array" ref="G3581">_xlfn.IFS(D3581&lt;=PERCENTILE($D$3:$D$5882,0.2),1,D3581&lt;=PERCENTILE($D$3:$D$5882,0.4),2,D3581&lt;=PERCENTILE($D$3:$D$5882,0.6),3,D3581&lt;=PERCENTILE($D$3:$D$5882,0.8),4,TRUE,5)</f>
        <v>2</v>
      </c>
      <c r="H3581" s="3" t="str" cm="1">
        <f t="array" ref="H3581">_xlfn.IFS(AND(E3581&gt;=4,F3581&gt;=4,G3581&gt;=4),"Champions",AND(E3581&gt;=3,F3581&gt;=3,G3581&gt;=3),"Loyal Customers",AND(E3581&lt;=2,F3581&gt;=3),"At Risk",AND(E3581&lt;=2,F3581&lt;=2,G3581&lt;=2),"Lost",AND(E3581&gt;=4,F3581&lt;=2),"New/Promising",TRUE,"Needs Attention")</f>
        <v>At Risk</v>
      </c>
      <c r="I3581" s="3" t="str">
        <f t="shared" si="59"/>
        <v>Churned</v>
      </c>
      <c r="J3581" s="3" t="str">
        <f>_xlfn.XLOOKUP(A3581,'Country_Lookup'!$D:$D,'Country_Lookup'!$E:$E)</f>
        <v>United Kingdom</v>
      </c>
    </row>
    <row r="3582" spans="1:10" x14ac:dyDescent="0.3">
      <c r="A3582">
        <v>15960</v>
      </c>
      <c r="B3582">
        <v>374</v>
      </c>
      <c r="C3582">
        <v>4</v>
      </c>
      <c r="D3582">
        <v>410.9500000000001</v>
      </c>
      <c r="E3582" cm="1">
        <f t="array" ref="E3582">_xlfn.IFS(B3582&lt;=PERCENTILE($B$3:$B$5882,0.2),5,B3582&lt;=PERCENTILE($B$3:$B$5882,0.4),4,B3582&lt;=PERCENTILE($B$3:$B$5882,0.6),3,B3582&lt;=PERCENTILE($B$3:$B$5882,0.8),2,TRUE,1)</f>
        <v>2</v>
      </c>
      <c r="F3582" cm="1">
        <f t="array" ref="F3582">_xlfn.IFS(C3582&lt;=PERCENTILE($C$3:$C$5882,0.2),1,C3582&lt;=PERCENTILE($C$3:$C$5882,0.4),2,C3582&lt;=PERCENTILE($C$3:$C$5882,0.6),3,C3582&lt;=PERCENTILE($C$3:$C$5882,0.8),4,TRUE,5)</f>
        <v>3</v>
      </c>
      <c r="G3582" cm="1">
        <f t="array" ref="G3582">_xlfn.IFS(D3582&lt;=PERCENTILE($D$3:$D$5882,0.2),1,D3582&lt;=PERCENTILE($D$3:$D$5882,0.4),2,D3582&lt;=PERCENTILE($D$3:$D$5882,0.6),3,D3582&lt;=PERCENTILE($D$3:$D$5882,0.8),4,TRUE,5)</f>
        <v>2</v>
      </c>
      <c r="H3582" s="3" t="str" cm="1">
        <f t="array" ref="H3582">_xlfn.IFS(AND(E3582&gt;=4,F3582&gt;=4,G3582&gt;=4),"Champions",AND(E3582&gt;=3,F3582&gt;=3,G3582&gt;=3),"Loyal Customers",AND(E3582&lt;=2,F3582&gt;=3),"At Risk",AND(E3582&lt;=2,F3582&lt;=2,G3582&lt;=2),"Lost",AND(E3582&gt;=4,F3582&lt;=2),"New/Promising",TRUE,"Needs Attention")</f>
        <v>At Risk</v>
      </c>
      <c r="I3582" s="3" t="str">
        <f t="shared" si="59"/>
        <v>Churned</v>
      </c>
      <c r="J3582" s="3" t="str">
        <f>_xlfn.XLOOKUP(A3582,'Country_Lookup'!$D:$D,'Country_Lookup'!$E:$E)</f>
        <v>United Kingdom</v>
      </c>
    </row>
    <row r="3583" spans="1:10" x14ac:dyDescent="0.3">
      <c r="A3583">
        <v>15961</v>
      </c>
      <c r="B3583">
        <v>379</v>
      </c>
      <c r="C3583">
        <v>1</v>
      </c>
      <c r="D3583">
        <v>451.29000000000042</v>
      </c>
      <c r="E3583" cm="1">
        <f t="array" ref="E3583">_xlfn.IFS(B3583&lt;=PERCENTILE($B$3:$B$5882,0.2),5,B3583&lt;=PERCENTILE($B$3:$B$5882,0.4),4,B3583&lt;=PERCENTILE($B$3:$B$5882,0.6),3,B3583&lt;=PERCENTILE($B$3:$B$5882,0.8),2,TRUE,1)</f>
        <v>2</v>
      </c>
      <c r="F3583" cm="1">
        <f t="array" ref="F3583">_xlfn.IFS(C3583&lt;=PERCENTILE($C$3:$C$5882,0.2),1,C3583&lt;=PERCENTILE($C$3:$C$5882,0.4),2,C3583&lt;=PERCENTILE($C$3:$C$5882,0.6),3,C3583&lt;=PERCENTILE($C$3:$C$5882,0.8),4,TRUE,5)</f>
        <v>1</v>
      </c>
      <c r="G3583" cm="1">
        <f t="array" ref="G3583">_xlfn.IFS(D3583&lt;=PERCENTILE($D$3:$D$5882,0.2),1,D3583&lt;=PERCENTILE($D$3:$D$5882,0.4),2,D3583&lt;=PERCENTILE($D$3:$D$5882,0.6),3,D3583&lt;=PERCENTILE($D$3:$D$5882,0.8),4,TRUE,5)</f>
        <v>2</v>
      </c>
      <c r="H3583" s="3" t="str" cm="1">
        <f t="array" ref="H3583">_xlfn.IFS(AND(E3583&gt;=4,F3583&gt;=4,G3583&gt;=4),"Champions",AND(E3583&gt;=3,F3583&gt;=3,G3583&gt;=3),"Loyal Customers",AND(E3583&lt;=2,F3583&gt;=3),"At Risk",AND(E3583&lt;=2,F3583&lt;=2,G3583&lt;=2),"Lost",AND(E3583&gt;=4,F3583&lt;=2),"New/Promising",TRUE,"Needs Attention")</f>
        <v>Lost</v>
      </c>
      <c r="I3583" s="3" t="str">
        <f t="shared" si="59"/>
        <v>Churned</v>
      </c>
      <c r="J3583" s="3" t="str">
        <f>_xlfn.XLOOKUP(A3583,'Country_Lookup'!$D:$D,'Country_Lookup'!$E:$E)</f>
        <v>United Kingdom</v>
      </c>
    </row>
    <row r="3584" spans="1:10" x14ac:dyDescent="0.3">
      <c r="A3584">
        <v>15962</v>
      </c>
      <c r="B3584">
        <v>449</v>
      </c>
      <c r="C3584">
        <v>1</v>
      </c>
      <c r="D3584">
        <v>295.83</v>
      </c>
      <c r="E3584" cm="1">
        <f t="array" ref="E3584">_xlfn.IFS(B3584&lt;=PERCENTILE($B$3:$B$5882,0.2),5,B3584&lt;=PERCENTILE($B$3:$B$5882,0.4),4,B3584&lt;=PERCENTILE($B$3:$B$5882,0.6),3,B3584&lt;=PERCENTILE($B$3:$B$5882,0.8),2,TRUE,1)</f>
        <v>1</v>
      </c>
      <c r="F3584" cm="1">
        <f t="array" ref="F3584">_xlfn.IFS(C3584&lt;=PERCENTILE($C$3:$C$5882,0.2),1,C3584&lt;=PERCENTILE($C$3:$C$5882,0.4),2,C3584&lt;=PERCENTILE($C$3:$C$5882,0.6),3,C3584&lt;=PERCENTILE($C$3:$C$5882,0.8),4,TRUE,5)</f>
        <v>1</v>
      </c>
      <c r="G3584" cm="1">
        <f t="array" ref="G3584">_xlfn.IFS(D3584&lt;=PERCENTILE($D$3:$D$5882,0.2),1,D3584&lt;=PERCENTILE($D$3:$D$5882,0.4),2,D3584&lt;=PERCENTILE($D$3:$D$5882,0.6),3,D3584&lt;=PERCENTILE($D$3:$D$5882,0.8),4,TRUE,5)</f>
        <v>2</v>
      </c>
      <c r="H3584" s="3" t="str" cm="1">
        <f t="array" ref="H3584">_xlfn.IFS(AND(E3584&gt;=4,F3584&gt;=4,G3584&gt;=4),"Champions",AND(E3584&gt;=3,F3584&gt;=3,G3584&gt;=3),"Loyal Customers",AND(E3584&lt;=2,F3584&gt;=3),"At Risk",AND(E3584&lt;=2,F3584&lt;=2,G3584&lt;=2),"Lost",AND(E3584&gt;=4,F3584&lt;=2),"New/Promising",TRUE,"Needs Attention")</f>
        <v>Lost</v>
      </c>
      <c r="I3584" s="3" t="str">
        <f t="shared" si="59"/>
        <v>Churned</v>
      </c>
      <c r="J3584" s="3" t="str">
        <f>_xlfn.XLOOKUP(A3584,'Country_Lookup'!$D:$D,'Country_Lookup'!$E:$E)</f>
        <v>United Kingdom</v>
      </c>
    </row>
    <row r="3585" spans="1:10" x14ac:dyDescent="0.3">
      <c r="A3585">
        <v>15963</v>
      </c>
      <c r="B3585">
        <v>19</v>
      </c>
      <c r="C3585">
        <v>2</v>
      </c>
      <c r="D3585">
        <v>470.76000000000016</v>
      </c>
      <c r="E3585" cm="1">
        <f t="array" ref="E3585">_xlfn.IFS(B3585&lt;=PERCENTILE($B$3:$B$5882,0.2),5,B3585&lt;=PERCENTILE($B$3:$B$5882,0.4),4,B3585&lt;=PERCENTILE($B$3:$B$5882,0.6),3,B3585&lt;=PERCENTILE($B$3:$B$5882,0.8),2,TRUE,1)</f>
        <v>5</v>
      </c>
      <c r="F3585" cm="1">
        <f t="array" ref="F3585">_xlfn.IFS(C3585&lt;=PERCENTILE($C$3:$C$5882,0.2),1,C3585&lt;=PERCENTILE($C$3:$C$5882,0.4),2,C3585&lt;=PERCENTILE($C$3:$C$5882,0.6),3,C3585&lt;=PERCENTILE($C$3:$C$5882,0.8),4,TRUE,5)</f>
        <v>2</v>
      </c>
      <c r="G3585" cm="1">
        <f t="array" ref="G3585">_xlfn.IFS(D3585&lt;=PERCENTILE($D$3:$D$5882,0.2),1,D3585&lt;=PERCENTILE($D$3:$D$5882,0.4),2,D3585&lt;=PERCENTILE($D$3:$D$5882,0.6),3,D3585&lt;=PERCENTILE($D$3:$D$5882,0.8),4,TRUE,5)</f>
        <v>2</v>
      </c>
      <c r="H3585" s="3" t="str" cm="1">
        <f t="array" ref="H3585">_xlfn.IFS(AND(E3585&gt;=4,F3585&gt;=4,G3585&gt;=4),"Champions",AND(E3585&gt;=3,F3585&gt;=3,G3585&gt;=3),"Loyal Customers",AND(E3585&lt;=2,F3585&gt;=3),"At Risk",AND(E3585&lt;=2,F3585&lt;=2,G3585&lt;=2),"Lost",AND(E3585&gt;=4,F3585&lt;=2),"New/Promising",TRUE,"Needs Attention")</f>
        <v>New/Promising</v>
      </c>
      <c r="I3585" s="3" t="str">
        <f t="shared" si="59"/>
        <v>Active</v>
      </c>
      <c r="J3585" s="3" t="str">
        <f>_xlfn.XLOOKUP(A3585,'Country_Lookup'!$D:$D,'Country_Lookup'!$E:$E)</f>
        <v>United Kingdom</v>
      </c>
    </row>
    <row r="3586" spans="1:10" x14ac:dyDescent="0.3">
      <c r="A3586">
        <v>15964</v>
      </c>
      <c r="B3586">
        <v>663</v>
      </c>
      <c r="C3586">
        <v>1</v>
      </c>
      <c r="D3586">
        <v>272.96000000000004</v>
      </c>
      <c r="E3586" cm="1">
        <f t="array" ref="E3586">_xlfn.IFS(B3586&lt;=PERCENTILE($B$3:$B$5882,0.2),5,B3586&lt;=PERCENTILE($B$3:$B$5882,0.4),4,B3586&lt;=PERCENTILE($B$3:$B$5882,0.6),3,B3586&lt;=PERCENTILE($B$3:$B$5882,0.8),2,TRUE,1)</f>
        <v>1</v>
      </c>
      <c r="F3586" cm="1">
        <f t="array" ref="F3586">_xlfn.IFS(C3586&lt;=PERCENTILE($C$3:$C$5882,0.2),1,C3586&lt;=PERCENTILE($C$3:$C$5882,0.4),2,C3586&lt;=PERCENTILE($C$3:$C$5882,0.6),3,C3586&lt;=PERCENTILE($C$3:$C$5882,0.8),4,TRUE,5)</f>
        <v>1</v>
      </c>
      <c r="G3586" cm="1">
        <f t="array" ref="G3586">_xlfn.IFS(D3586&lt;=PERCENTILE($D$3:$D$5882,0.2),1,D3586&lt;=PERCENTILE($D$3:$D$5882,0.4),2,D3586&lt;=PERCENTILE($D$3:$D$5882,0.6),3,D3586&lt;=PERCENTILE($D$3:$D$5882,0.8),4,TRUE,5)</f>
        <v>1</v>
      </c>
      <c r="H3586" s="3" t="str" cm="1">
        <f t="array" ref="H3586">_xlfn.IFS(AND(E3586&gt;=4,F3586&gt;=4,G3586&gt;=4),"Champions",AND(E3586&gt;=3,F3586&gt;=3,G3586&gt;=3),"Loyal Customers",AND(E3586&lt;=2,F3586&gt;=3),"At Risk",AND(E3586&lt;=2,F3586&lt;=2,G3586&lt;=2),"Lost",AND(E3586&gt;=4,F3586&lt;=2),"New/Promising",TRUE,"Needs Attention")</f>
        <v>Lost</v>
      </c>
      <c r="I3586" s="3" t="str">
        <f t="shared" si="59"/>
        <v>Churned</v>
      </c>
      <c r="J3586" s="3" t="str">
        <f>_xlfn.XLOOKUP(A3586,'Country_Lookup'!$D:$D,'Country_Lookup'!$E:$E)</f>
        <v>United Kingdom</v>
      </c>
    </row>
    <row r="3587" spans="1:10" x14ac:dyDescent="0.3">
      <c r="A3587">
        <v>15965</v>
      </c>
      <c r="B3587">
        <v>17</v>
      </c>
      <c r="C3587">
        <v>13</v>
      </c>
      <c r="D3587">
        <v>3013.0899999999947</v>
      </c>
      <c r="E3587" cm="1">
        <f t="array" ref="E3587">_xlfn.IFS(B3587&lt;=PERCENTILE($B$3:$B$5882,0.2),5,B3587&lt;=PERCENTILE($B$3:$B$5882,0.4),4,B3587&lt;=PERCENTILE($B$3:$B$5882,0.6),3,B3587&lt;=PERCENTILE($B$3:$B$5882,0.8),2,TRUE,1)</f>
        <v>5</v>
      </c>
      <c r="F3587" cm="1">
        <f t="array" ref="F3587">_xlfn.IFS(C3587&lt;=PERCENTILE($C$3:$C$5882,0.2),1,C3587&lt;=PERCENTILE($C$3:$C$5882,0.4),2,C3587&lt;=PERCENTILE($C$3:$C$5882,0.6),3,C3587&lt;=PERCENTILE($C$3:$C$5882,0.8),4,TRUE,5)</f>
        <v>5</v>
      </c>
      <c r="G3587" cm="1">
        <f t="array" ref="G3587">_xlfn.IFS(D3587&lt;=PERCENTILE($D$3:$D$5882,0.2),1,D3587&lt;=PERCENTILE($D$3:$D$5882,0.4),2,D3587&lt;=PERCENTILE($D$3:$D$5882,0.6),3,D3587&lt;=PERCENTILE($D$3:$D$5882,0.8),4,TRUE,5)</f>
        <v>5</v>
      </c>
      <c r="H3587" s="3" t="str" cm="1">
        <f t="array" ref="H3587">_xlfn.IFS(AND(E3587&gt;=4,F3587&gt;=4,G3587&gt;=4),"Champions",AND(E3587&gt;=3,F3587&gt;=3,G3587&gt;=3),"Loyal Customers",AND(E3587&lt;=2,F3587&gt;=3),"At Risk",AND(E3587&lt;=2,F3587&lt;=2,G3587&lt;=2),"Lost",AND(E3587&gt;=4,F3587&lt;=2),"New/Promising",TRUE,"Needs Attention")</f>
        <v>Champions</v>
      </c>
      <c r="I3587" s="3" t="str">
        <f t="shared" ref="I3587:I3650" si="60">IF(B3587&gt;90,"Churned","Active")</f>
        <v>Active</v>
      </c>
      <c r="J3587" s="3" t="str">
        <f>_xlfn.XLOOKUP(A3587,'Country_Lookup'!$D:$D,'Country_Lookup'!$E:$E)</f>
        <v>United Kingdom</v>
      </c>
    </row>
    <row r="3588" spans="1:10" x14ac:dyDescent="0.3">
      <c r="A3588">
        <v>15966</v>
      </c>
      <c r="B3588">
        <v>450</v>
      </c>
      <c r="C3588">
        <v>1</v>
      </c>
      <c r="D3588">
        <v>426.53000000000014</v>
      </c>
      <c r="E3588" cm="1">
        <f t="array" ref="E3588">_xlfn.IFS(B3588&lt;=PERCENTILE($B$3:$B$5882,0.2),5,B3588&lt;=PERCENTILE($B$3:$B$5882,0.4),4,B3588&lt;=PERCENTILE($B$3:$B$5882,0.6),3,B3588&lt;=PERCENTILE($B$3:$B$5882,0.8),2,TRUE,1)</f>
        <v>1</v>
      </c>
      <c r="F3588" cm="1">
        <f t="array" ref="F3588">_xlfn.IFS(C3588&lt;=PERCENTILE($C$3:$C$5882,0.2),1,C3588&lt;=PERCENTILE($C$3:$C$5882,0.4),2,C3588&lt;=PERCENTILE($C$3:$C$5882,0.6),3,C3588&lt;=PERCENTILE($C$3:$C$5882,0.8),4,TRUE,5)</f>
        <v>1</v>
      </c>
      <c r="G3588" cm="1">
        <f t="array" ref="G3588">_xlfn.IFS(D3588&lt;=PERCENTILE($D$3:$D$5882,0.2),1,D3588&lt;=PERCENTILE($D$3:$D$5882,0.4),2,D3588&lt;=PERCENTILE($D$3:$D$5882,0.6),3,D3588&lt;=PERCENTILE($D$3:$D$5882,0.8),4,TRUE,5)</f>
        <v>2</v>
      </c>
      <c r="H3588" s="3" t="str" cm="1">
        <f t="array" ref="H3588">_xlfn.IFS(AND(E3588&gt;=4,F3588&gt;=4,G3588&gt;=4),"Champions",AND(E3588&gt;=3,F3588&gt;=3,G3588&gt;=3),"Loyal Customers",AND(E3588&lt;=2,F3588&gt;=3),"At Risk",AND(E3588&lt;=2,F3588&lt;=2,G3588&lt;=2),"Lost",AND(E3588&gt;=4,F3588&lt;=2),"New/Promising",TRUE,"Needs Attention")</f>
        <v>Lost</v>
      </c>
      <c r="I3588" s="3" t="str">
        <f t="shared" si="60"/>
        <v>Churned</v>
      </c>
      <c r="J3588" s="3" t="str">
        <f>_xlfn.XLOOKUP(A3588,'Country_Lookup'!$D:$D,'Country_Lookup'!$E:$E)</f>
        <v>United Kingdom</v>
      </c>
    </row>
    <row r="3589" spans="1:10" x14ac:dyDescent="0.3">
      <c r="A3589">
        <v>15967</v>
      </c>
      <c r="B3589">
        <v>23</v>
      </c>
      <c r="C3589">
        <v>12</v>
      </c>
      <c r="D3589">
        <v>3041.6000000000172</v>
      </c>
      <c r="E3589" cm="1">
        <f t="array" ref="E3589">_xlfn.IFS(B3589&lt;=PERCENTILE($B$3:$B$5882,0.2),5,B3589&lt;=PERCENTILE($B$3:$B$5882,0.4),4,B3589&lt;=PERCENTILE($B$3:$B$5882,0.6),3,B3589&lt;=PERCENTILE($B$3:$B$5882,0.8),2,TRUE,1)</f>
        <v>4</v>
      </c>
      <c r="F3589" cm="1">
        <f t="array" ref="F3589">_xlfn.IFS(C3589&lt;=PERCENTILE($C$3:$C$5882,0.2),1,C3589&lt;=PERCENTILE($C$3:$C$5882,0.4),2,C3589&lt;=PERCENTILE($C$3:$C$5882,0.6),3,C3589&lt;=PERCENTILE($C$3:$C$5882,0.8),4,TRUE,5)</f>
        <v>5</v>
      </c>
      <c r="G3589" cm="1">
        <f t="array" ref="G3589">_xlfn.IFS(D3589&lt;=PERCENTILE($D$3:$D$5882,0.2),1,D3589&lt;=PERCENTILE($D$3:$D$5882,0.4),2,D3589&lt;=PERCENTILE($D$3:$D$5882,0.6),3,D3589&lt;=PERCENTILE($D$3:$D$5882,0.8),4,TRUE,5)</f>
        <v>5</v>
      </c>
      <c r="H3589" s="3" t="str" cm="1">
        <f t="array" ref="H3589">_xlfn.IFS(AND(E3589&gt;=4,F3589&gt;=4,G3589&gt;=4),"Champions",AND(E3589&gt;=3,F3589&gt;=3,G3589&gt;=3),"Loyal Customers",AND(E3589&lt;=2,F3589&gt;=3),"At Risk",AND(E3589&lt;=2,F3589&lt;=2,G3589&lt;=2),"Lost",AND(E3589&gt;=4,F3589&lt;=2),"New/Promising",TRUE,"Needs Attention")</f>
        <v>Champions</v>
      </c>
      <c r="I3589" s="3" t="str">
        <f t="shared" si="60"/>
        <v>Active</v>
      </c>
      <c r="J3589" s="3" t="str">
        <f>_xlfn.XLOOKUP(A3589,'Country_Lookup'!$D:$D,'Country_Lookup'!$E:$E)</f>
        <v>United Kingdom</v>
      </c>
    </row>
    <row r="3590" spans="1:10" x14ac:dyDescent="0.3">
      <c r="A3590">
        <v>15968</v>
      </c>
      <c r="B3590">
        <v>388</v>
      </c>
      <c r="C3590">
        <v>1</v>
      </c>
      <c r="D3590">
        <v>418.04999999999973</v>
      </c>
      <c r="E3590" cm="1">
        <f t="array" ref="E3590">_xlfn.IFS(B3590&lt;=PERCENTILE($B$3:$B$5882,0.2),5,B3590&lt;=PERCENTILE($B$3:$B$5882,0.4),4,B3590&lt;=PERCENTILE($B$3:$B$5882,0.6),3,B3590&lt;=PERCENTILE($B$3:$B$5882,0.8),2,TRUE,1)</f>
        <v>2</v>
      </c>
      <c r="F3590" cm="1">
        <f t="array" ref="F3590">_xlfn.IFS(C3590&lt;=PERCENTILE($C$3:$C$5882,0.2),1,C3590&lt;=PERCENTILE($C$3:$C$5882,0.4),2,C3590&lt;=PERCENTILE($C$3:$C$5882,0.6),3,C3590&lt;=PERCENTILE($C$3:$C$5882,0.8),4,TRUE,5)</f>
        <v>1</v>
      </c>
      <c r="G3590" cm="1">
        <f t="array" ref="G3590">_xlfn.IFS(D3590&lt;=PERCENTILE($D$3:$D$5882,0.2),1,D3590&lt;=PERCENTILE($D$3:$D$5882,0.4),2,D3590&lt;=PERCENTILE($D$3:$D$5882,0.6),3,D3590&lt;=PERCENTILE($D$3:$D$5882,0.8),4,TRUE,5)</f>
        <v>2</v>
      </c>
      <c r="H3590" s="3" t="str" cm="1">
        <f t="array" ref="H3590">_xlfn.IFS(AND(E3590&gt;=4,F3590&gt;=4,G3590&gt;=4),"Champions",AND(E3590&gt;=3,F3590&gt;=3,G3590&gt;=3),"Loyal Customers",AND(E3590&lt;=2,F3590&gt;=3),"At Risk",AND(E3590&lt;=2,F3590&lt;=2,G3590&lt;=2),"Lost",AND(E3590&gt;=4,F3590&lt;=2),"New/Promising",TRUE,"Needs Attention")</f>
        <v>Lost</v>
      </c>
      <c r="I3590" s="3" t="str">
        <f t="shared" si="60"/>
        <v>Churned</v>
      </c>
      <c r="J3590" s="3" t="str">
        <f>_xlfn.XLOOKUP(A3590,'Country_Lookup'!$D:$D,'Country_Lookup'!$E:$E)</f>
        <v>United Kingdom</v>
      </c>
    </row>
    <row r="3591" spans="1:10" x14ac:dyDescent="0.3">
      <c r="A3591">
        <v>15969</v>
      </c>
      <c r="B3591">
        <v>2</v>
      </c>
      <c r="C3591">
        <v>5</v>
      </c>
      <c r="D3591">
        <v>1127.05</v>
      </c>
      <c r="E3591" cm="1">
        <f t="array" ref="E3591">_xlfn.IFS(B3591&lt;=PERCENTILE($B$3:$B$5882,0.2),5,B3591&lt;=PERCENTILE($B$3:$B$5882,0.4),4,B3591&lt;=PERCENTILE($B$3:$B$5882,0.6),3,B3591&lt;=PERCENTILE($B$3:$B$5882,0.8),2,TRUE,1)</f>
        <v>5</v>
      </c>
      <c r="F3591" cm="1">
        <f t="array" ref="F3591">_xlfn.IFS(C3591&lt;=PERCENTILE($C$3:$C$5882,0.2),1,C3591&lt;=PERCENTILE($C$3:$C$5882,0.4),2,C3591&lt;=PERCENTILE($C$3:$C$5882,0.6),3,C3591&lt;=PERCENTILE($C$3:$C$5882,0.8),4,TRUE,5)</f>
        <v>4</v>
      </c>
      <c r="G3591" cm="1">
        <f t="array" ref="G3591">_xlfn.IFS(D3591&lt;=PERCENTILE($D$3:$D$5882,0.2),1,D3591&lt;=PERCENTILE($D$3:$D$5882,0.4),2,D3591&lt;=PERCENTILE($D$3:$D$5882,0.6),3,D3591&lt;=PERCENTILE($D$3:$D$5882,0.8),4,TRUE,5)</f>
        <v>3</v>
      </c>
      <c r="H3591" s="3" t="str" cm="1">
        <f t="array" ref="H3591">_xlfn.IFS(AND(E3591&gt;=4,F3591&gt;=4,G3591&gt;=4),"Champions",AND(E3591&gt;=3,F3591&gt;=3,G3591&gt;=3),"Loyal Customers",AND(E3591&lt;=2,F3591&gt;=3),"At Risk",AND(E3591&lt;=2,F3591&lt;=2,G3591&lt;=2),"Lost",AND(E3591&gt;=4,F3591&lt;=2),"New/Promising",TRUE,"Needs Attention")</f>
        <v>Loyal Customers</v>
      </c>
      <c r="I3591" s="3" t="str">
        <f t="shared" si="60"/>
        <v>Active</v>
      </c>
      <c r="J3591" s="3" t="str">
        <f>_xlfn.XLOOKUP(A3591,'Country_Lookup'!$D:$D,'Country_Lookup'!$E:$E)</f>
        <v>United Kingdom</v>
      </c>
    </row>
    <row r="3592" spans="1:10" x14ac:dyDescent="0.3">
      <c r="A3592">
        <v>15970</v>
      </c>
      <c r="B3592">
        <v>303</v>
      </c>
      <c r="C3592">
        <v>2</v>
      </c>
      <c r="D3592">
        <v>1017.3199999999998</v>
      </c>
      <c r="E3592" cm="1">
        <f t="array" ref="E3592">_xlfn.IFS(B3592&lt;=PERCENTILE($B$3:$B$5882,0.2),5,B3592&lt;=PERCENTILE($B$3:$B$5882,0.4),4,B3592&lt;=PERCENTILE($B$3:$B$5882,0.6),3,B3592&lt;=PERCENTILE($B$3:$B$5882,0.8),2,TRUE,1)</f>
        <v>2</v>
      </c>
      <c r="F3592" cm="1">
        <f t="array" ref="F3592">_xlfn.IFS(C3592&lt;=PERCENTILE($C$3:$C$5882,0.2),1,C3592&lt;=PERCENTILE($C$3:$C$5882,0.4),2,C3592&lt;=PERCENTILE($C$3:$C$5882,0.6),3,C3592&lt;=PERCENTILE($C$3:$C$5882,0.8),4,TRUE,5)</f>
        <v>2</v>
      </c>
      <c r="G3592" cm="1">
        <f t="array" ref="G3592">_xlfn.IFS(D3592&lt;=PERCENTILE($D$3:$D$5882,0.2),1,D3592&lt;=PERCENTILE($D$3:$D$5882,0.4),2,D3592&lt;=PERCENTILE($D$3:$D$5882,0.6),3,D3592&lt;=PERCENTILE($D$3:$D$5882,0.8),4,TRUE,5)</f>
        <v>3</v>
      </c>
      <c r="H3592" s="3" t="str" cm="1">
        <f t="array" ref="H3592">_xlfn.IFS(AND(E3592&gt;=4,F3592&gt;=4,G3592&gt;=4),"Champions",AND(E3592&gt;=3,F3592&gt;=3,G3592&gt;=3),"Loyal Customers",AND(E3592&lt;=2,F3592&gt;=3),"At Risk",AND(E3592&lt;=2,F3592&lt;=2,G3592&lt;=2),"Lost",AND(E3592&gt;=4,F3592&lt;=2),"New/Promising",TRUE,"Needs Attention")</f>
        <v>Needs Attention</v>
      </c>
      <c r="I3592" s="3" t="str">
        <f t="shared" si="60"/>
        <v>Churned</v>
      </c>
      <c r="J3592" s="3" t="str">
        <f>_xlfn.XLOOKUP(A3592,'Country_Lookup'!$D:$D,'Country_Lookup'!$E:$E)</f>
        <v>United Kingdom</v>
      </c>
    </row>
    <row r="3593" spans="1:10" x14ac:dyDescent="0.3">
      <c r="A3593">
        <v>15971</v>
      </c>
      <c r="B3593">
        <v>17</v>
      </c>
      <c r="C3593">
        <v>18</v>
      </c>
      <c r="D3593">
        <v>5902.8300000000081</v>
      </c>
      <c r="E3593" cm="1">
        <f t="array" ref="E3593">_xlfn.IFS(B3593&lt;=PERCENTILE($B$3:$B$5882,0.2),5,B3593&lt;=PERCENTILE($B$3:$B$5882,0.4),4,B3593&lt;=PERCENTILE($B$3:$B$5882,0.6),3,B3593&lt;=PERCENTILE($B$3:$B$5882,0.8),2,TRUE,1)</f>
        <v>5</v>
      </c>
      <c r="F3593" cm="1">
        <f t="array" ref="F3593">_xlfn.IFS(C3593&lt;=PERCENTILE($C$3:$C$5882,0.2),1,C3593&lt;=PERCENTILE($C$3:$C$5882,0.4),2,C3593&lt;=PERCENTILE($C$3:$C$5882,0.6),3,C3593&lt;=PERCENTILE($C$3:$C$5882,0.8),4,TRUE,5)</f>
        <v>5</v>
      </c>
      <c r="G3593" cm="1">
        <f t="array" ref="G3593">_xlfn.IFS(D3593&lt;=PERCENTILE($D$3:$D$5882,0.2),1,D3593&lt;=PERCENTILE($D$3:$D$5882,0.4),2,D3593&lt;=PERCENTILE($D$3:$D$5882,0.6),3,D3593&lt;=PERCENTILE($D$3:$D$5882,0.8),4,TRUE,5)</f>
        <v>5</v>
      </c>
      <c r="H3593" s="3" t="str" cm="1">
        <f t="array" ref="H3593">_xlfn.IFS(AND(E3593&gt;=4,F3593&gt;=4,G3593&gt;=4),"Champions",AND(E3593&gt;=3,F3593&gt;=3,G3593&gt;=3),"Loyal Customers",AND(E3593&lt;=2,F3593&gt;=3),"At Risk",AND(E3593&lt;=2,F3593&lt;=2,G3593&lt;=2),"Lost",AND(E3593&gt;=4,F3593&lt;=2),"New/Promising",TRUE,"Needs Attention")</f>
        <v>Champions</v>
      </c>
      <c r="I3593" s="3" t="str">
        <f t="shared" si="60"/>
        <v>Active</v>
      </c>
      <c r="J3593" s="3" t="str">
        <f>_xlfn.XLOOKUP(A3593,'Country_Lookup'!$D:$D,'Country_Lookup'!$E:$E)</f>
        <v>United Kingdom</v>
      </c>
    </row>
    <row r="3594" spans="1:10" x14ac:dyDescent="0.3">
      <c r="A3594">
        <v>15972</v>
      </c>
      <c r="B3594">
        <v>456</v>
      </c>
      <c r="C3594">
        <v>5</v>
      </c>
      <c r="D3594">
        <v>1810.2699999999954</v>
      </c>
      <c r="E3594" cm="1">
        <f t="array" ref="E3594">_xlfn.IFS(B3594&lt;=PERCENTILE($B$3:$B$5882,0.2),5,B3594&lt;=PERCENTILE($B$3:$B$5882,0.4),4,B3594&lt;=PERCENTILE($B$3:$B$5882,0.6),3,B3594&lt;=PERCENTILE($B$3:$B$5882,0.8),2,TRUE,1)</f>
        <v>1</v>
      </c>
      <c r="F3594" cm="1">
        <f t="array" ref="F3594">_xlfn.IFS(C3594&lt;=PERCENTILE($C$3:$C$5882,0.2),1,C3594&lt;=PERCENTILE($C$3:$C$5882,0.4),2,C3594&lt;=PERCENTILE($C$3:$C$5882,0.6),3,C3594&lt;=PERCENTILE($C$3:$C$5882,0.8),4,TRUE,5)</f>
        <v>4</v>
      </c>
      <c r="G3594" cm="1">
        <f t="array" ref="G3594">_xlfn.IFS(D3594&lt;=PERCENTILE($D$3:$D$5882,0.2),1,D3594&lt;=PERCENTILE($D$3:$D$5882,0.4),2,D3594&lt;=PERCENTILE($D$3:$D$5882,0.6),3,D3594&lt;=PERCENTILE($D$3:$D$5882,0.8),4,TRUE,5)</f>
        <v>4</v>
      </c>
      <c r="H3594" s="3" t="str" cm="1">
        <f t="array" ref="H3594">_xlfn.IFS(AND(E3594&gt;=4,F3594&gt;=4,G3594&gt;=4),"Champions",AND(E3594&gt;=3,F3594&gt;=3,G3594&gt;=3),"Loyal Customers",AND(E3594&lt;=2,F3594&gt;=3),"At Risk",AND(E3594&lt;=2,F3594&lt;=2,G3594&lt;=2),"Lost",AND(E3594&gt;=4,F3594&lt;=2),"New/Promising",TRUE,"Needs Attention")</f>
        <v>At Risk</v>
      </c>
      <c r="I3594" s="3" t="str">
        <f t="shared" si="60"/>
        <v>Churned</v>
      </c>
      <c r="J3594" s="3" t="str">
        <f>_xlfn.XLOOKUP(A3594,'Country_Lookup'!$D:$D,'Country_Lookup'!$E:$E)</f>
        <v>United Kingdom</v>
      </c>
    </row>
    <row r="3595" spans="1:10" x14ac:dyDescent="0.3">
      <c r="A3595">
        <v>15973</v>
      </c>
      <c r="B3595">
        <v>366</v>
      </c>
      <c r="C3595">
        <v>3</v>
      </c>
      <c r="D3595">
        <v>988.4400000000004</v>
      </c>
      <c r="E3595" cm="1">
        <f t="array" ref="E3595">_xlfn.IFS(B3595&lt;=PERCENTILE($B$3:$B$5882,0.2),5,B3595&lt;=PERCENTILE($B$3:$B$5882,0.4),4,B3595&lt;=PERCENTILE($B$3:$B$5882,0.6),3,B3595&lt;=PERCENTILE($B$3:$B$5882,0.8),2,TRUE,1)</f>
        <v>2</v>
      </c>
      <c r="F3595" cm="1">
        <f t="array" ref="F3595">_xlfn.IFS(C3595&lt;=PERCENTILE($C$3:$C$5882,0.2),1,C3595&lt;=PERCENTILE($C$3:$C$5882,0.4),2,C3595&lt;=PERCENTILE($C$3:$C$5882,0.6),3,C3595&lt;=PERCENTILE($C$3:$C$5882,0.8),4,TRUE,5)</f>
        <v>3</v>
      </c>
      <c r="G3595" cm="1">
        <f t="array" ref="G3595">_xlfn.IFS(D3595&lt;=PERCENTILE($D$3:$D$5882,0.2),1,D3595&lt;=PERCENTILE($D$3:$D$5882,0.4),2,D3595&lt;=PERCENTILE($D$3:$D$5882,0.6),3,D3595&lt;=PERCENTILE($D$3:$D$5882,0.8),4,TRUE,5)</f>
        <v>3</v>
      </c>
      <c r="H3595" s="3" t="str" cm="1">
        <f t="array" ref="H3595">_xlfn.IFS(AND(E3595&gt;=4,F3595&gt;=4,G3595&gt;=4),"Champions",AND(E3595&gt;=3,F3595&gt;=3,G3595&gt;=3),"Loyal Customers",AND(E3595&lt;=2,F3595&gt;=3),"At Risk",AND(E3595&lt;=2,F3595&lt;=2,G3595&lt;=2),"Lost",AND(E3595&gt;=4,F3595&lt;=2),"New/Promising",TRUE,"Needs Attention")</f>
        <v>At Risk</v>
      </c>
      <c r="I3595" s="3" t="str">
        <f t="shared" si="60"/>
        <v>Churned</v>
      </c>
      <c r="J3595" s="3" t="str">
        <f>_xlfn.XLOOKUP(A3595,'Country_Lookup'!$D:$D,'Country_Lookup'!$E:$E)</f>
        <v>United Kingdom</v>
      </c>
    </row>
    <row r="3596" spans="1:10" x14ac:dyDescent="0.3">
      <c r="A3596">
        <v>15974</v>
      </c>
      <c r="B3596">
        <v>39</v>
      </c>
      <c r="C3596">
        <v>7</v>
      </c>
      <c r="D3596">
        <v>3442.1500000000106</v>
      </c>
      <c r="E3596" cm="1">
        <f t="array" ref="E3596">_xlfn.IFS(B3596&lt;=PERCENTILE($B$3:$B$5882,0.2),5,B3596&lt;=PERCENTILE($B$3:$B$5882,0.4),4,B3596&lt;=PERCENTILE($B$3:$B$5882,0.6),3,B3596&lt;=PERCENTILE($B$3:$B$5882,0.8),2,TRUE,1)</f>
        <v>4</v>
      </c>
      <c r="F3596" cm="1">
        <f t="array" ref="F3596">_xlfn.IFS(C3596&lt;=PERCENTILE($C$3:$C$5882,0.2),1,C3596&lt;=PERCENTILE($C$3:$C$5882,0.4),2,C3596&lt;=PERCENTILE($C$3:$C$5882,0.6),3,C3596&lt;=PERCENTILE($C$3:$C$5882,0.8),4,TRUE,5)</f>
        <v>4</v>
      </c>
      <c r="G3596" cm="1">
        <f t="array" ref="G3596">_xlfn.IFS(D3596&lt;=PERCENTILE($D$3:$D$5882,0.2),1,D3596&lt;=PERCENTILE($D$3:$D$5882,0.4),2,D3596&lt;=PERCENTILE($D$3:$D$5882,0.6),3,D3596&lt;=PERCENTILE($D$3:$D$5882,0.8),4,TRUE,5)</f>
        <v>5</v>
      </c>
      <c r="H3596" s="3" t="str" cm="1">
        <f t="array" ref="H3596">_xlfn.IFS(AND(E3596&gt;=4,F3596&gt;=4,G3596&gt;=4),"Champions",AND(E3596&gt;=3,F3596&gt;=3,G3596&gt;=3),"Loyal Customers",AND(E3596&lt;=2,F3596&gt;=3),"At Risk",AND(E3596&lt;=2,F3596&lt;=2,G3596&lt;=2),"Lost",AND(E3596&gt;=4,F3596&lt;=2),"New/Promising",TRUE,"Needs Attention")</f>
        <v>Champions</v>
      </c>
      <c r="I3596" s="3" t="str">
        <f t="shared" si="60"/>
        <v>Active</v>
      </c>
      <c r="J3596" s="3" t="str">
        <f>_xlfn.XLOOKUP(A3596,'Country_Lookup'!$D:$D,'Country_Lookup'!$E:$E)</f>
        <v>United Kingdom</v>
      </c>
    </row>
    <row r="3597" spans="1:10" x14ac:dyDescent="0.3">
      <c r="A3597">
        <v>15975</v>
      </c>
      <c r="B3597">
        <v>84</v>
      </c>
      <c r="C3597">
        <v>1</v>
      </c>
      <c r="D3597">
        <v>371.01000000000016</v>
      </c>
      <c r="E3597" cm="1">
        <f t="array" ref="E3597">_xlfn.IFS(B3597&lt;=PERCENTILE($B$3:$B$5882,0.2),5,B3597&lt;=PERCENTILE($B$3:$B$5882,0.4),4,B3597&lt;=PERCENTILE($B$3:$B$5882,0.6),3,B3597&lt;=PERCENTILE($B$3:$B$5882,0.8),2,TRUE,1)</f>
        <v>3</v>
      </c>
      <c r="F3597" cm="1">
        <f t="array" ref="F3597">_xlfn.IFS(C3597&lt;=PERCENTILE($C$3:$C$5882,0.2),1,C3597&lt;=PERCENTILE($C$3:$C$5882,0.4),2,C3597&lt;=PERCENTILE($C$3:$C$5882,0.6),3,C3597&lt;=PERCENTILE($C$3:$C$5882,0.8),4,TRUE,5)</f>
        <v>1</v>
      </c>
      <c r="G3597" cm="1">
        <f t="array" ref="G3597">_xlfn.IFS(D3597&lt;=PERCENTILE($D$3:$D$5882,0.2),1,D3597&lt;=PERCENTILE($D$3:$D$5882,0.4),2,D3597&lt;=PERCENTILE($D$3:$D$5882,0.6),3,D3597&lt;=PERCENTILE($D$3:$D$5882,0.8),4,TRUE,5)</f>
        <v>2</v>
      </c>
      <c r="H3597" s="3" t="str" cm="1">
        <f t="array" ref="H3597">_xlfn.IFS(AND(E3597&gt;=4,F3597&gt;=4,G3597&gt;=4),"Champions",AND(E3597&gt;=3,F3597&gt;=3,G3597&gt;=3),"Loyal Customers",AND(E3597&lt;=2,F3597&gt;=3),"At Risk",AND(E3597&lt;=2,F3597&lt;=2,G3597&lt;=2),"Lost",AND(E3597&gt;=4,F3597&lt;=2),"New/Promising",TRUE,"Needs Attention")</f>
        <v>Needs Attention</v>
      </c>
      <c r="I3597" s="3" t="str">
        <f t="shared" si="60"/>
        <v>Active</v>
      </c>
      <c r="J3597" s="3" t="str">
        <f>_xlfn.XLOOKUP(A3597,'Country_Lookup'!$D:$D,'Country_Lookup'!$E:$E)</f>
        <v>United Kingdom</v>
      </c>
    </row>
    <row r="3598" spans="1:10" x14ac:dyDescent="0.3">
      <c r="A3598">
        <v>15976</v>
      </c>
      <c r="B3598">
        <v>165</v>
      </c>
      <c r="C3598">
        <v>6</v>
      </c>
      <c r="D3598">
        <v>1746.640000000011</v>
      </c>
      <c r="E3598" cm="1">
        <f t="array" ref="E3598">_xlfn.IFS(B3598&lt;=PERCENTILE($B$3:$B$5882,0.2),5,B3598&lt;=PERCENTILE($B$3:$B$5882,0.4),4,B3598&lt;=PERCENTILE($B$3:$B$5882,0.6),3,B3598&lt;=PERCENTILE($B$3:$B$5882,0.8),2,TRUE,1)</f>
        <v>3</v>
      </c>
      <c r="F3598" cm="1">
        <f t="array" ref="F3598">_xlfn.IFS(C3598&lt;=PERCENTILE($C$3:$C$5882,0.2),1,C3598&lt;=PERCENTILE($C$3:$C$5882,0.4),2,C3598&lt;=PERCENTILE($C$3:$C$5882,0.6),3,C3598&lt;=PERCENTILE($C$3:$C$5882,0.8),4,TRUE,5)</f>
        <v>4</v>
      </c>
      <c r="G3598" cm="1">
        <f t="array" ref="G3598">_xlfn.IFS(D3598&lt;=PERCENTILE($D$3:$D$5882,0.2),1,D3598&lt;=PERCENTILE($D$3:$D$5882,0.4),2,D3598&lt;=PERCENTILE($D$3:$D$5882,0.6),3,D3598&lt;=PERCENTILE($D$3:$D$5882,0.8),4,TRUE,5)</f>
        <v>4</v>
      </c>
      <c r="H3598" s="3" t="str" cm="1">
        <f t="array" ref="H3598">_xlfn.IFS(AND(E3598&gt;=4,F3598&gt;=4,G3598&gt;=4),"Champions",AND(E3598&gt;=3,F3598&gt;=3,G3598&gt;=3),"Loyal Customers",AND(E3598&lt;=2,F3598&gt;=3),"At Risk",AND(E3598&lt;=2,F3598&lt;=2,G3598&lt;=2),"Lost",AND(E3598&gt;=4,F3598&lt;=2),"New/Promising",TRUE,"Needs Attention")</f>
        <v>Loyal Customers</v>
      </c>
      <c r="I3598" s="3" t="str">
        <f t="shared" si="60"/>
        <v>Churned</v>
      </c>
      <c r="J3598" s="3" t="str">
        <f>_xlfn.XLOOKUP(A3598,'Country_Lookup'!$D:$D,'Country_Lookup'!$E:$E)</f>
        <v>United Kingdom</v>
      </c>
    </row>
    <row r="3599" spans="1:10" x14ac:dyDescent="0.3">
      <c r="A3599">
        <v>15977</v>
      </c>
      <c r="B3599">
        <v>17</v>
      </c>
      <c r="C3599">
        <v>2</v>
      </c>
      <c r="D3599">
        <v>1054.7300000000014</v>
      </c>
      <c r="E3599" cm="1">
        <f t="array" ref="E3599">_xlfn.IFS(B3599&lt;=PERCENTILE($B$3:$B$5882,0.2),5,B3599&lt;=PERCENTILE($B$3:$B$5882,0.4),4,B3599&lt;=PERCENTILE($B$3:$B$5882,0.6),3,B3599&lt;=PERCENTILE($B$3:$B$5882,0.8),2,TRUE,1)</f>
        <v>5</v>
      </c>
      <c r="F3599" cm="1">
        <f t="array" ref="F3599">_xlfn.IFS(C3599&lt;=PERCENTILE($C$3:$C$5882,0.2),1,C3599&lt;=PERCENTILE($C$3:$C$5882,0.4),2,C3599&lt;=PERCENTILE($C$3:$C$5882,0.6),3,C3599&lt;=PERCENTILE($C$3:$C$5882,0.8),4,TRUE,5)</f>
        <v>2</v>
      </c>
      <c r="G3599" cm="1">
        <f t="array" ref="G3599">_xlfn.IFS(D3599&lt;=PERCENTILE($D$3:$D$5882,0.2),1,D3599&lt;=PERCENTILE($D$3:$D$5882,0.4),2,D3599&lt;=PERCENTILE($D$3:$D$5882,0.6),3,D3599&lt;=PERCENTILE($D$3:$D$5882,0.8),4,TRUE,5)</f>
        <v>3</v>
      </c>
      <c r="H3599" s="3" t="str" cm="1">
        <f t="array" ref="H3599">_xlfn.IFS(AND(E3599&gt;=4,F3599&gt;=4,G3599&gt;=4),"Champions",AND(E3599&gt;=3,F3599&gt;=3,G3599&gt;=3),"Loyal Customers",AND(E3599&lt;=2,F3599&gt;=3),"At Risk",AND(E3599&lt;=2,F3599&lt;=2,G3599&lt;=2),"Lost",AND(E3599&gt;=4,F3599&lt;=2),"New/Promising",TRUE,"Needs Attention")</f>
        <v>New/Promising</v>
      </c>
      <c r="I3599" s="3" t="str">
        <f t="shared" si="60"/>
        <v>Active</v>
      </c>
      <c r="J3599" s="3" t="str">
        <f>_xlfn.XLOOKUP(A3599,'Country_Lookup'!$D:$D,'Country_Lookup'!$E:$E)</f>
        <v>United Kingdom</v>
      </c>
    </row>
    <row r="3600" spans="1:10" x14ac:dyDescent="0.3">
      <c r="A3600">
        <v>15978</v>
      </c>
      <c r="B3600">
        <v>77</v>
      </c>
      <c r="C3600">
        <v>3</v>
      </c>
      <c r="D3600">
        <v>3279.4199999999973</v>
      </c>
      <c r="E3600" cm="1">
        <f t="array" ref="E3600">_xlfn.IFS(B3600&lt;=PERCENTILE($B$3:$B$5882,0.2),5,B3600&lt;=PERCENTILE($B$3:$B$5882,0.4),4,B3600&lt;=PERCENTILE($B$3:$B$5882,0.6),3,B3600&lt;=PERCENTILE($B$3:$B$5882,0.8),2,TRUE,1)</f>
        <v>3</v>
      </c>
      <c r="F3600" cm="1">
        <f t="array" ref="F3600">_xlfn.IFS(C3600&lt;=PERCENTILE($C$3:$C$5882,0.2),1,C3600&lt;=PERCENTILE($C$3:$C$5882,0.4),2,C3600&lt;=PERCENTILE($C$3:$C$5882,0.6),3,C3600&lt;=PERCENTILE($C$3:$C$5882,0.8),4,TRUE,5)</f>
        <v>3</v>
      </c>
      <c r="G3600" cm="1">
        <f t="array" ref="G3600">_xlfn.IFS(D3600&lt;=PERCENTILE($D$3:$D$5882,0.2),1,D3600&lt;=PERCENTILE($D$3:$D$5882,0.4),2,D3600&lt;=PERCENTILE($D$3:$D$5882,0.6),3,D3600&lt;=PERCENTILE($D$3:$D$5882,0.8),4,TRUE,5)</f>
        <v>5</v>
      </c>
      <c r="H3600" s="3" t="str" cm="1">
        <f t="array" ref="H3600">_xlfn.IFS(AND(E3600&gt;=4,F3600&gt;=4,G3600&gt;=4),"Champions",AND(E3600&gt;=3,F3600&gt;=3,G3600&gt;=3),"Loyal Customers",AND(E3600&lt;=2,F3600&gt;=3),"At Risk",AND(E3600&lt;=2,F3600&lt;=2,G3600&lt;=2),"Lost",AND(E3600&gt;=4,F3600&lt;=2),"New/Promising",TRUE,"Needs Attention")</f>
        <v>Loyal Customers</v>
      </c>
      <c r="I3600" s="3" t="str">
        <f t="shared" si="60"/>
        <v>Active</v>
      </c>
      <c r="J3600" s="3" t="str">
        <f>_xlfn.XLOOKUP(A3600,'Country_Lookup'!$D:$D,'Country_Lookup'!$E:$E)</f>
        <v>United Kingdom</v>
      </c>
    </row>
    <row r="3601" spans="1:10" x14ac:dyDescent="0.3">
      <c r="A3601">
        <v>15979</v>
      </c>
      <c r="B3601">
        <v>602</v>
      </c>
      <c r="C3601">
        <v>1</v>
      </c>
      <c r="D3601">
        <v>329.2200000000002</v>
      </c>
      <c r="E3601" cm="1">
        <f t="array" ref="E3601">_xlfn.IFS(B3601&lt;=PERCENTILE($B$3:$B$5882,0.2),5,B3601&lt;=PERCENTILE($B$3:$B$5882,0.4),4,B3601&lt;=PERCENTILE($B$3:$B$5882,0.6),3,B3601&lt;=PERCENTILE($B$3:$B$5882,0.8),2,TRUE,1)</f>
        <v>1</v>
      </c>
      <c r="F3601" cm="1">
        <f t="array" ref="F3601">_xlfn.IFS(C3601&lt;=PERCENTILE($C$3:$C$5882,0.2),1,C3601&lt;=PERCENTILE($C$3:$C$5882,0.4),2,C3601&lt;=PERCENTILE($C$3:$C$5882,0.6),3,C3601&lt;=PERCENTILE($C$3:$C$5882,0.8),4,TRUE,5)</f>
        <v>1</v>
      </c>
      <c r="G3601" cm="1">
        <f t="array" ref="G3601">_xlfn.IFS(D3601&lt;=PERCENTILE($D$3:$D$5882,0.2),1,D3601&lt;=PERCENTILE($D$3:$D$5882,0.4),2,D3601&lt;=PERCENTILE($D$3:$D$5882,0.6),3,D3601&lt;=PERCENTILE($D$3:$D$5882,0.8),4,TRUE,5)</f>
        <v>2</v>
      </c>
      <c r="H3601" s="3" t="str" cm="1">
        <f t="array" ref="H3601">_xlfn.IFS(AND(E3601&gt;=4,F3601&gt;=4,G3601&gt;=4),"Champions",AND(E3601&gt;=3,F3601&gt;=3,G3601&gt;=3),"Loyal Customers",AND(E3601&lt;=2,F3601&gt;=3),"At Risk",AND(E3601&lt;=2,F3601&lt;=2,G3601&lt;=2),"Lost",AND(E3601&gt;=4,F3601&lt;=2),"New/Promising",TRUE,"Needs Attention")</f>
        <v>Lost</v>
      </c>
      <c r="I3601" s="3" t="str">
        <f t="shared" si="60"/>
        <v>Churned</v>
      </c>
      <c r="J3601" s="3" t="str">
        <f>_xlfn.XLOOKUP(A3601,'Country_Lookup'!$D:$D,'Country_Lookup'!$E:$E)</f>
        <v>United Kingdom</v>
      </c>
    </row>
    <row r="3602" spans="1:10" x14ac:dyDescent="0.3">
      <c r="A3602">
        <v>15980</v>
      </c>
      <c r="B3602">
        <v>88</v>
      </c>
      <c r="C3602">
        <v>7</v>
      </c>
      <c r="D3602">
        <v>6593.6800000000121</v>
      </c>
      <c r="E3602" cm="1">
        <f t="array" ref="E3602">_xlfn.IFS(B3602&lt;=PERCENTILE($B$3:$B$5882,0.2),5,B3602&lt;=PERCENTILE($B$3:$B$5882,0.4),4,B3602&lt;=PERCENTILE($B$3:$B$5882,0.6),3,B3602&lt;=PERCENTILE($B$3:$B$5882,0.8),2,TRUE,1)</f>
        <v>3</v>
      </c>
      <c r="F3602" cm="1">
        <f t="array" ref="F3602">_xlfn.IFS(C3602&lt;=PERCENTILE($C$3:$C$5882,0.2),1,C3602&lt;=PERCENTILE($C$3:$C$5882,0.4),2,C3602&lt;=PERCENTILE($C$3:$C$5882,0.6),3,C3602&lt;=PERCENTILE($C$3:$C$5882,0.8),4,TRUE,5)</f>
        <v>4</v>
      </c>
      <c r="G3602" cm="1">
        <f t="array" ref="G3602">_xlfn.IFS(D3602&lt;=PERCENTILE($D$3:$D$5882,0.2),1,D3602&lt;=PERCENTILE($D$3:$D$5882,0.4),2,D3602&lt;=PERCENTILE($D$3:$D$5882,0.6),3,D3602&lt;=PERCENTILE($D$3:$D$5882,0.8),4,TRUE,5)</f>
        <v>5</v>
      </c>
      <c r="H3602" s="3" t="str" cm="1">
        <f t="array" ref="H3602">_xlfn.IFS(AND(E3602&gt;=4,F3602&gt;=4,G3602&gt;=4),"Champions",AND(E3602&gt;=3,F3602&gt;=3,G3602&gt;=3),"Loyal Customers",AND(E3602&lt;=2,F3602&gt;=3),"At Risk",AND(E3602&lt;=2,F3602&lt;=2,G3602&lt;=2),"Lost",AND(E3602&gt;=4,F3602&lt;=2),"New/Promising",TRUE,"Needs Attention")</f>
        <v>Loyal Customers</v>
      </c>
      <c r="I3602" s="3" t="str">
        <f t="shared" si="60"/>
        <v>Active</v>
      </c>
      <c r="J3602" s="3" t="str">
        <f>_xlfn.XLOOKUP(A3602,'Country_Lookup'!$D:$D,'Country_Lookup'!$E:$E)</f>
        <v>United Kingdom</v>
      </c>
    </row>
    <row r="3603" spans="1:10" x14ac:dyDescent="0.3">
      <c r="A3603">
        <v>15981</v>
      </c>
      <c r="B3603">
        <v>24</v>
      </c>
      <c r="C3603">
        <v>21</v>
      </c>
      <c r="D3603">
        <v>9362.7700000000168</v>
      </c>
      <c r="E3603" cm="1">
        <f t="array" ref="E3603">_xlfn.IFS(B3603&lt;=PERCENTILE($B$3:$B$5882,0.2),5,B3603&lt;=PERCENTILE($B$3:$B$5882,0.4),4,B3603&lt;=PERCENTILE($B$3:$B$5882,0.6),3,B3603&lt;=PERCENTILE($B$3:$B$5882,0.8),2,TRUE,1)</f>
        <v>4</v>
      </c>
      <c r="F3603" cm="1">
        <f t="array" ref="F3603">_xlfn.IFS(C3603&lt;=PERCENTILE($C$3:$C$5882,0.2),1,C3603&lt;=PERCENTILE($C$3:$C$5882,0.4),2,C3603&lt;=PERCENTILE($C$3:$C$5882,0.6),3,C3603&lt;=PERCENTILE($C$3:$C$5882,0.8),4,TRUE,5)</f>
        <v>5</v>
      </c>
      <c r="G3603" cm="1">
        <f t="array" ref="G3603">_xlfn.IFS(D3603&lt;=PERCENTILE($D$3:$D$5882,0.2),1,D3603&lt;=PERCENTILE($D$3:$D$5882,0.4),2,D3603&lt;=PERCENTILE($D$3:$D$5882,0.6),3,D3603&lt;=PERCENTILE($D$3:$D$5882,0.8),4,TRUE,5)</f>
        <v>5</v>
      </c>
      <c r="H3603" s="3" t="str" cm="1">
        <f t="array" ref="H3603">_xlfn.IFS(AND(E3603&gt;=4,F3603&gt;=4,G3603&gt;=4),"Champions",AND(E3603&gt;=3,F3603&gt;=3,G3603&gt;=3),"Loyal Customers",AND(E3603&lt;=2,F3603&gt;=3),"At Risk",AND(E3603&lt;=2,F3603&lt;=2,G3603&lt;=2),"Lost",AND(E3603&gt;=4,F3603&lt;=2),"New/Promising",TRUE,"Needs Attention")</f>
        <v>Champions</v>
      </c>
      <c r="I3603" s="3" t="str">
        <f t="shared" si="60"/>
        <v>Active</v>
      </c>
      <c r="J3603" s="3" t="str">
        <f>_xlfn.XLOOKUP(A3603,'Country_Lookup'!$D:$D,'Country_Lookup'!$E:$E)</f>
        <v>United Kingdom</v>
      </c>
    </row>
    <row r="3604" spans="1:10" x14ac:dyDescent="0.3">
      <c r="A3604">
        <v>15982</v>
      </c>
      <c r="B3604">
        <v>605</v>
      </c>
      <c r="C3604">
        <v>1</v>
      </c>
      <c r="D3604">
        <v>324.51000000000016</v>
      </c>
      <c r="E3604" cm="1">
        <f t="array" ref="E3604">_xlfn.IFS(B3604&lt;=PERCENTILE($B$3:$B$5882,0.2),5,B3604&lt;=PERCENTILE($B$3:$B$5882,0.4),4,B3604&lt;=PERCENTILE($B$3:$B$5882,0.6),3,B3604&lt;=PERCENTILE($B$3:$B$5882,0.8),2,TRUE,1)</f>
        <v>1</v>
      </c>
      <c r="F3604" cm="1">
        <f t="array" ref="F3604">_xlfn.IFS(C3604&lt;=PERCENTILE($C$3:$C$5882,0.2),1,C3604&lt;=PERCENTILE($C$3:$C$5882,0.4),2,C3604&lt;=PERCENTILE($C$3:$C$5882,0.6),3,C3604&lt;=PERCENTILE($C$3:$C$5882,0.8),4,TRUE,5)</f>
        <v>1</v>
      </c>
      <c r="G3604" cm="1">
        <f t="array" ref="G3604">_xlfn.IFS(D3604&lt;=PERCENTILE($D$3:$D$5882,0.2),1,D3604&lt;=PERCENTILE($D$3:$D$5882,0.4),2,D3604&lt;=PERCENTILE($D$3:$D$5882,0.6),3,D3604&lt;=PERCENTILE($D$3:$D$5882,0.8),4,TRUE,5)</f>
        <v>2</v>
      </c>
      <c r="H3604" s="3" t="str" cm="1">
        <f t="array" ref="H3604">_xlfn.IFS(AND(E3604&gt;=4,F3604&gt;=4,G3604&gt;=4),"Champions",AND(E3604&gt;=3,F3604&gt;=3,G3604&gt;=3),"Loyal Customers",AND(E3604&lt;=2,F3604&gt;=3),"At Risk",AND(E3604&lt;=2,F3604&lt;=2,G3604&lt;=2),"Lost",AND(E3604&gt;=4,F3604&lt;=2),"New/Promising",TRUE,"Needs Attention")</f>
        <v>Lost</v>
      </c>
      <c r="I3604" s="3" t="str">
        <f t="shared" si="60"/>
        <v>Churned</v>
      </c>
      <c r="J3604" s="3" t="str">
        <f>_xlfn.XLOOKUP(A3604,'Country_Lookup'!$D:$D,'Country_Lookup'!$E:$E)</f>
        <v>United Kingdom</v>
      </c>
    </row>
    <row r="3605" spans="1:10" x14ac:dyDescent="0.3">
      <c r="A3605">
        <v>15983</v>
      </c>
      <c r="B3605">
        <v>22</v>
      </c>
      <c r="C3605">
        <v>8</v>
      </c>
      <c r="D3605">
        <v>3958.8199999999906</v>
      </c>
      <c r="E3605" cm="1">
        <f t="array" ref="E3605">_xlfn.IFS(B3605&lt;=PERCENTILE($B$3:$B$5882,0.2),5,B3605&lt;=PERCENTILE($B$3:$B$5882,0.4),4,B3605&lt;=PERCENTILE($B$3:$B$5882,0.6),3,B3605&lt;=PERCENTILE($B$3:$B$5882,0.8),2,TRUE,1)</f>
        <v>4</v>
      </c>
      <c r="F3605" cm="1">
        <f t="array" ref="F3605">_xlfn.IFS(C3605&lt;=PERCENTILE($C$3:$C$5882,0.2),1,C3605&lt;=PERCENTILE($C$3:$C$5882,0.4),2,C3605&lt;=PERCENTILE($C$3:$C$5882,0.6),3,C3605&lt;=PERCENTILE($C$3:$C$5882,0.8),4,TRUE,5)</f>
        <v>4</v>
      </c>
      <c r="G3605" cm="1">
        <f t="array" ref="G3605">_xlfn.IFS(D3605&lt;=PERCENTILE($D$3:$D$5882,0.2),1,D3605&lt;=PERCENTILE($D$3:$D$5882,0.4),2,D3605&lt;=PERCENTILE($D$3:$D$5882,0.6),3,D3605&lt;=PERCENTILE($D$3:$D$5882,0.8),4,TRUE,5)</f>
        <v>5</v>
      </c>
      <c r="H3605" s="3" t="str" cm="1">
        <f t="array" ref="H3605">_xlfn.IFS(AND(E3605&gt;=4,F3605&gt;=4,G3605&gt;=4),"Champions",AND(E3605&gt;=3,F3605&gt;=3,G3605&gt;=3),"Loyal Customers",AND(E3605&lt;=2,F3605&gt;=3),"At Risk",AND(E3605&lt;=2,F3605&lt;=2,G3605&lt;=2),"Lost",AND(E3605&gt;=4,F3605&lt;=2),"New/Promising",TRUE,"Needs Attention")</f>
        <v>Champions</v>
      </c>
      <c r="I3605" s="3" t="str">
        <f t="shared" si="60"/>
        <v>Active</v>
      </c>
      <c r="J3605" s="3" t="str">
        <f>_xlfn.XLOOKUP(A3605,'Country_Lookup'!$D:$D,'Country_Lookup'!$E:$E)</f>
        <v>United Kingdom</v>
      </c>
    </row>
    <row r="3606" spans="1:10" x14ac:dyDescent="0.3">
      <c r="A3606">
        <v>15984</v>
      </c>
      <c r="B3606">
        <v>2</v>
      </c>
      <c r="C3606">
        <v>30</v>
      </c>
      <c r="D3606">
        <v>8759.3200000000706</v>
      </c>
      <c r="E3606" cm="1">
        <f t="array" ref="E3606">_xlfn.IFS(B3606&lt;=PERCENTILE($B$3:$B$5882,0.2),5,B3606&lt;=PERCENTILE($B$3:$B$5882,0.4),4,B3606&lt;=PERCENTILE($B$3:$B$5882,0.6),3,B3606&lt;=PERCENTILE($B$3:$B$5882,0.8),2,TRUE,1)</f>
        <v>5</v>
      </c>
      <c r="F3606" cm="1">
        <f t="array" ref="F3606">_xlfn.IFS(C3606&lt;=PERCENTILE($C$3:$C$5882,0.2),1,C3606&lt;=PERCENTILE($C$3:$C$5882,0.4),2,C3606&lt;=PERCENTILE($C$3:$C$5882,0.6),3,C3606&lt;=PERCENTILE($C$3:$C$5882,0.8),4,TRUE,5)</f>
        <v>5</v>
      </c>
      <c r="G3606" cm="1">
        <f t="array" ref="G3606">_xlfn.IFS(D3606&lt;=PERCENTILE($D$3:$D$5882,0.2),1,D3606&lt;=PERCENTILE($D$3:$D$5882,0.4),2,D3606&lt;=PERCENTILE($D$3:$D$5882,0.6),3,D3606&lt;=PERCENTILE($D$3:$D$5882,0.8),4,TRUE,5)</f>
        <v>5</v>
      </c>
      <c r="H3606" s="3" t="str" cm="1">
        <f t="array" ref="H3606">_xlfn.IFS(AND(E3606&gt;=4,F3606&gt;=4,G3606&gt;=4),"Champions",AND(E3606&gt;=3,F3606&gt;=3,G3606&gt;=3),"Loyal Customers",AND(E3606&lt;=2,F3606&gt;=3),"At Risk",AND(E3606&lt;=2,F3606&lt;=2,G3606&lt;=2),"Lost",AND(E3606&gt;=4,F3606&lt;=2),"New/Promising",TRUE,"Needs Attention")</f>
        <v>Champions</v>
      </c>
      <c r="I3606" s="3" t="str">
        <f t="shared" si="60"/>
        <v>Active</v>
      </c>
      <c r="J3606" s="3" t="str">
        <f>_xlfn.XLOOKUP(A3606,'Country_Lookup'!$D:$D,'Country_Lookup'!$E:$E)</f>
        <v>United Kingdom</v>
      </c>
    </row>
    <row r="3607" spans="1:10" x14ac:dyDescent="0.3">
      <c r="A3607">
        <v>15985</v>
      </c>
      <c r="B3607">
        <v>123</v>
      </c>
      <c r="C3607">
        <v>7</v>
      </c>
      <c r="D3607">
        <v>2715.2800000000011</v>
      </c>
      <c r="E3607" cm="1">
        <f t="array" ref="E3607">_xlfn.IFS(B3607&lt;=PERCENTILE($B$3:$B$5882,0.2),5,B3607&lt;=PERCENTILE($B$3:$B$5882,0.4),4,B3607&lt;=PERCENTILE($B$3:$B$5882,0.6),3,B3607&lt;=PERCENTILE($B$3:$B$5882,0.8),2,TRUE,1)</f>
        <v>3</v>
      </c>
      <c r="F3607" cm="1">
        <f t="array" ref="F3607">_xlfn.IFS(C3607&lt;=PERCENTILE($C$3:$C$5882,0.2),1,C3607&lt;=PERCENTILE($C$3:$C$5882,0.4),2,C3607&lt;=PERCENTILE($C$3:$C$5882,0.6),3,C3607&lt;=PERCENTILE($C$3:$C$5882,0.8),4,TRUE,5)</f>
        <v>4</v>
      </c>
      <c r="G3607" cm="1">
        <f t="array" ref="G3607">_xlfn.IFS(D3607&lt;=PERCENTILE($D$3:$D$5882,0.2),1,D3607&lt;=PERCENTILE($D$3:$D$5882,0.4),2,D3607&lt;=PERCENTILE($D$3:$D$5882,0.6),3,D3607&lt;=PERCENTILE($D$3:$D$5882,0.8),4,TRUE,5)</f>
        <v>4</v>
      </c>
      <c r="H3607" s="3" t="str" cm="1">
        <f t="array" ref="H3607">_xlfn.IFS(AND(E3607&gt;=4,F3607&gt;=4,G3607&gt;=4),"Champions",AND(E3607&gt;=3,F3607&gt;=3,G3607&gt;=3),"Loyal Customers",AND(E3607&lt;=2,F3607&gt;=3),"At Risk",AND(E3607&lt;=2,F3607&lt;=2,G3607&lt;=2),"Lost",AND(E3607&gt;=4,F3607&lt;=2),"New/Promising",TRUE,"Needs Attention")</f>
        <v>Loyal Customers</v>
      </c>
      <c r="I3607" s="3" t="str">
        <f t="shared" si="60"/>
        <v>Churned</v>
      </c>
      <c r="J3607" s="3" t="str">
        <f>_xlfn.XLOOKUP(A3607,'Country_Lookup'!$D:$D,'Country_Lookup'!$E:$E)</f>
        <v>United Kingdom</v>
      </c>
    </row>
    <row r="3608" spans="1:10" x14ac:dyDescent="0.3">
      <c r="A3608">
        <v>15986</v>
      </c>
      <c r="B3608">
        <v>30</v>
      </c>
      <c r="C3608">
        <v>2</v>
      </c>
      <c r="D3608">
        <v>354.42</v>
      </c>
      <c r="E3608" cm="1">
        <f t="array" ref="E3608">_xlfn.IFS(B3608&lt;=PERCENTILE($B$3:$B$5882,0.2),5,B3608&lt;=PERCENTILE($B$3:$B$5882,0.4),4,B3608&lt;=PERCENTILE($B$3:$B$5882,0.6),3,B3608&lt;=PERCENTILE($B$3:$B$5882,0.8),2,TRUE,1)</f>
        <v>4</v>
      </c>
      <c r="F3608" cm="1">
        <f t="array" ref="F3608">_xlfn.IFS(C3608&lt;=PERCENTILE($C$3:$C$5882,0.2),1,C3608&lt;=PERCENTILE($C$3:$C$5882,0.4),2,C3608&lt;=PERCENTILE($C$3:$C$5882,0.6),3,C3608&lt;=PERCENTILE($C$3:$C$5882,0.8),4,TRUE,5)</f>
        <v>2</v>
      </c>
      <c r="G3608" cm="1">
        <f t="array" ref="G3608">_xlfn.IFS(D3608&lt;=PERCENTILE($D$3:$D$5882,0.2),1,D3608&lt;=PERCENTILE($D$3:$D$5882,0.4),2,D3608&lt;=PERCENTILE($D$3:$D$5882,0.6),3,D3608&lt;=PERCENTILE($D$3:$D$5882,0.8),4,TRUE,5)</f>
        <v>2</v>
      </c>
      <c r="H3608" s="3" t="str" cm="1">
        <f t="array" ref="H3608">_xlfn.IFS(AND(E3608&gt;=4,F3608&gt;=4,G3608&gt;=4),"Champions",AND(E3608&gt;=3,F3608&gt;=3,G3608&gt;=3),"Loyal Customers",AND(E3608&lt;=2,F3608&gt;=3),"At Risk",AND(E3608&lt;=2,F3608&lt;=2,G3608&lt;=2),"Lost",AND(E3608&gt;=4,F3608&lt;=2),"New/Promising",TRUE,"Needs Attention")</f>
        <v>New/Promising</v>
      </c>
      <c r="I3608" s="3" t="str">
        <f t="shared" si="60"/>
        <v>Active</v>
      </c>
      <c r="J3608" s="3" t="str">
        <f>_xlfn.XLOOKUP(A3608,'Country_Lookup'!$D:$D,'Country_Lookup'!$E:$E)</f>
        <v>United Kingdom</v>
      </c>
    </row>
    <row r="3609" spans="1:10" x14ac:dyDescent="0.3">
      <c r="A3609">
        <v>15987</v>
      </c>
      <c r="B3609">
        <v>12</v>
      </c>
      <c r="C3609">
        <v>8</v>
      </c>
      <c r="D3609">
        <v>1682.1300000000031</v>
      </c>
      <c r="E3609" cm="1">
        <f t="array" ref="E3609">_xlfn.IFS(B3609&lt;=PERCENTILE($B$3:$B$5882,0.2),5,B3609&lt;=PERCENTILE($B$3:$B$5882,0.4),4,B3609&lt;=PERCENTILE($B$3:$B$5882,0.6),3,B3609&lt;=PERCENTILE($B$3:$B$5882,0.8),2,TRUE,1)</f>
        <v>5</v>
      </c>
      <c r="F3609" cm="1">
        <f t="array" ref="F3609">_xlfn.IFS(C3609&lt;=PERCENTILE($C$3:$C$5882,0.2),1,C3609&lt;=PERCENTILE($C$3:$C$5882,0.4),2,C3609&lt;=PERCENTILE($C$3:$C$5882,0.6),3,C3609&lt;=PERCENTILE($C$3:$C$5882,0.8),4,TRUE,5)</f>
        <v>4</v>
      </c>
      <c r="G3609" cm="1">
        <f t="array" ref="G3609">_xlfn.IFS(D3609&lt;=PERCENTILE($D$3:$D$5882,0.2),1,D3609&lt;=PERCENTILE($D$3:$D$5882,0.4),2,D3609&lt;=PERCENTILE($D$3:$D$5882,0.6),3,D3609&lt;=PERCENTILE($D$3:$D$5882,0.8),4,TRUE,5)</f>
        <v>4</v>
      </c>
      <c r="H3609" s="3" t="str" cm="1">
        <f t="array" ref="H3609">_xlfn.IFS(AND(E3609&gt;=4,F3609&gt;=4,G3609&gt;=4),"Champions",AND(E3609&gt;=3,F3609&gt;=3,G3609&gt;=3),"Loyal Customers",AND(E3609&lt;=2,F3609&gt;=3),"At Risk",AND(E3609&lt;=2,F3609&lt;=2,G3609&lt;=2),"Lost",AND(E3609&gt;=4,F3609&lt;=2),"New/Promising",TRUE,"Needs Attention")</f>
        <v>Champions</v>
      </c>
      <c r="I3609" s="3" t="str">
        <f t="shared" si="60"/>
        <v>Active</v>
      </c>
      <c r="J3609" s="3" t="str">
        <f>_xlfn.XLOOKUP(A3609,'Country_Lookup'!$D:$D,'Country_Lookup'!$E:$E)</f>
        <v>United Kingdom</v>
      </c>
    </row>
    <row r="3610" spans="1:10" x14ac:dyDescent="0.3">
      <c r="A3610">
        <v>15988</v>
      </c>
      <c r="B3610">
        <v>19</v>
      </c>
      <c r="C3610">
        <v>3</v>
      </c>
      <c r="D3610">
        <v>770.08999999999776</v>
      </c>
      <c r="E3610" cm="1">
        <f t="array" ref="E3610">_xlfn.IFS(B3610&lt;=PERCENTILE($B$3:$B$5882,0.2),5,B3610&lt;=PERCENTILE($B$3:$B$5882,0.4),4,B3610&lt;=PERCENTILE($B$3:$B$5882,0.6),3,B3610&lt;=PERCENTILE($B$3:$B$5882,0.8),2,TRUE,1)</f>
        <v>5</v>
      </c>
      <c r="F3610" cm="1">
        <f t="array" ref="F3610">_xlfn.IFS(C3610&lt;=PERCENTILE($C$3:$C$5882,0.2),1,C3610&lt;=PERCENTILE($C$3:$C$5882,0.4),2,C3610&lt;=PERCENTILE($C$3:$C$5882,0.6),3,C3610&lt;=PERCENTILE($C$3:$C$5882,0.8),4,TRUE,5)</f>
        <v>3</v>
      </c>
      <c r="G3610" cm="1">
        <f t="array" ref="G3610">_xlfn.IFS(D3610&lt;=PERCENTILE($D$3:$D$5882,0.2),1,D3610&lt;=PERCENTILE($D$3:$D$5882,0.4),2,D3610&lt;=PERCENTILE($D$3:$D$5882,0.6),3,D3610&lt;=PERCENTILE($D$3:$D$5882,0.8),4,TRUE,5)</f>
        <v>3</v>
      </c>
      <c r="H3610" s="3" t="str" cm="1">
        <f t="array" ref="H3610">_xlfn.IFS(AND(E3610&gt;=4,F3610&gt;=4,G3610&gt;=4),"Champions",AND(E3610&gt;=3,F3610&gt;=3,G3610&gt;=3),"Loyal Customers",AND(E3610&lt;=2,F3610&gt;=3),"At Risk",AND(E3610&lt;=2,F3610&lt;=2,G3610&lt;=2),"Lost",AND(E3610&gt;=4,F3610&lt;=2),"New/Promising",TRUE,"Needs Attention")</f>
        <v>Loyal Customers</v>
      </c>
      <c r="I3610" s="3" t="str">
        <f t="shared" si="60"/>
        <v>Active</v>
      </c>
      <c r="J3610" s="3" t="str">
        <f>_xlfn.XLOOKUP(A3610,'Country_Lookup'!$D:$D,'Country_Lookup'!$E:$E)</f>
        <v>United Kingdom</v>
      </c>
    </row>
    <row r="3611" spans="1:10" x14ac:dyDescent="0.3">
      <c r="A3611">
        <v>15989</v>
      </c>
      <c r="B3611">
        <v>375</v>
      </c>
      <c r="C3611">
        <v>2</v>
      </c>
      <c r="D3611">
        <v>372.50999999999925</v>
      </c>
      <c r="E3611" cm="1">
        <f t="array" ref="E3611">_xlfn.IFS(B3611&lt;=PERCENTILE($B$3:$B$5882,0.2),5,B3611&lt;=PERCENTILE($B$3:$B$5882,0.4),4,B3611&lt;=PERCENTILE($B$3:$B$5882,0.6),3,B3611&lt;=PERCENTILE($B$3:$B$5882,0.8),2,TRUE,1)</f>
        <v>2</v>
      </c>
      <c r="F3611" cm="1">
        <f t="array" ref="F3611">_xlfn.IFS(C3611&lt;=PERCENTILE($C$3:$C$5882,0.2),1,C3611&lt;=PERCENTILE($C$3:$C$5882,0.4),2,C3611&lt;=PERCENTILE($C$3:$C$5882,0.6),3,C3611&lt;=PERCENTILE($C$3:$C$5882,0.8),4,TRUE,5)</f>
        <v>2</v>
      </c>
      <c r="G3611" cm="1">
        <f t="array" ref="G3611">_xlfn.IFS(D3611&lt;=PERCENTILE($D$3:$D$5882,0.2),1,D3611&lt;=PERCENTILE($D$3:$D$5882,0.4),2,D3611&lt;=PERCENTILE($D$3:$D$5882,0.6),3,D3611&lt;=PERCENTILE($D$3:$D$5882,0.8),4,TRUE,5)</f>
        <v>2</v>
      </c>
      <c r="H3611" s="3" t="str" cm="1">
        <f t="array" ref="H3611">_xlfn.IFS(AND(E3611&gt;=4,F3611&gt;=4,G3611&gt;=4),"Champions",AND(E3611&gt;=3,F3611&gt;=3,G3611&gt;=3),"Loyal Customers",AND(E3611&lt;=2,F3611&gt;=3),"At Risk",AND(E3611&lt;=2,F3611&lt;=2,G3611&lt;=2),"Lost",AND(E3611&gt;=4,F3611&lt;=2),"New/Promising",TRUE,"Needs Attention")</f>
        <v>Lost</v>
      </c>
      <c r="I3611" s="3" t="str">
        <f t="shared" si="60"/>
        <v>Churned</v>
      </c>
      <c r="J3611" s="3" t="str">
        <f>_xlfn.XLOOKUP(A3611,'Country_Lookup'!$D:$D,'Country_Lookup'!$E:$E)</f>
        <v>United Kingdom</v>
      </c>
    </row>
    <row r="3612" spans="1:10" x14ac:dyDescent="0.3">
      <c r="A3612">
        <v>15990</v>
      </c>
      <c r="B3612">
        <v>44</v>
      </c>
      <c r="C3612">
        <v>7</v>
      </c>
      <c r="D3612">
        <v>2010.0499999999929</v>
      </c>
      <c r="E3612" cm="1">
        <f t="array" ref="E3612">_xlfn.IFS(B3612&lt;=PERCENTILE($B$3:$B$5882,0.2),5,B3612&lt;=PERCENTILE($B$3:$B$5882,0.4),4,B3612&lt;=PERCENTILE($B$3:$B$5882,0.6),3,B3612&lt;=PERCENTILE($B$3:$B$5882,0.8),2,TRUE,1)</f>
        <v>4</v>
      </c>
      <c r="F3612" cm="1">
        <f t="array" ref="F3612">_xlfn.IFS(C3612&lt;=PERCENTILE($C$3:$C$5882,0.2),1,C3612&lt;=PERCENTILE($C$3:$C$5882,0.4),2,C3612&lt;=PERCENTILE($C$3:$C$5882,0.6),3,C3612&lt;=PERCENTILE($C$3:$C$5882,0.8),4,TRUE,5)</f>
        <v>4</v>
      </c>
      <c r="G3612" cm="1">
        <f t="array" ref="G3612">_xlfn.IFS(D3612&lt;=PERCENTILE($D$3:$D$5882,0.2),1,D3612&lt;=PERCENTILE($D$3:$D$5882,0.4),2,D3612&lt;=PERCENTILE($D$3:$D$5882,0.6),3,D3612&lt;=PERCENTILE($D$3:$D$5882,0.8),4,TRUE,5)</f>
        <v>4</v>
      </c>
      <c r="H3612" s="3" t="str" cm="1">
        <f t="array" ref="H3612">_xlfn.IFS(AND(E3612&gt;=4,F3612&gt;=4,G3612&gt;=4),"Champions",AND(E3612&gt;=3,F3612&gt;=3,G3612&gt;=3),"Loyal Customers",AND(E3612&lt;=2,F3612&gt;=3),"At Risk",AND(E3612&lt;=2,F3612&lt;=2,G3612&lt;=2),"Lost",AND(E3612&gt;=4,F3612&lt;=2),"New/Promising",TRUE,"Needs Attention")</f>
        <v>Champions</v>
      </c>
      <c r="I3612" s="3" t="str">
        <f t="shared" si="60"/>
        <v>Active</v>
      </c>
      <c r="J3612" s="3" t="str">
        <f>_xlfn.XLOOKUP(A3612,'Country_Lookup'!$D:$D,'Country_Lookup'!$E:$E)</f>
        <v>United Kingdom</v>
      </c>
    </row>
    <row r="3613" spans="1:10" x14ac:dyDescent="0.3">
      <c r="A3613">
        <v>15991</v>
      </c>
      <c r="B3613">
        <v>534</v>
      </c>
      <c r="C3613">
        <v>1</v>
      </c>
      <c r="D3613">
        <v>150.54999999999998</v>
      </c>
      <c r="E3613" cm="1">
        <f t="array" ref="E3613">_xlfn.IFS(B3613&lt;=PERCENTILE($B$3:$B$5882,0.2),5,B3613&lt;=PERCENTILE($B$3:$B$5882,0.4),4,B3613&lt;=PERCENTILE($B$3:$B$5882,0.6),3,B3613&lt;=PERCENTILE($B$3:$B$5882,0.8),2,TRUE,1)</f>
        <v>1</v>
      </c>
      <c r="F3613" cm="1">
        <f t="array" ref="F3613">_xlfn.IFS(C3613&lt;=PERCENTILE($C$3:$C$5882,0.2),1,C3613&lt;=PERCENTILE($C$3:$C$5882,0.4),2,C3613&lt;=PERCENTILE($C$3:$C$5882,0.6),3,C3613&lt;=PERCENTILE($C$3:$C$5882,0.8),4,TRUE,5)</f>
        <v>1</v>
      </c>
      <c r="G3613" cm="1">
        <f t="array" ref="G3613">_xlfn.IFS(D3613&lt;=PERCENTILE($D$3:$D$5882,0.2),1,D3613&lt;=PERCENTILE($D$3:$D$5882,0.4),2,D3613&lt;=PERCENTILE($D$3:$D$5882,0.6),3,D3613&lt;=PERCENTILE($D$3:$D$5882,0.8),4,TRUE,5)</f>
        <v>1</v>
      </c>
      <c r="H3613" s="3" t="str" cm="1">
        <f t="array" ref="H3613">_xlfn.IFS(AND(E3613&gt;=4,F3613&gt;=4,G3613&gt;=4),"Champions",AND(E3613&gt;=3,F3613&gt;=3,G3613&gt;=3),"Loyal Customers",AND(E3613&lt;=2,F3613&gt;=3),"At Risk",AND(E3613&lt;=2,F3613&lt;=2,G3613&lt;=2),"Lost",AND(E3613&gt;=4,F3613&lt;=2),"New/Promising",TRUE,"Needs Attention")</f>
        <v>Lost</v>
      </c>
      <c r="I3613" s="3" t="str">
        <f t="shared" si="60"/>
        <v>Churned</v>
      </c>
      <c r="J3613" s="3" t="str">
        <f>_xlfn.XLOOKUP(A3613,'Country_Lookup'!$D:$D,'Country_Lookup'!$E:$E)</f>
        <v>United Kingdom</v>
      </c>
    </row>
    <row r="3614" spans="1:10" x14ac:dyDescent="0.3">
      <c r="A3614">
        <v>15992</v>
      </c>
      <c r="B3614">
        <v>3</v>
      </c>
      <c r="C3614">
        <v>3</v>
      </c>
      <c r="D3614">
        <v>896.59999999999923</v>
      </c>
      <c r="E3614" cm="1">
        <f t="array" ref="E3614">_xlfn.IFS(B3614&lt;=PERCENTILE($B$3:$B$5882,0.2),5,B3614&lt;=PERCENTILE($B$3:$B$5882,0.4),4,B3614&lt;=PERCENTILE($B$3:$B$5882,0.6),3,B3614&lt;=PERCENTILE($B$3:$B$5882,0.8),2,TRUE,1)</f>
        <v>5</v>
      </c>
      <c r="F3614" cm="1">
        <f t="array" ref="F3614">_xlfn.IFS(C3614&lt;=PERCENTILE($C$3:$C$5882,0.2),1,C3614&lt;=PERCENTILE($C$3:$C$5882,0.4),2,C3614&lt;=PERCENTILE($C$3:$C$5882,0.6),3,C3614&lt;=PERCENTILE($C$3:$C$5882,0.8),4,TRUE,5)</f>
        <v>3</v>
      </c>
      <c r="G3614" cm="1">
        <f t="array" ref="G3614">_xlfn.IFS(D3614&lt;=PERCENTILE($D$3:$D$5882,0.2),1,D3614&lt;=PERCENTILE($D$3:$D$5882,0.4),2,D3614&lt;=PERCENTILE($D$3:$D$5882,0.6),3,D3614&lt;=PERCENTILE($D$3:$D$5882,0.8),4,TRUE,5)</f>
        <v>3</v>
      </c>
      <c r="H3614" s="3" t="str" cm="1">
        <f t="array" ref="H3614">_xlfn.IFS(AND(E3614&gt;=4,F3614&gt;=4,G3614&gt;=4),"Champions",AND(E3614&gt;=3,F3614&gt;=3,G3614&gt;=3),"Loyal Customers",AND(E3614&lt;=2,F3614&gt;=3),"At Risk",AND(E3614&lt;=2,F3614&lt;=2,G3614&lt;=2),"Lost",AND(E3614&gt;=4,F3614&lt;=2),"New/Promising",TRUE,"Needs Attention")</f>
        <v>Loyal Customers</v>
      </c>
      <c r="I3614" s="3" t="str">
        <f t="shared" si="60"/>
        <v>Active</v>
      </c>
      <c r="J3614" s="3" t="str">
        <f>_xlfn.XLOOKUP(A3614,'Country_Lookup'!$D:$D,'Country_Lookup'!$E:$E)</f>
        <v>United Kingdom</v>
      </c>
    </row>
    <row r="3615" spans="1:10" x14ac:dyDescent="0.3">
      <c r="A3615">
        <v>15993</v>
      </c>
      <c r="B3615">
        <v>8</v>
      </c>
      <c r="C3615">
        <v>7</v>
      </c>
      <c r="D3615">
        <v>2797.5700000000047</v>
      </c>
      <c r="E3615" cm="1">
        <f t="array" ref="E3615">_xlfn.IFS(B3615&lt;=PERCENTILE($B$3:$B$5882,0.2),5,B3615&lt;=PERCENTILE($B$3:$B$5882,0.4),4,B3615&lt;=PERCENTILE($B$3:$B$5882,0.6),3,B3615&lt;=PERCENTILE($B$3:$B$5882,0.8),2,TRUE,1)</f>
        <v>5</v>
      </c>
      <c r="F3615" cm="1">
        <f t="array" ref="F3615">_xlfn.IFS(C3615&lt;=PERCENTILE($C$3:$C$5882,0.2),1,C3615&lt;=PERCENTILE($C$3:$C$5882,0.4),2,C3615&lt;=PERCENTILE($C$3:$C$5882,0.6),3,C3615&lt;=PERCENTILE($C$3:$C$5882,0.8),4,TRUE,5)</f>
        <v>4</v>
      </c>
      <c r="G3615" cm="1">
        <f t="array" ref="G3615">_xlfn.IFS(D3615&lt;=PERCENTILE($D$3:$D$5882,0.2),1,D3615&lt;=PERCENTILE($D$3:$D$5882,0.4),2,D3615&lt;=PERCENTILE($D$3:$D$5882,0.6),3,D3615&lt;=PERCENTILE($D$3:$D$5882,0.8),4,TRUE,5)</f>
        <v>4</v>
      </c>
      <c r="H3615" s="3" t="str" cm="1">
        <f t="array" ref="H3615">_xlfn.IFS(AND(E3615&gt;=4,F3615&gt;=4,G3615&gt;=4),"Champions",AND(E3615&gt;=3,F3615&gt;=3,G3615&gt;=3),"Loyal Customers",AND(E3615&lt;=2,F3615&gt;=3),"At Risk",AND(E3615&lt;=2,F3615&lt;=2,G3615&lt;=2),"Lost",AND(E3615&gt;=4,F3615&lt;=2),"New/Promising",TRUE,"Needs Attention")</f>
        <v>Champions</v>
      </c>
      <c r="I3615" s="3" t="str">
        <f t="shared" si="60"/>
        <v>Active</v>
      </c>
      <c r="J3615" s="3" t="str">
        <f>_xlfn.XLOOKUP(A3615,'Country_Lookup'!$D:$D,'Country_Lookup'!$E:$E)</f>
        <v>United Kingdom</v>
      </c>
    </row>
    <row r="3616" spans="1:10" x14ac:dyDescent="0.3">
      <c r="A3616">
        <v>15994</v>
      </c>
      <c r="B3616">
        <v>54</v>
      </c>
      <c r="C3616">
        <v>3</v>
      </c>
      <c r="D3616">
        <v>1202.1799999999967</v>
      </c>
      <c r="E3616" cm="1">
        <f t="array" ref="E3616">_xlfn.IFS(B3616&lt;=PERCENTILE($B$3:$B$5882,0.2),5,B3616&lt;=PERCENTILE($B$3:$B$5882,0.4),4,B3616&lt;=PERCENTILE($B$3:$B$5882,0.6),3,B3616&lt;=PERCENTILE($B$3:$B$5882,0.8),2,TRUE,1)</f>
        <v>4</v>
      </c>
      <c r="F3616" cm="1">
        <f t="array" ref="F3616">_xlfn.IFS(C3616&lt;=PERCENTILE($C$3:$C$5882,0.2),1,C3616&lt;=PERCENTILE($C$3:$C$5882,0.4),2,C3616&lt;=PERCENTILE($C$3:$C$5882,0.6),3,C3616&lt;=PERCENTILE($C$3:$C$5882,0.8),4,TRUE,5)</f>
        <v>3</v>
      </c>
      <c r="G3616" cm="1">
        <f t="array" ref="G3616">_xlfn.IFS(D3616&lt;=PERCENTILE($D$3:$D$5882,0.2),1,D3616&lt;=PERCENTILE($D$3:$D$5882,0.4),2,D3616&lt;=PERCENTILE($D$3:$D$5882,0.6),3,D3616&lt;=PERCENTILE($D$3:$D$5882,0.8),4,TRUE,5)</f>
        <v>3</v>
      </c>
      <c r="H3616" s="3" t="str" cm="1">
        <f t="array" ref="H3616">_xlfn.IFS(AND(E3616&gt;=4,F3616&gt;=4,G3616&gt;=4),"Champions",AND(E3616&gt;=3,F3616&gt;=3,G3616&gt;=3),"Loyal Customers",AND(E3616&lt;=2,F3616&gt;=3),"At Risk",AND(E3616&lt;=2,F3616&lt;=2,G3616&lt;=2),"Lost",AND(E3616&gt;=4,F3616&lt;=2),"New/Promising",TRUE,"Needs Attention")</f>
        <v>Loyal Customers</v>
      </c>
      <c r="I3616" s="3" t="str">
        <f t="shared" si="60"/>
        <v>Active</v>
      </c>
      <c r="J3616" s="3" t="str">
        <f>_xlfn.XLOOKUP(A3616,'Country_Lookup'!$D:$D,'Country_Lookup'!$E:$E)</f>
        <v>United Kingdom</v>
      </c>
    </row>
    <row r="3617" spans="1:10" x14ac:dyDescent="0.3">
      <c r="A3617">
        <v>15995</v>
      </c>
      <c r="B3617">
        <v>414</v>
      </c>
      <c r="C3617">
        <v>1</v>
      </c>
      <c r="D3617">
        <v>696.19000000000199</v>
      </c>
      <c r="E3617" cm="1">
        <f t="array" ref="E3617">_xlfn.IFS(B3617&lt;=PERCENTILE($B$3:$B$5882,0.2),5,B3617&lt;=PERCENTILE($B$3:$B$5882,0.4),4,B3617&lt;=PERCENTILE($B$3:$B$5882,0.6),3,B3617&lt;=PERCENTILE($B$3:$B$5882,0.8),2,TRUE,1)</f>
        <v>1</v>
      </c>
      <c r="F3617" cm="1">
        <f t="array" ref="F3617">_xlfn.IFS(C3617&lt;=PERCENTILE($C$3:$C$5882,0.2),1,C3617&lt;=PERCENTILE($C$3:$C$5882,0.4),2,C3617&lt;=PERCENTILE($C$3:$C$5882,0.6),3,C3617&lt;=PERCENTILE($C$3:$C$5882,0.8),4,TRUE,5)</f>
        <v>1</v>
      </c>
      <c r="G3617" cm="1">
        <f t="array" ref="G3617">_xlfn.IFS(D3617&lt;=PERCENTILE($D$3:$D$5882,0.2),1,D3617&lt;=PERCENTILE($D$3:$D$5882,0.4),2,D3617&lt;=PERCENTILE($D$3:$D$5882,0.6),3,D3617&lt;=PERCENTILE($D$3:$D$5882,0.8),4,TRUE,5)</f>
        <v>3</v>
      </c>
      <c r="H3617" s="3" t="str" cm="1">
        <f t="array" ref="H3617">_xlfn.IFS(AND(E3617&gt;=4,F3617&gt;=4,G3617&gt;=4),"Champions",AND(E3617&gt;=3,F3617&gt;=3,G3617&gt;=3),"Loyal Customers",AND(E3617&lt;=2,F3617&gt;=3),"At Risk",AND(E3617&lt;=2,F3617&lt;=2,G3617&lt;=2),"Lost",AND(E3617&gt;=4,F3617&lt;=2),"New/Promising",TRUE,"Needs Attention")</f>
        <v>Needs Attention</v>
      </c>
      <c r="I3617" s="3" t="str">
        <f t="shared" si="60"/>
        <v>Churned</v>
      </c>
      <c r="J3617" s="3" t="str">
        <f>_xlfn.XLOOKUP(A3617,'Country_Lookup'!$D:$D,'Country_Lookup'!$E:$E)</f>
        <v>United Kingdom</v>
      </c>
    </row>
    <row r="3618" spans="1:10" x14ac:dyDescent="0.3">
      <c r="A3618">
        <v>15996</v>
      </c>
      <c r="B3618">
        <v>88</v>
      </c>
      <c r="C3618">
        <v>7</v>
      </c>
      <c r="D3618">
        <v>1686.900000000003</v>
      </c>
      <c r="E3618" cm="1">
        <f t="array" ref="E3618">_xlfn.IFS(B3618&lt;=PERCENTILE($B$3:$B$5882,0.2),5,B3618&lt;=PERCENTILE($B$3:$B$5882,0.4),4,B3618&lt;=PERCENTILE($B$3:$B$5882,0.6),3,B3618&lt;=PERCENTILE($B$3:$B$5882,0.8),2,TRUE,1)</f>
        <v>3</v>
      </c>
      <c r="F3618" cm="1">
        <f t="array" ref="F3618">_xlfn.IFS(C3618&lt;=PERCENTILE($C$3:$C$5882,0.2),1,C3618&lt;=PERCENTILE($C$3:$C$5882,0.4),2,C3618&lt;=PERCENTILE($C$3:$C$5882,0.6),3,C3618&lt;=PERCENTILE($C$3:$C$5882,0.8),4,TRUE,5)</f>
        <v>4</v>
      </c>
      <c r="G3618" cm="1">
        <f t="array" ref="G3618">_xlfn.IFS(D3618&lt;=PERCENTILE($D$3:$D$5882,0.2),1,D3618&lt;=PERCENTILE($D$3:$D$5882,0.4),2,D3618&lt;=PERCENTILE($D$3:$D$5882,0.6),3,D3618&lt;=PERCENTILE($D$3:$D$5882,0.8),4,TRUE,5)</f>
        <v>4</v>
      </c>
      <c r="H3618" s="3" t="str" cm="1">
        <f t="array" ref="H3618">_xlfn.IFS(AND(E3618&gt;=4,F3618&gt;=4,G3618&gt;=4),"Champions",AND(E3618&gt;=3,F3618&gt;=3,G3618&gt;=3),"Loyal Customers",AND(E3618&lt;=2,F3618&gt;=3),"At Risk",AND(E3618&lt;=2,F3618&lt;=2,G3618&lt;=2),"Lost",AND(E3618&gt;=4,F3618&lt;=2),"New/Promising",TRUE,"Needs Attention")</f>
        <v>Loyal Customers</v>
      </c>
      <c r="I3618" s="3" t="str">
        <f t="shared" si="60"/>
        <v>Active</v>
      </c>
      <c r="J3618" s="3" t="str">
        <f>_xlfn.XLOOKUP(A3618,'Country_Lookup'!$D:$D,'Country_Lookup'!$E:$E)</f>
        <v>United Kingdom</v>
      </c>
    </row>
    <row r="3619" spans="1:10" x14ac:dyDescent="0.3">
      <c r="A3619">
        <v>15998</v>
      </c>
      <c r="B3619">
        <v>36</v>
      </c>
      <c r="C3619">
        <v>16</v>
      </c>
      <c r="D3619">
        <v>8308.3399999998892</v>
      </c>
      <c r="E3619" cm="1">
        <f t="array" ref="E3619">_xlfn.IFS(B3619&lt;=PERCENTILE($B$3:$B$5882,0.2),5,B3619&lt;=PERCENTILE($B$3:$B$5882,0.4),4,B3619&lt;=PERCENTILE($B$3:$B$5882,0.6),3,B3619&lt;=PERCENTILE($B$3:$B$5882,0.8),2,TRUE,1)</f>
        <v>4</v>
      </c>
      <c r="F3619" cm="1">
        <f t="array" ref="F3619">_xlfn.IFS(C3619&lt;=PERCENTILE($C$3:$C$5882,0.2),1,C3619&lt;=PERCENTILE($C$3:$C$5882,0.4),2,C3619&lt;=PERCENTILE($C$3:$C$5882,0.6),3,C3619&lt;=PERCENTILE($C$3:$C$5882,0.8),4,TRUE,5)</f>
        <v>5</v>
      </c>
      <c r="G3619" cm="1">
        <f t="array" ref="G3619">_xlfn.IFS(D3619&lt;=PERCENTILE($D$3:$D$5882,0.2),1,D3619&lt;=PERCENTILE($D$3:$D$5882,0.4),2,D3619&lt;=PERCENTILE($D$3:$D$5882,0.6),3,D3619&lt;=PERCENTILE($D$3:$D$5882,0.8),4,TRUE,5)</f>
        <v>5</v>
      </c>
      <c r="H3619" s="3" t="str" cm="1">
        <f t="array" ref="H3619">_xlfn.IFS(AND(E3619&gt;=4,F3619&gt;=4,G3619&gt;=4),"Champions",AND(E3619&gt;=3,F3619&gt;=3,G3619&gt;=3),"Loyal Customers",AND(E3619&lt;=2,F3619&gt;=3),"At Risk",AND(E3619&lt;=2,F3619&lt;=2,G3619&lt;=2),"Lost",AND(E3619&gt;=4,F3619&lt;=2),"New/Promising",TRUE,"Needs Attention")</f>
        <v>Champions</v>
      </c>
      <c r="I3619" s="3" t="str">
        <f t="shared" si="60"/>
        <v>Active</v>
      </c>
      <c r="J3619" s="3" t="str">
        <f>_xlfn.XLOOKUP(A3619,'Country_Lookup'!$D:$D,'Country_Lookup'!$E:$E)</f>
        <v>United Kingdom</v>
      </c>
    </row>
    <row r="3620" spans="1:10" x14ac:dyDescent="0.3">
      <c r="A3620">
        <v>15999</v>
      </c>
      <c r="B3620">
        <v>735</v>
      </c>
      <c r="C3620">
        <v>1</v>
      </c>
      <c r="D3620">
        <v>20.399999999999999</v>
      </c>
      <c r="E3620" cm="1">
        <f t="array" ref="E3620">_xlfn.IFS(B3620&lt;=PERCENTILE($B$3:$B$5882,0.2),5,B3620&lt;=PERCENTILE($B$3:$B$5882,0.4),4,B3620&lt;=PERCENTILE($B$3:$B$5882,0.6),3,B3620&lt;=PERCENTILE($B$3:$B$5882,0.8),2,TRUE,1)</f>
        <v>1</v>
      </c>
      <c r="F3620" cm="1">
        <f t="array" ref="F3620">_xlfn.IFS(C3620&lt;=PERCENTILE($C$3:$C$5882,0.2),1,C3620&lt;=PERCENTILE($C$3:$C$5882,0.4),2,C3620&lt;=PERCENTILE($C$3:$C$5882,0.6),3,C3620&lt;=PERCENTILE($C$3:$C$5882,0.8),4,TRUE,5)</f>
        <v>1</v>
      </c>
      <c r="G3620" cm="1">
        <f t="array" ref="G3620">_xlfn.IFS(D3620&lt;=PERCENTILE($D$3:$D$5882,0.2),1,D3620&lt;=PERCENTILE($D$3:$D$5882,0.4),2,D3620&lt;=PERCENTILE($D$3:$D$5882,0.6),3,D3620&lt;=PERCENTILE($D$3:$D$5882,0.8),4,TRUE,5)</f>
        <v>1</v>
      </c>
      <c r="H3620" s="3" t="str" cm="1">
        <f t="array" ref="H3620">_xlfn.IFS(AND(E3620&gt;=4,F3620&gt;=4,G3620&gt;=4),"Champions",AND(E3620&gt;=3,F3620&gt;=3,G3620&gt;=3),"Loyal Customers",AND(E3620&lt;=2,F3620&gt;=3),"At Risk",AND(E3620&lt;=2,F3620&lt;=2,G3620&lt;=2),"Lost",AND(E3620&gt;=4,F3620&lt;=2),"New/Promising",TRUE,"Needs Attention")</f>
        <v>Lost</v>
      </c>
      <c r="I3620" s="3" t="str">
        <f t="shared" si="60"/>
        <v>Churned</v>
      </c>
      <c r="J3620" s="3" t="str">
        <f>_xlfn.XLOOKUP(A3620,'Country_Lookup'!$D:$D,'Country_Lookup'!$E:$E)</f>
        <v>United Kingdom</v>
      </c>
    </row>
    <row r="3621" spans="1:10" x14ac:dyDescent="0.3">
      <c r="A3621">
        <v>16000</v>
      </c>
      <c r="B3621">
        <v>2</v>
      </c>
      <c r="C3621">
        <v>3</v>
      </c>
      <c r="D3621">
        <v>12393.699999999999</v>
      </c>
      <c r="E3621" cm="1">
        <f t="array" ref="E3621">_xlfn.IFS(B3621&lt;=PERCENTILE($B$3:$B$5882,0.2),5,B3621&lt;=PERCENTILE($B$3:$B$5882,0.4),4,B3621&lt;=PERCENTILE($B$3:$B$5882,0.6),3,B3621&lt;=PERCENTILE($B$3:$B$5882,0.8),2,TRUE,1)</f>
        <v>5</v>
      </c>
      <c r="F3621" cm="1">
        <f t="array" ref="F3621">_xlfn.IFS(C3621&lt;=PERCENTILE($C$3:$C$5882,0.2),1,C3621&lt;=PERCENTILE($C$3:$C$5882,0.4),2,C3621&lt;=PERCENTILE($C$3:$C$5882,0.6),3,C3621&lt;=PERCENTILE($C$3:$C$5882,0.8),4,TRUE,5)</f>
        <v>3</v>
      </c>
      <c r="G3621" cm="1">
        <f t="array" ref="G3621">_xlfn.IFS(D3621&lt;=PERCENTILE($D$3:$D$5882,0.2),1,D3621&lt;=PERCENTILE($D$3:$D$5882,0.4),2,D3621&lt;=PERCENTILE($D$3:$D$5882,0.6),3,D3621&lt;=PERCENTILE($D$3:$D$5882,0.8),4,TRUE,5)</f>
        <v>5</v>
      </c>
      <c r="H3621" s="3" t="str" cm="1">
        <f t="array" ref="H3621">_xlfn.IFS(AND(E3621&gt;=4,F3621&gt;=4,G3621&gt;=4),"Champions",AND(E3621&gt;=3,F3621&gt;=3,G3621&gt;=3),"Loyal Customers",AND(E3621&lt;=2,F3621&gt;=3),"At Risk",AND(E3621&lt;=2,F3621&lt;=2,G3621&lt;=2),"Lost",AND(E3621&gt;=4,F3621&lt;=2),"New/Promising",TRUE,"Needs Attention")</f>
        <v>Loyal Customers</v>
      </c>
      <c r="I3621" s="3" t="str">
        <f t="shared" si="60"/>
        <v>Active</v>
      </c>
      <c r="J3621" s="3" t="str">
        <f>_xlfn.XLOOKUP(A3621,'Country_Lookup'!$D:$D,'Country_Lookup'!$E:$E)</f>
        <v>United Kingdom</v>
      </c>
    </row>
    <row r="3622" spans="1:10" x14ac:dyDescent="0.3">
      <c r="A3622">
        <v>16001</v>
      </c>
      <c r="B3622">
        <v>381</v>
      </c>
      <c r="C3622">
        <v>1</v>
      </c>
      <c r="D3622">
        <v>583.38999999999953</v>
      </c>
      <c r="E3622" cm="1">
        <f t="array" ref="E3622">_xlfn.IFS(B3622&lt;=PERCENTILE($B$3:$B$5882,0.2),5,B3622&lt;=PERCENTILE($B$3:$B$5882,0.4),4,B3622&lt;=PERCENTILE($B$3:$B$5882,0.6),3,B3622&lt;=PERCENTILE($B$3:$B$5882,0.8),2,TRUE,1)</f>
        <v>2</v>
      </c>
      <c r="F3622" cm="1">
        <f t="array" ref="F3622">_xlfn.IFS(C3622&lt;=PERCENTILE($C$3:$C$5882,0.2),1,C3622&lt;=PERCENTILE($C$3:$C$5882,0.4),2,C3622&lt;=PERCENTILE($C$3:$C$5882,0.6),3,C3622&lt;=PERCENTILE($C$3:$C$5882,0.8),4,TRUE,5)</f>
        <v>1</v>
      </c>
      <c r="G3622" cm="1">
        <f t="array" ref="G3622">_xlfn.IFS(D3622&lt;=PERCENTILE($D$3:$D$5882,0.2),1,D3622&lt;=PERCENTILE($D$3:$D$5882,0.4),2,D3622&lt;=PERCENTILE($D$3:$D$5882,0.6),3,D3622&lt;=PERCENTILE($D$3:$D$5882,0.8),4,TRUE,5)</f>
        <v>2</v>
      </c>
      <c r="H3622" s="3" t="str" cm="1">
        <f t="array" ref="H3622">_xlfn.IFS(AND(E3622&gt;=4,F3622&gt;=4,G3622&gt;=4),"Champions",AND(E3622&gt;=3,F3622&gt;=3,G3622&gt;=3),"Loyal Customers",AND(E3622&lt;=2,F3622&gt;=3),"At Risk",AND(E3622&lt;=2,F3622&lt;=2,G3622&lt;=2),"Lost",AND(E3622&gt;=4,F3622&lt;=2),"New/Promising",TRUE,"Needs Attention")</f>
        <v>Lost</v>
      </c>
      <c r="I3622" s="3" t="str">
        <f t="shared" si="60"/>
        <v>Churned</v>
      </c>
      <c r="J3622" s="3" t="str">
        <f>_xlfn.XLOOKUP(A3622,'Country_Lookup'!$D:$D,'Country_Lookup'!$E:$E)</f>
        <v>United Kingdom</v>
      </c>
    </row>
    <row r="3623" spans="1:10" x14ac:dyDescent="0.3">
      <c r="A3623">
        <v>16002</v>
      </c>
      <c r="B3623">
        <v>625</v>
      </c>
      <c r="C3623">
        <v>1</v>
      </c>
      <c r="D3623">
        <v>169.21</v>
      </c>
      <c r="E3623" cm="1">
        <f t="array" ref="E3623">_xlfn.IFS(B3623&lt;=PERCENTILE($B$3:$B$5882,0.2),5,B3623&lt;=PERCENTILE($B$3:$B$5882,0.4),4,B3623&lt;=PERCENTILE($B$3:$B$5882,0.6),3,B3623&lt;=PERCENTILE($B$3:$B$5882,0.8),2,TRUE,1)</f>
        <v>1</v>
      </c>
      <c r="F3623" cm="1">
        <f t="array" ref="F3623">_xlfn.IFS(C3623&lt;=PERCENTILE($C$3:$C$5882,0.2),1,C3623&lt;=PERCENTILE($C$3:$C$5882,0.4),2,C3623&lt;=PERCENTILE($C$3:$C$5882,0.6),3,C3623&lt;=PERCENTILE($C$3:$C$5882,0.8),4,TRUE,5)</f>
        <v>1</v>
      </c>
      <c r="G3623" cm="1">
        <f t="array" ref="G3623">_xlfn.IFS(D3623&lt;=PERCENTILE($D$3:$D$5882,0.2),1,D3623&lt;=PERCENTILE($D$3:$D$5882,0.4),2,D3623&lt;=PERCENTILE($D$3:$D$5882,0.6),3,D3623&lt;=PERCENTILE($D$3:$D$5882,0.8),4,TRUE,5)</f>
        <v>1</v>
      </c>
      <c r="H3623" s="3" t="str" cm="1">
        <f t="array" ref="H3623">_xlfn.IFS(AND(E3623&gt;=4,F3623&gt;=4,G3623&gt;=4),"Champions",AND(E3623&gt;=3,F3623&gt;=3,G3623&gt;=3),"Loyal Customers",AND(E3623&lt;=2,F3623&gt;=3),"At Risk",AND(E3623&lt;=2,F3623&lt;=2,G3623&lt;=2),"Lost",AND(E3623&gt;=4,F3623&lt;=2),"New/Promising",TRUE,"Needs Attention")</f>
        <v>Lost</v>
      </c>
      <c r="I3623" s="3" t="str">
        <f t="shared" si="60"/>
        <v>Churned</v>
      </c>
      <c r="J3623" s="3" t="str">
        <f>_xlfn.XLOOKUP(A3623,'Country_Lookup'!$D:$D,'Country_Lookup'!$E:$E)</f>
        <v>United Kingdom</v>
      </c>
    </row>
    <row r="3624" spans="1:10" x14ac:dyDescent="0.3">
      <c r="A3624">
        <v>16003</v>
      </c>
      <c r="B3624">
        <v>29</v>
      </c>
      <c r="C3624">
        <v>10</v>
      </c>
      <c r="D3624">
        <v>5613.8299999999927</v>
      </c>
      <c r="E3624" cm="1">
        <f t="array" ref="E3624">_xlfn.IFS(B3624&lt;=PERCENTILE($B$3:$B$5882,0.2),5,B3624&lt;=PERCENTILE($B$3:$B$5882,0.4),4,B3624&lt;=PERCENTILE($B$3:$B$5882,0.6),3,B3624&lt;=PERCENTILE($B$3:$B$5882,0.8),2,TRUE,1)</f>
        <v>4</v>
      </c>
      <c r="F3624" cm="1">
        <f t="array" ref="F3624">_xlfn.IFS(C3624&lt;=PERCENTILE($C$3:$C$5882,0.2),1,C3624&lt;=PERCENTILE($C$3:$C$5882,0.4),2,C3624&lt;=PERCENTILE($C$3:$C$5882,0.6),3,C3624&lt;=PERCENTILE($C$3:$C$5882,0.8),4,TRUE,5)</f>
        <v>5</v>
      </c>
      <c r="G3624" cm="1">
        <f t="array" ref="G3624">_xlfn.IFS(D3624&lt;=PERCENTILE($D$3:$D$5882,0.2),1,D3624&lt;=PERCENTILE($D$3:$D$5882,0.4),2,D3624&lt;=PERCENTILE($D$3:$D$5882,0.6),3,D3624&lt;=PERCENTILE($D$3:$D$5882,0.8),4,TRUE,5)</f>
        <v>5</v>
      </c>
      <c r="H3624" s="3" t="str" cm="1">
        <f t="array" ref="H3624">_xlfn.IFS(AND(E3624&gt;=4,F3624&gt;=4,G3624&gt;=4),"Champions",AND(E3624&gt;=3,F3624&gt;=3,G3624&gt;=3),"Loyal Customers",AND(E3624&lt;=2,F3624&gt;=3),"At Risk",AND(E3624&lt;=2,F3624&lt;=2,G3624&lt;=2),"Lost",AND(E3624&gt;=4,F3624&lt;=2),"New/Promising",TRUE,"Needs Attention")</f>
        <v>Champions</v>
      </c>
      <c r="I3624" s="3" t="str">
        <f t="shared" si="60"/>
        <v>Active</v>
      </c>
      <c r="J3624" s="3" t="str">
        <f>_xlfn.XLOOKUP(A3624,'Country_Lookup'!$D:$D,'Country_Lookup'!$E:$E)</f>
        <v>United Kingdom</v>
      </c>
    </row>
    <row r="3625" spans="1:10" x14ac:dyDescent="0.3">
      <c r="A3625">
        <v>16004</v>
      </c>
      <c r="B3625">
        <v>474</v>
      </c>
      <c r="C3625">
        <v>5</v>
      </c>
      <c r="D3625">
        <v>2146.3900000000035</v>
      </c>
      <c r="E3625" cm="1">
        <f t="array" ref="E3625">_xlfn.IFS(B3625&lt;=PERCENTILE($B$3:$B$5882,0.2),5,B3625&lt;=PERCENTILE($B$3:$B$5882,0.4),4,B3625&lt;=PERCENTILE($B$3:$B$5882,0.6),3,B3625&lt;=PERCENTILE($B$3:$B$5882,0.8),2,TRUE,1)</f>
        <v>1</v>
      </c>
      <c r="F3625" cm="1">
        <f t="array" ref="F3625">_xlfn.IFS(C3625&lt;=PERCENTILE($C$3:$C$5882,0.2),1,C3625&lt;=PERCENTILE($C$3:$C$5882,0.4),2,C3625&lt;=PERCENTILE($C$3:$C$5882,0.6),3,C3625&lt;=PERCENTILE($C$3:$C$5882,0.8),4,TRUE,5)</f>
        <v>4</v>
      </c>
      <c r="G3625" cm="1">
        <f t="array" ref="G3625">_xlfn.IFS(D3625&lt;=PERCENTILE($D$3:$D$5882,0.2),1,D3625&lt;=PERCENTILE($D$3:$D$5882,0.4),2,D3625&lt;=PERCENTILE($D$3:$D$5882,0.6),3,D3625&lt;=PERCENTILE($D$3:$D$5882,0.8),4,TRUE,5)</f>
        <v>4</v>
      </c>
      <c r="H3625" s="3" t="str" cm="1">
        <f t="array" ref="H3625">_xlfn.IFS(AND(E3625&gt;=4,F3625&gt;=4,G3625&gt;=4),"Champions",AND(E3625&gt;=3,F3625&gt;=3,G3625&gt;=3),"Loyal Customers",AND(E3625&lt;=2,F3625&gt;=3),"At Risk",AND(E3625&lt;=2,F3625&lt;=2,G3625&lt;=2),"Lost",AND(E3625&gt;=4,F3625&lt;=2),"New/Promising",TRUE,"Needs Attention")</f>
        <v>At Risk</v>
      </c>
      <c r="I3625" s="3" t="str">
        <f t="shared" si="60"/>
        <v>Churned</v>
      </c>
      <c r="J3625" s="3" t="str">
        <f>_xlfn.XLOOKUP(A3625,'Country_Lookup'!$D:$D,'Country_Lookup'!$E:$E)</f>
        <v>United Kingdom</v>
      </c>
    </row>
    <row r="3626" spans="1:10" x14ac:dyDescent="0.3">
      <c r="A3626">
        <v>16005</v>
      </c>
      <c r="B3626">
        <v>12</v>
      </c>
      <c r="C3626">
        <v>10</v>
      </c>
      <c r="D3626">
        <v>2436.2199999999784</v>
      </c>
      <c r="E3626" cm="1">
        <f t="array" ref="E3626">_xlfn.IFS(B3626&lt;=PERCENTILE($B$3:$B$5882,0.2),5,B3626&lt;=PERCENTILE($B$3:$B$5882,0.4),4,B3626&lt;=PERCENTILE($B$3:$B$5882,0.6),3,B3626&lt;=PERCENTILE($B$3:$B$5882,0.8),2,TRUE,1)</f>
        <v>5</v>
      </c>
      <c r="F3626" cm="1">
        <f t="array" ref="F3626">_xlfn.IFS(C3626&lt;=PERCENTILE($C$3:$C$5882,0.2),1,C3626&lt;=PERCENTILE($C$3:$C$5882,0.4),2,C3626&lt;=PERCENTILE($C$3:$C$5882,0.6),3,C3626&lt;=PERCENTILE($C$3:$C$5882,0.8),4,TRUE,5)</f>
        <v>5</v>
      </c>
      <c r="G3626" cm="1">
        <f t="array" ref="G3626">_xlfn.IFS(D3626&lt;=PERCENTILE($D$3:$D$5882,0.2),1,D3626&lt;=PERCENTILE($D$3:$D$5882,0.4),2,D3626&lt;=PERCENTILE($D$3:$D$5882,0.6),3,D3626&lt;=PERCENTILE($D$3:$D$5882,0.8),4,TRUE,5)</f>
        <v>4</v>
      </c>
      <c r="H3626" s="3" t="str" cm="1">
        <f t="array" ref="H3626">_xlfn.IFS(AND(E3626&gt;=4,F3626&gt;=4,G3626&gt;=4),"Champions",AND(E3626&gt;=3,F3626&gt;=3,G3626&gt;=3),"Loyal Customers",AND(E3626&lt;=2,F3626&gt;=3),"At Risk",AND(E3626&lt;=2,F3626&lt;=2,G3626&lt;=2),"Lost",AND(E3626&gt;=4,F3626&lt;=2),"New/Promising",TRUE,"Needs Attention")</f>
        <v>Champions</v>
      </c>
      <c r="I3626" s="3" t="str">
        <f t="shared" si="60"/>
        <v>Active</v>
      </c>
      <c r="J3626" s="3" t="str">
        <f>_xlfn.XLOOKUP(A3626,'Country_Lookup'!$D:$D,'Country_Lookup'!$E:$E)</f>
        <v>United Kingdom</v>
      </c>
    </row>
    <row r="3627" spans="1:10" x14ac:dyDescent="0.3">
      <c r="A3627">
        <v>16006</v>
      </c>
      <c r="B3627">
        <v>211</v>
      </c>
      <c r="C3627">
        <v>2</v>
      </c>
      <c r="D3627">
        <v>347.16999999999928</v>
      </c>
      <c r="E3627" cm="1">
        <f t="array" ref="E3627">_xlfn.IFS(B3627&lt;=PERCENTILE($B$3:$B$5882,0.2),5,B3627&lt;=PERCENTILE($B$3:$B$5882,0.4),4,B3627&lt;=PERCENTILE($B$3:$B$5882,0.6),3,B3627&lt;=PERCENTILE($B$3:$B$5882,0.8),2,TRUE,1)</f>
        <v>2</v>
      </c>
      <c r="F3627" cm="1">
        <f t="array" ref="F3627">_xlfn.IFS(C3627&lt;=PERCENTILE($C$3:$C$5882,0.2),1,C3627&lt;=PERCENTILE($C$3:$C$5882,0.4),2,C3627&lt;=PERCENTILE($C$3:$C$5882,0.6),3,C3627&lt;=PERCENTILE($C$3:$C$5882,0.8),4,TRUE,5)</f>
        <v>2</v>
      </c>
      <c r="G3627" cm="1">
        <f t="array" ref="G3627">_xlfn.IFS(D3627&lt;=PERCENTILE($D$3:$D$5882,0.2),1,D3627&lt;=PERCENTILE($D$3:$D$5882,0.4),2,D3627&lt;=PERCENTILE($D$3:$D$5882,0.6),3,D3627&lt;=PERCENTILE($D$3:$D$5882,0.8),4,TRUE,5)</f>
        <v>2</v>
      </c>
      <c r="H3627" s="3" t="str" cm="1">
        <f t="array" ref="H3627">_xlfn.IFS(AND(E3627&gt;=4,F3627&gt;=4,G3627&gt;=4),"Champions",AND(E3627&gt;=3,F3627&gt;=3,G3627&gt;=3),"Loyal Customers",AND(E3627&lt;=2,F3627&gt;=3),"At Risk",AND(E3627&lt;=2,F3627&lt;=2,G3627&lt;=2),"Lost",AND(E3627&gt;=4,F3627&lt;=2),"New/Promising",TRUE,"Needs Attention")</f>
        <v>Lost</v>
      </c>
      <c r="I3627" s="3" t="str">
        <f t="shared" si="60"/>
        <v>Churned</v>
      </c>
      <c r="J3627" s="3" t="str">
        <f>_xlfn.XLOOKUP(A3627,'Country_Lookup'!$D:$D,'Country_Lookup'!$E:$E)</f>
        <v>United Kingdom</v>
      </c>
    </row>
    <row r="3628" spans="1:10" x14ac:dyDescent="0.3">
      <c r="A3628">
        <v>16007</v>
      </c>
      <c r="B3628">
        <v>47</v>
      </c>
      <c r="C3628">
        <v>7</v>
      </c>
      <c r="D3628">
        <v>3075.1399999999558</v>
      </c>
      <c r="E3628" cm="1">
        <f t="array" ref="E3628">_xlfn.IFS(B3628&lt;=PERCENTILE($B$3:$B$5882,0.2),5,B3628&lt;=PERCENTILE($B$3:$B$5882,0.4),4,B3628&lt;=PERCENTILE($B$3:$B$5882,0.6),3,B3628&lt;=PERCENTILE($B$3:$B$5882,0.8),2,TRUE,1)</f>
        <v>4</v>
      </c>
      <c r="F3628" cm="1">
        <f t="array" ref="F3628">_xlfn.IFS(C3628&lt;=PERCENTILE($C$3:$C$5882,0.2),1,C3628&lt;=PERCENTILE($C$3:$C$5882,0.4),2,C3628&lt;=PERCENTILE($C$3:$C$5882,0.6),3,C3628&lt;=PERCENTILE($C$3:$C$5882,0.8),4,TRUE,5)</f>
        <v>4</v>
      </c>
      <c r="G3628" cm="1">
        <f t="array" ref="G3628">_xlfn.IFS(D3628&lt;=PERCENTILE($D$3:$D$5882,0.2),1,D3628&lt;=PERCENTILE($D$3:$D$5882,0.4),2,D3628&lt;=PERCENTILE($D$3:$D$5882,0.6),3,D3628&lt;=PERCENTILE($D$3:$D$5882,0.8),4,TRUE,5)</f>
        <v>5</v>
      </c>
      <c r="H3628" s="3" t="str" cm="1">
        <f t="array" ref="H3628">_xlfn.IFS(AND(E3628&gt;=4,F3628&gt;=4,G3628&gt;=4),"Champions",AND(E3628&gt;=3,F3628&gt;=3,G3628&gt;=3),"Loyal Customers",AND(E3628&lt;=2,F3628&gt;=3),"At Risk",AND(E3628&lt;=2,F3628&lt;=2,G3628&lt;=2),"Lost",AND(E3628&gt;=4,F3628&lt;=2),"New/Promising",TRUE,"Needs Attention")</f>
        <v>Champions</v>
      </c>
      <c r="I3628" s="3" t="str">
        <f t="shared" si="60"/>
        <v>Active</v>
      </c>
      <c r="J3628" s="3" t="str">
        <f>_xlfn.XLOOKUP(A3628,'Country_Lookup'!$D:$D,'Country_Lookup'!$E:$E)</f>
        <v>United Kingdom</v>
      </c>
    </row>
    <row r="3629" spans="1:10" x14ac:dyDescent="0.3">
      <c r="A3629">
        <v>16008</v>
      </c>
      <c r="B3629">
        <v>23</v>
      </c>
      <c r="C3629">
        <v>15</v>
      </c>
      <c r="D3629">
        <v>5384.1300000000319</v>
      </c>
      <c r="E3629" cm="1">
        <f t="array" ref="E3629">_xlfn.IFS(B3629&lt;=PERCENTILE($B$3:$B$5882,0.2),5,B3629&lt;=PERCENTILE($B$3:$B$5882,0.4),4,B3629&lt;=PERCENTILE($B$3:$B$5882,0.6),3,B3629&lt;=PERCENTILE($B$3:$B$5882,0.8),2,TRUE,1)</f>
        <v>4</v>
      </c>
      <c r="F3629" cm="1">
        <f t="array" ref="F3629">_xlfn.IFS(C3629&lt;=PERCENTILE($C$3:$C$5882,0.2),1,C3629&lt;=PERCENTILE($C$3:$C$5882,0.4),2,C3629&lt;=PERCENTILE($C$3:$C$5882,0.6),3,C3629&lt;=PERCENTILE($C$3:$C$5882,0.8),4,TRUE,5)</f>
        <v>5</v>
      </c>
      <c r="G3629" cm="1">
        <f t="array" ref="G3629">_xlfn.IFS(D3629&lt;=PERCENTILE($D$3:$D$5882,0.2),1,D3629&lt;=PERCENTILE($D$3:$D$5882,0.4),2,D3629&lt;=PERCENTILE($D$3:$D$5882,0.6),3,D3629&lt;=PERCENTILE($D$3:$D$5882,0.8),4,TRUE,5)</f>
        <v>5</v>
      </c>
      <c r="H3629" s="3" t="str" cm="1">
        <f t="array" ref="H3629">_xlfn.IFS(AND(E3629&gt;=4,F3629&gt;=4,G3629&gt;=4),"Champions",AND(E3629&gt;=3,F3629&gt;=3,G3629&gt;=3),"Loyal Customers",AND(E3629&lt;=2,F3629&gt;=3),"At Risk",AND(E3629&lt;=2,F3629&lt;=2,G3629&lt;=2),"Lost",AND(E3629&gt;=4,F3629&lt;=2),"New/Promising",TRUE,"Needs Attention")</f>
        <v>Champions</v>
      </c>
      <c r="I3629" s="3" t="str">
        <f t="shared" si="60"/>
        <v>Active</v>
      </c>
      <c r="J3629" s="3" t="str">
        <f>_xlfn.XLOOKUP(A3629,'Country_Lookup'!$D:$D,'Country_Lookup'!$E:$E)</f>
        <v>United Kingdom</v>
      </c>
    </row>
    <row r="3630" spans="1:10" x14ac:dyDescent="0.3">
      <c r="A3630">
        <v>16009</v>
      </c>
      <c r="B3630">
        <v>22</v>
      </c>
      <c r="C3630">
        <v>4</v>
      </c>
      <c r="D3630">
        <v>992.71000000000106</v>
      </c>
      <c r="E3630" cm="1">
        <f t="array" ref="E3630">_xlfn.IFS(B3630&lt;=PERCENTILE($B$3:$B$5882,0.2),5,B3630&lt;=PERCENTILE($B$3:$B$5882,0.4),4,B3630&lt;=PERCENTILE($B$3:$B$5882,0.6),3,B3630&lt;=PERCENTILE($B$3:$B$5882,0.8),2,TRUE,1)</f>
        <v>4</v>
      </c>
      <c r="F3630" cm="1">
        <f t="array" ref="F3630">_xlfn.IFS(C3630&lt;=PERCENTILE($C$3:$C$5882,0.2),1,C3630&lt;=PERCENTILE($C$3:$C$5882,0.4),2,C3630&lt;=PERCENTILE($C$3:$C$5882,0.6),3,C3630&lt;=PERCENTILE($C$3:$C$5882,0.8),4,TRUE,5)</f>
        <v>3</v>
      </c>
      <c r="G3630" cm="1">
        <f t="array" ref="G3630">_xlfn.IFS(D3630&lt;=PERCENTILE($D$3:$D$5882,0.2),1,D3630&lt;=PERCENTILE($D$3:$D$5882,0.4),2,D3630&lt;=PERCENTILE($D$3:$D$5882,0.6),3,D3630&lt;=PERCENTILE($D$3:$D$5882,0.8),4,TRUE,5)</f>
        <v>3</v>
      </c>
      <c r="H3630" s="3" t="str" cm="1">
        <f t="array" ref="H3630">_xlfn.IFS(AND(E3630&gt;=4,F3630&gt;=4,G3630&gt;=4),"Champions",AND(E3630&gt;=3,F3630&gt;=3,G3630&gt;=3),"Loyal Customers",AND(E3630&lt;=2,F3630&gt;=3),"At Risk",AND(E3630&lt;=2,F3630&lt;=2,G3630&lt;=2),"Lost",AND(E3630&gt;=4,F3630&lt;=2),"New/Promising",TRUE,"Needs Attention")</f>
        <v>Loyal Customers</v>
      </c>
      <c r="I3630" s="3" t="str">
        <f t="shared" si="60"/>
        <v>Active</v>
      </c>
      <c r="J3630" s="3" t="str">
        <f>_xlfn.XLOOKUP(A3630,'Country_Lookup'!$D:$D,'Country_Lookup'!$E:$E)</f>
        <v>United Kingdom</v>
      </c>
    </row>
    <row r="3631" spans="1:10" x14ac:dyDescent="0.3">
      <c r="A3631">
        <v>16010</v>
      </c>
      <c r="B3631">
        <v>245</v>
      </c>
      <c r="C3631">
        <v>11</v>
      </c>
      <c r="D3631">
        <v>1724.0599999999979</v>
      </c>
      <c r="E3631" cm="1">
        <f t="array" ref="E3631">_xlfn.IFS(B3631&lt;=PERCENTILE($B$3:$B$5882,0.2),5,B3631&lt;=PERCENTILE($B$3:$B$5882,0.4),4,B3631&lt;=PERCENTILE($B$3:$B$5882,0.6),3,B3631&lt;=PERCENTILE($B$3:$B$5882,0.8),2,TRUE,1)</f>
        <v>2</v>
      </c>
      <c r="F3631" cm="1">
        <f t="array" ref="F3631">_xlfn.IFS(C3631&lt;=PERCENTILE($C$3:$C$5882,0.2),1,C3631&lt;=PERCENTILE($C$3:$C$5882,0.4),2,C3631&lt;=PERCENTILE($C$3:$C$5882,0.6),3,C3631&lt;=PERCENTILE($C$3:$C$5882,0.8),4,TRUE,5)</f>
        <v>5</v>
      </c>
      <c r="G3631" cm="1">
        <f t="array" ref="G3631">_xlfn.IFS(D3631&lt;=PERCENTILE($D$3:$D$5882,0.2),1,D3631&lt;=PERCENTILE($D$3:$D$5882,0.4),2,D3631&lt;=PERCENTILE($D$3:$D$5882,0.6),3,D3631&lt;=PERCENTILE($D$3:$D$5882,0.8),4,TRUE,5)</f>
        <v>4</v>
      </c>
      <c r="H3631" s="3" t="str" cm="1">
        <f t="array" ref="H3631">_xlfn.IFS(AND(E3631&gt;=4,F3631&gt;=4,G3631&gt;=4),"Champions",AND(E3631&gt;=3,F3631&gt;=3,G3631&gt;=3),"Loyal Customers",AND(E3631&lt;=2,F3631&gt;=3),"At Risk",AND(E3631&lt;=2,F3631&lt;=2,G3631&lt;=2),"Lost",AND(E3631&gt;=4,F3631&lt;=2),"New/Promising",TRUE,"Needs Attention")</f>
        <v>At Risk</v>
      </c>
      <c r="I3631" s="3" t="str">
        <f t="shared" si="60"/>
        <v>Churned</v>
      </c>
      <c r="J3631" s="3" t="str">
        <f>_xlfn.XLOOKUP(A3631,'Country_Lookup'!$D:$D,'Country_Lookup'!$E:$E)</f>
        <v>United Kingdom</v>
      </c>
    </row>
    <row r="3632" spans="1:10" x14ac:dyDescent="0.3">
      <c r="A3632">
        <v>16011</v>
      </c>
      <c r="B3632">
        <v>8</v>
      </c>
      <c r="C3632">
        <v>29</v>
      </c>
      <c r="D3632">
        <v>5880.4599999999718</v>
      </c>
      <c r="E3632" cm="1">
        <f t="array" ref="E3632">_xlfn.IFS(B3632&lt;=PERCENTILE($B$3:$B$5882,0.2),5,B3632&lt;=PERCENTILE($B$3:$B$5882,0.4),4,B3632&lt;=PERCENTILE($B$3:$B$5882,0.6),3,B3632&lt;=PERCENTILE($B$3:$B$5882,0.8),2,TRUE,1)</f>
        <v>5</v>
      </c>
      <c r="F3632" cm="1">
        <f t="array" ref="F3632">_xlfn.IFS(C3632&lt;=PERCENTILE($C$3:$C$5882,0.2),1,C3632&lt;=PERCENTILE($C$3:$C$5882,0.4),2,C3632&lt;=PERCENTILE($C$3:$C$5882,0.6),3,C3632&lt;=PERCENTILE($C$3:$C$5882,0.8),4,TRUE,5)</f>
        <v>5</v>
      </c>
      <c r="G3632" cm="1">
        <f t="array" ref="G3632">_xlfn.IFS(D3632&lt;=PERCENTILE($D$3:$D$5882,0.2),1,D3632&lt;=PERCENTILE($D$3:$D$5882,0.4),2,D3632&lt;=PERCENTILE($D$3:$D$5882,0.6),3,D3632&lt;=PERCENTILE($D$3:$D$5882,0.8),4,TRUE,5)</f>
        <v>5</v>
      </c>
      <c r="H3632" s="3" t="str" cm="1">
        <f t="array" ref="H3632">_xlfn.IFS(AND(E3632&gt;=4,F3632&gt;=4,G3632&gt;=4),"Champions",AND(E3632&gt;=3,F3632&gt;=3,G3632&gt;=3),"Loyal Customers",AND(E3632&lt;=2,F3632&gt;=3),"At Risk",AND(E3632&lt;=2,F3632&lt;=2,G3632&lt;=2),"Lost",AND(E3632&gt;=4,F3632&lt;=2),"New/Promising",TRUE,"Needs Attention")</f>
        <v>Champions</v>
      </c>
      <c r="I3632" s="3" t="str">
        <f t="shared" si="60"/>
        <v>Active</v>
      </c>
      <c r="J3632" s="3" t="str">
        <f>_xlfn.XLOOKUP(A3632,'Country_Lookup'!$D:$D,'Country_Lookup'!$E:$E)</f>
        <v>United Kingdom</v>
      </c>
    </row>
    <row r="3633" spans="1:10" x14ac:dyDescent="0.3">
      <c r="A3633">
        <v>16012</v>
      </c>
      <c r="B3633">
        <v>35</v>
      </c>
      <c r="C3633">
        <v>5</v>
      </c>
      <c r="D3633">
        <v>2989.7900000000036</v>
      </c>
      <c r="E3633" cm="1">
        <f t="array" ref="E3633">_xlfn.IFS(B3633&lt;=PERCENTILE($B$3:$B$5882,0.2),5,B3633&lt;=PERCENTILE($B$3:$B$5882,0.4),4,B3633&lt;=PERCENTILE($B$3:$B$5882,0.6),3,B3633&lt;=PERCENTILE($B$3:$B$5882,0.8),2,TRUE,1)</f>
        <v>4</v>
      </c>
      <c r="F3633" cm="1">
        <f t="array" ref="F3633">_xlfn.IFS(C3633&lt;=PERCENTILE($C$3:$C$5882,0.2),1,C3633&lt;=PERCENTILE($C$3:$C$5882,0.4),2,C3633&lt;=PERCENTILE($C$3:$C$5882,0.6),3,C3633&lt;=PERCENTILE($C$3:$C$5882,0.8),4,TRUE,5)</f>
        <v>4</v>
      </c>
      <c r="G3633" cm="1">
        <f t="array" ref="G3633">_xlfn.IFS(D3633&lt;=PERCENTILE($D$3:$D$5882,0.2),1,D3633&lt;=PERCENTILE($D$3:$D$5882,0.4),2,D3633&lt;=PERCENTILE($D$3:$D$5882,0.6),3,D3633&lt;=PERCENTILE($D$3:$D$5882,0.8),4,TRUE,5)</f>
        <v>5</v>
      </c>
      <c r="H3633" s="3" t="str" cm="1">
        <f t="array" ref="H3633">_xlfn.IFS(AND(E3633&gt;=4,F3633&gt;=4,G3633&gt;=4),"Champions",AND(E3633&gt;=3,F3633&gt;=3,G3633&gt;=3),"Loyal Customers",AND(E3633&lt;=2,F3633&gt;=3),"At Risk",AND(E3633&lt;=2,F3633&lt;=2,G3633&lt;=2),"Lost",AND(E3633&gt;=4,F3633&lt;=2),"New/Promising",TRUE,"Needs Attention")</f>
        <v>Champions</v>
      </c>
      <c r="I3633" s="3" t="str">
        <f t="shared" si="60"/>
        <v>Active</v>
      </c>
      <c r="J3633" s="3" t="str">
        <f>_xlfn.XLOOKUP(A3633,'Country_Lookup'!$D:$D,'Country_Lookup'!$E:$E)</f>
        <v>United Kingdom</v>
      </c>
    </row>
    <row r="3634" spans="1:10" x14ac:dyDescent="0.3">
      <c r="A3634">
        <v>16013</v>
      </c>
      <c r="B3634">
        <v>3</v>
      </c>
      <c r="C3634">
        <v>84</v>
      </c>
      <c r="D3634">
        <v>57446.439999999951</v>
      </c>
      <c r="E3634" cm="1">
        <f t="array" ref="E3634">_xlfn.IFS(B3634&lt;=PERCENTILE($B$3:$B$5882,0.2),5,B3634&lt;=PERCENTILE($B$3:$B$5882,0.4),4,B3634&lt;=PERCENTILE($B$3:$B$5882,0.6),3,B3634&lt;=PERCENTILE($B$3:$B$5882,0.8),2,TRUE,1)</f>
        <v>5</v>
      </c>
      <c r="F3634" cm="1">
        <f t="array" ref="F3634">_xlfn.IFS(C3634&lt;=PERCENTILE($C$3:$C$5882,0.2),1,C3634&lt;=PERCENTILE($C$3:$C$5882,0.4),2,C3634&lt;=PERCENTILE($C$3:$C$5882,0.6),3,C3634&lt;=PERCENTILE($C$3:$C$5882,0.8),4,TRUE,5)</f>
        <v>5</v>
      </c>
      <c r="G3634" cm="1">
        <f t="array" ref="G3634">_xlfn.IFS(D3634&lt;=PERCENTILE($D$3:$D$5882,0.2),1,D3634&lt;=PERCENTILE($D$3:$D$5882,0.4),2,D3634&lt;=PERCENTILE($D$3:$D$5882,0.6),3,D3634&lt;=PERCENTILE($D$3:$D$5882,0.8),4,TRUE,5)</f>
        <v>5</v>
      </c>
      <c r="H3634" s="3" t="str" cm="1">
        <f t="array" ref="H3634">_xlfn.IFS(AND(E3634&gt;=4,F3634&gt;=4,G3634&gt;=4),"Champions",AND(E3634&gt;=3,F3634&gt;=3,G3634&gt;=3),"Loyal Customers",AND(E3634&lt;=2,F3634&gt;=3),"At Risk",AND(E3634&lt;=2,F3634&lt;=2,G3634&lt;=2),"Lost",AND(E3634&gt;=4,F3634&lt;=2),"New/Promising",TRUE,"Needs Attention")</f>
        <v>Champions</v>
      </c>
      <c r="I3634" s="3" t="str">
        <f t="shared" si="60"/>
        <v>Active</v>
      </c>
      <c r="J3634" s="3" t="str">
        <f>_xlfn.XLOOKUP(A3634,'Country_Lookup'!$D:$D,'Country_Lookup'!$E:$E)</f>
        <v>United Kingdom</v>
      </c>
    </row>
    <row r="3635" spans="1:10" x14ac:dyDescent="0.3">
      <c r="A3635">
        <v>16014</v>
      </c>
      <c r="B3635">
        <v>37</v>
      </c>
      <c r="C3635">
        <v>5</v>
      </c>
      <c r="D3635">
        <v>1130.27</v>
      </c>
      <c r="E3635" cm="1">
        <f t="array" ref="E3635">_xlfn.IFS(B3635&lt;=PERCENTILE($B$3:$B$5882,0.2),5,B3635&lt;=PERCENTILE($B$3:$B$5882,0.4),4,B3635&lt;=PERCENTILE($B$3:$B$5882,0.6),3,B3635&lt;=PERCENTILE($B$3:$B$5882,0.8),2,TRUE,1)</f>
        <v>4</v>
      </c>
      <c r="F3635" cm="1">
        <f t="array" ref="F3635">_xlfn.IFS(C3635&lt;=PERCENTILE($C$3:$C$5882,0.2),1,C3635&lt;=PERCENTILE($C$3:$C$5882,0.4),2,C3635&lt;=PERCENTILE($C$3:$C$5882,0.6),3,C3635&lt;=PERCENTILE($C$3:$C$5882,0.8),4,TRUE,5)</f>
        <v>4</v>
      </c>
      <c r="G3635" cm="1">
        <f t="array" ref="G3635">_xlfn.IFS(D3635&lt;=PERCENTILE($D$3:$D$5882,0.2),1,D3635&lt;=PERCENTILE($D$3:$D$5882,0.4),2,D3635&lt;=PERCENTILE($D$3:$D$5882,0.6),3,D3635&lt;=PERCENTILE($D$3:$D$5882,0.8),4,TRUE,5)</f>
        <v>3</v>
      </c>
      <c r="H3635" s="3" t="str" cm="1">
        <f t="array" ref="H3635">_xlfn.IFS(AND(E3635&gt;=4,F3635&gt;=4,G3635&gt;=4),"Champions",AND(E3635&gt;=3,F3635&gt;=3,G3635&gt;=3),"Loyal Customers",AND(E3635&lt;=2,F3635&gt;=3),"At Risk",AND(E3635&lt;=2,F3635&lt;=2,G3635&lt;=2),"Lost",AND(E3635&gt;=4,F3635&lt;=2),"New/Promising",TRUE,"Needs Attention")</f>
        <v>Loyal Customers</v>
      </c>
      <c r="I3635" s="3" t="str">
        <f t="shared" si="60"/>
        <v>Active</v>
      </c>
      <c r="J3635" s="3" t="str">
        <f>_xlfn.XLOOKUP(A3635,'Country_Lookup'!$D:$D,'Country_Lookup'!$E:$E)</f>
        <v>United Kingdom</v>
      </c>
    </row>
    <row r="3636" spans="1:10" x14ac:dyDescent="0.3">
      <c r="A3636">
        <v>16015</v>
      </c>
      <c r="B3636">
        <v>3</v>
      </c>
      <c r="C3636">
        <v>3</v>
      </c>
      <c r="D3636">
        <v>705.38999999999953</v>
      </c>
      <c r="E3636" cm="1">
        <f t="array" ref="E3636">_xlfn.IFS(B3636&lt;=PERCENTILE($B$3:$B$5882,0.2),5,B3636&lt;=PERCENTILE($B$3:$B$5882,0.4),4,B3636&lt;=PERCENTILE($B$3:$B$5882,0.6),3,B3636&lt;=PERCENTILE($B$3:$B$5882,0.8),2,TRUE,1)</f>
        <v>5</v>
      </c>
      <c r="F3636" cm="1">
        <f t="array" ref="F3636">_xlfn.IFS(C3636&lt;=PERCENTILE($C$3:$C$5882,0.2),1,C3636&lt;=PERCENTILE($C$3:$C$5882,0.4),2,C3636&lt;=PERCENTILE($C$3:$C$5882,0.6),3,C3636&lt;=PERCENTILE($C$3:$C$5882,0.8),4,TRUE,5)</f>
        <v>3</v>
      </c>
      <c r="G3636" cm="1">
        <f t="array" ref="G3636">_xlfn.IFS(D3636&lt;=PERCENTILE($D$3:$D$5882,0.2),1,D3636&lt;=PERCENTILE($D$3:$D$5882,0.4),2,D3636&lt;=PERCENTILE($D$3:$D$5882,0.6),3,D3636&lt;=PERCENTILE($D$3:$D$5882,0.8),4,TRUE,5)</f>
        <v>3</v>
      </c>
      <c r="H3636" s="3" t="str" cm="1">
        <f t="array" ref="H3636">_xlfn.IFS(AND(E3636&gt;=4,F3636&gt;=4,G3636&gt;=4),"Champions",AND(E3636&gt;=3,F3636&gt;=3,G3636&gt;=3),"Loyal Customers",AND(E3636&lt;=2,F3636&gt;=3),"At Risk",AND(E3636&lt;=2,F3636&lt;=2,G3636&lt;=2),"Lost",AND(E3636&gt;=4,F3636&lt;=2),"New/Promising",TRUE,"Needs Attention")</f>
        <v>Loyal Customers</v>
      </c>
      <c r="I3636" s="3" t="str">
        <f t="shared" si="60"/>
        <v>Active</v>
      </c>
      <c r="J3636" s="3" t="str">
        <f>_xlfn.XLOOKUP(A3636,'Country_Lookup'!$D:$D,'Country_Lookup'!$E:$E)</f>
        <v>United Kingdom</v>
      </c>
    </row>
    <row r="3637" spans="1:10" x14ac:dyDescent="0.3">
      <c r="A3637">
        <v>16016</v>
      </c>
      <c r="B3637">
        <v>3</v>
      </c>
      <c r="C3637">
        <v>11</v>
      </c>
      <c r="D3637">
        <v>2533.939999999975</v>
      </c>
      <c r="E3637" cm="1">
        <f t="array" ref="E3637">_xlfn.IFS(B3637&lt;=PERCENTILE($B$3:$B$5882,0.2),5,B3637&lt;=PERCENTILE($B$3:$B$5882,0.4),4,B3637&lt;=PERCENTILE($B$3:$B$5882,0.6),3,B3637&lt;=PERCENTILE($B$3:$B$5882,0.8),2,TRUE,1)</f>
        <v>5</v>
      </c>
      <c r="F3637" cm="1">
        <f t="array" ref="F3637">_xlfn.IFS(C3637&lt;=PERCENTILE($C$3:$C$5882,0.2),1,C3637&lt;=PERCENTILE($C$3:$C$5882,0.4),2,C3637&lt;=PERCENTILE($C$3:$C$5882,0.6),3,C3637&lt;=PERCENTILE($C$3:$C$5882,0.8),4,TRUE,5)</f>
        <v>5</v>
      </c>
      <c r="G3637" cm="1">
        <f t="array" ref="G3637">_xlfn.IFS(D3637&lt;=PERCENTILE($D$3:$D$5882,0.2),1,D3637&lt;=PERCENTILE($D$3:$D$5882,0.4),2,D3637&lt;=PERCENTILE($D$3:$D$5882,0.6),3,D3637&lt;=PERCENTILE($D$3:$D$5882,0.8),4,TRUE,5)</f>
        <v>4</v>
      </c>
      <c r="H3637" s="3" t="str" cm="1">
        <f t="array" ref="H3637">_xlfn.IFS(AND(E3637&gt;=4,F3637&gt;=4,G3637&gt;=4),"Champions",AND(E3637&gt;=3,F3637&gt;=3,G3637&gt;=3),"Loyal Customers",AND(E3637&lt;=2,F3637&gt;=3),"At Risk",AND(E3637&lt;=2,F3637&lt;=2,G3637&lt;=2),"Lost",AND(E3637&gt;=4,F3637&lt;=2),"New/Promising",TRUE,"Needs Attention")</f>
        <v>Champions</v>
      </c>
      <c r="I3637" s="3" t="str">
        <f t="shared" si="60"/>
        <v>Active</v>
      </c>
      <c r="J3637" s="3" t="str">
        <f>_xlfn.XLOOKUP(A3637,'Country_Lookup'!$D:$D,'Country_Lookup'!$E:$E)</f>
        <v>United Kingdom</v>
      </c>
    </row>
    <row r="3638" spans="1:10" x14ac:dyDescent="0.3">
      <c r="A3638">
        <v>16017</v>
      </c>
      <c r="B3638">
        <v>47</v>
      </c>
      <c r="C3638">
        <v>5</v>
      </c>
      <c r="D3638">
        <v>1553.8299999999961</v>
      </c>
      <c r="E3638" cm="1">
        <f t="array" ref="E3638">_xlfn.IFS(B3638&lt;=PERCENTILE($B$3:$B$5882,0.2),5,B3638&lt;=PERCENTILE($B$3:$B$5882,0.4),4,B3638&lt;=PERCENTILE($B$3:$B$5882,0.6),3,B3638&lt;=PERCENTILE($B$3:$B$5882,0.8),2,TRUE,1)</f>
        <v>4</v>
      </c>
      <c r="F3638" cm="1">
        <f t="array" ref="F3638">_xlfn.IFS(C3638&lt;=PERCENTILE($C$3:$C$5882,0.2),1,C3638&lt;=PERCENTILE($C$3:$C$5882,0.4),2,C3638&lt;=PERCENTILE($C$3:$C$5882,0.6),3,C3638&lt;=PERCENTILE($C$3:$C$5882,0.8),4,TRUE,5)</f>
        <v>4</v>
      </c>
      <c r="G3638" cm="1">
        <f t="array" ref="G3638">_xlfn.IFS(D3638&lt;=PERCENTILE($D$3:$D$5882,0.2),1,D3638&lt;=PERCENTILE($D$3:$D$5882,0.4),2,D3638&lt;=PERCENTILE($D$3:$D$5882,0.6),3,D3638&lt;=PERCENTILE($D$3:$D$5882,0.8),4,TRUE,5)</f>
        <v>4</v>
      </c>
      <c r="H3638" s="3" t="str" cm="1">
        <f t="array" ref="H3638">_xlfn.IFS(AND(E3638&gt;=4,F3638&gt;=4,G3638&gt;=4),"Champions",AND(E3638&gt;=3,F3638&gt;=3,G3638&gt;=3),"Loyal Customers",AND(E3638&lt;=2,F3638&gt;=3),"At Risk",AND(E3638&lt;=2,F3638&lt;=2,G3638&lt;=2),"Lost",AND(E3638&gt;=4,F3638&lt;=2),"New/Promising",TRUE,"Needs Attention")</f>
        <v>Champions</v>
      </c>
      <c r="I3638" s="3" t="str">
        <f t="shared" si="60"/>
        <v>Active</v>
      </c>
      <c r="J3638" s="3" t="str">
        <f>_xlfn.XLOOKUP(A3638,'Country_Lookup'!$D:$D,'Country_Lookup'!$E:$E)</f>
        <v>United Kingdom</v>
      </c>
    </row>
    <row r="3639" spans="1:10" x14ac:dyDescent="0.3">
      <c r="A3639">
        <v>16018</v>
      </c>
      <c r="B3639">
        <v>39</v>
      </c>
      <c r="C3639">
        <v>4</v>
      </c>
      <c r="D3639">
        <v>698.12999999999988</v>
      </c>
      <c r="E3639" cm="1">
        <f t="array" ref="E3639">_xlfn.IFS(B3639&lt;=PERCENTILE($B$3:$B$5882,0.2),5,B3639&lt;=PERCENTILE($B$3:$B$5882,0.4),4,B3639&lt;=PERCENTILE($B$3:$B$5882,0.6),3,B3639&lt;=PERCENTILE($B$3:$B$5882,0.8),2,TRUE,1)</f>
        <v>4</v>
      </c>
      <c r="F3639" cm="1">
        <f t="array" ref="F3639">_xlfn.IFS(C3639&lt;=PERCENTILE($C$3:$C$5882,0.2),1,C3639&lt;=PERCENTILE($C$3:$C$5882,0.4),2,C3639&lt;=PERCENTILE($C$3:$C$5882,0.6),3,C3639&lt;=PERCENTILE($C$3:$C$5882,0.8),4,TRUE,5)</f>
        <v>3</v>
      </c>
      <c r="G3639" cm="1">
        <f t="array" ref="G3639">_xlfn.IFS(D3639&lt;=PERCENTILE($D$3:$D$5882,0.2),1,D3639&lt;=PERCENTILE($D$3:$D$5882,0.4),2,D3639&lt;=PERCENTILE($D$3:$D$5882,0.6),3,D3639&lt;=PERCENTILE($D$3:$D$5882,0.8),4,TRUE,5)</f>
        <v>3</v>
      </c>
      <c r="H3639" s="3" t="str" cm="1">
        <f t="array" ref="H3639">_xlfn.IFS(AND(E3639&gt;=4,F3639&gt;=4,G3639&gt;=4),"Champions",AND(E3639&gt;=3,F3639&gt;=3,G3639&gt;=3),"Loyal Customers",AND(E3639&lt;=2,F3639&gt;=3),"At Risk",AND(E3639&lt;=2,F3639&lt;=2,G3639&lt;=2),"Lost",AND(E3639&gt;=4,F3639&lt;=2),"New/Promising",TRUE,"Needs Attention")</f>
        <v>Loyal Customers</v>
      </c>
      <c r="I3639" s="3" t="str">
        <f t="shared" si="60"/>
        <v>Active</v>
      </c>
      <c r="J3639" s="3" t="str">
        <f>_xlfn.XLOOKUP(A3639,'Country_Lookup'!$D:$D,'Country_Lookup'!$E:$E)</f>
        <v>United Kingdom</v>
      </c>
    </row>
    <row r="3640" spans="1:10" x14ac:dyDescent="0.3">
      <c r="A3640">
        <v>16019</v>
      </c>
      <c r="B3640">
        <v>46</v>
      </c>
      <c r="C3640">
        <v>27</v>
      </c>
      <c r="D3640">
        <v>17465.849999999889</v>
      </c>
      <c r="E3640" cm="1">
        <f t="array" ref="E3640">_xlfn.IFS(B3640&lt;=PERCENTILE($B$3:$B$5882,0.2),5,B3640&lt;=PERCENTILE($B$3:$B$5882,0.4),4,B3640&lt;=PERCENTILE($B$3:$B$5882,0.6),3,B3640&lt;=PERCENTILE($B$3:$B$5882,0.8),2,TRUE,1)</f>
        <v>4</v>
      </c>
      <c r="F3640" cm="1">
        <f t="array" ref="F3640">_xlfn.IFS(C3640&lt;=PERCENTILE($C$3:$C$5882,0.2),1,C3640&lt;=PERCENTILE($C$3:$C$5882,0.4),2,C3640&lt;=PERCENTILE($C$3:$C$5882,0.6),3,C3640&lt;=PERCENTILE($C$3:$C$5882,0.8),4,TRUE,5)</f>
        <v>5</v>
      </c>
      <c r="G3640" cm="1">
        <f t="array" ref="G3640">_xlfn.IFS(D3640&lt;=PERCENTILE($D$3:$D$5882,0.2),1,D3640&lt;=PERCENTILE($D$3:$D$5882,0.4),2,D3640&lt;=PERCENTILE($D$3:$D$5882,0.6),3,D3640&lt;=PERCENTILE($D$3:$D$5882,0.8),4,TRUE,5)</f>
        <v>5</v>
      </c>
      <c r="H3640" s="3" t="str" cm="1">
        <f t="array" ref="H3640">_xlfn.IFS(AND(E3640&gt;=4,F3640&gt;=4,G3640&gt;=4),"Champions",AND(E3640&gt;=3,F3640&gt;=3,G3640&gt;=3),"Loyal Customers",AND(E3640&lt;=2,F3640&gt;=3),"At Risk",AND(E3640&lt;=2,F3640&lt;=2,G3640&lt;=2),"Lost",AND(E3640&gt;=4,F3640&lt;=2),"New/Promising",TRUE,"Needs Attention")</f>
        <v>Champions</v>
      </c>
      <c r="I3640" s="3" t="str">
        <f t="shared" si="60"/>
        <v>Active</v>
      </c>
      <c r="J3640" s="3" t="str">
        <f>_xlfn.XLOOKUP(A3640,'Country_Lookup'!$D:$D,'Country_Lookup'!$E:$E)</f>
        <v>United Kingdom</v>
      </c>
    </row>
    <row r="3641" spans="1:10" x14ac:dyDescent="0.3">
      <c r="A3641">
        <v>16020</v>
      </c>
      <c r="B3641">
        <v>16</v>
      </c>
      <c r="C3641">
        <v>3</v>
      </c>
      <c r="D3641">
        <v>851.00999999999965</v>
      </c>
      <c r="E3641" cm="1">
        <f t="array" ref="E3641">_xlfn.IFS(B3641&lt;=PERCENTILE($B$3:$B$5882,0.2),5,B3641&lt;=PERCENTILE($B$3:$B$5882,0.4),4,B3641&lt;=PERCENTILE($B$3:$B$5882,0.6),3,B3641&lt;=PERCENTILE($B$3:$B$5882,0.8),2,TRUE,1)</f>
        <v>5</v>
      </c>
      <c r="F3641" cm="1">
        <f t="array" ref="F3641">_xlfn.IFS(C3641&lt;=PERCENTILE($C$3:$C$5882,0.2),1,C3641&lt;=PERCENTILE($C$3:$C$5882,0.4),2,C3641&lt;=PERCENTILE($C$3:$C$5882,0.6),3,C3641&lt;=PERCENTILE($C$3:$C$5882,0.8),4,TRUE,5)</f>
        <v>3</v>
      </c>
      <c r="G3641" cm="1">
        <f t="array" ref="G3641">_xlfn.IFS(D3641&lt;=PERCENTILE($D$3:$D$5882,0.2),1,D3641&lt;=PERCENTILE($D$3:$D$5882,0.4),2,D3641&lt;=PERCENTILE($D$3:$D$5882,0.6),3,D3641&lt;=PERCENTILE($D$3:$D$5882,0.8),4,TRUE,5)</f>
        <v>3</v>
      </c>
      <c r="H3641" s="3" t="str" cm="1">
        <f t="array" ref="H3641">_xlfn.IFS(AND(E3641&gt;=4,F3641&gt;=4,G3641&gt;=4),"Champions",AND(E3641&gt;=3,F3641&gt;=3,G3641&gt;=3),"Loyal Customers",AND(E3641&lt;=2,F3641&gt;=3),"At Risk",AND(E3641&lt;=2,F3641&lt;=2,G3641&lt;=2),"Lost",AND(E3641&gt;=4,F3641&lt;=2),"New/Promising",TRUE,"Needs Attention")</f>
        <v>Loyal Customers</v>
      </c>
      <c r="I3641" s="3" t="str">
        <f t="shared" si="60"/>
        <v>Active</v>
      </c>
      <c r="J3641" s="3" t="str">
        <f>_xlfn.XLOOKUP(A3641,'Country_Lookup'!$D:$D,'Country_Lookup'!$E:$E)</f>
        <v>United Kingdom</v>
      </c>
    </row>
    <row r="3642" spans="1:10" x14ac:dyDescent="0.3">
      <c r="A3642">
        <v>16021</v>
      </c>
      <c r="B3642">
        <v>395</v>
      </c>
      <c r="C3642">
        <v>2</v>
      </c>
      <c r="D3642">
        <v>532.24999999999989</v>
      </c>
      <c r="E3642" cm="1">
        <f t="array" ref="E3642">_xlfn.IFS(B3642&lt;=PERCENTILE($B$3:$B$5882,0.2),5,B3642&lt;=PERCENTILE($B$3:$B$5882,0.4),4,B3642&lt;=PERCENTILE($B$3:$B$5882,0.6),3,B3642&lt;=PERCENTILE($B$3:$B$5882,0.8),2,TRUE,1)</f>
        <v>2</v>
      </c>
      <c r="F3642" cm="1">
        <f t="array" ref="F3642">_xlfn.IFS(C3642&lt;=PERCENTILE($C$3:$C$5882,0.2),1,C3642&lt;=PERCENTILE($C$3:$C$5882,0.4),2,C3642&lt;=PERCENTILE($C$3:$C$5882,0.6),3,C3642&lt;=PERCENTILE($C$3:$C$5882,0.8),4,TRUE,5)</f>
        <v>2</v>
      </c>
      <c r="G3642" cm="1">
        <f t="array" ref="G3642">_xlfn.IFS(D3642&lt;=PERCENTILE($D$3:$D$5882,0.2),1,D3642&lt;=PERCENTILE($D$3:$D$5882,0.4),2,D3642&lt;=PERCENTILE($D$3:$D$5882,0.6),3,D3642&lt;=PERCENTILE($D$3:$D$5882,0.8),4,TRUE,5)</f>
        <v>2</v>
      </c>
      <c r="H3642" s="3" t="str" cm="1">
        <f t="array" ref="H3642">_xlfn.IFS(AND(E3642&gt;=4,F3642&gt;=4,G3642&gt;=4),"Champions",AND(E3642&gt;=3,F3642&gt;=3,G3642&gt;=3),"Loyal Customers",AND(E3642&lt;=2,F3642&gt;=3),"At Risk",AND(E3642&lt;=2,F3642&lt;=2,G3642&lt;=2),"Lost",AND(E3642&gt;=4,F3642&lt;=2),"New/Promising",TRUE,"Needs Attention")</f>
        <v>Lost</v>
      </c>
      <c r="I3642" s="3" t="str">
        <f t="shared" si="60"/>
        <v>Churned</v>
      </c>
      <c r="J3642" s="3" t="str">
        <f>_xlfn.XLOOKUP(A3642,'Country_Lookup'!$D:$D,'Country_Lookup'!$E:$E)</f>
        <v>United Kingdom</v>
      </c>
    </row>
    <row r="3643" spans="1:10" x14ac:dyDescent="0.3">
      <c r="A3643">
        <v>16022</v>
      </c>
      <c r="B3643">
        <v>260</v>
      </c>
      <c r="C3643">
        <v>1</v>
      </c>
      <c r="D3643">
        <v>628.2799999999994</v>
      </c>
      <c r="E3643" cm="1">
        <f t="array" ref="E3643">_xlfn.IFS(B3643&lt;=PERCENTILE($B$3:$B$5882,0.2),5,B3643&lt;=PERCENTILE($B$3:$B$5882,0.4),4,B3643&lt;=PERCENTILE($B$3:$B$5882,0.6),3,B3643&lt;=PERCENTILE($B$3:$B$5882,0.8),2,TRUE,1)</f>
        <v>2</v>
      </c>
      <c r="F3643" cm="1">
        <f t="array" ref="F3643">_xlfn.IFS(C3643&lt;=PERCENTILE($C$3:$C$5882,0.2),1,C3643&lt;=PERCENTILE($C$3:$C$5882,0.4),2,C3643&lt;=PERCENTILE($C$3:$C$5882,0.6),3,C3643&lt;=PERCENTILE($C$3:$C$5882,0.8),4,TRUE,5)</f>
        <v>1</v>
      </c>
      <c r="G3643" cm="1">
        <f t="array" ref="G3643">_xlfn.IFS(D3643&lt;=PERCENTILE($D$3:$D$5882,0.2),1,D3643&lt;=PERCENTILE($D$3:$D$5882,0.4),2,D3643&lt;=PERCENTILE($D$3:$D$5882,0.6),3,D3643&lt;=PERCENTILE($D$3:$D$5882,0.8),4,TRUE,5)</f>
        <v>3</v>
      </c>
      <c r="H3643" s="3" t="str" cm="1">
        <f t="array" ref="H3643">_xlfn.IFS(AND(E3643&gt;=4,F3643&gt;=4,G3643&gt;=4),"Champions",AND(E3643&gt;=3,F3643&gt;=3,G3643&gt;=3),"Loyal Customers",AND(E3643&lt;=2,F3643&gt;=3),"At Risk",AND(E3643&lt;=2,F3643&lt;=2,G3643&lt;=2),"Lost",AND(E3643&gt;=4,F3643&lt;=2),"New/Promising",TRUE,"Needs Attention")</f>
        <v>Needs Attention</v>
      </c>
      <c r="I3643" s="3" t="str">
        <f t="shared" si="60"/>
        <v>Churned</v>
      </c>
      <c r="J3643" s="3" t="str">
        <f>_xlfn.XLOOKUP(A3643,'Country_Lookup'!$D:$D,'Country_Lookup'!$E:$E)</f>
        <v>United Kingdom</v>
      </c>
    </row>
    <row r="3644" spans="1:10" x14ac:dyDescent="0.3">
      <c r="A3644">
        <v>16023</v>
      </c>
      <c r="B3644">
        <v>46</v>
      </c>
      <c r="C3644">
        <v>3</v>
      </c>
      <c r="D3644">
        <v>719.80999999999892</v>
      </c>
      <c r="E3644" cm="1">
        <f t="array" ref="E3644">_xlfn.IFS(B3644&lt;=PERCENTILE($B$3:$B$5882,0.2),5,B3644&lt;=PERCENTILE($B$3:$B$5882,0.4),4,B3644&lt;=PERCENTILE($B$3:$B$5882,0.6),3,B3644&lt;=PERCENTILE($B$3:$B$5882,0.8),2,TRUE,1)</f>
        <v>4</v>
      </c>
      <c r="F3644" cm="1">
        <f t="array" ref="F3644">_xlfn.IFS(C3644&lt;=PERCENTILE($C$3:$C$5882,0.2),1,C3644&lt;=PERCENTILE($C$3:$C$5882,0.4),2,C3644&lt;=PERCENTILE($C$3:$C$5882,0.6),3,C3644&lt;=PERCENTILE($C$3:$C$5882,0.8),4,TRUE,5)</f>
        <v>3</v>
      </c>
      <c r="G3644" cm="1">
        <f t="array" ref="G3644">_xlfn.IFS(D3644&lt;=PERCENTILE($D$3:$D$5882,0.2),1,D3644&lt;=PERCENTILE($D$3:$D$5882,0.4),2,D3644&lt;=PERCENTILE($D$3:$D$5882,0.6),3,D3644&lt;=PERCENTILE($D$3:$D$5882,0.8),4,TRUE,5)</f>
        <v>3</v>
      </c>
      <c r="H3644" s="3" t="str" cm="1">
        <f t="array" ref="H3644">_xlfn.IFS(AND(E3644&gt;=4,F3644&gt;=4,G3644&gt;=4),"Champions",AND(E3644&gt;=3,F3644&gt;=3,G3644&gt;=3),"Loyal Customers",AND(E3644&lt;=2,F3644&gt;=3),"At Risk",AND(E3644&lt;=2,F3644&lt;=2,G3644&lt;=2),"Lost",AND(E3644&gt;=4,F3644&lt;=2),"New/Promising",TRUE,"Needs Attention")</f>
        <v>Loyal Customers</v>
      </c>
      <c r="I3644" s="3" t="str">
        <f t="shared" si="60"/>
        <v>Active</v>
      </c>
      <c r="J3644" s="3" t="str">
        <f>_xlfn.XLOOKUP(A3644,'Country_Lookup'!$D:$D,'Country_Lookup'!$E:$E)</f>
        <v>United Kingdom</v>
      </c>
    </row>
    <row r="3645" spans="1:10" x14ac:dyDescent="0.3">
      <c r="A3645">
        <v>16024</v>
      </c>
      <c r="B3645">
        <v>12</v>
      </c>
      <c r="C3645">
        <v>3</v>
      </c>
      <c r="D3645">
        <v>484.19999999999982</v>
      </c>
      <c r="E3645" cm="1">
        <f t="array" ref="E3645">_xlfn.IFS(B3645&lt;=PERCENTILE($B$3:$B$5882,0.2),5,B3645&lt;=PERCENTILE($B$3:$B$5882,0.4),4,B3645&lt;=PERCENTILE($B$3:$B$5882,0.6),3,B3645&lt;=PERCENTILE($B$3:$B$5882,0.8),2,TRUE,1)</f>
        <v>5</v>
      </c>
      <c r="F3645" cm="1">
        <f t="array" ref="F3645">_xlfn.IFS(C3645&lt;=PERCENTILE($C$3:$C$5882,0.2),1,C3645&lt;=PERCENTILE($C$3:$C$5882,0.4),2,C3645&lt;=PERCENTILE($C$3:$C$5882,0.6),3,C3645&lt;=PERCENTILE($C$3:$C$5882,0.8),4,TRUE,5)</f>
        <v>3</v>
      </c>
      <c r="G3645" cm="1">
        <f t="array" ref="G3645">_xlfn.IFS(D3645&lt;=PERCENTILE($D$3:$D$5882,0.2),1,D3645&lt;=PERCENTILE($D$3:$D$5882,0.4),2,D3645&lt;=PERCENTILE($D$3:$D$5882,0.6),3,D3645&lt;=PERCENTILE($D$3:$D$5882,0.8),4,TRUE,5)</f>
        <v>2</v>
      </c>
      <c r="H3645" s="3" t="str" cm="1">
        <f t="array" ref="H3645">_xlfn.IFS(AND(E3645&gt;=4,F3645&gt;=4,G3645&gt;=4),"Champions",AND(E3645&gt;=3,F3645&gt;=3,G3645&gt;=3),"Loyal Customers",AND(E3645&lt;=2,F3645&gt;=3),"At Risk",AND(E3645&lt;=2,F3645&lt;=2,G3645&lt;=2),"Lost",AND(E3645&gt;=4,F3645&lt;=2),"New/Promising",TRUE,"Needs Attention")</f>
        <v>Needs Attention</v>
      </c>
      <c r="I3645" s="3" t="str">
        <f t="shared" si="60"/>
        <v>Active</v>
      </c>
      <c r="J3645" s="3" t="str">
        <f>_xlfn.XLOOKUP(A3645,'Country_Lookup'!$D:$D,'Country_Lookup'!$E:$E)</f>
        <v>United Kingdom</v>
      </c>
    </row>
    <row r="3646" spans="1:10" x14ac:dyDescent="0.3">
      <c r="A3646">
        <v>16025</v>
      </c>
      <c r="B3646">
        <v>29</v>
      </c>
      <c r="C3646">
        <v>1</v>
      </c>
      <c r="D3646">
        <v>439.65999999999991</v>
      </c>
      <c r="E3646" cm="1">
        <f t="array" ref="E3646">_xlfn.IFS(B3646&lt;=PERCENTILE($B$3:$B$5882,0.2),5,B3646&lt;=PERCENTILE($B$3:$B$5882,0.4),4,B3646&lt;=PERCENTILE($B$3:$B$5882,0.6),3,B3646&lt;=PERCENTILE($B$3:$B$5882,0.8),2,TRUE,1)</f>
        <v>4</v>
      </c>
      <c r="F3646" cm="1">
        <f t="array" ref="F3646">_xlfn.IFS(C3646&lt;=PERCENTILE($C$3:$C$5882,0.2),1,C3646&lt;=PERCENTILE($C$3:$C$5882,0.4),2,C3646&lt;=PERCENTILE($C$3:$C$5882,0.6),3,C3646&lt;=PERCENTILE($C$3:$C$5882,0.8),4,TRUE,5)</f>
        <v>1</v>
      </c>
      <c r="G3646" cm="1">
        <f t="array" ref="G3646">_xlfn.IFS(D3646&lt;=PERCENTILE($D$3:$D$5882,0.2),1,D3646&lt;=PERCENTILE($D$3:$D$5882,0.4),2,D3646&lt;=PERCENTILE($D$3:$D$5882,0.6),3,D3646&lt;=PERCENTILE($D$3:$D$5882,0.8),4,TRUE,5)</f>
        <v>2</v>
      </c>
      <c r="H3646" s="3" t="str" cm="1">
        <f t="array" ref="H3646">_xlfn.IFS(AND(E3646&gt;=4,F3646&gt;=4,G3646&gt;=4),"Champions",AND(E3646&gt;=3,F3646&gt;=3,G3646&gt;=3),"Loyal Customers",AND(E3646&lt;=2,F3646&gt;=3),"At Risk",AND(E3646&lt;=2,F3646&lt;=2,G3646&lt;=2),"Lost",AND(E3646&gt;=4,F3646&lt;=2),"New/Promising",TRUE,"Needs Attention")</f>
        <v>New/Promising</v>
      </c>
      <c r="I3646" s="3" t="str">
        <f t="shared" si="60"/>
        <v>Active</v>
      </c>
      <c r="J3646" s="3" t="str">
        <f>_xlfn.XLOOKUP(A3646,'Country_Lookup'!$D:$D,'Country_Lookup'!$E:$E)</f>
        <v>United Kingdom</v>
      </c>
    </row>
    <row r="3647" spans="1:10" x14ac:dyDescent="0.3">
      <c r="A3647">
        <v>16026</v>
      </c>
      <c r="B3647">
        <v>43</v>
      </c>
      <c r="C3647">
        <v>1</v>
      </c>
      <c r="D3647">
        <v>236.09000000000009</v>
      </c>
      <c r="E3647" cm="1">
        <f t="array" ref="E3647">_xlfn.IFS(B3647&lt;=PERCENTILE($B$3:$B$5882,0.2),5,B3647&lt;=PERCENTILE($B$3:$B$5882,0.4),4,B3647&lt;=PERCENTILE($B$3:$B$5882,0.6),3,B3647&lt;=PERCENTILE($B$3:$B$5882,0.8),2,TRUE,1)</f>
        <v>4</v>
      </c>
      <c r="F3647" cm="1">
        <f t="array" ref="F3647">_xlfn.IFS(C3647&lt;=PERCENTILE($C$3:$C$5882,0.2),1,C3647&lt;=PERCENTILE($C$3:$C$5882,0.4),2,C3647&lt;=PERCENTILE($C$3:$C$5882,0.6),3,C3647&lt;=PERCENTILE($C$3:$C$5882,0.8),4,TRUE,5)</f>
        <v>1</v>
      </c>
      <c r="G3647" cm="1">
        <f t="array" ref="G3647">_xlfn.IFS(D3647&lt;=PERCENTILE($D$3:$D$5882,0.2),1,D3647&lt;=PERCENTILE($D$3:$D$5882,0.4),2,D3647&lt;=PERCENTILE($D$3:$D$5882,0.6),3,D3647&lt;=PERCENTILE($D$3:$D$5882,0.8),4,TRUE,5)</f>
        <v>1</v>
      </c>
      <c r="H3647" s="3" t="str" cm="1">
        <f t="array" ref="H3647">_xlfn.IFS(AND(E3647&gt;=4,F3647&gt;=4,G3647&gt;=4),"Champions",AND(E3647&gt;=3,F3647&gt;=3,G3647&gt;=3),"Loyal Customers",AND(E3647&lt;=2,F3647&gt;=3),"At Risk",AND(E3647&lt;=2,F3647&lt;=2,G3647&lt;=2),"Lost",AND(E3647&gt;=4,F3647&lt;=2),"New/Promising",TRUE,"Needs Attention")</f>
        <v>New/Promising</v>
      </c>
      <c r="I3647" s="3" t="str">
        <f t="shared" si="60"/>
        <v>Active</v>
      </c>
      <c r="J3647" s="3" t="str">
        <f>_xlfn.XLOOKUP(A3647,'Country_Lookup'!$D:$D,'Country_Lookup'!$E:$E)</f>
        <v>United Kingdom</v>
      </c>
    </row>
    <row r="3648" spans="1:10" x14ac:dyDescent="0.3">
      <c r="A3648">
        <v>16027</v>
      </c>
      <c r="B3648">
        <v>91</v>
      </c>
      <c r="C3648">
        <v>15</v>
      </c>
      <c r="D3648">
        <v>2048.36</v>
      </c>
      <c r="E3648" cm="1">
        <f t="array" ref="E3648">_xlfn.IFS(B3648&lt;=PERCENTILE($B$3:$B$5882,0.2),5,B3648&lt;=PERCENTILE($B$3:$B$5882,0.4),4,B3648&lt;=PERCENTILE($B$3:$B$5882,0.6),3,B3648&lt;=PERCENTILE($B$3:$B$5882,0.8),2,TRUE,1)</f>
        <v>3</v>
      </c>
      <c r="F3648" cm="1">
        <f t="array" ref="F3648">_xlfn.IFS(C3648&lt;=PERCENTILE($C$3:$C$5882,0.2),1,C3648&lt;=PERCENTILE($C$3:$C$5882,0.4),2,C3648&lt;=PERCENTILE($C$3:$C$5882,0.6),3,C3648&lt;=PERCENTILE($C$3:$C$5882,0.8),4,TRUE,5)</f>
        <v>5</v>
      </c>
      <c r="G3648" cm="1">
        <f t="array" ref="G3648">_xlfn.IFS(D3648&lt;=PERCENTILE($D$3:$D$5882,0.2),1,D3648&lt;=PERCENTILE($D$3:$D$5882,0.4),2,D3648&lt;=PERCENTILE($D$3:$D$5882,0.6),3,D3648&lt;=PERCENTILE($D$3:$D$5882,0.8),4,TRUE,5)</f>
        <v>4</v>
      </c>
      <c r="H3648" s="3" t="str" cm="1">
        <f t="array" ref="H3648">_xlfn.IFS(AND(E3648&gt;=4,F3648&gt;=4,G3648&gt;=4),"Champions",AND(E3648&gt;=3,F3648&gt;=3,G3648&gt;=3),"Loyal Customers",AND(E3648&lt;=2,F3648&gt;=3),"At Risk",AND(E3648&lt;=2,F3648&lt;=2,G3648&lt;=2),"Lost",AND(E3648&gt;=4,F3648&lt;=2),"New/Promising",TRUE,"Needs Attention")</f>
        <v>Loyal Customers</v>
      </c>
      <c r="I3648" s="3" t="str">
        <f t="shared" si="60"/>
        <v>Churned</v>
      </c>
      <c r="J3648" s="3" t="str">
        <f>_xlfn.XLOOKUP(A3648,'Country_Lookup'!$D:$D,'Country_Lookup'!$E:$E)</f>
        <v>United Kingdom</v>
      </c>
    </row>
    <row r="3649" spans="1:10" x14ac:dyDescent="0.3">
      <c r="A3649">
        <v>16028</v>
      </c>
      <c r="B3649">
        <v>595</v>
      </c>
      <c r="C3649">
        <v>1</v>
      </c>
      <c r="D3649">
        <v>82.2</v>
      </c>
      <c r="E3649" cm="1">
        <f t="array" ref="E3649">_xlfn.IFS(B3649&lt;=PERCENTILE($B$3:$B$5882,0.2),5,B3649&lt;=PERCENTILE($B$3:$B$5882,0.4),4,B3649&lt;=PERCENTILE($B$3:$B$5882,0.6),3,B3649&lt;=PERCENTILE($B$3:$B$5882,0.8),2,TRUE,1)</f>
        <v>1</v>
      </c>
      <c r="F3649" cm="1">
        <f t="array" ref="F3649">_xlfn.IFS(C3649&lt;=PERCENTILE($C$3:$C$5882,0.2),1,C3649&lt;=PERCENTILE($C$3:$C$5882,0.4),2,C3649&lt;=PERCENTILE($C$3:$C$5882,0.6),3,C3649&lt;=PERCENTILE($C$3:$C$5882,0.8),4,TRUE,5)</f>
        <v>1</v>
      </c>
      <c r="G3649" cm="1">
        <f t="array" ref="G3649">_xlfn.IFS(D3649&lt;=PERCENTILE($D$3:$D$5882,0.2),1,D3649&lt;=PERCENTILE($D$3:$D$5882,0.4),2,D3649&lt;=PERCENTILE($D$3:$D$5882,0.6),3,D3649&lt;=PERCENTILE($D$3:$D$5882,0.8),4,TRUE,5)</f>
        <v>1</v>
      </c>
      <c r="H3649" s="3" t="str" cm="1">
        <f t="array" ref="H3649">_xlfn.IFS(AND(E3649&gt;=4,F3649&gt;=4,G3649&gt;=4),"Champions",AND(E3649&gt;=3,F3649&gt;=3,G3649&gt;=3),"Loyal Customers",AND(E3649&lt;=2,F3649&gt;=3),"At Risk",AND(E3649&lt;=2,F3649&lt;=2,G3649&lt;=2),"Lost",AND(E3649&gt;=4,F3649&lt;=2),"New/Promising",TRUE,"Needs Attention")</f>
        <v>Lost</v>
      </c>
      <c r="I3649" s="3" t="str">
        <f t="shared" si="60"/>
        <v>Churned</v>
      </c>
      <c r="J3649" s="3" t="str">
        <f>_xlfn.XLOOKUP(A3649,'Country_Lookup'!$D:$D,'Country_Lookup'!$E:$E)</f>
        <v>United Kingdom</v>
      </c>
    </row>
    <row r="3650" spans="1:10" x14ac:dyDescent="0.3">
      <c r="A3650">
        <v>16029</v>
      </c>
      <c r="B3650">
        <v>38</v>
      </c>
      <c r="C3650">
        <v>107</v>
      </c>
      <c r="D3650">
        <v>122209.14000000047</v>
      </c>
      <c r="E3650" cm="1">
        <f t="array" ref="E3650">_xlfn.IFS(B3650&lt;=PERCENTILE($B$3:$B$5882,0.2),5,B3650&lt;=PERCENTILE($B$3:$B$5882,0.4),4,B3650&lt;=PERCENTILE($B$3:$B$5882,0.6),3,B3650&lt;=PERCENTILE($B$3:$B$5882,0.8),2,TRUE,1)</f>
        <v>4</v>
      </c>
      <c r="F3650" cm="1">
        <f t="array" ref="F3650">_xlfn.IFS(C3650&lt;=PERCENTILE($C$3:$C$5882,0.2),1,C3650&lt;=PERCENTILE($C$3:$C$5882,0.4),2,C3650&lt;=PERCENTILE($C$3:$C$5882,0.6),3,C3650&lt;=PERCENTILE($C$3:$C$5882,0.8),4,TRUE,5)</f>
        <v>5</v>
      </c>
      <c r="G3650" cm="1">
        <f t="array" ref="G3650">_xlfn.IFS(D3650&lt;=PERCENTILE($D$3:$D$5882,0.2),1,D3650&lt;=PERCENTILE($D$3:$D$5882,0.4),2,D3650&lt;=PERCENTILE($D$3:$D$5882,0.6),3,D3650&lt;=PERCENTILE($D$3:$D$5882,0.8),4,TRUE,5)</f>
        <v>5</v>
      </c>
      <c r="H3650" s="3" t="str" cm="1">
        <f t="array" ref="H3650">_xlfn.IFS(AND(E3650&gt;=4,F3650&gt;=4,G3650&gt;=4),"Champions",AND(E3650&gt;=3,F3650&gt;=3,G3650&gt;=3),"Loyal Customers",AND(E3650&lt;=2,F3650&gt;=3),"At Risk",AND(E3650&lt;=2,F3650&lt;=2,G3650&lt;=2),"Lost",AND(E3650&gt;=4,F3650&lt;=2),"New/Promising",TRUE,"Needs Attention")</f>
        <v>Champions</v>
      </c>
      <c r="I3650" s="3" t="str">
        <f t="shared" si="60"/>
        <v>Active</v>
      </c>
      <c r="J3650" s="3" t="str">
        <f>_xlfn.XLOOKUP(A3650,'Country_Lookup'!$D:$D,'Country_Lookup'!$E:$E)</f>
        <v>United Kingdom</v>
      </c>
    </row>
    <row r="3651" spans="1:10" x14ac:dyDescent="0.3">
      <c r="A3651">
        <v>16030</v>
      </c>
      <c r="B3651">
        <v>309</v>
      </c>
      <c r="C3651">
        <v>1</v>
      </c>
      <c r="D3651">
        <v>331.23999999999984</v>
      </c>
      <c r="E3651" cm="1">
        <f t="array" ref="E3651">_xlfn.IFS(B3651&lt;=PERCENTILE($B$3:$B$5882,0.2),5,B3651&lt;=PERCENTILE($B$3:$B$5882,0.4),4,B3651&lt;=PERCENTILE($B$3:$B$5882,0.6),3,B3651&lt;=PERCENTILE($B$3:$B$5882,0.8),2,TRUE,1)</f>
        <v>2</v>
      </c>
      <c r="F3651" cm="1">
        <f t="array" ref="F3651">_xlfn.IFS(C3651&lt;=PERCENTILE($C$3:$C$5882,0.2),1,C3651&lt;=PERCENTILE($C$3:$C$5882,0.4),2,C3651&lt;=PERCENTILE($C$3:$C$5882,0.6),3,C3651&lt;=PERCENTILE($C$3:$C$5882,0.8),4,TRUE,5)</f>
        <v>1</v>
      </c>
      <c r="G3651" cm="1">
        <f t="array" ref="G3651">_xlfn.IFS(D3651&lt;=PERCENTILE($D$3:$D$5882,0.2),1,D3651&lt;=PERCENTILE($D$3:$D$5882,0.4),2,D3651&lt;=PERCENTILE($D$3:$D$5882,0.6),3,D3651&lt;=PERCENTILE($D$3:$D$5882,0.8),4,TRUE,5)</f>
        <v>2</v>
      </c>
      <c r="H3651" s="3" t="str" cm="1">
        <f t="array" ref="H3651">_xlfn.IFS(AND(E3651&gt;=4,F3651&gt;=4,G3651&gt;=4),"Champions",AND(E3651&gt;=3,F3651&gt;=3,G3651&gt;=3),"Loyal Customers",AND(E3651&lt;=2,F3651&gt;=3),"At Risk",AND(E3651&lt;=2,F3651&lt;=2,G3651&lt;=2),"Lost",AND(E3651&gt;=4,F3651&lt;=2),"New/Promising",TRUE,"Needs Attention")</f>
        <v>Lost</v>
      </c>
      <c r="I3651" s="3" t="str">
        <f t="shared" ref="I3651:I3714" si="61">IF(B3651&gt;90,"Churned","Active")</f>
        <v>Churned</v>
      </c>
      <c r="J3651" s="3" t="str">
        <f>_xlfn.XLOOKUP(A3651,'Country_Lookup'!$D:$D,'Country_Lookup'!$E:$E)</f>
        <v>United Kingdom</v>
      </c>
    </row>
    <row r="3652" spans="1:10" x14ac:dyDescent="0.3">
      <c r="A3652">
        <v>16031</v>
      </c>
      <c r="B3652">
        <v>92</v>
      </c>
      <c r="C3652">
        <v>2</v>
      </c>
      <c r="D3652">
        <v>548.94000000000062</v>
      </c>
      <c r="E3652" cm="1">
        <f t="array" ref="E3652">_xlfn.IFS(B3652&lt;=PERCENTILE($B$3:$B$5882,0.2),5,B3652&lt;=PERCENTILE($B$3:$B$5882,0.4),4,B3652&lt;=PERCENTILE($B$3:$B$5882,0.6),3,B3652&lt;=PERCENTILE($B$3:$B$5882,0.8),2,TRUE,1)</f>
        <v>3</v>
      </c>
      <c r="F3652" cm="1">
        <f t="array" ref="F3652">_xlfn.IFS(C3652&lt;=PERCENTILE($C$3:$C$5882,0.2),1,C3652&lt;=PERCENTILE($C$3:$C$5882,0.4),2,C3652&lt;=PERCENTILE($C$3:$C$5882,0.6),3,C3652&lt;=PERCENTILE($C$3:$C$5882,0.8),4,TRUE,5)</f>
        <v>2</v>
      </c>
      <c r="G3652" cm="1">
        <f t="array" ref="G3652">_xlfn.IFS(D3652&lt;=PERCENTILE($D$3:$D$5882,0.2),1,D3652&lt;=PERCENTILE($D$3:$D$5882,0.4),2,D3652&lt;=PERCENTILE($D$3:$D$5882,0.6),3,D3652&lt;=PERCENTILE($D$3:$D$5882,0.8),4,TRUE,5)</f>
        <v>2</v>
      </c>
      <c r="H3652" s="3" t="str" cm="1">
        <f t="array" ref="H3652">_xlfn.IFS(AND(E3652&gt;=4,F3652&gt;=4,G3652&gt;=4),"Champions",AND(E3652&gt;=3,F3652&gt;=3,G3652&gt;=3),"Loyal Customers",AND(E3652&lt;=2,F3652&gt;=3),"At Risk",AND(E3652&lt;=2,F3652&lt;=2,G3652&lt;=2),"Lost",AND(E3652&gt;=4,F3652&lt;=2),"New/Promising",TRUE,"Needs Attention")</f>
        <v>Needs Attention</v>
      </c>
      <c r="I3652" s="3" t="str">
        <f t="shared" si="61"/>
        <v>Churned</v>
      </c>
      <c r="J3652" s="3" t="str">
        <f>_xlfn.XLOOKUP(A3652,'Country_Lookup'!$D:$D,'Country_Lookup'!$E:$E)</f>
        <v>United Kingdom</v>
      </c>
    </row>
    <row r="3653" spans="1:10" x14ac:dyDescent="0.3">
      <c r="A3653">
        <v>16032</v>
      </c>
      <c r="B3653">
        <v>456</v>
      </c>
      <c r="C3653">
        <v>6</v>
      </c>
      <c r="D3653">
        <v>1970.4500000000073</v>
      </c>
      <c r="E3653" cm="1">
        <f t="array" ref="E3653">_xlfn.IFS(B3653&lt;=PERCENTILE($B$3:$B$5882,0.2),5,B3653&lt;=PERCENTILE($B$3:$B$5882,0.4),4,B3653&lt;=PERCENTILE($B$3:$B$5882,0.6),3,B3653&lt;=PERCENTILE($B$3:$B$5882,0.8),2,TRUE,1)</f>
        <v>1</v>
      </c>
      <c r="F3653" cm="1">
        <f t="array" ref="F3653">_xlfn.IFS(C3653&lt;=PERCENTILE($C$3:$C$5882,0.2),1,C3653&lt;=PERCENTILE($C$3:$C$5882,0.4),2,C3653&lt;=PERCENTILE($C$3:$C$5882,0.6),3,C3653&lt;=PERCENTILE($C$3:$C$5882,0.8),4,TRUE,5)</f>
        <v>4</v>
      </c>
      <c r="G3653" cm="1">
        <f t="array" ref="G3653">_xlfn.IFS(D3653&lt;=PERCENTILE($D$3:$D$5882,0.2),1,D3653&lt;=PERCENTILE($D$3:$D$5882,0.4),2,D3653&lt;=PERCENTILE($D$3:$D$5882,0.6),3,D3653&lt;=PERCENTILE($D$3:$D$5882,0.8),4,TRUE,5)</f>
        <v>4</v>
      </c>
      <c r="H3653" s="3" t="str" cm="1">
        <f t="array" ref="H3653">_xlfn.IFS(AND(E3653&gt;=4,F3653&gt;=4,G3653&gt;=4),"Champions",AND(E3653&gt;=3,F3653&gt;=3,G3653&gt;=3),"Loyal Customers",AND(E3653&lt;=2,F3653&gt;=3),"At Risk",AND(E3653&lt;=2,F3653&lt;=2,G3653&lt;=2),"Lost",AND(E3653&gt;=4,F3653&lt;=2),"New/Promising",TRUE,"Needs Attention")</f>
        <v>At Risk</v>
      </c>
      <c r="I3653" s="3" t="str">
        <f t="shared" si="61"/>
        <v>Churned</v>
      </c>
      <c r="J3653" s="3" t="str">
        <f>_xlfn.XLOOKUP(A3653,'Country_Lookup'!$D:$D,'Country_Lookup'!$E:$E)</f>
        <v>United Kingdom</v>
      </c>
    </row>
    <row r="3654" spans="1:10" x14ac:dyDescent="0.3">
      <c r="A3654">
        <v>16033</v>
      </c>
      <c r="B3654">
        <v>5</v>
      </c>
      <c r="C3654">
        <v>27</v>
      </c>
      <c r="D3654">
        <v>10836.130000000328</v>
      </c>
      <c r="E3654" cm="1">
        <f t="array" ref="E3654">_xlfn.IFS(B3654&lt;=PERCENTILE($B$3:$B$5882,0.2),5,B3654&lt;=PERCENTILE($B$3:$B$5882,0.4),4,B3654&lt;=PERCENTILE($B$3:$B$5882,0.6),3,B3654&lt;=PERCENTILE($B$3:$B$5882,0.8),2,TRUE,1)</f>
        <v>5</v>
      </c>
      <c r="F3654" cm="1">
        <f t="array" ref="F3654">_xlfn.IFS(C3654&lt;=PERCENTILE($C$3:$C$5882,0.2),1,C3654&lt;=PERCENTILE($C$3:$C$5882,0.4),2,C3654&lt;=PERCENTILE($C$3:$C$5882,0.6),3,C3654&lt;=PERCENTILE($C$3:$C$5882,0.8),4,TRUE,5)</f>
        <v>5</v>
      </c>
      <c r="G3654" cm="1">
        <f t="array" ref="G3654">_xlfn.IFS(D3654&lt;=PERCENTILE($D$3:$D$5882,0.2),1,D3654&lt;=PERCENTILE($D$3:$D$5882,0.4),2,D3654&lt;=PERCENTILE($D$3:$D$5882,0.6),3,D3654&lt;=PERCENTILE($D$3:$D$5882,0.8),4,TRUE,5)</f>
        <v>5</v>
      </c>
      <c r="H3654" s="3" t="str" cm="1">
        <f t="array" ref="H3654">_xlfn.IFS(AND(E3654&gt;=4,F3654&gt;=4,G3654&gt;=4),"Champions",AND(E3654&gt;=3,F3654&gt;=3,G3654&gt;=3),"Loyal Customers",AND(E3654&lt;=2,F3654&gt;=3),"At Risk",AND(E3654&lt;=2,F3654&lt;=2,G3654&lt;=2),"Lost",AND(E3654&gt;=4,F3654&lt;=2),"New/Promising",TRUE,"Needs Attention")</f>
        <v>Champions</v>
      </c>
      <c r="I3654" s="3" t="str">
        <f t="shared" si="61"/>
        <v>Active</v>
      </c>
      <c r="J3654" s="3" t="str">
        <f>_xlfn.XLOOKUP(A3654,'Country_Lookup'!$D:$D,'Country_Lookup'!$E:$E)</f>
        <v>United Kingdom</v>
      </c>
    </row>
    <row r="3655" spans="1:10" x14ac:dyDescent="0.3">
      <c r="A3655">
        <v>16034</v>
      </c>
      <c r="B3655">
        <v>196</v>
      </c>
      <c r="C3655">
        <v>6</v>
      </c>
      <c r="D3655">
        <v>928.72000000000071</v>
      </c>
      <c r="E3655" cm="1">
        <f t="array" ref="E3655">_xlfn.IFS(B3655&lt;=PERCENTILE($B$3:$B$5882,0.2),5,B3655&lt;=PERCENTILE($B$3:$B$5882,0.4),4,B3655&lt;=PERCENTILE($B$3:$B$5882,0.6),3,B3655&lt;=PERCENTILE($B$3:$B$5882,0.8),2,TRUE,1)</f>
        <v>2</v>
      </c>
      <c r="F3655" cm="1">
        <f t="array" ref="F3655">_xlfn.IFS(C3655&lt;=PERCENTILE($C$3:$C$5882,0.2),1,C3655&lt;=PERCENTILE($C$3:$C$5882,0.4),2,C3655&lt;=PERCENTILE($C$3:$C$5882,0.6),3,C3655&lt;=PERCENTILE($C$3:$C$5882,0.8),4,TRUE,5)</f>
        <v>4</v>
      </c>
      <c r="G3655" cm="1">
        <f t="array" ref="G3655">_xlfn.IFS(D3655&lt;=PERCENTILE($D$3:$D$5882,0.2),1,D3655&lt;=PERCENTILE($D$3:$D$5882,0.4),2,D3655&lt;=PERCENTILE($D$3:$D$5882,0.6),3,D3655&lt;=PERCENTILE($D$3:$D$5882,0.8),4,TRUE,5)</f>
        <v>3</v>
      </c>
      <c r="H3655" s="3" t="str" cm="1">
        <f t="array" ref="H3655">_xlfn.IFS(AND(E3655&gt;=4,F3655&gt;=4,G3655&gt;=4),"Champions",AND(E3655&gt;=3,F3655&gt;=3,G3655&gt;=3),"Loyal Customers",AND(E3655&lt;=2,F3655&gt;=3),"At Risk",AND(E3655&lt;=2,F3655&lt;=2,G3655&lt;=2),"Lost",AND(E3655&gt;=4,F3655&lt;=2),"New/Promising",TRUE,"Needs Attention")</f>
        <v>At Risk</v>
      </c>
      <c r="I3655" s="3" t="str">
        <f t="shared" si="61"/>
        <v>Churned</v>
      </c>
      <c r="J3655" s="3" t="str">
        <f>_xlfn.XLOOKUP(A3655,'Country_Lookup'!$D:$D,'Country_Lookup'!$E:$E)</f>
        <v>United Kingdom</v>
      </c>
    </row>
    <row r="3656" spans="1:10" x14ac:dyDescent="0.3">
      <c r="A3656">
        <v>16035</v>
      </c>
      <c r="B3656">
        <v>560</v>
      </c>
      <c r="C3656">
        <v>1</v>
      </c>
      <c r="D3656">
        <v>217.72999999999996</v>
      </c>
      <c r="E3656" cm="1">
        <f t="array" ref="E3656">_xlfn.IFS(B3656&lt;=PERCENTILE($B$3:$B$5882,0.2),5,B3656&lt;=PERCENTILE($B$3:$B$5882,0.4),4,B3656&lt;=PERCENTILE($B$3:$B$5882,0.6),3,B3656&lt;=PERCENTILE($B$3:$B$5882,0.8),2,TRUE,1)</f>
        <v>1</v>
      </c>
      <c r="F3656" cm="1">
        <f t="array" ref="F3656">_xlfn.IFS(C3656&lt;=PERCENTILE($C$3:$C$5882,0.2),1,C3656&lt;=PERCENTILE($C$3:$C$5882,0.4),2,C3656&lt;=PERCENTILE($C$3:$C$5882,0.6),3,C3656&lt;=PERCENTILE($C$3:$C$5882,0.8),4,TRUE,5)</f>
        <v>1</v>
      </c>
      <c r="G3656" cm="1">
        <f t="array" ref="G3656">_xlfn.IFS(D3656&lt;=PERCENTILE($D$3:$D$5882,0.2),1,D3656&lt;=PERCENTILE($D$3:$D$5882,0.4),2,D3656&lt;=PERCENTILE($D$3:$D$5882,0.6),3,D3656&lt;=PERCENTILE($D$3:$D$5882,0.8),4,TRUE,5)</f>
        <v>1</v>
      </c>
      <c r="H3656" s="3" t="str" cm="1">
        <f t="array" ref="H3656">_xlfn.IFS(AND(E3656&gt;=4,F3656&gt;=4,G3656&gt;=4),"Champions",AND(E3656&gt;=3,F3656&gt;=3,G3656&gt;=3),"Loyal Customers",AND(E3656&lt;=2,F3656&gt;=3),"At Risk",AND(E3656&lt;=2,F3656&lt;=2,G3656&lt;=2),"Lost",AND(E3656&gt;=4,F3656&lt;=2),"New/Promising",TRUE,"Needs Attention")</f>
        <v>Lost</v>
      </c>
      <c r="I3656" s="3" t="str">
        <f t="shared" si="61"/>
        <v>Churned</v>
      </c>
      <c r="J3656" s="3" t="str">
        <f>_xlfn.XLOOKUP(A3656,'Country_Lookup'!$D:$D,'Country_Lookup'!$E:$E)</f>
        <v>United Kingdom</v>
      </c>
    </row>
    <row r="3657" spans="1:10" x14ac:dyDescent="0.3">
      <c r="A3657">
        <v>16036</v>
      </c>
      <c r="B3657">
        <v>87</v>
      </c>
      <c r="C3657">
        <v>4</v>
      </c>
      <c r="D3657">
        <v>2556.8400000000047</v>
      </c>
      <c r="E3657" cm="1">
        <f t="array" ref="E3657">_xlfn.IFS(B3657&lt;=PERCENTILE($B$3:$B$5882,0.2),5,B3657&lt;=PERCENTILE($B$3:$B$5882,0.4),4,B3657&lt;=PERCENTILE($B$3:$B$5882,0.6),3,B3657&lt;=PERCENTILE($B$3:$B$5882,0.8),2,TRUE,1)</f>
        <v>3</v>
      </c>
      <c r="F3657" cm="1">
        <f t="array" ref="F3657">_xlfn.IFS(C3657&lt;=PERCENTILE($C$3:$C$5882,0.2),1,C3657&lt;=PERCENTILE($C$3:$C$5882,0.4),2,C3657&lt;=PERCENTILE($C$3:$C$5882,0.6),3,C3657&lt;=PERCENTILE($C$3:$C$5882,0.8),4,TRUE,5)</f>
        <v>3</v>
      </c>
      <c r="G3657" cm="1">
        <f t="array" ref="G3657">_xlfn.IFS(D3657&lt;=PERCENTILE($D$3:$D$5882,0.2),1,D3657&lt;=PERCENTILE($D$3:$D$5882,0.4),2,D3657&lt;=PERCENTILE($D$3:$D$5882,0.6),3,D3657&lt;=PERCENTILE($D$3:$D$5882,0.8),4,TRUE,5)</f>
        <v>4</v>
      </c>
      <c r="H3657" s="3" t="str" cm="1">
        <f t="array" ref="H3657">_xlfn.IFS(AND(E3657&gt;=4,F3657&gt;=4,G3657&gt;=4),"Champions",AND(E3657&gt;=3,F3657&gt;=3,G3657&gt;=3),"Loyal Customers",AND(E3657&lt;=2,F3657&gt;=3),"At Risk",AND(E3657&lt;=2,F3657&lt;=2,G3657&lt;=2),"Lost",AND(E3657&gt;=4,F3657&lt;=2),"New/Promising",TRUE,"Needs Attention")</f>
        <v>Loyal Customers</v>
      </c>
      <c r="I3657" s="3" t="str">
        <f t="shared" si="61"/>
        <v>Active</v>
      </c>
      <c r="J3657" s="3" t="str">
        <f>_xlfn.XLOOKUP(A3657,'Country_Lookup'!$D:$D,'Country_Lookup'!$E:$E)</f>
        <v>United Kingdom</v>
      </c>
    </row>
    <row r="3658" spans="1:10" x14ac:dyDescent="0.3">
      <c r="A3658">
        <v>16037</v>
      </c>
      <c r="B3658">
        <v>269</v>
      </c>
      <c r="C3658">
        <v>5</v>
      </c>
      <c r="D3658">
        <v>1509.3399999999976</v>
      </c>
      <c r="E3658" cm="1">
        <f t="array" ref="E3658">_xlfn.IFS(B3658&lt;=PERCENTILE($B$3:$B$5882,0.2),5,B3658&lt;=PERCENTILE($B$3:$B$5882,0.4),4,B3658&lt;=PERCENTILE($B$3:$B$5882,0.6),3,B3658&lt;=PERCENTILE($B$3:$B$5882,0.8),2,TRUE,1)</f>
        <v>2</v>
      </c>
      <c r="F3658" cm="1">
        <f t="array" ref="F3658">_xlfn.IFS(C3658&lt;=PERCENTILE($C$3:$C$5882,0.2),1,C3658&lt;=PERCENTILE($C$3:$C$5882,0.4),2,C3658&lt;=PERCENTILE($C$3:$C$5882,0.6),3,C3658&lt;=PERCENTILE($C$3:$C$5882,0.8),4,TRUE,5)</f>
        <v>4</v>
      </c>
      <c r="G3658" cm="1">
        <f t="array" ref="G3658">_xlfn.IFS(D3658&lt;=PERCENTILE($D$3:$D$5882,0.2),1,D3658&lt;=PERCENTILE($D$3:$D$5882,0.4),2,D3658&lt;=PERCENTILE($D$3:$D$5882,0.6),3,D3658&lt;=PERCENTILE($D$3:$D$5882,0.8),4,TRUE,5)</f>
        <v>4</v>
      </c>
      <c r="H3658" s="3" t="str" cm="1">
        <f t="array" ref="H3658">_xlfn.IFS(AND(E3658&gt;=4,F3658&gt;=4,G3658&gt;=4),"Champions",AND(E3658&gt;=3,F3658&gt;=3,G3658&gt;=3),"Loyal Customers",AND(E3658&lt;=2,F3658&gt;=3),"At Risk",AND(E3658&lt;=2,F3658&lt;=2,G3658&lt;=2),"Lost",AND(E3658&gt;=4,F3658&lt;=2),"New/Promising",TRUE,"Needs Attention")</f>
        <v>At Risk</v>
      </c>
      <c r="I3658" s="3" t="str">
        <f t="shared" si="61"/>
        <v>Churned</v>
      </c>
      <c r="J3658" s="3" t="str">
        <f>_xlfn.XLOOKUP(A3658,'Country_Lookup'!$D:$D,'Country_Lookup'!$E:$E)</f>
        <v>United Kingdom</v>
      </c>
    </row>
    <row r="3659" spans="1:10" x14ac:dyDescent="0.3">
      <c r="A3659">
        <v>16038</v>
      </c>
      <c r="B3659">
        <v>7</v>
      </c>
      <c r="C3659">
        <v>3</v>
      </c>
      <c r="D3659">
        <v>471.78000000000009</v>
      </c>
      <c r="E3659" cm="1">
        <f t="array" ref="E3659">_xlfn.IFS(B3659&lt;=PERCENTILE($B$3:$B$5882,0.2),5,B3659&lt;=PERCENTILE($B$3:$B$5882,0.4),4,B3659&lt;=PERCENTILE($B$3:$B$5882,0.6),3,B3659&lt;=PERCENTILE($B$3:$B$5882,0.8),2,TRUE,1)</f>
        <v>5</v>
      </c>
      <c r="F3659" cm="1">
        <f t="array" ref="F3659">_xlfn.IFS(C3659&lt;=PERCENTILE($C$3:$C$5882,0.2),1,C3659&lt;=PERCENTILE($C$3:$C$5882,0.4),2,C3659&lt;=PERCENTILE($C$3:$C$5882,0.6),3,C3659&lt;=PERCENTILE($C$3:$C$5882,0.8),4,TRUE,5)</f>
        <v>3</v>
      </c>
      <c r="G3659" cm="1">
        <f t="array" ref="G3659">_xlfn.IFS(D3659&lt;=PERCENTILE($D$3:$D$5882,0.2),1,D3659&lt;=PERCENTILE($D$3:$D$5882,0.4),2,D3659&lt;=PERCENTILE($D$3:$D$5882,0.6),3,D3659&lt;=PERCENTILE($D$3:$D$5882,0.8),4,TRUE,5)</f>
        <v>2</v>
      </c>
      <c r="H3659" s="3" t="str" cm="1">
        <f t="array" ref="H3659">_xlfn.IFS(AND(E3659&gt;=4,F3659&gt;=4,G3659&gt;=4),"Champions",AND(E3659&gt;=3,F3659&gt;=3,G3659&gt;=3),"Loyal Customers",AND(E3659&lt;=2,F3659&gt;=3),"At Risk",AND(E3659&lt;=2,F3659&lt;=2,G3659&lt;=2),"Lost",AND(E3659&gt;=4,F3659&lt;=2),"New/Promising",TRUE,"Needs Attention")</f>
        <v>Needs Attention</v>
      </c>
      <c r="I3659" s="3" t="str">
        <f t="shared" si="61"/>
        <v>Active</v>
      </c>
      <c r="J3659" s="3" t="str">
        <f>_xlfn.XLOOKUP(A3659,'Country_Lookup'!$D:$D,'Country_Lookup'!$E:$E)</f>
        <v>United Kingdom</v>
      </c>
    </row>
    <row r="3660" spans="1:10" x14ac:dyDescent="0.3">
      <c r="A3660">
        <v>16039</v>
      </c>
      <c r="B3660">
        <v>423</v>
      </c>
      <c r="C3660">
        <v>2</v>
      </c>
      <c r="D3660">
        <v>456.39999999999975</v>
      </c>
      <c r="E3660" cm="1">
        <f t="array" ref="E3660">_xlfn.IFS(B3660&lt;=PERCENTILE($B$3:$B$5882,0.2),5,B3660&lt;=PERCENTILE($B$3:$B$5882,0.4),4,B3660&lt;=PERCENTILE($B$3:$B$5882,0.6),3,B3660&lt;=PERCENTILE($B$3:$B$5882,0.8),2,TRUE,1)</f>
        <v>1</v>
      </c>
      <c r="F3660" cm="1">
        <f t="array" ref="F3660">_xlfn.IFS(C3660&lt;=PERCENTILE($C$3:$C$5882,0.2),1,C3660&lt;=PERCENTILE($C$3:$C$5882,0.4),2,C3660&lt;=PERCENTILE($C$3:$C$5882,0.6),3,C3660&lt;=PERCENTILE($C$3:$C$5882,0.8),4,TRUE,5)</f>
        <v>2</v>
      </c>
      <c r="G3660" cm="1">
        <f t="array" ref="G3660">_xlfn.IFS(D3660&lt;=PERCENTILE($D$3:$D$5882,0.2),1,D3660&lt;=PERCENTILE($D$3:$D$5882,0.4),2,D3660&lt;=PERCENTILE($D$3:$D$5882,0.6),3,D3660&lt;=PERCENTILE($D$3:$D$5882,0.8),4,TRUE,5)</f>
        <v>2</v>
      </c>
      <c r="H3660" s="3" t="str" cm="1">
        <f t="array" ref="H3660">_xlfn.IFS(AND(E3660&gt;=4,F3660&gt;=4,G3660&gt;=4),"Champions",AND(E3660&gt;=3,F3660&gt;=3,G3660&gt;=3),"Loyal Customers",AND(E3660&lt;=2,F3660&gt;=3),"At Risk",AND(E3660&lt;=2,F3660&lt;=2,G3660&lt;=2),"Lost",AND(E3660&gt;=4,F3660&lt;=2),"New/Promising",TRUE,"Needs Attention")</f>
        <v>Lost</v>
      </c>
      <c r="I3660" s="3" t="str">
        <f t="shared" si="61"/>
        <v>Churned</v>
      </c>
      <c r="J3660" s="3" t="str">
        <f>_xlfn.XLOOKUP(A3660,'Country_Lookup'!$D:$D,'Country_Lookup'!$E:$E)</f>
        <v>United Kingdom</v>
      </c>
    </row>
    <row r="3661" spans="1:10" x14ac:dyDescent="0.3">
      <c r="A3661">
        <v>16040</v>
      </c>
      <c r="B3661">
        <v>65</v>
      </c>
      <c r="C3661">
        <v>7</v>
      </c>
      <c r="D3661">
        <v>2416.8999999999987</v>
      </c>
      <c r="E3661" cm="1">
        <f t="array" ref="E3661">_xlfn.IFS(B3661&lt;=PERCENTILE($B$3:$B$5882,0.2),5,B3661&lt;=PERCENTILE($B$3:$B$5882,0.4),4,B3661&lt;=PERCENTILE($B$3:$B$5882,0.6),3,B3661&lt;=PERCENTILE($B$3:$B$5882,0.8),2,TRUE,1)</f>
        <v>3</v>
      </c>
      <c r="F3661" cm="1">
        <f t="array" ref="F3661">_xlfn.IFS(C3661&lt;=PERCENTILE($C$3:$C$5882,0.2),1,C3661&lt;=PERCENTILE($C$3:$C$5882,0.4),2,C3661&lt;=PERCENTILE($C$3:$C$5882,0.6),3,C3661&lt;=PERCENTILE($C$3:$C$5882,0.8),4,TRUE,5)</f>
        <v>4</v>
      </c>
      <c r="G3661" cm="1">
        <f t="array" ref="G3661">_xlfn.IFS(D3661&lt;=PERCENTILE($D$3:$D$5882,0.2),1,D3661&lt;=PERCENTILE($D$3:$D$5882,0.4),2,D3661&lt;=PERCENTILE($D$3:$D$5882,0.6),3,D3661&lt;=PERCENTILE($D$3:$D$5882,0.8),4,TRUE,5)</f>
        <v>4</v>
      </c>
      <c r="H3661" s="3" t="str" cm="1">
        <f t="array" ref="H3661">_xlfn.IFS(AND(E3661&gt;=4,F3661&gt;=4,G3661&gt;=4),"Champions",AND(E3661&gt;=3,F3661&gt;=3,G3661&gt;=3),"Loyal Customers",AND(E3661&lt;=2,F3661&gt;=3),"At Risk",AND(E3661&lt;=2,F3661&lt;=2,G3661&lt;=2),"Lost",AND(E3661&gt;=4,F3661&lt;=2),"New/Promising",TRUE,"Needs Attention")</f>
        <v>Loyal Customers</v>
      </c>
      <c r="I3661" s="3" t="str">
        <f t="shared" si="61"/>
        <v>Active</v>
      </c>
      <c r="J3661" s="3" t="str">
        <f>_xlfn.XLOOKUP(A3661,'Country_Lookup'!$D:$D,'Country_Lookup'!$E:$E)</f>
        <v>United Kingdom</v>
      </c>
    </row>
    <row r="3662" spans="1:10" x14ac:dyDescent="0.3">
      <c r="A3662">
        <v>16041</v>
      </c>
      <c r="B3662">
        <v>30</v>
      </c>
      <c r="C3662">
        <v>3</v>
      </c>
      <c r="D3662">
        <v>3166.4</v>
      </c>
      <c r="E3662" cm="1">
        <f t="array" ref="E3662">_xlfn.IFS(B3662&lt;=PERCENTILE($B$3:$B$5882,0.2),5,B3662&lt;=PERCENTILE($B$3:$B$5882,0.4),4,B3662&lt;=PERCENTILE($B$3:$B$5882,0.6),3,B3662&lt;=PERCENTILE($B$3:$B$5882,0.8),2,TRUE,1)</f>
        <v>4</v>
      </c>
      <c r="F3662" cm="1">
        <f t="array" ref="F3662">_xlfn.IFS(C3662&lt;=PERCENTILE($C$3:$C$5882,0.2),1,C3662&lt;=PERCENTILE($C$3:$C$5882,0.4),2,C3662&lt;=PERCENTILE($C$3:$C$5882,0.6),3,C3662&lt;=PERCENTILE($C$3:$C$5882,0.8),4,TRUE,5)</f>
        <v>3</v>
      </c>
      <c r="G3662" cm="1">
        <f t="array" ref="G3662">_xlfn.IFS(D3662&lt;=PERCENTILE($D$3:$D$5882,0.2),1,D3662&lt;=PERCENTILE($D$3:$D$5882,0.4),2,D3662&lt;=PERCENTILE($D$3:$D$5882,0.6),3,D3662&lt;=PERCENTILE($D$3:$D$5882,0.8),4,TRUE,5)</f>
        <v>5</v>
      </c>
      <c r="H3662" s="3" t="str" cm="1">
        <f t="array" ref="H3662">_xlfn.IFS(AND(E3662&gt;=4,F3662&gt;=4,G3662&gt;=4),"Champions",AND(E3662&gt;=3,F3662&gt;=3,G3662&gt;=3),"Loyal Customers",AND(E3662&lt;=2,F3662&gt;=3),"At Risk",AND(E3662&lt;=2,F3662&lt;=2,G3662&lt;=2),"Lost",AND(E3662&gt;=4,F3662&lt;=2),"New/Promising",TRUE,"Needs Attention")</f>
        <v>Loyal Customers</v>
      </c>
      <c r="I3662" s="3" t="str">
        <f t="shared" si="61"/>
        <v>Active</v>
      </c>
      <c r="J3662" s="3" t="str">
        <f>_xlfn.XLOOKUP(A3662,'Country_Lookup'!$D:$D,'Country_Lookup'!$E:$E)</f>
        <v>United Kingdom</v>
      </c>
    </row>
    <row r="3663" spans="1:10" x14ac:dyDescent="0.3">
      <c r="A3663">
        <v>16042</v>
      </c>
      <c r="B3663">
        <v>22</v>
      </c>
      <c r="C3663">
        <v>8</v>
      </c>
      <c r="D3663">
        <v>2265.1199999999958</v>
      </c>
      <c r="E3663" cm="1">
        <f t="array" ref="E3663">_xlfn.IFS(B3663&lt;=PERCENTILE($B$3:$B$5882,0.2),5,B3663&lt;=PERCENTILE($B$3:$B$5882,0.4),4,B3663&lt;=PERCENTILE($B$3:$B$5882,0.6),3,B3663&lt;=PERCENTILE($B$3:$B$5882,0.8),2,TRUE,1)</f>
        <v>4</v>
      </c>
      <c r="F3663" cm="1">
        <f t="array" ref="F3663">_xlfn.IFS(C3663&lt;=PERCENTILE($C$3:$C$5882,0.2),1,C3663&lt;=PERCENTILE($C$3:$C$5882,0.4),2,C3663&lt;=PERCENTILE($C$3:$C$5882,0.6),3,C3663&lt;=PERCENTILE($C$3:$C$5882,0.8),4,TRUE,5)</f>
        <v>4</v>
      </c>
      <c r="G3663" cm="1">
        <f t="array" ref="G3663">_xlfn.IFS(D3663&lt;=PERCENTILE($D$3:$D$5882,0.2),1,D3663&lt;=PERCENTILE($D$3:$D$5882,0.4),2,D3663&lt;=PERCENTILE($D$3:$D$5882,0.6),3,D3663&lt;=PERCENTILE($D$3:$D$5882,0.8),4,TRUE,5)</f>
        <v>4</v>
      </c>
      <c r="H3663" s="3" t="str" cm="1">
        <f t="array" ref="H3663">_xlfn.IFS(AND(E3663&gt;=4,F3663&gt;=4,G3663&gt;=4),"Champions",AND(E3663&gt;=3,F3663&gt;=3,G3663&gt;=3),"Loyal Customers",AND(E3663&lt;=2,F3663&gt;=3),"At Risk",AND(E3663&lt;=2,F3663&lt;=2,G3663&lt;=2),"Lost",AND(E3663&gt;=4,F3663&lt;=2),"New/Promising",TRUE,"Needs Attention")</f>
        <v>Champions</v>
      </c>
      <c r="I3663" s="3" t="str">
        <f t="shared" si="61"/>
        <v>Active</v>
      </c>
      <c r="J3663" s="3" t="str">
        <f>_xlfn.XLOOKUP(A3663,'Country_Lookup'!$D:$D,'Country_Lookup'!$E:$E)</f>
        <v>United Kingdom</v>
      </c>
    </row>
    <row r="3664" spans="1:10" x14ac:dyDescent="0.3">
      <c r="A3664">
        <v>16043</v>
      </c>
      <c r="B3664">
        <v>37</v>
      </c>
      <c r="C3664">
        <v>8</v>
      </c>
      <c r="D3664">
        <v>1856.5899999999974</v>
      </c>
      <c r="E3664" cm="1">
        <f t="array" ref="E3664">_xlfn.IFS(B3664&lt;=PERCENTILE($B$3:$B$5882,0.2),5,B3664&lt;=PERCENTILE($B$3:$B$5882,0.4),4,B3664&lt;=PERCENTILE($B$3:$B$5882,0.6),3,B3664&lt;=PERCENTILE($B$3:$B$5882,0.8),2,TRUE,1)</f>
        <v>4</v>
      </c>
      <c r="F3664" cm="1">
        <f t="array" ref="F3664">_xlfn.IFS(C3664&lt;=PERCENTILE($C$3:$C$5882,0.2),1,C3664&lt;=PERCENTILE($C$3:$C$5882,0.4),2,C3664&lt;=PERCENTILE($C$3:$C$5882,0.6),3,C3664&lt;=PERCENTILE($C$3:$C$5882,0.8),4,TRUE,5)</f>
        <v>4</v>
      </c>
      <c r="G3664" cm="1">
        <f t="array" ref="G3664">_xlfn.IFS(D3664&lt;=PERCENTILE($D$3:$D$5882,0.2),1,D3664&lt;=PERCENTILE($D$3:$D$5882,0.4),2,D3664&lt;=PERCENTILE($D$3:$D$5882,0.6),3,D3664&lt;=PERCENTILE($D$3:$D$5882,0.8),4,TRUE,5)</f>
        <v>4</v>
      </c>
      <c r="H3664" s="3" t="str" cm="1">
        <f t="array" ref="H3664">_xlfn.IFS(AND(E3664&gt;=4,F3664&gt;=4,G3664&gt;=4),"Champions",AND(E3664&gt;=3,F3664&gt;=3,G3664&gt;=3),"Loyal Customers",AND(E3664&lt;=2,F3664&gt;=3),"At Risk",AND(E3664&lt;=2,F3664&lt;=2,G3664&lt;=2),"Lost",AND(E3664&gt;=4,F3664&lt;=2),"New/Promising",TRUE,"Needs Attention")</f>
        <v>Champions</v>
      </c>
      <c r="I3664" s="3" t="str">
        <f t="shared" si="61"/>
        <v>Active</v>
      </c>
      <c r="J3664" s="3" t="str">
        <f>_xlfn.XLOOKUP(A3664,'Country_Lookup'!$D:$D,'Country_Lookup'!$E:$E)</f>
        <v>United Kingdom</v>
      </c>
    </row>
    <row r="3665" spans="1:10" x14ac:dyDescent="0.3">
      <c r="A3665">
        <v>16044</v>
      </c>
      <c r="B3665">
        <v>435</v>
      </c>
      <c r="C3665">
        <v>1</v>
      </c>
      <c r="D3665">
        <v>340.84000000000009</v>
      </c>
      <c r="E3665" cm="1">
        <f t="array" ref="E3665">_xlfn.IFS(B3665&lt;=PERCENTILE($B$3:$B$5882,0.2),5,B3665&lt;=PERCENTILE($B$3:$B$5882,0.4),4,B3665&lt;=PERCENTILE($B$3:$B$5882,0.6),3,B3665&lt;=PERCENTILE($B$3:$B$5882,0.8),2,TRUE,1)</f>
        <v>1</v>
      </c>
      <c r="F3665" cm="1">
        <f t="array" ref="F3665">_xlfn.IFS(C3665&lt;=PERCENTILE($C$3:$C$5882,0.2),1,C3665&lt;=PERCENTILE($C$3:$C$5882,0.4),2,C3665&lt;=PERCENTILE($C$3:$C$5882,0.6),3,C3665&lt;=PERCENTILE($C$3:$C$5882,0.8),4,TRUE,5)</f>
        <v>1</v>
      </c>
      <c r="G3665" cm="1">
        <f t="array" ref="G3665">_xlfn.IFS(D3665&lt;=PERCENTILE($D$3:$D$5882,0.2),1,D3665&lt;=PERCENTILE($D$3:$D$5882,0.4),2,D3665&lt;=PERCENTILE($D$3:$D$5882,0.6),3,D3665&lt;=PERCENTILE($D$3:$D$5882,0.8),4,TRUE,5)</f>
        <v>2</v>
      </c>
      <c r="H3665" s="3" t="str" cm="1">
        <f t="array" ref="H3665">_xlfn.IFS(AND(E3665&gt;=4,F3665&gt;=4,G3665&gt;=4),"Champions",AND(E3665&gt;=3,F3665&gt;=3,G3665&gt;=3),"Loyal Customers",AND(E3665&lt;=2,F3665&gt;=3),"At Risk",AND(E3665&lt;=2,F3665&lt;=2,G3665&lt;=2),"Lost",AND(E3665&gt;=4,F3665&lt;=2),"New/Promising",TRUE,"Needs Attention")</f>
        <v>Lost</v>
      </c>
      <c r="I3665" s="3" t="str">
        <f t="shared" si="61"/>
        <v>Churned</v>
      </c>
      <c r="J3665" s="3" t="str">
        <f>_xlfn.XLOOKUP(A3665,'Country_Lookup'!$D:$D,'Country_Lookup'!$E:$E)</f>
        <v>United Kingdom</v>
      </c>
    </row>
    <row r="3666" spans="1:10" x14ac:dyDescent="0.3">
      <c r="A3666">
        <v>16045</v>
      </c>
      <c r="B3666">
        <v>119</v>
      </c>
      <c r="C3666">
        <v>8</v>
      </c>
      <c r="D3666">
        <v>3434.9299999999944</v>
      </c>
      <c r="E3666" cm="1">
        <f t="array" ref="E3666">_xlfn.IFS(B3666&lt;=PERCENTILE($B$3:$B$5882,0.2),5,B3666&lt;=PERCENTILE($B$3:$B$5882,0.4),4,B3666&lt;=PERCENTILE($B$3:$B$5882,0.6),3,B3666&lt;=PERCENTILE($B$3:$B$5882,0.8),2,TRUE,1)</f>
        <v>3</v>
      </c>
      <c r="F3666" cm="1">
        <f t="array" ref="F3666">_xlfn.IFS(C3666&lt;=PERCENTILE($C$3:$C$5882,0.2),1,C3666&lt;=PERCENTILE($C$3:$C$5882,0.4),2,C3666&lt;=PERCENTILE($C$3:$C$5882,0.6),3,C3666&lt;=PERCENTILE($C$3:$C$5882,0.8),4,TRUE,5)</f>
        <v>4</v>
      </c>
      <c r="G3666" cm="1">
        <f t="array" ref="G3666">_xlfn.IFS(D3666&lt;=PERCENTILE($D$3:$D$5882,0.2),1,D3666&lt;=PERCENTILE($D$3:$D$5882,0.4),2,D3666&lt;=PERCENTILE($D$3:$D$5882,0.6),3,D3666&lt;=PERCENTILE($D$3:$D$5882,0.8),4,TRUE,5)</f>
        <v>5</v>
      </c>
      <c r="H3666" s="3" t="str" cm="1">
        <f t="array" ref="H3666">_xlfn.IFS(AND(E3666&gt;=4,F3666&gt;=4,G3666&gt;=4),"Champions",AND(E3666&gt;=3,F3666&gt;=3,G3666&gt;=3),"Loyal Customers",AND(E3666&lt;=2,F3666&gt;=3),"At Risk",AND(E3666&lt;=2,F3666&lt;=2,G3666&lt;=2),"Lost",AND(E3666&gt;=4,F3666&lt;=2),"New/Promising",TRUE,"Needs Attention")</f>
        <v>Loyal Customers</v>
      </c>
      <c r="I3666" s="3" t="str">
        <f t="shared" si="61"/>
        <v>Churned</v>
      </c>
      <c r="J3666" s="3" t="str">
        <f>_xlfn.XLOOKUP(A3666,'Country_Lookup'!$D:$D,'Country_Lookup'!$E:$E)</f>
        <v>United Kingdom</v>
      </c>
    </row>
    <row r="3667" spans="1:10" x14ac:dyDescent="0.3">
      <c r="A3667">
        <v>16046</v>
      </c>
      <c r="B3667">
        <v>562</v>
      </c>
      <c r="C3667">
        <v>1</v>
      </c>
      <c r="D3667">
        <v>235.78000000000003</v>
      </c>
      <c r="E3667" cm="1">
        <f t="array" ref="E3667">_xlfn.IFS(B3667&lt;=PERCENTILE($B$3:$B$5882,0.2),5,B3667&lt;=PERCENTILE($B$3:$B$5882,0.4),4,B3667&lt;=PERCENTILE($B$3:$B$5882,0.6),3,B3667&lt;=PERCENTILE($B$3:$B$5882,0.8),2,TRUE,1)</f>
        <v>1</v>
      </c>
      <c r="F3667" cm="1">
        <f t="array" ref="F3667">_xlfn.IFS(C3667&lt;=PERCENTILE($C$3:$C$5882,0.2),1,C3667&lt;=PERCENTILE($C$3:$C$5882,0.4),2,C3667&lt;=PERCENTILE($C$3:$C$5882,0.6),3,C3667&lt;=PERCENTILE($C$3:$C$5882,0.8),4,TRUE,5)</f>
        <v>1</v>
      </c>
      <c r="G3667" cm="1">
        <f t="array" ref="G3667">_xlfn.IFS(D3667&lt;=PERCENTILE($D$3:$D$5882,0.2),1,D3667&lt;=PERCENTILE($D$3:$D$5882,0.4),2,D3667&lt;=PERCENTILE($D$3:$D$5882,0.6),3,D3667&lt;=PERCENTILE($D$3:$D$5882,0.8),4,TRUE,5)</f>
        <v>1</v>
      </c>
      <c r="H3667" s="3" t="str" cm="1">
        <f t="array" ref="H3667">_xlfn.IFS(AND(E3667&gt;=4,F3667&gt;=4,G3667&gt;=4),"Champions",AND(E3667&gt;=3,F3667&gt;=3,G3667&gt;=3),"Loyal Customers",AND(E3667&lt;=2,F3667&gt;=3),"At Risk",AND(E3667&lt;=2,F3667&lt;=2,G3667&lt;=2),"Lost",AND(E3667&gt;=4,F3667&lt;=2),"New/Promising",TRUE,"Needs Attention")</f>
        <v>Lost</v>
      </c>
      <c r="I3667" s="3" t="str">
        <f t="shared" si="61"/>
        <v>Churned</v>
      </c>
      <c r="J3667" s="3" t="str">
        <f>_xlfn.XLOOKUP(A3667,'Country_Lookup'!$D:$D,'Country_Lookup'!$E:$E)</f>
        <v>United Kingdom</v>
      </c>
    </row>
    <row r="3668" spans="1:10" x14ac:dyDescent="0.3">
      <c r="A3668">
        <v>16047</v>
      </c>
      <c r="B3668">
        <v>682</v>
      </c>
      <c r="C3668">
        <v>1</v>
      </c>
      <c r="D3668">
        <v>107.14</v>
      </c>
      <c r="E3668" cm="1">
        <f t="array" ref="E3668">_xlfn.IFS(B3668&lt;=PERCENTILE($B$3:$B$5882,0.2),5,B3668&lt;=PERCENTILE($B$3:$B$5882,0.4),4,B3668&lt;=PERCENTILE($B$3:$B$5882,0.6),3,B3668&lt;=PERCENTILE($B$3:$B$5882,0.8),2,TRUE,1)</f>
        <v>1</v>
      </c>
      <c r="F3668" cm="1">
        <f t="array" ref="F3668">_xlfn.IFS(C3668&lt;=PERCENTILE($C$3:$C$5882,0.2),1,C3668&lt;=PERCENTILE($C$3:$C$5882,0.4),2,C3668&lt;=PERCENTILE($C$3:$C$5882,0.6),3,C3668&lt;=PERCENTILE($C$3:$C$5882,0.8),4,TRUE,5)</f>
        <v>1</v>
      </c>
      <c r="G3668" cm="1">
        <f t="array" ref="G3668">_xlfn.IFS(D3668&lt;=PERCENTILE($D$3:$D$5882,0.2),1,D3668&lt;=PERCENTILE($D$3:$D$5882,0.4),2,D3668&lt;=PERCENTILE($D$3:$D$5882,0.6),3,D3668&lt;=PERCENTILE($D$3:$D$5882,0.8),4,TRUE,5)</f>
        <v>1</v>
      </c>
      <c r="H3668" s="3" t="str" cm="1">
        <f t="array" ref="H3668">_xlfn.IFS(AND(E3668&gt;=4,F3668&gt;=4,G3668&gt;=4),"Champions",AND(E3668&gt;=3,F3668&gt;=3,G3668&gt;=3),"Loyal Customers",AND(E3668&lt;=2,F3668&gt;=3),"At Risk",AND(E3668&lt;=2,F3668&lt;=2,G3668&lt;=2),"Lost",AND(E3668&gt;=4,F3668&lt;=2),"New/Promising",TRUE,"Needs Attention")</f>
        <v>Lost</v>
      </c>
      <c r="I3668" s="3" t="str">
        <f t="shared" si="61"/>
        <v>Churned</v>
      </c>
      <c r="J3668" s="3" t="str">
        <f>_xlfn.XLOOKUP(A3668,'Country_Lookup'!$D:$D,'Country_Lookup'!$E:$E)</f>
        <v>EIRE</v>
      </c>
    </row>
    <row r="3669" spans="1:10" x14ac:dyDescent="0.3">
      <c r="A3669">
        <v>16048</v>
      </c>
      <c r="B3669">
        <v>373</v>
      </c>
      <c r="C3669">
        <v>4</v>
      </c>
      <c r="D3669">
        <v>1075.2300000000007</v>
      </c>
      <c r="E3669" cm="1">
        <f t="array" ref="E3669">_xlfn.IFS(B3669&lt;=PERCENTILE($B$3:$B$5882,0.2),5,B3669&lt;=PERCENTILE($B$3:$B$5882,0.4),4,B3669&lt;=PERCENTILE($B$3:$B$5882,0.6),3,B3669&lt;=PERCENTILE($B$3:$B$5882,0.8),2,TRUE,1)</f>
        <v>2</v>
      </c>
      <c r="F3669" cm="1">
        <f t="array" ref="F3669">_xlfn.IFS(C3669&lt;=PERCENTILE($C$3:$C$5882,0.2),1,C3669&lt;=PERCENTILE($C$3:$C$5882,0.4),2,C3669&lt;=PERCENTILE($C$3:$C$5882,0.6),3,C3669&lt;=PERCENTILE($C$3:$C$5882,0.8),4,TRUE,5)</f>
        <v>3</v>
      </c>
      <c r="G3669" cm="1">
        <f t="array" ref="G3669">_xlfn.IFS(D3669&lt;=PERCENTILE($D$3:$D$5882,0.2),1,D3669&lt;=PERCENTILE($D$3:$D$5882,0.4),2,D3669&lt;=PERCENTILE($D$3:$D$5882,0.6),3,D3669&lt;=PERCENTILE($D$3:$D$5882,0.8),4,TRUE,5)</f>
        <v>3</v>
      </c>
      <c r="H3669" s="3" t="str" cm="1">
        <f t="array" ref="H3669">_xlfn.IFS(AND(E3669&gt;=4,F3669&gt;=4,G3669&gt;=4),"Champions",AND(E3669&gt;=3,F3669&gt;=3,G3669&gt;=3),"Loyal Customers",AND(E3669&lt;=2,F3669&gt;=3),"At Risk",AND(E3669&lt;=2,F3669&lt;=2,G3669&lt;=2),"Lost",AND(E3669&gt;=4,F3669&lt;=2),"New/Promising",TRUE,"Needs Attention")</f>
        <v>At Risk</v>
      </c>
      <c r="I3669" s="3" t="str">
        <f t="shared" si="61"/>
        <v>Churned</v>
      </c>
      <c r="J3669" s="3" t="str">
        <f>_xlfn.XLOOKUP(A3669,'Country_Lookup'!$D:$D,'Country_Lookup'!$E:$E)</f>
        <v>United Kingdom</v>
      </c>
    </row>
    <row r="3670" spans="1:10" x14ac:dyDescent="0.3">
      <c r="A3670">
        <v>16049</v>
      </c>
      <c r="B3670">
        <v>40</v>
      </c>
      <c r="C3670">
        <v>6</v>
      </c>
      <c r="D3670">
        <v>1899.6800000000198</v>
      </c>
      <c r="E3670" cm="1">
        <f t="array" ref="E3670">_xlfn.IFS(B3670&lt;=PERCENTILE($B$3:$B$5882,0.2),5,B3670&lt;=PERCENTILE($B$3:$B$5882,0.4),4,B3670&lt;=PERCENTILE($B$3:$B$5882,0.6),3,B3670&lt;=PERCENTILE($B$3:$B$5882,0.8),2,TRUE,1)</f>
        <v>4</v>
      </c>
      <c r="F3670" cm="1">
        <f t="array" ref="F3670">_xlfn.IFS(C3670&lt;=PERCENTILE($C$3:$C$5882,0.2),1,C3670&lt;=PERCENTILE($C$3:$C$5882,0.4),2,C3670&lt;=PERCENTILE($C$3:$C$5882,0.6),3,C3670&lt;=PERCENTILE($C$3:$C$5882,0.8),4,TRUE,5)</f>
        <v>4</v>
      </c>
      <c r="G3670" cm="1">
        <f t="array" ref="G3670">_xlfn.IFS(D3670&lt;=PERCENTILE($D$3:$D$5882,0.2),1,D3670&lt;=PERCENTILE($D$3:$D$5882,0.4),2,D3670&lt;=PERCENTILE($D$3:$D$5882,0.6),3,D3670&lt;=PERCENTILE($D$3:$D$5882,0.8),4,TRUE,5)</f>
        <v>4</v>
      </c>
      <c r="H3670" s="3" t="str" cm="1">
        <f t="array" ref="H3670">_xlfn.IFS(AND(E3670&gt;=4,F3670&gt;=4,G3670&gt;=4),"Champions",AND(E3670&gt;=3,F3670&gt;=3,G3670&gt;=3),"Loyal Customers",AND(E3670&lt;=2,F3670&gt;=3),"At Risk",AND(E3670&lt;=2,F3670&lt;=2,G3670&lt;=2),"Lost",AND(E3670&gt;=4,F3670&lt;=2),"New/Promising",TRUE,"Needs Attention")</f>
        <v>Champions</v>
      </c>
      <c r="I3670" s="3" t="str">
        <f t="shared" si="61"/>
        <v>Active</v>
      </c>
      <c r="J3670" s="3" t="str">
        <f>_xlfn.XLOOKUP(A3670,'Country_Lookup'!$D:$D,'Country_Lookup'!$E:$E)</f>
        <v>United Kingdom</v>
      </c>
    </row>
    <row r="3671" spans="1:10" x14ac:dyDescent="0.3">
      <c r="A3671">
        <v>16050</v>
      </c>
      <c r="B3671">
        <v>173</v>
      </c>
      <c r="C3671">
        <v>3</v>
      </c>
      <c r="D3671">
        <v>300.69999999999993</v>
      </c>
      <c r="E3671" cm="1">
        <f t="array" ref="E3671">_xlfn.IFS(B3671&lt;=PERCENTILE($B$3:$B$5882,0.2),5,B3671&lt;=PERCENTILE($B$3:$B$5882,0.4),4,B3671&lt;=PERCENTILE($B$3:$B$5882,0.6),3,B3671&lt;=PERCENTILE($B$3:$B$5882,0.8),2,TRUE,1)</f>
        <v>3</v>
      </c>
      <c r="F3671" cm="1">
        <f t="array" ref="F3671">_xlfn.IFS(C3671&lt;=PERCENTILE($C$3:$C$5882,0.2),1,C3671&lt;=PERCENTILE($C$3:$C$5882,0.4),2,C3671&lt;=PERCENTILE($C$3:$C$5882,0.6),3,C3671&lt;=PERCENTILE($C$3:$C$5882,0.8),4,TRUE,5)</f>
        <v>3</v>
      </c>
      <c r="G3671" cm="1">
        <f t="array" ref="G3671">_xlfn.IFS(D3671&lt;=PERCENTILE($D$3:$D$5882,0.2),1,D3671&lt;=PERCENTILE($D$3:$D$5882,0.4),2,D3671&lt;=PERCENTILE($D$3:$D$5882,0.6),3,D3671&lt;=PERCENTILE($D$3:$D$5882,0.8),4,TRUE,5)</f>
        <v>2</v>
      </c>
      <c r="H3671" s="3" t="str" cm="1">
        <f t="array" ref="H3671">_xlfn.IFS(AND(E3671&gt;=4,F3671&gt;=4,G3671&gt;=4),"Champions",AND(E3671&gt;=3,F3671&gt;=3,G3671&gt;=3),"Loyal Customers",AND(E3671&lt;=2,F3671&gt;=3),"At Risk",AND(E3671&lt;=2,F3671&lt;=2,G3671&lt;=2),"Lost",AND(E3671&gt;=4,F3671&lt;=2),"New/Promising",TRUE,"Needs Attention")</f>
        <v>Needs Attention</v>
      </c>
      <c r="I3671" s="3" t="str">
        <f t="shared" si="61"/>
        <v>Churned</v>
      </c>
      <c r="J3671" s="3" t="str">
        <f>_xlfn.XLOOKUP(A3671,'Country_Lookup'!$D:$D,'Country_Lookup'!$E:$E)</f>
        <v>United Kingdom</v>
      </c>
    </row>
    <row r="3672" spans="1:10" x14ac:dyDescent="0.3">
      <c r="A3672">
        <v>16051</v>
      </c>
      <c r="B3672">
        <v>681</v>
      </c>
      <c r="C3672">
        <v>1</v>
      </c>
      <c r="D3672">
        <v>188.44000000000003</v>
      </c>
      <c r="E3672" cm="1">
        <f t="array" ref="E3672">_xlfn.IFS(B3672&lt;=PERCENTILE($B$3:$B$5882,0.2),5,B3672&lt;=PERCENTILE($B$3:$B$5882,0.4),4,B3672&lt;=PERCENTILE($B$3:$B$5882,0.6),3,B3672&lt;=PERCENTILE($B$3:$B$5882,0.8),2,TRUE,1)</f>
        <v>1</v>
      </c>
      <c r="F3672" cm="1">
        <f t="array" ref="F3672">_xlfn.IFS(C3672&lt;=PERCENTILE($C$3:$C$5882,0.2),1,C3672&lt;=PERCENTILE($C$3:$C$5882,0.4),2,C3672&lt;=PERCENTILE($C$3:$C$5882,0.6),3,C3672&lt;=PERCENTILE($C$3:$C$5882,0.8),4,TRUE,5)</f>
        <v>1</v>
      </c>
      <c r="G3672" cm="1">
        <f t="array" ref="G3672">_xlfn.IFS(D3672&lt;=PERCENTILE($D$3:$D$5882,0.2),1,D3672&lt;=PERCENTILE($D$3:$D$5882,0.4),2,D3672&lt;=PERCENTILE($D$3:$D$5882,0.6),3,D3672&lt;=PERCENTILE($D$3:$D$5882,0.8),4,TRUE,5)</f>
        <v>1</v>
      </c>
      <c r="H3672" s="3" t="str" cm="1">
        <f t="array" ref="H3672">_xlfn.IFS(AND(E3672&gt;=4,F3672&gt;=4,G3672&gt;=4),"Champions",AND(E3672&gt;=3,F3672&gt;=3,G3672&gt;=3),"Loyal Customers",AND(E3672&lt;=2,F3672&gt;=3),"At Risk",AND(E3672&lt;=2,F3672&lt;=2,G3672&lt;=2),"Lost",AND(E3672&gt;=4,F3672&lt;=2),"New/Promising",TRUE,"Needs Attention")</f>
        <v>Lost</v>
      </c>
      <c r="I3672" s="3" t="str">
        <f t="shared" si="61"/>
        <v>Churned</v>
      </c>
      <c r="J3672" s="3" t="str">
        <f>_xlfn.XLOOKUP(A3672,'Country_Lookup'!$D:$D,'Country_Lookup'!$E:$E)</f>
        <v>United Kingdom</v>
      </c>
    </row>
    <row r="3673" spans="1:10" x14ac:dyDescent="0.3">
      <c r="A3673">
        <v>16052</v>
      </c>
      <c r="B3673">
        <v>54</v>
      </c>
      <c r="C3673">
        <v>1</v>
      </c>
      <c r="D3673">
        <v>362.05999999999995</v>
      </c>
      <c r="E3673" cm="1">
        <f t="array" ref="E3673">_xlfn.IFS(B3673&lt;=PERCENTILE($B$3:$B$5882,0.2),5,B3673&lt;=PERCENTILE($B$3:$B$5882,0.4),4,B3673&lt;=PERCENTILE($B$3:$B$5882,0.6),3,B3673&lt;=PERCENTILE($B$3:$B$5882,0.8),2,TRUE,1)</f>
        <v>4</v>
      </c>
      <c r="F3673" cm="1">
        <f t="array" ref="F3673">_xlfn.IFS(C3673&lt;=PERCENTILE($C$3:$C$5882,0.2),1,C3673&lt;=PERCENTILE($C$3:$C$5882,0.4),2,C3673&lt;=PERCENTILE($C$3:$C$5882,0.6),3,C3673&lt;=PERCENTILE($C$3:$C$5882,0.8),4,TRUE,5)</f>
        <v>1</v>
      </c>
      <c r="G3673" cm="1">
        <f t="array" ref="G3673">_xlfn.IFS(D3673&lt;=PERCENTILE($D$3:$D$5882,0.2),1,D3673&lt;=PERCENTILE($D$3:$D$5882,0.4),2,D3673&lt;=PERCENTILE($D$3:$D$5882,0.6),3,D3673&lt;=PERCENTILE($D$3:$D$5882,0.8),4,TRUE,5)</f>
        <v>2</v>
      </c>
      <c r="H3673" s="3" t="str" cm="1">
        <f t="array" ref="H3673">_xlfn.IFS(AND(E3673&gt;=4,F3673&gt;=4,G3673&gt;=4),"Champions",AND(E3673&gt;=3,F3673&gt;=3,G3673&gt;=3),"Loyal Customers",AND(E3673&lt;=2,F3673&gt;=3),"At Risk",AND(E3673&lt;=2,F3673&lt;=2,G3673&lt;=2),"Lost",AND(E3673&gt;=4,F3673&lt;=2),"New/Promising",TRUE,"Needs Attention")</f>
        <v>New/Promising</v>
      </c>
      <c r="I3673" s="3" t="str">
        <f t="shared" si="61"/>
        <v>Active</v>
      </c>
      <c r="J3673" s="3" t="str">
        <f>_xlfn.XLOOKUP(A3673,'Country_Lookup'!$D:$D,'Country_Lookup'!$E:$E)</f>
        <v>United Kingdom</v>
      </c>
    </row>
    <row r="3674" spans="1:10" x14ac:dyDescent="0.3">
      <c r="A3674">
        <v>16053</v>
      </c>
      <c r="B3674">
        <v>32</v>
      </c>
      <c r="C3674">
        <v>6</v>
      </c>
      <c r="D3674">
        <v>3634.8400000000006</v>
      </c>
      <c r="E3674" cm="1">
        <f t="array" ref="E3674">_xlfn.IFS(B3674&lt;=PERCENTILE($B$3:$B$5882,0.2),5,B3674&lt;=PERCENTILE($B$3:$B$5882,0.4),4,B3674&lt;=PERCENTILE($B$3:$B$5882,0.6),3,B3674&lt;=PERCENTILE($B$3:$B$5882,0.8),2,TRUE,1)</f>
        <v>4</v>
      </c>
      <c r="F3674" cm="1">
        <f t="array" ref="F3674">_xlfn.IFS(C3674&lt;=PERCENTILE($C$3:$C$5882,0.2),1,C3674&lt;=PERCENTILE($C$3:$C$5882,0.4),2,C3674&lt;=PERCENTILE($C$3:$C$5882,0.6),3,C3674&lt;=PERCENTILE($C$3:$C$5882,0.8),4,TRUE,5)</f>
        <v>4</v>
      </c>
      <c r="G3674" cm="1">
        <f t="array" ref="G3674">_xlfn.IFS(D3674&lt;=PERCENTILE($D$3:$D$5882,0.2),1,D3674&lt;=PERCENTILE($D$3:$D$5882,0.4),2,D3674&lt;=PERCENTILE($D$3:$D$5882,0.6),3,D3674&lt;=PERCENTILE($D$3:$D$5882,0.8),4,TRUE,5)</f>
        <v>5</v>
      </c>
      <c r="H3674" s="3" t="str" cm="1">
        <f t="array" ref="H3674">_xlfn.IFS(AND(E3674&gt;=4,F3674&gt;=4,G3674&gt;=4),"Champions",AND(E3674&gt;=3,F3674&gt;=3,G3674&gt;=3),"Loyal Customers",AND(E3674&lt;=2,F3674&gt;=3),"At Risk",AND(E3674&lt;=2,F3674&lt;=2,G3674&lt;=2),"Lost",AND(E3674&gt;=4,F3674&lt;=2),"New/Promising",TRUE,"Needs Attention")</f>
        <v>Champions</v>
      </c>
      <c r="I3674" s="3" t="str">
        <f t="shared" si="61"/>
        <v>Active</v>
      </c>
      <c r="J3674" s="3" t="str">
        <f>_xlfn.XLOOKUP(A3674,'Country_Lookup'!$D:$D,'Country_Lookup'!$E:$E)</f>
        <v>United Kingdom</v>
      </c>
    </row>
    <row r="3675" spans="1:10" x14ac:dyDescent="0.3">
      <c r="A3675">
        <v>16054</v>
      </c>
      <c r="B3675">
        <v>145</v>
      </c>
      <c r="C3675">
        <v>4</v>
      </c>
      <c r="D3675">
        <v>2111.8800000000028</v>
      </c>
      <c r="E3675" cm="1">
        <f t="array" ref="E3675">_xlfn.IFS(B3675&lt;=PERCENTILE($B$3:$B$5882,0.2),5,B3675&lt;=PERCENTILE($B$3:$B$5882,0.4),4,B3675&lt;=PERCENTILE($B$3:$B$5882,0.6),3,B3675&lt;=PERCENTILE($B$3:$B$5882,0.8),2,TRUE,1)</f>
        <v>3</v>
      </c>
      <c r="F3675" cm="1">
        <f t="array" ref="F3675">_xlfn.IFS(C3675&lt;=PERCENTILE($C$3:$C$5882,0.2),1,C3675&lt;=PERCENTILE($C$3:$C$5882,0.4),2,C3675&lt;=PERCENTILE($C$3:$C$5882,0.6),3,C3675&lt;=PERCENTILE($C$3:$C$5882,0.8),4,TRUE,5)</f>
        <v>3</v>
      </c>
      <c r="G3675" cm="1">
        <f t="array" ref="G3675">_xlfn.IFS(D3675&lt;=PERCENTILE($D$3:$D$5882,0.2),1,D3675&lt;=PERCENTILE($D$3:$D$5882,0.4),2,D3675&lt;=PERCENTILE($D$3:$D$5882,0.6),3,D3675&lt;=PERCENTILE($D$3:$D$5882,0.8),4,TRUE,5)</f>
        <v>4</v>
      </c>
      <c r="H3675" s="3" t="str" cm="1">
        <f t="array" ref="H3675">_xlfn.IFS(AND(E3675&gt;=4,F3675&gt;=4,G3675&gt;=4),"Champions",AND(E3675&gt;=3,F3675&gt;=3,G3675&gt;=3),"Loyal Customers",AND(E3675&lt;=2,F3675&gt;=3),"At Risk",AND(E3675&lt;=2,F3675&lt;=2,G3675&lt;=2),"Lost",AND(E3675&gt;=4,F3675&lt;=2),"New/Promising",TRUE,"Needs Attention")</f>
        <v>Loyal Customers</v>
      </c>
      <c r="I3675" s="3" t="str">
        <f t="shared" si="61"/>
        <v>Churned</v>
      </c>
      <c r="J3675" s="3" t="str">
        <f>_xlfn.XLOOKUP(A3675,'Country_Lookup'!$D:$D,'Country_Lookup'!$E:$E)</f>
        <v>United Kingdom</v>
      </c>
    </row>
    <row r="3676" spans="1:10" x14ac:dyDescent="0.3">
      <c r="A3676">
        <v>16055</v>
      </c>
      <c r="B3676">
        <v>220</v>
      </c>
      <c r="C3676">
        <v>1</v>
      </c>
      <c r="D3676">
        <v>134.79999999999998</v>
      </c>
      <c r="E3676" cm="1">
        <f t="array" ref="E3676">_xlfn.IFS(B3676&lt;=PERCENTILE($B$3:$B$5882,0.2),5,B3676&lt;=PERCENTILE($B$3:$B$5882,0.4),4,B3676&lt;=PERCENTILE($B$3:$B$5882,0.6),3,B3676&lt;=PERCENTILE($B$3:$B$5882,0.8),2,TRUE,1)</f>
        <v>2</v>
      </c>
      <c r="F3676" cm="1">
        <f t="array" ref="F3676">_xlfn.IFS(C3676&lt;=PERCENTILE($C$3:$C$5882,0.2),1,C3676&lt;=PERCENTILE($C$3:$C$5882,0.4),2,C3676&lt;=PERCENTILE($C$3:$C$5882,0.6),3,C3676&lt;=PERCENTILE($C$3:$C$5882,0.8),4,TRUE,5)</f>
        <v>1</v>
      </c>
      <c r="G3676" cm="1">
        <f t="array" ref="G3676">_xlfn.IFS(D3676&lt;=PERCENTILE($D$3:$D$5882,0.2),1,D3676&lt;=PERCENTILE($D$3:$D$5882,0.4),2,D3676&lt;=PERCENTILE($D$3:$D$5882,0.6),3,D3676&lt;=PERCENTILE($D$3:$D$5882,0.8),4,TRUE,5)</f>
        <v>1</v>
      </c>
      <c r="H3676" s="3" t="str" cm="1">
        <f t="array" ref="H3676">_xlfn.IFS(AND(E3676&gt;=4,F3676&gt;=4,G3676&gt;=4),"Champions",AND(E3676&gt;=3,F3676&gt;=3,G3676&gt;=3),"Loyal Customers",AND(E3676&lt;=2,F3676&gt;=3),"At Risk",AND(E3676&lt;=2,F3676&lt;=2,G3676&lt;=2),"Lost",AND(E3676&gt;=4,F3676&lt;=2),"New/Promising",TRUE,"Needs Attention")</f>
        <v>Lost</v>
      </c>
      <c r="I3676" s="3" t="str">
        <f t="shared" si="61"/>
        <v>Churned</v>
      </c>
      <c r="J3676" s="3" t="str">
        <f>_xlfn.XLOOKUP(A3676,'Country_Lookup'!$D:$D,'Country_Lookup'!$E:$E)</f>
        <v>United Kingdom</v>
      </c>
    </row>
    <row r="3677" spans="1:10" x14ac:dyDescent="0.3">
      <c r="A3677">
        <v>16056</v>
      </c>
      <c r="B3677">
        <v>45</v>
      </c>
      <c r="C3677">
        <v>1</v>
      </c>
      <c r="D3677">
        <v>664.84999999999923</v>
      </c>
      <c r="E3677" cm="1">
        <f t="array" ref="E3677">_xlfn.IFS(B3677&lt;=PERCENTILE($B$3:$B$5882,0.2),5,B3677&lt;=PERCENTILE($B$3:$B$5882,0.4),4,B3677&lt;=PERCENTILE($B$3:$B$5882,0.6),3,B3677&lt;=PERCENTILE($B$3:$B$5882,0.8),2,TRUE,1)</f>
        <v>4</v>
      </c>
      <c r="F3677" cm="1">
        <f t="array" ref="F3677">_xlfn.IFS(C3677&lt;=PERCENTILE($C$3:$C$5882,0.2),1,C3677&lt;=PERCENTILE($C$3:$C$5882,0.4),2,C3677&lt;=PERCENTILE($C$3:$C$5882,0.6),3,C3677&lt;=PERCENTILE($C$3:$C$5882,0.8),4,TRUE,5)</f>
        <v>1</v>
      </c>
      <c r="G3677" cm="1">
        <f t="array" ref="G3677">_xlfn.IFS(D3677&lt;=PERCENTILE($D$3:$D$5882,0.2),1,D3677&lt;=PERCENTILE($D$3:$D$5882,0.4),2,D3677&lt;=PERCENTILE($D$3:$D$5882,0.6),3,D3677&lt;=PERCENTILE($D$3:$D$5882,0.8),4,TRUE,5)</f>
        <v>3</v>
      </c>
      <c r="H3677" s="3" t="str" cm="1">
        <f t="array" ref="H3677">_xlfn.IFS(AND(E3677&gt;=4,F3677&gt;=4,G3677&gt;=4),"Champions",AND(E3677&gt;=3,F3677&gt;=3,G3677&gt;=3),"Loyal Customers",AND(E3677&lt;=2,F3677&gt;=3),"At Risk",AND(E3677&lt;=2,F3677&lt;=2,G3677&lt;=2),"Lost",AND(E3677&gt;=4,F3677&lt;=2),"New/Promising",TRUE,"Needs Attention")</f>
        <v>New/Promising</v>
      </c>
      <c r="I3677" s="3" t="str">
        <f t="shared" si="61"/>
        <v>Active</v>
      </c>
      <c r="J3677" s="3" t="str">
        <f>_xlfn.XLOOKUP(A3677,'Country_Lookup'!$D:$D,'Country_Lookup'!$E:$E)</f>
        <v>United Kingdom</v>
      </c>
    </row>
    <row r="3678" spans="1:10" x14ac:dyDescent="0.3">
      <c r="A3678">
        <v>16057</v>
      </c>
      <c r="B3678">
        <v>16</v>
      </c>
      <c r="C3678">
        <v>10</v>
      </c>
      <c r="D3678">
        <v>3854.849999999984</v>
      </c>
      <c r="E3678" cm="1">
        <f t="array" ref="E3678">_xlfn.IFS(B3678&lt;=PERCENTILE($B$3:$B$5882,0.2),5,B3678&lt;=PERCENTILE($B$3:$B$5882,0.4),4,B3678&lt;=PERCENTILE($B$3:$B$5882,0.6),3,B3678&lt;=PERCENTILE($B$3:$B$5882,0.8),2,TRUE,1)</f>
        <v>5</v>
      </c>
      <c r="F3678" cm="1">
        <f t="array" ref="F3678">_xlfn.IFS(C3678&lt;=PERCENTILE($C$3:$C$5882,0.2),1,C3678&lt;=PERCENTILE($C$3:$C$5882,0.4),2,C3678&lt;=PERCENTILE($C$3:$C$5882,0.6),3,C3678&lt;=PERCENTILE($C$3:$C$5882,0.8),4,TRUE,5)</f>
        <v>5</v>
      </c>
      <c r="G3678" cm="1">
        <f t="array" ref="G3678">_xlfn.IFS(D3678&lt;=PERCENTILE($D$3:$D$5882,0.2),1,D3678&lt;=PERCENTILE($D$3:$D$5882,0.4),2,D3678&lt;=PERCENTILE($D$3:$D$5882,0.6),3,D3678&lt;=PERCENTILE($D$3:$D$5882,0.8),4,TRUE,5)</f>
        <v>5</v>
      </c>
      <c r="H3678" s="3" t="str" cm="1">
        <f t="array" ref="H3678">_xlfn.IFS(AND(E3678&gt;=4,F3678&gt;=4,G3678&gt;=4),"Champions",AND(E3678&gt;=3,F3678&gt;=3,G3678&gt;=3),"Loyal Customers",AND(E3678&lt;=2,F3678&gt;=3),"At Risk",AND(E3678&lt;=2,F3678&lt;=2,G3678&lt;=2),"Lost",AND(E3678&gt;=4,F3678&lt;=2),"New/Promising",TRUE,"Needs Attention")</f>
        <v>Champions</v>
      </c>
      <c r="I3678" s="3" t="str">
        <f t="shared" si="61"/>
        <v>Active</v>
      </c>
      <c r="J3678" s="3" t="str">
        <f>_xlfn.XLOOKUP(A3678,'Country_Lookup'!$D:$D,'Country_Lookup'!$E:$E)</f>
        <v>United Kingdom</v>
      </c>
    </row>
    <row r="3679" spans="1:10" x14ac:dyDescent="0.3">
      <c r="A3679">
        <v>16058</v>
      </c>
      <c r="B3679">
        <v>406</v>
      </c>
      <c r="C3679">
        <v>1</v>
      </c>
      <c r="D3679">
        <v>62.7</v>
      </c>
      <c r="E3679" cm="1">
        <f t="array" ref="E3679">_xlfn.IFS(B3679&lt;=PERCENTILE($B$3:$B$5882,0.2),5,B3679&lt;=PERCENTILE($B$3:$B$5882,0.4),4,B3679&lt;=PERCENTILE($B$3:$B$5882,0.6),3,B3679&lt;=PERCENTILE($B$3:$B$5882,0.8),2,TRUE,1)</f>
        <v>2</v>
      </c>
      <c r="F3679" cm="1">
        <f t="array" ref="F3679">_xlfn.IFS(C3679&lt;=PERCENTILE($C$3:$C$5882,0.2),1,C3679&lt;=PERCENTILE($C$3:$C$5882,0.4),2,C3679&lt;=PERCENTILE($C$3:$C$5882,0.6),3,C3679&lt;=PERCENTILE($C$3:$C$5882,0.8),4,TRUE,5)</f>
        <v>1</v>
      </c>
      <c r="G3679" cm="1">
        <f t="array" ref="G3679">_xlfn.IFS(D3679&lt;=PERCENTILE($D$3:$D$5882,0.2),1,D3679&lt;=PERCENTILE($D$3:$D$5882,0.4),2,D3679&lt;=PERCENTILE($D$3:$D$5882,0.6),3,D3679&lt;=PERCENTILE($D$3:$D$5882,0.8),4,TRUE,5)</f>
        <v>1</v>
      </c>
      <c r="H3679" s="3" t="str" cm="1">
        <f t="array" ref="H3679">_xlfn.IFS(AND(E3679&gt;=4,F3679&gt;=4,G3679&gt;=4),"Champions",AND(E3679&gt;=3,F3679&gt;=3,G3679&gt;=3),"Loyal Customers",AND(E3679&lt;=2,F3679&gt;=3),"At Risk",AND(E3679&lt;=2,F3679&lt;=2,G3679&lt;=2),"Lost",AND(E3679&gt;=4,F3679&lt;=2),"New/Promising",TRUE,"Needs Attention")</f>
        <v>Lost</v>
      </c>
      <c r="I3679" s="3" t="str">
        <f t="shared" si="61"/>
        <v>Churned</v>
      </c>
      <c r="J3679" s="3" t="str">
        <f>_xlfn.XLOOKUP(A3679,'Country_Lookup'!$D:$D,'Country_Lookup'!$E:$E)</f>
        <v>United Kingdom</v>
      </c>
    </row>
    <row r="3680" spans="1:10" x14ac:dyDescent="0.3">
      <c r="A3680">
        <v>16059</v>
      </c>
      <c r="B3680">
        <v>65</v>
      </c>
      <c r="C3680">
        <v>12</v>
      </c>
      <c r="D3680">
        <v>3217.7700000000141</v>
      </c>
      <c r="E3680" cm="1">
        <f t="array" ref="E3680">_xlfn.IFS(B3680&lt;=PERCENTILE($B$3:$B$5882,0.2),5,B3680&lt;=PERCENTILE($B$3:$B$5882,0.4),4,B3680&lt;=PERCENTILE($B$3:$B$5882,0.6),3,B3680&lt;=PERCENTILE($B$3:$B$5882,0.8),2,TRUE,1)</f>
        <v>3</v>
      </c>
      <c r="F3680" cm="1">
        <f t="array" ref="F3680">_xlfn.IFS(C3680&lt;=PERCENTILE($C$3:$C$5882,0.2),1,C3680&lt;=PERCENTILE($C$3:$C$5882,0.4),2,C3680&lt;=PERCENTILE($C$3:$C$5882,0.6),3,C3680&lt;=PERCENTILE($C$3:$C$5882,0.8),4,TRUE,5)</f>
        <v>5</v>
      </c>
      <c r="G3680" cm="1">
        <f t="array" ref="G3680">_xlfn.IFS(D3680&lt;=PERCENTILE($D$3:$D$5882,0.2),1,D3680&lt;=PERCENTILE($D$3:$D$5882,0.4),2,D3680&lt;=PERCENTILE($D$3:$D$5882,0.6),3,D3680&lt;=PERCENTILE($D$3:$D$5882,0.8),4,TRUE,5)</f>
        <v>5</v>
      </c>
      <c r="H3680" s="3" t="str" cm="1">
        <f t="array" ref="H3680">_xlfn.IFS(AND(E3680&gt;=4,F3680&gt;=4,G3680&gt;=4),"Champions",AND(E3680&gt;=3,F3680&gt;=3,G3680&gt;=3),"Loyal Customers",AND(E3680&lt;=2,F3680&gt;=3),"At Risk",AND(E3680&lt;=2,F3680&lt;=2,G3680&lt;=2),"Lost",AND(E3680&gt;=4,F3680&lt;=2),"New/Promising",TRUE,"Needs Attention")</f>
        <v>Loyal Customers</v>
      </c>
      <c r="I3680" s="3" t="str">
        <f t="shared" si="61"/>
        <v>Active</v>
      </c>
      <c r="J3680" s="3" t="str">
        <f>_xlfn.XLOOKUP(A3680,'Country_Lookup'!$D:$D,'Country_Lookup'!$E:$E)</f>
        <v>United Kingdom</v>
      </c>
    </row>
    <row r="3681" spans="1:10" x14ac:dyDescent="0.3">
      <c r="A3681">
        <v>16060</v>
      </c>
      <c r="B3681">
        <v>400</v>
      </c>
      <c r="C3681">
        <v>3</v>
      </c>
      <c r="D3681">
        <v>541.95000000000016</v>
      </c>
      <c r="E3681" cm="1">
        <f t="array" ref="E3681">_xlfn.IFS(B3681&lt;=PERCENTILE($B$3:$B$5882,0.2),5,B3681&lt;=PERCENTILE($B$3:$B$5882,0.4),4,B3681&lt;=PERCENTILE($B$3:$B$5882,0.6),3,B3681&lt;=PERCENTILE($B$3:$B$5882,0.8),2,TRUE,1)</f>
        <v>2</v>
      </c>
      <c r="F3681" cm="1">
        <f t="array" ref="F3681">_xlfn.IFS(C3681&lt;=PERCENTILE($C$3:$C$5882,0.2),1,C3681&lt;=PERCENTILE($C$3:$C$5882,0.4),2,C3681&lt;=PERCENTILE($C$3:$C$5882,0.6),3,C3681&lt;=PERCENTILE($C$3:$C$5882,0.8),4,TRUE,5)</f>
        <v>3</v>
      </c>
      <c r="G3681" cm="1">
        <f t="array" ref="G3681">_xlfn.IFS(D3681&lt;=PERCENTILE($D$3:$D$5882,0.2),1,D3681&lt;=PERCENTILE($D$3:$D$5882,0.4),2,D3681&lt;=PERCENTILE($D$3:$D$5882,0.6),3,D3681&lt;=PERCENTILE($D$3:$D$5882,0.8),4,TRUE,5)</f>
        <v>2</v>
      </c>
      <c r="H3681" s="3" t="str" cm="1">
        <f t="array" ref="H3681">_xlfn.IFS(AND(E3681&gt;=4,F3681&gt;=4,G3681&gt;=4),"Champions",AND(E3681&gt;=3,F3681&gt;=3,G3681&gt;=3),"Loyal Customers",AND(E3681&lt;=2,F3681&gt;=3),"At Risk",AND(E3681&lt;=2,F3681&lt;=2,G3681&lt;=2),"Lost",AND(E3681&gt;=4,F3681&lt;=2),"New/Promising",TRUE,"Needs Attention")</f>
        <v>At Risk</v>
      </c>
      <c r="I3681" s="3" t="str">
        <f t="shared" si="61"/>
        <v>Churned</v>
      </c>
      <c r="J3681" s="3" t="str">
        <f>_xlfn.XLOOKUP(A3681,'Country_Lookup'!$D:$D,'Country_Lookup'!$E:$E)</f>
        <v>United Kingdom</v>
      </c>
    </row>
    <row r="3682" spans="1:10" x14ac:dyDescent="0.3">
      <c r="A3682">
        <v>16061</v>
      </c>
      <c r="B3682">
        <v>431</v>
      </c>
      <c r="C3682">
        <v>1</v>
      </c>
      <c r="D3682">
        <v>89.65000000000002</v>
      </c>
      <c r="E3682" cm="1">
        <f t="array" ref="E3682">_xlfn.IFS(B3682&lt;=PERCENTILE($B$3:$B$5882,0.2),5,B3682&lt;=PERCENTILE($B$3:$B$5882,0.4),4,B3682&lt;=PERCENTILE($B$3:$B$5882,0.6),3,B3682&lt;=PERCENTILE($B$3:$B$5882,0.8),2,TRUE,1)</f>
        <v>1</v>
      </c>
      <c r="F3682" cm="1">
        <f t="array" ref="F3682">_xlfn.IFS(C3682&lt;=PERCENTILE($C$3:$C$5882,0.2),1,C3682&lt;=PERCENTILE($C$3:$C$5882,0.4),2,C3682&lt;=PERCENTILE($C$3:$C$5882,0.6),3,C3682&lt;=PERCENTILE($C$3:$C$5882,0.8),4,TRUE,5)</f>
        <v>1</v>
      </c>
      <c r="G3682" cm="1">
        <f t="array" ref="G3682">_xlfn.IFS(D3682&lt;=PERCENTILE($D$3:$D$5882,0.2),1,D3682&lt;=PERCENTILE($D$3:$D$5882,0.4),2,D3682&lt;=PERCENTILE($D$3:$D$5882,0.6),3,D3682&lt;=PERCENTILE($D$3:$D$5882,0.8),4,TRUE,5)</f>
        <v>1</v>
      </c>
      <c r="H3682" s="3" t="str" cm="1">
        <f t="array" ref="H3682">_xlfn.IFS(AND(E3682&gt;=4,F3682&gt;=4,G3682&gt;=4),"Champions",AND(E3682&gt;=3,F3682&gt;=3,G3682&gt;=3),"Loyal Customers",AND(E3682&lt;=2,F3682&gt;=3),"At Risk",AND(E3682&lt;=2,F3682&lt;=2,G3682&lt;=2),"Lost",AND(E3682&gt;=4,F3682&lt;=2),"New/Promising",TRUE,"Needs Attention")</f>
        <v>Lost</v>
      </c>
      <c r="I3682" s="3" t="str">
        <f t="shared" si="61"/>
        <v>Churned</v>
      </c>
      <c r="J3682" s="3" t="str">
        <f>_xlfn.XLOOKUP(A3682,'Country_Lookup'!$D:$D,'Country_Lookup'!$E:$E)</f>
        <v>United Kingdom</v>
      </c>
    </row>
    <row r="3683" spans="1:10" x14ac:dyDescent="0.3">
      <c r="A3683">
        <v>16062</v>
      </c>
      <c r="B3683">
        <v>9</v>
      </c>
      <c r="C3683">
        <v>8</v>
      </c>
      <c r="D3683">
        <v>2863.4500000000075</v>
      </c>
      <c r="E3683" cm="1">
        <f t="array" ref="E3683">_xlfn.IFS(B3683&lt;=PERCENTILE($B$3:$B$5882,0.2),5,B3683&lt;=PERCENTILE($B$3:$B$5882,0.4),4,B3683&lt;=PERCENTILE($B$3:$B$5882,0.6),3,B3683&lt;=PERCENTILE($B$3:$B$5882,0.8),2,TRUE,1)</f>
        <v>5</v>
      </c>
      <c r="F3683" cm="1">
        <f t="array" ref="F3683">_xlfn.IFS(C3683&lt;=PERCENTILE($C$3:$C$5882,0.2),1,C3683&lt;=PERCENTILE($C$3:$C$5882,0.4),2,C3683&lt;=PERCENTILE($C$3:$C$5882,0.6),3,C3683&lt;=PERCENTILE($C$3:$C$5882,0.8),4,TRUE,5)</f>
        <v>4</v>
      </c>
      <c r="G3683" cm="1">
        <f t="array" ref="G3683">_xlfn.IFS(D3683&lt;=PERCENTILE($D$3:$D$5882,0.2),1,D3683&lt;=PERCENTILE($D$3:$D$5882,0.4),2,D3683&lt;=PERCENTILE($D$3:$D$5882,0.6),3,D3683&lt;=PERCENTILE($D$3:$D$5882,0.8),4,TRUE,5)</f>
        <v>4</v>
      </c>
      <c r="H3683" s="3" t="str" cm="1">
        <f t="array" ref="H3683">_xlfn.IFS(AND(E3683&gt;=4,F3683&gt;=4,G3683&gt;=4),"Champions",AND(E3683&gt;=3,F3683&gt;=3,G3683&gt;=3),"Loyal Customers",AND(E3683&lt;=2,F3683&gt;=3),"At Risk",AND(E3683&lt;=2,F3683&lt;=2,G3683&lt;=2),"Lost",AND(E3683&gt;=4,F3683&lt;=2),"New/Promising",TRUE,"Needs Attention")</f>
        <v>Champions</v>
      </c>
      <c r="I3683" s="3" t="str">
        <f t="shared" si="61"/>
        <v>Active</v>
      </c>
      <c r="J3683" s="3" t="str">
        <f>_xlfn.XLOOKUP(A3683,'Country_Lookup'!$D:$D,'Country_Lookup'!$E:$E)</f>
        <v>United Kingdom</v>
      </c>
    </row>
    <row r="3684" spans="1:10" x14ac:dyDescent="0.3">
      <c r="A3684">
        <v>16063</v>
      </c>
      <c r="B3684">
        <v>260</v>
      </c>
      <c r="C3684">
        <v>1</v>
      </c>
      <c r="D3684">
        <v>335.31999999999994</v>
      </c>
      <c r="E3684" cm="1">
        <f t="array" ref="E3684">_xlfn.IFS(B3684&lt;=PERCENTILE($B$3:$B$5882,0.2),5,B3684&lt;=PERCENTILE($B$3:$B$5882,0.4),4,B3684&lt;=PERCENTILE($B$3:$B$5882,0.6),3,B3684&lt;=PERCENTILE($B$3:$B$5882,0.8),2,TRUE,1)</f>
        <v>2</v>
      </c>
      <c r="F3684" cm="1">
        <f t="array" ref="F3684">_xlfn.IFS(C3684&lt;=PERCENTILE($C$3:$C$5882,0.2),1,C3684&lt;=PERCENTILE($C$3:$C$5882,0.4),2,C3684&lt;=PERCENTILE($C$3:$C$5882,0.6),3,C3684&lt;=PERCENTILE($C$3:$C$5882,0.8),4,TRUE,5)</f>
        <v>1</v>
      </c>
      <c r="G3684" cm="1">
        <f t="array" ref="G3684">_xlfn.IFS(D3684&lt;=PERCENTILE($D$3:$D$5882,0.2),1,D3684&lt;=PERCENTILE($D$3:$D$5882,0.4),2,D3684&lt;=PERCENTILE($D$3:$D$5882,0.6),3,D3684&lt;=PERCENTILE($D$3:$D$5882,0.8),4,TRUE,5)</f>
        <v>2</v>
      </c>
      <c r="H3684" s="3" t="str" cm="1">
        <f t="array" ref="H3684">_xlfn.IFS(AND(E3684&gt;=4,F3684&gt;=4,G3684&gt;=4),"Champions",AND(E3684&gt;=3,F3684&gt;=3,G3684&gt;=3),"Loyal Customers",AND(E3684&lt;=2,F3684&gt;=3),"At Risk",AND(E3684&lt;=2,F3684&lt;=2,G3684&lt;=2),"Lost",AND(E3684&gt;=4,F3684&lt;=2),"New/Promising",TRUE,"Needs Attention")</f>
        <v>Lost</v>
      </c>
      <c r="I3684" s="3" t="str">
        <f t="shared" si="61"/>
        <v>Churned</v>
      </c>
      <c r="J3684" s="3" t="str">
        <f>_xlfn.XLOOKUP(A3684,'Country_Lookup'!$D:$D,'Country_Lookup'!$E:$E)</f>
        <v>United Kingdom</v>
      </c>
    </row>
    <row r="3685" spans="1:10" x14ac:dyDescent="0.3">
      <c r="A3685">
        <v>16064</v>
      </c>
      <c r="B3685">
        <v>725</v>
      </c>
      <c r="C3685">
        <v>1</v>
      </c>
      <c r="D3685">
        <v>111</v>
      </c>
      <c r="E3685" cm="1">
        <f t="array" ref="E3685">_xlfn.IFS(B3685&lt;=PERCENTILE($B$3:$B$5882,0.2),5,B3685&lt;=PERCENTILE($B$3:$B$5882,0.4),4,B3685&lt;=PERCENTILE($B$3:$B$5882,0.6),3,B3685&lt;=PERCENTILE($B$3:$B$5882,0.8),2,TRUE,1)</f>
        <v>1</v>
      </c>
      <c r="F3685" cm="1">
        <f t="array" ref="F3685">_xlfn.IFS(C3685&lt;=PERCENTILE($C$3:$C$5882,0.2),1,C3685&lt;=PERCENTILE($C$3:$C$5882,0.4),2,C3685&lt;=PERCENTILE($C$3:$C$5882,0.6),3,C3685&lt;=PERCENTILE($C$3:$C$5882,0.8),4,TRUE,5)</f>
        <v>1</v>
      </c>
      <c r="G3685" cm="1">
        <f t="array" ref="G3685">_xlfn.IFS(D3685&lt;=PERCENTILE($D$3:$D$5882,0.2),1,D3685&lt;=PERCENTILE($D$3:$D$5882,0.4),2,D3685&lt;=PERCENTILE($D$3:$D$5882,0.6),3,D3685&lt;=PERCENTILE($D$3:$D$5882,0.8),4,TRUE,5)</f>
        <v>1</v>
      </c>
      <c r="H3685" s="3" t="str" cm="1">
        <f t="array" ref="H3685">_xlfn.IFS(AND(E3685&gt;=4,F3685&gt;=4,G3685&gt;=4),"Champions",AND(E3685&gt;=3,F3685&gt;=3,G3685&gt;=3),"Loyal Customers",AND(E3685&lt;=2,F3685&gt;=3),"At Risk",AND(E3685&lt;=2,F3685&lt;=2,G3685&lt;=2),"Lost",AND(E3685&gt;=4,F3685&lt;=2),"New/Promising",TRUE,"Needs Attention")</f>
        <v>Lost</v>
      </c>
      <c r="I3685" s="3" t="str">
        <f t="shared" si="61"/>
        <v>Churned</v>
      </c>
      <c r="J3685" s="3" t="str">
        <f>_xlfn.XLOOKUP(A3685,'Country_Lookup'!$D:$D,'Country_Lookup'!$E:$E)</f>
        <v>United Kingdom</v>
      </c>
    </row>
    <row r="3686" spans="1:10" x14ac:dyDescent="0.3">
      <c r="A3686">
        <v>16065</v>
      </c>
      <c r="B3686">
        <v>365</v>
      </c>
      <c r="C3686">
        <v>8</v>
      </c>
      <c r="D3686">
        <v>2382.6199999999958</v>
      </c>
      <c r="E3686" cm="1">
        <f t="array" ref="E3686">_xlfn.IFS(B3686&lt;=PERCENTILE($B$3:$B$5882,0.2),5,B3686&lt;=PERCENTILE($B$3:$B$5882,0.4),4,B3686&lt;=PERCENTILE($B$3:$B$5882,0.6),3,B3686&lt;=PERCENTILE($B$3:$B$5882,0.8),2,TRUE,1)</f>
        <v>2</v>
      </c>
      <c r="F3686" cm="1">
        <f t="array" ref="F3686">_xlfn.IFS(C3686&lt;=PERCENTILE($C$3:$C$5882,0.2),1,C3686&lt;=PERCENTILE($C$3:$C$5882,0.4),2,C3686&lt;=PERCENTILE($C$3:$C$5882,0.6),3,C3686&lt;=PERCENTILE($C$3:$C$5882,0.8),4,TRUE,5)</f>
        <v>4</v>
      </c>
      <c r="G3686" cm="1">
        <f t="array" ref="G3686">_xlfn.IFS(D3686&lt;=PERCENTILE($D$3:$D$5882,0.2),1,D3686&lt;=PERCENTILE($D$3:$D$5882,0.4),2,D3686&lt;=PERCENTILE($D$3:$D$5882,0.6),3,D3686&lt;=PERCENTILE($D$3:$D$5882,0.8),4,TRUE,5)</f>
        <v>4</v>
      </c>
      <c r="H3686" s="3" t="str" cm="1">
        <f t="array" ref="H3686">_xlfn.IFS(AND(E3686&gt;=4,F3686&gt;=4,G3686&gt;=4),"Champions",AND(E3686&gt;=3,F3686&gt;=3,G3686&gt;=3),"Loyal Customers",AND(E3686&lt;=2,F3686&gt;=3),"At Risk",AND(E3686&lt;=2,F3686&lt;=2,G3686&lt;=2),"Lost",AND(E3686&gt;=4,F3686&lt;=2),"New/Promising",TRUE,"Needs Attention")</f>
        <v>At Risk</v>
      </c>
      <c r="I3686" s="3" t="str">
        <f t="shared" si="61"/>
        <v>Churned</v>
      </c>
      <c r="J3686" s="3" t="str">
        <f>_xlfn.XLOOKUP(A3686,'Country_Lookup'!$D:$D,'Country_Lookup'!$E:$E)</f>
        <v>United Kingdom</v>
      </c>
    </row>
    <row r="3687" spans="1:10" x14ac:dyDescent="0.3">
      <c r="A3687">
        <v>16066</v>
      </c>
      <c r="B3687">
        <v>16</v>
      </c>
      <c r="C3687">
        <v>5</v>
      </c>
      <c r="D3687">
        <v>1521.8699999999978</v>
      </c>
      <c r="E3687" cm="1">
        <f t="array" ref="E3687">_xlfn.IFS(B3687&lt;=PERCENTILE($B$3:$B$5882,0.2),5,B3687&lt;=PERCENTILE($B$3:$B$5882,0.4),4,B3687&lt;=PERCENTILE($B$3:$B$5882,0.6),3,B3687&lt;=PERCENTILE($B$3:$B$5882,0.8),2,TRUE,1)</f>
        <v>5</v>
      </c>
      <c r="F3687" cm="1">
        <f t="array" ref="F3687">_xlfn.IFS(C3687&lt;=PERCENTILE($C$3:$C$5882,0.2),1,C3687&lt;=PERCENTILE($C$3:$C$5882,0.4),2,C3687&lt;=PERCENTILE($C$3:$C$5882,0.6),3,C3687&lt;=PERCENTILE($C$3:$C$5882,0.8),4,TRUE,5)</f>
        <v>4</v>
      </c>
      <c r="G3687" cm="1">
        <f t="array" ref="G3687">_xlfn.IFS(D3687&lt;=PERCENTILE($D$3:$D$5882,0.2),1,D3687&lt;=PERCENTILE($D$3:$D$5882,0.4),2,D3687&lt;=PERCENTILE($D$3:$D$5882,0.6),3,D3687&lt;=PERCENTILE($D$3:$D$5882,0.8),4,TRUE,5)</f>
        <v>4</v>
      </c>
      <c r="H3687" s="3" t="str" cm="1">
        <f t="array" ref="H3687">_xlfn.IFS(AND(E3687&gt;=4,F3687&gt;=4,G3687&gt;=4),"Champions",AND(E3687&gt;=3,F3687&gt;=3,G3687&gt;=3),"Loyal Customers",AND(E3687&lt;=2,F3687&gt;=3),"At Risk",AND(E3687&lt;=2,F3687&lt;=2,G3687&lt;=2),"Lost",AND(E3687&gt;=4,F3687&lt;=2),"New/Promising",TRUE,"Needs Attention")</f>
        <v>Champions</v>
      </c>
      <c r="I3687" s="3" t="str">
        <f t="shared" si="61"/>
        <v>Active</v>
      </c>
      <c r="J3687" s="3" t="str">
        <f>_xlfn.XLOOKUP(A3687,'Country_Lookup'!$D:$D,'Country_Lookup'!$E:$E)</f>
        <v>United Kingdom</v>
      </c>
    </row>
    <row r="3688" spans="1:10" x14ac:dyDescent="0.3">
      <c r="A3688">
        <v>16067</v>
      </c>
      <c r="B3688">
        <v>562</v>
      </c>
      <c r="C3688">
        <v>3</v>
      </c>
      <c r="D3688">
        <v>3395.2900000000022</v>
      </c>
      <c r="E3688" cm="1">
        <f t="array" ref="E3688">_xlfn.IFS(B3688&lt;=PERCENTILE($B$3:$B$5882,0.2),5,B3688&lt;=PERCENTILE($B$3:$B$5882,0.4),4,B3688&lt;=PERCENTILE($B$3:$B$5882,0.6),3,B3688&lt;=PERCENTILE($B$3:$B$5882,0.8),2,TRUE,1)</f>
        <v>1</v>
      </c>
      <c r="F3688" cm="1">
        <f t="array" ref="F3688">_xlfn.IFS(C3688&lt;=PERCENTILE($C$3:$C$5882,0.2),1,C3688&lt;=PERCENTILE($C$3:$C$5882,0.4),2,C3688&lt;=PERCENTILE($C$3:$C$5882,0.6),3,C3688&lt;=PERCENTILE($C$3:$C$5882,0.8),4,TRUE,5)</f>
        <v>3</v>
      </c>
      <c r="G3688" cm="1">
        <f t="array" ref="G3688">_xlfn.IFS(D3688&lt;=PERCENTILE($D$3:$D$5882,0.2),1,D3688&lt;=PERCENTILE($D$3:$D$5882,0.4),2,D3688&lt;=PERCENTILE($D$3:$D$5882,0.6),3,D3688&lt;=PERCENTILE($D$3:$D$5882,0.8),4,TRUE,5)</f>
        <v>5</v>
      </c>
      <c r="H3688" s="3" t="str" cm="1">
        <f t="array" ref="H3688">_xlfn.IFS(AND(E3688&gt;=4,F3688&gt;=4,G3688&gt;=4),"Champions",AND(E3688&gt;=3,F3688&gt;=3,G3688&gt;=3),"Loyal Customers",AND(E3688&lt;=2,F3688&gt;=3),"At Risk",AND(E3688&lt;=2,F3688&lt;=2,G3688&lt;=2),"Lost",AND(E3688&gt;=4,F3688&lt;=2),"New/Promising",TRUE,"Needs Attention")</f>
        <v>At Risk</v>
      </c>
      <c r="I3688" s="3" t="str">
        <f t="shared" si="61"/>
        <v>Churned</v>
      </c>
      <c r="J3688" s="3" t="str">
        <f>_xlfn.XLOOKUP(A3688,'Country_Lookup'!$D:$D,'Country_Lookup'!$E:$E)</f>
        <v>United Kingdom</v>
      </c>
    </row>
    <row r="3689" spans="1:10" x14ac:dyDescent="0.3">
      <c r="A3689">
        <v>16068</v>
      </c>
      <c r="B3689">
        <v>593</v>
      </c>
      <c r="C3689">
        <v>1</v>
      </c>
      <c r="D3689">
        <v>122.92999999999999</v>
      </c>
      <c r="E3689" cm="1">
        <f t="array" ref="E3689">_xlfn.IFS(B3689&lt;=PERCENTILE($B$3:$B$5882,0.2),5,B3689&lt;=PERCENTILE($B$3:$B$5882,0.4),4,B3689&lt;=PERCENTILE($B$3:$B$5882,0.6),3,B3689&lt;=PERCENTILE($B$3:$B$5882,0.8),2,TRUE,1)</f>
        <v>1</v>
      </c>
      <c r="F3689" cm="1">
        <f t="array" ref="F3689">_xlfn.IFS(C3689&lt;=PERCENTILE($C$3:$C$5882,0.2),1,C3689&lt;=PERCENTILE($C$3:$C$5882,0.4),2,C3689&lt;=PERCENTILE($C$3:$C$5882,0.6),3,C3689&lt;=PERCENTILE($C$3:$C$5882,0.8),4,TRUE,5)</f>
        <v>1</v>
      </c>
      <c r="G3689" cm="1">
        <f t="array" ref="G3689">_xlfn.IFS(D3689&lt;=PERCENTILE($D$3:$D$5882,0.2),1,D3689&lt;=PERCENTILE($D$3:$D$5882,0.4),2,D3689&lt;=PERCENTILE($D$3:$D$5882,0.6),3,D3689&lt;=PERCENTILE($D$3:$D$5882,0.8),4,TRUE,5)</f>
        <v>1</v>
      </c>
      <c r="H3689" s="3" t="str" cm="1">
        <f t="array" ref="H3689">_xlfn.IFS(AND(E3689&gt;=4,F3689&gt;=4,G3689&gt;=4),"Champions",AND(E3689&gt;=3,F3689&gt;=3,G3689&gt;=3),"Loyal Customers",AND(E3689&lt;=2,F3689&gt;=3),"At Risk",AND(E3689&lt;=2,F3689&lt;=2,G3689&lt;=2),"Lost",AND(E3689&gt;=4,F3689&lt;=2),"New/Promising",TRUE,"Needs Attention")</f>
        <v>Lost</v>
      </c>
      <c r="I3689" s="3" t="str">
        <f t="shared" si="61"/>
        <v>Churned</v>
      </c>
      <c r="J3689" s="3" t="str">
        <f>_xlfn.XLOOKUP(A3689,'Country_Lookup'!$D:$D,'Country_Lookup'!$E:$E)</f>
        <v>United Kingdom</v>
      </c>
    </row>
    <row r="3690" spans="1:10" x14ac:dyDescent="0.3">
      <c r="A3690">
        <v>16069</v>
      </c>
      <c r="B3690">
        <v>417</v>
      </c>
      <c r="C3690">
        <v>1</v>
      </c>
      <c r="D3690">
        <v>457.70000000000022</v>
      </c>
      <c r="E3690" cm="1">
        <f t="array" ref="E3690">_xlfn.IFS(B3690&lt;=PERCENTILE($B$3:$B$5882,0.2),5,B3690&lt;=PERCENTILE($B$3:$B$5882,0.4),4,B3690&lt;=PERCENTILE($B$3:$B$5882,0.6),3,B3690&lt;=PERCENTILE($B$3:$B$5882,0.8),2,TRUE,1)</f>
        <v>1</v>
      </c>
      <c r="F3690" cm="1">
        <f t="array" ref="F3690">_xlfn.IFS(C3690&lt;=PERCENTILE($C$3:$C$5882,0.2),1,C3690&lt;=PERCENTILE($C$3:$C$5882,0.4),2,C3690&lt;=PERCENTILE($C$3:$C$5882,0.6),3,C3690&lt;=PERCENTILE($C$3:$C$5882,0.8),4,TRUE,5)</f>
        <v>1</v>
      </c>
      <c r="G3690" cm="1">
        <f t="array" ref="G3690">_xlfn.IFS(D3690&lt;=PERCENTILE($D$3:$D$5882,0.2),1,D3690&lt;=PERCENTILE($D$3:$D$5882,0.4),2,D3690&lt;=PERCENTILE($D$3:$D$5882,0.6),3,D3690&lt;=PERCENTILE($D$3:$D$5882,0.8),4,TRUE,5)</f>
        <v>2</v>
      </c>
      <c r="H3690" s="3" t="str" cm="1">
        <f t="array" ref="H3690">_xlfn.IFS(AND(E3690&gt;=4,F3690&gt;=4,G3690&gt;=4),"Champions",AND(E3690&gt;=3,F3690&gt;=3,G3690&gt;=3),"Loyal Customers",AND(E3690&lt;=2,F3690&gt;=3),"At Risk",AND(E3690&lt;=2,F3690&lt;=2,G3690&lt;=2),"Lost",AND(E3690&gt;=4,F3690&lt;=2),"New/Promising",TRUE,"Needs Attention")</f>
        <v>Lost</v>
      </c>
      <c r="I3690" s="3" t="str">
        <f t="shared" si="61"/>
        <v>Churned</v>
      </c>
      <c r="J3690" s="3" t="str">
        <f>_xlfn.XLOOKUP(A3690,'Country_Lookup'!$D:$D,'Country_Lookup'!$E:$E)</f>
        <v>United Kingdom</v>
      </c>
    </row>
    <row r="3691" spans="1:10" x14ac:dyDescent="0.3">
      <c r="A3691">
        <v>16070</v>
      </c>
      <c r="B3691">
        <v>22</v>
      </c>
      <c r="C3691">
        <v>2</v>
      </c>
      <c r="D3691">
        <v>852.15000000000043</v>
      </c>
      <c r="E3691" cm="1">
        <f t="array" ref="E3691">_xlfn.IFS(B3691&lt;=PERCENTILE($B$3:$B$5882,0.2),5,B3691&lt;=PERCENTILE($B$3:$B$5882,0.4),4,B3691&lt;=PERCENTILE($B$3:$B$5882,0.6),3,B3691&lt;=PERCENTILE($B$3:$B$5882,0.8),2,TRUE,1)</f>
        <v>4</v>
      </c>
      <c r="F3691" cm="1">
        <f t="array" ref="F3691">_xlfn.IFS(C3691&lt;=PERCENTILE($C$3:$C$5882,0.2),1,C3691&lt;=PERCENTILE($C$3:$C$5882,0.4),2,C3691&lt;=PERCENTILE($C$3:$C$5882,0.6),3,C3691&lt;=PERCENTILE($C$3:$C$5882,0.8),4,TRUE,5)</f>
        <v>2</v>
      </c>
      <c r="G3691" cm="1">
        <f t="array" ref="G3691">_xlfn.IFS(D3691&lt;=PERCENTILE($D$3:$D$5882,0.2),1,D3691&lt;=PERCENTILE($D$3:$D$5882,0.4),2,D3691&lt;=PERCENTILE($D$3:$D$5882,0.6),3,D3691&lt;=PERCENTILE($D$3:$D$5882,0.8),4,TRUE,5)</f>
        <v>3</v>
      </c>
      <c r="H3691" s="3" t="str" cm="1">
        <f t="array" ref="H3691">_xlfn.IFS(AND(E3691&gt;=4,F3691&gt;=4,G3691&gt;=4),"Champions",AND(E3691&gt;=3,F3691&gt;=3,G3691&gt;=3),"Loyal Customers",AND(E3691&lt;=2,F3691&gt;=3),"At Risk",AND(E3691&lt;=2,F3691&lt;=2,G3691&lt;=2),"Lost",AND(E3691&gt;=4,F3691&lt;=2),"New/Promising",TRUE,"Needs Attention")</f>
        <v>New/Promising</v>
      </c>
      <c r="I3691" s="3" t="str">
        <f t="shared" si="61"/>
        <v>Active</v>
      </c>
      <c r="J3691" s="3" t="str">
        <f>_xlfn.XLOOKUP(A3691,'Country_Lookup'!$D:$D,'Country_Lookup'!$E:$E)</f>
        <v>United Kingdom</v>
      </c>
    </row>
    <row r="3692" spans="1:10" x14ac:dyDescent="0.3">
      <c r="A3692">
        <v>16071</v>
      </c>
      <c r="B3692">
        <v>44</v>
      </c>
      <c r="C3692">
        <v>4</v>
      </c>
      <c r="D3692">
        <v>1076.8000000000015</v>
      </c>
      <c r="E3692" cm="1">
        <f t="array" ref="E3692">_xlfn.IFS(B3692&lt;=PERCENTILE($B$3:$B$5882,0.2),5,B3692&lt;=PERCENTILE($B$3:$B$5882,0.4),4,B3692&lt;=PERCENTILE($B$3:$B$5882,0.6),3,B3692&lt;=PERCENTILE($B$3:$B$5882,0.8),2,TRUE,1)</f>
        <v>4</v>
      </c>
      <c r="F3692" cm="1">
        <f t="array" ref="F3692">_xlfn.IFS(C3692&lt;=PERCENTILE($C$3:$C$5882,0.2),1,C3692&lt;=PERCENTILE($C$3:$C$5882,0.4),2,C3692&lt;=PERCENTILE($C$3:$C$5882,0.6),3,C3692&lt;=PERCENTILE($C$3:$C$5882,0.8),4,TRUE,5)</f>
        <v>3</v>
      </c>
      <c r="G3692" cm="1">
        <f t="array" ref="G3692">_xlfn.IFS(D3692&lt;=PERCENTILE($D$3:$D$5882,0.2),1,D3692&lt;=PERCENTILE($D$3:$D$5882,0.4),2,D3692&lt;=PERCENTILE($D$3:$D$5882,0.6),3,D3692&lt;=PERCENTILE($D$3:$D$5882,0.8),4,TRUE,5)</f>
        <v>3</v>
      </c>
      <c r="H3692" s="3" t="str" cm="1">
        <f t="array" ref="H3692">_xlfn.IFS(AND(E3692&gt;=4,F3692&gt;=4,G3692&gt;=4),"Champions",AND(E3692&gt;=3,F3692&gt;=3,G3692&gt;=3),"Loyal Customers",AND(E3692&lt;=2,F3692&gt;=3),"At Risk",AND(E3692&lt;=2,F3692&lt;=2,G3692&lt;=2),"Lost",AND(E3692&gt;=4,F3692&lt;=2),"New/Promising",TRUE,"Needs Attention")</f>
        <v>Loyal Customers</v>
      </c>
      <c r="I3692" s="3" t="str">
        <f t="shared" si="61"/>
        <v>Active</v>
      </c>
      <c r="J3692" s="3" t="str">
        <f>_xlfn.XLOOKUP(A3692,'Country_Lookup'!$D:$D,'Country_Lookup'!$E:$E)</f>
        <v>United Kingdom</v>
      </c>
    </row>
    <row r="3693" spans="1:10" x14ac:dyDescent="0.3">
      <c r="A3693">
        <v>16072</v>
      </c>
      <c r="B3693">
        <v>288</v>
      </c>
      <c r="C3693">
        <v>4</v>
      </c>
      <c r="D3693">
        <v>4328.8899999999776</v>
      </c>
      <c r="E3693" cm="1">
        <f t="array" ref="E3693">_xlfn.IFS(B3693&lt;=PERCENTILE($B$3:$B$5882,0.2),5,B3693&lt;=PERCENTILE($B$3:$B$5882,0.4),4,B3693&lt;=PERCENTILE($B$3:$B$5882,0.6),3,B3693&lt;=PERCENTILE($B$3:$B$5882,0.8),2,TRUE,1)</f>
        <v>2</v>
      </c>
      <c r="F3693" cm="1">
        <f t="array" ref="F3693">_xlfn.IFS(C3693&lt;=PERCENTILE($C$3:$C$5882,0.2),1,C3693&lt;=PERCENTILE($C$3:$C$5882,0.4),2,C3693&lt;=PERCENTILE($C$3:$C$5882,0.6),3,C3693&lt;=PERCENTILE($C$3:$C$5882,0.8),4,TRUE,5)</f>
        <v>3</v>
      </c>
      <c r="G3693" cm="1">
        <f t="array" ref="G3693">_xlfn.IFS(D3693&lt;=PERCENTILE($D$3:$D$5882,0.2),1,D3693&lt;=PERCENTILE($D$3:$D$5882,0.4),2,D3693&lt;=PERCENTILE($D$3:$D$5882,0.6),3,D3693&lt;=PERCENTILE($D$3:$D$5882,0.8),4,TRUE,5)</f>
        <v>5</v>
      </c>
      <c r="H3693" s="3" t="str" cm="1">
        <f t="array" ref="H3693">_xlfn.IFS(AND(E3693&gt;=4,F3693&gt;=4,G3693&gt;=4),"Champions",AND(E3693&gt;=3,F3693&gt;=3,G3693&gt;=3),"Loyal Customers",AND(E3693&lt;=2,F3693&gt;=3),"At Risk",AND(E3693&lt;=2,F3693&lt;=2,G3693&lt;=2),"Lost",AND(E3693&gt;=4,F3693&lt;=2),"New/Promising",TRUE,"Needs Attention")</f>
        <v>At Risk</v>
      </c>
      <c r="I3693" s="3" t="str">
        <f t="shared" si="61"/>
        <v>Churned</v>
      </c>
      <c r="J3693" s="3" t="str">
        <f>_xlfn.XLOOKUP(A3693,'Country_Lookup'!$D:$D,'Country_Lookup'!$E:$E)</f>
        <v>United Kingdom</v>
      </c>
    </row>
    <row r="3694" spans="1:10" x14ac:dyDescent="0.3">
      <c r="A3694">
        <v>16073</v>
      </c>
      <c r="B3694">
        <v>297</v>
      </c>
      <c r="C3694">
        <v>1</v>
      </c>
      <c r="D3694">
        <v>122.39999999999999</v>
      </c>
      <c r="E3694" cm="1">
        <f t="array" ref="E3694">_xlfn.IFS(B3694&lt;=PERCENTILE($B$3:$B$5882,0.2),5,B3694&lt;=PERCENTILE($B$3:$B$5882,0.4),4,B3694&lt;=PERCENTILE($B$3:$B$5882,0.6),3,B3694&lt;=PERCENTILE($B$3:$B$5882,0.8),2,TRUE,1)</f>
        <v>2</v>
      </c>
      <c r="F3694" cm="1">
        <f t="array" ref="F3694">_xlfn.IFS(C3694&lt;=PERCENTILE($C$3:$C$5882,0.2),1,C3694&lt;=PERCENTILE($C$3:$C$5882,0.4),2,C3694&lt;=PERCENTILE($C$3:$C$5882,0.6),3,C3694&lt;=PERCENTILE($C$3:$C$5882,0.8),4,TRUE,5)</f>
        <v>1</v>
      </c>
      <c r="G3694" cm="1">
        <f t="array" ref="G3694">_xlfn.IFS(D3694&lt;=PERCENTILE($D$3:$D$5882,0.2),1,D3694&lt;=PERCENTILE($D$3:$D$5882,0.4),2,D3694&lt;=PERCENTILE($D$3:$D$5882,0.6),3,D3694&lt;=PERCENTILE($D$3:$D$5882,0.8),4,TRUE,5)</f>
        <v>1</v>
      </c>
      <c r="H3694" s="3" t="str" cm="1">
        <f t="array" ref="H3694">_xlfn.IFS(AND(E3694&gt;=4,F3694&gt;=4,G3694&gt;=4),"Champions",AND(E3694&gt;=3,F3694&gt;=3,G3694&gt;=3),"Loyal Customers",AND(E3694&lt;=2,F3694&gt;=3),"At Risk",AND(E3694&lt;=2,F3694&lt;=2,G3694&lt;=2),"Lost",AND(E3694&gt;=4,F3694&lt;=2),"New/Promising",TRUE,"Needs Attention")</f>
        <v>Lost</v>
      </c>
      <c r="I3694" s="3" t="str">
        <f t="shared" si="61"/>
        <v>Churned</v>
      </c>
      <c r="J3694" s="3" t="str">
        <f>_xlfn.XLOOKUP(A3694,'Country_Lookup'!$D:$D,'Country_Lookup'!$E:$E)</f>
        <v>United Kingdom</v>
      </c>
    </row>
    <row r="3695" spans="1:10" x14ac:dyDescent="0.3">
      <c r="A3695">
        <v>16074</v>
      </c>
      <c r="B3695">
        <v>390</v>
      </c>
      <c r="C3695">
        <v>1</v>
      </c>
      <c r="D3695">
        <v>265.25</v>
      </c>
      <c r="E3695" cm="1">
        <f t="array" ref="E3695">_xlfn.IFS(B3695&lt;=PERCENTILE($B$3:$B$5882,0.2),5,B3695&lt;=PERCENTILE($B$3:$B$5882,0.4),4,B3695&lt;=PERCENTILE($B$3:$B$5882,0.6),3,B3695&lt;=PERCENTILE($B$3:$B$5882,0.8),2,TRUE,1)</f>
        <v>2</v>
      </c>
      <c r="F3695" cm="1">
        <f t="array" ref="F3695">_xlfn.IFS(C3695&lt;=PERCENTILE($C$3:$C$5882,0.2),1,C3695&lt;=PERCENTILE($C$3:$C$5882,0.4),2,C3695&lt;=PERCENTILE($C$3:$C$5882,0.6),3,C3695&lt;=PERCENTILE($C$3:$C$5882,0.8),4,TRUE,5)</f>
        <v>1</v>
      </c>
      <c r="G3695" cm="1">
        <f t="array" ref="G3695">_xlfn.IFS(D3695&lt;=PERCENTILE($D$3:$D$5882,0.2),1,D3695&lt;=PERCENTILE($D$3:$D$5882,0.4),2,D3695&lt;=PERCENTILE($D$3:$D$5882,0.6),3,D3695&lt;=PERCENTILE($D$3:$D$5882,0.8),4,TRUE,5)</f>
        <v>1</v>
      </c>
      <c r="H3695" s="3" t="str" cm="1">
        <f t="array" ref="H3695">_xlfn.IFS(AND(E3695&gt;=4,F3695&gt;=4,G3695&gt;=4),"Champions",AND(E3695&gt;=3,F3695&gt;=3,G3695&gt;=3),"Loyal Customers",AND(E3695&lt;=2,F3695&gt;=3),"At Risk",AND(E3695&lt;=2,F3695&lt;=2,G3695&lt;=2),"Lost",AND(E3695&gt;=4,F3695&lt;=2),"New/Promising",TRUE,"Needs Attention")</f>
        <v>Lost</v>
      </c>
      <c r="I3695" s="3" t="str">
        <f t="shared" si="61"/>
        <v>Churned</v>
      </c>
      <c r="J3695" s="3" t="str">
        <f>_xlfn.XLOOKUP(A3695,'Country_Lookup'!$D:$D,'Country_Lookup'!$E:$E)</f>
        <v>United Kingdom</v>
      </c>
    </row>
    <row r="3696" spans="1:10" x14ac:dyDescent="0.3">
      <c r="A3696">
        <v>16075</v>
      </c>
      <c r="B3696">
        <v>502</v>
      </c>
      <c r="C3696">
        <v>2</v>
      </c>
      <c r="D3696">
        <v>736.93000000000029</v>
      </c>
      <c r="E3696" cm="1">
        <f t="array" ref="E3696">_xlfn.IFS(B3696&lt;=PERCENTILE($B$3:$B$5882,0.2),5,B3696&lt;=PERCENTILE($B$3:$B$5882,0.4),4,B3696&lt;=PERCENTILE($B$3:$B$5882,0.6),3,B3696&lt;=PERCENTILE($B$3:$B$5882,0.8),2,TRUE,1)</f>
        <v>1</v>
      </c>
      <c r="F3696" cm="1">
        <f t="array" ref="F3696">_xlfn.IFS(C3696&lt;=PERCENTILE($C$3:$C$5882,0.2),1,C3696&lt;=PERCENTILE($C$3:$C$5882,0.4),2,C3696&lt;=PERCENTILE($C$3:$C$5882,0.6),3,C3696&lt;=PERCENTILE($C$3:$C$5882,0.8),4,TRUE,5)</f>
        <v>2</v>
      </c>
      <c r="G3696" cm="1">
        <f t="array" ref="G3696">_xlfn.IFS(D3696&lt;=PERCENTILE($D$3:$D$5882,0.2),1,D3696&lt;=PERCENTILE($D$3:$D$5882,0.4),2,D3696&lt;=PERCENTILE($D$3:$D$5882,0.6),3,D3696&lt;=PERCENTILE($D$3:$D$5882,0.8),4,TRUE,5)</f>
        <v>3</v>
      </c>
      <c r="H3696" s="3" t="str" cm="1">
        <f t="array" ref="H3696">_xlfn.IFS(AND(E3696&gt;=4,F3696&gt;=4,G3696&gt;=4),"Champions",AND(E3696&gt;=3,F3696&gt;=3,G3696&gt;=3),"Loyal Customers",AND(E3696&lt;=2,F3696&gt;=3),"At Risk",AND(E3696&lt;=2,F3696&lt;=2,G3696&lt;=2),"Lost",AND(E3696&gt;=4,F3696&lt;=2),"New/Promising",TRUE,"Needs Attention")</f>
        <v>Needs Attention</v>
      </c>
      <c r="I3696" s="3" t="str">
        <f t="shared" si="61"/>
        <v>Churned</v>
      </c>
      <c r="J3696" s="3" t="str">
        <f>_xlfn.XLOOKUP(A3696,'Country_Lookup'!$D:$D,'Country_Lookup'!$E:$E)</f>
        <v>United Kingdom</v>
      </c>
    </row>
    <row r="3697" spans="1:10" x14ac:dyDescent="0.3">
      <c r="A3697">
        <v>16076</v>
      </c>
      <c r="B3697">
        <v>3</v>
      </c>
      <c r="C3697">
        <v>10</v>
      </c>
      <c r="D3697">
        <v>2234.7300000000018</v>
      </c>
      <c r="E3697" cm="1">
        <f t="array" ref="E3697">_xlfn.IFS(B3697&lt;=PERCENTILE($B$3:$B$5882,0.2),5,B3697&lt;=PERCENTILE($B$3:$B$5882,0.4),4,B3697&lt;=PERCENTILE($B$3:$B$5882,0.6),3,B3697&lt;=PERCENTILE($B$3:$B$5882,0.8),2,TRUE,1)</f>
        <v>5</v>
      </c>
      <c r="F3697" cm="1">
        <f t="array" ref="F3697">_xlfn.IFS(C3697&lt;=PERCENTILE($C$3:$C$5882,0.2),1,C3697&lt;=PERCENTILE($C$3:$C$5882,0.4),2,C3697&lt;=PERCENTILE($C$3:$C$5882,0.6),3,C3697&lt;=PERCENTILE($C$3:$C$5882,0.8),4,TRUE,5)</f>
        <v>5</v>
      </c>
      <c r="G3697" cm="1">
        <f t="array" ref="G3697">_xlfn.IFS(D3697&lt;=PERCENTILE($D$3:$D$5882,0.2),1,D3697&lt;=PERCENTILE($D$3:$D$5882,0.4),2,D3697&lt;=PERCENTILE($D$3:$D$5882,0.6),3,D3697&lt;=PERCENTILE($D$3:$D$5882,0.8),4,TRUE,5)</f>
        <v>4</v>
      </c>
      <c r="H3697" s="3" t="str" cm="1">
        <f t="array" ref="H3697">_xlfn.IFS(AND(E3697&gt;=4,F3697&gt;=4,G3697&gt;=4),"Champions",AND(E3697&gt;=3,F3697&gt;=3,G3697&gt;=3),"Loyal Customers",AND(E3697&lt;=2,F3697&gt;=3),"At Risk",AND(E3697&lt;=2,F3697&lt;=2,G3697&lt;=2),"Lost",AND(E3697&gt;=4,F3697&lt;=2),"New/Promising",TRUE,"Needs Attention")</f>
        <v>Champions</v>
      </c>
      <c r="I3697" s="3" t="str">
        <f t="shared" si="61"/>
        <v>Active</v>
      </c>
      <c r="J3697" s="3" t="str">
        <f>_xlfn.XLOOKUP(A3697,'Country_Lookup'!$D:$D,'Country_Lookup'!$E:$E)</f>
        <v>United Kingdom</v>
      </c>
    </row>
    <row r="3698" spans="1:10" x14ac:dyDescent="0.3">
      <c r="A3698">
        <v>16077</v>
      </c>
      <c r="B3698">
        <v>625</v>
      </c>
      <c r="C3698">
        <v>1</v>
      </c>
      <c r="D3698">
        <v>2300.4</v>
      </c>
      <c r="E3698" cm="1">
        <f t="array" ref="E3698">_xlfn.IFS(B3698&lt;=PERCENTILE($B$3:$B$5882,0.2),5,B3698&lt;=PERCENTILE($B$3:$B$5882,0.4),4,B3698&lt;=PERCENTILE($B$3:$B$5882,0.6),3,B3698&lt;=PERCENTILE($B$3:$B$5882,0.8),2,TRUE,1)</f>
        <v>1</v>
      </c>
      <c r="F3698" cm="1">
        <f t="array" ref="F3698">_xlfn.IFS(C3698&lt;=PERCENTILE($C$3:$C$5882,0.2),1,C3698&lt;=PERCENTILE($C$3:$C$5882,0.4),2,C3698&lt;=PERCENTILE($C$3:$C$5882,0.6),3,C3698&lt;=PERCENTILE($C$3:$C$5882,0.8),4,TRUE,5)</f>
        <v>1</v>
      </c>
      <c r="G3698" cm="1">
        <f t="array" ref="G3698">_xlfn.IFS(D3698&lt;=PERCENTILE($D$3:$D$5882,0.2),1,D3698&lt;=PERCENTILE($D$3:$D$5882,0.4),2,D3698&lt;=PERCENTILE($D$3:$D$5882,0.6),3,D3698&lt;=PERCENTILE($D$3:$D$5882,0.8),4,TRUE,5)</f>
        <v>4</v>
      </c>
      <c r="H3698" s="3" t="str" cm="1">
        <f t="array" ref="H3698">_xlfn.IFS(AND(E3698&gt;=4,F3698&gt;=4,G3698&gt;=4),"Champions",AND(E3698&gt;=3,F3698&gt;=3,G3698&gt;=3),"Loyal Customers",AND(E3698&lt;=2,F3698&gt;=3),"At Risk",AND(E3698&lt;=2,F3698&lt;=2,G3698&lt;=2),"Lost",AND(E3698&gt;=4,F3698&lt;=2),"New/Promising",TRUE,"Needs Attention")</f>
        <v>Needs Attention</v>
      </c>
      <c r="I3698" s="3" t="str">
        <f t="shared" si="61"/>
        <v>Churned</v>
      </c>
      <c r="J3698" s="3" t="str">
        <f>_xlfn.XLOOKUP(A3698,'Country_Lookup'!$D:$D,'Country_Lookup'!$E:$E)</f>
        <v>United Kingdom</v>
      </c>
    </row>
    <row r="3699" spans="1:10" x14ac:dyDescent="0.3">
      <c r="A3699">
        <v>16078</v>
      </c>
      <c r="B3699">
        <v>283</v>
      </c>
      <c r="C3699">
        <v>2</v>
      </c>
      <c r="D3699">
        <v>362.9899999999999</v>
      </c>
      <c r="E3699" cm="1">
        <f t="array" ref="E3699">_xlfn.IFS(B3699&lt;=PERCENTILE($B$3:$B$5882,0.2),5,B3699&lt;=PERCENTILE($B$3:$B$5882,0.4),4,B3699&lt;=PERCENTILE($B$3:$B$5882,0.6),3,B3699&lt;=PERCENTILE($B$3:$B$5882,0.8),2,TRUE,1)</f>
        <v>2</v>
      </c>
      <c r="F3699" cm="1">
        <f t="array" ref="F3699">_xlfn.IFS(C3699&lt;=PERCENTILE($C$3:$C$5882,0.2),1,C3699&lt;=PERCENTILE($C$3:$C$5882,0.4),2,C3699&lt;=PERCENTILE($C$3:$C$5882,0.6),3,C3699&lt;=PERCENTILE($C$3:$C$5882,0.8),4,TRUE,5)</f>
        <v>2</v>
      </c>
      <c r="G3699" cm="1">
        <f t="array" ref="G3699">_xlfn.IFS(D3699&lt;=PERCENTILE($D$3:$D$5882,0.2),1,D3699&lt;=PERCENTILE($D$3:$D$5882,0.4),2,D3699&lt;=PERCENTILE($D$3:$D$5882,0.6),3,D3699&lt;=PERCENTILE($D$3:$D$5882,0.8),4,TRUE,5)</f>
        <v>2</v>
      </c>
      <c r="H3699" s="3" t="str" cm="1">
        <f t="array" ref="H3699">_xlfn.IFS(AND(E3699&gt;=4,F3699&gt;=4,G3699&gt;=4),"Champions",AND(E3699&gt;=3,F3699&gt;=3,G3699&gt;=3),"Loyal Customers",AND(E3699&lt;=2,F3699&gt;=3),"At Risk",AND(E3699&lt;=2,F3699&lt;=2,G3699&lt;=2),"Lost",AND(E3699&gt;=4,F3699&lt;=2),"New/Promising",TRUE,"Needs Attention")</f>
        <v>Lost</v>
      </c>
      <c r="I3699" s="3" t="str">
        <f t="shared" si="61"/>
        <v>Churned</v>
      </c>
      <c r="J3699" s="3" t="str">
        <f>_xlfn.XLOOKUP(A3699,'Country_Lookup'!$D:$D,'Country_Lookup'!$E:$E)</f>
        <v>United Kingdom</v>
      </c>
    </row>
    <row r="3700" spans="1:10" x14ac:dyDescent="0.3">
      <c r="A3700">
        <v>16079</v>
      </c>
      <c r="B3700">
        <v>16</v>
      </c>
      <c r="C3700">
        <v>3</v>
      </c>
      <c r="D3700">
        <v>1352</v>
      </c>
      <c r="E3700" cm="1">
        <f t="array" ref="E3700">_xlfn.IFS(B3700&lt;=PERCENTILE($B$3:$B$5882,0.2),5,B3700&lt;=PERCENTILE($B$3:$B$5882,0.4),4,B3700&lt;=PERCENTILE($B$3:$B$5882,0.6),3,B3700&lt;=PERCENTILE($B$3:$B$5882,0.8),2,TRUE,1)</f>
        <v>5</v>
      </c>
      <c r="F3700" cm="1">
        <f t="array" ref="F3700">_xlfn.IFS(C3700&lt;=PERCENTILE($C$3:$C$5882,0.2),1,C3700&lt;=PERCENTILE($C$3:$C$5882,0.4),2,C3700&lt;=PERCENTILE($C$3:$C$5882,0.6),3,C3700&lt;=PERCENTILE($C$3:$C$5882,0.8),4,TRUE,5)</f>
        <v>3</v>
      </c>
      <c r="G3700" cm="1">
        <f t="array" ref="G3700">_xlfn.IFS(D3700&lt;=PERCENTILE($D$3:$D$5882,0.2),1,D3700&lt;=PERCENTILE($D$3:$D$5882,0.4),2,D3700&lt;=PERCENTILE($D$3:$D$5882,0.6),3,D3700&lt;=PERCENTILE($D$3:$D$5882,0.8),4,TRUE,5)</f>
        <v>4</v>
      </c>
      <c r="H3700" s="3" t="str" cm="1">
        <f t="array" ref="H3700">_xlfn.IFS(AND(E3700&gt;=4,F3700&gt;=4,G3700&gt;=4),"Champions",AND(E3700&gt;=3,F3700&gt;=3,G3700&gt;=3),"Loyal Customers",AND(E3700&lt;=2,F3700&gt;=3),"At Risk",AND(E3700&lt;=2,F3700&lt;=2,G3700&lt;=2),"Lost",AND(E3700&gt;=4,F3700&lt;=2),"New/Promising",TRUE,"Needs Attention")</f>
        <v>Loyal Customers</v>
      </c>
      <c r="I3700" s="3" t="str">
        <f t="shared" si="61"/>
        <v>Active</v>
      </c>
      <c r="J3700" s="3" t="str">
        <f>_xlfn.XLOOKUP(A3700,'Country_Lookup'!$D:$D,'Country_Lookup'!$E:$E)</f>
        <v>United Kingdom</v>
      </c>
    </row>
    <row r="3701" spans="1:10" x14ac:dyDescent="0.3">
      <c r="A3701">
        <v>16080</v>
      </c>
      <c r="B3701">
        <v>81</v>
      </c>
      <c r="C3701">
        <v>4</v>
      </c>
      <c r="D3701">
        <v>602.55999999999972</v>
      </c>
      <c r="E3701" cm="1">
        <f t="array" ref="E3701">_xlfn.IFS(B3701&lt;=PERCENTILE($B$3:$B$5882,0.2),5,B3701&lt;=PERCENTILE($B$3:$B$5882,0.4),4,B3701&lt;=PERCENTILE($B$3:$B$5882,0.6),3,B3701&lt;=PERCENTILE($B$3:$B$5882,0.8),2,TRUE,1)</f>
        <v>3</v>
      </c>
      <c r="F3701" cm="1">
        <f t="array" ref="F3701">_xlfn.IFS(C3701&lt;=PERCENTILE($C$3:$C$5882,0.2),1,C3701&lt;=PERCENTILE($C$3:$C$5882,0.4),2,C3701&lt;=PERCENTILE($C$3:$C$5882,0.6),3,C3701&lt;=PERCENTILE($C$3:$C$5882,0.8),4,TRUE,5)</f>
        <v>3</v>
      </c>
      <c r="G3701" cm="1">
        <f t="array" ref="G3701">_xlfn.IFS(D3701&lt;=PERCENTILE($D$3:$D$5882,0.2),1,D3701&lt;=PERCENTILE($D$3:$D$5882,0.4),2,D3701&lt;=PERCENTILE($D$3:$D$5882,0.6),3,D3701&lt;=PERCENTILE($D$3:$D$5882,0.8),4,TRUE,5)</f>
        <v>2</v>
      </c>
      <c r="H3701" s="3" t="str" cm="1">
        <f t="array" ref="H3701">_xlfn.IFS(AND(E3701&gt;=4,F3701&gt;=4,G3701&gt;=4),"Champions",AND(E3701&gt;=3,F3701&gt;=3,G3701&gt;=3),"Loyal Customers",AND(E3701&lt;=2,F3701&gt;=3),"At Risk",AND(E3701&lt;=2,F3701&lt;=2,G3701&lt;=2),"Lost",AND(E3701&gt;=4,F3701&lt;=2),"New/Promising",TRUE,"Needs Attention")</f>
        <v>Needs Attention</v>
      </c>
      <c r="I3701" s="3" t="str">
        <f t="shared" si="61"/>
        <v>Active</v>
      </c>
      <c r="J3701" s="3" t="str">
        <f>_xlfn.XLOOKUP(A3701,'Country_Lookup'!$D:$D,'Country_Lookup'!$E:$E)</f>
        <v>United Kingdom</v>
      </c>
    </row>
    <row r="3702" spans="1:10" x14ac:dyDescent="0.3">
      <c r="A3702">
        <v>16081</v>
      </c>
      <c r="B3702">
        <v>56</v>
      </c>
      <c r="C3702">
        <v>8</v>
      </c>
      <c r="D3702">
        <v>4460.1799999999876</v>
      </c>
      <c r="E3702" cm="1">
        <f t="array" ref="E3702">_xlfn.IFS(B3702&lt;=PERCENTILE($B$3:$B$5882,0.2),5,B3702&lt;=PERCENTILE($B$3:$B$5882,0.4),4,B3702&lt;=PERCENTILE($B$3:$B$5882,0.6),3,B3702&lt;=PERCENTILE($B$3:$B$5882,0.8),2,TRUE,1)</f>
        <v>4</v>
      </c>
      <c r="F3702" cm="1">
        <f t="array" ref="F3702">_xlfn.IFS(C3702&lt;=PERCENTILE($C$3:$C$5882,0.2),1,C3702&lt;=PERCENTILE($C$3:$C$5882,0.4),2,C3702&lt;=PERCENTILE($C$3:$C$5882,0.6),3,C3702&lt;=PERCENTILE($C$3:$C$5882,0.8),4,TRUE,5)</f>
        <v>4</v>
      </c>
      <c r="G3702" cm="1">
        <f t="array" ref="G3702">_xlfn.IFS(D3702&lt;=PERCENTILE($D$3:$D$5882,0.2),1,D3702&lt;=PERCENTILE($D$3:$D$5882,0.4),2,D3702&lt;=PERCENTILE($D$3:$D$5882,0.6),3,D3702&lt;=PERCENTILE($D$3:$D$5882,0.8),4,TRUE,5)</f>
        <v>5</v>
      </c>
      <c r="H3702" s="3" t="str" cm="1">
        <f t="array" ref="H3702">_xlfn.IFS(AND(E3702&gt;=4,F3702&gt;=4,G3702&gt;=4),"Champions",AND(E3702&gt;=3,F3702&gt;=3,G3702&gt;=3),"Loyal Customers",AND(E3702&lt;=2,F3702&gt;=3),"At Risk",AND(E3702&lt;=2,F3702&lt;=2,G3702&lt;=2),"Lost",AND(E3702&gt;=4,F3702&lt;=2),"New/Promising",TRUE,"Needs Attention")</f>
        <v>Champions</v>
      </c>
      <c r="I3702" s="3" t="str">
        <f t="shared" si="61"/>
        <v>Active</v>
      </c>
      <c r="J3702" s="3" t="str">
        <f>_xlfn.XLOOKUP(A3702,'Country_Lookup'!$D:$D,'Country_Lookup'!$E:$E)</f>
        <v>United Kingdom</v>
      </c>
    </row>
    <row r="3703" spans="1:10" x14ac:dyDescent="0.3">
      <c r="A3703">
        <v>16082</v>
      </c>
      <c r="B3703">
        <v>670</v>
      </c>
      <c r="C3703">
        <v>1</v>
      </c>
      <c r="D3703">
        <v>106.75</v>
      </c>
      <c r="E3703" cm="1">
        <f t="array" ref="E3703">_xlfn.IFS(B3703&lt;=PERCENTILE($B$3:$B$5882,0.2),5,B3703&lt;=PERCENTILE($B$3:$B$5882,0.4),4,B3703&lt;=PERCENTILE($B$3:$B$5882,0.6),3,B3703&lt;=PERCENTILE($B$3:$B$5882,0.8),2,TRUE,1)</f>
        <v>1</v>
      </c>
      <c r="F3703" cm="1">
        <f t="array" ref="F3703">_xlfn.IFS(C3703&lt;=PERCENTILE($C$3:$C$5882,0.2),1,C3703&lt;=PERCENTILE($C$3:$C$5882,0.4),2,C3703&lt;=PERCENTILE($C$3:$C$5882,0.6),3,C3703&lt;=PERCENTILE($C$3:$C$5882,0.8),4,TRUE,5)</f>
        <v>1</v>
      </c>
      <c r="G3703" cm="1">
        <f t="array" ref="G3703">_xlfn.IFS(D3703&lt;=PERCENTILE($D$3:$D$5882,0.2),1,D3703&lt;=PERCENTILE($D$3:$D$5882,0.4),2,D3703&lt;=PERCENTILE($D$3:$D$5882,0.6),3,D3703&lt;=PERCENTILE($D$3:$D$5882,0.8),4,TRUE,5)</f>
        <v>1</v>
      </c>
      <c r="H3703" s="3" t="str" cm="1">
        <f t="array" ref="H3703">_xlfn.IFS(AND(E3703&gt;=4,F3703&gt;=4,G3703&gt;=4),"Champions",AND(E3703&gt;=3,F3703&gt;=3,G3703&gt;=3),"Loyal Customers",AND(E3703&lt;=2,F3703&gt;=3),"At Risk",AND(E3703&lt;=2,F3703&lt;=2,G3703&lt;=2),"Lost",AND(E3703&gt;=4,F3703&lt;=2),"New/Promising",TRUE,"Needs Attention")</f>
        <v>Lost</v>
      </c>
      <c r="I3703" s="3" t="str">
        <f t="shared" si="61"/>
        <v>Churned</v>
      </c>
      <c r="J3703" s="3" t="str">
        <f>_xlfn.XLOOKUP(A3703,'Country_Lookup'!$D:$D,'Country_Lookup'!$E:$E)</f>
        <v>United Kingdom</v>
      </c>
    </row>
    <row r="3704" spans="1:10" x14ac:dyDescent="0.3">
      <c r="A3704">
        <v>16083</v>
      </c>
      <c r="B3704">
        <v>100</v>
      </c>
      <c r="C3704">
        <v>4</v>
      </c>
      <c r="D3704">
        <v>2351.4200000000019</v>
      </c>
      <c r="E3704" cm="1">
        <f t="array" ref="E3704">_xlfn.IFS(B3704&lt;=PERCENTILE($B$3:$B$5882,0.2),5,B3704&lt;=PERCENTILE($B$3:$B$5882,0.4),4,B3704&lt;=PERCENTILE($B$3:$B$5882,0.6),3,B3704&lt;=PERCENTILE($B$3:$B$5882,0.8),2,TRUE,1)</f>
        <v>3</v>
      </c>
      <c r="F3704" cm="1">
        <f t="array" ref="F3704">_xlfn.IFS(C3704&lt;=PERCENTILE($C$3:$C$5882,0.2),1,C3704&lt;=PERCENTILE($C$3:$C$5882,0.4),2,C3704&lt;=PERCENTILE($C$3:$C$5882,0.6),3,C3704&lt;=PERCENTILE($C$3:$C$5882,0.8),4,TRUE,5)</f>
        <v>3</v>
      </c>
      <c r="G3704" cm="1">
        <f t="array" ref="G3704">_xlfn.IFS(D3704&lt;=PERCENTILE($D$3:$D$5882,0.2),1,D3704&lt;=PERCENTILE($D$3:$D$5882,0.4),2,D3704&lt;=PERCENTILE($D$3:$D$5882,0.6),3,D3704&lt;=PERCENTILE($D$3:$D$5882,0.8),4,TRUE,5)</f>
        <v>4</v>
      </c>
      <c r="H3704" s="3" t="str" cm="1">
        <f t="array" ref="H3704">_xlfn.IFS(AND(E3704&gt;=4,F3704&gt;=4,G3704&gt;=4),"Champions",AND(E3704&gt;=3,F3704&gt;=3,G3704&gt;=3),"Loyal Customers",AND(E3704&lt;=2,F3704&gt;=3),"At Risk",AND(E3704&lt;=2,F3704&lt;=2,G3704&lt;=2),"Lost",AND(E3704&gt;=4,F3704&lt;=2),"New/Promising",TRUE,"Needs Attention")</f>
        <v>Loyal Customers</v>
      </c>
      <c r="I3704" s="3" t="str">
        <f t="shared" si="61"/>
        <v>Churned</v>
      </c>
      <c r="J3704" s="3" t="str">
        <f>_xlfn.XLOOKUP(A3704,'Country_Lookup'!$D:$D,'Country_Lookup'!$E:$E)</f>
        <v>United Kingdom</v>
      </c>
    </row>
    <row r="3705" spans="1:10" x14ac:dyDescent="0.3">
      <c r="A3705">
        <v>16084</v>
      </c>
      <c r="B3705">
        <v>299</v>
      </c>
      <c r="C3705">
        <v>1</v>
      </c>
      <c r="D3705">
        <v>436.18000000000018</v>
      </c>
      <c r="E3705" cm="1">
        <f t="array" ref="E3705">_xlfn.IFS(B3705&lt;=PERCENTILE($B$3:$B$5882,0.2),5,B3705&lt;=PERCENTILE($B$3:$B$5882,0.4),4,B3705&lt;=PERCENTILE($B$3:$B$5882,0.6),3,B3705&lt;=PERCENTILE($B$3:$B$5882,0.8),2,TRUE,1)</f>
        <v>2</v>
      </c>
      <c r="F3705" cm="1">
        <f t="array" ref="F3705">_xlfn.IFS(C3705&lt;=PERCENTILE($C$3:$C$5882,0.2),1,C3705&lt;=PERCENTILE($C$3:$C$5882,0.4),2,C3705&lt;=PERCENTILE($C$3:$C$5882,0.6),3,C3705&lt;=PERCENTILE($C$3:$C$5882,0.8),4,TRUE,5)</f>
        <v>1</v>
      </c>
      <c r="G3705" cm="1">
        <f t="array" ref="G3705">_xlfn.IFS(D3705&lt;=PERCENTILE($D$3:$D$5882,0.2),1,D3705&lt;=PERCENTILE($D$3:$D$5882,0.4),2,D3705&lt;=PERCENTILE($D$3:$D$5882,0.6),3,D3705&lt;=PERCENTILE($D$3:$D$5882,0.8),4,TRUE,5)</f>
        <v>2</v>
      </c>
      <c r="H3705" s="3" t="str" cm="1">
        <f t="array" ref="H3705">_xlfn.IFS(AND(E3705&gt;=4,F3705&gt;=4,G3705&gt;=4),"Champions",AND(E3705&gt;=3,F3705&gt;=3,G3705&gt;=3),"Loyal Customers",AND(E3705&lt;=2,F3705&gt;=3),"At Risk",AND(E3705&lt;=2,F3705&lt;=2,G3705&lt;=2),"Lost",AND(E3705&gt;=4,F3705&lt;=2),"New/Promising",TRUE,"Needs Attention")</f>
        <v>Lost</v>
      </c>
      <c r="I3705" s="3" t="str">
        <f t="shared" si="61"/>
        <v>Churned</v>
      </c>
      <c r="J3705" s="3" t="str">
        <f>_xlfn.XLOOKUP(A3705,'Country_Lookup'!$D:$D,'Country_Lookup'!$E:$E)</f>
        <v>United Kingdom</v>
      </c>
    </row>
    <row r="3706" spans="1:10" x14ac:dyDescent="0.3">
      <c r="A3706">
        <v>16085</v>
      </c>
      <c r="B3706">
        <v>23</v>
      </c>
      <c r="C3706">
        <v>12</v>
      </c>
      <c r="D3706">
        <v>2343.530000000002</v>
      </c>
      <c r="E3706" cm="1">
        <f t="array" ref="E3706">_xlfn.IFS(B3706&lt;=PERCENTILE($B$3:$B$5882,0.2),5,B3706&lt;=PERCENTILE($B$3:$B$5882,0.4),4,B3706&lt;=PERCENTILE($B$3:$B$5882,0.6),3,B3706&lt;=PERCENTILE($B$3:$B$5882,0.8),2,TRUE,1)</f>
        <v>4</v>
      </c>
      <c r="F3706" cm="1">
        <f t="array" ref="F3706">_xlfn.IFS(C3706&lt;=PERCENTILE($C$3:$C$5882,0.2),1,C3706&lt;=PERCENTILE($C$3:$C$5882,0.4),2,C3706&lt;=PERCENTILE($C$3:$C$5882,0.6),3,C3706&lt;=PERCENTILE($C$3:$C$5882,0.8),4,TRUE,5)</f>
        <v>5</v>
      </c>
      <c r="G3706" cm="1">
        <f t="array" ref="G3706">_xlfn.IFS(D3706&lt;=PERCENTILE($D$3:$D$5882,0.2),1,D3706&lt;=PERCENTILE($D$3:$D$5882,0.4),2,D3706&lt;=PERCENTILE($D$3:$D$5882,0.6),3,D3706&lt;=PERCENTILE($D$3:$D$5882,0.8),4,TRUE,5)</f>
        <v>4</v>
      </c>
      <c r="H3706" s="3" t="str" cm="1">
        <f t="array" ref="H3706">_xlfn.IFS(AND(E3706&gt;=4,F3706&gt;=4,G3706&gt;=4),"Champions",AND(E3706&gt;=3,F3706&gt;=3,G3706&gt;=3),"Loyal Customers",AND(E3706&lt;=2,F3706&gt;=3),"At Risk",AND(E3706&lt;=2,F3706&lt;=2,G3706&lt;=2),"Lost",AND(E3706&gt;=4,F3706&lt;=2),"New/Promising",TRUE,"Needs Attention")</f>
        <v>Champions</v>
      </c>
      <c r="I3706" s="3" t="str">
        <f t="shared" si="61"/>
        <v>Active</v>
      </c>
      <c r="J3706" s="3" t="str">
        <f>_xlfn.XLOOKUP(A3706,'Country_Lookup'!$D:$D,'Country_Lookup'!$E:$E)</f>
        <v>United Kingdom</v>
      </c>
    </row>
    <row r="3707" spans="1:10" x14ac:dyDescent="0.3">
      <c r="A3707">
        <v>16086</v>
      </c>
      <c r="B3707">
        <v>59</v>
      </c>
      <c r="C3707">
        <v>10</v>
      </c>
      <c r="D3707">
        <v>2864.9899999999943</v>
      </c>
      <c r="E3707" cm="1">
        <f t="array" ref="E3707">_xlfn.IFS(B3707&lt;=PERCENTILE($B$3:$B$5882,0.2),5,B3707&lt;=PERCENTILE($B$3:$B$5882,0.4),4,B3707&lt;=PERCENTILE($B$3:$B$5882,0.6),3,B3707&lt;=PERCENTILE($B$3:$B$5882,0.8),2,TRUE,1)</f>
        <v>3</v>
      </c>
      <c r="F3707" cm="1">
        <f t="array" ref="F3707">_xlfn.IFS(C3707&lt;=PERCENTILE($C$3:$C$5882,0.2),1,C3707&lt;=PERCENTILE($C$3:$C$5882,0.4),2,C3707&lt;=PERCENTILE($C$3:$C$5882,0.6),3,C3707&lt;=PERCENTILE($C$3:$C$5882,0.8),4,TRUE,5)</f>
        <v>5</v>
      </c>
      <c r="G3707" cm="1">
        <f t="array" ref="G3707">_xlfn.IFS(D3707&lt;=PERCENTILE($D$3:$D$5882,0.2),1,D3707&lt;=PERCENTILE($D$3:$D$5882,0.4),2,D3707&lt;=PERCENTILE($D$3:$D$5882,0.6),3,D3707&lt;=PERCENTILE($D$3:$D$5882,0.8),4,TRUE,5)</f>
        <v>4</v>
      </c>
      <c r="H3707" s="3" t="str" cm="1">
        <f t="array" ref="H3707">_xlfn.IFS(AND(E3707&gt;=4,F3707&gt;=4,G3707&gt;=4),"Champions",AND(E3707&gt;=3,F3707&gt;=3,G3707&gt;=3),"Loyal Customers",AND(E3707&lt;=2,F3707&gt;=3),"At Risk",AND(E3707&lt;=2,F3707&lt;=2,G3707&lt;=2),"Lost",AND(E3707&gt;=4,F3707&lt;=2),"New/Promising",TRUE,"Needs Attention")</f>
        <v>Loyal Customers</v>
      </c>
      <c r="I3707" s="3" t="str">
        <f t="shared" si="61"/>
        <v>Active</v>
      </c>
      <c r="J3707" s="3" t="str">
        <f>_xlfn.XLOOKUP(A3707,'Country_Lookup'!$D:$D,'Country_Lookup'!$E:$E)</f>
        <v>United Kingdom</v>
      </c>
    </row>
    <row r="3708" spans="1:10" x14ac:dyDescent="0.3">
      <c r="A3708">
        <v>16087</v>
      </c>
      <c r="B3708">
        <v>389</v>
      </c>
      <c r="C3708">
        <v>5</v>
      </c>
      <c r="D3708">
        <v>1739.92</v>
      </c>
      <c r="E3708" cm="1">
        <f t="array" ref="E3708">_xlfn.IFS(B3708&lt;=PERCENTILE($B$3:$B$5882,0.2),5,B3708&lt;=PERCENTILE($B$3:$B$5882,0.4),4,B3708&lt;=PERCENTILE($B$3:$B$5882,0.6),3,B3708&lt;=PERCENTILE($B$3:$B$5882,0.8),2,TRUE,1)</f>
        <v>2</v>
      </c>
      <c r="F3708" cm="1">
        <f t="array" ref="F3708">_xlfn.IFS(C3708&lt;=PERCENTILE($C$3:$C$5882,0.2),1,C3708&lt;=PERCENTILE($C$3:$C$5882,0.4),2,C3708&lt;=PERCENTILE($C$3:$C$5882,0.6),3,C3708&lt;=PERCENTILE($C$3:$C$5882,0.8),4,TRUE,5)</f>
        <v>4</v>
      </c>
      <c r="G3708" cm="1">
        <f t="array" ref="G3708">_xlfn.IFS(D3708&lt;=PERCENTILE($D$3:$D$5882,0.2),1,D3708&lt;=PERCENTILE($D$3:$D$5882,0.4),2,D3708&lt;=PERCENTILE($D$3:$D$5882,0.6),3,D3708&lt;=PERCENTILE($D$3:$D$5882,0.8),4,TRUE,5)</f>
        <v>4</v>
      </c>
      <c r="H3708" s="3" t="str" cm="1">
        <f t="array" ref="H3708">_xlfn.IFS(AND(E3708&gt;=4,F3708&gt;=4,G3708&gt;=4),"Champions",AND(E3708&gt;=3,F3708&gt;=3,G3708&gt;=3),"Loyal Customers",AND(E3708&lt;=2,F3708&gt;=3),"At Risk",AND(E3708&lt;=2,F3708&lt;=2,G3708&lt;=2),"Lost",AND(E3708&gt;=4,F3708&lt;=2),"New/Promising",TRUE,"Needs Attention")</f>
        <v>At Risk</v>
      </c>
      <c r="I3708" s="3" t="str">
        <f t="shared" si="61"/>
        <v>Churned</v>
      </c>
      <c r="J3708" s="3" t="str">
        <f>_xlfn.XLOOKUP(A3708,'Country_Lookup'!$D:$D,'Country_Lookup'!$E:$E)</f>
        <v>United Kingdom</v>
      </c>
    </row>
    <row r="3709" spans="1:10" x14ac:dyDescent="0.3">
      <c r="A3709">
        <v>16088</v>
      </c>
      <c r="B3709">
        <v>575</v>
      </c>
      <c r="C3709">
        <v>2</v>
      </c>
      <c r="D3709">
        <v>1437.43</v>
      </c>
      <c r="E3709" cm="1">
        <f t="array" ref="E3709">_xlfn.IFS(B3709&lt;=PERCENTILE($B$3:$B$5882,0.2),5,B3709&lt;=PERCENTILE($B$3:$B$5882,0.4),4,B3709&lt;=PERCENTILE($B$3:$B$5882,0.6),3,B3709&lt;=PERCENTILE($B$3:$B$5882,0.8),2,TRUE,1)</f>
        <v>1</v>
      </c>
      <c r="F3709" cm="1">
        <f t="array" ref="F3709">_xlfn.IFS(C3709&lt;=PERCENTILE($C$3:$C$5882,0.2),1,C3709&lt;=PERCENTILE($C$3:$C$5882,0.4),2,C3709&lt;=PERCENTILE($C$3:$C$5882,0.6),3,C3709&lt;=PERCENTILE($C$3:$C$5882,0.8),4,TRUE,5)</f>
        <v>2</v>
      </c>
      <c r="G3709" cm="1">
        <f t="array" ref="G3709">_xlfn.IFS(D3709&lt;=PERCENTILE($D$3:$D$5882,0.2),1,D3709&lt;=PERCENTILE($D$3:$D$5882,0.4),2,D3709&lt;=PERCENTILE($D$3:$D$5882,0.6),3,D3709&lt;=PERCENTILE($D$3:$D$5882,0.8),4,TRUE,5)</f>
        <v>4</v>
      </c>
      <c r="H3709" s="3" t="str" cm="1">
        <f t="array" ref="H3709">_xlfn.IFS(AND(E3709&gt;=4,F3709&gt;=4,G3709&gt;=4),"Champions",AND(E3709&gt;=3,F3709&gt;=3,G3709&gt;=3),"Loyal Customers",AND(E3709&lt;=2,F3709&gt;=3),"At Risk",AND(E3709&lt;=2,F3709&lt;=2,G3709&lt;=2),"Lost",AND(E3709&gt;=4,F3709&lt;=2),"New/Promising",TRUE,"Needs Attention")</f>
        <v>Needs Attention</v>
      </c>
      <c r="I3709" s="3" t="str">
        <f t="shared" si="61"/>
        <v>Churned</v>
      </c>
      <c r="J3709" s="3" t="str">
        <f>_xlfn.XLOOKUP(A3709,'Country_Lookup'!$D:$D,'Country_Lookup'!$E:$E)</f>
        <v>United Kingdom</v>
      </c>
    </row>
    <row r="3710" spans="1:10" x14ac:dyDescent="0.3">
      <c r="A3710">
        <v>16089</v>
      </c>
      <c r="B3710">
        <v>386</v>
      </c>
      <c r="C3710">
        <v>2</v>
      </c>
      <c r="D3710">
        <v>271.44000000000034</v>
      </c>
      <c r="E3710" cm="1">
        <f t="array" ref="E3710">_xlfn.IFS(B3710&lt;=PERCENTILE($B$3:$B$5882,0.2),5,B3710&lt;=PERCENTILE($B$3:$B$5882,0.4),4,B3710&lt;=PERCENTILE($B$3:$B$5882,0.6),3,B3710&lt;=PERCENTILE($B$3:$B$5882,0.8),2,TRUE,1)</f>
        <v>2</v>
      </c>
      <c r="F3710" cm="1">
        <f t="array" ref="F3710">_xlfn.IFS(C3710&lt;=PERCENTILE($C$3:$C$5882,0.2),1,C3710&lt;=PERCENTILE($C$3:$C$5882,0.4),2,C3710&lt;=PERCENTILE($C$3:$C$5882,0.6),3,C3710&lt;=PERCENTILE($C$3:$C$5882,0.8),4,TRUE,5)</f>
        <v>2</v>
      </c>
      <c r="G3710" cm="1">
        <f t="array" ref="G3710">_xlfn.IFS(D3710&lt;=PERCENTILE($D$3:$D$5882,0.2),1,D3710&lt;=PERCENTILE($D$3:$D$5882,0.4),2,D3710&lt;=PERCENTILE($D$3:$D$5882,0.6),3,D3710&lt;=PERCENTILE($D$3:$D$5882,0.8),4,TRUE,5)</f>
        <v>1</v>
      </c>
      <c r="H3710" s="3" t="str" cm="1">
        <f t="array" ref="H3710">_xlfn.IFS(AND(E3710&gt;=4,F3710&gt;=4,G3710&gt;=4),"Champions",AND(E3710&gt;=3,F3710&gt;=3,G3710&gt;=3),"Loyal Customers",AND(E3710&lt;=2,F3710&gt;=3),"At Risk",AND(E3710&lt;=2,F3710&lt;=2,G3710&lt;=2),"Lost",AND(E3710&gt;=4,F3710&lt;=2),"New/Promising",TRUE,"Needs Attention")</f>
        <v>Lost</v>
      </c>
      <c r="I3710" s="3" t="str">
        <f t="shared" si="61"/>
        <v>Churned</v>
      </c>
      <c r="J3710" s="3" t="str">
        <f>_xlfn.XLOOKUP(A3710,'Country_Lookup'!$D:$D,'Country_Lookup'!$E:$E)</f>
        <v>United Kingdom</v>
      </c>
    </row>
    <row r="3711" spans="1:10" x14ac:dyDescent="0.3">
      <c r="A3711">
        <v>16090</v>
      </c>
      <c r="B3711">
        <v>624</v>
      </c>
      <c r="C3711">
        <v>1</v>
      </c>
      <c r="D3711">
        <v>205.90999999999994</v>
      </c>
      <c r="E3711" cm="1">
        <f t="array" ref="E3711">_xlfn.IFS(B3711&lt;=PERCENTILE($B$3:$B$5882,0.2),5,B3711&lt;=PERCENTILE($B$3:$B$5882,0.4),4,B3711&lt;=PERCENTILE($B$3:$B$5882,0.6),3,B3711&lt;=PERCENTILE($B$3:$B$5882,0.8),2,TRUE,1)</f>
        <v>1</v>
      </c>
      <c r="F3711" cm="1">
        <f t="array" ref="F3711">_xlfn.IFS(C3711&lt;=PERCENTILE($C$3:$C$5882,0.2),1,C3711&lt;=PERCENTILE($C$3:$C$5882,0.4),2,C3711&lt;=PERCENTILE($C$3:$C$5882,0.6),3,C3711&lt;=PERCENTILE($C$3:$C$5882,0.8),4,TRUE,5)</f>
        <v>1</v>
      </c>
      <c r="G3711" cm="1">
        <f t="array" ref="G3711">_xlfn.IFS(D3711&lt;=PERCENTILE($D$3:$D$5882,0.2),1,D3711&lt;=PERCENTILE($D$3:$D$5882,0.4),2,D3711&lt;=PERCENTILE($D$3:$D$5882,0.6),3,D3711&lt;=PERCENTILE($D$3:$D$5882,0.8),4,TRUE,5)</f>
        <v>1</v>
      </c>
      <c r="H3711" s="3" t="str" cm="1">
        <f t="array" ref="H3711">_xlfn.IFS(AND(E3711&gt;=4,F3711&gt;=4,G3711&gt;=4),"Champions",AND(E3711&gt;=3,F3711&gt;=3,G3711&gt;=3),"Loyal Customers",AND(E3711&lt;=2,F3711&gt;=3),"At Risk",AND(E3711&lt;=2,F3711&lt;=2,G3711&lt;=2),"Lost",AND(E3711&gt;=4,F3711&lt;=2),"New/Promising",TRUE,"Needs Attention")</f>
        <v>Lost</v>
      </c>
      <c r="I3711" s="3" t="str">
        <f t="shared" si="61"/>
        <v>Churned</v>
      </c>
      <c r="J3711" s="3" t="str">
        <f>_xlfn.XLOOKUP(A3711,'Country_Lookup'!$D:$D,'Country_Lookup'!$E:$E)</f>
        <v>United Kingdom</v>
      </c>
    </row>
    <row r="3712" spans="1:10" x14ac:dyDescent="0.3">
      <c r="A3712">
        <v>16091</v>
      </c>
      <c r="B3712">
        <v>154</v>
      </c>
      <c r="C3712">
        <v>2</v>
      </c>
      <c r="D3712">
        <v>315.06000000000012</v>
      </c>
      <c r="E3712" cm="1">
        <f t="array" ref="E3712">_xlfn.IFS(B3712&lt;=PERCENTILE($B$3:$B$5882,0.2),5,B3712&lt;=PERCENTILE($B$3:$B$5882,0.4),4,B3712&lt;=PERCENTILE($B$3:$B$5882,0.6),3,B3712&lt;=PERCENTILE($B$3:$B$5882,0.8),2,TRUE,1)</f>
        <v>3</v>
      </c>
      <c r="F3712" cm="1">
        <f t="array" ref="F3712">_xlfn.IFS(C3712&lt;=PERCENTILE($C$3:$C$5882,0.2),1,C3712&lt;=PERCENTILE($C$3:$C$5882,0.4),2,C3712&lt;=PERCENTILE($C$3:$C$5882,0.6),3,C3712&lt;=PERCENTILE($C$3:$C$5882,0.8),4,TRUE,5)</f>
        <v>2</v>
      </c>
      <c r="G3712" cm="1">
        <f t="array" ref="G3712">_xlfn.IFS(D3712&lt;=PERCENTILE($D$3:$D$5882,0.2),1,D3712&lt;=PERCENTILE($D$3:$D$5882,0.4),2,D3712&lt;=PERCENTILE($D$3:$D$5882,0.6),3,D3712&lt;=PERCENTILE($D$3:$D$5882,0.8),4,TRUE,5)</f>
        <v>2</v>
      </c>
      <c r="H3712" s="3" t="str" cm="1">
        <f t="array" ref="H3712">_xlfn.IFS(AND(E3712&gt;=4,F3712&gt;=4,G3712&gt;=4),"Champions",AND(E3712&gt;=3,F3712&gt;=3,G3712&gt;=3),"Loyal Customers",AND(E3712&lt;=2,F3712&gt;=3),"At Risk",AND(E3712&lt;=2,F3712&lt;=2,G3712&lt;=2),"Lost",AND(E3712&gt;=4,F3712&lt;=2),"New/Promising",TRUE,"Needs Attention")</f>
        <v>Needs Attention</v>
      </c>
      <c r="I3712" s="3" t="str">
        <f t="shared" si="61"/>
        <v>Churned</v>
      </c>
      <c r="J3712" s="3" t="str">
        <f>_xlfn.XLOOKUP(A3712,'Country_Lookup'!$D:$D,'Country_Lookup'!$E:$E)</f>
        <v>United Kingdom</v>
      </c>
    </row>
    <row r="3713" spans="1:10" x14ac:dyDescent="0.3">
      <c r="A3713">
        <v>16092</v>
      </c>
      <c r="B3713">
        <v>114</v>
      </c>
      <c r="C3713">
        <v>6</v>
      </c>
      <c r="D3713">
        <v>1587.9400000000021</v>
      </c>
      <c r="E3713" cm="1">
        <f t="array" ref="E3713">_xlfn.IFS(B3713&lt;=PERCENTILE($B$3:$B$5882,0.2),5,B3713&lt;=PERCENTILE($B$3:$B$5882,0.4),4,B3713&lt;=PERCENTILE($B$3:$B$5882,0.6),3,B3713&lt;=PERCENTILE($B$3:$B$5882,0.8),2,TRUE,1)</f>
        <v>3</v>
      </c>
      <c r="F3713" cm="1">
        <f t="array" ref="F3713">_xlfn.IFS(C3713&lt;=PERCENTILE($C$3:$C$5882,0.2),1,C3713&lt;=PERCENTILE($C$3:$C$5882,0.4),2,C3713&lt;=PERCENTILE($C$3:$C$5882,0.6),3,C3713&lt;=PERCENTILE($C$3:$C$5882,0.8),4,TRUE,5)</f>
        <v>4</v>
      </c>
      <c r="G3713" cm="1">
        <f t="array" ref="G3713">_xlfn.IFS(D3713&lt;=PERCENTILE($D$3:$D$5882,0.2),1,D3713&lt;=PERCENTILE($D$3:$D$5882,0.4),2,D3713&lt;=PERCENTILE($D$3:$D$5882,0.6),3,D3713&lt;=PERCENTILE($D$3:$D$5882,0.8),4,TRUE,5)</f>
        <v>4</v>
      </c>
      <c r="H3713" s="3" t="str" cm="1">
        <f t="array" ref="H3713">_xlfn.IFS(AND(E3713&gt;=4,F3713&gt;=4,G3713&gt;=4),"Champions",AND(E3713&gt;=3,F3713&gt;=3,G3713&gt;=3),"Loyal Customers",AND(E3713&lt;=2,F3713&gt;=3),"At Risk",AND(E3713&lt;=2,F3713&lt;=2,G3713&lt;=2),"Lost",AND(E3713&gt;=4,F3713&lt;=2),"New/Promising",TRUE,"Needs Attention")</f>
        <v>Loyal Customers</v>
      </c>
      <c r="I3713" s="3" t="str">
        <f t="shared" si="61"/>
        <v>Churned</v>
      </c>
      <c r="J3713" s="3" t="str">
        <f>_xlfn.XLOOKUP(A3713,'Country_Lookup'!$D:$D,'Country_Lookup'!$E:$E)</f>
        <v>United Kingdom</v>
      </c>
    </row>
    <row r="3714" spans="1:10" x14ac:dyDescent="0.3">
      <c r="A3714">
        <v>16093</v>
      </c>
      <c r="B3714">
        <v>106</v>
      </c>
      <c r="C3714">
        <v>1</v>
      </c>
      <c r="D3714">
        <v>17</v>
      </c>
      <c r="E3714" cm="1">
        <f t="array" ref="E3714">_xlfn.IFS(B3714&lt;=PERCENTILE($B$3:$B$5882,0.2),5,B3714&lt;=PERCENTILE($B$3:$B$5882,0.4),4,B3714&lt;=PERCENTILE($B$3:$B$5882,0.6),3,B3714&lt;=PERCENTILE($B$3:$B$5882,0.8),2,TRUE,1)</f>
        <v>3</v>
      </c>
      <c r="F3714" cm="1">
        <f t="array" ref="F3714">_xlfn.IFS(C3714&lt;=PERCENTILE($C$3:$C$5882,0.2),1,C3714&lt;=PERCENTILE($C$3:$C$5882,0.4),2,C3714&lt;=PERCENTILE($C$3:$C$5882,0.6),3,C3714&lt;=PERCENTILE($C$3:$C$5882,0.8),4,TRUE,5)</f>
        <v>1</v>
      </c>
      <c r="G3714" cm="1">
        <f t="array" ref="G3714">_xlfn.IFS(D3714&lt;=PERCENTILE($D$3:$D$5882,0.2),1,D3714&lt;=PERCENTILE($D$3:$D$5882,0.4),2,D3714&lt;=PERCENTILE($D$3:$D$5882,0.6),3,D3714&lt;=PERCENTILE($D$3:$D$5882,0.8),4,TRUE,5)</f>
        <v>1</v>
      </c>
      <c r="H3714" s="3" t="str" cm="1">
        <f t="array" ref="H3714">_xlfn.IFS(AND(E3714&gt;=4,F3714&gt;=4,G3714&gt;=4),"Champions",AND(E3714&gt;=3,F3714&gt;=3,G3714&gt;=3),"Loyal Customers",AND(E3714&lt;=2,F3714&gt;=3),"At Risk",AND(E3714&lt;=2,F3714&lt;=2,G3714&lt;=2),"Lost",AND(E3714&gt;=4,F3714&lt;=2),"New/Promising",TRUE,"Needs Attention")</f>
        <v>Needs Attention</v>
      </c>
      <c r="I3714" s="3" t="str">
        <f t="shared" si="61"/>
        <v>Churned</v>
      </c>
      <c r="J3714" s="3" t="str">
        <f>_xlfn.XLOOKUP(A3714,'Country_Lookup'!$D:$D,'Country_Lookup'!$E:$E)</f>
        <v>United Kingdom</v>
      </c>
    </row>
    <row r="3715" spans="1:10" x14ac:dyDescent="0.3">
      <c r="A3715">
        <v>16094</v>
      </c>
      <c r="B3715">
        <v>11</v>
      </c>
      <c r="C3715">
        <v>11</v>
      </c>
      <c r="D3715">
        <v>3695.5599999999808</v>
      </c>
      <c r="E3715" cm="1">
        <f t="array" ref="E3715">_xlfn.IFS(B3715&lt;=PERCENTILE($B$3:$B$5882,0.2),5,B3715&lt;=PERCENTILE($B$3:$B$5882,0.4),4,B3715&lt;=PERCENTILE($B$3:$B$5882,0.6),3,B3715&lt;=PERCENTILE($B$3:$B$5882,0.8),2,TRUE,1)</f>
        <v>5</v>
      </c>
      <c r="F3715" cm="1">
        <f t="array" ref="F3715">_xlfn.IFS(C3715&lt;=PERCENTILE($C$3:$C$5882,0.2),1,C3715&lt;=PERCENTILE($C$3:$C$5882,0.4),2,C3715&lt;=PERCENTILE($C$3:$C$5882,0.6),3,C3715&lt;=PERCENTILE($C$3:$C$5882,0.8),4,TRUE,5)</f>
        <v>5</v>
      </c>
      <c r="G3715" cm="1">
        <f t="array" ref="G3715">_xlfn.IFS(D3715&lt;=PERCENTILE($D$3:$D$5882,0.2),1,D3715&lt;=PERCENTILE($D$3:$D$5882,0.4),2,D3715&lt;=PERCENTILE($D$3:$D$5882,0.6),3,D3715&lt;=PERCENTILE($D$3:$D$5882,0.8),4,TRUE,5)</f>
        <v>5</v>
      </c>
      <c r="H3715" s="3" t="str" cm="1">
        <f t="array" ref="H3715">_xlfn.IFS(AND(E3715&gt;=4,F3715&gt;=4,G3715&gt;=4),"Champions",AND(E3715&gt;=3,F3715&gt;=3,G3715&gt;=3),"Loyal Customers",AND(E3715&lt;=2,F3715&gt;=3),"At Risk",AND(E3715&lt;=2,F3715&lt;=2,G3715&lt;=2),"Lost",AND(E3715&gt;=4,F3715&lt;=2),"New/Promising",TRUE,"Needs Attention")</f>
        <v>Champions</v>
      </c>
      <c r="I3715" s="3" t="str">
        <f t="shared" ref="I3715:I3778" si="62">IF(B3715&gt;90,"Churned","Active")</f>
        <v>Active</v>
      </c>
      <c r="J3715" s="3" t="str">
        <f>_xlfn.XLOOKUP(A3715,'Country_Lookup'!$D:$D,'Country_Lookup'!$E:$E)</f>
        <v>United Kingdom</v>
      </c>
    </row>
    <row r="3716" spans="1:10" x14ac:dyDescent="0.3">
      <c r="A3716">
        <v>16095</v>
      </c>
      <c r="B3716">
        <v>456</v>
      </c>
      <c r="C3716">
        <v>1</v>
      </c>
      <c r="D3716">
        <v>447.0499999999999</v>
      </c>
      <c r="E3716" cm="1">
        <f t="array" ref="E3716">_xlfn.IFS(B3716&lt;=PERCENTILE($B$3:$B$5882,0.2),5,B3716&lt;=PERCENTILE($B$3:$B$5882,0.4),4,B3716&lt;=PERCENTILE($B$3:$B$5882,0.6),3,B3716&lt;=PERCENTILE($B$3:$B$5882,0.8),2,TRUE,1)</f>
        <v>1</v>
      </c>
      <c r="F3716" cm="1">
        <f t="array" ref="F3716">_xlfn.IFS(C3716&lt;=PERCENTILE($C$3:$C$5882,0.2),1,C3716&lt;=PERCENTILE($C$3:$C$5882,0.4),2,C3716&lt;=PERCENTILE($C$3:$C$5882,0.6),3,C3716&lt;=PERCENTILE($C$3:$C$5882,0.8),4,TRUE,5)</f>
        <v>1</v>
      </c>
      <c r="G3716" cm="1">
        <f t="array" ref="G3716">_xlfn.IFS(D3716&lt;=PERCENTILE($D$3:$D$5882,0.2),1,D3716&lt;=PERCENTILE($D$3:$D$5882,0.4),2,D3716&lt;=PERCENTILE($D$3:$D$5882,0.6),3,D3716&lt;=PERCENTILE($D$3:$D$5882,0.8),4,TRUE,5)</f>
        <v>2</v>
      </c>
      <c r="H3716" s="3" t="str" cm="1">
        <f t="array" ref="H3716">_xlfn.IFS(AND(E3716&gt;=4,F3716&gt;=4,G3716&gt;=4),"Champions",AND(E3716&gt;=3,F3716&gt;=3,G3716&gt;=3),"Loyal Customers",AND(E3716&lt;=2,F3716&gt;=3),"At Risk",AND(E3716&lt;=2,F3716&lt;=2,G3716&lt;=2),"Lost",AND(E3716&gt;=4,F3716&lt;=2),"New/Promising",TRUE,"Needs Attention")</f>
        <v>Lost</v>
      </c>
      <c r="I3716" s="3" t="str">
        <f t="shared" si="62"/>
        <v>Churned</v>
      </c>
      <c r="J3716" s="3" t="str">
        <f>_xlfn.XLOOKUP(A3716,'Country_Lookup'!$D:$D,'Country_Lookup'!$E:$E)</f>
        <v>United Kingdom</v>
      </c>
    </row>
    <row r="3717" spans="1:10" x14ac:dyDescent="0.3">
      <c r="A3717">
        <v>16096</v>
      </c>
      <c r="B3717">
        <v>264</v>
      </c>
      <c r="C3717">
        <v>4</v>
      </c>
      <c r="D3717">
        <v>1584.9700000000003</v>
      </c>
      <c r="E3717" cm="1">
        <f t="array" ref="E3717">_xlfn.IFS(B3717&lt;=PERCENTILE($B$3:$B$5882,0.2),5,B3717&lt;=PERCENTILE($B$3:$B$5882,0.4),4,B3717&lt;=PERCENTILE($B$3:$B$5882,0.6),3,B3717&lt;=PERCENTILE($B$3:$B$5882,0.8),2,TRUE,1)</f>
        <v>2</v>
      </c>
      <c r="F3717" cm="1">
        <f t="array" ref="F3717">_xlfn.IFS(C3717&lt;=PERCENTILE($C$3:$C$5882,0.2),1,C3717&lt;=PERCENTILE($C$3:$C$5882,0.4),2,C3717&lt;=PERCENTILE($C$3:$C$5882,0.6),3,C3717&lt;=PERCENTILE($C$3:$C$5882,0.8),4,TRUE,5)</f>
        <v>3</v>
      </c>
      <c r="G3717" cm="1">
        <f t="array" ref="G3717">_xlfn.IFS(D3717&lt;=PERCENTILE($D$3:$D$5882,0.2),1,D3717&lt;=PERCENTILE($D$3:$D$5882,0.4),2,D3717&lt;=PERCENTILE($D$3:$D$5882,0.6),3,D3717&lt;=PERCENTILE($D$3:$D$5882,0.8),4,TRUE,5)</f>
        <v>4</v>
      </c>
      <c r="H3717" s="3" t="str" cm="1">
        <f t="array" ref="H3717">_xlfn.IFS(AND(E3717&gt;=4,F3717&gt;=4,G3717&gt;=4),"Champions",AND(E3717&gt;=3,F3717&gt;=3,G3717&gt;=3),"Loyal Customers",AND(E3717&lt;=2,F3717&gt;=3),"At Risk",AND(E3717&lt;=2,F3717&lt;=2,G3717&lt;=2),"Lost",AND(E3717&gt;=4,F3717&lt;=2),"New/Promising",TRUE,"Needs Attention")</f>
        <v>At Risk</v>
      </c>
      <c r="I3717" s="3" t="str">
        <f t="shared" si="62"/>
        <v>Churned</v>
      </c>
      <c r="J3717" s="3" t="str">
        <f>_xlfn.XLOOKUP(A3717,'Country_Lookup'!$D:$D,'Country_Lookup'!$E:$E)</f>
        <v>United Kingdom</v>
      </c>
    </row>
    <row r="3718" spans="1:10" x14ac:dyDescent="0.3">
      <c r="A3718">
        <v>16097</v>
      </c>
      <c r="B3718">
        <v>240</v>
      </c>
      <c r="C3718">
        <v>1</v>
      </c>
      <c r="D3718">
        <v>185.04999999999998</v>
      </c>
      <c r="E3718" cm="1">
        <f t="array" ref="E3718">_xlfn.IFS(B3718&lt;=PERCENTILE($B$3:$B$5882,0.2),5,B3718&lt;=PERCENTILE($B$3:$B$5882,0.4),4,B3718&lt;=PERCENTILE($B$3:$B$5882,0.6),3,B3718&lt;=PERCENTILE($B$3:$B$5882,0.8),2,TRUE,1)</f>
        <v>2</v>
      </c>
      <c r="F3718" cm="1">
        <f t="array" ref="F3718">_xlfn.IFS(C3718&lt;=PERCENTILE($C$3:$C$5882,0.2),1,C3718&lt;=PERCENTILE($C$3:$C$5882,0.4),2,C3718&lt;=PERCENTILE($C$3:$C$5882,0.6),3,C3718&lt;=PERCENTILE($C$3:$C$5882,0.8),4,TRUE,5)</f>
        <v>1</v>
      </c>
      <c r="G3718" cm="1">
        <f t="array" ref="G3718">_xlfn.IFS(D3718&lt;=PERCENTILE($D$3:$D$5882,0.2),1,D3718&lt;=PERCENTILE($D$3:$D$5882,0.4),2,D3718&lt;=PERCENTILE($D$3:$D$5882,0.6),3,D3718&lt;=PERCENTILE($D$3:$D$5882,0.8),4,TRUE,5)</f>
        <v>1</v>
      </c>
      <c r="H3718" s="3" t="str" cm="1">
        <f t="array" ref="H3718">_xlfn.IFS(AND(E3718&gt;=4,F3718&gt;=4,G3718&gt;=4),"Champions",AND(E3718&gt;=3,F3718&gt;=3,G3718&gt;=3),"Loyal Customers",AND(E3718&lt;=2,F3718&gt;=3),"At Risk",AND(E3718&lt;=2,F3718&lt;=2,G3718&lt;=2),"Lost",AND(E3718&gt;=4,F3718&lt;=2),"New/Promising",TRUE,"Needs Attention")</f>
        <v>Lost</v>
      </c>
      <c r="I3718" s="3" t="str">
        <f t="shared" si="62"/>
        <v>Churned</v>
      </c>
      <c r="J3718" s="3" t="str">
        <f>_xlfn.XLOOKUP(A3718,'Country_Lookup'!$D:$D,'Country_Lookup'!$E:$E)</f>
        <v>United Kingdom</v>
      </c>
    </row>
    <row r="3719" spans="1:10" x14ac:dyDescent="0.3">
      <c r="A3719">
        <v>16098</v>
      </c>
      <c r="B3719">
        <v>87</v>
      </c>
      <c r="C3719">
        <v>14</v>
      </c>
      <c r="D3719">
        <v>4448.0999999999867</v>
      </c>
      <c r="E3719" cm="1">
        <f t="array" ref="E3719">_xlfn.IFS(B3719&lt;=PERCENTILE($B$3:$B$5882,0.2),5,B3719&lt;=PERCENTILE($B$3:$B$5882,0.4),4,B3719&lt;=PERCENTILE($B$3:$B$5882,0.6),3,B3719&lt;=PERCENTILE($B$3:$B$5882,0.8),2,TRUE,1)</f>
        <v>3</v>
      </c>
      <c r="F3719" cm="1">
        <f t="array" ref="F3719">_xlfn.IFS(C3719&lt;=PERCENTILE($C$3:$C$5882,0.2),1,C3719&lt;=PERCENTILE($C$3:$C$5882,0.4),2,C3719&lt;=PERCENTILE($C$3:$C$5882,0.6),3,C3719&lt;=PERCENTILE($C$3:$C$5882,0.8),4,TRUE,5)</f>
        <v>5</v>
      </c>
      <c r="G3719" cm="1">
        <f t="array" ref="G3719">_xlfn.IFS(D3719&lt;=PERCENTILE($D$3:$D$5882,0.2),1,D3719&lt;=PERCENTILE($D$3:$D$5882,0.4),2,D3719&lt;=PERCENTILE($D$3:$D$5882,0.6),3,D3719&lt;=PERCENTILE($D$3:$D$5882,0.8),4,TRUE,5)</f>
        <v>5</v>
      </c>
      <c r="H3719" s="3" t="str" cm="1">
        <f t="array" ref="H3719">_xlfn.IFS(AND(E3719&gt;=4,F3719&gt;=4,G3719&gt;=4),"Champions",AND(E3719&gt;=3,F3719&gt;=3,G3719&gt;=3),"Loyal Customers",AND(E3719&lt;=2,F3719&gt;=3),"At Risk",AND(E3719&lt;=2,F3719&lt;=2,G3719&lt;=2),"Lost",AND(E3719&gt;=4,F3719&lt;=2),"New/Promising",TRUE,"Needs Attention")</f>
        <v>Loyal Customers</v>
      </c>
      <c r="I3719" s="3" t="str">
        <f t="shared" si="62"/>
        <v>Active</v>
      </c>
      <c r="J3719" s="3" t="str">
        <f>_xlfn.XLOOKUP(A3719,'Country_Lookup'!$D:$D,'Country_Lookup'!$E:$E)</f>
        <v>United Kingdom</v>
      </c>
    </row>
    <row r="3720" spans="1:10" x14ac:dyDescent="0.3">
      <c r="A3720">
        <v>16099</v>
      </c>
      <c r="B3720">
        <v>50</v>
      </c>
      <c r="C3720">
        <v>7</v>
      </c>
      <c r="D3720">
        <v>1573.1999999999982</v>
      </c>
      <c r="E3720" cm="1">
        <f t="array" ref="E3720">_xlfn.IFS(B3720&lt;=PERCENTILE($B$3:$B$5882,0.2),5,B3720&lt;=PERCENTILE($B$3:$B$5882,0.4),4,B3720&lt;=PERCENTILE($B$3:$B$5882,0.6),3,B3720&lt;=PERCENTILE($B$3:$B$5882,0.8),2,TRUE,1)</f>
        <v>4</v>
      </c>
      <c r="F3720" cm="1">
        <f t="array" ref="F3720">_xlfn.IFS(C3720&lt;=PERCENTILE($C$3:$C$5882,0.2),1,C3720&lt;=PERCENTILE($C$3:$C$5882,0.4),2,C3720&lt;=PERCENTILE($C$3:$C$5882,0.6),3,C3720&lt;=PERCENTILE($C$3:$C$5882,0.8),4,TRUE,5)</f>
        <v>4</v>
      </c>
      <c r="G3720" cm="1">
        <f t="array" ref="G3720">_xlfn.IFS(D3720&lt;=PERCENTILE($D$3:$D$5882,0.2),1,D3720&lt;=PERCENTILE($D$3:$D$5882,0.4),2,D3720&lt;=PERCENTILE($D$3:$D$5882,0.6),3,D3720&lt;=PERCENTILE($D$3:$D$5882,0.8),4,TRUE,5)</f>
        <v>4</v>
      </c>
      <c r="H3720" s="3" t="str" cm="1">
        <f t="array" ref="H3720">_xlfn.IFS(AND(E3720&gt;=4,F3720&gt;=4,G3720&gt;=4),"Champions",AND(E3720&gt;=3,F3720&gt;=3,G3720&gt;=3),"Loyal Customers",AND(E3720&lt;=2,F3720&gt;=3),"At Risk",AND(E3720&lt;=2,F3720&lt;=2,G3720&lt;=2),"Lost",AND(E3720&gt;=4,F3720&lt;=2),"New/Promising",TRUE,"Needs Attention")</f>
        <v>Champions</v>
      </c>
      <c r="I3720" s="3" t="str">
        <f t="shared" si="62"/>
        <v>Active</v>
      </c>
      <c r="J3720" s="3" t="str">
        <f>_xlfn.XLOOKUP(A3720,'Country_Lookup'!$D:$D,'Country_Lookup'!$E:$E)</f>
        <v>United Kingdom</v>
      </c>
    </row>
    <row r="3721" spans="1:10" x14ac:dyDescent="0.3">
      <c r="A3721">
        <v>16100</v>
      </c>
      <c r="B3721">
        <v>462</v>
      </c>
      <c r="C3721">
        <v>1</v>
      </c>
      <c r="D3721">
        <v>582.63999999999976</v>
      </c>
      <c r="E3721" cm="1">
        <f t="array" ref="E3721">_xlfn.IFS(B3721&lt;=PERCENTILE($B$3:$B$5882,0.2),5,B3721&lt;=PERCENTILE($B$3:$B$5882,0.4),4,B3721&lt;=PERCENTILE($B$3:$B$5882,0.6),3,B3721&lt;=PERCENTILE($B$3:$B$5882,0.8),2,TRUE,1)</f>
        <v>1</v>
      </c>
      <c r="F3721" cm="1">
        <f t="array" ref="F3721">_xlfn.IFS(C3721&lt;=PERCENTILE($C$3:$C$5882,0.2),1,C3721&lt;=PERCENTILE($C$3:$C$5882,0.4),2,C3721&lt;=PERCENTILE($C$3:$C$5882,0.6),3,C3721&lt;=PERCENTILE($C$3:$C$5882,0.8),4,TRUE,5)</f>
        <v>1</v>
      </c>
      <c r="G3721" cm="1">
        <f t="array" ref="G3721">_xlfn.IFS(D3721&lt;=PERCENTILE($D$3:$D$5882,0.2),1,D3721&lt;=PERCENTILE($D$3:$D$5882,0.4),2,D3721&lt;=PERCENTILE($D$3:$D$5882,0.6),3,D3721&lt;=PERCENTILE($D$3:$D$5882,0.8),4,TRUE,5)</f>
        <v>2</v>
      </c>
      <c r="H3721" s="3" t="str" cm="1">
        <f t="array" ref="H3721">_xlfn.IFS(AND(E3721&gt;=4,F3721&gt;=4,G3721&gt;=4),"Champions",AND(E3721&gt;=3,F3721&gt;=3,G3721&gt;=3),"Loyal Customers",AND(E3721&lt;=2,F3721&gt;=3),"At Risk",AND(E3721&lt;=2,F3721&lt;=2,G3721&lt;=2),"Lost",AND(E3721&gt;=4,F3721&lt;=2),"New/Promising",TRUE,"Needs Attention")</f>
        <v>Lost</v>
      </c>
      <c r="I3721" s="3" t="str">
        <f t="shared" si="62"/>
        <v>Churned</v>
      </c>
      <c r="J3721" s="3" t="str">
        <f>_xlfn.XLOOKUP(A3721,'Country_Lookup'!$D:$D,'Country_Lookup'!$E:$E)</f>
        <v>United Kingdom</v>
      </c>
    </row>
    <row r="3722" spans="1:10" x14ac:dyDescent="0.3">
      <c r="A3722">
        <v>16101</v>
      </c>
      <c r="B3722">
        <v>70</v>
      </c>
      <c r="C3722">
        <v>4</v>
      </c>
      <c r="D3722">
        <v>3229.1599999999949</v>
      </c>
      <c r="E3722" cm="1">
        <f t="array" ref="E3722">_xlfn.IFS(B3722&lt;=PERCENTILE($B$3:$B$5882,0.2),5,B3722&lt;=PERCENTILE($B$3:$B$5882,0.4),4,B3722&lt;=PERCENTILE($B$3:$B$5882,0.6),3,B3722&lt;=PERCENTILE($B$3:$B$5882,0.8),2,TRUE,1)</f>
        <v>3</v>
      </c>
      <c r="F3722" cm="1">
        <f t="array" ref="F3722">_xlfn.IFS(C3722&lt;=PERCENTILE($C$3:$C$5882,0.2),1,C3722&lt;=PERCENTILE($C$3:$C$5882,0.4),2,C3722&lt;=PERCENTILE($C$3:$C$5882,0.6),3,C3722&lt;=PERCENTILE($C$3:$C$5882,0.8),4,TRUE,5)</f>
        <v>3</v>
      </c>
      <c r="G3722" cm="1">
        <f t="array" ref="G3722">_xlfn.IFS(D3722&lt;=PERCENTILE($D$3:$D$5882,0.2),1,D3722&lt;=PERCENTILE($D$3:$D$5882,0.4),2,D3722&lt;=PERCENTILE($D$3:$D$5882,0.6),3,D3722&lt;=PERCENTILE($D$3:$D$5882,0.8),4,TRUE,5)</f>
        <v>5</v>
      </c>
      <c r="H3722" s="3" t="str" cm="1">
        <f t="array" ref="H3722">_xlfn.IFS(AND(E3722&gt;=4,F3722&gt;=4,G3722&gt;=4),"Champions",AND(E3722&gt;=3,F3722&gt;=3,G3722&gt;=3),"Loyal Customers",AND(E3722&lt;=2,F3722&gt;=3),"At Risk",AND(E3722&lt;=2,F3722&lt;=2,G3722&lt;=2),"Lost",AND(E3722&gt;=4,F3722&lt;=2),"New/Promising",TRUE,"Needs Attention")</f>
        <v>Loyal Customers</v>
      </c>
      <c r="I3722" s="3" t="str">
        <f t="shared" si="62"/>
        <v>Active</v>
      </c>
      <c r="J3722" s="3" t="str">
        <f>_xlfn.XLOOKUP(A3722,'Country_Lookup'!$D:$D,'Country_Lookup'!$E:$E)</f>
        <v>United Kingdom</v>
      </c>
    </row>
    <row r="3723" spans="1:10" x14ac:dyDescent="0.3">
      <c r="A3723">
        <v>16102</v>
      </c>
      <c r="B3723">
        <v>42</v>
      </c>
      <c r="C3723">
        <v>3</v>
      </c>
      <c r="D3723">
        <v>1842.1399999999996</v>
      </c>
      <c r="E3723" cm="1">
        <f t="array" ref="E3723">_xlfn.IFS(B3723&lt;=PERCENTILE($B$3:$B$5882,0.2),5,B3723&lt;=PERCENTILE($B$3:$B$5882,0.4),4,B3723&lt;=PERCENTILE($B$3:$B$5882,0.6),3,B3723&lt;=PERCENTILE($B$3:$B$5882,0.8),2,TRUE,1)</f>
        <v>4</v>
      </c>
      <c r="F3723" cm="1">
        <f t="array" ref="F3723">_xlfn.IFS(C3723&lt;=PERCENTILE($C$3:$C$5882,0.2),1,C3723&lt;=PERCENTILE($C$3:$C$5882,0.4),2,C3723&lt;=PERCENTILE($C$3:$C$5882,0.6),3,C3723&lt;=PERCENTILE($C$3:$C$5882,0.8),4,TRUE,5)</f>
        <v>3</v>
      </c>
      <c r="G3723" cm="1">
        <f t="array" ref="G3723">_xlfn.IFS(D3723&lt;=PERCENTILE($D$3:$D$5882,0.2),1,D3723&lt;=PERCENTILE($D$3:$D$5882,0.4),2,D3723&lt;=PERCENTILE($D$3:$D$5882,0.6),3,D3723&lt;=PERCENTILE($D$3:$D$5882,0.8),4,TRUE,5)</f>
        <v>4</v>
      </c>
      <c r="H3723" s="3" t="str" cm="1">
        <f t="array" ref="H3723">_xlfn.IFS(AND(E3723&gt;=4,F3723&gt;=4,G3723&gt;=4),"Champions",AND(E3723&gt;=3,F3723&gt;=3,G3723&gt;=3),"Loyal Customers",AND(E3723&lt;=2,F3723&gt;=3),"At Risk",AND(E3723&lt;=2,F3723&lt;=2,G3723&lt;=2),"Lost",AND(E3723&gt;=4,F3723&lt;=2),"New/Promising",TRUE,"Needs Attention")</f>
        <v>Loyal Customers</v>
      </c>
      <c r="I3723" s="3" t="str">
        <f t="shared" si="62"/>
        <v>Active</v>
      </c>
      <c r="J3723" s="3" t="str">
        <f>_xlfn.XLOOKUP(A3723,'Country_Lookup'!$D:$D,'Country_Lookup'!$E:$E)</f>
        <v>United Kingdom</v>
      </c>
    </row>
    <row r="3724" spans="1:10" x14ac:dyDescent="0.3">
      <c r="A3724">
        <v>16103</v>
      </c>
      <c r="B3724">
        <v>7</v>
      </c>
      <c r="C3724">
        <v>22</v>
      </c>
      <c r="D3724">
        <v>6191.7099999999828</v>
      </c>
      <c r="E3724" cm="1">
        <f t="array" ref="E3724">_xlfn.IFS(B3724&lt;=PERCENTILE($B$3:$B$5882,0.2),5,B3724&lt;=PERCENTILE($B$3:$B$5882,0.4),4,B3724&lt;=PERCENTILE($B$3:$B$5882,0.6),3,B3724&lt;=PERCENTILE($B$3:$B$5882,0.8),2,TRUE,1)</f>
        <v>5</v>
      </c>
      <c r="F3724" cm="1">
        <f t="array" ref="F3724">_xlfn.IFS(C3724&lt;=PERCENTILE($C$3:$C$5882,0.2),1,C3724&lt;=PERCENTILE($C$3:$C$5882,0.4),2,C3724&lt;=PERCENTILE($C$3:$C$5882,0.6),3,C3724&lt;=PERCENTILE($C$3:$C$5882,0.8),4,TRUE,5)</f>
        <v>5</v>
      </c>
      <c r="G3724" cm="1">
        <f t="array" ref="G3724">_xlfn.IFS(D3724&lt;=PERCENTILE($D$3:$D$5882,0.2),1,D3724&lt;=PERCENTILE($D$3:$D$5882,0.4),2,D3724&lt;=PERCENTILE($D$3:$D$5882,0.6),3,D3724&lt;=PERCENTILE($D$3:$D$5882,0.8),4,TRUE,5)</f>
        <v>5</v>
      </c>
      <c r="H3724" s="3" t="str" cm="1">
        <f t="array" ref="H3724">_xlfn.IFS(AND(E3724&gt;=4,F3724&gt;=4,G3724&gt;=4),"Champions",AND(E3724&gt;=3,F3724&gt;=3,G3724&gt;=3),"Loyal Customers",AND(E3724&lt;=2,F3724&gt;=3),"At Risk",AND(E3724&lt;=2,F3724&lt;=2,G3724&lt;=2),"Lost",AND(E3724&gt;=4,F3724&lt;=2),"New/Promising",TRUE,"Needs Attention")</f>
        <v>Champions</v>
      </c>
      <c r="I3724" s="3" t="str">
        <f t="shared" si="62"/>
        <v>Active</v>
      </c>
      <c r="J3724" s="3" t="str">
        <f>_xlfn.XLOOKUP(A3724,'Country_Lookup'!$D:$D,'Country_Lookup'!$E:$E)</f>
        <v>United Kingdom</v>
      </c>
    </row>
    <row r="3725" spans="1:10" x14ac:dyDescent="0.3">
      <c r="A3725">
        <v>16104</v>
      </c>
      <c r="B3725">
        <v>61</v>
      </c>
      <c r="C3725">
        <v>9</v>
      </c>
      <c r="D3725">
        <v>2778.6099999999892</v>
      </c>
      <c r="E3725" cm="1">
        <f t="array" ref="E3725">_xlfn.IFS(B3725&lt;=PERCENTILE($B$3:$B$5882,0.2),5,B3725&lt;=PERCENTILE($B$3:$B$5882,0.4),4,B3725&lt;=PERCENTILE($B$3:$B$5882,0.6),3,B3725&lt;=PERCENTILE($B$3:$B$5882,0.8),2,TRUE,1)</f>
        <v>3</v>
      </c>
      <c r="F3725" cm="1">
        <f t="array" ref="F3725">_xlfn.IFS(C3725&lt;=PERCENTILE($C$3:$C$5882,0.2),1,C3725&lt;=PERCENTILE($C$3:$C$5882,0.4),2,C3725&lt;=PERCENTILE($C$3:$C$5882,0.6),3,C3725&lt;=PERCENTILE($C$3:$C$5882,0.8),4,TRUE,5)</f>
        <v>5</v>
      </c>
      <c r="G3725" cm="1">
        <f t="array" ref="G3725">_xlfn.IFS(D3725&lt;=PERCENTILE($D$3:$D$5882,0.2),1,D3725&lt;=PERCENTILE($D$3:$D$5882,0.4),2,D3725&lt;=PERCENTILE($D$3:$D$5882,0.6),3,D3725&lt;=PERCENTILE($D$3:$D$5882,0.8),4,TRUE,5)</f>
        <v>4</v>
      </c>
      <c r="H3725" s="3" t="str" cm="1">
        <f t="array" ref="H3725">_xlfn.IFS(AND(E3725&gt;=4,F3725&gt;=4,G3725&gt;=4),"Champions",AND(E3725&gt;=3,F3725&gt;=3,G3725&gt;=3),"Loyal Customers",AND(E3725&lt;=2,F3725&gt;=3),"At Risk",AND(E3725&lt;=2,F3725&lt;=2,G3725&lt;=2),"Lost",AND(E3725&gt;=4,F3725&lt;=2),"New/Promising",TRUE,"Needs Attention")</f>
        <v>Loyal Customers</v>
      </c>
      <c r="I3725" s="3" t="str">
        <f t="shared" si="62"/>
        <v>Active</v>
      </c>
      <c r="J3725" s="3" t="str">
        <f>_xlfn.XLOOKUP(A3725,'Country_Lookup'!$D:$D,'Country_Lookup'!$E:$E)</f>
        <v>United Kingdom</v>
      </c>
    </row>
    <row r="3726" spans="1:10" x14ac:dyDescent="0.3">
      <c r="A3726">
        <v>16105</v>
      </c>
      <c r="B3726">
        <v>248</v>
      </c>
      <c r="C3726">
        <v>5</v>
      </c>
      <c r="D3726">
        <v>2386.1900000000019</v>
      </c>
      <c r="E3726" cm="1">
        <f t="array" ref="E3726">_xlfn.IFS(B3726&lt;=PERCENTILE($B$3:$B$5882,0.2),5,B3726&lt;=PERCENTILE($B$3:$B$5882,0.4),4,B3726&lt;=PERCENTILE($B$3:$B$5882,0.6),3,B3726&lt;=PERCENTILE($B$3:$B$5882,0.8),2,TRUE,1)</f>
        <v>2</v>
      </c>
      <c r="F3726" cm="1">
        <f t="array" ref="F3726">_xlfn.IFS(C3726&lt;=PERCENTILE($C$3:$C$5882,0.2),1,C3726&lt;=PERCENTILE($C$3:$C$5882,0.4),2,C3726&lt;=PERCENTILE($C$3:$C$5882,0.6),3,C3726&lt;=PERCENTILE($C$3:$C$5882,0.8),4,TRUE,5)</f>
        <v>4</v>
      </c>
      <c r="G3726" cm="1">
        <f t="array" ref="G3726">_xlfn.IFS(D3726&lt;=PERCENTILE($D$3:$D$5882,0.2),1,D3726&lt;=PERCENTILE($D$3:$D$5882,0.4),2,D3726&lt;=PERCENTILE($D$3:$D$5882,0.6),3,D3726&lt;=PERCENTILE($D$3:$D$5882,0.8),4,TRUE,5)</f>
        <v>4</v>
      </c>
      <c r="H3726" s="3" t="str" cm="1">
        <f t="array" ref="H3726">_xlfn.IFS(AND(E3726&gt;=4,F3726&gt;=4,G3726&gt;=4),"Champions",AND(E3726&gt;=3,F3726&gt;=3,G3726&gt;=3),"Loyal Customers",AND(E3726&lt;=2,F3726&gt;=3),"At Risk",AND(E3726&lt;=2,F3726&lt;=2,G3726&lt;=2),"Lost",AND(E3726&gt;=4,F3726&lt;=2),"New/Promising",TRUE,"Needs Attention")</f>
        <v>At Risk</v>
      </c>
      <c r="I3726" s="3" t="str">
        <f t="shared" si="62"/>
        <v>Churned</v>
      </c>
      <c r="J3726" s="3" t="str">
        <f>_xlfn.XLOOKUP(A3726,'Country_Lookup'!$D:$D,'Country_Lookup'!$E:$E)</f>
        <v>United Kingdom</v>
      </c>
    </row>
    <row r="3727" spans="1:10" x14ac:dyDescent="0.3">
      <c r="A3727">
        <v>16106</v>
      </c>
      <c r="B3727">
        <v>65</v>
      </c>
      <c r="C3727">
        <v>1</v>
      </c>
      <c r="D3727">
        <v>108.38</v>
      </c>
      <c r="E3727" cm="1">
        <f t="array" ref="E3727">_xlfn.IFS(B3727&lt;=PERCENTILE($B$3:$B$5882,0.2),5,B3727&lt;=PERCENTILE($B$3:$B$5882,0.4),4,B3727&lt;=PERCENTILE($B$3:$B$5882,0.6),3,B3727&lt;=PERCENTILE($B$3:$B$5882,0.8),2,TRUE,1)</f>
        <v>3</v>
      </c>
      <c r="F3727" cm="1">
        <f t="array" ref="F3727">_xlfn.IFS(C3727&lt;=PERCENTILE($C$3:$C$5882,0.2),1,C3727&lt;=PERCENTILE($C$3:$C$5882,0.4),2,C3727&lt;=PERCENTILE($C$3:$C$5882,0.6),3,C3727&lt;=PERCENTILE($C$3:$C$5882,0.8),4,TRUE,5)</f>
        <v>1</v>
      </c>
      <c r="G3727" cm="1">
        <f t="array" ref="G3727">_xlfn.IFS(D3727&lt;=PERCENTILE($D$3:$D$5882,0.2),1,D3727&lt;=PERCENTILE($D$3:$D$5882,0.4),2,D3727&lt;=PERCENTILE($D$3:$D$5882,0.6),3,D3727&lt;=PERCENTILE($D$3:$D$5882,0.8),4,TRUE,5)</f>
        <v>1</v>
      </c>
      <c r="H3727" s="3" t="str" cm="1">
        <f t="array" ref="H3727">_xlfn.IFS(AND(E3727&gt;=4,F3727&gt;=4,G3727&gt;=4),"Champions",AND(E3727&gt;=3,F3727&gt;=3,G3727&gt;=3),"Loyal Customers",AND(E3727&lt;=2,F3727&gt;=3),"At Risk",AND(E3727&lt;=2,F3727&lt;=2,G3727&lt;=2),"Lost",AND(E3727&gt;=4,F3727&lt;=2),"New/Promising",TRUE,"Needs Attention")</f>
        <v>Needs Attention</v>
      </c>
      <c r="I3727" s="3" t="str">
        <f t="shared" si="62"/>
        <v>Active</v>
      </c>
      <c r="J3727" s="3" t="str">
        <f>_xlfn.XLOOKUP(A3727,'Country_Lookup'!$D:$D,'Country_Lookup'!$E:$E)</f>
        <v>United Kingdom</v>
      </c>
    </row>
    <row r="3728" spans="1:10" x14ac:dyDescent="0.3">
      <c r="A3728">
        <v>16107</v>
      </c>
      <c r="B3728">
        <v>17</v>
      </c>
      <c r="C3728">
        <v>7</v>
      </c>
      <c r="D3728">
        <v>3204.1600000000021</v>
      </c>
      <c r="E3728" cm="1">
        <f t="array" ref="E3728">_xlfn.IFS(B3728&lt;=PERCENTILE($B$3:$B$5882,0.2),5,B3728&lt;=PERCENTILE($B$3:$B$5882,0.4),4,B3728&lt;=PERCENTILE($B$3:$B$5882,0.6),3,B3728&lt;=PERCENTILE($B$3:$B$5882,0.8),2,TRUE,1)</f>
        <v>5</v>
      </c>
      <c r="F3728" cm="1">
        <f t="array" ref="F3728">_xlfn.IFS(C3728&lt;=PERCENTILE($C$3:$C$5882,0.2),1,C3728&lt;=PERCENTILE($C$3:$C$5882,0.4),2,C3728&lt;=PERCENTILE($C$3:$C$5882,0.6),3,C3728&lt;=PERCENTILE($C$3:$C$5882,0.8),4,TRUE,5)</f>
        <v>4</v>
      </c>
      <c r="G3728" cm="1">
        <f t="array" ref="G3728">_xlfn.IFS(D3728&lt;=PERCENTILE($D$3:$D$5882,0.2),1,D3728&lt;=PERCENTILE($D$3:$D$5882,0.4),2,D3728&lt;=PERCENTILE($D$3:$D$5882,0.6),3,D3728&lt;=PERCENTILE($D$3:$D$5882,0.8),4,TRUE,5)</f>
        <v>5</v>
      </c>
      <c r="H3728" s="3" t="str" cm="1">
        <f t="array" ref="H3728">_xlfn.IFS(AND(E3728&gt;=4,F3728&gt;=4,G3728&gt;=4),"Champions",AND(E3728&gt;=3,F3728&gt;=3,G3728&gt;=3),"Loyal Customers",AND(E3728&lt;=2,F3728&gt;=3),"At Risk",AND(E3728&lt;=2,F3728&lt;=2,G3728&lt;=2),"Lost",AND(E3728&gt;=4,F3728&lt;=2),"New/Promising",TRUE,"Needs Attention")</f>
        <v>Champions</v>
      </c>
      <c r="I3728" s="3" t="str">
        <f t="shared" si="62"/>
        <v>Active</v>
      </c>
      <c r="J3728" s="3" t="str">
        <f>_xlfn.XLOOKUP(A3728,'Country_Lookup'!$D:$D,'Country_Lookup'!$E:$E)</f>
        <v>United Kingdom</v>
      </c>
    </row>
    <row r="3729" spans="1:10" x14ac:dyDescent="0.3">
      <c r="A3729">
        <v>16108</v>
      </c>
      <c r="B3729">
        <v>84</v>
      </c>
      <c r="C3729">
        <v>4</v>
      </c>
      <c r="D3729">
        <v>2235.9200000000028</v>
      </c>
      <c r="E3729" cm="1">
        <f t="array" ref="E3729">_xlfn.IFS(B3729&lt;=PERCENTILE($B$3:$B$5882,0.2),5,B3729&lt;=PERCENTILE($B$3:$B$5882,0.4),4,B3729&lt;=PERCENTILE($B$3:$B$5882,0.6),3,B3729&lt;=PERCENTILE($B$3:$B$5882,0.8),2,TRUE,1)</f>
        <v>3</v>
      </c>
      <c r="F3729" cm="1">
        <f t="array" ref="F3729">_xlfn.IFS(C3729&lt;=PERCENTILE($C$3:$C$5882,0.2),1,C3729&lt;=PERCENTILE($C$3:$C$5882,0.4),2,C3729&lt;=PERCENTILE($C$3:$C$5882,0.6),3,C3729&lt;=PERCENTILE($C$3:$C$5882,0.8),4,TRUE,5)</f>
        <v>3</v>
      </c>
      <c r="G3729" cm="1">
        <f t="array" ref="G3729">_xlfn.IFS(D3729&lt;=PERCENTILE($D$3:$D$5882,0.2),1,D3729&lt;=PERCENTILE($D$3:$D$5882,0.4),2,D3729&lt;=PERCENTILE($D$3:$D$5882,0.6),3,D3729&lt;=PERCENTILE($D$3:$D$5882,0.8),4,TRUE,5)</f>
        <v>4</v>
      </c>
      <c r="H3729" s="3" t="str" cm="1">
        <f t="array" ref="H3729">_xlfn.IFS(AND(E3729&gt;=4,F3729&gt;=4,G3729&gt;=4),"Champions",AND(E3729&gt;=3,F3729&gt;=3,G3729&gt;=3),"Loyal Customers",AND(E3729&lt;=2,F3729&gt;=3),"At Risk",AND(E3729&lt;=2,F3729&lt;=2,G3729&lt;=2),"Lost",AND(E3729&gt;=4,F3729&lt;=2),"New/Promising",TRUE,"Needs Attention")</f>
        <v>Loyal Customers</v>
      </c>
      <c r="I3729" s="3" t="str">
        <f t="shared" si="62"/>
        <v>Active</v>
      </c>
      <c r="J3729" s="3" t="str">
        <f>_xlfn.XLOOKUP(A3729,'Country_Lookup'!$D:$D,'Country_Lookup'!$E:$E)</f>
        <v>United Kingdom</v>
      </c>
    </row>
    <row r="3730" spans="1:10" x14ac:dyDescent="0.3">
      <c r="A3730">
        <v>16109</v>
      </c>
      <c r="B3730">
        <v>218</v>
      </c>
      <c r="C3730">
        <v>3</v>
      </c>
      <c r="D3730">
        <v>939.47999999999968</v>
      </c>
      <c r="E3730" cm="1">
        <f t="array" ref="E3730">_xlfn.IFS(B3730&lt;=PERCENTILE($B$3:$B$5882,0.2),5,B3730&lt;=PERCENTILE($B$3:$B$5882,0.4),4,B3730&lt;=PERCENTILE($B$3:$B$5882,0.6),3,B3730&lt;=PERCENTILE($B$3:$B$5882,0.8),2,TRUE,1)</f>
        <v>2</v>
      </c>
      <c r="F3730" cm="1">
        <f t="array" ref="F3730">_xlfn.IFS(C3730&lt;=PERCENTILE($C$3:$C$5882,0.2),1,C3730&lt;=PERCENTILE($C$3:$C$5882,0.4),2,C3730&lt;=PERCENTILE($C$3:$C$5882,0.6),3,C3730&lt;=PERCENTILE($C$3:$C$5882,0.8),4,TRUE,5)</f>
        <v>3</v>
      </c>
      <c r="G3730" cm="1">
        <f t="array" ref="G3730">_xlfn.IFS(D3730&lt;=PERCENTILE($D$3:$D$5882,0.2),1,D3730&lt;=PERCENTILE($D$3:$D$5882,0.4),2,D3730&lt;=PERCENTILE($D$3:$D$5882,0.6),3,D3730&lt;=PERCENTILE($D$3:$D$5882,0.8),4,TRUE,5)</f>
        <v>3</v>
      </c>
      <c r="H3730" s="3" t="str" cm="1">
        <f t="array" ref="H3730">_xlfn.IFS(AND(E3730&gt;=4,F3730&gt;=4,G3730&gt;=4),"Champions",AND(E3730&gt;=3,F3730&gt;=3,G3730&gt;=3),"Loyal Customers",AND(E3730&lt;=2,F3730&gt;=3),"At Risk",AND(E3730&lt;=2,F3730&lt;=2,G3730&lt;=2),"Lost",AND(E3730&gt;=4,F3730&lt;=2),"New/Promising",TRUE,"Needs Attention")</f>
        <v>At Risk</v>
      </c>
      <c r="I3730" s="3" t="str">
        <f t="shared" si="62"/>
        <v>Churned</v>
      </c>
      <c r="J3730" s="3" t="str">
        <f>_xlfn.XLOOKUP(A3730,'Country_Lookup'!$D:$D,'Country_Lookup'!$E:$E)</f>
        <v>United Kingdom</v>
      </c>
    </row>
    <row r="3731" spans="1:10" x14ac:dyDescent="0.3">
      <c r="A3731">
        <v>16110</v>
      </c>
      <c r="B3731">
        <v>45</v>
      </c>
      <c r="C3731">
        <v>4</v>
      </c>
      <c r="D3731">
        <v>1819.2700000000114</v>
      </c>
      <c r="E3731" cm="1">
        <f t="array" ref="E3731">_xlfn.IFS(B3731&lt;=PERCENTILE($B$3:$B$5882,0.2),5,B3731&lt;=PERCENTILE($B$3:$B$5882,0.4),4,B3731&lt;=PERCENTILE($B$3:$B$5882,0.6),3,B3731&lt;=PERCENTILE($B$3:$B$5882,0.8),2,TRUE,1)</f>
        <v>4</v>
      </c>
      <c r="F3731" cm="1">
        <f t="array" ref="F3731">_xlfn.IFS(C3731&lt;=PERCENTILE($C$3:$C$5882,0.2),1,C3731&lt;=PERCENTILE($C$3:$C$5882,0.4),2,C3731&lt;=PERCENTILE($C$3:$C$5882,0.6),3,C3731&lt;=PERCENTILE($C$3:$C$5882,0.8),4,TRUE,5)</f>
        <v>3</v>
      </c>
      <c r="G3731" cm="1">
        <f t="array" ref="G3731">_xlfn.IFS(D3731&lt;=PERCENTILE($D$3:$D$5882,0.2),1,D3731&lt;=PERCENTILE($D$3:$D$5882,0.4),2,D3731&lt;=PERCENTILE($D$3:$D$5882,0.6),3,D3731&lt;=PERCENTILE($D$3:$D$5882,0.8),4,TRUE,5)</f>
        <v>4</v>
      </c>
      <c r="H3731" s="3" t="str" cm="1">
        <f t="array" ref="H3731">_xlfn.IFS(AND(E3731&gt;=4,F3731&gt;=4,G3731&gt;=4),"Champions",AND(E3731&gt;=3,F3731&gt;=3,G3731&gt;=3),"Loyal Customers",AND(E3731&lt;=2,F3731&gt;=3),"At Risk",AND(E3731&lt;=2,F3731&lt;=2,G3731&lt;=2),"Lost",AND(E3731&gt;=4,F3731&lt;=2),"New/Promising",TRUE,"Needs Attention")</f>
        <v>Loyal Customers</v>
      </c>
      <c r="I3731" s="3" t="str">
        <f t="shared" si="62"/>
        <v>Active</v>
      </c>
      <c r="J3731" s="3" t="str">
        <f>_xlfn.XLOOKUP(A3731,'Country_Lookup'!$D:$D,'Country_Lookup'!$E:$E)</f>
        <v>United Kingdom</v>
      </c>
    </row>
    <row r="3732" spans="1:10" x14ac:dyDescent="0.3">
      <c r="A3732">
        <v>16111</v>
      </c>
      <c r="B3732">
        <v>428</v>
      </c>
      <c r="C3732">
        <v>1</v>
      </c>
      <c r="D3732">
        <v>562.48000000000047</v>
      </c>
      <c r="E3732" cm="1">
        <f t="array" ref="E3732">_xlfn.IFS(B3732&lt;=PERCENTILE($B$3:$B$5882,0.2),5,B3732&lt;=PERCENTILE($B$3:$B$5882,0.4),4,B3732&lt;=PERCENTILE($B$3:$B$5882,0.6),3,B3732&lt;=PERCENTILE($B$3:$B$5882,0.8),2,TRUE,1)</f>
        <v>1</v>
      </c>
      <c r="F3732" cm="1">
        <f t="array" ref="F3732">_xlfn.IFS(C3732&lt;=PERCENTILE($C$3:$C$5882,0.2),1,C3732&lt;=PERCENTILE($C$3:$C$5882,0.4),2,C3732&lt;=PERCENTILE($C$3:$C$5882,0.6),3,C3732&lt;=PERCENTILE($C$3:$C$5882,0.8),4,TRUE,5)</f>
        <v>1</v>
      </c>
      <c r="G3732" cm="1">
        <f t="array" ref="G3732">_xlfn.IFS(D3732&lt;=PERCENTILE($D$3:$D$5882,0.2),1,D3732&lt;=PERCENTILE($D$3:$D$5882,0.4),2,D3732&lt;=PERCENTILE($D$3:$D$5882,0.6),3,D3732&lt;=PERCENTILE($D$3:$D$5882,0.8),4,TRUE,5)</f>
        <v>2</v>
      </c>
      <c r="H3732" s="3" t="str" cm="1">
        <f t="array" ref="H3732">_xlfn.IFS(AND(E3732&gt;=4,F3732&gt;=4,G3732&gt;=4),"Champions",AND(E3732&gt;=3,F3732&gt;=3,G3732&gt;=3),"Loyal Customers",AND(E3732&lt;=2,F3732&gt;=3),"At Risk",AND(E3732&lt;=2,F3732&lt;=2,G3732&lt;=2),"Lost",AND(E3732&gt;=4,F3732&lt;=2),"New/Promising",TRUE,"Needs Attention")</f>
        <v>Lost</v>
      </c>
      <c r="I3732" s="3" t="str">
        <f t="shared" si="62"/>
        <v>Churned</v>
      </c>
      <c r="J3732" s="3" t="str">
        <f>_xlfn.XLOOKUP(A3732,'Country_Lookup'!$D:$D,'Country_Lookup'!$E:$E)</f>
        <v>United Kingdom</v>
      </c>
    </row>
    <row r="3733" spans="1:10" x14ac:dyDescent="0.3">
      <c r="A3733">
        <v>16112</v>
      </c>
      <c r="B3733">
        <v>143</v>
      </c>
      <c r="C3733">
        <v>4</v>
      </c>
      <c r="D3733">
        <v>195.73999999999995</v>
      </c>
      <c r="E3733" cm="1">
        <f t="array" ref="E3733">_xlfn.IFS(B3733&lt;=PERCENTILE($B$3:$B$5882,0.2),5,B3733&lt;=PERCENTILE($B$3:$B$5882,0.4),4,B3733&lt;=PERCENTILE($B$3:$B$5882,0.6),3,B3733&lt;=PERCENTILE($B$3:$B$5882,0.8),2,TRUE,1)</f>
        <v>3</v>
      </c>
      <c r="F3733" cm="1">
        <f t="array" ref="F3733">_xlfn.IFS(C3733&lt;=PERCENTILE($C$3:$C$5882,0.2),1,C3733&lt;=PERCENTILE($C$3:$C$5882,0.4),2,C3733&lt;=PERCENTILE($C$3:$C$5882,0.6),3,C3733&lt;=PERCENTILE($C$3:$C$5882,0.8),4,TRUE,5)</f>
        <v>3</v>
      </c>
      <c r="G3733" cm="1">
        <f t="array" ref="G3733">_xlfn.IFS(D3733&lt;=PERCENTILE($D$3:$D$5882,0.2),1,D3733&lt;=PERCENTILE($D$3:$D$5882,0.4),2,D3733&lt;=PERCENTILE($D$3:$D$5882,0.6),3,D3733&lt;=PERCENTILE($D$3:$D$5882,0.8),4,TRUE,5)</f>
        <v>1</v>
      </c>
      <c r="H3733" s="3" t="str" cm="1">
        <f t="array" ref="H3733">_xlfn.IFS(AND(E3733&gt;=4,F3733&gt;=4,G3733&gt;=4),"Champions",AND(E3733&gt;=3,F3733&gt;=3,G3733&gt;=3),"Loyal Customers",AND(E3733&lt;=2,F3733&gt;=3),"At Risk",AND(E3733&lt;=2,F3733&lt;=2,G3733&lt;=2),"Lost",AND(E3733&gt;=4,F3733&lt;=2),"New/Promising",TRUE,"Needs Attention")</f>
        <v>Needs Attention</v>
      </c>
      <c r="I3733" s="3" t="str">
        <f t="shared" si="62"/>
        <v>Churned</v>
      </c>
      <c r="J3733" s="3" t="str">
        <f>_xlfn.XLOOKUP(A3733,'Country_Lookup'!$D:$D,'Country_Lookup'!$E:$E)</f>
        <v>United Kingdom</v>
      </c>
    </row>
    <row r="3734" spans="1:10" x14ac:dyDescent="0.3">
      <c r="A3734">
        <v>16113</v>
      </c>
      <c r="B3734">
        <v>183</v>
      </c>
      <c r="C3734">
        <v>1</v>
      </c>
      <c r="D3734">
        <v>161.38000000000008</v>
      </c>
      <c r="E3734" cm="1">
        <f t="array" ref="E3734">_xlfn.IFS(B3734&lt;=PERCENTILE($B$3:$B$5882,0.2),5,B3734&lt;=PERCENTILE($B$3:$B$5882,0.4),4,B3734&lt;=PERCENTILE($B$3:$B$5882,0.6),3,B3734&lt;=PERCENTILE($B$3:$B$5882,0.8),2,TRUE,1)</f>
        <v>3</v>
      </c>
      <c r="F3734" cm="1">
        <f t="array" ref="F3734">_xlfn.IFS(C3734&lt;=PERCENTILE($C$3:$C$5882,0.2),1,C3734&lt;=PERCENTILE($C$3:$C$5882,0.4),2,C3734&lt;=PERCENTILE($C$3:$C$5882,0.6),3,C3734&lt;=PERCENTILE($C$3:$C$5882,0.8),4,TRUE,5)</f>
        <v>1</v>
      </c>
      <c r="G3734" cm="1">
        <f t="array" ref="G3734">_xlfn.IFS(D3734&lt;=PERCENTILE($D$3:$D$5882,0.2),1,D3734&lt;=PERCENTILE($D$3:$D$5882,0.4),2,D3734&lt;=PERCENTILE($D$3:$D$5882,0.6),3,D3734&lt;=PERCENTILE($D$3:$D$5882,0.8),4,TRUE,5)</f>
        <v>1</v>
      </c>
      <c r="H3734" s="3" t="str" cm="1">
        <f t="array" ref="H3734">_xlfn.IFS(AND(E3734&gt;=4,F3734&gt;=4,G3734&gt;=4),"Champions",AND(E3734&gt;=3,F3734&gt;=3,G3734&gt;=3),"Loyal Customers",AND(E3734&lt;=2,F3734&gt;=3),"At Risk",AND(E3734&lt;=2,F3734&lt;=2,G3734&lt;=2),"Lost",AND(E3734&gt;=4,F3734&lt;=2),"New/Promising",TRUE,"Needs Attention")</f>
        <v>Needs Attention</v>
      </c>
      <c r="I3734" s="3" t="str">
        <f t="shared" si="62"/>
        <v>Churned</v>
      </c>
      <c r="J3734" s="3" t="str">
        <f>_xlfn.XLOOKUP(A3734,'Country_Lookup'!$D:$D,'Country_Lookup'!$E:$E)</f>
        <v>United Kingdom</v>
      </c>
    </row>
    <row r="3735" spans="1:10" x14ac:dyDescent="0.3">
      <c r="A3735">
        <v>16114</v>
      </c>
      <c r="B3735">
        <v>170</v>
      </c>
      <c r="C3735">
        <v>1</v>
      </c>
      <c r="D3735">
        <v>135.75000000000003</v>
      </c>
      <c r="E3735" cm="1">
        <f t="array" ref="E3735">_xlfn.IFS(B3735&lt;=PERCENTILE($B$3:$B$5882,0.2),5,B3735&lt;=PERCENTILE($B$3:$B$5882,0.4),4,B3735&lt;=PERCENTILE($B$3:$B$5882,0.6),3,B3735&lt;=PERCENTILE($B$3:$B$5882,0.8),2,TRUE,1)</f>
        <v>3</v>
      </c>
      <c r="F3735" cm="1">
        <f t="array" ref="F3735">_xlfn.IFS(C3735&lt;=PERCENTILE($C$3:$C$5882,0.2),1,C3735&lt;=PERCENTILE($C$3:$C$5882,0.4),2,C3735&lt;=PERCENTILE($C$3:$C$5882,0.6),3,C3735&lt;=PERCENTILE($C$3:$C$5882,0.8),4,TRUE,5)</f>
        <v>1</v>
      </c>
      <c r="G3735" cm="1">
        <f t="array" ref="G3735">_xlfn.IFS(D3735&lt;=PERCENTILE($D$3:$D$5882,0.2),1,D3735&lt;=PERCENTILE($D$3:$D$5882,0.4),2,D3735&lt;=PERCENTILE($D$3:$D$5882,0.6),3,D3735&lt;=PERCENTILE($D$3:$D$5882,0.8),4,TRUE,5)</f>
        <v>1</v>
      </c>
      <c r="H3735" s="3" t="str" cm="1">
        <f t="array" ref="H3735">_xlfn.IFS(AND(E3735&gt;=4,F3735&gt;=4,G3735&gt;=4),"Champions",AND(E3735&gt;=3,F3735&gt;=3,G3735&gt;=3),"Loyal Customers",AND(E3735&lt;=2,F3735&gt;=3),"At Risk",AND(E3735&lt;=2,F3735&lt;=2,G3735&lt;=2),"Lost",AND(E3735&gt;=4,F3735&lt;=2),"New/Promising",TRUE,"Needs Attention")</f>
        <v>Needs Attention</v>
      </c>
      <c r="I3735" s="3" t="str">
        <f t="shared" si="62"/>
        <v>Churned</v>
      </c>
      <c r="J3735" s="3" t="str">
        <f>_xlfn.XLOOKUP(A3735,'Country_Lookup'!$D:$D,'Country_Lookup'!$E:$E)</f>
        <v>United Kingdom</v>
      </c>
    </row>
    <row r="3736" spans="1:10" x14ac:dyDescent="0.3">
      <c r="A3736">
        <v>16115</v>
      </c>
      <c r="B3736">
        <v>9</v>
      </c>
      <c r="C3736">
        <v>12</v>
      </c>
      <c r="D3736">
        <v>2575.1400000000031</v>
      </c>
      <c r="E3736" cm="1">
        <f t="array" ref="E3736">_xlfn.IFS(B3736&lt;=PERCENTILE($B$3:$B$5882,0.2),5,B3736&lt;=PERCENTILE($B$3:$B$5882,0.4),4,B3736&lt;=PERCENTILE($B$3:$B$5882,0.6),3,B3736&lt;=PERCENTILE($B$3:$B$5882,0.8),2,TRUE,1)</f>
        <v>5</v>
      </c>
      <c r="F3736" cm="1">
        <f t="array" ref="F3736">_xlfn.IFS(C3736&lt;=PERCENTILE($C$3:$C$5882,0.2),1,C3736&lt;=PERCENTILE($C$3:$C$5882,0.4),2,C3736&lt;=PERCENTILE($C$3:$C$5882,0.6),3,C3736&lt;=PERCENTILE($C$3:$C$5882,0.8),4,TRUE,5)</f>
        <v>5</v>
      </c>
      <c r="G3736" cm="1">
        <f t="array" ref="G3736">_xlfn.IFS(D3736&lt;=PERCENTILE($D$3:$D$5882,0.2),1,D3736&lt;=PERCENTILE($D$3:$D$5882,0.4),2,D3736&lt;=PERCENTILE($D$3:$D$5882,0.6),3,D3736&lt;=PERCENTILE($D$3:$D$5882,0.8),4,TRUE,5)</f>
        <v>4</v>
      </c>
      <c r="H3736" s="3" t="str" cm="1">
        <f t="array" ref="H3736">_xlfn.IFS(AND(E3736&gt;=4,F3736&gt;=4,G3736&gt;=4),"Champions",AND(E3736&gt;=3,F3736&gt;=3,G3736&gt;=3),"Loyal Customers",AND(E3736&lt;=2,F3736&gt;=3),"At Risk",AND(E3736&lt;=2,F3736&lt;=2,G3736&lt;=2),"Lost",AND(E3736&gt;=4,F3736&lt;=2),"New/Promising",TRUE,"Needs Attention")</f>
        <v>Champions</v>
      </c>
      <c r="I3736" s="3" t="str">
        <f t="shared" si="62"/>
        <v>Active</v>
      </c>
      <c r="J3736" s="3" t="str">
        <f>_xlfn.XLOOKUP(A3736,'Country_Lookup'!$D:$D,'Country_Lookup'!$E:$E)</f>
        <v>United Kingdom</v>
      </c>
    </row>
    <row r="3737" spans="1:10" x14ac:dyDescent="0.3">
      <c r="A3737">
        <v>16116</v>
      </c>
      <c r="B3737">
        <v>211</v>
      </c>
      <c r="C3737">
        <v>1</v>
      </c>
      <c r="D3737">
        <v>612.77999999999986</v>
      </c>
      <c r="E3737" cm="1">
        <f t="array" ref="E3737">_xlfn.IFS(B3737&lt;=PERCENTILE($B$3:$B$5882,0.2),5,B3737&lt;=PERCENTILE($B$3:$B$5882,0.4),4,B3737&lt;=PERCENTILE($B$3:$B$5882,0.6),3,B3737&lt;=PERCENTILE($B$3:$B$5882,0.8),2,TRUE,1)</f>
        <v>2</v>
      </c>
      <c r="F3737" cm="1">
        <f t="array" ref="F3737">_xlfn.IFS(C3737&lt;=PERCENTILE($C$3:$C$5882,0.2),1,C3737&lt;=PERCENTILE($C$3:$C$5882,0.4),2,C3737&lt;=PERCENTILE($C$3:$C$5882,0.6),3,C3737&lt;=PERCENTILE($C$3:$C$5882,0.8),4,TRUE,5)</f>
        <v>1</v>
      </c>
      <c r="G3737" cm="1">
        <f t="array" ref="G3737">_xlfn.IFS(D3737&lt;=PERCENTILE($D$3:$D$5882,0.2),1,D3737&lt;=PERCENTILE($D$3:$D$5882,0.4),2,D3737&lt;=PERCENTILE($D$3:$D$5882,0.6),3,D3737&lt;=PERCENTILE($D$3:$D$5882,0.8),4,TRUE,5)</f>
        <v>2</v>
      </c>
      <c r="H3737" s="3" t="str" cm="1">
        <f t="array" ref="H3737">_xlfn.IFS(AND(E3737&gt;=4,F3737&gt;=4,G3737&gt;=4),"Champions",AND(E3737&gt;=3,F3737&gt;=3,G3737&gt;=3),"Loyal Customers",AND(E3737&lt;=2,F3737&gt;=3),"At Risk",AND(E3737&lt;=2,F3737&lt;=2,G3737&lt;=2),"Lost",AND(E3737&gt;=4,F3737&lt;=2),"New/Promising",TRUE,"Needs Attention")</f>
        <v>Lost</v>
      </c>
      <c r="I3737" s="3" t="str">
        <f t="shared" si="62"/>
        <v>Churned</v>
      </c>
      <c r="J3737" s="3" t="str">
        <f>_xlfn.XLOOKUP(A3737,'Country_Lookup'!$D:$D,'Country_Lookup'!$E:$E)</f>
        <v>United Kingdom</v>
      </c>
    </row>
    <row r="3738" spans="1:10" x14ac:dyDescent="0.3">
      <c r="A3738">
        <v>16117</v>
      </c>
      <c r="B3738">
        <v>189</v>
      </c>
      <c r="C3738">
        <v>3</v>
      </c>
      <c r="D3738">
        <v>654.400000000001</v>
      </c>
      <c r="E3738" cm="1">
        <f t="array" ref="E3738">_xlfn.IFS(B3738&lt;=PERCENTILE($B$3:$B$5882,0.2),5,B3738&lt;=PERCENTILE($B$3:$B$5882,0.4),4,B3738&lt;=PERCENTILE($B$3:$B$5882,0.6),3,B3738&lt;=PERCENTILE($B$3:$B$5882,0.8),2,TRUE,1)</f>
        <v>3</v>
      </c>
      <c r="F3738" cm="1">
        <f t="array" ref="F3738">_xlfn.IFS(C3738&lt;=PERCENTILE($C$3:$C$5882,0.2),1,C3738&lt;=PERCENTILE($C$3:$C$5882,0.4),2,C3738&lt;=PERCENTILE($C$3:$C$5882,0.6),3,C3738&lt;=PERCENTILE($C$3:$C$5882,0.8),4,TRUE,5)</f>
        <v>3</v>
      </c>
      <c r="G3738" cm="1">
        <f t="array" ref="G3738">_xlfn.IFS(D3738&lt;=PERCENTILE($D$3:$D$5882,0.2),1,D3738&lt;=PERCENTILE($D$3:$D$5882,0.4),2,D3738&lt;=PERCENTILE($D$3:$D$5882,0.6),3,D3738&lt;=PERCENTILE($D$3:$D$5882,0.8),4,TRUE,5)</f>
        <v>3</v>
      </c>
      <c r="H3738" s="3" t="str" cm="1">
        <f t="array" ref="H3738">_xlfn.IFS(AND(E3738&gt;=4,F3738&gt;=4,G3738&gt;=4),"Champions",AND(E3738&gt;=3,F3738&gt;=3,G3738&gt;=3),"Loyal Customers",AND(E3738&lt;=2,F3738&gt;=3),"At Risk",AND(E3738&lt;=2,F3738&lt;=2,G3738&lt;=2),"Lost",AND(E3738&gt;=4,F3738&lt;=2),"New/Promising",TRUE,"Needs Attention")</f>
        <v>Loyal Customers</v>
      </c>
      <c r="I3738" s="3" t="str">
        <f t="shared" si="62"/>
        <v>Churned</v>
      </c>
      <c r="J3738" s="3" t="str">
        <f>_xlfn.XLOOKUP(A3738,'Country_Lookup'!$D:$D,'Country_Lookup'!$E:$E)</f>
        <v>United Kingdom</v>
      </c>
    </row>
    <row r="3739" spans="1:10" x14ac:dyDescent="0.3">
      <c r="A3739">
        <v>16118</v>
      </c>
      <c r="B3739">
        <v>652</v>
      </c>
      <c r="C3739">
        <v>1</v>
      </c>
      <c r="D3739">
        <v>4376.25</v>
      </c>
      <c r="E3739" cm="1">
        <f t="array" ref="E3739">_xlfn.IFS(B3739&lt;=PERCENTILE($B$3:$B$5882,0.2),5,B3739&lt;=PERCENTILE($B$3:$B$5882,0.4),4,B3739&lt;=PERCENTILE($B$3:$B$5882,0.6),3,B3739&lt;=PERCENTILE($B$3:$B$5882,0.8),2,TRUE,1)</f>
        <v>1</v>
      </c>
      <c r="F3739" cm="1">
        <f t="array" ref="F3739">_xlfn.IFS(C3739&lt;=PERCENTILE($C$3:$C$5882,0.2),1,C3739&lt;=PERCENTILE($C$3:$C$5882,0.4),2,C3739&lt;=PERCENTILE($C$3:$C$5882,0.6),3,C3739&lt;=PERCENTILE($C$3:$C$5882,0.8),4,TRUE,5)</f>
        <v>1</v>
      </c>
      <c r="G3739" cm="1">
        <f t="array" ref="G3739">_xlfn.IFS(D3739&lt;=PERCENTILE($D$3:$D$5882,0.2),1,D3739&lt;=PERCENTILE($D$3:$D$5882,0.4),2,D3739&lt;=PERCENTILE($D$3:$D$5882,0.6),3,D3739&lt;=PERCENTILE($D$3:$D$5882,0.8),4,TRUE,5)</f>
        <v>5</v>
      </c>
      <c r="H3739" s="3" t="str" cm="1">
        <f t="array" ref="H3739">_xlfn.IFS(AND(E3739&gt;=4,F3739&gt;=4,G3739&gt;=4),"Champions",AND(E3739&gt;=3,F3739&gt;=3,G3739&gt;=3),"Loyal Customers",AND(E3739&lt;=2,F3739&gt;=3),"At Risk",AND(E3739&lt;=2,F3739&lt;=2,G3739&lt;=2),"Lost",AND(E3739&gt;=4,F3739&lt;=2),"New/Promising",TRUE,"Needs Attention")</f>
        <v>Needs Attention</v>
      </c>
      <c r="I3739" s="3" t="str">
        <f t="shared" si="62"/>
        <v>Churned</v>
      </c>
      <c r="J3739" s="3" t="str">
        <f>_xlfn.XLOOKUP(A3739,'Country_Lookup'!$D:$D,'Country_Lookup'!$E:$E)</f>
        <v>United Kingdom</v>
      </c>
    </row>
    <row r="3740" spans="1:10" x14ac:dyDescent="0.3">
      <c r="A3740">
        <v>16119</v>
      </c>
      <c r="B3740">
        <v>8</v>
      </c>
      <c r="C3740">
        <v>8</v>
      </c>
      <c r="D3740">
        <v>1720.8099999999988</v>
      </c>
      <c r="E3740" cm="1">
        <f t="array" ref="E3740">_xlfn.IFS(B3740&lt;=PERCENTILE($B$3:$B$5882,0.2),5,B3740&lt;=PERCENTILE($B$3:$B$5882,0.4),4,B3740&lt;=PERCENTILE($B$3:$B$5882,0.6),3,B3740&lt;=PERCENTILE($B$3:$B$5882,0.8),2,TRUE,1)</f>
        <v>5</v>
      </c>
      <c r="F3740" cm="1">
        <f t="array" ref="F3740">_xlfn.IFS(C3740&lt;=PERCENTILE($C$3:$C$5882,0.2),1,C3740&lt;=PERCENTILE($C$3:$C$5882,0.4),2,C3740&lt;=PERCENTILE($C$3:$C$5882,0.6),3,C3740&lt;=PERCENTILE($C$3:$C$5882,0.8),4,TRUE,5)</f>
        <v>4</v>
      </c>
      <c r="G3740" cm="1">
        <f t="array" ref="G3740">_xlfn.IFS(D3740&lt;=PERCENTILE($D$3:$D$5882,0.2),1,D3740&lt;=PERCENTILE($D$3:$D$5882,0.4),2,D3740&lt;=PERCENTILE($D$3:$D$5882,0.6),3,D3740&lt;=PERCENTILE($D$3:$D$5882,0.8),4,TRUE,5)</f>
        <v>4</v>
      </c>
      <c r="H3740" s="3" t="str" cm="1">
        <f t="array" ref="H3740">_xlfn.IFS(AND(E3740&gt;=4,F3740&gt;=4,G3740&gt;=4),"Champions",AND(E3740&gt;=3,F3740&gt;=3,G3740&gt;=3),"Loyal Customers",AND(E3740&lt;=2,F3740&gt;=3),"At Risk",AND(E3740&lt;=2,F3740&lt;=2,G3740&lt;=2),"Lost",AND(E3740&gt;=4,F3740&lt;=2),"New/Promising",TRUE,"Needs Attention")</f>
        <v>Champions</v>
      </c>
      <c r="I3740" s="3" t="str">
        <f t="shared" si="62"/>
        <v>Active</v>
      </c>
      <c r="J3740" s="3" t="str">
        <f>_xlfn.XLOOKUP(A3740,'Country_Lookup'!$D:$D,'Country_Lookup'!$E:$E)</f>
        <v>United Kingdom</v>
      </c>
    </row>
    <row r="3741" spans="1:10" x14ac:dyDescent="0.3">
      <c r="A3741">
        <v>16120</v>
      </c>
      <c r="B3741">
        <v>59</v>
      </c>
      <c r="C3741">
        <v>6</v>
      </c>
      <c r="D3741">
        <v>3056.9100000000003</v>
      </c>
      <c r="E3741" cm="1">
        <f t="array" ref="E3741">_xlfn.IFS(B3741&lt;=PERCENTILE($B$3:$B$5882,0.2),5,B3741&lt;=PERCENTILE($B$3:$B$5882,0.4),4,B3741&lt;=PERCENTILE($B$3:$B$5882,0.6),3,B3741&lt;=PERCENTILE($B$3:$B$5882,0.8),2,TRUE,1)</f>
        <v>3</v>
      </c>
      <c r="F3741" cm="1">
        <f t="array" ref="F3741">_xlfn.IFS(C3741&lt;=PERCENTILE($C$3:$C$5882,0.2),1,C3741&lt;=PERCENTILE($C$3:$C$5882,0.4),2,C3741&lt;=PERCENTILE($C$3:$C$5882,0.6),3,C3741&lt;=PERCENTILE($C$3:$C$5882,0.8),4,TRUE,5)</f>
        <v>4</v>
      </c>
      <c r="G3741" cm="1">
        <f t="array" ref="G3741">_xlfn.IFS(D3741&lt;=PERCENTILE($D$3:$D$5882,0.2),1,D3741&lt;=PERCENTILE($D$3:$D$5882,0.4),2,D3741&lt;=PERCENTILE($D$3:$D$5882,0.6),3,D3741&lt;=PERCENTILE($D$3:$D$5882,0.8),4,TRUE,5)</f>
        <v>5</v>
      </c>
      <c r="H3741" s="3" t="str" cm="1">
        <f t="array" ref="H3741">_xlfn.IFS(AND(E3741&gt;=4,F3741&gt;=4,G3741&gt;=4),"Champions",AND(E3741&gt;=3,F3741&gt;=3,G3741&gt;=3),"Loyal Customers",AND(E3741&lt;=2,F3741&gt;=3),"At Risk",AND(E3741&lt;=2,F3741&lt;=2,G3741&lt;=2),"Lost",AND(E3741&gt;=4,F3741&lt;=2),"New/Promising",TRUE,"Needs Attention")</f>
        <v>Loyal Customers</v>
      </c>
      <c r="I3741" s="3" t="str">
        <f t="shared" si="62"/>
        <v>Active</v>
      </c>
      <c r="J3741" s="3" t="str">
        <f>_xlfn.XLOOKUP(A3741,'Country_Lookup'!$D:$D,'Country_Lookup'!$E:$E)</f>
        <v>United Kingdom</v>
      </c>
    </row>
    <row r="3742" spans="1:10" x14ac:dyDescent="0.3">
      <c r="A3742">
        <v>16121</v>
      </c>
      <c r="B3742">
        <v>57</v>
      </c>
      <c r="C3742">
        <v>5</v>
      </c>
      <c r="D3742">
        <v>1477.0900000000106</v>
      </c>
      <c r="E3742" cm="1">
        <f t="array" ref="E3742">_xlfn.IFS(B3742&lt;=PERCENTILE($B$3:$B$5882,0.2),5,B3742&lt;=PERCENTILE($B$3:$B$5882,0.4),4,B3742&lt;=PERCENTILE($B$3:$B$5882,0.6),3,B3742&lt;=PERCENTILE($B$3:$B$5882,0.8),2,TRUE,1)</f>
        <v>4</v>
      </c>
      <c r="F3742" cm="1">
        <f t="array" ref="F3742">_xlfn.IFS(C3742&lt;=PERCENTILE($C$3:$C$5882,0.2),1,C3742&lt;=PERCENTILE($C$3:$C$5882,0.4),2,C3742&lt;=PERCENTILE($C$3:$C$5882,0.6),3,C3742&lt;=PERCENTILE($C$3:$C$5882,0.8),4,TRUE,5)</f>
        <v>4</v>
      </c>
      <c r="G3742" cm="1">
        <f t="array" ref="G3742">_xlfn.IFS(D3742&lt;=PERCENTILE($D$3:$D$5882,0.2),1,D3742&lt;=PERCENTILE($D$3:$D$5882,0.4),2,D3742&lt;=PERCENTILE($D$3:$D$5882,0.6),3,D3742&lt;=PERCENTILE($D$3:$D$5882,0.8),4,TRUE,5)</f>
        <v>4</v>
      </c>
      <c r="H3742" s="3" t="str" cm="1">
        <f t="array" ref="H3742">_xlfn.IFS(AND(E3742&gt;=4,F3742&gt;=4,G3742&gt;=4),"Champions",AND(E3742&gt;=3,F3742&gt;=3,G3742&gt;=3),"Loyal Customers",AND(E3742&lt;=2,F3742&gt;=3),"At Risk",AND(E3742&lt;=2,F3742&lt;=2,G3742&lt;=2),"Lost",AND(E3742&gt;=4,F3742&lt;=2),"New/Promising",TRUE,"Needs Attention")</f>
        <v>Champions</v>
      </c>
      <c r="I3742" s="3" t="str">
        <f t="shared" si="62"/>
        <v>Active</v>
      </c>
      <c r="J3742" s="3" t="str">
        <f>_xlfn.XLOOKUP(A3742,'Country_Lookup'!$D:$D,'Country_Lookup'!$E:$E)</f>
        <v>United Kingdom</v>
      </c>
    </row>
    <row r="3743" spans="1:10" x14ac:dyDescent="0.3">
      <c r="A3743">
        <v>16122</v>
      </c>
      <c r="B3743">
        <v>73</v>
      </c>
      <c r="C3743">
        <v>6</v>
      </c>
      <c r="D3743">
        <v>1001.3399999999983</v>
      </c>
      <c r="E3743" cm="1">
        <f t="array" ref="E3743">_xlfn.IFS(B3743&lt;=PERCENTILE($B$3:$B$5882,0.2),5,B3743&lt;=PERCENTILE($B$3:$B$5882,0.4),4,B3743&lt;=PERCENTILE($B$3:$B$5882,0.6),3,B3743&lt;=PERCENTILE($B$3:$B$5882,0.8),2,TRUE,1)</f>
        <v>3</v>
      </c>
      <c r="F3743" cm="1">
        <f t="array" ref="F3743">_xlfn.IFS(C3743&lt;=PERCENTILE($C$3:$C$5882,0.2),1,C3743&lt;=PERCENTILE($C$3:$C$5882,0.4),2,C3743&lt;=PERCENTILE($C$3:$C$5882,0.6),3,C3743&lt;=PERCENTILE($C$3:$C$5882,0.8),4,TRUE,5)</f>
        <v>4</v>
      </c>
      <c r="G3743" cm="1">
        <f t="array" ref="G3743">_xlfn.IFS(D3743&lt;=PERCENTILE($D$3:$D$5882,0.2),1,D3743&lt;=PERCENTILE($D$3:$D$5882,0.4),2,D3743&lt;=PERCENTILE($D$3:$D$5882,0.6),3,D3743&lt;=PERCENTILE($D$3:$D$5882,0.8),4,TRUE,5)</f>
        <v>3</v>
      </c>
      <c r="H3743" s="3" t="str" cm="1">
        <f t="array" ref="H3743">_xlfn.IFS(AND(E3743&gt;=4,F3743&gt;=4,G3743&gt;=4),"Champions",AND(E3743&gt;=3,F3743&gt;=3,G3743&gt;=3),"Loyal Customers",AND(E3743&lt;=2,F3743&gt;=3),"At Risk",AND(E3743&lt;=2,F3743&lt;=2,G3743&lt;=2),"Lost",AND(E3743&gt;=4,F3743&lt;=2),"New/Promising",TRUE,"Needs Attention")</f>
        <v>Loyal Customers</v>
      </c>
      <c r="I3743" s="3" t="str">
        <f t="shared" si="62"/>
        <v>Active</v>
      </c>
      <c r="J3743" s="3" t="str">
        <f>_xlfn.XLOOKUP(A3743,'Country_Lookup'!$D:$D,'Country_Lookup'!$E:$E)</f>
        <v>United Kingdom</v>
      </c>
    </row>
    <row r="3744" spans="1:10" x14ac:dyDescent="0.3">
      <c r="A3744">
        <v>16123</v>
      </c>
      <c r="B3744">
        <v>51</v>
      </c>
      <c r="C3744">
        <v>1</v>
      </c>
      <c r="D3744">
        <v>307.78000000000003</v>
      </c>
      <c r="E3744" cm="1">
        <f t="array" ref="E3744">_xlfn.IFS(B3744&lt;=PERCENTILE($B$3:$B$5882,0.2),5,B3744&lt;=PERCENTILE($B$3:$B$5882,0.4),4,B3744&lt;=PERCENTILE($B$3:$B$5882,0.6),3,B3744&lt;=PERCENTILE($B$3:$B$5882,0.8),2,TRUE,1)</f>
        <v>4</v>
      </c>
      <c r="F3744" cm="1">
        <f t="array" ref="F3744">_xlfn.IFS(C3744&lt;=PERCENTILE($C$3:$C$5882,0.2),1,C3744&lt;=PERCENTILE($C$3:$C$5882,0.4),2,C3744&lt;=PERCENTILE($C$3:$C$5882,0.6),3,C3744&lt;=PERCENTILE($C$3:$C$5882,0.8),4,TRUE,5)</f>
        <v>1</v>
      </c>
      <c r="G3744" cm="1">
        <f t="array" ref="G3744">_xlfn.IFS(D3744&lt;=PERCENTILE($D$3:$D$5882,0.2),1,D3744&lt;=PERCENTILE($D$3:$D$5882,0.4),2,D3744&lt;=PERCENTILE($D$3:$D$5882,0.6),3,D3744&lt;=PERCENTILE($D$3:$D$5882,0.8),4,TRUE,5)</f>
        <v>2</v>
      </c>
      <c r="H3744" s="3" t="str" cm="1">
        <f t="array" ref="H3744">_xlfn.IFS(AND(E3744&gt;=4,F3744&gt;=4,G3744&gt;=4),"Champions",AND(E3744&gt;=3,F3744&gt;=3,G3744&gt;=3),"Loyal Customers",AND(E3744&lt;=2,F3744&gt;=3),"At Risk",AND(E3744&lt;=2,F3744&lt;=2,G3744&lt;=2),"Lost",AND(E3744&gt;=4,F3744&lt;=2),"New/Promising",TRUE,"Needs Attention")</f>
        <v>New/Promising</v>
      </c>
      <c r="I3744" s="3" t="str">
        <f t="shared" si="62"/>
        <v>Active</v>
      </c>
      <c r="J3744" s="3" t="str">
        <f>_xlfn.XLOOKUP(A3744,'Country_Lookup'!$D:$D,'Country_Lookup'!$E:$E)</f>
        <v>United Kingdom</v>
      </c>
    </row>
    <row r="3745" spans="1:10" x14ac:dyDescent="0.3">
      <c r="A3745">
        <v>16124</v>
      </c>
      <c r="B3745">
        <v>317</v>
      </c>
      <c r="C3745">
        <v>4</v>
      </c>
      <c r="D3745">
        <v>1772.4900000000007</v>
      </c>
      <c r="E3745" cm="1">
        <f t="array" ref="E3745">_xlfn.IFS(B3745&lt;=PERCENTILE($B$3:$B$5882,0.2),5,B3745&lt;=PERCENTILE($B$3:$B$5882,0.4),4,B3745&lt;=PERCENTILE($B$3:$B$5882,0.6),3,B3745&lt;=PERCENTILE($B$3:$B$5882,0.8),2,TRUE,1)</f>
        <v>2</v>
      </c>
      <c r="F3745" cm="1">
        <f t="array" ref="F3745">_xlfn.IFS(C3745&lt;=PERCENTILE($C$3:$C$5882,0.2),1,C3745&lt;=PERCENTILE($C$3:$C$5882,0.4),2,C3745&lt;=PERCENTILE($C$3:$C$5882,0.6),3,C3745&lt;=PERCENTILE($C$3:$C$5882,0.8),4,TRUE,5)</f>
        <v>3</v>
      </c>
      <c r="G3745" cm="1">
        <f t="array" ref="G3745">_xlfn.IFS(D3745&lt;=PERCENTILE($D$3:$D$5882,0.2),1,D3745&lt;=PERCENTILE($D$3:$D$5882,0.4),2,D3745&lt;=PERCENTILE($D$3:$D$5882,0.6),3,D3745&lt;=PERCENTILE($D$3:$D$5882,0.8),4,TRUE,5)</f>
        <v>4</v>
      </c>
      <c r="H3745" s="3" t="str" cm="1">
        <f t="array" ref="H3745">_xlfn.IFS(AND(E3745&gt;=4,F3745&gt;=4,G3745&gt;=4),"Champions",AND(E3745&gt;=3,F3745&gt;=3,G3745&gt;=3),"Loyal Customers",AND(E3745&lt;=2,F3745&gt;=3),"At Risk",AND(E3745&lt;=2,F3745&lt;=2,G3745&lt;=2),"Lost",AND(E3745&gt;=4,F3745&lt;=2),"New/Promising",TRUE,"Needs Attention")</f>
        <v>At Risk</v>
      </c>
      <c r="I3745" s="3" t="str">
        <f t="shared" si="62"/>
        <v>Churned</v>
      </c>
      <c r="J3745" s="3" t="str">
        <f>_xlfn.XLOOKUP(A3745,'Country_Lookup'!$D:$D,'Country_Lookup'!$E:$E)</f>
        <v>United Kingdom</v>
      </c>
    </row>
    <row r="3746" spans="1:10" x14ac:dyDescent="0.3">
      <c r="A3746">
        <v>16125</v>
      </c>
      <c r="B3746">
        <v>367</v>
      </c>
      <c r="C3746">
        <v>14</v>
      </c>
      <c r="D3746">
        <v>4587.6499999999896</v>
      </c>
      <c r="E3746" cm="1">
        <f t="array" ref="E3746">_xlfn.IFS(B3746&lt;=PERCENTILE($B$3:$B$5882,0.2),5,B3746&lt;=PERCENTILE($B$3:$B$5882,0.4),4,B3746&lt;=PERCENTILE($B$3:$B$5882,0.6),3,B3746&lt;=PERCENTILE($B$3:$B$5882,0.8),2,TRUE,1)</f>
        <v>2</v>
      </c>
      <c r="F3746" cm="1">
        <f t="array" ref="F3746">_xlfn.IFS(C3746&lt;=PERCENTILE($C$3:$C$5882,0.2),1,C3746&lt;=PERCENTILE($C$3:$C$5882,0.4),2,C3746&lt;=PERCENTILE($C$3:$C$5882,0.6),3,C3746&lt;=PERCENTILE($C$3:$C$5882,0.8),4,TRUE,5)</f>
        <v>5</v>
      </c>
      <c r="G3746" cm="1">
        <f t="array" ref="G3746">_xlfn.IFS(D3746&lt;=PERCENTILE($D$3:$D$5882,0.2),1,D3746&lt;=PERCENTILE($D$3:$D$5882,0.4),2,D3746&lt;=PERCENTILE($D$3:$D$5882,0.6),3,D3746&lt;=PERCENTILE($D$3:$D$5882,0.8),4,TRUE,5)</f>
        <v>5</v>
      </c>
      <c r="H3746" s="3" t="str" cm="1">
        <f t="array" ref="H3746">_xlfn.IFS(AND(E3746&gt;=4,F3746&gt;=4,G3746&gt;=4),"Champions",AND(E3746&gt;=3,F3746&gt;=3,G3746&gt;=3),"Loyal Customers",AND(E3746&lt;=2,F3746&gt;=3),"At Risk",AND(E3746&lt;=2,F3746&lt;=2,G3746&lt;=2),"Lost",AND(E3746&gt;=4,F3746&lt;=2),"New/Promising",TRUE,"Needs Attention")</f>
        <v>At Risk</v>
      </c>
      <c r="I3746" s="3" t="str">
        <f t="shared" si="62"/>
        <v>Churned</v>
      </c>
      <c r="J3746" s="3" t="str">
        <f>_xlfn.XLOOKUP(A3746,'Country_Lookup'!$D:$D,'Country_Lookup'!$E:$E)</f>
        <v>United Kingdom</v>
      </c>
    </row>
    <row r="3747" spans="1:10" x14ac:dyDescent="0.3">
      <c r="A3747">
        <v>16126</v>
      </c>
      <c r="B3747">
        <v>29</v>
      </c>
      <c r="C3747">
        <v>15</v>
      </c>
      <c r="D3747">
        <v>14646.799999999896</v>
      </c>
      <c r="E3747" cm="1">
        <f t="array" ref="E3747">_xlfn.IFS(B3747&lt;=PERCENTILE($B$3:$B$5882,0.2),5,B3747&lt;=PERCENTILE($B$3:$B$5882,0.4),4,B3747&lt;=PERCENTILE($B$3:$B$5882,0.6),3,B3747&lt;=PERCENTILE($B$3:$B$5882,0.8),2,TRUE,1)</f>
        <v>4</v>
      </c>
      <c r="F3747" cm="1">
        <f t="array" ref="F3747">_xlfn.IFS(C3747&lt;=PERCENTILE($C$3:$C$5882,0.2),1,C3747&lt;=PERCENTILE($C$3:$C$5882,0.4),2,C3747&lt;=PERCENTILE($C$3:$C$5882,0.6),3,C3747&lt;=PERCENTILE($C$3:$C$5882,0.8),4,TRUE,5)</f>
        <v>5</v>
      </c>
      <c r="G3747" cm="1">
        <f t="array" ref="G3747">_xlfn.IFS(D3747&lt;=PERCENTILE($D$3:$D$5882,0.2),1,D3747&lt;=PERCENTILE($D$3:$D$5882,0.4),2,D3747&lt;=PERCENTILE($D$3:$D$5882,0.6),3,D3747&lt;=PERCENTILE($D$3:$D$5882,0.8),4,TRUE,5)</f>
        <v>5</v>
      </c>
      <c r="H3747" s="3" t="str" cm="1">
        <f t="array" ref="H3747">_xlfn.IFS(AND(E3747&gt;=4,F3747&gt;=4,G3747&gt;=4),"Champions",AND(E3747&gt;=3,F3747&gt;=3,G3747&gt;=3),"Loyal Customers",AND(E3747&lt;=2,F3747&gt;=3),"At Risk",AND(E3747&lt;=2,F3747&lt;=2,G3747&lt;=2),"Lost",AND(E3747&gt;=4,F3747&lt;=2),"New/Promising",TRUE,"Needs Attention")</f>
        <v>Champions</v>
      </c>
      <c r="I3747" s="3" t="str">
        <f t="shared" si="62"/>
        <v>Active</v>
      </c>
      <c r="J3747" s="3" t="str">
        <f>_xlfn.XLOOKUP(A3747,'Country_Lookup'!$D:$D,'Country_Lookup'!$E:$E)</f>
        <v>United Kingdom</v>
      </c>
    </row>
    <row r="3748" spans="1:10" x14ac:dyDescent="0.3">
      <c r="A3748">
        <v>16127</v>
      </c>
      <c r="B3748">
        <v>39</v>
      </c>
      <c r="C3748">
        <v>2</v>
      </c>
      <c r="D3748">
        <v>801.30999999999926</v>
      </c>
      <c r="E3748" cm="1">
        <f t="array" ref="E3748">_xlfn.IFS(B3748&lt;=PERCENTILE($B$3:$B$5882,0.2),5,B3748&lt;=PERCENTILE($B$3:$B$5882,0.4),4,B3748&lt;=PERCENTILE($B$3:$B$5882,0.6),3,B3748&lt;=PERCENTILE($B$3:$B$5882,0.8),2,TRUE,1)</f>
        <v>4</v>
      </c>
      <c r="F3748" cm="1">
        <f t="array" ref="F3748">_xlfn.IFS(C3748&lt;=PERCENTILE($C$3:$C$5882,0.2),1,C3748&lt;=PERCENTILE($C$3:$C$5882,0.4),2,C3748&lt;=PERCENTILE($C$3:$C$5882,0.6),3,C3748&lt;=PERCENTILE($C$3:$C$5882,0.8),4,TRUE,5)</f>
        <v>2</v>
      </c>
      <c r="G3748" cm="1">
        <f t="array" ref="G3748">_xlfn.IFS(D3748&lt;=PERCENTILE($D$3:$D$5882,0.2),1,D3748&lt;=PERCENTILE($D$3:$D$5882,0.4),2,D3748&lt;=PERCENTILE($D$3:$D$5882,0.6),3,D3748&lt;=PERCENTILE($D$3:$D$5882,0.8),4,TRUE,5)</f>
        <v>3</v>
      </c>
      <c r="H3748" s="3" t="str" cm="1">
        <f t="array" ref="H3748">_xlfn.IFS(AND(E3748&gt;=4,F3748&gt;=4,G3748&gt;=4),"Champions",AND(E3748&gt;=3,F3748&gt;=3,G3748&gt;=3),"Loyal Customers",AND(E3748&lt;=2,F3748&gt;=3),"At Risk",AND(E3748&lt;=2,F3748&lt;=2,G3748&lt;=2),"Lost",AND(E3748&gt;=4,F3748&lt;=2),"New/Promising",TRUE,"Needs Attention")</f>
        <v>New/Promising</v>
      </c>
      <c r="I3748" s="3" t="str">
        <f t="shared" si="62"/>
        <v>Active</v>
      </c>
      <c r="J3748" s="3" t="str">
        <f>_xlfn.XLOOKUP(A3748,'Country_Lookup'!$D:$D,'Country_Lookup'!$E:$E)</f>
        <v>United Kingdom</v>
      </c>
    </row>
    <row r="3749" spans="1:10" x14ac:dyDescent="0.3">
      <c r="A3749">
        <v>16128</v>
      </c>
      <c r="B3749">
        <v>17</v>
      </c>
      <c r="C3749">
        <v>11</v>
      </c>
      <c r="D3749">
        <v>3801.0500000000056</v>
      </c>
      <c r="E3749" cm="1">
        <f t="array" ref="E3749">_xlfn.IFS(B3749&lt;=PERCENTILE($B$3:$B$5882,0.2),5,B3749&lt;=PERCENTILE($B$3:$B$5882,0.4),4,B3749&lt;=PERCENTILE($B$3:$B$5882,0.6),3,B3749&lt;=PERCENTILE($B$3:$B$5882,0.8),2,TRUE,1)</f>
        <v>5</v>
      </c>
      <c r="F3749" cm="1">
        <f t="array" ref="F3749">_xlfn.IFS(C3749&lt;=PERCENTILE($C$3:$C$5882,0.2),1,C3749&lt;=PERCENTILE($C$3:$C$5882,0.4),2,C3749&lt;=PERCENTILE($C$3:$C$5882,0.6),3,C3749&lt;=PERCENTILE($C$3:$C$5882,0.8),4,TRUE,5)</f>
        <v>5</v>
      </c>
      <c r="G3749" cm="1">
        <f t="array" ref="G3749">_xlfn.IFS(D3749&lt;=PERCENTILE($D$3:$D$5882,0.2),1,D3749&lt;=PERCENTILE($D$3:$D$5882,0.4),2,D3749&lt;=PERCENTILE($D$3:$D$5882,0.6),3,D3749&lt;=PERCENTILE($D$3:$D$5882,0.8),4,TRUE,5)</f>
        <v>5</v>
      </c>
      <c r="H3749" s="3" t="str" cm="1">
        <f t="array" ref="H3749">_xlfn.IFS(AND(E3749&gt;=4,F3749&gt;=4,G3749&gt;=4),"Champions",AND(E3749&gt;=3,F3749&gt;=3,G3749&gt;=3),"Loyal Customers",AND(E3749&lt;=2,F3749&gt;=3),"At Risk",AND(E3749&lt;=2,F3749&lt;=2,G3749&lt;=2),"Lost",AND(E3749&gt;=4,F3749&lt;=2),"New/Promising",TRUE,"Needs Attention")</f>
        <v>Champions</v>
      </c>
      <c r="I3749" s="3" t="str">
        <f t="shared" si="62"/>
        <v>Active</v>
      </c>
      <c r="J3749" s="3" t="str">
        <f>_xlfn.XLOOKUP(A3749,'Country_Lookup'!$D:$D,'Country_Lookup'!$E:$E)</f>
        <v>United Kingdom</v>
      </c>
    </row>
    <row r="3750" spans="1:10" x14ac:dyDescent="0.3">
      <c r="A3750">
        <v>16129</v>
      </c>
      <c r="B3750">
        <v>407</v>
      </c>
      <c r="C3750">
        <v>3</v>
      </c>
      <c r="D3750">
        <v>1396.05</v>
      </c>
      <c r="E3750" cm="1">
        <f t="array" ref="E3750">_xlfn.IFS(B3750&lt;=PERCENTILE($B$3:$B$5882,0.2),5,B3750&lt;=PERCENTILE($B$3:$B$5882,0.4),4,B3750&lt;=PERCENTILE($B$3:$B$5882,0.6),3,B3750&lt;=PERCENTILE($B$3:$B$5882,0.8),2,TRUE,1)</f>
        <v>2</v>
      </c>
      <c r="F3750" cm="1">
        <f t="array" ref="F3750">_xlfn.IFS(C3750&lt;=PERCENTILE($C$3:$C$5882,0.2),1,C3750&lt;=PERCENTILE($C$3:$C$5882,0.4),2,C3750&lt;=PERCENTILE($C$3:$C$5882,0.6),3,C3750&lt;=PERCENTILE($C$3:$C$5882,0.8),4,TRUE,5)</f>
        <v>3</v>
      </c>
      <c r="G3750" cm="1">
        <f t="array" ref="G3750">_xlfn.IFS(D3750&lt;=PERCENTILE($D$3:$D$5882,0.2),1,D3750&lt;=PERCENTILE($D$3:$D$5882,0.4),2,D3750&lt;=PERCENTILE($D$3:$D$5882,0.6),3,D3750&lt;=PERCENTILE($D$3:$D$5882,0.8),4,TRUE,5)</f>
        <v>4</v>
      </c>
      <c r="H3750" s="3" t="str" cm="1">
        <f t="array" ref="H3750">_xlfn.IFS(AND(E3750&gt;=4,F3750&gt;=4,G3750&gt;=4),"Champions",AND(E3750&gt;=3,F3750&gt;=3,G3750&gt;=3),"Loyal Customers",AND(E3750&lt;=2,F3750&gt;=3),"At Risk",AND(E3750&lt;=2,F3750&lt;=2,G3750&lt;=2),"Lost",AND(E3750&gt;=4,F3750&lt;=2),"New/Promising",TRUE,"Needs Attention")</f>
        <v>At Risk</v>
      </c>
      <c r="I3750" s="3" t="str">
        <f t="shared" si="62"/>
        <v>Churned</v>
      </c>
      <c r="J3750" s="3" t="str">
        <f>_xlfn.XLOOKUP(A3750,'Country_Lookup'!$D:$D,'Country_Lookup'!$E:$E)</f>
        <v>United Kingdom</v>
      </c>
    </row>
    <row r="3751" spans="1:10" x14ac:dyDescent="0.3">
      <c r="A3751">
        <v>16130</v>
      </c>
      <c r="B3751">
        <v>422</v>
      </c>
      <c r="C3751">
        <v>4</v>
      </c>
      <c r="D3751">
        <v>987.48000000000104</v>
      </c>
      <c r="E3751" cm="1">
        <f t="array" ref="E3751">_xlfn.IFS(B3751&lt;=PERCENTILE($B$3:$B$5882,0.2),5,B3751&lt;=PERCENTILE($B$3:$B$5882,0.4),4,B3751&lt;=PERCENTILE($B$3:$B$5882,0.6),3,B3751&lt;=PERCENTILE($B$3:$B$5882,0.8),2,TRUE,1)</f>
        <v>1</v>
      </c>
      <c r="F3751" cm="1">
        <f t="array" ref="F3751">_xlfn.IFS(C3751&lt;=PERCENTILE($C$3:$C$5882,0.2),1,C3751&lt;=PERCENTILE($C$3:$C$5882,0.4),2,C3751&lt;=PERCENTILE($C$3:$C$5882,0.6),3,C3751&lt;=PERCENTILE($C$3:$C$5882,0.8),4,TRUE,5)</f>
        <v>3</v>
      </c>
      <c r="G3751" cm="1">
        <f t="array" ref="G3751">_xlfn.IFS(D3751&lt;=PERCENTILE($D$3:$D$5882,0.2),1,D3751&lt;=PERCENTILE($D$3:$D$5882,0.4),2,D3751&lt;=PERCENTILE($D$3:$D$5882,0.6),3,D3751&lt;=PERCENTILE($D$3:$D$5882,0.8),4,TRUE,5)</f>
        <v>3</v>
      </c>
      <c r="H3751" s="3" t="str" cm="1">
        <f t="array" ref="H3751">_xlfn.IFS(AND(E3751&gt;=4,F3751&gt;=4,G3751&gt;=4),"Champions",AND(E3751&gt;=3,F3751&gt;=3,G3751&gt;=3),"Loyal Customers",AND(E3751&lt;=2,F3751&gt;=3),"At Risk",AND(E3751&lt;=2,F3751&lt;=2,G3751&lt;=2),"Lost",AND(E3751&gt;=4,F3751&lt;=2),"New/Promising",TRUE,"Needs Attention")</f>
        <v>At Risk</v>
      </c>
      <c r="I3751" s="3" t="str">
        <f t="shared" si="62"/>
        <v>Churned</v>
      </c>
      <c r="J3751" s="3" t="str">
        <f>_xlfn.XLOOKUP(A3751,'Country_Lookup'!$D:$D,'Country_Lookup'!$E:$E)</f>
        <v>United Kingdom</v>
      </c>
    </row>
    <row r="3752" spans="1:10" x14ac:dyDescent="0.3">
      <c r="A3752">
        <v>16131</v>
      </c>
      <c r="B3752">
        <v>51</v>
      </c>
      <c r="C3752">
        <v>12</v>
      </c>
      <c r="D3752">
        <v>9957.4199999999728</v>
      </c>
      <c r="E3752" cm="1">
        <f t="array" ref="E3752">_xlfn.IFS(B3752&lt;=PERCENTILE($B$3:$B$5882,0.2),5,B3752&lt;=PERCENTILE($B$3:$B$5882,0.4),4,B3752&lt;=PERCENTILE($B$3:$B$5882,0.6),3,B3752&lt;=PERCENTILE($B$3:$B$5882,0.8),2,TRUE,1)</f>
        <v>4</v>
      </c>
      <c r="F3752" cm="1">
        <f t="array" ref="F3752">_xlfn.IFS(C3752&lt;=PERCENTILE($C$3:$C$5882,0.2),1,C3752&lt;=PERCENTILE($C$3:$C$5882,0.4),2,C3752&lt;=PERCENTILE($C$3:$C$5882,0.6),3,C3752&lt;=PERCENTILE($C$3:$C$5882,0.8),4,TRUE,5)</f>
        <v>5</v>
      </c>
      <c r="G3752" cm="1">
        <f t="array" ref="G3752">_xlfn.IFS(D3752&lt;=PERCENTILE($D$3:$D$5882,0.2),1,D3752&lt;=PERCENTILE($D$3:$D$5882,0.4),2,D3752&lt;=PERCENTILE($D$3:$D$5882,0.6),3,D3752&lt;=PERCENTILE($D$3:$D$5882,0.8),4,TRUE,5)</f>
        <v>5</v>
      </c>
      <c r="H3752" s="3" t="str" cm="1">
        <f t="array" ref="H3752">_xlfn.IFS(AND(E3752&gt;=4,F3752&gt;=4,G3752&gt;=4),"Champions",AND(E3752&gt;=3,F3752&gt;=3,G3752&gt;=3),"Loyal Customers",AND(E3752&lt;=2,F3752&gt;=3),"At Risk",AND(E3752&lt;=2,F3752&lt;=2,G3752&lt;=2),"Lost",AND(E3752&gt;=4,F3752&lt;=2),"New/Promising",TRUE,"Needs Attention")</f>
        <v>Champions</v>
      </c>
      <c r="I3752" s="3" t="str">
        <f t="shared" si="62"/>
        <v>Active</v>
      </c>
      <c r="J3752" s="3" t="str">
        <f>_xlfn.XLOOKUP(A3752,'Country_Lookup'!$D:$D,'Country_Lookup'!$E:$E)</f>
        <v>United Kingdom</v>
      </c>
    </row>
    <row r="3753" spans="1:10" x14ac:dyDescent="0.3">
      <c r="A3753">
        <v>16132</v>
      </c>
      <c r="B3753">
        <v>544</v>
      </c>
      <c r="C3753">
        <v>2</v>
      </c>
      <c r="D3753">
        <v>664.2</v>
      </c>
      <c r="E3753" cm="1">
        <f t="array" ref="E3753">_xlfn.IFS(B3753&lt;=PERCENTILE($B$3:$B$5882,0.2),5,B3753&lt;=PERCENTILE($B$3:$B$5882,0.4),4,B3753&lt;=PERCENTILE($B$3:$B$5882,0.6),3,B3753&lt;=PERCENTILE($B$3:$B$5882,0.8),2,TRUE,1)</f>
        <v>1</v>
      </c>
      <c r="F3753" cm="1">
        <f t="array" ref="F3753">_xlfn.IFS(C3753&lt;=PERCENTILE($C$3:$C$5882,0.2),1,C3753&lt;=PERCENTILE($C$3:$C$5882,0.4),2,C3753&lt;=PERCENTILE($C$3:$C$5882,0.6),3,C3753&lt;=PERCENTILE($C$3:$C$5882,0.8),4,TRUE,5)</f>
        <v>2</v>
      </c>
      <c r="G3753" cm="1">
        <f t="array" ref="G3753">_xlfn.IFS(D3753&lt;=PERCENTILE($D$3:$D$5882,0.2),1,D3753&lt;=PERCENTILE($D$3:$D$5882,0.4),2,D3753&lt;=PERCENTILE($D$3:$D$5882,0.6),3,D3753&lt;=PERCENTILE($D$3:$D$5882,0.8),4,TRUE,5)</f>
        <v>3</v>
      </c>
      <c r="H3753" s="3" t="str" cm="1">
        <f t="array" ref="H3753">_xlfn.IFS(AND(E3753&gt;=4,F3753&gt;=4,G3753&gt;=4),"Champions",AND(E3753&gt;=3,F3753&gt;=3,G3753&gt;=3),"Loyal Customers",AND(E3753&lt;=2,F3753&gt;=3),"At Risk",AND(E3753&lt;=2,F3753&lt;=2,G3753&lt;=2),"Lost",AND(E3753&gt;=4,F3753&lt;=2),"New/Promising",TRUE,"Needs Attention")</f>
        <v>Needs Attention</v>
      </c>
      <c r="I3753" s="3" t="str">
        <f t="shared" si="62"/>
        <v>Churned</v>
      </c>
      <c r="J3753" s="3" t="str">
        <f>_xlfn.XLOOKUP(A3753,'Country_Lookup'!$D:$D,'Country_Lookup'!$E:$E)</f>
        <v>United Kingdom</v>
      </c>
    </row>
    <row r="3754" spans="1:10" x14ac:dyDescent="0.3">
      <c r="A3754">
        <v>16133</v>
      </c>
      <c r="B3754">
        <v>3</v>
      </c>
      <c r="C3754">
        <v>56</v>
      </c>
      <c r="D3754">
        <v>22992.259999999897</v>
      </c>
      <c r="E3754" cm="1">
        <f t="array" ref="E3754">_xlfn.IFS(B3754&lt;=PERCENTILE($B$3:$B$5882,0.2),5,B3754&lt;=PERCENTILE($B$3:$B$5882,0.4),4,B3754&lt;=PERCENTILE($B$3:$B$5882,0.6),3,B3754&lt;=PERCENTILE($B$3:$B$5882,0.8),2,TRUE,1)</f>
        <v>5</v>
      </c>
      <c r="F3754" cm="1">
        <f t="array" ref="F3754">_xlfn.IFS(C3754&lt;=PERCENTILE($C$3:$C$5882,0.2),1,C3754&lt;=PERCENTILE($C$3:$C$5882,0.4),2,C3754&lt;=PERCENTILE($C$3:$C$5882,0.6),3,C3754&lt;=PERCENTILE($C$3:$C$5882,0.8),4,TRUE,5)</f>
        <v>5</v>
      </c>
      <c r="G3754" cm="1">
        <f t="array" ref="G3754">_xlfn.IFS(D3754&lt;=PERCENTILE($D$3:$D$5882,0.2),1,D3754&lt;=PERCENTILE($D$3:$D$5882,0.4),2,D3754&lt;=PERCENTILE($D$3:$D$5882,0.6),3,D3754&lt;=PERCENTILE($D$3:$D$5882,0.8),4,TRUE,5)</f>
        <v>5</v>
      </c>
      <c r="H3754" s="3" t="str" cm="1">
        <f t="array" ref="H3754">_xlfn.IFS(AND(E3754&gt;=4,F3754&gt;=4,G3754&gt;=4),"Champions",AND(E3754&gt;=3,F3754&gt;=3,G3754&gt;=3),"Loyal Customers",AND(E3754&lt;=2,F3754&gt;=3),"At Risk",AND(E3754&lt;=2,F3754&lt;=2,G3754&lt;=2),"Lost",AND(E3754&gt;=4,F3754&lt;=2),"New/Promising",TRUE,"Needs Attention")</f>
        <v>Champions</v>
      </c>
      <c r="I3754" s="3" t="str">
        <f t="shared" si="62"/>
        <v>Active</v>
      </c>
      <c r="J3754" s="3" t="str">
        <f>_xlfn.XLOOKUP(A3754,'Country_Lookup'!$D:$D,'Country_Lookup'!$E:$E)</f>
        <v>United Kingdom</v>
      </c>
    </row>
    <row r="3755" spans="1:10" x14ac:dyDescent="0.3">
      <c r="A3755">
        <v>16134</v>
      </c>
      <c r="B3755">
        <v>21</v>
      </c>
      <c r="C3755">
        <v>5</v>
      </c>
      <c r="D3755">
        <v>2145.339999999997</v>
      </c>
      <c r="E3755" cm="1">
        <f t="array" ref="E3755">_xlfn.IFS(B3755&lt;=PERCENTILE($B$3:$B$5882,0.2),5,B3755&lt;=PERCENTILE($B$3:$B$5882,0.4),4,B3755&lt;=PERCENTILE($B$3:$B$5882,0.6),3,B3755&lt;=PERCENTILE($B$3:$B$5882,0.8),2,TRUE,1)</f>
        <v>4</v>
      </c>
      <c r="F3755" cm="1">
        <f t="array" ref="F3755">_xlfn.IFS(C3755&lt;=PERCENTILE($C$3:$C$5882,0.2),1,C3755&lt;=PERCENTILE($C$3:$C$5882,0.4),2,C3755&lt;=PERCENTILE($C$3:$C$5882,0.6),3,C3755&lt;=PERCENTILE($C$3:$C$5882,0.8),4,TRUE,5)</f>
        <v>4</v>
      </c>
      <c r="G3755" cm="1">
        <f t="array" ref="G3755">_xlfn.IFS(D3755&lt;=PERCENTILE($D$3:$D$5882,0.2),1,D3755&lt;=PERCENTILE($D$3:$D$5882,0.4),2,D3755&lt;=PERCENTILE($D$3:$D$5882,0.6),3,D3755&lt;=PERCENTILE($D$3:$D$5882,0.8),4,TRUE,5)</f>
        <v>4</v>
      </c>
      <c r="H3755" s="3" t="str" cm="1">
        <f t="array" ref="H3755">_xlfn.IFS(AND(E3755&gt;=4,F3755&gt;=4,G3755&gt;=4),"Champions",AND(E3755&gt;=3,F3755&gt;=3,G3755&gt;=3),"Loyal Customers",AND(E3755&lt;=2,F3755&gt;=3),"At Risk",AND(E3755&lt;=2,F3755&lt;=2,G3755&lt;=2),"Lost",AND(E3755&gt;=4,F3755&lt;=2),"New/Promising",TRUE,"Needs Attention")</f>
        <v>Champions</v>
      </c>
      <c r="I3755" s="3" t="str">
        <f t="shared" si="62"/>
        <v>Active</v>
      </c>
      <c r="J3755" s="3" t="str">
        <f>_xlfn.XLOOKUP(A3755,'Country_Lookup'!$D:$D,'Country_Lookup'!$E:$E)</f>
        <v>United Kingdom</v>
      </c>
    </row>
    <row r="3756" spans="1:10" x14ac:dyDescent="0.3">
      <c r="A3756">
        <v>16135</v>
      </c>
      <c r="B3756">
        <v>262</v>
      </c>
      <c r="C3756">
        <v>2</v>
      </c>
      <c r="D3756">
        <v>819.45000000000061</v>
      </c>
      <c r="E3756" cm="1">
        <f t="array" ref="E3756">_xlfn.IFS(B3756&lt;=PERCENTILE($B$3:$B$5882,0.2),5,B3756&lt;=PERCENTILE($B$3:$B$5882,0.4),4,B3756&lt;=PERCENTILE($B$3:$B$5882,0.6),3,B3756&lt;=PERCENTILE($B$3:$B$5882,0.8),2,TRUE,1)</f>
        <v>2</v>
      </c>
      <c r="F3756" cm="1">
        <f t="array" ref="F3756">_xlfn.IFS(C3756&lt;=PERCENTILE($C$3:$C$5882,0.2),1,C3756&lt;=PERCENTILE($C$3:$C$5882,0.4),2,C3756&lt;=PERCENTILE($C$3:$C$5882,0.6),3,C3756&lt;=PERCENTILE($C$3:$C$5882,0.8),4,TRUE,5)</f>
        <v>2</v>
      </c>
      <c r="G3756" cm="1">
        <f t="array" ref="G3756">_xlfn.IFS(D3756&lt;=PERCENTILE($D$3:$D$5882,0.2),1,D3756&lt;=PERCENTILE($D$3:$D$5882,0.4),2,D3756&lt;=PERCENTILE($D$3:$D$5882,0.6),3,D3756&lt;=PERCENTILE($D$3:$D$5882,0.8),4,TRUE,5)</f>
        <v>3</v>
      </c>
      <c r="H3756" s="3" t="str" cm="1">
        <f t="array" ref="H3756">_xlfn.IFS(AND(E3756&gt;=4,F3756&gt;=4,G3756&gt;=4),"Champions",AND(E3756&gt;=3,F3756&gt;=3,G3756&gt;=3),"Loyal Customers",AND(E3756&lt;=2,F3756&gt;=3),"At Risk",AND(E3756&lt;=2,F3756&lt;=2,G3756&lt;=2),"Lost",AND(E3756&gt;=4,F3756&lt;=2),"New/Promising",TRUE,"Needs Attention")</f>
        <v>Needs Attention</v>
      </c>
      <c r="I3756" s="3" t="str">
        <f t="shared" si="62"/>
        <v>Churned</v>
      </c>
      <c r="J3756" s="3" t="str">
        <f>_xlfn.XLOOKUP(A3756,'Country_Lookup'!$D:$D,'Country_Lookup'!$E:$E)</f>
        <v>United Kingdom</v>
      </c>
    </row>
    <row r="3757" spans="1:10" x14ac:dyDescent="0.3">
      <c r="A3757">
        <v>16136</v>
      </c>
      <c r="B3757">
        <v>59</v>
      </c>
      <c r="C3757">
        <v>4</v>
      </c>
      <c r="D3757">
        <v>946.80000000000018</v>
      </c>
      <c r="E3757" cm="1">
        <f t="array" ref="E3757">_xlfn.IFS(B3757&lt;=PERCENTILE($B$3:$B$5882,0.2),5,B3757&lt;=PERCENTILE($B$3:$B$5882,0.4),4,B3757&lt;=PERCENTILE($B$3:$B$5882,0.6),3,B3757&lt;=PERCENTILE($B$3:$B$5882,0.8),2,TRUE,1)</f>
        <v>3</v>
      </c>
      <c r="F3757" cm="1">
        <f t="array" ref="F3757">_xlfn.IFS(C3757&lt;=PERCENTILE($C$3:$C$5882,0.2),1,C3757&lt;=PERCENTILE($C$3:$C$5882,0.4),2,C3757&lt;=PERCENTILE($C$3:$C$5882,0.6),3,C3757&lt;=PERCENTILE($C$3:$C$5882,0.8),4,TRUE,5)</f>
        <v>3</v>
      </c>
      <c r="G3757" cm="1">
        <f t="array" ref="G3757">_xlfn.IFS(D3757&lt;=PERCENTILE($D$3:$D$5882,0.2),1,D3757&lt;=PERCENTILE($D$3:$D$5882,0.4),2,D3757&lt;=PERCENTILE($D$3:$D$5882,0.6),3,D3757&lt;=PERCENTILE($D$3:$D$5882,0.8),4,TRUE,5)</f>
        <v>3</v>
      </c>
      <c r="H3757" s="3" t="str" cm="1">
        <f t="array" ref="H3757">_xlfn.IFS(AND(E3757&gt;=4,F3757&gt;=4,G3757&gt;=4),"Champions",AND(E3757&gt;=3,F3757&gt;=3,G3757&gt;=3),"Loyal Customers",AND(E3757&lt;=2,F3757&gt;=3),"At Risk",AND(E3757&lt;=2,F3757&lt;=2,G3757&lt;=2),"Lost",AND(E3757&gt;=4,F3757&lt;=2),"New/Promising",TRUE,"Needs Attention")</f>
        <v>Loyal Customers</v>
      </c>
      <c r="I3757" s="3" t="str">
        <f t="shared" si="62"/>
        <v>Active</v>
      </c>
      <c r="J3757" s="3" t="str">
        <f>_xlfn.XLOOKUP(A3757,'Country_Lookup'!$D:$D,'Country_Lookup'!$E:$E)</f>
        <v>United Kingdom</v>
      </c>
    </row>
    <row r="3758" spans="1:10" x14ac:dyDescent="0.3">
      <c r="A3758">
        <v>16137</v>
      </c>
      <c r="B3758">
        <v>680</v>
      </c>
      <c r="C3758">
        <v>1</v>
      </c>
      <c r="D3758">
        <v>422.70000000000022</v>
      </c>
      <c r="E3758" cm="1">
        <f t="array" ref="E3758">_xlfn.IFS(B3758&lt;=PERCENTILE($B$3:$B$5882,0.2),5,B3758&lt;=PERCENTILE($B$3:$B$5882,0.4),4,B3758&lt;=PERCENTILE($B$3:$B$5882,0.6),3,B3758&lt;=PERCENTILE($B$3:$B$5882,0.8),2,TRUE,1)</f>
        <v>1</v>
      </c>
      <c r="F3758" cm="1">
        <f t="array" ref="F3758">_xlfn.IFS(C3758&lt;=PERCENTILE($C$3:$C$5882,0.2),1,C3758&lt;=PERCENTILE($C$3:$C$5882,0.4),2,C3758&lt;=PERCENTILE($C$3:$C$5882,0.6),3,C3758&lt;=PERCENTILE($C$3:$C$5882,0.8),4,TRUE,5)</f>
        <v>1</v>
      </c>
      <c r="G3758" cm="1">
        <f t="array" ref="G3758">_xlfn.IFS(D3758&lt;=PERCENTILE($D$3:$D$5882,0.2),1,D3758&lt;=PERCENTILE($D$3:$D$5882,0.4),2,D3758&lt;=PERCENTILE($D$3:$D$5882,0.6),3,D3758&lt;=PERCENTILE($D$3:$D$5882,0.8),4,TRUE,5)</f>
        <v>2</v>
      </c>
      <c r="H3758" s="3" t="str" cm="1">
        <f t="array" ref="H3758">_xlfn.IFS(AND(E3758&gt;=4,F3758&gt;=4,G3758&gt;=4),"Champions",AND(E3758&gt;=3,F3758&gt;=3,G3758&gt;=3),"Loyal Customers",AND(E3758&lt;=2,F3758&gt;=3),"At Risk",AND(E3758&lt;=2,F3758&lt;=2,G3758&lt;=2),"Lost",AND(E3758&gt;=4,F3758&lt;=2),"New/Promising",TRUE,"Needs Attention")</f>
        <v>Lost</v>
      </c>
      <c r="I3758" s="3" t="str">
        <f t="shared" si="62"/>
        <v>Churned</v>
      </c>
      <c r="J3758" s="3" t="str">
        <f>_xlfn.XLOOKUP(A3758,'Country_Lookup'!$D:$D,'Country_Lookup'!$E:$E)</f>
        <v>United Kingdom</v>
      </c>
    </row>
    <row r="3759" spans="1:10" x14ac:dyDescent="0.3">
      <c r="A3759">
        <v>16138</v>
      </c>
      <c r="B3759">
        <v>378</v>
      </c>
      <c r="C3759">
        <v>3</v>
      </c>
      <c r="D3759">
        <v>910.34999999999957</v>
      </c>
      <c r="E3759" cm="1">
        <f t="array" ref="E3759">_xlfn.IFS(B3759&lt;=PERCENTILE($B$3:$B$5882,0.2),5,B3759&lt;=PERCENTILE($B$3:$B$5882,0.4),4,B3759&lt;=PERCENTILE($B$3:$B$5882,0.6),3,B3759&lt;=PERCENTILE($B$3:$B$5882,0.8),2,TRUE,1)</f>
        <v>2</v>
      </c>
      <c r="F3759" cm="1">
        <f t="array" ref="F3759">_xlfn.IFS(C3759&lt;=PERCENTILE($C$3:$C$5882,0.2),1,C3759&lt;=PERCENTILE($C$3:$C$5882,0.4),2,C3759&lt;=PERCENTILE($C$3:$C$5882,0.6),3,C3759&lt;=PERCENTILE($C$3:$C$5882,0.8),4,TRUE,5)</f>
        <v>3</v>
      </c>
      <c r="G3759" cm="1">
        <f t="array" ref="G3759">_xlfn.IFS(D3759&lt;=PERCENTILE($D$3:$D$5882,0.2),1,D3759&lt;=PERCENTILE($D$3:$D$5882,0.4),2,D3759&lt;=PERCENTILE($D$3:$D$5882,0.6),3,D3759&lt;=PERCENTILE($D$3:$D$5882,0.8),4,TRUE,5)</f>
        <v>3</v>
      </c>
      <c r="H3759" s="3" t="str" cm="1">
        <f t="array" ref="H3759">_xlfn.IFS(AND(E3759&gt;=4,F3759&gt;=4,G3759&gt;=4),"Champions",AND(E3759&gt;=3,F3759&gt;=3,G3759&gt;=3),"Loyal Customers",AND(E3759&lt;=2,F3759&gt;=3),"At Risk",AND(E3759&lt;=2,F3759&lt;=2,G3759&lt;=2),"Lost",AND(E3759&gt;=4,F3759&lt;=2),"New/Promising",TRUE,"Needs Attention")</f>
        <v>At Risk</v>
      </c>
      <c r="I3759" s="3" t="str">
        <f t="shared" si="62"/>
        <v>Churned</v>
      </c>
      <c r="J3759" s="3" t="str">
        <f>_xlfn.XLOOKUP(A3759,'Country_Lookup'!$D:$D,'Country_Lookup'!$E:$E)</f>
        <v>United Kingdom</v>
      </c>
    </row>
    <row r="3760" spans="1:10" x14ac:dyDescent="0.3">
      <c r="A3760">
        <v>16139</v>
      </c>
      <c r="B3760">
        <v>18</v>
      </c>
      <c r="C3760">
        <v>5</v>
      </c>
      <c r="D3760">
        <v>1111.150000000001</v>
      </c>
      <c r="E3760" cm="1">
        <f t="array" ref="E3760">_xlfn.IFS(B3760&lt;=PERCENTILE($B$3:$B$5882,0.2),5,B3760&lt;=PERCENTILE($B$3:$B$5882,0.4),4,B3760&lt;=PERCENTILE($B$3:$B$5882,0.6),3,B3760&lt;=PERCENTILE($B$3:$B$5882,0.8),2,TRUE,1)</f>
        <v>5</v>
      </c>
      <c r="F3760" cm="1">
        <f t="array" ref="F3760">_xlfn.IFS(C3760&lt;=PERCENTILE($C$3:$C$5882,0.2),1,C3760&lt;=PERCENTILE($C$3:$C$5882,0.4),2,C3760&lt;=PERCENTILE($C$3:$C$5882,0.6),3,C3760&lt;=PERCENTILE($C$3:$C$5882,0.8),4,TRUE,5)</f>
        <v>4</v>
      </c>
      <c r="G3760" cm="1">
        <f t="array" ref="G3760">_xlfn.IFS(D3760&lt;=PERCENTILE($D$3:$D$5882,0.2),1,D3760&lt;=PERCENTILE($D$3:$D$5882,0.4),2,D3760&lt;=PERCENTILE($D$3:$D$5882,0.6),3,D3760&lt;=PERCENTILE($D$3:$D$5882,0.8),4,TRUE,5)</f>
        <v>3</v>
      </c>
      <c r="H3760" s="3" t="str" cm="1">
        <f t="array" ref="H3760">_xlfn.IFS(AND(E3760&gt;=4,F3760&gt;=4,G3760&gt;=4),"Champions",AND(E3760&gt;=3,F3760&gt;=3,G3760&gt;=3),"Loyal Customers",AND(E3760&lt;=2,F3760&gt;=3),"At Risk",AND(E3760&lt;=2,F3760&lt;=2,G3760&lt;=2),"Lost",AND(E3760&gt;=4,F3760&lt;=2),"New/Promising",TRUE,"Needs Attention")</f>
        <v>Loyal Customers</v>
      </c>
      <c r="I3760" s="3" t="str">
        <f t="shared" si="62"/>
        <v>Active</v>
      </c>
      <c r="J3760" s="3" t="str">
        <f>_xlfn.XLOOKUP(A3760,'Country_Lookup'!$D:$D,'Country_Lookup'!$E:$E)</f>
        <v>United Kingdom</v>
      </c>
    </row>
    <row r="3761" spans="1:10" x14ac:dyDescent="0.3">
      <c r="A3761">
        <v>16140</v>
      </c>
      <c r="B3761">
        <v>65</v>
      </c>
      <c r="C3761">
        <v>3</v>
      </c>
      <c r="D3761">
        <v>1557.6000000000017</v>
      </c>
      <c r="E3761" cm="1">
        <f t="array" ref="E3761">_xlfn.IFS(B3761&lt;=PERCENTILE($B$3:$B$5882,0.2),5,B3761&lt;=PERCENTILE($B$3:$B$5882,0.4),4,B3761&lt;=PERCENTILE($B$3:$B$5882,0.6),3,B3761&lt;=PERCENTILE($B$3:$B$5882,0.8),2,TRUE,1)</f>
        <v>3</v>
      </c>
      <c r="F3761" cm="1">
        <f t="array" ref="F3761">_xlfn.IFS(C3761&lt;=PERCENTILE($C$3:$C$5882,0.2),1,C3761&lt;=PERCENTILE($C$3:$C$5882,0.4),2,C3761&lt;=PERCENTILE($C$3:$C$5882,0.6),3,C3761&lt;=PERCENTILE($C$3:$C$5882,0.8),4,TRUE,5)</f>
        <v>3</v>
      </c>
      <c r="G3761" cm="1">
        <f t="array" ref="G3761">_xlfn.IFS(D3761&lt;=PERCENTILE($D$3:$D$5882,0.2),1,D3761&lt;=PERCENTILE($D$3:$D$5882,0.4),2,D3761&lt;=PERCENTILE($D$3:$D$5882,0.6),3,D3761&lt;=PERCENTILE($D$3:$D$5882,0.8),4,TRUE,5)</f>
        <v>4</v>
      </c>
      <c r="H3761" s="3" t="str" cm="1">
        <f t="array" ref="H3761">_xlfn.IFS(AND(E3761&gt;=4,F3761&gt;=4,G3761&gt;=4),"Champions",AND(E3761&gt;=3,F3761&gt;=3,G3761&gt;=3),"Loyal Customers",AND(E3761&lt;=2,F3761&gt;=3),"At Risk",AND(E3761&lt;=2,F3761&lt;=2,G3761&lt;=2),"Lost",AND(E3761&gt;=4,F3761&lt;=2),"New/Promising",TRUE,"Needs Attention")</f>
        <v>Loyal Customers</v>
      </c>
      <c r="I3761" s="3" t="str">
        <f t="shared" si="62"/>
        <v>Active</v>
      </c>
      <c r="J3761" s="3" t="str">
        <f>_xlfn.XLOOKUP(A3761,'Country_Lookup'!$D:$D,'Country_Lookup'!$E:$E)</f>
        <v>United Kingdom</v>
      </c>
    </row>
    <row r="3762" spans="1:10" x14ac:dyDescent="0.3">
      <c r="A3762">
        <v>16141</v>
      </c>
      <c r="B3762">
        <v>88</v>
      </c>
      <c r="C3762">
        <v>2</v>
      </c>
      <c r="D3762">
        <v>955.94000000000028</v>
      </c>
      <c r="E3762" cm="1">
        <f t="array" ref="E3762">_xlfn.IFS(B3762&lt;=PERCENTILE($B$3:$B$5882,0.2),5,B3762&lt;=PERCENTILE($B$3:$B$5882,0.4),4,B3762&lt;=PERCENTILE($B$3:$B$5882,0.6),3,B3762&lt;=PERCENTILE($B$3:$B$5882,0.8),2,TRUE,1)</f>
        <v>3</v>
      </c>
      <c r="F3762" cm="1">
        <f t="array" ref="F3762">_xlfn.IFS(C3762&lt;=PERCENTILE($C$3:$C$5882,0.2),1,C3762&lt;=PERCENTILE($C$3:$C$5882,0.4),2,C3762&lt;=PERCENTILE($C$3:$C$5882,0.6),3,C3762&lt;=PERCENTILE($C$3:$C$5882,0.8),4,TRUE,5)</f>
        <v>2</v>
      </c>
      <c r="G3762" cm="1">
        <f t="array" ref="G3762">_xlfn.IFS(D3762&lt;=PERCENTILE($D$3:$D$5882,0.2),1,D3762&lt;=PERCENTILE($D$3:$D$5882,0.4),2,D3762&lt;=PERCENTILE($D$3:$D$5882,0.6),3,D3762&lt;=PERCENTILE($D$3:$D$5882,0.8),4,TRUE,5)</f>
        <v>3</v>
      </c>
      <c r="H3762" s="3" t="str" cm="1">
        <f t="array" ref="H3762">_xlfn.IFS(AND(E3762&gt;=4,F3762&gt;=4,G3762&gt;=4),"Champions",AND(E3762&gt;=3,F3762&gt;=3,G3762&gt;=3),"Loyal Customers",AND(E3762&lt;=2,F3762&gt;=3),"At Risk",AND(E3762&lt;=2,F3762&lt;=2,G3762&lt;=2),"Lost",AND(E3762&gt;=4,F3762&lt;=2),"New/Promising",TRUE,"Needs Attention")</f>
        <v>Needs Attention</v>
      </c>
      <c r="I3762" s="3" t="str">
        <f t="shared" si="62"/>
        <v>Active</v>
      </c>
      <c r="J3762" s="3" t="str">
        <f>_xlfn.XLOOKUP(A3762,'Country_Lookup'!$D:$D,'Country_Lookup'!$E:$E)</f>
        <v>United Kingdom</v>
      </c>
    </row>
    <row r="3763" spans="1:10" x14ac:dyDescent="0.3">
      <c r="A3763">
        <v>16142</v>
      </c>
      <c r="B3763">
        <v>249</v>
      </c>
      <c r="C3763">
        <v>1</v>
      </c>
      <c r="D3763">
        <v>535.34</v>
      </c>
      <c r="E3763" cm="1">
        <f t="array" ref="E3763">_xlfn.IFS(B3763&lt;=PERCENTILE($B$3:$B$5882,0.2),5,B3763&lt;=PERCENTILE($B$3:$B$5882,0.4),4,B3763&lt;=PERCENTILE($B$3:$B$5882,0.6),3,B3763&lt;=PERCENTILE($B$3:$B$5882,0.8),2,TRUE,1)</f>
        <v>2</v>
      </c>
      <c r="F3763" cm="1">
        <f t="array" ref="F3763">_xlfn.IFS(C3763&lt;=PERCENTILE($C$3:$C$5882,0.2),1,C3763&lt;=PERCENTILE($C$3:$C$5882,0.4),2,C3763&lt;=PERCENTILE($C$3:$C$5882,0.6),3,C3763&lt;=PERCENTILE($C$3:$C$5882,0.8),4,TRUE,5)</f>
        <v>1</v>
      </c>
      <c r="G3763" cm="1">
        <f t="array" ref="G3763">_xlfn.IFS(D3763&lt;=PERCENTILE($D$3:$D$5882,0.2),1,D3763&lt;=PERCENTILE($D$3:$D$5882,0.4),2,D3763&lt;=PERCENTILE($D$3:$D$5882,0.6),3,D3763&lt;=PERCENTILE($D$3:$D$5882,0.8),4,TRUE,5)</f>
        <v>2</v>
      </c>
      <c r="H3763" s="3" t="str" cm="1">
        <f t="array" ref="H3763">_xlfn.IFS(AND(E3763&gt;=4,F3763&gt;=4,G3763&gt;=4),"Champions",AND(E3763&gt;=3,F3763&gt;=3,G3763&gt;=3),"Loyal Customers",AND(E3763&lt;=2,F3763&gt;=3),"At Risk",AND(E3763&lt;=2,F3763&lt;=2,G3763&lt;=2),"Lost",AND(E3763&gt;=4,F3763&lt;=2),"New/Promising",TRUE,"Needs Attention")</f>
        <v>Lost</v>
      </c>
      <c r="I3763" s="3" t="str">
        <f t="shared" si="62"/>
        <v>Churned</v>
      </c>
      <c r="J3763" s="3" t="str">
        <f>_xlfn.XLOOKUP(A3763,'Country_Lookup'!$D:$D,'Country_Lookup'!$E:$E)</f>
        <v>United Kingdom</v>
      </c>
    </row>
    <row r="3764" spans="1:10" x14ac:dyDescent="0.3">
      <c r="A3764">
        <v>16143</v>
      </c>
      <c r="B3764">
        <v>3</v>
      </c>
      <c r="C3764">
        <v>12</v>
      </c>
      <c r="D3764">
        <v>4910.8299999999945</v>
      </c>
      <c r="E3764" cm="1">
        <f t="array" ref="E3764">_xlfn.IFS(B3764&lt;=PERCENTILE($B$3:$B$5882,0.2),5,B3764&lt;=PERCENTILE($B$3:$B$5882,0.4),4,B3764&lt;=PERCENTILE($B$3:$B$5882,0.6),3,B3764&lt;=PERCENTILE($B$3:$B$5882,0.8),2,TRUE,1)</f>
        <v>5</v>
      </c>
      <c r="F3764" cm="1">
        <f t="array" ref="F3764">_xlfn.IFS(C3764&lt;=PERCENTILE($C$3:$C$5882,0.2),1,C3764&lt;=PERCENTILE($C$3:$C$5882,0.4),2,C3764&lt;=PERCENTILE($C$3:$C$5882,0.6),3,C3764&lt;=PERCENTILE($C$3:$C$5882,0.8),4,TRUE,5)</f>
        <v>5</v>
      </c>
      <c r="G3764" cm="1">
        <f t="array" ref="G3764">_xlfn.IFS(D3764&lt;=PERCENTILE($D$3:$D$5882,0.2),1,D3764&lt;=PERCENTILE($D$3:$D$5882,0.4),2,D3764&lt;=PERCENTILE($D$3:$D$5882,0.6),3,D3764&lt;=PERCENTILE($D$3:$D$5882,0.8),4,TRUE,5)</f>
        <v>5</v>
      </c>
      <c r="H3764" s="3" t="str" cm="1">
        <f t="array" ref="H3764">_xlfn.IFS(AND(E3764&gt;=4,F3764&gt;=4,G3764&gt;=4),"Champions",AND(E3764&gt;=3,F3764&gt;=3,G3764&gt;=3),"Loyal Customers",AND(E3764&lt;=2,F3764&gt;=3),"At Risk",AND(E3764&lt;=2,F3764&lt;=2,G3764&lt;=2),"Lost",AND(E3764&gt;=4,F3764&lt;=2),"New/Promising",TRUE,"Needs Attention")</f>
        <v>Champions</v>
      </c>
      <c r="I3764" s="3" t="str">
        <f t="shared" si="62"/>
        <v>Active</v>
      </c>
      <c r="J3764" s="3" t="str">
        <f>_xlfn.XLOOKUP(A3764,'Country_Lookup'!$D:$D,'Country_Lookup'!$E:$E)</f>
        <v>United Kingdom</v>
      </c>
    </row>
    <row r="3765" spans="1:10" x14ac:dyDescent="0.3">
      <c r="A3765">
        <v>16144</v>
      </c>
      <c r="B3765">
        <v>246</v>
      </c>
      <c r="C3765">
        <v>1</v>
      </c>
      <c r="D3765">
        <v>175.2</v>
      </c>
      <c r="E3765" cm="1">
        <f t="array" ref="E3765">_xlfn.IFS(B3765&lt;=PERCENTILE($B$3:$B$5882,0.2),5,B3765&lt;=PERCENTILE($B$3:$B$5882,0.4),4,B3765&lt;=PERCENTILE($B$3:$B$5882,0.6),3,B3765&lt;=PERCENTILE($B$3:$B$5882,0.8),2,TRUE,1)</f>
        <v>2</v>
      </c>
      <c r="F3765" cm="1">
        <f t="array" ref="F3765">_xlfn.IFS(C3765&lt;=PERCENTILE($C$3:$C$5882,0.2),1,C3765&lt;=PERCENTILE($C$3:$C$5882,0.4),2,C3765&lt;=PERCENTILE($C$3:$C$5882,0.6),3,C3765&lt;=PERCENTILE($C$3:$C$5882,0.8),4,TRUE,5)</f>
        <v>1</v>
      </c>
      <c r="G3765" cm="1">
        <f t="array" ref="G3765">_xlfn.IFS(D3765&lt;=PERCENTILE($D$3:$D$5882,0.2),1,D3765&lt;=PERCENTILE($D$3:$D$5882,0.4),2,D3765&lt;=PERCENTILE($D$3:$D$5882,0.6),3,D3765&lt;=PERCENTILE($D$3:$D$5882,0.8),4,TRUE,5)</f>
        <v>1</v>
      </c>
      <c r="H3765" s="3" t="str" cm="1">
        <f t="array" ref="H3765">_xlfn.IFS(AND(E3765&gt;=4,F3765&gt;=4,G3765&gt;=4),"Champions",AND(E3765&gt;=3,F3765&gt;=3,G3765&gt;=3),"Loyal Customers",AND(E3765&lt;=2,F3765&gt;=3),"At Risk",AND(E3765&lt;=2,F3765&lt;=2,G3765&lt;=2),"Lost",AND(E3765&gt;=4,F3765&lt;=2),"New/Promising",TRUE,"Needs Attention")</f>
        <v>Lost</v>
      </c>
      <c r="I3765" s="3" t="str">
        <f t="shared" si="62"/>
        <v>Churned</v>
      </c>
      <c r="J3765" s="3" t="str">
        <f>_xlfn.XLOOKUP(A3765,'Country_Lookup'!$D:$D,'Country_Lookup'!$E:$E)</f>
        <v>United Kingdom</v>
      </c>
    </row>
    <row r="3766" spans="1:10" x14ac:dyDescent="0.3">
      <c r="A3766">
        <v>16145</v>
      </c>
      <c r="B3766">
        <v>8</v>
      </c>
      <c r="C3766">
        <v>19</v>
      </c>
      <c r="D3766">
        <v>6805.4399999999778</v>
      </c>
      <c r="E3766" cm="1">
        <f t="array" ref="E3766">_xlfn.IFS(B3766&lt;=PERCENTILE($B$3:$B$5882,0.2),5,B3766&lt;=PERCENTILE($B$3:$B$5882,0.4),4,B3766&lt;=PERCENTILE($B$3:$B$5882,0.6),3,B3766&lt;=PERCENTILE($B$3:$B$5882,0.8),2,TRUE,1)</f>
        <v>5</v>
      </c>
      <c r="F3766" cm="1">
        <f t="array" ref="F3766">_xlfn.IFS(C3766&lt;=PERCENTILE($C$3:$C$5882,0.2),1,C3766&lt;=PERCENTILE($C$3:$C$5882,0.4),2,C3766&lt;=PERCENTILE($C$3:$C$5882,0.6),3,C3766&lt;=PERCENTILE($C$3:$C$5882,0.8),4,TRUE,5)</f>
        <v>5</v>
      </c>
      <c r="G3766" cm="1">
        <f t="array" ref="G3766">_xlfn.IFS(D3766&lt;=PERCENTILE($D$3:$D$5882,0.2),1,D3766&lt;=PERCENTILE($D$3:$D$5882,0.4),2,D3766&lt;=PERCENTILE($D$3:$D$5882,0.6),3,D3766&lt;=PERCENTILE($D$3:$D$5882,0.8),4,TRUE,5)</f>
        <v>5</v>
      </c>
      <c r="H3766" s="3" t="str" cm="1">
        <f t="array" ref="H3766">_xlfn.IFS(AND(E3766&gt;=4,F3766&gt;=4,G3766&gt;=4),"Champions",AND(E3766&gt;=3,F3766&gt;=3,G3766&gt;=3),"Loyal Customers",AND(E3766&lt;=2,F3766&gt;=3),"At Risk",AND(E3766&lt;=2,F3766&lt;=2,G3766&lt;=2),"Lost",AND(E3766&gt;=4,F3766&lt;=2),"New/Promising",TRUE,"Needs Attention")</f>
        <v>Champions</v>
      </c>
      <c r="I3766" s="3" t="str">
        <f t="shared" si="62"/>
        <v>Active</v>
      </c>
      <c r="J3766" s="3" t="str">
        <f>_xlfn.XLOOKUP(A3766,'Country_Lookup'!$D:$D,'Country_Lookup'!$E:$E)</f>
        <v>United Kingdom</v>
      </c>
    </row>
    <row r="3767" spans="1:10" x14ac:dyDescent="0.3">
      <c r="A3767">
        <v>16146</v>
      </c>
      <c r="B3767">
        <v>157</v>
      </c>
      <c r="C3767">
        <v>4</v>
      </c>
      <c r="D3767">
        <v>946.38000000000022</v>
      </c>
      <c r="E3767" cm="1">
        <f t="array" ref="E3767">_xlfn.IFS(B3767&lt;=PERCENTILE($B$3:$B$5882,0.2),5,B3767&lt;=PERCENTILE($B$3:$B$5882,0.4),4,B3767&lt;=PERCENTILE($B$3:$B$5882,0.6),3,B3767&lt;=PERCENTILE($B$3:$B$5882,0.8),2,TRUE,1)</f>
        <v>3</v>
      </c>
      <c r="F3767" cm="1">
        <f t="array" ref="F3767">_xlfn.IFS(C3767&lt;=PERCENTILE($C$3:$C$5882,0.2),1,C3767&lt;=PERCENTILE($C$3:$C$5882,0.4),2,C3767&lt;=PERCENTILE($C$3:$C$5882,0.6),3,C3767&lt;=PERCENTILE($C$3:$C$5882,0.8),4,TRUE,5)</f>
        <v>3</v>
      </c>
      <c r="G3767" cm="1">
        <f t="array" ref="G3767">_xlfn.IFS(D3767&lt;=PERCENTILE($D$3:$D$5882,0.2),1,D3767&lt;=PERCENTILE($D$3:$D$5882,0.4),2,D3767&lt;=PERCENTILE($D$3:$D$5882,0.6),3,D3767&lt;=PERCENTILE($D$3:$D$5882,0.8),4,TRUE,5)</f>
        <v>3</v>
      </c>
      <c r="H3767" s="3" t="str" cm="1">
        <f t="array" ref="H3767">_xlfn.IFS(AND(E3767&gt;=4,F3767&gt;=4,G3767&gt;=4),"Champions",AND(E3767&gt;=3,F3767&gt;=3,G3767&gt;=3),"Loyal Customers",AND(E3767&lt;=2,F3767&gt;=3),"At Risk",AND(E3767&lt;=2,F3767&lt;=2,G3767&lt;=2),"Lost",AND(E3767&gt;=4,F3767&lt;=2),"New/Promising",TRUE,"Needs Attention")</f>
        <v>Loyal Customers</v>
      </c>
      <c r="I3767" s="3" t="str">
        <f t="shared" si="62"/>
        <v>Churned</v>
      </c>
      <c r="J3767" s="3" t="str">
        <f>_xlfn.XLOOKUP(A3767,'Country_Lookup'!$D:$D,'Country_Lookup'!$E:$E)</f>
        <v>United Kingdom</v>
      </c>
    </row>
    <row r="3768" spans="1:10" x14ac:dyDescent="0.3">
      <c r="A3768">
        <v>16147</v>
      </c>
      <c r="B3768">
        <v>133</v>
      </c>
      <c r="C3768">
        <v>5</v>
      </c>
      <c r="D3768">
        <v>2398.9099999999967</v>
      </c>
      <c r="E3768" cm="1">
        <f t="array" ref="E3768">_xlfn.IFS(B3768&lt;=PERCENTILE($B$3:$B$5882,0.2),5,B3768&lt;=PERCENTILE($B$3:$B$5882,0.4),4,B3768&lt;=PERCENTILE($B$3:$B$5882,0.6),3,B3768&lt;=PERCENTILE($B$3:$B$5882,0.8),2,TRUE,1)</f>
        <v>3</v>
      </c>
      <c r="F3768" cm="1">
        <f t="array" ref="F3768">_xlfn.IFS(C3768&lt;=PERCENTILE($C$3:$C$5882,0.2),1,C3768&lt;=PERCENTILE($C$3:$C$5882,0.4),2,C3768&lt;=PERCENTILE($C$3:$C$5882,0.6),3,C3768&lt;=PERCENTILE($C$3:$C$5882,0.8),4,TRUE,5)</f>
        <v>4</v>
      </c>
      <c r="G3768" cm="1">
        <f t="array" ref="G3768">_xlfn.IFS(D3768&lt;=PERCENTILE($D$3:$D$5882,0.2),1,D3768&lt;=PERCENTILE($D$3:$D$5882,0.4),2,D3768&lt;=PERCENTILE($D$3:$D$5882,0.6),3,D3768&lt;=PERCENTILE($D$3:$D$5882,0.8),4,TRUE,5)</f>
        <v>4</v>
      </c>
      <c r="H3768" s="3" t="str" cm="1">
        <f t="array" ref="H3768">_xlfn.IFS(AND(E3768&gt;=4,F3768&gt;=4,G3768&gt;=4),"Champions",AND(E3768&gt;=3,F3768&gt;=3,G3768&gt;=3),"Loyal Customers",AND(E3768&lt;=2,F3768&gt;=3),"At Risk",AND(E3768&lt;=2,F3768&lt;=2,G3768&lt;=2),"Lost",AND(E3768&gt;=4,F3768&lt;=2),"New/Promising",TRUE,"Needs Attention")</f>
        <v>Loyal Customers</v>
      </c>
      <c r="I3768" s="3" t="str">
        <f t="shared" si="62"/>
        <v>Churned</v>
      </c>
      <c r="J3768" s="3" t="str">
        <f>_xlfn.XLOOKUP(A3768,'Country_Lookup'!$D:$D,'Country_Lookup'!$E:$E)</f>
        <v>United Kingdom</v>
      </c>
    </row>
    <row r="3769" spans="1:10" x14ac:dyDescent="0.3">
      <c r="A3769">
        <v>16148</v>
      </c>
      <c r="B3769">
        <v>296</v>
      </c>
      <c r="C3769">
        <v>2</v>
      </c>
      <c r="D3769">
        <v>386.61999999999995</v>
      </c>
      <c r="E3769" cm="1">
        <f t="array" ref="E3769">_xlfn.IFS(B3769&lt;=PERCENTILE($B$3:$B$5882,0.2),5,B3769&lt;=PERCENTILE($B$3:$B$5882,0.4),4,B3769&lt;=PERCENTILE($B$3:$B$5882,0.6),3,B3769&lt;=PERCENTILE($B$3:$B$5882,0.8),2,TRUE,1)</f>
        <v>2</v>
      </c>
      <c r="F3769" cm="1">
        <f t="array" ref="F3769">_xlfn.IFS(C3769&lt;=PERCENTILE($C$3:$C$5882,0.2),1,C3769&lt;=PERCENTILE($C$3:$C$5882,0.4),2,C3769&lt;=PERCENTILE($C$3:$C$5882,0.6),3,C3769&lt;=PERCENTILE($C$3:$C$5882,0.8),4,TRUE,5)</f>
        <v>2</v>
      </c>
      <c r="G3769" cm="1">
        <f t="array" ref="G3769">_xlfn.IFS(D3769&lt;=PERCENTILE($D$3:$D$5882,0.2),1,D3769&lt;=PERCENTILE($D$3:$D$5882,0.4),2,D3769&lt;=PERCENTILE($D$3:$D$5882,0.6),3,D3769&lt;=PERCENTILE($D$3:$D$5882,0.8),4,TRUE,5)</f>
        <v>2</v>
      </c>
      <c r="H3769" s="3" t="str" cm="1">
        <f t="array" ref="H3769">_xlfn.IFS(AND(E3769&gt;=4,F3769&gt;=4,G3769&gt;=4),"Champions",AND(E3769&gt;=3,F3769&gt;=3,G3769&gt;=3),"Loyal Customers",AND(E3769&lt;=2,F3769&gt;=3),"At Risk",AND(E3769&lt;=2,F3769&lt;=2,G3769&lt;=2),"Lost",AND(E3769&gt;=4,F3769&lt;=2),"New/Promising",TRUE,"Needs Attention")</f>
        <v>Lost</v>
      </c>
      <c r="I3769" s="3" t="str">
        <f t="shared" si="62"/>
        <v>Churned</v>
      </c>
      <c r="J3769" s="3" t="str">
        <f>_xlfn.XLOOKUP(A3769,'Country_Lookup'!$D:$D,'Country_Lookup'!$E:$E)</f>
        <v>United Kingdom</v>
      </c>
    </row>
    <row r="3770" spans="1:10" x14ac:dyDescent="0.3">
      <c r="A3770">
        <v>16149</v>
      </c>
      <c r="B3770">
        <v>4</v>
      </c>
      <c r="C3770">
        <v>3</v>
      </c>
      <c r="D3770">
        <v>422.21999999999991</v>
      </c>
      <c r="E3770" cm="1">
        <f t="array" ref="E3770">_xlfn.IFS(B3770&lt;=PERCENTILE($B$3:$B$5882,0.2),5,B3770&lt;=PERCENTILE($B$3:$B$5882,0.4),4,B3770&lt;=PERCENTILE($B$3:$B$5882,0.6),3,B3770&lt;=PERCENTILE($B$3:$B$5882,0.8),2,TRUE,1)</f>
        <v>5</v>
      </c>
      <c r="F3770" cm="1">
        <f t="array" ref="F3770">_xlfn.IFS(C3770&lt;=PERCENTILE($C$3:$C$5882,0.2),1,C3770&lt;=PERCENTILE($C$3:$C$5882,0.4),2,C3770&lt;=PERCENTILE($C$3:$C$5882,0.6),3,C3770&lt;=PERCENTILE($C$3:$C$5882,0.8),4,TRUE,5)</f>
        <v>3</v>
      </c>
      <c r="G3770" cm="1">
        <f t="array" ref="G3770">_xlfn.IFS(D3770&lt;=PERCENTILE($D$3:$D$5882,0.2),1,D3770&lt;=PERCENTILE($D$3:$D$5882,0.4),2,D3770&lt;=PERCENTILE($D$3:$D$5882,0.6),3,D3770&lt;=PERCENTILE($D$3:$D$5882,0.8),4,TRUE,5)</f>
        <v>2</v>
      </c>
      <c r="H3770" s="3" t="str" cm="1">
        <f t="array" ref="H3770">_xlfn.IFS(AND(E3770&gt;=4,F3770&gt;=4,G3770&gt;=4),"Champions",AND(E3770&gt;=3,F3770&gt;=3,G3770&gt;=3),"Loyal Customers",AND(E3770&lt;=2,F3770&gt;=3),"At Risk",AND(E3770&lt;=2,F3770&lt;=2,G3770&lt;=2),"Lost",AND(E3770&gt;=4,F3770&lt;=2),"New/Promising",TRUE,"Needs Attention")</f>
        <v>Needs Attention</v>
      </c>
      <c r="I3770" s="3" t="str">
        <f t="shared" si="62"/>
        <v>Active</v>
      </c>
      <c r="J3770" s="3" t="str">
        <f>_xlfn.XLOOKUP(A3770,'Country_Lookup'!$D:$D,'Country_Lookup'!$E:$E)</f>
        <v>United Kingdom</v>
      </c>
    </row>
    <row r="3771" spans="1:10" x14ac:dyDescent="0.3">
      <c r="A3771">
        <v>16150</v>
      </c>
      <c r="B3771">
        <v>42</v>
      </c>
      <c r="C3771">
        <v>10</v>
      </c>
      <c r="D3771">
        <v>4395.5899999999892</v>
      </c>
      <c r="E3771" cm="1">
        <f t="array" ref="E3771">_xlfn.IFS(B3771&lt;=PERCENTILE($B$3:$B$5882,0.2),5,B3771&lt;=PERCENTILE($B$3:$B$5882,0.4),4,B3771&lt;=PERCENTILE($B$3:$B$5882,0.6),3,B3771&lt;=PERCENTILE($B$3:$B$5882,0.8),2,TRUE,1)</f>
        <v>4</v>
      </c>
      <c r="F3771" cm="1">
        <f t="array" ref="F3771">_xlfn.IFS(C3771&lt;=PERCENTILE($C$3:$C$5882,0.2),1,C3771&lt;=PERCENTILE($C$3:$C$5882,0.4),2,C3771&lt;=PERCENTILE($C$3:$C$5882,0.6),3,C3771&lt;=PERCENTILE($C$3:$C$5882,0.8),4,TRUE,5)</f>
        <v>5</v>
      </c>
      <c r="G3771" cm="1">
        <f t="array" ref="G3771">_xlfn.IFS(D3771&lt;=PERCENTILE($D$3:$D$5882,0.2),1,D3771&lt;=PERCENTILE($D$3:$D$5882,0.4),2,D3771&lt;=PERCENTILE($D$3:$D$5882,0.6),3,D3771&lt;=PERCENTILE($D$3:$D$5882,0.8),4,TRUE,5)</f>
        <v>5</v>
      </c>
      <c r="H3771" s="3" t="str" cm="1">
        <f t="array" ref="H3771">_xlfn.IFS(AND(E3771&gt;=4,F3771&gt;=4,G3771&gt;=4),"Champions",AND(E3771&gt;=3,F3771&gt;=3,G3771&gt;=3),"Loyal Customers",AND(E3771&lt;=2,F3771&gt;=3),"At Risk",AND(E3771&lt;=2,F3771&lt;=2,G3771&lt;=2),"Lost",AND(E3771&gt;=4,F3771&lt;=2),"New/Promising",TRUE,"Needs Attention")</f>
        <v>Champions</v>
      </c>
      <c r="I3771" s="3" t="str">
        <f t="shared" si="62"/>
        <v>Active</v>
      </c>
      <c r="J3771" s="3" t="str">
        <f>_xlfn.XLOOKUP(A3771,'Country_Lookup'!$D:$D,'Country_Lookup'!$E:$E)</f>
        <v>United Kingdom</v>
      </c>
    </row>
    <row r="3772" spans="1:10" x14ac:dyDescent="0.3">
      <c r="A3772">
        <v>16152</v>
      </c>
      <c r="B3772">
        <v>268</v>
      </c>
      <c r="C3772">
        <v>1</v>
      </c>
      <c r="D3772">
        <v>1829.0400000000004</v>
      </c>
      <c r="E3772" cm="1">
        <f t="array" ref="E3772">_xlfn.IFS(B3772&lt;=PERCENTILE($B$3:$B$5882,0.2),5,B3772&lt;=PERCENTILE($B$3:$B$5882,0.4),4,B3772&lt;=PERCENTILE($B$3:$B$5882,0.6),3,B3772&lt;=PERCENTILE($B$3:$B$5882,0.8),2,TRUE,1)</f>
        <v>2</v>
      </c>
      <c r="F3772" cm="1">
        <f t="array" ref="F3772">_xlfn.IFS(C3772&lt;=PERCENTILE($C$3:$C$5882,0.2),1,C3772&lt;=PERCENTILE($C$3:$C$5882,0.4),2,C3772&lt;=PERCENTILE($C$3:$C$5882,0.6),3,C3772&lt;=PERCENTILE($C$3:$C$5882,0.8),4,TRUE,5)</f>
        <v>1</v>
      </c>
      <c r="G3772" cm="1">
        <f t="array" ref="G3772">_xlfn.IFS(D3772&lt;=PERCENTILE($D$3:$D$5882,0.2),1,D3772&lt;=PERCENTILE($D$3:$D$5882,0.4),2,D3772&lt;=PERCENTILE($D$3:$D$5882,0.6),3,D3772&lt;=PERCENTILE($D$3:$D$5882,0.8),4,TRUE,5)</f>
        <v>4</v>
      </c>
      <c r="H3772" s="3" t="str" cm="1">
        <f t="array" ref="H3772">_xlfn.IFS(AND(E3772&gt;=4,F3772&gt;=4,G3772&gt;=4),"Champions",AND(E3772&gt;=3,F3772&gt;=3,G3772&gt;=3),"Loyal Customers",AND(E3772&lt;=2,F3772&gt;=3),"At Risk",AND(E3772&lt;=2,F3772&lt;=2,G3772&lt;=2),"Lost",AND(E3772&gt;=4,F3772&lt;=2),"New/Promising",TRUE,"Needs Attention")</f>
        <v>Needs Attention</v>
      </c>
      <c r="I3772" s="3" t="str">
        <f t="shared" si="62"/>
        <v>Churned</v>
      </c>
      <c r="J3772" s="3" t="str">
        <f>_xlfn.XLOOKUP(A3772,'Country_Lookup'!$D:$D,'Country_Lookup'!$E:$E)</f>
        <v>United Kingdom</v>
      </c>
    </row>
    <row r="3773" spans="1:10" x14ac:dyDescent="0.3">
      <c r="A3773">
        <v>16153</v>
      </c>
      <c r="B3773">
        <v>49</v>
      </c>
      <c r="C3773">
        <v>11</v>
      </c>
      <c r="D3773">
        <v>5133.4899999999916</v>
      </c>
      <c r="E3773" cm="1">
        <f t="array" ref="E3773">_xlfn.IFS(B3773&lt;=PERCENTILE($B$3:$B$5882,0.2),5,B3773&lt;=PERCENTILE($B$3:$B$5882,0.4),4,B3773&lt;=PERCENTILE($B$3:$B$5882,0.6),3,B3773&lt;=PERCENTILE($B$3:$B$5882,0.8),2,TRUE,1)</f>
        <v>4</v>
      </c>
      <c r="F3773" cm="1">
        <f t="array" ref="F3773">_xlfn.IFS(C3773&lt;=PERCENTILE($C$3:$C$5882,0.2),1,C3773&lt;=PERCENTILE($C$3:$C$5882,0.4),2,C3773&lt;=PERCENTILE($C$3:$C$5882,0.6),3,C3773&lt;=PERCENTILE($C$3:$C$5882,0.8),4,TRUE,5)</f>
        <v>5</v>
      </c>
      <c r="G3773" cm="1">
        <f t="array" ref="G3773">_xlfn.IFS(D3773&lt;=PERCENTILE($D$3:$D$5882,0.2),1,D3773&lt;=PERCENTILE($D$3:$D$5882,0.4),2,D3773&lt;=PERCENTILE($D$3:$D$5882,0.6),3,D3773&lt;=PERCENTILE($D$3:$D$5882,0.8),4,TRUE,5)</f>
        <v>5</v>
      </c>
      <c r="H3773" s="3" t="str" cm="1">
        <f t="array" ref="H3773">_xlfn.IFS(AND(E3773&gt;=4,F3773&gt;=4,G3773&gt;=4),"Champions",AND(E3773&gt;=3,F3773&gt;=3,G3773&gt;=3),"Loyal Customers",AND(E3773&lt;=2,F3773&gt;=3),"At Risk",AND(E3773&lt;=2,F3773&lt;=2,G3773&lt;=2),"Lost",AND(E3773&gt;=4,F3773&lt;=2),"New/Promising",TRUE,"Needs Attention")</f>
        <v>Champions</v>
      </c>
      <c r="I3773" s="3" t="str">
        <f t="shared" si="62"/>
        <v>Active</v>
      </c>
      <c r="J3773" s="3" t="str">
        <f>_xlfn.XLOOKUP(A3773,'Country_Lookup'!$D:$D,'Country_Lookup'!$E:$E)</f>
        <v>United Kingdom</v>
      </c>
    </row>
    <row r="3774" spans="1:10" x14ac:dyDescent="0.3">
      <c r="A3774">
        <v>16155</v>
      </c>
      <c r="B3774">
        <v>381</v>
      </c>
      <c r="C3774">
        <v>5</v>
      </c>
      <c r="D3774">
        <v>796.90000000000089</v>
      </c>
      <c r="E3774" cm="1">
        <f t="array" ref="E3774">_xlfn.IFS(B3774&lt;=PERCENTILE($B$3:$B$5882,0.2),5,B3774&lt;=PERCENTILE($B$3:$B$5882,0.4),4,B3774&lt;=PERCENTILE($B$3:$B$5882,0.6),3,B3774&lt;=PERCENTILE($B$3:$B$5882,0.8),2,TRUE,1)</f>
        <v>2</v>
      </c>
      <c r="F3774" cm="1">
        <f t="array" ref="F3774">_xlfn.IFS(C3774&lt;=PERCENTILE($C$3:$C$5882,0.2),1,C3774&lt;=PERCENTILE($C$3:$C$5882,0.4),2,C3774&lt;=PERCENTILE($C$3:$C$5882,0.6),3,C3774&lt;=PERCENTILE($C$3:$C$5882,0.8),4,TRUE,5)</f>
        <v>4</v>
      </c>
      <c r="G3774" cm="1">
        <f t="array" ref="G3774">_xlfn.IFS(D3774&lt;=PERCENTILE($D$3:$D$5882,0.2),1,D3774&lt;=PERCENTILE($D$3:$D$5882,0.4),2,D3774&lt;=PERCENTILE($D$3:$D$5882,0.6),3,D3774&lt;=PERCENTILE($D$3:$D$5882,0.8),4,TRUE,5)</f>
        <v>3</v>
      </c>
      <c r="H3774" s="3" t="str" cm="1">
        <f t="array" ref="H3774">_xlfn.IFS(AND(E3774&gt;=4,F3774&gt;=4,G3774&gt;=4),"Champions",AND(E3774&gt;=3,F3774&gt;=3,G3774&gt;=3),"Loyal Customers",AND(E3774&lt;=2,F3774&gt;=3),"At Risk",AND(E3774&lt;=2,F3774&lt;=2,G3774&lt;=2),"Lost",AND(E3774&gt;=4,F3774&lt;=2),"New/Promising",TRUE,"Needs Attention")</f>
        <v>At Risk</v>
      </c>
      <c r="I3774" s="3" t="str">
        <f t="shared" si="62"/>
        <v>Churned</v>
      </c>
      <c r="J3774" s="3" t="str">
        <f>_xlfn.XLOOKUP(A3774,'Country_Lookup'!$D:$D,'Country_Lookup'!$E:$E)</f>
        <v>United Kingdom</v>
      </c>
    </row>
    <row r="3775" spans="1:10" x14ac:dyDescent="0.3">
      <c r="A3775">
        <v>16156</v>
      </c>
      <c r="B3775">
        <v>8</v>
      </c>
      <c r="C3775">
        <v>20</v>
      </c>
      <c r="D3775">
        <v>6218.1799999999939</v>
      </c>
      <c r="E3775" cm="1">
        <f t="array" ref="E3775">_xlfn.IFS(B3775&lt;=PERCENTILE($B$3:$B$5882,0.2),5,B3775&lt;=PERCENTILE($B$3:$B$5882,0.4),4,B3775&lt;=PERCENTILE($B$3:$B$5882,0.6),3,B3775&lt;=PERCENTILE($B$3:$B$5882,0.8),2,TRUE,1)</f>
        <v>5</v>
      </c>
      <c r="F3775" cm="1">
        <f t="array" ref="F3775">_xlfn.IFS(C3775&lt;=PERCENTILE($C$3:$C$5882,0.2),1,C3775&lt;=PERCENTILE($C$3:$C$5882,0.4),2,C3775&lt;=PERCENTILE($C$3:$C$5882,0.6),3,C3775&lt;=PERCENTILE($C$3:$C$5882,0.8),4,TRUE,5)</f>
        <v>5</v>
      </c>
      <c r="G3775" cm="1">
        <f t="array" ref="G3775">_xlfn.IFS(D3775&lt;=PERCENTILE($D$3:$D$5882,0.2),1,D3775&lt;=PERCENTILE($D$3:$D$5882,0.4),2,D3775&lt;=PERCENTILE($D$3:$D$5882,0.6),3,D3775&lt;=PERCENTILE($D$3:$D$5882,0.8),4,TRUE,5)</f>
        <v>5</v>
      </c>
      <c r="H3775" s="3" t="str" cm="1">
        <f t="array" ref="H3775">_xlfn.IFS(AND(E3775&gt;=4,F3775&gt;=4,G3775&gt;=4),"Champions",AND(E3775&gt;=3,F3775&gt;=3,G3775&gt;=3),"Loyal Customers",AND(E3775&lt;=2,F3775&gt;=3),"At Risk",AND(E3775&lt;=2,F3775&lt;=2,G3775&lt;=2),"Lost",AND(E3775&gt;=4,F3775&lt;=2),"New/Promising",TRUE,"Needs Attention")</f>
        <v>Champions</v>
      </c>
      <c r="I3775" s="3" t="str">
        <f t="shared" si="62"/>
        <v>Active</v>
      </c>
      <c r="J3775" s="3" t="str">
        <f>_xlfn.XLOOKUP(A3775,'Country_Lookup'!$D:$D,'Country_Lookup'!$E:$E)</f>
        <v>United Kingdom</v>
      </c>
    </row>
    <row r="3776" spans="1:10" x14ac:dyDescent="0.3">
      <c r="A3776">
        <v>16157</v>
      </c>
      <c r="B3776">
        <v>15</v>
      </c>
      <c r="C3776">
        <v>3</v>
      </c>
      <c r="D3776">
        <v>656.69</v>
      </c>
      <c r="E3776" cm="1">
        <f t="array" ref="E3776">_xlfn.IFS(B3776&lt;=PERCENTILE($B$3:$B$5882,0.2),5,B3776&lt;=PERCENTILE($B$3:$B$5882,0.4),4,B3776&lt;=PERCENTILE($B$3:$B$5882,0.6),3,B3776&lt;=PERCENTILE($B$3:$B$5882,0.8),2,TRUE,1)</f>
        <v>5</v>
      </c>
      <c r="F3776" cm="1">
        <f t="array" ref="F3776">_xlfn.IFS(C3776&lt;=PERCENTILE($C$3:$C$5882,0.2),1,C3776&lt;=PERCENTILE($C$3:$C$5882,0.4),2,C3776&lt;=PERCENTILE($C$3:$C$5882,0.6),3,C3776&lt;=PERCENTILE($C$3:$C$5882,0.8),4,TRUE,5)</f>
        <v>3</v>
      </c>
      <c r="G3776" cm="1">
        <f t="array" ref="G3776">_xlfn.IFS(D3776&lt;=PERCENTILE($D$3:$D$5882,0.2),1,D3776&lt;=PERCENTILE($D$3:$D$5882,0.4),2,D3776&lt;=PERCENTILE($D$3:$D$5882,0.6),3,D3776&lt;=PERCENTILE($D$3:$D$5882,0.8),4,TRUE,5)</f>
        <v>3</v>
      </c>
      <c r="H3776" s="3" t="str" cm="1">
        <f t="array" ref="H3776">_xlfn.IFS(AND(E3776&gt;=4,F3776&gt;=4,G3776&gt;=4),"Champions",AND(E3776&gt;=3,F3776&gt;=3,G3776&gt;=3),"Loyal Customers",AND(E3776&lt;=2,F3776&gt;=3),"At Risk",AND(E3776&lt;=2,F3776&lt;=2,G3776&lt;=2),"Lost",AND(E3776&gt;=4,F3776&lt;=2),"New/Promising",TRUE,"Needs Attention")</f>
        <v>Loyal Customers</v>
      </c>
      <c r="I3776" s="3" t="str">
        <f t="shared" si="62"/>
        <v>Active</v>
      </c>
      <c r="J3776" s="3" t="str">
        <f>_xlfn.XLOOKUP(A3776,'Country_Lookup'!$D:$D,'Country_Lookup'!$E:$E)</f>
        <v>United Kingdom</v>
      </c>
    </row>
    <row r="3777" spans="1:10" x14ac:dyDescent="0.3">
      <c r="A3777">
        <v>16158</v>
      </c>
      <c r="B3777">
        <v>522</v>
      </c>
      <c r="C3777">
        <v>9</v>
      </c>
      <c r="D3777">
        <v>628.31999999999982</v>
      </c>
      <c r="E3777" cm="1">
        <f t="array" ref="E3777">_xlfn.IFS(B3777&lt;=PERCENTILE($B$3:$B$5882,0.2),5,B3777&lt;=PERCENTILE($B$3:$B$5882,0.4),4,B3777&lt;=PERCENTILE($B$3:$B$5882,0.6),3,B3777&lt;=PERCENTILE($B$3:$B$5882,0.8),2,TRUE,1)</f>
        <v>1</v>
      </c>
      <c r="F3777" cm="1">
        <f t="array" ref="F3777">_xlfn.IFS(C3777&lt;=PERCENTILE($C$3:$C$5882,0.2),1,C3777&lt;=PERCENTILE($C$3:$C$5882,0.4),2,C3777&lt;=PERCENTILE($C$3:$C$5882,0.6),3,C3777&lt;=PERCENTILE($C$3:$C$5882,0.8),4,TRUE,5)</f>
        <v>5</v>
      </c>
      <c r="G3777" cm="1">
        <f t="array" ref="G3777">_xlfn.IFS(D3777&lt;=PERCENTILE($D$3:$D$5882,0.2),1,D3777&lt;=PERCENTILE($D$3:$D$5882,0.4),2,D3777&lt;=PERCENTILE($D$3:$D$5882,0.6),3,D3777&lt;=PERCENTILE($D$3:$D$5882,0.8),4,TRUE,5)</f>
        <v>3</v>
      </c>
      <c r="H3777" s="3" t="str" cm="1">
        <f t="array" ref="H3777">_xlfn.IFS(AND(E3777&gt;=4,F3777&gt;=4,G3777&gt;=4),"Champions",AND(E3777&gt;=3,F3777&gt;=3,G3777&gt;=3),"Loyal Customers",AND(E3777&lt;=2,F3777&gt;=3),"At Risk",AND(E3777&lt;=2,F3777&lt;=2,G3777&lt;=2),"Lost",AND(E3777&gt;=4,F3777&lt;=2),"New/Promising",TRUE,"Needs Attention")</f>
        <v>At Risk</v>
      </c>
      <c r="I3777" s="3" t="str">
        <f t="shared" si="62"/>
        <v>Churned</v>
      </c>
      <c r="J3777" s="3" t="str">
        <f>_xlfn.XLOOKUP(A3777,'Country_Lookup'!$D:$D,'Country_Lookup'!$E:$E)</f>
        <v>United Kingdom</v>
      </c>
    </row>
    <row r="3778" spans="1:10" x14ac:dyDescent="0.3">
      <c r="A3778">
        <v>16159</v>
      </c>
      <c r="B3778">
        <v>281</v>
      </c>
      <c r="C3778">
        <v>4</v>
      </c>
      <c r="D3778">
        <v>1232.7900000000006</v>
      </c>
      <c r="E3778" cm="1">
        <f t="array" ref="E3778">_xlfn.IFS(B3778&lt;=PERCENTILE($B$3:$B$5882,0.2),5,B3778&lt;=PERCENTILE($B$3:$B$5882,0.4),4,B3778&lt;=PERCENTILE($B$3:$B$5882,0.6),3,B3778&lt;=PERCENTILE($B$3:$B$5882,0.8),2,TRUE,1)</f>
        <v>2</v>
      </c>
      <c r="F3778" cm="1">
        <f t="array" ref="F3778">_xlfn.IFS(C3778&lt;=PERCENTILE($C$3:$C$5882,0.2),1,C3778&lt;=PERCENTILE($C$3:$C$5882,0.4),2,C3778&lt;=PERCENTILE($C$3:$C$5882,0.6),3,C3778&lt;=PERCENTILE($C$3:$C$5882,0.8),4,TRUE,5)</f>
        <v>3</v>
      </c>
      <c r="G3778" cm="1">
        <f t="array" ref="G3778">_xlfn.IFS(D3778&lt;=PERCENTILE($D$3:$D$5882,0.2),1,D3778&lt;=PERCENTILE($D$3:$D$5882,0.4),2,D3778&lt;=PERCENTILE($D$3:$D$5882,0.6),3,D3778&lt;=PERCENTILE($D$3:$D$5882,0.8),4,TRUE,5)</f>
        <v>3</v>
      </c>
      <c r="H3778" s="3" t="str" cm="1">
        <f t="array" ref="H3778">_xlfn.IFS(AND(E3778&gt;=4,F3778&gt;=4,G3778&gt;=4),"Champions",AND(E3778&gt;=3,F3778&gt;=3,G3778&gt;=3),"Loyal Customers",AND(E3778&lt;=2,F3778&gt;=3),"At Risk",AND(E3778&lt;=2,F3778&lt;=2,G3778&lt;=2),"Lost",AND(E3778&gt;=4,F3778&lt;=2),"New/Promising",TRUE,"Needs Attention")</f>
        <v>At Risk</v>
      </c>
      <c r="I3778" s="3" t="str">
        <f t="shared" si="62"/>
        <v>Churned</v>
      </c>
      <c r="J3778" s="3" t="str">
        <f>_xlfn.XLOOKUP(A3778,'Country_Lookup'!$D:$D,'Country_Lookup'!$E:$E)</f>
        <v>United Kingdom</v>
      </c>
    </row>
    <row r="3779" spans="1:10" x14ac:dyDescent="0.3">
      <c r="A3779">
        <v>16160</v>
      </c>
      <c r="B3779">
        <v>65</v>
      </c>
      <c r="C3779">
        <v>2</v>
      </c>
      <c r="D3779">
        <v>1025.44</v>
      </c>
      <c r="E3779" cm="1">
        <f t="array" ref="E3779">_xlfn.IFS(B3779&lt;=PERCENTILE($B$3:$B$5882,0.2),5,B3779&lt;=PERCENTILE($B$3:$B$5882,0.4),4,B3779&lt;=PERCENTILE($B$3:$B$5882,0.6),3,B3779&lt;=PERCENTILE($B$3:$B$5882,0.8),2,TRUE,1)</f>
        <v>3</v>
      </c>
      <c r="F3779" cm="1">
        <f t="array" ref="F3779">_xlfn.IFS(C3779&lt;=PERCENTILE($C$3:$C$5882,0.2),1,C3779&lt;=PERCENTILE($C$3:$C$5882,0.4),2,C3779&lt;=PERCENTILE($C$3:$C$5882,0.6),3,C3779&lt;=PERCENTILE($C$3:$C$5882,0.8),4,TRUE,5)</f>
        <v>2</v>
      </c>
      <c r="G3779" cm="1">
        <f t="array" ref="G3779">_xlfn.IFS(D3779&lt;=PERCENTILE($D$3:$D$5882,0.2),1,D3779&lt;=PERCENTILE($D$3:$D$5882,0.4),2,D3779&lt;=PERCENTILE($D$3:$D$5882,0.6),3,D3779&lt;=PERCENTILE($D$3:$D$5882,0.8),4,TRUE,5)</f>
        <v>3</v>
      </c>
      <c r="H3779" s="3" t="str" cm="1">
        <f t="array" ref="H3779">_xlfn.IFS(AND(E3779&gt;=4,F3779&gt;=4,G3779&gt;=4),"Champions",AND(E3779&gt;=3,F3779&gt;=3,G3779&gt;=3),"Loyal Customers",AND(E3779&lt;=2,F3779&gt;=3),"At Risk",AND(E3779&lt;=2,F3779&lt;=2,G3779&lt;=2),"Lost",AND(E3779&gt;=4,F3779&lt;=2),"New/Promising",TRUE,"Needs Attention")</f>
        <v>Needs Attention</v>
      </c>
      <c r="I3779" s="3" t="str">
        <f t="shared" ref="I3779:I3842" si="63">IF(B3779&gt;90,"Churned","Active")</f>
        <v>Active</v>
      </c>
      <c r="J3779" s="3" t="str">
        <f>_xlfn.XLOOKUP(A3779,'Country_Lookup'!$D:$D,'Country_Lookup'!$E:$E)</f>
        <v>United Kingdom</v>
      </c>
    </row>
    <row r="3780" spans="1:10" x14ac:dyDescent="0.3">
      <c r="A3780">
        <v>16161</v>
      </c>
      <c r="B3780">
        <v>1</v>
      </c>
      <c r="C3780">
        <v>43</v>
      </c>
      <c r="D3780">
        <v>12831.800000000252</v>
      </c>
      <c r="E3780" cm="1">
        <f t="array" ref="E3780">_xlfn.IFS(B3780&lt;=PERCENTILE($B$3:$B$5882,0.2),5,B3780&lt;=PERCENTILE($B$3:$B$5882,0.4),4,B3780&lt;=PERCENTILE($B$3:$B$5882,0.6),3,B3780&lt;=PERCENTILE($B$3:$B$5882,0.8),2,TRUE,1)</f>
        <v>5</v>
      </c>
      <c r="F3780" cm="1">
        <f t="array" ref="F3780">_xlfn.IFS(C3780&lt;=PERCENTILE($C$3:$C$5882,0.2),1,C3780&lt;=PERCENTILE($C$3:$C$5882,0.4),2,C3780&lt;=PERCENTILE($C$3:$C$5882,0.6),3,C3780&lt;=PERCENTILE($C$3:$C$5882,0.8),4,TRUE,5)</f>
        <v>5</v>
      </c>
      <c r="G3780" cm="1">
        <f t="array" ref="G3780">_xlfn.IFS(D3780&lt;=PERCENTILE($D$3:$D$5882,0.2),1,D3780&lt;=PERCENTILE($D$3:$D$5882,0.4),2,D3780&lt;=PERCENTILE($D$3:$D$5882,0.6),3,D3780&lt;=PERCENTILE($D$3:$D$5882,0.8),4,TRUE,5)</f>
        <v>5</v>
      </c>
      <c r="H3780" s="3" t="str" cm="1">
        <f t="array" ref="H3780">_xlfn.IFS(AND(E3780&gt;=4,F3780&gt;=4,G3780&gt;=4),"Champions",AND(E3780&gt;=3,F3780&gt;=3,G3780&gt;=3),"Loyal Customers",AND(E3780&lt;=2,F3780&gt;=3),"At Risk",AND(E3780&lt;=2,F3780&lt;=2,G3780&lt;=2),"Lost",AND(E3780&gt;=4,F3780&lt;=2),"New/Promising",TRUE,"Needs Attention")</f>
        <v>Champions</v>
      </c>
      <c r="I3780" s="3" t="str">
        <f t="shared" si="63"/>
        <v>Active</v>
      </c>
      <c r="J3780" s="3" t="str">
        <f>_xlfn.XLOOKUP(A3780,'Country_Lookup'!$D:$D,'Country_Lookup'!$E:$E)</f>
        <v>United Kingdom</v>
      </c>
    </row>
    <row r="3781" spans="1:10" x14ac:dyDescent="0.3">
      <c r="A3781">
        <v>16162</v>
      </c>
      <c r="B3781">
        <v>252</v>
      </c>
      <c r="C3781">
        <v>1</v>
      </c>
      <c r="D3781">
        <v>37.4</v>
      </c>
      <c r="E3781" cm="1">
        <f t="array" ref="E3781">_xlfn.IFS(B3781&lt;=PERCENTILE($B$3:$B$5882,0.2),5,B3781&lt;=PERCENTILE($B$3:$B$5882,0.4),4,B3781&lt;=PERCENTILE($B$3:$B$5882,0.6),3,B3781&lt;=PERCENTILE($B$3:$B$5882,0.8),2,TRUE,1)</f>
        <v>2</v>
      </c>
      <c r="F3781" cm="1">
        <f t="array" ref="F3781">_xlfn.IFS(C3781&lt;=PERCENTILE($C$3:$C$5882,0.2),1,C3781&lt;=PERCENTILE($C$3:$C$5882,0.4),2,C3781&lt;=PERCENTILE($C$3:$C$5882,0.6),3,C3781&lt;=PERCENTILE($C$3:$C$5882,0.8),4,TRUE,5)</f>
        <v>1</v>
      </c>
      <c r="G3781" cm="1">
        <f t="array" ref="G3781">_xlfn.IFS(D3781&lt;=PERCENTILE($D$3:$D$5882,0.2),1,D3781&lt;=PERCENTILE($D$3:$D$5882,0.4),2,D3781&lt;=PERCENTILE($D$3:$D$5882,0.6),3,D3781&lt;=PERCENTILE($D$3:$D$5882,0.8),4,TRUE,5)</f>
        <v>1</v>
      </c>
      <c r="H3781" s="3" t="str" cm="1">
        <f t="array" ref="H3781">_xlfn.IFS(AND(E3781&gt;=4,F3781&gt;=4,G3781&gt;=4),"Champions",AND(E3781&gt;=3,F3781&gt;=3,G3781&gt;=3),"Loyal Customers",AND(E3781&lt;=2,F3781&gt;=3),"At Risk",AND(E3781&lt;=2,F3781&lt;=2,G3781&lt;=2),"Lost",AND(E3781&gt;=4,F3781&lt;=2),"New/Promising",TRUE,"Needs Attention")</f>
        <v>Lost</v>
      </c>
      <c r="I3781" s="3" t="str">
        <f t="shared" si="63"/>
        <v>Churned</v>
      </c>
      <c r="J3781" s="3" t="str">
        <f>_xlfn.XLOOKUP(A3781,'Country_Lookup'!$D:$D,'Country_Lookup'!$E:$E)</f>
        <v>United Kingdom</v>
      </c>
    </row>
    <row r="3782" spans="1:10" x14ac:dyDescent="0.3">
      <c r="A3782">
        <v>16163</v>
      </c>
      <c r="B3782">
        <v>232</v>
      </c>
      <c r="C3782">
        <v>6</v>
      </c>
      <c r="D3782">
        <v>2849.5799999999954</v>
      </c>
      <c r="E3782" cm="1">
        <f t="array" ref="E3782">_xlfn.IFS(B3782&lt;=PERCENTILE($B$3:$B$5882,0.2),5,B3782&lt;=PERCENTILE($B$3:$B$5882,0.4),4,B3782&lt;=PERCENTILE($B$3:$B$5882,0.6),3,B3782&lt;=PERCENTILE($B$3:$B$5882,0.8),2,TRUE,1)</f>
        <v>2</v>
      </c>
      <c r="F3782" cm="1">
        <f t="array" ref="F3782">_xlfn.IFS(C3782&lt;=PERCENTILE($C$3:$C$5882,0.2),1,C3782&lt;=PERCENTILE($C$3:$C$5882,0.4),2,C3782&lt;=PERCENTILE($C$3:$C$5882,0.6),3,C3782&lt;=PERCENTILE($C$3:$C$5882,0.8),4,TRUE,5)</f>
        <v>4</v>
      </c>
      <c r="G3782" cm="1">
        <f t="array" ref="G3782">_xlfn.IFS(D3782&lt;=PERCENTILE($D$3:$D$5882,0.2),1,D3782&lt;=PERCENTILE($D$3:$D$5882,0.4),2,D3782&lt;=PERCENTILE($D$3:$D$5882,0.6),3,D3782&lt;=PERCENTILE($D$3:$D$5882,0.8),4,TRUE,5)</f>
        <v>4</v>
      </c>
      <c r="H3782" s="3" t="str" cm="1">
        <f t="array" ref="H3782">_xlfn.IFS(AND(E3782&gt;=4,F3782&gt;=4,G3782&gt;=4),"Champions",AND(E3782&gt;=3,F3782&gt;=3,G3782&gt;=3),"Loyal Customers",AND(E3782&lt;=2,F3782&gt;=3),"At Risk",AND(E3782&lt;=2,F3782&lt;=2,G3782&lt;=2),"Lost",AND(E3782&gt;=4,F3782&lt;=2),"New/Promising",TRUE,"Needs Attention")</f>
        <v>At Risk</v>
      </c>
      <c r="I3782" s="3" t="str">
        <f t="shared" si="63"/>
        <v>Churned</v>
      </c>
      <c r="J3782" s="3" t="str">
        <f>_xlfn.XLOOKUP(A3782,'Country_Lookup'!$D:$D,'Country_Lookup'!$E:$E)</f>
        <v>United Kingdom</v>
      </c>
    </row>
    <row r="3783" spans="1:10" x14ac:dyDescent="0.3">
      <c r="A3783">
        <v>16164</v>
      </c>
      <c r="B3783">
        <v>17</v>
      </c>
      <c r="C3783">
        <v>3</v>
      </c>
      <c r="D3783">
        <v>822.47999999999968</v>
      </c>
      <c r="E3783" cm="1">
        <f t="array" ref="E3783">_xlfn.IFS(B3783&lt;=PERCENTILE($B$3:$B$5882,0.2),5,B3783&lt;=PERCENTILE($B$3:$B$5882,0.4),4,B3783&lt;=PERCENTILE($B$3:$B$5882,0.6),3,B3783&lt;=PERCENTILE($B$3:$B$5882,0.8),2,TRUE,1)</f>
        <v>5</v>
      </c>
      <c r="F3783" cm="1">
        <f t="array" ref="F3783">_xlfn.IFS(C3783&lt;=PERCENTILE($C$3:$C$5882,0.2),1,C3783&lt;=PERCENTILE($C$3:$C$5882,0.4),2,C3783&lt;=PERCENTILE($C$3:$C$5882,0.6),3,C3783&lt;=PERCENTILE($C$3:$C$5882,0.8),4,TRUE,5)</f>
        <v>3</v>
      </c>
      <c r="G3783" cm="1">
        <f t="array" ref="G3783">_xlfn.IFS(D3783&lt;=PERCENTILE($D$3:$D$5882,0.2),1,D3783&lt;=PERCENTILE($D$3:$D$5882,0.4),2,D3783&lt;=PERCENTILE($D$3:$D$5882,0.6),3,D3783&lt;=PERCENTILE($D$3:$D$5882,0.8),4,TRUE,5)</f>
        <v>3</v>
      </c>
      <c r="H3783" s="3" t="str" cm="1">
        <f t="array" ref="H3783">_xlfn.IFS(AND(E3783&gt;=4,F3783&gt;=4,G3783&gt;=4),"Champions",AND(E3783&gt;=3,F3783&gt;=3,G3783&gt;=3),"Loyal Customers",AND(E3783&lt;=2,F3783&gt;=3),"At Risk",AND(E3783&lt;=2,F3783&lt;=2,G3783&lt;=2),"Lost",AND(E3783&gt;=4,F3783&lt;=2),"New/Promising",TRUE,"Needs Attention")</f>
        <v>Loyal Customers</v>
      </c>
      <c r="I3783" s="3" t="str">
        <f t="shared" si="63"/>
        <v>Active</v>
      </c>
      <c r="J3783" s="3" t="str">
        <f>_xlfn.XLOOKUP(A3783,'Country_Lookup'!$D:$D,'Country_Lookup'!$E:$E)</f>
        <v>United Kingdom</v>
      </c>
    </row>
    <row r="3784" spans="1:10" x14ac:dyDescent="0.3">
      <c r="A3784">
        <v>16165</v>
      </c>
      <c r="B3784">
        <v>505</v>
      </c>
      <c r="C3784">
        <v>1</v>
      </c>
      <c r="D3784">
        <v>79.900000000000006</v>
      </c>
      <c r="E3784" cm="1">
        <f t="array" ref="E3784">_xlfn.IFS(B3784&lt;=PERCENTILE($B$3:$B$5882,0.2),5,B3784&lt;=PERCENTILE($B$3:$B$5882,0.4),4,B3784&lt;=PERCENTILE($B$3:$B$5882,0.6),3,B3784&lt;=PERCENTILE($B$3:$B$5882,0.8),2,TRUE,1)</f>
        <v>1</v>
      </c>
      <c r="F3784" cm="1">
        <f t="array" ref="F3784">_xlfn.IFS(C3784&lt;=PERCENTILE($C$3:$C$5882,0.2),1,C3784&lt;=PERCENTILE($C$3:$C$5882,0.4),2,C3784&lt;=PERCENTILE($C$3:$C$5882,0.6),3,C3784&lt;=PERCENTILE($C$3:$C$5882,0.8),4,TRUE,5)</f>
        <v>1</v>
      </c>
      <c r="G3784" cm="1">
        <f t="array" ref="G3784">_xlfn.IFS(D3784&lt;=PERCENTILE($D$3:$D$5882,0.2),1,D3784&lt;=PERCENTILE($D$3:$D$5882,0.4),2,D3784&lt;=PERCENTILE($D$3:$D$5882,0.6),3,D3784&lt;=PERCENTILE($D$3:$D$5882,0.8),4,TRUE,5)</f>
        <v>1</v>
      </c>
      <c r="H3784" s="3" t="str" cm="1">
        <f t="array" ref="H3784">_xlfn.IFS(AND(E3784&gt;=4,F3784&gt;=4,G3784&gt;=4),"Champions",AND(E3784&gt;=3,F3784&gt;=3,G3784&gt;=3),"Loyal Customers",AND(E3784&lt;=2,F3784&gt;=3),"At Risk",AND(E3784&lt;=2,F3784&lt;=2,G3784&lt;=2),"Lost",AND(E3784&gt;=4,F3784&lt;=2),"New/Promising",TRUE,"Needs Attention")</f>
        <v>Lost</v>
      </c>
      <c r="I3784" s="3" t="str">
        <f t="shared" si="63"/>
        <v>Churned</v>
      </c>
      <c r="J3784" s="3" t="str">
        <f>_xlfn.XLOOKUP(A3784,'Country_Lookup'!$D:$D,'Country_Lookup'!$E:$E)</f>
        <v>United Kingdom</v>
      </c>
    </row>
    <row r="3785" spans="1:10" x14ac:dyDescent="0.3">
      <c r="A3785">
        <v>16166</v>
      </c>
      <c r="B3785">
        <v>428</v>
      </c>
      <c r="C3785">
        <v>2</v>
      </c>
      <c r="D3785">
        <v>435.83</v>
      </c>
      <c r="E3785" cm="1">
        <f t="array" ref="E3785">_xlfn.IFS(B3785&lt;=PERCENTILE($B$3:$B$5882,0.2),5,B3785&lt;=PERCENTILE($B$3:$B$5882,0.4),4,B3785&lt;=PERCENTILE($B$3:$B$5882,0.6),3,B3785&lt;=PERCENTILE($B$3:$B$5882,0.8),2,TRUE,1)</f>
        <v>1</v>
      </c>
      <c r="F3785" cm="1">
        <f t="array" ref="F3785">_xlfn.IFS(C3785&lt;=PERCENTILE($C$3:$C$5882,0.2),1,C3785&lt;=PERCENTILE($C$3:$C$5882,0.4),2,C3785&lt;=PERCENTILE($C$3:$C$5882,0.6),3,C3785&lt;=PERCENTILE($C$3:$C$5882,0.8),4,TRUE,5)</f>
        <v>2</v>
      </c>
      <c r="G3785" cm="1">
        <f t="array" ref="G3785">_xlfn.IFS(D3785&lt;=PERCENTILE($D$3:$D$5882,0.2),1,D3785&lt;=PERCENTILE($D$3:$D$5882,0.4),2,D3785&lt;=PERCENTILE($D$3:$D$5882,0.6),3,D3785&lt;=PERCENTILE($D$3:$D$5882,0.8),4,TRUE,5)</f>
        <v>2</v>
      </c>
      <c r="H3785" s="3" t="str" cm="1">
        <f t="array" ref="H3785">_xlfn.IFS(AND(E3785&gt;=4,F3785&gt;=4,G3785&gt;=4),"Champions",AND(E3785&gt;=3,F3785&gt;=3,G3785&gt;=3),"Loyal Customers",AND(E3785&lt;=2,F3785&gt;=3),"At Risk",AND(E3785&lt;=2,F3785&lt;=2,G3785&lt;=2),"Lost",AND(E3785&gt;=4,F3785&lt;=2),"New/Promising",TRUE,"Needs Attention")</f>
        <v>Lost</v>
      </c>
      <c r="I3785" s="3" t="str">
        <f t="shared" si="63"/>
        <v>Churned</v>
      </c>
      <c r="J3785" s="3" t="str">
        <f>_xlfn.XLOOKUP(A3785,'Country_Lookup'!$D:$D,'Country_Lookup'!$E:$E)</f>
        <v>United Kingdom</v>
      </c>
    </row>
    <row r="3786" spans="1:10" x14ac:dyDescent="0.3">
      <c r="A3786">
        <v>16167</v>
      </c>
      <c r="B3786">
        <v>414</v>
      </c>
      <c r="C3786">
        <v>5</v>
      </c>
      <c r="D3786">
        <v>1386.1200000000003</v>
      </c>
      <c r="E3786" cm="1">
        <f t="array" ref="E3786">_xlfn.IFS(B3786&lt;=PERCENTILE($B$3:$B$5882,0.2),5,B3786&lt;=PERCENTILE($B$3:$B$5882,0.4),4,B3786&lt;=PERCENTILE($B$3:$B$5882,0.6),3,B3786&lt;=PERCENTILE($B$3:$B$5882,0.8),2,TRUE,1)</f>
        <v>1</v>
      </c>
      <c r="F3786" cm="1">
        <f t="array" ref="F3786">_xlfn.IFS(C3786&lt;=PERCENTILE($C$3:$C$5882,0.2),1,C3786&lt;=PERCENTILE($C$3:$C$5882,0.4),2,C3786&lt;=PERCENTILE($C$3:$C$5882,0.6),3,C3786&lt;=PERCENTILE($C$3:$C$5882,0.8),4,TRUE,5)</f>
        <v>4</v>
      </c>
      <c r="G3786" cm="1">
        <f t="array" ref="G3786">_xlfn.IFS(D3786&lt;=PERCENTILE($D$3:$D$5882,0.2),1,D3786&lt;=PERCENTILE($D$3:$D$5882,0.4),2,D3786&lt;=PERCENTILE($D$3:$D$5882,0.6),3,D3786&lt;=PERCENTILE($D$3:$D$5882,0.8),4,TRUE,5)</f>
        <v>4</v>
      </c>
      <c r="H3786" s="3" t="str" cm="1">
        <f t="array" ref="H3786">_xlfn.IFS(AND(E3786&gt;=4,F3786&gt;=4,G3786&gt;=4),"Champions",AND(E3786&gt;=3,F3786&gt;=3,G3786&gt;=3),"Loyal Customers",AND(E3786&lt;=2,F3786&gt;=3),"At Risk",AND(E3786&lt;=2,F3786&lt;=2,G3786&lt;=2),"Lost",AND(E3786&gt;=4,F3786&lt;=2),"New/Promising",TRUE,"Needs Attention")</f>
        <v>At Risk</v>
      </c>
      <c r="I3786" s="3" t="str">
        <f t="shared" si="63"/>
        <v>Churned</v>
      </c>
      <c r="J3786" s="3" t="str">
        <f>_xlfn.XLOOKUP(A3786,'Country_Lookup'!$D:$D,'Country_Lookup'!$E:$E)</f>
        <v>United Kingdom</v>
      </c>
    </row>
    <row r="3787" spans="1:10" x14ac:dyDescent="0.3">
      <c r="A3787">
        <v>16168</v>
      </c>
      <c r="B3787">
        <v>10</v>
      </c>
      <c r="C3787">
        <v>66</v>
      </c>
      <c r="D3787">
        <v>10636.470000000065</v>
      </c>
      <c r="E3787" cm="1">
        <f t="array" ref="E3787">_xlfn.IFS(B3787&lt;=PERCENTILE($B$3:$B$5882,0.2),5,B3787&lt;=PERCENTILE($B$3:$B$5882,0.4),4,B3787&lt;=PERCENTILE($B$3:$B$5882,0.6),3,B3787&lt;=PERCENTILE($B$3:$B$5882,0.8),2,TRUE,1)</f>
        <v>5</v>
      </c>
      <c r="F3787" cm="1">
        <f t="array" ref="F3787">_xlfn.IFS(C3787&lt;=PERCENTILE($C$3:$C$5882,0.2),1,C3787&lt;=PERCENTILE($C$3:$C$5882,0.4),2,C3787&lt;=PERCENTILE($C$3:$C$5882,0.6),3,C3787&lt;=PERCENTILE($C$3:$C$5882,0.8),4,TRUE,5)</f>
        <v>5</v>
      </c>
      <c r="G3787" cm="1">
        <f t="array" ref="G3787">_xlfn.IFS(D3787&lt;=PERCENTILE($D$3:$D$5882,0.2),1,D3787&lt;=PERCENTILE($D$3:$D$5882,0.4),2,D3787&lt;=PERCENTILE($D$3:$D$5882,0.6),3,D3787&lt;=PERCENTILE($D$3:$D$5882,0.8),4,TRUE,5)</f>
        <v>5</v>
      </c>
      <c r="H3787" s="3" t="str" cm="1">
        <f t="array" ref="H3787">_xlfn.IFS(AND(E3787&gt;=4,F3787&gt;=4,G3787&gt;=4),"Champions",AND(E3787&gt;=3,F3787&gt;=3,G3787&gt;=3),"Loyal Customers",AND(E3787&lt;=2,F3787&gt;=3),"At Risk",AND(E3787&lt;=2,F3787&lt;=2,G3787&lt;=2),"Lost",AND(E3787&gt;=4,F3787&lt;=2),"New/Promising",TRUE,"Needs Attention")</f>
        <v>Champions</v>
      </c>
      <c r="I3787" s="3" t="str">
        <f t="shared" si="63"/>
        <v>Active</v>
      </c>
      <c r="J3787" s="3" t="str">
        <f>_xlfn.XLOOKUP(A3787,'Country_Lookup'!$D:$D,'Country_Lookup'!$E:$E)</f>
        <v>United Kingdom</v>
      </c>
    </row>
    <row r="3788" spans="1:10" x14ac:dyDescent="0.3">
      <c r="A3788">
        <v>16169</v>
      </c>
      <c r="B3788">
        <v>8</v>
      </c>
      <c r="C3788">
        <v>4</v>
      </c>
      <c r="D3788">
        <v>1822.9700000000007</v>
      </c>
      <c r="E3788" cm="1">
        <f t="array" ref="E3788">_xlfn.IFS(B3788&lt;=PERCENTILE($B$3:$B$5882,0.2),5,B3788&lt;=PERCENTILE($B$3:$B$5882,0.4),4,B3788&lt;=PERCENTILE($B$3:$B$5882,0.6),3,B3788&lt;=PERCENTILE($B$3:$B$5882,0.8),2,TRUE,1)</f>
        <v>5</v>
      </c>
      <c r="F3788" cm="1">
        <f t="array" ref="F3788">_xlfn.IFS(C3788&lt;=PERCENTILE($C$3:$C$5882,0.2),1,C3788&lt;=PERCENTILE($C$3:$C$5882,0.4),2,C3788&lt;=PERCENTILE($C$3:$C$5882,0.6),3,C3788&lt;=PERCENTILE($C$3:$C$5882,0.8),4,TRUE,5)</f>
        <v>3</v>
      </c>
      <c r="G3788" cm="1">
        <f t="array" ref="G3788">_xlfn.IFS(D3788&lt;=PERCENTILE($D$3:$D$5882,0.2),1,D3788&lt;=PERCENTILE($D$3:$D$5882,0.4),2,D3788&lt;=PERCENTILE($D$3:$D$5882,0.6),3,D3788&lt;=PERCENTILE($D$3:$D$5882,0.8),4,TRUE,5)</f>
        <v>4</v>
      </c>
      <c r="H3788" s="3" t="str" cm="1">
        <f t="array" ref="H3788">_xlfn.IFS(AND(E3788&gt;=4,F3788&gt;=4,G3788&gt;=4),"Champions",AND(E3788&gt;=3,F3788&gt;=3,G3788&gt;=3),"Loyal Customers",AND(E3788&lt;=2,F3788&gt;=3),"At Risk",AND(E3788&lt;=2,F3788&lt;=2,G3788&lt;=2),"Lost",AND(E3788&gt;=4,F3788&lt;=2),"New/Promising",TRUE,"Needs Attention")</f>
        <v>Loyal Customers</v>
      </c>
      <c r="I3788" s="3" t="str">
        <f t="shared" si="63"/>
        <v>Active</v>
      </c>
      <c r="J3788" s="3" t="str">
        <f>_xlfn.XLOOKUP(A3788,'Country_Lookup'!$D:$D,'Country_Lookup'!$E:$E)</f>
        <v>United Kingdom</v>
      </c>
    </row>
    <row r="3789" spans="1:10" x14ac:dyDescent="0.3">
      <c r="A3789">
        <v>16170</v>
      </c>
      <c r="B3789">
        <v>50</v>
      </c>
      <c r="C3789">
        <v>20</v>
      </c>
      <c r="D3789">
        <v>6869.0000000000009</v>
      </c>
      <c r="E3789" cm="1">
        <f t="array" ref="E3789">_xlfn.IFS(B3789&lt;=PERCENTILE($B$3:$B$5882,0.2),5,B3789&lt;=PERCENTILE($B$3:$B$5882,0.4),4,B3789&lt;=PERCENTILE($B$3:$B$5882,0.6),3,B3789&lt;=PERCENTILE($B$3:$B$5882,0.8),2,TRUE,1)</f>
        <v>4</v>
      </c>
      <c r="F3789" cm="1">
        <f t="array" ref="F3789">_xlfn.IFS(C3789&lt;=PERCENTILE($C$3:$C$5882,0.2),1,C3789&lt;=PERCENTILE($C$3:$C$5882,0.4),2,C3789&lt;=PERCENTILE($C$3:$C$5882,0.6),3,C3789&lt;=PERCENTILE($C$3:$C$5882,0.8),4,TRUE,5)</f>
        <v>5</v>
      </c>
      <c r="G3789" cm="1">
        <f t="array" ref="G3789">_xlfn.IFS(D3789&lt;=PERCENTILE($D$3:$D$5882,0.2),1,D3789&lt;=PERCENTILE($D$3:$D$5882,0.4),2,D3789&lt;=PERCENTILE($D$3:$D$5882,0.6),3,D3789&lt;=PERCENTILE($D$3:$D$5882,0.8),4,TRUE,5)</f>
        <v>5</v>
      </c>
      <c r="H3789" s="3" t="str" cm="1">
        <f t="array" ref="H3789">_xlfn.IFS(AND(E3789&gt;=4,F3789&gt;=4,G3789&gt;=4),"Champions",AND(E3789&gt;=3,F3789&gt;=3,G3789&gt;=3),"Loyal Customers",AND(E3789&lt;=2,F3789&gt;=3),"At Risk",AND(E3789&lt;=2,F3789&lt;=2,G3789&lt;=2),"Lost",AND(E3789&gt;=4,F3789&lt;=2),"New/Promising",TRUE,"Needs Attention")</f>
        <v>Champions</v>
      </c>
      <c r="I3789" s="3" t="str">
        <f t="shared" si="63"/>
        <v>Active</v>
      </c>
      <c r="J3789" s="3" t="str">
        <f>_xlfn.XLOOKUP(A3789,'Country_Lookup'!$D:$D,'Country_Lookup'!$E:$E)</f>
        <v>United Kingdom</v>
      </c>
    </row>
    <row r="3790" spans="1:10" x14ac:dyDescent="0.3">
      <c r="A3790">
        <v>16171</v>
      </c>
      <c r="B3790">
        <v>59</v>
      </c>
      <c r="C3790">
        <v>1</v>
      </c>
      <c r="D3790">
        <v>73.2</v>
      </c>
      <c r="E3790" cm="1">
        <f t="array" ref="E3790">_xlfn.IFS(B3790&lt;=PERCENTILE($B$3:$B$5882,0.2),5,B3790&lt;=PERCENTILE($B$3:$B$5882,0.4),4,B3790&lt;=PERCENTILE($B$3:$B$5882,0.6),3,B3790&lt;=PERCENTILE($B$3:$B$5882,0.8),2,TRUE,1)</f>
        <v>3</v>
      </c>
      <c r="F3790" cm="1">
        <f t="array" ref="F3790">_xlfn.IFS(C3790&lt;=PERCENTILE($C$3:$C$5882,0.2),1,C3790&lt;=PERCENTILE($C$3:$C$5882,0.4),2,C3790&lt;=PERCENTILE($C$3:$C$5882,0.6),3,C3790&lt;=PERCENTILE($C$3:$C$5882,0.8),4,TRUE,5)</f>
        <v>1</v>
      </c>
      <c r="G3790" cm="1">
        <f t="array" ref="G3790">_xlfn.IFS(D3790&lt;=PERCENTILE($D$3:$D$5882,0.2),1,D3790&lt;=PERCENTILE($D$3:$D$5882,0.4),2,D3790&lt;=PERCENTILE($D$3:$D$5882,0.6),3,D3790&lt;=PERCENTILE($D$3:$D$5882,0.8),4,TRUE,5)</f>
        <v>1</v>
      </c>
      <c r="H3790" s="3" t="str" cm="1">
        <f t="array" ref="H3790">_xlfn.IFS(AND(E3790&gt;=4,F3790&gt;=4,G3790&gt;=4),"Champions",AND(E3790&gt;=3,F3790&gt;=3,G3790&gt;=3),"Loyal Customers",AND(E3790&lt;=2,F3790&gt;=3),"At Risk",AND(E3790&lt;=2,F3790&lt;=2,G3790&lt;=2),"Lost",AND(E3790&gt;=4,F3790&lt;=2),"New/Promising",TRUE,"Needs Attention")</f>
        <v>Needs Attention</v>
      </c>
      <c r="I3790" s="3" t="str">
        <f t="shared" si="63"/>
        <v>Active</v>
      </c>
      <c r="J3790" s="3" t="str">
        <f>_xlfn.XLOOKUP(A3790,'Country_Lookup'!$D:$D,'Country_Lookup'!$E:$E)</f>
        <v>United Kingdom</v>
      </c>
    </row>
    <row r="3791" spans="1:10" x14ac:dyDescent="0.3">
      <c r="A3791">
        <v>16172</v>
      </c>
      <c r="B3791">
        <v>95</v>
      </c>
      <c r="C3791">
        <v>8</v>
      </c>
      <c r="D3791">
        <v>1884.5499999999968</v>
      </c>
      <c r="E3791" cm="1">
        <f t="array" ref="E3791">_xlfn.IFS(B3791&lt;=PERCENTILE($B$3:$B$5882,0.2),5,B3791&lt;=PERCENTILE($B$3:$B$5882,0.4),4,B3791&lt;=PERCENTILE($B$3:$B$5882,0.6),3,B3791&lt;=PERCENTILE($B$3:$B$5882,0.8),2,TRUE,1)</f>
        <v>3</v>
      </c>
      <c r="F3791" cm="1">
        <f t="array" ref="F3791">_xlfn.IFS(C3791&lt;=PERCENTILE($C$3:$C$5882,0.2),1,C3791&lt;=PERCENTILE($C$3:$C$5882,0.4),2,C3791&lt;=PERCENTILE($C$3:$C$5882,0.6),3,C3791&lt;=PERCENTILE($C$3:$C$5882,0.8),4,TRUE,5)</f>
        <v>4</v>
      </c>
      <c r="G3791" cm="1">
        <f t="array" ref="G3791">_xlfn.IFS(D3791&lt;=PERCENTILE($D$3:$D$5882,0.2),1,D3791&lt;=PERCENTILE($D$3:$D$5882,0.4),2,D3791&lt;=PERCENTILE($D$3:$D$5882,0.6),3,D3791&lt;=PERCENTILE($D$3:$D$5882,0.8),4,TRUE,5)</f>
        <v>4</v>
      </c>
      <c r="H3791" s="3" t="str" cm="1">
        <f t="array" ref="H3791">_xlfn.IFS(AND(E3791&gt;=4,F3791&gt;=4,G3791&gt;=4),"Champions",AND(E3791&gt;=3,F3791&gt;=3,G3791&gt;=3),"Loyal Customers",AND(E3791&lt;=2,F3791&gt;=3),"At Risk",AND(E3791&lt;=2,F3791&lt;=2,G3791&lt;=2),"Lost",AND(E3791&gt;=4,F3791&lt;=2),"New/Promising",TRUE,"Needs Attention")</f>
        <v>Loyal Customers</v>
      </c>
      <c r="I3791" s="3" t="str">
        <f t="shared" si="63"/>
        <v>Churned</v>
      </c>
      <c r="J3791" s="3" t="str">
        <f>_xlfn.XLOOKUP(A3791,'Country_Lookup'!$D:$D,'Country_Lookup'!$E:$E)</f>
        <v>United Kingdom</v>
      </c>
    </row>
    <row r="3792" spans="1:10" x14ac:dyDescent="0.3">
      <c r="A3792">
        <v>16173</v>
      </c>
      <c r="B3792">
        <v>15</v>
      </c>
      <c r="C3792">
        <v>6</v>
      </c>
      <c r="D3792">
        <v>1418.3199999999965</v>
      </c>
      <c r="E3792" cm="1">
        <f t="array" ref="E3792">_xlfn.IFS(B3792&lt;=PERCENTILE($B$3:$B$5882,0.2),5,B3792&lt;=PERCENTILE($B$3:$B$5882,0.4),4,B3792&lt;=PERCENTILE($B$3:$B$5882,0.6),3,B3792&lt;=PERCENTILE($B$3:$B$5882,0.8),2,TRUE,1)</f>
        <v>5</v>
      </c>
      <c r="F3792" cm="1">
        <f t="array" ref="F3792">_xlfn.IFS(C3792&lt;=PERCENTILE($C$3:$C$5882,0.2),1,C3792&lt;=PERCENTILE($C$3:$C$5882,0.4),2,C3792&lt;=PERCENTILE($C$3:$C$5882,0.6),3,C3792&lt;=PERCENTILE($C$3:$C$5882,0.8),4,TRUE,5)</f>
        <v>4</v>
      </c>
      <c r="G3792" cm="1">
        <f t="array" ref="G3792">_xlfn.IFS(D3792&lt;=PERCENTILE($D$3:$D$5882,0.2),1,D3792&lt;=PERCENTILE($D$3:$D$5882,0.4),2,D3792&lt;=PERCENTILE($D$3:$D$5882,0.6),3,D3792&lt;=PERCENTILE($D$3:$D$5882,0.8),4,TRUE,5)</f>
        <v>4</v>
      </c>
      <c r="H3792" s="3" t="str" cm="1">
        <f t="array" ref="H3792">_xlfn.IFS(AND(E3792&gt;=4,F3792&gt;=4,G3792&gt;=4),"Champions",AND(E3792&gt;=3,F3792&gt;=3,G3792&gt;=3),"Loyal Customers",AND(E3792&lt;=2,F3792&gt;=3),"At Risk",AND(E3792&lt;=2,F3792&lt;=2,G3792&lt;=2),"Lost",AND(E3792&gt;=4,F3792&lt;=2),"New/Promising",TRUE,"Needs Attention")</f>
        <v>Champions</v>
      </c>
      <c r="I3792" s="3" t="str">
        <f t="shared" si="63"/>
        <v>Active</v>
      </c>
      <c r="J3792" s="3" t="str">
        <f>_xlfn.XLOOKUP(A3792,'Country_Lookup'!$D:$D,'Country_Lookup'!$E:$E)</f>
        <v>United Kingdom</v>
      </c>
    </row>
    <row r="3793" spans="1:10" x14ac:dyDescent="0.3">
      <c r="A3793">
        <v>16174</v>
      </c>
      <c r="B3793">
        <v>126</v>
      </c>
      <c r="C3793">
        <v>7</v>
      </c>
      <c r="D3793">
        <v>2246.75</v>
      </c>
      <c r="E3793" cm="1">
        <f t="array" ref="E3793">_xlfn.IFS(B3793&lt;=PERCENTILE($B$3:$B$5882,0.2),5,B3793&lt;=PERCENTILE($B$3:$B$5882,0.4),4,B3793&lt;=PERCENTILE($B$3:$B$5882,0.6),3,B3793&lt;=PERCENTILE($B$3:$B$5882,0.8),2,TRUE,1)</f>
        <v>3</v>
      </c>
      <c r="F3793" cm="1">
        <f t="array" ref="F3793">_xlfn.IFS(C3793&lt;=PERCENTILE($C$3:$C$5882,0.2),1,C3793&lt;=PERCENTILE($C$3:$C$5882,0.4),2,C3793&lt;=PERCENTILE($C$3:$C$5882,0.6),3,C3793&lt;=PERCENTILE($C$3:$C$5882,0.8),4,TRUE,5)</f>
        <v>4</v>
      </c>
      <c r="G3793" cm="1">
        <f t="array" ref="G3793">_xlfn.IFS(D3793&lt;=PERCENTILE($D$3:$D$5882,0.2),1,D3793&lt;=PERCENTILE($D$3:$D$5882,0.4),2,D3793&lt;=PERCENTILE($D$3:$D$5882,0.6),3,D3793&lt;=PERCENTILE($D$3:$D$5882,0.8),4,TRUE,5)</f>
        <v>4</v>
      </c>
      <c r="H3793" s="3" t="str" cm="1">
        <f t="array" ref="H3793">_xlfn.IFS(AND(E3793&gt;=4,F3793&gt;=4,G3793&gt;=4),"Champions",AND(E3793&gt;=3,F3793&gt;=3,G3793&gt;=3),"Loyal Customers",AND(E3793&lt;=2,F3793&gt;=3),"At Risk",AND(E3793&lt;=2,F3793&lt;=2,G3793&lt;=2),"Lost",AND(E3793&gt;=4,F3793&lt;=2),"New/Promising",TRUE,"Needs Attention")</f>
        <v>Loyal Customers</v>
      </c>
      <c r="I3793" s="3" t="str">
        <f t="shared" si="63"/>
        <v>Churned</v>
      </c>
      <c r="J3793" s="3" t="str">
        <f>_xlfn.XLOOKUP(A3793,'Country_Lookup'!$D:$D,'Country_Lookup'!$E:$E)</f>
        <v>United Kingdom</v>
      </c>
    </row>
    <row r="3794" spans="1:10" x14ac:dyDescent="0.3">
      <c r="A3794">
        <v>16175</v>
      </c>
      <c r="B3794">
        <v>94</v>
      </c>
      <c r="C3794">
        <v>7</v>
      </c>
      <c r="D3794">
        <v>1836.4400000000003</v>
      </c>
      <c r="E3794" cm="1">
        <f t="array" ref="E3794">_xlfn.IFS(B3794&lt;=PERCENTILE($B$3:$B$5882,0.2),5,B3794&lt;=PERCENTILE($B$3:$B$5882,0.4),4,B3794&lt;=PERCENTILE($B$3:$B$5882,0.6),3,B3794&lt;=PERCENTILE($B$3:$B$5882,0.8),2,TRUE,1)</f>
        <v>3</v>
      </c>
      <c r="F3794" cm="1">
        <f t="array" ref="F3794">_xlfn.IFS(C3794&lt;=PERCENTILE($C$3:$C$5882,0.2),1,C3794&lt;=PERCENTILE($C$3:$C$5882,0.4),2,C3794&lt;=PERCENTILE($C$3:$C$5882,0.6),3,C3794&lt;=PERCENTILE($C$3:$C$5882,0.8),4,TRUE,5)</f>
        <v>4</v>
      </c>
      <c r="G3794" cm="1">
        <f t="array" ref="G3794">_xlfn.IFS(D3794&lt;=PERCENTILE($D$3:$D$5882,0.2),1,D3794&lt;=PERCENTILE($D$3:$D$5882,0.4),2,D3794&lt;=PERCENTILE($D$3:$D$5882,0.6),3,D3794&lt;=PERCENTILE($D$3:$D$5882,0.8),4,TRUE,5)</f>
        <v>4</v>
      </c>
      <c r="H3794" s="3" t="str" cm="1">
        <f t="array" ref="H3794">_xlfn.IFS(AND(E3794&gt;=4,F3794&gt;=4,G3794&gt;=4),"Champions",AND(E3794&gt;=3,F3794&gt;=3,G3794&gt;=3),"Loyal Customers",AND(E3794&lt;=2,F3794&gt;=3),"At Risk",AND(E3794&lt;=2,F3794&lt;=2,G3794&lt;=2),"Lost",AND(E3794&gt;=4,F3794&lt;=2),"New/Promising",TRUE,"Needs Attention")</f>
        <v>Loyal Customers</v>
      </c>
      <c r="I3794" s="3" t="str">
        <f t="shared" si="63"/>
        <v>Churned</v>
      </c>
      <c r="J3794" s="3" t="str">
        <f>_xlfn.XLOOKUP(A3794,'Country_Lookup'!$D:$D,'Country_Lookup'!$E:$E)</f>
        <v>United Kingdom</v>
      </c>
    </row>
    <row r="3795" spans="1:10" x14ac:dyDescent="0.3">
      <c r="A3795">
        <v>16176</v>
      </c>
      <c r="B3795">
        <v>421</v>
      </c>
      <c r="C3795">
        <v>4</v>
      </c>
      <c r="D3795">
        <v>2052.6900000000014</v>
      </c>
      <c r="E3795" cm="1">
        <f t="array" ref="E3795">_xlfn.IFS(B3795&lt;=PERCENTILE($B$3:$B$5882,0.2),5,B3795&lt;=PERCENTILE($B$3:$B$5882,0.4),4,B3795&lt;=PERCENTILE($B$3:$B$5882,0.6),3,B3795&lt;=PERCENTILE($B$3:$B$5882,0.8),2,TRUE,1)</f>
        <v>1</v>
      </c>
      <c r="F3795" cm="1">
        <f t="array" ref="F3795">_xlfn.IFS(C3795&lt;=PERCENTILE($C$3:$C$5882,0.2),1,C3795&lt;=PERCENTILE($C$3:$C$5882,0.4),2,C3795&lt;=PERCENTILE($C$3:$C$5882,0.6),3,C3795&lt;=PERCENTILE($C$3:$C$5882,0.8),4,TRUE,5)</f>
        <v>3</v>
      </c>
      <c r="G3795" cm="1">
        <f t="array" ref="G3795">_xlfn.IFS(D3795&lt;=PERCENTILE($D$3:$D$5882,0.2),1,D3795&lt;=PERCENTILE($D$3:$D$5882,0.4),2,D3795&lt;=PERCENTILE($D$3:$D$5882,0.6),3,D3795&lt;=PERCENTILE($D$3:$D$5882,0.8),4,TRUE,5)</f>
        <v>4</v>
      </c>
      <c r="H3795" s="3" t="str" cm="1">
        <f t="array" ref="H3795">_xlfn.IFS(AND(E3795&gt;=4,F3795&gt;=4,G3795&gt;=4),"Champions",AND(E3795&gt;=3,F3795&gt;=3,G3795&gt;=3),"Loyal Customers",AND(E3795&lt;=2,F3795&gt;=3),"At Risk",AND(E3795&lt;=2,F3795&lt;=2,G3795&lt;=2),"Lost",AND(E3795&gt;=4,F3795&lt;=2),"New/Promising",TRUE,"Needs Attention")</f>
        <v>At Risk</v>
      </c>
      <c r="I3795" s="3" t="str">
        <f t="shared" si="63"/>
        <v>Churned</v>
      </c>
      <c r="J3795" s="3" t="str">
        <f>_xlfn.XLOOKUP(A3795,'Country_Lookup'!$D:$D,'Country_Lookup'!$E:$E)</f>
        <v>United Kingdom</v>
      </c>
    </row>
    <row r="3796" spans="1:10" x14ac:dyDescent="0.3">
      <c r="A3796">
        <v>16177</v>
      </c>
      <c r="B3796">
        <v>50</v>
      </c>
      <c r="C3796">
        <v>8</v>
      </c>
      <c r="D3796">
        <v>2247.3099999999972</v>
      </c>
      <c r="E3796" cm="1">
        <f t="array" ref="E3796">_xlfn.IFS(B3796&lt;=PERCENTILE($B$3:$B$5882,0.2),5,B3796&lt;=PERCENTILE($B$3:$B$5882,0.4),4,B3796&lt;=PERCENTILE($B$3:$B$5882,0.6),3,B3796&lt;=PERCENTILE($B$3:$B$5882,0.8),2,TRUE,1)</f>
        <v>4</v>
      </c>
      <c r="F3796" cm="1">
        <f t="array" ref="F3796">_xlfn.IFS(C3796&lt;=PERCENTILE($C$3:$C$5882,0.2),1,C3796&lt;=PERCENTILE($C$3:$C$5882,0.4),2,C3796&lt;=PERCENTILE($C$3:$C$5882,0.6),3,C3796&lt;=PERCENTILE($C$3:$C$5882,0.8),4,TRUE,5)</f>
        <v>4</v>
      </c>
      <c r="G3796" cm="1">
        <f t="array" ref="G3796">_xlfn.IFS(D3796&lt;=PERCENTILE($D$3:$D$5882,0.2),1,D3796&lt;=PERCENTILE($D$3:$D$5882,0.4),2,D3796&lt;=PERCENTILE($D$3:$D$5882,0.6),3,D3796&lt;=PERCENTILE($D$3:$D$5882,0.8),4,TRUE,5)</f>
        <v>4</v>
      </c>
      <c r="H3796" s="3" t="str" cm="1">
        <f t="array" ref="H3796">_xlfn.IFS(AND(E3796&gt;=4,F3796&gt;=4,G3796&gt;=4),"Champions",AND(E3796&gt;=3,F3796&gt;=3,G3796&gt;=3),"Loyal Customers",AND(E3796&lt;=2,F3796&gt;=3),"At Risk",AND(E3796&lt;=2,F3796&lt;=2,G3796&lt;=2),"Lost",AND(E3796&gt;=4,F3796&lt;=2),"New/Promising",TRUE,"Needs Attention")</f>
        <v>Champions</v>
      </c>
      <c r="I3796" s="3" t="str">
        <f t="shared" si="63"/>
        <v>Active</v>
      </c>
      <c r="J3796" s="3" t="str">
        <f>_xlfn.XLOOKUP(A3796,'Country_Lookup'!$D:$D,'Country_Lookup'!$E:$E)</f>
        <v>United Kingdom</v>
      </c>
    </row>
    <row r="3797" spans="1:10" x14ac:dyDescent="0.3">
      <c r="A3797">
        <v>16178</v>
      </c>
      <c r="B3797">
        <v>138</v>
      </c>
      <c r="C3797">
        <v>2</v>
      </c>
      <c r="D3797">
        <v>612.60000000000025</v>
      </c>
      <c r="E3797" cm="1">
        <f t="array" ref="E3797">_xlfn.IFS(B3797&lt;=PERCENTILE($B$3:$B$5882,0.2),5,B3797&lt;=PERCENTILE($B$3:$B$5882,0.4),4,B3797&lt;=PERCENTILE($B$3:$B$5882,0.6),3,B3797&lt;=PERCENTILE($B$3:$B$5882,0.8),2,TRUE,1)</f>
        <v>3</v>
      </c>
      <c r="F3797" cm="1">
        <f t="array" ref="F3797">_xlfn.IFS(C3797&lt;=PERCENTILE($C$3:$C$5882,0.2),1,C3797&lt;=PERCENTILE($C$3:$C$5882,0.4),2,C3797&lt;=PERCENTILE($C$3:$C$5882,0.6),3,C3797&lt;=PERCENTILE($C$3:$C$5882,0.8),4,TRUE,5)</f>
        <v>2</v>
      </c>
      <c r="G3797" cm="1">
        <f t="array" ref="G3797">_xlfn.IFS(D3797&lt;=PERCENTILE($D$3:$D$5882,0.2),1,D3797&lt;=PERCENTILE($D$3:$D$5882,0.4),2,D3797&lt;=PERCENTILE($D$3:$D$5882,0.6),3,D3797&lt;=PERCENTILE($D$3:$D$5882,0.8),4,TRUE,5)</f>
        <v>2</v>
      </c>
      <c r="H3797" s="3" t="str" cm="1">
        <f t="array" ref="H3797">_xlfn.IFS(AND(E3797&gt;=4,F3797&gt;=4,G3797&gt;=4),"Champions",AND(E3797&gt;=3,F3797&gt;=3,G3797&gt;=3),"Loyal Customers",AND(E3797&lt;=2,F3797&gt;=3),"At Risk",AND(E3797&lt;=2,F3797&lt;=2,G3797&lt;=2),"Lost",AND(E3797&gt;=4,F3797&lt;=2),"New/Promising",TRUE,"Needs Attention")</f>
        <v>Needs Attention</v>
      </c>
      <c r="I3797" s="3" t="str">
        <f t="shared" si="63"/>
        <v>Churned</v>
      </c>
      <c r="J3797" s="3" t="str">
        <f>_xlfn.XLOOKUP(A3797,'Country_Lookup'!$D:$D,'Country_Lookup'!$E:$E)</f>
        <v>United Kingdom</v>
      </c>
    </row>
    <row r="3798" spans="1:10" x14ac:dyDescent="0.3">
      <c r="A3798">
        <v>16179</v>
      </c>
      <c r="B3798">
        <v>60</v>
      </c>
      <c r="C3798">
        <v>1</v>
      </c>
      <c r="D3798">
        <v>215.82999999999996</v>
      </c>
      <c r="E3798" cm="1">
        <f t="array" ref="E3798">_xlfn.IFS(B3798&lt;=PERCENTILE($B$3:$B$5882,0.2),5,B3798&lt;=PERCENTILE($B$3:$B$5882,0.4),4,B3798&lt;=PERCENTILE($B$3:$B$5882,0.6),3,B3798&lt;=PERCENTILE($B$3:$B$5882,0.8),2,TRUE,1)</f>
        <v>3</v>
      </c>
      <c r="F3798" cm="1">
        <f t="array" ref="F3798">_xlfn.IFS(C3798&lt;=PERCENTILE($C$3:$C$5882,0.2),1,C3798&lt;=PERCENTILE($C$3:$C$5882,0.4),2,C3798&lt;=PERCENTILE($C$3:$C$5882,0.6),3,C3798&lt;=PERCENTILE($C$3:$C$5882,0.8),4,TRUE,5)</f>
        <v>1</v>
      </c>
      <c r="G3798" cm="1">
        <f t="array" ref="G3798">_xlfn.IFS(D3798&lt;=PERCENTILE($D$3:$D$5882,0.2),1,D3798&lt;=PERCENTILE($D$3:$D$5882,0.4),2,D3798&lt;=PERCENTILE($D$3:$D$5882,0.6),3,D3798&lt;=PERCENTILE($D$3:$D$5882,0.8),4,TRUE,5)</f>
        <v>1</v>
      </c>
      <c r="H3798" s="3" t="str" cm="1">
        <f t="array" ref="H3798">_xlfn.IFS(AND(E3798&gt;=4,F3798&gt;=4,G3798&gt;=4),"Champions",AND(E3798&gt;=3,F3798&gt;=3,G3798&gt;=3),"Loyal Customers",AND(E3798&lt;=2,F3798&gt;=3),"At Risk",AND(E3798&lt;=2,F3798&lt;=2,G3798&lt;=2),"Lost",AND(E3798&gt;=4,F3798&lt;=2),"New/Promising",TRUE,"Needs Attention")</f>
        <v>Needs Attention</v>
      </c>
      <c r="I3798" s="3" t="str">
        <f t="shared" si="63"/>
        <v>Active</v>
      </c>
      <c r="J3798" s="3" t="str">
        <f>_xlfn.XLOOKUP(A3798,'Country_Lookup'!$D:$D,'Country_Lookup'!$E:$E)</f>
        <v>United Kingdom</v>
      </c>
    </row>
    <row r="3799" spans="1:10" x14ac:dyDescent="0.3">
      <c r="A3799">
        <v>16180</v>
      </c>
      <c r="B3799">
        <v>100</v>
      </c>
      <c r="C3799">
        <v>13</v>
      </c>
      <c r="D3799">
        <v>16249.870000000088</v>
      </c>
      <c r="E3799" cm="1">
        <f t="array" ref="E3799">_xlfn.IFS(B3799&lt;=PERCENTILE($B$3:$B$5882,0.2),5,B3799&lt;=PERCENTILE($B$3:$B$5882,0.4),4,B3799&lt;=PERCENTILE($B$3:$B$5882,0.6),3,B3799&lt;=PERCENTILE($B$3:$B$5882,0.8),2,TRUE,1)</f>
        <v>3</v>
      </c>
      <c r="F3799" cm="1">
        <f t="array" ref="F3799">_xlfn.IFS(C3799&lt;=PERCENTILE($C$3:$C$5882,0.2),1,C3799&lt;=PERCENTILE($C$3:$C$5882,0.4),2,C3799&lt;=PERCENTILE($C$3:$C$5882,0.6),3,C3799&lt;=PERCENTILE($C$3:$C$5882,0.8),4,TRUE,5)</f>
        <v>5</v>
      </c>
      <c r="G3799" cm="1">
        <f t="array" ref="G3799">_xlfn.IFS(D3799&lt;=PERCENTILE($D$3:$D$5882,0.2),1,D3799&lt;=PERCENTILE($D$3:$D$5882,0.4),2,D3799&lt;=PERCENTILE($D$3:$D$5882,0.6),3,D3799&lt;=PERCENTILE($D$3:$D$5882,0.8),4,TRUE,5)</f>
        <v>5</v>
      </c>
      <c r="H3799" s="3" t="str" cm="1">
        <f t="array" ref="H3799">_xlfn.IFS(AND(E3799&gt;=4,F3799&gt;=4,G3799&gt;=4),"Champions",AND(E3799&gt;=3,F3799&gt;=3,G3799&gt;=3),"Loyal Customers",AND(E3799&lt;=2,F3799&gt;=3),"At Risk",AND(E3799&lt;=2,F3799&lt;=2,G3799&lt;=2),"Lost",AND(E3799&gt;=4,F3799&lt;=2),"New/Promising",TRUE,"Needs Attention")</f>
        <v>Loyal Customers</v>
      </c>
      <c r="I3799" s="3" t="str">
        <f t="shared" si="63"/>
        <v>Churned</v>
      </c>
      <c r="J3799" s="3" t="str">
        <f>_xlfn.XLOOKUP(A3799,'Country_Lookup'!$D:$D,'Country_Lookup'!$E:$E)</f>
        <v>United Kingdom</v>
      </c>
    </row>
    <row r="3800" spans="1:10" x14ac:dyDescent="0.3">
      <c r="A3800">
        <v>16181</v>
      </c>
      <c r="B3800">
        <v>73</v>
      </c>
      <c r="C3800">
        <v>1</v>
      </c>
      <c r="D3800">
        <v>305.53999999999996</v>
      </c>
      <c r="E3800" cm="1">
        <f t="array" ref="E3800">_xlfn.IFS(B3800&lt;=PERCENTILE($B$3:$B$5882,0.2),5,B3800&lt;=PERCENTILE($B$3:$B$5882,0.4),4,B3800&lt;=PERCENTILE($B$3:$B$5882,0.6),3,B3800&lt;=PERCENTILE($B$3:$B$5882,0.8),2,TRUE,1)</f>
        <v>3</v>
      </c>
      <c r="F3800" cm="1">
        <f t="array" ref="F3800">_xlfn.IFS(C3800&lt;=PERCENTILE($C$3:$C$5882,0.2),1,C3800&lt;=PERCENTILE($C$3:$C$5882,0.4),2,C3800&lt;=PERCENTILE($C$3:$C$5882,0.6),3,C3800&lt;=PERCENTILE($C$3:$C$5882,0.8),4,TRUE,5)</f>
        <v>1</v>
      </c>
      <c r="G3800" cm="1">
        <f t="array" ref="G3800">_xlfn.IFS(D3800&lt;=PERCENTILE($D$3:$D$5882,0.2),1,D3800&lt;=PERCENTILE($D$3:$D$5882,0.4),2,D3800&lt;=PERCENTILE($D$3:$D$5882,0.6),3,D3800&lt;=PERCENTILE($D$3:$D$5882,0.8),4,TRUE,5)</f>
        <v>2</v>
      </c>
      <c r="H3800" s="3" t="str" cm="1">
        <f t="array" ref="H3800">_xlfn.IFS(AND(E3800&gt;=4,F3800&gt;=4,G3800&gt;=4),"Champions",AND(E3800&gt;=3,F3800&gt;=3,G3800&gt;=3),"Loyal Customers",AND(E3800&lt;=2,F3800&gt;=3),"At Risk",AND(E3800&lt;=2,F3800&lt;=2,G3800&lt;=2),"Lost",AND(E3800&gt;=4,F3800&lt;=2),"New/Promising",TRUE,"Needs Attention")</f>
        <v>Needs Attention</v>
      </c>
      <c r="I3800" s="3" t="str">
        <f t="shared" si="63"/>
        <v>Active</v>
      </c>
      <c r="J3800" s="3" t="str">
        <f>_xlfn.XLOOKUP(A3800,'Country_Lookup'!$D:$D,'Country_Lookup'!$E:$E)</f>
        <v>United Kingdom</v>
      </c>
    </row>
    <row r="3801" spans="1:10" x14ac:dyDescent="0.3">
      <c r="A3801">
        <v>16182</v>
      </c>
      <c r="B3801">
        <v>72</v>
      </c>
      <c r="C3801">
        <v>9</v>
      </c>
      <c r="D3801">
        <v>9971.6500000000087</v>
      </c>
      <c r="E3801" cm="1">
        <f t="array" ref="E3801">_xlfn.IFS(B3801&lt;=PERCENTILE($B$3:$B$5882,0.2),5,B3801&lt;=PERCENTILE($B$3:$B$5882,0.4),4,B3801&lt;=PERCENTILE($B$3:$B$5882,0.6),3,B3801&lt;=PERCENTILE($B$3:$B$5882,0.8),2,TRUE,1)</f>
        <v>3</v>
      </c>
      <c r="F3801" cm="1">
        <f t="array" ref="F3801">_xlfn.IFS(C3801&lt;=PERCENTILE($C$3:$C$5882,0.2),1,C3801&lt;=PERCENTILE($C$3:$C$5882,0.4),2,C3801&lt;=PERCENTILE($C$3:$C$5882,0.6),3,C3801&lt;=PERCENTILE($C$3:$C$5882,0.8),4,TRUE,5)</f>
        <v>5</v>
      </c>
      <c r="G3801" cm="1">
        <f t="array" ref="G3801">_xlfn.IFS(D3801&lt;=PERCENTILE($D$3:$D$5882,0.2),1,D3801&lt;=PERCENTILE($D$3:$D$5882,0.4),2,D3801&lt;=PERCENTILE($D$3:$D$5882,0.6),3,D3801&lt;=PERCENTILE($D$3:$D$5882,0.8),4,TRUE,5)</f>
        <v>5</v>
      </c>
      <c r="H3801" s="3" t="str" cm="1">
        <f t="array" ref="H3801">_xlfn.IFS(AND(E3801&gt;=4,F3801&gt;=4,G3801&gt;=4),"Champions",AND(E3801&gt;=3,F3801&gt;=3,G3801&gt;=3),"Loyal Customers",AND(E3801&lt;=2,F3801&gt;=3),"At Risk",AND(E3801&lt;=2,F3801&lt;=2,G3801&lt;=2),"Lost",AND(E3801&gt;=4,F3801&lt;=2),"New/Promising",TRUE,"Needs Attention")</f>
        <v>Loyal Customers</v>
      </c>
      <c r="I3801" s="3" t="str">
        <f t="shared" si="63"/>
        <v>Active</v>
      </c>
      <c r="J3801" s="3" t="str">
        <f>_xlfn.XLOOKUP(A3801,'Country_Lookup'!$D:$D,'Country_Lookup'!$E:$E)</f>
        <v>United Kingdom</v>
      </c>
    </row>
    <row r="3802" spans="1:10" x14ac:dyDescent="0.3">
      <c r="A3802">
        <v>16183</v>
      </c>
      <c r="B3802">
        <v>67</v>
      </c>
      <c r="C3802">
        <v>4</v>
      </c>
      <c r="D3802">
        <v>1077.8099999999997</v>
      </c>
      <c r="E3802" cm="1">
        <f t="array" ref="E3802">_xlfn.IFS(B3802&lt;=PERCENTILE($B$3:$B$5882,0.2),5,B3802&lt;=PERCENTILE($B$3:$B$5882,0.4),4,B3802&lt;=PERCENTILE($B$3:$B$5882,0.6),3,B3802&lt;=PERCENTILE($B$3:$B$5882,0.8),2,TRUE,1)</f>
        <v>3</v>
      </c>
      <c r="F3802" cm="1">
        <f t="array" ref="F3802">_xlfn.IFS(C3802&lt;=PERCENTILE($C$3:$C$5882,0.2),1,C3802&lt;=PERCENTILE($C$3:$C$5882,0.4),2,C3802&lt;=PERCENTILE($C$3:$C$5882,0.6),3,C3802&lt;=PERCENTILE($C$3:$C$5882,0.8),4,TRUE,5)</f>
        <v>3</v>
      </c>
      <c r="G3802" cm="1">
        <f t="array" ref="G3802">_xlfn.IFS(D3802&lt;=PERCENTILE($D$3:$D$5882,0.2),1,D3802&lt;=PERCENTILE($D$3:$D$5882,0.4),2,D3802&lt;=PERCENTILE($D$3:$D$5882,0.6),3,D3802&lt;=PERCENTILE($D$3:$D$5882,0.8),4,TRUE,5)</f>
        <v>3</v>
      </c>
      <c r="H3802" s="3" t="str" cm="1">
        <f t="array" ref="H3802">_xlfn.IFS(AND(E3802&gt;=4,F3802&gt;=4,G3802&gt;=4),"Champions",AND(E3802&gt;=3,F3802&gt;=3,G3802&gt;=3),"Loyal Customers",AND(E3802&lt;=2,F3802&gt;=3),"At Risk",AND(E3802&lt;=2,F3802&lt;=2,G3802&lt;=2),"Lost",AND(E3802&gt;=4,F3802&lt;=2),"New/Promising",TRUE,"Needs Attention")</f>
        <v>Loyal Customers</v>
      </c>
      <c r="I3802" s="3" t="str">
        <f t="shared" si="63"/>
        <v>Active</v>
      </c>
      <c r="J3802" s="3" t="str">
        <f>_xlfn.XLOOKUP(A3802,'Country_Lookup'!$D:$D,'Country_Lookup'!$E:$E)</f>
        <v>United Kingdom</v>
      </c>
    </row>
    <row r="3803" spans="1:10" x14ac:dyDescent="0.3">
      <c r="A3803">
        <v>16184</v>
      </c>
      <c r="B3803">
        <v>64</v>
      </c>
      <c r="C3803">
        <v>6</v>
      </c>
      <c r="D3803">
        <v>1158.7900000000004</v>
      </c>
      <c r="E3803" cm="1">
        <f t="array" ref="E3803">_xlfn.IFS(B3803&lt;=PERCENTILE($B$3:$B$5882,0.2),5,B3803&lt;=PERCENTILE($B$3:$B$5882,0.4),4,B3803&lt;=PERCENTILE($B$3:$B$5882,0.6),3,B3803&lt;=PERCENTILE($B$3:$B$5882,0.8),2,TRUE,1)</f>
        <v>3</v>
      </c>
      <c r="F3803" cm="1">
        <f t="array" ref="F3803">_xlfn.IFS(C3803&lt;=PERCENTILE($C$3:$C$5882,0.2),1,C3803&lt;=PERCENTILE($C$3:$C$5882,0.4),2,C3803&lt;=PERCENTILE($C$3:$C$5882,0.6),3,C3803&lt;=PERCENTILE($C$3:$C$5882,0.8),4,TRUE,5)</f>
        <v>4</v>
      </c>
      <c r="G3803" cm="1">
        <f t="array" ref="G3803">_xlfn.IFS(D3803&lt;=PERCENTILE($D$3:$D$5882,0.2),1,D3803&lt;=PERCENTILE($D$3:$D$5882,0.4),2,D3803&lt;=PERCENTILE($D$3:$D$5882,0.6),3,D3803&lt;=PERCENTILE($D$3:$D$5882,0.8),4,TRUE,5)</f>
        <v>3</v>
      </c>
      <c r="H3803" s="3" t="str" cm="1">
        <f t="array" ref="H3803">_xlfn.IFS(AND(E3803&gt;=4,F3803&gt;=4,G3803&gt;=4),"Champions",AND(E3803&gt;=3,F3803&gt;=3,G3803&gt;=3),"Loyal Customers",AND(E3803&lt;=2,F3803&gt;=3),"At Risk",AND(E3803&lt;=2,F3803&lt;=2,G3803&lt;=2),"Lost",AND(E3803&gt;=4,F3803&lt;=2),"New/Promising",TRUE,"Needs Attention")</f>
        <v>Loyal Customers</v>
      </c>
      <c r="I3803" s="3" t="str">
        <f t="shared" si="63"/>
        <v>Active</v>
      </c>
      <c r="J3803" s="3" t="str">
        <f>_xlfn.XLOOKUP(A3803,'Country_Lookup'!$D:$D,'Country_Lookup'!$E:$E)</f>
        <v>United Kingdom</v>
      </c>
    </row>
    <row r="3804" spans="1:10" x14ac:dyDescent="0.3">
      <c r="A3804">
        <v>16185</v>
      </c>
      <c r="B3804">
        <v>16</v>
      </c>
      <c r="C3804">
        <v>3</v>
      </c>
      <c r="D3804">
        <v>644.72000000000025</v>
      </c>
      <c r="E3804" cm="1">
        <f t="array" ref="E3804">_xlfn.IFS(B3804&lt;=PERCENTILE($B$3:$B$5882,0.2),5,B3804&lt;=PERCENTILE($B$3:$B$5882,0.4),4,B3804&lt;=PERCENTILE($B$3:$B$5882,0.6),3,B3804&lt;=PERCENTILE($B$3:$B$5882,0.8),2,TRUE,1)</f>
        <v>5</v>
      </c>
      <c r="F3804" cm="1">
        <f t="array" ref="F3804">_xlfn.IFS(C3804&lt;=PERCENTILE($C$3:$C$5882,0.2),1,C3804&lt;=PERCENTILE($C$3:$C$5882,0.4),2,C3804&lt;=PERCENTILE($C$3:$C$5882,0.6),3,C3804&lt;=PERCENTILE($C$3:$C$5882,0.8),4,TRUE,5)</f>
        <v>3</v>
      </c>
      <c r="G3804" cm="1">
        <f t="array" ref="G3804">_xlfn.IFS(D3804&lt;=PERCENTILE($D$3:$D$5882,0.2),1,D3804&lt;=PERCENTILE($D$3:$D$5882,0.4),2,D3804&lt;=PERCENTILE($D$3:$D$5882,0.6),3,D3804&lt;=PERCENTILE($D$3:$D$5882,0.8),4,TRUE,5)</f>
        <v>3</v>
      </c>
      <c r="H3804" s="3" t="str" cm="1">
        <f t="array" ref="H3804">_xlfn.IFS(AND(E3804&gt;=4,F3804&gt;=4,G3804&gt;=4),"Champions",AND(E3804&gt;=3,F3804&gt;=3,G3804&gt;=3),"Loyal Customers",AND(E3804&lt;=2,F3804&gt;=3),"At Risk",AND(E3804&lt;=2,F3804&lt;=2,G3804&lt;=2),"Lost",AND(E3804&gt;=4,F3804&lt;=2),"New/Promising",TRUE,"Needs Attention")</f>
        <v>Loyal Customers</v>
      </c>
      <c r="I3804" s="3" t="str">
        <f t="shared" si="63"/>
        <v>Active</v>
      </c>
      <c r="J3804" s="3" t="str">
        <f>_xlfn.XLOOKUP(A3804,'Country_Lookup'!$D:$D,'Country_Lookup'!$E:$E)</f>
        <v>United Kingdom</v>
      </c>
    </row>
    <row r="3805" spans="1:10" x14ac:dyDescent="0.3">
      <c r="A3805">
        <v>16186</v>
      </c>
      <c r="B3805">
        <v>22</v>
      </c>
      <c r="C3805">
        <v>26</v>
      </c>
      <c r="D3805">
        <v>9026.110000000006</v>
      </c>
      <c r="E3805" cm="1">
        <f t="array" ref="E3805">_xlfn.IFS(B3805&lt;=PERCENTILE($B$3:$B$5882,0.2),5,B3805&lt;=PERCENTILE($B$3:$B$5882,0.4),4,B3805&lt;=PERCENTILE($B$3:$B$5882,0.6),3,B3805&lt;=PERCENTILE($B$3:$B$5882,0.8),2,TRUE,1)</f>
        <v>4</v>
      </c>
      <c r="F3805" cm="1">
        <f t="array" ref="F3805">_xlfn.IFS(C3805&lt;=PERCENTILE($C$3:$C$5882,0.2),1,C3805&lt;=PERCENTILE($C$3:$C$5882,0.4),2,C3805&lt;=PERCENTILE($C$3:$C$5882,0.6),3,C3805&lt;=PERCENTILE($C$3:$C$5882,0.8),4,TRUE,5)</f>
        <v>5</v>
      </c>
      <c r="G3805" cm="1">
        <f t="array" ref="G3805">_xlfn.IFS(D3805&lt;=PERCENTILE($D$3:$D$5882,0.2),1,D3805&lt;=PERCENTILE($D$3:$D$5882,0.4),2,D3805&lt;=PERCENTILE($D$3:$D$5882,0.6),3,D3805&lt;=PERCENTILE($D$3:$D$5882,0.8),4,TRUE,5)</f>
        <v>5</v>
      </c>
      <c r="H3805" s="3" t="str" cm="1">
        <f t="array" ref="H3805">_xlfn.IFS(AND(E3805&gt;=4,F3805&gt;=4,G3805&gt;=4),"Champions",AND(E3805&gt;=3,F3805&gt;=3,G3805&gt;=3),"Loyal Customers",AND(E3805&lt;=2,F3805&gt;=3),"At Risk",AND(E3805&lt;=2,F3805&lt;=2,G3805&lt;=2),"Lost",AND(E3805&gt;=4,F3805&lt;=2),"New/Promising",TRUE,"Needs Attention")</f>
        <v>Champions</v>
      </c>
      <c r="I3805" s="3" t="str">
        <f t="shared" si="63"/>
        <v>Active</v>
      </c>
      <c r="J3805" s="3" t="str">
        <f>_xlfn.XLOOKUP(A3805,'Country_Lookup'!$D:$D,'Country_Lookup'!$E:$E)</f>
        <v>United Kingdom</v>
      </c>
    </row>
    <row r="3806" spans="1:10" x14ac:dyDescent="0.3">
      <c r="A3806">
        <v>16187</v>
      </c>
      <c r="B3806">
        <v>31</v>
      </c>
      <c r="C3806">
        <v>15</v>
      </c>
      <c r="D3806">
        <v>6911.4399999999887</v>
      </c>
      <c r="E3806" cm="1">
        <f t="array" ref="E3806">_xlfn.IFS(B3806&lt;=PERCENTILE($B$3:$B$5882,0.2),5,B3806&lt;=PERCENTILE($B$3:$B$5882,0.4),4,B3806&lt;=PERCENTILE($B$3:$B$5882,0.6),3,B3806&lt;=PERCENTILE($B$3:$B$5882,0.8),2,TRUE,1)</f>
        <v>4</v>
      </c>
      <c r="F3806" cm="1">
        <f t="array" ref="F3806">_xlfn.IFS(C3806&lt;=PERCENTILE($C$3:$C$5882,0.2),1,C3806&lt;=PERCENTILE($C$3:$C$5882,0.4),2,C3806&lt;=PERCENTILE($C$3:$C$5882,0.6),3,C3806&lt;=PERCENTILE($C$3:$C$5882,0.8),4,TRUE,5)</f>
        <v>5</v>
      </c>
      <c r="G3806" cm="1">
        <f t="array" ref="G3806">_xlfn.IFS(D3806&lt;=PERCENTILE($D$3:$D$5882,0.2),1,D3806&lt;=PERCENTILE($D$3:$D$5882,0.4),2,D3806&lt;=PERCENTILE($D$3:$D$5882,0.6),3,D3806&lt;=PERCENTILE($D$3:$D$5882,0.8),4,TRUE,5)</f>
        <v>5</v>
      </c>
      <c r="H3806" s="3" t="str" cm="1">
        <f t="array" ref="H3806">_xlfn.IFS(AND(E3806&gt;=4,F3806&gt;=4,G3806&gt;=4),"Champions",AND(E3806&gt;=3,F3806&gt;=3,G3806&gt;=3),"Loyal Customers",AND(E3806&lt;=2,F3806&gt;=3),"At Risk",AND(E3806&lt;=2,F3806&lt;=2,G3806&lt;=2),"Lost",AND(E3806&gt;=4,F3806&lt;=2),"New/Promising",TRUE,"Needs Attention")</f>
        <v>Champions</v>
      </c>
      <c r="I3806" s="3" t="str">
        <f t="shared" si="63"/>
        <v>Active</v>
      </c>
      <c r="J3806" s="3" t="str">
        <f>_xlfn.XLOOKUP(A3806,'Country_Lookup'!$D:$D,'Country_Lookup'!$E:$E)</f>
        <v>United Kingdom</v>
      </c>
    </row>
    <row r="3807" spans="1:10" x14ac:dyDescent="0.3">
      <c r="A3807">
        <v>16188</v>
      </c>
      <c r="B3807">
        <v>44</v>
      </c>
      <c r="C3807">
        <v>5</v>
      </c>
      <c r="D3807">
        <v>1087.6600000000019</v>
      </c>
      <c r="E3807" cm="1">
        <f t="array" ref="E3807">_xlfn.IFS(B3807&lt;=PERCENTILE($B$3:$B$5882,0.2),5,B3807&lt;=PERCENTILE($B$3:$B$5882,0.4),4,B3807&lt;=PERCENTILE($B$3:$B$5882,0.6),3,B3807&lt;=PERCENTILE($B$3:$B$5882,0.8),2,TRUE,1)</f>
        <v>4</v>
      </c>
      <c r="F3807" cm="1">
        <f t="array" ref="F3807">_xlfn.IFS(C3807&lt;=PERCENTILE($C$3:$C$5882,0.2),1,C3807&lt;=PERCENTILE($C$3:$C$5882,0.4),2,C3807&lt;=PERCENTILE($C$3:$C$5882,0.6),3,C3807&lt;=PERCENTILE($C$3:$C$5882,0.8),4,TRUE,5)</f>
        <v>4</v>
      </c>
      <c r="G3807" cm="1">
        <f t="array" ref="G3807">_xlfn.IFS(D3807&lt;=PERCENTILE($D$3:$D$5882,0.2),1,D3807&lt;=PERCENTILE($D$3:$D$5882,0.4),2,D3807&lt;=PERCENTILE($D$3:$D$5882,0.6),3,D3807&lt;=PERCENTILE($D$3:$D$5882,0.8),4,TRUE,5)</f>
        <v>3</v>
      </c>
      <c r="H3807" s="3" t="str" cm="1">
        <f t="array" ref="H3807">_xlfn.IFS(AND(E3807&gt;=4,F3807&gt;=4,G3807&gt;=4),"Champions",AND(E3807&gt;=3,F3807&gt;=3,G3807&gt;=3),"Loyal Customers",AND(E3807&lt;=2,F3807&gt;=3),"At Risk",AND(E3807&lt;=2,F3807&lt;=2,G3807&lt;=2),"Lost",AND(E3807&gt;=4,F3807&lt;=2),"New/Promising",TRUE,"Needs Attention")</f>
        <v>Loyal Customers</v>
      </c>
      <c r="I3807" s="3" t="str">
        <f t="shared" si="63"/>
        <v>Active</v>
      </c>
      <c r="J3807" s="3" t="str">
        <f>_xlfn.XLOOKUP(A3807,'Country_Lookup'!$D:$D,'Country_Lookup'!$E:$E)</f>
        <v>United Kingdom</v>
      </c>
    </row>
    <row r="3808" spans="1:10" x14ac:dyDescent="0.3">
      <c r="A3808">
        <v>16189</v>
      </c>
      <c r="B3808">
        <v>15</v>
      </c>
      <c r="C3808">
        <v>2</v>
      </c>
      <c r="D3808">
        <v>215.48</v>
      </c>
      <c r="E3808" cm="1">
        <f t="array" ref="E3808">_xlfn.IFS(B3808&lt;=PERCENTILE($B$3:$B$5882,0.2),5,B3808&lt;=PERCENTILE($B$3:$B$5882,0.4),4,B3808&lt;=PERCENTILE($B$3:$B$5882,0.6),3,B3808&lt;=PERCENTILE($B$3:$B$5882,0.8),2,TRUE,1)</f>
        <v>5</v>
      </c>
      <c r="F3808" cm="1">
        <f t="array" ref="F3808">_xlfn.IFS(C3808&lt;=PERCENTILE($C$3:$C$5882,0.2),1,C3808&lt;=PERCENTILE($C$3:$C$5882,0.4),2,C3808&lt;=PERCENTILE($C$3:$C$5882,0.6),3,C3808&lt;=PERCENTILE($C$3:$C$5882,0.8),4,TRUE,5)</f>
        <v>2</v>
      </c>
      <c r="G3808" cm="1">
        <f t="array" ref="G3808">_xlfn.IFS(D3808&lt;=PERCENTILE($D$3:$D$5882,0.2),1,D3808&lt;=PERCENTILE($D$3:$D$5882,0.4),2,D3808&lt;=PERCENTILE($D$3:$D$5882,0.6),3,D3808&lt;=PERCENTILE($D$3:$D$5882,0.8),4,TRUE,5)</f>
        <v>1</v>
      </c>
      <c r="H3808" s="3" t="str" cm="1">
        <f t="array" ref="H3808">_xlfn.IFS(AND(E3808&gt;=4,F3808&gt;=4,G3808&gt;=4),"Champions",AND(E3808&gt;=3,F3808&gt;=3,G3808&gt;=3),"Loyal Customers",AND(E3808&lt;=2,F3808&gt;=3),"At Risk",AND(E3808&lt;=2,F3808&lt;=2,G3808&lt;=2),"Lost",AND(E3808&gt;=4,F3808&lt;=2),"New/Promising",TRUE,"Needs Attention")</f>
        <v>New/Promising</v>
      </c>
      <c r="I3808" s="3" t="str">
        <f t="shared" si="63"/>
        <v>Active</v>
      </c>
      <c r="J3808" s="3" t="str">
        <f>_xlfn.XLOOKUP(A3808,'Country_Lookup'!$D:$D,'Country_Lookup'!$E:$E)</f>
        <v>United Kingdom</v>
      </c>
    </row>
    <row r="3809" spans="1:10" x14ac:dyDescent="0.3">
      <c r="A3809">
        <v>16190</v>
      </c>
      <c r="B3809">
        <v>40</v>
      </c>
      <c r="C3809">
        <v>8</v>
      </c>
      <c r="D3809">
        <v>2723.5499999999934</v>
      </c>
      <c r="E3809" cm="1">
        <f t="array" ref="E3809">_xlfn.IFS(B3809&lt;=PERCENTILE($B$3:$B$5882,0.2),5,B3809&lt;=PERCENTILE($B$3:$B$5882,0.4),4,B3809&lt;=PERCENTILE($B$3:$B$5882,0.6),3,B3809&lt;=PERCENTILE($B$3:$B$5882,0.8),2,TRUE,1)</f>
        <v>4</v>
      </c>
      <c r="F3809" cm="1">
        <f t="array" ref="F3809">_xlfn.IFS(C3809&lt;=PERCENTILE($C$3:$C$5882,0.2),1,C3809&lt;=PERCENTILE($C$3:$C$5882,0.4),2,C3809&lt;=PERCENTILE($C$3:$C$5882,0.6),3,C3809&lt;=PERCENTILE($C$3:$C$5882,0.8),4,TRUE,5)</f>
        <v>4</v>
      </c>
      <c r="G3809" cm="1">
        <f t="array" ref="G3809">_xlfn.IFS(D3809&lt;=PERCENTILE($D$3:$D$5882,0.2),1,D3809&lt;=PERCENTILE($D$3:$D$5882,0.4),2,D3809&lt;=PERCENTILE($D$3:$D$5882,0.6),3,D3809&lt;=PERCENTILE($D$3:$D$5882,0.8),4,TRUE,5)</f>
        <v>4</v>
      </c>
      <c r="H3809" s="3" t="str" cm="1">
        <f t="array" ref="H3809">_xlfn.IFS(AND(E3809&gt;=4,F3809&gt;=4,G3809&gt;=4),"Champions",AND(E3809&gt;=3,F3809&gt;=3,G3809&gt;=3),"Loyal Customers",AND(E3809&lt;=2,F3809&gt;=3),"At Risk",AND(E3809&lt;=2,F3809&lt;=2,G3809&lt;=2),"Lost",AND(E3809&gt;=4,F3809&lt;=2),"New/Promising",TRUE,"Needs Attention")</f>
        <v>Champions</v>
      </c>
      <c r="I3809" s="3" t="str">
        <f t="shared" si="63"/>
        <v>Active</v>
      </c>
      <c r="J3809" s="3" t="str">
        <f>_xlfn.XLOOKUP(A3809,'Country_Lookup'!$D:$D,'Country_Lookup'!$E:$E)</f>
        <v>United Kingdom</v>
      </c>
    </row>
    <row r="3810" spans="1:10" x14ac:dyDescent="0.3">
      <c r="A3810">
        <v>16191</v>
      </c>
      <c r="B3810">
        <v>2</v>
      </c>
      <c r="C3810">
        <v>24</v>
      </c>
      <c r="D3810">
        <v>15688.020000000017</v>
      </c>
      <c r="E3810" cm="1">
        <f t="array" ref="E3810">_xlfn.IFS(B3810&lt;=PERCENTILE($B$3:$B$5882,0.2),5,B3810&lt;=PERCENTILE($B$3:$B$5882,0.4),4,B3810&lt;=PERCENTILE($B$3:$B$5882,0.6),3,B3810&lt;=PERCENTILE($B$3:$B$5882,0.8),2,TRUE,1)</f>
        <v>5</v>
      </c>
      <c r="F3810" cm="1">
        <f t="array" ref="F3810">_xlfn.IFS(C3810&lt;=PERCENTILE($C$3:$C$5882,0.2),1,C3810&lt;=PERCENTILE($C$3:$C$5882,0.4),2,C3810&lt;=PERCENTILE($C$3:$C$5882,0.6),3,C3810&lt;=PERCENTILE($C$3:$C$5882,0.8),4,TRUE,5)</f>
        <v>5</v>
      </c>
      <c r="G3810" cm="1">
        <f t="array" ref="G3810">_xlfn.IFS(D3810&lt;=PERCENTILE($D$3:$D$5882,0.2),1,D3810&lt;=PERCENTILE($D$3:$D$5882,0.4),2,D3810&lt;=PERCENTILE($D$3:$D$5882,0.6),3,D3810&lt;=PERCENTILE($D$3:$D$5882,0.8),4,TRUE,5)</f>
        <v>5</v>
      </c>
      <c r="H3810" s="3" t="str" cm="1">
        <f t="array" ref="H3810">_xlfn.IFS(AND(E3810&gt;=4,F3810&gt;=4,G3810&gt;=4),"Champions",AND(E3810&gt;=3,F3810&gt;=3,G3810&gt;=3),"Loyal Customers",AND(E3810&lt;=2,F3810&gt;=3),"At Risk",AND(E3810&lt;=2,F3810&lt;=2,G3810&lt;=2),"Lost",AND(E3810&gt;=4,F3810&lt;=2),"New/Promising",TRUE,"Needs Attention")</f>
        <v>Champions</v>
      </c>
      <c r="I3810" s="3" t="str">
        <f t="shared" si="63"/>
        <v>Active</v>
      </c>
      <c r="J3810" s="3" t="str">
        <f>_xlfn.XLOOKUP(A3810,'Country_Lookup'!$D:$D,'Country_Lookup'!$E:$E)</f>
        <v>United Kingdom</v>
      </c>
    </row>
    <row r="3811" spans="1:10" x14ac:dyDescent="0.3">
      <c r="A3811">
        <v>16192</v>
      </c>
      <c r="B3811">
        <v>735</v>
      </c>
      <c r="C3811">
        <v>1</v>
      </c>
      <c r="D3811">
        <v>351.3</v>
      </c>
      <c r="E3811" cm="1">
        <f t="array" ref="E3811">_xlfn.IFS(B3811&lt;=PERCENTILE($B$3:$B$5882,0.2),5,B3811&lt;=PERCENTILE($B$3:$B$5882,0.4),4,B3811&lt;=PERCENTILE($B$3:$B$5882,0.6),3,B3811&lt;=PERCENTILE($B$3:$B$5882,0.8),2,TRUE,1)</f>
        <v>1</v>
      </c>
      <c r="F3811" cm="1">
        <f t="array" ref="F3811">_xlfn.IFS(C3811&lt;=PERCENTILE($C$3:$C$5882,0.2),1,C3811&lt;=PERCENTILE($C$3:$C$5882,0.4),2,C3811&lt;=PERCENTILE($C$3:$C$5882,0.6),3,C3811&lt;=PERCENTILE($C$3:$C$5882,0.8),4,TRUE,5)</f>
        <v>1</v>
      </c>
      <c r="G3811" cm="1">
        <f t="array" ref="G3811">_xlfn.IFS(D3811&lt;=PERCENTILE($D$3:$D$5882,0.2),1,D3811&lt;=PERCENTILE($D$3:$D$5882,0.4),2,D3811&lt;=PERCENTILE($D$3:$D$5882,0.6),3,D3811&lt;=PERCENTILE($D$3:$D$5882,0.8),4,TRUE,5)</f>
        <v>2</v>
      </c>
      <c r="H3811" s="3" t="str" cm="1">
        <f t="array" ref="H3811">_xlfn.IFS(AND(E3811&gt;=4,F3811&gt;=4,G3811&gt;=4),"Champions",AND(E3811&gt;=3,F3811&gt;=3,G3811&gt;=3),"Loyal Customers",AND(E3811&lt;=2,F3811&gt;=3),"At Risk",AND(E3811&lt;=2,F3811&lt;=2,G3811&lt;=2),"Lost",AND(E3811&gt;=4,F3811&lt;=2),"New/Promising",TRUE,"Needs Attention")</f>
        <v>Lost</v>
      </c>
      <c r="I3811" s="3" t="str">
        <f t="shared" si="63"/>
        <v>Churned</v>
      </c>
      <c r="J3811" s="3" t="str">
        <f>_xlfn.XLOOKUP(A3811,'Country_Lookup'!$D:$D,'Country_Lookup'!$E:$E)</f>
        <v>United Kingdom</v>
      </c>
    </row>
    <row r="3812" spans="1:10" x14ac:dyDescent="0.3">
      <c r="A3812">
        <v>16193</v>
      </c>
      <c r="B3812">
        <v>236</v>
      </c>
      <c r="C3812">
        <v>2</v>
      </c>
      <c r="D3812">
        <v>630.43000000000018</v>
      </c>
      <c r="E3812" cm="1">
        <f t="array" ref="E3812">_xlfn.IFS(B3812&lt;=PERCENTILE($B$3:$B$5882,0.2),5,B3812&lt;=PERCENTILE($B$3:$B$5882,0.4),4,B3812&lt;=PERCENTILE($B$3:$B$5882,0.6),3,B3812&lt;=PERCENTILE($B$3:$B$5882,0.8),2,TRUE,1)</f>
        <v>2</v>
      </c>
      <c r="F3812" cm="1">
        <f t="array" ref="F3812">_xlfn.IFS(C3812&lt;=PERCENTILE($C$3:$C$5882,0.2),1,C3812&lt;=PERCENTILE($C$3:$C$5882,0.4),2,C3812&lt;=PERCENTILE($C$3:$C$5882,0.6),3,C3812&lt;=PERCENTILE($C$3:$C$5882,0.8),4,TRUE,5)</f>
        <v>2</v>
      </c>
      <c r="G3812" cm="1">
        <f t="array" ref="G3812">_xlfn.IFS(D3812&lt;=PERCENTILE($D$3:$D$5882,0.2),1,D3812&lt;=PERCENTILE($D$3:$D$5882,0.4),2,D3812&lt;=PERCENTILE($D$3:$D$5882,0.6),3,D3812&lt;=PERCENTILE($D$3:$D$5882,0.8),4,TRUE,5)</f>
        <v>3</v>
      </c>
      <c r="H3812" s="3" t="str" cm="1">
        <f t="array" ref="H3812">_xlfn.IFS(AND(E3812&gt;=4,F3812&gt;=4,G3812&gt;=4),"Champions",AND(E3812&gt;=3,F3812&gt;=3,G3812&gt;=3),"Loyal Customers",AND(E3812&lt;=2,F3812&gt;=3),"At Risk",AND(E3812&lt;=2,F3812&lt;=2,G3812&lt;=2),"Lost",AND(E3812&gt;=4,F3812&lt;=2),"New/Promising",TRUE,"Needs Attention")</f>
        <v>Needs Attention</v>
      </c>
      <c r="I3812" s="3" t="str">
        <f t="shared" si="63"/>
        <v>Churned</v>
      </c>
      <c r="J3812" s="3" t="str">
        <f>_xlfn.XLOOKUP(A3812,'Country_Lookup'!$D:$D,'Country_Lookup'!$E:$E)</f>
        <v>United Kingdom</v>
      </c>
    </row>
    <row r="3813" spans="1:10" x14ac:dyDescent="0.3">
      <c r="A3813">
        <v>16194</v>
      </c>
      <c r="B3813">
        <v>375</v>
      </c>
      <c r="C3813">
        <v>1</v>
      </c>
      <c r="D3813">
        <v>308.59999999999997</v>
      </c>
      <c r="E3813" cm="1">
        <f t="array" ref="E3813">_xlfn.IFS(B3813&lt;=PERCENTILE($B$3:$B$5882,0.2),5,B3813&lt;=PERCENTILE($B$3:$B$5882,0.4),4,B3813&lt;=PERCENTILE($B$3:$B$5882,0.6),3,B3813&lt;=PERCENTILE($B$3:$B$5882,0.8),2,TRUE,1)</f>
        <v>2</v>
      </c>
      <c r="F3813" cm="1">
        <f t="array" ref="F3813">_xlfn.IFS(C3813&lt;=PERCENTILE($C$3:$C$5882,0.2),1,C3813&lt;=PERCENTILE($C$3:$C$5882,0.4),2,C3813&lt;=PERCENTILE($C$3:$C$5882,0.6),3,C3813&lt;=PERCENTILE($C$3:$C$5882,0.8),4,TRUE,5)</f>
        <v>1</v>
      </c>
      <c r="G3813" cm="1">
        <f t="array" ref="G3813">_xlfn.IFS(D3813&lt;=PERCENTILE($D$3:$D$5882,0.2),1,D3813&lt;=PERCENTILE($D$3:$D$5882,0.4),2,D3813&lt;=PERCENTILE($D$3:$D$5882,0.6),3,D3813&lt;=PERCENTILE($D$3:$D$5882,0.8),4,TRUE,5)</f>
        <v>2</v>
      </c>
      <c r="H3813" s="3" t="str" cm="1">
        <f t="array" ref="H3813">_xlfn.IFS(AND(E3813&gt;=4,F3813&gt;=4,G3813&gt;=4),"Champions",AND(E3813&gt;=3,F3813&gt;=3,G3813&gt;=3),"Loyal Customers",AND(E3813&lt;=2,F3813&gt;=3),"At Risk",AND(E3813&lt;=2,F3813&lt;=2,G3813&lt;=2),"Lost",AND(E3813&gt;=4,F3813&lt;=2),"New/Promising",TRUE,"Needs Attention")</f>
        <v>Lost</v>
      </c>
      <c r="I3813" s="3" t="str">
        <f t="shared" si="63"/>
        <v>Churned</v>
      </c>
      <c r="J3813" s="3" t="str">
        <f>_xlfn.XLOOKUP(A3813,'Country_Lookup'!$D:$D,'Country_Lookup'!$E:$E)</f>
        <v>United Kingdom</v>
      </c>
    </row>
    <row r="3814" spans="1:10" x14ac:dyDescent="0.3">
      <c r="A3814">
        <v>16195</v>
      </c>
      <c r="B3814">
        <v>723</v>
      </c>
      <c r="C3814">
        <v>1</v>
      </c>
      <c r="D3814">
        <v>323.25</v>
      </c>
      <c r="E3814" cm="1">
        <f t="array" ref="E3814">_xlfn.IFS(B3814&lt;=PERCENTILE($B$3:$B$5882,0.2),5,B3814&lt;=PERCENTILE($B$3:$B$5882,0.4),4,B3814&lt;=PERCENTILE($B$3:$B$5882,0.6),3,B3814&lt;=PERCENTILE($B$3:$B$5882,0.8),2,TRUE,1)</f>
        <v>1</v>
      </c>
      <c r="F3814" cm="1">
        <f t="array" ref="F3814">_xlfn.IFS(C3814&lt;=PERCENTILE($C$3:$C$5882,0.2),1,C3814&lt;=PERCENTILE($C$3:$C$5882,0.4),2,C3814&lt;=PERCENTILE($C$3:$C$5882,0.6),3,C3814&lt;=PERCENTILE($C$3:$C$5882,0.8),4,TRUE,5)</f>
        <v>1</v>
      </c>
      <c r="G3814" cm="1">
        <f t="array" ref="G3814">_xlfn.IFS(D3814&lt;=PERCENTILE($D$3:$D$5882,0.2),1,D3814&lt;=PERCENTILE($D$3:$D$5882,0.4),2,D3814&lt;=PERCENTILE($D$3:$D$5882,0.6),3,D3814&lt;=PERCENTILE($D$3:$D$5882,0.8),4,TRUE,5)</f>
        <v>2</v>
      </c>
      <c r="H3814" s="3" t="str" cm="1">
        <f t="array" ref="H3814">_xlfn.IFS(AND(E3814&gt;=4,F3814&gt;=4,G3814&gt;=4),"Champions",AND(E3814&gt;=3,F3814&gt;=3,G3814&gt;=3),"Loyal Customers",AND(E3814&lt;=2,F3814&gt;=3),"At Risk",AND(E3814&lt;=2,F3814&lt;=2,G3814&lt;=2),"Lost",AND(E3814&gt;=4,F3814&lt;=2),"New/Promising",TRUE,"Needs Attention")</f>
        <v>Lost</v>
      </c>
      <c r="I3814" s="3" t="str">
        <f t="shared" si="63"/>
        <v>Churned</v>
      </c>
      <c r="J3814" s="3" t="str">
        <f>_xlfn.XLOOKUP(A3814,'Country_Lookup'!$D:$D,'Country_Lookup'!$E:$E)</f>
        <v>United Kingdom</v>
      </c>
    </row>
    <row r="3815" spans="1:10" x14ac:dyDescent="0.3">
      <c r="A3815">
        <v>16196</v>
      </c>
      <c r="B3815">
        <v>488</v>
      </c>
      <c r="C3815">
        <v>1</v>
      </c>
      <c r="D3815">
        <v>93.3</v>
      </c>
      <c r="E3815" cm="1">
        <f t="array" ref="E3815">_xlfn.IFS(B3815&lt;=PERCENTILE($B$3:$B$5882,0.2),5,B3815&lt;=PERCENTILE($B$3:$B$5882,0.4),4,B3815&lt;=PERCENTILE($B$3:$B$5882,0.6),3,B3815&lt;=PERCENTILE($B$3:$B$5882,0.8),2,TRUE,1)</f>
        <v>1</v>
      </c>
      <c r="F3815" cm="1">
        <f t="array" ref="F3815">_xlfn.IFS(C3815&lt;=PERCENTILE($C$3:$C$5882,0.2),1,C3815&lt;=PERCENTILE($C$3:$C$5882,0.4),2,C3815&lt;=PERCENTILE($C$3:$C$5882,0.6),3,C3815&lt;=PERCENTILE($C$3:$C$5882,0.8),4,TRUE,5)</f>
        <v>1</v>
      </c>
      <c r="G3815" cm="1">
        <f t="array" ref="G3815">_xlfn.IFS(D3815&lt;=PERCENTILE($D$3:$D$5882,0.2),1,D3815&lt;=PERCENTILE($D$3:$D$5882,0.4),2,D3815&lt;=PERCENTILE($D$3:$D$5882,0.6),3,D3815&lt;=PERCENTILE($D$3:$D$5882,0.8),4,TRUE,5)</f>
        <v>1</v>
      </c>
      <c r="H3815" s="3" t="str" cm="1">
        <f t="array" ref="H3815">_xlfn.IFS(AND(E3815&gt;=4,F3815&gt;=4,G3815&gt;=4),"Champions",AND(E3815&gt;=3,F3815&gt;=3,G3815&gt;=3),"Loyal Customers",AND(E3815&lt;=2,F3815&gt;=3),"At Risk",AND(E3815&lt;=2,F3815&lt;=2,G3815&lt;=2),"Lost",AND(E3815&gt;=4,F3815&lt;=2),"New/Promising",TRUE,"Needs Attention")</f>
        <v>Lost</v>
      </c>
      <c r="I3815" s="3" t="str">
        <f t="shared" si="63"/>
        <v>Churned</v>
      </c>
      <c r="J3815" s="3" t="str">
        <f>_xlfn.XLOOKUP(A3815,'Country_Lookup'!$D:$D,'Country_Lookup'!$E:$E)</f>
        <v>United Kingdom</v>
      </c>
    </row>
    <row r="3816" spans="1:10" x14ac:dyDescent="0.3">
      <c r="A3816">
        <v>16197</v>
      </c>
      <c r="B3816">
        <v>469</v>
      </c>
      <c r="C3816">
        <v>9</v>
      </c>
      <c r="D3816">
        <v>2016.7099999999996</v>
      </c>
      <c r="E3816" cm="1">
        <f t="array" ref="E3816">_xlfn.IFS(B3816&lt;=PERCENTILE($B$3:$B$5882,0.2),5,B3816&lt;=PERCENTILE($B$3:$B$5882,0.4),4,B3816&lt;=PERCENTILE($B$3:$B$5882,0.6),3,B3816&lt;=PERCENTILE($B$3:$B$5882,0.8),2,TRUE,1)</f>
        <v>1</v>
      </c>
      <c r="F3816" cm="1">
        <f t="array" ref="F3816">_xlfn.IFS(C3816&lt;=PERCENTILE($C$3:$C$5882,0.2),1,C3816&lt;=PERCENTILE($C$3:$C$5882,0.4),2,C3816&lt;=PERCENTILE($C$3:$C$5882,0.6),3,C3816&lt;=PERCENTILE($C$3:$C$5882,0.8),4,TRUE,5)</f>
        <v>5</v>
      </c>
      <c r="G3816" cm="1">
        <f t="array" ref="G3816">_xlfn.IFS(D3816&lt;=PERCENTILE($D$3:$D$5882,0.2),1,D3816&lt;=PERCENTILE($D$3:$D$5882,0.4),2,D3816&lt;=PERCENTILE($D$3:$D$5882,0.6),3,D3816&lt;=PERCENTILE($D$3:$D$5882,0.8),4,TRUE,5)</f>
        <v>4</v>
      </c>
      <c r="H3816" s="3" t="str" cm="1">
        <f t="array" ref="H3816">_xlfn.IFS(AND(E3816&gt;=4,F3816&gt;=4,G3816&gt;=4),"Champions",AND(E3816&gt;=3,F3816&gt;=3,G3816&gt;=3),"Loyal Customers",AND(E3816&lt;=2,F3816&gt;=3),"At Risk",AND(E3816&lt;=2,F3816&lt;=2,G3816&lt;=2),"Lost",AND(E3816&gt;=4,F3816&lt;=2),"New/Promising",TRUE,"Needs Attention")</f>
        <v>At Risk</v>
      </c>
      <c r="I3816" s="3" t="str">
        <f t="shared" si="63"/>
        <v>Churned</v>
      </c>
      <c r="J3816" s="3" t="str">
        <f>_xlfn.XLOOKUP(A3816,'Country_Lookup'!$D:$D,'Country_Lookup'!$E:$E)</f>
        <v>United Kingdom</v>
      </c>
    </row>
    <row r="3817" spans="1:10" x14ac:dyDescent="0.3">
      <c r="A3817">
        <v>16198</v>
      </c>
      <c r="B3817">
        <v>75</v>
      </c>
      <c r="C3817">
        <v>2</v>
      </c>
      <c r="D3817">
        <v>1030.0410000000004</v>
      </c>
      <c r="E3817" cm="1">
        <f t="array" ref="E3817">_xlfn.IFS(B3817&lt;=PERCENTILE($B$3:$B$5882,0.2),5,B3817&lt;=PERCENTILE($B$3:$B$5882,0.4),4,B3817&lt;=PERCENTILE($B$3:$B$5882,0.6),3,B3817&lt;=PERCENTILE($B$3:$B$5882,0.8),2,TRUE,1)</f>
        <v>3</v>
      </c>
      <c r="F3817" cm="1">
        <f t="array" ref="F3817">_xlfn.IFS(C3817&lt;=PERCENTILE($C$3:$C$5882,0.2),1,C3817&lt;=PERCENTILE($C$3:$C$5882,0.4),2,C3817&lt;=PERCENTILE($C$3:$C$5882,0.6),3,C3817&lt;=PERCENTILE($C$3:$C$5882,0.8),4,TRUE,5)</f>
        <v>2</v>
      </c>
      <c r="G3817" cm="1">
        <f t="array" ref="G3817">_xlfn.IFS(D3817&lt;=PERCENTILE($D$3:$D$5882,0.2),1,D3817&lt;=PERCENTILE($D$3:$D$5882,0.4),2,D3817&lt;=PERCENTILE($D$3:$D$5882,0.6),3,D3817&lt;=PERCENTILE($D$3:$D$5882,0.8),4,TRUE,5)</f>
        <v>3</v>
      </c>
      <c r="H3817" s="3" t="str" cm="1">
        <f t="array" ref="H3817">_xlfn.IFS(AND(E3817&gt;=4,F3817&gt;=4,G3817&gt;=4),"Champions",AND(E3817&gt;=3,F3817&gt;=3,G3817&gt;=3),"Loyal Customers",AND(E3817&lt;=2,F3817&gt;=3),"At Risk",AND(E3817&lt;=2,F3817&lt;=2,G3817&lt;=2),"Lost",AND(E3817&gt;=4,F3817&lt;=2),"New/Promising",TRUE,"Needs Attention")</f>
        <v>Needs Attention</v>
      </c>
      <c r="I3817" s="3" t="str">
        <f t="shared" si="63"/>
        <v>Active</v>
      </c>
      <c r="J3817" s="3" t="str">
        <f>_xlfn.XLOOKUP(A3817,'Country_Lookup'!$D:$D,'Country_Lookup'!$E:$E)</f>
        <v>United Kingdom</v>
      </c>
    </row>
    <row r="3818" spans="1:10" x14ac:dyDescent="0.3">
      <c r="A3818">
        <v>16199</v>
      </c>
      <c r="B3818">
        <v>392</v>
      </c>
      <c r="C3818">
        <v>7</v>
      </c>
      <c r="D3818">
        <v>942.75</v>
      </c>
      <c r="E3818" cm="1">
        <f t="array" ref="E3818">_xlfn.IFS(B3818&lt;=PERCENTILE($B$3:$B$5882,0.2),5,B3818&lt;=PERCENTILE($B$3:$B$5882,0.4),4,B3818&lt;=PERCENTILE($B$3:$B$5882,0.6),3,B3818&lt;=PERCENTILE($B$3:$B$5882,0.8),2,TRUE,1)</f>
        <v>2</v>
      </c>
      <c r="F3818" cm="1">
        <f t="array" ref="F3818">_xlfn.IFS(C3818&lt;=PERCENTILE($C$3:$C$5882,0.2),1,C3818&lt;=PERCENTILE($C$3:$C$5882,0.4),2,C3818&lt;=PERCENTILE($C$3:$C$5882,0.6),3,C3818&lt;=PERCENTILE($C$3:$C$5882,0.8),4,TRUE,5)</f>
        <v>4</v>
      </c>
      <c r="G3818" cm="1">
        <f t="array" ref="G3818">_xlfn.IFS(D3818&lt;=PERCENTILE($D$3:$D$5882,0.2),1,D3818&lt;=PERCENTILE($D$3:$D$5882,0.4),2,D3818&lt;=PERCENTILE($D$3:$D$5882,0.6),3,D3818&lt;=PERCENTILE($D$3:$D$5882,0.8),4,TRUE,5)</f>
        <v>3</v>
      </c>
      <c r="H3818" s="3" t="str" cm="1">
        <f t="array" ref="H3818">_xlfn.IFS(AND(E3818&gt;=4,F3818&gt;=4,G3818&gt;=4),"Champions",AND(E3818&gt;=3,F3818&gt;=3,G3818&gt;=3),"Loyal Customers",AND(E3818&lt;=2,F3818&gt;=3),"At Risk",AND(E3818&lt;=2,F3818&lt;=2,G3818&lt;=2),"Lost",AND(E3818&gt;=4,F3818&lt;=2),"New/Promising",TRUE,"Needs Attention")</f>
        <v>At Risk</v>
      </c>
      <c r="I3818" s="3" t="str">
        <f t="shared" si="63"/>
        <v>Churned</v>
      </c>
      <c r="J3818" s="3" t="str">
        <f>_xlfn.XLOOKUP(A3818,'Country_Lookup'!$D:$D,'Country_Lookup'!$E:$E)</f>
        <v>United Kingdom</v>
      </c>
    </row>
    <row r="3819" spans="1:10" x14ac:dyDescent="0.3">
      <c r="A3819">
        <v>16200</v>
      </c>
      <c r="B3819">
        <v>4</v>
      </c>
      <c r="C3819">
        <v>12</v>
      </c>
      <c r="D3819">
        <v>5643.4500000000562</v>
      </c>
      <c r="E3819" cm="1">
        <f t="array" ref="E3819">_xlfn.IFS(B3819&lt;=PERCENTILE($B$3:$B$5882,0.2),5,B3819&lt;=PERCENTILE($B$3:$B$5882,0.4),4,B3819&lt;=PERCENTILE($B$3:$B$5882,0.6),3,B3819&lt;=PERCENTILE($B$3:$B$5882,0.8),2,TRUE,1)</f>
        <v>5</v>
      </c>
      <c r="F3819" cm="1">
        <f t="array" ref="F3819">_xlfn.IFS(C3819&lt;=PERCENTILE($C$3:$C$5882,0.2),1,C3819&lt;=PERCENTILE($C$3:$C$5882,0.4),2,C3819&lt;=PERCENTILE($C$3:$C$5882,0.6),3,C3819&lt;=PERCENTILE($C$3:$C$5882,0.8),4,TRUE,5)</f>
        <v>5</v>
      </c>
      <c r="G3819" cm="1">
        <f t="array" ref="G3819">_xlfn.IFS(D3819&lt;=PERCENTILE($D$3:$D$5882,0.2),1,D3819&lt;=PERCENTILE($D$3:$D$5882,0.4),2,D3819&lt;=PERCENTILE($D$3:$D$5882,0.6),3,D3819&lt;=PERCENTILE($D$3:$D$5882,0.8),4,TRUE,5)</f>
        <v>5</v>
      </c>
      <c r="H3819" s="3" t="str" cm="1">
        <f t="array" ref="H3819">_xlfn.IFS(AND(E3819&gt;=4,F3819&gt;=4,G3819&gt;=4),"Champions",AND(E3819&gt;=3,F3819&gt;=3,G3819&gt;=3),"Loyal Customers",AND(E3819&lt;=2,F3819&gt;=3),"At Risk",AND(E3819&lt;=2,F3819&lt;=2,G3819&lt;=2),"Lost",AND(E3819&gt;=4,F3819&lt;=2),"New/Promising",TRUE,"Needs Attention")</f>
        <v>Champions</v>
      </c>
      <c r="I3819" s="3" t="str">
        <f t="shared" si="63"/>
        <v>Active</v>
      </c>
      <c r="J3819" s="3" t="str">
        <f>_xlfn.XLOOKUP(A3819,'Country_Lookup'!$D:$D,'Country_Lookup'!$E:$E)</f>
        <v>United Kingdom</v>
      </c>
    </row>
    <row r="3820" spans="1:10" x14ac:dyDescent="0.3">
      <c r="A3820">
        <v>16201</v>
      </c>
      <c r="B3820">
        <v>3</v>
      </c>
      <c r="C3820">
        <v>5</v>
      </c>
      <c r="D3820">
        <v>2112.1199999999958</v>
      </c>
      <c r="E3820" cm="1">
        <f t="array" ref="E3820">_xlfn.IFS(B3820&lt;=PERCENTILE($B$3:$B$5882,0.2),5,B3820&lt;=PERCENTILE($B$3:$B$5882,0.4),4,B3820&lt;=PERCENTILE($B$3:$B$5882,0.6),3,B3820&lt;=PERCENTILE($B$3:$B$5882,0.8),2,TRUE,1)</f>
        <v>5</v>
      </c>
      <c r="F3820" cm="1">
        <f t="array" ref="F3820">_xlfn.IFS(C3820&lt;=PERCENTILE($C$3:$C$5882,0.2),1,C3820&lt;=PERCENTILE($C$3:$C$5882,0.4),2,C3820&lt;=PERCENTILE($C$3:$C$5882,0.6),3,C3820&lt;=PERCENTILE($C$3:$C$5882,0.8),4,TRUE,5)</f>
        <v>4</v>
      </c>
      <c r="G3820" cm="1">
        <f t="array" ref="G3820">_xlfn.IFS(D3820&lt;=PERCENTILE($D$3:$D$5882,0.2),1,D3820&lt;=PERCENTILE($D$3:$D$5882,0.4),2,D3820&lt;=PERCENTILE($D$3:$D$5882,0.6),3,D3820&lt;=PERCENTILE($D$3:$D$5882,0.8),4,TRUE,5)</f>
        <v>4</v>
      </c>
      <c r="H3820" s="3" t="str" cm="1">
        <f t="array" ref="H3820">_xlfn.IFS(AND(E3820&gt;=4,F3820&gt;=4,G3820&gt;=4),"Champions",AND(E3820&gt;=3,F3820&gt;=3,G3820&gt;=3),"Loyal Customers",AND(E3820&lt;=2,F3820&gt;=3),"At Risk",AND(E3820&lt;=2,F3820&lt;=2,G3820&lt;=2),"Lost",AND(E3820&gt;=4,F3820&lt;=2),"New/Promising",TRUE,"Needs Attention")</f>
        <v>Champions</v>
      </c>
      <c r="I3820" s="3" t="str">
        <f t="shared" si="63"/>
        <v>Active</v>
      </c>
      <c r="J3820" s="3" t="str">
        <f>_xlfn.XLOOKUP(A3820,'Country_Lookup'!$D:$D,'Country_Lookup'!$E:$E)</f>
        <v>United Kingdom</v>
      </c>
    </row>
    <row r="3821" spans="1:10" x14ac:dyDescent="0.3">
      <c r="A3821">
        <v>16202</v>
      </c>
      <c r="B3821">
        <v>360</v>
      </c>
      <c r="C3821">
        <v>9</v>
      </c>
      <c r="D3821">
        <v>2501.9899999999925</v>
      </c>
      <c r="E3821" cm="1">
        <f t="array" ref="E3821">_xlfn.IFS(B3821&lt;=PERCENTILE($B$3:$B$5882,0.2),5,B3821&lt;=PERCENTILE($B$3:$B$5882,0.4),4,B3821&lt;=PERCENTILE($B$3:$B$5882,0.6),3,B3821&lt;=PERCENTILE($B$3:$B$5882,0.8),2,TRUE,1)</f>
        <v>2</v>
      </c>
      <c r="F3821" cm="1">
        <f t="array" ref="F3821">_xlfn.IFS(C3821&lt;=PERCENTILE($C$3:$C$5882,0.2),1,C3821&lt;=PERCENTILE($C$3:$C$5882,0.4),2,C3821&lt;=PERCENTILE($C$3:$C$5882,0.6),3,C3821&lt;=PERCENTILE($C$3:$C$5882,0.8),4,TRUE,5)</f>
        <v>5</v>
      </c>
      <c r="G3821" cm="1">
        <f t="array" ref="G3821">_xlfn.IFS(D3821&lt;=PERCENTILE($D$3:$D$5882,0.2),1,D3821&lt;=PERCENTILE($D$3:$D$5882,0.4),2,D3821&lt;=PERCENTILE($D$3:$D$5882,0.6),3,D3821&lt;=PERCENTILE($D$3:$D$5882,0.8),4,TRUE,5)</f>
        <v>4</v>
      </c>
      <c r="H3821" s="3" t="str" cm="1">
        <f t="array" ref="H3821">_xlfn.IFS(AND(E3821&gt;=4,F3821&gt;=4,G3821&gt;=4),"Champions",AND(E3821&gt;=3,F3821&gt;=3,G3821&gt;=3),"Loyal Customers",AND(E3821&lt;=2,F3821&gt;=3),"At Risk",AND(E3821&lt;=2,F3821&lt;=2,G3821&lt;=2),"Lost",AND(E3821&gt;=4,F3821&lt;=2),"New/Promising",TRUE,"Needs Attention")</f>
        <v>At Risk</v>
      </c>
      <c r="I3821" s="3" t="str">
        <f t="shared" si="63"/>
        <v>Churned</v>
      </c>
      <c r="J3821" s="3" t="str">
        <f>_xlfn.XLOOKUP(A3821,'Country_Lookup'!$D:$D,'Country_Lookup'!$E:$E)</f>
        <v>United Kingdom</v>
      </c>
    </row>
    <row r="3822" spans="1:10" x14ac:dyDescent="0.3">
      <c r="A3822">
        <v>16203</v>
      </c>
      <c r="B3822">
        <v>58</v>
      </c>
      <c r="C3822">
        <v>6</v>
      </c>
      <c r="D3822">
        <v>1114.5399999999991</v>
      </c>
      <c r="E3822" cm="1">
        <f t="array" ref="E3822">_xlfn.IFS(B3822&lt;=PERCENTILE($B$3:$B$5882,0.2),5,B3822&lt;=PERCENTILE($B$3:$B$5882,0.4),4,B3822&lt;=PERCENTILE($B$3:$B$5882,0.6),3,B3822&lt;=PERCENTILE($B$3:$B$5882,0.8),2,TRUE,1)</f>
        <v>4</v>
      </c>
      <c r="F3822" cm="1">
        <f t="array" ref="F3822">_xlfn.IFS(C3822&lt;=PERCENTILE($C$3:$C$5882,0.2),1,C3822&lt;=PERCENTILE($C$3:$C$5882,0.4),2,C3822&lt;=PERCENTILE($C$3:$C$5882,0.6),3,C3822&lt;=PERCENTILE($C$3:$C$5882,0.8),4,TRUE,5)</f>
        <v>4</v>
      </c>
      <c r="G3822" cm="1">
        <f t="array" ref="G3822">_xlfn.IFS(D3822&lt;=PERCENTILE($D$3:$D$5882,0.2),1,D3822&lt;=PERCENTILE($D$3:$D$5882,0.4),2,D3822&lt;=PERCENTILE($D$3:$D$5882,0.6),3,D3822&lt;=PERCENTILE($D$3:$D$5882,0.8),4,TRUE,5)</f>
        <v>3</v>
      </c>
      <c r="H3822" s="3" t="str" cm="1">
        <f t="array" ref="H3822">_xlfn.IFS(AND(E3822&gt;=4,F3822&gt;=4,G3822&gt;=4),"Champions",AND(E3822&gt;=3,F3822&gt;=3,G3822&gt;=3),"Loyal Customers",AND(E3822&lt;=2,F3822&gt;=3),"At Risk",AND(E3822&lt;=2,F3822&lt;=2,G3822&lt;=2),"Lost",AND(E3822&gt;=4,F3822&lt;=2),"New/Promising",TRUE,"Needs Attention")</f>
        <v>Loyal Customers</v>
      </c>
      <c r="I3822" s="3" t="str">
        <f t="shared" si="63"/>
        <v>Active</v>
      </c>
      <c r="J3822" s="3" t="str">
        <f>_xlfn.XLOOKUP(A3822,'Country_Lookup'!$D:$D,'Country_Lookup'!$E:$E)</f>
        <v>United Kingdom</v>
      </c>
    </row>
    <row r="3823" spans="1:10" x14ac:dyDescent="0.3">
      <c r="A3823">
        <v>16204</v>
      </c>
      <c r="B3823">
        <v>23</v>
      </c>
      <c r="C3823">
        <v>3</v>
      </c>
      <c r="D3823">
        <v>944.24000000000149</v>
      </c>
      <c r="E3823" cm="1">
        <f t="array" ref="E3823">_xlfn.IFS(B3823&lt;=PERCENTILE($B$3:$B$5882,0.2),5,B3823&lt;=PERCENTILE($B$3:$B$5882,0.4),4,B3823&lt;=PERCENTILE($B$3:$B$5882,0.6),3,B3823&lt;=PERCENTILE($B$3:$B$5882,0.8),2,TRUE,1)</f>
        <v>4</v>
      </c>
      <c r="F3823" cm="1">
        <f t="array" ref="F3823">_xlfn.IFS(C3823&lt;=PERCENTILE($C$3:$C$5882,0.2),1,C3823&lt;=PERCENTILE($C$3:$C$5882,0.4),2,C3823&lt;=PERCENTILE($C$3:$C$5882,0.6),3,C3823&lt;=PERCENTILE($C$3:$C$5882,0.8),4,TRUE,5)</f>
        <v>3</v>
      </c>
      <c r="G3823" cm="1">
        <f t="array" ref="G3823">_xlfn.IFS(D3823&lt;=PERCENTILE($D$3:$D$5882,0.2),1,D3823&lt;=PERCENTILE($D$3:$D$5882,0.4),2,D3823&lt;=PERCENTILE($D$3:$D$5882,0.6),3,D3823&lt;=PERCENTILE($D$3:$D$5882,0.8),4,TRUE,5)</f>
        <v>3</v>
      </c>
      <c r="H3823" s="3" t="str" cm="1">
        <f t="array" ref="H3823">_xlfn.IFS(AND(E3823&gt;=4,F3823&gt;=4,G3823&gt;=4),"Champions",AND(E3823&gt;=3,F3823&gt;=3,G3823&gt;=3),"Loyal Customers",AND(E3823&lt;=2,F3823&gt;=3),"At Risk",AND(E3823&lt;=2,F3823&lt;=2,G3823&lt;=2),"Lost",AND(E3823&gt;=4,F3823&lt;=2),"New/Promising",TRUE,"Needs Attention")</f>
        <v>Loyal Customers</v>
      </c>
      <c r="I3823" s="3" t="str">
        <f t="shared" si="63"/>
        <v>Active</v>
      </c>
      <c r="J3823" s="3" t="str">
        <f>_xlfn.XLOOKUP(A3823,'Country_Lookup'!$D:$D,'Country_Lookup'!$E:$E)</f>
        <v>United Kingdom</v>
      </c>
    </row>
    <row r="3824" spans="1:10" x14ac:dyDescent="0.3">
      <c r="A3824">
        <v>16205</v>
      </c>
      <c r="B3824">
        <v>30</v>
      </c>
      <c r="C3824">
        <v>7</v>
      </c>
      <c r="D3824">
        <v>1830.6099999999913</v>
      </c>
      <c r="E3824" cm="1">
        <f t="array" ref="E3824">_xlfn.IFS(B3824&lt;=PERCENTILE($B$3:$B$5882,0.2),5,B3824&lt;=PERCENTILE($B$3:$B$5882,0.4),4,B3824&lt;=PERCENTILE($B$3:$B$5882,0.6),3,B3824&lt;=PERCENTILE($B$3:$B$5882,0.8),2,TRUE,1)</f>
        <v>4</v>
      </c>
      <c r="F3824" cm="1">
        <f t="array" ref="F3824">_xlfn.IFS(C3824&lt;=PERCENTILE($C$3:$C$5882,0.2),1,C3824&lt;=PERCENTILE($C$3:$C$5882,0.4),2,C3824&lt;=PERCENTILE($C$3:$C$5882,0.6),3,C3824&lt;=PERCENTILE($C$3:$C$5882,0.8),4,TRUE,5)</f>
        <v>4</v>
      </c>
      <c r="G3824" cm="1">
        <f t="array" ref="G3824">_xlfn.IFS(D3824&lt;=PERCENTILE($D$3:$D$5882,0.2),1,D3824&lt;=PERCENTILE($D$3:$D$5882,0.4),2,D3824&lt;=PERCENTILE($D$3:$D$5882,0.6),3,D3824&lt;=PERCENTILE($D$3:$D$5882,0.8),4,TRUE,5)</f>
        <v>4</v>
      </c>
      <c r="H3824" s="3" t="str" cm="1">
        <f t="array" ref="H3824">_xlfn.IFS(AND(E3824&gt;=4,F3824&gt;=4,G3824&gt;=4),"Champions",AND(E3824&gt;=3,F3824&gt;=3,G3824&gt;=3),"Loyal Customers",AND(E3824&lt;=2,F3824&gt;=3),"At Risk",AND(E3824&lt;=2,F3824&lt;=2,G3824&lt;=2),"Lost",AND(E3824&gt;=4,F3824&lt;=2),"New/Promising",TRUE,"Needs Attention")</f>
        <v>Champions</v>
      </c>
      <c r="I3824" s="3" t="str">
        <f t="shared" si="63"/>
        <v>Active</v>
      </c>
      <c r="J3824" s="3" t="str">
        <f>_xlfn.XLOOKUP(A3824,'Country_Lookup'!$D:$D,'Country_Lookup'!$E:$E)</f>
        <v>United Kingdom</v>
      </c>
    </row>
    <row r="3825" spans="1:10" x14ac:dyDescent="0.3">
      <c r="A3825">
        <v>16206</v>
      </c>
      <c r="B3825">
        <v>54</v>
      </c>
      <c r="C3825">
        <v>13</v>
      </c>
      <c r="D3825">
        <v>2602.3199999999947</v>
      </c>
      <c r="E3825" cm="1">
        <f t="array" ref="E3825">_xlfn.IFS(B3825&lt;=PERCENTILE($B$3:$B$5882,0.2),5,B3825&lt;=PERCENTILE($B$3:$B$5882,0.4),4,B3825&lt;=PERCENTILE($B$3:$B$5882,0.6),3,B3825&lt;=PERCENTILE($B$3:$B$5882,0.8),2,TRUE,1)</f>
        <v>4</v>
      </c>
      <c r="F3825" cm="1">
        <f t="array" ref="F3825">_xlfn.IFS(C3825&lt;=PERCENTILE($C$3:$C$5882,0.2),1,C3825&lt;=PERCENTILE($C$3:$C$5882,0.4),2,C3825&lt;=PERCENTILE($C$3:$C$5882,0.6),3,C3825&lt;=PERCENTILE($C$3:$C$5882,0.8),4,TRUE,5)</f>
        <v>5</v>
      </c>
      <c r="G3825" cm="1">
        <f t="array" ref="G3825">_xlfn.IFS(D3825&lt;=PERCENTILE($D$3:$D$5882,0.2),1,D3825&lt;=PERCENTILE($D$3:$D$5882,0.4),2,D3825&lt;=PERCENTILE($D$3:$D$5882,0.6),3,D3825&lt;=PERCENTILE($D$3:$D$5882,0.8),4,TRUE,5)</f>
        <v>4</v>
      </c>
      <c r="H3825" s="3" t="str" cm="1">
        <f t="array" ref="H3825">_xlfn.IFS(AND(E3825&gt;=4,F3825&gt;=4,G3825&gt;=4),"Champions",AND(E3825&gt;=3,F3825&gt;=3,G3825&gt;=3),"Loyal Customers",AND(E3825&lt;=2,F3825&gt;=3),"At Risk",AND(E3825&lt;=2,F3825&lt;=2,G3825&lt;=2),"Lost",AND(E3825&gt;=4,F3825&lt;=2),"New/Promising",TRUE,"Needs Attention")</f>
        <v>Champions</v>
      </c>
      <c r="I3825" s="3" t="str">
        <f t="shared" si="63"/>
        <v>Active</v>
      </c>
      <c r="J3825" s="3" t="str">
        <f>_xlfn.XLOOKUP(A3825,'Country_Lookup'!$D:$D,'Country_Lookup'!$E:$E)</f>
        <v>United Kingdom</v>
      </c>
    </row>
    <row r="3826" spans="1:10" x14ac:dyDescent="0.3">
      <c r="A3826">
        <v>16207</v>
      </c>
      <c r="B3826">
        <v>25</v>
      </c>
      <c r="C3826">
        <v>1</v>
      </c>
      <c r="D3826">
        <v>394.38000000000005</v>
      </c>
      <c r="E3826" cm="1">
        <f t="array" ref="E3826">_xlfn.IFS(B3826&lt;=PERCENTILE($B$3:$B$5882,0.2),5,B3826&lt;=PERCENTILE($B$3:$B$5882,0.4),4,B3826&lt;=PERCENTILE($B$3:$B$5882,0.6),3,B3826&lt;=PERCENTILE($B$3:$B$5882,0.8),2,TRUE,1)</f>
        <v>4</v>
      </c>
      <c r="F3826" cm="1">
        <f t="array" ref="F3826">_xlfn.IFS(C3826&lt;=PERCENTILE($C$3:$C$5882,0.2),1,C3826&lt;=PERCENTILE($C$3:$C$5882,0.4),2,C3826&lt;=PERCENTILE($C$3:$C$5882,0.6),3,C3826&lt;=PERCENTILE($C$3:$C$5882,0.8),4,TRUE,5)</f>
        <v>1</v>
      </c>
      <c r="G3826" cm="1">
        <f t="array" ref="G3826">_xlfn.IFS(D3826&lt;=PERCENTILE($D$3:$D$5882,0.2),1,D3826&lt;=PERCENTILE($D$3:$D$5882,0.4),2,D3826&lt;=PERCENTILE($D$3:$D$5882,0.6),3,D3826&lt;=PERCENTILE($D$3:$D$5882,0.8),4,TRUE,5)</f>
        <v>2</v>
      </c>
      <c r="H3826" s="3" t="str" cm="1">
        <f t="array" ref="H3826">_xlfn.IFS(AND(E3826&gt;=4,F3826&gt;=4,G3826&gt;=4),"Champions",AND(E3826&gt;=3,F3826&gt;=3,G3826&gt;=3),"Loyal Customers",AND(E3826&lt;=2,F3826&gt;=3),"At Risk",AND(E3826&lt;=2,F3826&lt;=2,G3826&lt;=2),"Lost",AND(E3826&gt;=4,F3826&lt;=2),"New/Promising",TRUE,"Needs Attention")</f>
        <v>New/Promising</v>
      </c>
      <c r="I3826" s="3" t="str">
        <f t="shared" si="63"/>
        <v>Active</v>
      </c>
      <c r="J3826" s="3" t="str">
        <f>_xlfn.XLOOKUP(A3826,'Country_Lookup'!$D:$D,'Country_Lookup'!$E:$E)</f>
        <v>United Kingdom</v>
      </c>
    </row>
    <row r="3827" spans="1:10" x14ac:dyDescent="0.3">
      <c r="A3827">
        <v>16208</v>
      </c>
      <c r="B3827">
        <v>44</v>
      </c>
      <c r="C3827">
        <v>10</v>
      </c>
      <c r="D3827">
        <v>3440.4499999999862</v>
      </c>
      <c r="E3827" cm="1">
        <f t="array" ref="E3827">_xlfn.IFS(B3827&lt;=PERCENTILE($B$3:$B$5882,0.2),5,B3827&lt;=PERCENTILE($B$3:$B$5882,0.4),4,B3827&lt;=PERCENTILE($B$3:$B$5882,0.6),3,B3827&lt;=PERCENTILE($B$3:$B$5882,0.8),2,TRUE,1)</f>
        <v>4</v>
      </c>
      <c r="F3827" cm="1">
        <f t="array" ref="F3827">_xlfn.IFS(C3827&lt;=PERCENTILE($C$3:$C$5882,0.2),1,C3827&lt;=PERCENTILE($C$3:$C$5882,0.4),2,C3827&lt;=PERCENTILE($C$3:$C$5882,0.6),3,C3827&lt;=PERCENTILE($C$3:$C$5882,0.8),4,TRUE,5)</f>
        <v>5</v>
      </c>
      <c r="G3827" cm="1">
        <f t="array" ref="G3827">_xlfn.IFS(D3827&lt;=PERCENTILE($D$3:$D$5882,0.2),1,D3827&lt;=PERCENTILE($D$3:$D$5882,0.4),2,D3827&lt;=PERCENTILE($D$3:$D$5882,0.6),3,D3827&lt;=PERCENTILE($D$3:$D$5882,0.8),4,TRUE,5)</f>
        <v>5</v>
      </c>
      <c r="H3827" s="3" t="str" cm="1">
        <f t="array" ref="H3827">_xlfn.IFS(AND(E3827&gt;=4,F3827&gt;=4,G3827&gt;=4),"Champions",AND(E3827&gt;=3,F3827&gt;=3,G3827&gt;=3),"Loyal Customers",AND(E3827&lt;=2,F3827&gt;=3),"At Risk",AND(E3827&lt;=2,F3827&lt;=2,G3827&lt;=2),"Lost",AND(E3827&gt;=4,F3827&lt;=2),"New/Promising",TRUE,"Needs Attention")</f>
        <v>Champions</v>
      </c>
      <c r="I3827" s="3" t="str">
        <f t="shared" si="63"/>
        <v>Active</v>
      </c>
      <c r="J3827" s="3" t="str">
        <f>_xlfn.XLOOKUP(A3827,'Country_Lookup'!$D:$D,'Country_Lookup'!$E:$E)</f>
        <v>United Kingdom</v>
      </c>
    </row>
    <row r="3828" spans="1:10" x14ac:dyDescent="0.3">
      <c r="A3828">
        <v>16209</v>
      </c>
      <c r="B3828">
        <v>88</v>
      </c>
      <c r="C3828">
        <v>9</v>
      </c>
      <c r="D3828">
        <v>4146.7800000000007</v>
      </c>
      <c r="E3828" cm="1">
        <f t="array" ref="E3828">_xlfn.IFS(B3828&lt;=PERCENTILE($B$3:$B$5882,0.2),5,B3828&lt;=PERCENTILE($B$3:$B$5882,0.4),4,B3828&lt;=PERCENTILE($B$3:$B$5882,0.6),3,B3828&lt;=PERCENTILE($B$3:$B$5882,0.8),2,TRUE,1)</f>
        <v>3</v>
      </c>
      <c r="F3828" cm="1">
        <f t="array" ref="F3828">_xlfn.IFS(C3828&lt;=PERCENTILE($C$3:$C$5882,0.2),1,C3828&lt;=PERCENTILE($C$3:$C$5882,0.4),2,C3828&lt;=PERCENTILE($C$3:$C$5882,0.6),3,C3828&lt;=PERCENTILE($C$3:$C$5882,0.8),4,TRUE,5)</f>
        <v>5</v>
      </c>
      <c r="G3828" cm="1">
        <f t="array" ref="G3828">_xlfn.IFS(D3828&lt;=PERCENTILE($D$3:$D$5882,0.2),1,D3828&lt;=PERCENTILE($D$3:$D$5882,0.4),2,D3828&lt;=PERCENTILE($D$3:$D$5882,0.6),3,D3828&lt;=PERCENTILE($D$3:$D$5882,0.8),4,TRUE,5)</f>
        <v>5</v>
      </c>
      <c r="H3828" s="3" t="str" cm="1">
        <f t="array" ref="H3828">_xlfn.IFS(AND(E3828&gt;=4,F3828&gt;=4,G3828&gt;=4),"Champions",AND(E3828&gt;=3,F3828&gt;=3,G3828&gt;=3),"Loyal Customers",AND(E3828&lt;=2,F3828&gt;=3),"At Risk",AND(E3828&lt;=2,F3828&lt;=2,G3828&lt;=2),"Lost",AND(E3828&gt;=4,F3828&lt;=2),"New/Promising",TRUE,"Needs Attention")</f>
        <v>Loyal Customers</v>
      </c>
      <c r="I3828" s="3" t="str">
        <f t="shared" si="63"/>
        <v>Active</v>
      </c>
      <c r="J3828" s="3" t="str">
        <f>_xlfn.XLOOKUP(A3828,'Country_Lookup'!$D:$D,'Country_Lookup'!$E:$E)</f>
        <v>United Kingdom</v>
      </c>
    </row>
    <row r="3829" spans="1:10" x14ac:dyDescent="0.3">
      <c r="A3829">
        <v>16210</v>
      </c>
      <c r="B3829">
        <v>1</v>
      </c>
      <c r="C3829">
        <v>35</v>
      </c>
      <c r="D3829">
        <v>38489.509999999915</v>
      </c>
      <c r="E3829" cm="1">
        <f t="array" ref="E3829">_xlfn.IFS(B3829&lt;=PERCENTILE($B$3:$B$5882,0.2),5,B3829&lt;=PERCENTILE($B$3:$B$5882,0.4),4,B3829&lt;=PERCENTILE($B$3:$B$5882,0.6),3,B3829&lt;=PERCENTILE($B$3:$B$5882,0.8),2,TRUE,1)</f>
        <v>5</v>
      </c>
      <c r="F3829" cm="1">
        <f t="array" ref="F3829">_xlfn.IFS(C3829&lt;=PERCENTILE($C$3:$C$5882,0.2),1,C3829&lt;=PERCENTILE($C$3:$C$5882,0.4),2,C3829&lt;=PERCENTILE($C$3:$C$5882,0.6),3,C3829&lt;=PERCENTILE($C$3:$C$5882,0.8),4,TRUE,5)</f>
        <v>5</v>
      </c>
      <c r="G3829" cm="1">
        <f t="array" ref="G3829">_xlfn.IFS(D3829&lt;=PERCENTILE($D$3:$D$5882,0.2),1,D3829&lt;=PERCENTILE($D$3:$D$5882,0.4),2,D3829&lt;=PERCENTILE($D$3:$D$5882,0.6),3,D3829&lt;=PERCENTILE($D$3:$D$5882,0.8),4,TRUE,5)</f>
        <v>5</v>
      </c>
      <c r="H3829" s="3" t="str" cm="1">
        <f t="array" ref="H3829">_xlfn.IFS(AND(E3829&gt;=4,F3829&gt;=4,G3829&gt;=4),"Champions",AND(E3829&gt;=3,F3829&gt;=3,G3829&gt;=3),"Loyal Customers",AND(E3829&lt;=2,F3829&gt;=3),"At Risk",AND(E3829&lt;=2,F3829&lt;=2,G3829&lt;=2),"Lost",AND(E3829&gt;=4,F3829&lt;=2),"New/Promising",TRUE,"Needs Attention")</f>
        <v>Champions</v>
      </c>
      <c r="I3829" s="3" t="str">
        <f t="shared" si="63"/>
        <v>Active</v>
      </c>
      <c r="J3829" s="3" t="str">
        <f>_xlfn.XLOOKUP(A3829,'Country_Lookup'!$D:$D,'Country_Lookup'!$E:$E)</f>
        <v>United Kingdom</v>
      </c>
    </row>
    <row r="3830" spans="1:10" x14ac:dyDescent="0.3">
      <c r="A3830">
        <v>16211</v>
      </c>
      <c r="B3830">
        <v>88</v>
      </c>
      <c r="C3830">
        <v>3</v>
      </c>
      <c r="D3830">
        <v>1090.5899999999995</v>
      </c>
      <c r="E3830" cm="1">
        <f t="array" ref="E3830">_xlfn.IFS(B3830&lt;=PERCENTILE($B$3:$B$5882,0.2),5,B3830&lt;=PERCENTILE($B$3:$B$5882,0.4),4,B3830&lt;=PERCENTILE($B$3:$B$5882,0.6),3,B3830&lt;=PERCENTILE($B$3:$B$5882,0.8),2,TRUE,1)</f>
        <v>3</v>
      </c>
      <c r="F3830" cm="1">
        <f t="array" ref="F3830">_xlfn.IFS(C3830&lt;=PERCENTILE($C$3:$C$5882,0.2),1,C3830&lt;=PERCENTILE($C$3:$C$5882,0.4),2,C3830&lt;=PERCENTILE($C$3:$C$5882,0.6),3,C3830&lt;=PERCENTILE($C$3:$C$5882,0.8),4,TRUE,5)</f>
        <v>3</v>
      </c>
      <c r="G3830" cm="1">
        <f t="array" ref="G3830">_xlfn.IFS(D3830&lt;=PERCENTILE($D$3:$D$5882,0.2),1,D3830&lt;=PERCENTILE($D$3:$D$5882,0.4),2,D3830&lt;=PERCENTILE($D$3:$D$5882,0.6),3,D3830&lt;=PERCENTILE($D$3:$D$5882,0.8),4,TRUE,5)</f>
        <v>3</v>
      </c>
      <c r="H3830" s="3" t="str" cm="1">
        <f t="array" ref="H3830">_xlfn.IFS(AND(E3830&gt;=4,F3830&gt;=4,G3830&gt;=4),"Champions",AND(E3830&gt;=3,F3830&gt;=3,G3830&gt;=3),"Loyal Customers",AND(E3830&lt;=2,F3830&gt;=3),"At Risk",AND(E3830&lt;=2,F3830&lt;=2,G3830&lt;=2),"Lost",AND(E3830&gt;=4,F3830&lt;=2),"New/Promising",TRUE,"Needs Attention")</f>
        <v>Loyal Customers</v>
      </c>
      <c r="I3830" s="3" t="str">
        <f t="shared" si="63"/>
        <v>Active</v>
      </c>
      <c r="J3830" s="3" t="str">
        <f>_xlfn.XLOOKUP(A3830,'Country_Lookup'!$D:$D,'Country_Lookup'!$E:$E)</f>
        <v>United Kingdom</v>
      </c>
    </row>
    <row r="3831" spans="1:10" x14ac:dyDescent="0.3">
      <c r="A3831">
        <v>16212</v>
      </c>
      <c r="B3831">
        <v>19</v>
      </c>
      <c r="C3831">
        <v>4</v>
      </c>
      <c r="D3831">
        <v>1293.7100000000016</v>
      </c>
      <c r="E3831" cm="1">
        <f t="array" ref="E3831">_xlfn.IFS(B3831&lt;=PERCENTILE($B$3:$B$5882,0.2),5,B3831&lt;=PERCENTILE($B$3:$B$5882,0.4),4,B3831&lt;=PERCENTILE($B$3:$B$5882,0.6),3,B3831&lt;=PERCENTILE($B$3:$B$5882,0.8),2,TRUE,1)</f>
        <v>5</v>
      </c>
      <c r="F3831" cm="1">
        <f t="array" ref="F3831">_xlfn.IFS(C3831&lt;=PERCENTILE($C$3:$C$5882,0.2),1,C3831&lt;=PERCENTILE($C$3:$C$5882,0.4),2,C3831&lt;=PERCENTILE($C$3:$C$5882,0.6),3,C3831&lt;=PERCENTILE($C$3:$C$5882,0.8),4,TRUE,5)</f>
        <v>3</v>
      </c>
      <c r="G3831" cm="1">
        <f t="array" ref="G3831">_xlfn.IFS(D3831&lt;=PERCENTILE($D$3:$D$5882,0.2),1,D3831&lt;=PERCENTILE($D$3:$D$5882,0.4),2,D3831&lt;=PERCENTILE($D$3:$D$5882,0.6),3,D3831&lt;=PERCENTILE($D$3:$D$5882,0.8),4,TRUE,5)</f>
        <v>4</v>
      </c>
      <c r="H3831" s="3" t="str" cm="1">
        <f t="array" ref="H3831">_xlfn.IFS(AND(E3831&gt;=4,F3831&gt;=4,G3831&gt;=4),"Champions",AND(E3831&gt;=3,F3831&gt;=3,G3831&gt;=3),"Loyal Customers",AND(E3831&lt;=2,F3831&gt;=3),"At Risk",AND(E3831&lt;=2,F3831&lt;=2,G3831&lt;=2),"Lost",AND(E3831&gt;=4,F3831&lt;=2),"New/Promising",TRUE,"Needs Attention")</f>
        <v>Loyal Customers</v>
      </c>
      <c r="I3831" s="3" t="str">
        <f t="shared" si="63"/>
        <v>Active</v>
      </c>
      <c r="J3831" s="3" t="str">
        <f>_xlfn.XLOOKUP(A3831,'Country_Lookup'!$D:$D,'Country_Lookup'!$E:$E)</f>
        <v>United Kingdom</v>
      </c>
    </row>
    <row r="3832" spans="1:10" x14ac:dyDescent="0.3">
      <c r="A3832">
        <v>16213</v>
      </c>
      <c r="B3832">
        <v>78</v>
      </c>
      <c r="C3832">
        <v>1</v>
      </c>
      <c r="D3832">
        <v>159</v>
      </c>
      <c r="E3832" cm="1">
        <f t="array" ref="E3832">_xlfn.IFS(B3832&lt;=PERCENTILE($B$3:$B$5882,0.2),5,B3832&lt;=PERCENTILE($B$3:$B$5882,0.4),4,B3832&lt;=PERCENTILE($B$3:$B$5882,0.6),3,B3832&lt;=PERCENTILE($B$3:$B$5882,0.8),2,TRUE,1)</f>
        <v>3</v>
      </c>
      <c r="F3832" cm="1">
        <f t="array" ref="F3832">_xlfn.IFS(C3832&lt;=PERCENTILE($C$3:$C$5882,0.2),1,C3832&lt;=PERCENTILE($C$3:$C$5882,0.4),2,C3832&lt;=PERCENTILE($C$3:$C$5882,0.6),3,C3832&lt;=PERCENTILE($C$3:$C$5882,0.8),4,TRUE,5)</f>
        <v>1</v>
      </c>
      <c r="G3832" cm="1">
        <f t="array" ref="G3832">_xlfn.IFS(D3832&lt;=PERCENTILE($D$3:$D$5882,0.2),1,D3832&lt;=PERCENTILE($D$3:$D$5882,0.4),2,D3832&lt;=PERCENTILE($D$3:$D$5882,0.6),3,D3832&lt;=PERCENTILE($D$3:$D$5882,0.8),4,TRUE,5)</f>
        <v>1</v>
      </c>
      <c r="H3832" s="3" t="str" cm="1">
        <f t="array" ref="H3832">_xlfn.IFS(AND(E3832&gt;=4,F3832&gt;=4,G3832&gt;=4),"Champions",AND(E3832&gt;=3,F3832&gt;=3,G3832&gt;=3),"Loyal Customers",AND(E3832&lt;=2,F3832&gt;=3),"At Risk",AND(E3832&lt;=2,F3832&lt;=2,G3832&lt;=2),"Lost",AND(E3832&gt;=4,F3832&lt;=2),"New/Promising",TRUE,"Needs Attention")</f>
        <v>Needs Attention</v>
      </c>
      <c r="I3832" s="3" t="str">
        <f t="shared" si="63"/>
        <v>Active</v>
      </c>
      <c r="J3832" s="3" t="str">
        <f>_xlfn.XLOOKUP(A3832,'Country_Lookup'!$D:$D,'Country_Lookup'!$E:$E)</f>
        <v>United Kingdom</v>
      </c>
    </row>
    <row r="3833" spans="1:10" x14ac:dyDescent="0.3">
      <c r="A3833">
        <v>16214</v>
      </c>
      <c r="B3833">
        <v>170</v>
      </c>
      <c r="C3833">
        <v>4</v>
      </c>
      <c r="D3833">
        <v>2038.2499999999998</v>
      </c>
      <c r="E3833" cm="1">
        <f t="array" ref="E3833">_xlfn.IFS(B3833&lt;=PERCENTILE($B$3:$B$5882,0.2),5,B3833&lt;=PERCENTILE($B$3:$B$5882,0.4),4,B3833&lt;=PERCENTILE($B$3:$B$5882,0.6),3,B3833&lt;=PERCENTILE($B$3:$B$5882,0.8),2,TRUE,1)</f>
        <v>3</v>
      </c>
      <c r="F3833" cm="1">
        <f t="array" ref="F3833">_xlfn.IFS(C3833&lt;=PERCENTILE($C$3:$C$5882,0.2),1,C3833&lt;=PERCENTILE($C$3:$C$5882,0.4),2,C3833&lt;=PERCENTILE($C$3:$C$5882,0.6),3,C3833&lt;=PERCENTILE($C$3:$C$5882,0.8),4,TRUE,5)</f>
        <v>3</v>
      </c>
      <c r="G3833" cm="1">
        <f t="array" ref="G3833">_xlfn.IFS(D3833&lt;=PERCENTILE($D$3:$D$5882,0.2),1,D3833&lt;=PERCENTILE($D$3:$D$5882,0.4),2,D3833&lt;=PERCENTILE($D$3:$D$5882,0.6),3,D3833&lt;=PERCENTILE($D$3:$D$5882,0.8),4,TRUE,5)</f>
        <v>4</v>
      </c>
      <c r="H3833" s="3" t="str" cm="1">
        <f t="array" ref="H3833">_xlfn.IFS(AND(E3833&gt;=4,F3833&gt;=4,G3833&gt;=4),"Champions",AND(E3833&gt;=3,F3833&gt;=3,G3833&gt;=3),"Loyal Customers",AND(E3833&lt;=2,F3833&gt;=3),"At Risk",AND(E3833&lt;=2,F3833&lt;=2,G3833&lt;=2),"Lost",AND(E3833&gt;=4,F3833&lt;=2),"New/Promising",TRUE,"Needs Attention")</f>
        <v>Loyal Customers</v>
      </c>
      <c r="I3833" s="3" t="str">
        <f t="shared" si="63"/>
        <v>Churned</v>
      </c>
      <c r="J3833" s="3" t="str">
        <f>_xlfn.XLOOKUP(A3833,'Country_Lookup'!$D:$D,'Country_Lookup'!$E:$E)</f>
        <v>United Kingdom</v>
      </c>
    </row>
    <row r="3834" spans="1:10" x14ac:dyDescent="0.3">
      <c r="A3834">
        <v>16215</v>
      </c>
      <c r="B3834">
        <v>80</v>
      </c>
      <c r="C3834">
        <v>1</v>
      </c>
      <c r="D3834">
        <v>242.34999999999994</v>
      </c>
      <c r="E3834" cm="1">
        <f t="array" ref="E3834">_xlfn.IFS(B3834&lt;=PERCENTILE($B$3:$B$5882,0.2),5,B3834&lt;=PERCENTILE($B$3:$B$5882,0.4),4,B3834&lt;=PERCENTILE($B$3:$B$5882,0.6),3,B3834&lt;=PERCENTILE($B$3:$B$5882,0.8),2,TRUE,1)</f>
        <v>3</v>
      </c>
      <c r="F3834" cm="1">
        <f t="array" ref="F3834">_xlfn.IFS(C3834&lt;=PERCENTILE($C$3:$C$5882,0.2),1,C3834&lt;=PERCENTILE($C$3:$C$5882,0.4),2,C3834&lt;=PERCENTILE($C$3:$C$5882,0.6),3,C3834&lt;=PERCENTILE($C$3:$C$5882,0.8),4,TRUE,5)</f>
        <v>1</v>
      </c>
      <c r="G3834" cm="1">
        <f t="array" ref="G3834">_xlfn.IFS(D3834&lt;=PERCENTILE($D$3:$D$5882,0.2),1,D3834&lt;=PERCENTILE($D$3:$D$5882,0.4),2,D3834&lt;=PERCENTILE($D$3:$D$5882,0.6),3,D3834&lt;=PERCENTILE($D$3:$D$5882,0.8),4,TRUE,5)</f>
        <v>1</v>
      </c>
      <c r="H3834" s="3" t="str" cm="1">
        <f t="array" ref="H3834">_xlfn.IFS(AND(E3834&gt;=4,F3834&gt;=4,G3834&gt;=4),"Champions",AND(E3834&gt;=3,F3834&gt;=3,G3834&gt;=3),"Loyal Customers",AND(E3834&lt;=2,F3834&gt;=3),"At Risk",AND(E3834&lt;=2,F3834&lt;=2,G3834&lt;=2),"Lost",AND(E3834&gt;=4,F3834&lt;=2),"New/Promising",TRUE,"Needs Attention")</f>
        <v>Needs Attention</v>
      </c>
      <c r="I3834" s="3" t="str">
        <f t="shared" si="63"/>
        <v>Active</v>
      </c>
      <c r="J3834" s="3" t="str">
        <f>_xlfn.XLOOKUP(A3834,'Country_Lookup'!$D:$D,'Country_Lookup'!$E:$E)</f>
        <v>United Kingdom</v>
      </c>
    </row>
    <row r="3835" spans="1:10" x14ac:dyDescent="0.3">
      <c r="A3835">
        <v>16216</v>
      </c>
      <c r="B3835">
        <v>267</v>
      </c>
      <c r="C3835">
        <v>1</v>
      </c>
      <c r="D3835">
        <v>914.93000000000006</v>
      </c>
      <c r="E3835" cm="1">
        <f t="array" ref="E3835">_xlfn.IFS(B3835&lt;=PERCENTILE($B$3:$B$5882,0.2),5,B3835&lt;=PERCENTILE($B$3:$B$5882,0.4),4,B3835&lt;=PERCENTILE($B$3:$B$5882,0.6),3,B3835&lt;=PERCENTILE($B$3:$B$5882,0.8),2,TRUE,1)</f>
        <v>2</v>
      </c>
      <c r="F3835" cm="1">
        <f t="array" ref="F3835">_xlfn.IFS(C3835&lt;=PERCENTILE($C$3:$C$5882,0.2),1,C3835&lt;=PERCENTILE($C$3:$C$5882,0.4),2,C3835&lt;=PERCENTILE($C$3:$C$5882,0.6),3,C3835&lt;=PERCENTILE($C$3:$C$5882,0.8),4,TRUE,5)</f>
        <v>1</v>
      </c>
      <c r="G3835" cm="1">
        <f t="array" ref="G3835">_xlfn.IFS(D3835&lt;=PERCENTILE($D$3:$D$5882,0.2),1,D3835&lt;=PERCENTILE($D$3:$D$5882,0.4),2,D3835&lt;=PERCENTILE($D$3:$D$5882,0.6),3,D3835&lt;=PERCENTILE($D$3:$D$5882,0.8),4,TRUE,5)</f>
        <v>3</v>
      </c>
      <c r="H3835" s="3" t="str" cm="1">
        <f t="array" ref="H3835">_xlfn.IFS(AND(E3835&gt;=4,F3835&gt;=4,G3835&gt;=4),"Champions",AND(E3835&gt;=3,F3835&gt;=3,G3835&gt;=3),"Loyal Customers",AND(E3835&lt;=2,F3835&gt;=3),"At Risk",AND(E3835&lt;=2,F3835&lt;=2,G3835&lt;=2),"Lost",AND(E3835&gt;=4,F3835&lt;=2),"New/Promising",TRUE,"Needs Attention")</f>
        <v>Needs Attention</v>
      </c>
      <c r="I3835" s="3" t="str">
        <f t="shared" si="63"/>
        <v>Churned</v>
      </c>
      <c r="J3835" s="3" t="str">
        <f>_xlfn.XLOOKUP(A3835,'Country_Lookup'!$D:$D,'Country_Lookup'!$E:$E)</f>
        <v>United Kingdom</v>
      </c>
    </row>
    <row r="3836" spans="1:10" x14ac:dyDescent="0.3">
      <c r="A3836">
        <v>16217</v>
      </c>
      <c r="B3836">
        <v>235</v>
      </c>
      <c r="C3836">
        <v>2</v>
      </c>
      <c r="D3836">
        <v>304.25000000000006</v>
      </c>
      <c r="E3836" cm="1">
        <f t="array" ref="E3836">_xlfn.IFS(B3836&lt;=PERCENTILE($B$3:$B$5882,0.2),5,B3836&lt;=PERCENTILE($B$3:$B$5882,0.4),4,B3836&lt;=PERCENTILE($B$3:$B$5882,0.6),3,B3836&lt;=PERCENTILE($B$3:$B$5882,0.8),2,TRUE,1)</f>
        <v>2</v>
      </c>
      <c r="F3836" cm="1">
        <f t="array" ref="F3836">_xlfn.IFS(C3836&lt;=PERCENTILE($C$3:$C$5882,0.2),1,C3836&lt;=PERCENTILE($C$3:$C$5882,0.4),2,C3836&lt;=PERCENTILE($C$3:$C$5882,0.6),3,C3836&lt;=PERCENTILE($C$3:$C$5882,0.8),4,TRUE,5)</f>
        <v>2</v>
      </c>
      <c r="G3836" cm="1">
        <f t="array" ref="G3836">_xlfn.IFS(D3836&lt;=PERCENTILE($D$3:$D$5882,0.2),1,D3836&lt;=PERCENTILE($D$3:$D$5882,0.4),2,D3836&lt;=PERCENTILE($D$3:$D$5882,0.6),3,D3836&lt;=PERCENTILE($D$3:$D$5882,0.8),4,TRUE,5)</f>
        <v>2</v>
      </c>
      <c r="H3836" s="3" t="str" cm="1">
        <f t="array" ref="H3836">_xlfn.IFS(AND(E3836&gt;=4,F3836&gt;=4,G3836&gt;=4),"Champions",AND(E3836&gt;=3,F3836&gt;=3,G3836&gt;=3),"Loyal Customers",AND(E3836&lt;=2,F3836&gt;=3),"At Risk",AND(E3836&lt;=2,F3836&lt;=2,G3836&lt;=2),"Lost",AND(E3836&gt;=4,F3836&lt;=2),"New/Promising",TRUE,"Needs Attention")</f>
        <v>Lost</v>
      </c>
      <c r="I3836" s="3" t="str">
        <f t="shared" si="63"/>
        <v>Churned</v>
      </c>
      <c r="J3836" s="3" t="str">
        <f>_xlfn.XLOOKUP(A3836,'Country_Lookup'!$D:$D,'Country_Lookup'!$E:$E)</f>
        <v>United Kingdom</v>
      </c>
    </row>
    <row r="3837" spans="1:10" x14ac:dyDescent="0.3">
      <c r="A3837">
        <v>16218</v>
      </c>
      <c r="B3837">
        <v>29</v>
      </c>
      <c r="C3837">
        <v>13</v>
      </c>
      <c r="D3837">
        <v>4439.969999999983</v>
      </c>
      <c r="E3837" cm="1">
        <f t="array" ref="E3837">_xlfn.IFS(B3837&lt;=PERCENTILE($B$3:$B$5882,0.2),5,B3837&lt;=PERCENTILE($B$3:$B$5882,0.4),4,B3837&lt;=PERCENTILE($B$3:$B$5882,0.6),3,B3837&lt;=PERCENTILE($B$3:$B$5882,0.8),2,TRUE,1)</f>
        <v>4</v>
      </c>
      <c r="F3837" cm="1">
        <f t="array" ref="F3837">_xlfn.IFS(C3837&lt;=PERCENTILE($C$3:$C$5882,0.2),1,C3837&lt;=PERCENTILE($C$3:$C$5882,0.4),2,C3837&lt;=PERCENTILE($C$3:$C$5882,0.6),3,C3837&lt;=PERCENTILE($C$3:$C$5882,0.8),4,TRUE,5)</f>
        <v>5</v>
      </c>
      <c r="G3837" cm="1">
        <f t="array" ref="G3837">_xlfn.IFS(D3837&lt;=PERCENTILE($D$3:$D$5882,0.2),1,D3837&lt;=PERCENTILE($D$3:$D$5882,0.4),2,D3837&lt;=PERCENTILE($D$3:$D$5882,0.6),3,D3837&lt;=PERCENTILE($D$3:$D$5882,0.8),4,TRUE,5)</f>
        <v>5</v>
      </c>
      <c r="H3837" s="3" t="str" cm="1">
        <f t="array" ref="H3837">_xlfn.IFS(AND(E3837&gt;=4,F3837&gt;=4,G3837&gt;=4),"Champions",AND(E3837&gt;=3,F3837&gt;=3,G3837&gt;=3),"Loyal Customers",AND(E3837&lt;=2,F3837&gt;=3),"At Risk",AND(E3837&lt;=2,F3837&lt;=2,G3837&lt;=2),"Lost",AND(E3837&gt;=4,F3837&lt;=2),"New/Promising",TRUE,"Needs Attention")</f>
        <v>Champions</v>
      </c>
      <c r="I3837" s="3" t="str">
        <f t="shared" si="63"/>
        <v>Active</v>
      </c>
      <c r="J3837" s="3" t="str">
        <f>_xlfn.XLOOKUP(A3837,'Country_Lookup'!$D:$D,'Country_Lookup'!$E:$E)</f>
        <v>United Kingdom</v>
      </c>
    </row>
    <row r="3838" spans="1:10" x14ac:dyDescent="0.3">
      <c r="A3838">
        <v>16219</v>
      </c>
      <c r="B3838">
        <v>500</v>
      </c>
      <c r="C3838">
        <v>1</v>
      </c>
      <c r="D3838">
        <v>40.799999999999997</v>
      </c>
      <c r="E3838" cm="1">
        <f t="array" ref="E3838">_xlfn.IFS(B3838&lt;=PERCENTILE($B$3:$B$5882,0.2),5,B3838&lt;=PERCENTILE($B$3:$B$5882,0.4),4,B3838&lt;=PERCENTILE($B$3:$B$5882,0.6),3,B3838&lt;=PERCENTILE($B$3:$B$5882,0.8),2,TRUE,1)</f>
        <v>1</v>
      </c>
      <c r="F3838" cm="1">
        <f t="array" ref="F3838">_xlfn.IFS(C3838&lt;=PERCENTILE($C$3:$C$5882,0.2),1,C3838&lt;=PERCENTILE($C$3:$C$5882,0.4),2,C3838&lt;=PERCENTILE($C$3:$C$5882,0.6),3,C3838&lt;=PERCENTILE($C$3:$C$5882,0.8),4,TRUE,5)</f>
        <v>1</v>
      </c>
      <c r="G3838" cm="1">
        <f t="array" ref="G3838">_xlfn.IFS(D3838&lt;=PERCENTILE($D$3:$D$5882,0.2),1,D3838&lt;=PERCENTILE($D$3:$D$5882,0.4),2,D3838&lt;=PERCENTILE($D$3:$D$5882,0.6),3,D3838&lt;=PERCENTILE($D$3:$D$5882,0.8),4,TRUE,5)</f>
        <v>1</v>
      </c>
      <c r="H3838" s="3" t="str" cm="1">
        <f t="array" ref="H3838">_xlfn.IFS(AND(E3838&gt;=4,F3838&gt;=4,G3838&gt;=4),"Champions",AND(E3838&gt;=3,F3838&gt;=3,G3838&gt;=3),"Loyal Customers",AND(E3838&lt;=2,F3838&gt;=3),"At Risk",AND(E3838&lt;=2,F3838&lt;=2,G3838&lt;=2),"Lost",AND(E3838&gt;=4,F3838&lt;=2),"New/Promising",TRUE,"Needs Attention")</f>
        <v>Lost</v>
      </c>
      <c r="I3838" s="3" t="str">
        <f t="shared" si="63"/>
        <v>Churned</v>
      </c>
      <c r="J3838" s="3" t="str">
        <f>_xlfn.XLOOKUP(A3838,'Country_Lookup'!$D:$D,'Country_Lookup'!$E:$E)</f>
        <v>United Kingdom</v>
      </c>
    </row>
    <row r="3839" spans="1:10" x14ac:dyDescent="0.3">
      <c r="A3839">
        <v>16221</v>
      </c>
      <c r="B3839">
        <v>36</v>
      </c>
      <c r="C3839">
        <v>9</v>
      </c>
      <c r="D3839">
        <v>2235.5100000000061</v>
      </c>
      <c r="E3839" cm="1">
        <f t="array" ref="E3839">_xlfn.IFS(B3839&lt;=PERCENTILE($B$3:$B$5882,0.2),5,B3839&lt;=PERCENTILE($B$3:$B$5882,0.4),4,B3839&lt;=PERCENTILE($B$3:$B$5882,0.6),3,B3839&lt;=PERCENTILE($B$3:$B$5882,0.8),2,TRUE,1)</f>
        <v>4</v>
      </c>
      <c r="F3839" cm="1">
        <f t="array" ref="F3839">_xlfn.IFS(C3839&lt;=PERCENTILE($C$3:$C$5882,0.2),1,C3839&lt;=PERCENTILE($C$3:$C$5882,0.4),2,C3839&lt;=PERCENTILE($C$3:$C$5882,0.6),3,C3839&lt;=PERCENTILE($C$3:$C$5882,0.8),4,TRUE,5)</f>
        <v>5</v>
      </c>
      <c r="G3839" cm="1">
        <f t="array" ref="G3839">_xlfn.IFS(D3839&lt;=PERCENTILE($D$3:$D$5882,0.2),1,D3839&lt;=PERCENTILE($D$3:$D$5882,0.4),2,D3839&lt;=PERCENTILE($D$3:$D$5882,0.6),3,D3839&lt;=PERCENTILE($D$3:$D$5882,0.8),4,TRUE,5)</f>
        <v>4</v>
      </c>
      <c r="H3839" s="3" t="str" cm="1">
        <f t="array" ref="H3839">_xlfn.IFS(AND(E3839&gt;=4,F3839&gt;=4,G3839&gt;=4),"Champions",AND(E3839&gt;=3,F3839&gt;=3,G3839&gt;=3),"Loyal Customers",AND(E3839&lt;=2,F3839&gt;=3),"At Risk",AND(E3839&lt;=2,F3839&lt;=2,G3839&lt;=2),"Lost",AND(E3839&gt;=4,F3839&lt;=2),"New/Promising",TRUE,"Needs Attention")</f>
        <v>Champions</v>
      </c>
      <c r="I3839" s="3" t="str">
        <f t="shared" si="63"/>
        <v>Active</v>
      </c>
      <c r="J3839" s="3" t="str">
        <f>_xlfn.XLOOKUP(A3839,'Country_Lookup'!$D:$D,'Country_Lookup'!$E:$E)</f>
        <v>United Kingdom</v>
      </c>
    </row>
    <row r="3840" spans="1:10" x14ac:dyDescent="0.3">
      <c r="A3840">
        <v>16222</v>
      </c>
      <c r="B3840">
        <v>318</v>
      </c>
      <c r="C3840">
        <v>2</v>
      </c>
      <c r="D3840">
        <v>1345.2200000000009</v>
      </c>
      <c r="E3840" cm="1">
        <f t="array" ref="E3840">_xlfn.IFS(B3840&lt;=PERCENTILE($B$3:$B$5882,0.2),5,B3840&lt;=PERCENTILE($B$3:$B$5882,0.4),4,B3840&lt;=PERCENTILE($B$3:$B$5882,0.6),3,B3840&lt;=PERCENTILE($B$3:$B$5882,0.8),2,TRUE,1)</f>
        <v>2</v>
      </c>
      <c r="F3840" cm="1">
        <f t="array" ref="F3840">_xlfn.IFS(C3840&lt;=PERCENTILE($C$3:$C$5882,0.2),1,C3840&lt;=PERCENTILE($C$3:$C$5882,0.4),2,C3840&lt;=PERCENTILE($C$3:$C$5882,0.6),3,C3840&lt;=PERCENTILE($C$3:$C$5882,0.8),4,TRUE,5)</f>
        <v>2</v>
      </c>
      <c r="G3840" cm="1">
        <f t="array" ref="G3840">_xlfn.IFS(D3840&lt;=PERCENTILE($D$3:$D$5882,0.2),1,D3840&lt;=PERCENTILE($D$3:$D$5882,0.4),2,D3840&lt;=PERCENTILE($D$3:$D$5882,0.6),3,D3840&lt;=PERCENTILE($D$3:$D$5882,0.8),4,TRUE,5)</f>
        <v>4</v>
      </c>
      <c r="H3840" s="3" t="str" cm="1">
        <f t="array" ref="H3840">_xlfn.IFS(AND(E3840&gt;=4,F3840&gt;=4,G3840&gt;=4),"Champions",AND(E3840&gt;=3,F3840&gt;=3,G3840&gt;=3),"Loyal Customers",AND(E3840&lt;=2,F3840&gt;=3),"At Risk",AND(E3840&lt;=2,F3840&lt;=2,G3840&lt;=2),"Lost",AND(E3840&gt;=4,F3840&lt;=2),"New/Promising",TRUE,"Needs Attention")</f>
        <v>Needs Attention</v>
      </c>
      <c r="I3840" s="3" t="str">
        <f t="shared" si="63"/>
        <v>Churned</v>
      </c>
      <c r="J3840" s="3" t="str">
        <f>_xlfn.XLOOKUP(A3840,'Country_Lookup'!$D:$D,'Country_Lookup'!$E:$E)</f>
        <v>United Kingdom</v>
      </c>
    </row>
    <row r="3841" spans="1:10" x14ac:dyDescent="0.3">
      <c r="A3841">
        <v>16223</v>
      </c>
      <c r="B3841">
        <v>374</v>
      </c>
      <c r="C3841">
        <v>2</v>
      </c>
      <c r="D3841">
        <v>1102.3500000000026</v>
      </c>
      <c r="E3841" cm="1">
        <f t="array" ref="E3841">_xlfn.IFS(B3841&lt;=PERCENTILE($B$3:$B$5882,0.2),5,B3841&lt;=PERCENTILE($B$3:$B$5882,0.4),4,B3841&lt;=PERCENTILE($B$3:$B$5882,0.6),3,B3841&lt;=PERCENTILE($B$3:$B$5882,0.8),2,TRUE,1)</f>
        <v>2</v>
      </c>
      <c r="F3841" cm="1">
        <f t="array" ref="F3841">_xlfn.IFS(C3841&lt;=PERCENTILE($C$3:$C$5882,0.2),1,C3841&lt;=PERCENTILE($C$3:$C$5882,0.4),2,C3841&lt;=PERCENTILE($C$3:$C$5882,0.6),3,C3841&lt;=PERCENTILE($C$3:$C$5882,0.8),4,TRUE,5)</f>
        <v>2</v>
      </c>
      <c r="G3841" cm="1">
        <f t="array" ref="G3841">_xlfn.IFS(D3841&lt;=PERCENTILE($D$3:$D$5882,0.2),1,D3841&lt;=PERCENTILE($D$3:$D$5882,0.4),2,D3841&lt;=PERCENTILE($D$3:$D$5882,0.6),3,D3841&lt;=PERCENTILE($D$3:$D$5882,0.8),4,TRUE,5)</f>
        <v>3</v>
      </c>
      <c r="H3841" s="3" t="str" cm="1">
        <f t="array" ref="H3841">_xlfn.IFS(AND(E3841&gt;=4,F3841&gt;=4,G3841&gt;=4),"Champions",AND(E3841&gt;=3,F3841&gt;=3,G3841&gt;=3),"Loyal Customers",AND(E3841&lt;=2,F3841&gt;=3),"At Risk",AND(E3841&lt;=2,F3841&lt;=2,G3841&lt;=2),"Lost",AND(E3841&gt;=4,F3841&lt;=2),"New/Promising",TRUE,"Needs Attention")</f>
        <v>Needs Attention</v>
      </c>
      <c r="I3841" s="3" t="str">
        <f t="shared" si="63"/>
        <v>Churned</v>
      </c>
      <c r="J3841" s="3" t="str">
        <f>_xlfn.XLOOKUP(A3841,'Country_Lookup'!$D:$D,'Country_Lookup'!$E:$E)</f>
        <v>United Kingdom</v>
      </c>
    </row>
    <row r="3842" spans="1:10" x14ac:dyDescent="0.3">
      <c r="A3842">
        <v>16224</v>
      </c>
      <c r="B3842">
        <v>57</v>
      </c>
      <c r="C3842">
        <v>5</v>
      </c>
      <c r="D3842">
        <v>1616.54</v>
      </c>
      <c r="E3842" cm="1">
        <f t="array" ref="E3842">_xlfn.IFS(B3842&lt;=PERCENTILE($B$3:$B$5882,0.2),5,B3842&lt;=PERCENTILE($B$3:$B$5882,0.4),4,B3842&lt;=PERCENTILE($B$3:$B$5882,0.6),3,B3842&lt;=PERCENTILE($B$3:$B$5882,0.8),2,TRUE,1)</f>
        <v>4</v>
      </c>
      <c r="F3842" cm="1">
        <f t="array" ref="F3842">_xlfn.IFS(C3842&lt;=PERCENTILE($C$3:$C$5882,0.2),1,C3842&lt;=PERCENTILE($C$3:$C$5882,0.4),2,C3842&lt;=PERCENTILE($C$3:$C$5882,0.6),3,C3842&lt;=PERCENTILE($C$3:$C$5882,0.8),4,TRUE,5)</f>
        <v>4</v>
      </c>
      <c r="G3842" cm="1">
        <f t="array" ref="G3842">_xlfn.IFS(D3842&lt;=PERCENTILE($D$3:$D$5882,0.2),1,D3842&lt;=PERCENTILE($D$3:$D$5882,0.4),2,D3842&lt;=PERCENTILE($D$3:$D$5882,0.6),3,D3842&lt;=PERCENTILE($D$3:$D$5882,0.8),4,TRUE,5)</f>
        <v>4</v>
      </c>
      <c r="H3842" s="3" t="str" cm="1">
        <f t="array" ref="H3842">_xlfn.IFS(AND(E3842&gt;=4,F3842&gt;=4,G3842&gt;=4),"Champions",AND(E3842&gt;=3,F3842&gt;=3,G3842&gt;=3),"Loyal Customers",AND(E3842&lt;=2,F3842&gt;=3),"At Risk",AND(E3842&lt;=2,F3842&lt;=2,G3842&lt;=2),"Lost",AND(E3842&gt;=4,F3842&lt;=2),"New/Promising",TRUE,"Needs Attention")</f>
        <v>Champions</v>
      </c>
      <c r="I3842" s="3" t="str">
        <f t="shared" si="63"/>
        <v>Active</v>
      </c>
      <c r="J3842" s="3" t="str">
        <f>_xlfn.XLOOKUP(A3842,'Country_Lookup'!$D:$D,'Country_Lookup'!$E:$E)</f>
        <v>United Kingdom</v>
      </c>
    </row>
    <row r="3843" spans="1:10" x14ac:dyDescent="0.3">
      <c r="A3843">
        <v>16225</v>
      </c>
      <c r="B3843">
        <v>44</v>
      </c>
      <c r="C3843">
        <v>15</v>
      </c>
      <c r="D3843">
        <v>2867.4100000000062</v>
      </c>
      <c r="E3843" cm="1">
        <f t="array" ref="E3843">_xlfn.IFS(B3843&lt;=PERCENTILE($B$3:$B$5882,0.2),5,B3843&lt;=PERCENTILE($B$3:$B$5882,0.4),4,B3843&lt;=PERCENTILE($B$3:$B$5882,0.6),3,B3843&lt;=PERCENTILE($B$3:$B$5882,0.8),2,TRUE,1)</f>
        <v>4</v>
      </c>
      <c r="F3843" cm="1">
        <f t="array" ref="F3843">_xlfn.IFS(C3843&lt;=PERCENTILE($C$3:$C$5882,0.2),1,C3843&lt;=PERCENTILE($C$3:$C$5882,0.4),2,C3843&lt;=PERCENTILE($C$3:$C$5882,0.6),3,C3843&lt;=PERCENTILE($C$3:$C$5882,0.8),4,TRUE,5)</f>
        <v>5</v>
      </c>
      <c r="G3843" cm="1">
        <f t="array" ref="G3843">_xlfn.IFS(D3843&lt;=PERCENTILE($D$3:$D$5882,0.2),1,D3843&lt;=PERCENTILE($D$3:$D$5882,0.4),2,D3843&lt;=PERCENTILE($D$3:$D$5882,0.6),3,D3843&lt;=PERCENTILE($D$3:$D$5882,0.8),4,TRUE,5)</f>
        <v>4</v>
      </c>
      <c r="H3843" s="3" t="str" cm="1">
        <f t="array" ref="H3843">_xlfn.IFS(AND(E3843&gt;=4,F3843&gt;=4,G3843&gt;=4),"Champions",AND(E3843&gt;=3,F3843&gt;=3,G3843&gt;=3),"Loyal Customers",AND(E3843&lt;=2,F3843&gt;=3),"At Risk",AND(E3843&lt;=2,F3843&lt;=2,G3843&lt;=2),"Lost",AND(E3843&gt;=4,F3843&lt;=2),"New/Promising",TRUE,"Needs Attention")</f>
        <v>Champions</v>
      </c>
      <c r="I3843" s="3" t="str">
        <f t="shared" ref="I3843:I3906" si="64">IF(B3843&gt;90,"Churned","Active")</f>
        <v>Active</v>
      </c>
      <c r="J3843" s="3" t="str">
        <f>_xlfn.XLOOKUP(A3843,'Country_Lookup'!$D:$D,'Country_Lookup'!$E:$E)</f>
        <v>United Kingdom</v>
      </c>
    </row>
    <row r="3844" spans="1:10" x14ac:dyDescent="0.3">
      <c r="A3844">
        <v>16226</v>
      </c>
      <c r="B3844">
        <v>203</v>
      </c>
      <c r="C3844">
        <v>5</v>
      </c>
      <c r="D3844">
        <v>672.16999999999962</v>
      </c>
      <c r="E3844" cm="1">
        <f t="array" ref="E3844">_xlfn.IFS(B3844&lt;=PERCENTILE($B$3:$B$5882,0.2),5,B3844&lt;=PERCENTILE($B$3:$B$5882,0.4),4,B3844&lt;=PERCENTILE($B$3:$B$5882,0.6),3,B3844&lt;=PERCENTILE($B$3:$B$5882,0.8),2,TRUE,1)</f>
        <v>2</v>
      </c>
      <c r="F3844" cm="1">
        <f t="array" ref="F3844">_xlfn.IFS(C3844&lt;=PERCENTILE($C$3:$C$5882,0.2),1,C3844&lt;=PERCENTILE($C$3:$C$5882,0.4),2,C3844&lt;=PERCENTILE($C$3:$C$5882,0.6),3,C3844&lt;=PERCENTILE($C$3:$C$5882,0.8),4,TRUE,5)</f>
        <v>4</v>
      </c>
      <c r="G3844" cm="1">
        <f t="array" ref="G3844">_xlfn.IFS(D3844&lt;=PERCENTILE($D$3:$D$5882,0.2),1,D3844&lt;=PERCENTILE($D$3:$D$5882,0.4),2,D3844&lt;=PERCENTILE($D$3:$D$5882,0.6),3,D3844&lt;=PERCENTILE($D$3:$D$5882,0.8),4,TRUE,5)</f>
        <v>3</v>
      </c>
      <c r="H3844" s="3" t="str" cm="1">
        <f t="array" ref="H3844">_xlfn.IFS(AND(E3844&gt;=4,F3844&gt;=4,G3844&gt;=4),"Champions",AND(E3844&gt;=3,F3844&gt;=3,G3844&gt;=3),"Loyal Customers",AND(E3844&lt;=2,F3844&gt;=3),"At Risk",AND(E3844&lt;=2,F3844&lt;=2,G3844&lt;=2),"Lost",AND(E3844&gt;=4,F3844&lt;=2),"New/Promising",TRUE,"Needs Attention")</f>
        <v>At Risk</v>
      </c>
      <c r="I3844" s="3" t="str">
        <f t="shared" si="64"/>
        <v>Churned</v>
      </c>
      <c r="J3844" s="3" t="str">
        <f>_xlfn.XLOOKUP(A3844,'Country_Lookup'!$D:$D,'Country_Lookup'!$E:$E)</f>
        <v>United Kingdom</v>
      </c>
    </row>
    <row r="3845" spans="1:10" x14ac:dyDescent="0.3">
      <c r="A3845">
        <v>16227</v>
      </c>
      <c r="B3845">
        <v>225</v>
      </c>
      <c r="C3845">
        <v>3</v>
      </c>
      <c r="D3845">
        <v>1027.2200000000005</v>
      </c>
      <c r="E3845" cm="1">
        <f t="array" ref="E3845">_xlfn.IFS(B3845&lt;=PERCENTILE($B$3:$B$5882,0.2),5,B3845&lt;=PERCENTILE($B$3:$B$5882,0.4),4,B3845&lt;=PERCENTILE($B$3:$B$5882,0.6),3,B3845&lt;=PERCENTILE($B$3:$B$5882,0.8),2,TRUE,1)</f>
        <v>2</v>
      </c>
      <c r="F3845" cm="1">
        <f t="array" ref="F3845">_xlfn.IFS(C3845&lt;=PERCENTILE($C$3:$C$5882,0.2),1,C3845&lt;=PERCENTILE($C$3:$C$5882,0.4),2,C3845&lt;=PERCENTILE($C$3:$C$5882,0.6),3,C3845&lt;=PERCENTILE($C$3:$C$5882,0.8),4,TRUE,5)</f>
        <v>3</v>
      </c>
      <c r="G3845" cm="1">
        <f t="array" ref="G3845">_xlfn.IFS(D3845&lt;=PERCENTILE($D$3:$D$5882,0.2),1,D3845&lt;=PERCENTILE($D$3:$D$5882,0.4),2,D3845&lt;=PERCENTILE($D$3:$D$5882,0.6),3,D3845&lt;=PERCENTILE($D$3:$D$5882,0.8),4,TRUE,5)</f>
        <v>3</v>
      </c>
      <c r="H3845" s="3" t="str" cm="1">
        <f t="array" ref="H3845">_xlfn.IFS(AND(E3845&gt;=4,F3845&gt;=4,G3845&gt;=4),"Champions",AND(E3845&gt;=3,F3845&gt;=3,G3845&gt;=3),"Loyal Customers",AND(E3845&lt;=2,F3845&gt;=3),"At Risk",AND(E3845&lt;=2,F3845&lt;=2,G3845&lt;=2),"Lost",AND(E3845&gt;=4,F3845&lt;=2),"New/Promising",TRUE,"Needs Attention")</f>
        <v>At Risk</v>
      </c>
      <c r="I3845" s="3" t="str">
        <f t="shared" si="64"/>
        <v>Churned</v>
      </c>
      <c r="J3845" s="3" t="str">
        <f>_xlfn.XLOOKUP(A3845,'Country_Lookup'!$D:$D,'Country_Lookup'!$E:$E)</f>
        <v>United Kingdom</v>
      </c>
    </row>
    <row r="3846" spans="1:10" x14ac:dyDescent="0.3">
      <c r="A3846">
        <v>16228</v>
      </c>
      <c r="B3846">
        <v>385</v>
      </c>
      <c r="C3846">
        <v>3</v>
      </c>
      <c r="D3846">
        <v>890.80999999999949</v>
      </c>
      <c r="E3846" cm="1">
        <f t="array" ref="E3846">_xlfn.IFS(B3846&lt;=PERCENTILE($B$3:$B$5882,0.2),5,B3846&lt;=PERCENTILE($B$3:$B$5882,0.4),4,B3846&lt;=PERCENTILE($B$3:$B$5882,0.6),3,B3846&lt;=PERCENTILE($B$3:$B$5882,0.8),2,TRUE,1)</f>
        <v>2</v>
      </c>
      <c r="F3846" cm="1">
        <f t="array" ref="F3846">_xlfn.IFS(C3846&lt;=PERCENTILE($C$3:$C$5882,0.2),1,C3846&lt;=PERCENTILE($C$3:$C$5882,0.4),2,C3846&lt;=PERCENTILE($C$3:$C$5882,0.6),3,C3846&lt;=PERCENTILE($C$3:$C$5882,0.8),4,TRUE,5)</f>
        <v>3</v>
      </c>
      <c r="G3846" cm="1">
        <f t="array" ref="G3846">_xlfn.IFS(D3846&lt;=PERCENTILE($D$3:$D$5882,0.2),1,D3846&lt;=PERCENTILE($D$3:$D$5882,0.4),2,D3846&lt;=PERCENTILE($D$3:$D$5882,0.6),3,D3846&lt;=PERCENTILE($D$3:$D$5882,0.8),4,TRUE,5)</f>
        <v>3</v>
      </c>
      <c r="H3846" s="3" t="str" cm="1">
        <f t="array" ref="H3846">_xlfn.IFS(AND(E3846&gt;=4,F3846&gt;=4,G3846&gt;=4),"Champions",AND(E3846&gt;=3,F3846&gt;=3,G3846&gt;=3),"Loyal Customers",AND(E3846&lt;=2,F3846&gt;=3),"At Risk",AND(E3846&lt;=2,F3846&lt;=2,G3846&lt;=2),"Lost",AND(E3846&gt;=4,F3846&lt;=2),"New/Promising",TRUE,"Needs Attention")</f>
        <v>At Risk</v>
      </c>
      <c r="I3846" s="3" t="str">
        <f t="shared" si="64"/>
        <v>Churned</v>
      </c>
      <c r="J3846" s="3" t="str">
        <f>_xlfn.XLOOKUP(A3846,'Country_Lookup'!$D:$D,'Country_Lookup'!$E:$E)</f>
        <v>United Kingdom</v>
      </c>
    </row>
    <row r="3847" spans="1:10" x14ac:dyDescent="0.3">
      <c r="A3847">
        <v>16229</v>
      </c>
      <c r="B3847">
        <v>87</v>
      </c>
      <c r="C3847">
        <v>6</v>
      </c>
      <c r="D3847">
        <v>2867.8599999999897</v>
      </c>
      <c r="E3847" cm="1">
        <f t="array" ref="E3847">_xlfn.IFS(B3847&lt;=PERCENTILE($B$3:$B$5882,0.2),5,B3847&lt;=PERCENTILE($B$3:$B$5882,0.4),4,B3847&lt;=PERCENTILE($B$3:$B$5882,0.6),3,B3847&lt;=PERCENTILE($B$3:$B$5882,0.8),2,TRUE,1)</f>
        <v>3</v>
      </c>
      <c r="F3847" cm="1">
        <f t="array" ref="F3847">_xlfn.IFS(C3847&lt;=PERCENTILE($C$3:$C$5882,0.2),1,C3847&lt;=PERCENTILE($C$3:$C$5882,0.4),2,C3847&lt;=PERCENTILE($C$3:$C$5882,0.6),3,C3847&lt;=PERCENTILE($C$3:$C$5882,0.8),4,TRUE,5)</f>
        <v>4</v>
      </c>
      <c r="G3847" cm="1">
        <f t="array" ref="G3847">_xlfn.IFS(D3847&lt;=PERCENTILE($D$3:$D$5882,0.2),1,D3847&lt;=PERCENTILE($D$3:$D$5882,0.4),2,D3847&lt;=PERCENTILE($D$3:$D$5882,0.6),3,D3847&lt;=PERCENTILE($D$3:$D$5882,0.8),4,TRUE,5)</f>
        <v>4</v>
      </c>
      <c r="H3847" s="3" t="str" cm="1">
        <f t="array" ref="H3847">_xlfn.IFS(AND(E3847&gt;=4,F3847&gt;=4,G3847&gt;=4),"Champions",AND(E3847&gt;=3,F3847&gt;=3,G3847&gt;=3),"Loyal Customers",AND(E3847&lt;=2,F3847&gt;=3),"At Risk",AND(E3847&lt;=2,F3847&lt;=2,G3847&lt;=2),"Lost",AND(E3847&gt;=4,F3847&lt;=2),"New/Promising",TRUE,"Needs Attention")</f>
        <v>Loyal Customers</v>
      </c>
      <c r="I3847" s="3" t="str">
        <f t="shared" si="64"/>
        <v>Active</v>
      </c>
      <c r="J3847" s="3" t="str">
        <f>_xlfn.XLOOKUP(A3847,'Country_Lookup'!$D:$D,'Country_Lookup'!$E:$E)</f>
        <v>United Kingdom</v>
      </c>
    </row>
    <row r="3848" spans="1:10" x14ac:dyDescent="0.3">
      <c r="A3848">
        <v>16230</v>
      </c>
      <c r="B3848">
        <v>189</v>
      </c>
      <c r="C3848">
        <v>2</v>
      </c>
      <c r="D3848">
        <v>542.03000000000009</v>
      </c>
      <c r="E3848" cm="1">
        <f t="array" ref="E3848">_xlfn.IFS(B3848&lt;=PERCENTILE($B$3:$B$5882,0.2),5,B3848&lt;=PERCENTILE($B$3:$B$5882,0.4),4,B3848&lt;=PERCENTILE($B$3:$B$5882,0.6),3,B3848&lt;=PERCENTILE($B$3:$B$5882,0.8),2,TRUE,1)</f>
        <v>3</v>
      </c>
      <c r="F3848" cm="1">
        <f t="array" ref="F3848">_xlfn.IFS(C3848&lt;=PERCENTILE($C$3:$C$5882,0.2),1,C3848&lt;=PERCENTILE($C$3:$C$5882,0.4),2,C3848&lt;=PERCENTILE($C$3:$C$5882,0.6),3,C3848&lt;=PERCENTILE($C$3:$C$5882,0.8),4,TRUE,5)</f>
        <v>2</v>
      </c>
      <c r="G3848" cm="1">
        <f t="array" ref="G3848">_xlfn.IFS(D3848&lt;=PERCENTILE($D$3:$D$5882,0.2),1,D3848&lt;=PERCENTILE($D$3:$D$5882,0.4),2,D3848&lt;=PERCENTILE($D$3:$D$5882,0.6),3,D3848&lt;=PERCENTILE($D$3:$D$5882,0.8),4,TRUE,5)</f>
        <v>2</v>
      </c>
      <c r="H3848" s="3" t="str" cm="1">
        <f t="array" ref="H3848">_xlfn.IFS(AND(E3848&gt;=4,F3848&gt;=4,G3848&gt;=4),"Champions",AND(E3848&gt;=3,F3848&gt;=3,G3848&gt;=3),"Loyal Customers",AND(E3848&lt;=2,F3848&gt;=3),"At Risk",AND(E3848&lt;=2,F3848&lt;=2,G3848&lt;=2),"Lost",AND(E3848&gt;=4,F3848&lt;=2),"New/Promising",TRUE,"Needs Attention")</f>
        <v>Needs Attention</v>
      </c>
      <c r="I3848" s="3" t="str">
        <f t="shared" si="64"/>
        <v>Churned</v>
      </c>
      <c r="J3848" s="3" t="str">
        <f>_xlfn.XLOOKUP(A3848,'Country_Lookup'!$D:$D,'Country_Lookup'!$E:$E)</f>
        <v>United Kingdom</v>
      </c>
    </row>
    <row r="3849" spans="1:10" x14ac:dyDescent="0.3">
      <c r="A3849">
        <v>16231</v>
      </c>
      <c r="B3849">
        <v>379</v>
      </c>
      <c r="C3849">
        <v>4</v>
      </c>
      <c r="D3849">
        <v>1078.2200000000009</v>
      </c>
      <c r="E3849" cm="1">
        <f t="array" ref="E3849">_xlfn.IFS(B3849&lt;=PERCENTILE($B$3:$B$5882,0.2),5,B3849&lt;=PERCENTILE($B$3:$B$5882,0.4),4,B3849&lt;=PERCENTILE($B$3:$B$5882,0.6),3,B3849&lt;=PERCENTILE($B$3:$B$5882,0.8),2,TRUE,1)</f>
        <v>2</v>
      </c>
      <c r="F3849" cm="1">
        <f t="array" ref="F3849">_xlfn.IFS(C3849&lt;=PERCENTILE($C$3:$C$5882,0.2),1,C3849&lt;=PERCENTILE($C$3:$C$5882,0.4),2,C3849&lt;=PERCENTILE($C$3:$C$5882,0.6),3,C3849&lt;=PERCENTILE($C$3:$C$5882,0.8),4,TRUE,5)</f>
        <v>3</v>
      </c>
      <c r="G3849" cm="1">
        <f t="array" ref="G3849">_xlfn.IFS(D3849&lt;=PERCENTILE($D$3:$D$5882,0.2),1,D3849&lt;=PERCENTILE($D$3:$D$5882,0.4),2,D3849&lt;=PERCENTILE($D$3:$D$5882,0.6),3,D3849&lt;=PERCENTILE($D$3:$D$5882,0.8),4,TRUE,5)</f>
        <v>3</v>
      </c>
      <c r="H3849" s="3" t="str" cm="1">
        <f t="array" ref="H3849">_xlfn.IFS(AND(E3849&gt;=4,F3849&gt;=4,G3849&gt;=4),"Champions",AND(E3849&gt;=3,F3849&gt;=3,G3849&gt;=3),"Loyal Customers",AND(E3849&lt;=2,F3849&gt;=3),"At Risk",AND(E3849&lt;=2,F3849&lt;=2,G3849&lt;=2),"Lost",AND(E3849&gt;=4,F3849&lt;=2),"New/Promising",TRUE,"Needs Attention")</f>
        <v>At Risk</v>
      </c>
      <c r="I3849" s="3" t="str">
        <f t="shared" si="64"/>
        <v>Churned</v>
      </c>
      <c r="J3849" s="3" t="str">
        <f>_xlfn.XLOOKUP(A3849,'Country_Lookup'!$D:$D,'Country_Lookup'!$E:$E)</f>
        <v>United Kingdom</v>
      </c>
    </row>
    <row r="3850" spans="1:10" x14ac:dyDescent="0.3">
      <c r="A3850">
        <v>16232</v>
      </c>
      <c r="B3850">
        <v>43</v>
      </c>
      <c r="C3850">
        <v>7</v>
      </c>
      <c r="D3850">
        <v>2712.9699999999989</v>
      </c>
      <c r="E3850" cm="1">
        <f t="array" ref="E3850">_xlfn.IFS(B3850&lt;=PERCENTILE($B$3:$B$5882,0.2),5,B3850&lt;=PERCENTILE($B$3:$B$5882,0.4),4,B3850&lt;=PERCENTILE($B$3:$B$5882,0.6),3,B3850&lt;=PERCENTILE($B$3:$B$5882,0.8),2,TRUE,1)</f>
        <v>4</v>
      </c>
      <c r="F3850" cm="1">
        <f t="array" ref="F3850">_xlfn.IFS(C3850&lt;=PERCENTILE($C$3:$C$5882,0.2),1,C3850&lt;=PERCENTILE($C$3:$C$5882,0.4),2,C3850&lt;=PERCENTILE($C$3:$C$5882,0.6),3,C3850&lt;=PERCENTILE($C$3:$C$5882,0.8),4,TRUE,5)</f>
        <v>4</v>
      </c>
      <c r="G3850" cm="1">
        <f t="array" ref="G3850">_xlfn.IFS(D3850&lt;=PERCENTILE($D$3:$D$5882,0.2),1,D3850&lt;=PERCENTILE($D$3:$D$5882,0.4),2,D3850&lt;=PERCENTILE($D$3:$D$5882,0.6),3,D3850&lt;=PERCENTILE($D$3:$D$5882,0.8),4,TRUE,5)</f>
        <v>4</v>
      </c>
      <c r="H3850" s="3" t="str" cm="1">
        <f t="array" ref="H3850">_xlfn.IFS(AND(E3850&gt;=4,F3850&gt;=4,G3850&gt;=4),"Champions",AND(E3850&gt;=3,F3850&gt;=3,G3850&gt;=3),"Loyal Customers",AND(E3850&lt;=2,F3850&gt;=3),"At Risk",AND(E3850&lt;=2,F3850&lt;=2,G3850&lt;=2),"Lost",AND(E3850&gt;=4,F3850&lt;=2),"New/Promising",TRUE,"Needs Attention")</f>
        <v>Champions</v>
      </c>
      <c r="I3850" s="3" t="str">
        <f t="shared" si="64"/>
        <v>Active</v>
      </c>
      <c r="J3850" s="3" t="str">
        <f>_xlfn.XLOOKUP(A3850,'Country_Lookup'!$D:$D,'Country_Lookup'!$E:$E)</f>
        <v>United Kingdom</v>
      </c>
    </row>
    <row r="3851" spans="1:10" x14ac:dyDescent="0.3">
      <c r="A3851">
        <v>16233</v>
      </c>
      <c r="B3851">
        <v>71</v>
      </c>
      <c r="C3851">
        <v>9</v>
      </c>
      <c r="D3851">
        <v>1965.7100000000016</v>
      </c>
      <c r="E3851" cm="1">
        <f t="array" ref="E3851">_xlfn.IFS(B3851&lt;=PERCENTILE($B$3:$B$5882,0.2),5,B3851&lt;=PERCENTILE($B$3:$B$5882,0.4),4,B3851&lt;=PERCENTILE($B$3:$B$5882,0.6),3,B3851&lt;=PERCENTILE($B$3:$B$5882,0.8),2,TRUE,1)</f>
        <v>3</v>
      </c>
      <c r="F3851" cm="1">
        <f t="array" ref="F3851">_xlfn.IFS(C3851&lt;=PERCENTILE($C$3:$C$5882,0.2),1,C3851&lt;=PERCENTILE($C$3:$C$5882,0.4),2,C3851&lt;=PERCENTILE($C$3:$C$5882,0.6),3,C3851&lt;=PERCENTILE($C$3:$C$5882,0.8),4,TRUE,5)</f>
        <v>5</v>
      </c>
      <c r="G3851" cm="1">
        <f t="array" ref="G3851">_xlfn.IFS(D3851&lt;=PERCENTILE($D$3:$D$5882,0.2),1,D3851&lt;=PERCENTILE($D$3:$D$5882,0.4),2,D3851&lt;=PERCENTILE($D$3:$D$5882,0.6),3,D3851&lt;=PERCENTILE($D$3:$D$5882,0.8),4,TRUE,5)</f>
        <v>4</v>
      </c>
      <c r="H3851" s="3" t="str" cm="1">
        <f t="array" ref="H3851">_xlfn.IFS(AND(E3851&gt;=4,F3851&gt;=4,G3851&gt;=4),"Champions",AND(E3851&gt;=3,F3851&gt;=3,G3851&gt;=3),"Loyal Customers",AND(E3851&lt;=2,F3851&gt;=3),"At Risk",AND(E3851&lt;=2,F3851&lt;=2,G3851&lt;=2),"Lost",AND(E3851&gt;=4,F3851&lt;=2),"New/Promising",TRUE,"Needs Attention")</f>
        <v>Loyal Customers</v>
      </c>
      <c r="I3851" s="3" t="str">
        <f t="shared" si="64"/>
        <v>Active</v>
      </c>
      <c r="J3851" s="3" t="str">
        <f>_xlfn.XLOOKUP(A3851,'Country_Lookup'!$D:$D,'Country_Lookup'!$E:$E)</f>
        <v>United Kingdom</v>
      </c>
    </row>
    <row r="3852" spans="1:10" x14ac:dyDescent="0.3">
      <c r="A3852">
        <v>16234</v>
      </c>
      <c r="B3852">
        <v>476</v>
      </c>
      <c r="C3852">
        <v>3</v>
      </c>
      <c r="D3852">
        <v>333.18</v>
      </c>
      <c r="E3852" cm="1">
        <f t="array" ref="E3852">_xlfn.IFS(B3852&lt;=PERCENTILE($B$3:$B$5882,0.2),5,B3852&lt;=PERCENTILE($B$3:$B$5882,0.4),4,B3852&lt;=PERCENTILE($B$3:$B$5882,0.6),3,B3852&lt;=PERCENTILE($B$3:$B$5882,0.8),2,TRUE,1)</f>
        <v>1</v>
      </c>
      <c r="F3852" cm="1">
        <f t="array" ref="F3852">_xlfn.IFS(C3852&lt;=PERCENTILE($C$3:$C$5882,0.2),1,C3852&lt;=PERCENTILE($C$3:$C$5882,0.4),2,C3852&lt;=PERCENTILE($C$3:$C$5882,0.6),3,C3852&lt;=PERCENTILE($C$3:$C$5882,0.8),4,TRUE,5)</f>
        <v>3</v>
      </c>
      <c r="G3852" cm="1">
        <f t="array" ref="G3852">_xlfn.IFS(D3852&lt;=PERCENTILE($D$3:$D$5882,0.2),1,D3852&lt;=PERCENTILE($D$3:$D$5882,0.4),2,D3852&lt;=PERCENTILE($D$3:$D$5882,0.6),3,D3852&lt;=PERCENTILE($D$3:$D$5882,0.8),4,TRUE,5)</f>
        <v>2</v>
      </c>
      <c r="H3852" s="3" t="str" cm="1">
        <f t="array" ref="H3852">_xlfn.IFS(AND(E3852&gt;=4,F3852&gt;=4,G3852&gt;=4),"Champions",AND(E3852&gt;=3,F3852&gt;=3,G3852&gt;=3),"Loyal Customers",AND(E3852&lt;=2,F3852&gt;=3),"At Risk",AND(E3852&lt;=2,F3852&lt;=2,G3852&lt;=2),"Lost",AND(E3852&gt;=4,F3852&lt;=2),"New/Promising",TRUE,"Needs Attention")</f>
        <v>At Risk</v>
      </c>
      <c r="I3852" s="3" t="str">
        <f t="shared" si="64"/>
        <v>Churned</v>
      </c>
      <c r="J3852" s="3" t="str">
        <f>_xlfn.XLOOKUP(A3852,'Country_Lookup'!$D:$D,'Country_Lookup'!$E:$E)</f>
        <v>United Kingdom</v>
      </c>
    </row>
    <row r="3853" spans="1:10" x14ac:dyDescent="0.3">
      <c r="A3853">
        <v>16235</v>
      </c>
      <c r="B3853">
        <v>40</v>
      </c>
      <c r="C3853">
        <v>9</v>
      </c>
      <c r="D3853">
        <v>2053.7099999999937</v>
      </c>
      <c r="E3853" cm="1">
        <f t="array" ref="E3853">_xlfn.IFS(B3853&lt;=PERCENTILE($B$3:$B$5882,0.2),5,B3853&lt;=PERCENTILE($B$3:$B$5882,0.4),4,B3853&lt;=PERCENTILE($B$3:$B$5882,0.6),3,B3853&lt;=PERCENTILE($B$3:$B$5882,0.8),2,TRUE,1)</f>
        <v>4</v>
      </c>
      <c r="F3853" cm="1">
        <f t="array" ref="F3853">_xlfn.IFS(C3853&lt;=PERCENTILE($C$3:$C$5882,0.2),1,C3853&lt;=PERCENTILE($C$3:$C$5882,0.4),2,C3853&lt;=PERCENTILE($C$3:$C$5882,0.6),3,C3853&lt;=PERCENTILE($C$3:$C$5882,0.8),4,TRUE,5)</f>
        <v>5</v>
      </c>
      <c r="G3853" cm="1">
        <f t="array" ref="G3853">_xlfn.IFS(D3853&lt;=PERCENTILE($D$3:$D$5882,0.2),1,D3853&lt;=PERCENTILE($D$3:$D$5882,0.4),2,D3853&lt;=PERCENTILE($D$3:$D$5882,0.6),3,D3853&lt;=PERCENTILE($D$3:$D$5882,0.8),4,TRUE,5)</f>
        <v>4</v>
      </c>
      <c r="H3853" s="3" t="str" cm="1">
        <f t="array" ref="H3853">_xlfn.IFS(AND(E3853&gt;=4,F3853&gt;=4,G3853&gt;=4),"Champions",AND(E3853&gt;=3,F3853&gt;=3,G3853&gt;=3),"Loyal Customers",AND(E3853&lt;=2,F3853&gt;=3),"At Risk",AND(E3853&lt;=2,F3853&lt;=2,G3853&lt;=2),"Lost",AND(E3853&gt;=4,F3853&lt;=2),"New/Promising",TRUE,"Needs Attention")</f>
        <v>Champions</v>
      </c>
      <c r="I3853" s="3" t="str">
        <f t="shared" si="64"/>
        <v>Active</v>
      </c>
      <c r="J3853" s="3" t="str">
        <f>_xlfn.XLOOKUP(A3853,'Country_Lookup'!$D:$D,'Country_Lookup'!$E:$E)</f>
        <v>United Kingdom</v>
      </c>
    </row>
    <row r="3854" spans="1:10" x14ac:dyDescent="0.3">
      <c r="A3854">
        <v>16236</v>
      </c>
      <c r="B3854">
        <v>78</v>
      </c>
      <c r="C3854">
        <v>1</v>
      </c>
      <c r="D3854">
        <v>432.19999999999993</v>
      </c>
      <c r="E3854" cm="1">
        <f t="array" ref="E3854">_xlfn.IFS(B3854&lt;=PERCENTILE($B$3:$B$5882,0.2),5,B3854&lt;=PERCENTILE($B$3:$B$5882,0.4),4,B3854&lt;=PERCENTILE($B$3:$B$5882,0.6),3,B3854&lt;=PERCENTILE($B$3:$B$5882,0.8),2,TRUE,1)</f>
        <v>3</v>
      </c>
      <c r="F3854" cm="1">
        <f t="array" ref="F3854">_xlfn.IFS(C3854&lt;=PERCENTILE($C$3:$C$5882,0.2),1,C3854&lt;=PERCENTILE($C$3:$C$5882,0.4),2,C3854&lt;=PERCENTILE($C$3:$C$5882,0.6),3,C3854&lt;=PERCENTILE($C$3:$C$5882,0.8),4,TRUE,5)</f>
        <v>1</v>
      </c>
      <c r="G3854" cm="1">
        <f t="array" ref="G3854">_xlfn.IFS(D3854&lt;=PERCENTILE($D$3:$D$5882,0.2),1,D3854&lt;=PERCENTILE($D$3:$D$5882,0.4),2,D3854&lt;=PERCENTILE($D$3:$D$5882,0.6),3,D3854&lt;=PERCENTILE($D$3:$D$5882,0.8),4,TRUE,5)</f>
        <v>2</v>
      </c>
      <c r="H3854" s="3" t="str" cm="1">
        <f t="array" ref="H3854">_xlfn.IFS(AND(E3854&gt;=4,F3854&gt;=4,G3854&gt;=4),"Champions",AND(E3854&gt;=3,F3854&gt;=3,G3854&gt;=3),"Loyal Customers",AND(E3854&lt;=2,F3854&gt;=3),"At Risk",AND(E3854&lt;=2,F3854&lt;=2,G3854&lt;=2),"Lost",AND(E3854&gt;=4,F3854&lt;=2),"New/Promising",TRUE,"Needs Attention")</f>
        <v>Needs Attention</v>
      </c>
      <c r="I3854" s="3" t="str">
        <f t="shared" si="64"/>
        <v>Active</v>
      </c>
      <c r="J3854" s="3" t="str">
        <f>_xlfn.XLOOKUP(A3854,'Country_Lookup'!$D:$D,'Country_Lookup'!$E:$E)</f>
        <v>United Kingdom</v>
      </c>
    </row>
    <row r="3855" spans="1:10" x14ac:dyDescent="0.3">
      <c r="A3855">
        <v>16237</v>
      </c>
      <c r="B3855">
        <v>437</v>
      </c>
      <c r="C3855">
        <v>1</v>
      </c>
      <c r="D3855">
        <v>136.65</v>
      </c>
      <c r="E3855" cm="1">
        <f t="array" ref="E3855">_xlfn.IFS(B3855&lt;=PERCENTILE($B$3:$B$5882,0.2),5,B3855&lt;=PERCENTILE($B$3:$B$5882,0.4),4,B3855&lt;=PERCENTILE($B$3:$B$5882,0.6),3,B3855&lt;=PERCENTILE($B$3:$B$5882,0.8),2,TRUE,1)</f>
        <v>1</v>
      </c>
      <c r="F3855" cm="1">
        <f t="array" ref="F3855">_xlfn.IFS(C3855&lt;=PERCENTILE($C$3:$C$5882,0.2),1,C3855&lt;=PERCENTILE($C$3:$C$5882,0.4),2,C3855&lt;=PERCENTILE($C$3:$C$5882,0.6),3,C3855&lt;=PERCENTILE($C$3:$C$5882,0.8),4,TRUE,5)</f>
        <v>1</v>
      </c>
      <c r="G3855" cm="1">
        <f t="array" ref="G3855">_xlfn.IFS(D3855&lt;=PERCENTILE($D$3:$D$5882,0.2),1,D3855&lt;=PERCENTILE($D$3:$D$5882,0.4),2,D3855&lt;=PERCENTILE($D$3:$D$5882,0.6),3,D3855&lt;=PERCENTILE($D$3:$D$5882,0.8),4,TRUE,5)</f>
        <v>1</v>
      </c>
      <c r="H3855" s="3" t="str" cm="1">
        <f t="array" ref="H3855">_xlfn.IFS(AND(E3855&gt;=4,F3855&gt;=4,G3855&gt;=4),"Champions",AND(E3855&gt;=3,F3855&gt;=3,G3855&gt;=3),"Loyal Customers",AND(E3855&lt;=2,F3855&gt;=3),"At Risk",AND(E3855&lt;=2,F3855&lt;=2,G3855&lt;=2),"Lost",AND(E3855&gt;=4,F3855&lt;=2),"New/Promising",TRUE,"Needs Attention")</f>
        <v>Lost</v>
      </c>
      <c r="I3855" s="3" t="str">
        <f t="shared" si="64"/>
        <v>Churned</v>
      </c>
      <c r="J3855" s="3" t="str">
        <f>_xlfn.XLOOKUP(A3855,'Country_Lookup'!$D:$D,'Country_Lookup'!$E:$E)</f>
        <v>United Kingdom</v>
      </c>
    </row>
    <row r="3856" spans="1:10" x14ac:dyDescent="0.3">
      <c r="A3856">
        <v>16238</v>
      </c>
      <c r="B3856">
        <v>422</v>
      </c>
      <c r="C3856">
        <v>1</v>
      </c>
      <c r="D3856">
        <v>63.659999999999989</v>
      </c>
      <c r="E3856" cm="1">
        <f t="array" ref="E3856">_xlfn.IFS(B3856&lt;=PERCENTILE($B$3:$B$5882,0.2),5,B3856&lt;=PERCENTILE($B$3:$B$5882,0.4),4,B3856&lt;=PERCENTILE($B$3:$B$5882,0.6),3,B3856&lt;=PERCENTILE($B$3:$B$5882,0.8),2,TRUE,1)</f>
        <v>1</v>
      </c>
      <c r="F3856" cm="1">
        <f t="array" ref="F3856">_xlfn.IFS(C3856&lt;=PERCENTILE($C$3:$C$5882,0.2),1,C3856&lt;=PERCENTILE($C$3:$C$5882,0.4),2,C3856&lt;=PERCENTILE($C$3:$C$5882,0.6),3,C3856&lt;=PERCENTILE($C$3:$C$5882,0.8),4,TRUE,5)</f>
        <v>1</v>
      </c>
      <c r="G3856" cm="1">
        <f t="array" ref="G3856">_xlfn.IFS(D3856&lt;=PERCENTILE($D$3:$D$5882,0.2),1,D3856&lt;=PERCENTILE($D$3:$D$5882,0.4),2,D3856&lt;=PERCENTILE($D$3:$D$5882,0.6),3,D3856&lt;=PERCENTILE($D$3:$D$5882,0.8),4,TRUE,5)</f>
        <v>1</v>
      </c>
      <c r="H3856" s="3" t="str" cm="1">
        <f t="array" ref="H3856">_xlfn.IFS(AND(E3856&gt;=4,F3856&gt;=4,G3856&gt;=4),"Champions",AND(E3856&gt;=3,F3856&gt;=3,G3856&gt;=3),"Loyal Customers",AND(E3856&lt;=2,F3856&gt;=3),"At Risk",AND(E3856&lt;=2,F3856&lt;=2,G3856&lt;=2),"Lost",AND(E3856&gt;=4,F3856&lt;=2),"New/Promising",TRUE,"Needs Attention")</f>
        <v>Lost</v>
      </c>
      <c r="I3856" s="3" t="str">
        <f t="shared" si="64"/>
        <v>Churned</v>
      </c>
      <c r="J3856" s="3" t="str">
        <f>_xlfn.XLOOKUP(A3856,'Country_Lookup'!$D:$D,'Country_Lookup'!$E:$E)</f>
        <v>United Kingdom</v>
      </c>
    </row>
    <row r="3857" spans="1:10" x14ac:dyDescent="0.3">
      <c r="A3857">
        <v>16239</v>
      </c>
      <c r="B3857">
        <v>56</v>
      </c>
      <c r="C3857">
        <v>6</v>
      </c>
      <c r="D3857">
        <v>1492.1999999999991</v>
      </c>
      <c r="E3857" cm="1">
        <f t="array" ref="E3857">_xlfn.IFS(B3857&lt;=PERCENTILE($B$3:$B$5882,0.2),5,B3857&lt;=PERCENTILE($B$3:$B$5882,0.4),4,B3857&lt;=PERCENTILE($B$3:$B$5882,0.6),3,B3857&lt;=PERCENTILE($B$3:$B$5882,0.8),2,TRUE,1)</f>
        <v>4</v>
      </c>
      <c r="F3857" cm="1">
        <f t="array" ref="F3857">_xlfn.IFS(C3857&lt;=PERCENTILE($C$3:$C$5882,0.2),1,C3857&lt;=PERCENTILE($C$3:$C$5882,0.4),2,C3857&lt;=PERCENTILE($C$3:$C$5882,0.6),3,C3857&lt;=PERCENTILE($C$3:$C$5882,0.8),4,TRUE,5)</f>
        <v>4</v>
      </c>
      <c r="G3857" cm="1">
        <f t="array" ref="G3857">_xlfn.IFS(D3857&lt;=PERCENTILE($D$3:$D$5882,0.2),1,D3857&lt;=PERCENTILE($D$3:$D$5882,0.4),2,D3857&lt;=PERCENTILE($D$3:$D$5882,0.6),3,D3857&lt;=PERCENTILE($D$3:$D$5882,0.8),4,TRUE,5)</f>
        <v>4</v>
      </c>
      <c r="H3857" s="3" t="str" cm="1">
        <f t="array" ref="H3857">_xlfn.IFS(AND(E3857&gt;=4,F3857&gt;=4,G3857&gt;=4),"Champions",AND(E3857&gt;=3,F3857&gt;=3,G3857&gt;=3),"Loyal Customers",AND(E3857&lt;=2,F3857&gt;=3),"At Risk",AND(E3857&lt;=2,F3857&lt;=2,G3857&lt;=2),"Lost",AND(E3857&gt;=4,F3857&lt;=2),"New/Promising",TRUE,"Needs Attention")</f>
        <v>Champions</v>
      </c>
      <c r="I3857" s="3" t="str">
        <f t="shared" si="64"/>
        <v>Active</v>
      </c>
      <c r="J3857" s="3" t="str">
        <f>_xlfn.XLOOKUP(A3857,'Country_Lookup'!$D:$D,'Country_Lookup'!$E:$E)</f>
        <v>United Kingdom</v>
      </c>
    </row>
    <row r="3858" spans="1:10" x14ac:dyDescent="0.3">
      <c r="A3858">
        <v>16240</v>
      </c>
      <c r="B3858">
        <v>24</v>
      </c>
      <c r="C3858">
        <v>2</v>
      </c>
      <c r="D3858">
        <v>3718.7999999999925</v>
      </c>
      <c r="E3858" cm="1">
        <f t="array" ref="E3858">_xlfn.IFS(B3858&lt;=PERCENTILE($B$3:$B$5882,0.2),5,B3858&lt;=PERCENTILE($B$3:$B$5882,0.4),4,B3858&lt;=PERCENTILE($B$3:$B$5882,0.6),3,B3858&lt;=PERCENTILE($B$3:$B$5882,0.8),2,TRUE,1)</f>
        <v>4</v>
      </c>
      <c r="F3858" cm="1">
        <f t="array" ref="F3858">_xlfn.IFS(C3858&lt;=PERCENTILE($C$3:$C$5882,0.2),1,C3858&lt;=PERCENTILE($C$3:$C$5882,0.4),2,C3858&lt;=PERCENTILE($C$3:$C$5882,0.6),3,C3858&lt;=PERCENTILE($C$3:$C$5882,0.8),4,TRUE,5)</f>
        <v>2</v>
      </c>
      <c r="G3858" cm="1">
        <f t="array" ref="G3858">_xlfn.IFS(D3858&lt;=PERCENTILE($D$3:$D$5882,0.2),1,D3858&lt;=PERCENTILE($D$3:$D$5882,0.4),2,D3858&lt;=PERCENTILE($D$3:$D$5882,0.6),3,D3858&lt;=PERCENTILE($D$3:$D$5882,0.8),4,TRUE,5)</f>
        <v>5</v>
      </c>
      <c r="H3858" s="3" t="str" cm="1">
        <f t="array" ref="H3858">_xlfn.IFS(AND(E3858&gt;=4,F3858&gt;=4,G3858&gt;=4),"Champions",AND(E3858&gt;=3,F3858&gt;=3,G3858&gt;=3),"Loyal Customers",AND(E3858&lt;=2,F3858&gt;=3),"At Risk",AND(E3858&lt;=2,F3858&lt;=2,G3858&lt;=2),"Lost",AND(E3858&gt;=4,F3858&lt;=2),"New/Promising",TRUE,"Needs Attention")</f>
        <v>New/Promising</v>
      </c>
      <c r="I3858" s="3" t="str">
        <f t="shared" si="64"/>
        <v>Active</v>
      </c>
      <c r="J3858" s="3" t="str">
        <f>_xlfn.XLOOKUP(A3858,'Country_Lookup'!$D:$D,'Country_Lookup'!$E:$E)</f>
        <v>United Kingdom</v>
      </c>
    </row>
    <row r="3859" spans="1:10" x14ac:dyDescent="0.3">
      <c r="A3859">
        <v>16241</v>
      </c>
      <c r="B3859">
        <v>9</v>
      </c>
      <c r="C3859">
        <v>16</v>
      </c>
      <c r="D3859">
        <v>4329.3100000000368</v>
      </c>
      <c r="E3859" cm="1">
        <f t="array" ref="E3859">_xlfn.IFS(B3859&lt;=PERCENTILE($B$3:$B$5882,0.2),5,B3859&lt;=PERCENTILE($B$3:$B$5882,0.4),4,B3859&lt;=PERCENTILE($B$3:$B$5882,0.6),3,B3859&lt;=PERCENTILE($B$3:$B$5882,0.8),2,TRUE,1)</f>
        <v>5</v>
      </c>
      <c r="F3859" cm="1">
        <f t="array" ref="F3859">_xlfn.IFS(C3859&lt;=PERCENTILE($C$3:$C$5882,0.2),1,C3859&lt;=PERCENTILE($C$3:$C$5882,0.4),2,C3859&lt;=PERCENTILE($C$3:$C$5882,0.6),3,C3859&lt;=PERCENTILE($C$3:$C$5882,0.8),4,TRUE,5)</f>
        <v>5</v>
      </c>
      <c r="G3859" cm="1">
        <f t="array" ref="G3859">_xlfn.IFS(D3859&lt;=PERCENTILE($D$3:$D$5882,0.2),1,D3859&lt;=PERCENTILE($D$3:$D$5882,0.4),2,D3859&lt;=PERCENTILE($D$3:$D$5882,0.6),3,D3859&lt;=PERCENTILE($D$3:$D$5882,0.8),4,TRUE,5)</f>
        <v>5</v>
      </c>
      <c r="H3859" s="3" t="str" cm="1">
        <f t="array" ref="H3859">_xlfn.IFS(AND(E3859&gt;=4,F3859&gt;=4,G3859&gt;=4),"Champions",AND(E3859&gt;=3,F3859&gt;=3,G3859&gt;=3),"Loyal Customers",AND(E3859&lt;=2,F3859&gt;=3),"At Risk",AND(E3859&lt;=2,F3859&lt;=2,G3859&lt;=2),"Lost",AND(E3859&gt;=4,F3859&lt;=2),"New/Promising",TRUE,"Needs Attention")</f>
        <v>Champions</v>
      </c>
      <c r="I3859" s="3" t="str">
        <f t="shared" si="64"/>
        <v>Active</v>
      </c>
      <c r="J3859" s="3" t="str">
        <f>_xlfn.XLOOKUP(A3859,'Country_Lookup'!$D:$D,'Country_Lookup'!$E:$E)</f>
        <v>United Kingdom</v>
      </c>
    </row>
    <row r="3860" spans="1:10" x14ac:dyDescent="0.3">
      <c r="A3860">
        <v>16242</v>
      </c>
      <c r="B3860">
        <v>8</v>
      </c>
      <c r="C3860">
        <v>14</v>
      </c>
      <c r="D3860">
        <v>7474.4000000000133</v>
      </c>
      <c r="E3860" cm="1">
        <f t="array" ref="E3860">_xlfn.IFS(B3860&lt;=PERCENTILE($B$3:$B$5882,0.2),5,B3860&lt;=PERCENTILE($B$3:$B$5882,0.4),4,B3860&lt;=PERCENTILE($B$3:$B$5882,0.6),3,B3860&lt;=PERCENTILE($B$3:$B$5882,0.8),2,TRUE,1)</f>
        <v>5</v>
      </c>
      <c r="F3860" cm="1">
        <f t="array" ref="F3860">_xlfn.IFS(C3860&lt;=PERCENTILE($C$3:$C$5882,0.2),1,C3860&lt;=PERCENTILE($C$3:$C$5882,0.4),2,C3860&lt;=PERCENTILE($C$3:$C$5882,0.6),3,C3860&lt;=PERCENTILE($C$3:$C$5882,0.8),4,TRUE,5)</f>
        <v>5</v>
      </c>
      <c r="G3860" cm="1">
        <f t="array" ref="G3860">_xlfn.IFS(D3860&lt;=PERCENTILE($D$3:$D$5882,0.2),1,D3860&lt;=PERCENTILE($D$3:$D$5882,0.4),2,D3860&lt;=PERCENTILE($D$3:$D$5882,0.6),3,D3860&lt;=PERCENTILE($D$3:$D$5882,0.8),4,TRUE,5)</f>
        <v>5</v>
      </c>
      <c r="H3860" s="3" t="str" cm="1">
        <f t="array" ref="H3860">_xlfn.IFS(AND(E3860&gt;=4,F3860&gt;=4,G3860&gt;=4),"Champions",AND(E3860&gt;=3,F3860&gt;=3,G3860&gt;=3),"Loyal Customers",AND(E3860&lt;=2,F3860&gt;=3),"At Risk",AND(E3860&lt;=2,F3860&lt;=2,G3860&lt;=2),"Lost",AND(E3860&gt;=4,F3860&lt;=2),"New/Promising",TRUE,"Needs Attention")</f>
        <v>Champions</v>
      </c>
      <c r="I3860" s="3" t="str">
        <f t="shared" si="64"/>
        <v>Active</v>
      </c>
      <c r="J3860" s="3" t="str">
        <f>_xlfn.XLOOKUP(A3860,'Country_Lookup'!$D:$D,'Country_Lookup'!$E:$E)</f>
        <v>United Kingdom</v>
      </c>
    </row>
    <row r="3861" spans="1:10" x14ac:dyDescent="0.3">
      <c r="A3861">
        <v>16243</v>
      </c>
      <c r="B3861">
        <v>33</v>
      </c>
      <c r="C3861">
        <v>2</v>
      </c>
      <c r="D3861">
        <v>409.09999999999991</v>
      </c>
      <c r="E3861" cm="1">
        <f t="array" ref="E3861">_xlfn.IFS(B3861&lt;=PERCENTILE($B$3:$B$5882,0.2),5,B3861&lt;=PERCENTILE($B$3:$B$5882,0.4),4,B3861&lt;=PERCENTILE($B$3:$B$5882,0.6),3,B3861&lt;=PERCENTILE($B$3:$B$5882,0.8),2,TRUE,1)</f>
        <v>4</v>
      </c>
      <c r="F3861" cm="1">
        <f t="array" ref="F3861">_xlfn.IFS(C3861&lt;=PERCENTILE($C$3:$C$5882,0.2),1,C3861&lt;=PERCENTILE($C$3:$C$5882,0.4),2,C3861&lt;=PERCENTILE($C$3:$C$5882,0.6),3,C3861&lt;=PERCENTILE($C$3:$C$5882,0.8),4,TRUE,5)</f>
        <v>2</v>
      </c>
      <c r="G3861" cm="1">
        <f t="array" ref="G3861">_xlfn.IFS(D3861&lt;=PERCENTILE($D$3:$D$5882,0.2),1,D3861&lt;=PERCENTILE($D$3:$D$5882,0.4),2,D3861&lt;=PERCENTILE($D$3:$D$5882,0.6),3,D3861&lt;=PERCENTILE($D$3:$D$5882,0.8),4,TRUE,5)</f>
        <v>2</v>
      </c>
      <c r="H3861" s="3" t="str" cm="1">
        <f t="array" ref="H3861">_xlfn.IFS(AND(E3861&gt;=4,F3861&gt;=4,G3861&gt;=4),"Champions",AND(E3861&gt;=3,F3861&gt;=3,G3861&gt;=3),"Loyal Customers",AND(E3861&lt;=2,F3861&gt;=3),"At Risk",AND(E3861&lt;=2,F3861&lt;=2,G3861&lt;=2),"Lost",AND(E3861&gt;=4,F3861&lt;=2),"New/Promising",TRUE,"Needs Attention")</f>
        <v>New/Promising</v>
      </c>
      <c r="I3861" s="3" t="str">
        <f t="shared" si="64"/>
        <v>Active</v>
      </c>
      <c r="J3861" s="3" t="str">
        <f>_xlfn.XLOOKUP(A3861,'Country_Lookup'!$D:$D,'Country_Lookup'!$E:$E)</f>
        <v>United Kingdom</v>
      </c>
    </row>
    <row r="3862" spans="1:10" x14ac:dyDescent="0.3">
      <c r="A3862">
        <v>16244</v>
      </c>
      <c r="B3862">
        <v>211</v>
      </c>
      <c r="C3862">
        <v>2</v>
      </c>
      <c r="D3862">
        <v>2579.380000000001</v>
      </c>
      <c r="E3862" cm="1">
        <f t="array" ref="E3862">_xlfn.IFS(B3862&lt;=PERCENTILE($B$3:$B$5882,0.2),5,B3862&lt;=PERCENTILE($B$3:$B$5882,0.4),4,B3862&lt;=PERCENTILE($B$3:$B$5882,0.6),3,B3862&lt;=PERCENTILE($B$3:$B$5882,0.8),2,TRUE,1)</f>
        <v>2</v>
      </c>
      <c r="F3862" cm="1">
        <f t="array" ref="F3862">_xlfn.IFS(C3862&lt;=PERCENTILE($C$3:$C$5882,0.2),1,C3862&lt;=PERCENTILE($C$3:$C$5882,0.4),2,C3862&lt;=PERCENTILE($C$3:$C$5882,0.6),3,C3862&lt;=PERCENTILE($C$3:$C$5882,0.8),4,TRUE,5)</f>
        <v>2</v>
      </c>
      <c r="G3862" cm="1">
        <f t="array" ref="G3862">_xlfn.IFS(D3862&lt;=PERCENTILE($D$3:$D$5882,0.2),1,D3862&lt;=PERCENTILE($D$3:$D$5882,0.4),2,D3862&lt;=PERCENTILE($D$3:$D$5882,0.6),3,D3862&lt;=PERCENTILE($D$3:$D$5882,0.8),4,TRUE,5)</f>
        <v>4</v>
      </c>
      <c r="H3862" s="3" t="str" cm="1">
        <f t="array" ref="H3862">_xlfn.IFS(AND(E3862&gt;=4,F3862&gt;=4,G3862&gt;=4),"Champions",AND(E3862&gt;=3,F3862&gt;=3,G3862&gt;=3),"Loyal Customers",AND(E3862&lt;=2,F3862&gt;=3),"At Risk",AND(E3862&lt;=2,F3862&lt;=2,G3862&lt;=2),"Lost",AND(E3862&gt;=4,F3862&lt;=2),"New/Promising",TRUE,"Needs Attention")</f>
        <v>Needs Attention</v>
      </c>
      <c r="I3862" s="3" t="str">
        <f t="shared" si="64"/>
        <v>Churned</v>
      </c>
      <c r="J3862" s="3" t="str">
        <f>_xlfn.XLOOKUP(A3862,'Country_Lookup'!$D:$D,'Country_Lookup'!$E:$E)</f>
        <v>United Kingdom</v>
      </c>
    </row>
    <row r="3863" spans="1:10" x14ac:dyDescent="0.3">
      <c r="A3863">
        <v>16245</v>
      </c>
      <c r="B3863">
        <v>23</v>
      </c>
      <c r="C3863">
        <v>3</v>
      </c>
      <c r="D3863">
        <v>1413.6600000000026</v>
      </c>
      <c r="E3863" cm="1">
        <f t="array" ref="E3863">_xlfn.IFS(B3863&lt;=PERCENTILE($B$3:$B$5882,0.2),5,B3863&lt;=PERCENTILE($B$3:$B$5882,0.4),4,B3863&lt;=PERCENTILE($B$3:$B$5882,0.6),3,B3863&lt;=PERCENTILE($B$3:$B$5882,0.8),2,TRUE,1)</f>
        <v>4</v>
      </c>
      <c r="F3863" cm="1">
        <f t="array" ref="F3863">_xlfn.IFS(C3863&lt;=PERCENTILE($C$3:$C$5882,0.2),1,C3863&lt;=PERCENTILE($C$3:$C$5882,0.4),2,C3863&lt;=PERCENTILE($C$3:$C$5882,0.6),3,C3863&lt;=PERCENTILE($C$3:$C$5882,0.8),4,TRUE,5)</f>
        <v>3</v>
      </c>
      <c r="G3863" cm="1">
        <f t="array" ref="G3863">_xlfn.IFS(D3863&lt;=PERCENTILE($D$3:$D$5882,0.2),1,D3863&lt;=PERCENTILE($D$3:$D$5882,0.4),2,D3863&lt;=PERCENTILE($D$3:$D$5882,0.6),3,D3863&lt;=PERCENTILE($D$3:$D$5882,0.8),4,TRUE,5)</f>
        <v>4</v>
      </c>
      <c r="H3863" s="3" t="str" cm="1">
        <f t="array" ref="H3863">_xlfn.IFS(AND(E3863&gt;=4,F3863&gt;=4,G3863&gt;=4),"Champions",AND(E3863&gt;=3,F3863&gt;=3,G3863&gt;=3),"Loyal Customers",AND(E3863&lt;=2,F3863&gt;=3),"At Risk",AND(E3863&lt;=2,F3863&lt;=2,G3863&lt;=2),"Lost",AND(E3863&gt;=4,F3863&lt;=2),"New/Promising",TRUE,"Needs Attention")</f>
        <v>Loyal Customers</v>
      </c>
      <c r="I3863" s="3" t="str">
        <f t="shared" si="64"/>
        <v>Active</v>
      </c>
      <c r="J3863" s="3" t="str">
        <f>_xlfn.XLOOKUP(A3863,'Country_Lookup'!$D:$D,'Country_Lookup'!$E:$E)</f>
        <v>United Kingdom</v>
      </c>
    </row>
    <row r="3864" spans="1:10" x14ac:dyDescent="0.3">
      <c r="A3864">
        <v>16246</v>
      </c>
      <c r="B3864">
        <v>459</v>
      </c>
      <c r="C3864">
        <v>2</v>
      </c>
      <c r="D3864">
        <v>827.24999999999989</v>
      </c>
      <c r="E3864" cm="1">
        <f t="array" ref="E3864">_xlfn.IFS(B3864&lt;=PERCENTILE($B$3:$B$5882,0.2),5,B3864&lt;=PERCENTILE($B$3:$B$5882,0.4),4,B3864&lt;=PERCENTILE($B$3:$B$5882,0.6),3,B3864&lt;=PERCENTILE($B$3:$B$5882,0.8),2,TRUE,1)</f>
        <v>1</v>
      </c>
      <c r="F3864" cm="1">
        <f t="array" ref="F3864">_xlfn.IFS(C3864&lt;=PERCENTILE($C$3:$C$5882,0.2),1,C3864&lt;=PERCENTILE($C$3:$C$5882,0.4),2,C3864&lt;=PERCENTILE($C$3:$C$5882,0.6),3,C3864&lt;=PERCENTILE($C$3:$C$5882,0.8),4,TRUE,5)</f>
        <v>2</v>
      </c>
      <c r="G3864" cm="1">
        <f t="array" ref="G3864">_xlfn.IFS(D3864&lt;=PERCENTILE($D$3:$D$5882,0.2),1,D3864&lt;=PERCENTILE($D$3:$D$5882,0.4),2,D3864&lt;=PERCENTILE($D$3:$D$5882,0.6),3,D3864&lt;=PERCENTILE($D$3:$D$5882,0.8),4,TRUE,5)</f>
        <v>3</v>
      </c>
      <c r="H3864" s="3" t="str" cm="1">
        <f t="array" ref="H3864">_xlfn.IFS(AND(E3864&gt;=4,F3864&gt;=4,G3864&gt;=4),"Champions",AND(E3864&gt;=3,F3864&gt;=3,G3864&gt;=3),"Loyal Customers",AND(E3864&lt;=2,F3864&gt;=3),"At Risk",AND(E3864&lt;=2,F3864&lt;=2,G3864&lt;=2),"Lost",AND(E3864&gt;=4,F3864&lt;=2),"New/Promising",TRUE,"Needs Attention")</f>
        <v>Needs Attention</v>
      </c>
      <c r="I3864" s="3" t="str">
        <f t="shared" si="64"/>
        <v>Churned</v>
      </c>
      <c r="J3864" s="3" t="str">
        <f>_xlfn.XLOOKUP(A3864,'Country_Lookup'!$D:$D,'Country_Lookup'!$E:$E)</f>
        <v>United Kingdom</v>
      </c>
    </row>
    <row r="3865" spans="1:10" x14ac:dyDescent="0.3">
      <c r="A3865">
        <v>16247</v>
      </c>
      <c r="B3865">
        <v>170</v>
      </c>
      <c r="C3865">
        <v>1</v>
      </c>
      <c r="D3865">
        <v>114.55999999999999</v>
      </c>
      <c r="E3865" cm="1">
        <f t="array" ref="E3865">_xlfn.IFS(B3865&lt;=PERCENTILE($B$3:$B$5882,0.2),5,B3865&lt;=PERCENTILE($B$3:$B$5882,0.4),4,B3865&lt;=PERCENTILE($B$3:$B$5882,0.6),3,B3865&lt;=PERCENTILE($B$3:$B$5882,0.8),2,TRUE,1)</f>
        <v>3</v>
      </c>
      <c r="F3865" cm="1">
        <f t="array" ref="F3865">_xlfn.IFS(C3865&lt;=PERCENTILE($C$3:$C$5882,0.2),1,C3865&lt;=PERCENTILE($C$3:$C$5882,0.4),2,C3865&lt;=PERCENTILE($C$3:$C$5882,0.6),3,C3865&lt;=PERCENTILE($C$3:$C$5882,0.8),4,TRUE,5)</f>
        <v>1</v>
      </c>
      <c r="G3865" cm="1">
        <f t="array" ref="G3865">_xlfn.IFS(D3865&lt;=PERCENTILE($D$3:$D$5882,0.2),1,D3865&lt;=PERCENTILE($D$3:$D$5882,0.4),2,D3865&lt;=PERCENTILE($D$3:$D$5882,0.6),3,D3865&lt;=PERCENTILE($D$3:$D$5882,0.8),4,TRUE,5)</f>
        <v>1</v>
      </c>
      <c r="H3865" s="3" t="str" cm="1">
        <f t="array" ref="H3865">_xlfn.IFS(AND(E3865&gt;=4,F3865&gt;=4,G3865&gt;=4),"Champions",AND(E3865&gt;=3,F3865&gt;=3,G3865&gt;=3),"Loyal Customers",AND(E3865&lt;=2,F3865&gt;=3),"At Risk",AND(E3865&lt;=2,F3865&lt;=2,G3865&lt;=2),"Lost",AND(E3865&gt;=4,F3865&lt;=2),"New/Promising",TRUE,"Needs Attention")</f>
        <v>Needs Attention</v>
      </c>
      <c r="I3865" s="3" t="str">
        <f t="shared" si="64"/>
        <v>Churned</v>
      </c>
      <c r="J3865" s="3" t="str">
        <f>_xlfn.XLOOKUP(A3865,'Country_Lookup'!$D:$D,'Country_Lookup'!$E:$E)</f>
        <v>United Kingdom</v>
      </c>
    </row>
    <row r="3866" spans="1:10" x14ac:dyDescent="0.3">
      <c r="A3866">
        <v>16248</v>
      </c>
      <c r="B3866">
        <v>61</v>
      </c>
      <c r="C3866">
        <v>1</v>
      </c>
      <c r="D3866">
        <v>152.94000000000003</v>
      </c>
      <c r="E3866" cm="1">
        <f t="array" ref="E3866">_xlfn.IFS(B3866&lt;=PERCENTILE($B$3:$B$5882,0.2),5,B3866&lt;=PERCENTILE($B$3:$B$5882,0.4),4,B3866&lt;=PERCENTILE($B$3:$B$5882,0.6),3,B3866&lt;=PERCENTILE($B$3:$B$5882,0.8),2,TRUE,1)</f>
        <v>3</v>
      </c>
      <c r="F3866" cm="1">
        <f t="array" ref="F3866">_xlfn.IFS(C3866&lt;=PERCENTILE($C$3:$C$5882,0.2),1,C3866&lt;=PERCENTILE($C$3:$C$5882,0.4),2,C3866&lt;=PERCENTILE($C$3:$C$5882,0.6),3,C3866&lt;=PERCENTILE($C$3:$C$5882,0.8),4,TRUE,5)</f>
        <v>1</v>
      </c>
      <c r="G3866" cm="1">
        <f t="array" ref="G3866">_xlfn.IFS(D3866&lt;=PERCENTILE($D$3:$D$5882,0.2),1,D3866&lt;=PERCENTILE($D$3:$D$5882,0.4),2,D3866&lt;=PERCENTILE($D$3:$D$5882,0.6),3,D3866&lt;=PERCENTILE($D$3:$D$5882,0.8),4,TRUE,5)</f>
        <v>1</v>
      </c>
      <c r="H3866" s="3" t="str" cm="1">
        <f t="array" ref="H3866">_xlfn.IFS(AND(E3866&gt;=4,F3866&gt;=4,G3866&gt;=4),"Champions",AND(E3866&gt;=3,F3866&gt;=3,G3866&gt;=3),"Loyal Customers",AND(E3866&lt;=2,F3866&gt;=3),"At Risk",AND(E3866&lt;=2,F3866&lt;=2,G3866&lt;=2),"Lost",AND(E3866&gt;=4,F3866&lt;=2),"New/Promising",TRUE,"Needs Attention")</f>
        <v>Needs Attention</v>
      </c>
      <c r="I3866" s="3" t="str">
        <f t="shared" si="64"/>
        <v>Active</v>
      </c>
      <c r="J3866" s="3" t="str">
        <f>_xlfn.XLOOKUP(A3866,'Country_Lookup'!$D:$D,'Country_Lookup'!$E:$E)</f>
        <v>United Kingdom</v>
      </c>
    </row>
    <row r="3867" spans="1:10" x14ac:dyDescent="0.3">
      <c r="A3867">
        <v>16249</v>
      </c>
      <c r="B3867">
        <v>52</v>
      </c>
      <c r="C3867">
        <v>5</v>
      </c>
      <c r="D3867">
        <v>1800.0700000000031</v>
      </c>
      <c r="E3867" cm="1">
        <f t="array" ref="E3867">_xlfn.IFS(B3867&lt;=PERCENTILE($B$3:$B$5882,0.2),5,B3867&lt;=PERCENTILE($B$3:$B$5882,0.4),4,B3867&lt;=PERCENTILE($B$3:$B$5882,0.6),3,B3867&lt;=PERCENTILE($B$3:$B$5882,0.8),2,TRUE,1)</f>
        <v>4</v>
      </c>
      <c r="F3867" cm="1">
        <f t="array" ref="F3867">_xlfn.IFS(C3867&lt;=PERCENTILE($C$3:$C$5882,0.2),1,C3867&lt;=PERCENTILE($C$3:$C$5882,0.4),2,C3867&lt;=PERCENTILE($C$3:$C$5882,0.6),3,C3867&lt;=PERCENTILE($C$3:$C$5882,0.8),4,TRUE,5)</f>
        <v>4</v>
      </c>
      <c r="G3867" cm="1">
        <f t="array" ref="G3867">_xlfn.IFS(D3867&lt;=PERCENTILE($D$3:$D$5882,0.2),1,D3867&lt;=PERCENTILE($D$3:$D$5882,0.4),2,D3867&lt;=PERCENTILE($D$3:$D$5882,0.6),3,D3867&lt;=PERCENTILE($D$3:$D$5882,0.8),4,TRUE,5)</f>
        <v>4</v>
      </c>
      <c r="H3867" s="3" t="str" cm="1">
        <f t="array" ref="H3867">_xlfn.IFS(AND(E3867&gt;=4,F3867&gt;=4,G3867&gt;=4),"Champions",AND(E3867&gt;=3,F3867&gt;=3,G3867&gt;=3),"Loyal Customers",AND(E3867&lt;=2,F3867&gt;=3),"At Risk",AND(E3867&lt;=2,F3867&lt;=2,G3867&lt;=2),"Lost",AND(E3867&gt;=4,F3867&lt;=2),"New/Promising",TRUE,"Needs Attention")</f>
        <v>Champions</v>
      </c>
      <c r="I3867" s="3" t="str">
        <f t="shared" si="64"/>
        <v>Active</v>
      </c>
      <c r="J3867" s="3" t="str">
        <f>_xlfn.XLOOKUP(A3867,'Country_Lookup'!$D:$D,'Country_Lookup'!$E:$E)</f>
        <v>United Kingdom</v>
      </c>
    </row>
    <row r="3868" spans="1:10" x14ac:dyDescent="0.3">
      <c r="A3868">
        <v>16250</v>
      </c>
      <c r="B3868">
        <v>261</v>
      </c>
      <c r="C3868">
        <v>3</v>
      </c>
      <c r="D3868">
        <v>791.38000000000022</v>
      </c>
      <c r="E3868" cm="1">
        <f t="array" ref="E3868">_xlfn.IFS(B3868&lt;=PERCENTILE($B$3:$B$5882,0.2),5,B3868&lt;=PERCENTILE($B$3:$B$5882,0.4),4,B3868&lt;=PERCENTILE($B$3:$B$5882,0.6),3,B3868&lt;=PERCENTILE($B$3:$B$5882,0.8),2,TRUE,1)</f>
        <v>2</v>
      </c>
      <c r="F3868" cm="1">
        <f t="array" ref="F3868">_xlfn.IFS(C3868&lt;=PERCENTILE($C$3:$C$5882,0.2),1,C3868&lt;=PERCENTILE($C$3:$C$5882,0.4),2,C3868&lt;=PERCENTILE($C$3:$C$5882,0.6),3,C3868&lt;=PERCENTILE($C$3:$C$5882,0.8),4,TRUE,5)</f>
        <v>3</v>
      </c>
      <c r="G3868" cm="1">
        <f t="array" ref="G3868">_xlfn.IFS(D3868&lt;=PERCENTILE($D$3:$D$5882,0.2),1,D3868&lt;=PERCENTILE($D$3:$D$5882,0.4),2,D3868&lt;=PERCENTILE($D$3:$D$5882,0.6),3,D3868&lt;=PERCENTILE($D$3:$D$5882,0.8),4,TRUE,5)</f>
        <v>3</v>
      </c>
      <c r="H3868" s="3" t="str" cm="1">
        <f t="array" ref="H3868">_xlfn.IFS(AND(E3868&gt;=4,F3868&gt;=4,G3868&gt;=4),"Champions",AND(E3868&gt;=3,F3868&gt;=3,G3868&gt;=3),"Loyal Customers",AND(E3868&lt;=2,F3868&gt;=3),"At Risk",AND(E3868&lt;=2,F3868&lt;=2,G3868&lt;=2),"Lost",AND(E3868&gt;=4,F3868&lt;=2),"New/Promising",TRUE,"Needs Attention")</f>
        <v>At Risk</v>
      </c>
      <c r="I3868" s="3" t="str">
        <f t="shared" si="64"/>
        <v>Churned</v>
      </c>
      <c r="J3868" s="3" t="str">
        <f>_xlfn.XLOOKUP(A3868,'Country_Lookup'!$D:$D,'Country_Lookup'!$E:$E)</f>
        <v>United Kingdom</v>
      </c>
    </row>
    <row r="3869" spans="1:10" x14ac:dyDescent="0.3">
      <c r="A3869">
        <v>16251</v>
      </c>
      <c r="B3869">
        <v>512</v>
      </c>
      <c r="C3869">
        <v>1</v>
      </c>
      <c r="D3869">
        <v>128.30999999999997</v>
      </c>
      <c r="E3869" cm="1">
        <f t="array" ref="E3869">_xlfn.IFS(B3869&lt;=PERCENTILE($B$3:$B$5882,0.2),5,B3869&lt;=PERCENTILE($B$3:$B$5882,0.4),4,B3869&lt;=PERCENTILE($B$3:$B$5882,0.6),3,B3869&lt;=PERCENTILE($B$3:$B$5882,0.8),2,TRUE,1)</f>
        <v>1</v>
      </c>
      <c r="F3869" cm="1">
        <f t="array" ref="F3869">_xlfn.IFS(C3869&lt;=PERCENTILE($C$3:$C$5882,0.2),1,C3869&lt;=PERCENTILE($C$3:$C$5882,0.4),2,C3869&lt;=PERCENTILE($C$3:$C$5882,0.6),3,C3869&lt;=PERCENTILE($C$3:$C$5882,0.8),4,TRUE,5)</f>
        <v>1</v>
      </c>
      <c r="G3869" cm="1">
        <f t="array" ref="G3869">_xlfn.IFS(D3869&lt;=PERCENTILE($D$3:$D$5882,0.2),1,D3869&lt;=PERCENTILE($D$3:$D$5882,0.4),2,D3869&lt;=PERCENTILE($D$3:$D$5882,0.6),3,D3869&lt;=PERCENTILE($D$3:$D$5882,0.8),4,TRUE,5)</f>
        <v>1</v>
      </c>
      <c r="H3869" s="3" t="str" cm="1">
        <f t="array" ref="H3869">_xlfn.IFS(AND(E3869&gt;=4,F3869&gt;=4,G3869&gt;=4),"Champions",AND(E3869&gt;=3,F3869&gt;=3,G3869&gt;=3),"Loyal Customers",AND(E3869&lt;=2,F3869&gt;=3),"At Risk",AND(E3869&lt;=2,F3869&lt;=2,G3869&lt;=2),"Lost",AND(E3869&gt;=4,F3869&lt;=2),"New/Promising",TRUE,"Needs Attention")</f>
        <v>Lost</v>
      </c>
      <c r="I3869" s="3" t="str">
        <f t="shared" si="64"/>
        <v>Churned</v>
      </c>
      <c r="J3869" s="3" t="str">
        <f>_xlfn.XLOOKUP(A3869,'Country_Lookup'!$D:$D,'Country_Lookup'!$E:$E)</f>
        <v>United Kingdom</v>
      </c>
    </row>
    <row r="3870" spans="1:10" x14ac:dyDescent="0.3">
      <c r="A3870">
        <v>16252</v>
      </c>
      <c r="B3870">
        <v>382</v>
      </c>
      <c r="C3870">
        <v>1</v>
      </c>
      <c r="D3870">
        <v>295.09000000000009</v>
      </c>
      <c r="E3870" cm="1">
        <f t="array" ref="E3870">_xlfn.IFS(B3870&lt;=PERCENTILE($B$3:$B$5882,0.2),5,B3870&lt;=PERCENTILE($B$3:$B$5882,0.4),4,B3870&lt;=PERCENTILE($B$3:$B$5882,0.6),3,B3870&lt;=PERCENTILE($B$3:$B$5882,0.8),2,TRUE,1)</f>
        <v>2</v>
      </c>
      <c r="F3870" cm="1">
        <f t="array" ref="F3870">_xlfn.IFS(C3870&lt;=PERCENTILE($C$3:$C$5882,0.2),1,C3870&lt;=PERCENTILE($C$3:$C$5882,0.4),2,C3870&lt;=PERCENTILE($C$3:$C$5882,0.6),3,C3870&lt;=PERCENTILE($C$3:$C$5882,0.8),4,TRUE,5)</f>
        <v>1</v>
      </c>
      <c r="G3870" cm="1">
        <f t="array" ref="G3870">_xlfn.IFS(D3870&lt;=PERCENTILE($D$3:$D$5882,0.2),1,D3870&lt;=PERCENTILE($D$3:$D$5882,0.4),2,D3870&lt;=PERCENTILE($D$3:$D$5882,0.6),3,D3870&lt;=PERCENTILE($D$3:$D$5882,0.8),4,TRUE,5)</f>
        <v>2</v>
      </c>
      <c r="H3870" s="3" t="str" cm="1">
        <f t="array" ref="H3870">_xlfn.IFS(AND(E3870&gt;=4,F3870&gt;=4,G3870&gt;=4),"Champions",AND(E3870&gt;=3,F3870&gt;=3,G3870&gt;=3),"Loyal Customers",AND(E3870&lt;=2,F3870&gt;=3),"At Risk",AND(E3870&lt;=2,F3870&lt;=2,G3870&lt;=2),"Lost",AND(E3870&gt;=4,F3870&lt;=2),"New/Promising",TRUE,"Needs Attention")</f>
        <v>Lost</v>
      </c>
      <c r="I3870" s="3" t="str">
        <f t="shared" si="64"/>
        <v>Churned</v>
      </c>
      <c r="J3870" s="3" t="str">
        <f>_xlfn.XLOOKUP(A3870,'Country_Lookup'!$D:$D,'Country_Lookup'!$E:$E)</f>
        <v>United Kingdom</v>
      </c>
    </row>
    <row r="3871" spans="1:10" x14ac:dyDescent="0.3">
      <c r="A3871">
        <v>16253</v>
      </c>
      <c r="B3871">
        <v>66</v>
      </c>
      <c r="C3871">
        <v>7</v>
      </c>
      <c r="D3871">
        <v>7310.1499999999596</v>
      </c>
      <c r="E3871" cm="1">
        <f t="array" ref="E3871">_xlfn.IFS(B3871&lt;=PERCENTILE($B$3:$B$5882,0.2),5,B3871&lt;=PERCENTILE($B$3:$B$5882,0.4),4,B3871&lt;=PERCENTILE($B$3:$B$5882,0.6),3,B3871&lt;=PERCENTILE($B$3:$B$5882,0.8),2,TRUE,1)</f>
        <v>3</v>
      </c>
      <c r="F3871" cm="1">
        <f t="array" ref="F3871">_xlfn.IFS(C3871&lt;=PERCENTILE($C$3:$C$5882,0.2),1,C3871&lt;=PERCENTILE($C$3:$C$5882,0.4),2,C3871&lt;=PERCENTILE($C$3:$C$5882,0.6),3,C3871&lt;=PERCENTILE($C$3:$C$5882,0.8),4,TRUE,5)</f>
        <v>4</v>
      </c>
      <c r="G3871" cm="1">
        <f t="array" ref="G3871">_xlfn.IFS(D3871&lt;=PERCENTILE($D$3:$D$5882,0.2),1,D3871&lt;=PERCENTILE($D$3:$D$5882,0.4),2,D3871&lt;=PERCENTILE($D$3:$D$5882,0.6),3,D3871&lt;=PERCENTILE($D$3:$D$5882,0.8),4,TRUE,5)</f>
        <v>5</v>
      </c>
      <c r="H3871" s="3" t="str" cm="1">
        <f t="array" ref="H3871">_xlfn.IFS(AND(E3871&gt;=4,F3871&gt;=4,G3871&gt;=4),"Champions",AND(E3871&gt;=3,F3871&gt;=3,G3871&gt;=3),"Loyal Customers",AND(E3871&lt;=2,F3871&gt;=3),"At Risk",AND(E3871&lt;=2,F3871&lt;=2,G3871&lt;=2),"Lost",AND(E3871&gt;=4,F3871&lt;=2),"New/Promising",TRUE,"Needs Attention")</f>
        <v>Loyal Customers</v>
      </c>
      <c r="I3871" s="3" t="str">
        <f t="shared" si="64"/>
        <v>Active</v>
      </c>
      <c r="J3871" s="3" t="str">
        <f>_xlfn.XLOOKUP(A3871,'Country_Lookup'!$D:$D,'Country_Lookup'!$E:$E)</f>
        <v>United Kingdom</v>
      </c>
    </row>
    <row r="3872" spans="1:10" x14ac:dyDescent="0.3">
      <c r="A3872">
        <v>16254</v>
      </c>
      <c r="B3872">
        <v>378</v>
      </c>
      <c r="C3872">
        <v>3</v>
      </c>
      <c r="D3872">
        <v>985.13999999999965</v>
      </c>
      <c r="E3872" cm="1">
        <f t="array" ref="E3872">_xlfn.IFS(B3872&lt;=PERCENTILE($B$3:$B$5882,0.2),5,B3872&lt;=PERCENTILE($B$3:$B$5882,0.4),4,B3872&lt;=PERCENTILE($B$3:$B$5882,0.6),3,B3872&lt;=PERCENTILE($B$3:$B$5882,0.8),2,TRUE,1)</f>
        <v>2</v>
      </c>
      <c r="F3872" cm="1">
        <f t="array" ref="F3872">_xlfn.IFS(C3872&lt;=PERCENTILE($C$3:$C$5882,0.2),1,C3872&lt;=PERCENTILE($C$3:$C$5882,0.4),2,C3872&lt;=PERCENTILE($C$3:$C$5882,0.6),3,C3872&lt;=PERCENTILE($C$3:$C$5882,0.8),4,TRUE,5)</f>
        <v>3</v>
      </c>
      <c r="G3872" cm="1">
        <f t="array" ref="G3872">_xlfn.IFS(D3872&lt;=PERCENTILE($D$3:$D$5882,0.2),1,D3872&lt;=PERCENTILE($D$3:$D$5882,0.4),2,D3872&lt;=PERCENTILE($D$3:$D$5882,0.6),3,D3872&lt;=PERCENTILE($D$3:$D$5882,0.8),4,TRUE,5)</f>
        <v>3</v>
      </c>
      <c r="H3872" s="3" t="str" cm="1">
        <f t="array" ref="H3872">_xlfn.IFS(AND(E3872&gt;=4,F3872&gt;=4,G3872&gt;=4),"Champions",AND(E3872&gt;=3,F3872&gt;=3,G3872&gt;=3),"Loyal Customers",AND(E3872&lt;=2,F3872&gt;=3),"At Risk",AND(E3872&lt;=2,F3872&lt;=2,G3872&lt;=2),"Lost",AND(E3872&gt;=4,F3872&lt;=2),"New/Promising",TRUE,"Needs Attention")</f>
        <v>At Risk</v>
      </c>
      <c r="I3872" s="3" t="str">
        <f t="shared" si="64"/>
        <v>Churned</v>
      </c>
      <c r="J3872" s="3" t="str">
        <f>_xlfn.XLOOKUP(A3872,'Country_Lookup'!$D:$D,'Country_Lookup'!$E:$E)</f>
        <v>United Kingdom</v>
      </c>
    </row>
    <row r="3873" spans="1:10" x14ac:dyDescent="0.3">
      <c r="A3873">
        <v>16255</v>
      </c>
      <c r="B3873">
        <v>16</v>
      </c>
      <c r="C3873">
        <v>15</v>
      </c>
      <c r="D3873">
        <v>4906.7999999999884</v>
      </c>
      <c r="E3873" cm="1">
        <f t="array" ref="E3873">_xlfn.IFS(B3873&lt;=PERCENTILE($B$3:$B$5882,0.2),5,B3873&lt;=PERCENTILE($B$3:$B$5882,0.4),4,B3873&lt;=PERCENTILE($B$3:$B$5882,0.6),3,B3873&lt;=PERCENTILE($B$3:$B$5882,0.8),2,TRUE,1)</f>
        <v>5</v>
      </c>
      <c r="F3873" cm="1">
        <f t="array" ref="F3873">_xlfn.IFS(C3873&lt;=PERCENTILE($C$3:$C$5882,0.2),1,C3873&lt;=PERCENTILE($C$3:$C$5882,0.4),2,C3873&lt;=PERCENTILE($C$3:$C$5882,0.6),3,C3873&lt;=PERCENTILE($C$3:$C$5882,0.8),4,TRUE,5)</f>
        <v>5</v>
      </c>
      <c r="G3873" cm="1">
        <f t="array" ref="G3873">_xlfn.IFS(D3873&lt;=PERCENTILE($D$3:$D$5882,0.2),1,D3873&lt;=PERCENTILE($D$3:$D$5882,0.4),2,D3873&lt;=PERCENTILE($D$3:$D$5882,0.6),3,D3873&lt;=PERCENTILE($D$3:$D$5882,0.8),4,TRUE,5)</f>
        <v>5</v>
      </c>
      <c r="H3873" s="3" t="str" cm="1">
        <f t="array" ref="H3873">_xlfn.IFS(AND(E3873&gt;=4,F3873&gt;=4,G3873&gt;=4),"Champions",AND(E3873&gt;=3,F3873&gt;=3,G3873&gt;=3),"Loyal Customers",AND(E3873&lt;=2,F3873&gt;=3),"At Risk",AND(E3873&lt;=2,F3873&lt;=2,G3873&lt;=2),"Lost",AND(E3873&gt;=4,F3873&lt;=2),"New/Promising",TRUE,"Needs Attention")</f>
        <v>Champions</v>
      </c>
      <c r="I3873" s="3" t="str">
        <f t="shared" si="64"/>
        <v>Active</v>
      </c>
      <c r="J3873" s="3" t="str">
        <f>_xlfn.XLOOKUP(A3873,'Country_Lookup'!$D:$D,'Country_Lookup'!$E:$E)</f>
        <v>United Kingdom</v>
      </c>
    </row>
    <row r="3874" spans="1:10" x14ac:dyDescent="0.3">
      <c r="A3874">
        <v>16256</v>
      </c>
      <c r="B3874">
        <v>266</v>
      </c>
      <c r="C3874">
        <v>3</v>
      </c>
      <c r="D3874">
        <v>1629.3700000000006</v>
      </c>
      <c r="E3874" cm="1">
        <f t="array" ref="E3874">_xlfn.IFS(B3874&lt;=PERCENTILE($B$3:$B$5882,0.2),5,B3874&lt;=PERCENTILE($B$3:$B$5882,0.4),4,B3874&lt;=PERCENTILE($B$3:$B$5882,0.6),3,B3874&lt;=PERCENTILE($B$3:$B$5882,0.8),2,TRUE,1)</f>
        <v>2</v>
      </c>
      <c r="F3874" cm="1">
        <f t="array" ref="F3874">_xlfn.IFS(C3874&lt;=PERCENTILE($C$3:$C$5882,0.2),1,C3874&lt;=PERCENTILE($C$3:$C$5882,0.4),2,C3874&lt;=PERCENTILE($C$3:$C$5882,0.6),3,C3874&lt;=PERCENTILE($C$3:$C$5882,0.8),4,TRUE,5)</f>
        <v>3</v>
      </c>
      <c r="G3874" cm="1">
        <f t="array" ref="G3874">_xlfn.IFS(D3874&lt;=PERCENTILE($D$3:$D$5882,0.2),1,D3874&lt;=PERCENTILE($D$3:$D$5882,0.4),2,D3874&lt;=PERCENTILE($D$3:$D$5882,0.6),3,D3874&lt;=PERCENTILE($D$3:$D$5882,0.8),4,TRUE,5)</f>
        <v>4</v>
      </c>
      <c r="H3874" s="3" t="str" cm="1">
        <f t="array" ref="H3874">_xlfn.IFS(AND(E3874&gt;=4,F3874&gt;=4,G3874&gt;=4),"Champions",AND(E3874&gt;=3,F3874&gt;=3,G3874&gt;=3),"Loyal Customers",AND(E3874&lt;=2,F3874&gt;=3),"At Risk",AND(E3874&lt;=2,F3874&lt;=2,G3874&lt;=2),"Lost",AND(E3874&gt;=4,F3874&lt;=2),"New/Promising",TRUE,"Needs Attention")</f>
        <v>At Risk</v>
      </c>
      <c r="I3874" s="3" t="str">
        <f t="shared" si="64"/>
        <v>Churned</v>
      </c>
      <c r="J3874" s="3" t="str">
        <f>_xlfn.XLOOKUP(A3874,'Country_Lookup'!$D:$D,'Country_Lookup'!$E:$E)</f>
        <v>United Kingdom</v>
      </c>
    </row>
    <row r="3875" spans="1:10" x14ac:dyDescent="0.3">
      <c r="A3875">
        <v>16257</v>
      </c>
      <c r="B3875">
        <v>176</v>
      </c>
      <c r="C3875">
        <v>1</v>
      </c>
      <c r="D3875">
        <v>46.95</v>
      </c>
      <c r="E3875" cm="1">
        <f t="array" ref="E3875">_xlfn.IFS(B3875&lt;=PERCENTILE($B$3:$B$5882,0.2),5,B3875&lt;=PERCENTILE($B$3:$B$5882,0.4),4,B3875&lt;=PERCENTILE($B$3:$B$5882,0.6),3,B3875&lt;=PERCENTILE($B$3:$B$5882,0.8),2,TRUE,1)</f>
        <v>3</v>
      </c>
      <c r="F3875" cm="1">
        <f t="array" ref="F3875">_xlfn.IFS(C3875&lt;=PERCENTILE($C$3:$C$5882,0.2),1,C3875&lt;=PERCENTILE($C$3:$C$5882,0.4),2,C3875&lt;=PERCENTILE($C$3:$C$5882,0.6),3,C3875&lt;=PERCENTILE($C$3:$C$5882,0.8),4,TRUE,5)</f>
        <v>1</v>
      </c>
      <c r="G3875" cm="1">
        <f t="array" ref="G3875">_xlfn.IFS(D3875&lt;=PERCENTILE($D$3:$D$5882,0.2),1,D3875&lt;=PERCENTILE($D$3:$D$5882,0.4),2,D3875&lt;=PERCENTILE($D$3:$D$5882,0.6),3,D3875&lt;=PERCENTILE($D$3:$D$5882,0.8),4,TRUE,5)</f>
        <v>1</v>
      </c>
      <c r="H3875" s="3" t="str" cm="1">
        <f t="array" ref="H3875">_xlfn.IFS(AND(E3875&gt;=4,F3875&gt;=4,G3875&gt;=4),"Champions",AND(E3875&gt;=3,F3875&gt;=3,G3875&gt;=3),"Loyal Customers",AND(E3875&lt;=2,F3875&gt;=3),"At Risk",AND(E3875&lt;=2,F3875&lt;=2,G3875&lt;=2),"Lost",AND(E3875&gt;=4,F3875&lt;=2),"New/Promising",TRUE,"Needs Attention")</f>
        <v>Needs Attention</v>
      </c>
      <c r="I3875" s="3" t="str">
        <f t="shared" si="64"/>
        <v>Churned</v>
      </c>
      <c r="J3875" s="3" t="str">
        <f>_xlfn.XLOOKUP(A3875,'Country_Lookup'!$D:$D,'Country_Lookup'!$E:$E)</f>
        <v>United Kingdom</v>
      </c>
    </row>
    <row r="3876" spans="1:10" x14ac:dyDescent="0.3">
      <c r="A3876">
        <v>16258</v>
      </c>
      <c r="B3876">
        <v>45</v>
      </c>
      <c r="C3876">
        <v>15</v>
      </c>
      <c r="D3876">
        <v>11942.520000000017</v>
      </c>
      <c r="E3876" cm="1">
        <f t="array" ref="E3876">_xlfn.IFS(B3876&lt;=PERCENTILE($B$3:$B$5882,0.2),5,B3876&lt;=PERCENTILE($B$3:$B$5882,0.4),4,B3876&lt;=PERCENTILE($B$3:$B$5882,0.6),3,B3876&lt;=PERCENTILE($B$3:$B$5882,0.8),2,TRUE,1)</f>
        <v>4</v>
      </c>
      <c r="F3876" cm="1">
        <f t="array" ref="F3876">_xlfn.IFS(C3876&lt;=PERCENTILE($C$3:$C$5882,0.2),1,C3876&lt;=PERCENTILE($C$3:$C$5882,0.4),2,C3876&lt;=PERCENTILE($C$3:$C$5882,0.6),3,C3876&lt;=PERCENTILE($C$3:$C$5882,0.8),4,TRUE,5)</f>
        <v>5</v>
      </c>
      <c r="G3876" cm="1">
        <f t="array" ref="G3876">_xlfn.IFS(D3876&lt;=PERCENTILE($D$3:$D$5882,0.2),1,D3876&lt;=PERCENTILE($D$3:$D$5882,0.4),2,D3876&lt;=PERCENTILE($D$3:$D$5882,0.6),3,D3876&lt;=PERCENTILE($D$3:$D$5882,0.8),4,TRUE,5)</f>
        <v>5</v>
      </c>
      <c r="H3876" s="3" t="str" cm="1">
        <f t="array" ref="H3876">_xlfn.IFS(AND(E3876&gt;=4,F3876&gt;=4,G3876&gt;=4),"Champions",AND(E3876&gt;=3,F3876&gt;=3,G3876&gt;=3),"Loyal Customers",AND(E3876&lt;=2,F3876&gt;=3),"At Risk",AND(E3876&lt;=2,F3876&lt;=2,G3876&lt;=2),"Lost",AND(E3876&gt;=4,F3876&lt;=2),"New/Promising",TRUE,"Needs Attention")</f>
        <v>Champions</v>
      </c>
      <c r="I3876" s="3" t="str">
        <f t="shared" si="64"/>
        <v>Active</v>
      </c>
      <c r="J3876" s="3" t="str">
        <f>_xlfn.XLOOKUP(A3876,'Country_Lookup'!$D:$D,'Country_Lookup'!$E:$E)</f>
        <v>United Kingdom</v>
      </c>
    </row>
    <row r="3877" spans="1:10" x14ac:dyDescent="0.3">
      <c r="A3877">
        <v>16259</v>
      </c>
      <c r="B3877">
        <v>410</v>
      </c>
      <c r="C3877">
        <v>3</v>
      </c>
      <c r="D3877">
        <v>361.9399999999996</v>
      </c>
      <c r="E3877" cm="1">
        <f t="array" ref="E3877">_xlfn.IFS(B3877&lt;=PERCENTILE($B$3:$B$5882,0.2),5,B3877&lt;=PERCENTILE($B$3:$B$5882,0.4),4,B3877&lt;=PERCENTILE($B$3:$B$5882,0.6),3,B3877&lt;=PERCENTILE($B$3:$B$5882,0.8),2,TRUE,1)</f>
        <v>2</v>
      </c>
      <c r="F3877" cm="1">
        <f t="array" ref="F3877">_xlfn.IFS(C3877&lt;=PERCENTILE($C$3:$C$5882,0.2),1,C3877&lt;=PERCENTILE($C$3:$C$5882,0.4),2,C3877&lt;=PERCENTILE($C$3:$C$5882,0.6),3,C3877&lt;=PERCENTILE($C$3:$C$5882,0.8),4,TRUE,5)</f>
        <v>3</v>
      </c>
      <c r="G3877" cm="1">
        <f t="array" ref="G3877">_xlfn.IFS(D3877&lt;=PERCENTILE($D$3:$D$5882,0.2),1,D3877&lt;=PERCENTILE($D$3:$D$5882,0.4),2,D3877&lt;=PERCENTILE($D$3:$D$5882,0.6),3,D3877&lt;=PERCENTILE($D$3:$D$5882,0.8),4,TRUE,5)</f>
        <v>2</v>
      </c>
      <c r="H3877" s="3" t="str" cm="1">
        <f t="array" ref="H3877">_xlfn.IFS(AND(E3877&gt;=4,F3877&gt;=4,G3877&gt;=4),"Champions",AND(E3877&gt;=3,F3877&gt;=3,G3877&gt;=3),"Loyal Customers",AND(E3877&lt;=2,F3877&gt;=3),"At Risk",AND(E3877&lt;=2,F3877&lt;=2,G3877&lt;=2),"Lost",AND(E3877&gt;=4,F3877&lt;=2),"New/Promising",TRUE,"Needs Attention")</f>
        <v>At Risk</v>
      </c>
      <c r="I3877" s="3" t="str">
        <f t="shared" si="64"/>
        <v>Churned</v>
      </c>
      <c r="J3877" s="3" t="str">
        <f>_xlfn.XLOOKUP(A3877,'Country_Lookup'!$D:$D,'Country_Lookup'!$E:$E)</f>
        <v>United Kingdom</v>
      </c>
    </row>
    <row r="3878" spans="1:10" x14ac:dyDescent="0.3">
      <c r="A3878">
        <v>16260</v>
      </c>
      <c r="B3878">
        <v>50</v>
      </c>
      <c r="C3878">
        <v>1</v>
      </c>
      <c r="D3878">
        <v>1035.4500000000003</v>
      </c>
      <c r="E3878" cm="1">
        <f t="array" ref="E3878">_xlfn.IFS(B3878&lt;=PERCENTILE($B$3:$B$5882,0.2),5,B3878&lt;=PERCENTILE($B$3:$B$5882,0.4),4,B3878&lt;=PERCENTILE($B$3:$B$5882,0.6),3,B3878&lt;=PERCENTILE($B$3:$B$5882,0.8),2,TRUE,1)</f>
        <v>4</v>
      </c>
      <c r="F3878" cm="1">
        <f t="array" ref="F3878">_xlfn.IFS(C3878&lt;=PERCENTILE($C$3:$C$5882,0.2),1,C3878&lt;=PERCENTILE($C$3:$C$5882,0.4),2,C3878&lt;=PERCENTILE($C$3:$C$5882,0.6),3,C3878&lt;=PERCENTILE($C$3:$C$5882,0.8),4,TRUE,5)</f>
        <v>1</v>
      </c>
      <c r="G3878" cm="1">
        <f t="array" ref="G3878">_xlfn.IFS(D3878&lt;=PERCENTILE($D$3:$D$5882,0.2),1,D3878&lt;=PERCENTILE($D$3:$D$5882,0.4),2,D3878&lt;=PERCENTILE($D$3:$D$5882,0.6),3,D3878&lt;=PERCENTILE($D$3:$D$5882,0.8),4,TRUE,5)</f>
        <v>3</v>
      </c>
      <c r="H3878" s="3" t="str" cm="1">
        <f t="array" ref="H3878">_xlfn.IFS(AND(E3878&gt;=4,F3878&gt;=4,G3878&gt;=4),"Champions",AND(E3878&gt;=3,F3878&gt;=3,G3878&gt;=3),"Loyal Customers",AND(E3878&lt;=2,F3878&gt;=3),"At Risk",AND(E3878&lt;=2,F3878&lt;=2,G3878&lt;=2),"Lost",AND(E3878&gt;=4,F3878&lt;=2),"New/Promising",TRUE,"Needs Attention")</f>
        <v>New/Promising</v>
      </c>
      <c r="I3878" s="3" t="str">
        <f t="shared" si="64"/>
        <v>Active</v>
      </c>
      <c r="J3878" s="3" t="str">
        <f>_xlfn.XLOOKUP(A3878,'Country_Lookup'!$D:$D,'Country_Lookup'!$E:$E)</f>
        <v>United Kingdom</v>
      </c>
    </row>
    <row r="3879" spans="1:10" x14ac:dyDescent="0.3">
      <c r="A3879">
        <v>16261</v>
      </c>
      <c r="B3879">
        <v>17</v>
      </c>
      <c r="C3879">
        <v>6</v>
      </c>
      <c r="D3879">
        <v>1059.4500000000014</v>
      </c>
      <c r="E3879" cm="1">
        <f t="array" ref="E3879">_xlfn.IFS(B3879&lt;=PERCENTILE($B$3:$B$5882,0.2),5,B3879&lt;=PERCENTILE($B$3:$B$5882,0.4),4,B3879&lt;=PERCENTILE($B$3:$B$5882,0.6),3,B3879&lt;=PERCENTILE($B$3:$B$5882,0.8),2,TRUE,1)</f>
        <v>5</v>
      </c>
      <c r="F3879" cm="1">
        <f t="array" ref="F3879">_xlfn.IFS(C3879&lt;=PERCENTILE($C$3:$C$5882,0.2),1,C3879&lt;=PERCENTILE($C$3:$C$5882,0.4),2,C3879&lt;=PERCENTILE($C$3:$C$5882,0.6),3,C3879&lt;=PERCENTILE($C$3:$C$5882,0.8),4,TRUE,5)</f>
        <v>4</v>
      </c>
      <c r="G3879" cm="1">
        <f t="array" ref="G3879">_xlfn.IFS(D3879&lt;=PERCENTILE($D$3:$D$5882,0.2),1,D3879&lt;=PERCENTILE($D$3:$D$5882,0.4),2,D3879&lt;=PERCENTILE($D$3:$D$5882,0.6),3,D3879&lt;=PERCENTILE($D$3:$D$5882,0.8),4,TRUE,5)</f>
        <v>3</v>
      </c>
      <c r="H3879" s="3" t="str" cm="1">
        <f t="array" ref="H3879">_xlfn.IFS(AND(E3879&gt;=4,F3879&gt;=4,G3879&gt;=4),"Champions",AND(E3879&gt;=3,F3879&gt;=3,G3879&gt;=3),"Loyal Customers",AND(E3879&lt;=2,F3879&gt;=3),"At Risk",AND(E3879&lt;=2,F3879&lt;=2,G3879&lt;=2),"Lost",AND(E3879&gt;=4,F3879&lt;=2),"New/Promising",TRUE,"Needs Attention")</f>
        <v>Loyal Customers</v>
      </c>
      <c r="I3879" s="3" t="str">
        <f t="shared" si="64"/>
        <v>Active</v>
      </c>
      <c r="J3879" s="3" t="str">
        <f>_xlfn.XLOOKUP(A3879,'Country_Lookup'!$D:$D,'Country_Lookup'!$E:$E)</f>
        <v>United Kingdom</v>
      </c>
    </row>
    <row r="3880" spans="1:10" x14ac:dyDescent="0.3">
      <c r="A3880">
        <v>16262</v>
      </c>
      <c r="B3880">
        <v>378</v>
      </c>
      <c r="C3880">
        <v>1</v>
      </c>
      <c r="D3880">
        <v>755.15000000000066</v>
      </c>
      <c r="E3880" cm="1">
        <f t="array" ref="E3880">_xlfn.IFS(B3880&lt;=PERCENTILE($B$3:$B$5882,0.2),5,B3880&lt;=PERCENTILE($B$3:$B$5882,0.4),4,B3880&lt;=PERCENTILE($B$3:$B$5882,0.6),3,B3880&lt;=PERCENTILE($B$3:$B$5882,0.8),2,TRUE,1)</f>
        <v>2</v>
      </c>
      <c r="F3880" cm="1">
        <f t="array" ref="F3880">_xlfn.IFS(C3880&lt;=PERCENTILE($C$3:$C$5882,0.2),1,C3880&lt;=PERCENTILE($C$3:$C$5882,0.4),2,C3880&lt;=PERCENTILE($C$3:$C$5882,0.6),3,C3880&lt;=PERCENTILE($C$3:$C$5882,0.8),4,TRUE,5)</f>
        <v>1</v>
      </c>
      <c r="G3880" cm="1">
        <f t="array" ref="G3880">_xlfn.IFS(D3880&lt;=PERCENTILE($D$3:$D$5882,0.2),1,D3880&lt;=PERCENTILE($D$3:$D$5882,0.4),2,D3880&lt;=PERCENTILE($D$3:$D$5882,0.6),3,D3880&lt;=PERCENTILE($D$3:$D$5882,0.8),4,TRUE,5)</f>
        <v>3</v>
      </c>
      <c r="H3880" s="3" t="str" cm="1">
        <f t="array" ref="H3880">_xlfn.IFS(AND(E3880&gt;=4,F3880&gt;=4,G3880&gt;=4),"Champions",AND(E3880&gt;=3,F3880&gt;=3,G3880&gt;=3),"Loyal Customers",AND(E3880&lt;=2,F3880&gt;=3),"At Risk",AND(E3880&lt;=2,F3880&lt;=2,G3880&lt;=2),"Lost",AND(E3880&gt;=4,F3880&lt;=2),"New/Promising",TRUE,"Needs Attention")</f>
        <v>Needs Attention</v>
      </c>
      <c r="I3880" s="3" t="str">
        <f t="shared" si="64"/>
        <v>Churned</v>
      </c>
      <c r="J3880" s="3" t="str">
        <f>_xlfn.XLOOKUP(A3880,'Country_Lookup'!$D:$D,'Country_Lookup'!$E:$E)</f>
        <v>United Kingdom</v>
      </c>
    </row>
    <row r="3881" spans="1:10" x14ac:dyDescent="0.3">
      <c r="A3881">
        <v>16263</v>
      </c>
      <c r="B3881">
        <v>423</v>
      </c>
      <c r="C3881">
        <v>1</v>
      </c>
      <c r="D3881">
        <v>351.01000000000016</v>
      </c>
      <c r="E3881" cm="1">
        <f t="array" ref="E3881">_xlfn.IFS(B3881&lt;=PERCENTILE($B$3:$B$5882,0.2),5,B3881&lt;=PERCENTILE($B$3:$B$5882,0.4),4,B3881&lt;=PERCENTILE($B$3:$B$5882,0.6),3,B3881&lt;=PERCENTILE($B$3:$B$5882,0.8),2,TRUE,1)</f>
        <v>1</v>
      </c>
      <c r="F3881" cm="1">
        <f t="array" ref="F3881">_xlfn.IFS(C3881&lt;=PERCENTILE($C$3:$C$5882,0.2),1,C3881&lt;=PERCENTILE($C$3:$C$5882,0.4),2,C3881&lt;=PERCENTILE($C$3:$C$5882,0.6),3,C3881&lt;=PERCENTILE($C$3:$C$5882,0.8),4,TRUE,5)</f>
        <v>1</v>
      </c>
      <c r="G3881" cm="1">
        <f t="array" ref="G3881">_xlfn.IFS(D3881&lt;=PERCENTILE($D$3:$D$5882,0.2),1,D3881&lt;=PERCENTILE($D$3:$D$5882,0.4),2,D3881&lt;=PERCENTILE($D$3:$D$5882,0.6),3,D3881&lt;=PERCENTILE($D$3:$D$5882,0.8),4,TRUE,5)</f>
        <v>2</v>
      </c>
      <c r="H3881" s="3" t="str" cm="1">
        <f t="array" ref="H3881">_xlfn.IFS(AND(E3881&gt;=4,F3881&gt;=4,G3881&gt;=4),"Champions",AND(E3881&gt;=3,F3881&gt;=3,G3881&gt;=3),"Loyal Customers",AND(E3881&lt;=2,F3881&gt;=3),"At Risk",AND(E3881&lt;=2,F3881&lt;=2,G3881&lt;=2),"Lost",AND(E3881&gt;=4,F3881&lt;=2),"New/Promising",TRUE,"Needs Attention")</f>
        <v>Lost</v>
      </c>
      <c r="I3881" s="3" t="str">
        <f t="shared" si="64"/>
        <v>Churned</v>
      </c>
      <c r="J3881" s="3" t="str">
        <f>_xlfn.XLOOKUP(A3881,'Country_Lookup'!$D:$D,'Country_Lookup'!$E:$E)</f>
        <v>United Kingdom</v>
      </c>
    </row>
    <row r="3882" spans="1:10" x14ac:dyDescent="0.3">
      <c r="A3882">
        <v>16264</v>
      </c>
      <c r="B3882">
        <v>438</v>
      </c>
      <c r="C3882">
        <v>2</v>
      </c>
      <c r="D3882">
        <v>837.52999999999929</v>
      </c>
      <c r="E3882" cm="1">
        <f t="array" ref="E3882">_xlfn.IFS(B3882&lt;=PERCENTILE($B$3:$B$5882,0.2),5,B3882&lt;=PERCENTILE($B$3:$B$5882,0.4),4,B3882&lt;=PERCENTILE($B$3:$B$5882,0.6),3,B3882&lt;=PERCENTILE($B$3:$B$5882,0.8),2,TRUE,1)</f>
        <v>1</v>
      </c>
      <c r="F3882" cm="1">
        <f t="array" ref="F3882">_xlfn.IFS(C3882&lt;=PERCENTILE($C$3:$C$5882,0.2),1,C3882&lt;=PERCENTILE($C$3:$C$5882,0.4),2,C3882&lt;=PERCENTILE($C$3:$C$5882,0.6),3,C3882&lt;=PERCENTILE($C$3:$C$5882,0.8),4,TRUE,5)</f>
        <v>2</v>
      </c>
      <c r="G3882" cm="1">
        <f t="array" ref="G3882">_xlfn.IFS(D3882&lt;=PERCENTILE($D$3:$D$5882,0.2),1,D3882&lt;=PERCENTILE($D$3:$D$5882,0.4),2,D3882&lt;=PERCENTILE($D$3:$D$5882,0.6),3,D3882&lt;=PERCENTILE($D$3:$D$5882,0.8),4,TRUE,5)</f>
        <v>3</v>
      </c>
      <c r="H3882" s="3" t="str" cm="1">
        <f t="array" ref="H3882">_xlfn.IFS(AND(E3882&gt;=4,F3882&gt;=4,G3882&gt;=4),"Champions",AND(E3882&gt;=3,F3882&gt;=3,G3882&gt;=3),"Loyal Customers",AND(E3882&lt;=2,F3882&gt;=3),"At Risk",AND(E3882&lt;=2,F3882&lt;=2,G3882&lt;=2),"Lost",AND(E3882&gt;=4,F3882&lt;=2),"New/Promising",TRUE,"Needs Attention")</f>
        <v>Needs Attention</v>
      </c>
      <c r="I3882" s="3" t="str">
        <f t="shared" si="64"/>
        <v>Churned</v>
      </c>
      <c r="J3882" s="3" t="str">
        <f>_xlfn.XLOOKUP(A3882,'Country_Lookup'!$D:$D,'Country_Lookup'!$E:$E)</f>
        <v>United Kingdom</v>
      </c>
    </row>
    <row r="3883" spans="1:10" x14ac:dyDescent="0.3">
      <c r="A3883">
        <v>16265</v>
      </c>
      <c r="B3883">
        <v>9</v>
      </c>
      <c r="C3883">
        <v>12</v>
      </c>
      <c r="D3883">
        <v>6935.1699999999682</v>
      </c>
      <c r="E3883" cm="1">
        <f t="array" ref="E3883">_xlfn.IFS(B3883&lt;=PERCENTILE($B$3:$B$5882,0.2),5,B3883&lt;=PERCENTILE($B$3:$B$5882,0.4),4,B3883&lt;=PERCENTILE($B$3:$B$5882,0.6),3,B3883&lt;=PERCENTILE($B$3:$B$5882,0.8),2,TRUE,1)</f>
        <v>5</v>
      </c>
      <c r="F3883" cm="1">
        <f t="array" ref="F3883">_xlfn.IFS(C3883&lt;=PERCENTILE($C$3:$C$5882,0.2),1,C3883&lt;=PERCENTILE($C$3:$C$5882,0.4),2,C3883&lt;=PERCENTILE($C$3:$C$5882,0.6),3,C3883&lt;=PERCENTILE($C$3:$C$5882,0.8),4,TRUE,5)</f>
        <v>5</v>
      </c>
      <c r="G3883" cm="1">
        <f t="array" ref="G3883">_xlfn.IFS(D3883&lt;=PERCENTILE($D$3:$D$5882,0.2),1,D3883&lt;=PERCENTILE($D$3:$D$5882,0.4),2,D3883&lt;=PERCENTILE($D$3:$D$5882,0.6),3,D3883&lt;=PERCENTILE($D$3:$D$5882,0.8),4,TRUE,5)</f>
        <v>5</v>
      </c>
      <c r="H3883" s="3" t="str" cm="1">
        <f t="array" ref="H3883">_xlfn.IFS(AND(E3883&gt;=4,F3883&gt;=4,G3883&gt;=4),"Champions",AND(E3883&gt;=3,F3883&gt;=3,G3883&gt;=3),"Loyal Customers",AND(E3883&lt;=2,F3883&gt;=3),"At Risk",AND(E3883&lt;=2,F3883&lt;=2,G3883&lt;=2),"Lost",AND(E3883&gt;=4,F3883&lt;=2),"New/Promising",TRUE,"Needs Attention")</f>
        <v>Champions</v>
      </c>
      <c r="I3883" s="3" t="str">
        <f t="shared" si="64"/>
        <v>Active</v>
      </c>
      <c r="J3883" s="3" t="str">
        <f>_xlfn.XLOOKUP(A3883,'Country_Lookup'!$D:$D,'Country_Lookup'!$E:$E)</f>
        <v>United Kingdom</v>
      </c>
    </row>
    <row r="3884" spans="1:10" x14ac:dyDescent="0.3">
      <c r="A3884">
        <v>16266</v>
      </c>
      <c r="B3884">
        <v>73</v>
      </c>
      <c r="C3884">
        <v>14</v>
      </c>
      <c r="D3884">
        <v>1757.9500000000023</v>
      </c>
      <c r="E3884" cm="1">
        <f t="array" ref="E3884">_xlfn.IFS(B3884&lt;=PERCENTILE($B$3:$B$5882,0.2),5,B3884&lt;=PERCENTILE($B$3:$B$5882,0.4),4,B3884&lt;=PERCENTILE($B$3:$B$5882,0.6),3,B3884&lt;=PERCENTILE($B$3:$B$5882,0.8),2,TRUE,1)</f>
        <v>3</v>
      </c>
      <c r="F3884" cm="1">
        <f t="array" ref="F3884">_xlfn.IFS(C3884&lt;=PERCENTILE($C$3:$C$5882,0.2),1,C3884&lt;=PERCENTILE($C$3:$C$5882,0.4),2,C3884&lt;=PERCENTILE($C$3:$C$5882,0.6),3,C3884&lt;=PERCENTILE($C$3:$C$5882,0.8),4,TRUE,5)</f>
        <v>5</v>
      </c>
      <c r="G3884" cm="1">
        <f t="array" ref="G3884">_xlfn.IFS(D3884&lt;=PERCENTILE($D$3:$D$5882,0.2),1,D3884&lt;=PERCENTILE($D$3:$D$5882,0.4),2,D3884&lt;=PERCENTILE($D$3:$D$5882,0.6),3,D3884&lt;=PERCENTILE($D$3:$D$5882,0.8),4,TRUE,5)</f>
        <v>4</v>
      </c>
      <c r="H3884" s="3" t="str" cm="1">
        <f t="array" ref="H3884">_xlfn.IFS(AND(E3884&gt;=4,F3884&gt;=4,G3884&gt;=4),"Champions",AND(E3884&gt;=3,F3884&gt;=3,G3884&gt;=3),"Loyal Customers",AND(E3884&lt;=2,F3884&gt;=3),"At Risk",AND(E3884&lt;=2,F3884&lt;=2,G3884&lt;=2),"Lost",AND(E3884&gt;=4,F3884&lt;=2),"New/Promising",TRUE,"Needs Attention")</f>
        <v>Loyal Customers</v>
      </c>
      <c r="I3884" s="3" t="str">
        <f t="shared" si="64"/>
        <v>Active</v>
      </c>
      <c r="J3884" s="3" t="str">
        <f>_xlfn.XLOOKUP(A3884,'Country_Lookup'!$D:$D,'Country_Lookup'!$E:$E)</f>
        <v>United Kingdom</v>
      </c>
    </row>
    <row r="3885" spans="1:10" x14ac:dyDescent="0.3">
      <c r="A3885">
        <v>16267</v>
      </c>
      <c r="B3885">
        <v>591</v>
      </c>
      <c r="C3885">
        <v>1</v>
      </c>
      <c r="D3885">
        <v>186.66000000000003</v>
      </c>
      <c r="E3885" cm="1">
        <f t="array" ref="E3885">_xlfn.IFS(B3885&lt;=PERCENTILE($B$3:$B$5882,0.2),5,B3885&lt;=PERCENTILE($B$3:$B$5882,0.4),4,B3885&lt;=PERCENTILE($B$3:$B$5882,0.6),3,B3885&lt;=PERCENTILE($B$3:$B$5882,0.8),2,TRUE,1)</f>
        <v>1</v>
      </c>
      <c r="F3885" cm="1">
        <f t="array" ref="F3885">_xlfn.IFS(C3885&lt;=PERCENTILE($C$3:$C$5882,0.2),1,C3885&lt;=PERCENTILE($C$3:$C$5882,0.4),2,C3885&lt;=PERCENTILE($C$3:$C$5882,0.6),3,C3885&lt;=PERCENTILE($C$3:$C$5882,0.8),4,TRUE,5)</f>
        <v>1</v>
      </c>
      <c r="G3885" cm="1">
        <f t="array" ref="G3885">_xlfn.IFS(D3885&lt;=PERCENTILE($D$3:$D$5882,0.2),1,D3885&lt;=PERCENTILE($D$3:$D$5882,0.4),2,D3885&lt;=PERCENTILE($D$3:$D$5882,0.6),3,D3885&lt;=PERCENTILE($D$3:$D$5882,0.8),4,TRUE,5)</f>
        <v>1</v>
      </c>
      <c r="H3885" s="3" t="str" cm="1">
        <f t="array" ref="H3885">_xlfn.IFS(AND(E3885&gt;=4,F3885&gt;=4,G3885&gt;=4),"Champions",AND(E3885&gt;=3,F3885&gt;=3,G3885&gt;=3),"Loyal Customers",AND(E3885&lt;=2,F3885&gt;=3),"At Risk",AND(E3885&lt;=2,F3885&lt;=2,G3885&lt;=2),"Lost",AND(E3885&gt;=4,F3885&lt;=2),"New/Promising",TRUE,"Needs Attention")</f>
        <v>Lost</v>
      </c>
      <c r="I3885" s="3" t="str">
        <f t="shared" si="64"/>
        <v>Churned</v>
      </c>
      <c r="J3885" s="3" t="str">
        <f>_xlfn.XLOOKUP(A3885,'Country_Lookup'!$D:$D,'Country_Lookup'!$E:$E)</f>
        <v>United Kingdom</v>
      </c>
    </row>
    <row r="3886" spans="1:10" x14ac:dyDescent="0.3">
      <c r="A3886">
        <v>16268</v>
      </c>
      <c r="B3886">
        <v>71</v>
      </c>
      <c r="C3886">
        <v>2</v>
      </c>
      <c r="D3886">
        <v>667.65000000000055</v>
      </c>
      <c r="E3886" cm="1">
        <f t="array" ref="E3886">_xlfn.IFS(B3886&lt;=PERCENTILE($B$3:$B$5882,0.2),5,B3886&lt;=PERCENTILE($B$3:$B$5882,0.4),4,B3886&lt;=PERCENTILE($B$3:$B$5882,0.6),3,B3886&lt;=PERCENTILE($B$3:$B$5882,0.8),2,TRUE,1)</f>
        <v>3</v>
      </c>
      <c r="F3886" cm="1">
        <f t="array" ref="F3886">_xlfn.IFS(C3886&lt;=PERCENTILE($C$3:$C$5882,0.2),1,C3886&lt;=PERCENTILE($C$3:$C$5882,0.4),2,C3886&lt;=PERCENTILE($C$3:$C$5882,0.6),3,C3886&lt;=PERCENTILE($C$3:$C$5882,0.8),4,TRUE,5)</f>
        <v>2</v>
      </c>
      <c r="G3886" cm="1">
        <f t="array" ref="G3886">_xlfn.IFS(D3886&lt;=PERCENTILE($D$3:$D$5882,0.2),1,D3886&lt;=PERCENTILE($D$3:$D$5882,0.4),2,D3886&lt;=PERCENTILE($D$3:$D$5882,0.6),3,D3886&lt;=PERCENTILE($D$3:$D$5882,0.8),4,TRUE,5)</f>
        <v>3</v>
      </c>
      <c r="H3886" s="3" t="str" cm="1">
        <f t="array" ref="H3886">_xlfn.IFS(AND(E3886&gt;=4,F3886&gt;=4,G3886&gt;=4),"Champions",AND(E3886&gt;=3,F3886&gt;=3,G3886&gt;=3),"Loyal Customers",AND(E3886&lt;=2,F3886&gt;=3),"At Risk",AND(E3886&lt;=2,F3886&lt;=2,G3886&lt;=2),"Lost",AND(E3886&gt;=4,F3886&lt;=2),"New/Promising",TRUE,"Needs Attention")</f>
        <v>Needs Attention</v>
      </c>
      <c r="I3886" s="3" t="str">
        <f t="shared" si="64"/>
        <v>Active</v>
      </c>
      <c r="J3886" s="3" t="str">
        <f>_xlfn.XLOOKUP(A3886,'Country_Lookup'!$D:$D,'Country_Lookup'!$E:$E)</f>
        <v>United Kingdom</v>
      </c>
    </row>
    <row r="3887" spans="1:10" x14ac:dyDescent="0.3">
      <c r="A3887">
        <v>16269</v>
      </c>
      <c r="B3887">
        <v>437</v>
      </c>
      <c r="C3887">
        <v>1</v>
      </c>
      <c r="D3887">
        <v>717.56999999999982</v>
      </c>
      <c r="E3887" cm="1">
        <f t="array" ref="E3887">_xlfn.IFS(B3887&lt;=PERCENTILE($B$3:$B$5882,0.2),5,B3887&lt;=PERCENTILE($B$3:$B$5882,0.4),4,B3887&lt;=PERCENTILE($B$3:$B$5882,0.6),3,B3887&lt;=PERCENTILE($B$3:$B$5882,0.8),2,TRUE,1)</f>
        <v>1</v>
      </c>
      <c r="F3887" cm="1">
        <f t="array" ref="F3887">_xlfn.IFS(C3887&lt;=PERCENTILE($C$3:$C$5882,0.2),1,C3887&lt;=PERCENTILE($C$3:$C$5882,0.4),2,C3887&lt;=PERCENTILE($C$3:$C$5882,0.6),3,C3887&lt;=PERCENTILE($C$3:$C$5882,0.8),4,TRUE,5)</f>
        <v>1</v>
      </c>
      <c r="G3887" cm="1">
        <f t="array" ref="G3887">_xlfn.IFS(D3887&lt;=PERCENTILE($D$3:$D$5882,0.2),1,D3887&lt;=PERCENTILE($D$3:$D$5882,0.4),2,D3887&lt;=PERCENTILE($D$3:$D$5882,0.6),3,D3887&lt;=PERCENTILE($D$3:$D$5882,0.8),4,TRUE,5)</f>
        <v>3</v>
      </c>
      <c r="H3887" s="3" t="str" cm="1">
        <f t="array" ref="H3887">_xlfn.IFS(AND(E3887&gt;=4,F3887&gt;=4,G3887&gt;=4),"Champions",AND(E3887&gt;=3,F3887&gt;=3,G3887&gt;=3),"Loyal Customers",AND(E3887&lt;=2,F3887&gt;=3),"At Risk",AND(E3887&lt;=2,F3887&lt;=2,G3887&lt;=2),"Lost",AND(E3887&gt;=4,F3887&lt;=2),"New/Promising",TRUE,"Needs Attention")</f>
        <v>Needs Attention</v>
      </c>
      <c r="I3887" s="3" t="str">
        <f t="shared" si="64"/>
        <v>Churned</v>
      </c>
      <c r="J3887" s="3" t="str">
        <f>_xlfn.XLOOKUP(A3887,'Country_Lookup'!$D:$D,'Country_Lookup'!$E:$E)</f>
        <v>United Kingdom</v>
      </c>
    </row>
    <row r="3888" spans="1:10" x14ac:dyDescent="0.3">
      <c r="A3888">
        <v>16270</v>
      </c>
      <c r="B3888">
        <v>353</v>
      </c>
      <c r="C3888">
        <v>1</v>
      </c>
      <c r="D3888">
        <v>1141.2399999999996</v>
      </c>
      <c r="E3888" cm="1">
        <f t="array" ref="E3888">_xlfn.IFS(B3888&lt;=PERCENTILE($B$3:$B$5882,0.2),5,B3888&lt;=PERCENTILE($B$3:$B$5882,0.4),4,B3888&lt;=PERCENTILE($B$3:$B$5882,0.6),3,B3888&lt;=PERCENTILE($B$3:$B$5882,0.8),2,TRUE,1)</f>
        <v>2</v>
      </c>
      <c r="F3888" cm="1">
        <f t="array" ref="F3888">_xlfn.IFS(C3888&lt;=PERCENTILE($C$3:$C$5882,0.2),1,C3888&lt;=PERCENTILE($C$3:$C$5882,0.4),2,C3888&lt;=PERCENTILE($C$3:$C$5882,0.6),3,C3888&lt;=PERCENTILE($C$3:$C$5882,0.8),4,TRUE,5)</f>
        <v>1</v>
      </c>
      <c r="G3888" cm="1">
        <f t="array" ref="G3888">_xlfn.IFS(D3888&lt;=PERCENTILE($D$3:$D$5882,0.2),1,D3888&lt;=PERCENTILE($D$3:$D$5882,0.4),2,D3888&lt;=PERCENTILE($D$3:$D$5882,0.6),3,D3888&lt;=PERCENTILE($D$3:$D$5882,0.8),4,TRUE,5)</f>
        <v>3</v>
      </c>
      <c r="H3888" s="3" t="str" cm="1">
        <f t="array" ref="H3888">_xlfn.IFS(AND(E3888&gt;=4,F3888&gt;=4,G3888&gt;=4),"Champions",AND(E3888&gt;=3,F3888&gt;=3,G3888&gt;=3),"Loyal Customers",AND(E3888&lt;=2,F3888&gt;=3),"At Risk",AND(E3888&lt;=2,F3888&lt;=2,G3888&lt;=2),"Lost",AND(E3888&gt;=4,F3888&lt;=2),"New/Promising",TRUE,"Needs Attention")</f>
        <v>Needs Attention</v>
      </c>
      <c r="I3888" s="3" t="str">
        <f t="shared" si="64"/>
        <v>Churned</v>
      </c>
      <c r="J3888" s="3" t="str">
        <f>_xlfn.XLOOKUP(A3888,'Country_Lookup'!$D:$D,'Country_Lookup'!$E:$E)</f>
        <v>United Kingdom</v>
      </c>
    </row>
    <row r="3889" spans="1:10" x14ac:dyDescent="0.3">
      <c r="A3889">
        <v>16271</v>
      </c>
      <c r="B3889">
        <v>2</v>
      </c>
      <c r="C3889">
        <v>10</v>
      </c>
      <c r="D3889">
        <v>3463.0200000000127</v>
      </c>
      <c r="E3889" cm="1">
        <f t="array" ref="E3889">_xlfn.IFS(B3889&lt;=PERCENTILE($B$3:$B$5882,0.2),5,B3889&lt;=PERCENTILE($B$3:$B$5882,0.4),4,B3889&lt;=PERCENTILE($B$3:$B$5882,0.6),3,B3889&lt;=PERCENTILE($B$3:$B$5882,0.8),2,TRUE,1)</f>
        <v>5</v>
      </c>
      <c r="F3889" cm="1">
        <f t="array" ref="F3889">_xlfn.IFS(C3889&lt;=PERCENTILE($C$3:$C$5882,0.2),1,C3889&lt;=PERCENTILE($C$3:$C$5882,0.4),2,C3889&lt;=PERCENTILE($C$3:$C$5882,0.6),3,C3889&lt;=PERCENTILE($C$3:$C$5882,0.8),4,TRUE,5)</f>
        <v>5</v>
      </c>
      <c r="G3889" cm="1">
        <f t="array" ref="G3889">_xlfn.IFS(D3889&lt;=PERCENTILE($D$3:$D$5882,0.2),1,D3889&lt;=PERCENTILE($D$3:$D$5882,0.4),2,D3889&lt;=PERCENTILE($D$3:$D$5882,0.6),3,D3889&lt;=PERCENTILE($D$3:$D$5882,0.8),4,TRUE,5)</f>
        <v>5</v>
      </c>
      <c r="H3889" s="3" t="str" cm="1">
        <f t="array" ref="H3889">_xlfn.IFS(AND(E3889&gt;=4,F3889&gt;=4,G3889&gt;=4),"Champions",AND(E3889&gt;=3,F3889&gt;=3,G3889&gt;=3),"Loyal Customers",AND(E3889&lt;=2,F3889&gt;=3),"At Risk",AND(E3889&lt;=2,F3889&lt;=2,G3889&lt;=2),"Lost",AND(E3889&gt;=4,F3889&lt;=2),"New/Promising",TRUE,"Needs Attention")</f>
        <v>Champions</v>
      </c>
      <c r="I3889" s="3" t="str">
        <f t="shared" si="64"/>
        <v>Active</v>
      </c>
      <c r="J3889" s="3" t="str">
        <f>_xlfn.XLOOKUP(A3889,'Country_Lookup'!$D:$D,'Country_Lookup'!$E:$E)</f>
        <v>United Kingdom</v>
      </c>
    </row>
    <row r="3890" spans="1:10" x14ac:dyDescent="0.3">
      <c r="A3890">
        <v>16272</v>
      </c>
      <c r="B3890">
        <v>116</v>
      </c>
      <c r="C3890">
        <v>1</v>
      </c>
      <c r="D3890">
        <v>411.70000000000016</v>
      </c>
      <c r="E3890" cm="1">
        <f t="array" ref="E3890">_xlfn.IFS(B3890&lt;=PERCENTILE($B$3:$B$5882,0.2),5,B3890&lt;=PERCENTILE($B$3:$B$5882,0.4),4,B3890&lt;=PERCENTILE($B$3:$B$5882,0.6),3,B3890&lt;=PERCENTILE($B$3:$B$5882,0.8),2,TRUE,1)</f>
        <v>3</v>
      </c>
      <c r="F3890" cm="1">
        <f t="array" ref="F3890">_xlfn.IFS(C3890&lt;=PERCENTILE($C$3:$C$5882,0.2),1,C3890&lt;=PERCENTILE($C$3:$C$5882,0.4),2,C3890&lt;=PERCENTILE($C$3:$C$5882,0.6),3,C3890&lt;=PERCENTILE($C$3:$C$5882,0.8),4,TRUE,5)</f>
        <v>1</v>
      </c>
      <c r="G3890" cm="1">
        <f t="array" ref="G3890">_xlfn.IFS(D3890&lt;=PERCENTILE($D$3:$D$5882,0.2),1,D3890&lt;=PERCENTILE($D$3:$D$5882,0.4),2,D3890&lt;=PERCENTILE($D$3:$D$5882,0.6),3,D3890&lt;=PERCENTILE($D$3:$D$5882,0.8),4,TRUE,5)</f>
        <v>2</v>
      </c>
      <c r="H3890" s="3" t="str" cm="1">
        <f t="array" ref="H3890">_xlfn.IFS(AND(E3890&gt;=4,F3890&gt;=4,G3890&gt;=4),"Champions",AND(E3890&gt;=3,F3890&gt;=3,G3890&gt;=3),"Loyal Customers",AND(E3890&lt;=2,F3890&gt;=3),"At Risk",AND(E3890&lt;=2,F3890&lt;=2,G3890&lt;=2),"Lost",AND(E3890&gt;=4,F3890&lt;=2),"New/Promising",TRUE,"Needs Attention")</f>
        <v>Needs Attention</v>
      </c>
      <c r="I3890" s="3" t="str">
        <f t="shared" si="64"/>
        <v>Churned</v>
      </c>
      <c r="J3890" s="3" t="str">
        <f>_xlfn.XLOOKUP(A3890,'Country_Lookup'!$D:$D,'Country_Lookup'!$E:$E)</f>
        <v>United Kingdom</v>
      </c>
    </row>
    <row r="3891" spans="1:10" x14ac:dyDescent="0.3">
      <c r="A3891">
        <v>16273</v>
      </c>
      <c r="B3891">
        <v>648</v>
      </c>
      <c r="C3891">
        <v>2</v>
      </c>
      <c r="D3891">
        <v>336.04</v>
      </c>
      <c r="E3891" cm="1">
        <f t="array" ref="E3891">_xlfn.IFS(B3891&lt;=PERCENTILE($B$3:$B$5882,0.2),5,B3891&lt;=PERCENTILE($B$3:$B$5882,0.4),4,B3891&lt;=PERCENTILE($B$3:$B$5882,0.6),3,B3891&lt;=PERCENTILE($B$3:$B$5882,0.8),2,TRUE,1)</f>
        <v>1</v>
      </c>
      <c r="F3891" cm="1">
        <f t="array" ref="F3891">_xlfn.IFS(C3891&lt;=PERCENTILE($C$3:$C$5882,0.2),1,C3891&lt;=PERCENTILE($C$3:$C$5882,0.4),2,C3891&lt;=PERCENTILE($C$3:$C$5882,0.6),3,C3891&lt;=PERCENTILE($C$3:$C$5882,0.8),4,TRUE,5)</f>
        <v>2</v>
      </c>
      <c r="G3891" cm="1">
        <f t="array" ref="G3891">_xlfn.IFS(D3891&lt;=PERCENTILE($D$3:$D$5882,0.2),1,D3891&lt;=PERCENTILE($D$3:$D$5882,0.4),2,D3891&lt;=PERCENTILE($D$3:$D$5882,0.6),3,D3891&lt;=PERCENTILE($D$3:$D$5882,0.8),4,TRUE,5)</f>
        <v>2</v>
      </c>
      <c r="H3891" s="3" t="str" cm="1">
        <f t="array" ref="H3891">_xlfn.IFS(AND(E3891&gt;=4,F3891&gt;=4,G3891&gt;=4),"Champions",AND(E3891&gt;=3,F3891&gt;=3,G3891&gt;=3),"Loyal Customers",AND(E3891&lt;=2,F3891&gt;=3),"At Risk",AND(E3891&lt;=2,F3891&lt;=2,G3891&lt;=2),"Lost",AND(E3891&gt;=4,F3891&lt;=2),"New/Promising",TRUE,"Needs Attention")</f>
        <v>Lost</v>
      </c>
      <c r="I3891" s="3" t="str">
        <f t="shared" si="64"/>
        <v>Churned</v>
      </c>
      <c r="J3891" s="3" t="str">
        <f>_xlfn.XLOOKUP(A3891,'Country_Lookup'!$D:$D,'Country_Lookup'!$E:$E)</f>
        <v>United Kingdom</v>
      </c>
    </row>
    <row r="3892" spans="1:10" x14ac:dyDescent="0.3">
      <c r="A3892">
        <v>16274</v>
      </c>
      <c r="B3892">
        <v>373</v>
      </c>
      <c r="C3892">
        <v>1</v>
      </c>
      <c r="D3892">
        <v>715.89999999999816</v>
      </c>
      <c r="E3892" cm="1">
        <f t="array" ref="E3892">_xlfn.IFS(B3892&lt;=PERCENTILE($B$3:$B$5882,0.2),5,B3892&lt;=PERCENTILE($B$3:$B$5882,0.4),4,B3892&lt;=PERCENTILE($B$3:$B$5882,0.6),3,B3892&lt;=PERCENTILE($B$3:$B$5882,0.8),2,TRUE,1)</f>
        <v>2</v>
      </c>
      <c r="F3892" cm="1">
        <f t="array" ref="F3892">_xlfn.IFS(C3892&lt;=PERCENTILE($C$3:$C$5882,0.2),1,C3892&lt;=PERCENTILE($C$3:$C$5882,0.4),2,C3892&lt;=PERCENTILE($C$3:$C$5882,0.6),3,C3892&lt;=PERCENTILE($C$3:$C$5882,0.8),4,TRUE,5)</f>
        <v>1</v>
      </c>
      <c r="G3892" cm="1">
        <f t="array" ref="G3892">_xlfn.IFS(D3892&lt;=PERCENTILE($D$3:$D$5882,0.2),1,D3892&lt;=PERCENTILE($D$3:$D$5882,0.4),2,D3892&lt;=PERCENTILE($D$3:$D$5882,0.6),3,D3892&lt;=PERCENTILE($D$3:$D$5882,0.8),4,TRUE,5)</f>
        <v>3</v>
      </c>
      <c r="H3892" s="3" t="str" cm="1">
        <f t="array" ref="H3892">_xlfn.IFS(AND(E3892&gt;=4,F3892&gt;=4,G3892&gt;=4),"Champions",AND(E3892&gt;=3,F3892&gt;=3,G3892&gt;=3),"Loyal Customers",AND(E3892&lt;=2,F3892&gt;=3),"At Risk",AND(E3892&lt;=2,F3892&lt;=2,G3892&lt;=2),"Lost",AND(E3892&gt;=4,F3892&lt;=2),"New/Promising",TRUE,"Needs Attention")</f>
        <v>Needs Attention</v>
      </c>
      <c r="I3892" s="3" t="str">
        <f t="shared" si="64"/>
        <v>Churned</v>
      </c>
      <c r="J3892" s="3" t="str">
        <f>_xlfn.XLOOKUP(A3892,'Country_Lookup'!$D:$D,'Country_Lookup'!$E:$E)</f>
        <v>United Kingdom</v>
      </c>
    </row>
    <row r="3893" spans="1:10" x14ac:dyDescent="0.3">
      <c r="A3893">
        <v>16275</v>
      </c>
      <c r="B3893">
        <v>196</v>
      </c>
      <c r="C3893">
        <v>3</v>
      </c>
      <c r="D3893">
        <v>2151.1099999999938</v>
      </c>
      <c r="E3893" cm="1">
        <f t="array" ref="E3893">_xlfn.IFS(B3893&lt;=PERCENTILE($B$3:$B$5882,0.2),5,B3893&lt;=PERCENTILE($B$3:$B$5882,0.4),4,B3893&lt;=PERCENTILE($B$3:$B$5882,0.6),3,B3893&lt;=PERCENTILE($B$3:$B$5882,0.8),2,TRUE,1)</f>
        <v>2</v>
      </c>
      <c r="F3893" cm="1">
        <f t="array" ref="F3893">_xlfn.IFS(C3893&lt;=PERCENTILE($C$3:$C$5882,0.2),1,C3893&lt;=PERCENTILE($C$3:$C$5882,0.4),2,C3893&lt;=PERCENTILE($C$3:$C$5882,0.6),3,C3893&lt;=PERCENTILE($C$3:$C$5882,0.8),4,TRUE,5)</f>
        <v>3</v>
      </c>
      <c r="G3893" cm="1">
        <f t="array" ref="G3893">_xlfn.IFS(D3893&lt;=PERCENTILE($D$3:$D$5882,0.2),1,D3893&lt;=PERCENTILE($D$3:$D$5882,0.4),2,D3893&lt;=PERCENTILE($D$3:$D$5882,0.6),3,D3893&lt;=PERCENTILE($D$3:$D$5882,0.8),4,TRUE,5)</f>
        <v>4</v>
      </c>
      <c r="H3893" s="3" t="str" cm="1">
        <f t="array" ref="H3893">_xlfn.IFS(AND(E3893&gt;=4,F3893&gt;=4,G3893&gt;=4),"Champions",AND(E3893&gt;=3,F3893&gt;=3,G3893&gt;=3),"Loyal Customers",AND(E3893&lt;=2,F3893&gt;=3),"At Risk",AND(E3893&lt;=2,F3893&lt;=2,G3893&lt;=2),"Lost",AND(E3893&gt;=4,F3893&lt;=2),"New/Promising",TRUE,"Needs Attention")</f>
        <v>At Risk</v>
      </c>
      <c r="I3893" s="3" t="str">
        <f t="shared" si="64"/>
        <v>Churned</v>
      </c>
      <c r="J3893" s="3" t="str">
        <f>_xlfn.XLOOKUP(A3893,'Country_Lookup'!$D:$D,'Country_Lookup'!$E:$E)</f>
        <v>United Kingdom</v>
      </c>
    </row>
    <row r="3894" spans="1:10" x14ac:dyDescent="0.3">
      <c r="A3894">
        <v>16276</v>
      </c>
      <c r="B3894">
        <v>176</v>
      </c>
      <c r="C3894">
        <v>3</v>
      </c>
      <c r="D3894">
        <v>2629.39</v>
      </c>
      <c r="E3894" cm="1">
        <f t="array" ref="E3894">_xlfn.IFS(B3894&lt;=PERCENTILE($B$3:$B$5882,0.2),5,B3894&lt;=PERCENTILE($B$3:$B$5882,0.4),4,B3894&lt;=PERCENTILE($B$3:$B$5882,0.6),3,B3894&lt;=PERCENTILE($B$3:$B$5882,0.8),2,TRUE,1)</f>
        <v>3</v>
      </c>
      <c r="F3894" cm="1">
        <f t="array" ref="F3894">_xlfn.IFS(C3894&lt;=PERCENTILE($C$3:$C$5882,0.2),1,C3894&lt;=PERCENTILE($C$3:$C$5882,0.4),2,C3894&lt;=PERCENTILE($C$3:$C$5882,0.6),3,C3894&lt;=PERCENTILE($C$3:$C$5882,0.8),4,TRUE,5)</f>
        <v>3</v>
      </c>
      <c r="G3894" cm="1">
        <f t="array" ref="G3894">_xlfn.IFS(D3894&lt;=PERCENTILE($D$3:$D$5882,0.2),1,D3894&lt;=PERCENTILE($D$3:$D$5882,0.4),2,D3894&lt;=PERCENTILE($D$3:$D$5882,0.6),3,D3894&lt;=PERCENTILE($D$3:$D$5882,0.8),4,TRUE,5)</f>
        <v>4</v>
      </c>
      <c r="H3894" s="3" t="str" cm="1">
        <f t="array" ref="H3894">_xlfn.IFS(AND(E3894&gt;=4,F3894&gt;=4,G3894&gt;=4),"Champions",AND(E3894&gt;=3,F3894&gt;=3,G3894&gt;=3),"Loyal Customers",AND(E3894&lt;=2,F3894&gt;=3),"At Risk",AND(E3894&lt;=2,F3894&lt;=2,G3894&lt;=2),"Lost",AND(E3894&gt;=4,F3894&lt;=2),"New/Promising",TRUE,"Needs Attention")</f>
        <v>Loyal Customers</v>
      </c>
      <c r="I3894" s="3" t="str">
        <f t="shared" si="64"/>
        <v>Churned</v>
      </c>
      <c r="J3894" s="3" t="str">
        <f>_xlfn.XLOOKUP(A3894,'Country_Lookup'!$D:$D,'Country_Lookup'!$E:$E)</f>
        <v>United Kingdom</v>
      </c>
    </row>
    <row r="3895" spans="1:10" x14ac:dyDescent="0.3">
      <c r="A3895">
        <v>16277</v>
      </c>
      <c r="B3895">
        <v>733</v>
      </c>
      <c r="C3895">
        <v>1</v>
      </c>
      <c r="D3895">
        <v>188.69</v>
      </c>
      <c r="E3895" cm="1">
        <f t="array" ref="E3895">_xlfn.IFS(B3895&lt;=PERCENTILE($B$3:$B$5882,0.2),5,B3895&lt;=PERCENTILE($B$3:$B$5882,0.4),4,B3895&lt;=PERCENTILE($B$3:$B$5882,0.6),3,B3895&lt;=PERCENTILE($B$3:$B$5882,0.8),2,TRUE,1)</f>
        <v>1</v>
      </c>
      <c r="F3895" cm="1">
        <f t="array" ref="F3895">_xlfn.IFS(C3895&lt;=PERCENTILE($C$3:$C$5882,0.2),1,C3895&lt;=PERCENTILE($C$3:$C$5882,0.4),2,C3895&lt;=PERCENTILE($C$3:$C$5882,0.6),3,C3895&lt;=PERCENTILE($C$3:$C$5882,0.8),4,TRUE,5)</f>
        <v>1</v>
      </c>
      <c r="G3895" cm="1">
        <f t="array" ref="G3895">_xlfn.IFS(D3895&lt;=PERCENTILE($D$3:$D$5882,0.2),1,D3895&lt;=PERCENTILE($D$3:$D$5882,0.4),2,D3895&lt;=PERCENTILE($D$3:$D$5882,0.6),3,D3895&lt;=PERCENTILE($D$3:$D$5882,0.8),4,TRUE,5)</f>
        <v>1</v>
      </c>
      <c r="H3895" s="3" t="str" cm="1">
        <f t="array" ref="H3895">_xlfn.IFS(AND(E3895&gt;=4,F3895&gt;=4,G3895&gt;=4),"Champions",AND(E3895&gt;=3,F3895&gt;=3,G3895&gt;=3),"Loyal Customers",AND(E3895&lt;=2,F3895&gt;=3),"At Risk",AND(E3895&lt;=2,F3895&lt;=2,G3895&lt;=2),"Lost",AND(E3895&gt;=4,F3895&lt;=2),"New/Promising",TRUE,"Needs Attention")</f>
        <v>Lost</v>
      </c>
      <c r="I3895" s="3" t="str">
        <f t="shared" si="64"/>
        <v>Churned</v>
      </c>
      <c r="J3895" s="3" t="str">
        <f>_xlfn.XLOOKUP(A3895,'Country_Lookup'!$D:$D,'Country_Lookup'!$E:$E)</f>
        <v>United Kingdom</v>
      </c>
    </row>
    <row r="3896" spans="1:10" x14ac:dyDescent="0.3">
      <c r="A3896">
        <v>16278</v>
      </c>
      <c r="B3896">
        <v>100</v>
      </c>
      <c r="C3896">
        <v>3</v>
      </c>
      <c r="D3896">
        <v>1117.8399999999986</v>
      </c>
      <c r="E3896" cm="1">
        <f t="array" ref="E3896">_xlfn.IFS(B3896&lt;=PERCENTILE($B$3:$B$5882,0.2),5,B3896&lt;=PERCENTILE($B$3:$B$5882,0.4),4,B3896&lt;=PERCENTILE($B$3:$B$5882,0.6),3,B3896&lt;=PERCENTILE($B$3:$B$5882,0.8),2,TRUE,1)</f>
        <v>3</v>
      </c>
      <c r="F3896" cm="1">
        <f t="array" ref="F3896">_xlfn.IFS(C3896&lt;=PERCENTILE($C$3:$C$5882,0.2),1,C3896&lt;=PERCENTILE($C$3:$C$5882,0.4),2,C3896&lt;=PERCENTILE($C$3:$C$5882,0.6),3,C3896&lt;=PERCENTILE($C$3:$C$5882,0.8),4,TRUE,5)</f>
        <v>3</v>
      </c>
      <c r="G3896" cm="1">
        <f t="array" ref="G3896">_xlfn.IFS(D3896&lt;=PERCENTILE($D$3:$D$5882,0.2),1,D3896&lt;=PERCENTILE($D$3:$D$5882,0.4),2,D3896&lt;=PERCENTILE($D$3:$D$5882,0.6),3,D3896&lt;=PERCENTILE($D$3:$D$5882,0.8),4,TRUE,5)</f>
        <v>3</v>
      </c>
      <c r="H3896" s="3" t="str" cm="1">
        <f t="array" ref="H3896">_xlfn.IFS(AND(E3896&gt;=4,F3896&gt;=4,G3896&gt;=4),"Champions",AND(E3896&gt;=3,F3896&gt;=3,G3896&gt;=3),"Loyal Customers",AND(E3896&lt;=2,F3896&gt;=3),"At Risk",AND(E3896&lt;=2,F3896&lt;=2,G3896&lt;=2),"Lost",AND(E3896&gt;=4,F3896&lt;=2),"New/Promising",TRUE,"Needs Attention")</f>
        <v>Loyal Customers</v>
      </c>
      <c r="I3896" s="3" t="str">
        <f t="shared" si="64"/>
        <v>Churned</v>
      </c>
      <c r="J3896" s="3" t="str">
        <f>_xlfn.XLOOKUP(A3896,'Country_Lookup'!$D:$D,'Country_Lookup'!$E:$E)</f>
        <v>United Kingdom</v>
      </c>
    </row>
    <row r="3897" spans="1:10" x14ac:dyDescent="0.3">
      <c r="A3897">
        <v>16279</v>
      </c>
      <c r="B3897">
        <v>21</v>
      </c>
      <c r="C3897">
        <v>9</v>
      </c>
      <c r="D3897">
        <v>5705.0800000000281</v>
      </c>
      <c r="E3897" cm="1">
        <f t="array" ref="E3897">_xlfn.IFS(B3897&lt;=PERCENTILE($B$3:$B$5882,0.2),5,B3897&lt;=PERCENTILE($B$3:$B$5882,0.4),4,B3897&lt;=PERCENTILE($B$3:$B$5882,0.6),3,B3897&lt;=PERCENTILE($B$3:$B$5882,0.8),2,TRUE,1)</f>
        <v>4</v>
      </c>
      <c r="F3897" cm="1">
        <f t="array" ref="F3897">_xlfn.IFS(C3897&lt;=PERCENTILE($C$3:$C$5882,0.2),1,C3897&lt;=PERCENTILE($C$3:$C$5882,0.4),2,C3897&lt;=PERCENTILE($C$3:$C$5882,0.6),3,C3897&lt;=PERCENTILE($C$3:$C$5882,0.8),4,TRUE,5)</f>
        <v>5</v>
      </c>
      <c r="G3897" cm="1">
        <f t="array" ref="G3897">_xlfn.IFS(D3897&lt;=PERCENTILE($D$3:$D$5882,0.2),1,D3897&lt;=PERCENTILE($D$3:$D$5882,0.4),2,D3897&lt;=PERCENTILE($D$3:$D$5882,0.6),3,D3897&lt;=PERCENTILE($D$3:$D$5882,0.8),4,TRUE,5)</f>
        <v>5</v>
      </c>
      <c r="H3897" s="3" t="str" cm="1">
        <f t="array" ref="H3897">_xlfn.IFS(AND(E3897&gt;=4,F3897&gt;=4,G3897&gt;=4),"Champions",AND(E3897&gt;=3,F3897&gt;=3,G3897&gt;=3),"Loyal Customers",AND(E3897&lt;=2,F3897&gt;=3),"At Risk",AND(E3897&lt;=2,F3897&lt;=2,G3897&lt;=2),"Lost",AND(E3897&gt;=4,F3897&lt;=2),"New/Promising",TRUE,"Needs Attention")</f>
        <v>Champions</v>
      </c>
      <c r="I3897" s="3" t="str">
        <f t="shared" si="64"/>
        <v>Active</v>
      </c>
      <c r="J3897" s="3" t="str">
        <f>_xlfn.XLOOKUP(A3897,'Country_Lookup'!$D:$D,'Country_Lookup'!$E:$E)</f>
        <v>United Kingdom</v>
      </c>
    </row>
    <row r="3898" spans="1:10" x14ac:dyDescent="0.3">
      <c r="A3898">
        <v>16280</v>
      </c>
      <c r="B3898">
        <v>725</v>
      </c>
      <c r="C3898">
        <v>1</v>
      </c>
      <c r="D3898">
        <v>238.05000000000007</v>
      </c>
      <c r="E3898" cm="1">
        <f t="array" ref="E3898">_xlfn.IFS(B3898&lt;=PERCENTILE($B$3:$B$5882,0.2),5,B3898&lt;=PERCENTILE($B$3:$B$5882,0.4),4,B3898&lt;=PERCENTILE($B$3:$B$5882,0.6),3,B3898&lt;=PERCENTILE($B$3:$B$5882,0.8),2,TRUE,1)</f>
        <v>1</v>
      </c>
      <c r="F3898" cm="1">
        <f t="array" ref="F3898">_xlfn.IFS(C3898&lt;=PERCENTILE($C$3:$C$5882,0.2),1,C3898&lt;=PERCENTILE($C$3:$C$5882,0.4),2,C3898&lt;=PERCENTILE($C$3:$C$5882,0.6),3,C3898&lt;=PERCENTILE($C$3:$C$5882,0.8),4,TRUE,5)</f>
        <v>1</v>
      </c>
      <c r="G3898" cm="1">
        <f t="array" ref="G3898">_xlfn.IFS(D3898&lt;=PERCENTILE($D$3:$D$5882,0.2),1,D3898&lt;=PERCENTILE($D$3:$D$5882,0.4),2,D3898&lt;=PERCENTILE($D$3:$D$5882,0.6),3,D3898&lt;=PERCENTILE($D$3:$D$5882,0.8),4,TRUE,5)</f>
        <v>1</v>
      </c>
      <c r="H3898" s="3" t="str" cm="1">
        <f t="array" ref="H3898">_xlfn.IFS(AND(E3898&gt;=4,F3898&gt;=4,G3898&gt;=4),"Champions",AND(E3898&gt;=3,F3898&gt;=3,G3898&gt;=3),"Loyal Customers",AND(E3898&lt;=2,F3898&gt;=3),"At Risk",AND(E3898&lt;=2,F3898&lt;=2,G3898&lt;=2),"Lost",AND(E3898&gt;=4,F3898&lt;=2),"New/Promising",TRUE,"Needs Attention")</f>
        <v>Lost</v>
      </c>
      <c r="I3898" s="3" t="str">
        <f t="shared" si="64"/>
        <v>Churned</v>
      </c>
      <c r="J3898" s="3" t="str">
        <f>_xlfn.XLOOKUP(A3898,'Country_Lookup'!$D:$D,'Country_Lookup'!$E:$E)</f>
        <v>United Kingdom</v>
      </c>
    </row>
    <row r="3899" spans="1:10" x14ac:dyDescent="0.3">
      <c r="A3899">
        <v>16281</v>
      </c>
      <c r="B3899">
        <v>72</v>
      </c>
      <c r="C3899">
        <v>3</v>
      </c>
      <c r="D3899">
        <v>3424.0200000000009</v>
      </c>
      <c r="E3899" cm="1">
        <f t="array" ref="E3899">_xlfn.IFS(B3899&lt;=PERCENTILE($B$3:$B$5882,0.2),5,B3899&lt;=PERCENTILE($B$3:$B$5882,0.4),4,B3899&lt;=PERCENTILE($B$3:$B$5882,0.6),3,B3899&lt;=PERCENTILE($B$3:$B$5882,0.8),2,TRUE,1)</f>
        <v>3</v>
      </c>
      <c r="F3899" cm="1">
        <f t="array" ref="F3899">_xlfn.IFS(C3899&lt;=PERCENTILE($C$3:$C$5882,0.2),1,C3899&lt;=PERCENTILE($C$3:$C$5882,0.4),2,C3899&lt;=PERCENTILE($C$3:$C$5882,0.6),3,C3899&lt;=PERCENTILE($C$3:$C$5882,0.8),4,TRUE,5)</f>
        <v>3</v>
      </c>
      <c r="G3899" cm="1">
        <f t="array" ref="G3899">_xlfn.IFS(D3899&lt;=PERCENTILE($D$3:$D$5882,0.2),1,D3899&lt;=PERCENTILE($D$3:$D$5882,0.4),2,D3899&lt;=PERCENTILE($D$3:$D$5882,0.6),3,D3899&lt;=PERCENTILE($D$3:$D$5882,0.8),4,TRUE,5)</f>
        <v>5</v>
      </c>
      <c r="H3899" s="3" t="str" cm="1">
        <f t="array" ref="H3899">_xlfn.IFS(AND(E3899&gt;=4,F3899&gt;=4,G3899&gt;=4),"Champions",AND(E3899&gt;=3,F3899&gt;=3,G3899&gt;=3),"Loyal Customers",AND(E3899&lt;=2,F3899&gt;=3),"At Risk",AND(E3899&lt;=2,F3899&lt;=2,G3899&lt;=2),"Lost",AND(E3899&gt;=4,F3899&lt;=2),"New/Promising",TRUE,"Needs Attention")</f>
        <v>Loyal Customers</v>
      </c>
      <c r="I3899" s="3" t="str">
        <f t="shared" si="64"/>
        <v>Active</v>
      </c>
      <c r="J3899" s="3" t="str">
        <f>_xlfn.XLOOKUP(A3899,'Country_Lookup'!$D:$D,'Country_Lookup'!$E:$E)</f>
        <v>United Kingdom</v>
      </c>
    </row>
    <row r="3900" spans="1:10" x14ac:dyDescent="0.3">
      <c r="A3900">
        <v>16282</v>
      </c>
      <c r="B3900">
        <v>339</v>
      </c>
      <c r="C3900">
        <v>3</v>
      </c>
      <c r="D3900">
        <v>1307.5800000000011</v>
      </c>
      <c r="E3900" cm="1">
        <f t="array" ref="E3900">_xlfn.IFS(B3900&lt;=PERCENTILE($B$3:$B$5882,0.2),5,B3900&lt;=PERCENTILE($B$3:$B$5882,0.4),4,B3900&lt;=PERCENTILE($B$3:$B$5882,0.6),3,B3900&lt;=PERCENTILE($B$3:$B$5882,0.8),2,TRUE,1)</f>
        <v>2</v>
      </c>
      <c r="F3900" cm="1">
        <f t="array" ref="F3900">_xlfn.IFS(C3900&lt;=PERCENTILE($C$3:$C$5882,0.2),1,C3900&lt;=PERCENTILE($C$3:$C$5882,0.4),2,C3900&lt;=PERCENTILE($C$3:$C$5882,0.6),3,C3900&lt;=PERCENTILE($C$3:$C$5882,0.8),4,TRUE,5)</f>
        <v>3</v>
      </c>
      <c r="G3900" cm="1">
        <f t="array" ref="G3900">_xlfn.IFS(D3900&lt;=PERCENTILE($D$3:$D$5882,0.2),1,D3900&lt;=PERCENTILE($D$3:$D$5882,0.4),2,D3900&lt;=PERCENTILE($D$3:$D$5882,0.6),3,D3900&lt;=PERCENTILE($D$3:$D$5882,0.8),4,TRUE,5)</f>
        <v>4</v>
      </c>
      <c r="H3900" s="3" t="str" cm="1">
        <f t="array" ref="H3900">_xlfn.IFS(AND(E3900&gt;=4,F3900&gt;=4,G3900&gt;=4),"Champions",AND(E3900&gt;=3,F3900&gt;=3,G3900&gt;=3),"Loyal Customers",AND(E3900&lt;=2,F3900&gt;=3),"At Risk",AND(E3900&lt;=2,F3900&lt;=2,G3900&lt;=2),"Lost",AND(E3900&gt;=4,F3900&lt;=2),"New/Promising",TRUE,"Needs Attention")</f>
        <v>At Risk</v>
      </c>
      <c r="I3900" s="3" t="str">
        <f t="shared" si="64"/>
        <v>Churned</v>
      </c>
      <c r="J3900" s="3" t="str">
        <f>_xlfn.XLOOKUP(A3900,'Country_Lookup'!$D:$D,'Country_Lookup'!$E:$E)</f>
        <v>United Kingdom</v>
      </c>
    </row>
    <row r="3901" spans="1:10" x14ac:dyDescent="0.3">
      <c r="A3901">
        <v>16283</v>
      </c>
      <c r="B3901">
        <v>5</v>
      </c>
      <c r="C3901">
        <v>8</v>
      </c>
      <c r="D3901">
        <v>4403.8199999999842</v>
      </c>
      <c r="E3901" cm="1">
        <f t="array" ref="E3901">_xlfn.IFS(B3901&lt;=PERCENTILE($B$3:$B$5882,0.2),5,B3901&lt;=PERCENTILE($B$3:$B$5882,0.4),4,B3901&lt;=PERCENTILE($B$3:$B$5882,0.6),3,B3901&lt;=PERCENTILE($B$3:$B$5882,0.8),2,TRUE,1)</f>
        <v>5</v>
      </c>
      <c r="F3901" cm="1">
        <f t="array" ref="F3901">_xlfn.IFS(C3901&lt;=PERCENTILE($C$3:$C$5882,0.2),1,C3901&lt;=PERCENTILE($C$3:$C$5882,0.4),2,C3901&lt;=PERCENTILE($C$3:$C$5882,0.6),3,C3901&lt;=PERCENTILE($C$3:$C$5882,0.8),4,TRUE,5)</f>
        <v>4</v>
      </c>
      <c r="G3901" cm="1">
        <f t="array" ref="G3901">_xlfn.IFS(D3901&lt;=PERCENTILE($D$3:$D$5882,0.2),1,D3901&lt;=PERCENTILE($D$3:$D$5882,0.4),2,D3901&lt;=PERCENTILE($D$3:$D$5882,0.6),3,D3901&lt;=PERCENTILE($D$3:$D$5882,0.8),4,TRUE,5)</f>
        <v>5</v>
      </c>
      <c r="H3901" s="3" t="str" cm="1">
        <f t="array" ref="H3901">_xlfn.IFS(AND(E3901&gt;=4,F3901&gt;=4,G3901&gt;=4),"Champions",AND(E3901&gt;=3,F3901&gt;=3,G3901&gt;=3),"Loyal Customers",AND(E3901&lt;=2,F3901&gt;=3),"At Risk",AND(E3901&lt;=2,F3901&lt;=2,G3901&lt;=2),"Lost",AND(E3901&gt;=4,F3901&lt;=2),"New/Promising",TRUE,"Needs Attention")</f>
        <v>Champions</v>
      </c>
      <c r="I3901" s="3" t="str">
        <f t="shared" si="64"/>
        <v>Active</v>
      </c>
      <c r="J3901" s="3" t="str">
        <f>_xlfn.XLOOKUP(A3901,'Country_Lookup'!$D:$D,'Country_Lookup'!$E:$E)</f>
        <v>United Kingdom</v>
      </c>
    </row>
    <row r="3902" spans="1:10" x14ac:dyDescent="0.3">
      <c r="A3902">
        <v>16284</v>
      </c>
      <c r="B3902">
        <v>31</v>
      </c>
      <c r="C3902">
        <v>3</v>
      </c>
      <c r="D3902">
        <v>1029.7700000000004</v>
      </c>
      <c r="E3902" cm="1">
        <f t="array" ref="E3902">_xlfn.IFS(B3902&lt;=PERCENTILE($B$3:$B$5882,0.2),5,B3902&lt;=PERCENTILE($B$3:$B$5882,0.4),4,B3902&lt;=PERCENTILE($B$3:$B$5882,0.6),3,B3902&lt;=PERCENTILE($B$3:$B$5882,0.8),2,TRUE,1)</f>
        <v>4</v>
      </c>
      <c r="F3902" cm="1">
        <f t="array" ref="F3902">_xlfn.IFS(C3902&lt;=PERCENTILE($C$3:$C$5882,0.2),1,C3902&lt;=PERCENTILE($C$3:$C$5882,0.4),2,C3902&lt;=PERCENTILE($C$3:$C$5882,0.6),3,C3902&lt;=PERCENTILE($C$3:$C$5882,0.8),4,TRUE,5)</f>
        <v>3</v>
      </c>
      <c r="G3902" cm="1">
        <f t="array" ref="G3902">_xlfn.IFS(D3902&lt;=PERCENTILE($D$3:$D$5882,0.2),1,D3902&lt;=PERCENTILE($D$3:$D$5882,0.4),2,D3902&lt;=PERCENTILE($D$3:$D$5882,0.6),3,D3902&lt;=PERCENTILE($D$3:$D$5882,0.8),4,TRUE,5)</f>
        <v>3</v>
      </c>
      <c r="H3902" s="3" t="str" cm="1">
        <f t="array" ref="H3902">_xlfn.IFS(AND(E3902&gt;=4,F3902&gt;=4,G3902&gt;=4),"Champions",AND(E3902&gt;=3,F3902&gt;=3,G3902&gt;=3),"Loyal Customers",AND(E3902&lt;=2,F3902&gt;=3),"At Risk",AND(E3902&lt;=2,F3902&lt;=2,G3902&lt;=2),"Lost",AND(E3902&gt;=4,F3902&lt;=2),"New/Promising",TRUE,"Needs Attention")</f>
        <v>Loyal Customers</v>
      </c>
      <c r="I3902" s="3" t="str">
        <f t="shared" si="64"/>
        <v>Active</v>
      </c>
      <c r="J3902" s="3" t="str">
        <f>_xlfn.XLOOKUP(A3902,'Country_Lookup'!$D:$D,'Country_Lookup'!$E:$E)</f>
        <v>United Kingdom</v>
      </c>
    </row>
    <row r="3903" spans="1:10" x14ac:dyDescent="0.3">
      <c r="A3903">
        <v>16285</v>
      </c>
      <c r="B3903">
        <v>646</v>
      </c>
      <c r="C3903">
        <v>1</v>
      </c>
      <c r="D3903">
        <v>176.89999999999995</v>
      </c>
      <c r="E3903" cm="1">
        <f t="array" ref="E3903">_xlfn.IFS(B3903&lt;=PERCENTILE($B$3:$B$5882,0.2),5,B3903&lt;=PERCENTILE($B$3:$B$5882,0.4),4,B3903&lt;=PERCENTILE($B$3:$B$5882,0.6),3,B3903&lt;=PERCENTILE($B$3:$B$5882,0.8),2,TRUE,1)</f>
        <v>1</v>
      </c>
      <c r="F3903" cm="1">
        <f t="array" ref="F3903">_xlfn.IFS(C3903&lt;=PERCENTILE($C$3:$C$5882,0.2),1,C3903&lt;=PERCENTILE($C$3:$C$5882,0.4),2,C3903&lt;=PERCENTILE($C$3:$C$5882,0.6),3,C3903&lt;=PERCENTILE($C$3:$C$5882,0.8),4,TRUE,5)</f>
        <v>1</v>
      </c>
      <c r="G3903" cm="1">
        <f t="array" ref="G3903">_xlfn.IFS(D3903&lt;=PERCENTILE($D$3:$D$5882,0.2),1,D3903&lt;=PERCENTILE($D$3:$D$5882,0.4),2,D3903&lt;=PERCENTILE($D$3:$D$5882,0.6),3,D3903&lt;=PERCENTILE($D$3:$D$5882,0.8),4,TRUE,5)</f>
        <v>1</v>
      </c>
      <c r="H3903" s="3" t="str" cm="1">
        <f t="array" ref="H3903">_xlfn.IFS(AND(E3903&gt;=4,F3903&gt;=4,G3903&gt;=4),"Champions",AND(E3903&gt;=3,F3903&gt;=3,G3903&gt;=3),"Loyal Customers",AND(E3903&lt;=2,F3903&gt;=3),"At Risk",AND(E3903&lt;=2,F3903&lt;=2,G3903&lt;=2),"Lost",AND(E3903&gt;=4,F3903&lt;=2),"New/Promising",TRUE,"Needs Attention")</f>
        <v>Lost</v>
      </c>
      <c r="I3903" s="3" t="str">
        <f t="shared" si="64"/>
        <v>Churned</v>
      </c>
      <c r="J3903" s="3" t="str">
        <f>_xlfn.XLOOKUP(A3903,'Country_Lookup'!$D:$D,'Country_Lookup'!$E:$E)</f>
        <v>United Kingdom</v>
      </c>
    </row>
    <row r="3904" spans="1:10" x14ac:dyDescent="0.3">
      <c r="A3904">
        <v>16286</v>
      </c>
      <c r="B3904">
        <v>477</v>
      </c>
      <c r="C3904">
        <v>2</v>
      </c>
      <c r="D3904">
        <v>328.9500000000001</v>
      </c>
      <c r="E3904" cm="1">
        <f t="array" ref="E3904">_xlfn.IFS(B3904&lt;=PERCENTILE($B$3:$B$5882,0.2),5,B3904&lt;=PERCENTILE($B$3:$B$5882,0.4),4,B3904&lt;=PERCENTILE($B$3:$B$5882,0.6),3,B3904&lt;=PERCENTILE($B$3:$B$5882,0.8),2,TRUE,1)</f>
        <v>1</v>
      </c>
      <c r="F3904" cm="1">
        <f t="array" ref="F3904">_xlfn.IFS(C3904&lt;=PERCENTILE($C$3:$C$5882,0.2),1,C3904&lt;=PERCENTILE($C$3:$C$5882,0.4),2,C3904&lt;=PERCENTILE($C$3:$C$5882,0.6),3,C3904&lt;=PERCENTILE($C$3:$C$5882,0.8),4,TRUE,5)</f>
        <v>2</v>
      </c>
      <c r="G3904" cm="1">
        <f t="array" ref="G3904">_xlfn.IFS(D3904&lt;=PERCENTILE($D$3:$D$5882,0.2),1,D3904&lt;=PERCENTILE($D$3:$D$5882,0.4),2,D3904&lt;=PERCENTILE($D$3:$D$5882,0.6),3,D3904&lt;=PERCENTILE($D$3:$D$5882,0.8),4,TRUE,5)</f>
        <v>2</v>
      </c>
      <c r="H3904" s="3" t="str" cm="1">
        <f t="array" ref="H3904">_xlfn.IFS(AND(E3904&gt;=4,F3904&gt;=4,G3904&gt;=4),"Champions",AND(E3904&gt;=3,F3904&gt;=3,G3904&gt;=3),"Loyal Customers",AND(E3904&lt;=2,F3904&gt;=3),"At Risk",AND(E3904&lt;=2,F3904&lt;=2,G3904&lt;=2),"Lost",AND(E3904&gt;=4,F3904&lt;=2),"New/Promising",TRUE,"Needs Attention")</f>
        <v>Lost</v>
      </c>
      <c r="I3904" s="3" t="str">
        <f t="shared" si="64"/>
        <v>Churned</v>
      </c>
      <c r="J3904" s="3" t="str">
        <f>_xlfn.XLOOKUP(A3904,'Country_Lookup'!$D:$D,'Country_Lookup'!$E:$E)</f>
        <v>United Kingdom</v>
      </c>
    </row>
    <row r="3905" spans="1:10" x14ac:dyDescent="0.3">
      <c r="A3905">
        <v>16287</v>
      </c>
      <c r="B3905">
        <v>169</v>
      </c>
      <c r="C3905">
        <v>5</v>
      </c>
      <c r="D3905">
        <v>1006.9800000000006</v>
      </c>
      <c r="E3905" cm="1">
        <f t="array" ref="E3905">_xlfn.IFS(B3905&lt;=PERCENTILE($B$3:$B$5882,0.2),5,B3905&lt;=PERCENTILE($B$3:$B$5882,0.4),4,B3905&lt;=PERCENTILE($B$3:$B$5882,0.6),3,B3905&lt;=PERCENTILE($B$3:$B$5882,0.8),2,TRUE,1)</f>
        <v>3</v>
      </c>
      <c r="F3905" cm="1">
        <f t="array" ref="F3905">_xlfn.IFS(C3905&lt;=PERCENTILE($C$3:$C$5882,0.2),1,C3905&lt;=PERCENTILE($C$3:$C$5882,0.4),2,C3905&lt;=PERCENTILE($C$3:$C$5882,0.6),3,C3905&lt;=PERCENTILE($C$3:$C$5882,0.8),4,TRUE,5)</f>
        <v>4</v>
      </c>
      <c r="G3905" cm="1">
        <f t="array" ref="G3905">_xlfn.IFS(D3905&lt;=PERCENTILE($D$3:$D$5882,0.2),1,D3905&lt;=PERCENTILE($D$3:$D$5882,0.4),2,D3905&lt;=PERCENTILE($D$3:$D$5882,0.6),3,D3905&lt;=PERCENTILE($D$3:$D$5882,0.8),4,TRUE,5)</f>
        <v>3</v>
      </c>
      <c r="H3905" s="3" t="str" cm="1">
        <f t="array" ref="H3905">_xlfn.IFS(AND(E3905&gt;=4,F3905&gt;=4,G3905&gt;=4),"Champions",AND(E3905&gt;=3,F3905&gt;=3,G3905&gt;=3),"Loyal Customers",AND(E3905&lt;=2,F3905&gt;=3),"At Risk",AND(E3905&lt;=2,F3905&lt;=2,G3905&lt;=2),"Lost",AND(E3905&gt;=4,F3905&lt;=2),"New/Promising",TRUE,"Needs Attention")</f>
        <v>Loyal Customers</v>
      </c>
      <c r="I3905" s="3" t="str">
        <f t="shared" si="64"/>
        <v>Churned</v>
      </c>
      <c r="J3905" s="3" t="str">
        <f>_xlfn.XLOOKUP(A3905,'Country_Lookup'!$D:$D,'Country_Lookup'!$E:$E)</f>
        <v>United Kingdom</v>
      </c>
    </row>
    <row r="3906" spans="1:10" x14ac:dyDescent="0.3">
      <c r="A3906">
        <v>16288</v>
      </c>
      <c r="B3906">
        <v>470</v>
      </c>
      <c r="C3906">
        <v>1</v>
      </c>
      <c r="D3906">
        <v>129.85000000000002</v>
      </c>
      <c r="E3906" cm="1">
        <f t="array" ref="E3906">_xlfn.IFS(B3906&lt;=PERCENTILE($B$3:$B$5882,0.2),5,B3906&lt;=PERCENTILE($B$3:$B$5882,0.4),4,B3906&lt;=PERCENTILE($B$3:$B$5882,0.6),3,B3906&lt;=PERCENTILE($B$3:$B$5882,0.8),2,TRUE,1)</f>
        <v>1</v>
      </c>
      <c r="F3906" cm="1">
        <f t="array" ref="F3906">_xlfn.IFS(C3906&lt;=PERCENTILE($C$3:$C$5882,0.2),1,C3906&lt;=PERCENTILE($C$3:$C$5882,0.4),2,C3906&lt;=PERCENTILE($C$3:$C$5882,0.6),3,C3906&lt;=PERCENTILE($C$3:$C$5882,0.8),4,TRUE,5)</f>
        <v>1</v>
      </c>
      <c r="G3906" cm="1">
        <f t="array" ref="G3906">_xlfn.IFS(D3906&lt;=PERCENTILE($D$3:$D$5882,0.2),1,D3906&lt;=PERCENTILE($D$3:$D$5882,0.4),2,D3906&lt;=PERCENTILE($D$3:$D$5882,0.6),3,D3906&lt;=PERCENTILE($D$3:$D$5882,0.8),4,TRUE,5)</f>
        <v>1</v>
      </c>
      <c r="H3906" s="3" t="str" cm="1">
        <f t="array" ref="H3906">_xlfn.IFS(AND(E3906&gt;=4,F3906&gt;=4,G3906&gt;=4),"Champions",AND(E3906&gt;=3,F3906&gt;=3,G3906&gt;=3),"Loyal Customers",AND(E3906&lt;=2,F3906&gt;=3),"At Risk",AND(E3906&lt;=2,F3906&lt;=2,G3906&lt;=2),"Lost",AND(E3906&gt;=4,F3906&lt;=2),"New/Promising",TRUE,"Needs Attention")</f>
        <v>Lost</v>
      </c>
      <c r="I3906" s="3" t="str">
        <f t="shared" si="64"/>
        <v>Churned</v>
      </c>
      <c r="J3906" s="3" t="str">
        <f>_xlfn.XLOOKUP(A3906,'Country_Lookup'!$D:$D,'Country_Lookup'!$E:$E)</f>
        <v>United Kingdom</v>
      </c>
    </row>
    <row r="3907" spans="1:10" x14ac:dyDescent="0.3">
      <c r="A3907">
        <v>16289</v>
      </c>
      <c r="B3907">
        <v>462</v>
      </c>
      <c r="C3907">
        <v>1</v>
      </c>
      <c r="D3907">
        <v>136.30999999999997</v>
      </c>
      <c r="E3907" cm="1">
        <f t="array" ref="E3907">_xlfn.IFS(B3907&lt;=PERCENTILE($B$3:$B$5882,0.2),5,B3907&lt;=PERCENTILE($B$3:$B$5882,0.4),4,B3907&lt;=PERCENTILE($B$3:$B$5882,0.6),3,B3907&lt;=PERCENTILE($B$3:$B$5882,0.8),2,TRUE,1)</f>
        <v>1</v>
      </c>
      <c r="F3907" cm="1">
        <f t="array" ref="F3907">_xlfn.IFS(C3907&lt;=PERCENTILE($C$3:$C$5882,0.2),1,C3907&lt;=PERCENTILE($C$3:$C$5882,0.4),2,C3907&lt;=PERCENTILE($C$3:$C$5882,0.6),3,C3907&lt;=PERCENTILE($C$3:$C$5882,0.8),4,TRUE,5)</f>
        <v>1</v>
      </c>
      <c r="G3907" cm="1">
        <f t="array" ref="G3907">_xlfn.IFS(D3907&lt;=PERCENTILE($D$3:$D$5882,0.2),1,D3907&lt;=PERCENTILE($D$3:$D$5882,0.4),2,D3907&lt;=PERCENTILE($D$3:$D$5882,0.6),3,D3907&lt;=PERCENTILE($D$3:$D$5882,0.8),4,TRUE,5)</f>
        <v>1</v>
      </c>
      <c r="H3907" s="3" t="str" cm="1">
        <f t="array" ref="H3907">_xlfn.IFS(AND(E3907&gt;=4,F3907&gt;=4,G3907&gt;=4),"Champions",AND(E3907&gt;=3,F3907&gt;=3,G3907&gt;=3),"Loyal Customers",AND(E3907&lt;=2,F3907&gt;=3),"At Risk",AND(E3907&lt;=2,F3907&lt;=2,G3907&lt;=2),"Lost",AND(E3907&gt;=4,F3907&lt;=2),"New/Promising",TRUE,"Needs Attention")</f>
        <v>Lost</v>
      </c>
      <c r="I3907" s="3" t="str">
        <f t="shared" ref="I3907:I3970" si="65">IF(B3907&gt;90,"Churned","Active")</f>
        <v>Churned</v>
      </c>
      <c r="J3907" s="3" t="str">
        <f>_xlfn.XLOOKUP(A3907,'Country_Lookup'!$D:$D,'Country_Lookup'!$E:$E)</f>
        <v>United Kingdom</v>
      </c>
    </row>
    <row r="3908" spans="1:10" x14ac:dyDescent="0.3">
      <c r="A3908">
        <v>16290</v>
      </c>
      <c r="B3908">
        <v>464</v>
      </c>
      <c r="C3908">
        <v>4</v>
      </c>
      <c r="D3908">
        <v>2069.2999999999952</v>
      </c>
      <c r="E3908" cm="1">
        <f t="array" ref="E3908">_xlfn.IFS(B3908&lt;=PERCENTILE($B$3:$B$5882,0.2),5,B3908&lt;=PERCENTILE($B$3:$B$5882,0.4),4,B3908&lt;=PERCENTILE($B$3:$B$5882,0.6),3,B3908&lt;=PERCENTILE($B$3:$B$5882,0.8),2,TRUE,1)</f>
        <v>1</v>
      </c>
      <c r="F3908" cm="1">
        <f t="array" ref="F3908">_xlfn.IFS(C3908&lt;=PERCENTILE($C$3:$C$5882,0.2),1,C3908&lt;=PERCENTILE($C$3:$C$5882,0.4),2,C3908&lt;=PERCENTILE($C$3:$C$5882,0.6),3,C3908&lt;=PERCENTILE($C$3:$C$5882,0.8),4,TRUE,5)</f>
        <v>3</v>
      </c>
      <c r="G3908" cm="1">
        <f t="array" ref="G3908">_xlfn.IFS(D3908&lt;=PERCENTILE($D$3:$D$5882,0.2),1,D3908&lt;=PERCENTILE($D$3:$D$5882,0.4),2,D3908&lt;=PERCENTILE($D$3:$D$5882,0.6),3,D3908&lt;=PERCENTILE($D$3:$D$5882,0.8),4,TRUE,5)</f>
        <v>4</v>
      </c>
      <c r="H3908" s="3" t="str" cm="1">
        <f t="array" ref="H3908">_xlfn.IFS(AND(E3908&gt;=4,F3908&gt;=4,G3908&gt;=4),"Champions",AND(E3908&gt;=3,F3908&gt;=3,G3908&gt;=3),"Loyal Customers",AND(E3908&lt;=2,F3908&gt;=3),"At Risk",AND(E3908&lt;=2,F3908&lt;=2,G3908&lt;=2),"Lost",AND(E3908&gt;=4,F3908&lt;=2),"New/Promising",TRUE,"Needs Attention")</f>
        <v>At Risk</v>
      </c>
      <c r="I3908" s="3" t="str">
        <f t="shared" si="65"/>
        <v>Churned</v>
      </c>
      <c r="J3908" s="3" t="str">
        <f>_xlfn.XLOOKUP(A3908,'Country_Lookup'!$D:$D,'Country_Lookup'!$E:$E)</f>
        <v>United Kingdom</v>
      </c>
    </row>
    <row r="3909" spans="1:10" x14ac:dyDescent="0.3">
      <c r="A3909">
        <v>16291</v>
      </c>
      <c r="B3909">
        <v>682</v>
      </c>
      <c r="C3909">
        <v>1</v>
      </c>
      <c r="D3909">
        <v>117.72</v>
      </c>
      <c r="E3909" cm="1">
        <f t="array" ref="E3909">_xlfn.IFS(B3909&lt;=PERCENTILE($B$3:$B$5882,0.2),5,B3909&lt;=PERCENTILE($B$3:$B$5882,0.4),4,B3909&lt;=PERCENTILE($B$3:$B$5882,0.6),3,B3909&lt;=PERCENTILE($B$3:$B$5882,0.8),2,TRUE,1)</f>
        <v>1</v>
      </c>
      <c r="F3909" cm="1">
        <f t="array" ref="F3909">_xlfn.IFS(C3909&lt;=PERCENTILE($C$3:$C$5882,0.2),1,C3909&lt;=PERCENTILE($C$3:$C$5882,0.4),2,C3909&lt;=PERCENTILE($C$3:$C$5882,0.6),3,C3909&lt;=PERCENTILE($C$3:$C$5882,0.8),4,TRUE,5)</f>
        <v>1</v>
      </c>
      <c r="G3909" cm="1">
        <f t="array" ref="G3909">_xlfn.IFS(D3909&lt;=PERCENTILE($D$3:$D$5882,0.2),1,D3909&lt;=PERCENTILE($D$3:$D$5882,0.4),2,D3909&lt;=PERCENTILE($D$3:$D$5882,0.6),3,D3909&lt;=PERCENTILE($D$3:$D$5882,0.8),4,TRUE,5)</f>
        <v>1</v>
      </c>
      <c r="H3909" s="3" t="str" cm="1">
        <f t="array" ref="H3909">_xlfn.IFS(AND(E3909&gt;=4,F3909&gt;=4,G3909&gt;=4),"Champions",AND(E3909&gt;=3,F3909&gt;=3,G3909&gt;=3),"Loyal Customers",AND(E3909&lt;=2,F3909&gt;=3),"At Risk",AND(E3909&lt;=2,F3909&lt;=2,G3909&lt;=2),"Lost",AND(E3909&gt;=4,F3909&lt;=2),"New/Promising",TRUE,"Needs Attention")</f>
        <v>Lost</v>
      </c>
      <c r="I3909" s="3" t="str">
        <f t="shared" si="65"/>
        <v>Churned</v>
      </c>
      <c r="J3909" s="3" t="str">
        <f>_xlfn.XLOOKUP(A3909,'Country_Lookup'!$D:$D,'Country_Lookup'!$E:$E)</f>
        <v>Portugal</v>
      </c>
    </row>
    <row r="3910" spans="1:10" x14ac:dyDescent="0.3">
      <c r="A3910">
        <v>16292</v>
      </c>
      <c r="B3910">
        <v>121</v>
      </c>
      <c r="C3910">
        <v>5</v>
      </c>
      <c r="D3910">
        <v>1253.7600000000007</v>
      </c>
      <c r="E3910" cm="1">
        <f t="array" ref="E3910">_xlfn.IFS(B3910&lt;=PERCENTILE($B$3:$B$5882,0.2),5,B3910&lt;=PERCENTILE($B$3:$B$5882,0.4),4,B3910&lt;=PERCENTILE($B$3:$B$5882,0.6),3,B3910&lt;=PERCENTILE($B$3:$B$5882,0.8),2,TRUE,1)</f>
        <v>3</v>
      </c>
      <c r="F3910" cm="1">
        <f t="array" ref="F3910">_xlfn.IFS(C3910&lt;=PERCENTILE($C$3:$C$5882,0.2),1,C3910&lt;=PERCENTILE($C$3:$C$5882,0.4),2,C3910&lt;=PERCENTILE($C$3:$C$5882,0.6),3,C3910&lt;=PERCENTILE($C$3:$C$5882,0.8),4,TRUE,5)</f>
        <v>4</v>
      </c>
      <c r="G3910" cm="1">
        <f t="array" ref="G3910">_xlfn.IFS(D3910&lt;=PERCENTILE($D$3:$D$5882,0.2),1,D3910&lt;=PERCENTILE($D$3:$D$5882,0.4),2,D3910&lt;=PERCENTILE($D$3:$D$5882,0.6),3,D3910&lt;=PERCENTILE($D$3:$D$5882,0.8),4,TRUE,5)</f>
        <v>4</v>
      </c>
      <c r="H3910" s="3" t="str" cm="1">
        <f t="array" ref="H3910">_xlfn.IFS(AND(E3910&gt;=4,F3910&gt;=4,G3910&gt;=4),"Champions",AND(E3910&gt;=3,F3910&gt;=3,G3910&gt;=3),"Loyal Customers",AND(E3910&lt;=2,F3910&gt;=3),"At Risk",AND(E3910&lt;=2,F3910&lt;=2,G3910&lt;=2),"Lost",AND(E3910&gt;=4,F3910&lt;=2),"New/Promising",TRUE,"Needs Attention")</f>
        <v>Loyal Customers</v>
      </c>
      <c r="I3910" s="3" t="str">
        <f t="shared" si="65"/>
        <v>Churned</v>
      </c>
      <c r="J3910" s="3" t="str">
        <f>_xlfn.XLOOKUP(A3910,'Country_Lookup'!$D:$D,'Country_Lookup'!$E:$E)</f>
        <v>United Kingdom</v>
      </c>
    </row>
    <row r="3911" spans="1:10" x14ac:dyDescent="0.3">
      <c r="A3911">
        <v>16293</v>
      </c>
      <c r="B3911">
        <v>21</v>
      </c>
      <c r="C3911">
        <v>15</v>
      </c>
      <c r="D3911">
        <v>4657.9499999999798</v>
      </c>
      <c r="E3911" cm="1">
        <f t="array" ref="E3911">_xlfn.IFS(B3911&lt;=PERCENTILE($B$3:$B$5882,0.2),5,B3911&lt;=PERCENTILE($B$3:$B$5882,0.4),4,B3911&lt;=PERCENTILE($B$3:$B$5882,0.6),3,B3911&lt;=PERCENTILE($B$3:$B$5882,0.8),2,TRUE,1)</f>
        <v>4</v>
      </c>
      <c r="F3911" cm="1">
        <f t="array" ref="F3911">_xlfn.IFS(C3911&lt;=PERCENTILE($C$3:$C$5882,0.2),1,C3911&lt;=PERCENTILE($C$3:$C$5882,0.4),2,C3911&lt;=PERCENTILE($C$3:$C$5882,0.6),3,C3911&lt;=PERCENTILE($C$3:$C$5882,0.8),4,TRUE,5)</f>
        <v>5</v>
      </c>
      <c r="G3911" cm="1">
        <f t="array" ref="G3911">_xlfn.IFS(D3911&lt;=PERCENTILE($D$3:$D$5882,0.2),1,D3911&lt;=PERCENTILE($D$3:$D$5882,0.4),2,D3911&lt;=PERCENTILE($D$3:$D$5882,0.6),3,D3911&lt;=PERCENTILE($D$3:$D$5882,0.8),4,TRUE,5)</f>
        <v>5</v>
      </c>
      <c r="H3911" s="3" t="str" cm="1">
        <f t="array" ref="H3911">_xlfn.IFS(AND(E3911&gt;=4,F3911&gt;=4,G3911&gt;=4),"Champions",AND(E3911&gt;=3,F3911&gt;=3,G3911&gt;=3),"Loyal Customers",AND(E3911&lt;=2,F3911&gt;=3),"At Risk",AND(E3911&lt;=2,F3911&lt;=2,G3911&lt;=2),"Lost",AND(E3911&gt;=4,F3911&lt;=2),"New/Promising",TRUE,"Needs Attention")</f>
        <v>Champions</v>
      </c>
      <c r="I3911" s="3" t="str">
        <f t="shared" si="65"/>
        <v>Active</v>
      </c>
      <c r="J3911" s="3" t="str">
        <f>_xlfn.XLOOKUP(A3911,'Country_Lookup'!$D:$D,'Country_Lookup'!$E:$E)</f>
        <v>United Kingdom</v>
      </c>
    </row>
    <row r="3912" spans="1:10" x14ac:dyDescent="0.3">
      <c r="A3912">
        <v>16294</v>
      </c>
      <c r="B3912">
        <v>476</v>
      </c>
      <c r="C3912">
        <v>1</v>
      </c>
      <c r="D3912">
        <v>126.04999999999998</v>
      </c>
      <c r="E3912" cm="1">
        <f t="array" ref="E3912">_xlfn.IFS(B3912&lt;=PERCENTILE($B$3:$B$5882,0.2),5,B3912&lt;=PERCENTILE($B$3:$B$5882,0.4),4,B3912&lt;=PERCENTILE($B$3:$B$5882,0.6),3,B3912&lt;=PERCENTILE($B$3:$B$5882,0.8),2,TRUE,1)</f>
        <v>1</v>
      </c>
      <c r="F3912" cm="1">
        <f t="array" ref="F3912">_xlfn.IFS(C3912&lt;=PERCENTILE($C$3:$C$5882,0.2),1,C3912&lt;=PERCENTILE($C$3:$C$5882,0.4),2,C3912&lt;=PERCENTILE($C$3:$C$5882,0.6),3,C3912&lt;=PERCENTILE($C$3:$C$5882,0.8),4,TRUE,5)</f>
        <v>1</v>
      </c>
      <c r="G3912" cm="1">
        <f t="array" ref="G3912">_xlfn.IFS(D3912&lt;=PERCENTILE($D$3:$D$5882,0.2),1,D3912&lt;=PERCENTILE($D$3:$D$5882,0.4),2,D3912&lt;=PERCENTILE($D$3:$D$5882,0.6),3,D3912&lt;=PERCENTILE($D$3:$D$5882,0.8),4,TRUE,5)</f>
        <v>1</v>
      </c>
      <c r="H3912" s="3" t="str" cm="1">
        <f t="array" ref="H3912">_xlfn.IFS(AND(E3912&gt;=4,F3912&gt;=4,G3912&gt;=4),"Champions",AND(E3912&gt;=3,F3912&gt;=3,G3912&gt;=3),"Loyal Customers",AND(E3912&lt;=2,F3912&gt;=3),"At Risk",AND(E3912&lt;=2,F3912&lt;=2,G3912&lt;=2),"Lost",AND(E3912&gt;=4,F3912&lt;=2),"New/Promising",TRUE,"Needs Attention")</f>
        <v>Lost</v>
      </c>
      <c r="I3912" s="3" t="str">
        <f t="shared" si="65"/>
        <v>Churned</v>
      </c>
      <c r="J3912" s="3" t="str">
        <f>_xlfn.XLOOKUP(A3912,'Country_Lookup'!$D:$D,'Country_Lookup'!$E:$E)</f>
        <v>United Kingdom</v>
      </c>
    </row>
    <row r="3913" spans="1:10" x14ac:dyDescent="0.3">
      <c r="A3913">
        <v>16295</v>
      </c>
      <c r="B3913">
        <v>9</v>
      </c>
      <c r="C3913">
        <v>4</v>
      </c>
      <c r="D3913">
        <v>1328.5500000000018</v>
      </c>
      <c r="E3913" cm="1">
        <f t="array" ref="E3913">_xlfn.IFS(B3913&lt;=PERCENTILE($B$3:$B$5882,0.2),5,B3913&lt;=PERCENTILE($B$3:$B$5882,0.4),4,B3913&lt;=PERCENTILE($B$3:$B$5882,0.6),3,B3913&lt;=PERCENTILE($B$3:$B$5882,0.8),2,TRUE,1)</f>
        <v>5</v>
      </c>
      <c r="F3913" cm="1">
        <f t="array" ref="F3913">_xlfn.IFS(C3913&lt;=PERCENTILE($C$3:$C$5882,0.2),1,C3913&lt;=PERCENTILE($C$3:$C$5882,0.4),2,C3913&lt;=PERCENTILE($C$3:$C$5882,0.6),3,C3913&lt;=PERCENTILE($C$3:$C$5882,0.8),4,TRUE,5)</f>
        <v>3</v>
      </c>
      <c r="G3913" cm="1">
        <f t="array" ref="G3913">_xlfn.IFS(D3913&lt;=PERCENTILE($D$3:$D$5882,0.2),1,D3913&lt;=PERCENTILE($D$3:$D$5882,0.4),2,D3913&lt;=PERCENTILE($D$3:$D$5882,0.6),3,D3913&lt;=PERCENTILE($D$3:$D$5882,0.8),4,TRUE,5)</f>
        <v>4</v>
      </c>
      <c r="H3913" s="3" t="str" cm="1">
        <f t="array" ref="H3913">_xlfn.IFS(AND(E3913&gt;=4,F3913&gt;=4,G3913&gt;=4),"Champions",AND(E3913&gt;=3,F3913&gt;=3,G3913&gt;=3),"Loyal Customers",AND(E3913&lt;=2,F3913&gt;=3),"At Risk",AND(E3913&lt;=2,F3913&lt;=2,G3913&lt;=2),"Lost",AND(E3913&gt;=4,F3913&lt;=2),"New/Promising",TRUE,"Needs Attention")</f>
        <v>Loyal Customers</v>
      </c>
      <c r="I3913" s="3" t="str">
        <f t="shared" si="65"/>
        <v>Active</v>
      </c>
      <c r="J3913" s="3" t="str">
        <f>_xlfn.XLOOKUP(A3913,'Country_Lookup'!$D:$D,'Country_Lookup'!$E:$E)</f>
        <v>United Kingdom</v>
      </c>
    </row>
    <row r="3914" spans="1:10" x14ac:dyDescent="0.3">
      <c r="A3914">
        <v>16296</v>
      </c>
      <c r="B3914">
        <v>626</v>
      </c>
      <c r="C3914">
        <v>4</v>
      </c>
      <c r="D3914">
        <v>1313.6699999999987</v>
      </c>
      <c r="E3914" cm="1">
        <f t="array" ref="E3914">_xlfn.IFS(B3914&lt;=PERCENTILE($B$3:$B$5882,0.2),5,B3914&lt;=PERCENTILE($B$3:$B$5882,0.4),4,B3914&lt;=PERCENTILE($B$3:$B$5882,0.6),3,B3914&lt;=PERCENTILE($B$3:$B$5882,0.8),2,TRUE,1)</f>
        <v>1</v>
      </c>
      <c r="F3914" cm="1">
        <f t="array" ref="F3914">_xlfn.IFS(C3914&lt;=PERCENTILE($C$3:$C$5882,0.2),1,C3914&lt;=PERCENTILE($C$3:$C$5882,0.4),2,C3914&lt;=PERCENTILE($C$3:$C$5882,0.6),3,C3914&lt;=PERCENTILE($C$3:$C$5882,0.8),4,TRUE,5)</f>
        <v>3</v>
      </c>
      <c r="G3914" cm="1">
        <f t="array" ref="G3914">_xlfn.IFS(D3914&lt;=PERCENTILE($D$3:$D$5882,0.2),1,D3914&lt;=PERCENTILE($D$3:$D$5882,0.4),2,D3914&lt;=PERCENTILE($D$3:$D$5882,0.6),3,D3914&lt;=PERCENTILE($D$3:$D$5882,0.8),4,TRUE,5)</f>
        <v>4</v>
      </c>
      <c r="H3914" s="3" t="str" cm="1">
        <f t="array" ref="H3914">_xlfn.IFS(AND(E3914&gt;=4,F3914&gt;=4,G3914&gt;=4),"Champions",AND(E3914&gt;=3,F3914&gt;=3,G3914&gt;=3),"Loyal Customers",AND(E3914&lt;=2,F3914&gt;=3),"At Risk",AND(E3914&lt;=2,F3914&lt;=2,G3914&lt;=2),"Lost",AND(E3914&gt;=4,F3914&lt;=2),"New/Promising",TRUE,"Needs Attention")</f>
        <v>At Risk</v>
      </c>
      <c r="I3914" s="3" t="str">
        <f t="shared" si="65"/>
        <v>Churned</v>
      </c>
      <c r="J3914" s="3" t="str">
        <f>_xlfn.XLOOKUP(A3914,'Country_Lookup'!$D:$D,'Country_Lookup'!$E:$E)</f>
        <v>United Kingdom</v>
      </c>
    </row>
    <row r="3915" spans="1:10" x14ac:dyDescent="0.3">
      <c r="A3915">
        <v>16297</v>
      </c>
      <c r="B3915">
        <v>268</v>
      </c>
      <c r="C3915">
        <v>1</v>
      </c>
      <c r="D3915">
        <v>301.89999999999992</v>
      </c>
      <c r="E3915" cm="1">
        <f t="array" ref="E3915">_xlfn.IFS(B3915&lt;=PERCENTILE($B$3:$B$5882,0.2),5,B3915&lt;=PERCENTILE($B$3:$B$5882,0.4),4,B3915&lt;=PERCENTILE($B$3:$B$5882,0.6),3,B3915&lt;=PERCENTILE($B$3:$B$5882,0.8),2,TRUE,1)</f>
        <v>2</v>
      </c>
      <c r="F3915" cm="1">
        <f t="array" ref="F3915">_xlfn.IFS(C3915&lt;=PERCENTILE($C$3:$C$5882,0.2),1,C3915&lt;=PERCENTILE($C$3:$C$5882,0.4),2,C3915&lt;=PERCENTILE($C$3:$C$5882,0.6),3,C3915&lt;=PERCENTILE($C$3:$C$5882,0.8),4,TRUE,5)</f>
        <v>1</v>
      </c>
      <c r="G3915" cm="1">
        <f t="array" ref="G3915">_xlfn.IFS(D3915&lt;=PERCENTILE($D$3:$D$5882,0.2),1,D3915&lt;=PERCENTILE($D$3:$D$5882,0.4),2,D3915&lt;=PERCENTILE($D$3:$D$5882,0.6),3,D3915&lt;=PERCENTILE($D$3:$D$5882,0.8),4,TRUE,5)</f>
        <v>2</v>
      </c>
      <c r="H3915" s="3" t="str" cm="1">
        <f t="array" ref="H3915">_xlfn.IFS(AND(E3915&gt;=4,F3915&gt;=4,G3915&gt;=4),"Champions",AND(E3915&gt;=3,F3915&gt;=3,G3915&gt;=3),"Loyal Customers",AND(E3915&lt;=2,F3915&gt;=3),"At Risk",AND(E3915&lt;=2,F3915&lt;=2,G3915&lt;=2),"Lost",AND(E3915&gt;=4,F3915&lt;=2),"New/Promising",TRUE,"Needs Attention")</f>
        <v>Lost</v>
      </c>
      <c r="I3915" s="3" t="str">
        <f t="shared" si="65"/>
        <v>Churned</v>
      </c>
      <c r="J3915" s="3" t="str">
        <f>_xlfn.XLOOKUP(A3915,'Country_Lookup'!$D:$D,'Country_Lookup'!$E:$E)</f>
        <v>United Kingdom</v>
      </c>
    </row>
    <row r="3916" spans="1:10" x14ac:dyDescent="0.3">
      <c r="A3916">
        <v>16298</v>
      </c>
      <c r="B3916">
        <v>22</v>
      </c>
      <c r="C3916">
        <v>7</v>
      </c>
      <c r="D3916">
        <v>1085.6999999999994</v>
      </c>
      <c r="E3916" cm="1">
        <f t="array" ref="E3916">_xlfn.IFS(B3916&lt;=PERCENTILE($B$3:$B$5882,0.2),5,B3916&lt;=PERCENTILE($B$3:$B$5882,0.4),4,B3916&lt;=PERCENTILE($B$3:$B$5882,0.6),3,B3916&lt;=PERCENTILE($B$3:$B$5882,0.8),2,TRUE,1)</f>
        <v>4</v>
      </c>
      <c r="F3916" cm="1">
        <f t="array" ref="F3916">_xlfn.IFS(C3916&lt;=PERCENTILE($C$3:$C$5882,0.2),1,C3916&lt;=PERCENTILE($C$3:$C$5882,0.4),2,C3916&lt;=PERCENTILE($C$3:$C$5882,0.6),3,C3916&lt;=PERCENTILE($C$3:$C$5882,0.8),4,TRUE,5)</f>
        <v>4</v>
      </c>
      <c r="G3916" cm="1">
        <f t="array" ref="G3916">_xlfn.IFS(D3916&lt;=PERCENTILE($D$3:$D$5882,0.2),1,D3916&lt;=PERCENTILE($D$3:$D$5882,0.4),2,D3916&lt;=PERCENTILE($D$3:$D$5882,0.6),3,D3916&lt;=PERCENTILE($D$3:$D$5882,0.8),4,TRUE,5)</f>
        <v>3</v>
      </c>
      <c r="H3916" s="3" t="str" cm="1">
        <f t="array" ref="H3916">_xlfn.IFS(AND(E3916&gt;=4,F3916&gt;=4,G3916&gt;=4),"Champions",AND(E3916&gt;=3,F3916&gt;=3,G3916&gt;=3),"Loyal Customers",AND(E3916&lt;=2,F3916&gt;=3),"At Risk",AND(E3916&lt;=2,F3916&lt;=2,G3916&lt;=2),"Lost",AND(E3916&gt;=4,F3916&lt;=2),"New/Promising",TRUE,"Needs Attention")</f>
        <v>Loyal Customers</v>
      </c>
      <c r="I3916" s="3" t="str">
        <f t="shared" si="65"/>
        <v>Active</v>
      </c>
      <c r="J3916" s="3" t="str">
        <f>_xlfn.XLOOKUP(A3916,'Country_Lookup'!$D:$D,'Country_Lookup'!$E:$E)</f>
        <v>United Kingdom</v>
      </c>
    </row>
    <row r="3917" spans="1:10" x14ac:dyDescent="0.3">
      <c r="A3917">
        <v>16299</v>
      </c>
      <c r="B3917">
        <v>477</v>
      </c>
      <c r="C3917">
        <v>1</v>
      </c>
      <c r="D3917">
        <v>193.64999999999995</v>
      </c>
      <c r="E3917" cm="1">
        <f t="array" ref="E3917">_xlfn.IFS(B3917&lt;=PERCENTILE($B$3:$B$5882,0.2),5,B3917&lt;=PERCENTILE($B$3:$B$5882,0.4),4,B3917&lt;=PERCENTILE($B$3:$B$5882,0.6),3,B3917&lt;=PERCENTILE($B$3:$B$5882,0.8),2,TRUE,1)</f>
        <v>1</v>
      </c>
      <c r="F3917" cm="1">
        <f t="array" ref="F3917">_xlfn.IFS(C3917&lt;=PERCENTILE($C$3:$C$5882,0.2),1,C3917&lt;=PERCENTILE($C$3:$C$5882,0.4),2,C3917&lt;=PERCENTILE($C$3:$C$5882,0.6),3,C3917&lt;=PERCENTILE($C$3:$C$5882,0.8),4,TRUE,5)</f>
        <v>1</v>
      </c>
      <c r="G3917" cm="1">
        <f t="array" ref="G3917">_xlfn.IFS(D3917&lt;=PERCENTILE($D$3:$D$5882,0.2),1,D3917&lt;=PERCENTILE($D$3:$D$5882,0.4),2,D3917&lt;=PERCENTILE($D$3:$D$5882,0.6),3,D3917&lt;=PERCENTILE($D$3:$D$5882,0.8),4,TRUE,5)</f>
        <v>1</v>
      </c>
      <c r="H3917" s="3" t="str" cm="1">
        <f t="array" ref="H3917">_xlfn.IFS(AND(E3917&gt;=4,F3917&gt;=4,G3917&gt;=4),"Champions",AND(E3917&gt;=3,F3917&gt;=3,G3917&gt;=3),"Loyal Customers",AND(E3917&lt;=2,F3917&gt;=3),"At Risk",AND(E3917&lt;=2,F3917&lt;=2,G3917&lt;=2),"Lost",AND(E3917&gt;=4,F3917&lt;=2),"New/Promising",TRUE,"Needs Attention")</f>
        <v>Lost</v>
      </c>
      <c r="I3917" s="3" t="str">
        <f t="shared" si="65"/>
        <v>Churned</v>
      </c>
      <c r="J3917" s="3" t="str">
        <f>_xlfn.XLOOKUP(A3917,'Country_Lookup'!$D:$D,'Country_Lookup'!$E:$E)</f>
        <v>United Kingdom</v>
      </c>
    </row>
    <row r="3918" spans="1:10" x14ac:dyDescent="0.3">
      <c r="A3918">
        <v>16300</v>
      </c>
      <c r="B3918">
        <v>430</v>
      </c>
      <c r="C3918">
        <v>3</v>
      </c>
      <c r="D3918">
        <v>1392.4299999999944</v>
      </c>
      <c r="E3918" cm="1">
        <f t="array" ref="E3918">_xlfn.IFS(B3918&lt;=PERCENTILE($B$3:$B$5882,0.2),5,B3918&lt;=PERCENTILE($B$3:$B$5882,0.4),4,B3918&lt;=PERCENTILE($B$3:$B$5882,0.6),3,B3918&lt;=PERCENTILE($B$3:$B$5882,0.8),2,TRUE,1)</f>
        <v>1</v>
      </c>
      <c r="F3918" cm="1">
        <f t="array" ref="F3918">_xlfn.IFS(C3918&lt;=PERCENTILE($C$3:$C$5882,0.2),1,C3918&lt;=PERCENTILE($C$3:$C$5882,0.4),2,C3918&lt;=PERCENTILE($C$3:$C$5882,0.6),3,C3918&lt;=PERCENTILE($C$3:$C$5882,0.8),4,TRUE,5)</f>
        <v>3</v>
      </c>
      <c r="G3918" cm="1">
        <f t="array" ref="G3918">_xlfn.IFS(D3918&lt;=PERCENTILE($D$3:$D$5882,0.2),1,D3918&lt;=PERCENTILE($D$3:$D$5882,0.4),2,D3918&lt;=PERCENTILE($D$3:$D$5882,0.6),3,D3918&lt;=PERCENTILE($D$3:$D$5882,0.8),4,TRUE,5)</f>
        <v>4</v>
      </c>
      <c r="H3918" s="3" t="str" cm="1">
        <f t="array" ref="H3918">_xlfn.IFS(AND(E3918&gt;=4,F3918&gt;=4,G3918&gt;=4),"Champions",AND(E3918&gt;=3,F3918&gt;=3,G3918&gt;=3),"Loyal Customers",AND(E3918&lt;=2,F3918&gt;=3),"At Risk",AND(E3918&lt;=2,F3918&lt;=2,G3918&lt;=2),"Lost",AND(E3918&gt;=4,F3918&lt;=2),"New/Promising",TRUE,"Needs Attention")</f>
        <v>At Risk</v>
      </c>
      <c r="I3918" s="3" t="str">
        <f t="shared" si="65"/>
        <v>Churned</v>
      </c>
      <c r="J3918" s="3" t="str">
        <f>_xlfn.XLOOKUP(A3918,'Country_Lookup'!$D:$D,'Country_Lookup'!$E:$E)</f>
        <v>United Kingdom</v>
      </c>
    </row>
    <row r="3919" spans="1:10" x14ac:dyDescent="0.3">
      <c r="A3919">
        <v>16301</v>
      </c>
      <c r="B3919">
        <v>736</v>
      </c>
      <c r="C3919">
        <v>1</v>
      </c>
      <c r="D3919">
        <v>107.33</v>
      </c>
      <c r="E3919" cm="1">
        <f t="array" ref="E3919">_xlfn.IFS(B3919&lt;=PERCENTILE($B$3:$B$5882,0.2),5,B3919&lt;=PERCENTILE($B$3:$B$5882,0.4),4,B3919&lt;=PERCENTILE($B$3:$B$5882,0.6),3,B3919&lt;=PERCENTILE($B$3:$B$5882,0.8),2,TRUE,1)</f>
        <v>1</v>
      </c>
      <c r="F3919" cm="1">
        <f t="array" ref="F3919">_xlfn.IFS(C3919&lt;=PERCENTILE($C$3:$C$5882,0.2),1,C3919&lt;=PERCENTILE($C$3:$C$5882,0.4),2,C3919&lt;=PERCENTILE($C$3:$C$5882,0.6),3,C3919&lt;=PERCENTILE($C$3:$C$5882,0.8),4,TRUE,5)</f>
        <v>1</v>
      </c>
      <c r="G3919" cm="1">
        <f t="array" ref="G3919">_xlfn.IFS(D3919&lt;=PERCENTILE($D$3:$D$5882,0.2),1,D3919&lt;=PERCENTILE($D$3:$D$5882,0.4),2,D3919&lt;=PERCENTILE($D$3:$D$5882,0.6),3,D3919&lt;=PERCENTILE($D$3:$D$5882,0.8),4,TRUE,5)</f>
        <v>1</v>
      </c>
      <c r="H3919" s="3" t="str" cm="1">
        <f t="array" ref="H3919">_xlfn.IFS(AND(E3919&gt;=4,F3919&gt;=4,G3919&gt;=4),"Champions",AND(E3919&gt;=3,F3919&gt;=3,G3919&gt;=3),"Loyal Customers",AND(E3919&lt;=2,F3919&gt;=3),"At Risk",AND(E3919&lt;=2,F3919&lt;=2,G3919&lt;=2),"Lost",AND(E3919&gt;=4,F3919&lt;=2),"New/Promising",TRUE,"Needs Attention")</f>
        <v>Lost</v>
      </c>
      <c r="I3919" s="3" t="str">
        <f t="shared" si="65"/>
        <v>Churned</v>
      </c>
      <c r="J3919" s="3" t="str">
        <f>_xlfn.XLOOKUP(A3919,'Country_Lookup'!$D:$D,'Country_Lookup'!$E:$E)</f>
        <v>United Kingdom</v>
      </c>
    </row>
    <row r="3920" spans="1:10" x14ac:dyDescent="0.3">
      <c r="A3920">
        <v>16302</v>
      </c>
      <c r="B3920">
        <v>126</v>
      </c>
      <c r="C3920">
        <v>1</v>
      </c>
      <c r="D3920">
        <v>233.21999999999997</v>
      </c>
      <c r="E3920" cm="1">
        <f t="array" ref="E3920">_xlfn.IFS(B3920&lt;=PERCENTILE($B$3:$B$5882,0.2),5,B3920&lt;=PERCENTILE($B$3:$B$5882,0.4),4,B3920&lt;=PERCENTILE($B$3:$B$5882,0.6),3,B3920&lt;=PERCENTILE($B$3:$B$5882,0.8),2,TRUE,1)</f>
        <v>3</v>
      </c>
      <c r="F3920" cm="1">
        <f t="array" ref="F3920">_xlfn.IFS(C3920&lt;=PERCENTILE($C$3:$C$5882,0.2),1,C3920&lt;=PERCENTILE($C$3:$C$5882,0.4),2,C3920&lt;=PERCENTILE($C$3:$C$5882,0.6),3,C3920&lt;=PERCENTILE($C$3:$C$5882,0.8),4,TRUE,5)</f>
        <v>1</v>
      </c>
      <c r="G3920" cm="1">
        <f t="array" ref="G3920">_xlfn.IFS(D3920&lt;=PERCENTILE($D$3:$D$5882,0.2),1,D3920&lt;=PERCENTILE($D$3:$D$5882,0.4),2,D3920&lt;=PERCENTILE($D$3:$D$5882,0.6),3,D3920&lt;=PERCENTILE($D$3:$D$5882,0.8),4,TRUE,5)</f>
        <v>1</v>
      </c>
      <c r="H3920" s="3" t="str" cm="1">
        <f t="array" ref="H3920">_xlfn.IFS(AND(E3920&gt;=4,F3920&gt;=4,G3920&gt;=4),"Champions",AND(E3920&gt;=3,F3920&gt;=3,G3920&gt;=3),"Loyal Customers",AND(E3920&lt;=2,F3920&gt;=3),"At Risk",AND(E3920&lt;=2,F3920&lt;=2,G3920&lt;=2),"Lost",AND(E3920&gt;=4,F3920&lt;=2),"New/Promising",TRUE,"Needs Attention")</f>
        <v>Needs Attention</v>
      </c>
      <c r="I3920" s="3" t="str">
        <f t="shared" si="65"/>
        <v>Churned</v>
      </c>
      <c r="J3920" s="3" t="str">
        <f>_xlfn.XLOOKUP(A3920,'Country_Lookup'!$D:$D,'Country_Lookup'!$E:$E)</f>
        <v>United Kingdom</v>
      </c>
    </row>
    <row r="3921" spans="1:10" x14ac:dyDescent="0.3">
      <c r="A3921">
        <v>16303</v>
      </c>
      <c r="B3921">
        <v>25</v>
      </c>
      <c r="C3921">
        <v>7</v>
      </c>
      <c r="D3921">
        <v>7928.270000000015</v>
      </c>
      <c r="E3921" cm="1">
        <f t="array" ref="E3921">_xlfn.IFS(B3921&lt;=PERCENTILE($B$3:$B$5882,0.2),5,B3921&lt;=PERCENTILE($B$3:$B$5882,0.4),4,B3921&lt;=PERCENTILE($B$3:$B$5882,0.6),3,B3921&lt;=PERCENTILE($B$3:$B$5882,0.8),2,TRUE,1)</f>
        <v>4</v>
      </c>
      <c r="F3921" cm="1">
        <f t="array" ref="F3921">_xlfn.IFS(C3921&lt;=PERCENTILE($C$3:$C$5882,0.2),1,C3921&lt;=PERCENTILE($C$3:$C$5882,0.4),2,C3921&lt;=PERCENTILE($C$3:$C$5882,0.6),3,C3921&lt;=PERCENTILE($C$3:$C$5882,0.8),4,TRUE,5)</f>
        <v>4</v>
      </c>
      <c r="G3921" cm="1">
        <f t="array" ref="G3921">_xlfn.IFS(D3921&lt;=PERCENTILE($D$3:$D$5882,0.2),1,D3921&lt;=PERCENTILE($D$3:$D$5882,0.4),2,D3921&lt;=PERCENTILE($D$3:$D$5882,0.6),3,D3921&lt;=PERCENTILE($D$3:$D$5882,0.8),4,TRUE,5)</f>
        <v>5</v>
      </c>
      <c r="H3921" s="3" t="str" cm="1">
        <f t="array" ref="H3921">_xlfn.IFS(AND(E3921&gt;=4,F3921&gt;=4,G3921&gt;=4),"Champions",AND(E3921&gt;=3,F3921&gt;=3,G3921&gt;=3),"Loyal Customers",AND(E3921&lt;=2,F3921&gt;=3),"At Risk",AND(E3921&lt;=2,F3921&lt;=2,G3921&lt;=2),"Lost",AND(E3921&gt;=4,F3921&lt;=2),"New/Promising",TRUE,"Needs Attention")</f>
        <v>Champions</v>
      </c>
      <c r="I3921" s="3" t="str">
        <f t="shared" si="65"/>
        <v>Active</v>
      </c>
      <c r="J3921" s="3" t="str">
        <f>_xlfn.XLOOKUP(A3921,'Country_Lookup'!$D:$D,'Country_Lookup'!$E:$E)</f>
        <v>United Kingdom</v>
      </c>
    </row>
    <row r="3922" spans="1:10" x14ac:dyDescent="0.3">
      <c r="A3922">
        <v>16304</v>
      </c>
      <c r="B3922">
        <v>694</v>
      </c>
      <c r="C3922">
        <v>1</v>
      </c>
      <c r="D3922">
        <v>381.65999999999991</v>
      </c>
      <c r="E3922" cm="1">
        <f t="array" ref="E3922">_xlfn.IFS(B3922&lt;=PERCENTILE($B$3:$B$5882,0.2),5,B3922&lt;=PERCENTILE($B$3:$B$5882,0.4),4,B3922&lt;=PERCENTILE($B$3:$B$5882,0.6),3,B3922&lt;=PERCENTILE($B$3:$B$5882,0.8),2,TRUE,1)</f>
        <v>1</v>
      </c>
      <c r="F3922" cm="1">
        <f t="array" ref="F3922">_xlfn.IFS(C3922&lt;=PERCENTILE($C$3:$C$5882,0.2),1,C3922&lt;=PERCENTILE($C$3:$C$5882,0.4),2,C3922&lt;=PERCENTILE($C$3:$C$5882,0.6),3,C3922&lt;=PERCENTILE($C$3:$C$5882,0.8),4,TRUE,5)</f>
        <v>1</v>
      </c>
      <c r="G3922" cm="1">
        <f t="array" ref="G3922">_xlfn.IFS(D3922&lt;=PERCENTILE($D$3:$D$5882,0.2),1,D3922&lt;=PERCENTILE($D$3:$D$5882,0.4),2,D3922&lt;=PERCENTILE($D$3:$D$5882,0.6),3,D3922&lt;=PERCENTILE($D$3:$D$5882,0.8),4,TRUE,5)</f>
        <v>2</v>
      </c>
      <c r="H3922" s="3" t="str" cm="1">
        <f t="array" ref="H3922">_xlfn.IFS(AND(E3922&gt;=4,F3922&gt;=4,G3922&gt;=4),"Champions",AND(E3922&gt;=3,F3922&gt;=3,G3922&gt;=3),"Loyal Customers",AND(E3922&lt;=2,F3922&gt;=3),"At Risk",AND(E3922&lt;=2,F3922&lt;=2,G3922&lt;=2),"Lost",AND(E3922&gt;=4,F3922&lt;=2),"New/Promising",TRUE,"Needs Attention")</f>
        <v>Lost</v>
      </c>
      <c r="I3922" s="3" t="str">
        <f t="shared" si="65"/>
        <v>Churned</v>
      </c>
      <c r="J3922" s="3" t="str">
        <f>_xlfn.XLOOKUP(A3922,'Country_Lookup'!$D:$D,'Country_Lookup'!$E:$E)</f>
        <v>United Kingdom</v>
      </c>
    </row>
    <row r="3923" spans="1:10" x14ac:dyDescent="0.3">
      <c r="A3923">
        <v>16305</v>
      </c>
      <c r="B3923">
        <v>138</v>
      </c>
      <c r="C3923">
        <v>1</v>
      </c>
      <c r="D3923">
        <v>361.2200000000002</v>
      </c>
      <c r="E3923" cm="1">
        <f t="array" ref="E3923">_xlfn.IFS(B3923&lt;=PERCENTILE($B$3:$B$5882,0.2),5,B3923&lt;=PERCENTILE($B$3:$B$5882,0.4),4,B3923&lt;=PERCENTILE($B$3:$B$5882,0.6),3,B3923&lt;=PERCENTILE($B$3:$B$5882,0.8),2,TRUE,1)</f>
        <v>3</v>
      </c>
      <c r="F3923" cm="1">
        <f t="array" ref="F3923">_xlfn.IFS(C3923&lt;=PERCENTILE($C$3:$C$5882,0.2),1,C3923&lt;=PERCENTILE($C$3:$C$5882,0.4),2,C3923&lt;=PERCENTILE($C$3:$C$5882,0.6),3,C3923&lt;=PERCENTILE($C$3:$C$5882,0.8),4,TRUE,5)</f>
        <v>1</v>
      </c>
      <c r="G3923" cm="1">
        <f t="array" ref="G3923">_xlfn.IFS(D3923&lt;=PERCENTILE($D$3:$D$5882,0.2),1,D3923&lt;=PERCENTILE($D$3:$D$5882,0.4),2,D3923&lt;=PERCENTILE($D$3:$D$5882,0.6),3,D3923&lt;=PERCENTILE($D$3:$D$5882,0.8),4,TRUE,5)</f>
        <v>2</v>
      </c>
      <c r="H3923" s="3" t="str" cm="1">
        <f t="array" ref="H3923">_xlfn.IFS(AND(E3923&gt;=4,F3923&gt;=4,G3923&gt;=4),"Champions",AND(E3923&gt;=3,F3923&gt;=3,G3923&gt;=3),"Loyal Customers",AND(E3923&lt;=2,F3923&gt;=3),"At Risk",AND(E3923&lt;=2,F3923&lt;=2,G3923&lt;=2),"Lost",AND(E3923&gt;=4,F3923&lt;=2),"New/Promising",TRUE,"Needs Attention")</f>
        <v>Needs Attention</v>
      </c>
      <c r="I3923" s="3" t="str">
        <f t="shared" si="65"/>
        <v>Churned</v>
      </c>
      <c r="J3923" s="3" t="str">
        <f>_xlfn.XLOOKUP(A3923,'Country_Lookup'!$D:$D,'Country_Lookup'!$E:$E)</f>
        <v>United Kingdom</v>
      </c>
    </row>
    <row r="3924" spans="1:10" x14ac:dyDescent="0.3">
      <c r="A3924">
        <v>16306</v>
      </c>
      <c r="B3924">
        <v>213</v>
      </c>
      <c r="C3924">
        <v>7</v>
      </c>
      <c r="D3924">
        <v>1192.8200000000013</v>
      </c>
      <c r="E3924" cm="1">
        <f t="array" ref="E3924">_xlfn.IFS(B3924&lt;=PERCENTILE($B$3:$B$5882,0.2),5,B3924&lt;=PERCENTILE($B$3:$B$5882,0.4),4,B3924&lt;=PERCENTILE($B$3:$B$5882,0.6),3,B3924&lt;=PERCENTILE($B$3:$B$5882,0.8),2,TRUE,1)</f>
        <v>2</v>
      </c>
      <c r="F3924" cm="1">
        <f t="array" ref="F3924">_xlfn.IFS(C3924&lt;=PERCENTILE($C$3:$C$5882,0.2),1,C3924&lt;=PERCENTILE($C$3:$C$5882,0.4),2,C3924&lt;=PERCENTILE($C$3:$C$5882,0.6),3,C3924&lt;=PERCENTILE($C$3:$C$5882,0.8),4,TRUE,5)</f>
        <v>4</v>
      </c>
      <c r="G3924" cm="1">
        <f t="array" ref="G3924">_xlfn.IFS(D3924&lt;=PERCENTILE($D$3:$D$5882,0.2),1,D3924&lt;=PERCENTILE($D$3:$D$5882,0.4),2,D3924&lt;=PERCENTILE($D$3:$D$5882,0.6),3,D3924&lt;=PERCENTILE($D$3:$D$5882,0.8),4,TRUE,5)</f>
        <v>3</v>
      </c>
      <c r="H3924" s="3" t="str" cm="1">
        <f t="array" ref="H3924">_xlfn.IFS(AND(E3924&gt;=4,F3924&gt;=4,G3924&gt;=4),"Champions",AND(E3924&gt;=3,F3924&gt;=3,G3924&gt;=3),"Loyal Customers",AND(E3924&lt;=2,F3924&gt;=3),"At Risk",AND(E3924&lt;=2,F3924&lt;=2,G3924&lt;=2),"Lost",AND(E3924&gt;=4,F3924&lt;=2),"New/Promising",TRUE,"Needs Attention")</f>
        <v>At Risk</v>
      </c>
      <c r="I3924" s="3" t="str">
        <f t="shared" si="65"/>
        <v>Churned</v>
      </c>
      <c r="J3924" s="3" t="str">
        <f>_xlfn.XLOOKUP(A3924,'Country_Lookup'!$D:$D,'Country_Lookup'!$E:$E)</f>
        <v>United Kingdom</v>
      </c>
    </row>
    <row r="3925" spans="1:10" x14ac:dyDescent="0.3">
      <c r="A3925">
        <v>16307</v>
      </c>
      <c r="B3925">
        <v>429</v>
      </c>
      <c r="C3925">
        <v>3</v>
      </c>
      <c r="D3925">
        <v>1194.9199999999994</v>
      </c>
      <c r="E3925" cm="1">
        <f t="array" ref="E3925">_xlfn.IFS(B3925&lt;=PERCENTILE($B$3:$B$5882,0.2),5,B3925&lt;=PERCENTILE($B$3:$B$5882,0.4),4,B3925&lt;=PERCENTILE($B$3:$B$5882,0.6),3,B3925&lt;=PERCENTILE($B$3:$B$5882,0.8),2,TRUE,1)</f>
        <v>1</v>
      </c>
      <c r="F3925" cm="1">
        <f t="array" ref="F3925">_xlfn.IFS(C3925&lt;=PERCENTILE($C$3:$C$5882,0.2),1,C3925&lt;=PERCENTILE($C$3:$C$5882,0.4),2,C3925&lt;=PERCENTILE($C$3:$C$5882,0.6),3,C3925&lt;=PERCENTILE($C$3:$C$5882,0.8),4,TRUE,5)</f>
        <v>3</v>
      </c>
      <c r="G3925" cm="1">
        <f t="array" ref="G3925">_xlfn.IFS(D3925&lt;=PERCENTILE($D$3:$D$5882,0.2),1,D3925&lt;=PERCENTILE($D$3:$D$5882,0.4),2,D3925&lt;=PERCENTILE($D$3:$D$5882,0.6),3,D3925&lt;=PERCENTILE($D$3:$D$5882,0.8),4,TRUE,5)</f>
        <v>3</v>
      </c>
      <c r="H3925" s="3" t="str" cm="1">
        <f t="array" ref="H3925">_xlfn.IFS(AND(E3925&gt;=4,F3925&gt;=4,G3925&gt;=4),"Champions",AND(E3925&gt;=3,F3925&gt;=3,G3925&gt;=3),"Loyal Customers",AND(E3925&lt;=2,F3925&gt;=3),"At Risk",AND(E3925&lt;=2,F3925&lt;=2,G3925&lt;=2),"Lost",AND(E3925&gt;=4,F3925&lt;=2),"New/Promising",TRUE,"Needs Attention")</f>
        <v>At Risk</v>
      </c>
      <c r="I3925" s="3" t="str">
        <f t="shared" si="65"/>
        <v>Churned</v>
      </c>
      <c r="J3925" s="3" t="str">
        <f>_xlfn.XLOOKUP(A3925,'Country_Lookup'!$D:$D,'Country_Lookup'!$E:$E)</f>
        <v>United Kingdom</v>
      </c>
    </row>
    <row r="3926" spans="1:10" x14ac:dyDescent="0.3">
      <c r="A3926">
        <v>16308</v>
      </c>
      <c r="B3926">
        <v>37</v>
      </c>
      <c r="C3926">
        <v>7</v>
      </c>
      <c r="D3926">
        <v>5120</v>
      </c>
      <c r="E3926" cm="1">
        <f t="array" ref="E3926">_xlfn.IFS(B3926&lt;=PERCENTILE($B$3:$B$5882,0.2),5,B3926&lt;=PERCENTILE($B$3:$B$5882,0.4),4,B3926&lt;=PERCENTILE($B$3:$B$5882,0.6),3,B3926&lt;=PERCENTILE($B$3:$B$5882,0.8),2,TRUE,1)</f>
        <v>4</v>
      </c>
      <c r="F3926" cm="1">
        <f t="array" ref="F3926">_xlfn.IFS(C3926&lt;=PERCENTILE($C$3:$C$5882,0.2),1,C3926&lt;=PERCENTILE($C$3:$C$5882,0.4),2,C3926&lt;=PERCENTILE($C$3:$C$5882,0.6),3,C3926&lt;=PERCENTILE($C$3:$C$5882,0.8),4,TRUE,5)</f>
        <v>4</v>
      </c>
      <c r="G3926" cm="1">
        <f t="array" ref="G3926">_xlfn.IFS(D3926&lt;=PERCENTILE($D$3:$D$5882,0.2),1,D3926&lt;=PERCENTILE($D$3:$D$5882,0.4),2,D3926&lt;=PERCENTILE($D$3:$D$5882,0.6),3,D3926&lt;=PERCENTILE($D$3:$D$5882,0.8),4,TRUE,5)</f>
        <v>5</v>
      </c>
      <c r="H3926" s="3" t="str" cm="1">
        <f t="array" ref="H3926">_xlfn.IFS(AND(E3926&gt;=4,F3926&gt;=4,G3926&gt;=4),"Champions",AND(E3926&gt;=3,F3926&gt;=3,G3926&gt;=3),"Loyal Customers",AND(E3926&lt;=2,F3926&gt;=3),"At Risk",AND(E3926&lt;=2,F3926&lt;=2,G3926&lt;=2),"Lost",AND(E3926&gt;=4,F3926&lt;=2),"New/Promising",TRUE,"Needs Attention")</f>
        <v>Champions</v>
      </c>
      <c r="I3926" s="3" t="str">
        <f t="shared" si="65"/>
        <v>Active</v>
      </c>
      <c r="J3926" s="3" t="str">
        <f>_xlfn.XLOOKUP(A3926,'Country_Lookup'!$D:$D,'Country_Lookup'!$E:$E)</f>
        <v>United Kingdom</v>
      </c>
    </row>
    <row r="3927" spans="1:10" x14ac:dyDescent="0.3">
      <c r="A3927">
        <v>16309</v>
      </c>
      <c r="B3927">
        <v>106</v>
      </c>
      <c r="C3927">
        <v>2</v>
      </c>
      <c r="D3927">
        <v>706.56999999999982</v>
      </c>
      <c r="E3927" cm="1">
        <f t="array" ref="E3927">_xlfn.IFS(B3927&lt;=PERCENTILE($B$3:$B$5882,0.2),5,B3927&lt;=PERCENTILE($B$3:$B$5882,0.4),4,B3927&lt;=PERCENTILE($B$3:$B$5882,0.6),3,B3927&lt;=PERCENTILE($B$3:$B$5882,0.8),2,TRUE,1)</f>
        <v>3</v>
      </c>
      <c r="F3927" cm="1">
        <f t="array" ref="F3927">_xlfn.IFS(C3927&lt;=PERCENTILE($C$3:$C$5882,0.2),1,C3927&lt;=PERCENTILE($C$3:$C$5882,0.4),2,C3927&lt;=PERCENTILE($C$3:$C$5882,0.6),3,C3927&lt;=PERCENTILE($C$3:$C$5882,0.8),4,TRUE,5)</f>
        <v>2</v>
      </c>
      <c r="G3927" cm="1">
        <f t="array" ref="G3927">_xlfn.IFS(D3927&lt;=PERCENTILE($D$3:$D$5882,0.2),1,D3927&lt;=PERCENTILE($D$3:$D$5882,0.4),2,D3927&lt;=PERCENTILE($D$3:$D$5882,0.6),3,D3927&lt;=PERCENTILE($D$3:$D$5882,0.8),4,TRUE,5)</f>
        <v>3</v>
      </c>
      <c r="H3927" s="3" t="str" cm="1">
        <f t="array" ref="H3927">_xlfn.IFS(AND(E3927&gt;=4,F3927&gt;=4,G3927&gt;=4),"Champions",AND(E3927&gt;=3,F3927&gt;=3,G3927&gt;=3),"Loyal Customers",AND(E3927&lt;=2,F3927&gt;=3),"At Risk",AND(E3927&lt;=2,F3927&lt;=2,G3927&lt;=2),"Lost",AND(E3927&gt;=4,F3927&lt;=2),"New/Promising",TRUE,"Needs Attention")</f>
        <v>Needs Attention</v>
      </c>
      <c r="I3927" s="3" t="str">
        <f t="shared" si="65"/>
        <v>Churned</v>
      </c>
      <c r="J3927" s="3" t="str">
        <f>_xlfn.XLOOKUP(A3927,'Country_Lookup'!$D:$D,'Country_Lookup'!$E:$E)</f>
        <v>United Kingdom</v>
      </c>
    </row>
    <row r="3928" spans="1:10" x14ac:dyDescent="0.3">
      <c r="A3928">
        <v>16310</v>
      </c>
      <c r="B3928">
        <v>414</v>
      </c>
      <c r="C3928">
        <v>2</v>
      </c>
      <c r="D3928">
        <v>460.08</v>
      </c>
      <c r="E3928" cm="1">
        <f t="array" ref="E3928">_xlfn.IFS(B3928&lt;=PERCENTILE($B$3:$B$5882,0.2),5,B3928&lt;=PERCENTILE($B$3:$B$5882,0.4),4,B3928&lt;=PERCENTILE($B$3:$B$5882,0.6),3,B3928&lt;=PERCENTILE($B$3:$B$5882,0.8),2,TRUE,1)</f>
        <v>1</v>
      </c>
      <c r="F3928" cm="1">
        <f t="array" ref="F3928">_xlfn.IFS(C3928&lt;=PERCENTILE($C$3:$C$5882,0.2),1,C3928&lt;=PERCENTILE($C$3:$C$5882,0.4),2,C3928&lt;=PERCENTILE($C$3:$C$5882,0.6),3,C3928&lt;=PERCENTILE($C$3:$C$5882,0.8),4,TRUE,5)</f>
        <v>2</v>
      </c>
      <c r="G3928" cm="1">
        <f t="array" ref="G3928">_xlfn.IFS(D3928&lt;=PERCENTILE($D$3:$D$5882,0.2),1,D3928&lt;=PERCENTILE($D$3:$D$5882,0.4),2,D3928&lt;=PERCENTILE($D$3:$D$5882,0.6),3,D3928&lt;=PERCENTILE($D$3:$D$5882,0.8),4,TRUE,5)</f>
        <v>2</v>
      </c>
      <c r="H3928" s="3" t="str" cm="1">
        <f t="array" ref="H3928">_xlfn.IFS(AND(E3928&gt;=4,F3928&gt;=4,G3928&gt;=4),"Champions",AND(E3928&gt;=3,F3928&gt;=3,G3928&gt;=3),"Loyal Customers",AND(E3928&lt;=2,F3928&gt;=3),"At Risk",AND(E3928&lt;=2,F3928&lt;=2,G3928&lt;=2),"Lost",AND(E3928&gt;=4,F3928&lt;=2),"New/Promising",TRUE,"Needs Attention")</f>
        <v>Lost</v>
      </c>
      <c r="I3928" s="3" t="str">
        <f t="shared" si="65"/>
        <v>Churned</v>
      </c>
      <c r="J3928" s="3" t="str">
        <f>_xlfn.XLOOKUP(A3928,'Country_Lookup'!$D:$D,'Country_Lookup'!$E:$E)</f>
        <v>United Kingdom</v>
      </c>
    </row>
    <row r="3929" spans="1:10" x14ac:dyDescent="0.3">
      <c r="A3929">
        <v>16311</v>
      </c>
      <c r="B3929">
        <v>17</v>
      </c>
      <c r="C3929">
        <v>2</v>
      </c>
      <c r="D3929">
        <v>616.26000000000067</v>
      </c>
      <c r="E3929" cm="1">
        <f t="array" ref="E3929">_xlfn.IFS(B3929&lt;=PERCENTILE($B$3:$B$5882,0.2),5,B3929&lt;=PERCENTILE($B$3:$B$5882,0.4),4,B3929&lt;=PERCENTILE($B$3:$B$5882,0.6),3,B3929&lt;=PERCENTILE($B$3:$B$5882,0.8),2,TRUE,1)</f>
        <v>5</v>
      </c>
      <c r="F3929" cm="1">
        <f t="array" ref="F3929">_xlfn.IFS(C3929&lt;=PERCENTILE($C$3:$C$5882,0.2),1,C3929&lt;=PERCENTILE($C$3:$C$5882,0.4),2,C3929&lt;=PERCENTILE($C$3:$C$5882,0.6),3,C3929&lt;=PERCENTILE($C$3:$C$5882,0.8),4,TRUE,5)</f>
        <v>2</v>
      </c>
      <c r="G3929" cm="1">
        <f t="array" ref="G3929">_xlfn.IFS(D3929&lt;=PERCENTILE($D$3:$D$5882,0.2),1,D3929&lt;=PERCENTILE($D$3:$D$5882,0.4),2,D3929&lt;=PERCENTILE($D$3:$D$5882,0.6),3,D3929&lt;=PERCENTILE($D$3:$D$5882,0.8),4,TRUE,5)</f>
        <v>2</v>
      </c>
      <c r="H3929" s="3" t="str" cm="1">
        <f t="array" ref="H3929">_xlfn.IFS(AND(E3929&gt;=4,F3929&gt;=4,G3929&gt;=4),"Champions",AND(E3929&gt;=3,F3929&gt;=3,G3929&gt;=3),"Loyal Customers",AND(E3929&lt;=2,F3929&gt;=3),"At Risk",AND(E3929&lt;=2,F3929&lt;=2,G3929&lt;=2),"Lost",AND(E3929&gt;=4,F3929&lt;=2),"New/Promising",TRUE,"Needs Attention")</f>
        <v>New/Promising</v>
      </c>
      <c r="I3929" s="3" t="str">
        <f t="shared" si="65"/>
        <v>Active</v>
      </c>
      <c r="J3929" s="3" t="str">
        <f>_xlfn.XLOOKUP(A3929,'Country_Lookup'!$D:$D,'Country_Lookup'!$E:$E)</f>
        <v>United Kingdom</v>
      </c>
    </row>
    <row r="3930" spans="1:10" x14ac:dyDescent="0.3">
      <c r="A3930">
        <v>16312</v>
      </c>
      <c r="B3930">
        <v>432</v>
      </c>
      <c r="C3930">
        <v>1</v>
      </c>
      <c r="D3930">
        <v>171.15000000000003</v>
      </c>
      <c r="E3930" cm="1">
        <f t="array" ref="E3930">_xlfn.IFS(B3930&lt;=PERCENTILE($B$3:$B$5882,0.2),5,B3930&lt;=PERCENTILE($B$3:$B$5882,0.4),4,B3930&lt;=PERCENTILE($B$3:$B$5882,0.6),3,B3930&lt;=PERCENTILE($B$3:$B$5882,0.8),2,TRUE,1)</f>
        <v>1</v>
      </c>
      <c r="F3930" cm="1">
        <f t="array" ref="F3930">_xlfn.IFS(C3930&lt;=PERCENTILE($C$3:$C$5882,0.2),1,C3930&lt;=PERCENTILE($C$3:$C$5882,0.4),2,C3930&lt;=PERCENTILE($C$3:$C$5882,0.6),3,C3930&lt;=PERCENTILE($C$3:$C$5882,0.8),4,TRUE,5)</f>
        <v>1</v>
      </c>
      <c r="G3930" cm="1">
        <f t="array" ref="G3930">_xlfn.IFS(D3930&lt;=PERCENTILE($D$3:$D$5882,0.2),1,D3930&lt;=PERCENTILE($D$3:$D$5882,0.4),2,D3930&lt;=PERCENTILE($D$3:$D$5882,0.6),3,D3930&lt;=PERCENTILE($D$3:$D$5882,0.8),4,TRUE,5)</f>
        <v>1</v>
      </c>
      <c r="H3930" s="3" t="str" cm="1">
        <f t="array" ref="H3930">_xlfn.IFS(AND(E3930&gt;=4,F3930&gt;=4,G3930&gt;=4),"Champions",AND(E3930&gt;=3,F3930&gt;=3,G3930&gt;=3),"Loyal Customers",AND(E3930&lt;=2,F3930&gt;=3),"At Risk",AND(E3930&lt;=2,F3930&lt;=2,G3930&lt;=2),"Lost",AND(E3930&gt;=4,F3930&lt;=2),"New/Promising",TRUE,"Needs Attention")</f>
        <v>Lost</v>
      </c>
      <c r="I3930" s="3" t="str">
        <f t="shared" si="65"/>
        <v>Churned</v>
      </c>
      <c r="J3930" s="3" t="str">
        <f>_xlfn.XLOOKUP(A3930,'Country_Lookup'!$D:$D,'Country_Lookup'!$E:$E)</f>
        <v>United Kingdom</v>
      </c>
    </row>
    <row r="3931" spans="1:10" x14ac:dyDescent="0.3">
      <c r="A3931">
        <v>16313</v>
      </c>
      <c r="B3931">
        <v>3</v>
      </c>
      <c r="C3931">
        <v>2</v>
      </c>
      <c r="D3931">
        <v>274.15000000000003</v>
      </c>
      <c r="E3931" cm="1">
        <f t="array" ref="E3931">_xlfn.IFS(B3931&lt;=PERCENTILE($B$3:$B$5882,0.2),5,B3931&lt;=PERCENTILE($B$3:$B$5882,0.4),4,B3931&lt;=PERCENTILE($B$3:$B$5882,0.6),3,B3931&lt;=PERCENTILE($B$3:$B$5882,0.8),2,TRUE,1)</f>
        <v>5</v>
      </c>
      <c r="F3931" cm="1">
        <f t="array" ref="F3931">_xlfn.IFS(C3931&lt;=PERCENTILE($C$3:$C$5882,0.2),1,C3931&lt;=PERCENTILE($C$3:$C$5882,0.4),2,C3931&lt;=PERCENTILE($C$3:$C$5882,0.6),3,C3931&lt;=PERCENTILE($C$3:$C$5882,0.8),4,TRUE,5)</f>
        <v>2</v>
      </c>
      <c r="G3931" cm="1">
        <f t="array" ref="G3931">_xlfn.IFS(D3931&lt;=PERCENTILE($D$3:$D$5882,0.2),1,D3931&lt;=PERCENTILE($D$3:$D$5882,0.4),2,D3931&lt;=PERCENTILE($D$3:$D$5882,0.6),3,D3931&lt;=PERCENTILE($D$3:$D$5882,0.8),4,TRUE,5)</f>
        <v>1</v>
      </c>
      <c r="H3931" s="3" t="str" cm="1">
        <f t="array" ref="H3931">_xlfn.IFS(AND(E3931&gt;=4,F3931&gt;=4,G3931&gt;=4),"Champions",AND(E3931&gt;=3,F3931&gt;=3,G3931&gt;=3),"Loyal Customers",AND(E3931&lt;=2,F3931&gt;=3),"At Risk",AND(E3931&lt;=2,F3931&lt;=2,G3931&lt;=2),"Lost",AND(E3931&gt;=4,F3931&lt;=2),"New/Promising",TRUE,"Needs Attention")</f>
        <v>New/Promising</v>
      </c>
      <c r="I3931" s="3" t="str">
        <f t="shared" si="65"/>
        <v>Active</v>
      </c>
      <c r="J3931" s="3" t="str">
        <f>_xlfn.XLOOKUP(A3931,'Country_Lookup'!$D:$D,'Country_Lookup'!$E:$E)</f>
        <v>United Kingdom</v>
      </c>
    </row>
    <row r="3932" spans="1:10" x14ac:dyDescent="0.3">
      <c r="A3932">
        <v>16314</v>
      </c>
      <c r="B3932">
        <v>389</v>
      </c>
      <c r="C3932">
        <v>3</v>
      </c>
      <c r="D3932">
        <v>1491.399999999999</v>
      </c>
      <c r="E3932" cm="1">
        <f t="array" ref="E3932">_xlfn.IFS(B3932&lt;=PERCENTILE($B$3:$B$5882,0.2),5,B3932&lt;=PERCENTILE($B$3:$B$5882,0.4),4,B3932&lt;=PERCENTILE($B$3:$B$5882,0.6),3,B3932&lt;=PERCENTILE($B$3:$B$5882,0.8),2,TRUE,1)</f>
        <v>2</v>
      </c>
      <c r="F3932" cm="1">
        <f t="array" ref="F3932">_xlfn.IFS(C3932&lt;=PERCENTILE($C$3:$C$5882,0.2),1,C3932&lt;=PERCENTILE($C$3:$C$5882,0.4),2,C3932&lt;=PERCENTILE($C$3:$C$5882,0.6),3,C3932&lt;=PERCENTILE($C$3:$C$5882,0.8),4,TRUE,5)</f>
        <v>3</v>
      </c>
      <c r="G3932" cm="1">
        <f t="array" ref="G3932">_xlfn.IFS(D3932&lt;=PERCENTILE($D$3:$D$5882,0.2),1,D3932&lt;=PERCENTILE($D$3:$D$5882,0.4),2,D3932&lt;=PERCENTILE($D$3:$D$5882,0.6),3,D3932&lt;=PERCENTILE($D$3:$D$5882,0.8),4,TRUE,5)</f>
        <v>4</v>
      </c>
      <c r="H3932" s="3" t="str" cm="1">
        <f t="array" ref="H3932">_xlfn.IFS(AND(E3932&gt;=4,F3932&gt;=4,G3932&gt;=4),"Champions",AND(E3932&gt;=3,F3932&gt;=3,G3932&gt;=3),"Loyal Customers",AND(E3932&lt;=2,F3932&gt;=3),"At Risk",AND(E3932&lt;=2,F3932&lt;=2,G3932&lt;=2),"Lost",AND(E3932&gt;=4,F3932&lt;=2),"New/Promising",TRUE,"Needs Attention")</f>
        <v>At Risk</v>
      </c>
      <c r="I3932" s="3" t="str">
        <f t="shared" si="65"/>
        <v>Churned</v>
      </c>
      <c r="J3932" s="3" t="str">
        <f>_xlfn.XLOOKUP(A3932,'Country_Lookup'!$D:$D,'Country_Lookup'!$E:$E)</f>
        <v>United Kingdom</v>
      </c>
    </row>
    <row r="3933" spans="1:10" x14ac:dyDescent="0.3">
      <c r="A3933">
        <v>16315</v>
      </c>
      <c r="B3933">
        <v>330</v>
      </c>
      <c r="C3933">
        <v>2</v>
      </c>
      <c r="D3933">
        <v>402.70999999999992</v>
      </c>
      <c r="E3933" cm="1">
        <f t="array" ref="E3933">_xlfn.IFS(B3933&lt;=PERCENTILE($B$3:$B$5882,0.2),5,B3933&lt;=PERCENTILE($B$3:$B$5882,0.4),4,B3933&lt;=PERCENTILE($B$3:$B$5882,0.6),3,B3933&lt;=PERCENTILE($B$3:$B$5882,0.8),2,TRUE,1)</f>
        <v>2</v>
      </c>
      <c r="F3933" cm="1">
        <f t="array" ref="F3933">_xlfn.IFS(C3933&lt;=PERCENTILE($C$3:$C$5882,0.2),1,C3933&lt;=PERCENTILE($C$3:$C$5882,0.4),2,C3933&lt;=PERCENTILE($C$3:$C$5882,0.6),3,C3933&lt;=PERCENTILE($C$3:$C$5882,0.8),4,TRUE,5)</f>
        <v>2</v>
      </c>
      <c r="G3933" cm="1">
        <f t="array" ref="G3933">_xlfn.IFS(D3933&lt;=PERCENTILE($D$3:$D$5882,0.2),1,D3933&lt;=PERCENTILE($D$3:$D$5882,0.4),2,D3933&lt;=PERCENTILE($D$3:$D$5882,0.6),3,D3933&lt;=PERCENTILE($D$3:$D$5882,0.8),4,TRUE,5)</f>
        <v>2</v>
      </c>
      <c r="H3933" s="3" t="str" cm="1">
        <f t="array" ref="H3933">_xlfn.IFS(AND(E3933&gt;=4,F3933&gt;=4,G3933&gt;=4),"Champions",AND(E3933&gt;=3,F3933&gt;=3,G3933&gt;=3),"Loyal Customers",AND(E3933&lt;=2,F3933&gt;=3),"At Risk",AND(E3933&lt;=2,F3933&lt;=2,G3933&lt;=2),"Lost",AND(E3933&gt;=4,F3933&lt;=2),"New/Promising",TRUE,"Needs Attention")</f>
        <v>Lost</v>
      </c>
      <c r="I3933" s="3" t="str">
        <f t="shared" si="65"/>
        <v>Churned</v>
      </c>
      <c r="J3933" s="3" t="str">
        <f>_xlfn.XLOOKUP(A3933,'Country_Lookup'!$D:$D,'Country_Lookup'!$E:$E)</f>
        <v>United Kingdom</v>
      </c>
    </row>
    <row r="3934" spans="1:10" x14ac:dyDescent="0.3">
      <c r="A3934">
        <v>16316</v>
      </c>
      <c r="B3934">
        <v>64</v>
      </c>
      <c r="C3934">
        <v>13</v>
      </c>
      <c r="D3934">
        <v>5744.9099999999835</v>
      </c>
      <c r="E3934" cm="1">
        <f t="array" ref="E3934">_xlfn.IFS(B3934&lt;=PERCENTILE($B$3:$B$5882,0.2),5,B3934&lt;=PERCENTILE($B$3:$B$5882,0.4),4,B3934&lt;=PERCENTILE($B$3:$B$5882,0.6),3,B3934&lt;=PERCENTILE($B$3:$B$5882,0.8),2,TRUE,1)</f>
        <v>3</v>
      </c>
      <c r="F3934" cm="1">
        <f t="array" ref="F3934">_xlfn.IFS(C3934&lt;=PERCENTILE($C$3:$C$5882,0.2),1,C3934&lt;=PERCENTILE($C$3:$C$5882,0.4),2,C3934&lt;=PERCENTILE($C$3:$C$5882,0.6),3,C3934&lt;=PERCENTILE($C$3:$C$5882,0.8),4,TRUE,5)</f>
        <v>5</v>
      </c>
      <c r="G3934" cm="1">
        <f t="array" ref="G3934">_xlfn.IFS(D3934&lt;=PERCENTILE($D$3:$D$5882,0.2),1,D3934&lt;=PERCENTILE($D$3:$D$5882,0.4),2,D3934&lt;=PERCENTILE($D$3:$D$5882,0.6),3,D3934&lt;=PERCENTILE($D$3:$D$5882,0.8),4,TRUE,5)</f>
        <v>5</v>
      </c>
      <c r="H3934" s="3" t="str" cm="1">
        <f t="array" ref="H3934">_xlfn.IFS(AND(E3934&gt;=4,F3934&gt;=4,G3934&gt;=4),"Champions",AND(E3934&gt;=3,F3934&gt;=3,G3934&gt;=3),"Loyal Customers",AND(E3934&lt;=2,F3934&gt;=3),"At Risk",AND(E3934&lt;=2,F3934&lt;=2,G3934&lt;=2),"Lost",AND(E3934&gt;=4,F3934&lt;=2),"New/Promising",TRUE,"Needs Attention")</f>
        <v>Loyal Customers</v>
      </c>
      <c r="I3934" s="3" t="str">
        <f t="shared" si="65"/>
        <v>Active</v>
      </c>
      <c r="J3934" s="3" t="str">
        <f>_xlfn.XLOOKUP(A3934,'Country_Lookup'!$D:$D,'Country_Lookup'!$E:$E)</f>
        <v>United Kingdom</v>
      </c>
    </row>
    <row r="3935" spans="1:10" x14ac:dyDescent="0.3">
      <c r="A3935">
        <v>16317</v>
      </c>
      <c r="B3935">
        <v>119</v>
      </c>
      <c r="C3935">
        <v>5</v>
      </c>
      <c r="D3935">
        <v>2192.5100000000025</v>
      </c>
      <c r="E3935" cm="1">
        <f t="array" ref="E3935">_xlfn.IFS(B3935&lt;=PERCENTILE($B$3:$B$5882,0.2),5,B3935&lt;=PERCENTILE($B$3:$B$5882,0.4),4,B3935&lt;=PERCENTILE($B$3:$B$5882,0.6),3,B3935&lt;=PERCENTILE($B$3:$B$5882,0.8),2,TRUE,1)</f>
        <v>3</v>
      </c>
      <c r="F3935" cm="1">
        <f t="array" ref="F3935">_xlfn.IFS(C3935&lt;=PERCENTILE($C$3:$C$5882,0.2),1,C3935&lt;=PERCENTILE($C$3:$C$5882,0.4),2,C3935&lt;=PERCENTILE($C$3:$C$5882,0.6),3,C3935&lt;=PERCENTILE($C$3:$C$5882,0.8),4,TRUE,5)</f>
        <v>4</v>
      </c>
      <c r="G3935" cm="1">
        <f t="array" ref="G3935">_xlfn.IFS(D3935&lt;=PERCENTILE($D$3:$D$5882,0.2),1,D3935&lt;=PERCENTILE($D$3:$D$5882,0.4),2,D3935&lt;=PERCENTILE($D$3:$D$5882,0.6),3,D3935&lt;=PERCENTILE($D$3:$D$5882,0.8),4,TRUE,5)</f>
        <v>4</v>
      </c>
      <c r="H3935" s="3" t="str" cm="1">
        <f t="array" ref="H3935">_xlfn.IFS(AND(E3935&gt;=4,F3935&gt;=4,G3935&gt;=4),"Champions",AND(E3935&gt;=3,F3935&gt;=3,G3935&gt;=3),"Loyal Customers",AND(E3935&lt;=2,F3935&gt;=3),"At Risk",AND(E3935&lt;=2,F3935&lt;=2,G3935&lt;=2),"Lost",AND(E3935&gt;=4,F3935&lt;=2),"New/Promising",TRUE,"Needs Attention")</f>
        <v>Loyal Customers</v>
      </c>
      <c r="I3935" s="3" t="str">
        <f t="shared" si="65"/>
        <v>Churned</v>
      </c>
      <c r="J3935" s="3" t="str">
        <f>_xlfn.XLOOKUP(A3935,'Country_Lookup'!$D:$D,'Country_Lookup'!$E:$E)</f>
        <v>United Kingdom</v>
      </c>
    </row>
    <row r="3936" spans="1:10" x14ac:dyDescent="0.3">
      <c r="A3936">
        <v>16318</v>
      </c>
      <c r="B3936">
        <v>35</v>
      </c>
      <c r="C3936">
        <v>1</v>
      </c>
      <c r="D3936">
        <v>328.14999999999992</v>
      </c>
      <c r="E3936" cm="1">
        <f t="array" ref="E3936">_xlfn.IFS(B3936&lt;=PERCENTILE($B$3:$B$5882,0.2),5,B3936&lt;=PERCENTILE($B$3:$B$5882,0.4),4,B3936&lt;=PERCENTILE($B$3:$B$5882,0.6),3,B3936&lt;=PERCENTILE($B$3:$B$5882,0.8),2,TRUE,1)</f>
        <v>4</v>
      </c>
      <c r="F3936" cm="1">
        <f t="array" ref="F3936">_xlfn.IFS(C3936&lt;=PERCENTILE($C$3:$C$5882,0.2),1,C3936&lt;=PERCENTILE($C$3:$C$5882,0.4),2,C3936&lt;=PERCENTILE($C$3:$C$5882,0.6),3,C3936&lt;=PERCENTILE($C$3:$C$5882,0.8),4,TRUE,5)</f>
        <v>1</v>
      </c>
      <c r="G3936" cm="1">
        <f t="array" ref="G3936">_xlfn.IFS(D3936&lt;=PERCENTILE($D$3:$D$5882,0.2),1,D3936&lt;=PERCENTILE($D$3:$D$5882,0.4),2,D3936&lt;=PERCENTILE($D$3:$D$5882,0.6),3,D3936&lt;=PERCENTILE($D$3:$D$5882,0.8),4,TRUE,5)</f>
        <v>2</v>
      </c>
      <c r="H3936" s="3" t="str" cm="1">
        <f t="array" ref="H3936">_xlfn.IFS(AND(E3936&gt;=4,F3936&gt;=4,G3936&gt;=4),"Champions",AND(E3936&gt;=3,F3936&gt;=3,G3936&gt;=3),"Loyal Customers",AND(E3936&lt;=2,F3936&gt;=3),"At Risk",AND(E3936&lt;=2,F3936&lt;=2,G3936&lt;=2),"Lost",AND(E3936&gt;=4,F3936&lt;=2),"New/Promising",TRUE,"Needs Attention")</f>
        <v>New/Promising</v>
      </c>
      <c r="I3936" s="3" t="str">
        <f t="shared" si="65"/>
        <v>Active</v>
      </c>
      <c r="J3936" s="3" t="str">
        <f>_xlfn.XLOOKUP(A3936,'Country_Lookup'!$D:$D,'Country_Lookup'!$E:$E)</f>
        <v>United Kingdom</v>
      </c>
    </row>
    <row r="3937" spans="1:10" x14ac:dyDescent="0.3">
      <c r="A3937">
        <v>16319</v>
      </c>
      <c r="B3937">
        <v>217</v>
      </c>
      <c r="C3937">
        <v>1</v>
      </c>
      <c r="D3937">
        <v>404.40000000000003</v>
      </c>
      <c r="E3937" cm="1">
        <f t="array" ref="E3937">_xlfn.IFS(B3937&lt;=PERCENTILE($B$3:$B$5882,0.2),5,B3937&lt;=PERCENTILE($B$3:$B$5882,0.4),4,B3937&lt;=PERCENTILE($B$3:$B$5882,0.6),3,B3937&lt;=PERCENTILE($B$3:$B$5882,0.8),2,TRUE,1)</f>
        <v>2</v>
      </c>
      <c r="F3937" cm="1">
        <f t="array" ref="F3937">_xlfn.IFS(C3937&lt;=PERCENTILE($C$3:$C$5882,0.2),1,C3937&lt;=PERCENTILE($C$3:$C$5882,0.4),2,C3937&lt;=PERCENTILE($C$3:$C$5882,0.6),3,C3937&lt;=PERCENTILE($C$3:$C$5882,0.8),4,TRUE,5)</f>
        <v>1</v>
      </c>
      <c r="G3937" cm="1">
        <f t="array" ref="G3937">_xlfn.IFS(D3937&lt;=PERCENTILE($D$3:$D$5882,0.2),1,D3937&lt;=PERCENTILE($D$3:$D$5882,0.4),2,D3937&lt;=PERCENTILE($D$3:$D$5882,0.6),3,D3937&lt;=PERCENTILE($D$3:$D$5882,0.8),4,TRUE,5)</f>
        <v>2</v>
      </c>
      <c r="H3937" s="3" t="str" cm="1">
        <f t="array" ref="H3937">_xlfn.IFS(AND(E3937&gt;=4,F3937&gt;=4,G3937&gt;=4),"Champions",AND(E3937&gt;=3,F3937&gt;=3,G3937&gt;=3),"Loyal Customers",AND(E3937&lt;=2,F3937&gt;=3),"At Risk",AND(E3937&lt;=2,F3937&lt;=2,G3937&lt;=2),"Lost",AND(E3937&gt;=4,F3937&lt;=2),"New/Promising",TRUE,"Needs Attention")</f>
        <v>Lost</v>
      </c>
      <c r="I3937" s="3" t="str">
        <f t="shared" si="65"/>
        <v>Churned</v>
      </c>
      <c r="J3937" s="3" t="str">
        <f>_xlfn.XLOOKUP(A3937,'Country_Lookup'!$D:$D,'Country_Lookup'!$E:$E)</f>
        <v>United Kingdom</v>
      </c>
    </row>
    <row r="3938" spans="1:10" x14ac:dyDescent="0.3">
      <c r="A3938">
        <v>16320</v>
      </c>
      <c r="B3938">
        <v>172</v>
      </c>
      <c r="C3938">
        <v>6</v>
      </c>
      <c r="D3938">
        <v>5628.9899999999916</v>
      </c>
      <c r="E3938" cm="1">
        <f t="array" ref="E3938">_xlfn.IFS(B3938&lt;=PERCENTILE($B$3:$B$5882,0.2),5,B3938&lt;=PERCENTILE($B$3:$B$5882,0.4),4,B3938&lt;=PERCENTILE($B$3:$B$5882,0.6),3,B3938&lt;=PERCENTILE($B$3:$B$5882,0.8),2,TRUE,1)</f>
        <v>3</v>
      </c>
      <c r="F3938" cm="1">
        <f t="array" ref="F3938">_xlfn.IFS(C3938&lt;=PERCENTILE($C$3:$C$5882,0.2),1,C3938&lt;=PERCENTILE($C$3:$C$5882,0.4),2,C3938&lt;=PERCENTILE($C$3:$C$5882,0.6),3,C3938&lt;=PERCENTILE($C$3:$C$5882,0.8),4,TRUE,5)</f>
        <v>4</v>
      </c>
      <c r="G3938" cm="1">
        <f t="array" ref="G3938">_xlfn.IFS(D3938&lt;=PERCENTILE($D$3:$D$5882,0.2),1,D3938&lt;=PERCENTILE($D$3:$D$5882,0.4),2,D3938&lt;=PERCENTILE($D$3:$D$5882,0.6),3,D3938&lt;=PERCENTILE($D$3:$D$5882,0.8),4,TRUE,5)</f>
        <v>5</v>
      </c>
      <c r="H3938" s="3" t="str" cm="1">
        <f t="array" ref="H3938">_xlfn.IFS(AND(E3938&gt;=4,F3938&gt;=4,G3938&gt;=4),"Champions",AND(E3938&gt;=3,F3938&gt;=3,G3938&gt;=3),"Loyal Customers",AND(E3938&lt;=2,F3938&gt;=3),"At Risk",AND(E3938&lt;=2,F3938&lt;=2,G3938&lt;=2),"Lost",AND(E3938&gt;=4,F3938&lt;=2),"New/Promising",TRUE,"Needs Attention")</f>
        <v>Loyal Customers</v>
      </c>
      <c r="I3938" s="3" t="str">
        <f t="shared" si="65"/>
        <v>Churned</v>
      </c>
      <c r="J3938" s="3" t="str">
        <f>_xlfn.XLOOKUP(A3938,'Country_Lookup'!$D:$D,'Country_Lookup'!$E:$E)</f>
        <v>Unspecified</v>
      </c>
    </row>
    <row r="3939" spans="1:10" x14ac:dyDescent="0.3">
      <c r="A3939">
        <v>16321</v>
      </c>
      <c r="B3939">
        <v>72</v>
      </c>
      <c r="C3939">
        <v>7</v>
      </c>
      <c r="D3939">
        <v>604.54999999999961</v>
      </c>
      <c r="E3939" cm="1">
        <f t="array" ref="E3939">_xlfn.IFS(B3939&lt;=PERCENTILE($B$3:$B$5882,0.2),5,B3939&lt;=PERCENTILE($B$3:$B$5882,0.4),4,B3939&lt;=PERCENTILE($B$3:$B$5882,0.6),3,B3939&lt;=PERCENTILE($B$3:$B$5882,0.8),2,TRUE,1)</f>
        <v>3</v>
      </c>
      <c r="F3939" cm="1">
        <f t="array" ref="F3939">_xlfn.IFS(C3939&lt;=PERCENTILE($C$3:$C$5882,0.2),1,C3939&lt;=PERCENTILE($C$3:$C$5882,0.4),2,C3939&lt;=PERCENTILE($C$3:$C$5882,0.6),3,C3939&lt;=PERCENTILE($C$3:$C$5882,0.8),4,TRUE,5)</f>
        <v>4</v>
      </c>
      <c r="G3939" cm="1">
        <f t="array" ref="G3939">_xlfn.IFS(D3939&lt;=PERCENTILE($D$3:$D$5882,0.2),1,D3939&lt;=PERCENTILE($D$3:$D$5882,0.4),2,D3939&lt;=PERCENTILE($D$3:$D$5882,0.6),3,D3939&lt;=PERCENTILE($D$3:$D$5882,0.8),4,TRUE,5)</f>
        <v>2</v>
      </c>
      <c r="H3939" s="3" t="str" cm="1">
        <f t="array" ref="H3939">_xlfn.IFS(AND(E3939&gt;=4,F3939&gt;=4,G3939&gt;=4),"Champions",AND(E3939&gt;=3,F3939&gt;=3,G3939&gt;=3),"Loyal Customers",AND(E3939&lt;=2,F3939&gt;=3),"At Risk",AND(E3939&lt;=2,F3939&lt;=2,G3939&lt;=2),"Lost",AND(E3939&gt;=4,F3939&lt;=2),"New/Promising",TRUE,"Needs Attention")</f>
        <v>Needs Attention</v>
      </c>
      <c r="I3939" s="3" t="str">
        <f t="shared" si="65"/>
        <v>Active</v>
      </c>
      <c r="J3939" s="3" t="str">
        <f>_xlfn.XLOOKUP(A3939,'Country_Lookup'!$D:$D,'Country_Lookup'!$E:$E)</f>
        <v>Australia</v>
      </c>
    </row>
    <row r="3940" spans="1:10" x14ac:dyDescent="0.3">
      <c r="A3940">
        <v>16322</v>
      </c>
      <c r="B3940">
        <v>1</v>
      </c>
      <c r="C3940">
        <v>2</v>
      </c>
      <c r="D3940">
        <v>326.75000000000006</v>
      </c>
      <c r="E3940" cm="1">
        <f t="array" ref="E3940">_xlfn.IFS(B3940&lt;=PERCENTILE($B$3:$B$5882,0.2),5,B3940&lt;=PERCENTILE($B$3:$B$5882,0.4),4,B3940&lt;=PERCENTILE($B$3:$B$5882,0.6),3,B3940&lt;=PERCENTILE($B$3:$B$5882,0.8),2,TRUE,1)</f>
        <v>5</v>
      </c>
      <c r="F3940" cm="1">
        <f t="array" ref="F3940">_xlfn.IFS(C3940&lt;=PERCENTILE($C$3:$C$5882,0.2),1,C3940&lt;=PERCENTILE($C$3:$C$5882,0.4),2,C3940&lt;=PERCENTILE($C$3:$C$5882,0.6),3,C3940&lt;=PERCENTILE($C$3:$C$5882,0.8),4,TRUE,5)</f>
        <v>2</v>
      </c>
      <c r="G3940" cm="1">
        <f t="array" ref="G3940">_xlfn.IFS(D3940&lt;=PERCENTILE($D$3:$D$5882,0.2),1,D3940&lt;=PERCENTILE($D$3:$D$5882,0.4),2,D3940&lt;=PERCENTILE($D$3:$D$5882,0.6),3,D3940&lt;=PERCENTILE($D$3:$D$5882,0.8),4,TRUE,5)</f>
        <v>2</v>
      </c>
      <c r="H3940" s="3" t="str" cm="1">
        <f t="array" ref="H3940">_xlfn.IFS(AND(E3940&gt;=4,F3940&gt;=4,G3940&gt;=4),"Champions",AND(E3940&gt;=3,F3940&gt;=3,G3940&gt;=3),"Loyal Customers",AND(E3940&lt;=2,F3940&gt;=3),"At Risk",AND(E3940&lt;=2,F3940&lt;=2,G3940&lt;=2),"Lost",AND(E3940&gt;=4,F3940&lt;=2),"New/Promising",TRUE,"Needs Attention")</f>
        <v>New/Promising</v>
      </c>
      <c r="I3940" s="3" t="str">
        <f t="shared" si="65"/>
        <v>Active</v>
      </c>
      <c r="J3940" s="3" t="str">
        <f>_xlfn.XLOOKUP(A3940,'Country_Lookup'!$D:$D,'Country_Lookup'!$E:$E)</f>
        <v>United Kingdom</v>
      </c>
    </row>
    <row r="3941" spans="1:10" x14ac:dyDescent="0.3">
      <c r="A3941">
        <v>16323</v>
      </c>
      <c r="B3941">
        <v>196</v>
      </c>
      <c r="C3941">
        <v>2</v>
      </c>
      <c r="D3941">
        <v>353.66</v>
      </c>
      <c r="E3941" cm="1">
        <f t="array" ref="E3941">_xlfn.IFS(B3941&lt;=PERCENTILE($B$3:$B$5882,0.2),5,B3941&lt;=PERCENTILE($B$3:$B$5882,0.4),4,B3941&lt;=PERCENTILE($B$3:$B$5882,0.6),3,B3941&lt;=PERCENTILE($B$3:$B$5882,0.8),2,TRUE,1)</f>
        <v>2</v>
      </c>
      <c r="F3941" cm="1">
        <f t="array" ref="F3941">_xlfn.IFS(C3941&lt;=PERCENTILE($C$3:$C$5882,0.2),1,C3941&lt;=PERCENTILE($C$3:$C$5882,0.4),2,C3941&lt;=PERCENTILE($C$3:$C$5882,0.6),3,C3941&lt;=PERCENTILE($C$3:$C$5882,0.8),4,TRUE,5)</f>
        <v>2</v>
      </c>
      <c r="G3941" cm="1">
        <f t="array" ref="G3941">_xlfn.IFS(D3941&lt;=PERCENTILE($D$3:$D$5882,0.2),1,D3941&lt;=PERCENTILE($D$3:$D$5882,0.4),2,D3941&lt;=PERCENTILE($D$3:$D$5882,0.6),3,D3941&lt;=PERCENTILE($D$3:$D$5882,0.8),4,TRUE,5)</f>
        <v>2</v>
      </c>
      <c r="H3941" s="3" t="str" cm="1">
        <f t="array" ref="H3941">_xlfn.IFS(AND(E3941&gt;=4,F3941&gt;=4,G3941&gt;=4),"Champions",AND(E3941&gt;=3,F3941&gt;=3,G3941&gt;=3),"Loyal Customers",AND(E3941&lt;=2,F3941&gt;=3),"At Risk",AND(E3941&lt;=2,F3941&lt;=2,G3941&lt;=2),"Lost",AND(E3941&gt;=4,F3941&lt;=2),"New/Promising",TRUE,"Needs Attention")</f>
        <v>Lost</v>
      </c>
      <c r="I3941" s="3" t="str">
        <f t="shared" si="65"/>
        <v>Churned</v>
      </c>
      <c r="J3941" s="3" t="str">
        <f>_xlfn.XLOOKUP(A3941,'Country_Lookup'!$D:$D,'Country_Lookup'!$E:$E)</f>
        <v>United Kingdom</v>
      </c>
    </row>
    <row r="3942" spans="1:10" x14ac:dyDescent="0.3">
      <c r="A3942">
        <v>16324</v>
      </c>
      <c r="B3942">
        <v>128</v>
      </c>
      <c r="C3942">
        <v>3</v>
      </c>
      <c r="D3942">
        <v>428.68000000000023</v>
      </c>
      <c r="E3942" cm="1">
        <f t="array" ref="E3942">_xlfn.IFS(B3942&lt;=PERCENTILE($B$3:$B$5882,0.2),5,B3942&lt;=PERCENTILE($B$3:$B$5882,0.4),4,B3942&lt;=PERCENTILE($B$3:$B$5882,0.6),3,B3942&lt;=PERCENTILE($B$3:$B$5882,0.8),2,TRUE,1)</f>
        <v>3</v>
      </c>
      <c r="F3942" cm="1">
        <f t="array" ref="F3942">_xlfn.IFS(C3942&lt;=PERCENTILE($C$3:$C$5882,0.2),1,C3942&lt;=PERCENTILE($C$3:$C$5882,0.4),2,C3942&lt;=PERCENTILE($C$3:$C$5882,0.6),3,C3942&lt;=PERCENTILE($C$3:$C$5882,0.8),4,TRUE,5)</f>
        <v>3</v>
      </c>
      <c r="G3942" cm="1">
        <f t="array" ref="G3942">_xlfn.IFS(D3942&lt;=PERCENTILE($D$3:$D$5882,0.2),1,D3942&lt;=PERCENTILE($D$3:$D$5882,0.4),2,D3942&lt;=PERCENTILE($D$3:$D$5882,0.6),3,D3942&lt;=PERCENTILE($D$3:$D$5882,0.8),4,TRUE,5)</f>
        <v>2</v>
      </c>
      <c r="H3942" s="3" t="str" cm="1">
        <f t="array" ref="H3942">_xlfn.IFS(AND(E3942&gt;=4,F3942&gt;=4,G3942&gt;=4),"Champions",AND(E3942&gt;=3,F3942&gt;=3,G3942&gt;=3),"Loyal Customers",AND(E3942&lt;=2,F3942&gt;=3),"At Risk",AND(E3942&lt;=2,F3942&lt;=2,G3942&lt;=2),"Lost",AND(E3942&gt;=4,F3942&lt;=2),"New/Promising",TRUE,"Needs Attention")</f>
        <v>Needs Attention</v>
      </c>
      <c r="I3942" s="3" t="str">
        <f t="shared" si="65"/>
        <v>Churned</v>
      </c>
      <c r="J3942" s="3" t="str">
        <f>_xlfn.XLOOKUP(A3942,'Country_Lookup'!$D:$D,'Country_Lookup'!$E:$E)</f>
        <v>United Kingdom</v>
      </c>
    </row>
    <row r="3943" spans="1:10" x14ac:dyDescent="0.3">
      <c r="A3943">
        <v>16325</v>
      </c>
      <c r="B3943">
        <v>46</v>
      </c>
      <c r="C3943">
        <v>12</v>
      </c>
      <c r="D3943">
        <v>3597.4999999999995</v>
      </c>
      <c r="E3943" cm="1">
        <f t="array" ref="E3943">_xlfn.IFS(B3943&lt;=PERCENTILE($B$3:$B$5882,0.2),5,B3943&lt;=PERCENTILE($B$3:$B$5882,0.4),4,B3943&lt;=PERCENTILE($B$3:$B$5882,0.6),3,B3943&lt;=PERCENTILE($B$3:$B$5882,0.8),2,TRUE,1)</f>
        <v>4</v>
      </c>
      <c r="F3943" cm="1">
        <f t="array" ref="F3943">_xlfn.IFS(C3943&lt;=PERCENTILE($C$3:$C$5882,0.2),1,C3943&lt;=PERCENTILE($C$3:$C$5882,0.4),2,C3943&lt;=PERCENTILE($C$3:$C$5882,0.6),3,C3943&lt;=PERCENTILE($C$3:$C$5882,0.8),4,TRUE,5)</f>
        <v>5</v>
      </c>
      <c r="G3943" cm="1">
        <f t="array" ref="G3943">_xlfn.IFS(D3943&lt;=PERCENTILE($D$3:$D$5882,0.2),1,D3943&lt;=PERCENTILE($D$3:$D$5882,0.4),2,D3943&lt;=PERCENTILE($D$3:$D$5882,0.6),3,D3943&lt;=PERCENTILE($D$3:$D$5882,0.8),4,TRUE,5)</f>
        <v>5</v>
      </c>
      <c r="H3943" s="3" t="str" cm="1">
        <f t="array" ref="H3943">_xlfn.IFS(AND(E3943&gt;=4,F3943&gt;=4,G3943&gt;=4),"Champions",AND(E3943&gt;=3,F3943&gt;=3,G3943&gt;=3),"Loyal Customers",AND(E3943&lt;=2,F3943&gt;=3),"At Risk",AND(E3943&lt;=2,F3943&lt;=2,G3943&lt;=2),"Lost",AND(E3943&gt;=4,F3943&lt;=2),"New/Promising",TRUE,"Needs Attention")</f>
        <v>Champions</v>
      </c>
      <c r="I3943" s="3" t="str">
        <f t="shared" si="65"/>
        <v>Active</v>
      </c>
      <c r="J3943" s="3" t="str">
        <f>_xlfn.XLOOKUP(A3943,'Country_Lookup'!$D:$D,'Country_Lookup'!$E:$E)</f>
        <v>United Kingdom</v>
      </c>
    </row>
    <row r="3944" spans="1:10" x14ac:dyDescent="0.3">
      <c r="A3944">
        <v>16326</v>
      </c>
      <c r="B3944">
        <v>5</v>
      </c>
      <c r="C3944">
        <v>24</v>
      </c>
      <c r="D3944">
        <v>4826.9900000000225</v>
      </c>
      <c r="E3944" cm="1">
        <f t="array" ref="E3944">_xlfn.IFS(B3944&lt;=PERCENTILE($B$3:$B$5882,0.2),5,B3944&lt;=PERCENTILE($B$3:$B$5882,0.4),4,B3944&lt;=PERCENTILE($B$3:$B$5882,0.6),3,B3944&lt;=PERCENTILE($B$3:$B$5882,0.8),2,TRUE,1)</f>
        <v>5</v>
      </c>
      <c r="F3944" cm="1">
        <f t="array" ref="F3944">_xlfn.IFS(C3944&lt;=PERCENTILE($C$3:$C$5882,0.2),1,C3944&lt;=PERCENTILE($C$3:$C$5882,0.4),2,C3944&lt;=PERCENTILE($C$3:$C$5882,0.6),3,C3944&lt;=PERCENTILE($C$3:$C$5882,0.8),4,TRUE,5)</f>
        <v>5</v>
      </c>
      <c r="G3944" cm="1">
        <f t="array" ref="G3944">_xlfn.IFS(D3944&lt;=PERCENTILE($D$3:$D$5882,0.2),1,D3944&lt;=PERCENTILE($D$3:$D$5882,0.4),2,D3944&lt;=PERCENTILE($D$3:$D$5882,0.6),3,D3944&lt;=PERCENTILE($D$3:$D$5882,0.8),4,TRUE,5)</f>
        <v>5</v>
      </c>
      <c r="H3944" s="3" t="str" cm="1">
        <f t="array" ref="H3944">_xlfn.IFS(AND(E3944&gt;=4,F3944&gt;=4,G3944&gt;=4),"Champions",AND(E3944&gt;=3,F3944&gt;=3,G3944&gt;=3),"Loyal Customers",AND(E3944&lt;=2,F3944&gt;=3),"At Risk",AND(E3944&lt;=2,F3944&lt;=2,G3944&lt;=2),"Lost",AND(E3944&gt;=4,F3944&lt;=2),"New/Promising",TRUE,"Needs Attention")</f>
        <v>Champions</v>
      </c>
      <c r="I3944" s="3" t="str">
        <f t="shared" si="65"/>
        <v>Active</v>
      </c>
      <c r="J3944" s="3" t="str">
        <f>_xlfn.XLOOKUP(A3944,'Country_Lookup'!$D:$D,'Country_Lookup'!$E:$E)</f>
        <v>United Kingdom</v>
      </c>
    </row>
    <row r="3945" spans="1:10" x14ac:dyDescent="0.3">
      <c r="A3945">
        <v>16327</v>
      </c>
      <c r="B3945">
        <v>14</v>
      </c>
      <c r="C3945">
        <v>16</v>
      </c>
      <c r="D3945">
        <v>10731.339999999891</v>
      </c>
      <c r="E3945" cm="1">
        <f t="array" ref="E3945">_xlfn.IFS(B3945&lt;=PERCENTILE($B$3:$B$5882,0.2),5,B3945&lt;=PERCENTILE($B$3:$B$5882,0.4),4,B3945&lt;=PERCENTILE($B$3:$B$5882,0.6),3,B3945&lt;=PERCENTILE($B$3:$B$5882,0.8),2,TRUE,1)</f>
        <v>5</v>
      </c>
      <c r="F3945" cm="1">
        <f t="array" ref="F3945">_xlfn.IFS(C3945&lt;=PERCENTILE($C$3:$C$5882,0.2),1,C3945&lt;=PERCENTILE($C$3:$C$5882,0.4),2,C3945&lt;=PERCENTILE($C$3:$C$5882,0.6),3,C3945&lt;=PERCENTILE($C$3:$C$5882,0.8),4,TRUE,5)</f>
        <v>5</v>
      </c>
      <c r="G3945" cm="1">
        <f t="array" ref="G3945">_xlfn.IFS(D3945&lt;=PERCENTILE($D$3:$D$5882,0.2),1,D3945&lt;=PERCENTILE($D$3:$D$5882,0.4),2,D3945&lt;=PERCENTILE($D$3:$D$5882,0.6),3,D3945&lt;=PERCENTILE($D$3:$D$5882,0.8),4,TRUE,5)</f>
        <v>5</v>
      </c>
      <c r="H3945" s="3" t="str" cm="1">
        <f t="array" ref="H3945">_xlfn.IFS(AND(E3945&gt;=4,F3945&gt;=4,G3945&gt;=4),"Champions",AND(E3945&gt;=3,F3945&gt;=3,G3945&gt;=3),"Loyal Customers",AND(E3945&lt;=2,F3945&gt;=3),"At Risk",AND(E3945&lt;=2,F3945&lt;=2,G3945&lt;=2),"Lost",AND(E3945&gt;=4,F3945&lt;=2),"New/Promising",TRUE,"Needs Attention")</f>
        <v>Champions</v>
      </c>
      <c r="I3945" s="3" t="str">
        <f t="shared" si="65"/>
        <v>Active</v>
      </c>
      <c r="J3945" s="3" t="str">
        <f>_xlfn.XLOOKUP(A3945,'Country_Lookup'!$D:$D,'Country_Lookup'!$E:$E)</f>
        <v>United Kingdom</v>
      </c>
    </row>
    <row r="3946" spans="1:10" x14ac:dyDescent="0.3">
      <c r="A3946">
        <v>16328</v>
      </c>
      <c r="B3946">
        <v>563</v>
      </c>
      <c r="C3946">
        <v>1</v>
      </c>
      <c r="D3946">
        <v>310.83</v>
      </c>
      <c r="E3946" cm="1">
        <f t="array" ref="E3946">_xlfn.IFS(B3946&lt;=PERCENTILE($B$3:$B$5882,0.2),5,B3946&lt;=PERCENTILE($B$3:$B$5882,0.4),4,B3946&lt;=PERCENTILE($B$3:$B$5882,0.6),3,B3946&lt;=PERCENTILE($B$3:$B$5882,0.8),2,TRUE,1)</f>
        <v>1</v>
      </c>
      <c r="F3946" cm="1">
        <f t="array" ref="F3946">_xlfn.IFS(C3946&lt;=PERCENTILE($C$3:$C$5882,0.2),1,C3946&lt;=PERCENTILE($C$3:$C$5882,0.4),2,C3946&lt;=PERCENTILE($C$3:$C$5882,0.6),3,C3946&lt;=PERCENTILE($C$3:$C$5882,0.8),4,TRUE,5)</f>
        <v>1</v>
      </c>
      <c r="G3946" cm="1">
        <f t="array" ref="G3946">_xlfn.IFS(D3946&lt;=PERCENTILE($D$3:$D$5882,0.2),1,D3946&lt;=PERCENTILE($D$3:$D$5882,0.4),2,D3946&lt;=PERCENTILE($D$3:$D$5882,0.6),3,D3946&lt;=PERCENTILE($D$3:$D$5882,0.8),4,TRUE,5)</f>
        <v>2</v>
      </c>
      <c r="H3946" s="3" t="str" cm="1">
        <f t="array" ref="H3946">_xlfn.IFS(AND(E3946&gt;=4,F3946&gt;=4,G3946&gt;=4),"Champions",AND(E3946&gt;=3,F3946&gt;=3,G3946&gt;=3),"Loyal Customers",AND(E3946&lt;=2,F3946&gt;=3),"At Risk",AND(E3946&lt;=2,F3946&lt;=2,G3946&lt;=2),"Lost",AND(E3946&gt;=4,F3946&lt;=2),"New/Promising",TRUE,"Needs Attention")</f>
        <v>Lost</v>
      </c>
      <c r="I3946" s="3" t="str">
        <f t="shared" si="65"/>
        <v>Churned</v>
      </c>
      <c r="J3946" s="3" t="str">
        <f>_xlfn.XLOOKUP(A3946,'Country_Lookup'!$D:$D,'Country_Lookup'!$E:$E)</f>
        <v>United Kingdom</v>
      </c>
    </row>
    <row r="3947" spans="1:10" x14ac:dyDescent="0.3">
      <c r="A3947">
        <v>16329</v>
      </c>
      <c r="B3947">
        <v>427</v>
      </c>
      <c r="C3947">
        <v>4</v>
      </c>
      <c r="D3947">
        <v>1703.0700000000045</v>
      </c>
      <c r="E3947" cm="1">
        <f t="array" ref="E3947">_xlfn.IFS(B3947&lt;=PERCENTILE($B$3:$B$5882,0.2),5,B3947&lt;=PERCENTILE($B$3:$B$5882,0.4),4,B3947&lt;=PERCENTILE($B$3:$B$5882,0.6),3,B3947&lt;=PERCENTILE($B$3:$B$5882,0.8),2,TRUE,1)</f>
        <v>1</v>
      </c>
      <c r="F3947" cm="1">
        <f t="array" ref="F3947">_xlfn.IFS(C3947&lt;=PERCENTILE($C$3:$C$5882,0.2),1,C3947&lt;=PERCENTILE($C$3:$C$5882,0.4),2,C3947&lt;=PERCENTILE($C$3:$C$5882,0.6),3,C3947&lt;=PERCENTILE($C$3:$C$5882,0.8),4,TRUE,5)</f>
        <v>3</v>
      </c>
      <c r="G3947" cm="1">
        <f t="array" ref="G3947">_xlfn.IFS(D3947&lt;=PERCENTILE($D$3:$D$5882,0.2),1,D3947&lt;=PERCENTILE($D$3:$D$5882,0.4),2,D3947&lt;=PERCENTILE($D$3:$D$5882,0.6),3,D3947&lt;=PERCENTILE($D$3:$D$5882,0.8),4,TRUE,5)</f>
        <v>4</v>
      </c>
      <c r="H3947" s="3" t="str" cm="1">
        <f t="array" ref="H3947">_xlfn.IFS(AND(E3947&gt;=4,F3947&gt;=4,G3947&gt;=4),"Champions",AND(E3947&gt;=3,F3947&gt;=3,G3947&gt;=3),"Loyal Customers",AND(E3947&lt;=2,F3947&gt;=3),"At Risk",AND(E3947&lt;=2,F3947&lt;=2,G3947&lt;=2),"Lost",AND(E3947&gt;=4,F3947&lt;=2),"New/Promising",TRUE,"Needs Attention")</f>
        <v>At Risk</v>
      </c>
      <c r="I3947" s="3" t="str">
        <f t="shared" si="65"/>
        <v>Churned</v>
      </c>
      <c r="J3947" s="3" t="str">
        <f>_xlfn.XLOOKUP(A3947,'Country_Lookup'!$D:$D,'Country_Lookup'!$E:$E)</f>
        <v>United Kingdom</v>
      </c>
    </row>
    <row r="3948" spans="1:10" x14ac:dyDescent="0.3">
      <c r="A3948">
        <v>16330</v>
      </c>
      <c r="B3948">
        <v>17</v>
      </c>
      <c r="C3948">
        <v>7</v>
      </c>
      <c r="D3948">
        <v>634.33000000000141</v>
      </c>
      <c r="E3948" cm="1">
        <f t="array" ref="E3948">_xlfn.IFS(B3948&lt;=PERCENTILE($B$3:$B$5882,0.2),5,B3948&lt;=PERCENTILE($B$3:$B$5882,0.4),4,B3948&lt;=PERCENTILE($B$3:$B$5882,0.6),3,B3948&lt;=PERCENTILE($B$3:$B$5882,0.8),2,TRUE,1)</f>
        <v>5</v>
      </c>
      <c r="F3948" cm="1">
        <f t="array" ref="F3948">_xlfn.IFS(C3948&lt;=PERCENTILE($C$3:$C$5882,0.2),1,C3948&lt;=PERCENTILE($C$3:$C$5882,0.4),2,C3948&lt;=PERCENTILE($C$3:$C$5882,0.6),3,C3948&lt;=PERCENTILE($C$3:$C$5882,0.8),4,TRUE,5)</f>
        <v>4</v>
      </c>
      <c r="G3948" cm="1">
        <f t="array" ref="G3948">_xlfn.IFS(D3948&lt;=PERCENTILE($D$3:$D$5882,0.2),1,D3948&lt;=PERCENTILE($D$3:$D$5882,0.4),2,D3948&lt;=PERCENTILE($D$3:$D$5882,0.6),3,D3948&lt;=PERCENTILE($D$3:$D$5882,0.8),4,TRUE,5)</f>
        <v>3</v>
      </c>
      <c r="H3948" s="3" t="str" cm="1">
        <f t="array" ref="H3948">_xlfn.IFS(AND(E3948&gt;=4,F3948&gt;=4,G3948&gt;=4),"Champions",AND(E3948&gt;=3,F3948&gt;=3,G3948&gt;=3),"Loyal Customers",AND(E3948&lt;=2,F3948&gt;=3),"At Risk",AND(E3948&lt;=2,F3948&lt;=2,G3948&lt;=2),"Lost",AND(E3948&gt;=4,F3948&lt;=2),"New/Promising",TRUE,"Needs Attention")</f>
        <v>Loyal Customers</v>
      </c>
      <c r="I3948" s="3" t="str">
        <f t="shared" si="65"/>
        <v>Active</v>
      </c>
      <c r="J3948" s="3" t="str">
        <f>_xlfn.XLOOKUP(A3948,'Country_Lookup'!$D:$D,'Country_Lookup'!$E:$E)</f>
        <v>United Kingdom</v>
      </c>
    </row>
    <row r="3949" spans="1:10" x14ac:dyDescent="0.3">
      <c r="A3949">
        <v>16331</v>
      </c>
      <c r="B3949">
        <v>432</v>
      </c>
      <c r="C3949">
        <v>6</v>
      </c>
      <c r="D3949">
        <v>2037.6999999999989</v>
      </c>
      <c r="E3949" cm="1">
        <f t="array" ref="E3949">_xlfn.IFS(B3949&lt;=PERCENTILE($B$3:$B$5882,0.2),5,B3949&lt;=PERCENTILE($B$3:$B$5882,0.4),4,B3949&lt;=PERCENTILE($B$3:$B$5882,0.6),3,B3949&lt;=PERCENTILE($B$3:$B$5882,0.8),2,TRUE,1)</f>
        <v>1</v>
      </c>
      <c r="F3949" cm="1">
        <f t="array" ref="F3949">_xlfn.IFS(C3949&lt;=PERCENTILE($C$3:$C$5882,0.2),1,C3949&lt;=PERCENTILE($C$3:$C$5882,0.4),2,C3949&lt;=PERCENTILE($C$3:$C$5882,0.6),3,C3949&lt;=PERCENTILE($C$3:$C$5882,0.8),4,TRUE,5)</f>
        <v>4</v>
      </c>
      <c r="G3949" cm="1">
        <f t="array" ref="G3949">_xlfn.IFS(D3949&lt;=PERCENTILE($D$3:$D$5882,0.2),1,D3949&lt;=PERCENTILE($D$3:$D$5882,0.4),2,D3949&lt;=PERCENTILE($D$3:$D$5882,0.6),3,D3949&lt;=PERCENTILE($D$3:$D$5882,0.8),4,TRUE,5)</f>
        <v>4</v>
      </c>
      <c r="H3949" s="3" t="str" cm="1">
        <f t="array" ref="H3949">_xlfn.IFS(AND(E3949&gt;=4,F3949&gt;=4,G3949&gt;=4),"Champions",AND(E3949&gt;=3,F3949&gt;=3,G3949&gt;=3),"Loyal Customers",AND(E3949&lt;=2,F3949&gt;=3),"At Risk",AND(E3949&lt;=2,F3949&lt;=2,G3949&lt;=2),"Lost",AND(E3949&gt;=4,F3949&lt;=2),"New/Promising",TRUE,"Needs Attention")</f>
        <v>At Risk</v>
      </c>
      <c r="I3949" s="3" t="str">
        <f t="shared" si="65"/>
        <v>Churned</v>
      </c>
      <c r="J3949" s="3" t="str">
        <f>_xlfn.XLOOKUP(A3949,'Country_Lookup'!$D:$D,'Country_Lookup'!$E:$E)</f>
        <v>United Kingdom</v>
      </c>
    </row>
    <row r="3950" spans="1:10" x14ac:dyDescent="0.3">
      <c r="A3950">
        <v>16332</v>
      </c>
      <c r="B3950">
        <v>28</v>
      </c>
      <c r="C3950">
        <v>11</v>
      </c>
      <c r="D3950">
        <v>2010.4099999999926</v>
      </c>
      <c r="E3950" cm="1">
        <f t="array" ref="E3950">_xlfn.IFS(B3950&lt;=PERCENTILE($B$3:$B$5882,0.2),5,B3950&lt;=PERCENTILE($B$3:$B$5882,0.4),4,B3950&lt;=PERCENTILE($B$3:$B$5882,0.6),3,B3950&lt;=PERCENTILE($B$3:$B$5882,0.8),2,TRUE,1)</f>
        <v>4</v>
      </c>
      <c r="F3950" cm="1">
        <f t="array" ref="F3950">_xlfn.IFS(C3950&lt;=PERCENTILE($C$3:$C$5882,0.2),1,C3950&lt;=PERCENTILE($C$3:$C$5882,0.4),2,C3950&lt;=PERCENTILE($C$3:$C$5882,0.6),3,C3950&lt;=PERCENTILE($C$3:$C$5882,0.8),4,TRUE,5)</f>
        <v>5</v>
      </c>
      <c r="G3950" cm="1">
        <f t="array" ref="G3950">_xlfn.IFS(D3950&lt;=PERCENTILE($D$3:$D$5882,0.2),1,D3950&lt;=PERCENTILE($D$3:$D$5882,0.4),2,D3950&lt;=PERCENTILE($D$3:$D$5882,0.6),3,D3950&lt;=PERCENTILE($D$3:$D$5882,0.8),4,TRUE,5)</f>
        <v>4</v>
      </c>
      <c r="H3950" s="3" t="str" cm="1">
        <f t="array" ref="H3950">_xlfn.IFS(AND(E3950&gt;=4,F3950&gt;=4,G3950&gt;=4),"Champions",AND(E3950&gt;=3,F3950&gt;=3,G3950&gt;=3),"Loyal Customers",AND(E3950&lt;=2,F3950&gt;=3),"At Risk",AND(E3950&lt;=2,F3950&lt;=2,G3950&lt;=2),"Lost",AND(E3950&gt;=4,F3950&lt;=2),"New/Promising",TRUE,"Needs Attention")</f>
        <v>Champions</v>
      </c>
      <c r="I3950" s="3" t="str">
        <f t="shared" si="65"/>
        <v>Active</v>
      </c>
      <c r="J3950" s="3" t="str">
        <f>_xlfn.XLOOKUP(A3950,'Country_Lookup'!$D:$D,'Country_Lookup'!$E:$E)</f>
        <v>United Kingdom</v>
      </c>
    </row>
    <row r="3951" spans="1:10" x14ac:dyDescent="0.3">
      <c r="A3951">
        <v>16333</v>
      </c>
      <c r="B3951">
        <v>7</v>
      </c>
      <c r="C3951">
        <v>22</v>
      </c>
      <c r="D3951">
        <v>26626.800000000021</v>
      </c>
      <c r="E3951" cm="1">
        <f t="array" ref="E3951">_xlfn.IFS(B3951&lt;=PERCENTILE($B$3:$B$5882,0.2),5,B3951&lt;=PERCENTILE($B$3:$B$5882,0.4),4,B3951&lt;=PERCENTILE($B$3:$B$5882,0.6),3,B3951&lt;=PERCENTILE($B$3:$B$5882,0.8),2,TRUE,1)</f>
        <v>5</v>
      </c>
      <c r="F3951" cm="1">
        <f t="array" ref="F3951">_xlfn.IFS(C3951&lt;=PERCENTILE($C$3:$C$5882,0.2),1,C3951&lt;=PERCENTILE($C$3:$C$5882,0.4),2,C3951&lt;=PERCENTILE($C$3:$C$5882,0.6),3,C3951&lt;=PERCENTILE($C$3:$C$5882,0.8),4,TRUE,5)</f>
        <v>5</v>
      </c>
      <c r="G3951" cm="1">
        <f t="array" ref="G3951">_xlfn.IFS(D3951&lt;=PERCENTILE($D$3:$D$5882,0.2),1,D3951&lt;=PERCENTILE($D$3:$D$5882,0.4),2,D3951&lt;=PERCENTILE($D$3:$D$5882,0.6),3,D3951&lt;=PERCENTILE($D$3:$D$5882,0.8),4,TRUE,5)</f>
        <v>5</v>
      </c>
      <c r="H3951" s="3" t="str" cm="1">
        <f t="array" ref="H3951">_xlfn.IFS(AND(E3951&gt;=4,F3951&gt;=4,G3951&gt;=4),"Champions",AND(E3951&gt;=3,F3951&gt;=3,G3951&gt;=3),"Loyal Customers",AND(E3951&lt;=2,F3951&gt;=3),"At Risk",AND(E3951&lt;=2,F3951&lt;=2,G3951&lt;=2),"Lost",AND(E3951&gt;=4,F3951&lt;=2),"New/Promising",TRUE,"Needs Attention")</f>
        <v>Champions</v>
      </c>
      <c r="I3951" s="3" t="str">
        <f t="shared" si="65"/>
        <v>Active</v>
      </c>
      <c r="J3951" s="3" t="str">
        <f>_xlfn.XLOOKUP(A3951,'Country_Lookup'!$D:$D,'Country_Lookup'!$E:$E)</f>
        <v>United Kingdom</v>
      </c>
    </row>
    <row r="3952" spans="1:10" x14ac:dyDescent="0.3">
      <c r="A3952">
        <v>16334</v>
      </c>
      <c r="B3952">
        <v>492</v>
      </c>
      <c r="C3952">
        <v>1</v>
      </c>
      <c r="D3952">
        <v>277.47999999999968</v>
      </c>
      <c r="E3952" cm="1">
        <f t="array" ref="E3952">_xlfn.IFS(B3952&lt;=PERCENTILE($B$3:$B$5882,0.2),5,B3952&lt;=PERCENTILE($B$3:$B$5882,0.4),4,B3952&lt;=PERCENTILE($B$3:$B$5882,0.6),3,B3952&lt;=PERCENTILE($B$3:$B$5882,0.8),2,TRUE,1)</f>
        <v>1</v>
      </c>
      <c r="F3952" cm="1">
        <f t="array" ref="F3952">_xlfn.IFS(C3952&lt;=PERCENTILE($C$3:$C$5882,0.2),1,C3952&lt;=PERCENTILE($C$3:$C$5882,0.4),2,C3952&lt;=PERCENTILE($C$3:$C$5882,0.6),3,C3952&lt;=PERCENTILE($C$3:$C$5882,0.8),4,TRUE,5)</f>
        <v>1</v>
      </c>
      <c r="G3952" cm="1">
        <f t="array" ref="G3952">_xlfn.IFS(D3952&lt;=PERCENTILE($D$3:$D$5882,0.2),1,D3952&lt;=PERCENTILE($D$3:$D$5882,0.4),2,D3952&lt;=PERCENTILE($D$3:$D$5882,0.6),3,D3952&lt;=PERCENTILE($D$3:$D$5882,0.8),4,TRUE,5)</f>
        <v>1</v>
      </c>
      <c r="H3952" s="3" t="str" cm="1">
        <f t="array" ref="H3952">_xlfn.IFS(AND(E3952&gt;=4,F3952&gt;=4,G3952&gt;=4),"Champions",AND(E3952&gt;=3,F3952&gt;=3,G3952&gt;=3),"Loyal Customers",AND(E3952&lt;=2,F3952&gt;=3),"At Risk",AND(E3952&lt;=2,F3952&lt;=2,G3952&lt;=2),"Lost",AND(E3952&gt;=4,F3952&lt;=2),"New/Promising",TRUE,"Needs Attention")</f>
        <v>Lost</v>
      </c>
      <c r="I3952" s="3" t="str">
        <f t="shared" si="65"/>
        <v>Churned</v>
      </c>
      <c r="J3952" s="3" t="str">
        <f>_xlfn.XLOOKUP(A3952,'Country_Lookup'!$D:$D,'Country_Lookup'!$E:$E)</f>
        <v>United Kingdom</v>
      </c>
    </row>
    <row r="3953" spans="1:10" x14ac:dyDescent="0.3">
      <c r="A3953">
        <v>16335</v>
      </c>
      <c r="B3953">
        <v>551</v>
      </c>
      <c r="C3953">
        <v>7</v>
      </c>
      <c r="D3953">
        <v>2774.0000000000005</v>
      </c>
      <c r="E3953" cm="1">
        <f t="array" ref="E3953">_xlfn.IFS(B3953&lt;=PERCENTILE($B$3:$B$5882,0.2),5,B3953&lt;=PERCENTILE($B$3:$B$5882,0.4),4,B3953&lt;=PERCENTILE($B$3:$B$5882,0.6),3,B3953&lt;=PERCENTILE($B$3:$B$5882,0.8),2,TRUE,1)</f>
        <v>1</v>
      </c>
      <c r="F3953" cm="1">
        <f t="array" ref="F3953">_xlfn.IFS(C3953&lt;=PERCENTILE($C$3:$C$5882,0.2),1,C3953&lt;=PERCENTILE($C$3:$C$5882,0.4),2,C3953&lt;=PERCENTILE($C$3:$C$5882,0.6),3,C3953&lt;=PERCENTILE($C$3:$C$5882,0.8),4,TRUE,5)</f>
        <v>4</v>
      </c>
      <c r="G3953" cm="1">
        <f t="array" ref="G3953">_xlfn.IFS(D3953&lt;=PERCENTILE($D$3:$D$5882,0.2),1,D3953&lt;=PERCENTILE($D$3:$D$5882,0.4),2,D3953&lt;=PERCENTILE($D$3:$D$5882,0.6),3,D3953&lt;=PERCENTILE($D$3:$D$5882,0.8),4,TRUE,5)</f>
        <v>4</v>
      </c>
      <c r="H3953" s="3" t="str" cm="1">
        <f t="array" ref="H3953">_xlfn.IFS(AND(E3953&gt;=4,F3953&gt;=4,G3953&gt;=4),"Champions",AND(E3953&gt;=3,F3953&gt;=3,G3953&gt;=3),"Loyal Customers",AND(E3953&lt;=2,F3953&gt;=3),"At Risk",AND(E3953&lt;=2,F3953&lt;=2,G3953&lt;=2),"Lost",AND(E3953&gt;=4,F3953&lt;=2),"New/Promising",TRUE,"Needs Attention")</f>
        <v>At Risk</v>
      </c>
      <c r="I3953" s="3" t="str">
        <f t="shared" si="65"/>
        <v>Churned</v>
      </c>
      <c r="J3953" s="3" t="str">
        <f>_xlfn.XLOOKUP(A3953,'Country_Lookup'!$D:$D,'Country_Lookup'!$E:$E)</f>
        <v>United Kingdom</v>
      </c>
    </row>
    <row r="3954" spans="1:10" x14ac:dyDescent="0.3">
      <c r="A3954">
        <v>16336</v>
      </c>
      <c r="B3954">
        <v>420</v>
      </c>
      <c r="C3954">
        <v>4</v>
      </c>
      <c r="D3954">
        <v>3517.6900000000019</v>
      </c>
      <c r="E3954" cm="1">
        <f t="array" ref="E3954">_xlfn.IFS(B3954&lt;=PERCENTILE($B$3:$B$5882,0.2),5,B3954&lt;=PERCENTILE($B$3:$B$5882,0.4),4,B3954&lt;=PERCENTILE($B$3:$B$5882,0.6),3,B3954&lt;=PERCENTILE($B$3:$B$5882,0.8),2,TRUE,1)</f>
        <v>1</v>
      </c>
      <c r="F3954" cm="1">
        <f t="array" ref="F3954">_xlfn.IFS(C3954&lt;=PERCENTILE($C$3:$C$5882,0.2),1,C3954&lt;=PERCENTILE($C$3:$C$5882,0.4),2,C3954&lt;=PERCENTILE($C$3:$C$5882,0.6),3,C3954&lt;=PERCENTILE($C$3:$C$5882,0.8),4,TRUE,5)</f>
        <v>3</v>
      </c>
      <c r="G3954" cm="1">
        <f t="array" ref="G3954">_xlfn.IFS(D3954&lt;=PERCENTILE($D$3:$D$5882,0.2),1,D3954&lt;=PERCENTILE($D$3:$D$5882,0.4),2,D3954&lt;=PERCENTILE($D$3:$D$5882,0.6),3,D3954&lt;=PERCENTILE($D$3:$D$5882,0.8),4,TRUE,5)</f>
        <v>5</v>
      </c>
      <c r="H3954" s="3" t="str" cm="1">
        <f t="array" ref="H3954">_xlfn.IFS(AND(E3954&gt;=4,F3954&gt;=4,G3954&gt;=4),"Champions",AND(E3954&gt;=3,F3954&gt;=3,G3954&gt;=3),"Loyal Customers",AND(E3954&lt;=2,F3954&gt;=3),"At Risk",AND(E3954&lt;=2,F3954&lt;=2,G3954&lt;=2),"Lost",AND(E3954&gt;=4,F3954&lt;=2),"New/Promising",TRUE,"Needs Attention")</f>
        <v>At Risk</v>
      </c>
      <c r="I3954" s="3" t="str">
        <f t="shared" si="65"/>
        <v>Churned</v>
      </c>
      <c r="J3954" s="3" t="str">
        <f>_xlfn.XLOOKUP(A3954,'Country_Lookup'!$D:$D,'Country_Lookup'!$E:$E)</f>
        <v>United Kingdom</v>
      </c>
    </row>
    <row r="3955" spans="1:10" x14ac:dyDescent="0.3">
      <c r="A3955">
        <v>16337</v>
      </c>
      <c r="B3955">
        <v>36</v>
      </c>
      <c r="C3955">
        <v>1</v>
      </c>
      <c r="D3955">
        <v>151.04999999999998</v>
      </c>
      <c r="E3955" cm="1">
        <f t="array" ref="E3955">_xlfn.IFS(B3955&lt;=PERCENTILE($B$3:$B$5882,0.2),5,B3955&lt;=PERCENTILE($B$3:$B$5882,0.4),4,B3955&lt;=PERCENTILE($B$3:$B$5882,0.6),3,B3955&lt;=PERCENTILE($B$3:$B$5882,0.8),2,TRUE,1)</f>
        <v>4</v>
      </c>
      <c r="F3955" cm="1">
        <f t="array" ref="F3955">_xlfn.IFS(C3955&lt;=PERCENTILE($C$3:$C$5882,0.2),1,C3955&lt;=PERCENTILE($C$3:$C$5882,0.4),2,C3955&lt;=PERCENTILE($C$3:$C$5882,0.6),3,C3955&lt;=PERCENTILE($C$3:$C$5882,0.8),4,TRUE,5)</f>
        <v>1</v>
      </c>
      <c r="G3955" cm="1">
        <f t="array" ref="G3955">_xlfn.IFS(D3955&lt;=PERCENTILE($D$3:$D$5882,0.2),1,D3955&lt;=PERCENTILE($D$3:$D$5882,0.4),2,D3955&lt;=PERCENTILE($D$3:$D$5882,0.6),3,D3955&lt;=PERCENTILE($D$3:$D$5882,0.8),4,TRUE,5)</f>
        <v>1</v>
      </c>
      <c r="H3955" s="3" t="str" cm="1">
        <f t="array" ref="H3955">_xlfn.IFS(AND(E3955&gt;=4,F3955&gt;=4,G3955&gt;=4),"Champions",AND(E3955&gt;=3,F3955&gt;=3,G3955&gt;=3),"Loyal Customers",AND(E3955&lt;=2,F3955&gt;=3),"At Risk",AND(E3955&lt;=2,F3955&lt;=2,G3955&lt;=2),"Lost",AND(E3955&gt;=4,F3955&lt;=2),"New/Promising",TRUE,"Needs Attention")</f>
        <v>New/Promising</v>
      </c>
      <c r="I3955" s="3" t="str">
        <f t="shared" si="65"/>
        <v>Active</v>
      </c>
      <c r="J3955" s="3" t="str">
        <f>_xlfn.XLOOKUP(A3955,'Country_Lookup'!$D:$D,'Country_Lookup'!$E:$E)</f>
        <v>United Kingdom</v>
      </c>
    </row>
    <row r="3956" spans="1:10" x14ac:dyDescent="0.3">
      <c r="A3956">
        <v>16338</v>
      </c>
      <c r="B3956">
        <v>157</v>
      </c>
      <c r="C3956">
        <v>1</v>
      </c>
      <c r="D3956">
        <v>214.8</v>
      </c>
      <c r="E3956" cm="1">
        <f t="array" ref="E3956">_xlfn.IFS(B3956&lt;=PERCENTILE($B$3:$B$5882,0.2),5,B3956&lt;=PERCENTILE($B$3:$B$5882,0.4),4,B3956&lt;=PERCENTILE($B$3:$B$5882,0.6),3,B3956&lt;=PERCENTILE($B$3:$B$5882,0.8),2,TRUE,1)</f>
        <v>3</v>
      </c>
      <c r="F3956" cm="1">
        <f t="array" ref="F3956">_xlfn.IFS(C3956&lt;=PERCENTILE($C$3:$C$5882,0.2),1,C3956&lt;=PERCENTILE($C$3:$C$5882,0.4),2,C3956&lt;=PERCENTILE($C$3:$C$5882,0.6),3,C3956&lt;=PERCENTILE($C$3:$C$5882,0.8),4,TRUE,5)</f>
        <v>1</v>
      </c>
      <c r="G3956" cm="1">
        <f t="array" ref="G3956">_xlfn.IFS(D3956&lt;=PERCENTILE($D$3:$D$5882,0.2),1,D3956&lt;=PERCENTILE($D$3:$D$5882,0.4),2,D3956&lt;=PERCENTILE($D$3:$D$5882,0.6),3,D3956&lt;=PERCENTILE($D$3:$D$5882,0.8),4,TRUE,5)</f>
        <v>1</v>
      </c>
      <c r="H3956" s="3" t="str" cm="1">
        <f t="array" ref="H3956">_xlfn.IFS(AND(E3956&gt;=4,F3956&gt;=4,G3956&gt;=4),"Champions",AND(E3956&gt;=3,F3956&gt;=3,G3956&gt;=3),"Loyal Customers",AND(E3956&lt;=2,F3956&gt;=3),"At Risk",AND(E3956&lt;=2,F3956&lt;=2,G3956&lt;=2),"Lost",AND(E3956&gt;=4,F3956&lt;=2),"New/Promising",TRUE,"Needs Attention")</f>
        <v>Needs Attention</v>
      </c>
      <c r="I3956" s="3" t="str">
        <f t="shared" si="65"/>
        <v>Churned</v>
      </c>
      <c r="J3956" s="3" t="str">
        <f>_xlfn.XLOOKUP(A3956,'Country_Lookup'!$D:$D,'Country_Lookup'!$E:$E)</f>
        <v>United Kingdom</v>
      </c>
    </row>
    <row r="3957" spans="1:10" x14ac:dyDescent="0.3">
      <c r="A3957">
        <v>16339</v>
      </c>
      <c r="B3957">
        <v>284</v>
      </c>
      <c r="C3957">
        <v>1</v>
      </c>
      <c r="D3957">
        <v>109.95000000000002</v>
      </c>
      <c r="E3957" cm="1">
        <f t="array" ref="E3957">_xlfn.IFS(B3957&lt;=PERCENTILE($B$3:$B$5882,0.2),5,B3957&lt;=PERCENTILE($B$3:$B$5882,0.4),4,B3957&lt;=PERCENTILE($B$3:$B$5882,0.6),3,B3957&lt;=PERCENTILE($B$3:$B$5882,0.8),2,TRUE,1)</f>
        <v>2</v>
      </c>
      <c r="F3957" cm="1">
        <f t="array" ref="F3957">_xlfn.IFS(C3957&lt;=PERCENTILE($C$3:$C$5882,0.2),1,C3957&lt;=PERCENTILE($C$3:$C$5882,0.4),2,C3957&lt;=PERCENTILE($C$3:$C$5882,0.6),3,C3957&lt;=PERCENTILE($C$3:$C$5882,0.8),4,TRUE,5)</f>
        <v>1</v>
      </c>
      <c r="G3957" cm="1">
        <f t="array" ref="G3957">_xlfn.IFS(D3957&lt;=PERCENTILE($D$3:$D$5882,0.2),1,D3957&lt;=PERCENTILE($D$3:$D$5882,0.4),2,D3957&lt;=PERCENTILE($D$3:$D$5882,0.6),3,D3957&lt;=PERCENTILE($D$3:$D$5882,0.8),4,TRUE,5)</f>
        <v>1</v>
      </c>
      <c r="H3957" s="3" t="str" cm="1">
        <f t="array" ref="H3957">_xlfn.IFS(AND(E3957&gt;=4,F3957&gt;=4,G3957&gt;=4),"Champions",AND(E3957&gt;=3,F3957&gt;=3,G3957&gt;=3),"Loyal Customers",AND(E3957&lt;=2,F3957&gt;=3),"At Risk",AND(E3957&lt;=2,F3957&lt;=2,G3957&lt;=2),"Lost",AND(E3957&gt;=4,F3957&lt;=2),"New/Promising",TRUE,"Needs Attention")</f>
        <v>Lost</v>
      </c>
      <c r="I3957" s="3" t="str">
        <f t="shared" si="65"/>
        <v>Churned</v>
      </c>
      <c r="J3957" s="3" t="str">
        <f>_xlfn.XLOOKUP(A3957,'Country_Lookup'!$D:$D,'Country_Lookup'!$E:$E)</f>
        <v>United Kingdom</v>
      </c>
    </row>
    <row r="3958" spans="1:10" x14ac:dyDescent="0.3">
      <c r="A3958">
        <v>16340</v>
      </c>
      <c r="B3958">
        <v>107</v>
      </c>
      <c r="C3958">
        <v>3</v>
      </c>
      <c r="D3958">
        <v>1526.0600000000031</v>
      </c>
      <c r="E3958" cm="1">
        <f t="array" ref="E3958">_xlfn.IFS(B3958&lt;=PERCENTILE($B$3:$B$5882,0.2),5,B3958&lt;=PERCENTILE($B$3:$B$5882,0.4),4,B3958&lt;=PERCENTILE($B$3:$B$5882,0.6),3,B3958&lt;=PERCENTILE($B$3:$B$5882,0.8),2,TRUE,1)</f>
        <v>3</v>
      </c>
      <c r="F3958" cm="1">
        <f t="array" ref="F3958">_xlfn.IFS(C3958&lt;=PERCENTILE($C$3:$C$5882,0.2),1,C3958&lt;=PERCENTILE($C$3:$C$5882,0.4),2,C3958&lt;=PERCENTILE($C$3:$C$5882,0.6),3,C3958&lt;=PERCENTILE($C$3:$C$5882,0.8),4,TRUE,5)</f>
        <v>3</v>
      </c>
      <c r="G3958" cm="1">
        <f t="array" ref="G3958">_xlfn.IFS(D3958&lt;=PERCENTILE($D$3:$D$5882,0.2),1,D3958&lt;=PERCENTILE($D$3:$D$5882,0.4),2,D3958&lt;=PERCENTILE($D$3:$D$5882,0.6),3,D3958&lt;=PERCENTILE($D$3:$D$5882,0.8),4,TRUE,5)</f>
        <v>4</v>
      </c>
      <c r="H3958" s="3" t="str" cm="1">
        <f t="array" ref="H3958">_xlfn.IFS(AND(E3958&gt;=4,F3958&gt;=4,G3958&gt;=4),"Champions",AND(E3958&gt;=3,F3958&gt;=3,G3958&gt;=3),"Loyal Customers",AND(E3958&lt;=2,F3958&gt;=3),"At Risk",AND(E3958&lt;=2,F3958&lt;=2,G3958&lt;=2),"Lost",AND(E3958&gt;=4,F3958&lt;=2),"New/Promising",TRUE,"Needs Attention")</f>
        <v>Loyal Customers</v>
      </c>
      <c r="I3958" s="3" t="str">
        <f t="shared" si="65"/>
        <v>Churned</v>
      </c>
      <c r="J3958" s="3" t="str">
        <f>_xlfn.XLOOKUP(A3958,'Country_Lookup'!$D:$D,'Country_Lookup'!$E:$E)</f>
        <v>United Kingdom</v>
      </c>
    </row>
    <row r="3959" spans="1:10" x14ac:dyDescent="0.3">
      <c r="A3959">
        <v>16341</v>
      </c>
      <c r="B3959">
        <v>24</v>
      </c>
      <c r="C3959">
        <v>7</v>
      </c>
      <c r="D3959">
        <v>3850.7899999999977</v>
      </c>
      <c r="E3959" cm="1">
        <f t="array" ref="E3959">_xlfn.IFS(B3959&lt;=PERCENTILE($B$3:$B$5882,0.2),5,B3959&lt;=PERCENTILE($B$3:$B$5882,0.4),4,B3959&lt;=PERCENTILE($B$3:$B$5882,0.6),3,B3959&lt;=PERCENTILE($B$3:$B$5882,0.8),2,TRUE,1)</f>
        <v>4</v>
      </c>
      <c r="F3959" cm="1">
        <f t="array" ref="F3959">_xlfn.IFS(C3959&lt;=PERCENTILE($C$3:$C$5882,0.2),1,C3959&lt;=PERCENTILE($C$3:$C$5882,0.4),2,C3959&lt;=PERCENTILE($C$3:$C$5882,0.6),3,C3959&lt;=PERCENTILE($C$3:$C$5882,0.8),4,TRUE,5)</f>
        <v>4</v>
      </c>
      <c r="G3959" cm="1">
        <f t="array" ref="G3959">_xlfn.IFS(D3959&lt;=PERCENTILE($D$3:$D$5882,0.2),1,D3959&lt;=PERCENTILE($D$3:$D$5882,0.4),2,D3959&lt;=PERCENTILE($D$3:$D$5882,0.6),3,D3959&lt;=PERCENTILE($D$3:$D$5882,0.8),4,TRUE,5)</f>
        <v>5</v>
      </c>
      <c r="H3959" s="3" t="str" cm="1">
        <f t="array" ref="H3959">_xlfn.IFS(AND(E3959&gt;=4,F3959&gt;=4,G3959&gt;=4),"Champions",AND(E3959&gt;=3,F3959&gt;=3,G3959&gt;=3),"Loyal Customers",AND(E3959&lt;=2,F3959&gt;=3),"At Risk",AND(E3959&lt;=2,F3959&lt;=2,G3959&lt;=2),"Lost",AND(E3959&gt;=4,F3959&lt;=2),"New/Promising",TRUE,"Needs Attention")</f>
        <v>Champions</v>
      </c>
      <c r="I3959" s="3" t="str">
        <f t="shared" si="65"/>
        <v>Active</v>
      </c>
      <c r="J3959" s="3" t="str">
        <f>_xlfn.XLOOKUP(A3959,'Country_Lookup'!$D:$D,'Country_Lookup'!$E:$E)</f>
        <v>United Kingdom</v>
      </c>
    </row>
    <row r="3960" spans="1:10" x14ac:dyDescent="0.3">
      <c r="A3960">
        <v>16342</v>
      </c>
      <c r="B3960">
        <v>75</v>
      </c>
      <c r="C3960">
        <v>4</v>
      </c>
      <c r="D3960">
        <v>322.40999999999997</v>
      </c>
      <c r="E3960" cm="1">
        <f t="array" ref="E3960">_xlfn.IFS(B3960&lt;=PERCENTILE($B$3:$B$5882,0.2),5,B3960&lt;=PERCENTILE($B$3:$B$5882,0.4),4,B3960&lt;=PERCENTILE($B$3:$B$5882,0.6),3,B3960&lt;=PERCENTILE($B$3:$B$5882,0.8),2,TRUE,1)</f>
        <v>3</v>
      </c>
      <c r="F3960" cm="1">
        <f t="array" ref="F3960">_xlfn.IFS(C3960&lt;=PERCENTILE($C$3:$C$5882,0.2),1,C3960&lt;=PERCENTILE($C$3:$C$5882,0.4),2,C3960&lt;=PERCENTILE($C$3:$C$5882,0.6),3,C3960&lt;=PERCENTILE($C$3:$C$5882,0.8),4,TRUE,5)</f>
        <v>3</v>
      </c>
      <c r="G3960" cm="1">
        <f t="array" ref="G3960">_xlfn.IFS(D3960&lt;=PERCENTILE($D$3:$D$5882,0.2),1,D3960&lt;=PERCENTILE($D$3:$D$5882,0.4),2,D3960&lt;=PERCENTILE($D$3:$D$5882,0.6),3,D3960&lt;=PERCENTILE($D$3:$D$5882,0.8),4,TRUE,5)</f>
        <v>2</v>
      </c>
      <c r="H3960" s="3" t="str" cm="1">
        <f t="array" ref="H3960">_xlfn.IFS(AND(E3960&gt;=4,F3960&gt;=4,G3960&gt;=4),"Champions",AND(E3960&gt;=3,F3960&gt;=3,G3960&gt;=3),"Loyal Customers",AND(E3960&lt;=2,F3960&gt;=3),"At Risk",AND(E3960&lt;=2,F3960&lt;=2,G3960&lt;=2),"Lost",AND(E3960&gt;=4,F3960&lt;=2),"New/Promising",TRUE,"Needs Attention")</f>
        <v>Needs Attention</v>
      </c>
      <c r="I3960" s="3" t="str">
        <f t="shared" si="65"/>
        <v>Active</v>
      </c>
      <c r="J3960" s="3" t="str">
        <f>_xlfn.XLOOKUP(A3960,'Country_Lookup'!$D:$D,'Country_Lookup'!$E:$E)</f>
        <v>United Kingdom</v>
      </c>
    </row>
    <row r="3961" spans="1:10" x14ac:dyDescent="0.3">
      <c r="A3961">
        <v>16343</v>
      </c>
      <c r="B3961">
        <v>16</v>
      </c>
      <c r="C3961">
        <v>3</v>
      </c>
      <c r="D3961">
        <v>687.06999999999982</v>
      </c>
      <c r="E3961" cm="1">
        <f t="array" ref="E3961">_xlfn.IFS(B3961&lt;=PERCENTILE($B$3:$B$5882,0.2),5,B3961&lt;=PERCENTILE($B$3:$B$5882,0.4),4,B3961&lt;=PERCENTILE($B$3:$B$5882,0.6),3,B3961&lt;=PERCENTILE($B$3:$B$5882,0.8),2,TRUE,1)</f>
        <v>5</v>
      </c>
      <c r="F3961" cm="1">
        <f t="array" ref="F3961">_xlfn.IFS(C3961&lt;=PERCENTILE($C$3:$C$5882,0.2),1,C3961&lt;=PERCENTILE($C$3:$C$5882,0.4),2,C3961&lt;=PERCENTILE($C$3:$C$5882,0.6),3,C3961&lt;=PERCENTILE($C$3:$C$5882,0.8),4,TRUE,5)</f>
        <v>3</v>
      </c>
      <c r="G3961" cm="1">
        <f t="array" ref="G3961">_xlfn.IFS(D3961&lt;=PERCENTILE($D$3:$D$5882,0.2),1,D3961&lt;=PERCENTILE($D$3:$D$5882,0.4),2,D3961&lt;=PERCENTILE($D$3:$D$5882,0.6),3,D3961&lt;=PERCENTILE($D$3:$D$5882,0.8),4,TRUE,5)</f>
        <v>3</v>
      </c>
      <c r="H3961" s="3" t="str" cm="1">
        <f t="array" ref="H3961">_xlfn.IFS(AND(E3961&gt;=4,F3961&gt;=4,G3961&gt;=4),"Champions",AND(E3961&gt;=3,F3961&gt;=3,G3961&gt;=3),"Loyal Customers",AND(E3961&lt;=2,F3961&gt;=3),"At Risk",AND(E3961&lt;=2,F3961&lt;=2,G3961&lt;=2),"Lost",AND(E3961&gt;=4,F3961&lt;=2),"New/Promising",TRUE,"Needs Attention")</f>
        <v>Loyal Customers</v>
      </c>
      <c r="I3961" s="3" t="str">
        <f t="shared" si="65"/>
        <v>Active</v>
      </c>
      <c r="J3961" s="3" t="str">
        <f>_xlfn.XLOOKUP(A3961,'Country_Lookup'!$D:$D,'Country_Lookup'!$E:$E)</f>
        <v>United Kingdom</v>
      </c>
    </row>
    <row r="3962" spans="1:10" x14ac:dyDescent="0.3">
      <c r="A3962">
        <v>16344</v>
      </c>
      <c r="B3962">
        <v>158</v>
      </c>
      <c r="C3962">
        <v>4</v>
      </c>
      <c r="D3962">
        <v>842.41999999999905</v>
      </c>
      <c r="E3962" cm="1">
        <f t="array" ref="E3962">_xlfn.IFS(B3962&lt;=PERCENTILE($B$3:$B$5882,0.2),5,B3962&lt;=PERCENTILE($B$3:$B$5882,0.4),4,B3962&lt;=PERCENTILE($B$3:$B$5882,0.6),3,B3962&lt;=PERCENTILE($B$3:$B$5882,0.8),2,TRUE,1)</f>
        <v>3</v>
      </c>
      <c r="F3962" cm="1">
        <f t="array" ref="F3962">_xlfn.IFS(C3962&lt;=PERCENTILE($C$3:$C$5882,0.2),1,C3962&lt;=PERCENTILE($C$3:$C$5882,0.4),2,C3962&lt;=PERCENTILE($C$3:$C$5882,0.6),3,C3962&lt;=PERCENTILE($C$3:$C$5882,0.8),4,TRUE,5)</f>
        <v>3</v>
      </c>
      <c r="G3962" cm="1">
        <f t="array" ref="G3962">_xlfn.IFS(D3962&lt;=PERCENTILE($D$3:$D$5882,0.2),1,D3962&lt;=PERCENTILE($D$3:$D$5882,0.4),2,D3962&lt;=PERCENTILE($D$3:$D$5882,0.6),3,D3962&lt;=PERCENTILE($D$3:$D$5882,0.8),4,TRUE,5)</f>
        <v>3</v>
      </c>
      <c r="H3962" s="3" t="str" cm="1">
        <f t="array" ref="H3962">_xlfn.IFS(AND(E3962&gt;=4,F3962&gt;=4,G3962&gt;=4),"Champions",AND(E3962&gt;=3,F3962&gt;=3,G3962&gt;=3),"Loyal Customers",AND(E3962&lt;=2,F3962&gt;=3),"At Risk",AND(E3962&lt;=2,F3962&lt;=2,G3962&lt;=2),"Lost",AND(E3962&gt;=4,F3962&lt;=2),"New/Promising",TRUE,"Needs Attention")</f>
        <v>Loyal Customers</v>
      </c>
      <c r="I3962" s="3" t="str">
        <f t="shared" si="65"/>
        <v>Churned</v>
      </c>
      <c r="J3962" s="3" t="str">
        <f>_xlfn.XLOOKUP(A3962,'Country_Lookup'!$D:$D,'Country_Lookup'!$E:$E)</f>
        <v>United Kingdom</v>
      </c>
    </row>
    <row r="3963" spans="1:10" x14ac:dyDescent="0.3">
      <c r="A3963">
        <v>16345</v>
      </c>
      <c r="B3963">
        <v>44</v>
      </c>
      <c r="C3963">
        <v>2</v>
      </c>
      <c r="D3963">
        <v>1198.7400000000016</v>
      </c>
      <c r="E3963" cm="1">
        <f t="array" ref="E3963">_xlfn.IFS(B3963&lt;=PERCENTILE($B$3:$B$5882,0.2),5,B3963&lt;=PERCENTILE($B$3:$B$5882,0.4),4,B3963&lt;=PERCENTILE($B$3:$B$5882,0.6),3,B3963&lt;=PERCENTILE($B$3:$B$5882,0.8),2,TRUE,1)</f>
        <v>4</v>
      </c>
      <c r="F3963" cm="1">
        <f t="array" ref="F3963">_xlfn.IFS(C3963&lt;=PERCENTILE($C$3:$C$5882,0.2),1,C3963&lt;=PERCENTILE($C$3:$C$5882,0.4),2,C3963&lt;=PERCENTILE($C$3:$C$5882,0.6),3,C3963&lt;=PERCENTILE($C$3:$C$5882,0.8),4,TRUE,5)</f>
        <v>2</v>
      </c>
      <c r="G3963" cm="1">
        <f t="array" ref="G3963">_xlfn.IFS(D3963&lt;=PERCENTILE($D$3:$D$5882,0.2),1,D3963&lt;=PERCENTILE($D$3:$D$5882,0.4),2,D3963&lt;=PERCENTILE($D$3:$D$5882,0.6),3,D3963&lt;=PERCENTILE($D$3:$D$5882,0.8),4,TRUE,5)</f>
        <v>3</v>
      </c>
      <c r="H3963" s="3" t="str" cm="1">
        <f t="array" ref="H3963">_xlfn.IFS(AND(E3963&gt;=4,F3963&gt;=4,G3963&gt;=4),"Champions",AND(E3963&gt;=3,F3963&gt;=3,G3963&gt;=3),"Loyal Customers",AND(E3963&lt;=2,F3963&gt;=3),"At Risk",AND(E3963&lt;=2,F3963&lt;=2,G3963&lt;=2),"Lost",AND(E3963&gt;=4,F3963&lt;=2),"New/Promising",TRUE,"Needs Attention")</f>
        <v>New/Promising</v>
      </c>
      <c r="I3963" s="3" t="str">
        <f t="shared" si="65"/>
        <v>Active</v>
      </c>
      <c r="J3963" s="3" t="str">
        <f>_xlfn.XLOOKUP(A3963,'Country_Lookup'!$D:$D,'Country_Lookup'!$E:$E)</f>
        <v>United Kingdom</v>
      </c>
    </row>
    <row r="3964" spans="1:10" x14ac:dyDescent="0.3">
      <c r="A3964">
        <v>16346</v>
      </c>
      <c r="B3964">
        <v>385</v>
      </c>
      <c r="C3964">
        <v>1</v>
      </c>
      <c r="D3964">
        <v>224.5100000000001</v>
      </c>
      <c r="E3964" cm="1">
        <f t="array" ref="E3964">_xlfn.IFS(B3964&lt;=PERCENTILE($B$3:$B$5882,0.2),5,B3964&lt;=PERCENTILE($B$3:$B$5882,0.4),4,B3964&lt;=PERCENTILE($B$3:$B$5882,0.6),3,B3964&lt;=PERCENTILE($B$3:$B$5882,0.8),2,TRUE,1)</f>
        <v>2</v>
      </c>
      <c r="F3964" cm="1">
        <f t="array" ref="F3964">_xlfn.IFS(C3964&lt;=PERCENTILE($C$3:$C$5882,0.2),1,C3964&lt;=PERCENTILE($C$3:$C$5882,0.4),2,C3964&lt;=PERCENTILE($C$3:$C$5882,0.6),3,C3964&lt;=PERCENTILE($C$3:$C$5882,0.8),4,TRUE,5)</f>
        <v>1</v>
      </c>
      <c r="G3964" cm="1">
        <f t="array" ref="G3964">_xlfn.IFS(D3964&lt;=PERCENTILE($D$3:$D$5882,0.2),1,D3964&lt;=PERCENTILE($D$3:$D$5882,0.4),2,D3964&lt;=PERCENTILE($D$3:$D$5882,0.6),3,D3964&lt;=PERCENTILE($D$3:$D$5882,0.8),4,TRUE,5)</f>
        <v>1</v>
      </c>
      <c r="H3964" s="3" t="str" cm="1">
        <f t="array" ref="H3964">_xlfn.IFS(AND(E3964&gt;=4,F3964&gt;=4,G3964&gt;=4),"Champions",AND(E3964&gt;=3,F3964&gt;=3,G3964&gt;=3),"Loyal Customers",AND(E3964&lt;=2,F3964&gt;=3),"At Risk",AND(E3964&lt;=2,F3964&lt;=2,G3964&lt;=2),"Lost",AND(E3964&gt;=4,F3964&lt;=2),"New/Promising",TRUE,"Needs Attention")</f>
        <v>Lost</v>
      </c>
      <c r="I3964" s="3" t="str">
        <f t="shared" si="65"/>
        <v>Churned</v>
      </c>
      <c r="J3964" s="3" t="str">
        <f>_xlfn.XLOOKUP(A3964,'Country_Lookup'!$D:$D,'Country_Lookup'!$E:$E)</f>
        <v>United Kingdom</v>
      </c>
    </row>
    <row r="3965" spans="1:10" x14ac:dyDescent="0.3">
      <c r="A3965">
        <v>16347</v>
      </c>
      <c r="B3965">
        <v>11</v>
      </c>
      <c r="C3965">
        <v>11</v>
      </c>
      <c r="D3965">
        <v>3509.4099999999958</v>
      </c>
      <c r="E3965" cm="1">
        <f t="array" ref="E3965">_xlfn.IFS(B3965&lt;=PERCENTILE($B$3:$B$5882,0.2),5,B3965&lt;=PERCENTILE($B$3:$B$5882,0.4),4,B3965&lt;=PERCENTILE($B$3:$B$5882,0.6),3,B3965&lt;=PERCENTILE($B$3:$B$5882,0.8),2,TRUE,1)</f>
        <v>5</v>
      </c>
      <c r="F3965" cm="1">
        <f t="array" ref="F3965">_xlfn.IFS(C3965&lt;=PERCENTILE($C$3:$C$5882,0.2),1,C3965&lt;=PERCENTILE($C$3:$C$5882,0.4),2,C3965&lt;=PERCENTILE($C$3:$C$5882,0.6),3,C3965&lt;=PERCENTILE($C$3:$C$5882,0.8),4,TRUE,5)</f>
        <v>5</v>
      </c>
      <c r="G3965" cm="1">
        <f t="array" ref="G3965">_xlfn.IFS(D3965&lt;=PERCENTILE($D$3:$D$5882,0.2),1,D3965&lt;=PERCENTILE($D$3:$D$5882,0.4),2,D3965&lt;=PERCENTILE($D$3:$D$5882,0.6),3,D3965&lt;=PERCENTILE($D$3:$D$5882,0.8),4,TRUE,5)</f>
        <v>5</v>
      </c>
      <c r="H3965" s="3" t="str" cm="1">
        <f t="array" ref="H3965">_xlfn.IFS(AND(E3965&gt;=4,F3965&gt;=4,G3965&gt;=4),"Champions",AND(E3965&gt;=3,F3965&gt;=3,G3965&gt;=3),"Loyal Customers",AND(E3965&lt;=2,F3965&gt;=3),"At Risk",AND(E3965&lt;=2,F3965&lt;=2,G3965&lt;=2),"Lost",AND(E3965&gt;=4,F3965&lt;=2),"New/Promising",TRUE,"Needs Attention")</f>
        <v>Champions</v>
      </c>
      <c r="I3965" s="3" t="str">
        <f t="shared" si="65"/>
        <v>Active</v>
      </c>
      <c r="J3965" s="3" t="str">
        <f>_xlfn.XLOOKUP(A3965,'Country_Lookup'!$D:$D,'Country_Lookup'!$E:$E)</f>
        <v>United Kingdom</v>
      </c>
    </row>
    <row r="3966" spans="1:10" x14ac:dyDescent="0.3">
      <c r="A3966">
        <v>16348</v>
      </c>
      <c r="B3966">
        <v>32</v>
      </c>
      <c r="C3966">
        <v>8</v>
      </c>
      <c r="D3966">
        <v>1798.2199999999877</v>
      </c>
      <c r="E3966" cm="1">
        <f t="array" ref="E3966">_xlfn.IFS(B3966&lt;=PERCENTILE($B$3:$B$5882,0.2),5,B3966&lt;=PERCENTILE($B$3:$B$5882,0.4),4,B3966&lt;=PERCENTILE($B$3:$B$5882,0.6),3,B3966&lt;=PERCENTILE($B$3:$B$5882,0.8),2,TRUE,1)</f>
        <v>4</v>
      </c>
      <c r="F3966" cm="1">
        <f t="array" ref="F3966">_xlfn.IFS(C3966&lt;=PERCENTILE($C$3:$C$5882,0.2),1,C3966&lt;=PERCENTILE($C$3:$C$5882,0.4),2,C3966&lt;=PERCENTILE($C$3:$C$5882,0.6),3,C3966&lt;=PERCENTILE($C$3:$C$5882,0.8),4,TRUE,5)</f>
        <v>4</v>
      </c>
      <c r="G3966" cm="1">
        <f t="array" ref="G3966">_xlfn.IFS(D3966&lt;=PERCENTILE($D$3:$D$5882,0.2),1,D3966&lt;=PERCENTILE($D$3:$D$5882,0.4),2,D3966&lt;=PERCENTILE($D$3:$D$5882,0.6),3,D3966&lt;=PERCENTILE($D$3:$D$5882,0.8),4,TRUE,5)</f>
        <v>4</v>
      </c>
      <c r="H3966" s="3" t="str" cm="1">
        <f t="array" ref="H3966">_xlfn.IFS(AND(E3966&gt;=4,F3966&gt;=4,G3966&gt;=4),"Champions",AND(E3966&gt;=3,F3966&gt;=3,G3966&gt;=3),"Loyal Customers",AND(E3966&lt;=2,F3966&gt;=3),"At Risk",AND(E3966&lt;=2,F3966&lt;=2,G3966&lt;=2),"Lost",AND(E3966&gt;=4,F3966&lt;=2),"New/Promising",TRUE,"Needs Attention")</f>
        <v>Champions</v>
      </c>
      <c r="I3966" s="3" t="str">
        <f t="shared" si="65"/>
        <v>Active</v>
      </c>
      <c r="J3966" s="3" t="str">
        <f>_xlfn.XLOOKUP(A3966,'Country_Lookup'!$D:$D,'Country_Lookup'!$E:$E)</f>
        <v>United Kingdom</v>
      </c>
    </row>
    <row r="3967" spans="1:10" x14ac:dyDescent="0.3">
      <c r="A3967">
        <v>16349</v>
      </c>
      <c r="B3967">
        <v>290</v>
      </c>
      <c r="C3967">
        <v>1</v>
      </c>
      <c r="D3967">
        <v>53.5</v>
      </c>
      <c r="E3967" cm="1">
        <f t="array" ref="E3967">_xlfn.IFS(B3967&lt;=PERCENTILE($B$3:$B$5882,0.2),5,B3967&lt;=PERCENTILE($B$3:$B$5882,0.4),4,B3967&lt;=PERCENTILE($B$3:$B$5882,0.6),3,B3967&lt;=PERCENTILE($B$3:$B$5882,0.8),2,TRUE,1)</f>
        <v>2</v>
      </c>
      <c r="F3967" cm="1">
        <f t="array" ref="F3967">_xlfn.IFS(C3967&lt;=PERCENTILE($C$3:$C$5882,0.2),1,C3967&lt;=PERCENTILE($C$3:$C$5882,0.4),2,C3967&lt;=PERCENTILE($C$3:$C$5882,0.6),3,C3967&lt;=PERCENTILE($C$3:$C$5882,0.8),4,TRUE,5)</f>
        <v>1</v>
      </c>
      <c r="G3967" cm="1">
        <f t="array" ref="G3967">_xlfn.IFS(D3967&lt;=PERCENTILE($D$3:$D$5882,0.2),1,D3967&lt;=PERCENTILE($D$3:$D$5882,0.4),2,D3967&lt;=PERCENTILE($D$3:$D$5882,0.6),3,D3967&lt;=PERCENTILE($D$3:$D$5882,0.8),4,TRUE,5)</f>
        <v>1</v>
      </c>
      <c r="H3967" s="3" t="str" cm="1">
        <f t="array" ref="H3967">_xlfn.IFS(AND(E3967&gt;=4,F3967&gt;=4,G3967&gt;=4),"Champions",AND(E3967&gt;=3,F3967&gt;=3,G3967&gt;=3),"Loyal Customers",AND(E3967&lt;=2,F3967&gt;=3),"At Risk",AND(E3967&lt;=2,F3967&lt;=2,G3967&lt;=2),"Lost",AND(E3967&gt;=4,F3967&lt;=2),"New/Promising",TRUE,"Needs Attention")</f>
        <v>Lost</v>
      </c>
      <c r="I3967" s="3" t="str">
        <f t="shared" si="65"/>
        <v>Churned</v>
      </c>
      <c r="J3967" s="3" t="str">
        <f>_xlfn.XLOOKUP(A3967,'Country_Lookup'!$D:$D,'Country_Lookup'!$E:$E)</f>
        <v>United Kingdom</v>
      </c>
    </row>
    <row r="3968" spans="1:10" x14ac:dyDescent="0.3">
      <c r="A3968">
        <v>16350</v>
      </c>
      <c r="B3968">
        <v>21</v>
      </c>
      <c r="C3968">
        <v>9</v>
      </c>
      <c r="D3968">
        <v>2253.8899999999931</v>
      </c>
      <c r="E3968" cm="1">
        <f t="array" ref="E3968">_xlfn.IFS(B3968&lt;=PERCENTILE($B$3:$B$5882,0.2),5,B3968&lt;=PERCENTILE($B$3:$B$5882,0.4),4,B3968&lt;=PERCENTILE($B$3:$B$5882,0.6),3,B3968&lt;=PERCENTILE($B$3:$B$5882,0.8),2,TRUE,1)</f>
        <v>4</v>
      </c>
      <c r="F3968" cm="1">
        <f t="array" ref="F3968">_xlfn.IFS(C3968&lt;=PERCENTILE($C$3:$C$5882,0.2),1,C3968&lt;=PERCENTILE($C$3:$C$5882,0.4),2,C3968&lt;=PERCENTILE($C$3:$C$5882,0.6),3,C3968&lt;=PERCENTILE($C$3:$C$5882,0.8),4,TRUE,5)</f>
        <v>5</v>
      </c>
      <c r="G3968" cm="1">
        <f t="array" ref="G3968">_xlfn.IFS(D3968&lt;=PERCENTILE($D$3:$D$5882,0.2),1,D3968&lt;=PERCENTILE($D$3:$D$5882,0.4),2,D3968&lt;=PERCENTILE($D$3:$D$5882,0.6),3,D3968&lt;=PERCENTILE($D$3:$D$5882,0.8),4,TRUE,5)</f>
        <v>4</v>
      </c>
      <c r="H3968" s="3" t="str" cm="1">
        <f t="array" ref="H3968">_xlfn.IFS(AND(E3968&gt;=4,F3968&gt;=4,G3968&gt;=4),"Champions",AND(E3968&gt;=3,F3968&gt;=3,G3968&gt;=3),"Loyal Customers",AND(E3968&lt;=2,F3968&gt;=3),"At Risk",AND(E3968&lt;=2,F3968&lt;=2,G3968&lt;=2),"Lost",AND(E3968&gt;=4,F3968&lt;=2),"New/Promising",TRUE,"Needs Attention")</f>
        <v>Champions</v>
      </c>
      <c r="I3968" s="3" t="str">
        <f t="shared" si="65"/>
        <v>Active</v>
      </c>
      <c r="J3968" s="3" t="str">
        <f>_xlfn.XLOOKUP(A3968,'Country_Lookup'!$D:$D,'Country_Lookup'!$E:$E)</f>
        <v>United Kingdom</v>
      </c>
    </row>
    <row r="3969" spans="1:10" x14ac:dyDescent="0.3">
      <c r="A3969">
        <v>16351</v>
      </c>
      <c r="B3969">
        <v>332</v>
      </c>
      <c r="C3969">
        <v>13</v>
      </c>
      <c r="D3969">
        <v>3330.0300000000157</v>
      </c>
      <c r="E3969" cm="1">
        <f t="array" ref="E3969">_xlfn.IFS(B3969&lt;=PERCENTILE($B$3:$B$5882,0.2),5,B3969&lt;=PERCENTILE($B$3:$B$5882,0.4),4,B3969&lt;=PERCENTILE($B$3:$B$5882,0.6),3,B3969&lt;=PERCENTILE($B$3:$B$5882,0.8),2,TRUE,1)</f>
        <v>2</v>
      </c>
      <c r="F3969" cm="1">
        <f t="array" ref="F3969">_xlfn.IFS(C3969&lt;=PERCENTILE($C$3:$C$5882,0.2),1,C3969&lt;=PERCENTILE($C$3:$C$5882,0.4),2,C3969&lt;=PERCENTILE($C$3:$C$5882,0.6),3,C3969&lt;=PERCENTILE($C$3:$C$5882,0.8),4,TRUE,5)</f>
        <v>5</v>
      </c>
      <c r="G3969" cm="1">
        <f t="array" ref="G3969">_xlfn.IFS(D3969&lt;=PERCENTILE($D$3:$D$5882,0.2),1,D3969&lt;=PERCENTILE($D$3:$D$5882,0.4),2,D3969&lt;=PERCENTILE($D$3:$D$5882,0.6),3,D3969&lt;=PERCENTILE($D$3:$D$5882,0.8),4,TRUE,5)</f>
        <v>5</v>
      </c>
      <c r="H3969" s="3" t="str" cm="1">
        <f t="array" ref="H3969">_xlfn.IFS(AND(E3969&gt;=4,F3969&gt;=4,G3969&gt;=4),"Champions",AND(E3969&gt;=3,F3969&gt;=3,G3969&gt;=3),"Loyal Customers",AND(E3969&lt;=2,F3969&gt;=3),"At Risk",AND(E3969&lt;=2,F3969&lt;=2,G3969&lt;=2),"Lost",AND(E3969&gt;=4,F3969&lt;=2),"New/Promising",TRUE,"Needs Attention")</f>
        <v>At Risk</v>
      </c>
      <c r="I3969" s="3" t="str">
        <f t="shared" si="65"/>
        <v>Churned</v>
      </c>
      <c r="J3969" s="3" t="str">
        <f>_xlfn.XLOOKUP(A3969,'Country_Lookup'!$D:$D,'Country_Lookup'!$E:$E)</f>
        <v>United Kingdom</v>
      </c>
    </row>
    <row r="3970" spans="1:10" x14ac:dyDescent="0.3">
      <c r="A3970">
        <v>16352</v>
      </c>
      <c r="B3970">
        <v>17</v>
      </c>
      <c r="C3970">
        <v>2</v>
      </c>
      <c r="D3970">
        <v>494.4400000000004</v>
      </c>
      <c r="E3970" cm="1">
        <f t="array" ref="E3970">_xlfn.IFS(B3970&lt;=PERCENTILE($B$3:$B$5882,0.2),5,B3970&lt;=PERCENTILE($B$3:$B$5882,0.4),4,B3970&lt;=PERCENTILE($B$3:$B$5882,0.6),3,B3970&lt;=PERCENTILE($B$3:$B$5882,0.8),2,TRUE,1)</f>
        <v>5</v>
      </c>
      <c r="F3970" cm="1">
        <f t="array" ref="F3970">_xlfn.IFS(C3970&lt;=PERCENTILE($C$3:$C$5882,0.2),1,C3970&lt;=PERCENTILE($C$3:$C$5882,0.4),2,C3970&lt;=PERCENTILE($C$3:$C$5882,0.6),3,C3970&lt;=PERCENTILE($C$3:$C$5882,0.8),4,TRUE,5)</f>
        <v>2</v>
      </c>
      <c r="G3970" cm="1">
        <f t="array" ref="G3970">_xlfn.IFS(D3970&lt;=PERCENTILE($D$3:$D$5882,0.2),1,D3970&lt;=PERCENTILE($D$3:$D$5882,0.4),2,D3970&lt;=PERCENTILE($D$3:$D$5882,0.6),3,D3970&lt;=PERCENTILE($D$3:$D$5882,0.8),4,TRUE,5)</f>
        <v>2</v>
      </c>
      <c r="H3970" s="3" t="str" cm="1">
        <f t="array" ref="H3970">_xlfn.IFS(AND(E3970&gt;=4,F3970&gt;=4,G3970&gt;=4),"Champions",AND(E3970&gt;=3,F3970&gt;=3,G3970&gt;=3),"Loyal Customers",AND(E3970&lt;=2,F3970&gt;=3),"At Risk",AND(E3970&lt;=2,F3970&lt;=2,G3970&lt;=2),"Lost",AND(E3970&gt;=4,F3970&lt;=2),"New/Promising",TRUE,"Needs Attention")</f>
        <v>New/Promising</v>
      </c>
      <c r="I3970" s="3" t="str">
        <f t="shared" si="65"/>
        <v>Active</v>
      </c>
      <c r="J3970" s="3" t="str">
        <f>_xlfn.XLOOKUP(A3970,'Country_Lookup'!$D:$D,'Country_Lookup'!$E:$E)</f>
        <v>United Kingdom</v>
      </c>
    </row>
    <row r="3971" spans="1:10" x14ac:dyDescent="0.3">
      <c r="A3971">
        <v>16353</v>
      </c>
      <c r="B3971">
        <v>3</v>
      </c>
      <c r="C3971">
        <v>38</v>
      </c>
      <c r="D3971">
        <v>9999.4599999999773</v>
      </c>
      <c r="E3971" cm="1">
        <f t="array" ref="E3971">_xlfn.IFS(B3971&lt;=PERCENTILE($B$3:$B$5882,0.2),5,B3971&lt;=PERCENTILE($B$3:$B$5882,0.4),4,B3971&lt;=PERCENTILE($B$3:$B$5882,0.6),3,B3971&lt;=PERCENTILE($B$3:$B$5882,0.8),2,TRUE,1)</f>
        <v>5</v>
      </c>
      <c r="F3971" cm="1">
        <f t="array" ref="F3971">_xlfn.IFS(C3971&lt;=PERCENTILE($C$3:$C$5882,0.2),1,C3971&lt;=PERCENTILE($C$3:$C$5882,0.4),2,C3971&lt;=PERCENTILE($C$3:$C$5882,0.6),3,C3971&lt;=PERCENTILE($C$3:$C$5882,0.8),4,TRUE,5)</f>
        <v>5</v>
      </c>
      <c r="G3971" cm="1">
        <f t="array" ref="G3971">_xlfn.IFS(D3971&lt;=PERCENTILE($D$3:$D$5882,0.2),1,D3971&lt;=PERCENTILE($D$3:$D$5882,0.4),2,D3971&lt;=PERCENTILE($D$3:$D$5882,0.6),3,D3971&lt;=PERCENTILE($D$3:$D$5882,0.8),4,TRUE,5)</f>
        <v>5</v>
      </c>
      <c r="H3971" s="3" t="str" cm="1">
        <f t="array" ref="H3971">_xlfn.IFS(AND(E3971&gt;=4,F3971&gt;=4,G3971&gt;=4),"Champions",AND(E3971&gt;=3,F3971&gt;=3,G3971&gt;=3),"Loyal Customers",AND(E3971&lt;=2,F3971&gt;=3),"At Risk",AND(E3971&lt;=2,F3971&lt;=2,G3971&lt;=2),"Lost",AND(E3971&gt;=4,F3971&lt;=2),"New/Promising",TRUE,"Needs Attention")</f>
        <v>Champions</v>
      </c>
      <c r="I3971" s="3" t="str">
        <f t="shared" ref="I3971:I4034" si="66">IF(B3971&gt;90,"Churned","Active")</f>
        <v>Active</v>
      </c>
      <c r="J3971" s="3" t="str">
        <f>_xlfn.XLOOKUP(A3971,'Country_Lookup'!$D:$D,'Country_Lookup'!$E:$E)</f>
        <v>United Kingdom</v>
      </c>
    </row>
    <row r="3972" spans="1:10" x14ac:dyDescent="0.3">
      <c r="A3972">
        <v>16354</v>
      </c>
      <c r="B3972">
        <v>63</v>
      </c>
      <c r="C3972">
        <v>5</v>
      </c>
      <c r="D3972">
        <v>1129.51</v>
      </c>
      <c r="E3972" cm="1">
        <f t="array" ref="E3972">_xlfn.IFS(B3972&lt;=PERCENTILE($B$3:$B$5882,0.2),5,B3972&lt;=PERCENTILE($B$3:$B$5882,0.4),4,B3972&lt;=PERCENTILE($B$3:$B$5882,0.6),3,B3972&lt;=PERCENTILE($B$3:$B$5882,0.8),2,TRUE,1)</f>
        <v>3</v>
      </c>
      <c r="F3972" cm="1">
        <f t="array" ref="F3972">_xlfn.IFS(C3972&lt;=PERCENTILE($C$3:$C$5882,0.2),1,C3972&lt;=PERCENTILE($C$3:$C$5882,0.4),2,C3972&lt;=PERCENTILE($C$3:$C$5882,0.6),3,C3972&lt;=PERCENTILE($C$3:$C$5882,0.8),4,TRUE,5)</f>
        <v>4</v>
      </c>
      <c r="G3972" cm="1">
        <f t="array" ref="G3972">_xlfn.IFS(D3972&lt;=PERCENTILE($D$3:$D$5882,0.2),1,D3972&lt;=PERCENTILE($D$3:$D$5882,0.4),2,D3972&lt;=PERCENTILE($D$3:$D$5882,0.6),3,D3972&lt;=PERCENTILE($D$3:$D$5882,0.8),4,TRUE,5)</f>
        <v>3</v>
      </c>
      <c r="H3972" s="3" t="str" cm="1">
        <f t="array" ref="H3972">_xlfn.IFS(AND(E3972&gt;=4,F3972&gt;=4,G3972&gt;=4),"Champions",AND(E3972&gt;=3,F3972&gt;=3,G3972&gt;=3),"Loyal Customers",AND(E3972&lt;=2,F3972&gt;=3),"At Risk",AND(E3972&lt;=2,F3972&lt;=2,G3972&lt;=2),"Lost",AND(E3972&gt;=4,F3972&lt;=2),"New/Promising",TRUE,"Needs Attention")</f>
        <v>Loyal Customers</v>
      </c>
      <c r="I3972" s="3" t="str">
        <f t="shared" si="66"/>
        <v>Active</v>
      </c>
      <c r="J3972" s="3" t="str">
        <f>_xlfn.XLOOKUP(A3972,'Country_Lookup'!$D:$D,'Country_Lookup'!$E:$E)</f>
        <v>United Kingdom</v>
      </c>
    </row>
    <row r="3973" spans="1:10" x14ac:dyDescent="0.3">
      <c r="A3973">
        <v>16355</v>
      </c>
      <c r="B3973">
        <v>375</v>
      </c>
      <c r="C3973">
        <v>1</v>
      </c>
      <c r="D3973">
        <v>416.34999999999997</v>
      </c>
      <c r="E3973" cm="1">
        <f t="array" ref="E3973">_xlfn.IFS(B3973&lt;=PERCENTILE($B$3:$B$5882,0.2),5,B3973&lt;=PERCENTILE($B$3:$B$5882,0.4),4,B3973&lt;=PERCENTILE($B$3:$B$5882,0.6),3,B3973&lt;=PERCENTILE($B$3:$B$5882,0.8),2,TRUE,1)</f>
        <v>2</v>
      </c>
      <c r="F3973" cm="1">
        <f t="array" ref="F3973">_xlfn.IFS(C3973&lt;=PERCENTILE($C$3:$C$5882,0.2),1,C3973&lt;=PERCENTILE($C$3:$C$5882,0.4),2,C3973&lt;=PERCENTILE($C$3:$C$5882,0.6),3,C3973&lt;=PERCENTILE($C$3:$C$5882,0.8),4,TRUE,5)</f>
        <v>1</v>
      </c>
      <c r="G3973" cm="1">
        <f t="array" ref="G3973">_xlfn.IFS(D3973&lt;=PERCENTILE($D$3:$D$5882,0.2),1,D3973&lt;=PERCENTILE($D$3:$D$5882,0.4),2,D3973&lt;=PERCENTILE($D$3:$D$5882,0.6),3,D3973&lt;=PERCENTILE($D$3:$D$5882,0.8),4,TRUE,5)</f>
        <v>2</v>
      </c>
      <c r="H3973" s="3" t="str" cm="1">
        <f t="array" ref="H3973">_xlfn.IFS(AND(E3973&gt;=4,F3973&gt;=4,G3973&gt;=4),"Champions",AND(E3973&gt;=3,F3973&gt;=3,G3973&gt;=3),"Loyal Customers",AND(E3973&lt;=2,F3973&gt;=3),"At Risk",AND(E3973&lt;=2,F3973&lt;=2,G3973&lt;=2),"Lost",AND(E3973&gt;=4,F3973&lt;=2),"New/Promising",TRUE,"Needs Attention")</f>
        <v>Lost</v>
      </c>
      <c r="I3973" s="3" t="str">
        <f t="shared" si="66"/>
        <v>Churned</v>
      </c>
      <c r="J3973" s="3" t="str">
        <f>_xlfn.XLOOKUP(A3973,'Country_Lookup'!$D:$D,'Country_Lookup'!$E:$E)</f>
        <v>United Kingdom</v>
      </c>
    </row>
    <row r="3974" spans="1:10" x14ac:dyDescent="0.3">
      <c r="A3974">
        <v>16356</v>
      </c>
      <c r="B3974">
        <v>197</v>
      </c>
      <c r="C3974">
        <v>6</v>
      </c>
      <c r="D3974">
        <v>415.86999999999995</v>
      </c>
      <c r="E3974" cm="1">
        <f t="array" ref="E3974">_xlfn.IFS(B3974&lt;=PERCENTILE($B$3:$B$5882,0.2),5,B3974&lt;=PERCENTILE($B$3:$B$5882,0.4),4,B3974&lt;=PERCENTILE($B$3:$B$5882,0.6),3,B3974&lt;=PERCENTILE($B$3:$B$5882,0.8),2,TRUE,1)</f>
        <v>2</v>
      </c>
      <c r="F3974" cm="1">
        <f t="array" ref="F3974">_xlfn.IFS(C3974&lt;=PERCENTILE($C$3:$C$5882,0.2),1,C3974&lt;=PERCENTILE($C$3:$C$5882,0.4),2,C3974&lt;=PERCENTILE($C$3:$C$5882,0.6),3,C3974&lt;=PERCENTILE($C$3:$C$5882,0.8),4,TRUE,5)</f>
        <v>4</v>
      </c>
      <c r="G3974" cm="1">
        <f t="array" ref="G3974">_xlfn.IFS(D3974&lt;=PERCENTILE($D$3:$D$5882,0.2),1,D3974&lt;=PERCENTILE($D$3:$D$5882,0.4),2,D3974&lt;=PERCENTILE($D$3:$D$5882,0.6),3,D3974&lt;=PERCENTILE($D$3:$D$5882,0.8),4,TRUE,5)</f>
        <v>2</v>
      </c>
      <c r="H3974" s="3" t="str" cm="1">
        <f t="array" ref="H3974">_xlfn.IFS(AND(E3974&gt;=4,F3974&gt;=4,G3974&gt;=4),"Champions",AND(E3974&gt;=3,F3974&gt;=3,G3974&gt;=3),"Loyal Customers",AND(E3974&lt;=2,F3974&gt;=3),"At Risk",AND(E3974&lt;=2,F3974&lt;=2,G3974&lt;=2),"Lost",AND(E3974&gt;=4,F3974&lt;=2),"New/Promising",TRUE,"Needs Attention")</f>
        <v>At Risk</v>
      </c>
      <c r="I3974" s="3" t="str">
        <f t="shared" si="66"/>
        <v>Churned</v>
      </c>
      <c r="J3974" s="3" t="str">
        <f>_xlfn.XLOOKUP(A3974,'Country_Lookup'!$D:$D,'Country_Lookup'!$E:$E)</f>
        <v>United Kingdom</v>
      </c>
    </row>
    <row r="3975" spans="1:10" x14ac:dyDescent="0.3">
      <c r="A3975">
        <v>16357</v>
      </c>
      <c r="B3975">
        <v>33</v>
      </c>
      <c r="C3975">
        <v>4</v>
      </c>
      <c r="D3975">
        <v>868.36999999999978</v>
      </c>
      <c r="E3975" cm="1">
        <f t="array" ref="E3975">_xlfn.IFS(B3975&lt;=PERCENTILE($B$3:$B$5882,0.2),5,B3975&lt;=PERCENTILE($B$3:$B$5882,0.4),4,B3975&lt;=PERCENTILE($B$3:$B$5882,0.6),3,B3975&lt;=PERCENTILE($B$3:$B$5882,0.8),2,TRUE,1)</f>
        <v>4</v>
      </c>
      <c r="F3975" cm="1">
        <f t="array" ref="F3975">_xlfn.IFS(C3975&lt;=PERCENTILE($C$3:$C$5882,0.2),1,C3975&lt;=PERCENTILE($C$3:$C$5882,0.4),2,C3975&lt;=PERCENTILE($C$3:$C$5882,0.6),3,C3975&lt;=PERCENTILE($C$3:$C$5882,0.8),4,TRUE,5)</f>
        <v>3</v>
      </c>
      <c r="G3975" cm="1">
        <f t="array" ref="G3975">_xlfn.IFS(D3975&lt;=PERCENTILE($D$3:$D$5882,0.2),1,D3975&lt;=PERCENTILE($D$3:$D$5882,0.4),2,D3975&lt;=PERCENTILE($D$3:$D$5882,0.6),3,D3975&lt;=PERCENTILE($D$3:$D$5882,0.8),4,TRUE,5)</f>
        <v>3</v>
      </c>
      <c r="H3975" s="3" t="str" cm="1">
        <f t="array" ref="H3975">_xlfn.IFS(AND(E3975&gt;=4,F3975&gt;=4,G3975&gt;=4),"Champions",AND(E3975&gt;=3,F3975&gt;=3,G3975&gt;=3),"Loyal Customers",AND(E3975&lt;=2,F3975&gt;=3),"At Risk",AND(E3975&lt;=2,F3975&lt;=2,G3975&lt;=2),"Lost",AND(E3975&gt;=4,F3975&lt;=2),"New/Promising",TRUE,"Needs Attention")</f>
        <v>Loyal Customers</v>
      </c>
      <c r="I3975" s="3" t="str">
        <f t="shared" si="66"/>
        <v>Active</v>
      </c>
      <c r="J3975" s="3" t="str">
        <f>_xlfn.XLOOKUP(A3975,'Country_Lookup'!$D:$D,'Country_Lookup'!$E:$E)</f>
        <v>United Kingdom</v>
      </c>
    </row>
    <row r="3976" spans="1:10" x14ac:dyDescent="0.3">
      <c r="A3976">
        <v>16358</v>
      </c>
      <c r="B3976">
        <v>1</v>
      </c>
      <c r="C3976">
        <v>5</v>
      </c>
      <c r="D3976">
        <v>2919.6500000000074</v>
      </c>
      <c r="E3976" cm="1">
        <f t="array" ref="E3976">_xlfn.IFS(B3976&lt;=PERCENTILE($B$3:$B$5882,0.2),5,B3976&lt;=PERCENTILE($B$3:$B$5882,0.4),4,B3976&lt;=PERCENTILE($B$3:$B$5882,0.6),3,B3976&lt;=PERCENTILE($B$3:$B$5882,0.8),2,TRUE,1)</f>
        <v>5</v>
      </c>
      <c r="F3976" cm="1">
        <f t="array" ref="F3976">_xlfn.IFS(C3976&lt;=PERCENTILE($C$3:$C$5882,0.2),1,C3976&lt;=PERCENTILE($C$3:$C$5882,0.4),2,C3976&lt;=PERCENTILE($C$3:$C$5882,0.6),3,C3976&lt;=PERCENTILE($C$3:$C$5882,0.8),4,TRUE,5)</f>
        <v>4</v>
      </c>
      <c r="G3976" cm="1">
        <f t="array" ref="G3976">_xlfn.IFS(D3976&lt;=PERCENTILE($D$3:$D$5882,0.2),1,D3976&lt;=PERCENTILE($D$3:$D$5882,0.4),2,D3976&lt;=PERCENTILE($D$3:$D$5882,0.6),3,D3976&lt;=PERCENTILE($D$3:$D$5882,0.8),4,TRUE,5)</f>
        <v>4</v>
      </c>
      <c r="H3976" s="3" t="str" cm="1">
        <f t="array" ref="H3976">_xlfn.IFS(AND(E3976&gt;=4,F3976&gt;=4,G3976&gt;=4),"Champions",AND(E3976&gt;=3,F3976&gt;=3,G3976&gt;=3),"Loyal Customers",AND(E3976&lt;=2,F3976&gt;=3),"At Risk",AND(E3976&lt;=2,F3976&lt;=2,G3976&lt;=2),"Lost",AND(E3976&gt;=4,F3976&lt;=2),"New/Promising",TRUE,"Needs Attention")</f>
        <v>Champions</v>
      </c>
      <c r="I3976" s="3" t="str">
        <f t="shared" si="66"/>
        <v>Active</v>
      </c>
      <c r="J3976" s="3" t="str">
        <f>_xlfn.XLOOKUP(A3976,'Country_Lookup'!$D:$D,'Country_Lookup'!$E:$E)</f>
        <v>United Kingdom</v>
      </c>
    </row>
    <row r="3977" spans="1:10" x14ac:dyDescent="0.3">
      <c r="A3977">
        <v>16359</v>
      </c>
      <c r="B3977">
        <v>7</v>
      </c>
      <c r="C3977">
        <v>16</v>
      </c>
      <c r="D3977">
        <v>2697.7499999999995</v>
      </c>
      <c r="E3977" cm="1">
        <f t="array" ref="E3977">_xlfn.IFS(B3977&lt;=PERCENTILE($B$3:$B$5882,0.2),5,B3977&lt;=PERCENTILE($B$3:$B$5882,0.4),4,B3977&lt;=PERCENTILE($B$3:$B$5882,0.6),3,B3977&lt;=PERCENTILE($B$3:$B$5882,0.8),2,TRUE,1)</f>
        <v>5</v>
      </c>
      <c r="F3977" cm="1">
        <f t="array" ref="F3977">_xlfn.IFS(C3977&lt;=PERCENTILE($C$3:$C$5882,0.2),1,C3977&lt;=PERCENTILE($C$3:$C$5882,0.4),2,C3977&lt;=PERCENTILE($C$3:$C$5882,0.6),3,C3977&lt;=PERCENTILE($C$3:$C$5882,0.8),4,TRUE,5)</f>
        <v>5</v>
      </c>
      <c r="G3977" cm="1">
        <f t="array" ref="G3977">_xlfn.IFS(D3977&lt;=PERCENTILE($D$3:$D$5882,0.2),1,D3977&lt;=PERCENTILE($D$3:$D$5882,0.4),2,D3977&lt;=PERCENTILE($D$3:$D$5882,0.6),3,D3977&lt;=PERCENTILE($D$3:$D$5882,0.8),4,TRUE,5)</f>
        <v>4</v>
      </c>
      <c r="H3977" s="3" t="str" cm="1">
        <f t="array" ref="H3977">_xlfn.IFS(AND(E3977&gt;=4,F3977&gt;=4,G3977&gt;=4),"Champions",AND(E3977&gt;=3,F3977&gt;=3,G3977&gt;=3),"Loyal Customers",AND(E3977&lt;=2,F3977&gt;=3),"At Risk",AND(E3977&lt;=2,F3977&lt;=2,G3977&lt;=2),"Lost",AND(E3977&gt;=4,F3977&lt;=2),"New/Promising",TRUE,"Needs Attention")</f>
        <v>Champions</v>
      </c>
      <c r="I3977" s="3" t="str">
        <f t="shared" si="66"/>
        <v>Active</v>
      </c>
      <c r="J3977" s="3" t="str">
        <f>_xlfn.XLOOKUP(A3977,'Country_Lookup'!$D:$D,'Country_Lookup'!$E:$E)</f>
        <v>United Kingdom</v>
      </c>
    </row>
    <row r="3978" spans="1:10" x14ac:dyDescent="0.3">
      <c r="A3978">
        <v>16360</v>
      </c>
      <c r="B3978">
        <v>4</v>
      </c>
      <c r="C3978">
        <v>6</v>
      </c>
      <c r="D3978">
        <v>3512.530000000002</v>
      </c>
      <c r="E3978" cm="1">
        <f t="array" ref="E3978">_xlfn.IFS(B3978&lt;=PERCENTILE($B$3:$B$5882,0.2),5,B3978&lt;=PERCENTILE($B$3:$B$5882,0.4),4,B3978&lt;=PERCENTILE($B$3:$B$5882,0.6),3,B3978&lt;=PERCENTILE($B$3:$B$5882,0.8),2,TRUE,1)</f>
        <v>5</v>
      </c>
      <c r="F3978" cm="1">
        <f t="array" ref="F3978">_xlfn.IFS(C3978&lt;=PERCENTILE($C$3:$C$5882,0.2),1,C3978&lt;=PERCENTILE($C$3:$C$5882,0.4),2,C3978&lt;=PERCENTILE($C$3:$C$5882,0.6),3,C3978&lt;=PERCENTILE($C$3:$C$5882,0.8),4,TRUE,5)</f>
        <v>4</v>
      </c>
      <c r="G3978" cm="1">
        <f t="array" ref="G3978">_xlfn.IFS(D3978&lt;=PERCENTILE($D$3:$D$5882,0.2),1,D3978&lt;=PERCENTILE($D$3:$D$5882,0.4),2,D3978&lt;=PERCENTILE($D$3:$D$5882,0.6),3,D3978&lt;=PERCENTILE($D$3:$D$5882,0.8),4,TRUE,5)</f>
        <v>5</v>
      </c>
      <c r="H3978" s="3" t="str" cm="1">
        <f t="array" ref="H3978">_xlfn.IFS(AND(E3978&gt;=4,F3978&gt;=4,G3978&gt;=4),"Champions",AND(E3978&gt;=3,F3978&gt;=3,G3978&gt;=3),"Loyal Customers",AND(E3978&lt;=2,F3978&gt;=3),"At Risk",AND(E3978&lt;=2,F3978&lt;=2,G3978&lt;=2),"Lost",AND(E3978&gt;=4,F3978&lt;=2),"New/Promising",TRUE,"Needs Attention")</f>
        <v>Champions</v>
      </c>
      <c r="I3978" s="3" t="str">
        <f t="shared" si="66"/>
        <v>Active</v>
      </c>
      <c r="J3978" s="3" t="str">
        <f>_xlfn.XLOOKUP(A3978,'Country_Lookup'!$D:$D,'Country_Lookup'!$E:$E)</f>
        <v>United Kingdom</v>
      </c>
    </row>
    <row r="3979" spans="1:10" x14ac:dyDescent="0.3">
      <c r="A3979">
        <v>16361</v>
      </c>
      <c r="B3979">
        <v>9</v>
      </c>
      <c r="C3979">
        <v>4</v>
      </c>
      <c r="D3979">
        <v>896.66000000000224</v>
      </c>
      <c r="E3979" cm="1">
        <f t="array" ref="E3979">_xlfn.IFS(B3979&lt;=PERCENTILE($B$3:$B$5882,0.2),5,B3979&lt;=PERCENTILE($B$3:$B$5882,0.4),4,B3979&lt;=PERCENTILE($B$3:$B$5882,0.6),3,B3979&lt;=PERCENTILE($B$3:$B$5882,0.8),2,TRUE,1)</f>
        <v>5</v>
      </c>
      <c r="F3979" cm="1">
        <f t="array" ref="F3979">_xlfn.IFS(C3979&lt;=PERCENTILE($C$3:$C$5882,0.2),1,C3979&lt;=PERCENTILE($C$3:$C$5882,0.4),2,C3979&lt;=PERCENTILE($C$3:$C$5882,0.6),3,C3979&lt;=PERCENTILE($C$3:$C$5882,0.8),4,TRUE,5)</f>
        <v>3</v>
      </c>
      <c r="G3979" cm="1">
        <f t="array" ref="G3979">_xlfn.IFS(D3979&lt;=PERCENTILE($D$3:$D$5882,0.2),1,D3979&lt;=PERCENTILE($D$3:$D$5882,0.4),2,D3979&lt;=PERCENTILE($D$3:$D$5882,0.6),3,D3979&lt;=PERCENTILE($D$3:$D$5882,0.8),4,TRUE,5)</f>
        <v>3</v>
      </c>
      <c r="H3979" s="3" t="str" cm="1">
        <f t="array" ref="H3979">_xlfn.IFS(AND(E3979&gt;=4,F3979&gt;=4,G3979&gt;=4),"Champions",AND(E3979&gt;=3,F3979&gt;=3,G3979&gt;=3),"Loyal Customers",AND(E3979&lt;=2,F3979&gt;=3),"At Risk",AND(E3979&lt;=2,F3979&lt;=2,G3979&lt;=2),"Lost",AND(E3979&gt;=4,F3979&lt;=2),"New/Promising",TRUE,"Needs Attention")</f>
        <v>Loyal Customers</v>
      </c>
      <c r="I3979" s="3" t="str">
        <f t="shared" si="66"/>
        <v>Active</v>
      </c>
      <c r="J3979" s="3" t="str">
        <f>_xlfn.XLOOKUP(A3979,'Country_Lookup'!$D:$D,'Country_Lookup'!$E:$E)</f>
        <v>United Kingdom</v>
      </c>
    </row>
    <row r="3980" spans="1:10" x14ac:dyDescent="0.3">
      <c r="A3980">
        <v>16362</v>
      </c>
      <c r="B3980">
        <v>32</v>
      </c>
      <c r="C3980">
        <v>6</v>
      </c>
      <c r="D3980">
        <v>946.94000000000119</v>
      </c>
      <c r="E3980" cm="1">
        <f t="array" ref="E3980">_xlfn.IFS(B3980&lt;=PERCENTILE($B$3:$B$5882,0.2),5,B3980&lt;=PERCENTILE($B$3:$B$5882,0.4),4,B3980&lt;=PERCENTILE($B$3:$B$5882,0.6),3,B3980&lt;=PERCENTILE($B$3:$B$5882,0.8),2,TRUE,1)</f>
        <v>4</v>
      </c>
      <c r="F3980" cm="1">
        <f t="array" ref="F3980">_xlfn.IFS(C3980&lt;=PERCENTILE($C$3:$C$5882,0.2),1,C3980&lt;=PERCENTILE($C$3:$C$5882,0.4),2,C3980&lt;=PERCENTILE($C$3:$C$5882,0.6),3,C3980&lt;=PERCENTILE($C$3:$C$5882,0.8),4,TRUE,5)</f>
        <v>4</v>
      </c>
      <c r="G3980" cm="1">
        <f t="array" ref="G3980">_xlfn.IFS(D3980&lt;=PERCENTILE($D$3:$D$5882,0.2),1,D3980&lt;=PERCENTILE($D$3:$D$5882,0.4),2,D3980&lt;=PERCENTILE($D$3:$D$5882,0.6),3,D3980&lt;=PERCENTILE($D$3:$D$5882,0.8),4,TRUE,5)</f>
        <v>3</v>
      </c>
      <c r="H3980" s="3" t="str" cm="1">
        <f t="array" ref="H3980">_xlfn.IFS(AND(E3980&gt;=4,F3980&gt;=4,G3980&gt;=4),"Champions",AND(E3980&gt;=3,F3980&gt;=3,G3980&gt;=3),"Loyal Customers",AND(E3980&lt;=2,F3980&gt;=3),"At Risk",AND(E3980&lt;=2,F3980&lt;=2,G3980&lt;=2),"Lost",AND(E3980&gt;=4,F3980&lt;=2),"New/Promising",TRUE,"Needs Attention")</f>
        <v>Loyal Customers</v>
      </c>
      <c r="I3980" s="3" t="str">
        <f t="shared" si="66"/>
        <v>Active</v>
      </c>
      <c r="J3980" s="3" t="str">
        <f>_xlfn.XLOOKUP(A3980,'Country_Lookup'!$D:$D,'Country_Lookup'!$E:$E)</f>
        <v>United Kingdom</v>
      </c>
    </row>
    <row r="3981" spans="1:10" x14ac:dyDescent="0.3">
      <c r="A3981">
        <v>16363</v>
      </c>
      <c r="B3981">
        <v>53</v>
      </c>
      <c r="C3981">
        <v>1</v>
      </c>
      <c r="D3981">
        <v>109.35999999999999</v>
      </c>
      <c r="E3981" cm="1">
        <f t="array" ref="E3981">_xlfn.IFS(B3981&lt;=PERCENTILE($B$3:$B$5882,0.2),5,B3981&lt;=PERCENTILE($B$3:$B$5882,0.4),4,B3981&lt;=PERCENTILE($B$3:$B$5882,0.6),3,B3981&lt;=PERCENTILE($B$3:$B$5882,0.8),2,TRUE,1)</f>
        <v>4</v>
      </c>
      <c r="F3981" cm="1">
        <f t="array" ref="F3981">_xlfn.IFS(C3981&lt;=PERCENTILE($C$3:$C$5882,0.2),1,C3981&lt;=PERCENTILE($C$3:$C$5882,0.4),2,C3981&lt;=PERCENTILE($C$3:$C$5882,0.6),3,C3981&lt;=PERCENTILE($C$3:$C$5882,0.8),4,TRUE,5)</f>
        <v>1</v>
      </c>
      <c r="G3981" cm="1">
        <f t="array" ref="G3981">_xlfn.IFS(D3981&lt;=PERCENTILE($D$3:$D$5882,0.2),1,D3981&lt;=PERCENTILE($D$3:$D$5882,0.4),2,D3981&lt;=PERCENTILE($D$3:$D$5882,0.6),3,D3981&lt;=PERCENTILE($D$3:$D$5882,0.8),4,TRUE,5)</f>
        <v>1</v>
      </c>
      <c r="H3981" s="3" t="str" cm="1">
        <f t="array" ref="H3981">_xlfn.IFS(AND(E3981&gt;=4,F3981&gt;=4,G3981&gt;=4),"Champions",AND(E3981&gt;=3,F3981&gt;=3,G3981&gt;=3),"Loyal Customers",AND(E3981&lt;=2,F3981&gt;=3),"At Risk",AND(E3981&lt;=2,F3981&lt;=2,G3981&lt;=2),"Lost",AND(E3981&gt;=4,F3981&lt;=2),"New/Promising",TRUE,"Needs Attention")</f>
        <v>New/Promising</v>
      </c>
      <c r="I3981" s="3" t="str">
        <f t="shared" si="66"/>
        <v>Active</v>
      </c>
      <c r="J3981" s="3" t="str">
        <f>_xlfn.XLOOKUP(A3981,'Country_Lookup'!$D:$D,'Country_Lookup'!$E:$E)</f>
        <v>United Kingdom</v>
      </c>
    </row>
    <row r="3982" spans="1:10" x14ac:dyDescent="0.3">
      <c r="A3982">
        <v>16364</v>
      </c>
      <c r="B3982">
        <v>11</v>
      </c>
      <c r="C3982">
        <v>2</v>
      </c>
      <c r="D3982">
        <v>707.04000000000065</v>
      </c>
      <c r="E3982" cm="1">
        <f t="array" ref="E3982">_xlfn.IFS(B3982&lt;=PERCENTILE($B$3:$B$5882,0.2),5,B3982&lt;=PERCENTILE($B$3:$B$5882,0.4),4,B3982&lt;=PERCENTILE($B$3:$B$5882,0.6),3,B3982&lt;=PERCENTILE($B$3:$B$5882,0.8),2,TRUE,1)</f>
        <v>5</v>
      </c>
      <c r="F3982" cm="1">
        <f t="array" ref="F3982">_xlfn.IFS(C3982&lt;=PERCENTILE($C$3:$C$5882,0.2),1,C3982&lt;=PERCENTILE($C$3:$C$5882,0.4),2,C3982&lt;=PERCENTILE($C$3:$C$5882,0.6),3,C3982&lt;=PERCENTILE($C$3:$C$5882,0.8),4,TRUE,5)</f>
        <v>2</v>
      </c>
      <c r="G3982" cm="1">
        <f t="array" ref="G3982">_xlfn.IFS(D3982&lt;=PERCENTILE($D$3:$D$5882,0.2),1,D3982&lt;=PERCENTILE($D$3:$D$5882,0.4),2,D3982&lt;=PERCENTILE($D$3:$D$5882,0.6),3,D3982&lt;=PERCENTILE($D$3:$D$5882,0.8),4,TRUE,5)</f>
        <v>3</v>
      </c>
      <c r="H3982" s="3" t="str" cm="1">
        <f t="array" ref="H3982">_xlfn.IFS(AND(E3982&gt;=4,F3982&gt;=4,G3982&gt;=4),"Champions",AND(E3982&gt;=3,F3982&gt;=3,G3982&gt;=3),"Loyal Customers",AND(E3982&lt;=2,F3982&gt;=3),"At Risk",AND(E3982&lt;=2,F3982&lt;=2,G3982&lt;=2),"Lost",AND(E3982&gt;=4,F3982&lt;=2),"New/Promising",TRUE,"Needs Attention")</f>
        <v>New/Promising</v>
      </c>
      <c r="I3982" s="3" t="str">
        <f t="shared" si="66"/>
        <v>Active</v>
      </c>
      <c r="J3982" s="3" t="str">
        <f>_xlfn.XLOOKUP(A3982,'Country_Lookup'!$D:$D,'Country_Lookup'!$E:$E)</f>
        <v>United Kingdom</v>
      </c>
    </row>
    <row r="3983" spans="1:10" x14ac:dyDescent="0.3">
      <c r="A3983">
        <v>16365</v>
      </c>
      <c r="B3983">
        <v>17</v>
      </c>
      <c r="C3983">
        <v>15</v>
      </c>
      <c r="D3983">
        <v>3307.2000000000071</v>
      </c>
      <c r="E3983" cm="1">
        <f t="array" ref="E3983">_xlfn.IFS(B3983&lt;=PERCENTILE($B$3:$B$5882,0.2),5,B3983&lt;=PERCENTILE($B$3:$B$5882,0.4),4,B3983&lt;=PERCENTILE($B$3:$B$5882,0.6),3,B3983&lt;=PERCENTILE($B$3:$B$5882,0.8),2,TRUE,1)</f>
        <v>5</v>
      </c>
      <c r="F3983" cm="1">
        <f t="array" ref="F3983">_xlfn.IFS(C3983&lt;=PERCENTILE($C$3:$C$5882,0.2),1,C3983&lt;=PERCENTILE($C$3:$C$5882,0.4),2,C3983&lt;=PERCENTILE($C$3:$C$5882,0.6),3,C3983&lt;=PERCENTILE($C$3:$C$5882,0.8),4,TRUE,5)</f>
        <v>5</v>
      </c>
      <c r="G3983" cm="1">
        <f t="array" ref="G3983">_xlfn.IFS(D3983&lt;=PERCENTILE($D$3:$D$5882,0.2),1,D3983&lt;=PERCENTILE($D$3:$D$5882,0.4),2,D3983&lt;=PERCENTILE($D$3:$D$5882,0.6),3,D3983&lt;=PERCENTILE($D$3:$D$5882,0.8),4,TRUE,5)</f>
        <v>5</v>
      </c>
      <c r="H3983" s="3" t="str" cm="1">
        <f t="array" ref="H3983">_xlfn.IFS(AND(E3983&gt;=4,F3983&gt;=4,G3983&gt;=4),"Champions",AND(E3983&gt;=3,F3983&gt;=3,G3983&gt;=3),"Loyal Customers",AND(E3983&lt;=2,F3983&gt;=3),"At Risk",AND(E3983&lt;=2,F3983&lt;=2,G3983&lt;=2),"Lost",AND(E3983&gt;=4,F3983&lt;=2),"New/Promising",TRUE,"Needs Attention")</f>
        <v>Champions</v>
      </c>
      <c r="I3983" s="3" t="str">
        <f t="shared" si="66"/>
        <v>Active</v>
      </c>
      <c r="J3983" s="3" t="str">
        <f>_xlfn.XLOOKUP(A3983,'Country_Lookup'!$D:$D,'Country_Lookup'!$E:$E)</f>
        <v>United Kingdom</v>
      </c>
    </row>
    <row r="3984" spans="1:10" x14ac:dyDescent="0.3">
      <c r="A3984">
        <v>16366</v>
      </c>
      <c r="B3984">
        <v>18</v>
      </c>
      <c r="C3984">
        <v>4</v>
      </c>
      <c r="D3984">
        <v>1548.1300000000015</v>
      </c>
      <c r="E3984" cm="1">
        <f t="array" ref="E3984">_xlfn.IFS(B3984&lt;=PERCENTILE($B$3:$B$5882,0.2),5,B3984&lt;=PERCENTILE($B$3:$B$5882,0.4),4,B3984&lt;=PERCENTILE($B$3:$B$5882,0.6),3,B3984&lt;=PERCENTILE($B$3:$B$5882,0.8),2,TRUE,1)</f>
        <v>5</v>
      </c>
      <c r="F3984" cm="1">
        <f t="array" ref="F3984">_xlfn.IFS(C3984&lt;=PERCENTILE($C$3:$C$5882,0.2),1,C3984&lt;=PERCENTILE($C$3:$C$5882,0.4),2,C3984&lt;=PERCENTILE($C$3:$C$5882,0.6),3,C3984&lt;=PERCENTILE($C$3:$C$5882,0.8),4,TRUE,5)</f>
        <v>3</v>
      </c>
      <c r="G3984" cm="1">
        <f t="array" ref="G3984">_xlfn.IFS(D3984&lt;=PERCENTILE($D$3:$D$5882,0.2),1,D3984&lt;=PERCENTILE($D$3:$D$5882,0.4),2,D3984&lt;=PERCENTILE($D$3:$D$5882,0.6),3,D3984&lt;=PERCENTILE($D$3:$D$5882,0.8),4,TRUE,5)</f>
        <v>4</v>
      </c>
      <c r="H3984" s="3" t="str" cm="1">
        <f t="array" ref="H3984">_xlfn.IFS(AND(E3984&gt;=4,F3984&gt;=4,G3984&gt;=4),"Champions",AND(E3984&gt;=3,F3984&gt;=3,G3984&gt;=3),"Loyal Customers",AND(E3984&lt;=2,F3984&gt;=3),"At Risk",AND(E3984&lt;=2,F3984&lt;=2,G3984&lt;=2),"Lost",AND(E3984&gt;=4,F3984&lt;=2),"New/Promising",TRUE,"Needs Attention")</f>
        <v>Loyal Customers</v>
      </c>
      <c r="I3984" s="3" t="str">
        <f t="shared" si="66"/>
        <v>Active</v>
      </c>
      <c r="J3984" s="3" t="str">
        <f>_xlfn.XLOOKUP(A3984,'Country_Lookup'!$D:$D,'Country_Lookup'!$E:$E)</f>
        <v>United Kingdom</v>
      </c>
    </row>
    <row r="3985" spans="1:10" x14ac:dyDescent="0.3">
      <c r="A3985">
        <v>16367</v>
      </c>
      <c r="B3985">
        <v>37</v>
      </c>
      <c r="C3985">
        <v>3</v>
      </c>
      <c r="D3985">
        <v>1362.4</v>
      </c>
      <c r="E3985" cm="1">
        <f t="array" ref="E3985">_xlfn.IFS(B3985&lt;=PERCENTILE($B$3:$B$5882,0.2),5,B3985&lt;=PERCENTILE($B$3:$B$5882,0.4),4,B3985&lt;=PERCENTILE($B$3:$B$5882,0.6),3,B3985&lt;=PERCENTILE($B$3:$B$5882,0.8),2,TRUE,1)</f>
        <v>4</v>
      </c>
      <c r="F3985" cm="1">
        <f t="array" ref="F3985">_xlfn.IFS(C3985&lt;=PERCENTILE($C$3:$C$5882,0.2),1,C3985&lt;=PERCENTILE($C$3:$C$5882,0.4),2,C3985&lt;=PERCENTILE($C$3:$C$5882,0.6),3,C3985&lt;=PERCENTILE($C$3:$C$5882,0.8),4,TRUE,5)</f>
        <v>3</v>
      </c>
      <c r="G3985" cm="1">
        <f t="array" ref="G3985">_xlfn.IFS(D3985&lt;=PERCENTILE($D$3:$D$5882,0.2),1,D3985&lt;=PERCENTILE($D$3:$D$5882,0.4),2,D3985&lt;=PERCENTILE($D$3:$D$5882,0.6),3,D3985&lt;=PERCENTILE($D$3:$D$5882,0.8),4,TRUE,5)</f>
        <v>4</v>
      </c>
      <c r="H3985" s="3" t="str" cm="1">
        <f t="array" ref="H3985">_xlfn.IFS(AND(E3985&gt;=4,F3985&gt;=4,G3985&gt;=4),"Champions",AND(E3985&gt;=3,F3985&gt;=3,G3985&gt;=3),"Loyal Customers",AND(E3985&lt;=2,F3985&gt;=3),"At Risk",AND(E3985&lt;=2,F3985&lt;=2,G3985&lt;=2),"Lost",AND(E3985&gt;=4,F3985&lt;=2),"New/Promising",TRUE,"Needs Attention")</f>
        <v>Loyal Customers</v>
      </c>
      <c r="I3985" s="3" t="str">
        <f t="shared" si="66"/>
        <v>Active</v>
      </c>
      <c r="J3985" s="3" t="str">
        <f>_xlfn.XLOOKUP(A3985,'Country_Lookup'!$D:$D,'Country_Lookup'!$E:$E)</f>
        <v>United Kingdom</v>
      </c>
    </row>
    <row r="3986" spans="1:10" x14ac:dyDescent="0.3">
      <c r="A3986">
        <v>16368</v>
      </c>
      <c r="B3986">
        <v>2</v>
      </c>
      <c r="C3986">
        <v>3</v>
      </c>
      <c r="D3986">
        <v>640.20999999999924</v>
      </c>
      <c r="E3986" cm="1">
        <f t="array" ref="E3986">_xlfn.IFS(B3986&lt;=PERCENTILE($B$3:$B$5882,0.2),5,B3986&lt;=PERCENTILE($B$3:$B$5882,0.4),4,B3986&lt;=PERCENTILE($B$3:$B$5882,0.6),3,B3986&lt;=PERCENTILE($B$3:$B$5882,0.8),2,TRUE,1)</f>
        <v>5</v>
      </c>
      <c r="F3986" cm="1">
        <f t="array" ref="F3986">_xlfn.IFS(C3986&lt;=PERCENTILE($C$3:$C$5882,0.2),1,C3986&lt;=PERCENTILE($C$3:$C$5882,0.4),2,C3986&lt;=PERCENTILE($C$3:$C$5882,0.6),3,C3986&lt;=PERCENTILE($C$3:$C$5882,0.8),4,TRUE,5)</f>
        <v>3</v>
      </c>
      <c r="G3986" cm="1">
        <f t="array" ref="G3986">_xlfn.IFS(D3986&lt;=PERCENTILE($D$3:$D$5882,0.2),1,D3986&lt;=PERCENTILE($D$3:$D$5882,0.4),2,D3986&lt;=PERCENTILE($D$3:$D$5882,0.6),3,D3986&lt;=PERCENTILE($D$3:$D$5882,0.8),4,TRUE,5)</f>
        <v>3</v>
      </c>
      <c r="H3986" s="3" t="str" cm="1">
        <f t="array" ref="H3986">_xlfn.IFS(AND(E3986&gt;=4,F3986&gt;=4,G3986&gt;=4),"Champions",AND(E3986&gt;=3,F3986&gt;=3,G3986&gt;=3),"Loyal Customers",AND(E3986&lt;=2,F3986&gt;=3),"At Risk",AND(E3986&lt;=2,F3986&lt;=2,G3986&lt;=2),"Lost",AND(E3986&gt;=4,F3986&lt;=2),"New/Promising",TRUE,"Needs Attention")</f>
        <v>Loyal Customers</v>
      </c>
      <c r="I3986" s="3" t="str">
        <f t="shared" si="66"/>
        <v>Active</v>
      </c>
      <c r="J3986" s="3" t="str">
        <f>_xlfn.XLOOKUP(A3986,'Country_Lookup'!$D:$D,'Country_Lookup'!$E:$E)</f>
        <v>United Kingdom</v>
      </c>
    </row>
    <row r="3987" spans="1:10" x14ac:dyDescent="0.3">
      <c r="A3987">
        <v>16369</v>
      </c>
      <c r="B3987">
        <v>18</v>
      </c>
      <c r="C3987">
        <v>7</v>
      </c>
      <c r="D3987">
        <v>2664.8099999999981</v>
      </c>
      <c r="E3987" cm="1">
        <f t="array" ref="E3987">_xlfn.IFS(B3987&lt;=PERCENTILE($B$3:$B$5882,0.2),5,B3987&lt;=PERCENTILE($B$3:$B$5882,0.4),4,B3987&lt;=PERCENTILE($B$3:$B$5882,0.6),3,B3987&lt;=PERCENTILE($B$3:$B$5882,0.8),2,TRUE,1)</f>
        <v>5</v>
      </c>
      <c r="F3987" cm="1">
        <f t="array" ref="F3987">_xlfn.IFS(C3987&lt;=PERCENTILE($C$3:$C$5882,0.2),1,C3987&lt;=PERCENTILE($C$3:$C$5882,0.4),2,C3987&lt;=PERCENTILE($C$3:$C$5882,0.6),3,C3987&lt;=PERCENTILE($C$3:$C$5882,0.8),4,TRUE,5)</f>
        <v>4</v>
      </c>
      <c r="G3987" cm="1">
        <f t="array" ref="G3987">_xlfn.IFS(D3987&lt;=PERCENTILE($D$3:$D$5882,0.2),1,D3987&lt;=PERCENTILE($D$3:$D$5882,0.4),2,D3987&lt;=PERCENTILE($D$3:$D$5882,0.6),3,D3987&lt;=PERCENTILE($D$3:$D$5882,0.8),4,TRUE,5)</f>
        <v>4</v>
      </c>
      <c r="H3987" s="3" t="str" cm="1">
        <f t="array" ref="H3987">_xlfn.IFS(AND(E3987&gt;=4,F3987&gt;=4,G3987&gt;=4),"Champions",AND(E3987&gt;=3,F3987&gt;=3,G3987&gt;=3),"Loyal Customers",AND(E3987&lt;=2,F3987&gt;=3),"At Risk",AND(E3987&lt;=2,F3987&lt;=2,G3987&lt;=2),"Lost",AND(E3987&gt;=4,F3987&lt;=2),"New/Promising",TRUE,"Needs Attention")</f>
        <v>Champions</v>
      </c>
      <c r="I3987" s="3" t="str">
        <f t="shared" si="66"/>
        <v>Active</v>
      </c>
      <c r="J3987" s="3" t="str">
        <f>_xlfn.XLOOKUP(A3987,'Country_Lookup'!$D:$D,'Country_Lookup'!$E:$E)</f>
        <v>United Kingdom</v>
      </c>
    </row>
    <row r="3988" spans="1:10" x14ac:dyDescent="0.3">
      <c r="A3988">
        <v>16370</v>
      </c>
      <c r="B3988">
        <v>82</v>
      </c>
      <c r="C3988">
        <v>4</v>
      </c>
      <c r="D3988">
        <v>1320.5599999999981</v>
      </c>
      <c r="E3988" cm="1">
        <f t="array" ref="E3988">_xlfn.IFS(B3988&lt;=PERCENTILE($B$3:$B$5882,0.2),5,B3988&lt;=PERCENTILE($B$3:$B$5882,0.4),4,B3988&lt;=PERCENTILE($B$3:$B$5882,0.6),3,B3988&lt;=PERCENTILE($B$3:$B$5882,0.8),2,TRUE,1)</f>
        <v>3</v>
      </c>
      <c r="F3988" cm="1">
        <f t="array" ref="F3988">_xlfn.IFS(C3988&lt;=PERCENTILE($C$3:$C$5882,0.2),1,C3988&lt;=PERCENTILE($C$3:$C$5882,0.4),2,C3988&lt;=PERCENTILE($C$3:$C$5882,0.6),3,C3988&lt;=PERCENTILE($C$3:$C$5882,0.8),4,TRUE,5)</f>
        <v>3</v>
      </c>
      <c r="G3988" cm="1">
        <f t="array" ref="G3988">_xlfn.IFS(D3988&lt;=PERCENTILE($D$3:$D$5882,0.2),1,D3988&lt;=PERCENTILE($D$3:$D$5882,0.4),2,D3988&lt;=PERCENTILE($D$3:$D$5882,0.6),3,D3988&lt;=PERCENTILE($D$3:$D$5882,0.8),4,TRUE,5)</f>
        <v>4</v>
      </c>
      <c r="H3988" s="3" t="str" cm="1">
        <f t="array" ref="H3988">_xlfn.IFS(AND(E3988&gt;=4,F3988&gt;=4,G3988&gt;=4),"Champions",AND(E3988&gt;=3,F3988&gt;=3,G3988&gt;=3),"Loyal Customers",AND(E3988&lt;=2,F3988&gt;=3),"At Risk",AND(E3988&lt;=2,F3988&lt;=2,G3988&lt;=2),"Lost",AND(E3988&gt;=4,F3988&lt;=2),"New/Promising",TRUE,"Needs Attention")</f>
        <v>Loyal Customers</v>
      </c>
      <c r="I3988" s="3" t="str">
        <f t="shared" si="66"/>
        <v>Active</v>
      </c>
      <c r="J3988" s="3" t="str">
        <f>_xlfn.XLOOKUP(A3988,'Country_Lookup'!$D:$D,'Country_Lookup'!$E:$E)</f>
        <v>United Kingdom</v>
      </c>
    </row>
    <row r="3989" spans="1:10" x14ac:dyDescent="0.3">
      <c r="A3989">
        <v>16371</v>
      </c>
      <c r="B3989">
        <v>448</v>
      </c>
      <c r="C3989">
        <v>1</v>
      </c>
      <c r="D3989">
        <v>157.19999999999999</v>
      </c>
      <c r="E3989" cm="1">
        <f t="array" ref="E3989">_xlfn.IFS(B3989&lt;=PERCENTILE($B$3:$B$5882,0.2),5,B3989&lt;=PERCENTILE($B$3:$B$5882,0.4),4,B3989&lt;=PERCENTILE($B$3:$B$5882,0.6),3,B3989&lt;=PERCENTILE($B$3:$B$5882,0.8),2,TRUE,1)</f>
        <v>1</v>
      </c>
      <c r="F3989" cm="1">
        <f t="array" ref="F3989">_xlfn.IFS(C3989&lt;=PERCENTILE($C$3:$C$5882,0.2),1,C3989&lt;=PERCENTILE($C$3:$C$5882,0.4),2,C3989&lt;=PERCENTILE($C$3:$C$5882,0.6),3,C3989&lt;=PERCENTILE($C$3:$C$5882,0.8),4,TRUE,5)</f>
        <v>1</v>
      </c>
      <c r="G3989" cm="1">
        <f t="array" ref="G3989">_xlfn.IFS(D3989&lt;=PERCENTILE($D$3:$D$5882,0.2),1,D3989&lt;=PERCENTILE($D$3:$D$5882,0.4),2,D3989&lt;=PERCENTILE($D$3:$D$5882,0.6),3,D3989&lt;=PERCENTILE($D$3:$D$5882,0.8),4,TRUE,5)</f>
        <v>1</v>
      </c>
      <c r="H3989" s="3" t="str" cm="1">
        <f t="array" ref="H3989">_xlfn.IFS(AND(E3989&gt;=4,F3989&gt;=4,G3989&gt;=4),"Champions",AND(E3989&gt;=3,F3989&gt;=3,G3989&gt;=3),"Loyal Customers",AND(E3989&lt;=2,F3989&gt;=3),"At Risk",AND(E3989&lt;=2,F3989&lt;=2,G3989&lt;=2),"Lost",AND(E3989&gt;=4,F3989&lt;=2),"New/Promising",TRUE,"Needs Attention")</f>
        <v>Lost</v>
      </c>
      <c r="I3989" s="3" t="str">
        <f t="shared" si="66"/>
        <v>Churned</v>
      </c>
      <c r="J3989" s="3" t="str">
        <f>_xlfn.XLOOKUP(A3989,'Country_Lookup'!$D:$D,'Country_Lookup'!$E:$E)</f>
        <v>United Kingdom</v>
      </c>
    </row>
    <row r="3990" spans="1:10" x14ac:dyDescent="0.3">
      <c r="A3990">
        <v>16372</v>
      </c>
      <c r="B3990">
        <v>33</v>
      </c>
      <c r="C3990">
        <v>5</v>
      </c>
      <c r="D3990">
        <v>1328.6099999999904</v>
      </c>
      <c r="E3990" cm="1">
        <f t="array" ref="E3990">_xlfn.IFS(B3990&lt;=PERCENTILE($B$3:$B$5882,0.2),5,B3990&lt;=PERCENTILE($B$3:$B$5882,0.4),4,B3990&lt;=PERCENTILE($B$3:$B$5882,0.6),3,B3990&lt;=PERCENTILE($B$3:$B$5882,0.8),2,TRUE,1)</f>
        <v>4</v>
      </c>
      <c r="F3990" cm="1">
        <f t="array" ref="F3990">_xlfn.IFS(C3990&lt;=PERCENTILE($C$3:$C$5882,0.2),1,C3990&lt;=PERCENTILE($C$3:$C$5882,0.4),2,C3990&lt;=PERCENTILE($C$3:$C$5882,0.6),3,C3990&lt;=PERCENTILE($C$3:$C$5882,0.8),4,TRUE,5)</f>
        <v>4</v>
      </c>
      <c r="G3990" cm="1">
        <f t="array" ref="G3990">_xlfn.IFS(D3990&lt;=PERCENTILE($D$3:$D$5882,0.2),1,D3990&lt;=PERCENTILE($D$3:$D$5882,0.4),2,D3990&lt;=PERCENTILE($D$3:$D$5882,0.6),3,D3990&lt;=PERCENTILE($D$3:$D$5882,0.8),4,TRUE,5)</f>
        <v>4</v>
      </c>
      <c r="H3990" s="3" t="str" cm="1">
        <f t="array" ref="H3990">_xlfn.IFS(AND(E3990&gt;=4,F3990&gt;=4,G3990&gt;=4),"Champions",AND(E3990&gt;=3,F3990&gt;=3,G3990&gt;=3),"Loyal Customers",AND(E3990&lt;=2,F3990&gt;=3),"At Risk",AND(E3990&lt;=2,F3990&lt;=2,G3990&lt;=2),"Lost",AND(E3990&gt;=4,F3990&lt;=2),"New/Promising",TRUE,"Needs Attention")</f>
        <v>Champions</v>
      </c>
      <c r="I3990" s="3" t="str">
        <f t="shared" si="66"/>
        <v>Active</v>
      </c>
      <c r="J3990" s="3" t="str">
        <f>_xlfn.XLOOKUP(A3990,'Country_Lookup'!$D:$D,'Country_Lookup'!$E:$E)</f>
        <v>United Kingdom</v>
      </c>
    </row>
    <row r="3991" spans="1:10" x14ac:dyDescent="0.3">
      <c r="A3991">
        <v>16373</v>
      </c>
      <c r="B3991">
        <v>382</v>
      </c>
      <c r="C3991">
        <v>2</v>
      </c>
      <c r="D3991">
        <v>309.48999999999984</v>
      </c>
      <c r="E3991" cm="1">
        <f t="array" ref="E3991">_xlfn.IFS(B3991&lt;=PERCENTILE($B$3:$B$5882,0.2),5,B3991&lt;=PERCENTILE($B$3:$B$5882,0.4),4,B3991&lt;=PERCENTILE($B$3:$B$5882,0.6),3,B3991&lt;=PERCENTILE($B$3:$B$5882,0.8),2,TRUE,1)</f>
        <v>2</v>
      </c>
      <c r="F3991" cm="1">
        <f t="array" ref="F3991">_xlfn.IFS(C3991&lt;=PERCENTILE($C$3:$C$5882,0.2),1,C3991&lt;=PERCENTILE($C$3:$C$5882,0.4),2,C3991&lt;=PERCENTILE($C$3:$C$5882,0.6),3,C3991&lt;=PERCENTILE($C$3:$C$5882,0.8),4,TRUE,5)</f>
        <v>2</v>
      </c>
      <c r="G3991" cm="1">
        <f t="array" ref="G3991">_xlfn.IFS(D3991&lt;=PERCENTILE($D$3:$D$5882,0.2),1,D3991&lt;=PERCENTILE($D$3:$D$5882,0.4),2,D3991&lt;=PERCENTILE($D$3:$D$5882,0.6),3,D3991&lt;=PERCENTILE($D$3:$D$5882,0.8),4,TRUE,5)</f>
        <v>2</v>
      </c>
      <c r="H3991" s="3" t="str" cm="1">
        <f t="array" ref="H3991">_xlfn.IFS(AND(E3991&gt;=4,F3991&gt;=4,G3991&gt;=4),"Champions",AND(E3991&gt;=3,F3991&gt;=3,G3991&gt;=3),"Loyal Customers",AND(E3991&lt;=2,F3991&gt;=3),"At Risk",AND(E3991&lt;=2,F3991&lt;=2,G3991&lt;=2),"Lost",AND(E3991&gt;=4,F3991&lt;=2),"New/Promising",TRUE,"Needs Attention")</f>
        <v>Lost</v>
      </c>
      <c r="I3991" s="3" t="str">
        <f t="shared" si="66"/>
        <v>Churned</v>
      </c>
      <c r="J3991" s="3" t="str">
        <f>_xlfn.XLOOKUP(A3991,'Country_Lookup'!$D:$D,'Country_Lookup'!$E:$E)</f>
        <v>United Kingdom</v>
      </c>
    </row>
    <row r="3992" spans="1:10" x14ac:dyDescent="0.3">
      <c r="A3992">
        <v>16374</v>
      </c>
      <c r="B3992">
        <v>66</v>
      </c>
      <c r="C3992">
        <v>5</v>
      </c>
      <c r="D3992">
        <v>1771.4499999999989</v>
      </c>
      <c r="E3992" cm="1">
        <f t="array" ref="E3992">_xlfn.IFS(B3992&lt;=PERCENTILE($B$3:$B$5882,0.2),5,B3992&lt;=PERCENTILE($B$3:$B$5882,0.4),4,B3992&lt;=PERCENTILE($B$3:$B$5882,0.6),3,B3992&lt;=PERCENTILE($B$3:$B$5882,0.8),2,TRUE,1)</f>
        <v>3</v>
      </c>
      <c r="F3992" cm="1">
        <f t="array" ref="F3992">_xlfn.IFS(C3992&lt;=PERCENTILE($C$3:$C$5882,0.2),1,C3992&lt;=PERCENTILE($C$3:$C$5882,0.4),2,C3992&lt;=PERCENTILE($C$3:$C$5882,0.6),3,C3992&lt;=PERCENTILE($C$3:$C$5882,0.8),4,TRUE,5)</f>
        <v>4</v>
      </c>
      <c r="G3992" cm="1">
        <f t="array" ref="G3992">_xlfn.IFS(D3992&lt;=PERCENTILE($D$3:$D$5882,0.2),1,D3992&lt;=PERCENTILE($D$3:$D$5882,0.4),2,D3992&lt;=PERCENTILE($D$3:$D$5882,0.6),3,D3992&lt;=PERCENTILE($D$3:$D$5882,0.8),4,TRUE,5)</f>
        <v>4</v>
      </c>
      <c r="H3992" s="3" t="str" cm="1">
        <f t="array" ref="H3992">_xlfn.IFS(AND(E3992&gt;=4,F3992&gt;=4,G3992&gt;=4),"Champions",AND(E3992&gt;=3,F3992&gt;=3,G3992&gt;=3),"Loyal Customers",AND(E3992&lt;=2,F3992&gt;=3),"At Risk",AND(E3992&lt;=2,F3992&lt;=2,G3992&lt;=2),"Lost",AND(E3992&gt;=4,F3992&lt;=2),"New/Promising",TRUE,"Needs Attention")</f>
        <v>Loyal Customers</v>
      </c>
      <c r="I3992" s="3" t="str">
        <f t="shared" si="66"/>
        <v>Active</v>
      </c>
      <c r="J3992" s="3" t="str">
        <f>_xlfn.XLOOKUP(A3992,'Country_Lookup'!$D:$D,'Country_Lookup'!$E:$E)</f>
        <v>United Kingdom</v>
      </c>
    </row>
    <row r="3993" spans="1:10" x14ac:dyDescent="0.3">
      <c r="A3993">
        <v>16375</v>
      </c>
      <c r="B3993">
        <v>470</v>
      </c>
      <c r="C3993">
        <v>2</v>
      </c>
      <c r="D3993">
        <v>104</v>
      </c>
      <c r="E3993" cm="1">
        <f t="array" ref="E3993">_xlfn.IFS(B3993&lt;=PERCENTILE($B$3:$B$5882,0.2),5,B3993&lt;=PERCENTILE($B$3:$B$5882,0.4),4,B3993&lt;=PERCENTILE($B$3:$B$5882,0.6),3,B3993&lt;=PERCENTILE($B$3:$B$5882,0.8),2,TRUE,1)</f>
        <v>1</v>
      </c>
      <c r="F3993" cm="1">
        <f t="array" ref="F3993">_xlfn.IFS(C3993&lt;=PERCENTILE($C$3:$C$5882,0.2),1,C3993&lt;=PERCENTILE($C$3:$C$5882,0.4),2,C3993&lt;=PERCENTILE($C$3:$C$5882,0.6),3,C3993&lt;=PERCENTILE($C$3:$C$5882,0.8),4,TRUE,5)</f>
        <v>2</v>
      </c>
      <c r="G3993" cm="1">
        <f t="array" ref="G3993">_xlfn.IFS(D3993&lt;=PERCENTILE($D$3:$D$5882,0.2),1,D3993&lt;=PERCENTILE($D$3:$D$5882,0.4),2,D3993&lt;=PERCENTILE($D$3:$D$5882,0.6),3,D3993&lt;=PERCENTILE($D$3:$D$5882,0.8),4,TRUE,5)</f>
        <v>1</v>
      </c>
      <c r="H3993" s="3" t="str" cm="1">
        <f t="array" ref="H3993">_xlfn.IFS(AND(E3993&gt;=4,F3993&gt;=4,G3993&gt;=4),"Champions",AND(E3993&gt;=3,F3993&gt;=3,G3993&gt;=3),"Loyal Customers",AND(E3993&lt;=2,F3993&gt;=3),"At Risk",AND(E3993&lt;=2,F3993&lt;=2,G3993&lt;=2),"Lost",AND(E3993&gt;=4,F3993&lt;=2),"New/Promising",TRUE,"Needs Attention")</f>
        <v>Lost</v>
      </c>
      <c r="I3993" s="3" t="str">
        <f t="shared" si="66"/>
        <v>Churned</v>
      </c>
      <c r="J3993" s="3" t="str">
        <f>_xlfn.XLOOKUP(A3993,'Country_Lookup'!$D:$D,'Country_Lookup'!$E:$E)</f>
        <v>United Kingdom</v>
      </c>
    </row>
    <row r="3994" spans="1:10" x14ac:dyDescent="0.3">
      <c r="A3994">
        <v>16376</v>
      </c>
      <c r="B3994">
        <v>8</v>
      </c>
      <c r="C3994">
        <v>2</v>
      </c>
      <c r="D3994">
        <v>987.00999999999794</v>
      </c>
      <c r="E3994" cm="1">
        <f t="array" ref="E3994">_xlfn.IFS(B3994&lt;=PERCENTILE($B$3:$B$5882,0.2),5,B3994&lt;=PERCENTILE($B$3:$B$5882,0.4),4,B3994&lt;=PERCENTILE($B$3:$B$5882,0.6),3,B3994&lt;=PERCENTILE($B$3:$B$5882,0.8),2,TRUE,1)</f>
        <v>5</v>
      </c>
      <c r="F3994" cm="1">
        <f t="array" ref="F3994">_xlfn.IFS(C3994&lt;=PERCENTILE($C$3:$C$5882,0.2),1,C3994&lt;=PERCENTILE($C$3:$C$5882,0.4),2,C3994&lt;=PERCENTILE($C$3:$C$5882,0.6),3,C3994&lt;=PERCENTILE($C$3:$C$5882,0.8),4,TRUE,5)</f>
        <v>2</v>
      </c>
      <c r="G3994" cm="1">
        <f t="array" ref="G3994">_xlfn.IFS(D3994&lt;=PERCENTILE($D$3:$D$5882,0.2),1,D3994&lt;=PERCENTILE($D$3:$D$5882,0.4),2,D3994&lt;=PERCENTILE($D$3:$D$5882,0.6),3,D3994&lt;=PERCENTILE($D$3:$D$5882,0.8),4,TRUE,5)</f>
        <v>3</v>
      </c>
      <c r="H3994" s="3" t="str" cm="1">
        <f t="array" ref="H3994">_xlfn.IFS(AND(E3994&gt;=4,F3994&gt;=4,G3994&gt;=4),"Champions",AND(E3994&gt;=3,F3994&gt;=3,G3994&gt;=3),"Loyal Customers",AND(E3994&lt;=2,F3994&gt;=3),"At Risk",AND(E3994&lt;=2,F3994&lt;=2,G3994&lt;=2),"Lost",AND(E3994&gt;=4,F3994&lt;=2),"New/Promising",TRUE,"Needs Attention")</f>
        <v>New/Promising</v>
      </c>
      <c r="I3994" s="3" t="str">
        <f t="shared" si="66"/>
        <v>Active</v>
      </c>
      <c r="J3994" s="3" t="str">
        <f>_xlfn.XLOOKUP(A3994,'Country_Lookup'!$D:$D,'Country_Lookup'!$E:$E)</f>
        <v>United Kingdom</v>
      </c>
    </row>
    <row r="3995" spans="1:10" x14ac:dyDescent="0.3">
      <c r="A3995">
        <v>16377</v>
      </c>
      <c r="B3995">
        <v>267</v>
      </c>
      <c r="C3995">
        <v>2</v>
      </c>
      <c r="D3995">
        <v>1308.4799999999998</v>
      </c>
      <c r="E3995" cm="1">
        <f t="array" ref="E3995">_xlfn.IFS(B3995&lt;=PERCENTILE($B$3:$B$5882,0.2),5,B3995&lt;=PERCENTILE($B$3:$B$5882,0.4),4,B3995&lt;=PERCENTILE($B$3:$B$5882,0.6),3,B3995&lt;=PERCENTILE($B$3:$B$5882,0.8),2,TRUE,1)</f>
        <v>2</v>
      </c>
      <c r="F3995" cm="1">
        <f t="array" ref="F3995">_xlfn.IFS(C3995&lt;=PERCENTILE($C$3:$C$5882,0.2),1,C3995&lt;=PERCENTILE($C$3:$C$5882,0.4),2,C3995&lt;=PERCENTILE($C$3:$C$5882,0.6),3,C3995&lt;=PERCENTILE($C$3:$C$5882,0.8),4,TRUE,5)</f>
        <v>2</v>
      </c>
      <c r="G3995" cm="1">
        <f t="array" ref="G3995">_xlfn.IFS(D3995&lt;=PERCENTILE($D$3:$D$5882,0.2),1,D3995&lt;=PERCENTILE($D$3:$D$5882,0.4),2,D3995&lt;=PERCENTILE($D$3:$D$5882,0.6),3,D3995&lt;=PERCENTILE($D$3:$D$5882,0.8),4,TRUE,5)</f>
        <v>4</v>
      </c>
      <c r="H3995" s="3" t="str" cm="1">
        <f t="array" ref="H3995">_xlfn.IFS(AND(E3995&gt;=4,F3995&gt;=4,G3995&gt;=4),"Champions",AND(E3995&gt;=3,F3995&gt;=3,G3995&gt;=3),"Loyal Customers",AND(E3995&lt;=2,F3995&gt;=3),"At Risk",AND(E3995&lt;=2,F3995&lt;=2,G3995&lt;=2),"Lost",AND(E3995&gt;=4,F3995&lt;=2),"New/Promising",TRUE,"Needs Attention")</f>
        <v>Needs Attention</v>
      </c>
      <c r="I3995" s="3" t="str">
        <f t="shared" si="66"/>
        <v>Churned</v>
      </c>
      <c r="J3995" s="3" t="str">
        <f>_xlfn.XLOOKUP(A3995,'Country_Lookup'!$D:$D,'Country_Lookup'!$E:$E)</f>
        <v>United Kingdom</v>
      </c>
    </row>
    <row r="3996" spans="1:10" x14ac:dyDescent="0.3">
      <c r="A3996">
        <v>16378</v>
      </c>
      <c r="B3996">
        <v>247</v>
      </c>
      <c r="C3996">
        <v>3</v>
      </c>
      <c r="D3996">
        <v>362.95</v>
      </c>
      <c r="E3996" cm="1">
        <f t="array" ref="E3996">_xlfn.IFS(B3996&lt;=PERCENTILE($B$3:$B$5882,0.2),5,B3996&lt;=PERCENTILE($B$3:$B$5882,0.4),4,B3996&lt;=PERCENTILE($B$3:$B$5882,0.6),3,B3996&lt;=PERCENTILE($B$3:$B$5882,0.8),2,TRUE,1)</f>
        <v>2</v>
      </c>
      <c r="F3996" cm="1">
        <f t="array" ref="F3996">_xlfn.IFS(C3996&lt;=PERCENTILE($C$3:$C$5882,0.2),1,C3996&lt;=PERCENTILE($C$3:$C$5882,0.4),2,C3996&lt;=PERCENTILE($C$3:$C$5882,0.6),3,C3996&lt;=PERCENTILE($C$3:$C$5882,0.8),4,TRUE,5)</f>
        <v>3</v>
      </c>
      <c r="G3996" cm="1">
        <f t="array" ref="G3996">_xlfn.IFS(D3996&lt;=PERCENTILE($D$3:$D$5882,0.2),1,D3996&lt;=PERCENTILE($D$3:$D$5882,0.4),2,D3996&lt;=PERCENTILE($D$3:$D$5882,0.6),3,D3996&lt;=PERCENTILE($D$3:$D$5882,0.8),4,TRUE,5)</f>
        <v>2</v>
      </c>
      <c r="H3996" s="3" t="str" cm="1">
        <f t="array" ref="H3996">_xlfn.IFS(AND(E3996&gt;=4,F3996&gt;=4,G3996&gt;=4),"Champions",AND(E3996&gt;=3,F3996&gt;=3,G3996&gt;=3),"Loyal Customers",AND(E3996&lt;=2,F3996&gt;=3),"At Risk",AND(E3996&lt;=2,F3996&lt;=2,G3996&lt;=2),"Lost",AND(E3996&gt;=4,F3996&lt;=2),"New/Promising",TRUE,"Needs Attention")</f>
        <v>At Risk</v>
      </c>
      <c r="I3996" s="3" t="str">
        <f t="shared" si="66"/>
        <v>Churned</v>
      </c>
      <c r="J3996" s="3" t="str">
        <f>_xlfn.XLOOKUP(A3996,'Country_Lookup'!$D:$D,'Country_Lookup'!$E:$E)</f>
        <v>United Kingdom</v>
      </c>
    </row>
    <row r="3997" spans="1:10" x14ac:dyDescent="0.3">
      <c r="A3997">
        <v>16379</v>
      </c>
      <c r="B3997">
        <v>4</v>
      </c>
      <c r="C3997">
        <v>4</v>
      </c>
      <c r="D3997">
        <v>2157.399999999996</v>
      </c>
      <c r="E3997" cm="1">
        <f t="array" ref="E3997">_xlfn.IFS(B3997&lt;=PERCENTILE($B$3:$B$5882,0.2),5,B3997&lt;=PERCENTILE($B$3:$B$5882,0.4),4,B3997&lt;=PERCENTILE($B$3:$B$5882,0.6),3,B3997&lt;=PERCENTILE($B$3:$B$5882,0.8),2,TRUE,1)</f>
        <v>5</v>
      </c>
      <c r="F3997" cm="1">
        <f t="array" ref="F3997">_xlfn.IFS(C3997&lt;=PERCENTILE($C$3:$C$5882,0.2),1,C3997&lt;=PERCENTILE($C$3:$C$5882,0.4),2,C3997&lt;=PERCENTILE($C$3:$C$5882,0.6),3,C3997&lt;=PERCENTILE($C$3:$C$5882,0.8),4,TRUE,5)</f>
        <v>3</v>
      </c>
      <c r="G3997" cm="1">
        <f t="array" ref="G3997">_xlfn.IFS(D3997&lt;=PERCENTILE($D$3:$D$5882,0.2),1,D3997&lt;=PERCENTILE($D$3:$D$5882,0.4),2,D3997&lt;=PERCENTILE($D$3:$D$5882,0.6),3,D3997&lt;=PERCENTILE($D$3:$D$5882,0.8),4,TRUE,5)</f>
        <v>4</v>
      </c>
      <c r="H3997" s="3" t="str" cm="1">
        <f t="array" ref="H3997">_xlfn.IFS(AND(E3997&gt;=4,F3997&gt;=4,G3997&gt;=4),"Champions",AND(E3997&gt;=3,F3997&gt;=3,G3997&gt;=3),"Loyal Customers",AND(E3997&lt;=2,F3997&gt;=3),"At Risk",AND(E3997&lt;=2,F3997&lt;=2,G3997&lt;=2),"Lost",AND(E3997&gt;=4,F3997&lt;=2),"New/Promising",TRUE,"Needs Attention")</f>
        <v>Loyal Customers</v>
      </c>
      <c r="I3997" s="3" t="str">
        <f t="shared" si="66"/>
        <v>Active</v>
      </c>
      <c r="J3997" s="3" t="str">
        <f>_xlfn.XLOOKUP(A3997,'Country_Lookup'!$D:$D,'Country_Lookup'!$E:$E)</f>
        <v>United Kingdom</v>
      </c>
    </row>
    <row r="3998" spans="1:10" x14ac:dyDescent="0.3">
      <c r="A3998">
        <v>16380</v>
      </c>
      <c r="B3998">
        <v>61</v>
      </c>
      <c r="C3998">
        <v>1</v>
      </c>
      <c r="D3998">
        <v>1780.5899999999986</v>
      </c>
      <c r="E3998" cm="1">
        <f t="array" ref="E3998">_xlfn.IFS(B3998&lt;=PERCENTILE($B$3:$B$5882,0.2),5,B3998&lt;=PERCENTILE($B$3:$B$5882,0.4),4,B3998&lt;=PERCENTILE($B$3:$B$5882,0.6),3,B3998&lt;=PERCENTILE($B$3:$B$5882,0.8),2,TRUE,1)</f>
        <v>3</v>
      </c>
      <c r="F3998" cm="1">
        <f t="array" ref="F3998">_xlfn.IFS(C3998&lt;=PERCENTILE($C$3:$C$5882,0.2),1,C3998&lt;=PERCENTILE($C$3:$C$5882,0.4),2,C3998&lt;=PERCENTILE($C$3:$C$5882,0.6),3,C3998&lt;=PERCENTILE($C$3:$C$5882,0.8),4,TRUE,5)</f>
        <v>1</v>
      </c>
      <c r="G3998" cm="1">
        <f t="array" ref="G3998">_xlfn.IFS(D3998&lt;=PERCENTILE($D$3:$D$5882,0.2),1,D3998&lt;=PERCENTILE($D$3:$D$5882,0.4),2,D3998&lt;=PERCENTILE($D$3:$D$5882,0.6),3,D3998&lt;=PERCENTILE($D$3:$D$5882,0.8),4,TRUE,5)</f>
        <v>4</v>
      </c>
      <c r="H3998" s="3" t="str" cm="1">
        <f t="array" ref="H3998">_xlfn.IFS(AND(E3998&gt;=4,F3998&gt;=4,G3998&gt;=4),"Champions",AND(E3998&gt;=3,F3998&gt;=3,G3998&gt;=3),"Loyal Customers",AND(E3998&lt;=2,F3998&gt;=3),"At Risk",AND(E3998&lt;=2,F3998&lt;=2,G3998&lt;=2),"Lost",AND(E3998&gt;=4,F3998&lt;=2),"New/Promising",TRUE,"Needs Attention")</f>
        <v>Needs Attention</v>
      </c>
      <c r="I3998" s="3" t="str">
        <f t="shared" si="66"/>
        <v>Active</v>
      </c>
      <c r="J3998" s="3" t="str">
        <f>_xlfn.XLOOKUP(A3998,'Country_Lookup'!$D:$D,'Country_Lookup'!$E:$E)</f>
        <v>United Kingdom</v>
      </c>
    </row>
    <row r="3999" spans="1:10" x14ac:dyDescent="0.3">
      <c r="A3999">
        <v>16381</v>
      </c>
      <c r="B3999">
        <v>395</v>
      </c>
      <c r="C3999">
        <v>2</v>
      </c>
      <c r="D3999">
        <v>258.70000000000027</v>
      </c>
      <c r="E3999" cm="1">
        <f t="array" ref="E3999">_xlfn.IFS(B3999&lt;=PERCENTILE($B$3:$B$5882,0.2),5,B3999&lt;=PERCENTILE($B$3:$B$5882,0.4),4,B3999&lt;=PERCENTILE($B$3:$B$5882,0.6),3,B3999&lt;=PERCENTILE($B$3:$B$5882,0.8),2,TRUE,1)</f>
        <v>2</v>
      </c>
      <c r="F3999" cm="1">
        <f t="array" ref="F3999">_xlfn.IFS(C3999&lt;=PERCENTILE($C$3:$C$5882,0.2),1,C3999&lt;=PERCENTILE($C$3:$C$5882,0.4),2,C3999&lt;=PERCENTILE($C$3:$C$5882,0.6),3,C3999&lt;=PERCENTILE($C$3:$C$5882,0.8),4,TRUE,5)</f>
        <v>2</v>
      </c>
      <c r="G3999" cm="1">
        <f t="array" ref="G3999">_xlfn.IFS(D3999&lt;=PERCENTILE($D$3:$D$5882,0.2),1,D3999&lt;=PERCENTILE($D$3:$D$5882,0.4),2,D3999&lt;=PERCENTILE($D$3:$D$5882,0.6),3,D3999&lt;=PERCENTILE($D$3:$D$5882,0.8),4,TRUE,5)</f>
        <v>1</v>
      </c>
      <c r="H3999" s="3" t="str" cm="1">
        <f t="array" ref="H3999">_xlfn.IFS(AND(E3999&gt;=4,F3999&gt;=4,G3999&gt;=4),"Champions",AND(E3999&gt;=3,F3999&gt;=3,G3999&gt;=3),"Loyal Customers",AND(E3999&lt;=2,F3999&gt;=3),"At Risk",AND(E3999&lt;=2,F3999&lt;=2,G3999&lt;=2),"Lost",AND(E3999&gt;=4,F3999&lt;=2),"New/Promising",TRUE,"Needs Attention")</f>
        <v>Lost</v>
      </c>
      <c r="I3999" s="3" t="str">
        <f t="shared" si="66"/>
        <v>Churned</v>
      </c>
      <c r="J3999" s="3" t="str">
        <f>_xlfn.XLOOKUP(A3999,'Country_Lookup'!$D:$D,'Country_Lookup'!$E:$E)</f>
        <v>United Kingdom</v>
      </c>
    </row>
    <row r="4000" spans="1:10" x14ac:dyDescent="0.3">
      <c r="A4000">
        <v>16382</v>
      </c>
      <c r="B4000">
        <v>408</v>
      </c>
      <c r="C4000">
        <v>2</v>
      </c>
      <c r="D4000">
        <v>353.10000000000025</v>
      </c>
      <c r="E4000" cm="1">
        <f t="array" ref="E4000">_xlfn.IFS(B4000&lt;=PERCENTILE($B$3:$B$5882,0.2),5,B4000&lt;=PERCENTILE($B$3:$B$5882,0.4),4,B4000&lt;=PERCENTILE($B$3:$B$5882,0.6),3,B4000&lt;=PERCENTILE($B$3:$B$5882,0.8),2,TRUE,1)</f>
        <v>2</v>
      </c>
      <c r="F4000" cm="1">
        <f t="array" ref="F4000">_xlfn.IFS(C4000&lt;=PERCENTILE($C$3:$C$5882,0.2),1,C4000&lt;=PERCENTILE($C$3:$C$5882,0.4),2,C4000&lt;=PERCENTILE($C$3:$C$5882,0.6),3,C4000&lt;=PERCENTILE($C$3:$C$5882,0.8),4,TRUE,5)</f>
        <v>2</v>
      </c>
      <c r="G4000" cm="1">
        <f t="array" ref="G4000">_xlfn.IFS(D4000&lt;=PERCENTILE($D$3:$D$5882,0.2),1,D4000&lt;=PERCENTILE($D$3:$D$5882,0.4),2,D4000&lt;=PERCENTILE($D$3:$D$5882,0.6),3,D4000&lt;=PERCENTILE($D$3:$D$5882,0.8),4,TRUE,5)</f>
        <v>2</v>
      </c>
      <c r="H4000" s="3" t="str" cm="1">
        <f t="array" ref="H4000">_xlfn.IFS(AND(E4000&gt;=4,F4000&gt;=4,G4000&gt;=4),"Champions",AND(E4000&gt;=3,F4000&gt;=3,G4000&gt;=3),"Loyal Customers",AND(E4000&lt;=2,F4000&gt;=3),"At Risk",AND(E4000&lt;=2,F4000&lt;=2,G4000&lt;=2),"Lost",AND(E4000&gt;=4,F4000&lt;=2),"New/Promising",TRUE,"Needs Attention")</f>
        <v>Lost</v>
      </c>
      <c r="I4000" s="3" t="str">
        <f t="shared" si="66"/>
        <v>Churned</v>
      </c>
      <c r="J4000" s="3" t="str">
        <f>_xlfn.XLOOKUP(A4000,'Country_Lookup'!$D:$D,'Country_Lookup'!$E:$E)</f>
        <v>United Kingdom</v>
      </c>
    </row>
    <row r="4001" spans="1:10" x14ac:dyDescent="0.3">
      <c r="A4001">
        <v>16383</v>
      </c>
      <c r="B4001">
        <v>74</v>
      </c>
      <c r="C4001">
        <v>7</v>
      </c>
      <c r="D4001">
        <v>2974.8400000000042</v>
      </c>
      <c r="E4001" cm="1">
        <f t="array" ref="E4001">_xlfn.IFS(B4001&lt;=PERCENTILE($B$3:$B$5882,0.2),5,B4001&lt;=PERCENTILE($B$3:$B$5882,0.4),4,B4001&lt;=PERCENTILE($B$3:$B$5882,0.6),3,B4001&lt;=PERCENTILE($B$3:$B$5882,0.8),2,TRUE,1)</f>
        <v>3</v>
      </c>
      <c r="F4001" cm="1">
        <f t="array" ref="F4001">_xlfn.IFS(C4001&lt;=PERCENTILE($C$3:$C$5882,0.2),1,C4001&lt;=PERCENTILE($C$3:$C$5882,0.4),2,C4001&lt;=PERCENTILE($C$3:$C$5882,0.6),3,C4001&lt;=PERCENTILE($C$3:$C$5882,0.8),4,TRUE,5)</f>
        <v>4</v>
      </c>
      <c r="G4001" cm="1">
        <f t="array" ref="G4001">_xlfn.IFS(D4001&lt;=PERCENTILE($D$3:$D$5882,0.2),1,D4001&lt;=PERCENTILE($D$3:$D$5882,0.4),2,D4001&lt;=PERCENTILE($D$3:$D$5882,0.6),3,D4001&lt;=PERCENTILE($D$3:$D$5882,0.8),4,TRUE,5)</f>
        <v>5</v>
      </c>
      <c r="H4001" s="3" t="str" cm="1">
        <f t="array" ref="H4001">_xlfn.IFS(AND(E4001&gt;=4,F4001&gt;=4,G4001&gt;=4),"Champions",AND(E4001&gt;=3,F4001&gt;=3,G4001&gt;=3),"Loyal Customers",AND(E4001&lt;=2,F4001&gt;=3),"At Risk",AND(E4001&lt;=2,F4001&lt;=2,G4001&lt;=2),"Lost",AND(E4001&gt;=4,F4001&lt;=2),"New/Promising",TRUE,"Needs Attention")</f>
        <v>Loyal Customers</v>
      </c>
      <c r="I4001" s="3" t="str">
        <f t="shared" si="66"/>
        <v>Active</v>
      </c>
      <c r="J4001" s="3" t="str">
        <f>_xlfn.XLOOKUP(A4001,'Country_Lookup'!$D:$D,'Country_Lookup'!$E:$E)</f>
        <v>United Kingdom</v>
      </c>
    </row>
    <row r="4002" spans="1:10" x14ac:dyDescent="0.3">
      <c r="A4002">
        <v>16384</v>
      </c>
      <c r="B4002">
        <v>89</v>
      </c>
      <c r="C4002">
        <v>4</v>
      </c>
      <c r="D4002">
        <v>1358.9499999999982</v>
      </c>
      <c r="E4002" cm="1">
        <f t="array" ref="E4002">_xlfn.IFS(B4002&lt;=PERCENTILE($B$3:$B$5882,0.2),5,B4002&lt;=PERCENTILE($B$3:$B$5882,0.4),4,B4002&lt;=PERCENTILE($B$3:$B$5882,0.6),3,B4002&lt;=PERCENTILE($B$3:$B$5882,0.8),2,TRUE,1)</f>
        <v>3</v>
      </c>
      <c r="F4002" cm="1">
        <f t="array" ref="F4002">_xlfn.IFS(C4002&lt;=PERCENTILE($C$3:$C$5882,0.2),1,C4002&lt;=PERCENTILE($C$3:$C$5882,0.4),2,C4002&lt;=PERCENTILE($C$3:$C$5882,0.6),3,C4002&lt;=PERCENTILE($C$3:$C$5882,0.8),4,TRUE,5)</f>
        <v>3</v>
      </c>
      <c r="G4002" cm="1">
        <f t="array" ref="G4002">_xlfn.IFS(D4002&lt;=PERCENTILE($D$3:$D$5882,0.2),1,D4002&lt;=PERCENTILE($D$3:$D$5882,0.4),2,D4002&lt;=PERCENTILE($D$3:$D$5882,0.6),3,D4002&lt;=PERCENTILE($D$3:$D$5882,0.8),4,TRUE,5)</f>
        <v>4</v>
      </c>
      <c r="H4002" s="3" t="str" cm="1">
        <f t="array" ref="H4002">_xlfn.IFS(AND(E4002&gt;=4,F4002&gt;=4,G4002&gt;=4),"Champions",AND(E4002&gt;=3,F4002&gt;=3,G4002&gt;=3),"Loyal Customers",AND(E4002&lt;=2,F4002&gt;=3),"At Risk",AND(E4002&lt;=2,F4002&lt;=2,G4002&lt;=2),"Lost",AND(E4002&gt;=4,F4002&lt;=2),"New/Promising",TRUE,"Needs Attention")</f>
        <v>Loyal Customers</v>
      </c>
      <c r="I4002" s="3" t="str">
        <f t="shared" si="66"/>
        <v>Active</v>
      </c>
      <c r="J4002" s="3" t="str">
        <f>_xlfn.XLOOKUP(A4002,'Country_Lookup'!$D:$D,'Country_Lookup'!$E:$E)</f>
        <v>United Kingdom</v>
      </c>
    </row>
    <row r="4003" spans="1:10" x14ac:dyDescent="0.3">
      <c r="A4003">
        <v>16385</v>
      </c>
      <c r="B4003">
        <v>60</v>
      </c>
      <c r="C4003">
        <v>5</v>
      </c>
      <c r="D4003">
        <v>1030.6099999999994</v>
      </c>
      <c r="E4003" cm="1">
        <f t="array" ref="E4003">_xlfn.IFS(B4003&lt;=PERCENTILE($B$3:$B$5882,0.2),5,B4003&lt;=PERCENTILE($B$3:$B$5882,0.4),4,B4003&lt;=PERCENTILE($B$3:$B$5882,0.6),3,B4003&lt;=PERCENTILE($B$3:$B$5882,0.8),2,TRUE,1)</f>
        <v>3</v>
      </c>
      <c r="F4003" cm="1">
        <f t="array" ref="F4003">_xlfn.IFS(C4003&lt;=PERCENTILE($C$3:$C$5882,0.2),1,C4003&lt;=PERCENTILE($C$3:$C$5882,0.4),2,C4003&lt;=PERCENTILE($C$3:$C$5882,0.6),3,C4003&lt;=PERCENTILE($C$3:$C$5882,0.8),4,TRUE,5)</f>
        <v>4</v>
      </c>
      <c r="G4003" cm="1">
        <f t="array" ref="G4003">_xlfn.IFS(D4003&lt;=PERCENTILE($D$3:$D$5882,0.2),1,D4003&lt;=PERCENTILE($D$3:$D$5882,0.4),2,D4003&lt;=PERCENTILE($D$3:$D$5882,0.6),3,D4003&lt;=PERCENTILE($D$3:$D$5882,0.8),4,TRUE,5)</f>
        <v>3</v>
      </c>
      <c r="H4003" s="3" t="str" cm="1">
        <f t="array" ref="H4003">_xlfn.IFS(AND(E4003&gt;=4,F4003&gt;=4,G4003&gt;=4),"Champions",AND(E4003&gt;=3,F4003&gt;=3,G4003&gt;=3),"Loyal Customers",AND(E4003&lt;=2,F4003&gt;=3),"At Risk",AND(E4003&lt;=2,F4003&lt;=2,G4003&lt;=2),"Lost",AND(E4003&gt;=4,F4003&lt;=2),"New/Promising",TRUE,"Needs Attention")</f>
        <v>Loyal Customers</v>
      </c>
      <c r="I4003" s="3" t="str">
        <f t="shared" si="66"/>
        <v>Active</v>
      </c>
      <c r="J4003" s="3" t="str">
        <f>_xlfn.XLOOKUP(A4003,'Country_Lookup'!$D:$D,'Country_Lookup'!$E:$E)</f>
        <v>United Kingdom</v>
      </c>
    </row>
    <row r="4004" spans="1:10" x14ac:dyDescent="0.3">
      <c r="A4004">
        <v>16386</v>
      </c>
      <c r="B4004">
        <v>28</v>
      </c>
      <c r="C4004">
        <v>3</v>
      </c>
      <c r="D4004">
        <v>1102.5899999999972</v>
      </c>
      <c r="E4004" cm="1">
        <f t="array" ref="E4004">_xlfn.IFS(B4004&lt;=PERCENTILE($B$3:$B$5882,0.2),5,B4004&lt;=PERCENTILE($B$3:$B$5882,0.4),4,B4004&lt;=PERCENTILE($B$3:$B$5882,0.6),3,B4004&lt;=PERCENTILE($B$3:$B$5882,0.8),2,TRUE,1)</f>
        <v>4</v>
      </c>
      <c r="F4004" cm="1">
        <f t="array" ref="F4004">_xlfn.IFS(C4004&lt;=PERCENTILE($C$3:$C$5882,0.2),1,C4004&lt;=PERCENTILE($C$3:$C$5882,0.4),2,C4004&lt;=PERCENTILE($C$3:$C$5882,0.6),3,C4004&lt;=PERCENTILE($C$3:$C$5882,0.8),4,TRUE,5)</f>
        <v>3</v>
      </c>
      <c r="G4004" cm="1">
        <f t="array" ref="G4004">_xlfn.IFS(D4004&lt;=PERCENTILE($D$3:$D$5882,0.2),1,D4004&lt;=PERCENTILE($D$3:$D$5882,0.4),2,D4004&lt;=PERCENTILE($D$3:$D$5882,0.6),3,D4004&lt;=PERCENTILE($D$3:$D$5882,0.8),4,TRUE,5)</f>
        <v>3</v>
      </c>
      <c r="H4004" s="3" t="str" cm="1">
        <f t="array" ref="H4004">_xlfn.IFS(AND(E4004&gt;=4,F4004&gt;=4,G4004&gt;=4),"Champions",AND(E4004&gt;=3,F4004&gt;=3,G4004&gt;=3),"Loyal Customers",AND(E4004&lt;=2,F4004&gt;=3),"At Risk",AND(E4004&lt;=2,F4004&lt;=2,G4004&lt;=2),"Lost",AND(E4004&gt;=4,F4004&lt;=2),"New/Promising",TRUE,"Needs Attention")</f>
        <v>Loyal Customers</v>
      </c>
      <c r="I4004" s="3" t="str">
        <f t="shared" si="66"/>
        <v>Active</v>
      </c>
      <c r="J4004" s="3" t="str">
        <f>_xlfn.XLOOKUP(A4004,'Country_Lookup'!$D:$D,'Country_Lookup'!$E:$E)</f>
        <v>United Kingdom</v>
      </c>
    </row>
    <row r="4005" spans="1:10" x14ac:dyDescent="0.3">
      <c r="A4005">
        <v>16387</v>
      </c>
      <c r="B4005">
        <v>322</v>
      </c>
      <c r="C4005">
        <v>5</v>
      </c>
      <c r="D4005">
        <v>918.55000000000155</v>
      </c>
      <c r="E4005" cm="1">
        <f t="array" ref="E4005">_xlfn.IFS(B4005&lt;=PERCENTILE($B$3:$B$5882,0.2),5,B4005&lt;=PERCENTILE($B$3:$B$5882,0.4),4,B4005&lt;=PERCENTILE($B$3:$B$5882,0.6),3,B4005&lt;=PERCENTILE($B$3:$B$5882,0.8),2,TRUE,1)</f>
        <v>2</v>
      </c>
      <c r="F4005" cm="1">
        <f t="array" ref="F4005">_xlfn.IFS(C4005&lt;=PERCENTILE($C$3:$C$5882,0.2),1,C4005&lt;=PERCENTILE($C$3:$C$5882,0.4),2,C4005&lt;=PERCENTILE($C$3:$C$5882,0.6),3,C4005&lt;=PERCENTILE($C$3:$C$5882,0.8),4,TRUE,5)</f>
        <v>4</v>
      </c>
      <c r="G4005" cm="1">
        <f t="array" ref="G4005">_xlfn.IFS(D4005&lt;=PERCENTILE($D$3:$D$5882,0.2),1,D4005&lt;=PERCENTILE($D$3:$D$5882,0.4),2,D4005&lt;=PERCENTILE($D$3:$D$5882,0.6),3,D4005&lt;=PERCENTILE($D$3:$D$5882,0.8),4,TRUE,5)</f>
        <v>3</v>
      </c>
      <c r="H4005" s="3" t="str" cm="1">
        <f t="array" ref="H4005">_xlfn.IFS(AND(E4005&gt;=4,F4005&gt;=4,G4005&gt;=4),"Champions",AND(E4005&gt;=3,F4005&gt;=3,G4005&gt;=3),"Loyal Customers",AND(E4005&lt;=2,F4005&gt;=3),"At Risk",AND(E4005&lt;=2,F4005&lt;=2,G4005&lt;=2),"Lost",AND(E4005&gt;=4,F4005&lt;=2),"New/Promising",TRUE,"Needs Attention")</f>
        <v>At Risk</v>
      </c>
      <c r="I4005" s="3" t="str">
        <f t="shared" si="66"/>
        <v>Churned</v>
      </c>
      <c r="J4005" s="3" t="str">
        <f>_xlfn.XLOOKUP(A4005,'Country_Lookup'!$D:$D,'Country_Lookup'!$E:$E)</f>
        <v>United Kingdom</v>
      </c>
    </row>
    <row r="4006" spans="1:10" x14ac:dyDescent="0.3">
      <c r="A4006">
        <v>16388</v>
      </c>
      <c r="B4006">
        <v>653</v>
      </c>
      <c r="C4006">
        <v>1</v>
      </c>
      <c r="D4006">
        <v>186.05</v>
      </c>
      <c r="E4006" cm="1">
        <f t="array" ref="E4006">_xlfn.IFS(B4006&lt;=PERCENTILE($B$3:$B$5882,0.2),5,B4006&lt;=PERCENTILE($B$3:$B$5882,0.4),4,B4006&lt;=PERCENTILE($B$3:$B$5882,0.6),3,B4006&lt;=PERCENTILE($B$3:$B$5882,0.8),2,TRUE,1)</f>
        <v>1</v>
      </c>
      <c r="F4006" cm="1">
        <f t="array" ref="F4006">_xlfn.IFS(C4006&lt;=PERCENTILE($C$3:$C$5882,0.2),1,C4006&lt;=PERCENTILE($C$3:$C$5882,0.4),2,C4006&lt;=PERCENTILE($C$3:$C$5882,0.6),3,C4006&lt;=PERCENTILE($C$3:$C$5882,0.8),4,TRUE,5)</f>
        <v>1</v>
      </c>
      <c r="G4006" cm="1">
        <f t="array" ref="G4006">_xlfn.IFS(D4006&lt;=PERCENTILE($D$3:$D$5882,0.2),1,D4006&lt;=PERCENTILE($D$3:$D$5882,0.4),2,D4006&lt;=PERCENTILE($D$3:$D$5882,0.6),3,D4006&lt;=PERCENTILE($D$3:$D$5882,0.8),4,TRUE,5)</f>
        <v>1</v>
      </c>
      <c r="H4006" s="3" t="str" cm="1">
        <f t="array" ref="H4006">_xlfn.IFS(AND(E4006&gt;=4,F4006&gt;=4,G4006&gt;=4),"Champions",AND(E4006&gt;=3,F4006&gt;=3,G4006&gt;=3),"Loyal Customers",AND(E4006&lt;=2,F4006&gt;=3),"At Risk",AND(E4006&lt;=2,F4006&lt;=2,G4006&lt;=2),"Lost",AND(E4006&gt;=4,F4006&lt;=2),"New/Promising",TRUE,"Needs Attention")</f>
        <v>Lost</v>
      </c>
      <c r="I4006" s="3" t="str">
        <f t="shared" si="66"/>
        <v>Churned</v>
      </c>
      <c r="J4006" s="3" t="str">
        <f>_xlfn.XLOOKUP(A4006,'Country_Lookup'!$D:$D,'Country_Lookup'!$E:$E)</f>
        <v>United Kingdom</v>
      </c>
    </row>
    <row r="4007" spans="1:10" x14ac:dyDescent="0.3">
      <c r="A4007">
        <v>16389</v>
      </c>
      <c r="B4007">
        <v>53</v>
      </c>
      <c r="C4007">
        <v>4</v>
      </c>
      <c r="D4007">
        <v>1382.07</v>
      </c>
      <c r="E4007" cm="1">
        <f t="array" ref="E4007">_xlfn.IFS(B4007&lt;=PERCENTILE($B$3:$B$5882,0.2),5,B4007&lt;=PERCENTILE($B$3:$B$5882,0.4),4,B4007&lt;=PERCENTILE($B$3:$B$5882,0.6),3,B4007&lt;=PERCENTILE($B$3:$B$5882,0.8),2,TRUE,1)</f>
        <v>4</v>
      </c>
      <c r="F4007" cm="1">
        <f t="array" ref="F4007">_xlfn.IFS(C4007&lt;=PERCENTILE($C$3:$C$5882,0.2),1,C4007&lt;=PERCENTILE($C$3:$C$5882,0.4),2,C4007&lt;=PERCENTILE($C$3:$C$5882,0.6),3,C4007&lt;=PERCENTILE($C$3:$C$5882,0.8),4,TRUE,5)</f>
        <v>3</v>
      </c>
      <c r="G4007" cm="1">
        <f t="array" ref="G4007">_xlfn.IFS(D4007&lt;=PERCENTILE($D$3:$D$5882,0.2),1,D4007&lt;=PERCENTILE($D$3:$D$5882,0.4),2,D4007&lt;=PERCENTILE($D$3:$D$5882,0.6),3,D4007&lt;=PERCENTILE($D$3:$D$5882,0.8),4,TRUE,5)</f>
        <v>4</v>
      </c>
      <c r="H4007" s="3" t="str" cm="1">
        <f t="array" ref="H4007">_xlfn.IFS(AND(E4007&gt;=4,F4007&gt;=4,G4007&gt;=4),"Champions",AND(E4007&gt;=3,F4007&gt;=3,G4007&gt;=3),"Loyal Customers",AND(E4007&lt;=2,F4007&gt;=3),"At Risk",AND(E4007&lt;=2,F4007&lt;=2,G4007&lt;=2),"Lost",AND(E4007&gt;=4,F4007&lt;=2),"New/Promising",TRUE,"Needs Attention")</f>
        <v>Loyal Customers</v>
      </c>
      <c r="I4007" s="3" t="str">
        <f t="shared" si="66"/>
        <v>Active</v>
      </c>
      <c r="J4007" s="3" t="str">
        <f>_xlfn.XLOOKUP(A4007,'Country_Lookup'!$D:$D,'Country_Lookup'!$E:$E)</f>
        <v>United Kingdom</v>
      </c>
    </row>
    <row r="4008" spans="1:10" x14ac:dyDescent="0.3">
      <c r="A4008">
        <v>16390</v>
      </c>
      <c r="B4008">
        <v>536</v>
      </c>
      <c r="C4008">
        <v>3</v>
      </c>
      <c r="D4008">
        <v>467.50000000000011</v>
      </c>
      <c r="E4008" cm="1">
        <f t="array" ref="E4008">_xlfn.IFS(B4008&lt;=PERCENTILE($B$3:$B$5882,0.2),5,B4008&lt;=PERCENTILE($B$3:$B$5882,0.4),4,B4008&lt;=PERCENTILE($B$3:$B$5882,0.6),3,B4008&lt;=PERCENTILE($B$3:$B$5882,0.8),2,TRUE,1)</f>
        <v>1</v>
      </c>
      <c r="F4008" cm="1">
        <f t="array" ref="F4008">_xlfn.IFS(C4008&lt;=PERCENTILE($C$3:$C$5882,0.2),1,C4008&lt;=PERCENTILE($C$3:$C$5882,0.4),2,C4008&lt;=PERCENTILE($C$3:$C$5882,0.6),3,C4008&lt;=PERCENTILE($C$3:$C$5882,0.8),4,TRUE,5)</f>
        <v>3</v>
      </c>
      <c r="G4008" cm="1">
        <f t="array" ref="G4008">_xlfn.IFS(D4008&lt;=PERCENTILE($D$3:$D$5882,0.2),1,D4008&lt;=PERCENTILE($D$3:$D$5882,0.4),2,D4008&lt;=PERCENTILE($D$3:$D$5882,0.6),3,D4008&lt;=PERCENTILE($D$3:$D$5882,0.8),4,TRUE,5)</f>
        <v>2</v>
      </c>
      <c r="H4008" s="3" t="str" cm="1">
        <f t="array" ref="H4008">_xlfn.IFS(AND(E4008&gt;=4,F4008&gt;=4,G4008&gt;=4),"Champions",AND(E4008&gt;=3,F4008&gt;=3,G4008&gt;=3),"Loyal Customers",AND(E4008&lt;=2,F4008&gt;=3),"At Risk",AND(E4008&lt;=2,F4008&lt;=2,G4008&lt;=2),"Lost",AND(E4008&gt;=4,F4008&lt;=2),"New/Promising",TRUE,"Needs Attention")</f>
        <v>At Risk</v>
      </c>
      <c r="I4008" s="3" t="str">
        <f t="shared" si="66"/>
        <v>Churned</v>
      </c>
      <c r="J4008" s="3" t="str">
        <f>_xlfn.XLOOKUP(A4008,'Country_Lookup'!$D:$D,'Country_Lookup'!$E:$E)</f>
        <v>United Kingdom</v>
      </c>
    </row>
    <row r="4009" spans="1:10" x14ac:dyDescent="0.3">
      <c r="A4009">
        <v>16391</v>
      </c>
      <c r="B4009">
        <v>400</v>
      </c>
      <c r="C4009">
        <v>4</v>
      </c>
      <c r="D4009">
        <v>1103.6100000000017</v>
      </c>
      <c r="E4009" cm="1">
        <f t="array" ref="E4009">_xlfn.IFS(B4009&lt;=PERCENTILE($B$3:$B$5882,0.2),5,B4009&lt;=PERCENTILE($B$3:$B$5882,0.4),4,B4009&lt;=PERCENTILE($B$3:$B$5882,0.6),3,B4009&lt;=PERCENTILE($B$3:$B$5882,0.8),2,TRUE,1)</f>
        <v>2</v>
      </c>
      <c r="F4009" cm="1">
        <f t="array" ref="F4009">_xlfn.IFS(C4009&lt;=PERCENTILE($C$3:$C$5882,0.2),1,C4009&lt;=PERCENTILE($C$3:$C$5882,0.4),2,C4009&lt;=PERCENTILE($C$3:$C$5882,0.6),3,C4009&lt;=PERCENTILE($C$3:$C$5882,0.8),4,TRUE,5)</f>
        <v>3</v>
      </c>
      <c r="G4009" cm="1">
        <f t="array" ref="G4009">_xlfn.IFS(D4009&lt;=PERCENTILE($D$3:$D$5882,0.2),1,D4009&lt;=PERCENTILE($D$3:$D$5882,0.4),2,D4009&lt;=PERCENTILE($D$3:$D$5882,0.6),3,D4009&lt;=PERCENTILE($D$3:$D$5882,0.8),4,TRUE,5)</f>
        <v>3</v>
      </c>
      <c r="H4009" s="3" t="str" cm="1">
        <f t="array" ref="H4009">_xlfn.IFS(AND(E4009&gt;=4,F4009&gt;=4,G4009&gt;=4),"Champions",AND(E4009&gt;=3,F4009&gt;=3,G4009&gt;=3),"Loyal Customers",AND(E4009&lt;=2,F4009&gt;=3),"At Risk",AND(E4009&lt;=2,F4009&lt;=2,G4009&lt;=2),"Lost",AND(E4009&gt;=4,F4009&lt;=2),"New/Promising",TRUE,"Needs Attention")</f>
        <v>At Risk</v>
      </c>
      <c r="I4009" s="3" t="str">
        <f t="shared" si="66"/>
        <v>Churned</v>
      </c>
      <c r="J4009" s="3" t="str">
        <f>_xlfn.XLOOKUP(A4009,'Country_Lookup'!$D:$D,'Country_Lookup'!$E:$E)</f>
        <v>United Kingdom</v>
      </c>
    </row>
    <row r="4010" spans="1:10" x14ac:dyDescent="0.3">
      <c r="A4010">
        <v>16392</v>
      </c>
      <c r="B4010">
        <v>269</v>
      </c>
      <c r="C4010">
        <v>3</v>
      </c>
      <c r="D4010">
        <v>763.05000000000189</v>
      </c>
      <c r="E4010" cm="1">
        <f t="array" ref="E4010">_xlfn.IFS(B4010&lt;=PERCENTILE($B$3:$B$5882,0.2),5,B4010&lt;=PERCENTILE($B$3:$B$5882,0.4),4,B4010&lt;=PERCENTILE($B$3:$B$5882,0.6),3,B4010&lt;=PERCENTILE($B$3:$B$5882,0.8),2,TRUE,1)</f>
        <v>2</v>
      </c>
      <c r="F4010" cm="1">
        <f t="array" ref="F4010">_xlfn.IFS(C4010&lt;=PERCENTILE($C$3:$C$5882,0.2),1,C4010&lt;=PERCENTILE($C$3:$C$5882,0.4),2,C4010&lt;=PERCENTILE($C$3:$C$5882,0.6),3,C4010&lt;=PERCENTILE($C$3:$C$5882,0.8),4,TRUE,5)</f>
        <v>3</v>
      </c>
      <c r="G4010" cm="1">
        <f t="array" ref="G4010">_xlfn.IFS(D4010&lt;=PERCENTILE($D$3:$D$5882,0.2),1,D4010&lt;=PERCENTILE($D$3:$D$5882,0.4),2,D4010&lt;=PERCENTILE($D$3:$D$5882,0.6),3,D4010&lt;=PERCENTILE($D$3:$D$5882,0.8),4,TRUE,5)</f>
        <v>3</v>
      </c>
      <c r="H4010" s="3" t="str" cm="1">
        <f t="array" ref="H4010">_xlfn.IFS(AND(E4010&gt;=4,F4010&gt;=4,G4010&gt;=4),"Champions",AND(E4010&gt;=3,F4010&gt;=3,G4010&gt;=3),"Loyal Customers",AND(E4010&lt;=2,F4010&gt;=3),"At Risk",AND(E4010&lt;=2,F4010&lt;=2,G4010&lt;=2),"Lost",AND(E4010&gt;=4,F4010&lt;=2),"New/Promising",TRUE,"Needs Attention")</f>
        <v>At Risk</v>
      </c>
      <c r="I4010" s="3" t="str">
        <f t="shared" si="66"/>
        <v>Churned</v>
      </c>
      <c r="J4010" s="3" t="str">
        <f>_xlfn.XLOOKUP(A4010,'Country_Lookup'!$D:$D,'Country_Lookup'!$E:$E)</f>
        <v>United Kingdom</v>
      </c>
    </row>
    <row r="4011" spans="1:10" x14ac:dyDescent="0.3">
      <c r="A4011">
        <v>16393</v>
      </c>
      <c r="B4011">
        <v>2</v>
      </c>
      <c r="C4011">
        <v>23</v>
      </c>
      <c r="D4011">
        <v>5561.660000000059</v>
      </c>
      <c r="E4011" cm="1">
        <f t="array" ref="E4011">_xlfn.IFS(B4011&lt;=PERCENTILE($B$3:$B$5882,0.2),5,B4011&lt;=PERCENTILE($B$3:$B$5882,0.4),4,B4011&lt;=PERCENTILE($B$3:$B$5882,0.6),3,B4011&lt;=PERCENTILE($B$3:$B$5882,0.8),2,TRUE,1)</f>
        <v>5</v>
      </c>
      <c r="F4011" cm="1">
        <f t="array" ref="F4011">_xlfn.IFS(C4011&lt;=PERCENTILE($C$3:$C$5882,0.2),1,C4011&lt;=PERCENTILE($C$3:$C$5882,0.4),2,C4011&lt;=PERCENTILE($C$3:$C$5882,0.6),3,C4011&lt;=PERCENTILE($C$3:$C$5882,0.8),4,TRUE,5)</f>
        <v>5</v>
      </c>
      <c r="G4011" cm="1">
        <f t="array" ref="G4011">_xlfn.IFS(D4011&lt;=PERCENTILE($D$3:$D$5882,0.2),1,D4011&lt;=PERCENTILE($D$3:$D$5882,0.4),2,D4011&lt;=PERCENTILE($D$3:$D$5882,0.6),3,D4011&lt;=PERCENTILE($D$3:$D$5882,0.8),4,TRUE,5)</f>
        <v>5</v>
      </c>
      <c r="H4011" s="3" t="str" cm="1">
        <f t="array" ref="H4011">_xlfn.IFS(AND(E4011&gt;=4,F4011&gt;=4,G4011&gt;=4),"Champions",AND(E4011&gt;=3,F4011&gt;=3,G4011&gt;=3),"Loyal Customers",AND(E4011&lt;=2,F4011&gt;=3),"At Risk",AND(E4011&lt;=2,F4011&lt;=2,G4011&lt;=2),"Lost",AND(E4011&gt;=4,F4011&lt;=2),"New/Promising",TRUE,"Needs Attention")</f>
        <v>Champions</v>
      </c>
      <c r="I4011" s="3" t="str">
        <f t="shared" si="66"/>
        <v>Active</v>
      </c>
      <c r="J4011" s="3" t="str">
        <f>_xlfn.XLOOKUP(A4011,'Country_Lookup'!$D:$D,'Country_Lookup'!$E:$E)</f>
        <v>United Kingdom</v>
      </c>
    </row>
    <row r="4012" spans="1:10" x14ac:dyDescent="0.3">
      <c r="A4012">
        <v>16394</v>
      </c>
      <c r="B4012">
        <v>56</v>
      </c>
      <c r="C4012">
        <v>5</v>
      </c>
      <c r="D4012">
        <v>1555.3399999999992</v>
      </c>
      <c r="E4012" cm="1">
        <f t="array" ref="E4012">_xlfn.IFS(B4012&lt;=PERCENTILE($B$3:$B$5882,0.2),5,B4012&lt;=PERCENTILE($B$3:$B$5882,0.4),4,B4012&lt;=PERCENTILE($B$3:$B$5882,0.6),3,B4012&lt;=PERCENTILE($B$3:$B$5882,0.8),2,TRUE,1)</f>
        <v>4</v>
      </c>
      <c r="F4012" cm="1">
        <f t="array" ref="F4012">_xlfn.IFS(C4012&lt;=PERCENTILE($C$3:$C$5882,0.2),1,C4012&lt;=PERCENTILE($C$3:$C$5882,0.4),2,C4012&lt;=PERCENTILE($C$3:$C$5882,0.6),3,C4012&lt;=PERCENTILE($C$3:$C$5882,0.8),4,TRUE,5)</f>
        <v>4</v>
      </c>
      <c r="G4012" cm="1">
        <f t="array" ref="G4012">_xlfn.IFS(D4012&lt;=PERCENTILE($D$3:$D$5882,0.2),1,D4012&lt;=PERCENTILE($D$3:$D$5882,0.4),2,D4012&lt;=PERCENTILE($D$3:$D$5882,0.6),3,D4012&lt;=PERCENTILE($D$3:$D$5882,0.8),4,TRUE,5)</f>
        <v>4</v>
      </c>
      <c r="H4012" s="3" t="str" cm="1">
        <f t="array" ref="H4012">_xlfn.IFS(AND(E4012&gt;=4,F4012&gt;=4,G4012&gt;=4),"Champions",AND(E4012&gt;=3,F4012&gt;=3,G4012&gt;=3),"Loyal Customers",AND(E4012&lt;=2,F4012&gt;=3),"At Risk",AND(E4012&lt;=2,F4012&lt;=2,G4012&lt;=2),"Lost",AND(E4012&gt;=4,F4012&lt;=2),"New/Promising",TRUE,"Needs Attention")</f>
        <v>Champions</v>
      </c>
      <c r="I4012" s="3" t="str">
        <f t="shared" si="66"/>
        <v>Active</v>
      </c>
      <c r="J4012" s="3" t="str">
        <f>_xlfn.XLOOKUP(A4012,'Country_Lookup'!$D:$D,'Country_Lookup'!$E:$E)</f>
        <v>United Kingdom</v>
      </c>
    </row>
    <row r="4013" spans="1:10" x14ac:dyDescent="0.3">
      <c r="A4013">
        <v>16395</v>
      </c>
      <c r="B4013">
        <v>60</v>
      </c>
      <c r="C4013">
        <v>14</v>
      </c>
      <c r="D4013">
        <v>3537.8500000000427</v>
      </c>
      <c r="E4013" cm="1">
        <f t="array" ref="E4013">_xlfn.IFS(B4013&lt;=PERCENTILE($B$3:$B$5882,0.2),5,B4013&lt;=PERCENTILE($B$3:$B$5882,0.4),4,B4013&lt;=PERCENTILE($B$3:$B$5882,0.6),3,B4013&lt;=PERCENTILE($B$3:$B$5882,0.8),2,TRUE,1)</f>
        <v>3</v>
      </c>
      <c r="F4013" cm="1">
        <f t="array" ref="F4013">_xlfn.IFS(C4013&lt;=PERCENTILE($C$3:$C$5882,0.2),1,C4013&lt;=PERCENTILE($C$3:$C$5882,0.4),2,C4013&lt;=PERCENTILE($C$3:$C$5882,0.6),3,C4013&lt;=PERCENTILE($C$3:$C$5882,0.8),4,TRUE,5)</f>
        <v>5</v>
      </c>
      <c r="G4013" cm="1">
        <f t="array" ref="G4013">_xlfn.IFS(D4013&lt;=PERCENTILE($D$3:$D$5882,0.2),1,D4013&lt;=PERCENTILE($D$3:$D$5882,0.4),2,D4013&lt;=PERCENTILE($D$3:$D$5882,0.6),3,D4013&lt;=PERCENTILE($D$3:$D$5882,0.8),4,TRUE,5)</f>
        <v>5</v>
      </c>
      <c r="H4013" s="3" t="str" cm="1">
        <f t="array" ref="H4013">_xlfn.IFS(AND(E4013&gt;=4,F4013&gt;=4,G4013&gt;=4),"Champions",AND(E4013&gt;=3,F4013&gt;=3,G4013&gt;=3),"Loyal Customers",AND(E4013&lt;=2,F4013&gt;=3),"At Risk",AND(E4013&lt;=2,F4013&lt;=2,G4013&lt;=2),"Lost",AND(E4013&gt;=4,F4013&lt;=2),"New/Promising",TRUE,"Needs Attention")</f>
        <v>Loyal Customers</v>
      </c>
      <c r="I4013" s="3" t="str">
        <f t="shared" si="66"/>
        <v>Active</v>
      </c>
      <c r="J4013" s="3" t="str">
        <f>_xlfn.XLOOKUP(A4013,'Country_Lookup'!$D:$D,'Country_Lookup'!$E:$E)</f>
        <v>United Kingdom</v>
      </c>
    </row>
    <row r="4014" spans="1:10" x14ac:dyDescent="0.3">
      <c r="A4014">
        <v>16396</v>
      </c>
      <c r="B4014">
        <v>476</v>
      </c>
      <c r="C4014">
        <v>1</v>
      </c>
      <c r="D4014">
        <v>137.79999999999998</v>
      </c>
      <c r="E4014" cm="1">
        <f t="array" ref="E4014">_xlfn.IFS(B4014&lt;=PERCENTILE($B$3:$B$5882,0.2),5,B4014&lt;=PERCENTILE($B$3:$B$5882,0.4),4,B4014&lt;=PERCENTILE($B$3:$B$5882,0.6),3,B4014&lt;=PERCENTILE($B$3:$B$5882,0.8),2,TRUE,1)</f>
        <v>1</v>
      </c>
      <c r="F4014" cm="1">
        <f t="array" ref="F4014">_xlfn.IFS(C4014&lt;=PERCENTILE($C$3:$C$5882,0.2),1,C4014&lt;=PERCENTILE($C$3:$C$5882,0.4),2,C4014&lt;=PERCENTILE($C$3:$C$5882,0.6),3,C4014&lt;=PERCENTILE($C$3:$C$5882,0.8),4,TRUE,5)</f>
        <v>1</v>
      </c>
      <c r="G4014" cm="1">
        <f t="array" ref="G4014">_xlfn.IFS(D4014&lt;=PERCENTILE($D$3:$D$5882,0.2),1,D4014&lt;=PERCENTILE($D$3:$D$5882,0.4),2,D4014&lt;=PERCENTILE($D$3:$D$5882,0.6),3,D4014&lt;=PERCENTILE($D$3:$D$5882,0.8),4,TRUE,5)</f>
        <v>1</v>
      </c>
      <c r="H4014" s="3" t="str" cm="1">
        <f t="array" ref="H4014">_xlfn.IFS(AND(E4014&gt;=4,F4014&gt;=4,G4014&gt;=4),"Champions",AND(E4014&gt;=3,F4014&gt;=3,G4014&gt;=3),"Loyal Customers",AND(E4014&lt;=2,F4014&gt;=3),"At Risk",AND(E4014&lt;=2,F4014&lt;=2,G4014&lt;=2),"Lost",AND(E4014&gt;=4,F4014&lt;=2),"New/Promising",TRUE,"Needs Attention")</f>
        <v>Lost</v>
      </c>
      <c r="I4014" s="3" t="str">
        <f t="shared" si="66"/>
        <v>Churned</v>
      </c>
      <c r="J4014" s="3" t="str">
        <f>_xlfn.XLOOKUP(A4014,'Country_Lookup'!$D:$D,'Country_Lookup'!$E:$E)</f>
        <v>United Kingdom</v>
      </c>
    </row>
    <row r="4015" spans="1:10" x14ac:dyDescent="0.3">
      <c r="A4015">
        <v>16397</v>
      </c>
      <c r="B4015">
        <v>628</v>
      </c>
      <c r="C4015">
        <v>1</v>
      </c>
      <c r="D4015">
        <v>127.88000000000002</v>
      </c>
      <c r="E4015" cm="1">
        <f t="array" ref="E4015">_xlfn.IFS(B4015&lt;=PERCENTILE($B$3:$B$5882,0.2),5,B4015&lt;=PERCENTILE($B$3:$B$5882,0.4),4,B4015&lt;=PERCENTILE($B$3:$B$5882,0.6),3,B4015&lt;=PERCENTILE($B$3:$B$5882,0.8),2,TRUE,1)</f>
        <v>1</v>
      </c>
      <c r="F4015" cm="1">
        <f t="array" ref="F4015">_xlfn.IFS(C4015&lt;=PERCENTILE($C$3:$C$5882,0.2),1,C4015&lt;=PERCENTILE($C$3:$C$5882,0.4),2,C4015&lt;=PERCENTILE($C$3:$C$5882,0.6),3,C4015&lt;=PERCENTILE($C$3:$C$5882,0.8),4,TRUE,5)</f>
        <v>1</v>
      </c>
      <c r="G4015" cm="1">
        <f t="array" ref="G4015">_xlfn.IFS(D4015&lt;=PERCENTILE($D$3:$D$5882,0.2),1,D4015&lt;=PERCENTILE($D$3:$D$5882,0.4),2,D4015&lt;=PERCENTILE($D$3:$D$5882,0.6),3,D4015&lt;=PERCENTILE($D$3:$D$5882,0.8),4,TRUE,5)</f>
        <v>1</v>
      </c>
      <c r="H4015" s="3" t="str" cm="1">
        <f t="array" ref="H4015">_xlfn.IFS(AND(E4015&gt;=4,F4015&gt;=4,G4015&gt;=4),"Champions",AND(E4015&gt;=3,F4015&gt;=3,G4015&gt;=3),"Loyal Customers",AND(E4015&lt;=2,F4015&gt;=3),"At Risk",AND(E4015&lt;=2,F4015&lt;=2,G4015&lt;=2),"Lost",AND(E4015&gt;=4,F4015&lt;=2),"New/Promising",TRUE,"Needs Attention")</f>
        <v>Lost</v>
      </c>
      <c r="I4015" s="3" t="str">
        <f t="shared" si="66"/>
        <v>Churned</v>
      </c>
      <c r="J4015" s="3" t="str">
        <f>_xlfn.XLOOKUP(A4015,'Country_Lookup'!$D:$D,'Country_Lookup'!$E:$E)</f>
        <v>United Kingdom</v>
      </c>
    </row>
    <row r="4016" spans="1:10" x14ac:dyDescent="0.3">
      <c r="A4016">
        <v>16398</v>
      </c>
      <c r="B4016">
        <v>154</v>
      </c>
      <c r="C4016">
        <v>2</v>
      </c>
      <c r="D4016">
        <v>1705.7999999999993</v>
      </c>
      <c r="E4016" cm="1">
        <f t="array" ref="E4016">_xlfn.IFS(B4016&lt;=PERCENTILE($B$3:$B$5882,0.2),5,B4016&lt;=PERCENTILE($B$3:$B$5882,0.4),4,B4016&lt;=PERCENTILE($B$3:$B$5882,0.6),3,B4016&lt;=PERCENTILE($B$3:$B$5882,0.8),2,TRUE,1)</f>
        <v>3</v>
      </c>
      <c r="F4016" cm="1">
        <f t="array" ref="F4016">_xlfn.IFS(C4016&lt;=PERCENTILE($C$3:$C$5882,0.2),1,C4016&lt;=PERCENTILE($C$3:$C$5882,0.4),2,C4016&lt;=PERCENTILE($C$3:$C$5882,0.6),3,C4016&lt;=PERCENTILE($C$3:$C$5882,0.8),4,TRUE,5)</f>
        <v>2</v>
      </c>
      <c r="G4016" cm="1">
        <f t="array" ref="G4016">_xlfn.IFS(D4016&lt;=PERCENTILE($D$3:$D$5882,0.2),1,D4016&lt;=PERCENTILE($D$3:$D$5882,0.4),2,D4016&lt;=PERCENTILE($D$3:$D$5882,0.6),3,D4016&lt;=PERCENTILE($D$3:$D$5882,0.8),4,TRUE,5)</f>
        <v>4</v>
      </c>
      <c r="H4016" s="3" t="str" cm="1">
        <f t="array" ref="H4016">_xlfn.IFS(AND(E4016&gt;=4,F4016&gt;=4,G4016&gt;=4),"Champions",AND(E4016&gt;=3,F4016&gt;=3,G4016&gt;=3),"Loyal Customers",AND(E4016&lt;=2,F4016&gt;=3),"At Risk",AND(E4016&lt;=2,F4016&lt;=2,G4016&lt;=2),"Lost",AND(E4016&gt;=4,F4016&lt;=2),"New/Promising",TRUE,"Needs Attention")</f>
        <v>Needs Attention</v>
      </c>
      <c r="I4016" s="3" t="str">
        <f t="shared" si="66"/>
        <v>Churned</v>
      </c>
      <c r="J4016" s="3" t="str">
        <f>_xlfn.XLOOKUP(A4016,'Country_Lookup'!$D:$D,'Country_Lookup'!$E:$E)</f>
        <v>United Kingdom</v>
      </c>
    </row>
    <row r="4017" spans="1:10" x14ac:dyDescent="0.3">
      <c r="A4017">
        <v>16399</v>
      </c>
      <c r="B4017">
        <v>19</v>
      </c>
      <c r="C4017">
        <v>3</v>
      </c>
      <c r="D4017">
        <v>641.82000000000039</v>
      </c>
      <c r="E4017" cm="1">
        <f t="array" ref="E4017">_xlfn.IFS(B4017&lt;=PERCENTILE($B$3:$B$5882,0.2),5,B4017&lt;=PERCENTILE($B$3:$B$5882,0.4),4,B4017&lt;=PERCENTILE($B$3:$B$5882,0.6),3,B4017&lt;=PERCENTILE($B$3:$B$5882,0.8),2,TRUE,1)</f>
        <v>5</v>
      </c>
      <c r="F4017" cm="1">
        <f t="array" ref="F4017">_xlfn.IFS(C4017&lt;=PERCENTILE($C$3:$C$5882,0.2),1,C4017&lt;=PERCENTILE($C$3:$C$5882,0.4),2,C4017&lt;=PERCENTILE($C$3:$C$5882,0.6),3,C4017&lt;=PERCENTILE($C$3:$C$5882,0.8),4,TRUE,5)</f>
        <v>3</v>
      </c>
      <c r="G4017" cm="1">
        <f t="array" ref="G4017">_xlfn.IFS(D4017&lt;=PERCENTILE($D$3:$D$5882,0.2),1,D4017&lt;=PERCENTILE($D$3:$D$5882,0.4),2,D4017&lt;=PERCENTILE($D$3:$D$5882,0.6),3,D4017&lt;=PERCENTILE($D$3:$D$5882,0.8),4,TRUE,5)</f>
        <v>3</v>
      </c>
      <c r="H4017" s="3" t="str" cm="1">
        <f t="array" ref="H4017">_xlfn.IFS(AND(E4017&gt;=4,F4017&gt;=4,G4017&gt;=4),"Champions",AND(E4017&gt;=3,F4017&gt;=3,G4017&gt;=3),"Loyal Customers",AND(E4017&lt;=2,F4017&gt;=3),"At Risk",AND(E4017&lt;=2,F4017&lt;=2,G4017&lt;=2),"Lost",AND(E4017&gt;=4,F4017&lt;=2),"New/Promising",TRUE,"Needs Attention")</f>
        <v>Loyal Customers</v>
      </c>
      <c r="I4017" s="3" t="str">
        <f t="shared" si="66"/>
        <v>Active</v>
      </c>
      <c r="J4017" s="3" t="str">
        <f>_xlfn.XLOOKUP(A4017,'Country_Lookup'!$D:$D,'Country_Lookup'!$E:$E)</f>
        <v>United Kingdom</v>
      </c>
    </row>
    <row r="4018" spans="1:10" x14ac:dyDescent="0.3">
      <c r="A4018">
        <v>16400</v>
      </c>
      <c r="B4018">
        <v>94</v>
      </c>
      <c r="C4018">
        <v>9</v>
      </c>
      <c r="D4018">
        <v>3159.4399999999778</v>
      </c>
      <c r="E4018" cm="1">
        <f t="array" ref="E4018">_xlfn.IFS(B4018&lt;=PERCENTILE($B$3:$B$5882,0.2),5,B4018&lt;=PERCENTILE($B$3:$B$5882,0.4),4,B4018&lt;=PERCENTILE($B$3:$B$5882,0.6),3,B4018&lt;=PERCENTILE($B$3:$B$5882,0.8),2,TRUE,1)</f>
        <v>3</v>
      </c>
      <c r="F4018" cm="1">
        <f t="array" ref="F4018">_xlfn.IFS(C4018&lt;=PERCENTILE($C$3:$C$5882,0.2),1,C4018&lt;=PERCENTILE($C$3:$C$5882,0.4),2,C4018&lt;=PERCENTILE($C$3:$C$5882,0.6),3,C4018&lt;=PERCENTILE($C$3:$C$5882,0.8),4,TRUE,5)</f>
        <v>5</v>
      </c>
      <c r="G4018" cm="1">
        <f t="array" ref="G4018">_xlfn.IFS(D4018&lt;=PERCENTILE($D$3:$D$5882,0.2),1,D4018&lt;=PERCENTILE($D$3:$D$5882,0.4),2,D4018&lt;=PERCENTILE($D$3:$D$5882,0.6),3,D4018&lt;=PERCENTILE($D$3:$D$5882,0.8),4,TRUE,5)</f>
        <v>5</v>
      </c>
      <c r="H4018" s="3" t="str" cm="1">
        <f t="array" ref="H4018">_xlfn.IFS(AND(E4018&gt;=4,F4018&gt;=4,G4018&gt;=4),"Champions",AND(E4018&gt;=3,F4018&gt;=3,G4018&gt;=3),"Loyal Customers",AND(E4018&lt;=2,F4018&gt;=3),"At Risk",AND(E4018&lt;=2,F4018&lt;=2,G4018&lt;=2),"Lost",AND(E4018&gt;=4,F4018&lt;=2),"New/Promising",TRUE,"Needs Attention")</f>
        <v>Loyal Customers</v>
      </c>
      <c r="I4018" s="3" t="str">
        <f t="shared" si="66"/>
        <v>Churned</v>
      </c>
      <c r="J4018" s="3" t="str">
        <f>_xlfn.XLOOKUP(A4018,'Country_Lookup'!$D:$D,'Country_Lookup'!$E:$E)</f>
        <v>United Kingdom</v>
      </c>
    </row>
    <row r="4019" spans="1:10" x14ac:dyDescent="0.3">
      <c r="A4019">
        <v>16401</v>
      </c>
      <c r="B4019">
        <v>1</v>
      </c>
      <c r="C4019">
        <v>23</v>
      </c>
      <c r="D4019">
        <v>6849.1499999999533</v>
      </c>
      <c r="E4019" cm="1">
        <f t="array" ref="E4019">_xlfn.IFS(B4019&lt;=PERCENTILE($B$3:$B$5882,0.2),5,B4019&lt;=PERCENTILE($B$3:$B$5882,0.4),4,B4019&lt;=PERCENTILE($B$3:$B$5882,0.6),3,B4019&lt;=PERCENTILE($B$3:$B$5882,0.8),2,TRUE,1)</f>
        <v>5</v>
      </c>
      <c r="F4019" cm="1">
        <f t="array" ref="F4019">_xlfn.IFS(C4019&lt;=PERCENTILE($C$3:$C$5882,0.2),1,C4019&lt;=PERCENTILE($C$3:$C$5882,0.4),2,C4019&lt;=PERCENTILE($C$3:$C$5882,0.6),3,C4019&lt;=PERCENTILE($C$3:$C$5882,0.8),4,TRUE,5)</f>
        <v>5</v>
      </c>
      <c r="G4019" cm="1">
        <f t="array" ref="G4019">_xlfn.IFS(D4019&lt;=PERCENTILE($D$3:$D$5882,0.2),1,D4019&lt;=PERCENTILE($D$3:$D$5882,0.4),2,D4019&lt;=PERCENTILE($D$3:$D$5882,0.6),3,D4019&lt;=PERCENTILE($D$3:$D$5882,0.8),4,TRUE,5)</f>
        <v>5</v>
      </c>
      <c r="H4019" s="3" t="str" cm="1">
        <f t="array" ref="H4019">_xlfn.IFS(AND(E4019&gt;=4,F4019&gt;=4,G4019&gt;=4),"Champions",AND(E4019&gt;=3,F4019&gt;=3,G4019&gt;=3),"Loyal Customers",AND(E4019&lt;=2,F4019&gt;=3),"At Risk",AND(E4019&lt;=2,F4019&lt;=2,G4019&lt;=2),"Lost",AND(E4019&gt;=4,F4019&lt;=2),"New/Promising",TRUE,"Needs Attention")</f>
        <v>Champions</v>
      </c>
      <c r="I4019" s="3" t="str">
        <f t="shared" si="66"/>
        <v>Active</v>
      </c>
      <c r="J4019" s="3" t="str">
        <f>_xlfn.XLOOKUP(A4019,'Country_Lookup'!$D:$D,'Country_Lookup'!$E:$E)</f>
        <v>United Kingdom</v>
      </c>
    </row>
    <row r="4020" spans="1:10" x14ac:dyDescent="0.3">
      <c r="A4020">
        <v>16402</v>
      </c>
      <c r="B4020">
        <v>264</v>
      </c>
      <c r="C4020">
        <v>2</v>
      </c>
      <c r="D4020">
        <v>511.40000000000094</v>
      </c>
      <c r="E4020" cm="1">
        <f t="array" ref="E4020">_xlfn.IFS(B4020&lt;=PERCENTILE($B$3:$B$5882,0.2),5,B4020&lt;=PERCENTILE($B$3:$B$5882,0.4),4,B4020&lt;=PERCENTILE($B$3:$B$5882,0.6),3,B4020&lt;=PERCENTILE($B$3:$B$5882,0.8),2,TRUE,1)</f>
        <v>2</v>
      </c>
      <c r="F4020" cm="1">
        <f t="array" ref="F4020">_xlfn.IFS(C4020&lt;=PERCENTILE($C$3:$C$5882,0.2),1,C4020&lt;=PERCENTILE($C$3:$C$5882,0.4),2,C4020&lt;=PERCENTILE($C$3:$C$5882,0.6),3,C4020&lt;=PERCENTILE($C$3:$C$5882,0.8),4,TRUE,5)</f>
        <v>2</v>
      </c>
      <c r="G4020" cm="1">
        <f t="array" ref="G4020">_xlfn.IFS(D4020&lt;=PERCENTILE($D$3:$D$5882,0.2),1,D4020&lt;=PERCENTILE($D$3:$D$5882,0.4),2,D4020&lt;=PERCENTILE($D$3:$D$5882,0.6),3,D4020&lt;=PERCENTILE($D$3:$D$5882,0.8),4,TRUE,5)</f>
        <v>2</v>
      </c>
      <c r="H4020" s="3" t="str" cm="1">
        <f t="array" ref="H4020">_xlfn.IFS(AND(E4020&gt;=4,F4020&gt;=4,G4020&gt;=4),"Champions",AND(E4020&gt;=3,F4020&gt;=3,G4020&gt;=3),"Loyal Customers",AND(E4020&lt;=2,F4020&gt;=3),"At Risk",AND(E4020&lt;=2,F4020&lt;=2,G4020&lt;=2),"Lost",AND(E4020&gt;=4,F4020&lt;=2),"New/Promising",TRUE,"Needs Attention")</f>
        <v>Lost</v>
      </c>
      <c r="I4020" s="3" t="str">
        <f t="shared" si="66"/>
        <v>Churned</v>
      </c>
      <c r="J4020" s="3" t="str">
        <f>_xlfn.XLOOKUP(A4020,'Country_Lookup'!$D:$D,'Country_Lookup'!$E:$E)</f>
        <v>United Kingdom</v>
      </c>
    </row>
    <row r="4021" spans="1:10" x14ac:dyDescent="0.3">
      <c r="A4021">
        <v>16403</v>
      </c>
      <c r="B4021">
        <v>312</v>
      </c>
      <c r="C4021">
        <v>1</v>
      </c>
      <c r="D4021">
        <v>177.5</v>
      </c>
      <c r="E4021" cm="1">
        <f t="array" ref="E4021">_xlfn.IFS(B4021&lt;=PERCENTILE($B$3:$B$5882,0.2),5,B4021&lt;=PERCENTILE($B$3:$B$5882,0.4),4,B4021&lt;=PERCENTILE($B$3:$B$5882,0.6),3,B4021&lt;=PERCENTILE($B$3:$B$5882,0.8),2,TRUE,1)</f>
        <v>2</v>
      </c>
      <c r="F4021" cm="1">
        <f t="array" ref="F4021">_xlfn.IFS(C4021&lt;=PERCENTILE($C$3:$C$5882,0.2),1,C4021&lt;=PERCENTILE($C$3:$C$5882,0.4),2,C4021&lt;=PERCENTILE($C$3:$C$5882,0.6),3,C4021&lt;=PERCENTILE($C$3:$C$5882,0.8),4,TRUE,5)</f>
        <v>1</v>
      </c>
      <c r="G4021" cm="1">
        <f t="array" ref="G4021">_xlfn.IFS(D4021&lt;=PERCENTILE($D$3:$D$5882,0.2),1,D4021&lt;=PERCENTILE($D$3:$D$5882,0.4),2,D4021&lt;=PERCENTILE($D$3:$D$5882,0.6),3,D4021&lt;=PERCENTILE($D$3:$D$5882,0.8),4,TRUE,5)</f>
        <v>1</v>
      </c>
      <c r="H4021" s="3" t="str" cm="1">
        <f t="array" ref="H4021">_xlfn.IFS(AND(E4021&gt;=4,F4021&gt;=4,G4021&gt;=4),"Champions",AND(E4021&gt;=3,F4021&gt;=3,G4021&gt;=3),"Loyal Customers",AND(E4021&lt;=2,F4021&gt;=3),"At Risk",AND(E4021&lt;=2,F4021&lt;=2,G4021&lt;=2),"Lost",AND(E4021&gt;=4,F4021&lt;=2),"New/Promising",TRUE,"Needs Attention")</f>
        <v>Lost</v>
      </c>
      <c r="I4021" s="3" t="str">
        <f t="shared" si="66"/>
        <v>Churned</v>
      </c>
      <c r="J4021" s="3" t="str">
        <f>_xlfn.XLOOKUP(A4021,'Country_Lookup'!$D:$D,'Country_Lookup'!$E:$E)</f>
        <v>United Kingdom</v>
      </c>
    </row>
    <row r="4022" spans="1:10" x14ac:dyDescent="0.3">
      <c r="A4022">
        <v>16404</v>
      </c>
      <c r="B4022">
        <v>70</v>
      </c>
      <c r="C4022">
        <v>1</v>
      </c>
      <c r="D4022">
        <v>443.05</v>
      </c>
      <c r="E4022" cm="1">
        <f t="array" ref="E4022">_xlfn.IFS(B4022&lt;=PERCENTILE($B$3:$B$5882,0.2),5,B4022&lt;=PERCENTILE($B$3:$B$5882,0.4),4,B4022&lt;=PERCENTILE($B$3:$B$5882,0.6),3,B4022&lt;=PERCENTILE($B$3:$B$5882,0.8),2,TRUE,1)</f>
        <v>3</v>
      </c>
      <c r="F4022" cm="1">
        <f t="array" ref="F4022">_xlfn.IFS(C4022&lt;=PERCENTILE($C$3:$C$5882,0.2),1,C4022&lt;=PERCENTILE($C$3:$C$5882,0.4),2,C4022&lt;=PERCENTILE($C$3:$C$5882,0.6),3,C4022&lt;=PERCENTILE($C$3:$C$5882,0.8),4,TRUE,5)</f>
        <v>1</v>
      </c>
      <c r="G4022" cm="1">
        <f t="array" ref="G4022">_xlfn.IFS(D4022&lt;=PERCENTILE($D$3:$D$5882,0.2),1,D4022&lt;=PERCENTILE($D$3:$D$5882,0.4),2,D4022&lt;=PERCENTILE($D$3:$D$5882,0.6),3,D4022&lt;=PERCENTILE($D$3:$D$5882,0.8),4,TRUE,5)</f>
        <v>2</v>
      </c>
      <c r="H4022" s="3" t="str" cm="1">
        <f t="array" ref="H4022">_xlfn.IFS(AND(E4022&gt;=4,F4022&gt;=4,G4022&gt;=4),"Champions",AND(E4022&gt;=3,F4022&gt;=3,G4022&gt;=3),"Loyal Customers",AND(E4022&lt;=2,F4022&gt;=3),"At Risk",AND(E4022&lt;=2,F4022&lt;=2,G4022&lt;=2),"Lost",AND(E4022&gt;=4,F4022&lt;=2),"New/Promising",TRUE,"Needs Attention")</f>
        <v>Needs Attention</v>
      </c>
      <c r="I4022" s="3" t="str">
        <f t="shared" si="66"/>
        <v>Active</v>
      </c>
      <c r="J4022" s="3" t="str">
        <f>_xlfn.XLOOKUP(A4022,'Country_Lookup'!$D:$D,'Country_Lookup'!$E:$E)</f>
        <v>United Kingdom</v>
      </c>
    </row>
    <row r="4023" spans="1:10" x14ac:dyDescent="0.3">
      <c r="A4023">
        <v>16405</v>
      </c>
      <c r="B4023">
        <v>302</v>
      </c>
      <c r="C4023">
        <v>2</v>
      </c>
      <c r="D4023">
        <v>167.25</v>
      </c>
      <c r="E4023" cm="1">
        <f t="array" ref="E4023">_xlfn.IFS(B4023&lt;=PERCENTILE($B$3:$B$5882,0.2),5,B4023&lt;=PERCENTILE($B$3:$B$5882,0.4),4,B4023&lt;=PERCENTILE($B$3:$B$5882,0.6),3,B4023&lt;=PERCENTILE($B$3:$B$5882,0.8),2,TRUE,1)</f>
        <v>2</v>
      </c>
      <c r="F4023" cm="1">
        <f t="array" ref="F4023">_xlfn.IFS(C4023&lt;=PERCENTILE($C$3:$C$5882,0.2),1,C4023&lt;=PERCENTILE($C$3:$C$5882,0.4),2,C4023&lt;=PERCENTILE($C$3:$C$5882,0.6),3,C4023&lt;=PERCENTILE($C$3:$C$5882,0.8),4,TRUE,5)</f>
        <v>2</v>
      </c>
      <c r="G4023" cm="1">
        <f t="array" ref="G4023">_xlfn.IFS(D4023&lt;=PERCENTILE($D$3:$D$5882,0.2),1,D4023&lt;=PERCENTILE($D$3:$D$5882,0.4),2,D4023&lt;=PERCENTILE($D$3:$D$5882,0.6),3,D4023&lt;=PERCENTILE($D$3:$D$5882,0.8),4,TRUE,5)</f>
        <v>1</v>
      </c>
      <c r="H4023" s="3" t="str" cm="1">
        <f t="array" ref="H4023">_xlfn.IFS(AND(E4023&gt;=4,F4023&gt;=4,G4023&gt;=4),"Champions",AND(E4023&gt;=3,F4023&gt;=3,G4023&gt;=3),"Loyal Customers",AND(E4023&lt;=2,F4023&gt;=3),"At Risk",AND(E4023&lt;=2,F4023&lt;=2,G4023&lt;=2),"Lost",AND(E4023&gt;=4,F4023&lt;=2),"New/Promising",TRUE,"Needs Attention")</f>
        <v>Lost</v>
      </c>
      <c r="I4023" s="3" t="str">
        <f t="shared" si="66"/>
        <v>Churned</v>
      </c>
      <c r="J4023" s="3" t="str">
        <f>_xlfn.XLOOKUP(A4023,'Country_Lookup'!$D:$D,'Country_Lookup'!$E:$E)</f>
        <v>United Kingdom</v>
      </c>
    </row>
    <row r="4024" spans="1:10" x14ac:dyDescent="0.3">
      <c r="A4024">
        <v>16406</v>
      </c>
      <c r="B4024">
        <v>18</v>
      </c>
      <c r="C4024">
        <v>3</v>
      </c>
      <c r="D4024">
        <v>552.67999999999836</v>
      </c>
      <c r="E4024" cm="1">
        <f t="array" ref="E4024">_xlfn.IFS(B4024&lt;=PERCENTILE($B$3:$B$5882,0.2),5,B4024&lt;=PERCENTILE($B$3:$B$5882,0.4),4,B4024&lt;=PERCENTILE($B$3:$B$5882,0.6),3,B4024&lt;=PERCENTILE($B$3:$B$5882,0.8),2,TRUE,1)</f>
        <v>5</v>
      </c>
      <c r="F4024" cm="1">
        <f t="array" ref="F4024">_xlfn.IFS(C4024&lt;=PERCENTILE($C$3:$C$5882,0.2),1,C4024&lt;=PERCENTILE($C$3:$C$5882,0.4),2,C4024&lt;=PERCENTILE($C$3:$C$5882,0.6),3,C4024&lt;=PERCENTILE($C$3:$C$5882,0.8),4,TRUE,5)</f>
        <v>3</v>
      </c>
      <c r="G4024" cm="1">
        <f t="array" ref="G4024">_xlfn.IFS(D4024&lt;=PERCENTILE($D$3:$D$5882,0.2),1,D4024&lt;=PERCENTILE($D$3:$D$5882,0.4),2,D4024&lt;=PERCENTILE($D$3:$D$5882,0.6),3,D4024&lt;=PERCENTILE($D$3:$D$5882,0.8),4,TRUE,5)</f>
        <v>2</v>
      </c>
      <c r="H4024" s="3" t="str" cm="1">
        <f t="array" ref="H4024">_xlfn.IFS(AND(E4024&gt;=4,F4024&gt;=4,G4024&gt;=4),"Champions",AND(E4024&gt;=3,F4024&gt;=3,G4024&gt;=3),"Loyal Customers",AND(E4024&lt;=2,F4024&gt;=3),"At Risk",AND(E4024&lt;=2,F4024&lt;=2,G4024&lt;=2),"Lost",AND(E4024&gt;=4,F4024&lt;=2),"New/Promising",TRUE,"Needs Attention")</f>
        <v>Needs Attention</v>
      </c>
      <c r="I4024" s="3" t="str">
        <f t="shared" si="66"/>
        <v>Active</v>
      </c>
      <c r="J4024" s="3" t="str">
        <f>_xlfn.XLOOKUP(A4024,'Country_Lookup'!$D:$D,'Country_Lookup'!$E:$E)</f>
        <v>United Kingdom</v>
      </c>
    </row>
    <row r="4025" spans="1:10" x14ac:dyDescent="0.3">
      <c r="A4025">
        <v>16407</v>
      </c>
      <c r="B4025">
        <v>12</v>
      </c>
      <c r="C4025">
        <v>14</v>
      </c>
      <c r="D4025">
        <v>2821.6500000000124</v>
      </c>
      <c r="E4025" cm="1">
        <f t="array" ref="E4025">_xlfn.IFS(B4025&lt;=PERCENTILE($B$3:$B$5882,0.2),5,B4025&lt;=PERCENTILE($B$3:$B$5882,0.4),4,B4025&lt;=PERCENTILE($B$3:$B$5882,0.6),3,B4025&lt;=PERCENTILE($B$3:$B$5882,0.8),2,TRUE,1)</f>
        <v>5</v>
      </c>
      <c r="F4025" cm="1">
        <f t="array" ref="F4025">_xlfn.IFS(C4025&lt;=PERCENTILE($C$3:$C$5882,0.2),1,C4025&lt;=PERCENTILE($C$3:$C$5882,0.4),2,C4025&lt;=PERCENTILE($C$3:$C$5882,0.6),3,C4025&lt;=PERCENTILE($C$3:$C$5882,0.8),4,TRUE,5)</f>
        <v>5</v>
      </c>
      <c r="G4025" cm="1">
        <f t="array" ref="G4025">_xlfn.IFS(D4025&lt;=PERCENTILE($D$3:$D$5882,0.2),1,D4025&lt;=PERCENTILE($D$3:$D$5882,0.4),2,D4025&lt;=PERCENTILE($D$3:$D$5882,0.6),3,D4025&lt;=PERCENTILE($D$3:$D$5882,0.8),4,TRUE,5)</f>
        <v>4</v>
      </c>
      <c r="H4025" s="3" t="str" cm="1">
        <f t="array" ref="H4025">_xlfn.IFS(AND(E4025&gt;=4,F4025&gt;=4,G4025&gt;=4),"Champions",AND(E4025&gt;=3,F4025&gt;=3,G4025&gt;=3),"Loyal Customers",AND(E4025&lt;=2,F4025&gt;=3),"At Risk",AND(E4025&lt;=2,F4025&lt;=2,G4025&lt;=2),"Lost",AND(E4025&gt;=4,F4025&lt;=2),"New/Promising",TRUE,"Needs Attention")</f>
        <v>Champions</v>
      </c>
      <c r="I4025" s="3" t="str">
        <f t="shared" si="66"/>
        <v>Active</v>
      </c>
      <c r="J4025" s="3" t="str">
        <f>_xlfn.XLOOKUP(A4025,'Country_Lookup'!$D:$D,'Country_Lookup'!$E:$E)</f>
        <v>United Kingdom</v>
      </c>
    </row>
    <row r="4026" spans="1:10" x14ac:dyDescent="0.3">
      <c r="A4026">
        <v>16408</v>
      </c>
      <c r="B4026">
        <v>591</v>
      </c>
      <c r="C4026">
        <v>1</v>
      </c>
      <c r="D4026">
        <v>231.93000000000012</v>
      </c>
      <c r="E4026" cm="1">
        <f t="array" ref="E4026">_xlfn.IFS(B4026&lt;=PERCENTILE($B$3:$B$5882,0.2),5,B4026&lt;=PERCENTILE($B$3:$B$5882,0.4),4,B4026&lt;=PERCENTILE($B$3:$B$5882,0.6),3,B4026&lt;=PERCENTILE($B$3:$B$5882,0.8),2,TRUE,1)</f>
        <v>1</v>
      </c>
      <c r="F4026" cm="1">
        <f t="array" ref="F4026">_xlfn.IFS(C4026&lt;=PERCENTILE($C$3:$C$5882,0.2),1,C4026&lt;=PERCENTILE($C$3:$C$5882,0.4),2,C4026&lt;=PERCENTILE($C$3:$C$5882,0.6),3,C4026&lt;=PERCENTILE($C$3:$C$5882,0.8),4,TRUE,5)</f>
        <v>1</v>
      </c>
      <c r="G4026" cm="1">
        <f t="array" ref="G4026">_xlfn.IFS(D4026&lt;=PERCENTILE($D$3:$D$5882,0.2),1,D4026&lt;=PERCENTILE($D$3:$D$5882,0.4),2,D4026&lt;=PERCENTILE($D$3:$D$5882,0.6),3,D4026&lt;=PERCENTILE($D$3:$D$5882,0.8),4,TRUE,5)</f>
        <v>1</v>
      </c>
      <c r="H4026" s="3" t="str" cm="1">
        <f t="array" ref="H4026">_xlfn.IFS(AND(E4026&gt;=4,F4026&gt;=4,G4026&gt;=4),"Champions",AND(E4026&gt;=3,F4026&gt;=3,G4026&gt;=3),"Loyal Customers",AND(E4026&lt;=2,F4026&gt;=3),"At Risk",AND(E4026&lt;=2,F4026&lt;=2,G4026&lt;=2),"Lost",AND(E4026&gt;=4,F4026&lt;=2),"New/Promising",TRUE,"Needs Attention")</f>
        <v>Lost</v>
      </c>
      <c r="I4026" s="3" t="str">
        <f t="shared" si="66"/>
        <v>Churned</v>
      </c>
      <c r="J4026" s="3" t="str">
        <f>_xlfn.XLOOKUP(A4026,'Country_Lookup'!$D:$D,'Country_Lookup'!$E:$E)</f>
        <v>United Kingdom</v>
      </c>
    </row>
    <row r="4027" spans="1:10" x14ac:dyDescent="0.3">
      <c r="A4027">
        <v>16409</v>
      </c>
      <c r="B4027">
        <v>36</v>
      </c>
      <c r="C4027">
        <v>12</v>
      </c>
      <c r="D4027">
        <v>5709.0400000000345</v>
      </c>
      <c r="E4027" cm="1">
        <f t="array" ref="E4027">_xlfn.IFS(B4027&lt;=PERCENTILE($B$3:$B$5882,0.2),5,B4027&lt;=PERCENTILE($B$3:$B$5882,0.4),4,B4027&lt;=PERCENTILE($B$3:$B$5882,0.6),3,B4027&lt;=PERCENTILE($B$3:$B$5882,0.8),2,TRUE,1)</f>
        <v>4</v>
      </c>
      <c r="F4027" cm="1">
        <f t="array" ref="F4027">_xlfn.IFS(C4027&lt;=PERCENTILE($C$3:$C$5882,0.2),1,C4027&lt;=PERCENTILE($C$3:$C$5882,0.4),2,C4027&lt;=PERCENTILE($C$3:$C$5882,0.6),3,C4027&lt;=PERCENTILE($C$3:$C$5882,0.8),4,TRUE,5)</f>
        <v>5</v>
      </c>
      <c r="G4027" cm="1">
        <f t="array" ref="G4027">_xlfn.IFS(D4027&lt;=PERCENTILE($D$3:$D$5882,0.2),1,D4027&lt;=PERCENTILE($D$3:$D$5882,0.4),2,D4027&lt;=PERCENTILE($D$3:$D$5882,0.6),3,D4027&lt;=PERCENTILE($D$3:$D$5882,0.8),4,TRUE,5)</f>
        <v>5</v>
      </c>
      <c r="H4027" s="3" t="str" cm="1">
        <f t="array" ref="H4027">_xlfn.IFS(AND(E4027&gt;=4,F4027&gt;=4,G4027&gt;=4),"Champions",AND(E4027&gt;=3,F4027&gt;=3,G4027&gt;=3),"Loyal Customers",AND(E4027&lt;=2,F4027&gt;=3),"At Risk",AND(E4027&lt;=2,F4027&lt;=2,G4027&lt;=2),"Lost",AND(E4027&gt;=4,F4027&lt;=2),"New/Promising",TRUE,"Needs Attention")</f>
        <v>Champions</v>
      </c>
      <c r="I4027" s="3" t="str">
        <f t="shared" si="66"/>
        <v>Active</v>
      </c>
      <c r="J4027" s="3" t="str">
        <f>_xlfn.XLOOKUP(A4027,'Country_Lookup'!$D:$D,'Country_Lookup'!$E:$E)</f>
        <v>United Kingdom</v>
      </c>
    </row>
    <row r="4028" spans="1:10" x14ac:dyDescent="0.3">
      <c r="A4028">
        <v>16410</v>
      </c>
      <c r="B4028">
        <v>734</v>
      </c>
      <c r="C4028">
        <v>1</v>
      </c>
      <c r="D4028">
        <v>130.32</v>
      </c>
      <c r="E4028" cm="1">
        <f t="array" ref="E4028">_xlfn.IFS(B4028&lt;=PERCENTILE($B$3:$B$5882,0.2),5,B4028&lt;=PERCENTILE($B$3:$B$5882,0.4),4,B4028&lt;=PERCENTILE($B$3:$B$5882,0.6),3,B4028&lt;=PERCENTILE($B$3:$B$5882,0.8),2,TRUE,1)</f>
        <v>1</v>
      </c>
      <c r="F4028" cm="1">
        <f t="array" ref="F4028">_xlfn.IFS(C4028&lt;=PERCENTILE($C$3:$C$5882,0.2),1,C4028&lt;=PERCENTILE($C$3:$C$5882,0.4),2,C4028&lt;=PERCENTILE($C$3:$C$5882,0.6),3,C4028&lt;=PERCENTILE($C$3:$C$5882,0.8),4,TRUE,5)</f>
        <v>1</v>
      </c>
      <c r="G4028" cm="1">
        <f t="array" ref="G4028">_xlfn.IFS(D4028&lt;=PERCENTILE($D$3:$D$5882,0.2),1,D4028&lt;=PERCENTILE($D$3:$D$5882,0.4),2,D4028&lt;=PERCENTILE($D$3:$D$5882,0.6),3,D4028&lt;=PERCENTILE($D$3:$D$5882,0.8),4,TRUE,5)</f>
        <v>1</v>
      </c>
      <c r="H4028" s="3" t="str" cm="1">
        <f t="array" ref="H4028">_xlfn.IFS(AND(E4028&gt;=4,F4028&gt;=4,G4028&gt;=4),"Champions",AND(E4028&gt;=3,F4028&gt;=3,G4028&gt;=3),"Loyal Customers",AND(E4028&lt;=2,F4028&gt;=3),"At Risk",AND(E4028&lt;=2,F4028&lt;=2,G4028&lt;=2),"Lost",AND(E4028&gt;=4,F4028&lt;=2),"New/Promising",TRUE,"Needs Attention")</f>
        <v>Lost</v>
      </c>
      <c r="I4028" s="3" t="str">
        <f t="shared" si="66"/>
        <v>Churned</v>
      </c>
      <c r="J4028" s="3" t="str">
        <f>_xlfn.XLOOKUP(A4028,'Country_Lookup'!$D:$D,'Country_Lookup'!$E:$E)</f>
        <v>United Kingdom</v>
      </c>
    </row>
    <row r="4029" spans="1:10" x14ac:dyDescent="0.3">
      <c r="A4029">
        <v>16411</v>
      </c>
      <c r="B4029">
        <v>19</v>
      </c>
      <c r="C4029">
        <v>4</v>
      </c>
      <c r="D4029">
        <v>910.19000000000176</v>
      </c>
      <c r="E4029" cm="1">
        <f t="array" ref="E4029">_xlfn.IFS(B4029&lt;=PERCENTILE($B$3:$B$5882,0.2),5,B4029&lt;=PERCENTILE($B$3:$B$5882,0.4),4,B4029&lt;=PERCENTILE($B$3:$B$5882,0.6),3,B4029&lt;=PERCENTILE($B$3:$B$5882,0.8),2,TRUE,1)</f>
        <v>5</v>
      </c>
      <c r="F4029" cm="1">
        <f t="array" ref="F4029">_xlfn.IFS(C4029&lt;=PERCENTILE($C$3:$C$5882,0.2),1,C4029&lt;=PERCENTILE($C$3:$C$5882,0.4),2,C4029&lt;=PERCENTILE($C$3:$C$5882,0.6),3,C4029&lt;=PERCENTILE($C$3:$C$5882,0.8),4,TRUE,5)</f>
        <v>3</v>
      </c>
      <c r="G4029" cm="1">
        <f t="array" ref="G4029">_xlfn.IFS(D4029&lt;=PERCENTILE($D$3:$D$5882,0.2),1,D4029&lt;=PERCENTILE($D$3:$D$5882,0.4),2,D4029&lt;=PERCENTILE($D$3:$D$5882,0.6),3,D4029&lt;=PERCENTILE($D$3:$D$5882,0.8),4,TRUE,5)</f>
        <v>3</v>
      </c>
      <c r="H4029" s="3" t="str" cm="1">
        <f t="array" ref="H4029">_xlfn.IFS(AND(E4029&gt;=4,F4029&gt;=4,G4029&gt;=4),"Champions",AND(E4029&gt;=3,F4029&gt;=3,G4029&gt;=3),"Loyal Customers",AND(E4029&lt;=2,F4029&gt;=3),"At Risk",AND(E4029&lt;=2,F4029&lt;=2,G4029&lt;=2),"Lost",AND(E4029&gt;=4,F4029&lt;=2),"New/Promising",TRUE,"Needs Attention")</f>
        <v>Loyal Customers</v>
      </c>
      <c r="I4029" s="3" t="str">
        <f t="shared" si="66"/>
        <v>Active</v>
      </c>
      <c r="J4029" s="3" t="str">
        <f>_xlfn.XLOOKUP(A4029,'Country_Lookup'!$D:$D,'Country_Lookup'!$E:$E)</f>
        <v>United Kingdom</v>
      </c>
    </row>
    <row r="4030" spans="1:10" x14ac:dyDescent="0.3">
      <c r="A4030">
        <v>16412</v>
      </c>
      <c r="B4030">
        <v>53</v>
      </c>
      <c r="C4030">
        <v>5</v>
      </c>
      <c r="D4030">
        <v>647.23</v>
      </c>
      <c r="E4030" cm="1">
        <f t="array" ref="E4030">_xlfn.IFS(B4030&lt;=PERCENTILE($B$3:$B$5882,0.2),5,B4030&lt;=PERCENTILE($B$3:$B$5882,0.4),4,B4030&lt;=PERCENTILE($B$3:$B$5882,0.6),3,B4030&lt;=PERCENTILE($B$3:$B$5882,0.8),2,TRUE,1)</f>
        <v>4</v>
      </c>
      <c r="F4030" cm="1">
        <f t="array" ref="F4030">_xlfn.IFS(C4030&lt;=PERCENTILE($C$3:$C$5882,0.2),1,C4030&lt;=PERCENTILE($C$3:$C$5882,0.4),2,C4030&lt;=PERCENTILE($C$3:$C$5882,0.6),3,C4030&lt;=PERCENTILE($C$3:$C$5882,0.8),4,TRUE,5)</f>
        <v>4</v>
      </c>
      <c r="G4030" cm="1">
        <f t="array" ref="G4030">_xlfn.IFS(D4030&lt;=PERCENTILE($D$3:$D$5882,0.2),1,D4030&lt;=PERCENTILE($D$3:$D$5882,0.4),2,D4030&lt;=PERCENTILE($D$3:$D$5882,0.6),3,D4030&lt;=PERCENTILE($D$3:$D$5882,0.8),4,TRUE,5)</f>
        <v>3</v>
      </c>
      <c r="H4030" s="3" t="str" cm="1">
        <f t="array" ref="H4030">_xlfn.IFS(AND(E4030&gt;=4,F4030&gt;=4,G4030&gt;=4),"Champions",AND(E4030&gt;=3,F4030&gt;=3,G4030&gt;=3),"Loyal Customers",AND(E4030&lt;=2,F4030&gt;=3),"At Risk",AND(E4030&lt;=2,F4030&lt;=2,G4030&lt;=2),"Lost",AND(E4030&gt;=4,F4030&lt;=2),"New/Promising",TRUE,"Needs Attention")</f>
        <v>Loyal Customers</v>
      </c>
      <c r="I4030" s="3" t="str">
        <f t="shared" si="66"/>
        <v>Active</v>
      </c>
      <c r="J4030" s="3" t="str">
        <f>_xlfn.XLOOKUP(A4030,'Country_Lookup'!$D:$D,'Country_Lookup'!$E:$E)</f>
        <v>United Kingdom</v>
      </c>
    </row>
    <row r="4031" spans="1:10" x14ac:dyDescent="0.3">
      <c r="A4031">
        <v>16413</v>
      </c>
      <c r="B4031">
        <v>56</v>
      </c>
      <c r="C4031">
        <v>2</v>
      </c>
      <c r="D4031">
        <v>528.98000000000013</v>
      </c>
      <c r="E4031" cm="1">
        <f t="array" ref="E4031">_xlfn.IFS(B4031&lt;=PERCENTILE($B$3:$B$5882,0.2),5,B4031&lt;=PERCENTILE($B$3:$B$5882,0.4),4,B4031&lt;=PERCENTILE($B$3:$B$5882,0.6),3,B4031&lt;=PERCENTILE($B$3:$B$5882,0.8),2,TRUE,1)</f>
        <v>4</v>
      </c>
      <c r="F4031" cm="1">
        <f t="array" ref="F4031">_xlfn.IFS(C4031&lt;=PERCENTILE($C$3:$C$5882,0.2),1,C4031&lt;=PERCENTILE($C$3:$C$5882,0.4),2,C4031&lt;=PERCENTILE($C$3:$C$5882,0.6),3,C4031&lt;=PERCENTILE($C$3:$C$5882,0.8),4,TRUE,5)</f>
        <v>2</v>
      </c>
      <c r="G4031" cm="1">
        <f t="array" ref="G4031">_xlfn.IFS(D4031&lt;=PERCENTILE($D$3:$D$5882,0.2),1,D4031&lt;=PERCENTILE($D$3:$D$5882,0.4),2,D4031&lt;=PERCENTILE($D$3:$D$5882,0.6),3,D4031&lt;=PERCENTILE($D$3:$D$5882,0.8),4,TRUE,5)</f>
        <v>2</v>
      </c>
      <c r="H4031" s="3" t="str" cm="1">
        <f t="array" ref="H4031">_xlfn.IFS(AND(E4031&gt;=4,F4031&gt;=4,G4031&gt;=4),"Champions",AND(E4031&gt;=3,F4031&gt;=3,G4031&gt;=3),"Loyal Customers",AND(E4031&lt;=2,F4031&gt;=3),"At Risk",AND(E4031&lt;=2,F4031&lt;=2,G4031&lt;=2),"Lost",AND(E4031&gt;=4,F4031&lt;=2),"New/Promising",TRUE,"Needs Attention")</f>
        <v>New/Promising</v>
      </c>
      <c r="I4031" s="3" t="str">
        <f t="shared" si="66"/>
        <v>Active</v>
      </c>
      <c r="J4031" s="3" t="str">
        <f>_xlfn.XLOOKUP(A4031,'Country_Lookup'!$D:$D,'Country_Lookup'!$E:$E)</f>
        <v>United Kingdom</v>
      </c>
    </row>
    <row r="4032" spans="1:10" x14ac:dyDescent="0.3">
      <c r="A4032">
        <v>16414</v>
      </c>
      <c r="B4032">
        <v>21</v>
      </c>
      <c r="C4032">
        <v>5</v>
      </c>
      <c r="D4032">
        <v>559.70999999999981</v>
      </c>
      <c r="E4032" cm="1">
        <f t="array" ref="E4032">_xlfn.IFS(B4032&lt;=PERCENTILE($B$3:$B$5882,0.2),5,B4032&lt;=PERCENTILE($B$3:$B$5882,0.4),4,B4032&lt;=PERCENTILE($B$3:$B$5882,0.6),3,B4032&lt;=PERCENTILE($B$3:$B$5882,0.8),2,TRUE,1)</f>
        <v>4</v>
      </c>
      <c r="F4032" cm="1">
        <f t="array" ref="F4032">_xlfn.IFS(C4032&lt;=PERCENTILE($C$3:$C$5882,0.2),1,C4032&lt;=PERCENTILE($C$3:$C$5882,0.4),2,C4032&lt;=PERCENTILE($C$3:$C$5882,0.6),3,C4032&lt;=PERCENTILE($C$3:$C$5882,0.8),4,TRUE,5)</f>
        <v>4</v>
      </c>
      <c r="G4032" cm="1">
        <f t="array" ref="G4032">_xlfn.IFS(D4032&lt;=PERCENTILE($D$3:$D$5882,0.2),1,D4032&lt;=PERCENTILE($D$3:$D$5882,0.4),2,D4032&lt;=PERCENTILE($D$3:$D$5882,0.6),3,D4032&lt;=PERCENTILE($D$3:$D$5882,0.8),4,TRUE,5)</f>
        <v>2</v>
      </c>
      <c r="H4032" s="3" t="str" cm="1">
        <f t="array" ref="H4032">_xlfn.IFS(AND(E4032&gt;=4,F4032&gt;=4,G4032&gt;=4),"Champions",AND(E4032&gt;=3,F4032&gt;=3,G4032&gt;=3),"Loyal Customers",AND(E4032&lt;=2,F4032&gt;=3),"At Risk",AND(E4032&lt;=2,F4032&lt;=2,G4032&lt;=2),"Lost",AND(E4032&gt;=4,F4032&lt;=2),"New/Promising",TRUE,"Needs Attention")</f>
        <v>Needs Attention</v>
      </c>
      <c r="I4032" s="3" t="str">
        <f t="shared" si="66"/>
        <v>Active</v>
      </c>
      <c r="J4032" s="3" t="str">
        <f>_xlfn.XLOOKUP(A4032,'Country_Lookup'!$D:$D,'Country_Lookup'!$E:$E)</f>
        <v>United Kingdom</v>
      </c>
    </row>
    <row r="4033" spans="1:10" x14ac:dyDescent="0.3">
      <c r="A4033">
        <v>16415</v>
      </c>
      <c r="B4033">
        <v>44</v>
      </c>
      <c r="C4033">
        <v>3</v>
      </c>
      <c r="D4033">
        <v>719.44000000000153</v>
      </c>
      <c r="E4033" cm="1">
        <f t="array" ref="E4033">_xlfn.IFS(B4033&lt;=PERCENTILE($B$3:$B$5882,0.2),5,B4033&lt;=PERCENTILE($B$3:$B$5882,0.4),4,B4033&lt;=PERCENTILE($B$3:$B$5882,0.6),3,B4033&lt;=PERCENTILE($B$3:$B$5882,0.8),2,TRUE,1)</f>
        <v>4</v>
      </c>
      <c r="F4033" cm="1">
        <f t="array" ref="F4033">_xlfn.IFS(C4033&lt;=PERCENTILE($C$3:$C$5882,0.2),1,C4033&lt;=PERCENTILE($C$3:$C$5882,0.4),2,C4033&lt;=PERCENTILE($C$3:$C$5882,0.6),3,C4033&lt;=PERCENTILE($C$3:$C$5882,0.8),4,TRUE,5)</f>
        <v>3</v>
      </c>
      <c r="G4033" cm="1">
        <f t="array" ref="G4033">_xlfn.IFS(D4033&lt;=PERCENTILE($D$3:$D$5882,0.2),1,D4033&lt;=PERCENTILE($D$3:$D$5882,0.4),2,D4033&lt;=PERCENTILE($D$3:$D$5882,0.6),3,D4033&lt;=PERCENTILE($D$3:$D$5882,0.8),4,TRUE,5)</f>
        <v>3</v>
      </c>
      <c r="H4033" s="3" t="str" cm="1">
        <f t="array" ref="H4033">_xlfn.IFS(AND(E4033&gt;=4,F4033&gt;=4,G4033&gt;=4),"Champions",AND(E4033&gt;=3,F4033&gt;=3,G4033&gt;=3),"Loyal Customers",AND(E4033&lt;=2,F4033&gt;=3),"At Risk",AND(E4033&lt;=2,F4033&lt;=2,G4033&lt;=2),"Lost",AND(E4033&gt;=4,F4033&lt;=2),"New/Promising",TRUE,"Needs Attention")</f>
        <v>Loyal Customers</v>
      </c>
      <c r="I4033" s="3" t="str">
        <f t="shared" si="66"/>
        <v>Active</v>
      </c>
      <c r="J4033" s="3" t="str">
        <f>_xlfn.XLOOKUP(A4033,'Country_Lookup'!$D:$D,'Country_Lookup'!$E:$E)</f>
        <v>United Kingdom</v>
      </c>
    </row>
    <row r="4034" spans="1:10" x14ac:dyDescent="0.3">
      <c r="A4034">
        <v>16416</v>
      </c>
      <c r="B4034">
        <v>26</v>
      </c>
      <c r="C4034">
        <v>9</v>
      </c>
      <c r="D4034">
        <v>2972.8800000000033</v>
      </c>
      <c r="E4034" cm="1">
        <f t="array" ref="E4034">_xlfn.IFS(B4034&lt;=PERCENTILE($B$3:$B$5882,0.2),5,B4034&lt;=PERCENTILE($B$3:$B$5882,0.4),4,B4034&lt;=PERCENTILE($B$3:$B$5882,0.6),3,B4034&lt;=PERCENTILE($B$3:$B$5882,0.8),2,TRUE,1)</f>
        <v>4</v>
      </c>
      <c r="F4034" cm="1">
        <f t="array" ref="F4034">_xlfn.IFS(C4034&lt;=PERCENTILE($C$3:$C$5882,0.2),1,C4034&lt;=PERCENTILE($C$3:$C$5882,0.4),2,C4034&lt;=PERCENTILE($C$3:$C$5882,0.6),3,C4034&lt;=PERCENTILE($C$3:$C$5882,0.8),4,TRUE,5)</f>
        <v>5</v>
      </c>
      <c r="G4034" cm="1">
        <f t="array" ref="G4034">_xlfn.IFS(D4034&lt;=PERCENTILE($D$3:$D$5882,0.2),1,D4034&lt;=PERCENTILE($D$3:$D$5882,0.4),2,D4034&lt;=PERCENTILE($D$3:$D$5882,0.6),3,D4034&lt;=PERCENTILE($D$3:$D$5882,0.8),4,TRUE,5)</f>
        <v>5</v>
      </c>
      <c r="H4034" s="3" t="str" cm="1">
        <f t="array" ref="H4034">_xlfn.IFS(AND(E4034&gt;=4,F4034&gt;=4,G4034&gt;=4),"Champions",AND(E4034&gt;=3,F4034&gt;=3,G4034&gt;=3),"Loyal Customers",AND(E4034&lt;=2,F4034&gt;=3),"At Risk",AND(E4034&lt;=2,F4034&lt;=2,G4034&lt;=2),"Lost",AND(E4034&gt;=4,F4034&lt;=2),"New/Promising",TRUE,"Needs Attention")</f>
        <v>Champions</v>
      </c>
      <c r="I4034" s="3" t="str">
        <f t="shared" si="66"/>
        <v>Active</v>
      </c>
      <c r="J4034" s="3" t="str">
        <f>_xlfn.XLOOKUP(A4034,'Country_Lookup'!$D:$D,'Country_Lookup'!$E:$E)</f>
        <v>United Kingdom</v>
      </c>
    </row>
    <row r="4035" spans="1:10" x14ac:dyDescent="0.3">
      <c r="A4035">
        <v>16417</v>
      </c>
      <c r="B4035">
        <v>492</v>
      </c>
      <c r="C4035">
        <v>1</v>
      </c>
      <c r="D4035">
        <v>35.700000000000003</v>
      </c>
      <c r="E4035" cm="1">
        <f t="array" ref="E4035">_xlfn.IFS(B4035&lt;=PERCENTILE($B$3:$B$5882,0.2),5,B4035&lt;=PERCENTILE($B$3:$B$5882,0.4),4,B4035&lt;=PERCENTILE($B$3:$B$5882,0.6),3,B4035&lt;=PERCENTILE($B$3:$B$5882,0.8),2,TRUE,1)</f>
        <v>1</v>
      </c>
      <c r="F4035" cm="1">
        <f t="array" ref="F4035">_xlfn.IFS(C4035&lt;=PERCENTILE($C$3:$C$5882,0.2),1,C4035&lt;=PERCENTILE($C$3:$C$5882,0.4),2,C4035&lt;=PERCENTILE($C$3:$C$5882,0.6),3,C4035&lt;=PERCENTILE($C$3:$C$5882,0.8),4,TRUE,5)</f>
        <v>1</v>
      </c>
      <c r="G4035" cm="1">
        <f t="array" ref="G4035">_xlfn.IFS(D4035&lt;=PERCENTILE($D$3:$D$5882,0.2),1,D4035&lt;=PERCENTILE($D$3:$D$5882,0.4),2,D4035&lt;=PERCENTILE($D$3:$D$5882,0.6),3,D4035&lt;=PERCENTILE($D$3:$D$5882,0.8),4,TRUE,5)</f>
        <v>1</v>
      </c>
      <c r="H4035" s="3" t="str" cm="1">
        <f t="array" ref="H4035">_xlfn.IFS(AND(E4035&gt;=4,F4035&gt;=4,G4035&gt;=4),"Champions",AND(E4035&gt;=3,F4035&gt;=3,G4035&gt;=3),"Loyal Customers",AND(E4035&lt;=2,F4035&gt;=3),"At Risk",AND(E4035&lt;=2,F4035&lt;=2,G4035&lt;=2),"Lost",AND(E4035&gt;=4,F4035&lt;=2),"New/Promising",TRUE,"Needs Attention")</f>
        <v>Lost</v>
      </c>
      <c r="I4035" s="3" t="str">
        <f t="shared" ref="I4035:I4098" si="67">IF(B4035&gt;90,"Churned","Active")</f>
        <v>Churned</v>
      </c>
      <c r="J4035" s="3" t="str">
        <f>_xlfn.XLOOKUP(A4035,'Country_Lookup'!$D:$D,'Country_Lookup'!$E:$E)</f>
        <v>United Kingdom</v>
      </c>
    </row>
    <row r="4036" spans="1:10" x14ac:dyDescent="0.3">
      <c r="A4036">
        <v>16418</v>
      </c>
      <c r="B4036">
        <v>44</v>
      </c>
      <c r="C4036">
        <v>5</v>
      </c>
      <c r="D4036">
        <v>1101.9400000000019</v>
      </c>
      <c r="E4036" cm="1">
        <f t="array" ref="E4036">_xlfn.IFS(B4036&lt;=PERCENTILE($B$3:$B$5882,0.2),5,B4036&lt;=PERCENTILE($B$3:$B$5882,0.4),4,B4036&lt;=PERCENTILE($B$3:$B$5882,0.6),3,B4036&lt;=PERCENTILE($B$3:$B$5882,0.8),2,TRUE,1)</f>
        <v>4</v>
      </c>
      <c r="F4036" cm="1">
        <f t="array" ref="F4036">_xlfn.IFS(C4036&lt;=PERCENTILE($C$3:$C$5882,0.2),1,C4036&lt;=PERCENTILE($C$3:$C$5882,0.4),2,C4036&lt;=PERCENTILE($C$3:$C$5882,0.6),3,C4036&lt;=PERCENTILE($C$3:$C$5882,0.8),4,TRUE,5)</f>
        <v>4</v>
      </c>
      <c r="G4036" cm="1">
        <f t="array" ref="G4036">_xlfn.IFS(D4036&lt;=PERCENTILE($D$3:$D$5882,0.2),1,D4036&lt;=PERCENTILE($D$3:$D$5882,0.4),2,D4036&lt;=PERCENTILE($D$3:$D$5882,0.6),3,D4036&lt;=PERCENTILE($D$3:$D$5882,0.8),4,TRUE,5)</f>
        <v>3</v>
      </c>
      <c r="H4036" s="3" t="str" cm="1">
        <f t="array" ref="H4036">_xlfn.IFS(AND(E4036&gt;=4,F4036&gt;=4,G4036&gt;=4),"Champions",AND(E4036&gt;=3,F4036&gt;=3,G4036&gt;=3),"Loyal Customers",AND(E4036&lt;=2,F4036&gt;=3),"At Risk",AND(E4036&lt;=2,F4036&lt;=2,G4036&lt;=2),"Lost",AND(E4036&gt;=4,F4036&lt;=2),"New/Promising",TRUE,"Needs Attention")</f>
        <v>Loyal Customers</v>
      </c>
      <c r="I4036" s="3" t="str">
        <f t="shared" si="67"/>
        <v>Active</v>
      </c>
      <c r="J4036" s="3" t="str">
        <f>_xlfn.XLOOKUP(A4036,'Country_Lookup'!$D:$D,'Country_Lookup'!$E:$E)</f>
        <v>United Kingdom</v>
      </c>
    </row>
    <row r="4037" spans="1:10" x14ac:dyDescent="0.3">
      <c r="A4037">
        <v>16419</v>
      </c>
      <c r="B4037">
        <v>112</v>
      </c>
      <c r="C4037">
        <v>8</v>
      </c>
      <c r="D4037">
        <v>1487.4199999999992</v>
      </c>
      <c r="E4037" cm="1">
        <f t="array" ref="E4037">_xlfn.IFS(B4037&lt;=PERCENTILE($B$3:$B$5882,0.2),5,B4037&lt;=PERCENTILE($B$3:$B$5882,0.4),4,B4037&lt;=PERCENTILE($B$3:$B$5882,0.6),3,B4037&lt;=PERCENTILE($B$3:$B$5882,0.8),2,TRUE,1)</f>
        <v>3</v>
      </c>
      <c r="F4037" cm="1">
        <f t="array" ref="F4037">_xlfn.IFS(C4037&lt;=PERCENTILE($C$3:$C$5882,0.2),1,C4037&lt;=PERCENTILE($C$3:$C$5882,0.4),2,C4037&lt;=PERCENTILE($C$3:$C$5882,0.6),3,C4037&lt;=PERCENTILE($C$3:$C$5882,0.8),4,TRUE,5)</f>
        <v>4</v>
      </c>
      <c r="G4037" cm="1">
        <f t="array" ref="G4037">_xlfn.IFS(D4037&lt;=PERCENTILE($D$3:$D$5882,0.2),1,D4037&lt;=PERCENTILE($D$3:$D$5882,0.4),2,D4037&lt;=PERCENTILE($D$3:$D$5882,0.6),3,D4037&lt;=PERCENTILE($D$3:$D$5882,0.8),4,TRUE,5)</f>
        <v>4</v>
      </c>
      <c r="H4037" s="3" t="str" cm="1">
        <f t="array" ref="H4037">_xlfn.IFS(AND(E4037&gt;=4,F4037&gt;=4,G4037&gt;=4),"Champions",AND(E4037&gt;=3,F4037&gt;=3,G4037&gt;=3),"Loyal Customers",AND(E4037&lt;=2,F4037&gt;=3),"At Risk",AND(E4037&lt;=2,F4037&lt;=2,G4037&lt;=2),"Lost",AND(E4037&gt;=4,F4037&lt;=2),"New/Promising",TRUE,"Needs Attention")</f>
        <v>Loyal Customers</v>
      </c>
      <c r="I4037" s="3" t="str">
        <f t="shared" si="67"/>
        <v>Churned</v>
      </c>
      <c r="J4037" s="3" t="str">
        <f>_xlfn.XLOOKUP(A4037,'Country_Lookup'!$D:$D,'Country_Lookup'!$E:$E)</f>
        <v>United Kingdom</v>
      </c>
    </row>
    <row r="4038" spans="1:10" x14ac:dyDescent="0.3">
      <c r="A4038">
        <v>16420</v>
      </c>
      <c r="B4038">
        <v>396</v>
      </c>
      <c r="C4038">
        <v>1</v>
      </c>
      <c r="D4038">
        <v>75</v>
      </c>
      <c r="E4038" cm="1">
        <f t="array" ref="E4038">_xlfn.IFS(B4038&lt;=PERCENTILE($B$3:$B$5882,0.2),5,B4038&lt;=PERCENTILE($B$3:$B$5882,0.4),4,B4038&lt;=PERCENTILE($B$3:$B$5882,0.6),3,B4038&lt;=PERCENTILE($B$3:$B$5882,0.8),2,TRUE,1)</f>
        <v>2</v>
      </c>
      <c r="F4038" cm="1">
        <f t="array" ref="F4038">_xlfn.IFS(C4038&lt;=PERCENTILE($C$3:$C$5882,0.2),1,C4038&lt;=PERCENTILE($C$3:$C$5882,0.4),2,C4038&lt;=PERCENTILE($C$3:$C$5882,0.6),3,C4038&lt;=PERCENTILE($C$3:$C$5882,0.8),4,TRUE,5)</f>
        <v>1</v>
      </c>
      <c r="G4038" cm="1">
        <f t="array" ref="G4038">_xlfn.IFS(D4038&lt;=PERCENTILE($D$3:$D$5882,0.2),1,D4038&lt;=PERCENTILE($D$3:$D$5882,0.4),2,D4038&lt;=PERCENTILE($D$3:$D$5882,0.6),3,D4038&lt;=PERCENTILE($D$3:$D$5882,0.8),4,TRUE,5)</f>
        <v>1</v>
      </c>
      <c r="H4038" s="3" t="str" cm="1">
        <f t="array" ref="H4038">_xlfn.IFS(AND(E4038&gt;=4,F4038&gt;=4,G4038&gt;=4),"Champions",AND(E4038&gt;=3,F4038&gt;=3,G4038&gt;=3),"Loyal Customers",AND(E4038&lt;=2,F4038&gt;=3),"At Risk",AND(E4038&lt;=2,F4038&lt;=2,G4038&lt;=2),"Lost",AND(E4038&gt;=4,F4038&lt;=2),"New/Promising",TRUE,"Needs Attention")</f>
        <v>Lost</v>
      </c>
      <c r="I4038" s="3" t="str">
        <f t="shared" si="67"/>
        <v>Churned</v>
      </c>
      <c r="J4038" s="3" t="str">
        <f>_xlfn.XLOOKUP(A4038,'Country_Lookup'!$D:$D,'Country_Lookup'!$E:$E)</f>
        <v>United Kingdom</v>
      </c>
    </row>
    <row r="4039" spans="1:10" x14ac:dyDescent="0.3">
      <c r="A4039">
        <v>16421</v>
      </c>
      <c r="B4039">
        <v>376</v>
      </c>
      <c r="C4039">
        <v>3</v>
      </c>
      <c r="D4039">
        <v>526.27000000000032</v>
      </c>
      <c r="E4039" cm="1">
        <f t="array" ref="E4039">_xlfn.IFS(B4039&lt;=PERCENTILE($B$3:$B$5882,0.2),5,B4039&lt;=PERCENTILE($B$3:$B$5882,0.4),4,B4039&lt;=PERCENTILE($B$3:$B$5882,0.6),3,B4039&lt;=PERCENTILE($B$3:$B$5882,0.8),2,TRUE,1)</f>
        <v>2</v>
      </c>
      <c r="F4039" cm="1">
        <f t="array" ref="F4039">_xlfn.IFS(C4039&lt;=PERCENTILE($C$3:$C$5882,0.2),1,C4039&lt;=PERCENTILE($C$3:$C$5882,0.4),2,C4039&lt;=PERCENTILE($C$3:$C$5882,0.6),3,C4039&lt;=PERCENTILE($C$3:$C$5882,0.8),4,TRUE,5)</f>
        <v>3</v>
      </c>
      <c r="G4039" cm="1">
        <f t="array" ref="G4039">_xlfn.IFS(D4039&lt;=PERCENTILE($D$3:$D$5882,0.2),1,D4039&lt;=PERCENTILE($D$3:$D$5882,0.4),2,D4039&lt;=PERCENTILE($D$3:$D$5882,0.6),3,D4039&lt;=PERCENTILE($D$3:$D$5882,0.8),4,TRUE,5)</f>
        <v>2</v>
      </c>
      <c r="H4039" s="3" t="str" cm="1">
        <f t="array" ref="H4039">_xlfn.IFS(AND(E4039&gt;=4,F4039&gt;=4,G4039&gt;=4),"Champions",AND(E4039&gt;=3,F4039&gt;=3,G4039&gt;=3),"Loyal Customers",AND(E4039&lt;=2,F4039&gt;=3),"At Risk",AND(E4039&lt;=2,F4039&lt;=2,G4039&lt;=2),"Lost",AND(E4039&gt;=4,F4039&lt;=2),"New/Promising",TRUE,"Needs Attention")</f>
        <v>At Risk</v>
      </c>
      <c r="I4039" s="3" t="str">
        <f t="shared" si="67"/>
        <v>Churned</v>
      </c>
      <c r="J4039" s="3" t="str">
        <f>_xlfn.XLOOKUP(A4039,'Country_Lookup'!$D:$D,'Country_Lookup'!$E:$E)</f>
        <v>United Kingdom</v>
      </c>
    </row>
    <row r="4040" spans="1:10" x14ac:dyDescent="0.3">
      <c r="A4040">
        <v>16422</v>
      </c>
      <c r="B4040">
        <v>17</v>
      </c>
      <c r="C4040">
        <v>109</v>
      </c>
      <c r="D4040">
        <v>63651.469999999339</v>
      </c>
      <c r="E4040" cm="1">
        <f t="array" ref="E4040">_xlfn.IFS(B4040&lt;=PERCENTILE($B$3:$B$5882,0.2),5,B4040&lt;=PERCENTILE($B$3:$B$5882,0.4),4,B4040&lt;=PERCENTILE($B$3:$B$5882,0.6),3,B4040&lt;=PERCENTILE($B$3:$B$5882,0.8),2,TRUE,1)</f>
        <v>5</v>
      </c>
      <c r="F4040" cm="1">
        <f t="array" ref="F4040">_xlfn.IFS(C4040&lt;=PERCENTILE($C$3:$C$5882,0.2),1,C4040&lt;=PERCENTILE($C$3:$C$5882,0.4),2,C4040&lt;=PERCENTILE($C$3:$C$5882,0.6),3,C4040&lt;=PERCENTILE($C$3:$C$5882,0.8),4,TRUE,5)</f>
        <v>5</v>
      </c>
      <c r="G4040" cm="1">
        <f t="array" ref="G4040">_xlfn.IFS(D4040&lt;=PERCENTILE($D$3:$D$5882,0.2),1,D4040&lt;=PERCENTILE($D$3:$D$5882,0.4),2,D4040&lt;=PERCENTILE($D$3:$D$5882,0.6),3,D4040&lt;=PERCENTILE($D$3:$D$5882,0.8),4,TRUE,5)</f>
        <v>5</v>
      </c>
      <c r="H4040" s="3" t="str" cm="1">
        <f t="array" ref="H4040">_xlfn.IFS(AND(E4040&gt;=4,F4040&gt;=4,G4040&gt;=4),"Champions",AND(E4040&gt;=3,F4040&gt;=3,G4040&gt;=3),"Loyal Customers",AND(E4040&lt;=2,F4040&gt;=3),"At Risk",AND(E4040&lt;=2,F4040&lt;=2,G4040&lt;=2),"Lost",AND(E4040&gt;=4,F4040&lt;=2),"New/Promising",TRUE,"Needs Attention")</f>
        <v>Champions</v>
      </c>
      <c r="I4040" s="3" t="str">
        <f t="shared" si="67"/>
        <v>Active</v>
      </c>
      <c r="J4040" s="3" t="str">
        <f>_xlfn.XLOOKUP(A4040,'Country_Lookup'!$D:$D,'Country_Lookup'!$E:$E)</f>
        <v>United Kingdom</v>
      </c>
    </row>
    <row r="4041" spans="1:10" x14ac:dyDescent="0.3">
      <c r="A4041">
        <v>16423</v>
      </c>
      <c r="B4041">
        <v>24</v>
      </c>
      <c r="C4041">
        <v>1</v>
      </c>
      <c r="D4041">
        <v>346.11999999999995</v>
      </c>
      <c r="E4041" cm="1">
        <f t="array" ref="E4041">_xlfn.IFS(B4041&lt;=PERCENTILE($B$3:$B$5882,0.2),5,B4041&lt;=PERCENTILE($B$3:$B$5882,0.4),4,B4041&lt;=PERCENTILE($B$3:$B$5882,0.6),3,B4041&lt;=PERCENTILE($B$3:$B$5882,0.8),2,TRUE,1)</f>
        <v>4</v>
      </c>
      <c r="F4041" cm="1">
        <f t="array" ref="F4041">_xlfn.IFS(C4041&lt;=PERCENTILE($C$3:$C$5882,0.2),1,C4041&lt;=PERCENTILE($C$3:$C$5882,0.4),2,C4041&lt;=PERCENTILE($C$3:$C$5882,0.6),3,C4041&lt;=PERCENTILE($C$3:$C$5882,0.8),4,TRUE,5)</f>
        <v>1</v>
      </c>
      <c r="G4041" cm="1">
        <f t="array" ref="G4041">_xlfn.IFS(D4041&lt;=PERCENTILE($D$3:$D$5882,0.2),1,D4041&lt;=PERCENTILE($D$3:$D$5882,0.4),2,D4041&lt;=PERCENTILE($D$3:$D$5882,0.6),3,D4041&lt;=PERCENTILE($D$3:$D$5882,0.8),4,TRUE,5)</f>
        <v>2</v>
      </c>
      <c r="H4041" s="3" t="str" cm="1">
        <f t="array" ref="H4041">_xlfn.IFS(AND(E4041&gt;=4,F4041&gt;=4,G4041&gt;=4),"Champions",AND(E4041&gt;=3,F4041&gt;=3,G4041&gt;=3),"Loyal Customers",AND(E4041&lt;=2,F4041&gt;=3),"At Risk",AND(E4041&lt;=2,F4041&lt;=2,G4041&lt;=2),"Lost",AND(E4041&gt;=4,F4041&lt;=2),"New/Promising",TRUE,"Needs Attention")</f>
        <v>New/Promising</v>
      </c>
      <c r="I4041" s="3" t="str">
        <f t="shared" si="67"/>
        <v>Active</v>
      </c>
      <c r="J4041" s="3" t="str">
        <f>_xlfn.XLOOKUP(A4041,'Country_Lookup'!$D:$D,'Country_Lookup'!$E:$E)</f>
        <v>United Kingdom</v>
      </c>
    </row>
    <row r="4042" spans="1:10" x14ac:dyDescent="0.3">
      <c r="A4042">
        <v>16424</v>
      </c>
      <c r="B4042">
        <v>191</v>
      </c>
      <c r="C4042">
        <v>2</v>
      </c>
      <c r="D4042">
        <v>443.06000000000012</v>
      </c>
      <c r="E4042" cm="1">
        <f t="array" ref="E4042">_xlfn.IFS(B4042&lt;=PERCENTILE($B$3:$B$5882,0.2),5,B4042&lt;=PERCENTILE($B$3:$B$5882,0.4),4,B4042&lt;=PERCENTILE($B$3:$B$5882,0.6),3,B4042&lt;=PERCENTILE($B$3:$B$5882,0.8),2,TRUE,1)</f>
        <v>2</v>
      </c>
      <c r="F4042" cm="1">
        <f t="array" ref="F4042">_xlfn.IFS(C4042&lt;=PERCENTILE($C$3:$C$5882,0.2),1,C4042&lt;=PERCENTILE($C$3:$C$5882,0.4),2,C4042&lt;=PERCENTILE($C$3:$C$5882,0.6),3,C4042&lt;=PERCENTILE($C$3:$C$5882,0.8),4,TRUE,5)</f>
        <v>2</v>
      </c>
      <c r="G4042" cm="1">
        <f t="array" ref="G4042">_xlfn.IFS(D4042&lt;=PERCENTILE($D$3:$D$5882,0.2),1,D4042&lt;=PERCENTILE($D$3:$D$5882,0.4),2,D4042&lt;=PERCENTILE($D$3:$D$5882,0.6),3,D4042&lt;=PERCENTILE($D$3:$D$5882,0.8),4,TRUE,5)</f>
        <v>2</v>
      </c>
      <c r="H4042" s="3" t="str" cm="1">
        <f t="array" ref="H4042">_xlfn.IFS(AND(E4042&gt;=4,F4042&gt;=4,G4042&gt;=4),"Champions",AND(E4042&gt;=3,F4042&gt;=3,G4042&gt;=3),"Loyal Customers",AND(E4042&lt;=2,F4042&gt;=3),"At Risk",AND(E4042&lt;=2,F4042&lt;=2,G4042&lt;=2),"Lost",AND(E4042&gt;=4,F4042&lt;=2),"New/Promising",TRUE,"Needs Attention")</f>
        <v>Lost</v>
      </c>
      <c r="I4042" s="3" t="str">
        <f t="shared" si="67"/>
        <v>Churned</v>
      </c>
      <c r="J4042" s="3" t="str">
        <f>_xlfn.XLOOKUP(A4042,'Country_Lookup'!$D:$D,'Country_Lookup'!$E:$E)</f>
        <v>United Kingdom</v>
      </c>
    </row>
    <row r="4043" spans="1:10" x14ac:dyDescent="0.3">
      <c r="A4043">
        <v>16425</v>
      </c>
      <c r="B4043">
        <v>302</v>
      </c>
      <c r="C4043">
        <v>1</v>
      </c>
      <c r="D4043">
        <v>302.69999999999993</v>
      </c>
      <c r="E4043" cm="1">
        <f t="array" ref="E4043">_xlfn.IFS(B4043&lt;=PERCENTILE($B$3:$B$5882,0.2),5,B4043&lt;=PERCENTILE($B$3:$B$5882,0.4),4,B4043&lt;=PERCENTILE($B$3:$B$5882,0.6),3,B4043&lt;=PERCENTILE($B$3:$B$5882,0.8),2,TRUE,1)</f>
        <v>2</v>
      </c>
      <c r="F4043" cm="1">
        <f t="array" ref="F4043">_xlfn.IFS(C4043&lt;=PERCENTILE($C$3:$C$5882,0.2),1,C4043&lt;=PERCENTILE($C$3:$C$5882,0.4),2,C4043&lt;=PERCENTILE($C$3:$C$5882,0.6),3,C4043&lt;=PERCENTILE($C$3:$C$5882,0.8),4,TRUE,5)</f>
        <v>1</v>
      </c>
      <c r="G4043" cm="1">
        <f t="array" ref="G4043">_xlfn.IFS(D4043&lt;=PERCENTILE($D$3:$D$5882,0.2),1,D4043&lt;=PERCENTILE($D$3:$D$5882,0.4),2,D4043&lt;=PERCENTILE($D$3:$D$5882,0.6),3,D4043&lt;=PERCENTILE($D$3:$D$5882,0.8),4,TRUE,5)</f>
        <v>2</v>
      </c>
      <c r="H4043" s="3" t="str" cm="1">
        <f t="array" ref="H4043">_xlfn.IFS(AND(E4043&gt;=4,F4043&gt;=4,G4043&gt;=4),"Champions",AND(E4043&gt;=3,F4043&gt;=3,G4043&gt;=3),"Loyal Customers",AND(E4043&lt;=2,F4043&gt;=3),"At Risk",AND(E4043&lt;=2,F4043&lt;=2,G4043&lt;=2),"Lost",AND(E4043&gt;=4,F4043&lt;=2),"New/Promising",TRUE,"Needs Attention")</f>
        <v>Lost</v>
      </c>
      <c r="I4043" s="3" t="str">
        <f t="shared" si="67"/>
        <v>Churned</v>
      </c>
      <c r="J4043" s="3" t="str">
        <f>_xlfn.XLOOKUP(A4043,'Country_Lookup'!$D:$D,'Country_Lookup'!$E:$E)</f>
        <v>United Kingdom</v>
      </c>
    </row>
    <row r="4044" spans="1:10" x14ac:dyDescent="0.3">
      <c r="A4044">
        <v>16426</v>
      </c>
      <c r="B4044">
        <v>2</v>
      </c>
      <c r="C4044">
        <v>10</v>
      </c>
      <c r="D4044">
        <v>1908.2499999999998</v>
      </c>
      <c r="E4044" cm="1">
        <f t="array" ref="E4044">_xlfn.IFS(B4044&lt;=PERCENTILE($B$3:$B$5882,0.2),5,B4044&lt;=PERCENTILE($B$3:$B$5882,0.4),4,B4044&lt;=PERCENTILE($B$3:$B$5882,0.6),3,B4044&lt;=PERCENTILE($B$3:$B$5882,0.8),2,TRUE,1)</f>
        <v>5</v>
      </c>
      <c r="F4044" cm="1">
        <f t="array" ref="F4044">_xlfn.IFS(C4044&lt;=PERCENTILE($C$3:$C$5882,0.2),1,C4044&lt;=PERCENTILE($C$3:$C$5882,0.4),2,C4044&lt;=PERCENTILE($C$3:$C$5882,0.6),3,C4044&lt;=PERCENTILE($C$3:$C$5882,0.8),4,TRUE,5)</f>
        <v>5</v>
      </c>
      <c r="G4044" cm="1">
        <f t="array" ref="G4044">_xlfn.IFS(D4044&lt;=PERCENTILE($D$3:$D$5882,0.2),1,D4044&lt;=PERCENTILE($D$3:$D$5882,0.4),2,D4044&lt;=PERCENTILE($D$3:$D$5882,0.6),3,D4044&lt;=PERCENTILE($D$3:$D$5882,0.8),4,TRUE,5)</f>
        <v>4</v>
      </c>
      <c r="H4044" s="3" t="str" cm="1">
        <f t="array" ref="H4044">_xlfn.IFS(AND(E4044&gt;=4,F4044&gt;=4,G4044&gt;=4),"Champions",AND(E4044&gt;=3,F4044&gt;=3,G4044&gt;=3),"Loyal Customers",AND(E4044&lt;=2,F4044&gt;=3),"At Risk",AND(E4044&lt;=2,F4044&lt;=2,G4044&lt;=2),"Lost",AND(E4044&gt;=4,F4044&lt;=2),"New/Promising",TRUE,"Needs Attention")</f>
        <v>Champions</v>
      </c>
      <c r="I4044" s="3" t="str">
        <f t="shared" si="67"/>
        <v>Active</v>
      </c>
      <c r="J4044" s="3" t="str">
        <f>_xlfn.XLOOKUP(A4044,'Country_Lookup'!$D:$D,'Country_Lookup'!$E:$E)</f>
        <v>United Kingdom</v>
      </c>
    </row>
    <row r="4045" spans="1:10" x14ac:dyDescent="0.3">
      <c r="A4045">
        <v>16427</v>
      </c>
      <c r="B4045">
        <v>263</v>
      </c>
      <c r="C4045">
        <v>2</v>
      </c>
      <c r="D4045">
        <v>241.06</v>
      </c>
      <c r="E4045" cm="1">
        <f t="array" ref="E4045">_xlfn.IFS(B4045&lt;=PERCENTILE($B$3:$B$5882,0.2),5,B4045&lt;=PERCENTILE($B$3:$B$5882,0.4),4,B4045&lt;=PERCENTILE($B$3:$B$5882,0.6),3,B4045&lt;=PERCENTILE($B$3:$B$5882,0.8),2,TRUE,1)</f>
        <v>2</v>
      </c>
      <c r="F4045" cm="1">
        <f t="array" ref="F4045">_xlfn.IFS(C4045&lt;=PERCENTILE($C$3:$C$5882,0.2),1,C4045&lt;=PERCENTILE($C$3:$C$5882,0.4),2,C4045&lt;=PERCENTILE($C$3:$C$5882,0.6),3,C4045&lt;=PERCENTILE($C$3:$C$5882,0.8),4,TRUE,5)</f>
        <v>2</v>
      </c>
      <c r="G4045" cm="1">
        <f t="array" ref="G4045">_xlfn.IFS(D4045&lt;=PERCENTILE($D$3:$D$5882,0.2),1,D4045&lt;=PERCENTILE($D$3:$D$5882,0.4),2,D4045&lt;=PERCENTILE($D$3:$D$5882,0.6),3,D4045&lt;=PERCENTILE($D$3:$D$5882,0.8),4,TRUE,5)</f>
        <v>1</v>
      </c>
      <c r="H4045" s="3" t="str" cm="1">
        <f t="array" ref="H4045">_xlfn.IFS(AND(E4045&gt;=4,F4045&gt;=4,G4045&gt;=4),"Champions",AND(E4045&gt;=3,F4045&gt;=3,G4045&gt;=3),"Loyal Customers",AND(E4045&lt;=2,F4045&gt;=3),"At Risk",AND(E4045&lt;=2,F4045&lt;=2,G4045&lt;=2),"Lost",AND(E4045&gt;=4,F4045&lt;=2),"New/Promising",TRUE,"Needs Attention")</f>
        <v>Lost</v>
      </c>
      <c r="I4045" s="3" t="str">
        <f t="shared" si="67"/>
        <v>Churned</v>
      </c>
      <c r="J4045" s="3" t="str">
        <f>_xlfn.XLOOKUP(A4045,'Country_Lookup'!$D:$D,'Country_Lookup'!$E:$E)</f>
        <v>United Kingdom</v>
      </c>
    </row>
    <row r="4046" spans="1:10" x14ac:dyDescent="0.3">
      <c r="A4046">
        <v>16428</v>
      </c>
      <c r="B4046">
        <v>413</v>
      </c>
      <c r="C4046">
        <v>3</v>
      </c>
      <c r="D4046">
        <v>660.27999999999918</v>
      </c>
      <c r="E4046" cm="1">
        <f t="array" ref="E4046">_xlfn.IFS(B4046&lt;=PERCENTILE($B$3:$B$5882,0.2),5,B4046&lt;=PERCENTILE($B$3:$B$5882,0.4),4,B4046&lt;=PERCENTILE($B$3:$B$5882,0.6),3,B4046&lt;=PERCENTILE($B$3:$B$5882,0.8),2,TRUE,1)</f>
        <v>1</v>
      </c>
      <c r="F4046" cm="1">
        <f t="array" ref="F4046">_xlfn.IFS(C4046&lt;=PERCENTILE($C$3:$C$5882,0.2),1,C4046&lt;=PERCENTILE($C$3:$C$5882,0.4),2,C4046&lt;=PERCENTILE($C$3:$C$5882,0.6),3,C4046&lt;=PERCENTILE($C$3:$C$5882,0.8),4,TRUE,5)</f>
        <v>3</v>
      </c>
      <c r="G4046" cm="1">
        <f t="array" ref="G4046">_xlfn.IFS(D4046&lt;=PERCENTILE($D$3:$D$5882,0.2),1,D4046&lt;=PERCENTILE($D$3:$D$5882,0.4),2,D4046&lt;=PERCENTILE($D$3:$D$5882,0.6),3,D4046&lt;=PERCENTILE($D$3:$D$5882,0.8),4,TRUE,5)</f>
        <v>3</v>
      </c>
      <c r="H4046" s="3" t="str" cm="1">
        <f t="array" ref="H4046">_xlfn.IFS(AND(E4046&gt;=4,F4046&gt;=4,G4046&gt;=4),"Champions",AND(E4046&gt;=3,F4046&gt;=3,G4046&gt;=3),"Loyal Customers",AND(E4046&lt;=2,F4046&gt;=3),"At Risk",AND(E4046&lt;=2,F4046&lt;=2,G4046&lt;=2),"Lost",AND(E4046&gt;=4,F4046&lt;=2),"New/Promising",TRUE,"Needs Attention")</f>
        <v>At Risk</v>
      </c>
      <c r="I4046" s="3" t="str">
        <f t="shared" si="67"/>
        <v>Churned</v>
      </c>
      <c r="J4046" s="3" t="str">
        <f>_xlfn.XLOOKUP(A4046,'Country_Lookup'!$D:$D,'Country_Lookup'!$E:$E)</f>
        <v>United Kingdom</v>
      </c>
    </row>
    <row r="4047" spans="1:10" x14ac:dyDescent="0.3">
      <c r="A4047">
        <v>16429</v>
      </c>
      <c r="B4047">
        <v>106</v>
      </c>
      <c r="C4047">
        <v>1</v>
      </c>
      <c r="D4047">
        <v>284.55</v>
      </c>
      <c r="E4047" cm="1">
        <f t="array" ref="E4047">_xlfn.IFS(B4047&lt;=PERCENTILE($B$3:$B$5882,0.2),5,B4047&lt;=PERCENTILE($B$3:$B$5882,0.4),4,B4047&lt;=PERCENTILE($B$3:$B$5882,0.6),3,B4047&lt;=PERCENTILE($B$3:$B$5882,0.8),2,TRUE,1)</f>
        <v>3</v>
      </c>
      <c r="F4047" cm="1">
        <f t="array" ref="F4047">_xlfn.IFS(C4047&lt;=PERCENTILE($C$3:$C$5882,0.2),1,C4047&lt;=PERCENTILE($C$3:$C$5882,0.4),2,C4047&lt;=PERCENTILE($C$3:$C$5882,0.6),3,C4047&lt;=PERCENTILE($C$3:$C$5882,0.8),4,TRUE,5)</f>
        <v>1</v>
      </c>
      <c r="G4047" cm="1">
        <f t="array" ref="G4047">_xlfn.IFS(D4047&lt;=PERCENTILE($D$3:$D$5882,0.2),1,D4047&lt;=PERCENTILE($D$3:$D$5882,0.4),2,D4047&lt;=PERCENTILE($D$3:$D$5882,0.6),3,D4047&lt;=PERCENTILE($D$3:$D$5882,0.8),4,TRUE,5)</f>
        <v>1</v>
      </c>
      <c r="H4047" s="3" t="str" cm="1">
        <f t="array" ref="H4047">_xlfn.IFS(AND(E4047&gt;=4,F4047&gt;=4,G4047&gt;=4),"Champions",AND(E4047&gt;=3,F4047&gt;=3,G4047&gt;=3),"Loyal Customers",AND(E4047&lt;=2,F4047&gt;=3),"At Risk",AND(E4047&lt;=2,F4047&lt;=2,G4047&lt;=2),"Lost",AND(E4047&gt;=4,F4047&lt;=2),"New/Promising",TRUE,"Needs Attention")</f>
        <v>Needs Attention</v>
      </c>
      <c r="I4047" s="3" t="str">
        <f t="shared" si="67"/>
        <v>Churned</v>
      </c>
      <c r="J4047" s="3" t="str">
        <f>_xlfn.XLOOKUP(A4047,'Country_Lookup'!$D:$D,'Country_Lookup'!$E:$E)</f>
        <v>United Kingdom</v>
      </c>
    </row>
    <row r="4048" spans="1:10" x14ac:dyDescent="0.3">
      <c r="A4048">
        <v>16430</v>
      </c>
      <c r="B4048">
        <v>57</v>
      </c>
      <c r="C4048">
        <v>7</v>
      </c>
      <c r="D4048">
        <v>1117.9399999999996</v>
      </c>
      <c r="E4048" cm="1">
        <f t="array" ref="E4048">_xlfn.IFS(B4048&lt;=PERCENTILE($B$3:$B$5882,0.2),5,B4048&lt;=PERCENTILE($B$3:$B$5882,0.4),4,B4048&lt;=PERCENTILE($B$3:$B$5882,0.6),3,B4048&lt;=PERCENTILE($B$3:$B$5882,0.8),2,TRUE,1)</f>
        <v>4</v>
      </c>
      <c r="F4048" cm="1">
        <f t="array" ref="F4048">_xlfn.IFS(C4048&lt;=PERCENTILE($C$3:$C$5882,0.2),1,C4048&lt;=PERCENTILE($C$3:$C$5882,0.4),2,C4048&lt;=PERCENTILE($C$3:$C$5882,0.6),3,C4048&lt;=PERCENTILE($C$3:$C$5882,0.8),4,TRUE,5)</f>
        <v>4</v>
      </c>
      <c r="G4048" cm="1">
        <f t="array" ref="G4048">_xlfn.IFS(D4048&lt;=PERCENTILE($D$3:$D$5882,0.2),1,D4048&lt;=PERCENTILE($D$3:$D$5882,0.4),2,D4048&lt;=PERCENTILE($D$3:$D$5882,0.6),3,D4048&lt;=PERCENTILE($D$3:$D$5882,0.8),4,TRUE,5)</f>
        <v>3</v>
      </c>
      <c r="H4048" s="3" t="str" cm="1">
        <f t="array" ref="H4048">_xlfn.IFS(AND(E4048&gt;=4,F4048&gt;=4,G4048&gt;=4),"Champions",AND(E4048&gt;=3,F4048&gt;=3,G4048&gt;=3),"Loyal Customers",AND(E4048&lt;=2,F4048&gt;=3),"At Risk",AND(E4048&lt;=2,F4048&lt;=2,G4048&lt;=2),"Lost",AND(E4048&gt;=4,F4048&lt;=2),"New/Promising",TRUE,"Needs Attention")</f>
        <v>Loyal Customers</v>
      </c>
      <c r="I4048" s="3" t="str">
        <f t="shared" si="67"/>
        <v>Active</v>
      </c>
      <c r="J4048" s="3" t="str">
        <f>_xlfn.XLOOKUP(A4048,'Country_Lookup'!$D:$D,'Country_Lookup'!$E:$E)</f>
        <v>United Kingdom</v>
      </c>
    </row>
    <row r="4049" spans="1:10" x14ac:dyDescent="0.3">
      <c r="A4049">
        <v>16431</v>
      </c>
      <c r="B4049">
        <v>213</v>
      </c>
      <c r="C4049">
        <v>3</v>
      </c>
      <c r="D4049">
        <v>642.80999999999938</v>
      </c>
      <c r="E4049" cm="1">
        <f t="array" ref="E4049">_xlfn.IFS(B4049&lt;=PERCENTILE($B$3:$B$5882,0.2),5,B4049&lt;=PERCENTILE($B$3:$B$5882,0.4),4,B4049&lt;=PERCENTILE($B$3:$B$5882,0.6),3,B4049&lt;=PERCENTILE($B$3:$B$5882,0.8),2,TRUE,1)</f>
        <v>2</v>
      </c>
      <c r="F4049" cm="1">
        <f t="array" ref="F4049">_xlfn.IFS(C4049&lt;=PERCENTILE($C$3:$C$5882,0.2),1,C4049&lt;=PERCENTILE($C$3:$C$5882,0.4),2,C4049&lt;=PERCENTILE($C$3:$C$5882,0.6),3,C4049&lt;=PERCENTILE($C$3:$C$5882,0.8),4,TRUE,5)</f>
        <v>3</v>
      </c>
      <c r="G4049" cm="1">
        <f t="array" ref="G4049">_xlfn.IFS(D4049&lt;=PERCENTILE($D$3:$D$5882,0.2),1,D4049&lt;=PERCENTILE($D$3:$D$5882,0.4),2,D4049&lt;=PERCENTILE($D$3:$D$5882,0.6),3,D4049&lt;=PERCENTILE($D$3:$D$5882,0.8),4,TRUE,5)</f>
        <v>3</v>
      </c>
      <c r="H4049" s="3" t="str" cm="1">
        <f t="array" ref="H4049">_xlfn.IFS(AND(E4049&gt;=4,F4049&gt;=4,G4049&gt;=4),"Champions",AND(E4049&gt;=3,F4049&gt;=3,G4049&gt;=3),"Loyal Customers",AND(E4049&lt;=2,F4049&gt;=3),"At Risk",AND(E4049&lt;=2,F4049&lt;=2,G4049&lt;=2),"Lost",AND(E4049&gt;=4,F4049&lt;=2),"New/Promising",TRUE,"Needs Attention")</f>
        <v>At Risk</v>
      </c>
      <c r="I4049" s="3" t="str">
        <f t="shared" si="67"/>
        <v>Churned</v>
      </c>
      <c r="J4049" s="3" t="str">
        <f>_xlfn.XLOOKUP(A4049,'Country_Lookup'!$D:$D,'Country_Lookup'!$E:$E)</f>
        <v>United Kingdom</v>
      </c>
    </row>
    <row r="4050" spans="1:10" x14ac:dyDescent="0.3">
      <c r="A4050">
        <v>16432</v>
      </c>
      <c r="B4050">
        <v>64</v>
      </c>
      <c r="C4050">
        <v>1</v>
      </c>
      <c r="D4050">
        <v>287.40000000000003</v>
      </c>
      <c r="E4050" cm="1">
        <f t="array" ref="E4050">_xlfn.IFS(B4050&lt;=PERCENTILE($B$3:$B$5882,0.2),5,B4050&lt;=PERCENTILE($B$3:$B$5882,0.4),4,B4050&lt;=PERCENTILE($B$3:$B$5882,0.6),3,B4050&lt;=PERCENTILE($B$3:$B$5882,0.8),2,TRUE,1)</f>
        <v>3</v>
      </c>
      <c r="F4050" cm="1">
        <f t="array" ref="F4050">_xlfn.IFS(C4050&lt;=PERCENTILE($C$3:$C$5882,0.2),1,C4050&lt;=PERCENTILE($C$3:$C$5882,0.4),2,C4050&lt;=PERCENTILE($C$3:$C$5882,0.6),3,C4050&lt;=PERCENTILE($C$3:$C$5882,0.8),4,TRUE,5)</f>
        <v>1</v>
      </c>
      <c r="G4050" cm="1">
        <f t="array" ref="G4050">_xlfn.IFS(D4050&lt;=PERCENTILE($D$3:$D$5882,0.2),1,D4050&lt;=PERCENTILE($D$3:$D$5882,0.4),2,D4050&lt;=PERCENTILE($D$3:$D$5882,0.6),3,D4050&lt;=PERCENTILE($D$3:$D$5882,0.8),4,TRUE,5)</f>
        <v>1</v>
      </c>
      <c r="H4050" s="3" t="str" cm="1">
        <f t="array" ref="H4050">_xlfn.IFS(AND(E4050&gt;=4,F4050&gt;=4,G4050&gt;=4),"Champions",AND(E4050&gt;=3,F4050&gt;=3,G4050&gt;=3),"Loyal Customers",AND(E4050&lt;=2,F4050&gt;=3),"At Risk",AND(E4050&lt;=2,F4050&lt;=2,G4050&lt;=2),"Lost",AND(E4050&gt;=4,F4050&lt;=2),"New/Promising",TRUE,"Needs Attention")</f>
        <v>Needs Attention</v>
      </c>
      <c r="I4050" s="3" t="str">
        <f t="shared" si="67"/>
        <v>Active</v>
      </c>
      <c r="J4050" s="3" t="str">
        <f>_xlfn.XLOOKUP(A4050,'Country_Lookup'!$D:$D,'Country_Lookup'!$E:$E)</f>
        <v>United Kingdom</v>
      </c>
    </row>
    <row r="4051" spans="1:10" x14ac:dyDescent="0.3">
      <c r="A4051">
        <v>16433</v>
      </c>
      <c r="B4051">
        <v>28</v>
      </c>
      <c r="C4051">
        <v>2</v>
      </c>
      <c r="D4051">
        <v>384.52000000000027</v>
      </c>
      <c r="E4051" cm="1">
        <f t="array" ref="E4051">_xlfn.IFS(B4051&lt;=PERCENTILE($B$3:$B$5882,0.2),5,B4051&lt;=PERCENTILE($B$3:$B$5882,0.4),4,B4051&lt;=PERCENTILE($B$3:$B$5882,0.6),3,B4051&lt;=PERCENTILE($B$3:$B$5882,0.8),2,TRUE,1)</f>
        <v>4</v>
      </c>
      <c r="F4051" cm="1">
        <f t="array" ref="F4051">_xlfn.IFS(C4051&lt;=PERCENTILE($C$3:$C$5882,0.2),1,C4051&lt;=PERCENTILE($C$3:$C$5882,0.4),2,C4051&lt;=PERCENTILE($C$3:$C$5882,0.6),3,C4051&lt;=PERCENTILE($C$3:$C$5882,0.8),4,TRUE,5)</f>
        <v>2</v>
      </c>
      <c r="G4051" cm="1">
        <f t="array" ref="G4051">_xlfn.IFS(D4051&lt;=PERCENTILE($D$3:$D$5882,0.2),1,D4051&lt;=PERCENTILE($D$3:$D$5882,0.4),2,D4051&lt;=PERCENTILE($D$3:$D$5882,0.6),3,D4051&lt;=PERCENTILE($D$3:$D$5882,0.8),4,TRUE,5)</f>
        <v>2</v>
      </c>
      <c r="H4051" s="3" t="str" cm="1">
        <f t="array" ref="H4051">_xlfn.IFS(AND(E4051&gt;=4,F4051&gt;=4,G4051&gt;=4),"Champions",AND(E4051&gt;=3,F4051&gt;=3,G4051&gt;=3),"Loyal Customers",AND(E4051&lt;=2,F4051&gt;=3),"At Risk",AND(E4051&lt;=2,F4051&lt;=2,G4051&lt;=2),"Lost",AND(E4051&gt;=4,F4051&lt;=2),"New/Promising",TRUE,"Needs Attention")</f>
        <v>New/Promising</v>
      </c>
      <c r="I4051" s="3" t="str">
        <f t="shared" si="67"/>
        <v>Active</v>
      </c>
      <c r="J4051" s="3" t="str">
        <f>_xlfn.XLOOKUP(A4051,'Country_Lookup'!$D:$D,'Country_Lookup'!$E:$E)</f>
        <v>United Kingdom</v>
      </c>
    </row>
    <row r="4052" spans="1:10" x14ac:dyDescent="0.3">
      <c r="A4052">
        <v>16434</v>
      </c>
      <c r="B4052">
        <v>29</v>
      </c>
      <c r="C4052">
        <v>12</v>
      </c>
      <c r="D4052">
        <v>2741.7399999999939</v>
      </c>
      <c r="E4052" cm="1">
        <f t="array" ref="E4052">_xlfn.IFS(B4052&lt;=PERCENTILE($B$3:$B$5882,0.2),5,B4052&lt;=PERCENTILE($B$3:$B$5882,0.4),4,B4052&lt;=PERCENTILE($B$3:$B$5882,0.6),3,B4052&lt;=PERCENTILE($B$3:$B$5882,0.8),2,TRUE,1)</f>
        <v>4</v>
      </c>
      <c r="F4052" cm="1">
        <f t="array" ref="F4052">_xlfn.IFS(C4052&lt;=PERCENTILE($C$3:$C$5882,0.2),1,C4052&lt;=PERCENTILE($C$3:$C$5882,0.4),2,C4052&lt;=PERCENTILE($C$3:$C$5882,0.6),3,C4052&lt;=PERCENTILE($C$3:$C$5882,0.8),4,TRUE,5)</f>
        <v>5</v>
      </c>
      <c r="G4052" cm="1">
        <f t="array" ref="G4052">_xlfn.IFS(D4052&lt;=PERCENTILE($D$3:$D$5882,0.2),1,D4052&lt;=PERCENTILE($D$3:$D$5882,0.4),2,D4052&lt;=PERCENTILE($D$3:$D$5882,0.6),3,D4052&lt;=PERCENTILE($D$3:$D$5882,0.8),4,TRUE,5)</f>
        <v>4</v>
      </c>
      <c r="H4052" s="3" t="str" cm="1">
        <f t="array" ref="H4052">_xlfn.IFS(AND(E4052&gt;=4,F4052&gt;=4,G4052&gt;=4),"Champions",AND(E4052&gt;=3,F4052&gt;=3,G4052&gt;=3),"Loyal Customers",AND(E4052&lt;=2,F4052&gt;=3),"At Risk",AND(E4052&lt;=2,F4052&lt;=2,G4052&lt;=2),"Lost",AND(E4052&gt;=4,F4052&lt;=2),"New/Promising",TRUE,"Needs Attention")</f>
        <v>Champions</v>
      </c>
      <c r="I4052" s="3" t="str">
        <f t="shared" si="67"/>
        <v>Active</v>
      </c>
      <c r="J4052" s="3" t="str">
        <f>_xlfn.XLOOKUP(A4052,'Country_Lookup'!$D:$D,'Country_Lookup'!$E:$E)</f>
        <v>United Kingdom</v>
      </c>
    </row>
    <row r="4053" spans="1:10" x14ac:dyDescent="0.3">
      <c r="A4053">
        <v>16435</v>
      </c>
      <c r="B4053">
        <v>512</v>
      </c>
      <c r="C4053">
        <v>3</v>
      </c>
      <c r="D4053">
        <v>1011.5700000000032</v>
      </c>
      <c r="E4053" cm="1">
        <f t="array" ref="E4053">_xlfn.IFS(B4053&lt;=PERCENTILE($B$3:$B$5882,0.2),5,B4053&lt;=PERCENTILE($B$3:$B$5882,0.4),4,B4053&lt;=PERCENTILE($B$3:$B$5882,0.6),3,B4053&lt;=PERCENTILE($B$3:$B$5882,0.8),2,TRUE,1)</f>
        <v>1</v>
      </c>
      <c r="F4053" cm="1">
        <f t="array" ref="F4053">_xlfn.IFS(C4053&lt;=PERCENTILE($C$3:$C$5882,0.2),1,C4053&lt;=PERCENTILE($C$3:$C$5882,0.4),2,C4053&lt;=PERCENTILE($C$3:$C$5882,0.6),3,C4053&lt;=PERCENTILE($C$3:$C$5882,0.8),4,TRUE,5)</f>
        <v>3</v>
      </c>
      <c r="G4053" cm="1">
        <f t="array" ref="G4053">_xlfn.IFS(D4053&lt;=PERCENTILE($D$3:$D$5882,0.2),1,D4053&lt;=PERCENTILE($D$3:$D$5882,0.4),2,D4053&lt;=PERCENTILE($D$3:$D$5882,0.6),3,D4053&lt;=PERCENTILE($D$3:$D$5882,0.8),4,TRUE,5)</f>
        <v>3</v>
      </c>
      <c r="H4053" s="3" t="str" cm="1">
        <f t="array" ref="H4053">_xlfn.IFS(AND(E4053&gt;=4,F4053&gt;=4,G4053&gt;=4),"Champions",AND(E4053&gt;=3,F4053&gt;=3,G4053&gt;=3),"Loyal Customers",AND(E4053&lt;=2,F4053&gt;=3),"At Risk",AND(E4053&lt;=2,F4053&lt;=2,G4053&lt;=2),"Lost",AND(E4053&gt;=4,F4053&lt;=2),"New/Promising",TRUE,"Needs Attention")</f>
        <v>At Risk</v>
      </c>
      <c r="I4053" s="3" t="str">
        <f t="shared" si="67"/>
        <v>Churned</v>
      </c>
      <c r="J4053" s="3" t="str">
        <f>_xlfn.XLOOKUP(A4053,'Country_Lookup'!$D:$D,'Country_Lookup'!$E:$E)</f>
        <v>United Kingdom</v>
      </c>
    </row>
    <row r="4054" spans="1:10" x14ac:dyDescent="0.3">
      <c r="A4054">
        <v>16436</v>
      </c>
      <c r="B4054">
        <v>668</v>
      </c>
      <c r="C4054">
        <v>3</v>
      </c>
      <c r="D4054">
        <v>329.34000000000009</v>
      </c>
      <c r="E4054" cm="1">
        <f t="array" ref="E4054">_xlfn.IFS(B4054&lt;=PERCENTILE($B$3:$B$5882,0.2),5,B4054&lt;=PERCENTILE($B$3:$B$5882,0.4),4,B4054&lt;=PERCENTILE($B$3:$B$5882,0.6),3,B4054&lt;=PERCENTILE($B$3:$B$5882,0.8),2,TRUE,1)</f>
        <v>1</v>
      </c>
      <c r="F4054" cm="1">
        <f t="array" ref="F4054">_xlfn.IFS(C4054&lt;=PERCENTILE($C$3:$C$5882,0.2),1,C4054&lt;=PERCENTILE($C$3:$C$5882,0.4),2,C4054&lt;=PERCENTILE($C$3:$C$5882,0.6),3,C4054&lt;=PERCENTILE($C$3:$C$5882,0.8),4,TRUE,5)</f>
        <v>3</v>
      </c>
      <c r="G4054" cm="1">
        <f t="array" ref="G4054">_xlfn.IFS(D4054&lt;=PERCENTILE($D$3:$D$5882,0.2),1,D4054&lt;=PERCENTILE($D$3:$D$5882,0.4),2,D4054&lt;=PERCENTILE($D$3:$D$5882,0.6),3,D4054&lt;=PERCENTILE($D$3:$D$5882,0.8),4,TRUE,5)</f>
        <v>2</v>
      </c>
      <c r="H4054" s="3" t="str" cm="1">
        <f t="array" ref="H4054">_xlfn.IFS(AND(E4054&gt;=4,F4054&gt;=4,G4054&gt;=4),"Champions",AND(E4054&gt;=3,F4054&gt;=3,G4054&gt;=3),"Loyal Customers",AND(E4054&lt;=2,F4054&gt;=3),"At Risk",AND(E4054&lt;=2,F4054&lt;=2,G4054&lt;=2),"Lost",AND(E4054&gt;=4,F4054&lt;=2),"New/Promising",TRUE,"Needs Attention")</f>
        <v>At Risk</v>
      </c>
      <c r="I4054" s="3" t="str">
        <f t="shared" si="67"/>
        <v>Churned</v>
      </c>
      <c r="J4054" s="3" t="str">
        <f>_xlfn.XLOOKUP(A4054,'Country_Lookup'!$D:$D,'Country_Lookup'!$E:$E)</f>
        <v>United Kingdom</v>
      </c>
    </row>
    <row r="4055" spans="1:10" x14ac:dyDescent="0.3">
      <c r="A4055">
        <v>16437</v>
      </c>
      <c r="B4055">
        <v>381</v>
      </c>
      <c r="C4055">
        <v>2</v>
      </c>
      <c r="D4055">
        <v>301.25</v>
      </c>
      <c r="E4055" cm="1">
        <f t="array" ref="E4055">_xlfn.IFS(B4055&lt;=PERCENTILE($B$3:$B$5882,0.2),5,B4055&lt;=PERCENTILE($B$3:$B$5882,0.4),4,B4055&lt;=PERCENTILE($B$3:$B$5882,0.6),3,B4055&lt;=PERCENTILE($B$3:$B$5882,0.8),2,TRUE,1)</f>
        <v>2</v>
      </c>
      <c r="F4055" cm="1">
        <f t="array" ref="F4055">_xlfn.IFS(C4055&lt;=PERCENTILE($C$3:$C$5882,0.2),1,C4055&lt;=PERCENTILE($C$3:$C$5882,0.4),2,C4055&lt;=PERCENTILE($C$3:$C$5882,0.6),3,C4055&lt;=PERCENTILE($C$3:$C$5882,0.8),4,TRUE,5)</f>
        <v>2</v>
      </c>
      <c r="G4055" cm="1">
        <f t="array" ref="G4055">_xlfn.IFS(D4055&lt;=PERCENTILE($D$3:$D$5882,0.2),1,D4055&lt;=PERCENTILE($D$3:$D$5882,0.4),2,D4055&lt;=PERCENTILE($D$3:$D$5882,0.6),3,D4055&lt;=PERCENTILE($D$3:$D$5882,0.8),4,TRUE,5)</f>
        <v>2</v>
      </c>
      <c r="H4055" s="3" t="str" cm="1">
        <f t="array" ref="H4055">_xlfn.IFS(AND(E4055&gt;=4,F4055&gt;=4,G4055&gt;=4),"Champions",AND(E4055&gt;=3,F4055&gt;=3,G4055&gt;=3),"Loyal Customers",AND(E4055&lt;=2,F4055&gt;=3),"At Risk",AND(E4055&lt;=2,F4055&lt;=2,G4055&lt;=2),"Lost",AND(E4055&gt;=4,F4055&lt;=2),"New/Promising",TRUE,"Needs Attention")</f>
        <v>Lost</v>
      </c>
      <c r="I4055" s="3" t="str">
        <f t="shared" si="67"/>
        <v>Churned</v>
      </c>
      <c r="J4055" s="3" t="str">
        <f>_xlfn.XLOOKUP(A4055,'Country_Lookup'!$D:$D,'Country_Lookup'!$E:$E)</f>
        <v>United Kingdom</v>
      </c>
    </row>
    <row r="4056" spans="1:10" x14ac:dyDescent="0.3">
      <c r="A4056">
        <v>16438</v>
      </c>
      <c r="B4056">
        <v>5</v>
      </c>
      <c r="C4056">
        <v>5</v>
      </c>
      <c r="D4056">
        <v>798.3500000000015</v>
      </c>
      <c r="E4056" cm="1">
        <f t="array" ref="E4056">_xlfn.IFS(B4056&lt;=PERCENTILE($B$3:$B$5882,0.2),5,B4056&lt;=PERCENTILE($B$3:$B$5882,0.4),4,B4056&lt;=PERCENTILE($B$3:$B$5882,0.6),3,B4056&lt;=PERCENTILE($B$3:$B$5882,0.8),2,TRUE,1)</f>
        <v>5</v>
      </c>
      <c r="F4056" cm="1">
        <f t="array" ref="F4056">_xlfn.IFS(C4056&lt;=PERCENTILE($C$3:$C$5882,0.2),1,C4056&lt;=PERCENTILE($C$3:$C$5882,0.4),2,C4056&lt;=PERCENTILE($C$3:$C$5882,0.6),3,C4056&lt;=PERCENTILE($C$3:$C$5882,0.8),4,TRUE,5)</f>
        <v>4</v>
      </c>
      <c r="G4056" cm="1">
        <f t="array" ref="G4056">_xlfn.IFS(D4056&lt;=PERCENTILE($D$3:$D$5882,0.2),1,D4056&lt;=PERCENTILE($D$3:$D$5882,0.4),2,D4056&lt;=PERCENTILE($D$3:$D$5882,0.6),3,D4056&lt;=PERCENTILE($D$3:$D$5882,0.8),4,TRUE,5)</f>
        <v>3</v>
      </c>
      <c r="H4056" s="3" t="str" cm="1">
        <f t="array" ref="H4056">_xlfn.IFS(AND(E4056&gt;=4,F4056&gt;=4,G4056&gt;=4),"Champions",AND(E4056&gt;=3,F4056&gt;=3,G4056&gt;=3),"Loyal Customers",AND(E4056&lt;=2,F4056&gt;=3),"At Risk",AND(E4056&lt;=2,F4056&lt;=2,G4056&lt;=2),"Lost",AND(E4056&gt;=4,F4056&lt;=2),"New/Promising",TRUE,"Needs Attention")</f>
        <v>Loyal Customers</v>
      </c>
      <c r="I4056" s="3" t="str">
        <f t="shared" si="67"/>
        <v>Active</v>
      </c>
      <c r="J4056" s="3" t="str">
        <f>_xlfn.XLOOKUP(A4056,'Country_Lookup'!$D:$D,'Country_Lookup'!$E:$E)</f>
        <v>United Kingdom</v>
      </c>
    </row>
    <row r="4057" spans="1:10" x14ac:dyDescent="0.3">
      <c r="A4057">
        <v>16439</v>
      </c>
      <c r="B4057">
        <v>722</v>
      </c>
      <c r="C4057">
        <v>1</v>
      </c>
      <c r="D4057">
        <v>310.70000000000005</v>
      </c>
      <c r="E4057" cm="1">
        <f t="array" ref="E4057">_xlfn.IFS(B4057&lt;=PERCENTILE($B$3:$B$5882,0.2),5,B4057&lt;=PERCENTILE($B$3:$B$5882,0.4),4,B4057&lt;=PERCENTILE($B$3:$B$5882,0.6),3,B4057&lt;=PERCENTILE($B$3:$B$5882,0.8),2,TRUE,1)</f>
        <v>1</v>
      </c>
      <c r="F4057" cm="1">
        <f t="array" ref="F4057">_xlfn.IFS(C4057&lt;=PERCENTILE($C$3:$C$5882,0.2),1,C4057&lt;=PERCENTILE($C$3:$C$5882,0.4),2,C4057&lt;=PERCENTILE($C$3:$C$5882,0.6),3,C4057&lt;=PERCENTILE($C$3:$C$5882,0.8),4,TRUE,5)</f>
        <v>1</v>
      </c>
      <c r="G4057" cm="1">
        <f t="array" ref="G4057">_xlfn.IFS(D4057&lt;=PERCENTILE($D$3:$D$5882,0.2),1,D4057&lt;=PERCENTILE($D$3:$D$5882,0.4),2,D4057&lt;=PERCENTILE($D$3:$D$5882,0.6),3,D4057&lt;=PERCENTILE($D$3:$D$5882,0.8),4,TRUE,5)</f>
        <v>2</v>
      </c>
      <c r="H4057" s="3" t="str" cm="1">
        <f t="array" ref="H4057">_xlfn.IFS(AND(E4057&gt;=4,F4057&gt;=4,G4057&gt;=4),"Champions",AND(E4057&gt;=3,F4057&gt;=3,G4057&gt;=3),"Loyal Customers",AND(E4057&lt;=2,F4057&gt;=3),"At Risk",AND(E4057&lt;=2,F4057&lt;=2,G4057&lt;=2),"Lost",AND(E4057&gt;=4,F4057&lt;=2),"New/Promising",TRUE,"Needs Attention")</f>
        <v>Lost</v>
      </c>
      <c r="I4057" s="3" t="str">
        <f t="shared" si="67"/>
        <v>Churned</v>
      </c>
      <c r="J4057" s="3" t="str">
        <f>_xlfn.XLOOKUP(A4057,'Country_Lookup'!$D:$D,'Country_Lookup'!$E:$E)</f>
        <v>United Kingdom</v>
      </c>
    </row>
    <row r="4058" spans="1:10" x14ac:dyDescent="0.3">
      <c r="A4058">
        <v>16440</v>
      </c>
      <c r="B4058">
        <v>7</v>
      </c>
      <c r="C4058">
        <v>6</v>
      </c>
      <c r="D4058">
        <v>3856.9699999999789</v>
      </c>
      <c r="E4058" cm="1">
        <f t="array" ref="E4058">_xlfn.IFS(B4058&lt;=PERCENTILE($B$3:$B$5882,0.2),5,B4058&lt;=PERCENTILE($B$3:$B$5882,0.4),4,B4058&lt;=PERCENTILE($B$3:$B$5882,0.6),3,B4058&lt;=PERCENTILE($B$3:$B$5882,0.8),2,TRUE,1)</f>
        <v>5</v>
      </c>
      <c r="F4058" cm="1">
        <f t="array" ref="F4058">_xlfn.IFS(C4058&lt;=PERCENTILE($C$3:$C$5882,0.2),1,C4058&lt;=PERCENTILE($C$3:$C$5882,0.4),2,C4058&lt;=PERCENTILE($C$3:$C$5882,0.6),3,C4058&lt;=PERCENTILE($C$3:$C$5882,0.8),4,TRUE,5)</f>
        <v>4</v>
      </c>
      <c r="G4058" cm="1">
        <f t="array" ref="G4058">_xlfn.IFS(D4058&lt;=PERCENTILE($D$3:$D$5882,0.2),1,D4058&lt;=PERCENTILE($D$3:$D$5882,0.4),2,D4058&lt;=PERCENTILE($D$3:$D$5882,0.6),3,D4058&lt;=PERCENTILE($D$3:$D$5882,0.8),4,TRUE,5)</f>
        <v>5</v>
      </c>
      <c r="H4058" s="3" t="str" cm="1">
        <f t="array" ref="H4058">_xlfn.IFS(AND(E4058&gt;=4,F4058&gt;=4,G4058&gt;=4),"Champions",AND(E4058&gt;=3,F4058&gt;=3,G4058&gt;=3),"Loyal Customers",AND(E4058&lt;=2,F4058&gt;=3),"At Risk",AND(E4058&lt;=2,F4058&lt;=2,G4058&lt;=2),"Lost",AND(E4058&gt;=4,F4058&lt;=2),"New/Promising",TRUE,"Needs Attention")</f>
        <v>Champions</v>
      </c>
      <c r="I4058" s="3" t="str">
        <f t="shared" si="67"/>
        <v>Active</v>
      </c>
      <c r="J4058" s="3" t="str">
        <f>_xlfn.XLOOKUP(A4058,'Country_Lookup'!$D:$D,'Country_Lookup'!$E:$E)</f>
        <v>United Kingdom</v>
      </c>
    </row>
    <row r="4059" spans="1:10" x14ac:dyDescent="0.3">
      <c r="A4059">
        <v>16441</v>
      </c>
      <c r="B4059">
        <v>67</v>
      </c>
      <c r="C4059">
        <v>5</v>
      </c>
      <c r="D4059">
        <v>1034.4299999999982</v>
      </c>
      <c r="E4059" cm="1">
        <f t="array" ref="E4059">_xlfn.IFS(B4059&lt;=PERCENTILE($B$3:$B$5882,0.2),5,B4059&lt;=PERCENTILE($B$3:$B$5882,0.4),4,B4059&lt;=PERCENTILE($B$3:$B$5882,0.6),3,B4059&lt;=PERCENTILE($B$3:$B$5882,0.8),2,TRUE,1)</f>
        <v>3</v>
      </c>
      <c r="F4059" cm="1">
        <f t="array" ref="F4059">_xlfn.IFS(C4059&lt;=PERCENTILE($C$3:$C$5882,0.2),1,C4059&lt;=PERCENTILE($C$3:$C$5882,0.4),2,C4059&lt;=PERCENTILE($C$3:$C$5882,0.6),3,C4059&lt;=PERCENTILE($C$3:$C$5882,0.8),4,TRUE,5)</f>
        <v>4</v>
      </c>
      <c r="G4059" cm="1">
        <f t="array" ref="G4059">_xlfn.IFS(D4059&lt;=PERCENTILE($D$3:$D$5882,0.2),1,D4059&lt;=PERCENTILE($D$3:$D$5882,0.4),2,D4059&lt;=PERCENTILE($D$3:$D$5882,0.6),3,D4059&lt;=PERCENTILE($D$3:$D$5882,0.8),4,TRUE,5)</f>
        <v>3</v>
      </c>
      <c r="H4059" s="3" t="str" cm="1">
        <f t="array" ref="H4059">_xlfn.IFS(AND(E4059&gt;=4,F4059&gt;=4,G4059&gt;=4),"Champions",AND(E4059&gt;=3,F4059&gt;=3,G4059&gt;=3),"Loyal Customers",AND(E4059&lt;=2,F4059&gt;=3),"At Risk",AND(E4059&lt;=2,F4059&lt;=2,G4059&lt;=2),"Lost",AND(E4059&gt;=4,F4059&lt;=2),"New/Promising",TRUE,"Needs Attention")</f>
        <v>Loyal Customers</v>
      </c>
      <c r="I4059" s="3" t="str">
        <f t="shared" si="67"/>
        <v>Active</v>
      </c>
      <c r="J4059" s="3" t="str">
        <f>_xlfn.XLOOKUP(A4059,'Country_Lookup'!$D:$D,'Country_Lookup'!$E:$E)</f>
        <v>United Kingdom</v>
      </c>
    </row>
    <row r="4060" spans="1:10" x14ac:dyDescent="0.3">
      <c r="A4060">
        <v>16442</v>
      </c>
      <c r="B4060">
        <v>1</v>
      </c>
      <c r="C4060">
        <v>5</v>
      </c>
      <c r="D4060">
        <v>899.47000000000071</v>
      </c>
      <c r="E4060" cm="1">
        <f t="array" ref="E4060">_xlfn.IFS(B4060&lt;=PERCENTILE($B$3:$B$5882,0.2),5,B4060&lt;=PERCENTILE($B$3:$B$5882,0.4),4,B4060&lt;=PERCENTILE($B$3:$B$5882,0.6),3,B4060&lt;=PERCENTILE($B$3:$B$5882,0.8),2,TRUE,1)</f>
        <v>5</v>
      </c>
      <c r="F4060" cm="1">
        <f t="array" ref="F4060">_xlfn.IFS(C4060&lt;=PERCENTILE($C$3:$C$5882,0.2),1,C4060&lt;=PERCENTILE($C$3:$C$5882,0.4),2,C4060&lt;=PERCENTILE($C$3:$C$5882,0.6),3,C4060&lt;=PERCENTILE($C$3:$C$5882,0.8),4,TRUE,5)</f>
        <v>4</v>
      </c>
      <c r="G4060" cm="1">
        <f t="array" ref="G4060">_xlfn.IFS(D4060&lt;=PERCENTILE($D$3:$D$5882,0.2),1,D4060&lt;=PERCENTILE($D$3:$D$5882,0.4),2,D4060&lt;=PERCENTILE($D$3:$D$5882,0.6),3,D4060&lt;=PERCENTILE($D$3:$D$5882,0.8),4,TRUE,5)</f>
        <v>3</v>
      </c>
      <c r="H4060" s="3" t="str" cm="1">
        <f t="array" ref="H4060">_xlfn.IFS(AND(E4060&gt;=4,F4060&gt;=4,G4060&gt;=4),"Champions",AND(E4060&gt;=3,F4060&gt;=3,G4060&gt;=3),"Loyal Customers",AND(E4060&lt;=2,F4060&gt;=3),"At Risk",AND(E4060&lt;=2,F4060&lt;=2,G4060&lt;=2),"Lost",AND(E4060&gt;=4,F4060&lt;=2),"New/Promising",TRUE,"Needs Attention")</f>
        <v>Loyal Customers</v>
      </c>
      <c r="I4060" s="3" t="str">
        <f t="shared" si="67"/>
        <v>Active</v>
      </c>
      <c r="J4060" s="3" t="str">
        <f>_xlfn.XLOOKUP(A4060,'Country_Lookup'!$D:$D,'Country_Lookup'!$E:$E)</f>
        <v>United Kingdom</v>
      </c>
    </row>
    <row r="4061" spans="1:10" x14ac:dyDescent="0.3">
      <c r="A4061">
        <v>16443</v>
      </c>
      <c r="B4061">
        <v>520</v>
      </c>
      <c r="C4061">
        <v>1</v>
      </c>
      <c r="D4061">
        <v>162.24</v>
      </c>
      <c r="E4061" cm="1">
        <f t="array" ref="E4061">_xlfn.IFS(B4061&lt;=PERCENTILE($B$3:$B$5882,0.2),5,B4061&lt;=PERCENTILE($B$3:$B$5882,0.4),4,B4061&lt;=PERCENTILE($B$3:$B$5882,0.6),3,B4061&lt;=PERCENTILE($B$3:$B$5882,0.8),2,TRUE,1)</f>
        <v>1</v>
      </c>
      <c r="F4061" cm="1">
        <f t="array" ref="F4061">_xlfn.IFS(C4061&lt;=PERCENTILE($C$3:$C$5882,0.2),1,C4061&lt;=PERCENTILE($C$3:$C$5882,0.4),2,C4061&lt;=PERCENTILE($C$3:$C$5882,0.6),3,C4061&lt;=PERCENTILE($C$3:$C$5882,0.8),4,TRUE,5)</f>
        <v>1</v>
      </c>
      <c r="G4061" cm="1">
        <f t="array" ref="G4061">_xlfn.IFS(D4061&lt;=PERCENTILE($D$3:$D$5882,0.2),1,D4061&lt;=PERCENTILE($D$3:$D$5882,0.4),2,D4061&lt;=PERCENTILE($D$3:$D$5882,0.6),3,D4061&lt;=PERCENTILE($D$3:$D$5882,0.8),4,TRUE,5)</f>
        <v>1</v>
      </c>
      <c r="H4061" s="3" t="str" cm="1">
        <f t="array" ref="H4061">_xlfn.IFS(AND(E4061&gt;=4,F4061&gt;=4,G4061&gt;=4),"Champions",AND(E4061&gt;=3,F4061&gt;=3,G4061&gt;=3),"Loyal Customers",AND(E4061&lt;=2,F4061&gt;=3),"At Risk",AND(E4061&lt;=2,F4061&lt;=2,G4061&lt;=2),"Lost",AND(E4061&gt;=4,F4061&lt;=2),"New/Promising",TRUE,"Needs Attention")</f>
        <v>Lost</v>
      </c>
      <c r="I4061" s="3" t="str">
        <f t="shared" si="67"/>
        <v>Churned</v>
      </c>
      <c r="J4061" s="3" t="str">
        <f>_xlfn.XLOOKUP(A4061,'Country_Lookup'!$D:$D,'Country_Lookup'!$E:$E)</f>
        <v>United Kingdom</v>
      </c>
    </row>
    <row r="4062" spans="1:10" x14ac:dyDescent="0.3">
      <c r="A4062">
        <v>16444</v>
      </c>
      <c r="B4062">
        <v>46</v>
      </c>
      <c r="C4062">
        <v>17</v>
      </c>
      <c r="D4062">
        <v>3656.5800000000031</v>
      </c>
      <c r="E4062" cm="1">
        <f t="array" ref="E4062">_xlfn.IFS(B4062&lt;=PERCENTILE($B$3:$B$5882,0.2),5,B4062&lt;=PERCENTILE($B$3:$B$5882,0.4),4,B4062&lt;=PERCENTILE($B$3:$B$5882,0.6),3,B4062&lt;=PERCENTILE($B$3:$B$5882,0.8),2,TRUE,1)</f>
        <v>4</v>
      </c>
      <c r="F4062" cm="1">
        <f t="array" ref="F4062">_xlfn.IFS(C4062&lt;=PERCENTILE($C$3:$C$5882,0.2),1,C4062&lt;=PERCENTILE($C$3:$C$5882,0.4),2,C4062&lt;=PERCENTILE($C$3:$C$5882,0.6),3,C4062&lt;=PERCENTILE($C$3:$C$5882,0.8),4,TRUE,5)</f>
        <v>5</v>
      </c>
      <c r="G4062" cm="1">
        <f t="array" ref="G4062">_xlfn.IFS(D4062&lt;=PERCENTILE($D$3:$D$5882,0.2),1,D4062&lt;=PERCENTILE($D$3:$D$5882,0.4),2,D4062&lt;=PERCENTILE($D$3:$D$5882,0.6),3,D4062&lt;=PERCENTILE($D$3:$D$5882,0.8),4,TRUE,5)</f>
        <v>5</v>
      </c>
      <c r="H4062" s="3" t="str" cm="1">
        <f t="array" ref="H4062">_xlfn.IFS(AND(E4062&gt;=4,F4062&gt;=4,G4062&gt;=4),"Champions",AND(E4062&gt;=3,F4062&gt;=3,G4062&gt;=3),"Loyal Customers",AND(E4062&lt;=2,F4062&gt;=3),"At Risk",AND(E4062&lt;=2,F4062&lt;=2,G4062&lt;=2),"Lost",AND(E4062&gt;=4,F4062&lt;=2),"New/Promising",TRUE,"Needs Attention")</f>
        <v>Champions</v>
      </c>
      <c r="I4062" s="3" t="str">
        <f t="shared" si="67"/>
        <v>Active</v>
      </c>
      <c r="J4062" s="3" t="str">
        <f>_xlfn.XLOOKUP(A4062,'Country_Lookup'!$D:$D,'Country_Lookup'!$E:$E)</f>
        <v>United Kingdom</v>
      </c>
    </row>
    <row r="4063" spans="1:10" x14ac:dyDescent="0.3">
      <c r="A4063">
        <v>16445</v>
      </c>
      <c r="B4063">
        <v>33</v>
      </c>
      <c r="C4063">
        <v>4</v>
      </c>
      <c r="D4063">
        <v>602.72999999999695</v>
      </c>
      <c r="E4063" cm="1">
        <f t="array" ref="E4063">_xlfn.IFS(B4063&lt;=PERCENTILE($B$3:$B$5882,0.2),5,B4063&lt;=PERCENTILE($B$3:$B$5882,0.4),4,B4063&lt;=PERCENTILE($B$3:$B$5882,0.6),3,B4063&lt;=PERCENTILE($B$3:$B$5882,0.8),2,TRUE,1)</f>
        <v>4</v>
      </c>
      <c r="F4063" cm="1">
        <f t="array" ref="F4063">_xlfn.IFS(C4063&lt;=PERCENTILE($C$3:$C$5882,0.2),1,C4063&lt;=PERCENTILE($C$3:$C$5882,0.4),2,C4063&lt;=PERCENTILE($C$3:$C$5882,0.6),3,C4063&lt;=PERCENTILE($C$3:$C$5882,0.8),4,TRUE,5)</f>
        <v>3</v>
      </c>
      <c r="G4063" cm="1">
        <f t="array" ref="G4063">_xlfn.IFS(D4063&lt;=PERCENTILE($D$3:$D$5882,0.2),1,D4063&lt;=PERCENTILE($D$3:$D$5882,0.4),2,D4063&lt;=PERCENTILE($D$3:$D$5882,0.6),3,D4063&lt;=PERCENTILE($D$3:$D$5882,0.8),4,TRUE,5)</f>
        <v>2</v>
      </c>
      <c r="H4063" s="3" t="str" cm="1">
        <f t="array" ref="H4063">_xlfn.IFS(AND(E4063&gt;=4,F4063&gt;=4,G4063&gt;=4),"Champions",AND(E4063&gt;=3,F4063&gt;=3,G4063&gt;=3),"Loyal Customers",AND(E4063&lt;=2,F4063&gt;=3),"At Risk",AND(E4063&lt;=2,F4063&lt;=2,G4063&lt;=2),"Lost",AND(E4063&gt;=4,F4063&lt;=2),"New/Promising",TRUE,"Needs Attention")</f>
        <v>Needs Attention</v>
      </c>
      <c r="I4063" s="3" t="str">
        <f t="shared" si="67"/>
        <v>Active</v>
      </c>
      <c r="J4063" s="3" t="str">
        <f>_xlfn.XLOOKUP(A4063,'Country_Lookup'!$D:$D,'Country_Lookup'!$E:$E)</f>
        <v>United Kingdom</v>
      </c>
    </row>
    <row r="4064" spans="1:10" x14ac:dyDescent="0.3">
      <c r="A4064">
        <v>16446</v>
      </c>
      <c r="B4064">
        <v>0</v>
      </c>
      <c r="C4064">
        <v>2</v>
      </c>
      <c r="D4064">
        <v>168472.5</v>
      </c>
      <c r="E4064" cm="1">
        <f t="array" ref="E4064">_xlfn.IFS(B4064&lt;=PERCENTILE($B$3:$B$5882,0.2),5,B4064&lt;=PERCENTILE($B$3:$B$5882,0.4),4,B4064&lt;=PERCENTILE($B$3:$B$5882,0.6),3,B4064&lt;=PERCENTILE($B$3:$B$5882,0.8),2,TRUE,1)</f>
        <v>5</v>
      </c>
      <c r="F4064" cm="1">
        <f t="array" ref="F4064">_xlfn.IFS(C4064&lt;=PERCENTILE($C$3:$C$5882,0.2),1,C4064&lt;=PERCENTILE($C$3:$C$5882,0.4),2,C4064&lt;=PERCENTILE($C$3:$C$5882,0.6),3,C4064&lt;=PERCENTILE($C$3:$C$5882,0.8),4,TRUE,5)</f>
        <v>2</v>
      </c>
      <c r="G4064" cm="1">
        <f t="array" ref="G4064">_xlfn.IFS(D4064&lt;=PERCENTILE($D$3:$D$5882,0.2),1,D4064&lt;=PERCENTILE($D$3:$D$5882,0.4),2,D4064&lt;=PERCENTILE($D$3:$D$5882,0.6),3,D4064&lt;=PERCENTILE($D$3:$D$5882,0.8),4,TRUE,5)</f>
        <v>5</v>
      </c>
      <c r="H4064" s="3" t="str" cm="1">
        <f t="array" ref="H4064">_xlfn.IFS(AND(E4064&gt;=4,F4064&gt;=4,G4064&gt;=4),"Champions",AND(E4064&gt;=3,F4064&gt;=3,G4064&gt;=3),"Loyal Customers",AND(E4064&lt;=2,F4064&gt;=3),"At Risk",AND(E4064&lt;=2,F4064&lt;=2,G4064&lt;=2),"Lost",AND(E4064&gt;=4,F4064&lt;=2),"New/Promising",TRUE,"Needs Attention")</f>
        <v>New/Promising</v>
      </c>
      <c r="I4064" s="3" t="str">
        <f t="shared" si="67"/>
        <v>Active</v>
      </c>
      <c r="J4064" s="3" t="str">
        <f>_xlfn.XLOOKUP(A4064,'Country_Lookup'!$D:$D,'Country_Lookup'!$E:$E)</f>
        <v>United Kingdom</v>
      </c>
    </row>
    <row r="4065" spans="1:10" x14ac:dyDescent="0.3">
      <c r="A4065">
        <v>16447</v>
      </c>
      <c r="B4065">
        <v>135</v>
      </c>
      <c r="C4065">
        <v>3</v>
      </c>
      <c r="D4065">
        <v>775.13999999999965</v>
      </c>
      <c r="E4065" cm="1">
        <f t="array" ref="E4065">_xlfn.IFS(B4065&lt;=PERCENTILE($B$3:$B$5882,0.2),5,B4065&lt;=PERCENTILE($B$3:$B$5882,0.4),4,B4065&lt;=PERCENTILE($B$3:$B$5882,0.6),3,B4065&lt;=PERCENTILE($B$3:$B$5882,0.8),2,TRUE,1)</f>
        <v>3</v>
      </c>
      <c r="F4065" cm="1">
        <f t="array" ref="F4065">_xlfn.IFS(C4065&lt;=PERCENTILE($C$3:$C$5882,0.2),1,C4065&lt;=PERCENTILE($C$3:$C$5882,0.4),2,C4065&lt;=PERCENTILE($C$3:$C$5882,0.6),3,C4065&lt;=PERCENTILE($C$3:$C$5882,0.8),4,TRUE,5)</f>
        <v>3</v>
      </c>
      <c r="G4065" cm="1">
        <f t="array" ref="G4065">_xlfn.IFS(D4065&lt;=PERCENTILE($D$3:$D$5882,0.2),1,D4065&lt;=PERCENTILE($D$3:$D$5882,0.4),2,D4065&lt;=PERCENTILE($D$3:$D$5882,0.6),3,D4065&lt;=PERCENTILE($D$3:$D$5882,0.8),4,TRUE,5)</f>
        <v>3</v>
      </c>
      <c r="H4065" s="3" t="str" cm="1">
        <f t="array" ref="H4065">_xlfn.IFS(AND(E4065&gt;=4,F4065&gt;=4,G4065&gt;=4),"Champions",AND(E4065&gt;=3,F4065&gt;=3,G4065&gt;=3),"Loyal Customers",AND(E4065&lt;=2,F4065&gt;=3),"At Risk",AND(E4065&lt;=2,F4065&lt;=2,G4065&lt;=2),"Lost",AND(E4065&gt;=4,F4065&lt;=2),"New/Promising",TRUE,"Needs Attention")</f>
        <v>Loyal Customers</v>
      </c>
      <c r="I4065" s="3" t="str">
        <f t="shared" si="67"/>
        <v>Churned</v>
      </c>
      <c r="J4065" s="3" t="str">
        <f>_xlfn.XLOOKUP(A4065,'Country_Lookup'!$D:$D,'Country_Lookup'!$E:$E)</f>
        <v>United Kingdom</v>
      </c>
    </row>
    <row r="4066" spans="1:10" x14ac:dyDescent="0.3">
      <c r="A4066">
        <v>16448</v>
      </c>
      <c r="B4066">
        <v>198</v>
      </c>
      <c r="C4066">
        <v>2</v>
      </c>
      <c r="D4066">
        <v>367.87000000000023</v>
      </c>
      <c r="E4066" cm="1">
        <f t="array" ref="E4066">_xlfn.IFS(B4066&lt;=PERCENTILE($B$3:$B$5882,0.2),5,B4066&lt;=PERCENTILE($B$3:$B$5882,0.4),4,B4066&lt;=PERCENTILE($B$3:$B$5882,0.6),3,B4066&lt;=PERCENTILE($B$3:$B$5882,0.8),2,TRUE,1)</f>
        <v>2</v>
      </c>
      <c r="F4066" cm="1">
        <f t="array" ref="F4066">_xlfn.IFS(C4066&lt;=PERCENTILE($C$3:$C$5882,0.2),1,C4066&lt;=PERCENTILE($C$3:$C$5882,0.4),2,C4066&lt;=PERCENTILE($C$3:$C$5882,0.6),3,C4066&lt;=PERCENTILE($C$3:$C$5882,0.8),4,TRUE,5)</f>
        <v>2</v>
      </c>
      <c r="G4066" cm="1">
        <f t="array" ref="G4066">_xlfn.IFS(D4066&lt;=PERCENTILE($D$3:$D$5882,0.2),1,D4066&lt;=PERCENTILE($D$3:$D$5882,0.4),2,D4066&lt;=PERCENTILE($D$3:$D$5882,0.6),3,D4066&lt;=PERCENTILE($D$3:$D$5882,0.8),4,TRUE,5)</f>
        <v>2</v>
      </c>
      <c r="H4066" s="3" t="str" cm="1">
        <f t="array" ref="H4066">_xlfn.IFS(AND(E4066&gt;=4,F4066&gt;=4,G4066&gt;=4),"Champions",AND(E4066&gt;=3,F4066&gt;=3,G4066&gt;=3),"Loyal Customers",AND(E4066&lt;=2,F4066&gt;=3),"At Risk",AND(E4066&lt;=2,F4066&lt;=2,G4066&lt;=2),"Lost",AND(E4066&gt;=4,F4066&lt;=2),"New/Promising",TRUE,"Needs Attention")</f>
        <v>Lost</v>
      </c>
      <c r="I4066" s="3" t="str">
        <f t="shared" si="67"/>
        <v>Churned</v>
      </c>
      <c r="J4066" s="3" t="str">
        <f>_xlfn.XLOOKUP(A4066,'Country_Lookup'!$D:$D,'Country_Lookup'!$E:$E)</f>
        <v>United Kingdom</v>
      </c>
    </row>
    <row r="4067" spans="1:10" x14ac:dyDescent="0.3">
      <c r="A4067">
        <v>16449</v>
      </c>
      <c r="B4067">
        <v>197</v>
      </c>
      <c r="C4067">
        <v>2</v>
      </c>
      <c r="D4067">
        <v>707.68999999999971</v>
      </c>
      <c r="E4067" cm="1">
        <f t="array" ref="E4067">_xlfn.IFS(B4067&lt;=PERCENTILE($B$3:$B$5882,0.2),5,B4067&lt;=PERCENTILE($B$3:$B$5882,0.4),4,B4067&lt;=PERCENTILE($B$3:$B$5882,0.6),3,B4067&lt;=PERCENTILE($B$3:$B$5882,0.8),2,TRUE,1)</f>
        <v>2</v>
      </c>
      <c r="F4067" cm="1">
        <f t="array" ref="F4067">_xlfn.IFS(C4067&lt;=PERCENTILE($C$3:$C$5882,0.2),1,C4067&lt;=PERCENTILE($C$3:$C$5882,0.4),2,C4067&lt;=PERCENTILE($C$3:$C$5882,0.6),3,C4067&lt;=PERCENTILE($C$3:$C$5882,0.8),4,TRUE,5)</f>
        <v>2</v>
      </c>
      <c r="G4067" cm="1">
        <f t="array" ref="G4067">_xlfn.IFS(D4067&lt;=PERCENTILE($D$3:$D$5882,0.2),1,D4067&lt;=PERCENTILE($D$3:$D$5882,0.4),2,D4067&lt;=PERCENTILE($D$3:$D$5882,0.6),3,D4067&lt;=PERCENTILE($D$3:$D$5882,0.8),4,TRUE,5)</f>
        <v>3</v>
      </c>
      <c r="H4067" s="3" t="str" cm="1">
        <f t="array" ref="H4067">_xlfn.IFS(AND(E4067&gt;=4,F4067&gt;=4,G4067&gt;=4),"Champions",AND(E4067&gt;=3,F4067&gt;=3,G4067&gt;=3),"Loyal Customers",AND(E4067&lt;=2,F4067&gt;=3),"At Risk",AND(E4067&lt;=2,F4067&lt;=2,G4067&lt;=2),"Lost",AND(E4067&gt;=4,F4067&lt;=2),"New/Promising",TRUE,"Needs Attention")</f>
        <v>Needs Attention</v>
      </c>
      <c r="I4067" s="3" t="str">
        <f t="shared" si="67"/>
        <v>Churned</v>
      </c>
      <c r="J4067" s="3" t="str">
        <f>_xlfn.XLOOKUP(A4067,'Country_Lookup'!$D:$D,'Country_Lookup'!$E:$E)</f>
        <v>United Kingdom</v>
      </c>
    </row>
    <row r="4068" spans="1:10" x14ac:dyDescent="0.3">
      <c r="A4068">
        <v>16450</v>
      </c>
      <c r="B4068">
        <v>149</v>
      </c>
      <c r="C4068">
        <v>3</v>
      </c>
      <c r="D4068">
        <v>1505.7300000000016</v>
      </c>
      <c r="E4068" cm="1">
        <f t="array" ref="E4068">_xlfn.IFS(B4068&lt;=PERCENTILE($B$3:$B$5882,0.2),5,B4068&lt;=PERCENTILE($B$3:$B$5882,0.4),4,B4068&lt;=PERCENTILE($B$3:$B$5882,0.6),3,B4068&lt;=PERCENTILE($B$3:$B$5882,0.8),2,TRUE,1)</f>
        <v>3</v>
      </c>
      <c r="F4068" cm="1">
        <f t="array" ref="F4068">_xlfn.IFS(C4068&lt;=PERCENTILE($C$3:$C$5882,0.2),1,C4068&lt;=PERCENTILE($C$3:$C$5882,0.4),2,C4068&lt;=PERCENTILE($C$3:$C$5882,0.6),3,C4068&lt;=PERCENTILE($C$3:$C$5882,0.8),4,TRUE,5)</f>
        <v>3</v>
      </c>
      <c r="G4068" cm="1">
        <f t="array" ref="G4068">_xlfn.IFS(D4068&lt;=PERCENTILE($D$3:$D$5882,0.2),1,D4068&lt;=PERCENTILE($D$3:$D$5882,0.4),2,D4068&lt;=PERCENTILE($D$3:$D$5882,0.6),3,D4068&lt;=PERCENTILE($D$3:$D$5882,0.8),4,TRUE,5)</f>
        <v>4</v>
      </c>
      <c r="H4068" s="3" t="str" cm="1">
        <f t="array" ref="H4068">_xlfn.IFS(AND(E4068&gt;=4,F4068&gt;=4,G4068&gt;=4),"Champions",AND(E4068&gt;=3,F4068&gt;=3,G4068&gt;=3),"Loyal Customers",AND(E4068&lt;=2,F4068&gt;=3),"At Risk",AND(E4068&lt;=2,F4068&lt;=2,G4068&lt;=2),"Lost",AND(E4068&gt;=4,F4068&lt;=2),"New/Promising",TRUE,"Needs Attention")</f>
        <v>Loyal Customers</v>
      </c>
      <c r="I4068" s="3" t="str">
        <f t="shared" si="67"/>
        <v>Churned</v>
      </c>
      <c r="J4068" s="3" t="str">
        <f>_xlfn.XLOOKUP(A4068,'Country_Lookup'!$D:$D,'Country_Lookup'!$E:$E)</f>
        <v>United Kingdom</v>
      </c>
    </row>
    <row r="4069" spans="1:10" x14ac:dyDescent="0.3">
      <c r="A4069">
        <v>16451</v>
      </c>
      <c r="B4069">
        <v>87</v>
      </c>
      <c r="C4069">
        <v>3</v>
      </c>
      <c r="D4069">
        <v>1013.1500000000009</v>
      </c>
      <c r="E4069" cm="1">
        <f t="array" ref="E4069">_xlfn.IFS(B4069&lt;=PERCENTILE($B$3:$B$5882,0.2),5,B4069&lt;=PERCENTILE($B$3:$B$5882,0.4),4,B4069&lt;=PERCENTILE($B$3:$B$5882,0.6),3,B4069&lt;=PERCENTILE($B$3:$B$5882,0.8),2,TRUE,1)</f>
        <v>3</v>
      </c>
      <c r="F4069" cm="1">
        <f t="array" ref="F4069">_xlfn.IFS(C4069&lt;=PERCENTILE($C$3:$C$5882,0.2),1,C4069&lt;=PERCENTILE($C$3:$C$5882,0.4),2,C4069&lt;=PERCENTILE($C$3:$C$5882,0.6),3,C4069&lt;=PERCENTILE($C$3:$C$5882,0.8),4,TRUE,5)</f>
        <v>3</v>
      </c>
      <c r="G4069" cm="1">
        <f t="array" ref="G4069">_xlfn.IFS(D4069&lt;=PERCENTILE($D$3:$D$5882,0.2),1,D4069&lt;=PERCENTILE($D$3:$D$5882,0.4),2,D4069&lt;=PERCENTILE($D$3:$D$5882,0.6),3,D4069&lt;=PERCENTILE($D$3:$D$5882,0.8),4,TRUE,5)</f>
        <v>3</v>
      </c>
      <c r="H4069" s="3" t="str" cm="1">
        <f t="array" ref="H4069">_xlfn.IFS(AND(E4069&gt;=4,F4069&gt;=4,G4069&gt;=4),"Champions",AND(E4069&gt;=3,F4069&gt;=3,G4069&gt;=3),"Loyal Customers",AND(E4069&lt;=2,F4069&gt;=3),"At Risk",AND(E4069&lt;=2,F4069&lt;=2,G4069&lt;=2),"Lost",AND(E4069&gt;=4,F4069&lt;=2),"New/Promising",TRUE,"Needs Attention")</f>
        <v>Loyal Customers</v>
      </c>
      <c r="I4069" s="3" t="str">
        <f t="shared" si="67"/>
        <v>Active</v>
      </c>
      <c r="J4069" s="3" t="str">
        <f>_xlfn.XLOOKUP(A4069,'Country_Lookup'!$D:$D,'Country_Lookup'!$E:$E)</f>
        <v>United Kingdom</v>
      </c>
    </row>
    <row r="4070" spans="1:10" x14ac:dyDescent="0.3">
      <c r="A4070">
        <v>16452</v>
      </c>
      <c r="B4070">
        <v>630</v>
      </c>
      <c r="C4070">
        <v>2</v>
      </c>
      <c r="D4070">
        <v>332.17</v>
      </c>
      <c r="E4070" cm="1">
        <f t="array" ref="E4070">_xlfn.IFS(B4070&lt;=PERCENTILE($B$3:$B$5882,0.2),5,B4070&lt;=PERCENTILE($B$3:$B$5882,0.4),4,B4070&lt;=PERCENTILE($B$3:$B$5882,0.6),3,B4070&lt;=PERCENTILE($B$3:$B$5882,0.8),2,TRUE,1)</f>
        <v>1</v>
      </c>
      <c r="F4070" cm="1">
        <f t="array" ref="F4070">_xlfn.IFS(C4070&lt;=PERCENTILE($C$3:$C$5882,0.2),1,C4070&lt;=PERCENTILE($C$3:$C$5882,0.4),2,C4070&lt;=PERCENTILE($C$3:$C$5882,0.6),3,C4070&lt;=PERCENTILE($C$3:$C$5882,0.8),4,TRUE,5)</f>
        <v>2</v>
      </c>
      <c r="G4070" cm="1">
        <f t="array" ref="G4070">_xlfn.IFS(D4070&lt;=PERCENTILE($D$3:$D$5882,0.2),1,D4070&lt;=PERCENTILE($D$3:$D$5882,0.4),2,D4070&lt;=PERCENTILE($D$3:$D$5882,0.6),3,D4070&lt;=PERCENTILE($D$3:$D$5882,0.8),4,TRUE,5)</f>
        <v>2</v>
      </c>
      <c r="H4070" s="3" t="str" cm="1">
        <f t="array" ref="H4070">_xlfn.IFS(AND(E4070&gt;=4,F4070&gt;=4,G4070&gt;=4),"Champions",AND(E4070&gt;=3,F4070&gt;=3,G4070&gt;=3),"Loyal Customers",AND(E4070&lt;=2,F4070&gt;=3),"At Risk",AND(E4070&lt;=2,F4070&lt;=2,G4070&lt;=2),"Lost",AND(E4070&gt;=4,F4070&lt;=2),"New/Promising",TRUE,"Needs Attention")</f>
        <v>Lost</v>
      </c>
      <c r="I4070" s="3" t="str">
        <f t="shared" si="67"/>
        <v>Churned</v>
      </c>
      <c r="J4070" s="3" t="str">
        <f>_xlfn.XLOOKUP(A4070,'Country_Lookup'!$D:$D,'Country_Lookup'!$E:$E)</f>
        <v>United Kingdom</v>
      </c>
    </row>
    <row r="4071" spans="1:10" x14ac:dyDescent="0.3">
      <c r="A4071">
        <v>16453</v>
      </c>
      <c r="B4071">
        <v>530</v>
      </c>
      <c r="C4071">
        <v>2</v>
      </c>
      <c r="D4071">
        <v>251.71</v>
      </c>
      <c r="E4071" cm="1">
        <f t="array" ref="E4071">_xlfn.IFS(B4071&lt;=PERCENTILE($B$3:$B$5882,0.2),5,B4071&lt;=PERCENTILE($B$3:$B$5882,0.4),4,B4071&lt;=PERCENTILE($B$3:$B$5882,0.6),3,B4071&lt;=PERCENTILE($B$3:$B$5882,0.8),2,TRUE,1)</f>
        <v>1</v>
      </c>
      <c r="F4071" cm="1">
        <f t="array" ref="F4071">_xlfn.IFS(C4071&lt;=PERCENTILE($C$3:$C$5882,0.2),1,C4071&lt;=PERCENTILE($C$3:$C$5882,0.4),2,C4071&lt;=PERCENTILE($C$3:$C$5882,0.6),3,C4071&lt;=PERCENTILE($C$3:$C$5882,0.8),4,TRUE,5)</f>
        <v>2</v>
      </c>
      <c r="G4071" cm="1">
        <f t="array" ref="G4071">_xlfn.IFS(D4071&lt;=PERCENTILE($D$3:$D$5882,0.2),1,D4071&lt;=PERCENTILE($D$3:$D$5882,0.4),2,D4071&lt;=PERCENTILE($D$3:$D$5882,0.6),3,D4071&lt;=PERCENTILE($D$3:$D$5882,0.8),4,TRUE,5)</f>
        <v>1</v>
      </c>
      <c r="H4071" s="3" t="str" cm="1">
        <f t="array" ref="H4071">_xlfn.IFS(AND(E4071&gt;=4,F4071&gt;=4,G4071&gt;=4),"Champions",AND(E4071&gt;=3,F4071&gt;=3,G4071&gt;=3),"Loyal Customers",AND(E4071&lt;=2,F4071&gt;=3),"At Risk",AND(E4071&lt;=2,F4071&lt;=2,G4071&lt;=2),"Lost",AND(E4071&gt;=4,F4071&lt;=2),"New/Promising",TRUE,"Needs Attention")</f>
        <v>Lost</v>
      </c>
      <c r="I4071" s="3" t="str">
        <f t="shared" si="67"/>
        <v>Churned</v>
      </c>
      <c r="J4071" s="3" t="str">
        <f>_xlfn.XLOOKUP(A4071,'Country_Lookup'!$D:$D,'Country_Lookup'!$E:$E)</f>
        <v>United Kingdom</v>
      </c>
    </row>
    <row r="4072" spans="1:10" x14ac:dyDescent="0.3">
      <c r="A4072">
        <v>16454</v>
      </c>
      <c r="B4072">
        <v>44</v>
      </c>
      <c r="C4072">
        <v>4</v>
      </c>
      <c r="D4072">
        <v>30.95</v>
      </c>
      <c r="E4072" cm="1">
        <f t="array" ref="E4072">_xlfn.IFS(B4072&lt;=PERCENTILE($B$3:$B$5882,0.2),5,B4072&lt;=PERCENTILE($B$3:$B$5882,0.4),4,B4072&lt;=PERCENTILE($B$3:$B$5882,0.6),3,B4072&lt;=PERCENTILE($B$3:$B$5882,0.8),2,TRUE,1)</f>
        <v>4</v>
      </c>
      <c r="F4072" cm="1">
        <f t="array" ref="F4072">_xlfn.IFS(C4072&lt;=PERCENTILE($C$3:$C$5882,0.2),1,C4072&lt;=PERCENTILE($C$3:$C$5882,0.4),2,C4072&lt;=PERCENTILE($C$3:$C$5882,0.6),3,C4072&lt;=PERCENTILE($C$3:$C$5882,0.8),4,TRUE,5)</f>
        <v>3</v>
      </c>
      <c r="G4072" cm="1">
        <f t="array" ref="G4072">_xlfn.IFS(D4072&lt;=PERCENTILE($D$3:$D$5882,0.2),1,D4072&lt;=PERCENTILE($D$3:$D$5882,0.4),2,D4072&lt;=PERCENTILE($D$3:$D$5882,0.6),3,D4072&lt;=PERCENTILE($D$3:$D$5882,0.8),4,TRUE,5)</f>
        <v>1</v>
      </c>
      <c r="H4072" s="3" t="str" cm="1">
        <f t="array" ref="H4072">_xlfn.IFS(AND(E4072&gt;=4,F4072&gt;=4,G4072&gt;=4),"Champions",AND(E4072&gt;=3,F4072&gt;=3,G4072&gt;=3),"Loyal Customers",AND(E4072&lt;=2,F4072&gt;=3),"At Risk",AND(E4072&lt;=2,F4072&lt;=2,G4072&lt;=2),"Lost",AND(E4072&gt;=4,F4072&lt;=2),"New/Promising",TRUE,"Needs Attention")</f>
        <v>Needs Attention</v>
      </c>
      <c r="I4072" s="3" t="str">
        <f t="shared" si="67"/>
        <v>Active</v>
      </c>
      <c r="J4072" s="3" t="str">
        <f>_xlfn.XLOOKUP(A4072,'Country_Lookup'!$D:$D,'Country_Lookup'!$E:$E)</f>
        <v>United Kingdom</v>
      </c>
    </row>
    <row r="4073" spans="1:10" x14ac:dyDescent="0.3">
      <c r="A4073">
        <v>16455</v>
      </c>
      <c r="B4073">
        <v>63</v>
      </c>
      <c r="C4073">
        <v>11</v>
      </c>
      <c r="D4073">
        <v>4384.3699999999963</v>
      </c>
      <c r="E4073" cm="1">
        <f t="array" ref="E4073">_xlfn.IFS(B4073&lt;=PERCENTILE($B$3:$B$5882,0.2),5,B4073&lt;=PERCENTILE($B$3:$B$5882,0.4),4,B4073&lt;=PERCENTILE($B$3:$B$5882,0.6),3,B4073&lt;=PERCENTILE($B$3:$B$5882,0.8),2,TRUE,1)</f>
        <v>3</v>
      </c>
      <c r="F4073" cm="1">
        <f t="array" ref="F4073">_xlfn.IFS(C4073&lt;=PERCENTILE($C$3:$C$5882,0.2),1,C4073&lt;=PERCENTILE($C$3:$C$5882,0.4),2,C4073&lt;=PERCENTILE($C$3:$C$5882,0.6),3,C4073&lt;=PERCENTILE($C$3:$C$5882,0.8),4,TRUE,5)</f>
        <v>5</v>
      </c>
      <c r="G4073" cm="1">
        <f t="array" ref="G4073">_xlfn.IFS(D4073&lt;=PERCENTILE($D$3:$D$5882,0.2),1,D4073&lt;=PERCENTILE($D$3:$D$5882,0.4),2,D4073&lt;=PERCENTILE($D$3:$D$5882,0.6),3,D4073&lt;=PERCENTILE($D$3:$D$5882,0.8),4,TRUE,5)</f>
        <v>5</v>
      </c>
      <c r="H4073" s="3" t="str" cm="1">
        <f t="array" ref="H4073">_xlfn.IFS(AND(E4073&gt;=4,F4073&gt;=4,G4073&gt;=4),"Champions",AND(E4073&gt;=3,F4073&gt;=3,G4073&gt;=3),"Loyal Customers",AND(E4073&lt;=2,F4073&gt;=3),"At Risk",AND(E4073&lt;=2,F4073&lt;=2,G4073&lt;=2),"Lost",AND(E4073&gt;=4,F4073&lt;=2),"New/Promising",TRUE,"Needs Attention")</f>
        <v>Loyal Customers</v>
      </c>
      <c r="I4073" s="3" t="str">
        <f t="shared" si="67"/>
        <v>Active</v>
      </c>
      <c r="J4073" s="3" t="str">
        <f>_xlfn.XLOOKUP(A4073,'Country_Lookup'!$D:$D,'Country_Lookup'!$E:$E)</f>
        <v>United Kingdom</v>
      </c>
    </row>
    <row r="4074" spans="1:10" x14ac:dyDescent="0.3">
      <c r="A4074">
        <v>16456</v>
      </c>
      <c r="B4074">
        <v>99</v>
      </c>
      <c r="C4074">
        <v>13</v>
      </c>
      <c r="D4074">
        <v>6862.9100000000117</v>
      </c>
      <c r="E4074" cm="1">
        <f t="array" ref="E4074">_xlfn.IFS(B4074&lt;=PERCENTILE($B$3:$B$5882,0.2),5,B4074&lt;=PERCENTILE($B$3:$B$5882,0.4),4,B4074&lt;=PERCENTILE($B$3:$B$5882,0.6),3,B4074&lt;=PERCENTILE($B$3:$B$5882,0.8),2,TRUE,1)</f>
        <v>3</v>
      </c>
      <c r="F4074" cm="1">
        <f t="array" ref="F4074">_xlfn.IFS(C4074&lt;=PERCENTILE($C$3:$C$5882,0.2),1,C4074&lt;=PERCENTILE($C$3:$C$5882,0.4),2,C4074&lt;=PERCENTILE($C$3:$C$5882,0.6),3,C4074&lt;=PERCENTILE($C$3:$C$5882,0.8),4,TRUE,5)</f>
        <v>5</v>
      </c>
      <c r="G4074" cm="1">
        <f t="array" ref="G4074">_xlfn.IFS(D4074&lt;=PERCENTILE($D$3:$D$5882,0.2),1,D4074&lt;=PERCENTILE($D$3:$D$5882,0.4),2,D4074&lt;=PERCENTILE($D$3:$D$5882,0.6),3,D4074&lt;=PERCENTILE($D$3:$D$5882,0.8),4,TRUE,5)</f>
        <v>5</v>
      </c>
      <c r="H4074" s="3" t="str" cm="1">
        <f t="array" ref="H4074">_xlfn.IFS(AND(E4074&gt;=4,F4074&gt;=4,G4074&gt;=4),"Champions",AND(E4074&gt;=3,F4074&gt;=3,G4074&gt;=3),"Loyal Customers",AND(E4074&lt;=2,F4074&gt;=3),"At Risk",AND(E4074&lt;=2,F4074&lt;=2,G4074&lt;=2),"Lost",AND(E4074&gt;=4,F4074&lt;=2),"New/Promising",TRUE,"Needs Attention")</f>
        <v>Loyal Customers</v>
      </c>
      <c r="I4074" s="3" t="str">
        <f t="shared" si="67"/>
        <v>Churned</v>
      </c>
      <c r="J4074" s="3" t="str">
        <f>_xlfn.XLOOKUP(A4074,'Country_Lookup'!$D:$D,'Country_Lookup'!$E:$E)</f>
        <v>United Kingdom</v>
      </c>
    </row>
    <row r="4075" spans="1:10" x14ac:dyDescent="0.3">
      <c r="A4075">
        <v>16457</v>
      </c>
      <c r="B4075">
        <v>218</v>
      </c>
      <c r="C4075">
        <v>1</v>
      </c>
      <c r="D4075">
        <v>208.36000000000007</v>
      </c>
      <c r="E4075" cm="1">
        <f t="array" ref="E4075">_xlfn.IFS(B4075&lt;=PERCENTILE($B$3:$B$5882,0.2),5,B4075&lt;=PERCENTILE($B$3:$B$5882,0.4),4,B4075&lt;=PERCENTILE($B$3:$B$5882,0.6),3,B4075&lt;=PERCENTILE($B$3:$B$5882,0.8),2,TRUE,1)</f>
        <v>2</v>
      </c>
      <c r="F4075" cm="1">
        <f t="array" ref="F4075">_xlfn.IFS(C4075&lt;=PERCENTILE($C$3:$C$5882,0.2),1,C4075&lt;=PERCENTILE($C$3:$C$5882,0.4),2,C4075&lt;=PERCENTILE($C$3:$C$5882,0.6),3,C4075&lt;=PERCENTILE($C$3:$C$5882,0.8),4,TRUE,5)</f>
        <v>1</v>
      </c>
      <c r="G4075" cm="1">
        <f t="array" ref="G4075">_xlfn.IFS(D4075&lt;=PERCENTILE($D$3:$D$5882,0.2),1,D4075&lt;=PERCENTILE($D$3:$D$5882,0.4),2,D4075&lt;=PERCENTILE($D$3:$D$5882,0.6),3,D4075&lt;=PERCENTILE($D$3:$D$5882,0.8),4,TRUE,5)</f>
        <v>1</v>
      </c>
      <c r="H4075" s="3" t="str" cm="1">
        <f t="array" ref="H4075">_xlfn.IFS(AND(E4075&gt;=4,F4075&gt;=4,G4075&gt;=4),"Champions",AND(E4075&gt;=3,F4075&gt;=3,G4075&gt;=3),"Loyal Customers",AND(E4075&lt;=2,F4075&gt;=3),"At Risk",AND(E4075&lt;=2,F4075&lt;=2,G4075&lt;=2),"Lost",AND(E4075&gt;=4,F4075&lt;=2),"New/Promising",TRUE,"Needs Attention")</f>
        <v>Lost</v>
      </c>
      <c r="I4075" s="3" t="str">
        <f t="shared" si="67"/>
        <v>Churned</v>
      </c>
      <c r="J4075" s="3" t="str">
        <f>_xlfn.XLOOKUP(A4075,'Country_Lookup'!$D:$D,'Country_Lookup'!$E:$E)</f>
        <v>United Kingdom</v>
      </c>
    </row>
    <row r="4076" spans="1:10" x14ac:dyDescent="0.3">
      <c r="A4076">
        <v>16458</v>
      </c>
      <c r="B4076">
        <v>2</v>
      </c>
      <c r="C4076">
        <v>30</v>
      </c>
      <c r="D4076">
        <v>5715.3400000000311</v>
      </c>
      <c r="E4076" cm="1">
        <f t="array" ref="E4076">_xlfn.IFS(B4076&lt;=PERCENTILE($B$3:$B$5882,0.2),5,B4076&lt;=PERCENTILE($B$3:$B$5882,0.4),4,B4076&lt;=PERCENTILE($B$3:$B$5882,0.6),3,B4076&lt;=PERCENTILE($B$3:$B$5882,0.8),2,TRUE,1)</f>
        <v>5</v>
      </c>
      <c r="F4076" cm="1">
        <f t="array" ref="F4076">_xlfn.IFS(C4076&lt;=PERCENTILE($C$3:$C$5882,0.2),1,C4076&lt;=PERCENTILE($C$3:$C$5882,0.4),2,C4076&lt;=PERCENTILE($C$3:$C$5882,0.6),3,C4076&lt;=PERCENTILE($C$3:$C$5882,0.8),4,TRUE,5)</f>
        <v>5</v>
      </c>
      <c r="G4076" cm="1">
        <f t="array" ref="G4076">_xlfn.IFS(D4076&lt;=PERCENTILE($D$3:$D$5882,0.2),1,D4076&lt;=PERCENTILE($D$3:$D$5882,0.4),2,D4076&lt;=PERCENTILE($D$3:$D$5882,0.6),3,D4076&lt;=PERCENTILE($D$3:$D$5882,0.8),4,TRUE,5)</f>
        <v>5</v>
      </c>
      <c r="H4076" s="3" t="str" cm="1">
        <f t="array" ref="H4076">_xlfn.IFS(AND(E4076&gt;=4,F4076&gt;=4,G4076&gt;=4),"Champions",AND(E4076&gt;=3,F4076&gt;=3,G4076&gt;=3),"Loyal Customers",AND(E4076&lt;=2,F4076&gt;=3),"At Risk",AND(E4076&lt;=2,F4076&lt;=2,G4076&lt;=2),"Lost",AND(E4076&gt;=4,F4076&lt;=2),"New/Promising",TRUE,"Needs Attention")</f>
        <v>Champions</v>
      </c>
      <c r="I4076" s="3" t="str">
        <f t="shared" si="67"/>
        <v>Active</v>
      </c>
      <c r="J4076" s="3" t="str">
        <f>_xlfn.XLOOKUP(A4076,'Country_Lookup'!$D:$D,'Country_Lookup'!$E:$E)</f>
        <v>United Kingdom</v>
      </c>
    </row>
    <row r="4077" spans="1:10" x14ac:dyDescent="0.3">
      <c r="A4077">
        <v>16459</v>
      </c>
      <c r="B4077">
        <v>729</v>
      </c>
      <c r="C4077">
        <v>1</v>
      </c>
      <c r="D4077">
        <v>71.790000000000006</v>
      </c>
      <c r="E4077" cm="1">
        <f t="array" ref="E4077">_xlfn.IFS(B4077&lt;=PERCENTILE($B$3:$B$5882,0.2),5,B4077&lt;=PERCENTILE($B$3:$B$5882,0.4),4,B4077&lt;=PERCENTILE($B$3:$B$5882,0.6),3,B4077&lt;=PERCENTILE($B$3:$B$5882,0.8),2,TRUE,1)</f>
        <v>1</v>
      </c>
      <c r="F4077" cm="1">
        <f t="array" ref="F4077">_xlfn.IFS(C4077&lt;=PERCENTILE($C$3:$C$5882,0.2),1,C4077&lt;=PERCENTILE($C$3:$C$5882,0.4),2,C4077&lt;=PERCENTILE($C$3:$C$5882,0.6),3,C4077&lt;=PERCENTILE($C$3:$C$5882,0.8),4,TRUE,5)</f>
        <v>1</v>
      </c>
      <c r="G4077" cm="1">
        <f t="array" ref="G4077">_xlfn.IFS(D4077&lt;=PERCENTILE($D$3:$D$5882,0.2),1,D4077&lt;=PERCENTILE($D$3:$D$5882,0.4),2,D4077&lt;=PERCENTILE($D$3:$D$5882,0.6),3,D4077&lt;=PERCENTILE($D$3:$D$5882,0.8),4,TRUE,5)</f>
        <v>1</v>
      </c>
      <c r="H4077" s="3" t="str" cm="1">
        <f t="array" ref="H4077">_xlfn.IFS(AND(E4077&gt;=4,F4077&gt;=4,G4077&gt;=4),"Champions",AND(E4077&gt;=3,F4077&gt;=3,G4077&gt;=3),"Loyal Customers",AND(E4077&lt;=2,F4077&gt;=3),"At Risk",AND(E4077&lt;=2,F4077&lt;=2,G4077&lt;=2),"Lost",AND(E4077&gt;=4,F4077&lt;=2),"New/Promising",TRUE,"Needs Attention")</f>
        <v>Lost</v>
      </c>
      <c r="I4077" s="3" t="str">
        <f t="shared" si="67"/>
        <v>Churned</v>
      </c>
      <c r="J4077" s="3" t="str">
        <f>_xlfn.XLOOKUP(A4077,'Country_Lookup'!$D:$D,'Country_Lookup'!$E:$E)</f>
        <v>United Kingdom</v>
      </c>
    </row>
    <row r="4078" spans="1:10" x14ac:dyDescent="0.3">
      <c r="A4078">
        <v>16460</v>
      </c>
      <c r="B4078">
        <v>28</v>
      </c>
      <c r="C4078">
        <v>3</v>
      </c>
      <c r="D4078">
        <v>814.72000000000105</v>
      </c>
      <c r="E4078" cm="1">
        <f t="array" ref="E4078">_xlfn.IFS(B4078&lt;=PERCENTILE($B$3:$B$5882,0.2),5,B4078&lt;=PERCENTILE($B$3:$B$5882,0.4),4,B4078&lt;=PERCENTILE($B$3:$B$5882,0.6),3,B4078&lt;=PERCENTILE($B$3:$B$5882,0.8),2,TRUE,1)</f>
        <v>4</v>
      </c>
      <c r="F4078" cm="1">
        <f t="array" ref="F4078">_xlfn.IFS(C4078&lt;=PERCENTILE($C$3:$C$5882,0.2),1,C4078&lt;=PERCENTILE($C$3:$C$5882,0.4),2,C4078&lt;=PERCENTILE($C$3:$C$5882,0.6),3,C4078&lt;=PERCENTILE($C$3:$C$5882,0.8),4,TRUE,5)</f>
        <v>3</v>
      </c>
      <c r="G4078" cm="1">
        <f t="array" ref="G4078">_xlfn.IFS(D4078&lt;=PERCENTILE($D$3:$D$5882,0.2),1,D4078&lt;=PERCENTILE($D$3:$D$5882,0.4),2,D4078&lt;=PERCENTILE($D$3:$D$5882,0.6),3,D4078&lt;=PERCENTILE($D$3:$D$5882,0.8),4,TRUE,5)</f>
        <v>3</v>
      </c>
      <c r="H4078" s="3" t="str" cm="1">
        <f t="array" ref="H4078">_xlfn.IFS(AND(E4078&gt;=4,F4078&gt;=4,G4078&gt;=4),"Champions",AND(E4078&gt;=3,F4078&gt;=3,G4078&gt;=3),"Loyal Customers",AND(E4078&lt;=2,F4078&gt;=3),"At Risk",AND(E4078&lt;=2,F4078&lt;=2,G4078&lt;=2),"Lost",AND(E4078&gt;=4,F4078&lt;=2),"New/Promising",TRUE,"Needs Attention")</f>
        <v>Loyal Customers</v>
      </c>
      <c r="I4078" s="3" t="str">
        <f t="shared" si="67"/>
        <v>Active</v>
      </c>
      <c r="J4078" s="3" t="str">
        <f>_xlfn.XLOOKUP(A4078,'Country_Lookup'!$D:$D,'Country_Lookup'!$E:$E)</f>
        <v>United Kingdom</v>
      </c>
    </row>
    <row r="4079" spans="1:10" x14ac:dyDescent="0.3">
      <c r="A4079">
        <v>16461</v>
      </c>
      <c r="B4079">
        <v>177</v>
      </c>
      <c r="C4079">
        <v>3</v>
      </c>
      <c r="D4079">
        <v>1615.2199999999896</v>
      </c>
      <c r="E4079" cm="1">
        <f t="array" ref="E4079">_xlfn.IFS(B4079&lt;=PERCENTILE($B$3:$B$5882,0.2),5,B4079&lt;=PERCENTILE($B$3:$B$5882,0.4),4,B4079&lt;=PERCENTILE($B$3:$B$5882,0.6),3,B4079&lt;=PERCENTILE($B$3:$B$5882,0.8),2,TRUE,1)</f>
        <v>3</v>
      </c>
      <c r="F4079" cm="1">
        <f t="array" ref="F4079">_xlfn.IFS(C4079&lt;=PERCENTILE($C$3:$C$5882,0.2),1,C4079&lt;=PERCENTILE($C$3:$C$5882,0.4),2,C4079&lt;=PERCENTILE($C$3:$C$5882,0.6),3,C4079&lt;=PERCENTILE($C$3:$C$5882,0.8),4,TRUE,5)</f>
        <v>3</v>
      </c>
      <c r="G4079" cm="1">
        <f t="array" ref="G4079">_xlfn.IFS(D4079&lt;=PERCENTILE($D$3:$D$5882,0.2),1,D4079&lt;=PERCENTILE($D$3:$D$5882,0.4),2,D4079&lt;=PERCENTILE($D$3:$D$5882,0.6),3,D4079&lt;=PERCENTILE($D$3:$D$5882,0.8),4,TRUE,5)</f>
        <v>4</v>
      </c>
      <c r="H4079" s="3" t="str" cm="1">
        <f t="array" ref="H4079">_xlfn.IFS(AND(E4079&gt;=4,F4079&gt;=4,G4079&gt;=4),"Champions",AND(E4079&gt;=3,F4079&gt;=3,G4079&gt;=3),"Loyal Customers",AND(E4079&lt;=2,F4079&gt;=3),"At Risk",AND(E4079&lt;=2,F4079&lt;=2,G4079&lt;=2),"Lost",AND(E4079&gt;=4,F4079&lt;=2),"New/Promising",TRUE,"Needs Attention")</f>
        <v>Loyal Customers</v>
      </c>
      <c r="I4079" s="3" t="str">
        <f t="shared" si="67"/>
        <v>Churned</v>
      </c>
      <c r="J4079" s="3" t="str">
        <f>_xlfn.XLOOKUP(A4079,'Country_Lookup'!$D:$D,'Country_Lookup'!$E:$E)</f>
        <v>United Kingdom</v>
      </c>
    </row>
    <row r="4080" spans="1:10" x14ac:dyDescent="0.3">
      <c r="A4080">
        <v>16462</v>
      </c>
      <c r="B4080">
        <v>73</v>
      </c>
      <c r="C4080">
        <v>3</v>
      </c>
      <c r="D4080">
        <v>136</v>
      </c>
      <c r="E4080" cm="1">
        <f t="array" ref="E4080">_xlfn.IFS(B4080&lt;=PERCENTILE($B$3:$B$5882,0.2),5,B4080&lt;=PERCENTILE($B$3:$B$5882,0.4),4,B4080&lt;=PERCENTILE($B$3:$B$5882,0.6),3,B4080&lt;=PERCENTILE($B$3:$B$5882,0.8),2,TRUE,1)</f>
        <v>3</v>
      </c>
      <c r="F4080" cm="1">
        <f t="array" ref="F4080">_xlfn.IFS(C4080&lt;=PERCENTILE($C$3:$C$5882,0.2),1,C4080&lt;=PERCENTILE($C$3:$C$5882,0.4),2,C4080&lt;=PERCENTILE($C$3:$C$5882,0.6),3,C4080&lt;=PERCENTILE($C$3:$C$5882,0.8),4,TRUE,5)</f>
        <v>3</v>
      </c>
      <c r="G4080" cm="1">
        <f t="array" ref="G4080">_xlfn.IFS(D4080&lt;=PERCENTILE($D$3:$D$5882,0.2),1,D4080&lt;=PERCENTILE($D$3:$D$5882,0.4),2,D4080&lt;=PERCENTILE($D$3:$D$5882,0.6),3,D4080&lt;=PERCENTILE($D$3:$D$5882,0.8),4,TRUE,5)</f>
        <v>1</v>
      </c>
      <c r="H4080" s="3" t="str" cm="1">
        <f t="array" ref="H4080">_xlfn.IFS(AND(E4080&gt;=4,F4080&gt;=4,G4080&gt;=4),"Champions",AND(E4080&gt;=3,F4080&gt;=3,G4080&gt;=3),"Loyal Customers",AND(E4080&lt;=2,F4080&gt;=3),"At Risk",AND(E4080&lt;=2,F4080&lt;=2,G4080&lt;=2),"Lost",AND(E4080&gt;=4,F4080&lt;=2),"New/Promising",TRUE,"Needs Attention")</f>
        <v>Needs Attention</v>
      </c>
      <c r="I4080" s="3" t="str">
        <f t="shared" si="67"/>
        <v>Active</v>
      </c>
      <c r="J4080" s="3" t="str">
        <f>_xlfn.XLOOKUP(A4080,'Country_Lookup'!$D:$D,'Country_Lookup'!$E:$E)</f>
        <v>United Kingdom</v>
      </c>
    </row>
    <row r="4081" spans="1:10" x14ac:dyDescent="0.3">
      <c r="A4081">
        <v>16463</v>
      </c>
      <c r="B4081">
        <v>21</v>
      </c>
      <c r="C4081">
        <v>4</v>
      </c>
      <c r="D4081">
        <v>1422.3999999999983</v>
      </c>
      <c r="E4081" cm="1">
        <f t="array" ref="E4081">_xlfn.IFS(B4081&lt;=PERCENTILE($B$3:$B$5882,0.2),5,B4081&lt;=PERCENTILE($B$3:$B$5882,0.4),4,B4081&lt;=PERCENTILE($B$3:$B$5882,0.6),3,B4081&lt;=PERCENTILE($B$3:$B$5882,0.8),2,TRUE,1)</f>
        <v>4</v>
      </c>
      <c r="F4081" cm="1">
        <f t="array" ref="F4081">_xlfn.IFS(C4081&lt;=PERCENTILE($C$3:$C$5882,0.2),1,C4081&lt;=PERCENTILE($C$3:$C$5882,0.4),2,C4081&lt;=PERCENTILE($C$3:$C$5882,0.6),3,C4081&lt;=PERCENTILE($C$3:$C$5882,0.8),4,TRUE,5)</f>
        <v>3</v>
      </c>
      <c r="G4081" cm="1">
        <f t="array" ref="G4081">_xlfn.IFS(D4081&lt;=PERCENTILE($D$3:$D$5882,0.2),1,D4081&lt;=PERCENTILE($D$3:$D$5882,0.4),2,D4081&lt;=PERCENTILE($D$3:$D$5882,0.6),3,D4081&lt;=PERCENTILE($D$3:$D$5882,0.8),4,TRUE,5)</f>
        <v>4</v>
      </c>
      <c r="H4081" s="3" t="str" cm="1">
        <f t="array" ref="H4081">_xlfn.IFS(AND(E4081&gt;=4,F4081&gt;=4,G4081&gt;=4),"Champions",AND(E4081&gt;=3,F4081&gt;=3,G4081&gt;=3),"Loyal Customers",AND(E4081&lt;=2,F4081&gt;=3),"At Risk",AND(E4081&lt;=2,F4081&lt;=2,G4081&lt;=2),"Lost",AND(E4081&gt;=4,F4081&lt;=2),"New/Promising",TRUE,"Needs Attention")</f>
        <v>Loyal Customers</v>
      </c>
      <c r="I4081" s="3" t="str">
        <f t="shared" si="67"/>
        <v>Active</v>
      </c>
      <c r="J4081" s="3" t="str">
        <f>_xlfn.XLOOKUP(A4081,'Country_Lookup'!$D:$D,'Country_Lookup'!$E:$E)</f>
        <v>United Kingdom</v>
      </c>
    </row>
    <row r="4082" spans="1:10" x14ac:dyDescent="0.3">
      <c r="A4082">
        <v>16464</v>
      </c>
      <c r="B4082">
        <v>19</v>
      </c>
      <c r="C4082">
        <v>3</v>
      </c>
      <c r="D4082">
        <v>1314.6799999999946</v>
      </c>
      <c r="E4082" cm="1">
        <f t="array" ref="E4082">_xlfn.IFS(B4082&lt;=PERCENTILE($B$3:$B$5882,0.2),5,B4082&lt;=PERCENTILE($B$3:$B$5882,0.4),4,B4082&lt;=PERCENTILE($B$3:$B$5882,0.6),3,B4082&lt;=PERCENTILE($B$3:$B$5882,0.8),2,TRUE,1)</f>
        <v>5</v>
      </c>
      <c r="F4082" cm="1">
        <f t="array" ref="F4082">_xlfn.IFS(C4082&lt;=PERCENTILE($C$3:$C$5882,0.2),1,C4082&lt;=PERCENTILE($C$3:$C$5882,0.4),2,C4082&lt;=PERCENTILE($C$3:$C$5882,0.6),3,C4082&lt;=PERCENTILE($C$3:$C$5882,0.8),4,TRUE,5)</f>
        <v>3</v>
      </c>
      <c r="G4082" cm="1">
        <f t="array" ref="G4082">_xlfn.IFS(D4082&lt;=PERCENTILE($D$3:$D$5882,0.2),1,D4082&lt;=PERCENTILE($D$3:$D$5882,0.4),2,D4082&lt;=PERCENTILE($D$3:$D$5882,0.6),3,D4082&lt;=PERCENTILE($D$3:$D$5882,0.8),4,TRUE,5)</f>
        <v>4</v>
      </c>
      <c r="H4082" s="3" t="str" cm="1">
        <f t="array" ref="H4082">_xlfn.IFS(AND(E4082&gt;=4,F4082&gt;=4,G4082&gt;=4),"Champions",AND(E4082&gt;=3,F4082&gt;=3,G4082&gt;=3),"Loyal Customers",AND(E4082&lt;=2,F4082&gt;=3),"At Risk",AND(E4082&lt;=2,F4082&lt;=2,G4082&lt;=2),"Lost",AND(E4082&gt;=4,F4082&lt;=2),"New/Promising",TRUE,"Needs Attention")</f>
        <v>Loyal Customers</v>
      </c>
      <c r="I4082" s="3" t="str">
        <f t="shared" si="67"/>
        <v>Active</v>
      </c>
      <c r="J4082" s="3" t="str">
        <f>_xlfn.XLOOKUP(A4082,'Country_Lookup'!$D:$D,'Country_Lookup'!$E:$E)</f>
        <v>United Kingdom</v>
      </c>
    </row>
    <row r="4083" spans="1:10" x14ac:dyDescent="0.3">
      <c r="A4083">
        <v>16465</v>
      </c>
      <c r="B4083">
        <v>420</v>
      </c>
      <c r="C4083">
        <v>2</v>
      </c>
      <c r="D4083">
        <v>746.24000000000058</v>
      </c>
      <c r="E4083" cm="1">
        <f t="array" ref="E4083">_xlfn.IFS(B4083&lt;=PERCENTILE($B$3:$B$5882,0.2),5,B4083&lt;=PERCENTILE($B$3:$B$5882,0.4),4,B4083&lt;=PERCENTILE($B$3:$B$5882,0.6),3,B4083&lt;=PERCENTILE($B$3:$B$5882,0.8),2,TRUE,1)</f>
        <v>1</v>
      </c>
      <c r="F4083" cm="1">
        <f t="array" ref="F4083">_xlfn.IFS(C4083&lt;=PERCENTILE($C$3:$C$5882,0.2),1,C4083&lt;=PERCENTILE($C$3:$C$5882,0.4),2,C4083&lt;=PERCENTILE($C$3:$C$5882,0.6),3,C4083&lt;=PERCENTILE($C$3:$C$5882,0.8),4,TRUE,5)</f>
        <v>2</v>
      </c>
      <c r="G4083" cm="1">
        <f t="array" ref="G4083">_xlfn.IFS(D4083&lt;=PERCENTILE($D$3:$D$5882,0.2),1,D4083&lt;=PERCENTILE($D$3:$D$5882,0.4),2,D4083&lt;=PERCENTILE($D$3:$D$5882,0.6),3,D4083&lt;=PERCENTILE($D$3:$D$5882,0.8),4,TRUE,5)</f>
        <v>3</v>
      </c>
      <c r="H4083" s="3" t="str" cm="1">
        <f t="array" ref="H4083">_xlfn.IFS(AND(E4083&gt;=4,F4083&gt;=4,G4083&gt;=4),"Champions",AND(E4083&gt;=3,F4083&gt;=3,G4083&gt;=3),"Loyal Customers",AND(E4083&lt;=2,F4083&gt;=3),"At Risk",AND(E4083&lt;=2,F4083&lt;=2,G4083&lt;=2),"Lost",AND(E4083&gt;=4,F4083&lt;=2),"New/Promising",TRUE,"Needs Attention")</f>
        <v>Needs Attention</v>
      </c>
      <c r="I4083" s="3" t="str">
        <f t="shared" si="67"/>
        <v>Churned</v>
      </c>
      <c r="J4083" s="3" t="str">
        <f>_xlfn.XLOOKUP(A4083,'Country_Lookup'!$D:$D,'Country_Lookup'!$E:$E)</f>
        <v>United Kingdom</v>
      </c>
    </row>
    <row r="4084" spans="1:10" x14ac:dyDescent="0.3">
      <c r="A4084">
        <v>16466</v>
      </c>
      <c r="B4084">
        <v>33</v>
      </c>
      <c r="C4084">
        <v>15</v>
      </c>
      <c r="D4084">
        <v>3838.5900000000101</v>
      </c>
      <c r="E4084" cm="1">
        <f t="array" ref="E4084">_xlfn.IFS(B4084&lt;=PERCENTILE($B$3:$B$5882,0.2),5,B4084&lt;=PERCENTILE($B$3:$B$5882,0.4),4,B4084&lt;=PERCENTILE($B$3:$B$5882,0.6),3,B4084&lt;=PERCENTILE($B$3:$B$5882,0.8),2,TRUE,1)</f>
        <v>4</v>
      </c>
      <c r="F4084" cm="1">
        <f t="array" ref="F4084">_xlfn.IFS(C4084&lt;=PERCENTILE($C$3:$C$5882,0.2),1,C4084&lt;=PERCENTILE($C$3:$C$5882,0.4),2,C4084&lt;=PERCENTILE($C$3:$C$5882,0.6),3,C4084&lt;=PERCENTILE($C$3:$C$5882,0.8),4,TRUE,5)</f>
        <v>5</v>
      </c>
      <c r="G4084" cm="1">
        <f t="array" ref="G4084">_xlfn.IFS(D4084&lt;=PERCENTILE($D$3:$D$5882,0.2),1,D4084&lt;=PERCENTILE($D$3:$D$5882,0.4),2,D4084&lt;=PERCENTILE($D$3:$D$5882,0.6),3,D4084&lt;=PERCENTILE($D$3:$D$5882,0.8),4,TRUE,5)</f>
        <v>5</v>
      </c>
      <c r="H4084" s="3" t="str" cm="1">
        <f t="array" ref="H4084">_xlfn.IFS(AND(E4084&gt;=4,F4084&gt;=4,G4084&gt;=4),"Champions",AND(E4084&gt;=3,F4084&gt;=3,G4084&gt;=3),"Loyal Customers",AND(E4084&lt;=2,F4084&gt;=3),"At Risk",AND(E4084&lt;=2,F4084&lt;=2,G4084&lt;=2),"Lost",AND(E4084&gt;=4,F4084&lt;=2),"New/Promising",TRUE,"Needs Attention")</f>
        <v>Champions</v>
      </c>
      <c r="I4084" s="3" t="str">
        <f t="shared" si="67"/>
        <v>Active</v>
      </c>
      <c r="J4084" s="3" t="str">
        <f>_xlfn.XLOOKUP(A4084,'Country_Lookup'!$D:$D,'Country_Lookup'!$E:$E)</f>
        <v>United Kingdom</v>
      </c>
    </row>
    <row r="4085" spans="1:10" x14ac:dyDescent="0.3">
      <c r="A4085">
        <v>16467</v>
      </c>
      <c r="B4085">
        <v>508</v>
      </c>
      <c r="C4085">
        <v>7</v>
      </c>
      <c r="D4085">
        <v>2869.1600000000017</v>
      </c>
      <c r="E4085" cm="1">
        <f t="array" ref="E4085">_xlfn.IFS(B4085&lt;=PERCENTILE($B$3:$B$5882,0.2),5,B4085&lt;=PERCENTILE($B$3:$B$5882,0.4),4,B4085&lt;=PERCENTILE($B$3:$B$5882,0.6),3,B4085&lt;=PERCENTILE($B$3:$B$5882,0.8),2,TRUE,1)</f>
        <v>1</v>
      </c>
      <c r="F4085" cm="1">
        <f t="array" ref="F4085">_xlfn.IFS(C4085&lt;=PERCENTILE($C$3:$C$5882,0.2),1,C4085&lt;=PERCENTILE($C$3:$C$5882,0.4),2,C4085&lt;=PERCENTILE($C$3:$C$5882,0.6),3,C4085&lt;=PERCENTILE($C$3:$C$5882,0.8),4,TRUE,5)</f>
        <v>4</v>
      </c>
      <c r="G4085" cm="1">
        <f t="array" ref="G4085">_xlfn.IFS(D4085&lt;=PERCENTILE($D$3:$D$5882,0.2),1,D4085&lt;=PERCENTILE($D$3:$D$5882,0.4),2,D4085&lt;=PERCENTILE($D$3:$D$5882,0.6),3,D4085&lt;=PERCENTILE($D$3:$D$5882,0.8),4,TRUE,5)</f>
        <v>4</v>
      </c>
      <c r="H4085" s="3" t="str" cm="1">
        <f t="array" ref="H4085">_xlfn.IFS(AND(E4085&gt;=4,F4085&gt;=4,G4085&gt;=4),"Champions",AND(E4085&gt;=3,F4085&gt;=3,G4085&gt;=3),"Loyal Customers",AND(E4085&lt;=2,F4085&gt;=3),"At Risk",AND(E4085&lt;=2,F4085&lt;=2,G4085&lt;=2),"Lost",AND(E4085&gt;=4,F4085&lt;=2),"New/Promising",TRUE,"Needs Attention")</f>
        <v>At Risk</v>
      </c>
      <c r="I4085" s="3" t="str">
        <f t="shared" si="67"/>
        <v>Churned</v>
      </c>
      <c r="J4085" s="3" t="str">
        <f>_xlfn.XLOOKUP(A4085,'Country_Lookup'!$D:$D,'Country_Lookup'!$E:$E)</f>
        <v>United Kingdom</v>
      </c>
    </row>
    <row r="4086" spans="1:10" x14ac:dyDescent="0.3">
      <c r="A4086">
        <v>16468</v>
      </c>
      <c r="B4086">
        <v>74</v>
      </c>
      <c r="C4086">
        <v>3</v>
      </c>
      <c r="D4086">
        <v>787.52</v>
      </c>
      <c r="E4086" cm="1">
        <f t="array" ref="E4086">_xlfn.IFS(B4086&lt;=PERCENTILE($B$3:$B$5882,0.2),5,B4086&lt;=PERCENTILE($B$3:$B$5882,0.4),4,B4086&lt;=PERCENTILE($B$3:$B$5882,0.6),3,B4086&lt;=PERCENTILE($B$3:$B$5882,0.8),2,TRUE,1)</f>
        <v>3</v>
      </c>
      <c r="F4086" cm="1">
        <f t="array" ref="F4086">_xlfn.IFS(C4086&lt;=PERCENTILE($C$3:$C$5882,0.2),1,C4086&lt;=PERCENTILE($C$3:$C$5882,0.4),2,C4086&lt;=PERCENTILE($C$3:$C$5882,0.6),3,C4086&lt;=PERCENTILE($C$3:$C$5882,0.8),4,TRUE,5)</f>
        <v>3</v>
      </c>
      <c r="G4086" cm="1">
        <f t="array" ref="G4086">_xlfn.IFS(D4086&lt;=PERCENTILE($D$3:$D$5882,0.2),1,D4086&lt;=PERCENTILE($D$3:$D$5882,0.4),2,D4086&lt;=PERCENTILE($D$3:$D$5882,0.6),3,D4086&lt;=PERCENTILE($D$3:$D$5882,0.8),4,TRUE,5)</f>
        <v>3</v>
      </c>
      <c r="H4086" s="3" t="str" cm="1">
        <f t="array" ref="H4086">_xlfn.IFS(AND(E4086&gt;=4,F4086&gt;=4,G4086&gt;=4),"Champions",AND(E4086&gt;=3,F4086&gt;=3,G4086&gt;=3),"Loyal Customers",AND(E4086&lt;=2,F4086&gt;=3),"At Risk",AND(E4086&lt;=2,F4086&lt;=2,G4086&lt;=2),"Lost",AND(E4086&gt;=4,F4086&lt;=2),"New/Promising",TRUE,"Needs Attention")</f>
        <v>Loyal Customers</v>
      </c>
      <c r="I4086" s="3" t="str">
        <f t="shared" si="67"/>
        <v>Active</v>
      </c>
      <c r="J4086" s="3" t="str">
        <f>_xlfn.XLOOKUP(A4086,'Country_Lookup'!$D:$D,'Country_Lookup'!$E:$E)</f>
        <v>United Kingdom</v>
      </c>
    </row>
    <row r="4087" spans="1:10" x14ac:dyDescent="0.3">
      <c r="A4087">
        <v>16469</v>
      </c>
      <c r="B4087">
        <v>23</v>
      </c>
      <c r="C4087">
        <v>5</v>
      </c>
      <c r="D4087">
        <v>828.91000000000122</v>
      </c>
      <c r="E4087" cm="1">
        <f t="array" ref="E4087">_xlfn.IFS(B4087&lt;=PERCENTILE($B$3:$B$5882,0.2),5,B4087&lt;=PERCENTILE($B$3:$B$5882,0.4),4,B4087&lt;=PERCENTILE($B$3:$B$5882,0.6),3,B4087&lt;=PERCENTILE($B$3:$B$5882,0.8),2,TRUE,1)</f>
        <v>4</v>
      </c>
      <c r="F4087" cm="1">
        <f t="array" ref="F4087">_xlfn.IFS(C4087&lt;=PERCENTILE($C$3:$C$5882,0.2),1,C4087&lt;=PERCENTILE($C$3:$C$5882,0.4),2,C4087&lt;=PERCENTILE($C$3:$C$5882,0.6),3,C4087&lt;=PERCENTILE($C$3:$C$5882,0.8),4,TRUE,5)</f>
        <v>4</v>
      </c>
      <c r="G4087" cm="1">
        <f t="array" ref="G4087">_xlfn.IFS(D4087&lt;=PERCENTILE($D$3:$D$5882,0.2),1,D4087&lt;=PERCENTILE($D$3:$D$5882,0.4),2,D4087&lt;=PERCENTILE($D$3:$D$5882,0.6),3,D4087&lt;=PERCENTILE($D$3:$D$5882,0.8),4,TRUE,5)</f>
        <v>3</v>
      </c>
      <c r="H4087" s="3" t="str" cm="1">
        <f t="array" ref="H4087">_xlfn.IFS(AND(E4087&gt;=4,F4087&gt;=4,G4087&gt;=4),"Champions",AND(E4087&gt;=3,F4087&gt;=3,G4087&gt;=3),"Loyal Customers",AND(E4087&lt;=2,F4087&gt;=3),"At Risk",AND(E4087&lt;=2,F4087&lt;=2,G4087&lt;=2),"Lost",AND(E4087&gt;=4,F4087&lt;=2),"New/Promising",TRUE,"Needs Attention")</f>
        <v>Loyal Customers</v>
      </c>
      <c r="I4087" s="3" t="str">
        <f t="shared" si="67"/>
        <v>Active</v>
      </c>
      <c r="J4087" s="3" t="str">
        <f>_xlfn.XLOOKUP(A4087,'Country_Lookup'!$D:$D,'Country_Lookup'!$E:$E)</f>
        <v>United Kingdom</v>
      </c>
    </row>
    <row r="4088" spans="1:10" x14ac:dyDescent="0.3">
      <c r="A4088">
        <v>16470</v>
      </c>
      <c r="B4088">
        <v>51</v>
      </c>
      <c r="C4088">
        <v>11</v>
      </c>
      <c r="D4088">
        <v>2458.5999999999963</v>
      </c>
      <c r="E4088" cm="1">
        <f t="array" ref="E4088">_xlfn.IFS(B4088&lt;=PERCENTILE($B$3:$B$5882,0.2),5,B4088&lt;=PERCENTILE($B$3:$B$5882,0.4),4,B4088&lt;=PERCENTILE($B$3:$B$5882,0.6),3,B4088&lt;=PERCENTILE($B$3:$B$5882,0.8),2,TRUE,1)</f>
        <v>4</v>
      </c>
      <c r="F4088" cm="1">
        <f t="array" ref="F4088">_xlfn.IFS(C4088&lt;=PERCENTILE($C$3:$C$5882,0.2),1,C4088&lt;=PERCENTILE($C$3:$C$5882,0.4),2,C4088&lt;=PERCENTILE($C$3:$C$5882,0.6),3,C4088&lt;=PERCENTILE($C$3:$C$5882,0.8),4,TRUE,5)</f>
        <v>5</v>
      </c>
      <c r="G4088" cm="1">
        <f t="array" ref="G4088">_xlfn.IFS(D4088&lt;=PERCENTILE($D$3:$D$5882,0.2),1,D4088&lt;=PERCENTILE($D$3:$D$5882,0.4),2,D4088&lt;=PERCENTILE($D$3:$D$5882,0.6),3,D4088&lt;=PERCENTILE($D$3:$D$5882,0.8),4,TRUE,5)</f>
        <v>4</v>
      </c>
      <c r="H4088" s="3" t="str" cm="1">
        <f t="array" ref="H4088">_xlfn.IFS(AND(E4088&gt;=4,F4088&gt;=4,G4088&gt;=4),"Champions",AND(E4088&gt;=3,F4088&gt;=3,G4088&gt;=3),"Loyal Customers",AND(E4088&lt;=2,F4088&gt;=3),"At Risk",AND(E4088&lt;=2,F4088&lt;=2,G4088&lt;=2),"Lost",AND(E4088&gt;=4,F4088&lt;=2),"New/Promising",TRUE,"Needs Attention")</f>
        <v>Champions</v>
      </c>
      <c r="I4088" s="3" t="str">
        <f t="shared" si="67"/>
        <v>Active</v>
      </c>
      <c r="J4088" s="3" t="str">
        <f>_xlfn.XLOOKUP(A4088,'Country_Lookup'!$D:$D,'Country_Lookup'!$E:$E)</f>
        <v>United Kingdom</v>
      </c>
    </row>
    <row r="4089" spans="1:10" x14ac:dyDescent="0.3">
      <c r="A4089">
        <v>16471</v>
      </c>
      <c r="B4089">
        <v>274</v>
      </c>
      <c r="C4089">
        <v>4</v>
      </c>
      <c r="D4089">
        <v>1189.9800000000009</v>
      </c>
      <c r="E4089" cm="1">
        <f t="array" ref="E4089">_xlfn.IFS(B4089&lt;=PERCENTILE($B$3:$B$5882,0.2),5,B4089&lt;=PERCENTILE($B$3:$B$5882,0.4),4,B4089&lt;=PERCENTILE($B$3:$B$5882,0.6),3,B4089&lt;=PERCENTILE($B$3:$B$5882,0.8),2,TRUE,1)</f>
        <v>2</v>
      </c>
      <c r="F4089" cm="1">
        <f t="array" ref="F4089">_xlfn.IFS(C4089&lt;=PERCENTILE($C$3:$C$5882,0.2),1,C4089&lt;=PERCENTILE($C$3:$C$5882,0.4),2,C4089&lt;=PERCENTILE($C$3:$C$5882,0.6),3,C4089&lt;=PERCENTILE($C$3:$C$5882,0.8),4,TRUE,5)</f>
        <v>3</v>
      </c>
      <c r="G4089" cm="1">
        <f t="array" ref="G4089">_xlfn.IFS(D4089&lt;=PERCENTILE($D$3:$D$5882,0.2),1,D4089&lt;=PERCENTILE($D$3:$D$5882,0.4),2,D4089&lt;=PERCENTILE($D$3:$D$5882,0.6),3,D4089&lt;=PERCENTILE($D$3:$D$5882,0.8),4,TRUE,5)</f>
        <v>3</v>
      </c>
      <c r="H4089" s="3" t="str" cm="1">
        <f t="array" ref="H4089">_xlfn.IFS(AND(E4089&gt;=4,F4089&gt;=4,G4089&gt;=4),"Champions",AND(E4089&gt;=3,F4089&gt;=3,G4089&gt;=3),"Loyal Customers",AND(E4089&lt;=2,F4089&gt;=3),"At Risk",AND(E4089&lt;=2,F4089&lt;=2,G4089&lt;=2),"Lost",AND(E4089&gt;=4,F4089&lt;=2),"New/Promising",TRUE,"Needs Attention")</f>
        <v>At Risk</v>
      </c>
      <c r="I4089" s="3" t="str">
        <f t="shared" si="67"/>
        <v>Churned</v>
      </c>
      <c r="J4089" s="3" t="str">
        <f>_xlfn.XLOOKUP(A4089,'Country_Lookup'!$D:$D,'Country_Lookup'!$E:$E)</f>
        <v>United Kingdom</v>
      </c>
    </row>
    <row r="4090" spans="1:10" x14ac:dyDescent="0.3">
      <c r="A4090">
        <v>16472</v>
      </c>
      <c r="B4090">
        <v>434</v>
      </c>
      <c r="C4090">
        <v>2</v>
      </c>
      <c r="D4090">
        <v>789.59999999999945</v>
      </c>
      <c r="E4090" cm="1">
        <f t="array" ref="E4090">_xlfn.IFS(B4090&lt;=PERCENTILE($B$3:$B$5882,0.2),5,B4090&lt;=PERCENTILE($B$3:$B$5882,0.4),4,B4090&lt;=PERCENTILE($B$3:$B$5882,0.6),3,B4090&lt;=PERCENTILE($B$3:$B$5882,0.8),2,TRUE,1)</f>
        <v>1</v>
      </c>
      <c r="F4090" cm="1">
        <f t="array" ref="F4090">_xlfn.IFS(C4090&lt;=PERCENTILE($C$3:$C$5882,0.2),1,C4090&lt;=PERCENTILE($C$3:$C$5882,0.4),2,C4090&lt;=PERCENTILE($C$3:$C$5882,0.6),3,C4090&lt;=PERCENTILE($C$3:$C$5882,0.8),4,TRUE,5)</f>
        <v>2</v>
      </c>
      <c r="G4090" cm="1">
        <f t="array" ref="G4090">_xlfn.IFS(D4090&lt;=PERCENTILE($D$3:$D$5882,0.2),1,D4090&lt;=PERCENTILE($D$3:$D$5882,0.4),2,D4090&lt;=PERCENTILE($D$3:$D$5882,0.6),3,D4090&lt;=PERCENTILE($D$3:$D$5882,0.8),4,TRUE,5)</f>
        <v>3</v>
      </c>
      <c r="H4090" s="3" t="str" cm="1">
        <f t="array" ref="H4090">_xlfn.IFS(AND(E4090&gt;=4,F4090&gt;=4,G4090&gt;=4),"Champions",AND(E4090&gt;=3,F4090&gt;=3,G4090&gt;=3),"Loyal Customers",AND(E4090&lt;=2,F4090&gt;=3),"At Risk",AND(E4090&lt;=2,F4090&lt;=2,G4090&lt;=2),"Lost",AND(E4090&gt;=4,F4090&lt;=2),"New/Promising",TRUE,"Needs Attention")</f>
        <v>Needs Attention</v>
      </c>
      <c r="I4090" s="3" t="str">
        <f t="shared" si="67"/>
        <v>Churned</v>
      </c>
      <c r="J4090" s="3" t="str">
        <f>_xlfn.XLOOKUP(A4090,'Country_Lookup'!$D:$D,'Country_Lookup'!$E:$E)</f>
        <v>United Kingdom</v>
      </c>
    </row>
    <row r="4091" spans="1:10" x14ac:dyDescent="0.3">
      <c r="A4091">
        <v>16473</v>
      </c>
      <c r="B4091">
        <v>164</v>
      </c>
      <c r="C4091">
        <v>4</v>
      </c>
      <c r="D4091">
        <v>470.83</v>
      </c>
      <c r="E4091" cm="1">
        <f t="array" ref="E4091">_xlfn.IFS(B4091&lt;=PERCENTILE($B$3:$B$5882,0.2),5,B4091&lt;=PERCENTILE($B$3:$B$5882,0.4),4,B4091&lt;=PERCENTILE($B$3:$B$5882,0.6),3,B4091&lt;=PERCENTILE($B$3:$B$5882,0.8),2,TRUE,1)</f>
        <v>3</v>
      </c>
      <c r="F4091" cm="1">
        <f t="array" ref="F4091">_xlfn.IFS(C4091&lt;=PERCENTILE($C$3:$C$5882,0.2),1,C4091&lt;=PERCENTILE($C$3:$C$5882,0.4),2,C4091&lt;=PERCENTILE($C$3:$C$5882,0.6),3,C4091&lt;=PERCENTILE($C$3:$C$5882,0.8),4,TRUE,5)</f>
        <v>3</v>
      </c>
      <c r="G4091" cm="1">
        <f t="array" ref="G4091">_xlfn.IFS(D4091&lt;=PERCENTILE($D$3:$D$5882,0.2),1,D4091&lt;=PERCENTILE($D$3:$D$5882,0.4),2,D4091&lt;=PERCENTILE($D$3:$D$5882,0.6),3,D4091&lt;=PERCENTILE($D$3:$D$5882,0.8),4,TRUE,5)</f>
        <v>2</v>
      </c>
      <c r="H4091" s="3" t="str" cm="1">
        <f t="array" ref="H4091">_xlfn.IFS(AND(E4091&gt;=4,F4091&gt;=4,G4091&gt;=4),"Champions",AND(E4091&gt;=3,F4091&gt;=3,G4091&gt;=3),"Loyal Customers",AND(E4091&lt;=2,F4091&gt;=3),"At Risk",AND(E4091&lt;=2,F4091&lt;=2,G4091&lt;=2),"Lost",AND(E4091&gt;=4,F4091&lt;=2),"New/Promising",TRUE,"Needs Attention")</f>
        <v>Needs Attention</v>
      </c>
      <c r="I4091" s="3" t="str">
        <f t="shared" si="67"/>
        <v>Churned</v>
      </c>
      <c r="J4091" s="3" t="str">
        <f>_xlfn.XLOOKUP(A4091,'Country_Lookup'!$D:$D,'Country_Lookup'!$E:$E)</f>
        <v>United Kingdom</v>
      </c>
    </row>
    <row r="4092" spans="1:10" x14ac:dyDescent="0.3">
      <c r="A4092">
        <v>16474</v>
      </c>
      <c r="B4092">
        <v>7</v>
      </c>
      <c r="C4092">
        <v>7</v>
      </c>
      <c r="D4092">
        <v>1871.4999999999998</v>
      </c>
      <c r="E4092" cm="1">
        <f t="array" ref="E4092">_xlfn.IFS(B4092&lt;=PERCENTILE($B$3:$B$5882,0.2),5,B4092&lt;=PERCENTILE($B$3:$B$5882,0.4),4,B4092&lt;=PERCENTILE($B$3:$B$5882,0.6),3,B4092&lt;=PERCENTILE($B$3:$B$5882,0.8),2,TRUE,1)</f>
        <v>5</v>
      </c>
      <c r="F4092" cm="1">
        <f t="array" ref="F4092">_xlfn.IFS(C4092&lt;=PERCENTILE($C$3:$C$5882,0.2),1,C4092&lt;=PERCENTILE($C$3:$C$5882,0.4),2,C4092&lt;=PERCENTILE($C$3:$C$5882,0.6),3,C4092&lt;=PERCENTILE($C$3:$C$5882,0.8),4,TRUE,5)</f>
        <v>4</v>
      </c>
      <c r="G4092" cm="1">
        <f t="array" ref="G4092">_xlfn.IFS(D4092&lt;=PERCENTILE($D$3:$D$5882,0.2),1,D4092&lt;=PERCENTILE($D$3:$D$5882,0.4),2,D4092&lt;=PERCENTILE($D$3:$D$5882,0.6),3,D4092&lt;=PERCENTILE($D$3:$D$5882,0.8),4,TRUE,5)</f>
        <v>4</v>
      </c>
      <c r="H4092" s="3" t="str" cm="1">
        <f t="array" ref="H4092">_xlfn.IFS(AND(E4092&gt;=4,F4092&gt;=4,G4092&gt;=4),"Champions",AND(E4092&gt;=3,F4092&gt;=3,G4092&gt;=3),"Loyal Customers",AND(E4092&lt;=2,F4092&gt;=3),"At Risk",AND(E4092&lt;=2,F4092&lt;=2,G4092&lt;=2),"Lost",AND(E4092&gt;=4,F4092&lt;=2),"New/Promising",TRUE,"Needs Attention")</f>
        <v>Champions</v>
      </c>
      <c r="I4092" s="3" t="str">
        <f t="shared" si="67"/>
        <v>Active</v>
      </c>
      <c r="J4092" s="3" t="str">
        <f>_xlfn.XLOOKUP(A4092,'Country_Lookup'!$D:$D,'Country_Lookup'!$E:$E)</f>
        <v>United Kingdom</v>
      </c>
    </row>
    <row r="4093" spans="1:10" x14ac:dyDescent="0.3">
      <c r="A4093">
        <v>16475</v>
      </c>
      <c r="B4093">
        <v>88</v>
      </c>
      <c r="C4093">
        <v>4</v>
      </c>
      <c r="D4093">
        <v>544.29999999999973</v>
      </c>
      <c r="E4093" cm="1">
        <f t="array" ref="E4093">_xlfn.IFS(B4093&lt;=PERCENTILE($B$3:$B$5882,0.2),5,B4093&lt;=PERCENTILE($B$3:$B$5882,0.4),4,B4093&lt;=PERCENTILE($B$3:$B$5882,0.6),3,B4093&lt;=PERCENTILE($B$3:$B$5882,0.8),2,TRUE,1)</f>
        <v>3</v>
      </c>
      <c r="F4093" cm="1">
        <f t="array" ref="F4093">_xlfn.IFS(C4093&lt;=PERCENTILE($C$3:$C$5882,0.2),1,C4093&lt;=PERCENTILE($C$3:$C$5882,0.4),2,C4093&lt;=PERCENTILE($C$3:$C$5882,0.6),3,C4093&lt;=PERCENTILE($C$3:$C$5882,0.8),4,TRUE,5)</f>
        <v>3</v>
      </c>
      <c r="G4093" cm="1">
        <f t="array" ref="G4093">_xlfn.IFS(D4093&lt;=PERCENTILE($D$3:$D$5882,0.2),1,D4093&lt;=PERCENTILE($D$3:$D$5882,0.4),2,D4093&lt;=PERCENTILE($D$3:$D$5882,0.6),3,D4093&lt;=PERCENTILE($D$3:$D$5882,0.8),4,TRUE,5)</f>
        <v>2</v>
      </c>
      <c r="H4093" s="3" t="str" cm="1">
        <f t="array" ref="H4093">_xlfn.IFS(AND(E4093&gt;=4,F4093&gt;=4,G4093&gt;=4),"Champions",AND(E4093&gt;=3,F4093&gt;=3,G4093&gt;=3),"Loyal Customers",AND(E4093&lt;=2,F4093&gt;=3),"At Risk",AND(E4093&lt;=2,F4093&lt;=2,G4093&lt;=2),"Lost",AND(E4093&gt;=4,F4093&lt;=2),"New/Promising",TRUE,"Needs Attention")</f>
        <v>Needs Attention</v>
      </c>
      <c r="I4093" s="3" t="str">
        <f t="shared" si="67"/>
        <v>Active</v>
      </c>
      <c r="J4093" s="3" t="str">
        <f>_xlfn.XLOOKUP(A4093,'Country_Lookup'!$D:$D,'Country_Lookup'!$E:$E)</f>
        <v>United Kingdom</v>
      </c>
    </row>
    <row r="4094" spans="1:10" x14ac:dyDescent="0.3">
      <c r="A4094">
        <v>16476</v>
      </c>
      <c r="B4094">
        <v>431</v>
      </c>
      <c r="C4094">
        <v>1</v>
      </c>
      <c r="D4094">
        <v>350.35000000000031</v>
      </c>
      <c r="E4094" cm="1">
        <f t="array" ref="E4094">_xlfn.IFS(B4094&lt;=PERCENTILE($B$3:$B$5882,0.2),5,B4094&lt;=PERCENTILE($B$3:$B$5882,0.4),4,B4094&lt;=PERCENTILE($B$3:$B$5882,0.6),3,B4094&lt;=PERCENTILE($B$3:$B$5882,0.8),2,TRUE,1)</f>
        <v>1</v>
      </c>
      <c r="F4094" cm="1">
        <f t="array" ref="F4094">_xlfn.IFS(C4094&lt;=PERCENTILE($C$3:$C$5882,0.2),1,C4094&lt;=PERCENTILE($C$3:$C$5882,0.4),2,C4094&lt;=PERCENTILE($C$3:$C$5882,0.6),3,C4094&lt;=PERCENTILE($C$3:$C$5882,0.8),4,TRUE,5)</f>
        <v>1</v>
      </c>
      <c r="G4094" cm="1">
        <f t="array" ref="G4094">_xlfn.IFS(D4094&lt;=PERCENTILE($D$3:$D$5882,0.2),1,D4094&lt;=PERCENTILE($D$3:$D$5882,0.4),2,D4094&lt;=PERCENTILE($D$3:$D$5882,0.6),3,D4094&lt;=PERCENTILE($D$3:$D$5882,0.8),4,TRUE,5)</f>
        <v>2</v>
      </c>
      <c r="H4094" s="3" t="str" cm="1">
        <f t="array" ref="H4094">_xlfn.IFS(AND(E4094&gt;=4,F4094&gt;=4,G4094&gt;=4),"Champions",AND(E4094&gt;=3,F4094&gt;=3,G4094&gt;=3),"Loyal Customers",AND(E4094&lt;=2,F4094&gt;=3),"At Risk",AND(E4094&lt;=2,F4094&lt;=2,G4094&lt;=2),"Lost",AND(E4094&gt;=4,F4094&lt;=2),"New/Promising",TRUE,"Needs Attention")</f>
        <v>Lost</v>
      </c>
      <c r="I4094" s="3" t="str">
        <f t="shared" si="67"/>
        <v>Churned</v>
      </c>
      <c r="J4094" s="3" t="str">
        <f>_xlfn.XLOOKUP(A4094,'Country_Lookup'!$D:$D,'Country_Lookup'!$E:$E)</f>
        <v>United Kingdom</v>
      </c>
    </row>
    <row r="4095" spans="1:10" x14ac:dyDescent="0.3">
      <c r="A4095">
        <v>16477</v>
      </c>
      <c r="B4095">
        <v>63</v>
      </c>
      <c r="C4095">
        <v>11</v>
      </c>
      <c r="D4095">
        <v>4320.0200000000132</v>
      </c>
      <c r="E4095" cm="1">
        <f t="array" ref="E4095">_xlfn.IFS(B4095&lt;=PERCENTILE($B$3:$B$5882,0.2),5,B4095&lt;=PERCENTILE($B$3:$B$5882,0.4),4,B4095&lt;=PERCENTILE($B$3:$B$5882,0.6),3,B4095&lt;=PERCENTILE($B$3:$B$5882,0.8),2,TRUE,1)</f>
        <v>3</v>
      </c>
      <c r="F4095" cm="1">
        <f t="array" ref="F4095">_xlfn.IFS(C4095&lt;=PERCENTILE($C$3:$C$5882,0.2),1,C4095&lt;=PERCENTILE($C$3:$C$5882,0.4),2,C4095&lt;=PERCENTILE($C$3:$C$5882,0.6),3,C4095&lt;=PERCENTILE($C$3:$C$5882,0.8),4,TRUE,5)</f>
        <v>5</v>
      </c>
      <c r="G4095" cm="1">
        <f t="array" ref="G4095">_xlfn.IFS(D4095&lt;=PERCENTILE($D$3:$D$5882,0.2),1,D4095&lt;=PERCENTILE($D$3:$D$5882,0.4),2,D4095&lt;=PERCENTILE($D$3:$D$5882,0.6),3,D4095&lt;=PERCENTILE($D$3:$D$5882,0.8),4,TRUE,5)</f>
        <v>5</v>
      </c>
      <c r="H4095" s="3" t="str" cm="1">
        <f t="array" ref="H4095">_xlfn.IFS(AND(E4095&gt;=4,F4095&gt;=4,G4095&gt;=4),"Champions",AND(E4095&gt;=3,F4095&gt;=3,G4095&gt;=3),"Loyal Customers",AND(E4095&lt;=2,F4095&gt;=3),"At Risk",AND(E4095&lt;=2,F4095&lt;=2,G4095&lt;=2),"Lost",AND(E4095&gt;=4,F4095&lt;=2),"New/Promising",TRUE,"Needs Attention")</f>
        <v>Loyal Customers</v>
      </c>
      <c r="I4095" s="3" t="str">
        <f t="shared" si="67"/>
        <v>Active</v>
      </c>
      <c r="J4095" s="3" t="str">
        <f>_xlfn.XLOOKUP(A4095,'Country_Lookup'!$D:$D,'Country_Lookup'!$E:$E)</f>
        <v>United Kingdom</v>
      </c>
    </row>
    <row r="4096" spans="1:10" x14ac:dyDescent="0.3">
      <c r="A4096">
        <v>16478</v>
      </c>
      <c r="B4096">
        <v>25</v>
      </c>
      <c r="C4096">
        <v>3</v>
      </c>
      <c r="D4096">
        <v>331</v>
      </c>
      <c r="E4096" cm="1">
        <f t="array" ref="E4096">_xlfn.IFS(B4096&lt;=PERCENTILE($B$3:$B$5882,0.2),5,B4096&lt;=PERCENTILE($B$3:$B$5882,0.4),4,B4096&lt;=PERCENTILE($B$3:$B$5882,0.6),3,B4096&lt;=PERCENTILE($B$3:$B$5882,0.8),2,TRUE,1)</f>
        <v>4</v>
      </c>
      <c r="F4096" cm="1">
        <f t="array" ref="F4096">_xlfn.IFS(C4096&lt;=PERCENTILE($C$3:$C$5882,0.2),1,C4096&lt;=PERCENTILE($C$3:$C$5882,0.4),2,C4096&lt;=PERCENTILE($C$3:$C$5882,0.6),3,C4096&lt;=PERCENTILE($C$3:$C$5882,0.8),4,TRUE,5)</f>
        <v>3</v>
      </c>
      <c r="G4096" cm="1">
        <f t="array" ref="G4096">_xlfn.IFS(D4096&lt;=PERCENTILE($D$3:$D$5882,0.2),1,D4096&lt;=PERCENTILE($D$3:$D$5882,0.4),2,D4096&lt;=PERCENTILE($D$3:$D$5882,0.6),3,D4096&lt;=PERCENTILE($D$3:$D$5882,0.8),4,TRUE,5)</f>
        <v>2</v>
      </c>
      <c r="H4096" s="3" t="str" cm="1">
        <f t="array" ref="H4096">_xlfn.IFS(AND(E4096&gt;=4,F4096&gt;=4,G4096&gt;=4),"Champions",AND(E4096&gt;=3,F4096&gt;=3,G4096&gt;=3),"Loyal Customers",AND(E4096&lt;=2,F4096&gt;=3),"At Risk",AND(E4096&lt;=2,F4096&lt;=2,G4096&lt;=2),"Lost",AND(E4096&gt;=4,F4096&lt;=2),"New/Promising",TRUE,"Needs Attention")</f>
        <v>Needs Attention</v>
      </c>
      <c r="I4096" s="3" t="str">
        <f t="shared" si="67"/>
        <v>Active</v>
      </c>
      <c r="J4096" s="3" t="str">
        <f>_xlfn.XLOOKUP(A4096,'Country_Lookup'!$D:$D,'Country_Lookup'!$E:$E)</f>
        <v>United Kingdom</v>
      </c>
    </row>
    <row r="4097" spans="1:10" x14ac:dyDescent="0.3">
      <c r="A4097">
        <v>16479</v>
      </c>
      <c r="B4097">
        <v>10</v>
      </c>
      <c r="C4097">
        <v>2</v>
      </c>
      <c r="D4097">
        <v>300.83</v>
      </c>
      <c r="E4097" cm="1">
        <f t="array" ref="E4097">_xlfn.IFS(B4097&lt;=PERCENTILE($B$3:$B$5882,0.2),5,B4097&lt;=PERCENTILE($B$3:$B$5882,0.4),4,B4097&lt;=PERCENTILE($B$3:$B$5882,0.6),3,B4097&lt;=PERCENTILE($B$3:$B$5882,0.8),2,TRUE,1)</f>
        <v>5</v>
      </c>
      <c r="F4097" cm="1">
        <f t="array" ref="F4097">_xlfn.IFS(C4097&lt;=PERCENTILE($C$3:$C$5882,0.2),1,C4097&lt;=PERCENTILE($C$3:$C$5882,0.4),2,C4097&lt;=PERCENTILE($C$3:$C$5882,0.6),3,C4097&lt;=PERCENTILE($C$3:$C$5882,0.8),4,TRUE,5)</f>
        <v>2</v>
      </c>
      <c r="G4097" cm="1">
        <f t="array" ref="G4097">_xlfn.IFS(D4097&lt;=PERCENTILE($D$3:$D$5882,0.2),1,D4097&lt;=PERCENTILE($D$3:$D$5882,0.4),2,D4097&lt;=PERCENTILE($D$3:$D$5882,0.6),3,D4097&lt;=PERCENTILE($D$3:$D$5882,0.8),4,TRUE,5)</f>
        <v>2</v>
      </c>
      <c r="H4097" s="3" t="str" cm="1">
        <f t="array" ref="H4097">_xlfn.IFS(AND(E4097&gt;=4,F4097&gt;=4,G4097&gt;=4),"Champions",AND(E4097&gt;=3,F4097&gt;=3,G4097&gt;=3),"Loyal Customers",AND(E4097&lt;=2,F4097&gt;=3),"At Risk",AND(E4097&lt;=2,F4097&lt;=2,G4097&lt;=2),"Lost",AND(E4097&gt;=4,F4097&lt;=2),"New/Promising",TRUE,"Needs Attention")</f>
        <v>New/Promising</v>
      </c>
      <c r="I4097" s="3" t="str">
        <f t="shared" si="67"/>
        <v>Active</v>
      </c>
      <c r="J4097" s="3" t="str">
        <f>_xlfn.XLOOKUP(A4097,'Country_Lookup'!$D:$D,'Country_Lookup'!$E:$E)</f>
        <v>United Kingdom</v>
      </c>
    </row>
    <row r="4098" spans="1:10" x14ac:dyDescent="0.3">
      <c r="A4098">
        <v>16480</v>
      </c>
      <c r="B4098">
        <v>75</v>
      </c>
      <c r="C4098">
        <v>1</v>
      </c>
      <c r="D4098">
        <v>769.29000000000065</v>
      </c>
      <c r="E4098" cm="1">
        <f t="array" ref="E4098">_xlfn.IFS(B4098&lt;=PERCENTILE($B$3:$B$5882,0.2),5,B4098&lt;=PERCENTILE($B$3:$B$5882,0.4),4,B4098&lt;=PERCENTILE($B$3:$B$5882,0.6),3,B4098&lt;=PERCENTILE($B$3:$B$5882,0.8),2,TRUE,1)</f>
        <v>3</v>
      </c>
      <c r="F4098" cm="1">
        <f t="array" ref="F4098">_xlfn.IFS(C4098&lt;=PERCENTILE($C$3:$C$5882,0.2),1,C4098&lt;=PERCENTILE($C$3:$C$5882,0.4),2,C4098&lt;=PERCENTILE($C$3:$C$5882,0.6),3,C4098&lt;=PERCENTILE($C$3:$C$5882,0.8),4,TRUE,5)</f>
        <v>1</v>
      </c>
      <c r="G4098" cm="1">
        <f t="array" ref="G4098">_xlfn.IFS(D4098&lt;=PERCENTILE($D$3:$D$5882,0.2),1,D4098&lt;=PERCENTILE($D$3:$D$5882,0.4),2,D4098&lt;=PERCENTILE($D$3:$D$5882,0.6),3,D4098&lt;=PERCENTILE($D$3:$D$5882,0.8),4,TRUE,5)</f>
        <v>3</v>
      </c>
      <c r="H4098" s="3" t="str" cm="1">
        <f t="array" ref="H4098">_xlfn.IFS(AND(E4098&gt;=4,F4098&gt;=4,G4098&gt;=4),"Champions",AND(E4098&gt;=3,F4098&gt;=3,G4098&gt;=3),"Loyal Customers",AND(E4098&lt;=2,F4098&gt;=3),"At Risk",AND(E4098&lt;=2,F4098&lt;=2,G4098&lt;=2),"Lost",AND(E4098&gt;=4,F4098&lt;=2),"New/Promising",TRUE,"Needs Attention")</f>
        <v>Needs Attention</v>
      </c>
      <c r="I4098" s="3" t="str">
        <f t="shared" si="67"/>
        <v>Active</v>
      </c>
      <c r="J4098" s="3" t="str">
        <f>_xlfn.XLOOKUP(A4098,'Country_Lookup'!$D:$D,'Country_Lookup'!$E:$E)</f>
        <v>United Kingdom</v>
      </c>
    </row>
    <row r="4099" spans="1:10" x14ac:dyDescent="0.3">
      <c r="A4099">
        <v>16481</v>
      </c>
      <c r="B4099">
        <v>682</v>
      </c>
      <c r="C4099">
        <v>1</v>
      </c>
      <c r="D4099">
        <v>453.38000000000005</v>
      </c>
      <c r="E4099" cm="1">
        <f t="array" ref="E4099">_xlfn.IFS(B4099&lt;=PERCENTILE($B$3:$B$5882,0.2),5,B4099&lt;=PERCENTILE($B$3:$B$5882,0.4),4,B4099&lt;=PERCENTILE($B$3:$B$5882,0.6),3,B4099&lt;=PERCENTILE($B$3:$B$5882,0.8),2,TRUE,1)</f>
        <v>1</v>
      </c>
      <c r="F4099" cm="1">
        <f t="array" ref="F4099">_xlfn.IFS(C4099&lt;=PERCENTILE($C$3:$C$5882,0.2),1,C4099&lt;=PERCENTILE($C$3:$C$5882,0.4),2,C4099&lt;=PERCENTILE($C$3:$C$5882,0.6),3,C4099&lt;=PERCENTILE($C$3:$C$5882,0.8),4,TRUE,5)</f>
        <v>1</v>
      </c>
      <c r="G4099" cm="1">
        <f t="array" ref="G4099">_xlfn.IFS(D4099&lt;=PERCENTILE($D$3:$D$5882,0.2),1,D4099&lt;=PERCENTILE($D$3:$D$5882,0.4),2,D4099&lt;=PERCENTILE($D$3:$D$5882,0.6),3,D4099&lt;=PERCENTILE($D$3:$D$5882,0.8),4,TRUE,5)</f>
        <v>2</v>
      </c>
      <c r="H4099" s="3" t="str" cm="1">
        <f t="array" ref="H4099">_xlfn.IFS(AND(E4099&gt;=4,F4099&gt;=4,G4099&gt;=4),"Champions",AND(E4099&gt;=3,F4099&gt;=3,G4099&gt;=3),"Loyal Customers",AND(E4099&lt;=2,F4099&gt;=3),"At Risk",AND(E4099&lt;=2,F4099&lt;=2,G4099&lt;=2),"Lost",AND(E4099&gt;=4,F4099&lt;=2),"New/Promising",TRUE,"Needs Attention")</f>
        <v>Lost</v>
      </c>
      <c r="I4099" s="3" t="str">
        <f t="shared" ref="I4099:I4162" si="68">IF(B4099&gt;90,"Churned","Active")</f>
        <v>Churned</v>
      </c>
      <c r="J4099" s="3" t="str">
        <f>_xlfn.XLOOKUP(A4099,'Country_Lookup'!$D:$D,'Country_Lookup'!$E:$E)</f>
        <v>United Kingdom</v>
      </c>
    </row>
    <row r="4100" spans="1:10" x14ac:dyDescent="0.3">
      <c r="A4100">
        <v>16482</v>
      </c>
      <c r="B4100">
        <v>15</v>
      </c>
      <c r="C4100">
        <v>1</v>
      </c>
      <c r="D4100">
        <v>220.61999999999992</v>
      </c>
      <c r="E4100" cm="1">
        <f t="array" ref="E4100">_xlfn.IFS(B4100&lt;=PERCENTILE($B$3:$B$5882,0.2),5,B4100&lt;=PERCENTILE($B$3:$B$5882,0.4),4,B4100&lt;=PERCENTILE($B$3:$B$5882,0.6),3,B4100&lt;=PERCENTILE($B$3:$B$5882,0.8),2,TRUE,1)</f>
        <v>5</v>
      </c>
      <c r="F4100" cm="1">
        <f t="array" ref="F4100">_xlfn.IFS(C4100&lt;=PERCENTILE($C$3:$C$5882,0.2),1,C4100&lt;=PERCENTILE($C$3:$C$5882,0.4),2,C4100&lt;=PERCENTILE($C$3:$C$5882,0.6),3,C4100&lt;=PERCENTILE($C$3:$C$5882,0.8),4,TRUE,5)</f>
        <v>1</v>
      </c>
      <c r="G4100" cm="1">
        <f t="array" ref="G4100">_xlfn.IFS(D4100&lt;=PERCENTILE($D$3:$D$5882,0.2),1,D4100&lt;=PERCENTILE($D$3:$D$5882,0.4),2,D4100&lt;=PERCENTILE($D$3:$D$5882,0.6),3,D4100&lt;=PERCENTILE($D$3:$D$5882,0.8),4,TRUE,5)</f>
        <v>1</v>
      </c>
      <c r="H4100" s="3" t="str" cm="1">
        <f t="array" ref="H4100">_xlfn.IFS(AND(E4100&gt;=4,F4100&gt;=4,G4100&gt;=4),"Champions",AND(E4100&gt;=3,F4100&gt;=3,G4100&gt;=3),"Loyal Customers",AND(E4100&lt;=2,F4100&gt;=3),"At Risk",AND(E4100&lt;=2,F4100&lt;=2,G4100&lt;=2),"Lost",AND(E4100&gt;=4,F4100&lt;=2),"New/Promising",TRUE,"Needs Attention")</f>
        <v>New/Promising</v>
      </c>
      <c r="I4100" s="3" t="str">
        <f t="shared" si="68"/>
        <v>Active</v>
      </c>
      <c r="J4100" s="3" t="str">
        <f>_xlfn.XLOOKUP(A4100,'Country_Lookup'!$D:$D,'Country_Lookup'!$E:$E)</f>
        <v>United Kingdom</v>
      </c>
    </row>
    <row r="4101" spans="1:10" x14ac:dyDescent="0.3">
      <c r="A4101">
        <v>16483</v>
      </c>
      <c r="B4101">
        <v>192</v>
      </c>
      <c r="C4101">
        <v>1</v>
      </c>
      <c r="D4101">
        <v>139.34999999999994</v>
      </c>
      <c r="E4101" cm="1">
        <f t="array" ref="E4101">_xlfn.IFS(B4101&lt;=PERCENTILE($B$3:$B$5882,0.2),5,B4101&lt;=PERCENTILE($B$3:$B$5882,0.4),4,B4101&lt;=PERCENTILE($B$3:$B$5882,0.6),3,B4101&lt;=PERCENTILE($B$3:$B$5882,0.8),2,TRUE,1)</f>
        <v>2</v>
      </c>
      <c r="F4101" cm="1">
        <f t="array" ref="F4101">_xlfn.IFS(C4101&lt;=PERCENTILE($C$3:$C$5882,0.2),1,C4101&lt;=PERCENTILE($C$3:$C$5882,0.4),2,C4101&lt;=PERCENTILE($C$3:$C$5882,0.6),3,C4101&lt;=PERCENTILE($C$3:$C$5882,0.8),4,TRUE,5)</f>
        <v>1</v>
      </c>
      <c r="G4101" cm="1">
        <f t="array" ref="G4101">_xlfn.IFS(D4101&lt;=PERCENTILE($D$3:$D$5882,0.2),1,D4101&lt;=PERCENTILE($D$3:$D$5882,0.4),2,D4101&lt;=PERCENTILE($D$3:$D$5882,0.6),3,D4101&lt;=PERCENTILE($D$3:$D$5882,0.8),4,TRUE,5)</f>
        <v>1</v>
      </c>
      <c r="H4101" s="3" t="str" cm="1">
        <f t="array" ref="H4101">_xlfn.IFS(AND(E4101&gt;=4,F4101&gt;=4,G4101&gt;=4),"Champions",AND(E4101&gt;=3,F4101&gt;=3,G4101&gt;=3),"Loyal Customers",AND(E4101&lt;=2,F4101&gt;=3),"At Risk",AND(E4101&lt;=2,F4101&lt;=2,G4101&lt;=2),"Lost",AND(E4101&gt;=4,F4101&lt;=2),"New/Promising",TRUE,"Needs Attention")</f>
        <v>Lost</v>
      </c>
      <c r="I4101" s="3" t="str">
        <f t="shared" si="68"/>
        <v>Churned</v>
      </c>
      <c r="J4101" s="3" t="str">
        <f>_xlfn.XLOOKUP(A4101,'Country_Lookup'!$D:$D,'Country_Lookup'!$E:$E)</f>
        <v>United Kingdom</v>
      </c>
    </row>
    <row r="4102" spans="1:10" x14ac:dyDescent="0.3">
      <c r="A4102">
        <v>16484</v>
      </c>
      <c r="B4102">
        <v>173</v>
      </c>
      <c r="C4102">
        <v>2</v>
      </c>
      <c r="D4102">
        <v>404.3</v>
      </c>
      <c r="E4102" cm="1">
        <f t="array" ref="E4102">_xlfn.IFS(B4102&lt;=PERCENTILE($B$3:$B$5882,0.2),5,B4102&lt;=PERCENTILE($B$3:$B$5882,0.4),4,B4102&lt;=PERCENTILE($B$3:$B$5882,0.6),3,B4102&lt;=PERCENTILE($B$3:$B$5882,0.8),2,TRUE,1)</f>
        <v>3</v>
      </c>
      <c r="F4102" cm="1">
        <f t="array" ref="F4102">_xlfn.IFS(C4102&lt;=PERCENTILE($C$3:$C$5882,0.2),1,C4102&lt;=PERCENTILE($C$3:$C$5882,0.4),2,C4102&lt;=PERCENTILE($C$3:$C$5882,0.6),3,C4102&lt;=PERCENTILE($C$3:$C$5882,0.8),4,TRUE,5)</f>
        <v>2</v>
      </c>
      <c r="G4102" cm="1">
        <f t="array" ref="G4102">_xlfn.IFS(D4102&lt;=PERCENTILE($D$3:$D$5882,0.2),1,D4102&lt;=PERCENTILE($D$3:$D$5882,0.4),2,D4102&lt;=PERCENTILE($D$3:$D$5882,0.6),3,D4102&lt;=PERCENTILE($D$3:$D$5882,0.8),4,TRUE,5)</f>
        <v>2</v>
      </c>
      <c r="H4102" s="3" t="str" cm="1">
        <f t="array" ref="H4102">_xlfn.IFS(AND(E4102&gt;=4,F4102&gt;=4,G4102&gt;=4),"Champions",AND(E4102&gt;=3,F4102&gt;=3,G4102&gt;=3),"Loyal Customers",AND(E4102&lt;=2,F4102&gt;=3),"At Risk",AND(E4102&lt;=2,F4102&lt;=2,G4102&lt;=2),"Lost",AND(E4102&gt;=4,F4102&lt;=2),"New/Promising",TRUE,"Needs Attention")</f>
        <v>Needs Attention</v>
      </c>
      <c r="I4102" s="3" t="str">
        <f t="shared" si="68"/>
        <v>Churned</v>
      </c>
      <c r="J4102" s="3" t="str">
        <f>_xlfn.XLOOKUP(A4102,'Country_Lookup'!$D:$D,'Country_Lookup'!$E:$E)</f>
        <v>United Kingdom</v>
      </c>
    </row>
    <row r="4103" spans="1:10" x14ac:dyDescent="0.3">
      <c r="A4103">
        <v>16485</v>
      </c>
      <c r="B4103">
        <v>77</v>
      </c>
      <c r="C4103">
        <v>5</v>
      </c>
      <c r="D4103">
        <v>2294.6799999999948</v>
      </c>
      <c r="E4103" cm="1">
        <f t="array" ref="E4103">_xlfn.IFS(B4103&lt;=PERCENTILE($B$3:$B$5882,0.2),5,B4103&lt;=PERCENTILE($B$3:$B$5882,0.4),4,B4103&lt;=PERCENTILE($B$3:$B$5882,0.6),3,B4103&lt;=PERCENTILE($B$3:$B$5882,0.8),2,TRUE,1)</f>
        <v>3</v>
      </c>
      <c r="F4103" cm="1">
        <f t="array" ref="F4103">_xlfn.IFS(C4103&lt;=PERCENTILE($C$3:$C$5882,0.2),1,C4103&lt;=PERCENTILE($C$3:$C$5882,0.4),2,C4103&lt;=PERCENTILE($C$3:$C$5882,0.6),3,C4103&lt;=PERCENTILE($C$3:$C$5882,0.8),4,TRUE,5)</f>
        <v>4</v>
      </c>
      <c r="G4103" cm="1">
        <f t="array" ref="G4103">_xlfn.IFS(D4103&lt;=PERCENTILE($D$3:$D$5882,0.2),1,D4103&lt;=PERCENTILE($D$3:$D$5882,0.4),2,D4103&lt;=PERCENTILE($D$3:$D$5882,0.6),3,D4103&lt;=PERCENTILE($D$3:$D$5882,0.8),4,TRUE,5)</f>
        <v>4</v>
      </c>
      <c r="H4103" s="3" t="str" cm="1">
        <f t="array" ref="H4103">_xlfn.IFS(AND(E4103&gt;=4,F4103&gt;=4,G4103&gt;=4),"Champions",AND(E4103&gt;=3,F4103&gt;=3,G4103&gt;=3),"Loyal Customers",AND(E4103&lt;=2,F4103&gt;=3),"At Risk",AND(E4103&lt;=2,F4103&lt;=2,G4103&lt;=2),"Lost",AND(E4103&gt;=4,F4103&lt;=2),"New/Promising",TRUE,"Needs Attention")</f>
        <v>Loyal Customers</v>
      </c>
      <c r="I4103" s="3" t="str">
        <f t="shared" si="68"/>
        <v>Active</v>
      </c>
      <c r="J4103" s="3" t="str">
        <f>_xlfn.XLOOKUP(A4103,'Country_Lookup'!$D:$D,'Country_Lookup'!$E:$E)</f>
        <v>United Kingdom</v>
      </c>
    </row>
    <row r="4104" spans="1:10" x14ac:dyDescent="0.3">
      <c r="A4104">
        <v>16486</v>
      </c>
      <c r="B4104">
        <v>537</v>
      </c>
      <c r="C4104">
        <v>1</v>
      </c>
      <c r="D4104">
        <v>134.36000000000001</v>
      </c>
      <c r="E4104" cm="1">
        <f t="array" ref="E4104">_xlfn.IFS(B4104&lt;=PERCENTILE($B$3:$B$5882,0.2),5,B4104&lt;=PERCENTILE($B$3:$B$5882,0.4),4,B4104&lt;=PERCENTILE($B$3:$B$5882,0.6),3,B4104&lt;=PERCENTILE($B$3:$B$5882,0.8),2,TRUE,1)</f>
        <v>1</v>
      </c>
      <c r="F4104" cm="1">
        <f t="array" ref="F4104">_xlfn.IFS(C4104&lt;=PERCENTILE($C$3:$C$5882,0.2),1,C4104&lt;=PERCENTILE($C$3:$C$5882,0.4),2,C4104&lt;=PERCENTILE($C$3:$C$5882,0.6),3,C4104&lt;=PERCENTILE($C$3:$C$5882,0.8),4,TRUE,5)</f>
        <v>1</v>
      </c>
      <c r="G4104" cm="1">
        <f t="array" ref="G4104">_xlfn.IFS(D4104&lt;=PERCENTILE($D$3:$D$5882,0.2),1,D4104&lt;=PERCENTILE($D$3:$D$5882,0.4),2,D4104&lt;=PERCENTILE($D$3:$D$5882,0.6),3,D4104&lt;=PERCENTILE($D$3:$D$5882,0.8),4,TRUE,5)</f>
        <v>1</v>
      </c>
      <c r="H4104" s="3" t="str" cm="1">
        <f t="array" ref="H4104">_xlfn.IFS(AND(E4104&gt;=4,F4104&gt;=4,G4104&gt;=4),"Champions",AND(E4104&gt;=3,F4104&gt;=3,G4104&gt;=3),"Loyal Customers",AND(E4104&lt;=2,F4104&gt;=3),"At Risk",AND(E4104&lt;=2,F4104&lt;=2,G4104&lt;=2),"Lost",AND(E4104&gt;=4,F4104&lt;=2),"New/Promising",TRUE,"Needs Attention")</f>
        <v>Lost</v>
      </c>
      <c r="I4104" s="3" t="str">
        <f t="shared" si="68"/>
        <v>Churned</v>
      </c>
      <c r="J4104" s="3" t="str">
        <f>_xlfn.XLOOKUP(A4104,'Country_Lookup'!$D:$D,'Country_Lookup'!$E:$E)</f>
        <v>United Kingdom</v>
      </c>
    </row>
    <row r="4105" spans="1:10" x14ac:dyDescent="0.3">
      <c r="A4105">
        <v>16487</v>
      </c>
      <c r="B4105">
        <v>577</v>
      </c>
      <c r="C4105">
        <v>2</v>
      </c>
      <c r="D4105">
        <v>209.39999999999986</v>
      </c>
      <c r="E4105" cm="1">
        <f t="array" ref="E4105">_xlfn.IFS(B4105&lt;=PERCENTILE($B$3:$B$5882,0.2),5,B4105&lt;=PERCENTILE($B$3:$B$5882,0.4),4,B4105&lt;=PERCENTILE($B$3:$B$5882,0.6),3,B4105&lt;=PERCENTILE($B$3:$B$5882,0.8),2,TRUE,1)</f>
        <v>1</v>
      </c>
      <c r="F4105" cm="1">
        <f t="array" ref="F4105">_xlfn.IFS(C4105&lt;=PERCENTILE($C$3:$C$5882,0.2),1,C4105&lt;=PERCENTILE($C$3:$C$5882,0.4),2,C4105&lt;=PERCENTILE($C$3:$C$5882,0.6),3,C4105&lt;=PERCENTILE($C$3:$C$5882,0.8),4,TRUE,5)</f>
        <v>2</v>
      </c>
      <c r="G4105" cm="1">
        <f t="array" ref="G4105">_xlfn.IFS(D4105&lt;=PERCENTILE($D$3:$D$5882,0.2),1,D4105&lt;=PERCENTILE($D$3:$D$5882,0.4),2,D4105&lt;=PERCENTILE($D$3:$D$5882,0.6),3,D4105&lt;=PERCENTILE($D$3:$D$5882,0.8),4,TRUE,5)</f>
        <v>1</v>
      </c>
      <c r="H4105" s="3" t="str" cm="1">
        <f t="array" ref="H4105">_xlfn.IFS(AND(E4105&gt;=4,F4105&gt;=4,G4105&gt;=4),"Champions",AND(E4105&gt;=3,F4105&gt;=3,G4105&gt;=3),"Loyal Customers",AND(E4105&lt;=2,F4105&gt;=3),"At Risk",AND(E4105&lt;=2,F4105&lt;=2,G4105&lt;=2),"Lost",AND(E4105&gt;=4,F4105&lt;=2),"New/Promising",TRUE,"Needs Attention")</f>
        <v>Lost</v>
      </c>
      <c r="I4105" s="3" t="str">
        <f t="shared" si="68"/>
        <v>Churned</v>
      </c>
      <c r="J4105" s="3" t="str">
        <f>_xlfn.XLOOKUP(A4105,'Country_Lookup'!$D:$D,'Country_Lookup'!$E:$E)</f>
        <v>United Kingdom</v>
      </c>
    </row>
    <row r="4106" spans="1:10" x14ac:dyDescent="0.3">
      <c r="A4106">
        <v>16488</v>
      </c>
      <c r="B4106">
        <v>33</v>
      </c>
      <c r="C4106">
        <v>3</v>
      </c>
      <c r="D4106">
        <v>498.79999999999978</v>
      </c>
      <c r="E4106" cm="1">
        <f t="array" ref="E4106">_xlfn.IFS(B4106&lt;=PERCENTILE($B$3:$B$5882,0.2),5,B4106&lt;=PERCENTILE($B$3:$B$5882,0.4),4,B4106&lt;=PERCENTILE($B$3:$B$5882,0.6),3,B4106&lt;=PERCENTILE($B$3:$B$5882,0.8),2,TRUE,1)</f>
        <v>4</v>
      </c>
      <c r="F4106" cm="1">
        <f t="array" ref="F4106">_xlfn.IFS(C4106&lt;=PERCENTILE($C$3:$C$5882,0.2),1,C4106&lt;=PERCENTILE($C$3:$C$5882,0.4),2,C4106&lt;=PERCENTILE($C$3:$C$5882,0.6),3,C4106&lt;=PERCENTILE($C$3:$C$5882,0.8),4,TRUE,5)</f>
        <v>3</v>
      </c>
      <c r="G4106" cm="1">
        <f t="array" ref="G4106">_xlfn.IFS(D4106&lt;=PERCENTILE($D$3:$D$5882,0.2),1,D4106&lt;=PERCENTILE($D$3:$D$5882,0.4),2,D4106&lt;=PERCENTILE($D$3:$D$5882,0.6),3,D4106&lt;=PERCENTILE($D$3:$D$5882,0.8),4,TRUE,5)</f>
        <v>2</v>
      </c>
      <c r="H4106" s="3" t="str" cm="1">
        <f t="array" ref="H4106">_xlfn.IFS(AND(E4106&gt;=4,F4106&gt;=4,G4106&gt;=4),"Champions",AND(E4106&gt;=3,F4106&gt;=3,G4106&gt;=3),"Loyal Customers",AND(E4106&lt;=2,F4106&gt;=3),"At Risk",AND(E4106&lt;=2,F4106&lt;=2,G4106&lt;=2),"Lost",AND(E4106&gt;=4,F4106&lt;=2),"New/Promising",TRUE,"Needs Attention")</f>
        <v>Needs Attention</v>
      </c>
      <c r="I4106" s="3" t="str">
        <f t="shared" si="68"/>
        <v>Active</v>
      </c>
      <c r="J4106" s="3" t="str">
        <f>_xlfn.XLOOKUP(A4106,'Country_Lookup'!$D:$D,'Country_Lookup'!$E:$E)</f>
        <v>United Kingdom</v>
      </c>
    </row>
    <row r="4107" spans="1:10" x14ac:dyDescent="0.3">
      <c r="A4107">
        <v>16489</v>
      </c>
      <c r="B4107">
        <v>380</v>
      </c>
      <c r="C4107">
        <v>2</v>
      </c>
      <c r="D4107">
        <v>303.7</v>
      </c>
      <c r="E4107" cm="1">
        <f t="array" ref="E4107">_xlfn.IFS(B4107&lt;=PERCENTILE($B$3:$B$5882,0.2),5,B4107&lt;=PERCENTILE($B$3:$B$5882,0.4),4,B4107&lt;=PERCENTILE($B$3:$B$5882,0.6),3,B4107&lt;=PERCENTILE($B$3:$B$5882,0.8),2,TRUE,1)</f>
        <v>2</v>
      </c>
      <c r="F4107" cm="1">
        <f t="array" ref="F4107">_xlfn.IFS(C4107&lt;=PERCENTILE($C$3:$C$5882,0.2),1,C4107&lt;=PERCENTILE($C$3:$C$5882,0.4),2,C4107&lt;=PERCENTILE($C$3:$C$5882,0.6),3,C4107&lt;=PERCENTILE($C$3:$C$5882,0.8),4,TRUE,5)</f>
        <v>2</v>
      </c>
      <c r="G4107" cm="1">
        <f t="array" ref="G4107">_xlfn.IFS(D4107&lt;=PERCENTILE($D$3:$D$5882,0.2),1,D4107&lt;=PERCENTILE($D$3:$D$5882,0.4),2,D4107&lt;=PERCENTILE($D$3:$D$5882,0.6),3,D4107&lt;=PERCENTILE($D$3:$D$5882,0.8),4,TRUE,5)</f>
        <v>2</v>
      </c>
      <c r="H4107" s="3" t="str" cm="1">
        <f t="array" ref="H4107">_xlfn.IFS(AND(E4107&gt;=4,F4107&gt;=4,G4107&gt;=4),"Champions",AND(E4107&gt;=3,F4107&gt;=3,G4107&gt;=3),"Loyal Customers",AND(E4107&lt;=2,F4107&gt;=3),"At Risk",AND(E4107&lt;=2,F4107&lt;=2,G4107&lt;=2),"Lost",AND(E4107&gt;=4,F4107&lt;=2),"New/Promising",TRUE,"Needs Attention")</f>
        <v>Lost</v>
      </c>
      <c r="I4107" s="3" t="str">
        <f t="shared" si="68"/>
        <v>Churned</v>
      </c>
      <c r="J4107" s="3" t="str">
        <f>_xlfn.XLOOKUP(A4107,'Country_Lookup'!$D:$D,'Country_Lookup'!$E:$E)</f>
        <v>United Kingdom</v>
      </c>
    </row>
    <row r="4108" spans="1:10" x14ac:dyDescent="0.3">
      <c r="A4108">
        <v>16490</v>
      </c>
      <c r="B4108">
        <v>436</v>
      </c>
      <c r="C4108">
        <v>1</v>
      </c>
      <c r="D4108">
        <v>205.41</v>
      </c>
      <c r="E4108" cm="1">
        <f t="array" ref="E4108">_xlfn.IFS(B4108&lt;=PERCENTILE($B$3:$B$5882,0.2),5,B4108&lt;=PERCENTILE($B$3:$B$5882,0.4),4,B4108&lt;=PERCENTILE($B$3:$B$5882,0.6),3,B4108&lt;=PERCENTILE($B$3:$B$5882,0.8),2,TRUE,1)</f>
        <v>1</v>
      </c>
      <c r="F4108" cm="1">
        <f t="array" ref="F4108">_xlfn.IFS(C4108&lt;=PERCENTILE($C$3:$C$5882,0.2),1,C4108&lt;=PERCENTILE($C$3:$C$5882,0.4),2,C4108&lt;=PERCENTILE($C$3:$C$5882,0.6),3,C4108&lt;=PERCENTILE($C$3:$C$5882,0.8),4,TRUE,5)</f>
        <v>1</v>
      </c>
      <c r="G4108" cm="1">
        <f t="array" ref="G4108">_xlfn.IFS(D4108&lt;=PERCENTILE($D$3:$D$5882,0.2),1,D4108&lt;=PERCENTILE($D$3:$D$5882,0.4),2,D4108&lt;=PERCENTILE($D$3:$D$5882,0.6),3,D4108&lt;=PERCENTILE($D$3:$D$5882,0.8),4,TRUE,5)</f>
        <v>1</v>
      </c>
      <c r="H4108" s="3" t="str" cm="1">
        <f t="array" ref="H4108">_xlfn.IFS(AND(E4108&gt;=4,F4108&gt;=4,G4108&gt;=4),"Champions",AND(E4108&gt;=3,F4108&gt;=3,G4108&gt;=3),"Loyal Customers",AND(E4108&lt;=2,F4108&gt;=3),"At Risk",AND(E4108&lt;=2,F4108&lt;=2,G4108&lt;=2),"Lost",AND(E4108&gt;=4,F4108&lt;=2),"New/Promising",TRUE,"Needs Attention")</f>
        <v>Lost</v>
      </c>
      <c r="I4108" s="3" t="str">
        <f t="shared" si="68"/>
        <v>Churned</v>
      </c>
      <c r="J4108" s="3" t="str">
        <f>_xlfn.XLOOKUP(A4108,'Country_Lookup'!$D:$D,'Country_Lookup'!$E:$E)</f>
        <v>United Kingdom</v>
      </c>
    </row>
    <row r="4109" spans="1:10" x14ac:dyDescent="0.3">
      <c r="A4109">
        <v>16491</v>
      </c>
      <c r="B4109">
        <v>46</v>
      </c>
      <c r="C4109">
        <v>2</v>
      </c>
      <c r="D4109">
        <v>1533.1600000000008</v>
      </c>
      <c r="E4109" cm="1">
        <f t="array" ref="E4109">_xlfn.IFS(B4109&lt;=PERCENTILE($B$3:$B$5882,0.2),5,B4109&lt;=PERCENTILE($B$3:$B$5882,0.4),4,B4109&lt;=PERCENTILE($B$3:$B$5882,0.6),3,B4109&lt;=PERCENTILE($B$3:$B$5882,0.8),2,TRUE,1)</f>
        <v>4</v>
      </c>
      <c r="F4109" cm="1">
        <f t="array" ref="F4109">_xlfn.IFS(C4109&lt;=PERCENTILE($C$3:$C$5882,0.2),1,C4109&lt;=PERCENTILE($C$3:$C$5882,0.4),2,C4109&lt;=PERCENTILE($C$3:$C$5882,0.6),3,C4109&lt;=PERCENTILE($C$3:$C$5882,0.8),4,TRUE,5)</f>
        <v>2</v>
      </c>
      <c r="G4109" cm="1">
        <f t="array" ref="G4109">_xlfn.IFS(D4109&lt;=PERCENTILE($D$3:$D$5882,0.2),1,D4109&lt;=PERCENTILE($D$3:$D$5882,0.4),2,D4109&lt;=PERCENTILE($D$3:$D$5882,0.6),3,D4109&lt;=PERCENTILE($D$3:$D$5882,0.8),4,TRUE,5)</f>
        <v>4</v>
      </c>
      <c r="H4109" s="3" t="str" cm="1">
        <f t="array" ref="H4109">_xlfn.IFS(AND(E4109&gt;=4,F4109&gt;=4,G4109&gt;=4),"Champions",AND(E4109&gt;=3,F4109&gt;=3,G4109&gt;=3),"Loyal Customers",AND(E4109&lt;=2,F4109&gt;=3),"At Risk",AND(E4109&lt;=2,F4109&lt;=2,G4109&lt;=2),"Lost",AND(E4109&gt;=4,F4109&lt;=2),"New/Promising",TRUE,"Needs Attention")</f>
        <v>New/Promising</v>
      </c>
      <c r="I4109" s="3" t="str">
        <f t="shared" si="68"/>
        <v>Active</v>
      </c>
      <c r="J4109" s="3" t="str">
        <f>_xlfn.XLOOKUP(A4109,'Country_Lookup'!$D:$D,'Country_Lookup'!$E:$E)</f>
        <v>United Kingdom</v>
      </c>
    </row>
    <row r="4110" spans="1:10" x14ac:dyDescent="0.3">
      <c r="A4110">
        <v>16492</v>
      </c>
      <c r="B4110">
        <v>540</v>
      </c>
      <c r="C4110">
        <v>1</v>
      </c>
      <c r="D4110">
        <v>385.55999999999972</v>
      </c>
      <c r="E4110" cm="1">
        <f t="array" ref="E4110">_xlfn.IFS(B4110&lt;=PERCENTILE($B$3:$B$5882,0.2),5,B4110&lt;=PERCENTILE($B$3:$B$5882,0.4),4,B4110&lt;=PERCENTILE($B$3:$B$5882,0.6),3,B4110&lt;=PERCENTILE($B$3:$B$5882,0.8),2,TRUE,1)</f>
        <v>1</v>
      </c>
      <c r="F4110" cm="1">
        <f t="array" ref="F4110">_xlfn.IFS(C4110&lt;=PERCENTILE($C$3:$C$5882,0.2),1,C4110&lt;=PERCENTILE($C$3:$C$5882,0.4),2,C4110&lt;=PERCENTILE($C$3:$C$5882,0.6),3,C4110&lt;=PERCENTILE($C$3:$C$5882,0.8),4,TRUE,5)</f>
        <v>1</v>
      </c>
      <c r="G4110" cm="1">
        <f t="array" ref="G4110">_xlfn.IFS(D4110&lt;=PERCENTILE($D$3:$D$5882,0.2),1,D4110&lt;=PERCENTILE($D$3:$D$5882,0.4),2,D4110&lt;=PERCENTILE($D$3:$D$5882,0.6),3,D4110&lt;=PERCENTILE($D$3:$D$5882,0.8),4,TRUE,5)</f>
        <v>2</v>
      </c>
      <c r="H4110" s="3" t="str" cm="1">
        <f t="array" ref="H4110">_xlfn.IFS(AND(E4110&gt;=4,F4110&gt;=4,G4110&gt;=4),"Champions",AND(E4110&gt;=3,F4110&gt;=3,G4110&gt;=3),"Loyal Customers",AND(E4110&lt;=2,F4110&gt;=3),"At Risk",AND(E4110&lt;=2,F4110&lt;=2,G4110&lt;=2),"Lost",AND(E4110&gt;=4,F4110&lt;=2),"New/Promising",TRUE,"Needs Attention")</f>
        <v>Lost</v>
      </c>
      <c r="I4110" s="3" t="str">
        <f t="shared" si="68"/>
        <v>Churned</v>
      </c>
      <c r="J4110" s="3" t="str">
        <f>_xlfn.XLOOKUP(A4110,'Country_Lookup'!$D:$D,'Country_Lookup'!$E:$E)</f>
        <v>United Kingdom</v>
      </c>
    </row>
    <row r="4111" spans="1:10" x14ac:dyDescent="0.3">
      <c r="A4111">
        <v>16493</v>
      </c>
      <c r="B4111">
        <v>79</v>
      </c>
      <c r="C4111">
        <v>7</v>
      </c>
      <c r="D4111">
        <v>2132.089999999997</v>
      </c>
      <c r="E4111" cm="1">
        <f t="array" ref="E4111">_xlfn.IFS(B4111&lt;=PERCENTILE($B$3:$B$5882,0.2),5,B4111&lt;=PERCENTILE($B$3:$B$5882,0.4),4,B4111&lt;=PERCENTILE($B$3:$B$5882,0.6),3,B4111&lt;=PERCENTILE($B$3:$B$5882,0.8),2,TRUE,1)</f>
        <v>3</v>
      </c>
      <c r="F4111" cm="1">
        <f t="array" ref="F4111">_xlfn.IFS(C4111&lt;=PERCENTILE($C$3:$C$5882,0.2),1,C4111&lt;=PERCENTILE($C$3:$C$5882,0.4),2,C4111&lt;=PERCENTILE($C$3:$C$5882,0.6),3,C4111&lt;=PERCENTILE($C$3:$C$5882,0.8),4,TRUE,5)</f>
        <v>4</v>
      </c>
      <c r="G4111" cm="1">
        <f t="array" ref="G4111">_xlfn.IFS(D4111&lt;=PERCENTILE($D$3:$D$5882,0.2),1,D4111&lt;=PERCENTILE($D$3:$D$5882,0.4),2,D4111&lt;=PERCENTILE($D$3:$D$5882,0.6),3,D4111&lt;=PERCENTILE($D$3:$D$5882,0.8),4,TRUE,5)</f>
        <v>4</v>
      </c>
      <c r="H4111" s="3" t="str" cm="1">
        <f t="array" ref="H4111">_xlfn.IFS(AND(E4111&gt;=4,F4111&gt;=4,G4111&gt;=4),"Champions",AND(E4111&gt;=3,F4111&gt;=3,G4111&gt;=3),"Loyal Customers",AND(E4111&lt;=2,F4111&gt;=3),"At Risk",AND(E4111&lt;=2,F4111&lt;=2,G4111&lt;=2),"Lost",AND(E4111&gt;=4,F4111&lt;=2),"New/Promising",TRUE,"Needs Attention")</f>
        <v>Loyal Customers</v>
      </c>
      <c r="I4111" s="3" t="str">
        <f t="shared" si="68"/>
        <v>Active</v>
      </c>
      <c r="J4111" s="3" t="str">
        <f>_xlfn.XLOOKUP(A4111,'Country_Lookup'!$D:$D,'Country_Lookup'!$E:$E)</f>
        <v>United Kingdom</v>
      </c>
    </row>
    <row r="4112" spans="1:10" x14ac:dyDescent="0.3">
      <c r="A4112">
        <v>16494</v>
      </c>
      <c r="B4112">
        <v>296</v>
      </c>
      <c r="C4112">
        <v>1</v>
      </c>
      <c r="D4112">
        <v>826.5299999999994</v>
      </c>
      <c r="E4112" cm="1">
        <f t="array" ref="E4112">_xlfn.IFS(B4112&lt;=PERCENTILE($B$3:$B$5882,0.2),5,B4112&lt;=PERCENTILE($B$3:$B$5882,0.4),4,B4112&lt;=PERCENTILE($B$3:$B$5882,0.6),3,B4112&lt;=PERCENTILE($B$3:$B$5882,0.8),2,TRUE,1)</f>
        <v>2</v>
      </c>
      <c r="F4112" cm="1">
        <f t="array" ref="F4112">_xlfn.IFS(C4112&lt;=PERCENTILE($C$3:$C$5882,0.2),1,C4112&lt;=PERCENTILE($C$3:$C$5882,0.4),2,C4112&lt;=PERCENTILE($C$3:$C$5882,0.6),3,C4112&lt;=PERCENTILE($C$3:$C$5882,0.8),4,TRUE,5)</f>
        <v>1</v>
      </c>
      <c r="G4112" cm="1">
        <f t="array" ref="G4112">_xlfn.IFS(D4112&lt;=PERCENTILE($D$3:$D$5882,0.2),1,D4112&lt;=PERCENTILE($D$3:$D$5882,0.4),2,D4112&lt;=PERCENTILE($D$3:$D$5882,0.6),3,D4112&lt;=PERCENTILE($D$3:$D$5882,0.8),4,TRUE,5)</f>
        <v>3</v>
      </c>
      <c r="H4112" s="3" t="str" cm="1">
        <f t="array" ref="H4112">_xlfn.IFS(AND(E4112&gt;=4,F4112&gt;=4,G4112&gt;=4),"Champions",AND(E4112&gt;=3,F4112&gt;=3,G4112&gt;=3),"Loyal Customers",AND(E4112&lt;=2,F4112&gt;=3),"At Risk",AND(E4112&lt;=2,F4112&lt;=2,G4112&lt;=2),"Lost",AND(E4112&gt;=4,F4112&lt;=2),"New/Promising",TRUE,"Needs Attention")</f>
        <v>Needs Attention</v>
      </c>
      <c r="I4112" s="3" t="str">
        <f t="shared" si="68"/>
        <v>Churned</v>
      </c>
      <c r="J4112" s="3" t="str">
        <f>_xlfn.XLOOKUP(A4112,'Country_Lookup'!$D:$D,'Country_Lookup'!$E:$E)</f>
        <v>United Kingdom</v>
      </c>
    </row>
    <row r="4113" spans="1:10" x14ac:dyDescent="0.3">
      <c r="A4113">
        <v>16495</v>
      </c>
      <c r="B4113">
        <v>3</v>
      </c>
      <c r="C4113">
        <v>3</v>
      </c>
      <c r="D4113">
        <v>684.41000000000167</v>
      </c>
      <c r="E4113" cm="1">
        <f t="array" ref="E4113">_xlfn.IFS(B4113&lt;=PERCENTILE($B$3:$B$5882,0.2),5,B4113&lt;=PERCENTILE($B$3:$B$5882,0.4),4,B4113&lt;=PERCENTILE($B$3:$B$5882,0.6),3,B4113&lt;=PERCENTILE($B$3:$B$5882,0.8),2,TRUE,1)</f>
        <v>5</v>
      </c>
      <c r="F4113" cm="1">
        <f t="array" ref="F4113">_xlfn.IFS(C4113&lt;=PERCENTILE($C$3:$C$5882,0.2),1,C4113&lt;=PERCENTILE($C$3:$C$5882,0.4),2,C4113&lt;=PERCENTILE($C$3:$C$5882,0.6),3,C4113&lt;=PERCENTILE($C$3:$C$5882,0.8),4,TRUE,5)</f>
        <v>3</v>
      </c>
      <c r="G4113" cm="1">
        <f t="array" ref="G4113">_xlfn.IFS(D4113&lt;=PERCENTILE($D$3:$D$5882,0.2),1,D4113&lt;=PERCENTILE($D$3:$D$5882,0.4),2,D4113&lt;=PERCENTILE($D$3:$D$5882,0.6),3,D4113&lt;=PERCENTILE($D$3:$D$5882,0.8),4,TRUE,5)</f>
        <v>3</v>
      </c>
      <c r="H4113" s="3" t="str" cm="1">
        <f t="array" ref="H4113">_xlfn.IFS(AND(E4113&gt;=4,F4113&gt;=4,G4113&gt;=4),"Champions",AND(E4113&gt;=3,F4113&gt;=3,G4113&gt;=3),"Loyal Customers",AND(E4113&lt;=2,F4113&gt;=3),"At Risk",AND(E4113&lt;=2,F4113&lt;=2,G4113&lt;=2),"Lost",AND(E4113&gt;=4,F4113&lt;=2),"New/Promising",TRUE,"Needs Attention")</f>
        <v>Loyal Customers</v>
      </c>
      <c r="I4113" s="3" t="str">
        <f t="shared" si="68"/>
        <v>Active</v>
      </c>
      <c r="J4113" s="3" t="str">
        <f>_xlfn.XLOOKUP(A4113,'Country_Lookup'!$D:$D,'Country_Lookup'!$E:$E)</f>
        <v>United Kingdom</v>
      </c>
    </row>
    <row r="4114" spans="1:10" x14ac:dyDescent="0.3">
      <c r="A4114">
        <v>16496</v>
      </c>
      <c r="B4114">
        <v>8</v>
      </c>
      <c r="C4114">
        <v>6</v>
      </c>
      <c r="D4114">
        <v>2330.7699999999995</v>
      </c>
      <c r="E4114" cm="1">
        <f t="array" ref="E4114">_xlfn.IFS(B4114&lt;=PERCENTILE($B$3:$B$5882,0.2),5,B4114&lt;=PERCENTILE($B$3:$B$5882,0.4),4,B4114&lt;=PERCENTILE($B$3:$B$5882,0.6),3,B4114&lt;=PERCENTILE($B$3:$B$5882,0.8),2,TRUE,1)</f>
        <v>5</v>
      </c>
      <c r="F4114" cm="1">
        <f t="array" ref="F4114">_xlfn.IFS(C4114&lt;=PERCENTILE($C$3:$C$5882,0.2),1,C4114&lt;=PERCENTILE($C$3:$C$5882,0.4),2,C4114&lt;=PERCENTILE($C$3:$C$5882,0.6),3,C4114&lt;=PERCENTILE($C$3:$C$5882,0.8),4,TRUE,5)</f>
        <v>4</v>
      </c>
      <c r="G4114" cm="1">
        <f t="array" ref="G4114">_xlfn.IFS(D4114&lt;=PERCENTILE($D$3:$D$5882,0.2),1,D4114&lt;=PERCENTILE($D$3:$D$5882,0.4),2,D4114&lt;=PERCENTILE($D$3:$D$5882,0.6),3,D4114&lt;=PERCENTILE($D$3:$D$5882,0.8),4,TRUE,5)</f>
        <v>4</v>
      </c>
      <c r="H4114" s="3" t="str" cm="1">
        <f t="array" ref="H4114">_xlfn.IFS(AND(E4114&gt;=4,F4114&gt;=4,G4114&gt;=4),"Champions",AND(E4114&gt;=3,F4114&gt;=3,G4114&gt;=3),"Loyal Customers",AND(E4114&lt;=2,F4114&gt;=3),"At Risk",AND(E4114&lt;=2,F4114&lt;=2,G4114&lt;=2),"Lost",AND(E4114&gt;=4,F4114&lt;=2),"New/Promising",TRUE,"Needs Attention")</f>
        <v>Champions</v>
      </c>
      <c r="I4114" s="3" t="str">
        <f t="shared" si="68"/>
        <v>Active</v>
      </c>
      <c r="J4114" s="3" t="str">
        <f>_xlfn.XLOOKUP(A4114,'Country_Lookup'!$D:$D,'Country_Lookup'!$E:$E)</f>
        <v>United Kingdom</v>
      </c>
    </row>
    <row r="4115" spans="1:10" x14ac:dyDescent="0.3">
      <c r="A4115">
        <v>16497</v>
      </c>
      <c r="B4115">
        <v>49</v>
      </c>
      <c r="C4115">
        <v>23</v>
      </c>
      <c r="D4115">
        <v>6695.2800000000107</v>
      </c>
      <c r="E4115" cm="1">
        <f t="array" ref="E4115">_xlfn.IFS(B4115&lt;=PERCENTILE($B$3:$B$5882,0.2),5,B4115&lt;=PERCENTILE($B$3:$B$5882,0.4),4,B4115&lt;=PERCENTILE($B$3:$B$5882,0.6),3,B4115&lt;=PERCENTILE($B$3:$B$5882,0.8),2,TRUE,1)</f>
        <v>4</v>
      </c>
      <c r="F4115" cm="1">
        <f t="array" ref="F4115">_xlfn.IFS(C4115&lt;=PERCENTILE($C$3:$C$5882,0.2),1,C4115&lt;=PERCENTILE($C$3:$C$5882,0.4),2,C4115&lt;=PERCENTILE($C$3:$C$5882,0.6),3,C4115&lt;=PERCENTILE($C$3:$C$5882,0.8),4,TRUE,5)</f>
        <v>5</v>
      </c>
      <c r="G4115" cm="1">
        <f t="array" ref="G4115">_xlfn.IFS(D4115&lt;=PERCENTILE($D$3:$D$5882,0.2),1,D4115&lt;=PERCENTILE($D$3:$D$5882,0.4),2,D4115&lt;=PERCENTILE($D$3:$D$5882,0.6),3,D4115&lt;=PERCENTILE($D$3:$D$5882,0.8),4,TRUE,5)</f>
        <v>5</v>
      </c>
      <c r="H4115" s="3" t="str" cm="1">
        <f t="array" ref="H4115">_xlfn.IFS(AND(E4115&gt;=4,F4115&gt;=4,G4115&gt;=4),"Champions",AND(E4115&gt;=3,F4115&gt;=3,G4115&gt;=3),"Loyal Customers",AND(E4115&lt;=2,F4115&gt;=3),"At Risk",AND(E4115&lt;=2,F4115&lt;=2,G4115&lt;=2),"Lost",AND(E4115&gt;=4,F4115&lt;=2),"New/Promising",TRUE,"Needs Attention")</f>
        <v>Champions</v>
      </c>
      <c r="I4115" s="3" t="str">
        <f t="shared" si="68"/>
        <v>Active</v>
      </c>
      <c r="J4115" s="3" t="str">
        <f>_xlfn.XLOOKUP(A4115,'Country_Lookup'!$D:$D,'Country_Lookup'!$E:$E)</f>
        <v>United Kingdom</v>
      </c>
    </row>
    <row r="4116" spans="1:10" x14ac:dyDescent="0.3">
      <c r="A4116">
        <v>16498</v>
      </c>
      <c r="B4116">
        <v>161</v>
      </c>
      <c r="C4116">
        <v>2</v>
      </c>
      <c r="D4116">
        <v>100.97000000000001</v>
      </c>
      <c r="E4116" cm="1">
        <f t="array" ref="E4116">_xlfn.IFS(B4116&lt;=PERCENTILE($B$3:$B$5882,0.2),5,B4116&lt;=PERCENTILE($B$3:$B$5882,0.4),4,B4116&lt;=PERCENTILE($B$3:$B$5882,0.6),3,B4116&lt;=PERCENTILE($B$3:$B$5882,0.8),2,TRUE,1)</f>
        <v>3</v>
      </c>
      <c r="F4116" cm="1">
        <f t="array" ref="F4116">_xlfn.IFS(C4116&lt;=PERCENTILE($C$3:$C$5882,0.2),1,C4116&lt;=PERCENTILE($C$3:$C$5882,0.4),2,C4116&lt;=PERCENTILE($C$3:$C$5882,0.6),3,C4116&lt;=PERCENTILE($C$3:$C$5882,0.8),4,TRUE,5)</f>
        <v>2</v>
      </c>
      <c r="G4116" cm="1">
        <f t="array" ref="G4116">_xlfn.IFS(D4116&lt;=PERCENTILE($D$3:$D$5882,0.2),1,D4116&lt;=PERCENTILE($D$3:$D$5882,0.4),2,D4116&lt;=PERCENTILE($D$3:$D$5882,0.6),3,D4116&lt;=PERCENTILE($D$3:$D$5882,0.8),4,TRUE,5)</f>
        <v>1</v>
      </c>
      <c r="H4116" s="3" t="str" cm="1">
        <f t="array" ref="H4116">_xlfn.IFS(AND(E4116&gt;=4,F4116&gt;=4,G4116&gt;=4),"Champions",AND(E4116&gt;=3,F4116&gt;=3,G4116&gt;=3),"Loyal Customers",AND(E4116&lt;=2,F4116&gt;=3),"At Risk",AND(E4116&lt;=2,F4116&lt;=2,G4116&lt;=2),"Lost",AND(E4116&gt;=4,F4116&lt;=2),"New/Promising",TRUE,"Needs Attention")</f>
        <v>Needs Attention</v>
      </c>
      <c r="I4116" s="3" t="str">
        <f t="shared" si="68"/>
        <v>Churned</v>
      </c>
      <c r="J4116" s="3" t="str">
        <f>_xlfn.XLOOKUP(A4116,'Country_Lookup'!$D:$D,'Country_Lookup'!$E:$E)</f>
        <v>United Kingdom</v>
      </c>
    </row>
    <row r="4117" spans="1:10" x14ac:dyDescent="0.3">
      <c r="A4117">
        <v>16499</v>
      </c>
      <c r="B4117">
        <v>360</v>
      </c>
      <c r="C4117">
        <v>8</v>
      </c>
      <c r="D4117">
        <v>2578.3400000000056</v>
      </c>
      <c r="E4117" cm="1">
        <f t="array" ref="E4117">_xlfn.IFS(B4117&lt;=PERCENTILE($B$3:$B$5882,0.2),5,B4117&lt;=PERCENTILE($B$3:$B$5882,0.4),4,B4117&lt;=PERCENTILE($B$3:$B$5882,0.6),3,B4117&lt;=PERCENTILE($B$3:$B$5882,0.8),2,TRUE,1)</f>
        <v>2</v>
      </c>
      <c r="F4117" cm="1">
        <f t="array" ref="F4117">_xlfn.IFS(C4117&lt;=PERCENTILE($C$3:$C$5882,0.2),1,C4117&lt;=PERCENTILE($C$3:$C$5882,0.4),2,C4117&lt;=PERCENTILE($C$3:$C$5882,0.6),3,C4117&lt;=PERCENTILE($C$3:$C$5882,0.8),4,TRUE,5)</f>
        <v>4</v>
      </c>
      <c r="G4117" cm="1">
        <f t="array" ref="G4117">_xlfn.IFS(D4117&lt;=PERCENTILE($D$3:$D$5882,0.2),1,D4117&lt;=PERCENTILE($D$3:$D$5882,0.4),2,D4117&lt;=PERCENTILE($D$3:$D$5882,0.6),3,D4117&lt;=PERCENTILE($D$3:$D$5882,0.8),4,TRUE,5)</f>
        <v>4</v>
      </c>
      <c r="H4117" s="3" t="str" cm="1">
        <f t="array" ref="H4117">_xlfn.IFS(AND(E4117&gt;=4,F4117&gt;=4,G4117&gt;=4),"Champions",AND(E4117&gt;=3,F4117&gt;=3,G4117&gt;=3),"Loyal Customers",AND(E4117&lt;=2,F4117&gt;=3),"At Risk",AND(E4117&lt;=2,F4117&lt;=2,G4117&lt;=2),"Lost",AND(E4117&gt;=4,F4117&lt;=2),"New/Promising",TRUE,"Needs Attention")</f>
        <v>At Risk</v>
      </c>
      <c r="I4117" s="3" t="str">
        <f t="shared" si="68"/>
        <v>Churned</v>
      </c>
      <c r="J4117" s="3" t="str">
        <f>_xlfn.XLOOKUP(A4117,'Country_Lookup'!$D:$D,'Country_Lookup'!$E:$E)</f>
        <v>United Kingdom</v>
      </c>
    </row>
    <row r="4118" spans="1:10" x14ac:dyDescent="0.3">
      <c r="A4118">
        <v>16500</v>
      </c>
      <c r="B4118">
        <v>4</v>
      </c>
      <c r="C4118">
        <v>9</v>
      </c>
      <c r="D4118">
        <v>843.91</v>
      </c>
      <c r="E4118" cm="1">
        <f t="array" ref="E4118">_xlfn.IFS(B4118&lt;=PERCENTILE($B$3:$B$5882,0.2),5,B4118&lt;=PERCENTILE($B$3:$B$5882,0.4),4,B4118&lt;=PERCENTILE($B$3:$B$5882,0.6),3,B4118&lt;=PERCENTILE($B$3:$B$5882,0.8),2,TRUE,1)</f>
        <v>5</v>
      </c>
      <c r="F4118" cm="1">
        <f t="array" ref="F4118">_xlfn.IFS(C4118&lt;=PERCENTILE($C$3:$C$5882,0.2),1,C4118&lt;=PERCENTILE($C$3:$C$5882,0.4),2,C4118&lt;=PERCENTILE($C$3:$C$5882,0.6),3,C4118&lt;=PERCENTILE($C$3:$C$5882,0.8),4,TRUE,5)</f>
        <v>5</v>
      </c>
      <c r="G4118" cm="1">
        <f t="array" ref="G4118">_xlfn.IFS(D4118&lt;=PERCENTILE($D$3:$D$5882,0.2),1,D4118&lt;=PERCENTILE($D$3:$D$5882,0.4),2,D4118&lt;=PERCENTILE($D$3:$D$5882,0.6),3,D4118&lt;=PERCENTILE($D$3:$D$5882,0.8),4,TRUE,5)</f>
        <v>3</v>
      </c>
      <c r="H4118" s="3" t="str" cm="1">
        <f t="array" ref="H4118">_xlfn.IFS(AND(E4118&gt;=4,F4118&gt;=4,G4118&gt;=4),"Champions",AND(E4118&gt;=3,F4118&gt;=3,G4118&gt;=3),"Loyal Customers",AND(E4118&lt;=2,F4118&gt;=3),"At Risk",AND(E4118&lt;=2,F4118&lt;=2,G4118&lt;=2),"Lost",AND(E4118&gt;=4,F4118&lt;=2),"New/Promising",TRUE,"Needs Attention")</f>
        <v>Loyal Customers</v>
      </c>
      <c r="I4118" s="3" t="str">
        <f t="shared" si="68"/>
        <v>Active</v>
      </c>
      <c r="J4118" s="3" t="str">
        <f>_xlfn.XLOOKUP(A4118,'Country_Lookup'!$D:$D,'Country_Lookup'!$E:$E)</f>
        <v>United Kingdom</v>
      </c>
    </row>
    <row r="4119" spans="1:10" x14ac:dyDescent="0.3">
      <c r="A4119">
        <v>16501</v>
      </c>
      <c r="B4119">
        <v>383</v>
      </c>
      <c r="C4119">
        <v>1</v>
      </c>
      <c r="D4119">
        <v>1237.2300000000037</v>
      </c>
      <c r="E4119" cm="1">
        <f t="array" ref="E4119">_xlfn.IFS(B4119&lt;=PERCENTILE($B$3:$B$5882,0.2),5,B4119&lt;=PERCENTILE($B$3:$B$5882,0.4),4,B4119&lt;=PERCENTILE($B$3:$B$5882,0.6),3,B4119&lt;=PERCENTILE($B$3:$B$5882,0.8),2,TRUE,1)</f>
        <v>2</v>
      </c>
      <c r="F4119" cm="1">
        <f t="array" ref="F4119">_xlfn.IFS(C4119&lt;=PERCENTILE($C$3:$C$5882,0.2),1,C4119&lt;=PERCENTILE($C$3:$C$5882,0.4),2,C4119&lt;=PERCENTILE($C$3:$C$5882,0.6),3,C4119&lt;=PERCENTILE($C$3:$C$5882,0.8),4,TRUE,5)</f>
        <v>1</v>
      </c>
      <c r="G4119" cm="1">
        <f t="array" ref="G4119">_xlfn.IFS(D4119&lt;=PERCENTILE($D$3:$D$5882,0.2),1,D4119&lt;=PERCENTILE($D$3:$D$5882,0.4),2,D4119&lt;=PERCENTILE($D$3:$D$5882,0.6),3,D4119&lt;=PERCENTILE($D$3:$D$5882,0.8),4,TRUE,5)</f>
        <v>3</v>
      </c>
      <c r="H4119" s="3" t="str" cm="1">
        <f t="array" ref="H4119">_xlfn.IFS(AND(E4119&gt;=4,F4119&gt;=4,G4119&gt;=4),"Champions",AND(E4119&gt;=3,F4119&gt;=3,G4119&gt;=3),"Loyal Customers",AND(E4119&lt;=2,F4119&gt;=3),"At Risk",AND(E4119&lt;=2,F4119&lt;=2,G4119&lt;=2),"Lost",AND(E4119&gt;=4,F4119&lt;=2),"New/Promising",TRUE,"Needs Attention")</f>
        <v>Needs Attention</v>
      </c>
      <c r="I4119" s="3" t="str">
        <f t="shared" si="68"/>
        <v>Churned</v>
      </c>
      <c r="J4119" s="3" t="str">
        <f>_xlfn.XLOOKUP(A4119,'Country_Lookup'!$D:$D,'Country_Lookup'!$E:$E)</f>
        <v>United Kingdom</v>
      </c>
    </row>
    <row r="4120" spans="1:10" x14ac:dyDescent="0.3">
      <c r="A4120">
        <v>16502</v>
      </c>
      <c r="B4120">
        <v>620</v>
      </c>
      <c r="C4120">
        <v>2</v>
      </c>
      <c r="D4120">
        <v>266.50000000000006</v>
      </c>
      <c r="E4120" cm="1">
        <f t="array" ref="E4120">_xlfn.IFS(B4120&lt;=PERCENTILE($B$3:$B$5882,0.2),5,B4120&lt;=PERCENTILE($B$3:$B$5882,0.4),4,B4120&lt;=PERCENTILE($B$3:$B$5882,0.6),3,B4120&lt;=PERCENTILE($B$3:$B$5882,0.8),2,TRUE,1)</f>
        <v>1</v>
      </c>
      <c r="F4120" cm="1">
        <f t="array" ref="F4120">_xlfn.IFS(C4120&lt;=PERCENTILE($C$3:$C$5882,0.2),1,C4120&lt;=PERCENTILE($C$3:$C$5882,0.4),2,C4120&lt;=PERCENTILE($C$3:$C$5882,0.6),3,C4120&lt;=PERCENTILE($C$3:$C$5882,0.8),4,TRUE,5)</f>
        <v>2</v>
      </c>
      <c r="G4120" cm="1">
        <f t="array" ref="G4120">_xlfn.IFS(D4120&lt;=PERCENTILE($D$3:$D$5882,0.2),1,D4120&lt;=PERCENTILE($D$3:$D$5882,0.4),2,D4120&lt;=PERCENTILE($D$3:$D$5882,0.6),3,D4120&lt;=PERCENTILE($D$3:$D$5882,0.8),4,TRUE,5)</f>
        <v>1</v>
      </c>
      <c r="H4120" s="3" t="str" cm="1">
        <f t="array" ref="H4120">_xlfn.IFS(AND(E4120&gt;=4,F4120&gt;=4,G4120&gt;=4),"Champions",AND(E4120&gt;=3,F4120&gt;=3,G4120&gt;=3),"Loyal Customers",AND(E4120&lt;=2,F4120&gt;=3),"At Risk",AND(E4120&lt;=2,F4120&lt;=2,G4120&lt;=2),"Lost",AND(E4120&gt;=4,F4120&lt;=2),"New/Promising",TRUE,"Needs Attention")</f>
        <v>Lost</v>
      </c>
      <c r="I4120" s="3" t="str">
        <f t="shared" si="68"/>
        <v>Churned</v>
      </c>
      <c r="J4120" s="3" t="str">
        <f>_xlfn.XLOOKUP(A4120,'Country_Lookup'!$D:$D,'Country_Lookup'!$E:$E)</f>
        <v>United Kingdom</v>
      </c>
    </row>
    <row r="4121" spans="1:10" x14ac:dyDescent="0.3">
      <c r="A4121">
        <v>16503</v>
      </c>
      <c r="B4121">
        <v>106</v>
      </c>
      <c r="C4121">
        <v>11</v>
      </c>
      <c r="D4121">
        <v>3614.3399999999979</v>
      </c>
      <c r="E4121" cm="1">
        <f t="array" ref="E4121">_xlfn.IFS(B4121&lt;=PERCENTILE($B$3:$B$5882,0.2),5,B4121&lt;=PERCENTILE($B$3:$B$5882,0.4),4,B4121&lt;=PERCENTILE($B$3:$B$5882,0.6),3,B4121&lt;=PERCENTILE($B$3:$B$5882,0.8),2,TRUE,1)</f>
        <v>3</v>
      </c>
      <c r="F4121" cm="1">
        <f t="array" ref="F4121">_xlfn.IFS(C4121&lt;=PERCENTILE($C$3:$C$5882,0.2),1,C4121&lt;=PERCENTILE($C$3:$C$5882,0.4),2,C4121&lt;=PERCENTILE($C$3:$C$5882,0.6),3,C4121&lt;=PERCENTILE($C$3:$C$5882,0.8),4,TRUE,5)</f>
        <v>5</v>
      </c>
      <c r="G4121" cm="1">
        <f t="array" ref="G4121">_xlfn.IFS(D4121&lt;=PERCENTILE($D$3:$D$5882,0.2),1,D4121&lt;=PERCENTILE($D$3:$D$5882,0.4),2,D4121&lt;=PERCENTILE($D$3:$D$5882,0.6),3,D4121&lt;=PERCENTILE($D$3:$D$5882,0.8),4,TRUE,5)</f>
        <v>5</v>
      </c>
      <c r="H4121" s="3" t="str" cm="1">
        <f t="array" ref="H4121">_xlfn.IFS(AND(E4121&gt;=4,F4121&gt;=4,G4121&gt;=4),"Champions",AND(E4121&gt;=3,F4121&gt;=3,G4121&gt;=3),"Loyal Customers",AND(E4121&lt;=2,F4121&gt;=3),"At Risk",AND(E4121&lt;=2,F4121&lt;=2,G4121&lt;=2),"Lost",AND(E4121&gt;=4,F4121&lt;=2),"New/Promising",TRUE,"Needs Attention")</f>
        <v>Loyal Customers</v>
      </c>
      <c r="I4121" s="3" t="str">
        <f t="shared" si="68"/>
        <v>Churned</v>
      </c>
      <c r="J4121" s="3" t="str">
        <f>_xlfn.XLOOKUP(A4121,'Country_Lookup'!$D:$D,'Country_Lookup'!$E:$E)</f>
        <v>United Kingdom</v>
      </c>
    </row>
    <row r="4122" spans="1:10" x14ac:dyDescent="0.3">
      <c r="A4122">
        <v>16504</v>
      </c>
      <c r="B4122">
        <v>25</v>
      </c>
      <c r="C4122">
        <v>1</v>
      </c>
      <c r="D4122">
        <v>484.38000000000011</v>
      </c>
      <c r="E4122" cm="1">
        <f t="array" ref="E4122">_xlfn.IFS(B4122&lt;=PERCENTILE($B$3:$B$5882,0.2),5,B4122&lt;=PERCENTILE($B$3:$B$5882,0.4),4,B4122&lt;=PERCENTILE($B$3:$B$5882,0.6),3,B4122&lt;=PERCENTILE($B$3:$B$5882,0.8),2,TRUE,1)</f>
        <v>4</v>
      </c>
      <c r="F4122" cm="1">
        <f t="array" ref="F4122">_xlfn.IFS(C4122&lt;=PERCENTILE($C$3:$C$5882,0.2),1,C4122&lt;=PERCENTILE($C$3:$C$5882,0.4),2,C4122&lt;=PERCENTILE($C$3:$C$5882,0.6),3,C4122&lt;=PERCENTILE($C$3:$C$5882,0.8),4,TRUE,5)</f>
        <v>1</v>
      </c>
      <c r="G4122" cm="1">
        <f t="array" ref="G4122">_xlfn.IFS(D4122&lt;=PERCENTILE($D$3:$D$5882,0.2),1,D4122&lt;=PERCENTILE($D$3:$D$5882,0.4),2,D4122&lt;=PERCENTILE($D$3:$D$5882,0.6),3,D4122&lt;=PERCENTILE($D$3:$D$5882,0.8),4,TRUE,5)</f>
        <v>2</v>
      </c>
      <c r="H4122" s="3" t="str" cm="1">
        <f t="array" ref="H4122">_xlfn.IFS(AND(E4122&gt;=4,F4122&gt;=4,G4122&gt;=4),"Champions",AND(E4122&gt;=3,F4122&gt;=3,G4122&gt;=3),"Loyal Customers",AND(E4122&lt;=2,F4122&gt;=3),"At Risk",AND(E4122&lt;=2,F4122&lt;=2,G4122&lt;=2),"Lost",AND(E4122&gt;=4,F4122&lt;=2),"New/Promising",TRUE,"Needs Attention")</f>
        <v>New/Promising</v>
      </c>
      <c r="I4122" s="3" t="str">
        <f t="shared" si="68"/>
        <v>Active</v>
      </c>
      <c r="J4122" s="3" t="str">
        <f>_xlfn.XLOOKUP(A4122,'Country_Lookup'!$D:$D,'Country_Lookup'!$E:$E)</f>
        <v>United Kingdom</v>
      </c>
    </row>
    <row r="4123" spans="1:10" x14ac:dyDescent="0.3">
      <c r="A4123">
        <v>16505</v>
      </c>
      <c r="B4123">
        <v>31</v>
      </c>
      <c r="C4123">
        <v>1</v>
      </c>
      <c r="D4123">
        <v>777.6</v>
      </c>
      <c r="E4123" cm="1">
        <f t="array" ref="E4123">_xlfn.IFS(B4123&lt;=PERCENTILE($B$3:$B$5882,0.2),5,B4123&lt;=PERCENTILE($B$3:$B$5882,0.4),4,B4123&lt;=PERCENTILE($B$3:$B$5882,0.6),3,B4123&lt;=PERCENTILE($B$3:$B$5882,0.8),2,TRUE,1)</f>
        <v>4</v>
      </c>
      <c r="F4123" cm="1">
        <f t="array" ref="F4123">_xlfn.IFS(C4123&lt;=PERCENTILE($C$3:$C$5882,0.2),1,C4123&lt;=PERCENTILE($C$3:$C$5882,0.4),2,C4123&lt;=PERCENTILE($C$3:$C$5882,0.6),3,C4123&lt;=PERCENTILE($C$3:$C$5882,0.8),4,TRUE,5)</f>
        <v>1</v>
      </c>
      <c r="G4123" cm="1">
        <f t="array" ref="G4123">_xlfn.IFS(D4123&lt;=PERCENTILE($D$3:$D$5882,0.2),1,D4123&lt;=PERCENTILE($D$3:$D$5882,0.4),2,D4123&lt;=PERCENTILE($D$3:$D$5882,0.6),3,D4123&lt;=PERCENTILE($D$3:$D$5882,0.8),4,TRUE,5)</f>
        <v>3</v>
      </c>
      <c r="H4123" s="3" t="str" cm="1">
        <f t="array" ref="H4123">_xlfn.IFS(AND(E4123&gt;=4,F4123&gt;=4,G4123&gt;=4),"Champions",AND(E4123&gt;=3,F4123&gt;=3,G4123&gt;=3),"Loyal Customers",AND(E4123&lt;=2,F4123&gt;=3),"At Risk",AND(E4123&lt;=2,F4123&lt;=2,G4123&lt;=2),"Lost",AND(E4123&gt;=4,F4123&lt;=2),"New/Promising",TRUE,"Needs Attention")</f>
        <v>New/Promising</v>
      </c>
      <c r="I4123" s="3" t="str">
        <f t="shared" si="68"/>
        <v>Active</v>
      </c>
      <c r="J4123" s="3" t="str">
        <f>_xlfn.XLOOKUP(A4123,'Country_Lookup'!$D:$D,'Country_Lookup'!$E:$E)</f>
        <v>United Kingdom</v>
      </c>
    </row>
    <row r="4124" spans="1:10" x14ac:dyDescent="0.3">
      <c r="A4124">
        <v>16506</v>
      </c>
      <c r="B4124">
        <v>19</v>
      </c>
      <c r="C4124">
        <v>2</v>
      </c>
      <c r="D4124">
        <v>90.300000000000011</v>
      </c>
      <c r="E4124" cm="1">
        <f t="array" ref="E4124">_xlfn.IFS(B4124&lt;=PERCENTILE($B$3:$B$5882,0.2),5,B4124&lt;=PERCENTILE($B$3:$B$5882,0.4),4,B4124&lt;=PERCENTILE($B$3:$B$5882,0.6),3,B4124&lt;=PERCENTILE($B$3:$B$5882,0.8),2,TRUE,1)</f>
        <v>5</v>
      </c>
      <c r="F4124" cm="1">
        <f t="array" ref="F4124">_xlfn.IFS(C4124&lt;=PERCENTILE($C$3:$C$5882,0.2),1,C4124&lt;=PERCENTILE($C$3:$C$5882,0.4),2,C4124&lt;=PERCENTILE($C$3:$C$5882,0.6),3,C4124&lt;=PERCENTILE($C$3:$C$5882,0.8),4,TRUE,5)</f>
        <v>2</v>
      </c>
      <c r="G4124" cm="1">
        <f t="array" ref="G4124">_xlfn.IFS(D4124&lt;=PERCENTILE($D$3:$D$5882,0.2),1,D4124&lt;=PERCENTILE($D$3:$D$5882,0.4),2,D4124&lt;=PERCENTILE($D$3:$D$5882,0.6),3,D4124&lt;=PERCENTILE($D$3:$D$5882,0.8),4,TRUE,5)</f>
        <v>1</v>
      </c>
      <c r="H4124" s="3" t="str" cm="1">
        <f t="array" ref="H4124">_xlfn.IFS(AND(E4124&gt;=4,F4124&gt;=4,G4124&gt;=4),"Champions",AND(E4124&gt;=3,F4124&gt;=3,G4124&gt;=3),"Loyal Customers",AND(E4124&lt;=2,F4124&gt;=3),"At Risk",AND(E4124&lt;=2,F4124&lt;=2,G4124&lt;=2),"Lost",AND(E4124&gt;=4,F4124&lt;=2),"New/Promising",TRUE,"Needs Attention")</f>
        <v>New/Promising</v>
      </c>
      <c r="I4124" s="3" t="str">
        <f t="shared" si="68"/>
        <v>Active</v>
      </c>
      <c r="J4124" s="3" t="str">
        <f>_xlfn.XLOOKUP(A4124,'Country_Lookup'!$D:$D,'Country_Lookup'!$E:$E)</f>
        <v>United Kingdom</v>
      </c>
    </row>
    <row r="4125" spans="1:10" x14ac:dyDescent="0.3">
      <c r="A4125">
        <v>16507</v>
      </c>
      <c r="B4125">
        <v>572</v>
      </c>
      <c r="C4125">
        <v>1</v>
      </c>
      <c r="D4125">
        <v>152.76000000000016</v>
      </c>
      <c r="E4125" cm="1">
        <f t="array" ref="E4125">_xlfn.IFS(B4125&lt;=PERCENTILE($B$3:$B$5882,0.2),5,B4125&lt;=PERCENTILE($B$3:$B$5882,0.4),4,B4125&lt;=PERCENTILE($B$3:$B$5882,0.6),3,B4125&lt;=PERCENTILE($B$3:$B$5882,0.8),2,TRUE,1)</f>
        <v>1</v>
      </c>
      <c r="F4125" cm="1">
        <f t="array" ref="F4125">_xlfn.IFS(C4125&lt;=PERCENTILE($C$3:$C$5882,0.2),1,C4125&lt;=PERCENTILE($C$3:$C$5882,0.4),2,C4125&lt;=PERCENTILE($C$3:$C$5882,0.6),3,C4125&lt;=PERCENTILE($C$3:$C$5882,0.8),4,TRUE,5)</f>
        <v>1</v>
      </c>
      <c r="G4125" cm="1">
        <f t="array" ref="G4125">_xlfn.IFS(D4125&lt;=PERCENTILE($D$3:$D$5882,0.2),1,D4125&lt;=PERCENTILE($D$3:$D$5882,0.4),2,D4125&lt;=PERCENTILE($D$3:$D$5882,0.6),3,D4125&lt;=PERCENTILE($D$3:$D$5882,0.8),4,TRUE,5)</f>
        <v>1</v>
      </c>
      <c r="H4125" s="3" t="str" cm="1">
        <f t="array" ref="H4125">_xlfn.IFS(AND(E4125&gt;=4,F4125&gt;=4,G4125&gt;=4),"Champions",AND(E4125&gt;=3,F4125&gt;=3,G4125&gt;=3),"Loyal Customers",AND(E4125&lt;=2,F4125&gt;=3),"At Risk",AND(E4125&lt;=2,F4125&lt;=2,G4125&lt;=2),"Lost",AND(E4125&gt;=4,F4125&lt;=2),"New/Promising",TRUE,"Needs Attention")</f>
        <v>Lost</v>
      </c>
      <c r="I4125" s="3" t="str">
        <f t="shared" si="68"/>
        <v>Churned</v>
      </c>
      <c r="J4125" s="3" t="str">
        <f>_xlfn.XLOOKUP(A4125,'Country_Lookup'!$D:$D,'Country_Lookup'!$E:$E)</f>
        <v>United Kingdom</v>
      </c>
    </row>
    <row r="4126" spans="1:10" x14ac:dyDescent="0.3">
      <c r="A4126">
        <v>16508</v>
      </c>
      <c r="B4126">
        <v>630</v>
      </c>
      <c r="C4126">
        <v>1</v>
      </c>
      <c r="D4126">
        <v>248.79999999999987</v>
      </c>
      <c r="E4126" cm="1">
        <f t="array" ref="E4126">_xlfn.IFS(B4126&lt;=PERCENTILE($B$3:$B$5882,0.2),5,B4126&lt;=PERCENTILE($B$3:$B$5882,0.4),4,B4126&lt;=PERCENTILE($B$3:$B$5882,0.6),3,B4126&lt;=PERCENTILE($B$3:$B$5882,0.8),2,TRUE,1)</f>
        <v>1</v>
      </c>
      <c r="F4126" cm="1">
        <f t="array" ref="F4126">_xlfn.IFS(C4126&lt;=PERCENTILE($C$3:$C$5882,0.2),1,C4126&lt;=PERCENTILE($C$3:$C$5882,0.4),2,C4126&lt;=PERCENTILE($C$3:$C$5882,0.6),3,C4126&lt;=PERCENTILE($C$3:$C$5882,0.8),4,TRUE,5)</f>
        <v>1</v>
      </c>
      <c r="G4126" cm="1">
        <f t="array" ref="G4126">_xlfn.IFS(D4126&lt;=PERCENTILE($D$3:$D$5882,0.2),1,D4126&lt;=PERCENTILE($D$3:$D$5882,0.4),2,D4126&lt;=PERCENTILE($D$3:$D$5882,0.6),3,D4126&lt;=PERCENTILE($D$3:$D$5882,0.8),4,TRUE,5)</f>
        <v>1</v>
      </c>
      <c r="H4126" s="3" t="str" cm="1">
        <f t="array" ref="H4126">_xlfn.IFS(AND(E4126&gt;=4,F4126&gt;=4,G4126&gt;=4),"Champions",AND(E4126&gt;=3,F4126&gt;=3,G4126&gt;=3),"Loyal Customers",AND(E4126&lt;=2,F4126&gt;=3),"At Risk",AND(E4126&lt;=2,F4126&lt;=2,G4126&lt;=2),"Lost",AND(E4126&gt;=4,F4126&lt;=2),"New/Promising",TRUE,"Needs Attention")</f>
        <v>Lost</v>
      </c>
      <c r="I4126" s="3" t="str">
        <f t="shared" si="68"/>
        <v>Churned</v>
      </c>
      <c r="J4126" s="3" t="str">
        <f>_xlfn.XLOOKUP(A4126,'Country_Lookup'!$D:$D,'Country_Lookup'!$E:$E)</f>
        <v>United Kingdom</v>
      </c>
    </row>
    <row r="4127" spans="1:10" x14ac:dyDescent="0.3">
      <c r="A4127">
        <v>16509</v>
      </c>
      <c r="B4127">
        <v>296</v>
      </c>
      <c r="C4127">
        <v>1</v>
      </c>
      <c r="D4127">
        <v>363.69999999999993</v>
      </c>
      <c r="E4127" cm="1">
        <f t="array" ref="E4127">_xlfn.IFS(B4127&lt;=PERCENTILE($B$3:$B$5882,0.2),5,B4127&lt;=PERCENTILE($B$3:$B$5882,0.4),4,B4127&lt;=PERCENTILE($B$3:$B$5882,0.6),3,B4127&lt;=PERCENTILE($B$3:$B$5882,0.8),2,TRUE,1)</f>
        <v>2</v>
      </c>
      <c r="F4127" cm="1">
        <f t="array" ref="F4127">_xlfn.IFS(C4127&lt;=PERCENTILE($C$3:$C$5882,0.2),1,C4127&lt;=PERCENTILE($C$3:$C$5882,0.4),2,C4127&lt;=PERCENTILE($C$3:$C$5882,0.6),3,C4127&lt;=PERCENTILE($C$3:$C$5882,0.8),4,TRUE,5)</f>
        <v>1</v>
      </c>
      <c r="G4127" cm="1">
        <f t="array" ref="G4127">_xlfn.IFS(D4127&lt;=PERCENTILE($D$3:$D$5882,0.2),1,D4127&lt;=PERCENTILE($D$3:$D$5882,0.4),2,D4127&lt;=PERCENTILE($D$3:$D$5882,0.6),3,D4127&lt;=PERCENTILE($D$3:$D$5882,0.8),4,TRUE,5)</f>
        <v>2</v>
      </c>
      <c r="H4127" s="3" t="str" cm="1">
        <f t="array" ref="H4127">_xlfn.IFS(AND(E4127&gt;=4,F4127&gt;=4,G4127&gt;=4),"Champions",AND(E4127&gt;=3,F4127&gt;=3,G4127&gt;=3),"Loyal Customers",AND(E4127&lt;=2,F4127&gt;=3),"At Risk",AND(E4127&lt;=2,F4127&lt;=2,G4127&lt;=2),"Lost",AND(E4127&gt;=4,F4127&lt;=2),"New/Promising",TRUE,"Needs Attention")</f>
        <v>Lost</v>
      </c>
      <c r="I4127" s="3" t="str">
        <f t="shared" si="68"/>
        <v>Churned</v>
      </c>
      <c r="J4127" s="3" t="str">
        <f>_xlfn.XLOOKUP(A4127,'Country_Lookup'!$D:$D,'Country_Lookup'!$E:$E)</f>
        <v>United Kingdom</v>
      </c>
    </row>
    <row r="4128" spans="1:10" x14ac:dyDescent="0.3">
      <c r="A4128">
        <v>16510</v>
      </c>
      <c r="B4128">
        <v>372</v>
      </c>
      <c r="C4128">
        <v>6</v>
      </c>
      <c r="D4128">
        <v>2099.9999999999995</v>
      </c>
      <c r="E4128" cm="1">
        <f t="array" ref="E4128">_xlfn.IFS(B4128&lt;=PERCENTILE($B$3:$B$5882,0.2),5,B4128&lt;=PERCENTILE($B$3:$B$5882,0.4),4,B4128&lt;=PERCENTILE($B$3:$B$5882,0.6),3,B4128&lt;=PERCENTILE($B$3:$B$5882,0.8),2,TRUE,1)</f>
        <v>2</v>
      </c>
      <c r="F4128" cm="1">
        <f t="array" ref="F4128">_xlfn.IFS(C4128&lt;=PERCENTILE($C$3:$C$5882,0.2),1,C4128&lt;=PERCENTILE($C$3:$C$5882,0.4),2,C4128&lt;=PERCENTILE($C$3:$C$5882,0.6),3,C4128&lt;=PERCENTILE($C$3:$C$5882,0.8),4,TRUE,5)</f>
        <v>4</v>
      </c>
      <c r="G4128" cm="1">
        <f t="array" ref="G4128">_xlfn.IFS(D4128&lt;=PERCENTILE($D$3:$D$5882,0.2),1,D4128&lt;=PERCENTILE($D$3:$D$5882,0.4),2,D4128&lt;=PERCENTILE($D$3:$D$5882,0.6),3,D4128&lt;=PERCENTILE($D$3:$D$5882,0.8),4,TRUE,5)</f>
        <v>4</v>
      </c>
      <c r="H4128" s="3" t="str" cm="1">
        <f t="array" ref="H4128">_xlfn.IFS(AND(E4128&gt;=4,F4128&gt;=4,G4128&gt;=4),"Champions",AND(E4128&gt;=3,F4128&gt;=3,G4128&gt;=3),"Loyal Customers",AND(E4128&lt;=2,F4128&gt;=3),"At Risk",AND(E4128&lt;=2,F4128&lt;=2,G4128&lt;=2),"Lost",AND(E4128&gt;=4,F4128&lt;=2),"New/Promising",TRUE,"Needs Attention")</f>
        <v>At Risk</v>
      </c>
      <c r="I4128" s="3" t="str">
        <f t="shared" si="68"/>
        <v>Churned</v>
      </c>
      <c r="J4128" s="3" t="str">
        <f>_xlfn.XLOOKUP(A4128,'Country_Lookup'!$D:$D,'Country_Lookup'!$E:$E)</f>
        <v>United Kingdom</v>
      </c>
    </row>
    <row r="4129" spans="1:10" x14ac:dyDescent="0.3">
      <c r="A4129">
        <v>16511</v>
      </c>
      <c r="B4129">
        <v>21</v>
      </c>
      <c r="C4129">
        <v>6</v>
      </c>
      <c r="D4129">
        <v>1819.0200000000082</v>
      </c>
      <c r="E4129" cm="1">
        <f t="array" ref="E4129">_xlfn.IFS(B4129&lt;=PERCENTILE($B$3:$B$5882,0.2),5,B4129&lt;=PERCENTILE($B$3:$B$5882,0.4),4,B4129&lt;=PERCENTILE($B$3:$B$5882,0.6),3,B4129&lt;=PERCENTILE($B$3:$B$5882,0.8),2,TRUE,1)</f>
        <v>4</v>
      </c>
      <c r="F4129" cm="1">
        <f t="array" ref="F4129">_xlfn.IFS(C4129&lt;=PERCENTILE($C$3:$C$5882,0.2),1,C4129&lt;=PERCENTILE($C$3:$C$5882,0.4),2,C4129&lt;=PERCENTILE($C$3:$C$5882,0.6),3,C4129&lt;=PERCENTILE($C$3:$C$5882,0.8),4,TRUE,5)</f>
        <v>4</v>
      </c>
      <c r="G4129" cm="1">
        <f t="array" ref="G4129">_xlfn.IFS(D4129&lt;=PERCENTILE($D$3:$D$5882,0.2),1,D4129&lt;=PERCENTILE($D$3:$D$5882,0.4),2,D4129&lt;=PERCENTILE($D$3:$D$5882,0.6),3,D4129&lt;=PERCENTILE($D$3:$D$5882,0.8),4,TRUE,5)</f>
        <v>4</v>
      </c>
      <c r="H4129" s="3" t="str" cm="1">
        <f t="array" ref="H4129">_xlfn.IFS(AND(E4129&gt;=4,F4129&gt;=4,G4129&gt;=4),"Champions",AND(E4129&gt;=3,F4129&gt;=3,G4129&gt;=3),"Loyal Customers",AND(E4129&lt;=2,F4129&gt;=3),"At Risk",AND(E4129&lt;=2,F4129&lt;=2,G4129&lt;=2),"Lost",AND(E4129&gt;=4,F4129&lt;=2),"New/Promising",TRUE,"Needs Attention")</f>
        <v>Champions</v>
      </c>
      <c r="I4129" s="3" t="str">
        <f t="shared" si="68"/>
        <v>Active</v>
      </c>
      <c r="J4129" s="3" t="str">
        <f>_xlfn.XLOOKUP(A4129,'Country_Lookup'!$D:$D,'Country_Lookup'!$E:$E)</f>
        <v>United Kingdom</v>
      </c>
    </row>
    <row r="4130" spans="1:10" x14ac:dyDescent="0.3">
      <c r="A4130">
        <v>16513</v>
      </c>
      <c r="B4130">
        <v>4</v>
      </c>
      <c r="C4130">
        <v>4</v>
      </c>
      <c r="D4130">
        <v>874.59000000000015</v>
      </c>
      <c r="E4130" cm="1">
        <f t="array" ref="E4130">_xlfn.IFS(B4130&lt;=PERCENTILE($B$3:$B$5882,0.2),5,B4130&lt;=PERCENTILE($B$3:$B$5882,0.4),4,B4130&lt;=PERCENTILE($B$3:$B$5882,0.6),3,B4130&lt;=PERCENTILE($B$3:$B$5882,0.8),2,TRUE,1)</f>
        <v>5</v>
      </c>
      <c r="F4130" cm="1">
        <f t="array" ref="F4130">_xlfn.IFS(C4130&lt;=PERCENTILE($C$3:$C$5882,0.2),1,C4130&lt;=PERCENTILE($C$3:$C$5882,0.4),2,C4130&lt;=PERCENTILE($C$3:$C$5882,0.6),3,C4130&lt;=PERCENTILE($C$3:$C$5882,0.8),4,TRUE,5)</f>
        <v>3</v>
      </c>
      <c r="G4130" cm="1">
        <f t="array" ref="G4130">_xlfn.IFS(D4130&lt;=PERCENTILE($D$3:$D$5882,0.2),1,D4130&lt;=PERCENTILE($D$3:$D$5882,0.4),2,D4130&lt;=PERCENTILE($D$3:$D$5882,0.6),3,D4130&lt;=PERCENTILE($D$3:$D$5882,0.8),4,TRUE,5)</f>
        <v>3</v>
      </c>
      <c r="H4130" s="3" t="str" cm="1">
        <f t="array" ref="H4130">_xlfn.IFS(AND(E4130&gt;=4,F4130&gt;=4,G4130&gt;=4),"Champions",AND(E4130&gt;=3,F4130&gt;=3,G4130&gt;=3),"Loyal Customers",AND(E4130&lt;=2,F4130&gt;=3),"At Risk",AND(E4130&lt;=2,F4130&lt;=2,G4130&lt;=2),"Lost",AND(E4130&gt;=4,F4130&lt;=2),"New/Promising",TRUE,"Needs Attention")</f>
        <v>Loyal Customers</v>
      </c>
      <c r="I4130" s="3" t="str">
        <f t="shared" si="68"/>
        <v>Active</v>
      </c>
      <c r="J4130" s="3" t="str">
        <f>_xlfn.XLOOKUP(A4130,'Country_Lookup'!$D:$D,'Country_Lookup'!$E:$E)</f>
        <v>United Kingdom</v>
      </c>
    </row>
    <row r="4131" spans="1:10" x14ac:dyDescent="0.3">
      <c r="A4131">
        <v>16515</v>
      </c>
      <c r="B4131">
        <v>52</v>
      </c>
      <c r="C4131">
        <v>10</v>
      </c>
      <c r="D4131">
        <v>3216.3000000000088</v>
      </c>
      <c r="E4131" cm="1">
        <f t="array" ref="E4131">_xlfn.IFS(B4131&lt;=PERCENTILE($B$3:$B$5882,0.2),5,B4131&lt;=PERCENTILE($B$3:$B$5882,0.4),4,B4131&lt;=PERCENTILE($B$3:$B$5882,0.6),3,B4131&lt;=PERCENTILE($B$3:$B$5882,0.8),2,TRUE,1)</f>
        <v>4</v>
      </c>
      <c r="F4131" cm="1">
        <f t="array" ref="F4131">_xlfn.IFS(C4131&lt;=PERCENTILE($C$3:$C$5882,0.2),1,C4131&lt;=PERCENTILE($C$3:$C$5882,0.4),2,C4131&lt;=PERCENTILE($C$3:$C$5882,0.6),3,C4131&lt;=PERCENTILE($C$3:$C$5882,0.8),4,TRUE,5)</f>
        <v>5</v>
      </c>
      <c r="G4131" cm="1">
        <f t="array" ref="G4131">_xlfn.IFS(D4131&lt;=PERCENTILE($D$3:$D$5882,0.2),1,D4131&lt;=PERCENTILE($D$3:$D$5882,0.4),2,D4131&lt;=PERCENTILE($D$3:$D$5882,0.6),3,D4131&lt;=PERCENTILE($D$3:$D$5882,0.8),4,TRUE,5)</f>
        <v>5</v>
      </c>
      <c r="H4131" s="3" t="str" cm="1">
        <f t="array" ref="H4131">_xlfn.IFS(AND(E4131&gt;=4,F4131&gt;=4,G4131&gt;=4),"Champions",AND(E4131&gt;=3,F4131&gt;=3,G4131&gt;=3),"Loyal Customers",AND(E4131&lt;=2,F4131&gt;=3),"At Risk",AND(E4131&lt;=2,F4131&lt;=2,G4131&lt;=2),"Lost",AND(E4131&gt;=4,F4131&lt;=2),"New/Promising",TRUE,"Needs Attention")</f>
        <v>Champions</v>
      </c>
      <c r="I4131" s="3" t="str">
        <f t="shared" si="68"/>
        <v>Active</v>
      </c>
      <c r="J4131" s="3" t="str">
        <f>_xlfn.XLOOKUP(A4131,'Country_Lookup'!$D:$D,'Country_Lookup'!$E:$E)</f>
        <v>United Kingdom</v>
      </c>
    </row>
    <row r="4132" spans="1:10" x14ac:dyDescent="0.3">
      <c r="A4132">
        <v>16516</v>
      </c>
      <c r="B4132">
        <v>30</v>
      </c>
      <c r="C4132">
        <v>1</v>
      </c>
      <c r="D4132">
        <v>101.69999999999999</v>
      </c>
      <c r="E4132" cm="1">
        <f t="array" ref="E4132">_xlfn.IFS(B4132&lt;=PERCENTILE($B$3:$B$5882,0.2),5,B4132&lt;=PERCENTILE($B$3:$B$5882,0.4),4,B4132&lt;=PERCENTILE($B$3:$B$5882,0.6),3,B4132&lt;=PERCENTILE($B$3:$B$5882,0.8),2,TRUE,1)</f>
        <v>4</v>
      </c>
      <c r="F4132" cm="1">
        <f t="array" ref="F4132">_xlfn.IFS(C4132&lt;=PERCENTILE($C$3:$C$5882,0.2),1,C4132&lt;=PERCENTILE($C$3:$C$5882,0.4),2,C4132&lt;=PERCENTILE($C$3:$C$5882,0.6),3,C4132&lt;=PERCENTILE($C$3:$C$5882,0.8),4,TRUE,5)</f>
        <v>1</v>
      </c>
      <c r="G4132" cm="1">
        <f t="array" ref="G4132">_xlfn.IFS(D4132&lt;=PERCENTILE($D$3:$D$5882,0.2),1,D4132&lt;=PERCENTILE($D$3:$D$5882,0.4),2,D4132&lt;=PERCENTILE($D$3:$D$5882,0.6),3,D4132&lt;=PERCENTILE($D$3:$D$5882,0.8),4,TRUE,5)</f>
        <v>1</v>
      </c>
      <c r="H4132" s="3" t="str" cm="1">
        <f t="array" ref="H4132">_xlfn.IFS(AND(E4132&gt;=4,F4132&gt;=4,G4132&gt;=4),"Champions",AND(E4132&gt;=3,F4132&gt;=3,G4132&gt;=3),"Loyal Customers",AND(E4132&lt;=2,F4132&gt;=3),"At Risk",AND(E4132&lt;=2,F4132&lt;=2,G4132&lt;=2),"Lost",AND(E4132&gt;=4,F4132&lt;=2),"New/Promising",TRUE,"Needs Attention")</f>
        <v>New/Promising</v>
      </c>
      <c r="I4132" s="3" t="str">
        <f t="shared" si="68"/>
        <v>Active</v>
      </c>
      <c r="J4132" s="3" t="str">
        <f>_xlfn.XLOOKUP(A4132,'Country_Lookup'!$D:$D,'Country_Lookup'!$E:$E)</f>
        <v>United Kingdom</v>
      </c>
    </row>
    <row r="4133" spans="1:10" x14ac:dyDescent="0.3">
      <c r="A4133">
        <v>16517</v>
      </c>
      <c r="B4133">
        <v>277</v>
      </c>
      <c r="C4133">
        <v>1</v>
      </c>
      <c r="D4133">
        <v>162.69999999999999</v>
      </c>
      <c r="E4133" cm="1">
        <f t="array" ref="E4133">_xlfn.IFS(B4133&lt;=PERCENTILE($B$3:$B$5882,0.2),5,B4133&lt;=PERCENTILE($B$3:$B$5882,0.4),4,B4133&lt;=PERCENTILE($B$3:$B$5882,0.6),3,B4133&lt;=PERCENTILE($B$3:$B$5882,0.8),2,TRUE,1)</f>
        <v>2</v>
      </c>
      <c r="F4133" cm="1">
        <f t="array" ref="F4133">_xlfn.IFS(C4133&lt;=PERCENTILE($C$3:$C$5882,0.2),1,C4133&lt;=PERCENTILE($C$3:$C$5882,0.4),2,C4133&lt;=PERCENTILE($C$3:$C$5882,0.6),3,C4133&lt;=PERCENTILE($C$3:$C$5882,0.8),4,TRUE,5)</f>
        <v>1</v>
      </c>
      <c r="G4133" cm="1">
        <f t="array" ref="G4133">_xlfn.IFS(D4133&lt;=PERCENTILE($D$3:$D$5882,0.2),1,D4133&lt;=PERCENTILE($D$3:$D$5882,0.4),2,D4133&lt;=PERCENTILE($D$3:$D$5882,0.6),3,D4133&lt;=PERCENTILE($D$3:$D$5882,0.8),4,TRUE,5)</f>
        <v>1</v>
      </c>
      <c r="H4133" s="3" t="str" cm="1">
        <f t="array" ref="H4133">_xlfn.IFS(AND(E4133&gt;=4,F4133&gt;=4,G4133&gt;=4),"Champions",AND(E4133&gt;=3,F4133&gt;=3,G4133&gt;=3),"Loyal Customers",AND(E4133&lt;=2,F4133&gt;=3),"At Risk",AND(E4133&lt;=2,F4133&lt;=2,G4133&lt;=2),"Lost",AND(E4133&gt;=4,F4133&lt;=2),"New/Promising",TRUE,"Needs Attention")</f>
        <v>Lost</v>
      </c>
      <c r="I4133" s="3" t="str">
        <f t="shared" si="68"/>
        <v>Churned</v>
      </c>
      <c r="J4133" s="3" t="str">
        <f>_xlfn.XLOOKUP(A4133,'Country_Lookup'!$D:$D,'Country_Lookup'!$E:$E)</f>
        <v>United Kingdom</v>
      </c>
    </row>
    <row r="4134" spans="1:10" x14ac:dyDescent="0.3">
      <c r="A4134">
        <v>16518</v>
      </c>
      <c r="B4134">
        <v>61</v>
      </c>
      <c r="C4134">
        <v>4</v>
      </c>
      <c r="D4134">
        <v>959.37000000000114</v>
      </c>
      <c r="E4134" cm="1">
        <f t="array" ref="E4134">_xlfn.IFS(B4134&lt;=PERCENTILE($B$3:$B$5882,0.2),5,B4134&lt;=PERCENTILE($B$3:$B$5882,0.4),4,B4134&lt;=PERCENTILE($B$3:$B$5882,0.6),3,B4134&lt;=PERCENTILE($B$3:$B$5882,0.8),2,TRUE,1)</f>
        <v>3</v>
      </c>
      <c r="F4134" cm="1">
        <f t="array" ref="F4134">_xlfn.IFS(C4134&lt;=PERCENTILE($C$3:$C$5882,0.2),1,C4134&lt;=PERCENTILE($C$3:$C$5882,0.4),2,C4134&lt;=PERCENTILE($C$3:$C$5882,0.6),3,C4134&lt;=PERCENTILE($C$3:$C$5882,0.8),4,TRUE,5)</f>
        <v>3</v>
      </c>
      <c r="G4134" cm="1">
        <f t="array" ref="G4134">_xlfn.IFS(D4134&lt;=PERCENTILE($D$3:$D$5882,0.2),1,D4134&lt;=PERCENTILE($D$3:$D$5882,0.4),2,D4134&lt;=PERCENTILE($D$3:$D$5882,0.6),3,D4134&lt;=PERCENTILE($D$3:$D$5882,0.8),4,TRUE,5)</f>
        <v>3</v>
      </c>
      <c r="H4134" s="3" t="str" cm="1">
        <f t="array" ref="H4134">_xlfn.IFS(AND(E4134&gt;=4,F4134&gt;=4,G4134&gt;=4),"Champions",AND(E4134&gt;=3,F4134&gt;=3,G4134&gt;=3),"Loyal Customers",AND(E4134&lt;=2,F4134&gt;=3),"At Risk",AND(E4134&lt;=2,F4134&lt;=2,G4134&lt;=2),"Lost",AND(E4134&gt;=4,F4134&lt;=2),"New/Promising",TRUE,"Needs Attention")</f>
        <v>Loyal Customers</v>
      </c>
      <c r="I4134" s="3" t="str">
        <f t="shared" si="68"/>
        <v>Active</v>
      </c>
      <c r="J4134" s="3" t="str">
        <f>_xlfn.XLOOKUP(A4134,'Country_Lookup'!$D:$D,'Country_Lookup'!$E:$E)</f>
        <v>United Kingdom</v>
      </c>
    </row>
    <row r="4135" spans="1:10" x14ac:dyDescent="0.3">
      <c r="A4135">
        <v>16519</v>
      </c>
      <c r="B4135">
        <v>25</v>
      </c>
      <c r="C4135">
        <v>4</v>
      </c>
      <c r="D4135">
        <v>556.25999999999965</v>
      </c>
      <c r="E4135" cm="1">
        <f t="array" ref="E4135">_xlfn.IFS(B4135&lt;=PERCENTILE($B$3:$B$5882,0.2),5,B4135&lt;=PERCENTILE($B$3:$B$5882,0.4),4,B4135&lt;=PERCENTILE($B$3:$B$5882,0.6),3,B4135&lt;=PERCENTILE($B$3:$B$5882,0.8),2,TRUE,1)</f>
        <v>4</v>
      </c>
      <c r="F4135" cm="1">
        <f t="array" ref="F4135">_xlfn.IFS(C4135&lt;=PERCENTILE($C$3:$C$5882,0.2),1,C4135&lt;=PERCENTILE($C$3:$C$5882,0.4),2,C4135&lt;=PERCENTILE($C$3:$C$5882,0.6),3,C4135&lt;=PERCENTILE($C$3:$C$5882,0.8),4,TRUE,5)</f>
        <v>3</v>
      </c>
      <c r="G4135" cm="1">
        <f t="array" ref="G4135">_xlfn.IFS(D4135&lt;=PERCENTILE($D$3:$D$5882,0.2),1,D4135&lt;=PERCENTILE($D$3:$D$5882,0.4),2,D4135&lt;=PERCENTILE($D$3:$D$5882,0.6),3,D4135&lt;=PERCENTILE($D$3:$D$5882,0.8),4,TRUE,5)</f>
        <v>2</v>
      </c>
      <c r="H4135" s="3" t="str" cm="1">
        <f t="array" ref="H4135">_xlfn.IFS(AND(E4135&gt;=4,F4135&gt;=4,G4135&gt;=4),"Champions",AND(E4135&gt;=3,F4135&gt;=3,G4135&gt;=3),"Loyal Customers",AND(E4135&lt;=2,F4135&gt;=3),"At Risk",AND(E4135&lt;=2,F4135&lt;=2,G4135&lt;=2),"Lost",AND(E4135&gt;=4,F4135&lt;=2),"New/Promising",TRUE,"Needs Attention")</f>
        <v>Needs Attention</v>
      </c>
      <c r="I4135" s="3" t="str">
        <f t="shared" si="68"/>
        <v>Active</v>
      </c>
      <c r="J4135" s="3" t="str">
        <f>_xlfn.XLOOKUP(A4135,'Country_Lookup'!$D:$D,'Country_Lookup'!$E:$E)</f>
        <v>United Kingdom</v>
      </c>
    </row>
    <row r="4136" spans="1:10" x14ac:dyDescent="0.3">
      <c r="A4136">
        <v>16520</v>
      </c>
      <c r="B4136">
        <v>186</v>
      </c>
      <c r="C4136">
        <v>6</v>
      </c>
      <c r="D4136">
        <v>2482.6199999999953</v>
      </c>
      <c r="E4136" cm="1">
        <f t="array" ref="E4136">_xlfn.IFS(B4136&lt;=PERCENTILE($B$3:$B$5882,0.2),5,B4136&lt;=PERCENTILE($B$3:$B$5882,0.4),4,B4136&lt;=PERCENTILE($B$3:$B$5882,0.6),3,B4136&lt;=PERCENTILE($B$3:$B$5882,0.8),2,TRUE,1)</f>
        <v>3</v>
      </c>
      <c r="F4136" cm="1">
        <f t="array" ref="F4136">_xlfn.IFS(C4136&lt;=PERCENTILE($C$3:$C$5882,0.2),1,C4136&lt;=PERCENTILE($C$3:$C$5882,0.4),2,C4136&lt;=PERCENTILE($C$3:$C$5882,0.6),3,C4136&lt;=PERCENTILE($C$3:$C$5882,0.8),4,TRUE,5)</f>
        <v>4</v>
      </c>
      <c r="G4136" cm="1">
        <f t="array" ref="G4136">_xlfn.IFS(D4136&lt;=PERCENTILE($D$3:$D$5882,0.2),1,D4136&lt;=PERCENTILE($D$3:$D$5882,0.4),2,D4136&lt;=PERCENTILE($D$3:$D$5882,0.6),3,D4136&lt;=PERCENTILE($D$3:$D$5882,0.8),4,TRUE,5)</f>
        <v>4</v>
      </c>
      <c r="H4136" s="3" t="str" cm="1">
        <f t="array" ref="H4136">_xlfn.IFS(AND(E4136&gt;=4,F4136&gt;=4,G4136&gt;=4),"Champions",AND(E4136&gt;=3,F4136&gt;=3,G4136&gt;=3),"Loyal Customers",AND(E4136&lt;=2,F4136&gt;=3),"At Risk",AND(E4136&lt;=2,F4136&lt;=2,G4136&lt;=2),"Lost",AND(E4136&gt;=4,F4136&lt;=2),"New/Promising",TRUE,"Needs Attention")</f>
        <v>Loyal Customers</v>
      </c>
      <c r="I4136" s="3" t="str">
        <f t="shared" si="68"/>
        <v>Churned</v>
      </c>
      <c r="J4136" s="3" t="str">
        <f>_xlfn.XLOOKUP(A4136,'Country_Lookup'!$D:$D,'Country_Lookup'!$E:$E)</f>
        <v>United Kingdom</v>
      </c>
    </row>
    <row r="4137" spans="1:10" x14ac:dyDescent="0.3">
      <c r="A4137">
        <v>16521</v>
      </c>
      <c r="B4137">
        <v>415</v>
      </c>
      <c r="C4137">
        <v>3</v>
      </c>
      <c r="D4137">
        <v>1148.0100000000036</v>
      </c>
      <c r="E4137" cm="1">
        <f t="array" ref="E4137">_xlfn.IFS(B4137&lt;=PERCENTILE($B$3:$B$5882,0.2),5,B4137&lt;=PERCENTILE($B$3:$B$5882,0.4),4,B4137&lt;=PERCENTILE($B$3:$B$5882,0.6),3,B4137&lt;=PERCENTILE($B$3:$B$5882,0.8),2,TRUE,1)</f>
        <v>1</v>
      </c>
      <c r="F4137" cm="1">
        <f t="array" ref="F4137">_xlfn.IFS(C4137&lt;=PERCENTILE($C$3:$C$5882,0.2),1,C4137&lt;=PERCENTILE($C$3:$C$5882,0.4),2,C4137&lt;=PERCENTILE($C$3:$C$5882,0.6),3,C4137&lt;=PERCENTILE($C$3:$C$5882,0.8),4,TRUE,5)</f>
        <v>3</v>
      </c>
      <c r="G4137" cm="1">
        <f t="array" ref="G4137">_xlfn.IFS(D4137&lt;=PERCENTILE($D$3:$D$5882,0.2),1,D4137&lt;=PERCENTILE($D$3:$D$5882,0.4),2,D4137&lt;=PERCENTILE($D$3:$D$5882,0.6),3,D4137&lt;=PERCENTILE($D$3:$D$5882,0.8),4,TRUE,5)</f>
        <v>3</v>
      </c>
      <c r="H4137" s="3" t="str" cm="1">
        <f t="array" ref="H4137">_xlfn.IFS(AND(E4137&gt;=4,F4137&gt;=4,G4137&gt;=4),"Champions",AND(E4137&gt;=3,F4137&gt;=3,G4137&gt;=3),"Loyal Customers",AND(E4137&lt;=2,F4137&gt;=3),"At Risk",AND(E4137&lt;=2,F4137&lt;=2,G4137&lt;=2),"Lost",AND(E4137&gt;=4,F4137&lt;=2),"New/Promising",TRUE,"Needs Attention")</f>
        <v>At Risk</v>
      </c>
      <c r="I4137" s="3" t="str">
        <f t="shared" si="68"/>
        <v>Churned</v>
      </c>
      <c r="J4137" s="3" t="str">
        <f>_xlfn.XLOOKUP(A4137,'Country_Lookup'!$D:$D,'Country_Lookup'!$E:$E)</f>
        <v>United Kingdom</v>
      </c>
    </row>
    <row r="4138" spans="1:10" x14ac:dyDescent="0.3">
      <c r="A4138">
        <v>16522</v>
      </c>
      <c r="B4138">
        <v>435</v>
      </c>
      <c r="C4138">
        <v>2</v>
      </c>
      <c r="D4138">
        <v>433.3599999999999</v>
      </c>
      <c r="E4138" cm="1">
        <f t="array" ref="E4138">_xlfn.IFS(B4138&lt;=PERCENTILE($B$3:$B$5882,0.2),5,B4138&lt;=PERCENTILE($B$3:$B$5882,0.4),4,B4138&lt;=PERCENTILE($B$3:$B$5882,0.6),3,B4138&lt;=PERCENTILE($B$3:$B$5882,0.8),2,TRUE,1)</f>
        <v>1</v>
      </c>
      <c r="F4138" cm="1">
        <f t="array" ref="F4138">_xlfn.IFS(C4138&lt;=PERCENTILE($C$3:$C$5882,0.2),1,C4138&lt;=PERCENTILE($C$3:$C$5882,0.4),2,C4138&lt;=PERCENTILE($C$3:$C$5882,0.6),3,C4138&lt;=PERCENTILE($C$3:$C$5882,0.8),4,TRUE,5)</f>
        <v>2</v>
      </c>
      <c r="G4138" cm="1">
        <f t="array" ref="G4138">_xlfn.IFS(D4138&lt;=PERCENTILE($D$3:$D$5882,0.2),1,D4138&lt;=PERCENTILE($D$3:$D$5882,0.4),2,D4138&lt;=PERCENTILE($D$3:$D$5882,0.6),3,D4138&lt;=PERCENTILE($D$3:$D$5882,0.8),4,TRUE,5)</f>
        <v>2</v>
      </c>
      <c r="H4138" s="3" t="str" cm="1">
        <f t="array" ref="H4138">_xlfn.IFS(AND(E4138&gt;=4,F4138&gt;=4,G4138&gt;=4),"Champions",AND(E4138&gt;=3,F4138&gt;=3,G4138&gt;=3),"Loyal Customers",AND(E4138&lt;=2,F4138&gt;=3),"At Risk",AND(E4138&lt;=2,F4138&lt;=2,G4138&lt;=2),"Lost",AND(E4138&gt;=4,F4138&lt;=2),"New/Promising",TRUE,"Needs Attention")</f>
        <v>Lost</v>
      </c>
      <c r="I4138" s="3" t="str">
        <f t="shared" si="68"/>
        <v>Churned</v>
      </c>
      <c r="J4138" s="3" t="str">
        <f>_xlfn.XLOOKUP(A4138,'Country_Lookup'!$D:$D,'Country_Lookup'!$E:$E)</f>
        <v>United Kingdom</v>
      </c>
    </row>
    <row r="4139" spans="1:10" x14ac:dyDescent="0.3">
      <c r="A4139">
        <v>16523</v>
      </c>
      <c r="B4139">
        <v>1</v>
      </c>
      <c r="C4139">
        <v>28</v>
      </c>
      <c r="D4139">
        <v>11916.330000000053</v>
      </c>
      <c r="E4139" cm="1">
        <f t="array" ref="E4139">_xlfn.IFS(B4139&lt;=PERCENTILE($B$3:$B$5882,0.2),5,B4139&lt;=PERCENTILE($B$3:$B$5882,0.4),4,B4139&lt;=PERCENTILE($B$3:$B$5882,0.6),3,B4139&lt;=PERCENTILE($B$3:$B$5882,0.8),2,TRUE,1)</f>
        <v>5</v>
      </c>
      <c r="F4139" cm="1">
        <f t="array" ref="F4139">_xlfn.IFS(C4139&lt;=PERCENTILE($C$3:$C$5882,0.2),1,C4139&lt;=PERCENTILE($C$3:$C$5882,0.4),2,C4139&lt;=PERCENTILE($C$3:$C$5882,0.6),3,C4139&lt;=PERCENTILE($C$3:$C$5882,0.8),4,TRUE,5)</f>
        <v>5</v>
      </c>
      <c r="G4139" cm="1">
        <f t="array" ref="G4139">_xlfn.IFS(D4139&lt;=PERCENTILE($D$3:$D$5882,0.2),1,D4139&lt;=PERCENTILE($D$3:$D$5882,0.4),2,D4139&lt;=PERCENTILE($D$3:$D$5882,0.6),3,D4139&lt;=PERCENTILE($D$3:$D$5882,0.8),4,TRUE,5)</f>
        <v>5</v>
      </c>
      <c r="H4139" s="3" t="str" cm="1">
        <f t="array" ref="H4139">_xlfn.IFS(AND(E4139&gt;=4,F4139&gt;=4,G4139&gt;=4),"Champions",AND(E4139&gt;=3,F4139&gt;=3,G4139&gt;=3),"Loyal Customers",AND(E4139&lt;=2,F4139&gt;=3),"At Risk",AND(E4139&lt;=2,F4139&lt;=2,G4139&lt;=2),"Lost",AND(E4139&gt;=4,F4139&lt;=2),"New/Promising",TRUE,"Needs Attention")</f>
        <v>Champions</v>
      </c>
      <c r="I4139" s="3" t="str">
        <f t="shared" si="68"/>
        <v>Active</v>
      </c>
      <c r="J4139" s="3" t="str">
        <f>_xlfn.XLOOKUP(A4139,'Country_Lookup'!$D:$D,'Country_Lookup'!$E:$E)</f>
        <v>United Kingdom</v>
      </c>
    </row>
    <row r="4140" spans="1:10" x14ac:dyDescent="0.3">
      <c r="A4140">
        <v>16524</v>
      </c>
      <c r="B4140">
        <v>446</v>
      </c>
      <c r="C4140">
        <v>2</v>
      </c>
      <c r="D4140">
        <v>308.13999999999982</v>
      </c>
      <c r="E4140" cm="1">
        <f t="array" ref="E4140">_xlfn.IFS(B4140&lt;=PERCENTILE($B$3:$B$5882,0.2),5,B4140&lt;=PERCENTILE($B$3:$B$5882,0.4),4,B4140&lt;=PERCENTILE($B$3:$B$5882,0.6),3,B4140&lt;=PERCENTILE($B$3:$B$5882,0.8),2,TRUE,1)</f>
        <v>1</v>
      </c>
      <c r="F4140" cm="1">
        <f t="array" ref="F4140">_xlfn.IFS(C4140&lt;=PERCENTILE($C$3:$C$5882,0.2),1,C4140&lt;=PERCENTILE($C$3:$C$5882,0.4),2,C4140&lt;=PERCENTILE($C$3:$C$5882,0.6),3,C4140&lt;=PERCENTILE($C$3:$C$5882,0.8),4,TRUE,5)</f>
        <v>2</v>
      </c>
      <c r="G4140" cm="1">
        <f t="array" ref="G4140">_xlfn.IFS(D4140&lt;=PERCENTILE($D$3:$D$5882,0.2),1,D4140&lt;=PERCENTILE($D$3:$D$5882,0.4),2,D4140&lt;=PERCENTILE($D$3:$D$5882,0.6),3,D4140&lt;=PERCENTILE($D$3:$D$5882,0.8),4,TRUE,5)</f>
        <v>2</v>
      </c>
      <c r="H4140" s="3" t="str" cm="1">
        <f t="array" ref="H4140">_xlfn.IFS(AND(E4140&gt;=4,F4140&gt;=4,G4140&gt;=4),"Champions",AND(E4140&gt;=3,F4140&gt;=3,G4140&gt;=3),"Loyal Customers",AND(E4140&lt;=2,F4140&gt;=3),"At Risk",AND(E4140&lt;=2,F4140&lt;=2,G4140&lt;=2),"Lost",AND(E4140&gt;=4,F4140&lt;=2),"New/Promising",TRUE,"Needs Attention")</f>
        <v>Lost</v>
      </c>
      <c r="I4140" s="3" t="str">
        <f t="shared" si="68"/>
        <v>Churned</v>
      </c>
      <c r="J4140" s="3" t="str">
        <f>_xlfn.XLOOKUP(A4140,'Country_Lookup'!$D:$D,'Country_Lookup'!$E:$E)</f>
        <v>United Kingdom</v>
      </c>
    </row>
    <row r="4141" spans="1:10" x14ac:dyDescent="0.3">
      <c r="A4141">
        <v>16525</v>
      </c>
      <c r="B4141">
        <v>2</v>
      </c>
      <c r="C4141">
        <v>48</v>
      </c>
      <c r="D4141">
        <v>24582.639999999901</v>
      </c>
      <c r="E4141" cm="1">
        <f t="array" ref="E4141">_xlfn.IFS(B4141&lt;=PERCENTILE($B$3:$B$5882,0.2),5,B4141&lt;=PERCENTILE($B$3:$B$5882,0.4),4,B4141&lt;=PERCENTILE($B$3:$B$5882,0.6),3,B4141&lt;=PERCENTILE($B$3:$B$5882,0.8),2,TRUE,1)</f>
        <v>5</v>
      </c>
      <c r="F4141" cm="1">
        <f t="array" ref="F4141">_xlfn.IFS(C4141&lt;=PERCENTILE($C$3:$C$5882,0.2),1,C4141&lt;=PERCENTILE($C$3:$C$5882,0.4),2,C4141&lt;=PERCENTILE($C$3:$C$5882,0.6),3,C4141&lt;=PERCENTILE($C$3:$C$5882,0.8),4,TRUE,5)</f>
        <v>5</v>
      </c>
      <c r="G4141" cm="1">
        <f t="array" ref="G4141">_xlfn.IFS(D4141&lt;=PERCENTILE($D$3:$D$5882,0.2),1,D4141&lt;=PERCENTILE($D$3:$D$5882,0.4),2,D4141&lt;=PERCENTILE($D$3:$D$5882,0.6),3,D4141&lt;=PERCENTILE($D$3:$D$5882,0.8),4,TRUE,5)</f>
        <v>5</v>
      </c>
      <c r="H4141" s="3" t="str" cm="1">
        <f t="array" ref="H4141">_xlfn.IFS(AND(E4141&gt;=4,F4141&gt;=4,G4141&gt;=4),"Champions",AND(E4141&gt;=3,F4141&gt;=3,G4141&gt;=3),"Loyal Customers",AND(E4141&lt;=2,F4141&gt;=3),"At Risk",AND(E4141&lt;=2,F4141&lt;=2,G4141&lt;=2),"Lost",AND(E4141&gt;=4,F4141&lt;=2),"New/Promising",TRUE,"Needs Attention")</f>
        <v>Champions</v>
      </c>
      <c r="I4141" s="3" t="str">
        <f t="shared" si="68"/>
        <v>Active</v>
      </c>
      <c r="J4141" s="3" t="str">
        <f>_xlfn.XLOOKUP(A4141,'Country_Lookup'!$D:$D,'Country_Lookup'!$E:$E)</f>
        <v>United Kingdom</v>
      </c>
    </row>
    <row r="4142" spans="1:10" x14ac:dyDescent="0.3">
      <c r="A4142">
        <v>16526</v>
      </c>
      <c r="B4142">
        <v>171</v>
      </c>
      <c r="C4142">
        <v>2</v>
      </c>
      <c r="D4142">
        <v>717.20999999999947</v>
      </c>
      <c r="E4142" cm="1">
        <f t="array" ref="E4142">_xlfn.IFS(B4142&lt;=PERCENTILE($B$3:$B$5882,0.2),5,B4142&lt;=PERCENTILE($B$3:$B$5882,0.4),4,B4142&lt;=PERCENTILE($B$3:$B$5882,0.6),3,B4142&lt;=PERCENTILE($B$3:$B$5882,0.8),2,TRUE,1)</f>
        <v>3</v>
      </c>
      <c r="F4142" cm="1">
        <f t="array" ref="F4142">_xlfn.IFS(C4142&lt;=PERCENTILE($C$3:$C$5882,0.2),1,C4142&lt;=PERCENTILE($C$3:$C$5882,0.4),2,C4142&lt;=PERCENTILE($C$3:$C$5882,0.6),3,C4142&lt;=PERCENTILE($C$3:$C$5882,0.8),4,TRUE,5)</f>
        <v>2</v>
      </c>
      <c r="G4142" cm="1">
        <f t="array" ref="G4142">_xlfn.IFS(D4142&lt;=PERCENTILE($D$3:$D$5882,0.2),1,D4142&lt;=PERCENTILE($D$3:$D$5882,0.4),2,D4142&lt;=PERCENTILE($D$3:$D$5882,0.6),3,D4142&lt;=PERCENTILE($D$3:$D$5882,0.8),4,TRUE,5)</f>
        <v>3</v>
      </c>
      <c r="H4142" s="3" t="str" cm="1">
        <f t="array" ref="H4142">_xlfn.IFS(AND(E4142&gt;=4,F4142&gt;=4,G4142&gt;=4),"Champions",AND(E4142&gt;=3,F4142&gt;=3,G4142&gt;=3),"Loyal Customers",AND(E4142&lt;=2,F4142&gt;=3),"At Risk",AND(E4142&lt;=2,F4142&lt;=2,G4142&lt;=2),"Lost",AND(E4142&gt;=4,F4142&lt;=2),"New/Promising",TRUE,"Needs Attention")</f>
        <v>Needs Attention</v>
      </c>
      <c r="I4142" s="3" t="str">
        <f t="shared" si="68"/>
        <v>Churned</v>
      </c>
      <c r="J4142" s="3" t="str">
        <f>_xlfn.XLOOKUP(A4142,'Country_Lookup'!$D:$D,'Country_Lookup'!$E:$E)</f>
        <v>United Kingdom</v>
      </c>
    </row>
    <row r="4143" spans="1:10" x14ac:dyDescent="0.3">
      <c r="A4143">
        <v>16527</v>
      </c>
      <c r="B4143">
        <v>81</v>
      </c>
      <c r="C4143">
        <v>2</v>
      </c>
      <c r="D4143">
        <v>1272.4400000000012</v>
      </c>
      <c r="E4143" cm="1">
        <f t="array" ref="E4143">_xlfn.IFS(B4143&lt;=PERCENTILE($B$3:$B$5882,0.2),5,B4143&lt;=PERCENTILE($B$3:$B$5882,0.4),4,B4143&lt;=PERCENTILE($B$3:$B$5882,0.6),3,B4143&lt;=PERCENTILE($B$3:$B$5882,0.8),2,TRUE,1)</f>
        <v>3</v>
      </c>
      <c r="F4143" cm="1">
        <f t="array" ref="F4143">_xlfn.IFS(C4143&lt;=PERCENTILE($C$3:$C$5882,0.2),1,C4143&lt;=PERCENTILE($C$3:$C$5882,0.4),2,C4143&lt;=PERCENTILE($C$3:$C$5882,0.6),3,C4143&lt;=PERCENTILE($C$3:$C$5882,0.8),4,TRUE,5)</f>
        <v>2</v>
      </c>
      <c r="G4143" cm="1">
        <f t="array" ref="G4143">_xlfn.IFS(D4143&lt;=PERCENTILE($D$3:$D$5882,0.2),1,D4143&lt;=PERCENTILE($D$3:$D$5882,0.4),2,D4143&lt;=PERCENTILE($D$3:$D$5882,0.6),3,D4143&lt;=PERCENTILE($D$3:$D$5882,0.8),4,TRUE,5)</f>
        <v>4</v>
      </c>
      <c r="H4143" s="3" t="str" cm="1">
        <f t="array" ref="H4143">_xlfn.IFS(AND(E4143&gt;=4,F4143&gt;=4,G4143&gt;=4),"Champions",AND(E4143&gt;=3,F4143&gt;=3,G4143&gt;=3),"Loyal Customers",AND(E4143&lt;=2,F4143&gt;=3),"At Risk",AND(E4143&lt;=2,F4143&lt;=2,G4143&lt;=2),"Lost",AND(E4143&gt;=4,F4143&lt;=2),"New/Promising",TRUE,"Needs Attention")</f>
        <v>Needs Attention</v>
      </c>
      <c r="I4143" s="3" t="str">
        <f t="shared" si="68"/>
        <v>Active</v>
      </c>
      <c r="J4143" s="3" t="str">
        <f>_xlfn.XLOOKUP(A4143,'Country_Lookup'!$D:$D,'Country_Lookup'!$E:$E)</f>
        <v>United Kingdom</v>
      </c>
    </row>
    <row r="4144" spans="1:10" x14ac:dyDescent="0.3">
      <c r="A4144">
        <v>16528</v>
      </c>
      <c r="B4144">
        <v>3</v>
      </c>
      <c r="C4144">
        <v>1</v>
      </c>
      <c r="D4144">
        <v>244.40999999999991</v>
      </c>
      <c r="E4144" cm="1">
        <f t="array" ref="E4144">_xlfn.IFS(B4144&lt;=PERCENTILE($B$3:$B$5882,0.2),5,B4144&lt;=PERCENTILE($B$3:$B$5882,0.4),4,B4144&lt;=PERCENTILE($B$3:$B$5882,0.6),3,B4144&lt;=PERCENTILE($B$3:$B$5882,0.8),2,TRUE,1)</f>
        <v>5</v>
      </c>
      <c r="F4144" cm="1">
        <f t="array" ref="F4144">_xlfn.IFS(C4144&lt;=PERCENTILE($C$3:$C$5882,0.2),1,C4144&lt;=PERCENTILE($C$3:$C$5882,0.4),2,C4144&lt;=PERCENTILE($C$3:$C$5882,0.6),3,C4144&lt;=PERCENTILE($C$3:$C$5882,0.8),4,TRUE,5)</f>
        <v>1</v>
      </c>
      <c r="G4144" cm="1">
        <f t="array" ref="G4144">_xlfn.IFS(D4144&lt;=PERCENTILE($D$3:$D$5882,0.2),1,D4144&lt;=PERCENTILE($D$3:$D$5882,0.4),2,D4144&lt;=PERCENTILE($D$3:$D$5882,0.6),3,D4144&lt;=PERCENTILE($D$3:$D$5882,0.8),4,TRUE,5)</f>
        <v>1</v>
      </c>
      <c r="H4144" s="3" t="str" cm="1">
        <f t="array" ref="H4144">_xlfn.IFS(AND(E4144&gt;=4,F4144&gt;=4,G4144&gt;=4),"Champions",AND(E4144&gt;=3,F4144&gt;=3,G4144&gt;=3),"Loyal Customers",AND(E4144&lt;=2,F4144&gt;=3),"At Risk",AND(E4144&lt;=2,F4144&lt;=2,G4144&lt;=2),"Lost",AND(E4144&gt;=4,F4144&lt;=2),"New/Promising",TRUE,"Needs Attention")</f>
        <v>New/Promising</v>
      </c>
      <c r="I4144" s="3" t="str">
        <f t="shared" si="68"/>
        <v>Active</v>
      </c>
      <c r="J4144" s="3" t="str">
        <f>_xlfn.XLOOKUP(A4144,'Country_Lookup'!$D:$D,'Country_Lookup'!$E:$E)</f>
        <v>United Kingdom</v>
      </c>
    </row>
    <row r="4145" spans="1:10" x14ac:dyDescent="0.3">
      <c r="A4145">
        <v>16529</v>
      </c>
      <c r="B4145">
        <v>190</v>
      </c>
      <c r="C4145">
        <v>4</v>
      </c>
      <c r="D4145">
        <v>2011.9999999999998</v>
      </c>
      <c r="E4145" cm="1">
        <f t="array" ref="E4145">_xlfn.IFS(B4145&lt;=PERCENTILE($B$3:$B$5882,0.2),5,B4145&lt;=PERCENTILE($B$3:$B$5882,0.4),4,B4145&lt;=PERCENTILE($B$3:$B$5882,0.6),3,B4145&lt;=PERCENTILE($B$3:$B$5882,0.8),2,TRUE,1)</f>
        <v>2</v>
      </c>
      <c r="F4145" cm="1">
        <f t="array" ref="F4145">_xlfn.IFS(C4145&lt;=PERCENTILE($C$3:$C$5882,0.2),1,C4145&lt;=PERCENTILE($C$3:$C$5882,0.4),2,C4145&lt;=PERCENTILE($C$3:$C$5882,0.6),3,C4145&lt;=PERCENTILE($C$3:$C$5882,0.8),4,TRUE,5)</f>
        <v>3</v>
      </c>
      <c r="G4145" cm="1">
        <f t="array" ref="G4145">_xlfn.IFS(D4145&lt;=PERCENTILE($D$3:$D$5882,0.2),1,D4145&lt;=PERCENTILE($D$3:$D$5882,0.4),2,D4145&lt;=PERCENTILE($D$3:$D$5882,0.6),3,D4145&lt;=PERCENTILE($D$3:$D$5882,0.8),4,TRUE,5)</f>
        <v>4</v>
      </c>
      <c r="H4145" s="3" t="str" cm="1">
        <f t="array" ref="H4145">_xlfn.IFS(AND(E4145&gt;=4,F4145&gt;=4,G4145&gt;=4),"Champions",AND(E4145&gt;=3,F4145&gt;=3,G4145&gt;=3),"Loyal Customers",AND(E4145&lt;=2,F4145&gt;=3),"At Risk",AND(E4145&lt;=2,F4145&lt;=2,G4145&lt;=2),"Lost",AND(E4145&gt;=4,F4145&lt;=2),"New/Promising",TRUE,"Needs Attention")</f>
        <v>At Risk</v>
      </c>
      <c r="I4145" s="3" t="str">
        <f t="shared" si="68"/>
        <v>Churned</v>
      </c>
      <c r="J4145" s="3" t="str">
        <f>_xlfn.XLOOKUP(A4145,'Country_Lookup'!$D:$D,'Country_Lookup'!$E:$E)</f>
        <v>United Kingdom</v>
      </c>
    </row>
    <row r="4146" spans="1:10" x14ac:dyDescent="0.3">
      <c r="A4146">
        <v>16530</v>
      </c>
      <c r="B4146">
        <v>668</v>
      </c>
      <c r="C4146">
        <v>1</v>
      </c>
      <c r="D4146">
        <v>48.349999999999994</v>
      </c>
      <c r="E4146" cm="1">
        <f t="array" ref="E4146">_xlfn.IFS(B4146&lt;=PERCENTILE($B$3:$B$5882,0.2),5,B4146&lt;=PERCENTILE($B$3:$B$5882,0.4),4,B4146&lt;=PERCENTILE($B$3:$B$5882,0.6),3,B4146&lt;=PERCENTILE($B$3:$B$5882,0.8),2,TRUE,1)</f>
        <v>1</v>
      </c>
      <c r="F4146" cm="1">
        <f t="array" ref="F4146">_xlfn.IFS(C4146&lt;=PERCENTILE($C$3:$C$5882,0.2),1,C4146&lt;=PERCENTILE($C$3:$C$5882,0.4),2,C4146&lt;=PERCENTILE($C$3:$C$5882,0.6),3,C4146&lt;=PERCENTILE($C$3:$C$5882,0.8),4,TRUE,5)</f>
        <v>1</v>
      </c>
      <c r="G4146" cm="1">
        <f t="array" ref="G4146">_xlfn.IFS(D4146&lt;=PERCENTILE($D$3:$D$5882,0.2),1,D4146&lt;=PERCENTILE($D$3:$D$5882,0.4),2,D4146&lt;=PERCENTILE($D$3:$D$5882,0.6),3,D4146&lt;=PERCENTILE($D$3:$D$5882,0.8),4,TRUE,5)</f>
        <v>1</v>
      </c>
      <c r="H4146" s="3" t="str" cm="1">
        <f t="array" ref="H4146">_xlfn.IFS(AND(E4146&gt;=4,F4146&gt;=4,G4146&gt;=4),"Champions",AND(E4146&gt;=3,F4146&gt;=3,G4146&gt;=3),"Loyal Customers",AND(E4146&lt;=2,F4146&gt;=3),"At Risk",AND(E4146&lt;=2,F4146&lt;=2,G4146&lt;=2),"Lost",AND(E4146&gt;=4,F4146&lt;=2),"New/Promising",TRUE,"Needs Attention")</f>
        <v>Lost</v>
      </c>
      <c r="I4146" s="3" t="str">
        <f t="shared" si="68"/>
        <v>Churned</v>
      </c>
      <c r="J4146" s="3" t="str">
        <f>_xlfn.XLOOKUP(A4146,'Country_Lookup'!$D:$D,'Country_Lookup'!$E:$E)</f>
        <v>United Kingdom</v>
      </c>
    </row>
    <row r="4147" spans="1:10" x14ac:dyDescent="0.3">
      <c r="A4147">
        <v>16531</v>
      </c>
      <c r="B4147">
        <v>22</v>
      </c>
      <c r="C4147">
        <v>11</v>
      </c>
      <c r="D4147">
        <v>2298.3299999999981</v>
      </c>
      <c r="E4147" cm="1">
        <f t="array" ref="E4147">_xlfn.IFS(B4147&lt;=PERCENTILE($B$3:$B$5882,0.2),5,B4147&lt;=PERCENTILE($B$3:$B$5882,0.4),4,B4147&lt;=PERCENTILE($B$3:$B$5882,0.6),3,B4147&lt;=PERCENTILE($B$3:$B$5882,0.8),2,TRUE,1)</f>
        <v>4</v>
      </c>
      <c r="F4147" cm="1">
        <f t="array" ref="F4147">_xlfn.IFS(C4147&lt;=PERCENTILE($C$3:$C$5882,0.2),1,C4147&lt;=PERCENTILE($C$3:$C$5882,0.4),2,C4147&lt;=PERCENTILE($C$3:$C$5882,0.6),3,C4147&lt;=PERCENTILE($C$3:$C$5882,0.8),4,TRUE,5)</f>
        <v>5</v>
      </c>
      <c r="G4147" cm="1">
        <f t="array" ref="G4147">_xlfn.IFS(D4147&lt;=PERCENTILE($D$3:$D$5882,0.2),1,D4147&lt;=PERCENTILE($D$3:$D$5882,0.4),2,D4147&lt;=PERCENTILE($D$3:$D$5882,0.6),3,D4147&lt;=PERCENTILE($D$3:$D$5882,0.8),4,TRUE,5)</f>
        <v>4</v>
      </c>
      <c r="H4147" s="3" t="str" cm="1">
        <f t="array" ref="H4147">_xlfn.IFS(AND(E4147&gt;=4,F4147&gt;=4,G4147&gt;=4),"Champions",AND(E4147&gt;=3,F4147&gt;=3,G4147&gt;=3),"Loyal Customers",AND(E4147&lt;=2,F4147&gt;=3),"At Risk",AND(E4147&lt;=2,F4147&lt;=2,G4147&lt;=2),"Lost",AND(E4147&gt;=4,F4147&lt;=2),"New/Promising",TRUE,"Needs Attention")</f>
        <v>Champions</v>
      </c>
      <c r="I4147" s="3" t="str">
        <f t="shared" si="68"/>
        <v>Active</v>
      </c>
      <c r="J4147" s="3" t="str">
        <f>_xlfn.XLOOKUP(A4147,'Country_Lookup'!$D:$D,'Country_Lookup'!$E:$E)</f>
        <v>United Kingdom</v>
      </c>
    </row>
    <row r="4148" spans="1:10" x14ac:dyDescent="0.3">
      <c r="A4148">
        <v>16532</v>
      </c>
      <c r="B4148">
        <v>17</v>
      </c>
      <c r="C4148">
        <v>5</v>
      </c>
      <c r="D4148">
        <v>8756.64</v>
      </c>
      <c r="E4148" cm="1">
        <f t="array" ref="E4148">_xlfn.IFS(B4148&lt;=PERCENTILE($B$3:$B$5882,0.2),5,B4148&lt;=PERCENTILE($B$3:$B$5882,0.4),4,B4148&lt;=PERCENTILE($B$3:$B$5882,0.6),3,B4148&lt;=PERCENTILE($B$3:$B$5882,0.8),2,TRUE,1)</f>
        <v>5</v>
      </c>
      <c r="F4148" cm="1">
        <f t="array" ref="F4148">_xlfn.IFS(C4148&lt;=PERCENTILE($C$3:$C$5882,0.2),1,C4148&lt;=PERCENTILE($C$3:$C$5882,0.4),2,C4148&lt;=PERCENTILE($C$3:$C$5882,0.6),3,C4148&lt;=PERCENTILE($C$3:$C$5882,0.8),4,TRUE,5)</f>
        <v>4</v>
      </c>
      <c r="G4148" cm="1">
        <f t="array" ref="G4148">_xlfn.IFS(D4148&lt;=PERCENTILE($D$3:$D$5882,0.2),1,D4148&lt;=PERCENTILE($D$3:$D$5882,0.4),2,D4148&lt;=PERCENTILE($D$3:$D$5882,0.6),3,D4148&lt;=PERCENTILE($D$3:$D$5882,0.8),4,TRUE,5)</f>
        <v>5</v>
      </c>
      <c r="H4148" s="3" t="str" cm="1">
        <f t="array" ref="H4148">_xlfn.IFS(AND(E4148&gt;=4,F4148&gt;=4,G4148&gt;=4),"Champions",AND(E4148&gt;=3,F4148&gt;=3,G4148&gt;=3),"Loyal Customers",AND(E4148&lt;=2,F4148&gt;=3),"At Risk",AND(E4148&lt;=2,F4148&lt;=2,G4148&lt;=2),"Lost",AND(E4148&gt;=4,F4148&lt;=2),"New/Promising",TRUE,"Needs Attention")</f>
        <v>Champions</v>
      </c>
      <c r="I4148" s="3" t="str">
        <f t="shared" si="68"/>
        <v>Active</v>
      </c>
      <c r="J4148" s="3" t="str">
        <f>_xlfn.XLOOKUP(A4148,'Country_Lookup'!$D:$D,'Country_Lookup'!$E:$E)</f>
        <v>United Kingdom</v>
      </c>
    </row>
    <row r="4149" spans="1:10" x14ac:dyDescent="0.3">
      <c r="A4149">
        <v>16533</v>
      </c>
      <c r="B4149">
        <v>19</v>
      </c>
      <c r="C4149">
        <v>3</v>
      </c>
      <c r="D4149">
        <v>1095.5599999999979</v>
      </c>
      <c r="E4149" cm="1">
        <f t="array" ref="E4149">_xlfn.IFS(B4149&lt;=PERCENTILE($B$3:$B$5882,0.2),5,B4149&lt;=PERCENTILE($B$3:$B$5882,0.4),4,B4149&lt;=PERCENTILE($B$3:$B$5882,0.6),3,B4149&lt;=PERCENTILE($B$3:$B$5882,0.8),2,TRUE,1)</f>
        <v>5</v>
      </c>
      <c r="F4149" cm="1">
        <f t="array" ref="F4149">_xlfn.IFS(C4149&lt;=PERCENTILE($C$3:$C$5882,0.2),1,C4149&lt;=PERCENTILE($C$3:$C$5882,0.4),2,C4149&lt;=PERCENTILE($C$3:$C$5882,0.6),3,C4149&lt;=PERCENTILE($C$3:$C$5882,0.8),4,TRUE,5)</f>
        <v>3</v>
      </c>
      <c r="G4149" cm="1">
        <f t="array" ref="G4149">_xlfn.IFS(D4149&lt;=PERCENTILE($D$3:$D$5882,0.2),1,D4149&lt;=PERCENTILE($D$3:$D$5882,0.4),2,D4149&lt;=PERCENTILE($D$3:$D$5882,0.6),3,D4149&lt;=PERCENTILE($D$3:$D$5882,0.8),4,TRUE,5)</f>
        <v>3</v>
      </c>
      <c r="H4149" s="3" t="str" cm="1">
        <f t="array" ref="H4149">_xlfn.IFS(AND(E4149&gt;=4,F4149&gt;=4,G4149&gt;=4),"Champions",AND(E4149&gt;=3,F4149&gt;=3,G4149&gt;=3),"Loyal Customers",AND(E4149&lt;=2,F4149&gt;=3),"At Risk",AND(E4149&lt;=2,F4149&lt;=2,G4149&lt;=2),"Lost",AND(E4149&gt;=4,F4149&lt;=2),"New/Promising",TRUE,"Needs Attention")</f>
        <v>Loyal Customers</v>
      </c>
      <c r="I4149" s="3" t="str">
        <f t="shared" si="68"/>
        <v>Active</v>
      </c>
      <c r="J4149" s="3" t="str">
        <f>_xlfn.XLOOKUP(A4149,'Country_Lookup'!$D:$D,'Country_Lookup'!$E:$E)</f>
        <v>United Kingdom</v>
      </c>
    </row>
    <row r="4150" spans="1:10" x14ac:dyDescent="0.3">
      <c r="A4150">
        <v>16534</v>
      </c>
      <c r="B4150">
        <v>642</v>
      </c>
      <c r="C4150">
        <v>1</v>
      </c>
      <c r="D4150">
        <v>635.9000000000002</v>
      </c>
      <c r="E4150" cm="1">
        <f t="array" ref="E4150">_xlfn.IFS(B4150&lt;=PERCENTILE($B$3:$B$5882,0.2),5,B4150&lt;=PERCENTILE($B$3:$B$5882,0.4),4,B4150&lt;=PERCENTILE($B$3:$B$5882,0.6),3,B4150&lt;=PERCENTILE($B$3:$B$5882,0.8),2,TRUE,1)</f>
        <v>1</v>
      </c>
      <c r="F4150" cm="1">
        <f t="array" ref="F4150">_xlfn.IFS(C4150&lt;=PERCENTILE($C$3:$C$5882,0.2),1,C4150&lt;=PERCENTILE($C$3:$C$5882,0.4),2,C4150&lt;=PERCENTILE($C$3:$C$5882,0.6),3,C4150&lt;=PERCENTILE($C$3:$C$5882,0.8),4,TRUE,5)</f>
        <v>1</v>
      </c>
      <c r="G4150" cm="1">
        <f t="array" ref="G4150">_xlfn.IFS(D4150&lt;=PERCENTILE($D$3:$D$5882,0.2),1,D4150&lt;=PERCENTILE($D$3:$D$5882,0.4),2,D4150&lt;=PERCENTILE($D$3:$D$5882,0.6),3,D4150&lt;=PERCENTILE($D$3:$D$5882,0.8),4,TRUE,5)</f>
        <v>3</v>
      </c>
      <c r="H4150" s="3" t="str" cm="1">
        <f t="array" ref="H4150">_xlfn.IFS(AND(E4150&gt;=4,F4150&gt;=4,G4150&gt;=4),"Champions",AND(E4150&gt;=3,F4150&gt;=3,G4150&gt;=3),"Loyal Customers",AND(E4150&lt;=2,F4150&gt;=3),"At Risk",AND(E4150&lt;=2,F4150&lt;=2,G4150&lt;=2),"Lost",AND(E4150&gt;=4,F4150&lt;=2),"New/Promising",TRUE,"Needs Attention")</f>
        <v>Needs Attention</v>
      </c>
      <c r="I4150" s="3" t="str">
        <f t="shared" si="68"/>
        <v>Churned</v>
      </c>
      <c r="J4150" s="3" t="str">
        <f>_xlfn.XLOOKUP(A4150,'Country_Lookup'!$D:$D,'Country_Lookup'!$E:$E)</f>
        <v>United Kingdom</v>
      </c>
    </row>
    <row r="4151" spans="1:10" x14ac:dyDescent="0.3">
      <c r="A4151">
        <v>16535</v>
      </c>
      <c r="B4151">
        <v>5</v>
      </c>
      <c r="C4151">
        <v>3</v>
      </c>
      <c r="D4151">
        <v>1001.589999999998</v>
      </c>
      <c r="E4151" cm="1">
        <f t="array" ref="E4151">_xlfn.IFS(B4151&lt;=PERCENTILE($B$3:$B$5882,0.2),5,B4151&lt;=PERCENTILE($B$3:$B$5882,0.4),4,B4151&lt;=PERCENTILE($B$3:$B$5882,0.6),3,B4151&lt;=PERCENTILE($B$3:$B$5882,0.8),2,TRUE,1)</f>
        <v>5</v>
      </c>
      <c r="F4151" cm="1">
        <f t="array" ref="F4151">_xlfn.IFS(C4151&lt;=PERCENTILE($C$3:$C$5882,0.2),1,C4151&lt;=PERCENTILE($C$3:$C$5882,0.4),2,C4151&lt;=PERCENTILE($C$3:$C$5882,0.6),3,C4151&lt;=PERCENTILE($C$3:$C$5882,0.8),4,TRUE,5)</f>
        <v>3</v>
      </c>
      <c r="G4151" cm="1">
        <f t="array" ref="G4151">_xlfn.IFS(D4151&lt;=PERCENTILE($D$3:$D$5882,0.2),1,D4151&lt;=PERCENTILE($D$3:$D$5882,0.4),2,D4151&lt;=PERCENTILE($D$3:$D$5882,0.6),3,D4151&lt;=PERCENTILE($D$3:$D$5882,0.8),4,TRUE,5)</f>
        <v>3</v>
      </c>
      <c r="H4151" s="3" t="str" cm="1">
        <f t="array" ref="H4151">_xlfn.IFS(AND(E4151&gt;=4,F4151&gt;=4,G4151&gt;=4),"Champions",AND(E4151&gt;=3,F4151&gt;=3,G4151&gt;=3),"Loyal Customers",AND(E4151&lt;=2,F4151&gt;=3),"At Risk",AND(E4151&lt;=2,F4151&lt;=2,G4151&lt;=2),"Lost",AND(E4151&gt;=4,F4151&lt;=2),"New/Promising",TRUE,"Needs Attention")</f>
        <v>Loyal Customers</v>
      </c>
      <c r="I4151" s="3" t="str">
        <f t="shared" si="68"/>
        <v>Active</v>
      </c>
      <c r="J4151" s="3" t="str">
        <f>_xlfn.XLOOKUP(A4151,'Country_Lookup'!$D:$D,'Country_Lookup'!$E:$E)</f>
        <v>United Kingdom</v>
      </c>
    </row>
    <row r="4152" spans="1:10" x14ac:dyDescent="0.3">
      <c r="A4152">
        <v>16536</v>
      </c>
      <c r="B4152">
        <v>110</v>
      </c>
      <c r="C4152">
        <v>1</v>
      </c>
      <c r="D4152">
        <v>548.97000000000048</v>
      </c>
      <c r="E4152" cm="1">
        <f t="array" ref="E4152">_xlfn.IFS(B4152&lt;=PERCENTILE($B$3:$B$5882,0.2),5,B4152&lt;=PERCENTILE($B$3:$B$5882,0.4),4,B4152&lt;=PERCENTILE($B$3:$B$5882,0.6),3,B4152&lt;=PERCENTILE($B$3:$B$5882,0.8),2,TRUE,1)</f>
        <v>3</v>
      </c>
      <c r="F4152" cm="1">
        <f t="array" ref="F4152">_xlfn.IFS(C4152&lt;=PERCENTILE($C$3:$C$5882,0.2),1,C4152&lt;=PERCENTILE($C$3:$C$5882,0.4),2,C4152&lt;=PERCENTILE($C$3:$C$5882,0.6),3,C4152&lt;=PERCENTILE($C$3:$C$5882,0.8),4,TRUE,5)</f>
        <v>1</v>
      </c>
      <c r="G4152" cm="1">
        <f t="array" ref="G4152">_xlfn.IFS(D4152&lt;=PERCENTILE($D$3:$D$5882,0.2),1,D4152&lt;=PERCENTILE($D$3:$D$5882,0.4),2,D4152&lt;=PERCENTILE($D$3:$D$5882,0.6),3,D4152&lt;=PERCENTILE($D$3:$D$5882,0.8),4,TRUE,5)</f>
        <v>2</v>
      </c>
      <c r="H4152" s="3" t="str" cm="1">
        <f t="array" ref="H4152">_xlfn.IFS(AND(E4152&gt;=4,F4152&gt;=4,G4152&gt;=4),"Champions",AND(E4152&gt;=3,F4152&gt;=3,G4152&gt;=3),"Loyal Customers",AND(E4152&lt;=2,F4152&gt;=3),"At Risk",AND(E4152&lt;=2,F4152&lt;=2,G4152&lt;=2),"Lost",AND(E4152&gt;=4,F4152&lt;=2),"New/Promising",TRUE,"Needs Attention")</f>
        <v>Needs Attention</v>
      </c>
      <c r="I4152" s="3" t="str">
        <f t="shared" si="68"/>
        <v>Churned</v>
      </c>
      <c r="J4152" s="3" t="str">
        <f>_xlfn.XLOOKUP(A4152,'Country_Lookup'!$D:$D,'Country_Lookup'!$E:$E)</f>
        <v>United Kingdom</v>
      </c>
    </row>
    <row r="4153" spans="1:10" x14ac:dyDescent="0.3">
      <c r="A4153">
        <v>16537</v>
      </c>
      <c r="B4153">
        <v>641</v>
      </c>
      <c r="C4153">
        <v>1</v>
      </c>
      <c r="D4153">
        <v>23.35</v>
      </c>
      <c r="E4153" cm="1">
        <f t="array" ref="E4153">_xlfn.IFS(B4153&lt;=PERCENTILE($B$3:$B$5882,0.2),5,B4153&lt;=PERCENTILE($B$3:$B$5882,0.4),4,B4153&lt;=PERCENTILE($B$3:$B$5882,0.6),3,B4153&lt;=PERCENTILE($B$3:$B$5882,0.8),2,TRUE,1)</f>
        <v>1</v>
      </c>
      <c r="F4153" cm="1">
        <f t="array" ref="F4153">_xlfn.IFS(C4153&lt;=PERCENTILE($C$3:$C$5882,0.2),1,C4153&lt;=PERCENTILE($C$3:$C$5882,0.4),2,C4153&lt;=PERCENTILE($C$3:$C$5882,0.6),3,C4153&lt;=PERCENTILE($C$3:$C$5882,0.8),4,TRUE,5)</f>
        <v>1</v>
      </c>
      <c r="G4153" cm="1">
        <f t="array" ref="G4153">_xlfn.IFS(D4153&lt;=PERCENTILE($D$3:$D$5882,0.2),1,D4153&lt;=PERCENTILE($D$3:$D$5882,0.4),2,D4153&lt;=PERCENTILE($D$3:$D$5882,0.6),3,D4153&lt;=PERCENTILE($D$3:$D$5882,0.8),4,TRUE,5)</f>
        <v>1</v>
      </c>
      <c r="H4153" s="3" t="str" cm="1">
        <f t="array" ref="H4153">_xlfn.IFS(AND(E4153&gt;=4,F4153&gt;=4,G4153&gt;=4),"Champions",AND(E4153&gt;=3,F4153&gt;=3,G4153&gt;=3),"Loyal Customers",AND(E4153&lt;=2,F4153&gt;=3),"At Risk",AND(E4153&lt;=2,F4153&lt;=2,G4153&lt;=2),"Lost",AND(E4153&gt;=4,F4153&lt;=2),"New/Promising",TRUE,"Needs Attention")</f>
        <v>Lost</v>
      </c>
      <c r="I4153" s="3" t="str">
        <f t="shared" si="68"/>
        <v>Churned</v>
      </c>
      <c r="J4153" s="3" t="str">
        <f>_xlfn.XLOOKUP(A4153,'Country_Lookup'!$D:$D,'Country_Lookup'!$E:$E)</f>
        <v>United Kingdom</v>
      </c>
    </row>
    <row r="4154" spans="1:10" x14ac:dyDescent="0.3">
      <c r="A4154">
        <v>16538</v>
      </c>
      <c r="B4154">
        <v>541</v>
      </c>
      <c r="C4154">
        <v>3</v>
      </c>
      <c r="D4154">
        <v>399.62000000000023</v>
      </c>
      <c r="E4154" cm="1">
        <f t="array" ref="E4154">_xlfn.IFS(B4154&lt;=PERCENTILE($B$3:$B$5882,0.2),5,B4154&lt;=PERCENTILE($B$3:$B$5882,0.4),4,B4154&lt;=PERCENTILE($B$3:$B$5882,0.6),3,B4154&lt;=PERCENTILE($B$3:$B$5882,0.8),2,TRUE,1)</f>
        <v>1</v>
      </c>
      <c r="F4154" cm="1">
        <f t="array" ref="F4154">_xlfn.IFS(C4154&lt;=PERCENTILE($C$3:$C$5882,0.2),1,C4154&lt;=PERCENTILE($C$3:$C$5882,0.4),2,C4154&lt;=PERCENTILE($C$3:$C$5882,0.6),3,C4154&lt;=PERCENTILE($C$3:$C$5882,0.8),4,TRUE,5)</f>
        <v>3</v>
      </c>
      <c r="G4154" cm="1">
        <f t="array" ref="G4154">_xlfn.IFS(D4154&lt;=PERCENTILE($D$3:$D$5882,0.2),1,D4154&lt;=PERCENTILE($D$3:$D$5882,0.4),2,D4154&lt;=PERCENTILE($D$3:$D$5882,0.6),3,D4154&lt;=PERCENTILE($D$3:$D$5882,0.8),4,TRUE,5)</f>
        <v>2</v>
      </c>
      <c r="H4154" s="3" t="str" cm="1">
        <f t="array" ref="H4154">_xlfn.IFS(AND(E4154&gt;=4,F4154&gt;=4,G4154&gt;=4),"Champions",AND(E4154&gt;=3,F4154&gt;=3,G4154&gt;=3),"Loyal Customers",AND(E4154&lt;=2,F4154&gt;=3),"At Risk",AND(E4154&lt;=2,F4154&lt;=2,G4154&lt;=2),"Lost",AND(E4154&gt;=4,F4154&lt;=2),"New/Promising",TRUE,"Needs Attention")</f>
        <v>At Risk</v>
      </c>
      <c r="I4154" s="3" t="str">
        <f t="shared" si="68"/>
        <v>Churned</v>
      </c>
      <c r="J4154" s="3" t="str">
        <f>_xlfn.XLOOKUP(A4154,'Country_Lookup'!$D:$D,'Country_Lookup'!$E:$E)</f>
        <v>United Kingdom</v>
      </c>
    </row>
    <row r="4155" spans="1:10" x14ac:dyDescent="0.3">
      <c r="A4155">
        <v>16539</v>
      </c>
      <c r="B4155">
        <v>2</v>
      </c>
      <c r="C4155">
        <v>10</v>
      </c>
      <c r="D4155">
        <v>3732.0100000000061</v>
      </c>
      <c r="E4155" cm="1">
        <f t="array" ref="E4155">_xlfn.IFS(B4155&lt;=PERCENTILE($B$3:$B$5882,0.2),5,B4155&lt;=PERCENTILE($B$3:$B$5882,0.4),4,B4155&lt;=PERCENTILE($B$3:$B$5882,0.6),3,B4155&lt;=PERCENTILE($B$3:$B$5882,0.8),2,TRUE,1)</f>
        <v>5</v>
      </c>
      <c r="F4155" cm="1">
        <f t="array" ref="F4155">_xlfn.IFS(C4155&lt;=PERCENTILE($C$3:$C$5882,0.2),1,C4155&lt;=PERCENTILE($C$3:$C$5882,0.4),2,C4155&lt;=PERCENTILE($C$3:$C$5882,0.6),3,C4155&lt;=PERCENTILE($C$3:$C$5882,0.8),4,TRUE,5)</f>
        <v>5</v>
      </c>
      <c r="G4155" cm="1">
        <f t="array" ref="G4155">_xlfn.IFS(D4155&lt;=PERCENTILE($D$3:$D$5882,0.2),1,D4155&lt;=PERCENTILE($D$3:$D$5882,0.4),2,D4155&lt;=PERCENTILE($D$3:$D$5882,0.6),3,D4155&lt;=PERCENTILE($D$3:$D$5882,0.8),4,TRUE,5)</f>
        <v>5</v>
      </c>
      <c r="H4155" s="3" t="str" cm="1">
        <f t="array" ref="H4155">_xlfn.IFS(AND(E4155&gt;=4,F4155&gt;=4,G4155&gt;=4),"Champions",AND(E4155&gt;=3,F4155&gt;=3,G4155&gt;=3),"Loyal Customers",AND(E4155&lt;=2,F4155&gt;=3),"At Risk",AND(E4155&lt;=2,F4155&lt;=2,G4155&lt;=2),"Lost",AND(E4155&gt;=4,F4155&lt;=2),"New/Promising",TRUE,"Needs Attention")</f>
        <v>Champions</v>
      </c>
      <c r="I4155" s="3" t="str">
        <f t="shared" si="68"/>
        <v>Active</v>
      </c>
      <c r="J4155" s="3" t="str">
        <f>_xlfn.XLOOKUP(A4155,'Country_Lookup'!$D:$D,'Country_Lookup'!$E:$E)</f>
        <v>United Kingdom</v>
      </c>
    </row>
    <row r="4156" spans="1:10" x14ac:dyDescent="0.3">
      <c r="A4156">
        <v>16540</v>
      </c>
      <c r="B4156">
        <v>414</v>
      </c>
      <c r="C4156">
        <v>1</v>
      </c>
      <c r="D4156">
        <v>226.6999999999999</v>
      </c>
      <c r="E4156" cm="1">
        <f t="array" ref="E4156">_xlfn.IFS(B4156&lt;=PERCENTILE($B$3:$B$5882,0.2),5,B4156&lt;=PERCENTILE($B$3:$B$5882,0.4),4,B4156&lt;=PERCENTILE($B$3:$B$5882,0.6),3,B4156&lt;=PERCENTILE($B$3:$B$5882,0.8),2,TRUE,1)</f>
        <v>1</v>
      </c>
      <c r="F4156" cm="1">
        <f t="array" ref="F4156">_xlfn.IFS(C4156&lt;=PERCENTILE($C$3:$C$5882,0.2),1,C4156&lt;=PERCENTILE($C$3:$C$5882,0.4),2,C4156&lt;=PERCENTILE($C$3:$C$5882,0.6),3,C4156&lt;=PERCENTILE($C$3:$C$5882,0.8),4,TRUE,5)</f>
        <v>1</v>
      </c>
      <c r="G4156" cm="1">
        <f t="array" ref="G4156">_xlfn.IFS(D4156&lt;=PERCENTILE($D$3:$D$5882,0.2),1,D4156&lt;=PERCENTILE($D$3:$D$5882,0.4),2,D4156&lt;=PERCENTILE($D$3:$D$5882,0.6),3,D4156&lt;=PERCENTILE($D$3:$D$5882,0.8),4,TRUE,5)</f>
        <v>1</v>
      </c>
      <c r="H4156" s="3" t="str" cm="1">
        <f t="array" ref="H4156">_xlfn.IFS(AND(E4156&gt;=4,F4156&gt;=4,G4156&gt;=4),"Champions",AND(E4156&gt;=3,F4156&gt;=3,G4156&gt;=3),"Loyal Customers",AND(E4156&lt;=2,F4156&gt;=3),"At Risk",AND(E4156&lt;=2,F4156&lt;=2,G4156&lt;=2),"Lost",AND(E4156&gt;=4,F4156&lt;=2),"New/Promising",TRUE,"Needs Attention")</f>
        <v>Lost</v>
      </c>
      <c r="I4156" s="3" t="str">
        <f t="shared" si="68"/>
        <v>Churned</v>
      </c>
      <c r="J4156" s="3" t="str">
        <f>_xlfn.XLOOKUP(A4156,'Country_Lookup'!$D:$D,'Country_Lookup'!$E:$E)</f>
        <v>United Kingdom</v>
      </c>
    </row>
    <row r="4157" spans="1:10" x14ac:dyDescent="0.3">
      <c r="A4157">
        <v>16541</v>
      </c>
      <c r="B4157">
        <v>735</v>
      </c>
      <c r="C4157">
        <v>1</v>
      </c>
      <c r="D4157">
        <v>424.03000000000026</v>
      </c>
      <c r="E4157" cm="1">
        <f t="array" ref="E4157">_xlfn.IFS(B4157&lt;=PERCENTILE($B$3:$B$5882,0.2),5,B4157&lt;=PERCENTILE($B$3:$B$5882,0.4),4,B4157&lt;=PERCENTILE($B$3:$B$5882,0.6),3,B4157&lt;=PERCENTILE($B$3:$B$5882,0.8),2,TRUE,1)</f>
        <v>1</v>
      </c>
      <c r="F4157" cm="1">
        <f t="array" ref="F4157">_xlfn.IFS(C4157&lt;=PERCENTILE($C$3:$C$5882,0.2),1,C4157&lt;=PERCENTILE($C$3:$C$5882,0.4),2,C4157&lt;=PERCENTILE($C$3:$C$5882,0.6),3,C4157&lt;=PERCENTILE($C$3:$C$5882,0.8),4,TRUE,5)</f>
        <v>1</v>
      </c>
      <c r="G4157" cm="1">
        <f t="array" ref="G4157">_xlfn.IFS(D4157&lt;=PERCENTILE($D$3:$D$5882,0.2),1,D4157&lt;=PERCENTILE($D$3:$D$5882,0.4),2,D4157&lt;=PERCENTILE($D$3:$D$5882,0.6),3,D4157&lt;=PERCENTILE($D$3:$D$5882,0.8),4,TRUE,5)</f>
        <v>2</v>
      </c>
      <c r="H4157" s="3" t="str" cm="1">
        <f t="array" ref="H4157">_xlfn.IFS(AND(E4157&gt;=4,F4157&gt;=4,G4157&gt;=4),"Champions",AND(E4157&gt;=3,F4157&gt;=3,G4157&gt;=3),"Loyal Customers",AND(E4157&lt;=2,F4157&gt;=3),"At Risk",AND(E4157&lt;=2,F4157&lt;=2,G4157&lt;=2),"Lost",AND(E4157&gt;=4,F4157&lt;=2),"New/Promising",TRUE,"Needs Attention")</f>
        <v>Lost</v>
      </c>
      <c r="I4157" s="3" t="str">
        <f t="shared" si="68"/>
        <v>Churned</v>
      </c>
      <c r="J4157" s="3" t="str">
        <f>_xlfn.XLOOKUP(A4157,'Country_Lookup'!$D:$D,'Country_Lookup'!$E:$E)</f>
        <v>United Kingdom</v>
      </c>
    </row>
    <row r="4158" spans="1:10" x14ac:dyDescent="0.3">
      <c r="A4158">
        <v>16542</v>
      </c>
      <c r="B4158">
        <v>53</v>
      </c>
      <c r="C4158">
        <v>2</v>
      </c>
      <c r="D4158">
        <v>257.32000000000005</v>
      </c>
      <c r="E4158" cm="1">
        <f t="array" ref="E4158">_xlfn.IFS(B4158&lt;=PERCENTILE($B$3:$B$5882,0.2),5,B4158&lt;=PERCENTILE($B$3:$B$5882,0.4),4,B4158&lt;=PERCENTILE($B$3:$B$5882,0.6),3,B4158&lt;=PERCENTILE($B$3:$B$5882,0.8),2,TRUE,1)</f>
        <v>4</v>
      </c>
      <c r="F4158" cm="1">
        <f t="array" ref="F4158">_xlfn.IFS(C4158&lt;=PERCENTILE($C$3:$C$5882,0.2),1,C4158&lt;=PERCENTILE($C$3:$C$5882,0.4),2,C4158&lt;=PERCENTILE($C$3:$C$5882,0.6),3,C4158&lt;=PERCENTILE($C$3:$C$5882,0.8),4,TRUE,5)</f>
        <v>2</v>
      </c>
      <c r="G4158" cm="1">
        <f t="array" ref="G4158">_xlfn.IFS(D4158&lt;=PERCENTILE($D$3:$D$5882,0.2),1,D4158&lt;=PERCENTILE($D$3:$D$5882,0.4),2,D4158&lt;=PERCENTILE($D$3:$D$5882,0.6),3,D4158&lt;=PERCENTILE($D$3:$D$5882,0.8),4,TRUE,5)</f>
        <v>1</v>
      </c>
      <c r="H4158" s="3" t="str" cm="1">
        <f t="array" ref="H4158">_xlfn.IFS(AND(E4158&gt;=4,F4158&gt;=4,G4158&gt;=4),"Champions",AND(E4158&gt;=3,F4158&gt;=3,G4158&gt;=3),"Loyal Customers",AND(E4158&lt;=2,F4158&gt;=3),"At Risk",AND(E4158&lt;=2,F4158&lt;=2,G4158&lt;=2),"Lost",AND(E4158&gt;=4,F4158&lt;=2),"New/Promising",TRUE,"Needs Attention")</f>
        <v>New/Promising</v>
      </c>
      <c r="I4158" s="3" t="str">
        <f t="shared" si="68"/>
        <v>Active</v>
      </c>
      <c r="J4158" s="3" t="str">
        <f>_xlfn.XLOOKUP(A4158,'Country_Lookup'!$D:$D,'Country_Lookup'!$E:$E)</f>
        <v>United Kingdom</v>
      </c>
    </row>
    <row r="4159" spans="1:10" x14ac:dyDescent="0.3">
      <c r="A4159">
        <v>16543</v>
      </c>
      <c r="B4159">
        <v>591</v>
      </c>
      <c r="C4159">
        <v>1</v>
      </c>
      <c r="D4159">
        <v>292.21000000000004</v>
      </c>
      <c r="E4159" cm="1">
        <f t="array" ref="E4159">_xlfn.IFS(B4159&lt;=PERCENTILE($B$3:$B$5882,0.2),5,B4159&lt;=PERCENTILE($B$3:$B$5882,0.4),4,B4159&lt;=PERCENTILE($B$3:$B$5882,0.6),3,B4159&lt;=PERCENTILE($B$3:$B$5882,0.8),2,TRUE,1)</f>
        <v>1</v>
      </c>
      <c r="F4159" cm="1">
        <f t="array" ref="F4159">_xlfn.IFS(C4159&lt;=PERCENTILE($C$3:$C$5882,0.2),1,C4159&lt;=PERCENTILE($C$3:$C$5882,0.4),2,C4159&lt;=PERCENTILE($C$3:$C$5882,0.6),3,C4159&lt;=PERCENTILE($C$3:$C$5882,0.8),4,TRUE,5)</f>
        <v>1</v>
      </c>
      <c r="G4159" cm="1">
        <f t="array" ref="G4159">_xlfn.IFS(D4159&lt;=PERCENTILE($D$3:$D$5882,0.2),1,D4159&lt;=PERCENTILE($D$3:$D$5882,0.4),2,D4159&lt;=PERCENTILE($D$3:$D$5882,0.6),3,D4159&lt;=PERCENTILE($D$3:$D$5882,0.8),4,TRUE,5)</f>
        <v>2</v>
      </c>
      <c r="H4159" s="3" t="str" cm="1">
        <f t="array" ref="H4159">_xlfn.IFS(AND(E4159&gt;=4,F4159&gt;=4,G4159&gt;=4),"Champions",AND(E4159&gt;=3,F4159&gt;=3,G4159&gt;=3),"Loyal Customers",AND(E4159&lt;=2,F4159&gt;=3),"At Risk",AND(E4159&lt;=2,F4159&lt;=2,G4159&lt;=2),"Lost",AND(E4159&gt;=4,F4159&lt;=2),"New/Promising",TRUE,"Needs Attention")</f>
        <v>Lost</v>
      </c>
      <c r="I4159" s="3" t="str">
        <f t="shared" si="68"/>
        <v>Churned</v>
      </c>
      <c r="J4159" s="3" t="str">
        <f>_xlfn.XLOOKUP(A4159,'Country_Lookup'!$D:$D,'Country_Lookup'!$E:$E)</f>
        <v>United Kingdom</v>
      </c>
    </row>
    <row r="4160" spans="1:10" x14ac:dyDescent="0.3">
      <c r="A4160">
        <v>16544</v>
      </c>
      <c r="B4160">
        <v>519</v>
      </c>
      <c r="C4160">
        <v>4</v>
      </c>
      <c r="D4160">
        <v>376.7</v>
      </c>
      <c r="E4160" cm="1">
        <f t="array" ref="E4160">_xlfn.IFS(B4160&lt;=PERCENTILE($B$3:$B$5882,0.2),5,B4160&lt;=PERCENTILE($B$3:$B$5882,0.4),4,B4160&lt;=PERCENTILE($B$3:$B$5882,0.6),3,B4160&lt;=PERCENTILE($B$3:$B$5882,0.8),2,TRUE,1)</f>
        <v>1</v>
      </c>
      <c r="F4160" cm="1">
        <f t="array" ref="F4160">_xlfn.IFS(C4160&lt;=PERCENTILE($C$3:$C$5882,0.2),1,C4160&lt;=PERCENTILE($C$3:$C$5882,0.4),2,C4160&lt;=PERCENTILE($C$3:$C$5882,0.6),3,C4160&lt;=PERCENTILE($C$3:$C$5882,0.8),4,TRUE,5)</f>
        <v>3</v>
      </c>
      <c r="G4160" cm="1">
        <f t="array" ref="G4160">_xlfn.IFS(D4160&lt;=PERCENTILE($D$3:$D$5882,0.2),1,D4160&lt;=PERCENTILE($D$3:$D$5882,0.4),2,D4160&lt;=PERCENTILE($D$3:$D$5882,0.6),3,D4160&lt;=PERCENTILE($D$3:$D$5882,0.8),4,TRUE,5)</f>
        <v>2</v>
      </c>
      <c r="H4160" s="3" t="str" cm="1">
        <f t="array" ref="H4160">_xlfn.IFS(AND(E4160&gt;=4,F4160&gt;=4,G4160&gt;=4),"Champions",AND(E4160&gt;=3,F4160&gt;=3,G4160&gt;=3),"Loyal Customers",AND(E4160&lt;=2,F4160&gt;=3),"At Risk",AND(E4160&lt;=2,F4160&lt;=2,G4160&lt;=2),"Lost",AND(E4160&gt;=4,F4160&lt;=2),"New/Promising",TRUE,"Needs Attention")</f>
        <v>At Risk</v>
      </c>
      <c r="I4160" s="3" t="str">
        <f t="shared" si="68"/>
        <v>Churned</v>
      </c>
      <c r="J4160" s="3" t="str">
        <f>_xlfn.XLOOKUP(A4160,'Country_Lookup'!$D:$D,'Country_Lookup'!$E:$E)</f>
        <v>United Kingdom</v>
      </c>
    </row>
    <row r="4161" spans="1:10" x14ac:dyDescent="0.3">
      <c r="A4161">
        <v>16545</v>
      </c>
      <c r="B4161">
        <v>164</v>
      </c>
      <c r="C4161">
        <v>2</v>
      </c>
      <c r="D4161">
        <v>689.81999999999994</v>
      </c>
      <c r="E4161" cm="1">
        <f t="array" ref="E4161">_xlfn.IFS(B4161&lt;=PERCENTILE($B$3:$B$5882,0.2),5,B4161&lt;=PERCENTILE($B$3:$B$5882,0.4),4,B4161&lt;=PERCENTILE($B$3:$B$5882,0.6),3,B4161&lt;=PERCENTILE($B$3:$B$5882,0.8),2,TRUE,1)</f>
        <v>3</v>
      </c>
      <c r="F4161" cm="1">
        <f t="array" ref="F4161">_xlfn.IFS(C4161&lt;=PERCENTILE($C$3:$C$5882,0.2),1,C4161&lt;=PERCENTILE($C$3:$C$5882,0.4),2,C4161&lt;=PERCENTILE($C$3:$C$5882,0.6),3,C4161&lt;=PERCENTILE($C$3:$C$5882,0.8),4,TRUE,5)</f>
        <v>2</v>
      </c>
      <c r="G4161" cm="1">
        <f t="array" ref="G4161">_xlfn.IFS(D4161&lt;=PERCENTILE($D$3:$D$5882,0.2),1,D4161&lt;=PERCENTILE($D$3:$D$5882,0.4),2,D4161&lt;=PERCENTILE($D$3:$D$5882,0.6),3,D4161&lt;=PERCENTILE($D$3:$D$5882,0.8),4,TRUE,5)</f>
        <v>3</v>
      </c>
      <c r="H4161" s="3" t="str" cm="1">
        <f t="array" ref="H4161">_xlfn.IFS(AND(E4161&gt;=4,F4161&gt;=4,G4161&gt;=4),"Champions",AND(E4161&gt;=3,F4161&gt;=3,G4161&gt;=3),"Loyal Customers",AND(E4161&lt;=2,F4161&gt;=3),"At Risk",AND(E4161&lt;=2,F4161&lt;=2,G4161&lt;=2),"Lost",AND(E4161&gt;=4,F4161&lt;=2),"New/Promising",TRUE,"Needs Attention")</f>
        <v>Needs Attention</v>
      </c>
      <c r="I4161" s="3" t="str">
        <f t="shared" si="68"/>
        <v>Churned</v>
      </c>
      <c r="J4161" s="3" t="str">
        <f>_xlfn.XLOOKUP(A4161,'Country_Lookup'!$D:$D,'Country_Lookup'!$E:$E)</f>
        <v>United Kingdom</v>
      </c>
    </row>
    <row r="4162" spans="1:10" x14ac:dyDescent="0.3">
      <c r="A4162">
        <v>16546</v>
      </c>
      <c r="B4162">
        <v>290</v>
      </c>
      <c r="C4162">
        <v>5</v>
      </c>
      <c r="D4162">
        <v>5606.4699999999866</v>
      </c>
      <c r="E4162" cm="1">
        <f t="array" ref="E4162">_xlfn.IFS(B4162&lt;=PERCENTILE($B$3:$B$5882,0.2),5,B4162&lt;=PERCENTILE($B$3:$B$5882,0.4),4,B4162&lt;=PERCENTILE($B$3:$B$5882,0.6),3,B4162&lt;=PERCENTILE($B$3:$B$5882,0.8),2,TRUE,1)</f>
        <v>2</v>
      </c>
      <c r="F4162" cm="1">
        <f t="array" ref="F4162">_xlfn.IFS(C4162&lt;=PERCENTILE($C$3:$C$5882,0.2),1,C4162&lt;=PERCENTILE($C$3:$C$5882,0.4),2,C4162&lt;=PERCENTILE($C$3:$C$5882,0.6),3,C4162&lt;=PERCENTILE($C$3:$C$5882,0.8),4,TRUE,5)</f>
        <v>4</v>
      </c>
      <c r="G4162" cm="1">
        <f t="array" ref="G4162">_xlfn.IFS(D4162&lt;=PERCENTILE($D$3:$D$5882,0.2),1,D4162&lt;=PERCENTILE($D$3:$D$5882,0.4),2,D4162&lt;=PERCENTILE($D$3:$D$5882,0.6),3,D4162&lt;=PERCENTILE($D$3:$D$5882,0.8),4,TRUE,5)</f>
        <v>5</v>
      </c>
      <c r="H4162" s="3" t="str" cm="1">
        <f t="array" ref="H4162">_xlfn.IFS(AND(E4162&gt;=4,F4162&gt;=4,G4162&gt;=4),"Champions",AND(E4162&gt;=3,F4162&gt;=3,G4162&gt;=3),"Loyal Customers",AND(E4162&lt;=2,F4162&gt;=3),"At Risk",AND(E4162&lt;=2,F4162&lt;=2,G4162&lt;=2),"Lost",AND(E4162&gt;=4,F4162&lt;=2),"New/Promising",TRUE,"Needs Attention")</f>
        <v>At Risk</v>
      </c>
      <c r="I4162" s="3" t="str">
        <f t="shared" si="68"/>
        <v>Churned</v>
      </c>
      <c r="J4162" s="3" t="str">
        <f>_xlfn.XLOOKUP(A4162,'Country_Lookup'!$D:$D,'Country_Lookup'!$E:$E)</f>
        <v>United Kingdom</v>
      </c>
    </row>
    <row r="4163" spans="1:10" x14ac:dyDescent="0.3">
      <c r="A4163">
        <v>16547</v>
      </c>
      <c r="B4163">
        <v>546</v>
      </c>
      <c r="C4163">
        <v>1</v>
      </c>
      <c r="D4163">
        <v>111.71000000000002</v>
      </c>
      <c r="E4163" cm="1">
        <f t="array" ref="E4163">_xlfn.IFS(B4163&lt;=PERCENTILE($B$3:$B$5882,0.2),5,B4163&lt;=PERCENTILE($B$3:$B$5882,0.4),4,B4163&lt;=PERCENTILE($B$3:$B$5882,0.6),3,B4163&lt;=PERCENTILE($B$3:$B$5882,0.8),2,TRUE,1)</f>
        <v>1</v>
      </c>
      <c r="F4163" cm="1">
        <f t="array" ref="F4163">_xlfn.IFS(C4163&lt;=PERCENTILE($C$3:$C$5882,0.2),1,C4163&lt;=PERCENTILE($C$3:$C$5882,0.4),2,C4163&lt;=PERCENTILE($C$3:$C$5882,0.6),3,C4163&lt;=PERCENTILE($C$3:$C$5882,0.8),4,TRUE,5)</f>
        <v>1</v>
      </c>
      <c r="G4163" cm="1">
        <f t="array" ref="G4163">_xlfn.IFS(D4163&lt;=PERCENTILE($D$3:$D$5882,0.2),1,D4163&lt;=PERCENTILE($D$3:$D$5882,0.4),2,D4163&lt;=PERCENTILE($D$3:$D$5882,0.6),3,D4163&lt;=PERCENTILE($D$3:$D$5882,0.8),4,TRUE,5)</f>
        <v>1</v>
      </c>
      <c r="H4163" s="3" t="str" cm="1">
        <f t="array" ref="H4163">_xlfn.IFS(AND(E4163&gt;=4,F4163&gt;=4,G4163&gt;=4),"Champions",AND(E4163&gt;=3,F4163&gt;=3,G4163&gt;=3),"Loyal Customers",AND(E4163&lt;=2,F4163&gt;=3),"At Risk",AND(E4163&lt;=2,F4163&lt;=2,G4163&lt;=2),"Lost",AND(E4163&gt;=4,F4163&lt;=2),"New/Promising",TRUE,"Needs Attention")</f>
        <v>Lost</v>
      </c>
      <c r="I4163" s="3" t="str">
        <f t="shared" ref="I4163:I4226" si="69">IF(B4163&gt;90,"Churned","Active")</f>
        <v>Churned</v>
      </c>
      <c r="J4163" s="3" t="str">
        <f>_xlfn.XLOOKUP(A4163,'Country_Lookup'!$D:$D,'Country_Lookup'!$E:$E)</f>
        <v>United Kingdom</v>
      </c>
    </row>
    <row r="4164" spans="1:10" x14ac:dyDescent="0.3">
      <c r="A4164">
        <v>16548</v>
      </c>
      <c r="B4164">
        <v>599</v>
      </c>
      <c r="C4164">
        <v>1</v>
      </c>
      <c r="D4164">
        <v>30.150000000000002</v>
      </c>
      <c r="E4164" cm="1">
        <f t="array" ref="E4164">_xlfn.IFS(B4164&lt;=PERCENTILE($B$3:$B$5882,0.2),5,B4164&lt;=PERCENTILE($B$3:$B$5882,0.4),4,B4164&lt;=PERCENTILE($B$3:$B$5882,0.6),3,B4164&lt;=PERCENTILE($B$3:$B$5882,0.8),2,TRUE,1)</f>
        <v>1</v>
      </c>
      <c r="F4164" cm="1">
        <f t="array" ref="F4164">_xlfn.IFS(C4164&lt;=PERCENTILE($C$3:$C$5882,0.2),1,C4164&lt;=PERCENTILE($C$3:$C$5882,0.4),2,C4164&lt;=PERCENTILE($C$3:$C$5882,0.6),3,C4164&lt;=PERCENTILE($C$3:$C$5882,0.8),4,TRUE,5)</f>
        <v>1</v>
      </c>
      <c r="G4164" cm="1">
        <f t="array" ref="G4164">_xlfn.IFS(D4164&lt;=PERCENTILE($D$3:$D$5882,0.2),1,D4164&lt;=PERCENTILE($D$3:$D$5882,0.4),2,D4164&lt;=PERCENTILE($D$3:$D$5882,0.6),3,D4164&lt;=PERCENTILE($D$3:$D$5882,0.8),4,TRUE,5)</f>
        <v>1</v>
      </c>
      <c r="H4164" s="3" t="str" cm="1">
        <f t="array" ref="H4164">_xlfn.IFS(AND(E4164&gt;=4,F4164&gt;=4,G4164&gt;=4),"Champions",AND(E4164&gt;=3,F4164&gt;=3,G4164&gt;=3),"Loyal Customers",AND(E4164&lt;=2,F4164&gt;=3),"At Risk",AND(E4164&lt;=2,F4164&lt;=2,G4164&lt;=2),"Lost",AND(E4164&gt;=4,F4164&lt;=2),"New/Promising",TRUE,"Needs Attention")</f>
        <v>Lost</v>
      </c>
      <c r="I4164" s="3" t="str">
        <f t="shared" si="69"/>
        <v>Churned</v>
      </c>
      <c r="J4164" s="3" t="str">
        <f>_xlfn.XLOOKUP(A4164,'Country_Lookup'!$D:$D,'Country_Lookup'!$E:$E)</f>
        <v>United Kingdom</v>
      </c>
    </row>
    <row r="4165" spans="1:10" x14ac:dyDescent="0.3">
      <c r="A4165">
        <v>16549</v>
      </c>
      <c r="B4165">
        <v>10</v>
      </c>
      <c r="C4165">
        <v>34</v>
      </c>
      <c r="D4165">
        <v>13182.189999999808</v>
      </c>
      <c r="E4165" cm="1">
        <f t="array" ref="E4165">_xlfn.IFS(B4165&lt;=PERCENTILE($B$3:$B$5882,0.2),5,B4165&lt;=PERCENTILE($B$3:$B$5882,0.4),4,B4165&lt;=PERCENTILE($B$3:$B$5882,0.6),3,B4165&lt;=PERCENTILE($B$3:$B$5882,0.8),2,TRUE,1)</f>
        <v>5</v>
      </c>
      <c r="F4165" cm="1">
        <f t="array" ref="F4165">_xlfn.IFS(C4165&lt;=PERCENTILE($C$3:$C$5882,0.2),1,C4165&lt;=PERCENTILE($C$3:$C$5882,0.4),2,C4165&lt;=PERCENTILE($C$3:$C$5882,0.6),3,C4165&lt;=PERCENTILE($C$3:$C$5882,0.8),4,TRUE,5)</f>
        <v>5</v>
      </c>
      <c r="G4165" cm="1">
        <f t="array" ref="G4165">_xlfn.IFS(D4165&lt;=PERCENTILE($D$3:$D$5882,0.2),1,D4165&lt;=PERCENTILE($D$3:$D$5882,0.4),2,D4165&lt;=PERCENTILE($D$3:$D$5882,0.6),3,D4165&lt;=PERCENTILE($D$3:$D$5882,0.8),4,TRUE,5)</f>
        <v>5</v>
      </c>
      <c r="H4165" s="3" t="str" cm="1">
        <f t="array" ref="H4165">_xlfn.IFS(AND(E4165&gt;=4,F4165&gt;=4,G4165&gt;=4),"Champions",AND(E4165&gt;=3,F4165&gt;=3,G4165&gt;=3),"Loyal Customers",AND(E4165&lt;=2,F4165&gt;=3),"At Risk",AND(E4165&lt;=2,F4165&lt;=2,G4165&lt;=2),"Lost",AND(E4165&gt;=4,F4165&lt;=2),"New/Promising",TRUE,"Needs Attention")</f>
        <v>Champions</v>
      </c>
      <c r="I4165" s="3" t="str">
        <f t="shared" si="69"/>
        <v>Active</v>
      </c>
      <c r="J4165" s="3" t="str">
        <f>_xlfn.XLOOKUP(A4165,'Country_Lookup'!$D:$D,'Country_Lookup'!$E:$E)</f>
        <v>United Kingdom</v>
      </c>
    </row>
    <row r="4166" spans="1:10" x14ac:dyDescent="0.3">
      <c r="A4166">
        <v>16550</v>
      </c>
      <c r="B4166">
        <v>108</v>
      </c>
      <c r="C4166">
        <v>18</v>
      </c>
      <c r="D4166">
        <v>9435.1299999999374</v>
      </c>
      <c r="E4166" cm="1">
        <f t="array" ref="E4166">_xlfn.IFS(B4166&lt;=PERCENTILE($B$3:$B$5882,0.2),5,B4166&lt;=PERCENTILE($B$3:$B$5882,0.4),4,B4166&lt;=PERCENTILE($B$3:$B$5882,0.6),3,B4166&lt;=PERCENTILE($B$3:$B$5882,0.8),2,TRUE,1)</f>
        <v>3</v>
      </c>
      <c r="F4166" cm="1">
        <f t="array" ref="F4166">_xlfn.IFS(C4166&lt;=PERCENTILE($C$3:$C$5882,0.2),1,C4166&lt;=PERCENTILE($C$3:$C$5882,0.4),2,C4166&lt;=PERCENTILE($C$3:$C$5882,0.6),3,C4166&lt;=PERCENTILE($C$3:$C$5882,0.8),4,TRUE,5)</f>
        <v>5</v>
      </c>
      <c r="G4166" cm="1">
        <f t="array" ref="G4166">_xlfn.IFS(D4166&lt;=PERCENTILE($D$3:$D$5882,0.2),1,D4166&lt;=PERCENTILE($D$3:$D$5882,0.4),2,D4166&lt;=PERCENTILE($D$3:$D$5882,0.6),3,D4166&lt;=PERCENTILE($D$3:$D$5882,0.8),4,TRUE,5)</f>
        <v>5</v>
      </c>
      <c r="H4166" s="3" t="str" cm="1">
        <f t="array" ref="H4166">_xlfn.IFS(AND(E4166&gt;=4,F4166&gt;=4,G4166&gt;=4),"Champions",AND(E4166&gt;=3,F4166&gt;=3,G4166&gt;=3),"Loyal Customers",AND(E4166&lt;=2,F4166&gt;=3),"At Risk",AND(E4166&lt;=2,F4166&lt;=2,G4166&lt;=2),"Lost",AND(E4166&gt;=4,F4166&lt;=2),"New/Promising",TRUE,"Needs Attention")</f>
        <v>Loyal Customers</v>
      </c>
      <c r="I4166" s="3" t="str">
        <f t="shared" si="69"/>
        <v>Churned</v>
      </c>
      <c r="J4166" s="3" t="str">
        <f>_xlfn.XLOOKUP(A4166,'Country_Lookup'!$D:$D,'Country_Lookup'!$E:$E)</f>
        <v>United Kingdom</v>
      </c>
    </row>
    <row r="4167" spans="1:10" x14ac:dyDescent="0.3">
      <c r="A4167">
        <v>16551</v>
      </c>
      <c r="B4167">
        <v>95</v>
      </c>
      <c r="C4167">
        <v>7</v>
      </c>
      <c r="D4167">
        <v>2237.1199999999976</v>
      </c>
      <c r="E4167" cm="1">
        <f t="array" ref="E4167">_xlfn.IFS(B4167&lt;=PERCENTILE($B$3:$B$5882,0.2),5,B4167&lt;=PERCENTILE($B$3:$B$5882,0.4),4,B4167&lt;=PERCENTILE($B$3:$B$5882,0.6),3,B4167&lt;=PERCENTILE($B$3:$B$5882,0.8),2,TRUE,1)</f>
        <v>3</v>
      </c>
      <c r="F4167" cm="1">
        <f t="array" ref="F4167">_xlfn.IFS(C4167&lt;=PERCENTILE($C$3:$C$5882,0.2),1,C4167&lt;=PERCENTILE($C$3:$C$5882,0.4),2,C4167&lt;=PERCENTILE($C$3:$C$5882,0.6),3,C4167&lt;=PERCENTILE($C$3:$C$5882,0.8),4,TRUE,5)</f>
        <v>4</v>
      </c>
      <c r="G4167" cm="1">
        <f t="array" ref="G4167">_xlfn.IFS(D4167&lt;=PERCENTILE($D$3:$D$5882,0.2),1,D4167&lt;=PERCENTILE($D$3:$D$5882,0.4),2,D4167&lt;=PERCENTILE($D$3:$D$5882,0.6),3,D4167&lt;=PERCENTILE($D$3:$D$5882,0.8),4,TRUE,5)</f>
        <v>4</v>
      </c>
      <c r="H4167" s="3" t="str" cm="1">
        <f t="array" ref="H4167">_xlfn.IFS(AND(E4167&gt;=4,F4167&gt;=4,G4167&gt;=4),"Champions",AND(E4167&gt;=3,F4167&gt;=3,G4167&gt;=3),"Loyal Customers",AND(E4167&lt;=2,F4167&gt;=3),"At Risk",AND(E4167&lt;=2,F4167&lt;=2,G4167&lt;=2),"Lost",AND(E4167&gt;=4,F4167&lt;=2),"New/Promising",TRUE,"Needs Attention")</f>
        <v>Loyal Customers</v>
      </c>
      <c r="I4167" s="3" t="str">
        <f t="shared" si="69"/>
        <v>Churned</v>
      </c>
      <c r="J4167" s="3" t="str">
        <f>_xlfn.XLOOKUP(A4167,'Country_Lookup'!$D:$D,'Country_Lookup'!$E:$E)</f>
        <v>United Kingdom</v>
      </c>
    </row>
    <row r="4168" spans="1:10" x14ac:dyDescent="0.3">
      <c r="A4168">
        <v>16552</v>
      </c>
      <c r="B4168">
        <v>242</v>
      </c>
      <c r="C4168">
        <v>2</v>
      </c>
      <c r="D4168">
        <v>475.02000000000027</v>
      </c>
      <c r="E4168" cm="1">
        <f t="array" ref="E4168">_xlfn.IFS(B4168&lt;=PERCENTILE($B$3:$B$5882,0.2),5,B4168&lt;=PERCENTILE($B$3:$B$5882,0.4),4,B4168&lt;=PERCENTILE($B$3:$B$5882,0.6),3,B4168&lt;=PERCENTILE($B$3:$B$5882,0.8),2,TRUE,1)</f>
        <v>2</v>
      </c>
      <c r="F4168" cm="1">
        <f t="array" ref="F4168">_xlfn.IFS(C4168&lt;=PERCENTILE($C$3:$C$5882,0.2),1,C4168&lt;=PERCENTILE($C$3:$C$5882,0.4),2,C4168&lt;=PERCENTILE($C$3:$C$5882,0.6),3,C4168&lt;=PERCENTILE($C$3:$C$5882,0.8),4,TRUE,5)</f>
        <v>2</v>
      </c>
      <c r="G4168" cm="1">
        <f t="array" ref="G4168">_xlfn.IFS(D4168&lt;=PERCENTILE($D$3:$D$5882,0.2),1,D4168&lt;=PERCENTILE($D$3:$D$5882,0.4),2,D4168&lt;=PERCENTILE($D$3:$D$5882,0.6),3,D4168&lt;=PERCENTILE($D$3:$D$5882,0.8),4,TRUE,5)</f>
        <v>2</v>
      </c>
      <c r="H4168" s="3" t="str" cm="1">
        <f t="array" ref="H4168">_xlfn.IFS(AND(E4168&gt;=4,F4168&gt;=4,G4168&gt;=4),"Champions",AND(E4168&gt;=3,F4168&gt;=3,G4168&gt;=3),"Loyal Customers",AND(E4168&lt;=2,F4168&gt;=3),"At Risk",AND(E4168&lt;=2,F4168&lt;=2,G4168&lt;=2),"Lost",AND(E4168&gt;=4,F4168&lt;=2),"New/Promising",TRUE,"Needs Attention")</f>
        <v>Lost</v>
      </c>
      <c r="I4168" s="3" t="str">
        <f t="shared" si="69"/>
        <v>Churned</v>
      </c>
      <c r="J4168" s="3" t="str">
        <f>_xlfn.XLOOKUP(A4168,'Country_Lookup'!$D:$D,'Country_Lookup'!$E:$E)</f>
        <v>United Kingdom</v>
      </c>
    </row>
    <row r="4169" spans="1:10" x14ac:dyDescent="0.3">
      <c r="A4169">
        <v>16553</v>
      </c>
      <c r="B4169">
        <v>163</v>
      </c>
      <c r="C4169">
        <v>33</v>
      </c>
      <c r="D4169">
        <v>16644.009999999878</v>
      </c>
      <c r="E4169" cm="1">
        <f t="array" ref="E4169">_xlfn.IFS(B4169&lt;=PERCENTILE($B$3:$B$5882,0.2),5,B4169&lt;=PERCENTILE($B$3:$B$5882,0.4),4,B4169&lt;=PERCENTILE($B$3:$B$5882,0.6),3,B4169&lt;=PERCENTILE($B$3:$B$5882,0.8),2,TRUE,1)</f>
        <v>3</v>
      </c>
      <c r="F4169" cm="1">
        <f t="array" ref="F4169">_xlfn.IFS(C4169&lt;=PERCENTILE($C$3:$C$5882,0.2),1,C4169&lt;=PERCENTILE($C$3:$C$5882,0.4),2,C4169&lt;=PERCENTILE($C$3:$C$5882,0.6),3,C4169&lt;=PERCENTILE($C$3:$C$5882,0.8),4,TRUE,5)</f>
        <v>5</v>
      </c>
      <c r="G4169" cm="1">
        <f t="array" ref="G4169">_xlfn.IFS(D4169&lt;=PERCENTILE($D$3:$D$5882,0.2),1,D4169&lt;=PERCENTILE($D$3:$D$5882,0.4),2,D4169&lt;=PERCENTILE($D$3:$D$5882,0.6),3,D4169&lt;=PERCENTILE($D$3:$D$5882,0.8),4,TRUE,5)</f>
        <v>5</v>
      </c>
      <c r="H4169" s="3" t="str" cm="1">
        <f t="array" ref="H4169">_xlfn.IFS(AND(E4169&gt;=4,F4169&gt;=4,G4169&gt;=4),"Champions",AND(E4169&gt;=3,F4169&gt;=3,G4169&gt;=3),"Loyal Customers",AND(E4169&lt;=2,F4169&gt;=3),"At Risk",AND(E4169&lt;=2,F4169&lt;=2,G4169&lt;=2),"Lost",AND(E4169&gt;=4,F4169&lt;=2),"New/Promising",TRUE,"Needs Attention")</f>
        <v>Loyal Customers</v>
      </c>
      <c r="I4169" s="3" t="str">
        <f t="shared" si="69"/>
        <v>Churned</v>
      </c>
      <c r="J4169" s="3" t="str">
        <f>_xlfn.XLOOKUP(A4169,'Country_Lookup'!$D:$D,'Country_Lookup'!$E:$E)</f>
        <v>United Kingdom</v>
      </c>
    </row>
    <row r="4170" spans="1:10" x14ac:dyDescent="0.3">
      <c r="A4170">
        <v>16554</v>
      </c>
      <c r="B4170">
        <v>42</v>
      </c>
      <c r="C4170">
        <v>8</v>
      </c>
      <c r="D4170">
        <v>2841.7199999999875</v>
      </c>
      <c r="E4170" cm="1">
        <f t="array" ref="E4170">_xlfn.IFS(B4170&lt;=PERCENTILE($B$3:$B$5882,0.2),5,B4170&lt;=PERCENTILE($B$3:$B$5882,0.4),4,B4170&lt;=PERCENTILE($B$3:$B$5882,0.6),3,B4170&lt;=PERCENTILE($B$3:$B$5882,0.8),2,TRUE,1)</f>
        <v>4</v>
      </c>
      <c r="F4170" cm="1">
        <f t="array" ref="F4170">_xlfn.IFS(C4170&lt;=PERCENTILE($C$3:$C$5882,0.2),1,C4170&lt;=PERCENTILE($C$3:$C$5882,0.4),2,C4170&lt;=PERCENTILE($C$3:$C$5882,0.6),3,C4170&lt;=PERCENTILE($C$3:$C$5882,0.8),4,TRUE,5)</f>
        <v>4</v>
      </c>
      <c r="G4170" cm="1">
        <f t="array" ref="G4170">_xlfn.IFS(D4170&lt;=PERCENTILE($D$3:$D$5882,0.2),1,D4170&lt;=PERCENTILE($D$3:$D$5882,0.4),2,D4170&lt;=PERCENTILE($D$3:$D$5882,0.6),3,D4170&lt;=PERCENTILE($D$3:$D$5882,0.8),4,TRUE,5)</f>
        <v>4</v>
      </c>
      <c r="H4170" s="3" t="str" cm="1">
        <f t="array" ref="H4170">_xlfn.IFS(AND(E4170&gt;=4,F4170&gt;=4,G4170&gt;=4),"Champions",AND(E4170&gt;=3,F4170&gt;=3,G4170&gt;=3),"Loyal Customers",AND(E4170&lt;=2,F4170&gt;=3),"At Risk",AND(E4170&lt;=2,F4170&lt;=2,G4170&lt;=2),"Lost",AND(E4170&gt;=4,F4170&lt;=2),"New/Promising",TRUE,"Needs Attention")</f>
        <v>Champions</v>
      </c>
      <c r="I4170" s="3" t="str">
        <f t="shared" si="69"/>
        <v>Active</v>
      </c>
      <c r="J4170" s="3" t="str">
        <f>_xlfn.XLOOKUP(A4170,'Country_Lookup'!$D:$D,'Country_Lookup'!$E:$E)</f>
        <v>United Kingdom</v>
      </c>
    </row>
    <row r="4171" spans="1:10" x14ac:dyDescent="0.3">
      <c r="A4171">
        <v>16555</v>
      </c>
      <c r="B4171">
        <v>35</v>
      </c>
      <c r="C4171">
        <v>6</v>
      </c>
      <c r="D4171">
        <v>1915.6799999999967</v>
      </c>
      <c r="E4171" cm="1">
        <f t="array" ref="E4171">_xlfn.IFS(B4171&lt;=PERCENTILE($B$3:$B$5882,0.2),5,B4171&lt;=PERCENTILE($B$3:$B$5882,0.4),4,B4171&lt;=PERCENTILE($B$3:$B$5882,0.6),3,B4171&lt;=PERCENTILE($B$3:$B$5882,0.8),2,TRUE,1)</f>
        <v>4</v>
      </c>
      <c r="F4171" cm="1">
        <f t="array" ref="F4171">_xlfn.IFS(C4171&lt;=PERCENTILE($C$3:$C$5882,0.2),1,C4171&lt;=PERCENTILE($C$3:$C$5882,0.4),2,C4171&lt;=PERCENTILE($C$3:$C$5882,0.6),3,C4171&lt;=PERCENTILE($C$3:$C$5882,0.8),4,TRUE,5)</f>
        <v>4</v>
      </c>
      <c r="G4171" cm="1">
        <f t="array" ref="G4171">_xlfn.IFS(D4171&lt;=PERCENTILE($D$3:$D$5882,0.2),1,D4171&lt;=PERCENTILE($D$3:$D$5882,0.4),2,D4171&lt;=PERCENTILE($D$3:$D$5882,0.6),3,D4171&lt;=PERCENTILE($D$3:$D$5882,0.8),4,TRUE,5)</f>
        <v>4</v>
      </c>
      <c r="H4171" s="3" t="str" cm="1">
        <f t="array" ref="H4171">_xlfn.IFS(AND(E4171&gt;=4,F4171&gt;=4,G4171&gt;=4),"Champions",AND(E4171&gt;=3,F4171&gt;=3,G4171&gt;=3),"Loyal Customers",AND(E4171&lt;=2,F4171&gt;=3),"At Risk",AND(E4171&lt;=2,F4171&lt;=2,G4171&lt;=2),"Lost",AND(E4171&gt;=4,F4171&lt;=2),"New/Promising",TRUE,"Needs Attention")</f>
        <v>Champions</v>
      </c>
      <c r="I4171" s="3" t="str">
        <f t="shared" si="69"/>
        <v>Active</v>
      </c>
      <c r="J4171" s="3" t="str">
        <f>_xlfn.XLOOKUP(A4171,'Country_Lookup'!$D:$D,'Country_Lookup'!$E:$E)</f>
        <v>United Kingdom</v>
      </c>
    </row>
    <row r="4172" spans="1:10" x14ac:dyDescent="0.3">
      <c r="A4172">
        <v>16556</v>
      </c>
      <c r="B4172">
        <v>66</v>
      </c>
      <c r="C4172">
        <v>17</v>
      </c>
      <c r="D4172">
        <v>8012.5800000000499</v>
      </c>
      <c r="E4172" cm="1">
        <f t="array" ref="E4172">_xlfn.IFS(B4172&lt;=PERCENTILE($B$3:$B$5882,0.2),5,B4172&lt;=PERCENTILE($B$3:$B$5882,0.4),4,B4172&lt;=PERCENTILE($B$3:$B$5882,0.6),3,B4172&lt;=PERCENTILE($B$3:$B$5882,0.8),2,TRUE,1)</f>
        <v>3</v>
      </c>
      <c r="F4172" cm="1">
        <f t="array" ref="F4172">_xlfn.IFS(C4172&lt;=PERCENTILE($C$3:$C$5882,0.2),1,C4172&lt;=PERCENTILE($C$3:$C$5882,0.4),2,C4172&lt;=PERCENTILE($C$3:$C$5882,0.6),3,C4172&lt;=PERCENTILE($C$3:$C$5882,0.8),4,TRUE,5)</f>
        <v>5</v>
      </c>
      <c r="G4172" cm="1">
        <f t="array" ref="G4172">_xlfn.IFS(D4172&lt;=PERCENTILE($D$3:$D$5882,0.2),1,D4172&lt;=PERCENTILE($D$3:$D$5882,0.4),2,D4172&lt;=PERCENTILE($D$3:$D$5882,0.6),3,D4172&lt;=PERCENTILE($D$3:$D$5882,0.8),4,TRUE,5)</f>
        <v>5</v>
      </c>
      <c r="H4172" s="3" t="str" cm="1">
        <f t="array" ref="H4172">_xlfn.IFS(AND(E4172&gt;=4,F4172&gt;=4,G4172&gt;=4),"Champions",AND(E4172&gt;=3,F4172&gt;=3,G4172&gt;=3),"Loyal Customers",AND(E4172&lt;=2,F4172&gt;=3),"At Risk",AND(E4172&lt;=2,F4172&lt;=2,G4172&lt;=2),"Lost",AND(E4172&gt;=4,F4172&lt;=2),"New/Promising",TRUE,"Needs Attention")</f>
        <v>Loyal Customers</v>
      </c>
      <c r="I4172" s="3" t="str">
        <f t="shared" si="69"/>
        <v>Active</v>
      </c>
      <c r="J4172" s="3" t="str">
        <f>_xlfn.XLOOKUP(A4172,'Country_Lookup'!$D:$D,'Country_Lookup'!$E:$E)</f>
        <v>United Kingdom</v>
      </c>
    </row>
    <row r="4173" spans="1:10" x14ac:dyDescent="0.3">
      <c r="A4173">
        <v>16557</v>
      </c>
      <c r="B4173">
        <v>24</v>
      </c>
      <c r="C4173">
        <v>2</v>
      </c>
      <c r="D4173">
        <v>281.84999999999997</v>
      </c>
      <c r="E4173" cm="1">
        <f t="array" ref="E4173">_xlfn.IFS(B4173&lt;=PERCENTILE($B$3:$B$5882,0.2),5,B4173&lt;=PERCENTILE($B$3:$B$5882,0.4),4,B4173&lt;=PERCENTILE($B$3:$B$5882,0.6),3,B4173&lt;=PERCENTILE($B$3:$B$5882,0.8),2,TRUE,1)</f>
        <v>4</v>
      </c>
      <c r="F4173" cm="1">
        <f t="array" ref="F4173">_xlfn.IFS(C4173&lt;=PERCENTILE($C$3:$C$5882,0.2),1,C4173&lt;=PERCENTILE($C$3:$C$5882,0.4),2,C4173&lt;=PERCENTILE($C$3:$C$5882,0.6),3,C4173&lt;=PERCENTILE($C$3:$C$5882,0.8),4,TRUE,5)</f>
        <v>2</v>
      </c>
      <c r="G4173" cm="1">
        <f t="array" ref="G4173">_xlfn.IFS(D4173&lt;=PERCENTILE($D$3:$D$5882,0.2),1,D4173&lt;=PERCENTILE($D$3:$D$5882,0.4),2,D4173&lt;=PERCENTILE($D$3:$D$5882,0.6),3,D4173&lt;=PERCENTILE($D$3:$D$5882,0.8),4,TRUE,5)</f>
        <v>1</v>
      </c>
      <c r="H4173" s="3" t="str" cm="1">
        <f t="array" ref="H4173">_xlfn.IFS(AND(E4173&gt;=4,F4173&gt;=4,G4173&gt;=4),"Champions",AND(E4173&gt;=3,F4173&gt;=3,G4173&gt;=3),"Loyal Customers",AND(E4173&lt;=2,F4173&gt;=3),"At Risk",AND(E4173&lt;=2,F4173&lt;=2,G4173&lt;=2),"Lost",AND(E4173&gt;=4,F4173&lt;=2),"New/Promising",TRUE,"Needs Attention")</f>
        <v>New/Promising</v>
      </c>
      <c r="I4173" s="3" t="str">
        <f t="shared" si="69"/>
        <v>Active</v>
      </c>
      <c r="J4173" s="3" t="str">
        <f>_xlfn.XLOOKUP(A4173,'Country_Lookup'!$D:$D,'Country_Lookup'!$E:$E)</f>
        <v>United Kingdom</v>
      </c>
    </row>
    <row r="4174" spans="1:10" x14ac:dyDescent="0.3">
      <c r="A4174">
        <v>16558</v>
      </c>
      <c r="B4174">
        <v>0</v>
      </c>
      <c r="C4174">
        <v>38</v>
      </c>
      <c r="D4174">
        <v>13873.509999999913</v>
      </c>
      <c r="E4174" cm="1">
        <f t="array" ref="E4174">_xlfn.IFS(B4174&lt;=PERCENTILE($B$3:$B$5882,0.2),5,B4174&lt;=PERCENTILE($B$3:$B$5882,0.4),4,B4174&lt;=PERCENTILE($B$3:$B$5882,0.6),3,B4174&lt;=PERCENTILE($B$3:$B$5882,0.8),2,TRUE,1)</f>
        <v>5</v>
      </c>
      <c r="F4174" cm="1">
        <f t="array" ref="F4174">_xlfn.IFS(C4174&lt;=PERCENTILE($C$3:$C$5882,0.2),1,C4174&lt;=PERCENTILE($C$3:$C$5882,0.4),2,C4174&lt;=PERCENTILE($C$3:$C$5882,0.6),3,C4174&lt;=PERCENTILE($C$3:$C$5882,0.8),4,TRUE,5)</f>
        <v>5</v>
      </c>
      <c r="G4174" cm="1">
        <f t="array" ref="G4174">_xlfn.IFS(D4174&lt;=PERCENTILE($D$3:$D$5882,0.2),1,D4174&lt;=PERCENTILE($D$3:$D$5882,0.4),2,D4174&lt;=PERCENTILE($D$3:$D$5882,0.6),3,D4174&lt;=PERCENTILE($D$3:$D$5882,0.8),4,TRUE,5)</f>
        <v>5</v>
      </c>
      <c r="H4174" s="3" t="str" cm="1">
        <f t="array" ref="H4174">_xlfn.IFS(AND(E4174&gt;=4,F4174&gt;=4,G4174&gt;=4),"Champions",AND(E4174&gt;=3,F4174&gt;=3,G4174&gt;=3),"Loyal Customers",AND(E4174&lt;=2,F4174&gt;=3),"At Risk",AND(E4174&lt;=2,F4174&lt;=2,G4174&lt;=2),"Lost",AND(E4174&gt;=4,F4174&lt;=2),"New/Promising",TRUE,"Needs Attention")</f>
        <v>Champions</v>
      </c>
      <c r="I4174" s="3" t="str">
        <f t="shared" si="69"/>
        <v>Active</v>
      </c>
      <c r="J4174" s="3" t="str">
        <f>_xlfn.XLOOKUP(A4174,'Country_Lookup'!$D:$D,'Country_Lookup'!$E:$E)</f>
        <v>United Kingdom</v>
      </c>
    </row>
    <row r="4175" spans="1:10" x14ac:dyDescent="0.3">
      <c r="A4175">
        <v>16559</v>
      </c>
      <c r="B4175">
        <v>397</v>
      </c>
      <c r="C4175">
        <v>1</v>
      </c>
      <c r="D4175">
        <v>185.19999999999993</v>
      </c>
      <c r="E4175" cm="1">
        <f t="array" ref="E4175">_xlfn.IFS(B4175&lt;=PERCENTILE($B$3:$B$5882,0.2),5,B4175&lt;=PERCENTILE($B$3:$B$5882,0.4),4,B4175&lt;=PERCENTILE($B$3:$B$5882,0.6),3,B4175&lt;=PERCENTILE($B$3:$B$5882,0.8),2,TRUE,1)</f>
        <v>2</v>
      </c>
      <c r="F4175" cm="1">
        <f t="array" ref="F4175">_xlfn.IFS(C4175&lt;=PERCENTILE($C$3:$C$5882,0.2),1,C4175&lt;=PERCENTILE($C$3:$C$5882,0.4),2,C4175&lt;=PERCENTILE($C$3:$C$5882,0.6),3,C4175&lt;=PERCENTILE($C$3:$C$5882,0.8),4,TRUE,5)</f>
        <v>1</v>
      </c>
      <c r="G4175" cm="1">
        <f t="array" ref="G4175">_xlfn.IFS(D4175&lt;=PERCENTILE($D$3:$D$5882,0.2),1,D4175&lt;=PERCENTILE($D$3:$D$5882,0.4),2,D4175&lt;=PERCENTILE($D$3:$D$5882,0.6),3,D4175&lt;=PERCENTILE($D$3:$D$5882,0.8),4,TRUE,5)</f>
        <v>1</v>
      </c>
      <c r="H4175" s="3" t="str" cm="1">
        <f t="array" ref="H4175">_xlfn.IFS(AND(E4175&gt;=4,F4175&gt;=4,G4175&gt;=4),"Champions",AND(E4175&gt;=3,F4175&gt;=3,G4175&gt;=3),"Loyal Customers",AND(E4175&lt;=2,F4175&gt;=3),"At Risk",AND(E4175&lt;=2,F4175&lt;=2,G4175&lt;=2),"Lost",AND(E4175&gt;=4,F4175&lt;=2),"New/Promising",TRUE,"Needs Attention")</f>
        <v>Lost</v>
      </c>
      <c r="I4175" s="3" t="str">
        <f t="shared" si="69"/>
        <v>Churned</v>
      </c>
      <c r="J4175" s="3" t="str">
        <f>_xlfn.XLOOKUP(A4175,'Country_Lookup'!$D:$D,'Country_Lookup'!$E:$E)</f>
        <v>United Kingdom</v>
      </c>
    </row>
    <row r="4176" spans="1:10" x14ac:dyDescent="0.3">
      <c r="A4176">
        <v>16560</v>
      </c>
      <c r="B4176">
        <v>26</v>
      </c>
      <c r="C4176">
        <v>8</v>
      </c>
      <c r="D4176">
        <v>3048.3800000000033</v>
      </c>
      <c r="E4176" cm="1">
        <f t="array" ref="E4176">_xlfn.IFS(B4176&lt;=PERCENTILE($B$3:$B$5882,0.2),5,B4176&lt;=PERCENTILE($B$3:$B$5882,0.4),4,B4176&lt;=PERCENTILE($B$3:$B$5882,0.6),3,B4176&lt;=PERCENTILE($B$3:$B$5882,0.8),2,TRUE,1)</f>
        <v>4</v>
      </c>
      <c r="F4176" cm="1">
        <f t="array" ref="F4176">_xlfn.IFS(C4176&lt;=PERCENTILE($C$3:$C$5882,0.2),1,C4176&lt;=PERCENTILE($C$3:$C$5882,0.4),2,C4176&lt;=PERCENTILE($C$3:$C$5882,0.6),3,C4176&lt;=PERCENTILE($C$3:$C$5882,0.8),4,TRUE,5)</f>
        <v>4</v>
      </c>
      <c r="G4176" cm="1">
        <f t="array" ref="G4176">_xlfn.IFS(D4176&lt;=PERCENTILE($D$3:$D$5882,0.2),1,D4176&lt;=PERCENTILE($D$3:$D$5882,0.4),2,D4176&lt;=PERCENTILE($D$3:$D$5882,0.6),3,D4176&lt;=PERCENTILE($D$3:$D$5882,0.8),4,TRUE,5)</f>
        <v>5</v>
      </c>
      <c r="H4176" s="3" t="str" cm="1">
        <f t="array" ref="H4176">_xlfn.IFS(AND(E4176&gt;=4,F4176&gt;=4,G4176&gt;=4),"Champions",AND(E4176&gt;=3,F4176&gt;=3,G4176&gt;=3),"Loyal Customers",AND(E4176&lt;=2,F4176&gt;=3),"At Risk",AND(E4176&lt;=2,F4176&lt;=2,G4176&lt;=2),"Lost",AND(E4176&gt;=4,F4176&lt;=2),"New/Promising",TRUE,"Needs Attention")</f>
        <v>Champions</v>
      </c>
      <c r="I4176" s="3" t="str">
        <f t="shared" si="69"/>
        <v>Active</v>
      </c>
      <c r="J4176" s="3" t="str">
        <f>_xlfn.XLOOKUP(A4176,'Country_Lookup'!$D:$D,'Country_Lookup'!$E:$E)</f>
        <v>United Kingdom</v>
      </c>
    </row>
    <row r="4177" spans="1:10" x14ac:dyDescent="0.3">
      <c r="A4177">
        <v>16561</v>
      </c>
      <c r="B4177">
        <v>5</v>
      </c>
      <c r="C4177">
        <v>2</v>
      </c>
      <c r="D4177">
        <v>511.12000000000035</v>
      </c>
      <c r="E4177" cm="1">
        <f t="array" ref="E4177">_xlfn.IFS(B4177&lt;=PERCENTILE($B$3:$B$5882,0.2),5,B4177&lt;=PERCENTILE($B$3:$B$5882,0.4),4,B4177&lt;=PERCENTILE($B$3:$B$5882,0.6),3,B4177&lt;=PERCENTILE($B$3:$B$5882,0.8),2,TRUE,1)</f>
        <v>5</v>
      </c>
      <c r="F4177" cm="1">
        <f t="array" ref="F4177">_xlfn.IFS(C4177&lt;=PERCENTILE($C$3:$C$5882,0.2),1,C4177&lt;=PERCENTILE($C$3:$C$5882,0.4),2,C4177&lt;=PERCENTILE($C$3:$C$5882,0.6),3,C4177&lt;=PERCENTILE($C$3:$C$5882,0.8),4,TRUE,5)</f>
        <v>2</v>
      </c>
      <c r="G4177" cm="1">
        <f t="array" ref="G4177">_xlfn.IFS(D4177&lt;=PERCENTILE($D$3:$D$5882,0.2),1,D4177&lt;=PERCENTILE($D$3:$D$5882,0.4),2,D4177&lt;=PERCENTILE($D$3:$D$5882,0.6),3,D4177&lt;=PERCENTILE($D$3:$D$5882,0.8),4,TRUE,5)</f>
        <v>2</v>
      </c>
      <c r="H4177" s="3" t="str" cm="1">
        <f t="array" ref="H4177">_xlfn.IFS(AND(E4177&gt;=4,F4177&gt;=4,G4177&gt;=4),"Champions",AND(E4177&gt;=3,F4177&gt;=3,G4177&gt;=3),"Loyal Customers",AND(E4177&lt;=2,F4177&gt;=3),"At Risk",AND(E4177&lt;=2,F4177&lt;=2,G4177&lt;=2),"Lost",AND(E4177&gt;=4,F4177&lt;=2),"New/Promising",TRUE,"Needs Attention")</f>
        <v>New/Promising</v>
      </c>
      <c r="I4177" s="3" t="str">
        <f t="shared" si="69"/>
        <v>Active</v>
      </c>
      <c r="J4177" s="3" t="str">
        <f>_xlfn.XLOOKUP(A4177,'Country_Lookup'!$D:$D,'Country_Lookup'!$E:$E)</f>
        <v>United Kingdom</v>
      </c>
    </row>
    <row r="4178" spans="1:10" x14ac:dyDescent="0.3">
      <c r="A4178">
        <v>16562</v>
      </c>
      <c r="B4178">
        <v>476</v>
      </c>
      <c r="C4178">
        <v>1</v>
      </c>
      <c r="D4178">
        <v>223.85999999999987</v>
      </c>
      <c r="E4178" cm="1">
        <f t="array" ref="E4178">_xlfn.IFS(B4178&lt;=PERCENTILE($B$3:$B$5882,0.2),5,B4178&lt;=PERCENTILE($B$3:$B$5882,0.4),4,B4178&lt;=PERCENTILE($B$3:$B$5882,0.6),3,B4178&lt;=PERCENTILE($B$3:$B$5882,0.8),2,TRUE,1)</f>
        <v>1</v>
      </c>
      <c r="F4178" cm="1">
        <f t="array" ref="F4178">_xlfn.IFS(C4178&lt;=PERCENTILE($C$3:$C$5882,0.2),1,C4178&lt;=PERCENTILE($C$3:$C$5882,0.4),2,C4178&lt;=PERCENTILE($C$3:$C$5882,0.6),3,C4178&lt;=PERCENTILE($C$3:$C$5882,0.8),4,TRUE,5)</f>
        <v>1</v>
      </c>
      <c r="G4178" cm="1">
        <f t="array" ref="G4178">_xlfn.IFS(D4178&lt;=PERCENTILE($D$3:$D$5882,0.2),1,D4178&lt;=PERCENTILE($D$3:$D$5882,0.4),2,D4178&lt;=PERCENTILE($D$3:$D$5882,0.6),3,D4178&lt;=PERCENTILE($D$3:$D$5882,0.8),4,TRUE,5)</f>
        <v>1</v>
      </c>
      <c r="H4178" s="3" t="str" cm="1">
        <f t="array" ref="H4178">_xlfn.IFS(AND(E4178&gt;=4,F4178&gt;=4,G4178&gt;=4),"Champions",AND(E4178&gt;=3,F4178&gt;=3,G4178&gt;=3),"Loyal Customers",AND(E4178&lt;=2,F4178&gt;=3),"At Risk",AND(E4178&lt;=2,F4178&lt;=2,G4178&lt;=2),"Lost",AND(E4178&gt;=4,F4178&lt;=2),"New/Promising",TRUE,"Needs Attention")</f>
        <v>Lost</v>
      </c>
      <c r="I4178" s="3" t="str">
        <f t="shared" si="69"/>
        <v>Churned</v>
      </c>
      <c r="J4178" s="3" t="str">
        <f>_xlfn.XLOOKUP(A4178,'Country_Lookup'!$D:$D,'Country_Lookup'!$E:$E)</f>
        <v>United Kingdom</v>
      </c>
    </row>
    <row r="4179" spans="1:10" x14ac:dyDescent="0.3">
      <c r="A4179">
        <v>16563</v>
      </c>
      <c r="B4179">
        <v>53</v>
      </c>
      <c r="C4179">
        <v>6</v>
      </c>
      <c r="D4179">
        <v>4422.7600000000057</v>
      </c>
      <c r="E4179" cm="1">
        <f t="array" ref="E4179">_xlfn.IFS(B4179&lt;=PERCENTILE($B$3:$B$5882,0.2),5,B4179&lt;=PERCENTILE($B$3:$B$5882,0.4),4,B4179&lt;=PERCENTILE($B$3:$B$5882,0.6),3,B4179&lt;=PERCENTILE($B$3:$B$5882,0.8),2,TRUE,1)</f>
        <v>4</v>
      </c>
      <c r="F4179" cm="1">
        <f t="array" ref="F4179">_xlfn.IFS(C4179&lt;=PERCENTILE($C$3:$C$5882,0.2),1,C4179&lt;=PERCENTILE($C$3:$C$5882,0.4),2,C4179&lt;=PERCENTILE($C$3:$C$5882,0.6),3,C4179&lt;=PERCENTILE($C$3:$C$5882,0.8),4,TRUE,5)</f>
        <v>4</v>
      </c>
      <c r="G4179" cm="1">
        <f t="array" ref="G4179">_xlfn.IFS(D4179&lt;=PERCENTILE($D$3:$D$5882,0.2),1,D4179&lt;=PERCENTILE($D$3:$D$5882,0.4),2,D4179&lt;=PERCENTILE($D$3:$D$5882,0.6),3,D4179&lt;=PERCENTILE($D$3:$D$5882,0.8),4,TRUE,5)</f>
        <v>5</v>
      </c>
      <c r="H4179" s="3" t="str" cm="1">
        <f t="array" ref="H4179">_xlfn.IFS(AND(E4179&gt;=4,F4179&gt;=4,G4179&gt;=4),"Champions",AND(E4179&gt;=3,F4179&gt;=3,G4179&gt;=3),"Loyal Customers",AND(E4179&lt;=2,F4179&gt;=3),"At Risk",AND(E4179&lt;=2,F4179&lt;=2,G4179&lt;=2),"Lost",AND(E4179&gt;=4,F4179&lt;=2),"New/Promising",TRUE,"Needs Attention")</f>
        <v>Champions</v>
      </c>
      <c r="I4179" s="3" t="str">
        <f t="shared" si="69"/>
        <v>Active</v>
      </c>
      <c r="J4179" s="3" t="str">
        <f>_xlfn.XLOOKUP(A4179,'Country_Lookup'!$D:$D,'Country_Lookup'!$E:$E)</f>
        <v>United Kingdom</v>
      </c>
    </row>
    <row r="4180" spans="1:10" x14ac:dyDescent="0.3">
      <c r="A4180">
        <v>16564</v>
      </c>
      <c r="B4180">
        <v>569</v>
      </c>
      <c r="C4180">
        <v>1</v>
      </c>
      <c r="D4180">
        <v>87.8</v>
      </c>
      <c r="E4180" cm="1">
        <f t="array" ref="E4180">_xlfn.IFS(B4180&lt;=PERCENTILE($B$3:$B$5882,0.2),5,B4180&lt;=PERCENTILE($B$3:$B$5882,0.4),4,B4180&lt;=PERCENTILE($B$3:$B$5882,0.6),3,B4180&lt;=PERCENTILE($B$3:$B$5882,0.8),2,TRUE,1)</f>
        <v>1</v>
      </c>
      <c r="F4180" cm="1">
        <f t="array" ref="F4180">_xlfn.IFS(C4180&lt;=PERCENTILE($C$3:$C$5882,0.2),1,C4180&lt;=PERCENTILE($C$3:$C$5882,0.4),2,C4180&lt;=PERCENTILE($C$3:$C$5882,0.6),3,C4180&lt;=PERCENTILE($C$3:$C$5882,0.8),4,TRUE,5)</f>
        <v>1</v>
      </c>
      <c r="G4180" cm="1">
        <f t="array" ref="G4180">_xlfn.IFS(D4180&lt;=PERCENTILE($D$3:$D$5882,0.2),1,D4180&lt;=PERCENTILE($D$3:$D$5882,0.4),2,D4180&lt;=PERCENTILE($D$3:$D$5882,0.6),3,D4180&lt;=PERCENTILE($D$3:$D$5882,0.8),4,TRUE,5)</f>
        <v>1</v>
      </c>
      <c r="H4180" s="3" t="str" cm="1">
        <f t="array" ref="H4180">_xlfn.IFS(AND(E4180&gt;=4,F4180&gt;=4,G4180&gt;=4),"Champions",AND(E4180&gt;=3,F4180&gt;=3,G4180&gt;=3),"Loyal Customers",AND(E4180&lt;=2,F4180&gt;=3),"At Risk",AND(E4180&lt;=2,F4180&lt;=2,G4180&lt;=2),"Lost",AND(E4180&gt;=4,F4180&lt;=2),"New/Promising",TRUE,"Needs Attention")</f>
        <v>Lost</v>
      </c>
      <c r="I4180" s="3" t="str">
        <f t="shared" si="69"/>
        <v>Churned</v>
      </c>
      <c r="J4180" s="3" t="str">
        <f>_xlfn.XLOOKUP(A4180,'Country_Lookup'!$D:$D,'Country_Lookup'!$E:$E)</f>
        <v>United Kingdom</v>
      </c>
    </row>
    <row r="4181" spans="1:10" x14ac:dyDescent="0.3">
      <c r="A4181">
        <v>16565</v>
      </c>
      <c r="B4181">
        <v>364</v>
      </c>
      <c r="C4181">
        <v>4</v>
      </c>
      <c r="D4181">
        <v>773.05000000000007</v>
      </c>
      <c r="E4181" cm="1">
        <f t="array" ref="E4181">_xlfn.IFS(B4181&lt;=PERCENTILE($B$3:$B$5882,0.2),5,B4181&lt;=PERCENTILE($B$3:$B$5882,0.4),4,B4181&lt;=PERCENTILE($B$3:$B$5882,0.6),3,B4181&lt;=PERCENTILE($B$3:$B$5882,0.8),2,TRUE,1)</f>
        <v>2</v>
      </c>
      <c r="F4181" cm="1">
        <f t="array" ref="F4181">_xlfn.IFS(C4181&lt;=PERCENTILE($C$3:$C$5882,0.2),1,C4181&lt;=PERCENTILE($C$3:$C$5882,0.4),2,C4181&lt;=PERCENTILE($C$3:$C$5882,0.6),3,C4181&lt;=PERCENTILE($C$3:$C$5882,0.8),4,TRUE,5)</f>
        <v>3</v>
      </c>
      <c r="G4181" cm="1">
        <f t="array" ref="G4181">_xlfn.IFS(D4181&lt;=PERCENTILE($D$3:$D$5882,0.2),1,D4181&lt;=PERCENTILE($D$3:$D$5882,0.4),2,D4181&lt;=PERCENTILE($D$3:$D$5882,0.6),3,D4181&lt;=PERCENTILE($D$3:$D$5882,0.8),4,TRUE,5)</f>
        <v>3</v>
      </c>
      <c r="H4181" s="3" t="str" cm="1">
        <f t="array" ref="H4181">_xlfn.IFS(AND(E4181&gt;=4,F4181&gt;=4,G4181&gt;=4),"Champions",AND(E4181&gt;=3,F4181&gt;=3,G4181&gt;=3),"Loyal Customers",AND(E4181&lt;=2,F4181&gt;=3),"At Risk",AND(E4181&lt;=2,F4181&lt;=2,G4181&lt;=2),"Lost",AND(E4181&gt;=4,F4181&lt;=2),"New/Promising",TRUE,"Needs Attention")</f>
        <v>At Risk</v>
      </c>
      <c r="I4181" s="3" t="str">
        <f t="shared" si="69"/>
        <v>Churned</v>
      </c>
      <c r="J4181" s="3" t="str">
        <f>_xlfn.XLOOKUP(A4181,'Country_Lookup'!$D:$D,'Country_Lookup'!$E:$E)</f>
        <v>United Kingdom</v>
      </c>
    </row>
    <row r="4182" spans="1:10" x14ac:dyDescent="0.3">
      <c r="A4182">
        <v>16566</v>
      </c>
      <c r="B4182">
        <v>15</v>
      </c>
      <c r="C4182">
        <v>5</v>
      </c>
      <c r="D4182">
        <v>614.66</v>
      </c>
      <c r="E4182" cm="1">
        <f t="array" ref="E4182">_xlfn.IFS(B4182&lt;=PERCENTILE($B$3:$B$5882,0.2),5,B4182&lt;=PERCENTILE($B$3:$B$5882,0.4),4,B4182&lt;=PERCENTILE($B$3:$B$5882,0.6),3,B4182&lt;=PERCENTILE($B$3:$B$5882,0.8),2,TRUE,1)</f>
        <v>5</v>
      </c>
      <c r="F4182" cm="1">
        <f t="array" ref="F4182">_xlfn.IFS(C4182&lt;=PERCENTILE($C$3:$C$5882,0.2),1,C4182&lt;=PERCENTILE($C$3:$C$5882,0.4),2,C4182&lt;=PERCENTILE($C$3:$C$5882,0.6),3,C4182&lt;=PERCENTILE($C$3:$C$5882,0.8),4,TRUE,5)</f>
        <v>4</v>
      </c>
      <c r="G4182" cm="1">
        <f t="array" ref="G4182">_xlfn.IFS(D4182&lt;=PERCENTILE($D$3:$D$5882,0.2),1,D4182&lt;=PERCENTILE($D$3:$D$5882,0.4),2,D4182&lt;=PERCENTILE($D$3:$D$5882,0.6),3,D4182&lt;=PERCENTILE($D$3:$D$5882,0.8),4,TRUE,5)</f>
        <v>2</v>
      </c>
      <c r="H4182" s="3" t="str" cm="1">
        <f t="array" ref="H4182">_xlfn.IFS(AND(E4182&gt;=4,F4182&gt;=4,G4182&gt;=4),"Champions",AND(E4182&gt;=3,F4182&gt;=3,G4182&gt;=3),"Loyal Customers",AND(E4182&lt;=2,F4182&gt;=3),"At Risk",AND(E4182&lt;=2,F4182&lt;=2,G4182&lt;=2),"Lost",AND(E4182&gt;=4,F4182&lt;=2),"New/Promising",TRUE,"Needs Attention")</f>
        <v>Needs Attention</v>
      </c>
      <c r="I4182" s="3" t="str">
        <f t="shared" si="69"/>
        <v>Active</v>
      </c>
      <c r="J4182" s="3" t="str">
        <f>_xlfn.XLOOKUP(A4182,'Country_Lookup'!$D:$D,'Country_Lookup'!$E:$E)</f>
        <v>United Kingdom</v>
      </c>
    </row>
    <row r="4183" spans="1:10" x14ac:dyDescent="0.3">
      <c r="A4183">
        <v>16567</v>
      </c>
      <c r="B4183">
        <v>194</v>
      </c>
      <c r="C4183">
        <v>2</v>
      </c>
      <c r="D4183">
        <v>865.59999999999945</v>
      </c>
      <c r="E4183" cm="1">
        <f t="array" ref="E4183">_xlfn.IFS(B4183&lt;=PERCENTILE($B$3:$B$5882,0.2),5,B4183&lt;=PERCENTILE($B$3:$B$5882,0.4),4,B4183&lt;=PERCENTILE($B$3:$B$5882,0.6),3,B4183&lt;=PERCENTILE($B$3:$B$5882,0.8),2,TRUE,1)</f>
        <v>2</v>
      </c>
      <c r="F4183" cm="1">
        <f t="array" ref="F4183">_xlfn.IFS(C4183&lt;=PERCENTILE($C$3:$C$5882,0.2),1,C4183&lt;=PERCENTILE($C$3:$C$5882,0.4),2,C4183&lt;=PERCENTILE($C$3:$C$5882,0.6),3,C4183&lt;=PERCENTILE($C$3:$C$5882,0.8),4,TRUE,5)</f>
        <v>2</v>
      </c>
      <c r="G4183" cm="1">
        <f t="array" ref="G4183">_xlfn.IFS(D4183&lt;=PERCENTILE($D$3:$D$5882,0.2),1,D4183&lt;=PERCENTILE($D$3:$D$5882,0.4),2,D4183&lt;=PERCENTILE($D$3:$D$5882,0.6),3,D4183&lt;=PERCENTILE($D$3:$D$5882,0.8),4,TRUE,5)</f>
        <v>3</v>
      </c>
      <c r="H4183" s="3" t="str" cm="1">
        <f t="array" ref="H4183">_xlfn.IFS(AND(E4183&gt;=4,F4183&gt;=4,G4183&gt;=4),"Champions",AND(E4183&gt;=3,F4183&gt;=3,G4183&gt;=3),"Loyal Customers",AND(E4183&lt;=2,F4183&gt;=3),"At Risk",AND(E4183&lt;=2,F4183&lt;=2,G4183&lt;=2),"Lost",AND(E4183&gt;=4,F4183&lt;=2),"New/Promising",TRUE,"Needs Attention")</f>
        <v>Needs Attention</v>
      </c>
      <c r="I4183" s="3" t="str">
        <f t="shared" si="69"/>
        <v>Churned</v>
      </c>
      <c r="J4183" s="3" t="str">
        <f>_xlfn.XLOOKUP(A4183,'Country_Lookup'!$D:$D,'Country_Lookup'!$E:$E)</f>
        <v>United Kingdom</v>
      </c>
    </row>
    <row r="4184" spans="1:10" x14ac:dyDescent="0.3">
      <c r="A4184">
        <v>16568</v>
      </c>
      <c r="B4184">
        <v>427</v>
      </c>
      <c r="C4184">
        <v>2</v>
      </c>
      <c r="D4184">
        <v>1020.9</v>
      </c>
      <c r="E4184" cm="1">
        <f t="array" ref="E4184">_xlfn.IFS(B4184&lt;=PERCENTILE($B$3:$B$5882,0.2),5,B4184&lt;=PERCENTILE($B$3:$B$5882,0.4),4,B4184&lt;=PERCENTILE($B$3:$B$5882,0.6),3,B4184&lt;=PERCENTILE($B$3:$B$5882,0.8),2,TRUE,1)</f>
        <v>1</v>
      </c>
      <c r="F4184" cm="1">
        <f t="array" ref="F4184">_xlfn.IFS(C4184&lt;=PERCENTILE($C$3:$C$5882,0.2),1,C4184&lt;=PERCENTILE($C$3:$C$5882,0.4),2,C4184&lt;=PERCENTILE($C$3:$C$5882,0.6),3,C4184&lt;=PERCENTILE($C$3:$C$5882,0.8),4,TRUE,5)</f>
        <v>2</v>
      </c>
      <c r="G4184" cm="1">
        <f t="array" ref="G4184">_xlfn.IFS(D4184&lt;=PERCENTILE($D$3:$D$5882,0.2),1,D4184&lt;=PERCENTILE($D$3:$D$5882,0.4),2,D4184&lt;=PERCENTILE($D$3:$D$5882,0.6),3,D4184&lt;=PERCENTILE($D$3:$D$5882,0.8),4,TRUE,5)</f>
        <v>3</v>
      </c>
      <c r="H4184" s="3" t="str" cm="1">
        <f t="array" ref="H4184">_xlfn.IFS(AND(E4184&gt;=4,F4184&gt;=4,G4184&gt;=4),"Champions",AND(E4184&gt;=3,F4184&gt;=3,G4184&gt;=3),"Loyal Customers",AND(E4184&lt;=2,F4184&gt;=3),"At Risk",AND(E4184&lt;=2,F4184&lt;=2,G4184&lt;=2),"Lost",AND(E4184&gt;=4,F4184&lt;=2),"New/Promising",TRUE,"Needs Attention")</f>
        <v>Needs Attention</v>
      </c>
      <c r="I4184" s="3" t="str">
        <f t="shared" si="69"/>
        <v>Churned</v>
      </c>
      <c r="J4184" s="3" t="str">
        <f>_xlfn.XLOOKUP(A4184,'Country_Lookup'!$D:$D,'Country_Lookup'!$E:$E)</f>
        <v>United Kingdom</v>
      </c>
    </row>
    <row r="4185" spans="1:10" x14ac:dyDescent="0.3">
      <c r="A4185">
        <v>16569</v>
      </c>
      <c r="B4185">
        <v>3</v>
      </c>
      <c r="C4185">
        <v>5</v>
      </c>
      <c r="D4185">
        <v>1455.2300000000009</v>
      </c>
      <c r="E4185" cm="1">
        <f t="array" ref="E4185">_xlfn.IFS(B4185&lt;=PERCENTILE($B$3:$B$5882,0.2),5,B4185&lt;=PERCENTILE($B$3:$B$5882,0.4),4,B4185&lt;=PERCENTILE($B$3:$B$5882,0.6),3,B4185&lt;=PERCENTILE($B$3:$B$5882,0.8),2,TRUE,1)</f>
        <v>5</v>
      </c>
      <c r="F4185" cm="1">
        <f t="array" ref="F4185">_xlfn.IFS(C4185&lt;=PERCENTILE($C$3:$C$5882,0.2),1,C4185&lt;=PERCENTILE($C$3:$C$5882,0.4),2,C4185&lt;=PERCENTILE($C$3:$C$5882,0.6),3,C4185&lt;=PERCENTILE($C$3:$C$5882,0.8),4,TRUE,5)</f>
        <v>4</v>
      </c>
      <c r="G4185" cm="1">
        <f t="array" ref="G4185">_xlfn.IFS(D4185&lt;=PERCENTILE($D$3:$D$5882,0.2),1,D4185&lt;=PERCENTILE($D$3:$D$5882,0.4),2,D4185&lt;=PERCENTILE($D$3:$D$5882,0.6),3,D4185&lt;=PERCENTILE($D$3:$D$5882,0.8),4,TRUE,5)</f>
        <v>4</v>
      </c>
      <c r="H4185" s="3" t="str" cm="1">
        <f t="array" ref="H4185">_xlfn.IFS(AND(E4185&gt;=4,F4185&gt;=4,G4185&gt;=4),"Champions",AND(E4185&gt;=3,F4185&gt;=3,G4185&gt;=3),"Loyal Customers",AND(E4185&lt;=2,F4185&gt;=3),"At Risk",AND(E4185&lt;=2,F4185&lt;=2,G4185&lt;=2),"Lost",AND(E4185&gt;=4,F4185&lt;=2),"New/Promising",TRUE,"Needs Attention")</f>
        <v>Champions</v>
      </c>
      <c r="I4185" s="3" t="str">
        <f t="shared" si="69"/>
        <v>Active</v>
      </c>
      <c r="J4185" s="3" t="str">
        <f>_xlfn.XLOOKUP(A4185,'Country_Lookup'!$D:$D,'Country_Lookup'!$E:$E)</f>
        <v>United Kingdom</v>
      </c>
    </row>
    <row r="4186" spans="1:10" x14ac:dyDescent="0.3">
      <c r="A4186">
        <v>16570</v>
      </c>
      <c r="B4186">
        <v>15</v>
      </c>
      <c r="C4186">
        <v>20</v>
      </c>
      <c r="D4186">
        <v>7434.3100000000386</v>
      </c>
      <c r="E4186" cm="1">
        <f t="array" ref="E4186">_xlfn.IFS(B4186&lt;=PERCENTILE($B$3:$B$5882,0.2),5,B4186&lt;=PERCENTILE($B$3:$B$5882,0.4),4,B4186&lt;=PERCENTILE($B$3:$B$5882,0.6),3,B4186&lt;=PERCENTILE($B$3:$B$5882,0.8),2,TRUE,1)</f>
        <v>5</v>
      </c>
      <c r="F4186" cm="1">
        <f t="array" ref="F4186">_xlfn.IFS(C4186&lt;=PERCENTILE($C$3:$C$5882,0.2),1,C4186&lt;=PERCENTILE($C$3:$C$5882,0.4),2,C4186&lt;=PERCENTILE($C$3:$C$5882,0.6),3,C4186&lt;=PERCENTILE($C$3:$C$5882,0.8),4,TRUE,5)</f>
        <v>5</v>
      </c>
      <c r="G4186" cm="1">
        <f t="array" ref="G4186">_xlfn.IFS(D4186&lt;=PERCENTILE($D$3:$D$5882,0.2),1,D4186&lt;=PERCENTILE($D$3:$D$5882,0.4),2,D4186&lt;=PERCENTILE($D$3:$D$5882,0.6),3,D4186&lt;=PERCENTILE($D$3:$D$5882,0.8),4,TRUE,5)</f>
        <v>5</v>
      </c>
      <c r="H4186" s="3" t="str" cm="1">
        <f t="array" ref="H4186">_xlfn.IFS(AND(E4186&gt;=4,F4186&gt;=4,G4186&gt;=4),"Champions",AND(E4186&gt;=3,F4186&gt;=3,G4186&gt;=3),"Loyal Customers",AND(E4186&lt;=2,F4186&gt;=3),"At Risk",AND(E4186&lt;=2,F4186&lt;=2,G4186&lt;=2),"Lost",AND(E4186&gt;=4,F4186&lt;=2),"New/Promising",TRUE,"Needs Attention")</f>
        <v>Champions</v>
      </c>
      <c r="I4186" s="3" t="str">
        <f t="shared" si="69"/>
        <v>Active</v>
      </c>
      <c r="J4186" s="3" t="str">
        <f>_xlfn.XLOOKUP(A4186,'Country_Lookup'!$D:$D,'Country_Lookup'!$E:$E)</f>
        <v>United Kingdom</v>
      </c>
    </row>
    <row r="4187" spans="1:10" x14ac:dyDescent="0.3">
      <c r="A4187">
        <v>16571</v>
      </c>
      <c r="B4187">
        <v>26</v>
      </c>
      <c r="C4187">
        <v>10</v>
      </c>
      <c r="D4187">
        <v>4248.7399999999925</v>
      </c>
      <c r="E4187" cm="1">
        <f t="array" ref="E4187">_xlfn.IFS(B4187&lt;=PERCENTILE($B$3:$B$5882,0.2),5,B4187&lt;=PERCENTILE($B$3:$B$5882,0.4),4,B4187&lt;=PERCENTILE($B$3:$B$5882,0.6),3,B4187&lt;=PERCENTILE($B$3:$B$5882,0.8),2,TRUE,1)</f>
        <v>4</v>
      </c>
      <c r="F4187" cm="1">
        <f t="array" ref="F4187">_xlfn.IFS(C4187&lt;=PERCENTILE($C$3:$C$5882,0.2),1,C4187&lt;=PERCENTILE($C$3:$C$5882,0.4),2,C4187&lt;=PERCENTILE($C$3:$C$5882,0.6),3,C4187&lt;=PERCENTILE($C$3:$C$5882,0.8),4,TRUE,5)</f>
        <v>5</v>
      </c>
      <c r="G4187" cm="1">
        <f t="array" ref="G4187">_xlfn.IFS(D4187&lt;=PERCENTILE($D$3:$D$5882,0.2),1,D4187&lt;=PERCENTILE($D$3:$D$5882,0.4),2,D4187&lt;=PERCENTILE($D$3:$D$5882,0.6),3,D4187&lt;=PERCENTILE($D$3:$D$5882,0.8),4,TRUE,5)</f>
        <v>5</v>
      </c>
      <c r="H4187" s="3" t="str" cm="1">
        <f t="array" ref="H4187">_xlfn.IFS(AND(E4187&gt;=4,F4187&gt;=4,G4187&gt;=4),"Champions",AND(E4187&gt;=3,F4187&gt;=3,G4187&gt;=3),"Loyal Customers",AND(E4187&lt;=2,F4187&gt;=3),"At Risk",AND(E4187&lt;=2,F4187&lt;=2,G4187&lt;=2),"Lost",AND(E4187&gt;=4,F4187&lt;=2),"New/Promising",TRUE,"Needs Attention")</f>
        <v>Champions</v>
      </c>
      <c r="I4187" s="3" t="str">
        <f t="shared" si="69"/>
        <v>Active</v>
      </c>
      <c r="J4187" s="3" t="str">
        <f>_xlfn.XLOOKUP(A4187,'Country_Lookup'!$D:$D,'Country_Lookup'!$E:$E)</f>
        <v>United Kingdom</v>
      </c>
    </row>
    <row r="4188" spans="1:10" x14ac:dyDescent="0.3">
      <c r="A4188">
        <v>16572</v>
      </c>
      <c r="B4188">
        <v>127</v>
      </c>
      <c r="C4188">
        <v>3</v>
      </c>
      <c r="D4188">
        <v>1009.599999999999</v>
      </c>
      <c r="E4188" cm="1">
        <f t="array" ref="E4188">_xlfn.IFS(B4188&lt;=PERCENTILE($B$3:$B$5882,0.2),5,B4188&lt;=PERCENTILE($B$3:$B$5882,0.4),4,B4188&lt;=PERCENTILE($B$3:$B$5882,0.6),3,B4188&lt;=PERCENTILE($B$3:$B$5882,0.8),2,TRUE,1)</f>
        <v>3</v>
      </c>
      <c r="F4188" cm="1">
        <f t="array" ref="F4188">_xlfn.IFS(C4188&lt;=PERCENTILE($C$3:$C$5882,0.2),1,C4188&lt;=PERCENTILE($C$3:$C$5882,0.4),2,C4188&lt;=PERCENTILE($C$3:$C$5882,0.6),3,C4188&lt;=PERCENTILE($C$3:$C$5882,0.8),4,TRUE,5)</f>
        <v>3</v>
      </c>
      <c r="G4188" cm="1">
        <f t="array" ref="G4188">_xlfn.IFS(D4188&lt;=PERCENTILE($D$3:$D$5882,0.2),1,D4188&lt;=PERCENTILE($D$3:$D$5882,0.4),2,D4188&lt;=PERCENTILE($D$3:$D$5882,0.6),3,D4188&lt;=PERCENTILE($D$3:$D$5882,0.8),4,TRUE,5)</f>
        <v>3</v>
      </c>
      <c r="H4188" s="3" t="str" cm="1">
        <f t="array" ref="H4188">_xlfn.IFS(AND(E4188&gt;=4,F4188&gt;=4,G4188&gt;=4),"Champions",AND(E4188&gt;=3,F4188&gt;=3,G4188&gt;=3),"Loyal Customers",AND(E4188&lt;=2,F4188&gt;=3),"At Risk",AND(E4188&lt;=2,F4188&lt;=2,G4188&lt;=2),"Lost",AND(E4188&gt;=4,F4188&lt;=2),"New/Promising",TRUE,"Needs Attention")</f>
        <v>Loyal Customers</v>
      </c>
      <c r="I4188" s="3" t="str">
        <f t="shared" si="69"/>
        <v>Churned</v>
      </c>
      <c r="J4188" s="3" t="str">
        <f>_xlfn.XLOOKUP(A4188,'Country_Lookup'!$D:$D,'Country_Lookup'!$E:$E)</f>
        <v>United Kingdom</v>
      </c>
    </row>
    <row r="4189" spans="1:10" x14ac:dyDescent="0.3">
      <c r="A4189">
        <v>16573</v>
      </c>
      <c r="B4189">
        <v>84</v>
      </c>
      <c r="C4189">
        <v>2</v>
      </c>
      <c r="D4189">
        <v>663.61000000000035</v>
      </c>
      <c r="E4189" cm="1">
        <f t="array" ref="E4189">_xlfn.IFS(B4189&lt;=PERCENTILE($B$3:$B$5882,0.2),5,B4189&lt;=PERCENTILE($B$3:$B$5882,0.4),4,B4189&lt;=PERCENTILE($B$3:$B$5882,0.6),3,B4189&lt;=PERCENTILE($B$3:$B$5882,0.8),2,TRUE,1)</f>
        <v>3</v>
      </c>
      <c r="F4189" cm="1">
        <f t="array" ref="F4189">_xlfn.IFS(C4189&lt;=PERCENTILE($C$3:$C$5882,0.2),1,C4189&lt;=PERCENTILE($C$3:$C$5882,0.4),2,C4189&lt;=PERCENTILE($C$3:$C$5882,0.6),3,C4189&lt;=PERCENTILE($C$3:$C$5882,0.8),4,TRUE,5)</f>
        <v>2</v>
      </c>
      <c r="G4189" cm="1">
        <f t="array" ref="G4189">_xlfn.IFS(D4189&lt;=PERCENTILE($D$3:$D$5882,0.2),1,D4189&lt;=PERCENTILE($D$3:$D$5882,0.4),2,D4189&lt;=PERCENTILE($D$3:$D$5882,0.6),3,D4189&lt;=PERCENTILE($D$3:$D$5882,0.8),4,TRUE,5)</f>
        <v>3</v>
      </c>
      <c r="H4189" s="3" t="str" cm="1">
        <f t="array" ref="H4189">_xlfn.IFS(AND(E4189&gt;=4,F4189&gt;=4,G4189&gt;=4),"Champions",AND(E4189&gt;=3,F4189&gt;=3,G4189&gt;=3),"Loyal Customers",AND(E4189&lt;=2,F4189&gt;=3),"At Risk",AND(E4189&lt;=2,F4189&lt;=2,G4189&lt;=2),"Lost",AND(E4189&gt;=4,F4189&lt;=2),"New/Promising",TRUE,"Needs Attention")</f>
        <v>Needs Attention</v>
      </c>
      <c r="I4189" s="3" t="str">
        <f t="shared" si="69"/>
        <v>Active</v>
      </c>
      <c r="J4189" s="3" t="str">
        <f>_xlfn.XLOOKUP(A4189,'Country_Lookup'!$D:$D,'Country_Lookup'!$E:$E)</f>
        <v>United Kingdom</v>
      </c>
    </row>
    <row r="4190" spans="1:10" x14ac:dyDescent="0.3">
      <c r="A4190">
        <v>16574</v>
      </c>
      <c r="B4190">
        <v>71</v>
      </c>
      <c r="C4190">
        <v>3</v>
      </c>
      <c r="D4190">
        <v>1301.7799999999991</v>
      </c>
      <c r="E4190" cm="1">
        <f t="array" ref="E4190">_xlfn.IFS(B4190&lt;=PERCENTILE($B$3:$B$5882,0.2),5,B4190&lt;=PERCENTILE($B$3:$B$5882,0.4),4,B4190&lt;=PERCENTILE($B$3:$B$5882,0.6),3,B4190&lt;=PERCENTILE($B$3:$B$5882,0.8),2,TRUE,1)</f>
        <v>3</v>
      </c>
      <c r="F4190" cm="1">
        <f t="array" ref="F4190">_xlfn.IFS(C4190&lt;=PERCENTILE($C$3:$C$5882,0.2),1,C4190&lt;=PERCENTILE($C$3:$C$5882,0.4),2,C4190&lt;=PERCENTILE($C$3:$C$5882,0.6),3,C4190&lt;=PERCENTILE($C$3:$C$5882,0.8),4,TRUE,5)</f>
        <v>3</v>
      </c>
      <c r="G4190" cm="1">
        <f t="array" ref="G4190">_xlfn.IFS(D4190&lt;=PERCENTILE($D$3:$D$5882,0.2),1,D4190&lt;=PERCENTILE($D$3:$D$5882,0.4),2,D4190&lt;=PERCENTILE($D$3:$D$5882,0.6),3,D4190&lt;=PERCENTILE($D$3:$D$5882,0.8),4,TRUE,5)</f>
        <v>4</v>
      </c>
      <c r="H4190" s="3" t="str" cm="1">
        <f t="array" ref="H4190">_xlfn.IFS(AND(E4190&gt;=4,F4190&gt;=4,G4190&gt;=4),"Champions",AND(E4190&gt;=3,F4190&gt;=3,G4190&gt;=3),"Loyal Customers",AND(E4190&lt;=2,F4190&gt;=3),"At Risk",AND(E4190&lt;=2,F4190&lt;=2,G4190&lt;=2),"Lost",AND(E4190&gt;=4,F4190&lt;=2),"New/Promising",TRUE,"Needs Attention")</f>
        <v>Loyal Customers</v>
      </c>
      <c r="I4190" s="3" t="str">
        <f t="shared" si="69"/>
        <v>Active</v>
      </c>
      <c r="J4190" s="3" t="str">
        <f>_xlfn.XLOOKUP(A4190,'Country_Lookup'!$D:$D,'Country_Lookup'!$E:$E)</f>
        <v>United Kingdom</v>
      </c>
    </row>
    <row r="4191" spans="1:10" x14ac:dyDescent="0.3">
      <c r="A4191">
        <v>16576</v>
      </c>
      <c r="B4191">
        <v>420</v>
      </c>
      <c r="C4191">
        <v>2</v>
      </c>
      <c r="D4191">
        <v>540.87000000000035</v>
      </c>
      <c r="E4191" cm="1">
        <f t="array" ref="E4191">_xlfn.IFS(B4191&lt;=PERCENTILE($B$3:$B$5882,0.2),5,B4191&lt;=PERCENTILE($B$3:$B$5882,0.4),4,B4191&lt;=PERCENTILE($B$3:$B$5882,0.6),3,B4191&lt;=PERCENTILE($B$3:$B$5882,0.8),2,TRUE,1)</f>
        <v>1</v>
      </c>
      <c r="F4191" cm="1">
        <f t="array" ref="F4191">_xlfn.IFS(C4191&lt;=PERCENTILE($C$3:$C$5882,0.2),1,C4191&lt;=PERCENTILE($C$3:$C$5882,0.4),2,C4191&lt;=PERCENTILE($C$3:$C$5882,0.6),3,C4191&lt;=PERCENTILE($C$3:$C$5882,0.8),4,TRUE,5)</f>
        <v>2</v>
      </c>
      <c r="G4191" cm="1">
        <f t="array" ref="G4191">_xlfn.IFS(D4191&lt;=PERCENTILE($D$3:$D$5882,0.2),1,D4191&lt;=PERCENTILE($D$3:$D$5882,0.4),2,D4191&lt;=PERCENTILE($D$3:$D$5882,0.6),3,D4191&lt;=PERCENTILE($D$3:$D$5882,0.8),4,TRUE,5)</f>
        <v>2</v>
      </c>
      <c r="H4191" s="3" t="str" cm="1">
        <f t="array" ref="H4191">_xlfn.IFS(AND(E4191&gt;=4,F4191&gt;=4,G4191&gt;=4),"Champions",AND(E4191&gt;=3,F4191&gt;=3,G4191&gt;=3),"Loyal Customers",AND(E4191&lt;=2,F4191&gt;=3),"At Risk",AND(E4191&lt;=2,F4191&lt;=2,G4191&lt;=2),"Lost",AND(E4191&gt;=4,F4191&lt;=2),"New/Promising",TRUE,"Needs Attention")</f>
        <v>Lost</v>
      </c>
      <c r="I4191" s="3" t="str">
        <f t="shared" si="69"/>
        <v>Churned</v>
      </c>
      <c r="J4191" s="3" t="str">
        <f>_xlfn.XLOOKUP(A4191,'Country_Lookup'!$D:$D,'Country_Lookup'!$E:$E)</f>
        <v>United Kingdom</v>
      </c>
    </row>
    <row r="4192" spans="1:10" x14ac:dyDescent="0.3">
      <c r="A4192">
        <v>16577</v>
      </c>
      <c r="B4192">
        <v>666</v>
      </c>
      <c r="C4192">
        <v>1</v>
      </c>
      <c r="D4192">
        <v>380.00000000000006</v>
      </c>
      <c r="E4192" cm="1">
        <f t="array" ref="E4192">_xlfn.IFS(B4192&lt;=PERCENTILE($B$3:$B$5882,0.2),5,B4192&lt;=PERCENTILE($B$3:$B$5882,0.4),4,B4192&lt;=PERCENTILE($B$3:$B$5882,0.6),3,B4192&lt;=PERCENTILE($B$3:$B$5882,0.8),2,TRUE,1)</f>
        <v>1</v>
      </c>
      <c r="F4192" cm="1">
        <f t="array" ref="F4192">_xlfn.IFS(C4192&lt;=PERCENTILE($C$3:$C$5882,0.2),1,C4192&lt;=PERCENTILE($C$3:$C$5882,0.4),2,C4192&lt;=PERCENTILE($C$3:$C$5882,0.6),3,C4192&lt;=PERCENTILE($C$3:$C$5882,0.8),4,TRUE,5)</f>
        <v>1</v>
      </c>
      <c r="G4192" cm="1">
        <f t="array" ref="G4192">_xlfn.IFS(D4192&lt;=PERCENTILE($D$3:$D$5882,0.2),1,D4192&lt;=PERCENTILE($D$3:$D$5882,0.4),2,D4192&lt;=PERCENTILE($D$3:$D$5882,0.6),3,D4192&lt;=PERCENTILE($D$3:$D$5882,0.8),4,TRUE,5)</f>
        <v>2</v>
      </c>
      <c r="H4192" s="3" t="str" cm="1">
        <f t="array" ref="H4192">_xlfn.IFS(AND(E4192&gt;=4,F4192&gt;=4,G4192&gt;=4),"Champions",AND(E4192&gt;=3,F4192&gt;=3,G4192&gt;=3),"Loyal Customers",AND(E4192&lt;=2,F4192&gt;=3),"At Risk",AND(E4192&lt;=2,F4192&lt;=2,G4192&lt;=2),"Lost",AND(E4192&gt;=4,F4192&lt;=2),"New/Promising",TRUE,"Needs Attention")</f>
        <v>Lost</v>
      </c>
      <c r="I4192" s="3" t="str">
        <f t="shared" si="69"/>
        <v>Churned</v>
      </c>
      <c r="J4192" s="3" t="str">
        <f>_xlfn.XLOOKUP(A4192,'Country_Lookup'!$D:$D,'Country_Lookup'!$E:$E)</f>
        <v>United Kingdom</v>
      </c>
    </row>
    <row r="4193" spans="1:10" x14ac:dyDescent="0.3">
      <c r="A4193">
        <v>16578</v>
      </c>
      <c r="B4193">
        <v>626</v>
      </c>
      <c r="C4193">
        <v>1</v>
      </c>
      <c r="D4193">
        <v>156.6</v>
      </c>
      <c r="E4193" cm="1">
        <f t="array" ref="E4193">_xlfn.IFS(B4193&lt;=PERCENTILE($B$3:$B$5882,0.2),5,B4193&lt;=PERCENTILE($B$3:$B$5882,0.4),4,B4193&lt;=PERCENTILE($B$3:$B$5882,0.6),3,B4193&lt;=PERCENTILE($B$3:$B$5882,0.8),2,TRUE,1)</f>
        <v>1</v>
      </c>
      <c r="F4193" cm="1">
        <f t="array" ref="F4193">_xlfn.IFS(C4193&lt;=PERCENTILE($C$3:$C$5882,0.2),1,C4193&lt;=PERCENTILE($C$3:$C$5882,0.4),2,C4193&lt;=PERCENTILE($C$3:$C$5882,0.6),3,C4193&lt;=PERCENTILE($C$3:$C$5882,0.8),4,TRUE,5)</f>
        <v>1</v>
      </c>
      <c r="G4193" cm="1">
        <f t="array" ref="G4193">_xlfn.IFS(D4193&lt;=PERCENTILE($D$3:$D$5882,0.2),1,D4193&lt;=PERCENTILE($D$3:$D$5882,0.4),2,D4193&lt;=PERCENTILE($D$3:$D$5882,0.6),3,D4193&lt;=PERCENTILE($D$3:$D$5882,0.8),4,TRUE,5)</f>
        <v>1</v>
      </c>
      <c r="H4193" s="3" t="str" cm="1">
        <f t="array" ref="H4193">_xlfn.IFS(AND(E4193&gt;=4,F4193&gt;=4,G4193&gt;=4),"Champions",AND(E4193&gt;=3,F4193&gt;=3,G4193&gt;=3),"Loyal Customers",AND(E4193&lt;=2,F4193&gt;=3),"At Risk",AND(E4193&lt;=2,F4193&lt;=2,G4193&lt;=2),"Lost",AND(E4193&gt;=4,F4193&lt;=2),"New/Promising",TRUE,"Needs Attention")</f>
        <v>Lost</v>
      </c>
      <c r="I4193" s="3" t="str">
        <f t="shared" si="69"/>
        <v>Churned</v>
      </c>
      <c r="J4193" s="3" t="str">
        <f>_xlfn.XLOOKUP(A4193,'Country_Lookup'!$D:$D,'Country_Lookup'!$E:$E)</f>
        <v>United Kingdom</v>
      </c>
    </row>
    <row r="4194" spans="1:10" x14ac:dyDescent="0.3">
      <c r="A4194">
        <v>16579</v>
      </c>
      <c r="B4194">
        <v>425</v>
      </c>
      <c r="C4194">
        <v>1</v>
      </c>
      <c r="D4194">
        <v>295.05000000000007</v>
      </c>
      <c r="E4194" cm="1">
        <f t="array" ref="E4194">_xlfn.IFS(B4194&lt;=PERCENTILE($B$3:$B$5882,0.2),5,B4194&lt;=PERCENTILE($B$3:$B$5882,0.4),4,B4194&lt;=PERCENTILE($B$3:$B$5882,0.6),3,B4194&lt;=PERCENTILE($B$3:$B$5882,0.8),2,TRUE,1)</f>
        <v>1</v>
      </c>
      <c r="F4194" cm="1">
        <f t="array" ref="F4194">_xlfn.IFS(C4194&lt;=PERCENTILE($C$3:$C$5882,0.2),1,C4194&lt;=PERCENTILE($C$3:$C$5882,0.4),2,C4194&lt;=PERCENTILE($C$3:$C$5882,0.6),3,C4194&lt;=PERCENTILE($C$3:$C$5882,0.8),4,TRUE,5)</f>
        <v>1</v>
      </c>
      <c r="G4194" cm="1">
        <f t="array" ref="G4194">_xlfn.IFS(D4194&lt;=PERCENTILE($D$3:$D$5882,0.2),1,D4194&lt;=PERCENTILE($D$3:$D$5882,0.4),2,D4194&lt;=PERCENTILE($D$3:$D$5882,0.6),3,D4194&lt;=PERCENTILE($D$3:$D$5882,0.8),4,TRUE,5)</f>
        <v>2</v>
      </c>
      <c r="H4194" s="3" t="str" cm="1">
        <f t="array" ref="H4194">_xlfn.IFS(AND(E4194&gt;=4,F4194&gt;=4,G4194&gt;=4),"Champions",AND(E4194&gt;=3,F4194&gt;=3,G4194&gt;=3),"Loyal Customers",AND(E4194&lt;=2,F4194&gt;=3),"At Risk",AND(E4194&lt;=2,F4194&lt;=2,G4194&lt;=2),"Lost",AND(E4194&gt;=4,F4194&lt;=2),"New/Promising",TRUE,"Needs Attention")</f>
        <v>Lost</v>
      </c>
      <c r="I4194" s="3" t="str">
        <f t="shared" si="69"/>
        <v>Churned</v>
      </c>
      <c r="J4194" s="3" t="str">
        <f>_xlfn.XLOOKUP(A4194,'Country_Lookup'!$D:$D,'Country_Lookup'!$E:$E)</f>
        <v>United Kingdom</v>
      </c>
    </row>
    <row r="4195" spans="1:10" x14ac:dyDescent="0.3">
      <c r="A4195">
        <v>16581</v>
      </c>
      <c r="B4195">
        <v>182</v>
      </c>
      <c r="C4195">
        <v>1</v>
      </c>
      <c r="D4195">
        <v>105.84000000000002</v>
      </c>
      <c r="E4195" cm="1">
        <f t="array" ref="E4195">_xlfn.IFS(B4195&lt;=PERCENTILE($B$3:$B$5882,0.2),5,B4195&lt;=PERCENTILE($B$3:$B$5882,0.4),4,B4195&lt;=PERCENTILE($B$3:$B$5882,0.6),3,B4195&lt;=PERCENTILE($B$3:$B$5882,0.8),2,TRUE,1)</f>
        <v>3</v>
      </c>
      <c r="F4195" cm="1">
        <f t="array" ref="F4195">_xlfn.IFS(C4195&lt;=PERCENTILE($C$3:$C$5882,0.2),1,C4195&lt;=PERCENTILE($C$3:$C$5882,0.4),2,C4195&lt;=PERCENTILE($C$3:$C$5882,0.6),3,C4195&lt;=PERCENTILE($C$3:$C$5882,0.8),4,TRUE,5)</f>
        <v>1</v>
      </c>
      <c r="G4195" cm="1">
        <f t="array" ref="G4195">_xlfn.IFS(D4195&lt;=PERCENTILE($D$3:$D$5882,0.2),1,D4195&lt;=PERCENTILE($D$3:$D$5882,0.4),2,D4195&lt;=PERCENTILE($D$3:$D$5882,0.6),3,D4195&lt;=PERCENTILE($D$3:$D$5882,0.8),4,TRUE,5)</f>
        <v>1</v>
      </c>
      <c r="H4195" s="3" t="str" cm="1">
        <f t="array" ref="H4195">_xlfn.IFS(AND(E4195&gt;=4,F4195&gt;=4,G4195&gt;=4),"Champions",AND(E4195&gt;=3,F4195&gt;=3,G4195&gt;=3),"Loyal Customers",AND(E4195&lt;=2,F4195&gt;=3),"At Risk",AND(E4195&lt;=2,F4195&lt;=2,G4195&lt;=2),"Lost",AND(E4195&gt;=4,F4195&lt;=2),"New/Promising",TRUE,"Needs Attention")</f>
        <v>Needs Attention</v>
      </c>
      <c r="I4195" s="3" t="str">
        <f t="shared" si="69"/>
        <v>Churned</v>
      </c>
      <c r="J4195" s="3" t="str">
        <f>_xlfn.XLOOKUP(A4195,'Country_Lookup'!$D:$D,'Country_Lookup'!$E:$E)</f>
        <v>United Kingdom</v>
      </c>
    </row>
    <row r="4196" spans="1:10" x14ac:dyDescent="0.3">
      <c r="A4196">
        <v>16582</v>
      </c>
      <c r="B4196">
        <v>113</v>
      </c>
      <c r="C4196">
        <v>1</v>
      </c>
      <c r="D4196">
        <v>313.61999999999995</v>
      </c>
      <c r="E4196" cm="1">
        <f t="array" ref="E4196">_xlfn.IFS(B4196&lt;=PERCENTILE($B$3:$B$5882,0.2),5,B4196&lt;=PERCENTILE($B$3:$B$5882,0.4),4,B4196&lt;=PERCENTILE($B$3:$B$5882,0.6),3,B4196&lt;=PERCENTILE($B$3:$B$5882,0.8),2,TRUE,1)</f>
        <v>3</v>
      </c>
      <c r="F4196" cm="1">
        <f t="array" ref="F4196">_xlfn.IFS(C4196&lt;=PERCENTILE($C$3:$C$5882,0.2),1,C4196&lt;=PERCENTILE($C$3:$C$5882,0.4),2,C4196&lt;=PERCENTILE($C$3:$C$5882,0.6),3,C4196&lt;=PERCENTILE($C$3:$C$5882,0.8),4,TRUE,5)</f>
        <v>1</v>
      </c>
      <c r="G4196" cm="1">
        <f t="array" ref="G4196">_xlfn.IFS(D4196&lt;=PERCENTILE($D$3:$D$5882,0.2),1,D4196&lt;=PERCENTILE($D$3:$D$5882,0.4),2,D4196&lt;=PERCENTILE($D$3:$D$5882,0.6),3,D4196&lt;=PERCENTILE($D$3:$D$5882,0.8),4,TRUE,5)</f>
        <v>2</v>
      </c>
      <c r="H4196" s="3" t="str" cm="1">
        <f t="array" ref="H4196">_xlfn.IFS(AND(E4196&gt;=4,F4196&gt;=4,G4196&gt;=4),"Champions",AND(E4196&gt;=3,F4196&gt;=3,G4196&gt;=3),"Loyal Customers",AND(E4196&lt;=2,F4196&gt;=3),"At Risk",AND(E4196&lt;=2,F4196&lt;=2,G4196&lt;=2),"Lost",AND(E4196&gt;=4,F4196&lt;=2),"New/Promising",TRUE,"Needs Attention")</f>
        <v>Needs Attention</v>
      </c>
      <c r="I4196" s="3" t="str">
        <f t="shared" si="69"/>
        <v>Churned</v>
      </c>
      <c r="J4196" s="3" t="str">
        <f>_xlfn.XLOOKUP(A4196,'Country_Lookup'!$D:$D,'Country_Lookup'!$E:$E)</f>
        <v>United Kingdom</v>
      </c>
    </row>
    <row r="4197" spans="1:10" x14ac:dyDescent="0.3">
      <c r="A4197">
        <v>16583</v>
      </c>
      <c r="B4197">
        <v>373</v>
      </c>
      <c r="C4197">
        <v>2</v>
      </c>
      <c r="D4197">
        <v>531.39999999999986</v>
      </c>
      <c r="E4197" cm="1">
        <f t="array" ref="E4197">_xlfn.IFS(B4197&lt;=PERCENTILE($B$3:$B$5882,0.2),5,B4197&lt;=PERCENTILE($B$3:$B$5882,0.4),4,B4197&lt;=PERCENTILE($B$3:$B$5882,0.6),3,B4197&lt;=PERCENTILE($B$3:$B$5882,0.8),2,TRUE,1)</f>
        <v>2</v>
      </c>
      <c r="F4197" cm="1">
        <f t="array" ref="F4197">_xlfn.IFS(C4197&lt;=PERCENTILE($C$3:$C$5882,0.2),1,C4197&lt;=PERCENTILE($C$3:$C$5882,0.4),2,C4197&lt;=PERCENTILE($C$3:$C$5882,0.6),3,C4197&lt;=PERCENTILE($C$3:$C$5882,0.8),4,TRUE,5)</f>
        <v>2</v>
      </c>
      <c r="G4197" cm="1">
        <f t="array" ref="G4197">_xlfn.IFS(D4197&lt;=PERCENTILE($D$3:$D$5882,0.2),1,D4197&lt;=PERCENTILE($D$3:$D$5882,0.4),2,D4197&lt;=PERCENTILE($D$3:$D$5882,0.6),3,D4197&lt;=PERCENTILE($D$3:$D$5882,0.8),4,TRUE,5)</f>
        <v>2</v>
      </c>
      <c r="H4197" s="3" t="str" cm="1">
        <f t="array" ref="H4197">_xlfn.IFS(AND(E4197&gt;=4,F4197&gt;=4,G4197&gt;=4),"Champions",AND(E4197&gt;=3,F4197&gt;=3,G4197&gt;=3),"Loyal Customers",AND(E4197&lt;=2,F4197&gt;=3),"At Risk",AND(E4197&lt;=2,F4197&lt;=2,G4197&lt;=2),"Lost",AND(E4197&gt;=4,F4197&lt;=2),"New/Promising",TRUE,"Needs Attention")</f>
        <v>Lost</v>
      </c>
      <c r="I4197" s="3" t="str">
        <f t="shared" si="69"/>
        <v>Churned</v>
      </c>
      <c r="J4197" s="3" t="str">
        <f>_xlfn.XLOOKUP(A4197,'Country_Lookup'!$D:$D,'Country_Lookup'!$E:$E)</f>
        <v>United Kingdom</v>
      </c>
    </row>
    <row r="4198" spans="1:10" x14ac:dyDescent="0.3">
      <c r="A4198">
        <v>16584</v>
      </c>
      <c r="B4198">
        <v>80</v>
      </c>
      <c r="C4198">
        <v>5</v>
      </c>
      <c r="D4198">
        <v>3163.6700000000055</v>
      </c>
      <c r="E4198" cm="1">
        <f t="array" ref="E4198">_xlfn.IFS(B4198&lt;=PERCENTILE($B$3:$B$5882,0.2),5,B4198&lt;=PERCENTILE($B$3:$B$5882,0.4),4,B4198&lt;=PERCENTILE($B$3:$B$5882,0.6),3,B4198&lt;=PERCENTILE($B$3:$B$5882,0.8),2,TRUE,1)</f>
        <v>3</v>
      </c>
      <c r="F4198" cm="1">
        <f t="array" ref="F4198">_xlfn.IFS(C4198&lt;=PERCENTILE($C$3:$C$5882,0.2),1,C4198&lt;=PERCENTILE($C$3:$C$5882,0.4),2,C4198&lt;=PERCENTILE($C$3:$C$5882,0.6),3,C4198&lt;=PERCENTILE($C$3:$C$5882,0.8),4,TRUE,5)</f>
        <v>4</v>
      </c>
      <c r="G4198" cm="1">
        <f t="array" ref="G4198">_xlfn.IFS(D4198&lt;=PERCENTILE($D$3:$D$5882,0.2),1,D4198&lt;=PERCENTILE($D$3:$D$5882,0.4),2,D4198&lt;=PERCENTILE($D$3:$D$5882,0.6),3,D4198&lt;=PERCENTILE($D$3:$D$5882,0.8),4,TRUE,5)</f>
        <v>5</v>
      </c>
      <c r="H4198" s="3" t="str" cm="1">
        <f t="array" ref="H4198">_xlfn.IFS(AND(E4198&gt;=4,F4198&gt;=4,G4198&gt;=4),"Champions",AND(E4198&gt;=3,F4198&gt;=3,G4198&gt;=3),"Loyal Customers",AND(E4198&lt;=2,F4198&gt;=3),"At Risk",AND(E4198&lt;=2,F4198&lt;=2,G4198&lt;=2),"Lost",AND(E4198&gt;=4,F4198&lt;=2),"New/Promising",TRUE,"Needs Attention")</f>
        <v>Loyal Customers</v>
      </c>
      <c r="I4198" s="3" t="str">
        <f t="shared" si="69"/>
        <v>Active</v>
      </c>
      <c r="J4198" s="3" t="str">
        <f>_xlfn.XLOOKUP(A4198,'Country_Lookup'!$D:$D,'Country_Lookup'!$E:$E)</f>
        <v>United Kingdom</v>
      </c>
    </row>
    <row r="4199" spans="1:10" x14ac:dyDescent="0.3">
      <c r="A4199">
        <v>16585</v>
      </c>
      <c r="B4199">
        <v>593</v>
      </c>
      <c r="C4199">
        <v>2</v>
      </c>
      <c r="D4199">
        <v>341.59000000000009</v>
      </c>
      <c r="E4199" cm="1">
        <f t="array" ref="E4199">_xlfn.IFS(B4199&lt;=PERCENTILE($B$3:$B$5882,0.2),5,B4199&lt;=PERCENTILE($B$3:$B$5882,0.4),4,B4199&lt;=PERCENTILE($B$3:$B$5882,0.6),3,B4199&lt;=PERCENTILE($B$3:$B$5882,0.8),2,TRUE,1)</f>
        <v>1</v>
      </c>
      <c r="F4199" cm="1">
        <f t="array" ref="F4199">_xlfn.IFS(C4199&lt;=PERCENTILE($C$3:$C$5882,0.2),1,C4199&lt;=PERCENTILE($C$3:$C$5882,0.4),2,C4199&lt;=PERCENTILE($C$3:$C$5882,0.6),3,C4199&lt;=PERCENTILE($C$3:$C$5882,0.8),4,TRUE,5)</f>
        <v>2</v>
      </c>
      <c r="G4199" cm="1">
        <f t="array" ref="G4199">_xlfn.IFS(D4199&lt;=PERCENTILE($D$3:$D$5882,0.2),1,D4199&lt;=PERCENTILE($D$3:$D$5882,0.4),2,D4199&lt;=PERCENTILE($D$3:$D$5882,0.6),3,D4199&lt;=PERCENTILE($D$3:$D$5882,0.8),4,TRUE,5)</f>
        <v>2</v>
      </c>
      <c r="H4199" s="3" t="str" cm="1">
        <f t="array" ref="H4199">_xlfn.IFS(AND(E4199&gt;=4,F4199&gt;=4,G4199&gt;=4),"Champions",AND(E4199&gt;=3,F4199&gt;=3,G4199&gt;=3),"Loyal Customers",AND(E4199&lt;=2,F4199&gt;=3),"At Risk",AND(E4199&lt;=2,F4199&lt;=2,G4199&lt;=2),"Lost",AND(E4199&gt;=4,F4199&lt;=2),"New/Promising",TRUE,"Needs Attention")</f>
        <v>Lost</v>
      </c>
      <c r="I4199" s="3" t="str">
        <f t="shared" si="69"/>
        <v>Churned</v>
      </c>
      <c r="J4199" s="3" t="str">
        <f>_xlfn.XLOOKUP(A4199,'Country_Lookup'!$D:$D,'Country_Lookup'!$E:$E)</f>
        <v>United Kingdom</v>
      </c>
    </row>
    <row r="4200" spans="1:10" x14ac:dyDescent="0.3">
      <c r="A4200">
        <v>16586</v>
      </c>
      <c r="B4200">
        <v>248</v>
      </c>
      <c r="C4200">
        <v>3</v>
      </c>
      <c r="D4200">
        <v>1462.7799999999991</v>
      </c>
      <c r="E4200" cm="1">
        <f t="array" ref="E4200">_xlfn.IFS(B4200&lt;=PERCENTILE($B$3:$B$5882,0.2),5,B4200&lt;=PERCENTILE($B$3:$B$5882,0.4),4,B4200&lt;=PERCENTILE($B$3:$B$5882,0.6),3,B4200&lt;=PERCENTILE($B$3:$B$5882,0.8),2,TRUE,1)</f>
        <v>2</v>
      </c>
      <c r="F4200" cm="1">
        <f t="array" ref="F4200">_xlfn.IFS(C4200&lt;=PERCENTILE($C$3:$C$5882,0.2),1,C4200&lt;=PERCENTILE($C$3:$C$5882,0.4),2,C4200&lt;=PERCENTILE($C$3:$C$5882,0.6),3,C4200&lt;=PERCENTILE($C$3:$C$5882,0.8),4,TRUE,5)</f>
        <v>3</v>
      </c>
      <c r="G4200" cm="1">
        <f t="array" ref="G4200">_xlfn.IFS(D4200&lt;=PERCENTILE($D$3:$D$5882,0.2),1,D4200&lt;=PERCENTILE($D$3:$D$5882,0.4),2,D4200&lt;=PERCENTILE($D$3:$D$5882,0.6),3,D4200&lt;=PERCENTILE($D$3:$D$5882,0.8),4,TRUE,5)</f>
        <v>4</v>
      </c>
      <c r="H4200" s="3" t="str" cm="1">
        <f t="array" ref="H4200">_xlfn.IFS(AND(E4200&gt;=4,F4200&gt;=4,G4200&gt;=4),"Champions",AND(E4200&gt;=3,F4200&gt;=3,G4200&gt;=3),"Loyal Customers",AND(E4200&lt;=2,F4200&gt;=3),"At Risk",AND(E4200&lt;=2,F4200&lt;=2,G4200&lt;=2),"Lost",AND(E4200&gt;=4,F4200&lt;=2),"New/Promising",TRUE,"Needs Attention")</f>
        <v>At Risk</v>
      </c>
      <c r="I4200" s="3" t="str">
        <f t="shared" si="69"/>
        <v>Churned</v>
      </c>
      <c r="J4200" s="3" t="str">
        <f>_xlfn.XLOOKUP(A4200,'Country_Lookup'!$D:$D,'Country_Lookup'!$E:$E)</f>
        <v>United Kingdom</v>
      </c>
    </row>
    <row r="4201" spans="1:10" x14ac:dyDescent="0.3">
      <c r="A4201">
        <v>16587</v>
      </c>
      <c r="B4201">
        <v>232</v>
      </c>
      <c r="C4201">
        <v>1</v>
      </c>
      <c r="D4201">
        <v>225.15000000000006</v>
      </c>
      <c r="E4201" cm="1">
        <f t="array" ref="E4201">_xlfn.IFS(B4201&lt;=PERCENTILE($B$3:$B$5882,0.2),5,B4201&lt;=PERCENTILE($B$3:$B$5882,0.4),4,B4201&lt;=PERCENTILE($B$3:$B$5882,0.6),3,B4201&lt;=PERCENTILE($B$3:$B$5882,0.8),2,TRUE,1)</f>
        <v>2</v>
      </c>
      <c r="F4201" cm="1">
        <f t="array" ref="F4201">_xlfn.IFS(C4201&lt;=PERCENTILE($C$3:$C$5882,0.2),1,C4201&lt;=PERCENTILE($C$3:$C$5882,0.4),2,C4201&lt;=PERCENTILE($C$3:$C$5882,0.6),3,C4201&lt;=PERCENTILE($C$3:$C$5882,0.8),4,TRUE,5)</f>
        <v>1</v>
      </c>
      <c r="G4201" cm="1">
        <f t="array" ref="G4201">_xlfn.IFS(D4201&lt;=PERCENTILE($D$3:$D$5882,0.2),1,D4201&lt;=PERCENTILE($D$3:$D$5882,0.4),2,D4201&lt;=PERCENTILE($D$3:$D$5882,0.6),3,D4201&lt;=PERCENTILE($D$3:$D$5882,0.8),4,TRUE,5)</f>
        <v>1</v>
      </c>
      <c r="H4201" s="3" t="str" cm="1">
        <f t="array" ref="H4201">_xlfn.IFS(AND(E4201&gt;=4,F4201&gt;=4,G4201&gt;=4),"Champions",AND(E4201&gt;=3,F4201&gt;=3,G4201&gt;=3),"Loyal Customers",AND(E4201&lt;=2,F4201&gt;=3),"At Risk",AND(E4201&lt;=2,F4201&lt;=2,G4201&lt;=2),"Lost",AND(E4201&gt;=4,F4201&lt;=2),"New/Promising",TRUE,"Needs Attention")</f>
        <v>Lost</v>
      </c>
      <c r="I4201" s="3" t="str">
        <f t="shared" si="69"/>
        <v>Churned</v>
      </c>
      <c r="J4201" s="3" t="str">
        <f>_xlfn.XLOOKUP(A4201,'Country_Lookup'!$D:$D,'Country_Lookup'!$E:$E)</f>
        <v>United Kingdom</v>
      </c>
    </row>
    <row r="4202" spans="1:10" x14ac:dyDescent="0.3">
      <c r="A4202">
        <v>16588</v>
      </c>
      <c r="B4202">
        <v>386</v>
      </c>
      <c r="C4202">
        <v>4</v>
      </c>
      <c r="D4202">
        <v>1361.2799999999993</v>
      </c>
      <c r="E4202" cm="1">
        <f t="array" ref="E4202">_xlfn.IFS(B4202&lt;=PERCENTILE($B$3:$B$5882,0.2),5,B4202&lt;=PERCENTILE($B$3:$B$5882,0.4),4,B4202&lt;=PERCENTILE($B$3:$B$5882,0.6),3,B4202&lt;=PERCENTILE($B$3:$B$5882,0.8),2,TRUE,1)</f>
        <v>2</v>
      </c>
      <c r="F4202" cm="1">
        <f t="array" ref="F4202">_xlfn.IFS(C4202&lt;=PERCENTILE($C$3:$C$5882,0.2),1,C4202&lt;=PERCENTILE($C$3:$C$5882,0.4),2,C4202&lt;=PERCENTILE($C$3:$C$5882,0.6),3,C4202&lt;=PERCENTILE($C$3:$C$5882,0.8),4,TRUE,5)</f>
        <v>3</v>
      </c>
      <c r="G4202" cm="1">
        <f t="array" ref="G4202">_xlfn.IFS(D4202&lt;=PERCENTILE($D$3:$D$5882,0.2),1,D4202&lt;=PERCENTILE($D$3:$D$5882,0.4),2,D4202&lt;=PERCENTILE($D$3:$D$5882,0.6),3,D4202&lt;=PERCENTILE($D$3:$D$5882,0.8),4,TRUE,5)</f>
        <v>4</v>
      </c>
      <c r="H4202" s="3" t="str" cm="1">
        <f t="array" ref="H4202">_xlfn.IFS(AND(E4202&gt;=4,F4202&gt;=4,G4202&gt;=4),"Champions",AND(E4202&gt;=3,F4202&gt;=3,G4202&gt;=3),"Loyal Customers",AND(E4202&lt;=2,F4202&gt;=3),"At Risk",AND(E4202&lt;=2,F4202&lt;=2,G4202&lt;=2),"Lost",AND(E4202&gt;=4,F4202&lt;=2),"New/Promising",TRUE,"Needs Attention")</f>
        <v>At Risk</v>
      </c>
      <c r="I4202" s="3" t="str">
        <f t="shared" si="69"/>
        <v>Churned</v>
      </c>
      <c r="J4202" s="3" t="str">
        <f>_xlfn.XLOOKUP(A4202,'Country_Lookup'!$D:$D,'Country_Lookup'!$E:$E)</f>
        <v>United Kingdom</v>
      </c>
    </row>
    <row r="4203" spans="1:10" x14ac:dyDescent="0.3">
      <c r="A4203">
        <v>16589</v>
      </c>
      <c r="B4203">
        <v>71</v>
      </c>
      <c r="C4203">
        <v>4</v>
      </c>
      <c r="D4203">
        <v>612.36000000000047</v>
      </c>
      <c r="E4203" cm="1">
        <f t="array" ref="E4203">_xlfn.IFS(B4203&lt;=PERCENTILE($B$3:$B$5882,0.2),5,B4203&lt;=PERCENTILE($B$3:$B$5882,0.4),4,B4203&lt;=PERCENTILE($B$3:$B$5882,0.6),3,B4203&lt;=PERCENTILE($B$3:$B$5882,0.8),2,TRUE,1)</f>
        <v>3</v>
      </c>
      <c r="F4203" cm="1">
        <f t="array" ref="F4203">_xlfn.IFS(C4203&lt;=PERCENTILE($C$3:$C$5882,0.2),1,C4203&lt;=PERCENTILE($C$3:$C$5882,0.4),2,C4203&lt;=PERCENTILE($C$3:$C$5882,0.6),3,C4203&lt;=PERCENTILE($C$3:$C$5882,0.8),4,TRUE,5)</f>
        <v>3</v>
      </c>
      <c r="G4203" cm="1">
        <f t="array" ref="G4203">_xlfn.IFS(D4203&lt;=PERCENTILE($D$3:$D$5882,0.2),1,D4203&lt;=PERCENTILE($D$3:$D$5882,0.4),2,D4203&lt;=PERCENTILE($D$3:$D$5882,0.6),3,D4203&lt;=PERCENTILE($D$3:$D$5882,0.8),4,TRUE,5)</f>
        <v>2</v>
      </c>
      <c r="H4203" s="3" t="str" cm="1">
        <f t="array" ref="H4203">_xlfn.IFS(AND(E4203&gt;=4,F4203&gt;=4,G4203&gt;=4),"Champions",AND(E4203&gt;=3,F4203&gt;=3,G4203&gt;=3),"Loyal Customers",AND(E4203&lt;=2,F4203&gt;=3),"At Risk",AND(E4203&lt;=2,F4203&lt;=2,G4203&lt;=2),"Lost",AND(E4203&gt;=4,F4203&lt;=2),"New/Promising",TRUE,"Needs Attention")</f>
        <v>Needs Attention</v>
      </c>
      <c r="I4203" s="3" t="str">
        <f t="shared" si="69"/>
        <v>Active</v>
      </c>
      <c r="J4203" s="3" t="str">
        <f>_xlfn.XLOOKUP(A4203,'Country_Lookup'!$D:$D,'Country_Lookup'!$E:$E)</f>
        <v>United Kingdom</v>
      </c>
    </row>
    <row r="4204" spans="1:10" x14ac:dyDescent="0.3">
      <c r="A4204">
        <v>16590</v>
      </c>
      <c r="B4204">
        <v>400</v>
      </c>
      <c r="C4204">
        <v>2</v>
      </c>
      <c r="D4204">
        <v>605.89999999999986</v>
      </c>
      <c r="E4204" cm="1">
        <f t="array" ref="E4204">_xlfn.IFS(B4204&lt;=PERCENTILE($B$3:$B$5882,0.2),5,B4204&lt;=PERCENTILE($B$3:$B$5882,0.4),4,B4204&lt;=PERCENTILE($B$3:$B$5882,0.6),3,B4204&lt;=PERCENTILE($B$3:$B$5882,0.8),2,TRUE,1)</f>
        <v>2</v>
      </c>
      <c r="F4204" cm="1">
        <f t="array" ref="F4204">_xlfn.IFS(C4204&lt;=PERCENTILE($C$3:$C$5882,0.2),1,C4204&lt;=PERCENTILE($C$3:$C$5882,0.4),2,C4204&lt;=PERCENTILE($C$3:$C$5882,0.6),3,C4204&lt;=PERCENTILE($C$3:$C$5882,0.8),4,TRUE,5)</f>
        <v>2</v>
      </c>
      <c r="G4204" cm="1">
        <f t="array" ref="G4204">_xlfn.IFS(D4204&lt;=PERCENTILE($D$3:$D$5882,0.2),1,D4204&lt;=PERCENTILE($D$3:$D$5882,0.4),2,D4204&lt;=PERCENTILE($D$3:$D$5882,0.6),3,D4204&lt;=PERCENTILE($D$3:$D$5882,0.8),4,TRUE,5)</f>
        <v>2</v>
      </c>
      <c r="H4204" s="3" t="str" cm="1">
        <f t="array" ref="H4204">_xlfn.IFS(AND(E4204&gt;=4,F4204&gt;=4,G4204&gt;=4),"Champions",AND(E4204&gt;=3,F4204&gt;=3,G4204&gt;=3),"Loyal Customers",AND(E4204&lt;=2,F4204&gt;=3),"At Risk",AND(E4204&lt;=2,F4204&lt;=2,G4204&lt;=2),"Lost",AND(E4204&gt;=4,F4204&lt;=2),"New/Promising",TRUE,"Needs Attention")</f>
        <v>Lost</v>
      </c>
      <c r="I4204" s="3" t="str">
        <f t="shared" si="69"/>
        <v>Churned</v>
      </c>
      <c r="J4204" s="3" t="str">
        <f>_xlfn.XLOOKUP(A4204,'Country_Lookup'!$D:$D,'Country_Lookup'!$E:$E)</f>
        <v>United Kingdom</v>
      </c>
    </row>
    <row r="4205" spans="1:10" x14ac:dyDescent="0.3">
      <c r="A4205">
        <v>16591</v>
      </c>
      <c r="B4205">
        <v>68</v>
      </c>
      <c r="C4205">
        <v>1</v>
      </c>
      <c r="D4205">
        <v>213.5</v>
      </c>
      <c r="E4205" cm="1">
        <f t="array" ref="E4205">_xlfn.IFS(B4205&lt;=PERCENTILE($B$3:$B$5882,0.2),5,B4205&lt;=PERCENTILE($B$3:$B$5882,0.4),4,B4205&lt;=PERCENTILE($B$3:$B$5882,0.6),3,B4205&lt;=PERCENTILE($B$3:$B$5882,0.8),2,TRUE,1)</f>
        <v>3</v>
      </c>
      <c r="F4205" cm="1">
        <f t="array" ref="F4205">_xlfn.IFS(C4205&lt;=PERCENTILE($C$3:$C$5882,0.2),1,C4205&lt;=PERCENTILE($C$3:$C$5882,0.4),2,C4205&lt;=PERCENTILE($C$3:$C$5882,0.6),3,C4205&lt;=PERCENTILE($C$3:$C$5882,0.8),4,TRUE,5)</f>
        <v>1</v>
      </c>
      <c r="G4205" cm="1">
        <f t="array" ref="G4205">_xlfn.IFS(D4205&lt;=PERCENTILE($D$3:$D$5882,0.2),1,D4205&lt;=PERCENTILE($D$3:$D$5882,0.4),2,D4205&lt;=PERCENTILE($D$3:$D$5882,0.6),3,D4205&lt;=PERCENTILE($D$3:$D$5882,0.8),4,TRUE,5)</f>
        <v>1</v>
      </c>
      <c r="H4205" s="3" t="str" cm="1">
        <f t="array" ref="H4205">_xlfn.IFS(AND(E4205&gt;=4,F4205&gt;=4,G4205&gt;=4),"Champions",AND(E4205&gt;=3,F4205&gt;=3,G4205&gt;=3),"Loyal Customers",AND(E4205&lt;=2,F4205&gt;=3),"At Risk",AND(E4205&lt;=2,F4205&lt;=2,G4205&lt;=2),"Lost",AND(E4205&gt;=4,F4205&lt;=2),"New/Promising",TRUE,"Needs Attention")</f>
        <v>Needs Attention</v>
      </c>
      <c r="I4205" s="3" t="str">
        <f t="shared" si="69"/>
        <v>Active</v>
      </c>
      <c r="J4205" s="3" t="str">
        <f>_xlfn.XLOOKUP(A4205,'Country_Lookup'!$D:$D,'Country_Lookup'!$E:$E)</f>
        <v>United Kingdom</v>
      </c>
    </row>
    <row r="4206" spans="1:10" x14ac:dyDescent="0.3">
      <c r="A4206">
        <v>16592</v>
      </c>
      <c r="B4206">
        <v>4</v>
      </c>
      <c r="C4206">
        <v>28</v>
      </c>
      <c r="D4206">
        <v>7807.9100000000326</v>
      </c>
      <c r="E4206" cm="1">
        <f t="array" ref="E4206">_xlfn.IFS(B4206&lt;=PERCENTILE($B$3:$B$5882,0.2),5,B4206&lt;=PERCENTILE($B$3:$B$5882,0.4),4,B4206&lt;=PERCENTILE($B$3:$B$5882,0.6),3,B4206&lt;=PERCENTILE($B$3:$B$5882,0.8),2,TRUE,1)</f>
        <v>5</v>
      </c>
      <c r="F4206" cm="1">
        <f t="array" ref="F4206">_xlfn.IFS(C4206&lt;=PERCENTILE($C$3:$C$5882,0.2),1,C4206&lt;=PERCENTILE($C$3:$C$5882,0.4),2,C4206&lt;=PERCENTILE($C$3:$C$5882,0.6),3,C4206&lt;=PERCENTILE($C$3:$C$5882,0.8),4,TRUE,5)</f>
        <v>5</v>
      </c>
      <c r="G4206" cm="1">
        <f t="array" ref="G4206">_xlfn.IFS(D4206&lt;=PERCENTILE($D$3:$D$5882,0.2),1,D4206&lt;=PERCENTILE($D$3:$D$5882,0.4),2,D4206&lt;=PERCENTILE($D$3:$D$5882,0.6),3,D4206&lt;=PERCENTILE($D$3:$D$5882,0.8),4,TRUE,5)</f>
        <v>5</v>
      </c>
      <c r="H4206" s="3" t="str" cm="1">
        <f t="array" ref="H4206">_xlfn.IFS(AND(E4206&gt;=4,F4206&gt;=4,G4206&gt;=4),"Champions",AND(E4206&gt;=3,F4206&gt;=3,G4206&gt;=3),"Loyal Customers",AND(E4206&lt;=2,F4206&gt;=3),"At Risk",AND(E4206&lt;=2,F4206&lt;=2,G4206&lt;=2),"Lost",AND(E4206&gt;=4,F4206&lt;=2),"New/Promising",TRUE,"Needs Attention")</f>
        <v>Champions</v>
      </c>
      <c r="I4206" s="3" t="str">
        <f t="shared" si="69"/>
        <v>Active</v>
      </c>
      <c r="J4206" s="3" t="str">
        <f>_xlfn.XLOOKUP(A4206,'Country_Lookup'!$D:$D,'Country_Lookup'!$E:$E)</f>
        <v>United Kingdom</v>
      </c>
    </row>
    <row r="4207" spans="1:10" x14ac:dyDescent="0.3">
      <c r="A4207">
        <v>16593</v>
      </c>
      <c r="B4207">
        <v>50</v>
      </c>
      <c r="C4207">
        <v>8</v>
      </c>
      <c r="D4207">
        <v>1071.1399999999996</v>
      </c>
      <c r="E4207" cm="1">
        <f t="array" ref="E4207">_xlfn.IFS(B4207&lt;=PERCENTILE($B$3:$B$5882,0.2),5,B4207&lt;=PERCENTILE($B$3:$B$5882,0.4),4,B4207&lt;=PERCENTILE($B$3:$B$5882,0.6),3,B4207&lt;=PERCENTILE($B$3:$B$5882,0.8),2,TRUE,1)</f>
        <v>4</v>
      </c>
      <c r="F4207" cm="1">
        <f t="array" ref="F4207">_xlfn.IFS(C4207&lt;=PERCENTILE($C$3:$C$5882,0.2),1,C4207&lt;=PERCENTILE($C$3:$C$5882,0.4),2,C4207&lt;=PERCENTILE($C$3:$C$5882,0.6),3,C4207&lt;=PERCENTILE($C$3:$C$5882,0.8),4,TRUE,5)</f>
        <v>4</v>
      </c>
      <c r="G4207" cm="1">
        <f t="array" ref="G4207">_xlfn.IFS(D4207&lt;=PERCENTILE($D$3:$D$5882,0.2),1,D4207&lt;=PERCENTILE($D$3:$D$5882,0.4),2,D4207&lt;=PERCENTILE($D$3:$D$5882,0.6),3,D4207&lt;=PERCENTILE($D$3:$D$5882,0.8),4,TRUE,5)</f>
        <v>3</v>
      </c>
      <c r="H4207" s="3" t="str" cm="1">
        <f t="array" ref="H4207">_xlfn.IFS(AND(E4207&gt;=4,F4207&gt;=4,G4207&gt;=4),"Champions",AND(E4207&gt;=3,F4207&gt;=3,G4207&gt;=3),"Loyal Customers",AND(E4207&lt;=2,F4207&gt;=3),"At Risk",AND(E4207&lt;=2,F4207&lt;=2,G4207&lt;=2),"Lost",AND(E4207&gt;=4,F4207&lt;=2),"New/Promising",TRUE,"Needs Attention")</f>
        <v>Loyal Customers</v>
      </c>
      <c r="I4207" s="3" t="str">
        <f t="shared" si="69"/>
        <v>Active</v>
      </c>
      <c r="J4207" s="3" t="str">
        <f>_xlfn.XLOOKUP(A4207,'Country_Lookup'!$D:$D,'Country_Lookup'!$E:$E)</f>
        <v>United Kingdom</v>
      </c>
    </row>
    <row r="4208" spans="1:10" x14ac:dyDescent="0.3">
      <c r="A4208">
        <v>16594</v>
      </c>
      <c r="B4208">
        <v>75</v>
      </c>
      <c r="C4208">
        <v>1</v>
      </c>
      <c r="D4208">
        <v>181.09000000000012</v>
      </c>
      <c r="E4208" cm="1">
        <f t="array" ref="E4208">_xlfn.IFS(B4208&lt;=PERCENTILE($B$3:$B$5882,0.2),5,B4208&lt;=PERCENTILE($B$3:$B$5882,0.4),4,B4208&lt;=PERCENTILE($B$3:$B$5882,0.6),3,B4208&lt;=PERCENTILE($B$3:$B$5882,0.8),2,TRUE,1)</f>
        <v>3</v>
      </c>
      <c r="F4208" cm="1">
        <f t="array" ref="F4208">_xlfn.IFS(C4208&lt;=PERCENTILE($C$3:$C$5882,0.2),1,C4208&lt;=PERCENTILE($C$3:$C$5882,0.4),2,C4208&lt;=PERCENTILE($C$3:$C$5882,0.6),3,C4208&lt;=PERCENTILE($C$3:$C$5882,0.8),4,TRUE,5)</f>
        <v>1</v>
      </c>
      <c r="G4208" cm="1">
        <f t="array" ref="G4208">_xlfn.IFS(D4208&lt;=PERCENTILE($D$3:$D$5882,0.2),1,D4208&lt;=PERCENTILE($D$3:$D$5882,0.4),2,D4208&lt;=PERCENTILE($D$3:$D$5882,0.6),3,D4208&lt;=PERCENTILE($D$3:$D$5882,0.8),4,TRUE,5)</f>
        <v>1</v>
      </c>
      <c r="H4208" s="3" t="str" cm="1">
        <f t="array" ref="H4208">_xlfn.IFS(AND(E4208&gt;=4,F4208&gt;=4,G4208&gt;=4),"Champions",AND(E4208&gt;=3,F4208&gt;=3,G4208&gt;=3),"Loyal Customers",AND(E4208&lt;=2,F4208&gt;=3),"At Risk",AND(E4208&lt;=2,F4208&lt;=2,G4208&lt;=2),"Lost",AND(E4208&gt;=4,F4208&lt;=2),"New/Promising",TRUE,"Needs Attention")</f>
        <v>Needs Attention</v>
      </c>
      <c r="I4208" s="3" t="str">
        <f t="shared" si="69"/>
        <v>Active</v>
      </c>
      <c r="J4208" s="3" t="str">
        <f>_xlfn.XLOOKUP(A4208,'Country_Lookup'!$D:$D,'Country_Lookup'!$E:$E)</f>
        <v>United Kingdom</v>
      </c>
    </row>
    <row r="4209" spans="1:10" x14ac:dyDescent="0.3">
      <c r="A4209">
        <v>16595</v>
      </c>
      <c r="B4209">
        <v>61</v>
      </c>
      <c r="C4209">
        <v>5</v>
      </c>
      <c r="D4209">
        <v>1810.1800000000164</v>
      </c>
      <c r="E4209" cm="1">
        <f t="array" ref="E4209">_xlfn.IFS(B4209&lt;=PERCENTILE($B$3:$B$5882,0.2),5,B4209&lt;=PERCENTILE($B$3:$B$5882,0.4),4,B4209&lt;=PERCENTILE($B$3:$B$5882,0.6),3,B4209&lt;=PERCENTILE($B$3:$B$5882,0.8),2,TRUE,1)</f>
        <v>3</v>
      </c>
      <c r="F4209" cm="1">
        <f t="array" ref="F4209">_xlfn.IFS(C4209&lt;=PERCENTILE($C$3:$C$5882,0.2),1,C4209&lt;=PERCENTILE($C$3:$C$5882,0.4),2,C4209&lt;=PERCENTILE($C$3:$C$5882,0.6),3,C4209&lt;=PERCENTILE($C$3:$C$5882,0.8),4,TRUE,5)</f>
        <v>4</v>
      </c>
      <c r="G4209" cm="1">
        <f t="array" ref="G4209">_xlfn.IFS(D4209&lt;=PERCENTILE($D$3:$D$5882,0.2),1,D4209&lt;=PERCENTILE($D$3:$D$5882,0.4),2,D4209&lt;=PERCENTILE($D$3:$D$5882,0.6),3,D4209&lt;=PERCENTILE($D$3:$D$5882,0.8),4,TRUE,5)</f>
        <v>4</v>
      </c>
      <c r="H4209" s="3" t="str" cm="1">
        <f t="array" ref="H4209">_xlfn.IFS(AND(E4209&gt;=4,F4209&gt;=4,G4209&gt;=4),"Champions",AND(E4209&gt;=3,F4209&gt;=3,G4209&gt;=3),"Loyal Customers",AND(E4209&lt;=2,F4209&gt;=3),"At Risk",AND(E4209&lt;=2,F4209&lt;=2,G4209&lt;=2),"Lost",AND(E4209&gt;=4,F4209&lt;=2),"New/Promising",TRUE,"Needs Attention")</f>
        <v>Loyal Customers</v>
      </c>
      <c r="I4209" s="3" t="str">
        <f t="shared" si="69"/>
        <v>Active</v>
      </c>
      <c r="J4209" s="3" t="str">
        <f>_xlfn.XLOOKUP(A4209,'Country_Lookup'!$D:$D,'Country_Lookup'!$E:$E)</f>
        <v>United Kingdom</v>
      </c>
    </row>
    <row r="4210" spans="1:10" x14ac:dyDescent="0.3">
      <c r="A4210">
        <v>16596</v>
      </c>
      <c r="B4210">
        <v>15</v>
      </c>
      <c r="C4210">
        <v>4</v>
      </c>
      <c r="D4210">
        <v>579.63000000000056</v>
      </c>
      <c r="E4210" cm="1">
        <f t="array" ref="E4210">_xlfn.IFS(B4210&lt;=PERCENTILE($B$3:$B$5882,0.2),5,B4210&lt;=PERCENTILE($B$3:$B$5882,0.4),4,B4210&lt;=PERCENTILE($B$3:$B$5882,0.6),3,B4210&lt;=PERCENTILE($B$3:$B$5882,0.8),2,TRUE,1)</f>
        <v>5</v>
      </c>
      <c r="F4210" cm="1">
        <f t="array" ref="F4210">_xlfn.IFS(C4210&lt;=PERCENTILE($C$3:$C$5882,0.2),1,C4210&lt;=PERCENTILE($C$3:$C$5882,0.4),2,C4210&lt;=PERCENTILE($C$3:$C$5882,0.6),3,C4210&lt;=PERCENTILE($C$3:$C$5882,0.8),4,TRUE,5)</f>
        <v>3</v>
      </c>
      <c r="G4210" cm="1">
        <f t="array" ref="G4210">_xlfn.IFS(D4210&lt;=PERCENTILE($D$3:$D$5882,0.2),1,D4210&lt;=PERCENTILE($D$3:$D$5882,0.4),2,D4210&lt;=PERCENTILE($D$3:$D$5882,0.6),3,D4210&lt;=PERCENTILE($D$3:$D$5882,0.8),4,TRUE,5)</f>
        <v>2</v>
      </c>
      <c r="H4210" s="3" t="str" cm="1">
        <f t="array" ref="H4210">_xlfn.IFS(AND(E4210&gt;=4,F4210&gt;=4,G4210&gt;=4),"Champions",AND(E4210&gt;=3,F4210&gt;=3,G4210&gt;=3),"Loyal Customers",AND(E4210&lt;=2,F4210&gt;=3),"At Risk",AND(E4210&lt;=2,F4210&lt;=2,G4210&lt;=2),"Lost",AND(E4210&gt;=4,F4210&lt;=2),"New/Promising",TRUE,"Needs Attention")</f>
        <v>Needs Attention</v>
      </c>
      <c r="I4210" s="3" t="str">
        <f t="shared" si="69"/>
        <v>Active</v>
      </c>
      <c r="J4210" s="3" t="str">
        <f>_xlfn.XLOOKUP(A4210,'Country_Lookup'!$D:$D,'Country_Lookup'!$E:$E)</f>
        <v>United Kingdom</v>
      </c>
    </row>
    <row r="4211" spans="1:10" x14ac:dyDescent="0.3">
      <c r="A4211">
        <v>16597</v>
      </c>
      <c r="B4211">
        <v>4</v>
      </c>
      <c r="C4211">
        <v>1</v>
      </c>
      <c r="D4211">
        <v>90.039999999999992</v>
      </c>
      <c r="E4211" cm="1">
        <f t="array" ref="E4211">_xlfn.IFS(B4211&lt;=PERCENTILE($B$3:$B$5882,0.2),5,B4211&lt;=PERCENTILE($B$3:$B$5882,0.4),4,B4211&lt;=PERCENTILE($B$3:$B$5882,0.6),3,B4211&lt;=PERCENTILE($B$3:$B$5882,0.8),2,TRUE,1)</f>
        <v>5</v>
      </c>
      <c r="F4211" cm="1">
        <f t="array" ref="F4211">_xlfn.IFS(C4211&lt;=PERCENTILE($C$3:$C$5882,0.2),1,C4211&lt;=PERCENTILE($C$3:$C$5882,0.4),2,C4211&lt;=PERCENTILE($C$3:$C$5882,0.6),3,C4211&lt;=PERCENTILE($C$3:$C$5882,0.8),4,TRUE,5)</f>
        <v>1</v>
      </c>
      <c r="G4211" cm="1">
        <f t="array" ref="G4211">_xlfn.IFS(D4211&lt;=PERCENTILE($D$3:$D$5882,0.2),1,D4211&lt;=PERCENTILE($D$3:$D$5882,0.4),2,D4211&lt;=PERCENTILE($D$3:$D$5882,0.6),3,D4211&lt;=PERCENTILE($D$3:$D$5882,0.8),4,TRUE,5)</f>
        <v>1</v>
      </c>
      <c r="H4211" s="3" t="str" cm="1">
        <f t="array" ref="H4211">_xlfn.IFS(AND(E4211&gt;=4,F4211&gt;=4,G4211&gt;=4),"Champions",AND(E4211&gt;=3,F4211&gt;=3,G4211&gt;=3),"Loyal Customers",AND(E4211&lt;=2,F4211&gt;=3),"At Risk",AND(E4211&lt;=2,F4211&lt;=2,G4211&lt;=2),"Lost",AND(E4211&gt;=4,F4211&lt;=2),"New/Promising",TRUE,"Needs Attention")</f>
        <v>New/Promising</v>
      </c>
      <c r="I4211" s="3" t="str">
        <f t="shared" si="69"/>
        <v>Active</v>
      </c>
      <c r="J4211" s="3" t="str">
        <f>_xlfn.XLOOKUP(A4211,'Country_Lookup'!$D:$D,'Country_Lookup'!$E:$E)</f>
        <v>United Kingdom</v>
      </c>
    </row>
    <row r="4212" spans="1:10" x14ac:dyDescent="0.3">
      <c r="A4212">
        <v>16598</v>
      </c>
      <c r="B4212">
        <v>285</v>
      </c>
      <c r="C4212">
        <v>1</v>
      </c>
      <c r="D4212">
        <v>145.04999999999998</v>
      </c>
      <c r="E4212" cm="1">
        <f t="array" ref="E4212">_xlfn.IFS(B4212&lt;=PERCENTILE($B$3:$B$5882,0.2),5,B4212&lt;=PERCENTILE($B$3:$B$5882,0.4),4,B4212&lt;=PERCENTILE($B$3:$B$5882,0.6),3,B4212&lt;=PERCENTILE($B$3:$B$5882,0.8),2,TRUE,1)</f>
        <v>2</v>
      </c>
      <c r="F4212" cm="1">
        <f t="array" ref="F4212">_xlfn.IFS(C4212&lt;=PERCENTILE($C$3:$C$5882,0.2),1,C4212&lt;=PERCENTILE($C$3:$C$5882,0.4),2,C4212&lt;=PERCENTILE($C$3:$C$5882,0.6),3,C4212&lt;=PERCENTILE($C$3:$C$5882,0.8),4,TRUE,5)</f>
        <v>1</v>
      </c>
      <c r="G4212" cm="1">
        <f t="array" ref="G4212">_xlfn.IFS(D4212&lt;=PERCENTILE($D$3:$D$5882,0.2),1,D4212&lt;=PERCENTILE($D$3:$D$5882,0.4),2,D4212&lt;=PERCENTILE($D$3:$D$5882,0.6),3,D4212&lt;=PERCENTILE($D$3:$D$5882,0.8),4,TRUE,5)</f>
        <v>1</v>
      </c>
      <c r="H4212" s="3" t="str" cm="1">
        <f t="array" ref="H4212">_xlfn.IFS(AND(E4212&gt;=4,F4212&gt;=4,G4212&gt;=4),"Champions",AND(E4212&gt;=3,F4212&gt;=3,G4212&gt;=3),"Loyal Customers",AND(E4212&lt;=2,F4212&gt;=3),"At Risk",AND(E4212&lt;=2,F4212&lt;=2,G4212&lt;=2),"Lost",AND(E4212&gt;=4,F4212&lt;=2),"New/Promising",TRUE,"Needs Attention")</f>
        <v>Lost</v>
      </c>
      <c r="I4212" s="3" t="str">
        <f t="shared" si="69"/>
        <v>Churned</v>
      </c>
      <c r="J4212" s="3" t="str">
        <f>_xlfn.XLOOKUP(A4212,'Country_Lookup'!$D:$D,'Country_Lookup'!$E:$E)</f>
        <v>United Kingdom</v>
      </c>
    </row>
    <row r="4213" spans="1:10" x14ac:dyDescent="0.3">
      <c r="A4213">
        <v>16599</v>
      </c>
      <c r="B4213">
        <v>385</v>
      </c>
      <c r="C4213">
        <v>1</v>
      </c>
      <c r="D4213">
        <v>172.79999999999998</v>
      </c>
      <c r="E4213" cm="1">
        <f t="array" ref="E4213">_xlfn.IFS(B4213&lt;=PERCENTILE($B$3:$B$5882,0.2),5,B4213&lt;=PERCENTILE($B$3:$B$5882,0.4),4,B4213&lt;=PERCENTILE($B$3:$B$5882,0.6),3,B4213&lt;=PERCENTILE($B$3:$B$5882,0.8),2,TRUE,1)</f>
        <v>2</v>
      </c>
      <c r="F4213" cm="1">
        <f t="array" ref="F4213">_xlfn.IFS(C4213&lt;=PERCENTILE($C$3:$C$5882,0.2),1,C4213&lt;=PERCENTILE($C$3:$C$5882,0.4),2,C4213&lt;=PERCENTILE($C$3:$C$5882,0.6),3,C4213&lt;=PERCENTILE($C$3:$C$5882,0.8),4,TRUE,5)</f>
        <v>1</v>
      </c>
      <c r="G4213" cm="1">
        <f t="array" ref="G4213">_xlfn.IFS(D4213&lt;=PERCENTILE($D$3:$D$5882,0.2),1,D4213&lt;=PERCENTILE($D$3:$D$5882,0.4),2,D4213&lt;=PERCENTILE($D$3:$D$5882,0.6),3,D4213&lt;=PERCENTILE($D$3:$D$5882,0.8),4,TRUE,5)</f>
        <v>1</v>
      </c>
      <c r="H4213" s="3" t="str" cm="1">
        <f t="array" ref="H4213">_xlfn.IFS(AND(E4213&gt;=4,F4213&gt;=4,G4213&gt;=4),"Champions",AND(E4213&gt;=3,F4213&gt;=3,G4213&gt;=3),"Loyal Customers",AND(E4213&lt;=2,F4213&gt;=3),"At Risk",AND(E4213&lt;=2,F4213&lt;=2,G4213&lt;=2),"Lost",AND(E4213&gt;=4,F4213&lt;=2),"New/Promising",TRUE,"Needs Attention")</f>
        <v>Lost</v>
      </c>
      <c r="I4213" s="3" t="str">
        <f t="shared" si="69"/>
        <v>Churned</v>
      </c>
      <c r="J4213" s="3" t="str">
        <f>_xlfn.XLOOKUP(A4213,'Country_Lookup'!$D:$D,'Country_Lookup'!$E:$E)</f>
        <v>United Kingdom</v>
      </c>
    </row>
    <row r="4214" spans="1:10" x14ac:dyDescent="0.3">
      <c r="A4214">
        <v>16600</v>
      </c>
      <c r="B4214">
        <v>4</v>
      </c>
      <c r="C4214">
        <v>13</v>
      </c>
      <c r="D4214">
        <v>2153.409999999998</v>
      </c>
      <c r="E4214" cm="1">
        <f t="array" ref="E4214">_xlfn.IFS(B4214&lt;=PERCENTILE($B$3:$B$5882,0.2),5,B4214&lt;=PERCENTILE($B$3:$B$5882,0.4),4,B4214&lt;=PERCENTILE($B$3:$B$5882,0.6),3,B4214&lt;=PERCENTILE($B$3:$B$5882,0.8),2,TRUE,1)</f>
        <v>5</v>
      </c>
      <c r="F4214" cm="1">
        <f t="array" ref="F4214">_xlfn.IFS(C4214&lt;=PERCENTILE($C$3:$C$5882,0.2),1,C4214&lt;=PERCENTILE($C$3:$C$5882,0.4),2,C4214&lt;=PERCENTILE($C$3:$C$5882,0.6),3,C4214&lt;=PERCENTILE($C$3:$C$5882,0.8),4,TRUE,5)</f>
        <v>5</v>
      </c>
      <c r="G4214" cm="1">
        <f t="array" ref="G4214">_xlfn.IFS(D4214&lt;=PERCENTILE($D$3:$D$5882,0.2),1,D4214&lt;=PERCENTILE($D$3:$D$5882,0.4),2,D4214&lt;=PERCENTILE($D$3:$D$5882,0.6),3,D4214&lt;=PERCENTILE($D$3:$D$5882,0.8),4,TRUE,5)</f>
        <v>4</v>
      </c>
      <c r="H4214" s="3" t="str" cm="1">
        <f t="array" ref="H4214">_xlfn.IFS(AND(E4214&gt;=4,F4214&gt;=4,G4214&gt;=4),"Champions",AND(E4214&gt;=3,F4214&gt;=3,G4214&gt;=3),"Loyal Customers",AND(E4214&lt;=2,F4214&gt;=3),"At Risk",AND(E4214&lt;=2,F4214&lt;=2,G4214&lt;=2),"Lost",AND(E4214&gt;=4,F4214&lt;=2),"New/Promising",TRUE,"Needs Attention")</f>
        <v>Champions</v>
      </c>
      <c r="I4214" s="3" t="str">
        <f t="shared" si="69"/>
        <v>Active</v>
      </c>
      <c r="J4214" s="3" t="str">
        <f>_xlfn.XLOOKUP(A4214,'Country_Lookup'!$D:$D,'Country_Lookup'!$E:$E)</f>
        <v>United Kingdom</v>
      </c>
    </row>
    <row r="4215" spans="1:10" x14ac:dyDescent="0.3">
      <c r="A4215">
        <v>16601</v>
      </c>
      <c r="B4215">
        <v>40</v>
      </c>
      <c r="C4215">
        <v>3</v>
      </c>
      <c r="D4215">
        <v>684.24999999999989</v>
      </c>
      <c r="E4215" cm="1">
        <f t="array" ref="E4215">_xlfn.IFS(B4215&lt;=PERCENTILE($B$3:$B$5882,0.2),5,B4215&lt;=PERCENTILE($B$3:$B$5882,0.4),4,B4215&lt;=PERCENTILE($B$3:$B$5882,0.6),3,B4215&lt;=PERCENTILE($B$3:$B$5882,0.8),2,TRUE,1)</f>
        <v>4</v>
      </c>
      <c r="F4215" cm="1">
        <f t="array" ref="F4215">_xlfn.IFS(C4215&lt;=PERCENTILE($C$3:$C$5882,0.2),1,C4215&lt;=PERCENTILE($C$3:$C$5882,0.4),2,C4215&lt;=PERCENTILE($C$3:$C$5882,0.6),3,C4215&lt;=PERCENTILE($C$3:$C$5882,0.8),4,TRUE,5)</f>
        <v>3</v>
      </c>
      <c r="G4215" cm="1">
        <f t="array" ref="G4215">_xlfn.IFS(D4215&lt;=PERCENTILE($D$3:$D$5882,0.2),1,D4215&lt;=PERCENTILE($D$3:$D$5882,0.4),2,D4215&lt;=PERCENTILE($D$3:$D$5882,0.6),3,D4215&lt;=PERCENTILE($D$3:$D$5882,0.8),4,TRUE,5)</f>
        <v>3</v>
      </c>
      <c r="H4215" s="3" t="str" cm="1">
        <f t="array" ref="H4215">_xlfn.IFS(AND(E4215&gt;=4,F4215&gt;=4,G4215&gt;=4),"Champions",AND(E4215&gt;=3,F4215&gt;=3,G4215&gt;=3),"Loyal Customers",AND(E4215&lt;=2,F4215&gt;=3),"At Risk",AND(E4215&lt;=2,F4215&lt;=2,G4215&lt;=2),"Lost",AND(E4215&gt;=4,F4215&lt;=2),"New/Promising",TRUE,"Needs Attention")</f>
        <v>Loyal Customers</v>
      </c>
      <c r="I4215" s="3" t="str">
        <f t="shared" si="69"/>
        <v>Active</v>
      </c>
      <c r="J4215" s="3" t="str">
        <f>_xlfn.XLOOKUP(A4215,'Country_Lookup'!$D:$D,'Country_Lookup'!$E:$E)</f>
        <v>United Kingdom</v>
      </c>
    </row>
    <row r="4216" spans="1:10" x14ac:dyDescent="0.3">
      <c r="A4216">
        <v>16602</v>
      </c>
      <c r="B4216">
        <v>36</v>
      </c>
      <c r="C4216">
        <v>2</v>
      </c>
      <c r="D4216">
        <v>763.33000000000061</v>
      </c>
      <c r="E4216" cm="1">
        <f t="array" ref="E4216">_xlfn.IFS(B4216&lt;=PERCENTILE($B$3:$B$5882,0.2),5,B4216&lt;=PERCENTILE($B$3:$B$5882,0.4),4,B4216&lt;=PERCENTILE($B$3:$B$5882,0.6),3,B4216&lt;=PERCENTILE($B$3:$B$5882,0.8),2,TRUE,1)</f>
        <v>4</v>
      </c>
      <c r="F4216" cm="1">
        <f t="array" ref="F4216">_xlfn.IFS(C4216&lt;=PERCENTILE($C$3:$C$5882,0.2),1,C4216&lt;=PERCENTILE($C$3:$C$5882,0.4),2,C4216&lt;=PERCENTILE($C$3:$C$5882,0.6),3,C4216&lt;=PERCENTILE($C$3:$C$5882,0.8),4,TRUE,5)</f>
        <v>2</v>
      </c>
      <c r="G4216" cm="1">
        <f t="array" ref="G4216">_xlfn.IFS(D4216&lt;=PERCENTILE($D$3:$D$5882,0.2),1,D4216&lt;=PERCENTILE($D$3:$D$5882,0.4),2,D4216&lt;=PERCENTILE($D$3:$D$5882,0.6),3,D4216&lt;=PERCENTILE($D$3:$D$5882,0.8),4,TRUE,5)</f>
        <v>3</v>
      </c>
      <c r="H4216" s="3" t="str" cm="1">
        <f t="array" ref="H4216">_xlfn.IFS(AND(E4216&gt;=4,F4216&gt;=4,G4216&gt;=4),"Champions",AND(E4216&gt;=3,F4216&gt;=3,G4216&gt;=3),"Loyal Customers",AND(E4216&lt;=2,F4216&gt;=3),"At Risk",AND(E4216&lt;=2,F4216&lt;=2,G4216&lt;=2),"Lost",AND(E4216&gt;=4,F4216&lt;=2),"New/Promising",TRUE,"Needs Attention")</f>
        <v>New/Promising</v>
      </c>
      <c r="I4216" s="3" t="str">
        <f t="shared" si="69"/>
        <v>Active</v>
      </c>
      <c r="J4216" s="3" t="str">
        <f>_xlfn.XLOOKUP(A4216,'Country_Lookup'!$D:$D,'Country_Lookup'!$E:$E)</f>
        <v>United Kingdom</v>
      </c>
    </row>
    <row r="4217" spans="1:10" x14ac:dyDescent="0.3">
      <c r="A4217">
        <v>16603</v>
      </c>
      <c r="B4217">
        <v>74</v>
      </c>
      <c r="C4217">
        <v>2</v>
      </c>
      <c r="D4217">
        <v>482.4699999999998</v>
      </c>
      <c r="E4217" cm="1">
        <f t="array" ref="E4217">_xlfn.IFS(B4217&lt;=PERCENTILE($B$3:$B$5882,0.2),5,B4217&lt;=PERCENTILE($B$3:$B$5882,0.4),4,B4217&lt;=PERCENTILE($B$3:$B$5882,0.6),3,B4217&lt;=PERCENTILE($B$3:$B$5882,0.8),2,TRUE,1)</f>
        <v>3</v>
      </c>
      <c r="F4217" cm="1">
        <f t="array" ref="F4217">_xlfn.IFS(C4217&lt;=PERCENTILE($C$3:$C$5882,0.2),1,C4217&lt;=PERCENTILE($C$3:$C$5882,0.4),2,C4217&lt;=PERCENTILE($C$3:$C$5882,0.6),3,C4217&lt;=PERCENTILE($C$3:$C$5882,0.8),4,TRUE,5)</f>
        <v>2</v>
      </c>
      <c r="G4217" cm="1">
        <f t="array" ref="G4217">_xlfn.IFS(D4217&lt;=PERCENTILE($D$3:$D$5882,0.2),1,D4217&lt;=PERCENTILE($D$3:$D$5882,0.4),2,D4217&lt;=PERCENTILE($D$3:$D$5882,0.6),3,D4217&lt;=PERCENTILE($D$3:$D$5882,0.8),4,TRUE,5)</f>
        <v>2</v>
      </c>
      <c r="H4217" s="3" t="str" cm="1">
        <f t="array" ref="H4217">_xlfn.IFS(AND(E4217&gt;=4,F4217&gt;=4,G4217&gt;=4),"Champions",AND(E4217&gt;=3,F4217&gt;=3,G4217&gt;=3),"Loyal Customers",AND(E4217&lt;=2,F4217&gt;=3),"At Risk",AND(E4217&lt;=2,F4217&lt;=2,G4217&lt;=2),"Lost",AND(E4217&gt;=4,F4217&lt;=2),"New/Promising",TRUE,"Needs Attention")</f>
        <v>Needs Attention</v>
      </c>
      <c r="I4217" s="3" t="str">
        <f t="shared" si="69"/>
        <v>Active</v>
      </c>
      <c r="J4217" s="3" t="str">
        <f>_xlfn.XLOOKUP(A4217,'Country_Lookup'!$D:$D,'Country_Lookup'!$E:$E)</f>
        <v>United Kingdom</v>
      </c>
    </row>
    <row r="4218" spans="1:10" x14ac:dyDescent="0.3">
      <c r="A4218">
        <v>16604</v>
      </c>
      <c r="B4218">
        <v>562</v>
      </c>
      <c r="C4218">
        <v>2</v>
      </c>
      <c r="D4218">
        <v>432.44999999999987</v>
      </c>
      <c r="E4218" cm="1">
        <f t="array" ref="E4218">_xlfn.IFS(B4218&lt;=PERCENTILE($B$3:$B$5882,0.2),5,B4218&lt;=PERCENTILE($B$3:$B$5882,0.4),4,B4218&lt;=PERCENTILE($B$3:$B$5882,0.6),3,B4218&lt;=PERCENTILE($B$3:$B$5882,0.8),2,TRUE,1)</f>
        <v>1</v>
      </c>
      <c r="F4218" cm="1">
        <f t="array" ref="F4218">_xlfn.IFS(C4218&lt;=PERCENTILE($C$3:$C$5882,0.2),1,C4218&lt;=PERCENTILE($C$3:$C$5882,0.4),2,C4218&lt;=PERCENTILE($C$3:$C$5882,0.6),3,C4218&lt;=PERCENTILE($C$3:$C$5882,0.8),4,TRUE,5)</f>
        <v>2</v>
      </c>
      <c r="G4218" cm="1">
        <f t="array" ref="G4218">_xlfn.IFS(D4218&lt;=PERCENTILE($D$3:$D$5882,0.2),1,D4218&lt;=PERCENTILE($D$3:$D$5882,0.4),2,D4218&lt;=PERCENTILE($D$3:$D$5882,0.6),3,D4218&lt;=PERCENTILE($D$3:$D$5882,0.8),4,TRUE,5)</f>
        <v>2</v>
      </c>
      <c r="H4218" s="3" t="str" cm="1">
        <f t="array" ref="H4218">_xlfn.IFS(AND(E4218&gt;=4,F4218&gt;=4,G4218&gt;=4),"Champions",AND(E4218&gt;=3,F4218&gt;=3,G4218&gt;=3),"Loyal Customers",AND(E4218&lt;=2,F4218&gt;=3),"At Risk",AND(E4218&lt;=2,F4218&lt;=2,G4218&lt;=2),"Lost",AND(E4218&gt;=4,F4218&lt;=2),"New/Promising",TRUE,"Needs Attention")</f>
        <v>Lost</v>
      </c>
      <c r="I4218" s="3" t="str">
        <f t="shared" si="69"/>
        <v>Churned</v>
      </c>
      <c r="J4218" s="3" t="str">
        <f>_xlfn.XLOOKUP(A4218,'Country_Lookup'!$D:$D,'Country_Lookup'!$E:$E)</f>
        <v>United Kingdom</v>
      </c>
    </row>
    <row r="4219" spans="1:10" x14ac:dyDescent="0.3">
      <c r="A4219">
        <v>16605</v>
      </c>
      <c r="B4219">
        <v>724</v>
      </c>
      <c r="C4219">
        <v>1</v>
      </c>
      <c r="D4219">
        <v>60.48</v>
      </c>
      <c r="E4219" cm="1">
        <f t="array" ref="E4219">_xlfn.IFS(B4219&lt;=PERCENTILE($B$3:$B$5882,0.2),5,B4219&lt;=PERCENTILE($B$3:$B$5882,0.4),4,B4219&lt;=PERCENTILE($B$3:$B$5882,0.6),3,B4219&lt;=PERCENTILE($B$3:$B$5882,0.8),2,TRUE,1)</f>
        <v>1</v>
      </c>
      <c r="F4219" cm="1">
        <f t="array" ref="F4219">_xlfn.IFS(C4219&lt;=PERCENTILE($C$3:$C$5882,0.2),1,C4219&lt;=PERCENTILE($C$3:$C$5882,0.4),2,C4219&lt;=PERCENTILE($C$3:$C$5882,0.6),3,C4219&lt;=PERCENTILE($C$3:$C$5882,0.8),4,TRUE,5)</f>
        <v>1</v>
      </c>
      <c r="G4219" cm="1">
        <f t="array" ref="G4219">_xlfn.IFS(D4219&lt;=PERCENTILE($D$3:$D$5882,0.2),1,D4219&lt;=PERCENTILE($D$3:$D$5882,0.4),2,D4219&lt;=PERCENTILE($D$3:$D$5882,0.6),3,D4219&lt;=PERCENTILE($D$3:$D$5882,0.8),4,TRUE,5)</f>
        <v>1</v>
      </c>
      <c r="H4219" s="3" t="str" cm="1">
        <f t="array" ref="H4219">_xlfn.IFS(AND(E4219&gt;=4,F4219&gt;=4,G4219&gt;=4),"Champions",AND(E4219&gt;=3,F4219&gt;=3,G4219&gt;=3),"Loyal Customers",AND(E4219&lt;=2,F4219&gt;=3),"At Risk",AND(E4219&lt;=2,F4219&lt;=2,G4219&lt;=2),"Lost",AND(E4219&gt;=4,F4219&lt;=2),"New/Promising",TRUE,"Needs Attention")</f>
        <v>Lost</v>
      </c>
      <c r="I4219" s="3" t="str">
        <f t="shared" si="69"/>
        <v>Churned</v>
      </c>
      <c r="J4219" s="3" t="str">
        <f>_xlfn.XLOOKUP(A4219,'Country_Lookup'!$D:$D,'Country_Lookup'!$E:$E)</f>
        <v>United Kingdom</v>
      </c>
    </row>
    <row r="4220" spans="1:10" x14ac:dyDescent="0.3">
      <c r="A4220">
        <v>16606</v>
      </c>
      <c r="B4220">
        <v>404</v>
      </c>
      <c r="C4220">
        <v>2</v>
      </c>
      <c r="D4220">
        <v>357.65999999999991</v>
      </c>
      <c r="E4220" cm="1">
        <f t="array" ref="E4220">_xlfn.IFS(B4220&lt;=PERCENTILE($B$3:$B$5882,0.2),5,B4220&lt;=PERCENTILE($B$3:$B$5882,0.4),4,B4220&lt;=PERCENTILE($B$3:$B$5882,0.6),3,B4220&lt;=PERCENTILE($B$3:$B$5882,0.8),2,TRUE,1)</f>
        <v>2</v>
      </c>
      <c r="F4220" cm="1">
        <f t="array" ref="F4220">_xlfn.IFS(C4220&lt;=PERCENTILE($C$3:$C$5882,0.2),1,C4220&lt;=PERCENTILE($C$3:$C$5882,0.4),2,C4220&lt;=PERCENTILE($C$3:$C$5882,0.6),3,C4220&lt;=PERCENTILE($C$3:$C$5882,0.8),4,TRUE,5)</f>
        <v>2</v>
      </c>
      <c r="G4220" cm="1">
        <f t="array" ref="G4220">_xlfn.IFS(D4220&lt;=PERCENTILE($D$3:$D$5882,0.2),1,D4220&lt;=PERCENTILE($D$3:$D$5882,0.4),2,D4220&lt;=PERCENTILE($D$3:$D$5882,0.6),3,D4220&lt;=PERCENTILE($D$3:$D$5882,0.8),4,TRUE,5)</f>
        <v>2</v>
      </c>
      <c r="H4220" s="3" t="str" cm="1">
        <f t="array" ref="H4220">_xlfn.IFS(AND(E4220&gt;=4,F4220&gt;=4,G4220&gt;=4),"Champions",AND(E4220&gt;=3,F4220&gt;=3,G4220&gt;=3),"Loyal Customers",AND(E4220&lt;=2,F4220&gt;=3),"At Risk",AND(E4220&lt;=2,F4220&lt;=2,G4220&lt;=2),"Lost",AND(E4220&gt;=4,F4220&lt;=2),"New/Promising",TRUE,"Needs Attention")</f>
        <v>Lost</v>
      </c>
      <c r="I4220" s="3" t="str">
        <f t="shared" si="69"/>
        <v>Churned</v>
      </c>
      <c r="J4220" s="3" t="str">
        <f>_xlfn.XLOOKUP(A4220,'Country_Lookup'!$D:$D,'Country_Lookup'!$E:$E)</f>
        <v>United Kingdom</v>
      </c>
    </row>
    <row r="4221" spans="1:10" x14ac:dyDescent="0.3">
      <c r="A4221">
        <v>16607</v>
      </c>
      <c r="B4221">
        <v>17</v>
      </c>
      <c r="C4221">
        <v>25</v>
      </c>
      <c r="D4221">
        <v>5706.8700000000408</v>
      </c>
      <c r="E4221" cm="1">
        <f t="array" ref="E4221">_xlfn.IFS(B4221&lt;=PERCENTILE($B$3:$B$5882,0.2),5,B4221&lt;=PERCENTILE($B$3:$B$5882,0.4),4,B4221&lt;=PERCENTILE($B$3:$B$5882,0.6),3,B4221&lt;=PERCENTILE($B$3:$B$5882,0.8),2,TRUE,1)</f>
        <v>5</v>
      </c>
      <c r="F4221" cm="1">
        <f t="array" ref="F4221">_xlfn.IFS(C4221&lt;=PERCENTILE($C$3:$C$5882,0.2),1,C4221&lt;=PERCENTILE($C$3:$C$5882,0.4),2,C4221&lt;=PERCENTILE($C$3:$C$5882,0.6),3,C4221&lt;=PERCENTILE($C$3:$C$5882,0.8),4,TRUE,5)</f>
        <v>5</v>
      </c>
      <c r="G4221" cm="1">
        <f t="array" ref="G4221">_xlfn.IFS(D4221&lt;=PERCENTILE($D$3:$D$5882,0.2),1,D4221&lt;=PERCENTILE($D$3:$D$5882,0.4),2,D4221&lt;=PERCENTILE($D$3:$D$5882,0.6),3,D4221&lt;=PERCENTILE($D$3:$D$5882,0.8),4,TRUE,5)</f>
        <v>5</v>
      </c>
      <c r="H4221" s="3" t="str" cm="1">
        <f t="array" ref="H4221">_xlfn.IFS(AND(E4221&gt;=4,F4221&gt;=4,G4221&gt;=4),"Champions",AND(E4221&gt;=3,F4221&gt;=3,G4221&gt;=3),"Loyal Customers",AND(E4221&lt;=2,F4221&gt;=3),"At Risk",AND(E4221&lt;=2,F4221&lt;=2,G4221&lt;=2),"Lost",AND(E4221&gt;=4,F4221&lt;=2),"New/Promising",TRUE,"Needs Attention")</f>
        <v>Champions</v>
      </c>
      <c r="I4221" s="3" t="str">
        <f t="shared" si="69"/>
        <v>Active</v>
      </c>
      <c r="J4221" s="3" t="str">
        <f>_xlfn.XLOOKUP(A4221,'Country_Lookup'!$D:$D,'Country_Lookup'!$E:$E)</f>
        <v>United Kingdom</v>
      </c>
    </row>
    <row r="4222" spans="1:10" x14ac:dyDescent="0.3">
      <c r="A4222">
        <v>16608</v>
      </c>
      <c r="B4222">
        <v>453</v>
      </c>
      <c r="C4222">
        <v>2</v>
      </c>
      <c r="D4222">
        <v>1288.7200000000009</v>
      </c>
      <c r="E4222" cm="1">
        <f t="array" ref="E4222">_xlfn.IFS(B4222&lt;=PERCENTILE($B$3:$B$5882,0.2),5,B4222&lt;=PERCENTILE($B$3:$B$5882,0.4),4,B4222&lt;=PERCENTILE($B$3:$B$5882,0.6),3,B4222&lt;=PERCENTILE($B$3:$B$5882,0.8),2,TRUE,1)</f>
        <v>1</v>
      </c>
      <c r="F4222" cm="1">
        <f t="array" ref="F4222">_xlfn.IFS(C4222&lt;=PERCENTILE($C$3:$C$5882,0.2),1,C4222&lt;=PERCENTILE($C$3:$C$5882,0.4),2,C4222&lt;=PERCENTILE($C$3:$C$5882,0.6),3,C4222&lt;=PERCENTILE($C$3:$C$5882,0.8),4,TRUE,5)</f>
        <v>2</v>
      </c>
      <c r="G4222" cm="1">
        <f t="array" ref="G4222">_xlfn.IFS(D4222&lt;=PERCENTILE($D$3:$D$5882,0.2),1,D4222&lt;=PERCENTILE($D$3:$D$5882,0.4),2,D4222&lt;=PERCENTILE($D$3:$D$5882,0.6),3,D4222&lt;=PERCENTILE($D$3:$D$5882,0.8),4,TRUE,5)</f>
        <v>4</v>
      </c>
      <c r="H4222" s="3" t="str" cm="1">
        <f t="array" ref="H4222">_xlfn.IFS(AND(E4222&gt;=4,F4222&gt;=4,G4222&gt;=4),"Champions",AND(E4222&gt;=3,F4222&gt;=3,G4222&gt;=3),"Loyal Customers",AND(E4222&lt;=2,F4222&gt;=3),"At Risk",AND(E4222&lt;=2,F4222&lt;=2,G4222&lt;=2),"Lost",AND(E4222&gt;=4,F4222&lt;=2),"New/Promising",TRUE,"Needs Attention")</f>
        <v>Needs Attention</v>
      </c>
      <c r="I4222" s="3" t="str">
        <f t="shared" si="69"/>
        <v>Churned</v>
      </c>
      <c r="J4222" s="3" t="str">
        <f>_xlfn.XLOOKUP(A4222,'Country_Lookup'!$D:$D,'Country_Lookup'!$E:$E)</f>
        <v>United Kingdom</v>
      </c>
    </row>
    <row r="4223" spans="1:10" x14ac:dyDescent="0.3">
      <c r="A4223">
        <v>16609</v>
      </c>
      <c r="B4223">
        <v>15</v>
      </c>
      <c r="C4223">
        <v>7</v>
      </c>
      <c r="D4223">
        <v>5493.45999999998</v>
      </c>
      <c r="E4223" cm="1">
        <f t="array" ref="E4223">_xlfn.IFS(B4223&lt;=PERCENTILE($B$3:$B$5882,0.2),5,B4223&lt;=PERCENTILE($B$3:$B$5882,0.4),4,B4223&lt;=PERCENTILE($B$3:$B$5882,0.6),3,B4223&lt;=PERCENTILE($B$3:$B$5882,0.8),2,TRUE,1)</f>
        <v>5</v>
      </c>
      <c r="F4223" cm="1">
        <f t="array" ref="F4223">_xlfn.IFS(C4223&lt;=PERCENTILE($C$3:$C$5882,0.2),1,C4223&lt;=PERCENTILE($C$3:$C$5882,0.4),2,C4223&lt;=PERCENTILE($C$3:$C$5882,0.6),3,C4223&lt;=PERCENTILE($C$3:$C$5882,0.8),4,TRUE,5)</f>
        <v>4</v>
      </c>
      <c r="G4223" cm="1">
        <f t="array" ref="G4223">_xlfn.IFS(D4223&lt;=PERCENTILE($D$3:$D$5882,0.2),1,D4223&lt;=PERCENTILE($D$3:$D$5882,0.4),2,D4223&lt;=PERCENTILE($D$3:$D$5882,0.6),3,D4223&lt;=PERCENTILE($D$3:$D$5882,0.8),4,TRUE,5)</f>
        <v>5</v>
      </c>
      <c r="H4223" s="3" t="str" cm="1">
        <f t="array" ref="H4223">_xlfn.IFS(AND(E4223&gt;=4,F4223&gt;=4,G4223&gt;=4),"Champions",AND(E4223&gt;=3,F4223&gt;=3,G4223&gt;=3),"Loyal Customers",AND(E4223&lt;=2,F4223&gt;=3),"At Risk",AND(E4223&lt;=2,F4223&lt;=2,G4223&lt;=2),"Lost",AND(E4223&gt;=4,F4223&lt;=2),"New/Promising",TRUE,"Needs Attention")</f>
        <v>Champions</v>
      </c>
      <c r="I4223" s="3" t="str">
        <f t="shared" si="69"/>
        <v>Active</v>
      </c>
      <c r="J4223" s="3" t="str">
        <f>_xlfn.XLOOKUP(A4223,'Country_Lookup'!$D:$D,'Country_Lookup'!$E:$E)</f>
        <v>United Kingdom</v>
      </c>
    </row>
    <row r="4224" spans="1:10" x14ac:dyDescent="0.3">
      <c r="A4224">
        <v>16610</v>
      </c>
      <c r="B4224">
        <v>219</v>
      </c>
      <c r="C4224">
        <v>1</v>
      </c>
      <c r="D4224">
        <v>75.659999999999982</v>
      </c>
      <c r="E4224" cm="1">
        <f t="array" ref="E4224">_xlfn.IFS(B4224&lt;=PERCENTILE($B$3:$B$5882,0.2),5,B4224&lt;=PERCENTILE($B$3:$B$5882,0.4),4,B4224&lt;=PERCENTILE($B$3:$B$5882,0.6),3,B4224&lt;=PERCENTILE($B$3:$B$5882,0.8),2,TRUE,1)</f>
        <v>2</v>
      </c>
      <c r="F4224" cm="1">
        <f t="array" ref="F4224">_xlfn.IFS(C4224&lt;=PERCENTILE($C$3:$C$5882,0.2),1,C4224&lt;=PERCENTILE($C$3:$C$5882,0.4),2,C4224&lt;=PERCENTILE($C$3:$C$5882,0.6),3,C4224&lt;=PERCENTILE($C$3:$C$5882,0.8),4,TRUE,5)</f>
        <v>1</v>
      </c>
      <c r="G4224" cm="1">
        <f t="array" ref="G4224">_xlfn.IFS(D4224&lt;=PERCENTILE($D$3:$D$5882,0.2),1,D4224&lt;=PERCENTILE($D$3:$D$5882,0.4),2,D4224&lt;=PERCENTILE($D$3:$D$5882,0.6),3,D4224&lt;=PERCENTILE($D$3:$D$5882,0.8),4,TRUE,5)</f>
        <v>1</v>
      </c>
      <c r="H4224" s="3" t="str" cm="1">
        <f t="array" ref="H4224">_xlfn.IFS(AND(E4224&gt;=4,F4224&gt;=4,G4224&gt;=4),"Champions",AND(E4224&gt;=3,F4224&gt;=3,G4224&gt;=3),"Loyal Customers",AND(E4224&lt;=2,F4224&gt;=3),"At Risk",AND(E4224&lt;=2,F4224&lt;=2,G4224&lt;=2),"Lost",AND(E4224&gt;=4,F4224&lt;=2),"New/Promising",TRUE,"Needs Attention")</f>
        <v>Lost</v>
      </c>
      <c r="I4224" s="3" t="str">
        <f t="shared" si="69"/>
        <v>Churned</v>
      </c>
      <c r="J4224" s="3" t="str">
        <f>_xlfn.XLOOKUP(A4224,'Country_Lookup'!$D:$D,'Country_Lookup'!$E:$E)</f>
        <v>United Kingdom</v>
      </c>
    </row>
    <row r="4225" spans="1:10" x14ac:dyDescent="0.3">
      <c r="A4225">
        <v>16611</v>
      </c>
      <c r="B4225">
        <v>186</v>
      </c>
      <c r="C4225">
        <v>6</v>
      </c>
      <c r="D4225">
        <v>1785.1300000000028</v>
      </c>
      <c r="E4225" cm="1">
        <f t="array" ref="E4225">_xlfn.IFS(B4225&lt;=PERCENTILE($B$3:$B$5882,0.2),5,B4225&lt;=PERCENTILE($B$3:$B$5882,0.4),4,B4225&lt;=PERCENTILE($B$3:$B$5882,0.6),3,B4225&lt;=PERCENTILE($B$3:$B$5882,0.8),2,TRUE,1)</f>
        <v>3</v>
      </c>
      <c r="F4225" cm="1">
        <f t="array" ref="F4225">_xlfn.IFS(C4225&lt;=PERCENTILE($C$3:$C$5882,0.2),1,C4225&lt;=PERCENTILE($C$3:$C$5882,0.4),2,C4225&lt;=PERCENTILE($C$3:$C$5882,0.6),3,C4225&lt;=PERCENTILE($C$3:$C$5882,0.8),4,TRUE,5)</f>
        <v>4</v>
      </c>
      <c r="G4225" cm="1">
        <f t="array" ref="G4225">_xlfn.IFS(D4225&lt;=PERCENTILE($D$3:$D$5882,0.2),1,D4225&lt;=PERCENTILE($D$3:$D$5882,0.4),2,D4225&lt;=PERCENTILE($D$3:$D$5882,0.6),3,D4225&lt;=PERCENTILE($D$3:$D$5882,0.8),4,TRUE,5)</f>
        <v>4</v>
      </c>
      <c r="H4225" s="3" t="str" cm="1">
        <f t="array" ref="H4225">_xlfn.IFS(AND(E4225&gt;=4,F4225&gt;=4,G4225&gt;=4),"Champions",AND(E4225&gt;=3,F4225&gt;=3,G4225&gt;=3),"Loyal Customers",AND(E4225&lt;=2,F4225&gt;=3),"At Risk",AND(E4225&lt;=2,F4225&lt;=2,G4225&lt;=2),"Lost",AND(E4225&gt;=4,F4225&lt;=2),"New/Promising",TRUE,"Needs Attention")</f>
        <v>Loyal Customers</v>
      </c>
      <c r="I4225" s="3" t="str">
        <f t="shared" si="69"/>
        <v>Churned</v>
      </c>
      <c r="J4225" s="3" t="str">
        <f>_xlfn.XLOOKUP(A4225,'Country_Lookup'!$D:$D,'Country_Lookup'!$E:$E)</f>
        <v>United Kingdom</v>
      </c>
    </row>
    <row r="4226" spans="1:10" x14ac:dyDescent="0.3">
      <c r="A4226">
        <v>16612</v>
      </c>
      <c r="B4226">
        <v>32</v>
      </c>
      <c r="C4226">
        <v>9</v>
      </c>
      <c r="D4226">
        <v>3245.4299999999976</v>
      </c>
      <c r="E4226" cm="1">
        <f t="array" ref="E4226">_xlfn.IFS(B4226&lt;=PERCENTILE($B$3:$B$5882,0.2),5,B4226&lt;=PERCENTILE($B$3:$B$5882,0.4),4,B4226&lt;=PERCENTILE($B$3:$B$5882,0.6),3,B4226&lt;=PERCENTILE($B$3:$B$5882,0.8),2,TRUE,1)</f>
        <v>4</v>
      </c>
      <c r="F4226" cm="1">
        <f t="array" ref="F4226">_xlfn.IFS(C4226&lt;=PERCENTILE($C$3:$C$5882,0.2),1,C4226&lt;=PERCENTILE($C$3:$C$5882,0.4),2,C4226&lt;=PERCENTILE($C$3:$C$5882,0.6),3,C4226&lt;=PERCENTILE($C$3:$C$5882,0.8),4,TRUE,5)</f>
        <v>5</v>
      </c>
      <c r="G4226" cm="1">
        <f t="array" ref="G4226">_xlfn.IFS(D4226&lt;=PERCENTILE($D$3:$D$5882,0.2),1,D4226&lt;=PERCENTILE($D$3:$D$5882,0.4),2,D4226&lt;=PERCENTILE($D$3:$D$5882,0.6),3,D4226&lt;=PERCENTILE($D$3:$D$5882,0.8),4,TRUE,5)</f>
        <v>5</v>
      </c>
      <c r="H4226" s="3" t="str" cm="1">
        <f t="array" ref="H4226">_xlfn.IFS(AND(E4226&gt;=4,F4226&gt;=4,G4226&gt;=4),"Champions",AND(E4226&gt;=3,F4226&gt;=3,G4226&gt;=3),"Loyal Customers",AND(E4226&lt;=2,F4226&gt;=3),"At Risk",AND(E4226&lt;=2,F4226&lt;=2,G4226&lt;=2),"Lost",AND(E4226&gt;=4,F4226&lt;=2),"New/Promising",TRUE,"Needs Attention")</f>
        <v>Champions</v>
      </c>
      <c r="I4226" s="3" t="str">
        <f t="shared" si="69"/>
        <v>Active</v>
      </c>
      <c r="J4226" s="3" t="str">
        <f>_xlfn.XLOOKUP(A4226,'Country_Lookup'!$D:$D,'Country_Lookup'!$E:$E)</f>
        <v>United Kingdom</v>
      </c>
    </row>
    <row r="4227" spans="1:10" x14ac:dyDescent="0.3">
      <c r="A4227">
        <v>16613</v>
      </c>
      <c r="B4227">
        <v>70</v>
      </c>
      <c r="C4227">
        <v>1</v>
      </c>
      <c r="D4227">
        <v>618.59</v>
      </c>
      <c r="E4227" cm="1">
        <f t="array" ref="E4227">_xlfn.IFS(B4227&lt;=PERCENTILE($B$3:$B$5882,0.2),5,B4227&lt;=PERCENTILE($B$3:$B$5882,0.4),4,B4227&lt;=PERCENTILE($B$3:$B$5882,0.6),3,B4227&lt;=PERCENTILE($B$3:$B$5882,0.8),2,TRUE,1)</f>
        <v>3</v>
      </c>
      <c r="F4227" cm="1">
        <f t="array" ref="F4227">_xlfn.IFS(C4227&lt;=PERCENTILE($C$3:$C$5882,0.2),1,C4227&lt;=PERCENTILE($C$3:$C$5882,0.4),2,C4227&lt;=PERCENTILE($C$3:$C$5882,0.6),3,C4227&lt;=PERCENTILE($C$3:$C$5882,0.8),4,TRUE,5)</f>
        <v>1</v>
      </c>
      <c r="G4227" cm="1">
        <f t="array" ref="G4227">_xlfn.IFS(D4227&lt;=PERCENTILE($D$3:$D$5882,0.2),1,D4227&lt;=PERCENTILE($D$3:$D$5882,0.4),2,D4227&lt;=PERCENTILE($D$3:$D$5882,0.6),3,D4227&lt;=PERCENTILE($D$3:$D$5882,0.8),4,TRUE,5)</f>
        <v>3</v>
      </c>
      <c r="H4227" s="3" t="str" cm="1">
        <f t="array" ref="H4227">_xlfn.IFS(AND(E4227&gt;=4,F4227&gt;=4,G4227&gt;=4),"Champions",AND(E4227&gt;=3,F4227&gt;=3,G4227&gt;=3),"Loyal Customers",AND(E4227&lt;=2,F4227&gt;=3),"At Risk",AND(E4227&lt;=2,F4227&lt;=2,G4227&lt;=2),"Lost",AND(E4227&gt;=4,F4227&lt;=2),"New/Promising",TRUE,"Needs Attention")</f>
        <v>Needs Attention</v>
      </c>
      <c r="I4227" s="3" t="str">
        <f t="shared" ref="I4227:I4290" si="70">IF(B4227&gt;90,"Churned","Active")</f>
        <v>Active</v>
      </c>
      <c r="J4227" s="3" t="str">
        <f>_xlfn.XLOOKUP(A4227,'Country_Lookup'!$D:$D,'Country_Lookup'!$E:$E)</f>
        <v>United Kingdom</v>
      </c>
    </row>
    <row r="4228" spans="1:10" x14ac:dyDescent="0.3">
      <c r="A4228">
        <v>16614</v>
      </c>
      <c r="B4228">
        <v>182</v>
      </c>
      <c r="C4228">
        <v>3</v>
      </c>
      <c r="D4228">
        <v>1179.7900000000006</v>
      </c>
      <c r="E4228" cm="1">
        <f t="array" ref="E4228">_xlfn.IFS(B4228&lt;=PERCENTILE($B$3:$B$5882,0.2),5,B4228&lt;=PERCENTILE($B$3:$B$5882,0.4),4,B4228&lt;=PERCENTILE($B$3:$B$5882,0.6),3,B4228&lt;=PERCENTILE($B$3:$B$5882,0.8),2,TRUE,1)</f>
        <v>3</v>
      </c>
      <c r="F4228" cm="1">
        <f t="array" ref="F4228">_xlfn.IFS(C4228&lt;=PERCENTILE($C$3:$C$5882,0.2),1,C4228&lt;=PERCENTILE($C$3:$C$5882,0.4),2,C4228&lt;=PERCENTILE($C$3:$C$5882,0.6),3,C4228&lt;=PERCENTILE($C$3:$C$5882,0.8),4,TRUE,5)</f>
        <v>3</v>
      </c>
      <c r="G4228" cm="1">
        <f t="array" ref="G4228">_xlfn.IFS(D4228&lt;=PERCENTILE($D$3:$D$5882,0.2),1,D4228&lt;=PERCENTILE($D$3:$D$5882,0.4),2,D4228&lt;=PERCENTILE($D$3:$D$5882,0.6),3,D4228&lt;=PERCENTILE($D$3:$D$5882,0.8),4,TRUE,5)</f>
        <v>3</v>
      </c>
      <c r="H4228" s="3" t="str" cm="1">
        <f t="array" ref="H4228">_xlfn.IFS(AND(E4228&gt;=4,F4228&gt;=4,G4228&gt;=4),"Champions",AND(E4228&gt;=3,F4228&gt;=3,G4228&gt;=3),"Loyal Customers",AND(E4228&lt;=2,F4228&gt;=3),"At Risk",AND(E4228&lt;=2,F4228&lt;=2,G4228&lt;=2),"Lost",AND(E4228&gt;=4,F4228&lt;=2),"New/Promising",TRUE,"Needs Attention")</f>
        <v>Loyal Customers</v>
      </c>
      <c r="I4228" s="3" t="str">
        <f t="shared" si="70"/>
        <v>Churned</v>
      </c>
      <c r="J4228" s="3" t="str">
        <f>_xlfn.XLOOKUP(A4228,'Country_Lookup'!$D:$D,'Country_Lookup'!$E:$E)</f>
        <v>United Kingdom</v>
      </c>
    </row>
    <row r="4229" spans="1:10" x14ac:dyDescent="0.3">
      <c r="A4229">
        <v>16615</v>
      </c>
      <c r="B4229">
        <v>626</v>
      </c>
      <c r="C4229">
        <v>1</v>
      </c>
      <c r="D4229">
        <v>291.5</v>
      </c>
      <c r="E4229" cm="1">
        <f t="array" ref="E4229">_xlfn.IFS(B4229&lt;=PERCENTILE($B$3:$B$5882,0.2),5,B4229&lt;=PERCENTILE($B$3:$B$5882,0.4),4,B4229&lt;=PERCENTILE($B$3:$B$5882,0.6),3,B4229&lt;=PERCENTILE($B$3:$B$5882,0.8),2,TRUE,1)</f>
        <v>1</v>
      </c>
      <c r="F4229" cm="1">
        <f t="array" ref="F4229">_xlfn.IFS(C4229&lt;=PERCENTILE($C$3:$C$5882,0.2),1,C4229&lt;=PERCENTILE($C$3:$C$5882,0.4),2,C4229&lt;=PERCENTILE($C$3:$C$5882,0.6),3,C4229&lt;=PERCENTILE($C$3:$C$5882,0.8),4,TRUE,5)</f>
        <v>1</v>
      </c>
      <c r="G4229" cm="1">
        <f t="array" ref="G4229">_xlfn.IFS(D4229&lt;=PERCENTILE($D$3:$D$5882,0.2),1,D4229&lt;=PERCENTILE($D$3:$D$5882,0.4),2,D4229&lt;=PERCENTILE($D$3:$D$5882,0.6),3,D4229&lt;=PERCENTILE($D$3:$D$5882,0.8),4,TRUE,5)</f>
        <v>2</v>
      </c>
      <c r="H4229" s="3" t="str" cm="1">
        <f t="array" ref="H4229">_xlfn.IFS(AND(E4229&gt;=4,F4229&gt;=4,G4229&gt;=4),"Champions",AND(E4229&gt;=3,F4229&gt;=3,G4229&gt;=3),"Loyal Customers",AND(E4229&lt;=2,F4229&gt;=3),"At Risk",AND(E4229&lt;=2,F4229&lt;=2,G4229&lt;=2),"Lost",AND(E4229&gt;=4,F4229&lt;=2),"New/Promising",TRUE,"Needs Attention")</f>
        <v>Lost</v>
      </c>
      <c r="I4229" s="3" t="str">
        <f t="shared" si="70"/>
        <v>Churned</v>
      </c>
      <c r="J4229" s="3" t="str">
        <f>_xlfn.XLOOKUP(A4229,'Country_Lookup'!$D:$D,'Country_Lookup'!$E:$E)</f>
        <v>United Kingdom</v>
      </c>
    </row>
    <row r="4230" spans="1:10" x14ac:dyDescent="0.3">
      <c r="A4230">
        <v>16616</v>
      </c>
      <c r="B4230">
        <v>15</v>
      </c>
      <c r="C4230">
        <v>2</v>
      </c>
      <c r="D4230">
        <v>500.42</v>
      </c>
      <c r="E4230" cm="1">
        <f t="array" ref="E4230">_xlfn.IFS(B4230&lt;=PERCENTILE($B$3:$B$5882,0.2),5,B4230&lt;=PERCENTILE($B$3:$B$5882,0.4),4,B4230&lt;=PERCENTILE($B$3:$B$5882,0.6),3,B4230&lt;=PERCENTILE($B$3:$B$5882,0.8),2,TRUE,1)</f>
        <v>5</v>
      </c>
      <c r="F4230" cm="1">
        <f t="array" ref="F4230">_xlfn.IFS(C4230&lt;=PERCENTILE($C$3:$C$5882,0.2),1,C4230&lt;=PERCENTILE($C$3:$C$5882,0.4),2,C4230&lt;=PERCENTILE($C$3:$C$5882,0.6),3,C4230&lt;=PERCENTILE($C$3:$C$5882,0.8),4,TRUE,5)</f>
        <v>2</v>
      </c>
      <c r="G4230" cm="1">
        <f t="array" ref="G4230">_xlfn.IFS(D4230&lt;=PERCENTILE($D$3:$D$5882,0.2),1,D4230&lt;=PERCENTILE($D$3:$D$5882,0.4),2,D4230&lt;=PERCENTILE($D$3:$D$5882,0.6),3,D4230&lt;=PERCENTILE($D$3:$D$5882,0.8),4,TRUE,5)</f>
        <v>2</v>
      </c>
      <c r="H4230" s="3" t="str" cm="1">
        <f t="array" ref="H4230">_xlfn.IFS(AND(E4230&gt;=4,F4230&gt;=4,G4230&gt;=4),"Champions",AND(E4230&gt;=3,F4230&gt;=3,G4230&gt;=3),"Loyal Customers",AND(E4230&lt;=2,F4230&gt;=3),"At Risk",AND(E4230&lt;=2,F4230&lt;=2,G4230&lt;=2),"Lost",AND(E4230&gt;=4,F4230&lt;=2),"New/Promising",TRUE,"Needs Attention")</f>
        <v>New/Promising</v>
      </c>
      <c r="I4230" s="3" t="str">
        <f t="shared" si="70"/>
        <v>Active</v>
      </c>
      <c r="J4230" s="3" t="str">
        <f>_xlfn.XLOOKUP(A4230,'Country_Lookup'!$D:$D,'Country_Lookup'!$E:$E)</f>
        <v>United Kingdom</v>
      </c>
    </row>
    <row r="4231" spans="1:10" x14ac:dyDescent="0.3">
      <c r="A4231">
        <v>16617</v>
      </c>
      <c r="B4231">
        <v>235</v>
      </c>
      <c r="C4231">
        <v>1</v>
      </c>
      <c r="D4231">
        <v>151.85</v>
      </c>
      <c r="E4231" cm="1">
        <f t="array" ref="E4231">_xlfn.IFS(B4231&lt;=PERCENTILE($B$3:$B$5882,0.2),5,B4231&lt;=PERCENTILE($B$3:$B$5882,0.4),4,B4231&lt;=PERCENTILE($B$3:$B$5882,0.6),3,B4231&lt;=PERCENTILE($B$3:$B$5882,0.8),2,TRUE,1)</f>
        <v>2</v>
      </c>
      <c r="F4231" cm="1">
        <f t="array" ref="F4231">_xlfn.IFS(C4231&lt;=PERCENTILE($C$3:$C$5882,0.2),1,C4231&lt;=PERCENTILE($C$3:$C$5882,0.4),2,C4231&lt;=PERCENTILE($C$3:$C$5882,0.6),3,C4231&lt;=PERCENTILE($C$3:$C$5882,0.8),4,TRUE,5)</f>
        <v>1</v>
      </c>
      <c r="G4231" cm="1">
        <f t="array" ref="G4231">_xlfn.IFS(D4231&lt;=PERCENTILE($D$3:$D$5882,0.2),1,D4231&lt;=PERCENTILE($D$3:$D$5882,0.4),2,D4231&lt;=PERCENTILE($D$3:$D$5882,0.6),3,D4231&lt;=PERCENTILE($D$3:$D$5882,0.8),4,TRUE,5)</f>
        <v>1</v>
      </c>
      <c r="H4231" s="3" t="str" cm="1">
        <f t="array" ref="H4231">_xlfn.IFS(AND(E4231&gt;=4,F4231&gt;=4,G4231&gt;=4),"Champions",AND(E4231&gt;=3,F4231&gt;=3,G4231&gt;=3),"Loyal Customers",AND(E4231&lt;=2,F4231&gt;=3),"At Risk",AND(E4231&lt;=2,F4231&lt;=2,G4231&lt;=2),"Lost",AND(E4231&gt;=4,F4231&lt;=2),"New/Promising",TRUE,"Needs Attention")</f>
        <v>Lost</v>
      </c>
      <c r="I4231" s="3" t="str">
        <f t="shared" si="70"/>
        <v>Churned</v>
      </c>
      <c r="J4231" s="3" t="str">
        <f>_xlfn.XLOOKUP(A4231,'Country_Lookup'!$D:$D,'Country_Lookup'!$E:$E)</f>
        <v>United Kingdom</v>
      </c>
    </row>
    <row r="4232" spans="1:10" x14ac:dyDescent="0.3">
      <c r="A4232">
        <v>16618</v>
      </c>
      <c r="B4232">
        <v>31</v>
      </c>
      <c r="C4232">
        <v>5</v>
      </c>
      <c r="D4232">
        <v>2647.589999999997</v>
      </c>
      <c r="E4232" cm="1">
        <f t="array" ref="E4232">_xlfn.IFS(B4232&lt;=PERCENTILE($B$3:$B$5882,0.2),5,B4232&lt;=PERCENTILE($B$3:$B$5882,0.4),4,B4232&lt;=PERCENTILE($B$3:$B$5882,0.6),3,B4232&lt;=PERCENTILE($B$3:$B$5882,0.8),2,TRUE,1)</f>
        <v>4</v>
      </c>
      <c r="F4232" cm="1">
        <f t="array" ref="F4232">_xlfn.IFS(C4232&lt;=PERCENTILE($C$3:$C$5882,0.2),1,C4232&lt;=PERCENTILE($C$3:$C$5882,0.4),2,C4232&lt;=PERCENTILE($C$3:$C$5882,0.6),3,C4232&lt;=PERCENTILE($C$3:$C$5882,0.8),4,TRUE,5)</f>
        <v>4</v>
      </c>
      <c r="G4232" cm="1">
        <f t="array" ref="G4232">_xlfn.IFS(D4232&lt;=PERCENTILE($D$3:$D$5882,0.2),1,D4232&lt;=PERCENTILE($D$3:$D$5882,0.4),2,D4232&lt;=PERCENTILE($D$3:$D$5882,0.6),3,D4232&lt;=PERCENTILE($D$3:$D$5882,0.8),4,TRUE,5)</f>
        <v>4</v>
      </c>
      <c r="H4232" s="3" t="str" cm="1">
        <f t="array" ref="H4232">_xlfn.IFS(AND(E4232&gt;=4,F4232&gt;=4,G4232&gt;=4),"Champions",AND(E4232&gt;=3,F4232&gt;=3,G4232&gt;=3),"Loyal Customers",AND(E4232&lt;=2,F4232&gt;=3),"At Risk",AND(E4232&lt;=2,F4232&lt;=2,G4232&lt;=2),"Lost",AND(E4232&gt;=4,F4232&lt;=2),"New/Promising",TRUE,"Needs Attention")</f>
        <v>Champions</v>
      </c>
      <c r="I4232" s="3" t="str">
        <f t="shared" si="70"/>
        <v>Active</v>
      </c>
      <c r="J4232" s="3" t="str">
        <f>_xlfn.XLOOKUP(A4232,'Country_Lookup'!$D:$D,'Country_Lookup'!$E:$E)</f>
        <v>United Kingdom</v>
      </c>
    </row>
    <row r="4233" spans="1:10" x14ac:dyDescent="0.3">
      <c r="A4233">
        <v>16619</v>
      </c>
      <c r="B4233">
        <v>263</v>
      </c>
      <c r="C4233">
        <v>4</v>
      </c>
      <c r="D4233">
        <v>1938.3299999999952</v>
      </c>
      <c r="E4233" cm="1">
        <f t="array" ref="E4233">_xlfn.IFS(B4233&lt;=PERCENTILE($B$3:$B$5882,0.2),5,B4233&lt;=PERCENTILE($B$3:$B$5882,0.4),4,B4233&lt;=PERCENTILE($B$3:$B$5882,0.6),3,B4233&lt;=PERCENTILE($B$3:$B$5882,0.8),2,TRUE,1)</f>
        <v>2</v>
      </c>
      <c r="F4233" cm="1">
        <f t="array" ref="F4233">_xlfn.IFS(C4233&lt;=PERCENTILE($C$3:$C$5882,0.2),1,C4233&lt;=PERCENTILE($C$3:$C$5882,0.4),2,C4233&lt;=PERCENTILE($C$3:$C$5882,0.6),3,C4233&lt;=PERCENTILE($C$3:$C$5882,0.8),4,TRUE,5)</f>
        <v>3</v>
      </c>
      <c r="G4233" cm="1">
        <f t="array" ref="G4233">_xlfn.IFS(D4233&lt;=PERCENTILE($D$3:$D$5882,0.2),1,D4233&lt;=PERCENTILE($D$3:$D$5882,0.4),2,D4233&lt;=PERCENTILE($D$3:$D$5882,0.6),3,D4233&lt;=PERCENTILE($D$3:$D$5882,0.8),4,TRUE,5)</f>
        <v>4</v>
      </c>
      <c r="H4233" s="3" t="str" cm="1">
        <f t="array" ref="H4233">_xlfn.IFS(AND(E4233&gt;=4,F4233&gt;=4,G4233&gt;=4),"Champions",AND(E4233&gt;=3,F4233&gt;=3,G4233&gt;=3),"Loyal Customers",AND(E4233&lt;=2,F4233&gt;=3),"At Risk",AND(E4233&lt;=2,F4233&lt;=2,G4233&lt;=2),"Lost",AND(E4233&gt;=4,F4233&lt;=2),"New/Promising",TRUE,"Needs Attention")</f>
        <v>At Risk</v>
      </c>
      <c r="I4233" s="3" t="str">
        <f t="shared" si="70"/>
        <v>Churned</v>
      </c>
      <c r="J4233" s="3" t="str">
        <f>_xlfn.XLOOKUP(A4233,'Country_Lookup'!$D:$D,'Country_Lookup'!$E:$E)</f>
        <v>United Kingdom</v>
      </c>
    </row>
    <row r="4234" spans="1:10" x14ac:dyDescent="0.3">
      <c r="A4234">
        <v>16620</v>
      </c>
      <c r="B4234">
        <v>3</v>
      </c>
      <c r="C4234">
        <v>6</v>
      </c>
      <c r="D4234">
        <v>1758.9299999999957</v>
      </c>
      <c r="E4234" cm="1">
        <f t="array" ref="E4234">_xlfn.IFS(B4234&lt;=PERCENTILE($B$3:$B$5882,0.2),5,B4234&lt;=PERCENTILE($B$3:$B$5882,0.4),4,B4234&lt;=PERCENTILE($B$3:$B$5882,0.6),3,B4234&lt;=PERCENTILE($B$3:$B$5882,0.8),2,TRUE,1)</f>
        <v>5</v>
      </c>
      <c r="F4234" cm="1">
        <f t="array" ref="F4234">_xlfn.IFS(C4234&lt;=PERCENTILE($C$3:$C$5882,0.2),1,C4234&lt;=PERCENTILE($C$3:$C$5882,0.4),2,C4234&lt;=PERCENTILE($C$3:$C$5882,0.6),3,C4234&lt;=PERCENTILE($C$3:$C$5882,0.8),4,TRUE,5)</f>
        <v>4</v>
      </c>
      <c r="G4234" cm="1">
        <f t="array" ref="G4234">_xlfn.IFS(D4234&lt;=PERCENTILE($D$3:$D$5882,0.2),1,D4234&lt;=PERCENTILE($D$3:$D$5882,0.4),2,D4234&lt;=PERCENTILE($D$3:$D$5882,0.6),3,D4234&lt;=PERCENTILE($D$3:$D$5882,0.8),4,TRUE,5)</f>
        <v>4</v>
      </c>
      <c r="H4234" s="3" t="str" cm="1">
        <f t="array" ref="H4234">_xlfn.IFS(AND(E4234&gt;=4,F4234&gt;=4,G4234&gt;=4),"Champions",AND(E4234&gt;=3,F4234&gt;=3,G4234&gt;=3),"Loyal Customers",AND(E4234&lt;=2,F4234&gt;=3),"At Risk",AND(E4234&lt;=2,F4234&lt;=2,G4234&lt;=2),"Lost",AND(E4234&gt;=4,F4234&lt;=2),"New/Promising",TRUE,"Needs Attention")</f>
        <v>Champions</v>
      </c>
      <c r="I4234" s="3" t="str">
        <f t="shared" si="70"/>
        <v>Active</v>
      </c>
      <c r="J4234" s="3" t="str">
        <f>_xlfn.XLOOKUP(A4234,'Country_Lookup'!$D:$D,'Country_Lookup'!$E:$E)</f>
        <v>United Kingdom</v>
      </c>
    </row>
    <row r="4235" spans="1:10" x14ac:dyDescent="0.3">
      <c r="A4235">
        <v>16621</v>
      </c>
      <c r="B4235">
        <v>51</v>
      </c>
      <c r="C4235">
        <v>4</v>
      </c>
      <c r="D4235">
        <v>813.47999999999979</v>
      </c>
      <c r="E4235" cm="1">
        <f t="array" ref="E4235">_xlfn.IFS(B4235&lt;=PERCENTILE($B$3:$B$5882,0.2),5,B4235&lt;=PERCENTILE($B$3:$B$5882,0.4),4,B4235&lt;=PERCENTILE($B$3:$B$5882,0.6),3,B4235&lt;=PERCENTILE($B$3:$B$5882,0.8),2,TRUE,1)</f>
        <v>4</v>
      </c>
      <c r="F4235" cm="1">
        <f t="array" ref="F4235">_xlfn.IFS(C4235&lt;=PERCENTILE($C$3:$C$5882,0.2),1,C4235&lt;=PERCENTILE($C$3:$C$5882,0.4),2,C4235&lt;=PERCENTILE($C$3:$C$5882,0.6),3,C4235&lt;=PERCENTILE($C$3:$C$5882,0.8),4,TRUE,5)</f>
        <v>3</v>
      </c>
      <c r="G4235" cm="1">
        <f t="array" ref="G4235">_xlfn.IFS(D4235&lt;=PERCENTILE($D$3:$D$5882,0.2),1,D4235&lt;=PERCENTILE($D$3:$D$5882,0.4),2,D4235&lt;=PERCENTILE($D$3:$D$5882,0.6),3,D4235&lt;=PERCENTILE($D$3:$D$5882,0.8),4,TRUE,5)</f>
        <v>3</v>
      </c>
      <c r="H4235" s="3" t="str" cm="1">
        <f t="array" ref="H4235">_xlfn.IFS(AND(E4235&gt;=4,F4235&gt;=4,G4235&gt;=4),"Champions",AND(E4235&gt;=3,F4235&gt;=3,G4235&gt;=3),"Loyal Customers",AND(E4235&lt;=2,F4235&gt;=3),"At Risk",AND(E4235&lt;=2,F4235&lt;=2,G4235&lt;=2),"Lost",AND(E4235&gt;=4,F4235&lt;=2),"New/Promising",TRUE,"Needs Attention")</f>
        <v>Loyal Customers</v>
      </c>
      <c r="I4235" s="3" t="str">
        <f t="shared" si="70"/>
        <v>Active</v>
      </c>
      <c r="J4235" s="3" t="str">
        <f>_xlfn.XLOOKUP(A4235,'Country_Lookup'!$D:$D,'Country_Lookup'!$E:$E)</f>
        <v>United Kingdom</v>
      </c>
    </row>
    <row r="4236" spans="1:10" x14ac:dyDescent="0.3">
      <c r="A4236">
        <v>16622</v>
      </c>
      <c r="B4236">
        <v>543</v>
      </c>
      <c r="C4236">
        <v>1</v>
      </c>
      <c r="D4236">
        <v>225.39999999999995</v>
      </c>
      <c r="E4236" cm="1">
        <f t="array" ref="E4236">_xlfn.IFS(B4236&lt;=PERCENTILE($B$3:$B$5882,0.2),5,B4236&lt;=PERCENTILE($B$3:$B$5882,0.4),4,B4236&lt;=PERCENTILE($B$3:$B$5882,0.6),3,B4236&lt;=PERCENTILE($B$3:$B$5882,0.8),2,TRUE,1)</f>
        <v>1</v>
      </c>
      <c r="F4236" cm="1">
        <f t="array" ref="F4236">_xlfn.IFS(C4236&lt;=PERCENTILE($C$3:$C$5882,0.2),1,C4236&lt;=PERCENTILE($C$3:$C$5882,0.4),2,C4236&lt;=PERCENTILE($C$3:$C$5882,0.6),3,C4236&lt;=PERCENTILE($C$3:$C$5882,0.8),4,TRUE,5)</f>
        <v>1</v>
      </c>
      <c r="G4236" cm="1">
        <f t="array" ref="G4236">_xlfn.IFS(D4236&lt;=PERCENTILE($D$3:$D$5882,0.2),1,D4236&lt;=PERCENTILE($D$3:$D$5882,0.4),2,D4236&lt;=PERCENTILE($D$3:$D$5882,0.6),3,D4236&lt;=PERCENTILE($D$3:$D$5882,0.8),4,TRUE,5)</f>
        <v>1</v>
      </c>
      <c r="H4236" s="3" t="str" cm="1">
        <f t="array" ref="H4236">_xlfn.IFS(AND(E4236&gt;=4,F4236&gt;=4,G4236&gt;=4),"Champions",AND(E4236&gt;=3,F4236&gt;=3,G4236&gt;=3),"Loyal Customers",AND(E4236&lt;=2,F4236&gt;=3),"At Risk",AND(E4236&lt;=2,F4236&lt;=2,G4236&lt;=2),"Lost",AND(E4236&gt;=4,F4236&lt;=2),"New/Promising",TRUE,"Needs Attention")</f>
        <v>Lost</v>
      </c>
      <c r="I4236" s="3" t="str">
        <f t="shared" si="70"/>
        <v>Churned</v>
      </c>
      <c r="J4236" s="3" t="str">
        <f>_xlfn.XLOOKUP(A4236,'Country_Lookup'!$D:$D,'Country_Lookup'!$E:$E)</f>
        <v>United Kingdom</v>
      </c>
    </row>
    <row r="4237" spans="1:10" x14ac:dyDescent="0.3">
      <c r="A4237">
        <v>16623</v>
      </c>
      <c r="B4237">
        <v>245</v>
      </c>
      <c r="C4237">
        <v>4</v>
      </c>
      <c r="D4237">
        <v>1015.2399999999997</v>
      </c>
      <c r="E4237" cm="1">
        <f t="array" ref="E4237">_xlfn.IFS(B4237&lt;=PERCENTILE($B$3:$B$5882,0.2),5,B4237&lt;=PERCENTILE($B$3:$B$5882,0.4),4,B4237&lt;=PERCENTILE($B$3:$B$5882,0.6),3,B4237&lt;=PERCENTILE($B$3:$B$5882,0.8),2,TRUE,1)</f>
        <v>2</v>
      </c>
      <c r="F4237" cm="1">
        <f t="array" ref="F4237">_xlfn.IFS(C4237&lt;=PERCENTILE($C$3:$C$5882,0.2),1,C4237&lt;=PERCENTILE($C$3:$C$5882,0.4),2,C4237&lt;=PERCENTILE($C$3:$C$5882,0.6),3,C4237&lt;=PERCENTILE($C$3:$C$5882,0.8),4,TRUE,5)</f>
        <v>3</v>
      </c>
      <c r="G4237" cm="1">
        <f t="array" ref="G4237">_xlfn.IFS(D4237&lt;=PERCENTILE($D$3:$D$5882,0.2),1,D4237&lt;=PERCENTILE($D$3:$D$5882,0.4),2,D4237&lt;=PERCENTILE($D$3:$D$5882,0.6),3,D4237&lt;=PERCENTILE($D$3:$D$5882,0.8),4,TRUE,5)</f>
        <v>3</v>
      </c>
      <c r="H4237" s="3" t="str" cm="1">
        <f t="array" ref="H4237">_xlfn.IFS(AND(E4237&gt;=4,F4237&gt;=4,G4237&gt;=4),"Champions",AND(E4237&gt;=3,F4237&gt;=3,G4237&gt;=3),"Loyal Customers",AND(E4237&lt;=2,F4237&gt;=3),"At Risk",AND(E4237&lt;=2,F4237&lt;=2,G4237&lt;=2),"Lost",AND(E4237&gt;=4,F4237&lt;=2),"New/Promising",TRUE,"Needs Attention")</f>
        <v>At Risk</v>
      </c>
      <c r="I4237" s="3" t="str">
        <f t="shared" si="70"/>
        <v>Churned</v>
      </c>
      <c r="J4237" s="3" t="str">
        <f>_xlfn.XLOOKUP(A4237,'Country_Lookup'!$D:$D,'Country_Lookup'!$E:$E)</f>
        <v>United Kingdom</v>
      </c>
    </row>
    <row r="4238" spans="1:10" x14ac:dyDescent="0.3">
      <c r="A4238">
        <v>16624</v>
      </c>
      <c r="B4238">
        <v>80</v>
      </c>
      <c r="C4238">
        <v>2</v>
      </c>
      <c r="D4238">
        <v>810.56999999999982</v>
      </c>
      <c r="E4238" cm="1">
        <f t="array" ref="E4238">_xlfn.IFS(B4238&lt;=PERCENTILE($B$3:$B$5882,0.2),5,B4238&lt;=PERCENTILE($B$3:$B$5882,0.4),4,B4238&lt;=PERCENTILE($B$3:$B$5882,0.6),3,B4238&lt;=PERCENTILE($B$3:$B$5882,0.8),2,TRUE,1)</f>
        <v>3</v>
      </c>
      <c r="F4238" cm="1">
        <f t="array" ref="F4238">_xlfn.IFS(C4238&lt;=PERCENTILE($C$3:$C$5882,0.2),1,C4238&lt;=PERCENTILE($C$3:$C$5882,0.4),2,C4238&lt;=PERCENTILE($C$3:$C$5882,0.6),3,C4238&lt;=PERCENTILE($C$3:$C$5882,0.8),4,TRUE,5)</f>
        <v>2</v>
      </c>
      <c r="G4238" cm="1">
        <f t="array" ref="G4238">_xlfn.IFS(D4238&lt;=PERCENTILE($D$3:$D$5882,0.2),1,D4238&lt;=PERCENTILE($D$3:$D$5882,0.4),2,D4238&lt;=PERCENTILE($D$3:$D$5882,0.6),3,D4238&lt;=PERCENTILE($D$3:$D$5882,0.8),4,TRUE,5)</f>
        <v>3</v>
      </c>
      <c r="H4238" s="3" t="str" cm="1">
        <f t="array" ref="H4238">_xlfn.IFS(AND(E4238&gt;=4,F4238&gt;=4,G4238&gt;=4),"Champions",AND(E4238&gt;=3,F4238&gt;=3,G4238&gt;=3),"Loyal Customers",AND(E4238&lt;=2,F4238&gt;=3),"At Risk",AND(E4238&lt;=2,F4238&lt;=2,G4238&lt;=2),"Lost",AND(E4238&gt;=4,F4238&lt;=2),"New/Promising",TRUE,"Needs Attention")</f>
        <v>Needs Attention</v>
      </c>
      <c r="I4238" s="3" t="str">
        <f t="shared" si="70"/>
        <v>Active</v>
      </c>
      <c r="J4238" s="3" t="str">
        <f>_xlfn.XLOOKUP(A4238,'Country_Lookup'!$D:$D,'Country_Lookup'!$E:$E)</f>
        <v>United Kingdom</v>
      </c>
    </row>
    <row r="4239" spans="1:10" x14ac:dyDescent="0.3">
      <c r="A4239">
        <v>16625</v>
      </c>
      <c r="B4239">
        <v>274</v>
      </c>
      <c r="C4239">
        <v>5</v>
      </c>
      <c r="D4239">
        <v>1654.0299999999991</v>
      </c>
      <c r="E4239" cm="1">
        <f t="array" ref="E4239">_xlfn.IFS(B4239&lt;=PERCENTILE($B$3:$B$5882,0.2),5,B4239&lt;=PERCENTILE($B$3:$B$5882,0.4),4,B4239&lt;=PERCENTILE($B$3:$B$5882,0.6),3,B4239&lt;=PERCENTILE($B$3:$B$5882,0.8),2,TRUE,1)</f>
        <v>2</v>
      </c>
      <c r="F4239" cm="1">
        <f t="array" ref="F4239">_xlfn.IFS(C4239&lt;=PERCENTILE($C$3:$C$5882,0.2),1,C4239&lt;=PERCENTILE($C$3:$C$5882,0.4),2,C4239&lt;=PERCENTILE($C$3:$C$5882,0.6),3,C4239&lt;=PERCENTILE($C$3:$C$5882,0.8),4,TRUE,5)</f>
        <v>4</v>
      </c>
      <c r="G4239" cm="1">
        <f t="array" ref="G4239">_xlfn.IFS(D4239&lt;=PERCENTILE($D$3:$D$5882,0.2),1,D4239&lt;=PERCENTILE($D$3:$D$5882,0.4),2,D4239&lt;=PERCENTILE($D$3:$D$5882,0.6),3,D4239&lt;=PERCENTILE($D$3:$D$5882,0.8),4,TRUE,5)</f>
        <v>4</v>
      </c>
      <c r="H4239" s="3" t="str" cm="1">
        <f t="array" ref="H4239">_xlfn.IFS(AND(E4239&gt;=4,F4239&gt;=4,G4239&gt;=4),"Champions",AND(E4239&gt;=3,F4239&gt;=3,G4239&gt;=3),"Loyal Customers",AND(E4239&lt;=2,F4239&gt;=3),"At Risk",AND(E4239&lt;=2,F4239&lt;=2,G4239&lt;=2),"Lost",AND(E4239&gt;=4,F4239&lt;=2),"New/Promising",TRUE,"Needs Attention")</f>
        <v>At Risk</v>
      </c>
      <c r="I4239" s="3" t="str">
        <f t="shared" si="70"/>
        <v>Churned</v>
      </c>
      <c r="J4239" s="3" t="str">
        <f>_xlfn.XLOOKUP(A4239,'Country_Lookup'!$D:$D,'Country_Lookup'!$E:$E)</f>
        <v>United Kingdom</v>
      </c>
    </row>
    <row r="4240" spans="1:10" x14ac:dyDescent="0.3">
      <c r="A4240">
        <v>16626</v>
      </c>
      <c r="B4240">
        <v>0</v>
      </c>
      <c r="C4240">
        <v>17</v>
      </c>
      <c r="D4240">
        <v>4413.0999999999858</v>
      </c>
      <c r="E4240" cm="1">
        <f t="array" ref="E4240">_xlfn.IFS(B4240&lt;=PERCENTILE($B$3:$B$5882,0.2),5,B4240&lt;=PERCENTILE($B$3:$B$5882,0.4),4,B4240&lt;=PERCENTILE($B$3:$B$5882,0.6),3,B4240&lt;=PERCENTILE($B$3:$B$5882,0.8),2,TRUE,1)</f>
        <v>5</v>
      </c>
      <c r="F4240" cm="1">
        <f t="array" ref="F4240">_xlfn.IFS(C4240&lt;=PERCENTILE($C$3:$C$5882,0.2),1,C4240&lt;=PERCENTILE($C$3:$C$5882,0.4),2,C4240&lt;=PERCENTILE($C$3:$C$5882,0.6),3,C4240&lt;=PERCENTILE($C$3:$C$5882,0.8),4,TRUE,5)</f>
        <v>5</v>
      </c>
      <c r="G4240" cm="1">
        <f t="array" ref="G4240">_xlfn.IFS(D4240&lt;=PERCENTILE($D$3:$D$5882,0.2),1,D4240&lt;=PERCENTILE($D$3:$D$5882,0.4),2,D4240&lt;=PERCENTILE($D$3:$D$5882,0.6),3,D4240&lt;=PERCENTILE($D$3:$D$5882,0.8),4,TRUE,5)</f>
        <v>5</v>
      </c>
      <c r="H4240" s="3" t="str" cm="1">
        <f t="array" ref="H4240">_xlfn.IFS(AND(E4240&gt;=4,F4240&gt;=4,G4240&gt;=4),"Champions",AND(E4240&gt;=3,F4240&gt;=3,G4240&gt;=3),"Loyal Customers",AND(E4240&lt;=2,F4240&gt;=3),"At Risk",AND(E4240&lt;=2,F4240&lt;=2,G4240&lt;=2),"Lost",AND(E4240&gt;=4,F4240&lt;=2),"New/Promising",TRUE,"Needs Attention")</f>
        <v>Champions</v>
      </c>
      <c r="I4240" s="3" t="str">
        <f t="shared" si="70"/>
        <v>Active</v>
      </c>
      <c r="J4240" s="3" t="str">
        <f>_xlfn.XLOOKUP(A4240,'Country_Lookup'!$D:$D,'Country_Lookup'!$E:$E)</f>
        <v>United Kingdom</v>
      </c>
    </row>
    <row r="4241" spans="1:10" x14ac:dyDescent="0.3">
      <c r="A4241">
        <v>16627</v>
      </c>
      <c r="B4241">
        <v>79</v>
      </c>
      <c r="C4241">
        <v>1</v>
      </c>
      <c r="D4241">
        <v>322.80000000000013</v>
      </c>
      <c r="E4241" cm="1">
        <f t="array" ref="E4241">_xlfn.IFS(B4241&lt;=PERCENTILE($B$3:$B$5882,0.2),5,B4241&lt;=PERCENTILE($B$3:$B$5882,0.4),4,B4241&lt;=PERCENTILE($B$3:$B$5882,0.6),3,B4241&lt;=PERCENTILE($B$3:$B$5882,0.8),2,TRUE,1)</f>
        <v>3</v>
      </c>
      <c r="F4241" cm="1">
        <f t="array" ref="F4241">_xlfn.IFS(C4241&lt;=PERCENTILE($C$3:$C$5882,0.2),1,C4241&lt;=PERCENTILE($C$3:$C$5882,0.4),2,C4241&lt;=PERCENTILE($C$3:$C$5882,0.6),3,C4241&lt;=PERCENTILE($C$3:$C$5882,0.8),4,TRUE,5)</f>
        <v>1</v>
      </c>
      <c r="G4241" cm="1">
        <f t="array" ref="G4241">_xlfn.IFS(D4241&lt;=PERCENTILE($D$3:$D$5882,0.2),1,D4241&lt;=PERCENTILE($D$3:$D$5882,0.4),2,D4241&lt;=PERCENTILE($D$3:$D$5882,0.6),3,D4241&lt;=PERCENTILE($D$3:$D$5882,0.8),4,TRUE,5)</f>
        <v>2</v>
      </c>
      <c r="H4241" s="3" t="str" cm="1">
        <f t="array" ref="H4241">_xlfn.IFS(AND(E4241&gt;=4,F4241&gt;=4,G4241&gt;=4),"Champions",AND(E4241&gt;=3,F4241&gt;=3,G4241&gt;=3),"Loyal Customers",AND(E4241&lt;=2,F4241&gt;=3),"At Risk",AND(E4241&lt;=2,F4241&lt;=2,G4241&lt;=2),"Lost",AND(E4241&gt;=4,F4241&lt;=2),"New/Promising",TRUE,"Needs Attention")</f>
        <v>Needs Attention</v>
      </c>
      <c r="I4241" s="3" t="str">
        <f t="shared" si="70"/>
        <v>Active</v>
      </c>
      <c r="J4241" s="3" t="str">
        <f>_xlfn.XLOOKUP(A4241,'Country_Lookup'!$D:$D,'Country_Lookup'!$E:$E)</f>
        <v>United Kingdom</v>
      </c>
    </row>
    <row r="4242" spans="1:10" x14ac:dyDescent="0.3">
      <c r="A4242">
        <v>16628</v>
      </c>
      <c r="B4242">
        <v>29</v>
      </c>
      <c r="C4242">
        <v>7</v>
      </c>
      <c r="D4242">
        <v>2318.1000000000013</v>
      </c>
      <c r="E4242" cm="1">
        <f t="array" ref="E4242">_xlfn.IFS(B4242&lt;=PERCENTILE($B$3:$B$5882,0.2),5,B4242&lt;=PERCENTILE($B$3:$B$5882,0.4),4,B4242&lt;=PERCENTILE($B$3:$B$5882,0.6),3,B4242&lt;=PERCENTILE($B$3:$B$5882,0.8),2,TRUE,1)</f>
        <v>4</v>
      </c>
      <c r="F4242" cm="1">
        <f t="array" ref="F4242">_xlfn.IFS(C4242&lt;=PERCENTILE($C$3:$C$5882,0.2),1,C4242&lt;=PERCENTILE($C$3:$C$5882,0.4),2,C4242&lt;=PERCENTILE($C$3:$C$5882,0.6),3,C4242&lt;=PERCENTILE($C$3:$C$5882,0.8),4,TRUE,5)</f>
        <v>4</v>
      </c>
      <c r="G4242" cm="1">
        <f t="array" ref="G4242">_xlfn.IFS(D4242&lt;=PERCENTILE($D$3:$D$5882,0.2),1,D4242&lt;=PERCENTILE($D$3:$D$5882,0.4),2,D4242&lt;=PERCENTILE($D$3:$D$5882,0.6),3,D4242&lt;=PERCENTILE($D$3:$D$5882,0.8),4,TRUE,5)</f>
        <v>4</v>
      </c>
      <c r="H4242" s="3" t="str" cm="1">
        <f t="array" ref="H4242">_xlfn.IFS(AND(E4242&gt;=4,F4242&gt;=4,G4242&gt;=4),"Champions",AND(E4242&gt;=3,F4242&gt;=3,G4242&gt;=3),"Loyal Customers",AND(E4242&lt;=2,F4242&gt;=3),"At Risk",AND(E4242&lt;=2,F4242&lt;=2,G4242&lt;=2),"Lost",AND(E4242&gt;=4,F4242&lt;=2),"New/Promising",TRUE,"Needs Attention")</f>
        <v>Champions</v>
      </c>
      <c r="I4242" s="3" t="str">
        <f t="shared" si="70"/>
        <v>Active</v>
      </c>
      <c r="J4242" s="3" t="str">
        <f>_xlfn.XLOOKUP(A4242,'Country_Lookup'!$D:$D,'Country_Lookup'!$E:$E)</f>
        <v>United Kingdom</v>
      </c>
    </row>
    <row r="4243" spans="1:10" x14ac:dyDescent="0.3">
      <c r="A4243">
        <v>16629</v>
      </c>
      <c r="B4243">
        <v>73</v>
      </c>
      <c r="C4243">
        <v>2</v>
      </c>
      <c r="D4243">
        <v>417.72999999999968</v>
      </c>
      <c r="E4243" cm="1">
        <f t="array" ref="E4243">_xlfn.IFS(B4243&lt;=PERCENTILE($B$3:$B$5882,0.2),5,B4243&lt;=PERCENTILE($B$3:$B$5882,0.4),4,B4243&lt;=PERCENTILE($B$3:$B$5882,0.6),3,B4243&lt;=PERCENTILE($B$3:$B$5882,0.8),2,TRUE,1)</f>
        <v>3</v>
      </c>
      <c r="F4243" cm="1">
        <f t="array" ref="F4243">_xlfn.IFS(C4243&lt;=PERCENTILE($C$3:$C$5882,0.2),1,C4243&lt;=PERCENTILE($C$3:$C$5882,0.4),2,C4243&lt;=PERCENTILE($C$3:$C$5882,0.6),3,C4243&lt;=PERCENTILE($C$3:$C$5882,0.8),4,TRUE,5)</f>
        <v>2</v>
      </c>
      <c r="G4243" cm="1">
        <f t="array" ref="G4243">_xlfn.IFS(D4243&lt;=PERCENTILE($D$3:$D$5882,0.2),1,D4243&lt;=PERCENTILE($D$3:$D$5882,0.4),2,D4243&lt;=PERCENTILE($D$3:$D$5882,0.6),3,D4243&lt;=PERCENTILE($D$3:$D$5882,0.8),4,TRUE,5)</f>
        <v>2</v>
      </c>
      <c r="H4243" s="3" t="str" cm="1">
        <f t="array" ref="H4243">_xlfn.IFS(AND(E4243&gt;=4,F4243&gt;=4,G4243&gt;=4),"Champions",AND(E4243&gt;=3,F4243&gt;=3,G4243&gt;=3),"Loyal Customers",AND(E4243&lt;=2,F4243&gt;=3),"At Risk",AND(E4243&lt;=2,F4243&lt;=2,G4243&lt;=2),"Lost",AND(E4243&gt;=4,F4243&lt;=2),"New/Promising",TRUE,"Needs Attention")</f>
        <v>Needs Attention</v>
      </c>
      <c r="I4243" s="3" t="str">
        <f t="shared" si="70"/>
        <v>Active</v>
      </c>
      <c r="J4243" s="3" t="str">
        <f>_xlfn.XLOOKUP(A4243,'Country_Lookup'!$D:$D,'Country_Lookup'!$E:$E)</f>
        <v>United Kingdom</v>
      </c>
    </row>
    <row r="4244" spans="1:10" x14ac:dyDescent="0.3">
      <c r="A4244">
        <v>16630</v>
      </c>
      <c r="B4244">
        <v>407</v>
      </c>
      <c r="C4244">
        <v>1</v>
      </c>
      <c r="D4244">
        <v>106.80000000000001</v>
      </c>
      <c r="E4244" cm="1">
        <f t="array" ref="E4244">_xlfn.IFS(B4244&lt;=PERCENTILE($B$3:$B$5882,0.2),5,B4244&lt;=PERCENTILE($B$3:$B$5882,0.4),4,B4244&lt;=PERCENTILE($B$3:$B$5882,0.6),3,B4244&lt;=PERCENTILE($B$3:$B$5882,0.8),2,TRUE,1)</f>
        <v>2</v>
      </c>
      <c r="F4244" cm="1">
        <f t="array" ref="F4244">_xlfn.IFS(C4244&lt;=PERCENTILE($C$3:$C$5882,0.2),1,C4244&lt;=PERCENTILE($C$3:$C$5882,0.4),2,C4244&lt;=PERCENTILE($C$3:$C$5882,0.6),3,C4244&lt;=PERCENTILE($C$3:$C$5882,0.8),4,TRUE,5)</f>
        <v>1</v>
      </c>
      <c r="G4244" cm="1">
        <f t="array" ref="G4244">_xlfn.IFS(D4244&lt;=PERCENTILE($D$3:$D$5882,0.2),1,D4244&lt;=PERCENTILE($D$3:$D$5882,0.4),2,D4244&lt;=PERCENTILE($D$3:$D$5882,0.6),3,D4244&lt;=PERCENTILE($D$3:$D$5882,0.8),4,TRUE,5)</f>
        <v>1</v>
      </c>
      <c r="H4244" s="3" t="str" cm="1">
        <f t="array" ref="H4244">_xlfn.IFS(AND(E4244&gt;=4,F4244&gt;=4,G4244&gt;=4),"Champions",AND(E4244&gt;=3,F4244&gt;=3,G4244&gt;=3),"Loyal Customers",AND(E4244&lt;=2,F4244&gt;=3),"At Risk",AND(E4244&lt;=2,F4244&lt;=2,G4244&lt;=2),"Lost",AND(E4244&gt;=4,F4244&lt;=2),"New/Promising",TRUE,"Needs Attention")</f>
        <v>Lost</v>
      </c>
      <c r="I4244" s="3" t="str">
        <f t="shared" si="70"/>
        <v>Churned</v>
      </c>
      <c r="J4244" s="3" t="str">
        <f>_xlfn.XLOOKUP(A4244,'Country_Lookup'!$D:$D,'Country_Lookup'!$E:$E)</f>
        <v>United Kingdom</v>
      </c>
    </row>
    <row r="4245" spans="1:10" x14ac:dyDescent="0.3">
      <c r="A4245">
        <v>16631</v>
      </c>
      <c r="B4245">
        <v>481</v>
      </c>
      <c r="C4245">
        <v>7</v>
      </c>
      <c r="D4245">
        <v>1892.5199999999998</v>
      </c>
      <c r="E4245" cm="1">
        <f t="array" ref="E4245">_xlfn.IFS(B4245&lt;=PERCENTILE($B$3:$B$5882,0.2),5,B4245&lt;=PERCENTILE($B$3:$B$5882,0.4),4,B4245&lt;=PERCENTILE($B$3:$B$5882,0.6),3,B4245&lt;=PERCENTILE($B$3:$B$5882,0.8),2,TRUE,1)</f>
        <v>1</v>
      </c>
      <c r="F4245" cm="1">
        <f t="array" ref="F4245">_xlfn.IFS(C4245&lt;=PERCENTILE($C$3:$C$5882,0.2),1,C4245&lt;=PERCENTILE($C$3:$C$5882,0.4),2,C4245&lt;=PERCENTILE($C$3:$C$5882,0.6),3,C4245&lt;=PERCENTILE($C$3:$C$5882,0.8),4,TRUE,5)</f>
        <v>4</v>
      </c>
      <c r="G4245" cm="1">
        <f t="array" ref="G4245">_xlfn.IFS(D4245&lt;=PERCENTILE($D$3:$D$5882,0.2),1,D4245&lt;=PERCENTILE($D$3:$D$5882,0.4),2,D4245&lt;=PERCENTILE($D$3:$D$5882,0.6),3,D4245&lt;=PERCENTILE($D$3:$D$5882,0.8),4,TRUE,5)</f>
        <v>4</v>
      </c>
      <c r="H4245" s="3" t="str" cm="1">
        <f t="array" ref="H4245">_xlfn.IFS(AND(E4245&gt;=4,F4245&gt;=4,G4245&gt;=4),"Champions",AND(E4245&gt;=3,F4245&gt;=3,G4245&gt;=3),"Loyal Customers",AND(E4245&lt;=2,F4245&gt;=3),"At Risk",AND(E4245&lt;=2,F4245&lt;=2,G4245&lt;=2),"Lost",AND(E4245&gt;=4,F4245&lt;=2),"New/Promising",TRUE,"Needs Attention")</f>
        <v>At Risk</v>
      </c>
      <c r="I4245" s="3" t="str">
        <f t="shared" si="70"/>
        <v>Churned</v>
      </c>
      <c r="J4245" s="3" t="str">
        <f>_xlfn.XLOOKUP(A4245,'Country_Lookup'!$D:$D,'Country_Lookup'!$E:$E)</f>
        <v>United Kingdom</v>
      </c>
    </row>
    <row r="4246" spans="1:10" x14ac:dyDescent="0.3">
      <c r="A4246">
        <v>16632</v>
      </c>
      <c r="B4246">
        <v>485</v>
      </c>
      <c r="C4246">
        <v>2</v>
      </c>
      <c r="D4246">
        <v>406.39999999999986</v>
      </c>
      <c r="E4246" cm="1">
        <f t="array" ref="E4246">_xlfn.IFS(B4246&lt;=PERCENTILE($B$3:$B$5882,0.2),5,B4246&lt;=PERCENTILE($B$3:$B$5882,0.4),4,B4246&lt;=PERCENTILE($B$3:$B$5882,0.6),3,B4246&lt;=PERCENTILE($B$3:$B$5882,0.8),2,TRUE,1)</f>
        <v>1</v>
      </c>
      <c r="F4246" cm="1">
        <f t="array" ref="F4246">_xlfn.IFS(C4246&lt;=PERCENTILE($C$3:$C$5882,0.2),1,C4246&lt;=PERCENTILE($C$3:$C$5882,0.4),2,C4246&lt;=PERCENTILE($C$3:$C$5882,0.6),3,C4246&lt;=PERCENTILE($C$3:$C$5882,0.8),4,TRUE,5)</f>
        <v>2</v>
      </c>
      <c r="G4246" cm="1">
        <f t="array" ref="G4246">_xlfn.IFS(D4246&lt;=PERCENTILE($D$3:$D$5882,0.2),1,D4246&lt;=PERCENTILE($D$3:$D$5882,0.4),2,D4246&lt;=PERCENTILE($D$3:$D$5882,0.6),3,D4246&lt;=PERCENTILE($D$3:$D$5882,0.8),4,TRUE,5)</f>
        <v>2</v>
      </c>
      <c r="H4246" s="3" t="str" cm="1">
        <f t="array" ref="H4246">_xlfn.IFS(AND(E4246&gt;=4,F4246&gt;=4,G4246&gt;=4),"Champions",AND(E4246&gt;=3,F4246&gt;=3,G4246&gt;=3),"Loyal Customers",AND(E4246&lt;=2,F4246&gt;=3),"At Risk",AND(E4246&lt;=2,F4246&lt;=2,G4246&lt;=2),"Lost",AND(E4246&gt;=4,F4246&lt;=2),"New/Promising",TRUE,"Needs Attention")</f>
        <v>Lost</v>
      </c>
      <c r="I4246" s="3" t="str">
        <f t="shared" si="70"/>
        <v>Churned</v>
      </c>
      <c r="J4246" s="3" t="str">
        <f>_xlfn.XLOOKUP(A4246,'Country_Lookup'!$D:$D,'Country_Lookup'!$E:$E)</f>
        <v>United Kingdom</v>
      </c>
    </row>
    <row r="4247" spans="1:10" x14ac:dyDescent="0.3">
      <c r="A4247">
        <v>16633</v>
      </c>
      <c r="B4247">
        <v>17</v>
      </c>
      <c r="C4247">
        <v>6</v>
      </c>
      <c r="D4247">
        <v>2883.0999999999926</v>
      </c>
      <c r="E4247" cm="1">
        <f t="array" ref="E4247">_xlfn.IFS(B4247&lt;=PERCENTILE($B$3:$B$5882,0.2),5,B4247&lt;=PERCENTILE($B$3:$B$5882,0.4),4,B4247&lt;=PERCENTILE($B$3:$B$5882,0.6),3,B4247&lt;=PERCENTILE($B$3:$B$5882,0.8),2,TRUE,1)</f>
        <v>5</v>
      </c>
      <c r="F4247" cm="1">
        <f t="array" ref="F4247">_xlfn.IFS(C4247&lt;=PERCENTILE($C$3:$C$5882,0.2),1,C4247&lt;=PERCENTILE($C$3:$C$5882,0.4),2,C4247&lt;=PERCENTILE($C$3:$C$5882,0.6),3,C4247&lt;=PERCENTILE($C$3:$C$5882,0.8),4,TRUE,5)</f>
        <v>4</v>
      </c>
      <c r="G4247" cm="1">
        <f t="array" ref="G4247">_xlfn.IFS(D4247&lt;=PERCENTILE($D$3:$D$5882,0.2),1,D4247&lt;=PERCENTILE($D$3:$D$5882,0.4),2,D4247&lt;=PERCENTILE($D$3:$D$5882,0.6),3,D4247&lt;=PERCENTILE($D$3:$D$5882,0.8),4,TRUE,5)</f>
        <v>4</v>
      </c>
      <c r="H4247" s="3" t="str" cm="1">
        <f t="array" ref="H4247">_xlfn.IFS(AND(E4247&gt;=4,F4247&gt;=4,G4247&gt;=4),"Champions",AND(E4247&gt;=3,F4247&gt;=3,G4247&gt;=3),"Loyal Customers",AND(E4247&lt;=2,F4247&gt;=3),"At Risk",AND(E4247&lt;=2,F4247&lt;=2,G4247&lt;=2),"Lost",AND(E4247&gt;=4,F4247&lt;=2),"New/Promising",TRUE,"Needs Attention")</f>
        <v>Champions</v>
      </c>
      <c r="I4247" s="3" t="str">
        <f t="shared" si="70"/>
        <v>Active</v>
      </c>
      <c r="J4247" s="3" t="str">
        <f>_xlfn.XLOOKUP(A4247,'Country_Lookup'!$D:$D,'Country_Lookup'!$E:$E)</f>
        <v>United Kingdom</v>
      </c>
    </row>
    <row r="4248" spans="1:10" x14ac:dyDescent="0.3">
      <c r="A4248">
        <v>16634</v>
      </c>
      <c r="B4248">
        <v>222</v>
      </c>
      <c r="C4248">
        <v>6</v>
      </c>
      <c r="D4248">
        <v>1814.6099999999972</v>
      </c>
      <c r="E4248" cm="1">
        <f t="array" ref="E4248">_xlfn.IFS(B4248&lt;=PERCENTILE($B$3:$B$5882,0.2),5,B4248&lt;=PERCENTILE($B$3:$B$5882,0.4),4,B4248&lt;=PERCENTILE($B$3:$B$5882,0.6),3,B4248&lt;=PERCENTILE($B$3:$B$5882,0.8),2,TRUE,1)</f>
        <v>2</v>
      </c>
      <c r="F4248" cm="1">
        <f t="array" ref="F4248">_xlfn.IFS(C4248&lt;=PERCENTILE($C$3:$C$5882,0.2),1,C4248&lt;=PERCENTILE($C$3:$C$5882,0.4),2,C4248&lt;=PERCENTILE($C$3:$C$5882,0.6),3,C4248&lt;=PERCENTILE($C$3:$C$5882,0.8),4,TRUE,5)</f>
        <v>4</v>
      </c>
      <c r="G4248" cm="1">
        <f t="array" ref="G4248">_xlfn.IFS(D4248&lt;=PERCENTILE($D$3:$D$5882,0.2),1,D4248&lt;=PERCENTILE($D$3:$D$5882,0.4),2,D4248&lt;=PERCENTILE($D$3:$D$5882,0.6),3,D4248&lt;=PERCENTILE($D$3:$D$5882,0.8),4,TRUE,5)</f>
        <v>4</v>
      </c>
      <c r="H4248" s="3" t="str" cm="1">
        <f t="array" ref="H4248">_xlfn.IFS(AND(E4248&gt;=4,F4248&gt;=4,G4248&gt;=4),"Champions",AND(E4248&gt;=3,F4248&gt;=3,G4248&gt;=3),"Loyal Customers",AND(E4248&lt;=2,F4248&gt;=3),"At Risk",AND(E4248&lt;=2,F4248&lt;=2,G4248&lt;=2),"Lost",AND(E4248&gt;=4,F4248&lt;=2),"New/Promising",TRUE,"Needs Attention")</f>
        <v>At Risk</v>
      </c>
      <c r="I4248" s="3" t="str">
        <f t="shared" si="70"/>
        <v>Churned</v>
      </c>
      <c r="J4248" s="3" t="str">
        <f>_xlfn.XLOOKUP(A4248,'Country_Lookup'!$D:$D,'Country_Lookup'!$E:$E)</f>
        <v>United Kingdom</v>
      </c>
    </row>
    <row r="4249" spans="1:10" x14ac:dyDescent="0.3">
      <c r="A4249">
        <v>16635</v>
      </c>
      <c r="B4249">
        <v>406</v>
      </c>
      <c r="C4249">
        <v>1</v>
      </c>
      <c r="D4249">
        <v>473.00000000000006</v>
      </c>
      <c r="E4249" cm="1">
        <f t="array" ref="E4249">_xlfn.IFS(B4249&lt;=PERCENTILE($B$3:$B$5882,0.2),5,B4249&lt;=PERCENTILE($B$3:$B$5882,0.4),4,B4249&lt;=PERCENTILE($B$3:$B$5882,0.6),3,B4249&lt;=PERCENTILE($B$3:$B$5882,0.8),2,TRUE,1)</f>
        <v>2</v>
      </c>
      <c r="F4249" cm="1">
        <f t="array" ref="F4249">_xlfn.IFS(C4249&lt;=PERCENTILE($C$3:$C$5882,0.2),1,C4249&lt;=PERCENTILE($C$3:$C$5882,0.4),2,C4249&lt;=PERCENTILE($C$3:$C$5882,0.6),3,C4249&lt;=PERCENTILE($C$3:$C$5882,0.8),4,TRUE,5)</f>
        <v>1</v>
      </c>
      <c r="G4249" cm="1">
        <f t="array" ref="G4249">_xlfn.IFS(D4249&lt;=PERCENTILE($D$3:$D$5882,0.2),1,D4249&lt;=PERCENTILE($D$3:$D$5882,0.4),2,D4249&lt;=PERCENTILE($D$3:$D$5882,0.6),3,D4249&lt;=PERCENTILE($D$3:$D$5882,0.8),4,TRUE,5)</f>
        <v>2</v>
      </c>
      <c r="H4249" s="3" t="str" cm="1">
        <f t="array" ref="H4249">_xlfn.IFS(AND(E4249&gt;=4,F4249&gt;=4,G4249&gt;=4),"Champions",AND(E4249&gt;=3,F4249&gt;=3,G4249&gt;=3),"Loyal Customers",AND(E4249&lt;=2,F4249&gt;=3),"At Risk",AND(E4249&lt;=2,F4249&lt;=2,G4249&lt;=2),"Lost",AND(E4249&gt;=4,F4249&lt;=2),"New/Promising",TRUE,"Needs Attention")</f>
        <v>Lost</v>
      </c>
      <c r="I4249" s="3" t="str">
        <f t="shared" si="70"/>
        <v>Churned</v>
      </c>
      <c r="J4249" s="3" t="str">
        <f>_xlfn.XLOOKUP(A4249,'Country_Lookup'!$D:$D,'Country_Lookup'!$E:$E)</f>
        <v>United Kingdom</v>
      </c>
    </row>
    <row r="4250" spans="1:10" x14ac:dyDescent="0.3">
      <c r="A4250">
        <v>16636</v>
      </c>
      <c r="B4250">
        <v>438</v>
      </c>
      <c r="C4250">
        <v>4</v>
      </c>
      <c r="D4250">
        <v>3802.0400000000013</v>
      </c>
      <c r="E4250" cm="1">
        <f t="array" ref="E4250">_xlfn.IFS(B4250&lt;=PERCENTILE($B$3:$B$5882,0.2),5,B4250&lt;=PERCENTILE($B$3:$B$5882,0.4),4,B4250&lt;=PERCENTILE($B$3:$B$5882,0.6),3,B4250&lt;=PERCENTILE($B$3:$B$5882,0.8),2,TRUE,1)</f>
        <v>1</v>
      </c>
      <c r="F4250" cm="1">
        <f t="array" ref="F4250">_xlfn.IFS(C4250&lt;=PERCENTILE($C$3:$C$5882,0.2),1,C4250&lt;=PERCENTILE($C$3:$C$5882,0.4),2,C4250&lt;=PERCENTILE($C$3:$C$5882,0.6),3,C4250&lt;=PERCENTILE($C$3:$C$5882,0.8),4,TRUE,5)</f>
        <v>3</v>
      </c>
      <c r="G4250" cm="1">
        <f t="array" ref="G4250">_xlfn.IFS(D4250&lt;=PERCENTILE($D$3:$D$5882,0.2),1,D4250&lt;=PERCENTILE($D$3:$D$5882,0.4),2,D4250&lt;=PERCENTILE($D$3:$D$5882,0.6),3,D4250&lt;=PERCENTILE($D$3:$D$5882,0.8),4,TRUE,5)</f>
        <v>5</v>
      </c>
      <c r="H4250" s="3" t="str" cm="1">
        <f t="array" ref="H4250">_xlfn.IFS(AND(E4250&gt;=4,F4250&gt;=4,G4250&gt;=4),"Champions",AND(E4250&gt;=3,F4250&gt;=3,G4250&gt;=3),"Loyal Customers",AND(E4250&lt;=2,F4250&gt;=3),"At Risk",AND(E4250&lt;=2,F4250&lt;=2,G4250&lt;=2),"Lost",AND(E4250&gt;=4,F4250&lt;=2),"New/Promising",TRUE,"Needs Attention")</f>
        <v>At Risk</v>
      </c>
      <c r="I4250" s="3" t="str">
        <f t="shared" si="70"/>
        <v>Churned</v>
      </c>
      <c r="J4250" s="3" t="str">
        <f>_xlfn.XLOOKUP(A4250,'Country_Lookup'!$D:$D,'Country_Lookup'!$E:$E)</f>
        <v>United Kingdom</v>
      </c>
    </row>
    <row r="4251" spans="1:10" x14ac:dyDescent="0.3">
      <c r="A4251">
        <v>16637</v>
      </c>
      <c r="B4251">
        <v>32</v>
      </c>
      <c r="C4251">
        <v>4</v>
      </c>
      <c r="D4251">
        <v>1154.4700000000009</v>
      </c>
      <c r="E4251" cm="1">
        <f t="array" ref="E4251">_xlfn.IFS(B4251&lt;=PERCENTILE($B$3:$B$5882,0.2),5,B4251&lt;=PERCENTILE($B$3:$B$5882,0.4),4,B4251&lt;=PERCENTILE($B$3:$B$5882,0.6),3,B4251&lt;=PERCENTILE($B$3:$B$5882,0.8),2,TRUE,1)</f>
        <v>4</v>
      </c>
      <c r="F4251" cm="1">
        <f t="array" ref="F4251">_xlfn.IFS(C4251&lt;=PERCENTILE($C$3:$C$5882,0.2),1,C4251&lt;=PERCENTILE($C$3:$C$5882,0.4),2,C4251&lt;=PERCENTILE($C$3:$C$5882,0.6),3,C4251&lt;=PERCENTILE($C$3:$C$5882,0.8),4,TRUE,5)</f>
        <v>3</v>
      </c>
      <c r="G4251" cm="1">
        <f t="array" ref="G4251">_xlfn.IFS(D4251&lt;=PERCENTILE($D$3:$D$5882,0.2),1,D4251&lt;=PERCENTILE($D$3:$D$5882,0.4),2,D4251&lt;=PERCENTILE($D$3:$D$5882,0.6),3,D4251&lt;=PERCENTILE($D$3:$D$5882,0.8),4,TRUE,5)</f>
        <v>3</v>
      </c>
      <c r="H4251" s="3" t="str" cm="1">
        <f t="array" ref="H4251">_xlfn.IFS(AND(E4251&gt;=4,F4251&gt;=4,G4251&gt;=4),"Champions",AND(E4251&gt;=3,F4251&gt;=3,G4251&gt;=3),"Loyal Customers",AND(E4251&lt;=2,F4251&gt;=3),"At Risk",AND(E4251&lt;=2,F4251&lt;=2,G4251&lt;=2),"Lost",AND(E4251&gt;=4,F4251&lt;=2),"New/Promising",TRUE,"Needs Attention")</f>
        <v>Loyal Customers</v>
      </c>
      <c r="I4251" s="3" t="str">
        <f t="shared" si="70"/>
        <v>Active</v>
      </c>
      <c r="J4251" s="3" t="str">
        <f>_xlfn.XLOOKUP(A4251,'Country_Lookup'!$D:$D,'Country_Lookup'!$E:$E)</f>
        <v>United Kingdom</v>
      </c>
    </row>
    <row r="4252" spans="1:10" x14ac:dyDescent="0.3">
      <c r="A4252">
        <v>16638</v>
      </c>
      <c r="B4252">
        <v>22</v>
      </c>
      <c r="C4252">
        <v>15</v>
      </c>
      <c r="D4252">
        <v>2430.5300000000057</v>
      </c>
      <c r="E4252" cm="1">
        <f t="array" ref="E4252">_xlfn.IFS(B4252&lt;=PERCENTILE($B$3:$B$5882,0.2),5,B4252&lt;=PERCENTILE($B$3:$B$5882,0.4),4,B4252&lt;=PERCENTILE($B$3:$B$5882,0.6),3,B4252&lt;=PERCENTILE($B$3:$B$5882,0.8),2,TRUE,1)</f>
        <v>4</v>
      </c>
      <c r="F4252" cm="1">
        <f t="array" ref="F4252">_xlfn.IFS(C4252&lt;=PERCENTILE($C$3:$C$5882,0.2),1,C4252&lt;=PERCENTILE($C$3:$C$5882,0.4),2,C4252&lt;=PERCENTILE($C$3:$C$5882,0.6),3,C4252&lt;=PERCENTILE($C$3:$C$5882,0.8),4,TRUE,5)</f>
        <v>5</v>
      </c>
      <c r="G4252" cm="1">
        <f t="array" ref="G4252">_xlfn.IFS(D4252&lt;=PERCENTILE($D$3:$D$5882,0.2),1,D4252&lt;=PERCENTILE($D$3:$D$5882,0.4),2,D4252&lt;=PERCENTILE($D$3:$D$5882,0.6),3,D4252&lt;=PERCENTILE($D$3:$D$5882,0.8),4,TRUE,5)</f>
        <v>4</v>
      </c>
      <c r="H4252" s="3" t="str" cm="1">
        <f t="array" ref="H4252">_xlfn.IFS(AND(E4252&gt;=4,F4252&gt;=4,G4252&gt;=4),"Champions",AND(E4252&gt;=3,F4252&gt;=3,G4252&gt;=3),"Loyal Customers",AND(E4252&lt;=2,F4252&gt;=3),"At Risk",AND(E4252&lt;=2,F4252&lt;=2,G4252&lt;=2),"Lost",AND(E4252&gt;=4,F4252&lt;=2),"New/Promising",TRUE,"Needs Attention")</f>
        <v>Champions</v>
      </c>
      <c r="I4252" s="3" t="str">
        <f t="shared" si="70"/>
        <v>Active</v>
      </c>
      <c r="J4252" s="3" t="str">
        <f>_xlfn.XLOOKUP(A4252,'Country_Lookup'!$D:$D,'Country_Lookup'!$E:$E)</f>
        <v>United Kingdom</v>
      </c>
    </row>
    <row r="4253" spans="1:10" x14ac:dyDescent="0.3">
      <c r="A4253">
        <v>16639</v>
      </c>
      <c r="B4253">
        <v>31</v>
      </c>
      <c r="C4253">
        <v>4</v>
      </c>
      <c r="D4253">
        <v>1747.9799999999998</v>
      </c>
      <c r="E4253" cm="1">
        <f t="array" ref="E4253">_xlfn.IFS(B4253&lt;=PERCENTILE($B$3:$B$5882,0.2),5,B4253&lt;=PERCENTILE($B$3:$B$5882,0.4),4,B4253&lt;=PERCENTILE($B$3:$B$5882,0.6),3,B4253&lt;=PERCENTILE($B$3:$B$5882,0.8),2,TRUE,1)</f>
        <v>4</v>
      </c>
      <c r="F4253" cm="1">
        <f t="array" ref="F4253">_xlfn.IFS(C4253&lt;=PERCENTILE($C$3:$C$5882,0.2),1,C4253&lt;=PERCENTILE($C$3:$C$5882,0.4),2,C4253&lt;=PERCENTILE($C$3:$C$5882,0.6),3,C4253&lt;=PERCENTILE($C$3:$C$5882,0.8),4,TRUE,5)</f>
        <v>3</v>
      </c>
      <c r="G4253" cm="1">
        <f t="array" ref="G4253">_xlfn.IFS(D4253&lt;=PERCENTILE($D$3:$D$5882,0.2),1,D4253&lt;=PERCENTILE($D$3:$D$5882,0.4),2,D4253&lt;=PERCENTILE($D$3:$D$5882,0.6),3,D4253&lt;=PERCENTILE($D$3:$D$5882,0.8),4,TRUE,5)</f>
        <v>4</v>
      </c>
      <c r="H4253" s="3" t="str" cm="1">
        <f t="array" ref="H4253">_xlfn.IFS(AND(E4253&gt;=4,F4253&gt;=4,G4253&gt;=4),"Champions",AND(E4253&gt;=3,F4253&gt;=3,G4253&gt;=3),"Loyal Customers",AND(E4253&lt;=2,F4253&gt;=3),"At Risk",AND(E4253&lt;=2,F4253&lt;=2,G4253&lt;=2),"Lost",AND(E4253&gt;=4,F4253&lt;=2),"New/Promising",TRUE,"Needs Attention")</f>
        <v>Loyal Customers</v>
      </c>
      <c r="I4253" s="3" t="str">
        <f t="shared" si="70"/>
        <v>Active</v>
      </c>
      <c r="J4253" s="3" t="str">
        <f>_xlfn.XLOOKUP(A4253,'Country_Lookup'!$D:$D,'Country_Lookup'!$E:$E)</f>
        <v>United Kingdom</v>
      </c>
    </row>
    <row r="4254" spans="1:10" x14ac:dyDescent="0.3">
      <c r="A4254">
        <v>16640</v>
      </c>
      <c r="B4254">
        <v>397</v>
      </c>
      <c r="C4254">
        <v>1</v>
      </c>
      <c r="D4254">
        <v>179.40000000000006</v>
      </c>
      <c r="E4254" cm="1">
        <f t="array" ref="E4254">_xlfn.IFS(B4254&lt;=PERCENTILE($B$3:$B$5882,0.2),5,B4254&lt;=PERCENTILE($B$3:$B$5882,0.4),4,B4254&lt;=PERCENTILE($B$3:$B$5882,0.6),3,B4254&lt;=PERCENTILE($B$3:$B$5882,0.8),2,TRUE,1)</f>
        <v>2</v>
      </c>
      <c r="F4254" cm="1">
        <f t="array" ref="F4254">_xlfn.IFS(C4254&lt;=PERCENTILE($C$3:$C$5882,0.2),1,C4254&lt;=PERCENTILE($C$3:$C$5882,0.4),2,C4254&lt;=PERCENTILE($C$3:$C$5882,0.6),3,C4254&lt;=PERCENTILE($C$3:$C$5882,0.8),4,TRUE,5)</f>
        <v>1</v>
      </c>
      <c r="G4254" cm="1">
        <f t="array" ref="G4254">_xlfn.IFS(D4254&lt;=PERCENTILE($D$3:$D$5882,0.2),1,D4254&lt;=PERCENTILE($D$3:$D$5882,0.4),2,D4254&lt;=PERCENTILE($D$3:$D$5882,0.6),3,D4254&lt;=PERCENTILE($D$3:$D$5882,0.8),4,TRUE,5)</f>
        <v>1</v>
      </c>
      <c r="H4254" s="3" t="str" cm="1">
        <f t="array" ref="H4254">_xlfn.IFS(AND(E4254&gt;=4,F4254&gt;=4,G4254&gt;=4),"Champions",AND(E4254&gt;=3,F4254&gt;=3,G4254&gt;=3),"Loyal Customers",AND(E4254&lt;=2,F4254&gt;=3),"At Risk",AND(E4254&lt;=2,F4254&lt;=2,G4254&lt;=2),"Lost",AND(E4254&gt;=4,F4254&lt;=2),"New/Promising",TRUE,"Needs Attention")</f>
        <v>Lost</v>
      </c>
      <c r="I4254" s="3" t="str">
        <f t="shared" si="70"/>
        <v>Churned</v>
      </c>
      <c r="J4254" s="3" t="str">
        <f>_xlfn.XLOOKUP(A4254,'Country_Lookup'!$D:$D,'Country_Lookup'!$E:$E)</f>
        <v>United Kingdom</v>
      </c>
    </row>
    <row r="4255" spans="1:10" x14ac:dyDescent="0.3">
      <c r="A4255">
        <v>16641</v>
      </c>
      <c r="B4255">
        <v>105</v>
      </c>
      <c r="C4255">
        <v>2</v>
      </c>
      <c r="D4255">
        <v>554.5</v>
      </c>
      <c r="E4255" cm="1">
        <f t="array" ref="E4255">_xlfn.IFS(B4255&lt;=PERCENTILE($B$3:$B$5882,0.2),5,B4255&lt;=PERCENTILE($B$3:$B$5882,0.4),4,B4255&lt;=PERCENTILE($B$3:$B$5882,0.6),3,B4255&lt;=PERCENTILE($B$3:$B$5882,0.8),2,TRUE,1)</f>
        <v>3</v>
      </c>
      <c r="F4255" cm="1">
        <f t="array" ref="F4255">_xlfn.IFS(C4255&lt;=PERCENTILE($C$3:$C$5882,0.2),1,C4255&lt;=PERCENTILE($C$3:$C$5882,0.4),2,C4255&lt;=PERCENTILE($C$3:$C$5882,0.6),3,C4255&lt;=PERCENTILE($C$3:$C$5882,0.8),4,TRUE,5)</f>
        <v>2</v>
      </c>
      <c r="G4255" cm="1">
        <f t="array" ref="G4255">_xlfn.IFS(D4255&lt;=PERCENTILE($D$3:$D$5882,0.2),1,D4255&lt;=PERCENTILE($D$3:$D$5882,0.4),2,D4255&lt;=PERCENTILE($D$3:$D$5882,0.6),3,D4255&lt;=PERCENTILE($D$3:$D$5882,0.8),4,TRUE,5)</f>
        <v>2</v>
      </c>
      <c r="H4255" s="3" t="str" cm="1">
        <f t="array" ref="H4255">_xlfn.IFS(AND(E4255&gt;=4,F4255&gt;=4,G4255&gt;=4),"Champions",AND(E4255&gt;=3,F4255&gt;=3,G4255&gt;=3),"Loyal Customers",AND(E4255&lt;=2,F4255&gt;=3),"At Risk",AND(E4255&lt;=2,F4255&lt;=2,G4255&lt;=2),"Lost",AND(E4255&gt;=4,F4255&lt;=2),"New/Promising",TRUE,"Needs Attention")</f>
        <v>Needs Attention</v>
      </c>
      <c r="I4255" s="3" t="str">
        <f t="shared" si="70"/>
        <v>Churned</v>
      </c>
      <c r="J4255" s="3" t="str">
        <f>_xlfn.XLOOKUP(A4255,'Country_Lookup'!$D:$D,'Country_Lookup'!$E:$E)</f>
        <v>United Kingdom</v>
      </c>
    </row>
    <row r="4256" spans="1:10" x14ac:dyDescent="0.3">
      <c r="A4256">
        <v>16642</v>
      </c>
      <c r="B4256">
        <v>4</v>
      </c>
      <c r="C4256">
        <v>3</v>
      </c>
      <c r="D4256">
        <v>1077.4499999999989</v>
      </c>
      <c r="E4256" cm="1">
        <f t="array" ref="E4256">_xlfn.IFS(B4256&lt;=PERCENTILE($B$3:$B$5882,0.2),5,B4256&lt;=PERCENTILE($B$3:$B$5882,0.4),4,B4256&lt;=PERCENTILE($B$3:$B$5882,0.6),3,B4256&lt;=PERCENTILE($B$3:$B$5882,0.8),2,TRUE,1)</f>
        <v>5</v>
      </c>
      <c r="F4256" cm="1">
        <f t="array" ref="F4256">_xlfn.IFS(C4256&lt;=PERCENTILE($C$3:$C$5882,0.2),1,C4256&lt;=PERCENTILE($C$3:$C$5882,0.4),2,C4256&lt;=PERCENTILE($C$3:$C$5882,0.6),3,C4256&lt;=PERCENTILE($C$3:$C$5882,0.8),4,TRUE,5)</f>
        <v>3</v>
      </c>
      <c r="G4256" cm="1">
        <f t="array" ref="G4256">_xlfn.IFS(D4256&lt;=PERCENTILE($D$3:$D$5882,0.2),1,D4256&lt;=PERCENTILE($D$3:$D$5882,0.4),2,D4256&lt;=PERCENTILE($D$3:$D$5882,0.6),3,D4256&lt;=PERCENTILE($D$3:$D$5882,0.8),4,TRUE,5)</f>
        <v>3</v>
      </c>
      <c r="H4256" s="3" t="str" cm="1">
        <f t="array" ref="H4256">_xlfn.IFS(AND(E4256&gt;=4,F4256&gt;=4,G4256&gt;=4),"Champions",AND(E4256&gt;=3,F4256&gt;=3,G4256&gt;=3),"Loyal Customers",AND(E4256&lt;=2,F4256&gt;=3),"At Risk",AND(E4256&lt;=2,F4256&lt;=2,G4256&lt;=2),"Lost",AND(E4256&gt;=4,F4256&lt;=2),"New/Promising",TRUE,"Needs Attention")</f>
        <v>Loyal Customers</v>
      </c>
      <c r="I4256" s="3" t="str">
        <f t="shared" si="70"/>
        <v>Active</v>
      </c>
      <c r="J4256" s="3" t="str">
        <f>_xlfn.XLOOKUP(A4256,'Country_Lookup'!$D:$D,'Country_Lookup'!$E:$E)</f>
        <v>United Kingdom</v>
      </c>
    </row>
    <row r="4257" spans="1:10" x14ac:dyDescent="0.3">
      <c r="A4257">
        <v>16643</v>
      </c>
      <c r="B4257">
        <v>245</v>
      </c>
      <c r="C4257">
        <v>2</v>
      </c>
      <c r="D4257">
        <v>923.11000000000047</v>
      </c>
      <c r="E4257" cm="1">
        <f t="array" ref="E4257">_xlfn.IFS(B4257&lt;=PERCENTILE($B$3:$B$5882,0.2),5,B4257&lt;=PERCENTILE($B$3:$B$5882,0.4),4,B4257&lt;=PERCENTILE($B$3:$B$5882,0.6),3,B4257&lt;=PERCENTILE($B$3:$B$5882,0.8),2,TRUE,1)</f>
        <v>2</v>
      </c>
      <c r="F4257" cm="1">
        <f t="array" ref="F4257">_xlfn.IFS(C4257&lt;=PERCENTILE($C$3:$C$5882,0.2),1,C4257&lt;=PERCENTILE($C$3:$C$5882,0.4),2,C4257&lt;=PERCENTILE($C$3:$C$5882,0.6),3,C4257&lt;=PERCENTILE($C$3:$C$5882,0.8),4,TRUE,5)</f>
        <v>2</v>
      </c>
      <c r="G4257" cm="1">
        <f t="array" ref="G4257">_xlfn.IFS(D4257&lt;=PERCENTILE($D$3:$D$5882,0.2),1,D4257&lt;=PERCENTILE($D$3:$D$5882,0.4),2,D4257&lt;=PERCENTILE($D$3:$D$5882,0.6),3,D4257&lt;=PERCENTILE($D$3:$D$5882,0.8),4,TRUE,5)</f>
        <v>3</v>
      </c>
      <c r="H4257" s="3" t="str" cm="1">
        <f t="array" ref="H4257">_xlfn.IFS(AND(E4257&gt;=4,F4257&gt;=4,G4257&gt;=4),"Champions",AND(E4257&gt;=3,F4257&gt;=3,G4257&gt;=3),"Loyal Customers",AND(E4257&lt;=2,F4257&gt;=3),"At Risk",AND(E4257&lt;=2,F4257&lt;=2,G4257&lt;=2),"Lost",AND(E4257&gt;=4,F4257&lt;=2),"New/Promising",TRUE,"Needs Attention")</f>
        <v>Needs Attention</v>
      </c>
      <c r="I4257" s="3" t="str">
        <f t="shared" si="70"/>
        <v>Churned</v>
      </c>
      <c r="J4257" s="3" t="str">
        <f>_xlfn.XLOOKUP(A4257,'Country_Lookup'!$D:$D,'Country_Lookup'!$E:$E)</f>
        <v>United Kingdom</v>
      </c>
    </row>
    <row r="4258" spans="1:10" x14ac:dyDescent="0.3">
      <c r="A4258">
        <v>16644</v>
      </c>
      <c r="B4258">
        <v>177</v>
      </c>
      <c r="C4258">
        <v>2</v>
      </c>
      <c r="D4258">
        <v>833.77999999999929</v>
      </c>
      <c r="E4258" cm="1">
        <f t="array" ref="E4258">_xlfn.IFS(B4258&lt;=PERCENTILE($B$3:$B$5882,0.2),5,B4258&lt;=PERCENTILE($B$3:$B$5882,0.4),4,B4258&lt;=PERCENTILE($B$3:$B$5882,0.6),3,B4258&lt;=PERCENTILE($B$3:$B$5882,0.8),2,TRUE,1)</f>
        <v>3</v>
      </c>
      <c r="F4258" cm="1">
        <f t="array" ref="F4258">_xlfn.IFS(C4258&lt;=PERCENTILE($C$3:$C$5882,0.2),1,C4258&lt;=PERCENTILE($C$3:$C$5882,0.4),2,C4258&lt;=PERCENTILE($C$3:$C$5882,0.6),3,C4258&lt;=PERCENTILE($C$3:$C$5882,0.8),4,TRUE,5)</f>
        <v>2</v>
      </c>
      <c r="G4258" cm="1">
        <f t="array" ref="G4258">_xlfn.IFS(D4258&lt;=PERCENTILE($D$3:$D$5882,0.2),1,D4258&lt;=PERCENTILE($D$3:$D$5882,0.4),2,D4258&lt;=PERCENTILE($D$3:$D$5882,0.6),3,D4258&lt;=PERCENTILE($D$3:$D$5882,0.8),4,TRUE,5)</f>
        <v>3</v>
      </c>
      <c r="H4258" s="3" t="str" cm="1">
        <f t="array" ref="H4258">_xlfn.IFS(AND(E4258&gt;=4,F4258&gt;=4,G4258&gt;=4),"Champions",AND(E4258&gt;=3,F4258&gt;=3,G4258&gt;=3),"Loyal Customers",AND(E4258&lt;=2,F4258&gt;=3),"At Risk",AND(E4258&lt;=2,F4258&lt;=2,G4258&lt;=2),"Lost",AND(E4258&gt;=4,F4258&lt;=2),"New/Promising",TRUE,"Needs Attention")</f>
        <v>Needs Attention</v>
      </c>
      <c r="I4258" s="3" t="str">
        <f t="shared" si="70"/>
        <v>Churned</v>
      </c>
      <c r="J4258" s="3" t="str">
        <f>_xlfn.XLOOKUP(A4258,'Country_Lookup'!$D:$D,'Country_Lookup'!$E:$E)</f>
        <v>United Kingdom</v>
      </c>
    </row>
    <row r="4259" spans="1:10" x14ac:dyDescent="0.3">
      <c r="A4259">
        <v>16645</v>
      </c>
      <c r="B4259">
        <v>735</v>
      </c>
      <c r="C4259">
        <v>1</v>
      </c>
      <c r="D4259">
        <v>160.38999999999993</v>
      </c>
      <c r="E4259" cm="1">
        <f t="array" ref="E4259">_xlfn.IFS(B4259&lt;=PERCENTILE($B$3:$B$5882,0.2),5,B4259&lt;=PERCENTILE($B$3:$B$5882,0.4),4,B4259&lt;=PERCENTILE($B$3:$B$5882,0.6),3,B4259&lt;=PERCENTILE($B$3:$B$5882,0.8),2,TRUE,1)</f>
        <v>1</v>
      </c>
      <c r="F4259" cm="1">
        <f t="array" ref="F4259">_xlfn.IFS(C4259&lt;=PERCENTILE($C$3:$C$5882,0.2),1,C4259&lt;=PERCENTILE($C$3:$C$5882,0.4),2,C4259&lt;=PERCENTILE($C$3:$C$5882,0.6),3,C4259&lt;=PERCENTILE($C$3:$C$5882,0.8),4,TRUE,5)</f>
        <v>1</v>
      </c>
      <c r="G4259" cm="1">
        <f t="array" ref="G4259">_xlfn.IFS(D4259&lt;=PERCENTILE($D$3:$D$5882,0.2),1,D4259&lt;=PERCENTILE($D$3:$D$5882,0.4),2,D4259&lt;=PERCENTILE($D$3:$D$5882,0.6),3,D4259&lt;=PERCENTILE($D$3:$D$5882,0.8),4,TRUE,5)</f>
        <v>1</v>
      </c>
      <c r="H4259" s="3" t="str" cm="1">
        <f t="array" ref="H4259">_xlfn.IFS(AND(E4259&gt;=4,F4259&gt;=4,G4259&gt;=4),"Champions",AND(E4259&gt;=3,F4259&gt;=3,G4259&gt;=3),"Loyal Customers",AND(E4259&lt;=2,F4259&gt;=3),"At Risk",AND(E4259&lt;=2,F4259&lt;=2,G4259&lt;=2),"Lost",AND(E4259&gt;=4,F4259&lt;=2),"New/Promising",TRUE,"Needs Attention")</f>
        <v>Lost</v>
      </c>
      <c r="I4259" s="3" t="str">
        <f t="shared" si="70"/>
        <v>Churned</v>
      </c>
      <c r="J4259" s="3" t="str">
        <f>_xlfn.XLOOKUP(A4259,'Country_Lookup'!$D:$D,'Country_Lookup'!$E:$E)</f>
        <v>United Kingdom</v>
      </c>
    </row>
    <row r="4260" spans="1:10" x14ac:dyDescent="0.3">
      <c r="A4260">
        <v>16646</v>
      </c>
      <c r="B4260">
        <v>449</v>
      </c>
      <c r="C4260">
        <v>1</v>
      </c>
      <c r="D4260">
        <v>678.79999999999961</v>
      </c>
      <c r="E4260" cm="1">
        <f t="array" ref="E4260">_xlfn.IFS(B4260&lt;=PERCENTILE($B$3:$B$5882,0.2),5,B4260&lt;=PERCENTILE($B$3:$B$5882,0.4),4,B4260&lt;=PERCENTILE($B$3:$B$5882,0.6),3,B4260&lt;=PERCENTILE($B$3:$B$5882,0.8),2,TRUE,1)</f>
        <v>1</v>
      </c>
      <c r="F4260" cm="1">
        <f t="array" ref="F4260">_xlfn.IFS(C4260&lt;=PERCENTILE($C$3:$C$5882,0.2),1,C4260&lt;=PERCENTILE($C$3:$C$5882,0.4),2,C4260&lt;=PERCENTILE($C$3:$C$5882,0.6),3,C4260&lt;=PERCENTILE($C$3:$C$5882,0.8),4,TRUE,5)</f>
        <v>1</v>
      </c>
      <c r="G4260" cm="1">
        <f t="array" ref="G4260">_xlfn.IFS(D4260&lt;=PERCENTILE($D$3:$D$5882,0.2),1,D4260&lt;=PERCENTILE($D$3:$D$5882,0.4),2,D4260&lt;=PERCENTILE($D$3:$D$5882,0.6),3,D4260&lt;=PERCENTILE($D$3:$D$5882,0.8),4,TRUE,5)</f>
        <v>3</v>
      </c>
      <c r="H4260" s="3" t="str" cm="1">
        <f t="array" ref="H4260">_xlfn.IFS(AND(E4260&gt;=4,F4260&gt;=4,G4260&gt;=4),"Champions",AND(E4260&gt;=3,F4260&gt;=3,G4260&gt;=3),"Loyal Customers",AND(E4260&lt;=2,F4260&gt;=3),"At Risk",AND(E4260&lt;=2,F4260&lt;=2,G4260&lt;=2),"Lost",AND(E4260&gt;=4,F4260&lt;=2),"New/Promising",TRUE,"Needs Attention")</f>
        <v>Needs Attention</v>
      </c>
      <c r="I4260" s="3" t="str">
        <f t="shared" si="70"/>
        <v>Churned</v>
      </c>
      <c r="J4260" s="3" t="str">
        <f>_xlfn.XLOOKUP(A4260,'Country_Lookup'!$D:$D,'Country_Lookup'!$E:$E)</f>
        <v>United Kingdom</v>
      </c>
    </row>
    <row r="4261" spans="1:10" x14ac:dyDescent="0.3">
      <c r="A4261">
        <v>16647</v>
      </c>
      <c r="B4261">
        <v>169</v>
      </c>
      <c r="C4261">
        <v>4</v>
      </c>
      <c r="D4261">
        <v>541.89999999999986</v>
      </c>
      <c r="E4261" cm="1">
        <f t="array" ref="E4261">_xlfn.IFS(B4261&lt;=PERCENTILE($B$3:$B$5882,0.2),5,B4261&lt;=PERCENTILE($B$3:$B$5882,0.4),4,B4261&lt;=PERCENTILE($B$3:$B$5882,0.6),3,B4261&lt;=PERCENTILE($B$3:$B$5882,0.8),2,TRUE,1)</f>
        <v>3</v>
      </c>
      <c r="F4261" cm="1">
        <f t="array" ref="F4261">_xlfn.IFS(C4261&lt;=PERCENTILE($C$3:$C$5882,0.2),1,C4261&lt;=PERCENTILE($C$3:$C$5882,0.4),2,C4261&lt;=PERCENTILE($C$3:$C$5882,0.6),3,C4261&lt;=PERCENTILE($C$3:$C$5882,0.8),4,TRUE,5)</f>
        <v>3</v>
      </c>
      <c r="G4261" cm="1">
        <f t="array" ref="G4261">_xlfn.IFS(D4261&lt;=PERCENTILE($D$3:$D$5882,0.2),1,D4261&lt;=PERCENTILE($D$3:$D$5882,0.4),2,D4261&lt;=PERCENTILE($D$3:$D$5882,0.6),3,D4261&lt;=PERCENTILE($D$3:$D$5882,0.8),4,TRUE,5)</f>
        <v>2</v>
      </c>
      <c r="H4261" s="3" t="str" cm="1">
        <f t="array" ref="H4261">_xlfn.IFS(AND(E4261&gt;=4,F4261&gt;=4,G4261&gt;=4),"Champions",AND(E4261&gt;=3,F4261&gt;=3,G4261&gt;=3),"Loyal Customers",AND(E4261&lt;=2,F4261&gt;=3),"At Risk",AND(E4261&lt;=2,F4261&lt;=2,G4261&lt;=2),"Lost",AND(E4261&gt;=4,F4261&lt;=2),"New/Promising",TRUE,"Needs Attention")</f>
        <v>Needs Attention</v>
      </c>
      <c r="I4261" s="3" t="str">
        <f t="shared" si="70"/>
        <v>Churned</v>
      </c>
      <c r="J4261" s="3" t="str">
        <f>_xlfn.XLOOKUP(A4261,'Country_Lookup'!$D:$D,'Country_Lookup'!$E:$E)</f>
        <v>United Kingdom</v>
      </c>
    </row>
    <row r="4262" spans="1:10" x14ac:dyDescent="0.3">
      <c r="A4262">
        <v>16648</v>
      </c>
      <c r="B4262">
        <v>42</v>
      </c>
      <c r="C4262">
        <v>3</v>
      </c>
      <c r="D4262">
        <v>672.79999999999961</v>
      </c>
      <c r="E4262" cm="1">
        <f t="array" ref="E4262">_xlfn.IFS(B4262&lt;=PERCENTILE($B$3:$B$5882,0.2),5,B4262&lt;=PERCENTILE($B$3:$B$5882,0.4),4,B4262&lt;=PERCENTILE($B$3:$B$5882,0.6),3,B4262&lt;=PERCENTILE($B$3:$B$5882,0.8),2,TRUE,1)</f>
        <v>4</v>
      </c>
      <c r="F4262" cm="1">
        <f t="array" ref="F4262">_xlfn.IFS(C4262&lt;=PERCENTILE($C$3:$C$5882,0.2),1,C4262&lt;=PERCENTILE($C$3:$C$5882,0.4),2,C4262&lt;=PERCENTILE($C$3:$C$5882,0.6),3,C4262&lt;=PERCENTILE($C$3:$C$5882,0.8),4,TRUE,5)</f>
        <v>3</v>
      </c>
      <c r="G4262" cm="1">
        <f t="array" ref="G4262">_xlfn.IFS(D4262&lt;=PERCENTILE($D$3:$D$5882,0.2),1,D4262&lt;=PERCENTILE($D$3:$D$5882,0.4),2,D4262&lt;=PERCENTILE($D$3:$D$5882,0.6),3,D4262&lt;=PERCENTILE($D$3:$D$5882,0.8),4,TRUE,5)</f>
        <v>3</v>
      </c>
      <c r="H4262" s="3" t="str" cm="1">
        <f t="array" ref="H4262">_xlfn.IFS(AND(E4262&gt;=4,F4262&gt;=4,G4262&gt;=4),"Champions",AND(E4262&gt;=3,F4262&gt;=3,G4262&gt;=3),"Loyal Customers",AND(E4262&lt;=2,F4262&gt;=3),"At Risk",AND(E4262&lt;=2,F4262&lt;=2,G4262&lt;=2),"Lost",AND(E4262&gt;=4,F4262&lt;=2),"New/Promising",TRUE,"Needs Attention")</f>
        <v>Loyal Customers</v>
      </c>
      <c r="I4262" s="3" t="str">
        <f t="shared" si="70"/>
        <v>Active</v>
      </c>
      <c r="J4262" s="3" t="str">
        <f>_xlfn.XLOOKUP(A4262,'Country_Lookup'!$D:$D,'Country_Lookup'!$E:$E)</f>
        <v>United Kingdom</v>
      </c>
    </row>
    <row r="4263" spans="1:10" x14ac:dyDescent="0.3">
      <c r="A4263">
        <v>16649</v>
      </c>
      <c r="B4263">
        <v>520</v>
      </c>
      <c r="C4263">
        <v>1</v>
      </c>
      <c r="D4263">
        <v>306.58</v>
      </c>
      <c r="E4263" cm="1">
        <f t="array" ref="E4263">_xlfn.IFS(B4263&lt;=PERCENTILE($B$3:$B$5882,0.2),5,B4263&lt;=PERCENTILE($B$3:$B$5882,0.4),4,B4263&lt;=PERCENTILE($B$3:$B$5882,0.6),3,B4263&lt;=PERCENTILE($B$3:$B$5882,0.8),2,TRUE,1)</f>
        <v>1</v>
      </c>
      <c r="F4263" cm="1">
        <f t="array" ref="F4263">_xlfn.IFS(C4263&lt;=PERCENTILE($C$3:$C$5882,0.2),1,C4263&lt;=PERCENTILE($C$3:$C$5882,0.4),2,C4263&lt;=PERCENTILE($C$3:$C$5882,0.6),3,C4263&lt;=PERCENTILE($C$3:$C$5882,0.8),4,TRUE,5)</f>
        <v>1</v>
      </c>
      <c r="G4263" cm="1">
        <f t="array" ref="G4263">_xlfn.IFS(D4263&lt;=PERCENTILE($D$3:$D$5882,0.2),1,D4263&lt;=PERCENTILE($D$3:$D$5882,0.4),2,D4263&lt;=PERCENTILE($D$3:$D$5882,0.6),3,D4263&lt;=PERCENTILE($D$3:$D$5882,0.8),4,TRUE,5)</f>
        <v>2</v>
      </c>
      <c r="H4263" s="3" t="str" cm="1">
        <f t="array" ref="H4263">_xlfn.IFS(AND(E4263&gt;=4,F4263&gt;=4,G4263&gt;=4),"Champions",AND(E4263&gt;=3,F4263&gt;=3,G4263&gt;=3),"Loyal Customers",AND(E4263&lt;=2,F4263&gt;=3),"At Risk",AND(E4263&lt;=2,F4263&lt;=2,G4263&lt;=2),"Lost",AND(E4263&gt;=4,F4263&lt;=2),"New/Promising",TRUE,"Needs Attention")</f>
        <v>Lost</v>
      </c>
      <c r="I4263" s="3" t="str">
        <f t="shared" si="70"/>
        <v>Churned</v>
      </c>
      <c r="J4263" s="3" t="str">
        <f>_xlfn.XLOOKUP(A4263,'Country_Lookup'!$D:$D,'Country_Lookup'!$E:$E)</f>
        <v>United Kingdom</v>
      </c>
    </row>
    <row r="4264" spans="1:10" x14ac:dyDescent="0.3">
      <c r="A4264">
        <v>16650</v>
      </c>
      <c r="B4264">
        <v>71</v>
      </c>
      <c r="C4264">
        <v>7</v>
      </c>
      <c r="D4264">
        <v>1916.109999999996</v>
      </c>
      <c r="E4264" cm="1">
        <f t="array" ref="E4264">_xlfn.IFS(B4264&lt;=PERCENTILE($B$3:$B$5882,0.2),5,B4264&lt;=PERCENTILE($B$3:$B$5882,0.4),4,B4264&lt;=PERCENTILE($B$3:$B$5882,0.6),3,B4264&lt;=PERCENTILE($B$3:$B$5882,0.8),2,TRUE,1)</f>
        <v>3</v>
      </c>
      <c r="F4264" cm="1">
        <f t="array" ref="F4264">_xlfn.IFS(C4264&lt;=PERCENTILE($C$3:$C$5882,0.2),1,C4264&lt;=PERCENTILE($C$3:$C$5882,0.4),2,C4264&lt;=PERCENTILE($C$3:$C$5882,0.6),3,C4264&lt;=PERCENTILE($C$3:$C$5882,0.8),4,TRUE,5)</f>
        <v>4</v>
      </c>
      <c r="G4264" cm="1">
        <f t="array" ref="G4264">_xlfn.IFS(D4264&lt;=PERCENTILE($D$3:$D$5882,0.2),1,D4264&lt;=PERCENTILE($D$3:$D$5882,0.4),2,D4264&lt;=PERCENTILE($D$3:$D$5882,0.6),3,D4264&lt;=PERCENTILE($D$3:$D$5882,0.8),4,TRUE,5)</f>
        <v>4</v>
      </c>
      <c r="H4264" s="3" t="str" cm="1">
        <f t="array" ref="H4264">_xlfn.IFS(AND(E4264&gt;=4,F4264&gt;=4,G4264&gt;=4),"Champions",AND(E4264&gt;=3,F4264&gt;=3,G4264&gt;=3),"Loyal Customers",AND(E4264&lt;=2,F4264&gt;=3),"At Risk",AND(E4264&lt;=2,F4264&lt;=2,G4264&lt;=2),"Lost",AND(E4264&gt;=4,F4264&lt;=2),"New/Promising",TRUE,"Needs Attention")</f>
        <v>Loyal Customers</v>
      </c>
      <c r="I4264" s="3" t="str">
        <f t="shared" si="70"/>
        <v>Active</v>
      </c>
      <c r="J4264" s="3" t="str">
        <f>_xlfn.XLOOKUP(A4264,'Country_Lookup'!$D:$D,'Country_Lookup'!$E:$E)</f>
        <v>United Kingdom</v>
      </c>
    </row>
    <row r="4265" spans="1:10" x14ac:dyDescent="0.3">
      <c r="A4265">
        <v>16651</v>
      </c>
      <c r="B4265">
        <v>586</v>
      </c>
      <c r="C4265">
        <v>1</v>
      </c>
      <c r="D4265">
        <v>136.20000000000002</v>
      </c>
      <c r="E4265" cm="1">
        <f t="array" ref="E4265">_xlfn.IFS(B4265&lt;=PERCENTILE($B$3:$B$5882,0.2),5,B4265&lt;=PERCENTILE($B$3:$B$5882,0.4),4,B4265&lt;=PERCENTILE($B$3:$B$5882,0.6),3,B4265&lt;=PERCENTILE($B$3:$B$5882,0.8),2,TRUE,1)</f>
        <v>1</v>
      </c>
      <c r="F4265" cm="1">
        <f t="array" ref="F4265">_xlfn.IFS(C4265&lt;=PERCENTILE($C$3:$C$5882,0.2),1,C4265&lt;=PERCENTILE($C$3:$C$5882,0.4),2,C4265&lt;=PERCENTILE($C$3:$C$5882,0.6),3,C4265&lt;=PERCENTILE($C$3:$C$5882,0.8),4,TRUE,5)</f>
        <v>1</v>
      </c>
      <c r="G4265" cm="1">
        <f t="array" ref="G4265">_xlfn.IFS(D4265&lt;=PERCENTILE($D$3:$D$5882,0.2),1,D4265&lt;=PERCENTILE($D$3:$D$5882,0.4),2,D4265&lt;=PERCENTILE($D$3:$D$5882,0.6),3,D4265&lt;=PERCENTILE($D$3:$D$5882,0.8),4,TRUE,5)</f>
        <v>1</v>
      </c>
      <c r="H4265" s="3" t="str" cm="1">
        <f t="array" ref="H4265">_xlfn.IFS(AND(E4265&gt;=4,F4265&gt;=4,G4265&gt;=4),"Champions",AND(E4265&gt;=3,F4265&gt;=3,G4265&gt;=3),"Loyal Customers",AND(E4265&lt;=2,F4265&gt;=3),"At Risk",AND(E4265&lt;=2,F4265&lt;=2,G4265&lt;=2),"Lost",AND(E4265&gt;=4,F4265&lt;=2),"New/Promising",TRUE,"Needs Attention")</f>
        <v>Lost</v>
      </c>
      <c r="I4265" s="3" t="str">
        <f t="shared" si="70"/>
        <v>Churned</v>
      </c>
      <c r="J4265" s="3" t="str">
        <f>_xlfn.XLOOKUP(A4265,'Country_Lookup'!$D:$D,'Country_Lookup'!$E:$E)</f>
        <v>United Kingdom</v>
      </c>
    </row>
    <row r="4266" spans="1:10" x14ac:dyDescent="0.3">
      <c r="A4266">
        <v>16652</v>
      </c>
      <c r="B4266">
        <v>58</v>
      </c>
      <c r="C4266">
        <v>16</v>
      </c>
      <c r="D4266">
        <v>17550.390000000043</v>
      </c>
      <c r="E4266" cm="1">
        <f t="array" ref="E4266">_xlfn.IFS(B4266&lt;=PERCENTILE($B$3:$B$5882,0.2),5,B4266&lt;=PERCENTILE($B$3:$B$5882,0.4),4,B4266&lt;=PERCENTILE($B$3:$B$5882,0.6),3,B4266&lt;=PERCENTILE($B$3:$B$5882,0.8),2,TRUE,1)</f>
        <v>4</v>
      </c>
      <c r="F4266" cm="1">
        <f t="array" ref="F4266">_xlfn.IFS(C4266&lt;=PERCENTILE($C$3:$C$5882,0.2),1,C4266&lt;=PERCENTILE($C$3:$C$5882,0.4),2,C4266&lt;=PERCENTILE($C$3:$C$5882,0.6),3,C4266&lt;=PERCENTILE($C$3:$C$5882,0.8),4,TRUE,5)</f>
        <v>5</v>
      </c>
      <c r="G4266" cm="1">
        <f t="array" ref="G4266">_xlfn.IFS(D4266&lt;=PERCENTILE($D$3:$D$5882,0.2),1,D4266&lt;=PERCENTILE($D$3:$D$5882,0.4),2,D4266&lt;=PERCENTILE($D$3:$D$5882,0.6),3,D4266&lt;=PERCENTILE($D$3:$D$5882,0.8),4,TRUE,5)</f>
        <v>5</v>
      </c>
      <c r="H4266" s="3" t="str" cm="1">
        <f t="array" ref="H4266">_xlfn.IFS(AND(E4266&gt;=4,F4266&gt;=4,G4266&gt;=4),"Champions",AND(E4266&gt;=3,F4266&gt;=3,G4266&gt;=3),"Loyal Customers",AND(E4266&lt;=2,F4266&gt;=3),"At Risk",AND(E4266&lt;=2,F4266&lt;=2,G4266&lt;=2),"Lost",AND(E4266&gt;=4,F4266&lt;=2),"New/Promising",TRUE,"Needs Attention")</f>
        <v>Champions</v>
      </c>
      <c r="I4266" s="3" t="str">
        <f t="shared" si="70"/>
        <v>Active</v>
      </c>
      <c r="J4266" s="3" t="str">
        <f>_xlfn.XLOOKUP(A4266,'Country_Lookup'!$D:$D,'Country_Lookup'!$E:$E)</f>
        <v>United Kingdom</v>
      </c>
    </row>
    <row r="4267" spans="1:10" x14ac:dyDescent="0.3">
      <c r="A4267">
        <v>16653</v>
      </c>
      <c r="B4267">
        <v>16</v>
      </c>
      <c r="C4267">
        <v>2</v>
      </c>
      <c r="D4267">
        <v>1212.6600000000021</v>
      </c>
      <c r="E4267" cm="1">
        <f t="array" ref="E4267">_xlfn.IFS(B4267&lt;=PERCENTILE($B$3:$B$5882,0.2),5,B4267&lt;=PERCENTILE($B$3:$B$5882,0.4),4,B4267&lt;=PERCENTILE($B$3:$B$5882,0.6),3,B4267&lt;=PERCENTILE($B$3:$B$5882,0.8),2,TRUE,1)</f>
        <v>5</v>
      </c>
      <c r="F4267" cm="1">
        <f t="array" ref="F4267">_xlfn.IFS(C4267&lt;=PERCENTILE($C$3:$C$5882,0.2),1,C4267&lt;=PERCENTILE($C$3:$C$5882,0.4),2,C4267&lt;=PERCENTILE($C$3:$C$5882,0.6),3,C4267&lt;=PERCENTILE($C$3:$C$5882,0.8),4,TRUE,5)</f>
        <v>2</v>
      </c>
      <c r="G4267" cm="1">
        <f t="array" ref="G4267">_xlfn.IFS(D4267&lt;=PERCENTILE($D$3:$D$5882,0.2),1,D4267&lt;=PERCENTILE($D$3:$D$5882,0.4),2,D4267&lt;=PERCENTILE($D$3:$D$5882,0.6),3,D4267&lt;=PERCENTILE($D$3:$D$5882,0.8),4,TRUE,5)</f>
        <v>3</v>
      </c>
      <c r="H4267" s="3" t="str" cm="1">
        <f t="array" ref="H4267">_xlfn.IFS(AND(E4267&gt;=4,F4267&gt;=4,G4267&gt;=4),"Champions",AND(E4267&gt;=3,F4267&gt;=3,G4267&gt;=3),"Loyal Customers",AND(E4267&lt;=2,F4267&gt;=3),"At Risk",AND(E4267&lt;=2,F4267&lt;=2,G4267&lt;=2),"Lost",AND(E4267&gt;=4,F4267&lt;=2),"New/Promising",TRUE,"Needs Attention")</f>
        <v>New/Promising</v>
      </c>
      <c r="I4267" s="3" t="str">
        <f t="shared" si="70"/>
        <v>Active</v>
      </c>
      <c r="J4267" s="3" t="str">
        <f>_xlfn.XLOOKUP(A4267,'Country_Lookup'!$D:$D,'Country_Lookup'!$E:$E)</f>
        <v>United Kingdom</v>
      </c>
    </row>
    <row r="4268" spans="1:10" x14ac:dyDescent="0.3">
      <c r="A4268">
        <v>16654</v>
      </c>
      <c r="B4268">
        <v>141</v>
      </c>
      <c r="C4268">
        <v>8</v>
      </c>
      <c r="D4268">
        <v>1711.4700000000005</v>
      </c>
      <c r="E4268" cm="1">
        <f t="array" ref="E4268">_xlfn.IFS(B4268&lt;=PERCENTILE($B$3:$B$5882,0.2),5,B4268&lt;=PERCENTILE($B$3:$B$5882,0.4),4,B4268&lt;=PERCENTILE($B$3:$B$5882,0.6),3,B4268&lt;=PERCENTILE($B$3:$B$5882,0.8),2,TRUE,1)</f>
        <v>3</v>
      </c>
      <c r="F4268" cm="1">
        <f t="array" ref="F4268">_xlfn.IFS(C4268&lt;=PERCENTILE($C$3:$C$5882,0.2),1,C4268&lt;=PERCENTILE($C$3:$C$5882,0.4),2,C4268&lt;=PERCENTILE($C$3:$C$5882,0.6),3,C4268&lt;=PERCENTILE($C$3:$C$5882,0.8),4,TRUE,5)</f>
        <v>4</v>
      </c>
      <c r="G4268" cm="1">
        <f t="array" ref="G4268">_xlfn.IFS(D4268&lt;=PERCENTILE($D$3:$D$5882,0.2),1,D4268&lt;=PERCENTILE($D$3:$D$5882,0.4),2,D4268&lt;=PERCENTILE($D$3:$D$5882,0.6),3,D4268&lt;=PERCENTILE($D$3:$D$5882,0.8),4,TRUE,5)</f>
        <v>4</v>
      </c>
      <c r="H4268" s="3" t="str" cm="1">
        <f t="array" ref="H4268">_xlfn.IFS(AND(E4268&gt;=4,F4268&gt;=4,G4268&gt;=4),"Champions",AND(E4268&gt;=3,F4268&gt;=3,G4268&gt;=3),"Loyal Customers",AND(E4268&lt;=2,F4268&gt;=3),"At Risk",AND(E4268&lt;=2,F4268&lt;=2,G4268&lt;=2),"Lost",AND(E4268&gt;=4,F4268&lt;=2),"New/Promising",TRUE,"Needs Attention")</f>
        <v>Loyal Customers</v>
      </c>
      <c r="I4268" s="3" t="str">
        <f t="shared" si="70"/>
        <v>Churned</v>
      </c>
      <c r="J4268" s="3" t="str">
        <f>_xlfn.XLOOKUP(A4268,'Country_Lookup'!$D:$D,'Country_Lookup'!$E:$E)</f>
        <v>United Kingdom</v>
      </c>
    </row>
    <row r="4269" spans="1:10" x14ac:dyDescent="0.3">
      <c r="A4269">
        <v>16655</v>
      </c>
      <c r="B4269">
        <v>17</v>
      </c>
      <c r="C4269">
        <v>13</v>
      </c>
      <c r="D4269">
        <v>6548.3700000000808</v>
      </c>
      <c r="E4269" cm="1">
        <f t="array" ref="E4269">_xlfn.IFS(B4269&lt;=PERCENTILE($B$3:$B$5882,0.2),5,B4269&lt;=PERCENTILE($B$3:$B$5882,0.4),4,B4269&lt;=PERCENTILE($B$3:$B$5882,0.6),3,B4269&lt;=PERCENTILE($B$3:$B$5882,0.8),2,TRUE,1)</f>
        <v>5</v>
      </c>
      <c r="F4269" cm="1">
        <f t="array" ref="F4269">_xlfn.IFS(C4269&lt;=PERCENTILE($C$3:$C$5882,0.2),1,C4269&lt;=PERCENTILE($C$3:$C$5882,0.4),2,C4269&lt;=PERCENTILE($C$3:$C$5882,0.6),3,C4269&lt;=PERCENTILE($C$3:$C$5882,0.8),4,TRUE,5)</f>
        <v>5</v>
      </c>
      <c r="G4269" cm="1">
        <f t="array" ref="G4269">_xlfn.IFS(D4269&lt;=PERCENTILE($D$3:$D$5882,0.2),1,D4269&lt;=PERCENTILE($D$3:$D$5882,0.4),2,D4269&lt;=PERCENTILE($D$3:$D$5882,0.6),3,D4269&lt;=PERCENTILE($D$3:$D$5882,0.8),4,TRUE,5)</f>
        <v>5</v>
      </c>
      <c r="H4269" s="3" t="str" cm="1">
        <f t="array" ref="H4269">_xlfn.IFS(AND(E4269&gt;=4,F4269&gt;=4,G4269&gt;=4),"Champions",AND(E4269&gt;=3,F4269&gt;=3,G4269&gt;=3),"Loyal Customers",AND(E4269&lt;=2,F4269&gt;=3),"At Risk",AND(E4269&lt;=2,F4269&lt;=2,G4269&lt;=2),"Lost",AND(E4269&gt;=4,F4269&lt;=2),"New/Promising",TRUE,"Needs Attention")</f>
        <v>Champions</v>
      </c>
      <c r="I4269" s="3" t="str">
        <f t="shared" si="70"/>
        <v>Active</v>
      </c>
      <c r="J4269" s="3" t="str">
        <f>_xlfn.XLOOKUP(A4269,'Country_Lookup'!$D:$D,'Country_Lookup'!$E:$E)</f>
        <v>United Kingdom</v>
      </c>
    </row>
    <row r="4270" spans="1:10" x14ac:dyDescent="0.3">
      <c r="A4270">
        <v>16656</v>
      </c>
      <c r="B4270">
        <v>22</v>
      </c>
      <c r="C4270">
        <v>30</v>
      </c>
      <c r="D4270">
        <v>16833.169999999969</v>
      </c>
      <c r="E4270" cm="1">
        <f t="array" ref="E4270">_xlfn.IFS(B4270&lt;=PERCENTILE($B$3:$B$5882,0.2),5,B4270&lt;=PERCENTILE($B$3:$B$5882,0.4),4,B4270&lt;=PERCENTILE($B$3:$B$5882,0.6),3,B4270&lt;=PERCENTILE($B$3:$B$5882,0.8),2,TRUE,1)</f>
        <v>4</v>
      </c>
      <c r="F4270" cm="1">
        <f t="array" ref="F4270">_xlfn.IFS(C4270&lt;=PERCENTILE($C$3:$C$5882,0.2),1,C4270&lt;=PERCENTILE($C$3:$C$5882,0.4),2,C4270&lt;=PERCENTILE($C$3:$C$5882,0.6),3,C4270&lt;=PERCENTILE($C$3:$C$5882,0.8),4,TRUE,5)</f>
        <v>5</v>
      </c>
      <c r="G4270" cm="1">
        <f t="array" ref="G4270">_xlfn.IFS(D4270&lt;=PERCENTILE($D$3:$D$5882,0.2),1,D4270&lt;=PERCENTILE($D$3:$D$5882,0.4),2,D4270&lt;=PERCENTILE($D$3:$D$5882,0.6),3,D4270&lt;=PERCENTILE($D$3:$D$5882,0.8),4,TRUE,5)</f>
        <v>5</v>
      </c>
      <c r="H4270" s="3" t="str" cm="1">
        <f t="array" ref="H4270">_xlfn.IFS(AND(E4270&gt;=4,F4270&gt;=4,G4270&gt;=4),"Champions",AND(E4270&gt;=3,F4270&gt;=3,G4270&gt;=3),"Loyal Customers",AND(E4270&lt;=2,F4270&gt;=3),"At Risk",AND(E4270&lt;=2,F4270&lt;=2,G4270&lt;=2),"Lost",AND(E4270&gt;=4,F4270&lt;=2),"New/Promising",TRUE,"Needs Attention")</f>
        <v>Champions</v>
      </c>
      <c r="I4270" s="3" t="str">
        <f t="shared" si="70"/>
        <v>Active</v>
      </c>
      <c r="J4270" s="3" t="str">
        <f>_xlfn.XLOOKUP(A4270,'Country_Lookup'!$D:$D,'Country_Lookup'!$E:$E)</f>
        <v>United Kingdom</v>
      </c>
    </row>
    <row r="4271" spans="1:10" x14ac:dyDescent="0.3">
      <c r="A4271">
        <v>16657</v>
      </c>
      <c r="B4271">
        <v>9</v>
      </c>
      <c r="C4271">
        <v>4</v>
      </c>
      <c r="D4271">
        <v>933.61999999999728</v>
      </c>
      <c r="E4271" cm="1">
        <f t="array" ref="E4271">_xlfn.IFS(B4271&lt;=PERCENTILE($B$3:$B$5882,0.2),5,B4271&lt;=PERCENTILE($B$3:$B$5882,0.4),4,B4271&lt;=PERCENTILE($B$3:$B$5882,0.6),3,B4271&lt;=PERCENTILE($B$3:$B$5882,0.8),2,TRUE,1)</f>
        <v>5</v>
      </c>
      <c r="F4271" cm="1">
        <f t="array" ref="F4271">_xlfn.IFS(C4271&lt;=PERCENTILE($C$3:$C$5882,0.2),1,C4271&lt;=PERCENTILE($C$3:$C$5882,0.4),2,C4271&lt;=PERCENTILE($C$3:$C$5882,0.6),3,C4271&lt;=PERCENTILE($C$3:$C$5882,0.8),4,TRUE,5)</f>
        <v>3</v>
      </c>
      <c r="G4271" cm="1">
        <f t="array" ref="G4271">_xlfn.IFS(D4271&lt;=PERCENTILE($D$3:$D$5882,0.2),1,D4271&lt;=PERCENTILE($D$3:$D$5882,0.4),2,D4271&lt;=PERCENTILE($D$3:$D$5882,0.6),3,D4271&lt;=PERCENTILE($D$3:$D$5882,0.8),4,TRUE,5)</f>
        <v>3</v>
      </c>
      <c r="H4271" s="3" t="str" cm="1">
        <f t="array" ref="H4271">_xlfn.IFS(AND(E4271&gt;=4,F4271&gt;=4,G4271&gt;=4),"Champions",AND(E4271&gt;=3,F4271&gt;=3,G4271&gt;=3),"Loyal Customers",AND(E4271&lt;=2,F4271&gt;=3),"At Risk",AND(E4271&lt;=2,F4271&lt;=2,G4271&lt;=2),"Lost",AND(E4271&gt;=4,F4271&lt;=2),"New/Promising",TRUE,"Needs Attention")</f>
        <v>Loyal Customers</v>
      </c>
      <c r="I4271" s="3" t="str">
        <f t="shared" si="70"/>
        <v>Active</v>
      </c>
      <c r="J4271" s="3" t="str">
        <f>_xlfn.XLOOKUP(A4271,'Country_Lookup'!$D:$D,'Country_Lookup'!$E:$E)</f>
        <v>United Kingdom</v>
      </c>
    </row>
    <row r="4272" spans="1:10" x14ac:dyDescent="0.3">
      <c r="A4272">
        <v>16658</v>
      </c>
      <c r="B4272">
        <v>368</v>
      </c>
      <c r="C4272">
        <v>6</v>
      </c>
      <c r="D4272">
        <v>814.06999999999982</v>
      </c>
      <c r="E4272" cm="1">
        <f t="array" ref="E4272">_xlfn.IFS(B4272&lt;=PERCENTILE($B$3:$B$5882,0.2),5,B4272&lt;=PERCENTILE($B$3:$B$5882,0.4),4,B4272&lt;=PERCENTILE($B$3:$B$5882,0.6),3,B4272&lt;=PERCENTILE($B$3:$B$5882,0.8),2,TRUE,1)</f>
        <v>2</v>
      </c>
      <c r="F4272" cm="1">
        <f t="array" ref="F4272">_xlfn.IFS(C4272&lt;=PERCENTILE($C$3:$C$5882,0.2),1,C4272&lt;=PERCENTILE($C$3:$C$5882,0.4),2,C4272&lt;=PERCENTILE($C$3:$C$5882,0.6),3,C4272&lt;=PERCENTILE($C$3:$C$5882,0.8),4,TRUE,5)</f>
        <v>4</v>
      </c>
      <c r="G4272" cm="1">
        <f t="array" ref="G4272">_xlfn.IFS(D4272&lt;=PERCENTILE($D$3:$D$5882,0.2),1,D4272&lt;=PERCENTILE($D$3:$D$5882,0.4),2,D4272&lt;=PERCENTILE($D$3:$D$5882,0.6),3,D4272&lt;=PERCENTILE($D$3:$D$5882,0.8),4,TRUE,5)</f>
        <v>3</v>
      </c>
      <c r="H4272" s="3" t="str" cm="1">
        <f t="array" ref="H4272">_xlfn.IFS(AND(E4272&gt;=4,F4272&gt;=4,G4272&gt;=4),"Champions",AND(E4272&gt;=3,F4272&gt;=3,G4272&gt;=3),"Loyal Customers",AND(E4272&lt;=2,F4272&gt;=3),"At Risk",AND(E4272&lt;=2,F4272&lt;=2,G4272&lt;=2),"Lost",AND(E4272&gt;=4,F4272&lt;=2),"New/Promising",TRUE,"Needs Attention")</f>
        <v>At Risk</v>
      </c>
      <c r="I4272" s="3" t="str">
        <f t="shared" si="70"/>
        <v>Churned</v>
      </c>
      <c r="J4272" s="3" t="str">
        <f>_xlfn.XLOOKUP(A4272,'Country_Lookup'!$D:$D,'Country_Lookup'!$E:$E)</f>
        <v>United Kingdom</v>
      </c>
    </row>
    <row r="4273" spans="1:10" x14ac:dyDescent="0.3">
      <c r="A4273">
        <v>16659</v>
      </c>
      <c r="B4273">
        <v>189</v>
      </c>
      <c r="C4273">
        <v>1</v>
      </c>
      <c r="D4273">
        <v>39.119999999999997</v>
      </c>
      <c r="E4273" cm="1">
        <f t="array" ref="E4273">_xlfn.IFS(B4273&lt;=PERCENTILE($B$3:$B$5882,0.2),5,B4273&lt;=PERCENTILE($B$3:$B$5882,0.4),4,B4273&lt;=PERCENTILE($B$3:$B$5882,0.6),3,B4273&lt;=PERCENTILE($B$3:$B$5882,0.8),2,TRUE,1)</f>
        <v>3</v>
      </c>
      <c r="F4273" cm="1">
        <f t="array" ref="F4273">_xlfn.IFS(C4273&lt;=PERCENTILE($C$3:$C$5882,0.2),1,C4273&lt;=PERCENTILE($C$3:$C$5882,0.4),2,C4273&lt;=PERCENTILE($C$3:$C$5882,0.6),3,C4273&lt;=PERCENTILE($C$3:$C$5882,0.8),4,TRUE,5)</f>
        <v>1</v>
      </c>
      <c r="G4273" cm="1">
        <f t="array" ref="G4273">_xlfn.IFS(D4273&lt;=PERCENTILE($D$3:$D$5882,0.2),1,D4273&lt;=PERCENTILE($D$3:$D$5882,0.4),2,D4273&lt;=PERCENTILE($D$3:$D$5882,0.6),3,D4273&lt;=PERCENTILE($D$3:$D$5882,0.8),4,TRUE,5)</f>
        <v>1</v>
      </c>
      <c r="H4273" s="3" t="str" cm="1">
        <f t="array" ref="H4273">_xlfn.IFS(AND(E4273&gt;=4,F4273&gt;=4,G4273&gt;=4),"Champions",AND(E4273&gt;=3,F4273&gt;=3,G4273&gt;=3),"Loyal Customers",AND(E4273&lt;=2,F4273&gt;=3),"At Risk",AND(E4273&lt;=2,F4273&lt;=2,G4273&lt;=2),"Lost",AND(E4273&gt;=4,F4273&lt;=2),"New/Promising",TRUE,"Needs Attention")</f>
        <v>Needs Attention</v>
      </c>
      <c r="I4273" s="3" t="str">
        <f t="shared" si="70"/>
        <v>Churned</v>
      </c>
      <c r="J4273" s="3" t="str">
        <f>_xlfn.XLOOKUP(A4273,'Country_Lookup'!$D:$D,'Country_Lookup'!$E:$E)</f>
        <v>United Kingdom</v>
      </c>
    </row>
    <row r="4274" spans="1:10" x14ac:dyDescent="0.3">
      <c r="A4274">
        <v>16660</v>
      </c>
      <c r="B4274">
        <v>16</v>
      </c>
      <c r="C4274">
        <v>7</v>
      </c>
      <c r="D4274">
        <v>1879.5500000000004</v>
      </c>
      <c r="E4274" cm="1">
        <f t="array" ref="E4274">_xlfn.IFS(B4274&lt;=PERCENTILE($B$3:$B$5882,0.2),5,B4274&lt;=PERCENTILE($B$3:$B$5882,0.4),4,B4274&lt;=PERCENTILE($B$3:$B$5882,0.6),3,B4274&lt;=PERCENTILE($B$3:$B$5882,0.8),2,TRUE,1)</f>
        <v>5</v>
      </c>
      <c r="F4274" cm="1">
        <f t="array" ref="F4274">_xlfn.IFS(C4274&lt;=PERCENTILE($C$3:$C$5882,0.2),1,C4274&lt;=PERCENTILE($C$3:$C$5882,0.4),2,C4274&lt;=PERCENTILE($C$3:$C$5882,0.6),3,C4274&lt;=PERCENTILE($C$3:$C$5882,0.8),4,TRUE,5)</f>
        <v>4</v>
      </c>
      <c r="G4274" cm="1">
        <f t="array" ref="G4274">_xlfn.IFS(D4274&lt;=PERCENTILE($D$3:$D$5882,0.2),1,D4274&lt;=PERCENTILE($D$3:$D$5882,0.4),2,D4274&lt;=PERCENTILE($D$3:$D$5882,0.6),3,D4274&lt;=PERCENTILE($D$3:$D$5882,0.8),4,TRUE,5)</f>
        <v>4</v>
      </c>
      <c r="H4274" s="3" t="str" cm="1">
        <f t="array" ref="H4274">_xlfn.IFS(AND(E4274&gt;=4,F4274&gt;=4,G4274&gt;=4),"Champions",AND(E4274&gt;=3,F4274&gt;=3,G4274&gt;=3),"Loyal Customers",AND(E4274&lt;=2,F4274&gt;=3),"At Risk",AND(E4274&lt;=2,F4274&lt;=2,G4274&lt;=2),"Lost",AND(E4274&gt;=4,F4274&lt;=2),"New/Promising",TRUE,"Needs Attention")</f>
        <v>Champions</v>
      </c>
      <c r="I4274" s="3" t="str">
        <f t="shared" si="70"/>
        <v>Active</v>
      </c>
      <c r="J4274" s="3" t="str">
        <f>_xlfn.XLOOKUP(A4274,'Country_Lookup'!$D:$D,'Country_Lookup'!$E:$E)</f>
        <v>United Kingdom</v>
      </c>
    </row>
    <row r="4275" spans="1:10" x14ac:dyDescent="0.3">
      <c r="A4275">
        <v>16661</v>
      </c>
      <c r="B4275">
        <v>540</v>
      </c>
      <c r="C4275">
        <v>4</v>
      </c>
      <c r="D4275">
        <v>986.6299999999992</v>
      </c>
      <c r="E4275" cm="1">
        <f t="array" ref="E4275">_xlfn.IFS(B4275&lt;=PERCENTILE($B$3:$B$5882,0.2),5,B4275&lt;=PERCENTILE($B$3:$B$5882,0.4),4,B4275&lt;=PERCENTILE($B$3:$B$5882,0.6),3,B4275&lt;=PERCENTILE($B$3:$B$5882,0.8),2,TRUE,1)</f>
        <v>1</v>
      </c>
      <c r="F4275" cm="1">
        <f t="array" ref="F4275">_xlfn.IFS(C4275&lt;=PERCENTILE($C$3:$C$5882,0.2),1,C4275&lt;=PERCENTILE($C$3:$C$5882,0.4),2,C4275&lt;=PERCENTILE($C$3:$C$5882,0.6),3,C4275&lt;=PERCENTILE($C$3:$C$5882,0.8),4,TRUE,5)</f>
        <v>3</v>
      </c>
      <c r="G4275" cm="1">
        <f t="array" ref="G4275">_xlfn.IFS(D4275&lt;=PERCENTILE($D$3:$D$5882,0.2),1,D4275&lt;=PERCENTILE($D$3:$D$5882,0.4),2,D4275&lt;=PERCENTILE($D$3:$D$5882,0.6),3,D4275&lt;=PERCENTILE($D$3:$D$5882,0.8),4,TRUE,5)</f>
        <v>3</v>
      </c>
      <c r="H4275" s="3" t="str" cm="1">
        <f t="array" ref="H4275">_xlfn.IFS(AND(E4275&gt;=4,F4275&gt;=4,G4275&gt;=4),"Champions",AND(E4275&gt;=3,F4275&gt;=3,G4275&gt;=3),"Loyal Customers",AND(E4275&lt;=2,F4275&gt;=3),"At Risk",AND(E4275&lt;=2,F4275&lt;=2,G4275&lt;=2),"Lost",AND(E4275&gt;=4,F4275&lt;=2),"New/Promising",TRUE,"Needs Attention")</f>
        <v>At Risk</v>
      </c>
      <c r="I4275" s="3" t="str">
        <f t="shared" si="70"/>
        <v>Churned</v>
      </c>
      <c r="J4275" s="3" t="str">
        <f>_xlfn.XLOOKUP(A4275,'Country_Lookup'!$D:$D,'Country_Lookup'!$E:$E)</f>
        <v>United Kingdom</v>
      </c>
    </row>
    <row r="4276" spans="1:10" x14ac:dyDescent="0.3">
      <c r="A4276">
        <v>16662</v>
      </c>
      <c r="B4276">
        <v>394</v>
      </c>
      <c r="C4276">
        <v>1</v>
      </c>
      <c r="D4276">
        <v>163.8000000000001</v>
      </c>
      <c r="E4276" cm="1">
        <f t="array" ref="E4276">_xlfn.IFS(B4276&lt;=PERCENTILE($B$3:$B$5882,0.2),5,B4276&lt;=PERCENTILE($B$3:$B$5882,0.4),4,B4276&lt;=PERCENTILE($B$3:$B$5882,0.6),3,B4276&lt;=PERCENTILE($B$3:$B$5882,0.8),2,TRUE,1)</f>
        <v>2</v>
      </c>
      <c r="F4276" cm="1">
        <f t="array" ref="F4276">_xlfn.IFS(C4276&lt;=PERCENTILE($C$3:$C$5882,0.2),1,C4276&lt;=PERCENTILE($C$3:$C$5882,0.4),2,C4276&lt;=PERCENTILE($C$3:$C$5882,0.6),3,C4276&lt;=PERCENTILE($C$3:$C$5882,0.8),4,TRUE,5)</f>
        <v>1</v>
      </c>
      <c r="G4276" cm="1">
        <f t="array" ref="G4276">_xlfn.IFS(D4276&lt;=PERCENTILE($D$3:$D$5882,0.2),1,D4276&lt;=PERCENTILE($D$3:$D$5882,0.4),2,D4276&lt;=PERCENTILE($D$3:$D$5882,0.6),3,D4276&lt;=PERCENTILE($D$3:$D$5882,0.8),4,TRUE,5)</f>
        <v>1</v>
      </c>
      <c r="H4276" s="3" t="str" cm="1">
        <f t="array" ref="H4276">_xlfn.IFS(AND(E4276&gt;=4,F4276&gt;=4,G4276&gt;=4),"Champions",AND(E4276&gt;=3,F4276&gt;=3,G4276&gt;=3),"Loyal Customers",AND(E4276&lt;=2,F4276&gt;=3),"At Risk",AND(E4276&lt;=2,F4276&lt;=2,G4276&lt;=2),"Lost",AND(E4276&gt;=4,F4276&lt;=2),"New/Promising",TRUE,"Needs Attention")</f>
        <v>Lost</v>
      </c>
      <c r="I4276" s="3" t="str">
        <f t="shared" si="70"/>
        <v>Churned</v>
      </c>
      <c r="J4276" s="3" t="str">
        <f>_xlfn.XLOOKUP(A4276,'Country_Lookup'!$D:$D,'Country_Lookup'!$E:$E)</f>
        <v>United Kingdom</v>
      </c>
    </row>
    <row r="4277" spans="1:10" x14ac:dyDescent="0.3">
      <c r="A4277">
        <v>16663</v>
      </c>
      <c r="B4277">
        <v>729</v>
      </c>
      <c r="C4277">
        <v>1</v>
      </c>
      <c r="D4277">
        <v>165</v>
      </c>
      <c r="E4277" cm="1">
        <f t="array" ref="E4277">_xlfn.IFS(B4277&lt;=PERCENTILE($B$3:$B$5882,0.2),5,B4277&lt;=PERCENTILE($B$3:$B$5882,0.4),4,B4277&lt;=PERCENTILE($B$3:$B$5882,0.6),3,B4277&lt;=PERCENTILE($B$3:$B$5882,0.8),2,TRUE,1)</f>
        <v>1</v>
      </c>
      <c r="F4277" cm="1">
        <f t="array" ref="F4277">_xlfn.IFS(C4277&lt;=PERCENTILE($C$3:$C$5882,0.2),1,C4277&lt;=PERCENTILE($C$3:$C$5882,0.4),2,C4277&lt;=PERCENTILE($C$3:$C$5882,0.6),3,C4277&lt;=PERCENTILE($C$3:$C$5882,0.8),4,TRUE,5)</f>
        <v>1</v>
      </c>
      <c r="G4277" cm="1">
        <f t="array" ref="G4277">_xlfn.IFS(D4277&lt;=PERCENTILE($D$3:$D$5882,0.2),1,D4277&lt;=PERCENTILE($D$3:$D$5882,0.4),2,D4277&lt;=PERCENTILE($D$3:$D$5882,0.6),3,D4277&lt;=PERCENTILE($D$3:$D$5882,0.8),4,TRUE,5)</f>
        <v>1</v>
      </c>
      <c r="H4277" s="3" t="str" cm="1">
        <f t="array" ref="H4277">_xlfn.IFS(AND(E4277&gt;=4,F4277&gt;=4,G4277&gt;=4),"Champions",AND(E4277&gt;=3,F4277&gt;=3,G4277&gt;=3),"Loyal Customers",AND(E4277&lt;=2,F4277&gt;=3),"At Risk",AND(E4277&lt;=2,F4277&lt;=2,G4277&lt;=2),"Lost",AND(E4277&gt;=4,F4277&lt;=2),"New/Promising",TRUE,"Needs Attention")</f>
        <v>Lost</v>
      </c>
      <c r="I4277" s="3" t="str">
        <f t="shared" si="70"/>
        <v>Churned</v>
      </c>
      <c r="J4277" s="3" t="str">
        <f>_xlfn.XLOOKUP(A4277,'Country_Lookup'!$D:$D,'Country_Lookup'!$E:$E)</f>
        <v>United Kingdom</v>
      </c>
    </row>
    <row r="4278" spans="1:10" x14ac:dyDescent="0.3">
      <c r="A4278">
        <v>16664</v>
      </c>
      <c r="B4278">
        <v>569</v>
      </c>
      <c r="C4278">
        <v>1</v>
      </c>
      <c r="D4278">
        <v>109.20000000000002</v>
      </c>
      <c r="E4278" cm="1">
        <f t="array" ref="E4278">_xlfn.IFS(B4278&lt;=PERCENTILE($B$3:$B$5882,0.2),5,B4278&lt;=PERCENTILE($B$3:$B$5882,0.4),4,B4278&lt;=PERCENTILE($B$3:$B$5882,0.6),3,B4278&lt;=PERCENTILE($B$3:$B$5882,0.8),2,TRUE,1)</f>
        <v>1</v>
      </c>
      <c r="F4278" cm="1">
        <f t="array" ref="F4278">_xlfn.IFS(C4278&lt;=PERCENTILE($C$3:$C$5882,0.2),1,C4278&lt;=PERCENTILE($C$3:$C$5882,0.4),2,C4278&lt;=PERCENTILE($C$3:$C$5882,0.6),3,C4278&lt;=PERCENTILE($C$3:$C$5882,0.8),4,TRUE,5)</f>
        <v>1</v>
      </c>
      <c r="G4278" cm="1">
        <f t="array" ref="G4278">_xlfn.IFS(D4278&lt;=PERCENTILE($D$3:$D$5882,0.2),1,D4278&lt;=PERCENTILE($D$3:$D$5882,0.4),2,D4278&lt;=PERCENTILE($D$3:$D$5882,0.6),3,D4278&lt;=PERCENTILE($D$3:$D$5882,0.8),4,TRUE,5)</f>
        <v>1</v>
      </c>
      <c r="H4278" s="3" t="str" cm="1">
        <f t="array" ref="H4278">_xlfn.IFS(AND(E4278&gt;=4,F4278&gt;=4,G4278&gt;=4),"Champions",AND(E4278&gt;=3,F4278&gt;=3,G4278&gt;=3),"Loyal Customers",AND(E4278&lt;=2,F4278&gt;=3),"At Risk",AND(E4278&lt;=2,F4278&lt;=2,G4278&lt;=2),"Lost",AND(E4278&gt;=4,F4278&lt;=2),"New/Promising",TRUE,"Needs Attention")</f>
        <v>Lost</v>
      </c>
      <c r="I4278" s="3" t="str">
        <f t="shared" si="70"/>
        <v>Churned</v>
      </c>
      <c r="J4278" s="3" t="str">
        <f>_xlfn.XLOOKUP(A4278,'Country_Lookup'!$D:$D,'Country_Lookup'!$E:$E)</f>
        <v>United Kingdom</v>
      </c>
    </row>
    <row r="4279" spans="1:10" x14ac:dyDescent="0.3">
      <c r="A4279">
        <v>16665</v>
      </c>
      <c r="B4279">
        <v>362</v>
      </c>
      <c r="C4279">
        <v>1</v>
      </c>
      <c r="D4279">
        <v>135.4</v>
      </c>
      <c r="E4279" cm="1">
        <f t="array" ref="E4279">_xlfn.IFS(B4279&lt;=PERCENTILE($B$3:$B$5882,0.2),5,B4279&lt;=PERCENTILE($B$3:$B$5882,0.4),4,B4279&lt;=PERCENTILE($B$3:$B$5882,0.6),3,B4279&lt;=PERCENTILE($B$3:$B$5882,0.8),2,TRUE,1)</f>
        <v>2</v>
      </c>
      <c r="F4279" cm="1">
        <f t="array" ref="F4279">_xlfn.IFS(C4279&lt;=PERCENTILE($C$3:$C$5882,0.2),1,C4279&lt;=PERCENTILE($C$3:$C$5882,0.4),2,C4279&lt;=PERCENTILE($C$3:$C$5882,0.6),3,C4279&lt;=PERCENTILE($C$3:$C$5882,0.8),4,TRUE,5)</f>
        <v>1</v>
      </c>
      <c r="G4279" cm="1">
        <f t="array" ref="G4279">_xlfn.IFS(D4279&lt;=PERCENTILE($D$3:$D$5882,0.2),1,D4279&lt;=PERCENTILE($D$3:$D$5882,0.4),2,D4279&lt;=PERCENTILE($D$3:$D$5882,0.6),3,D4279&lt;=PERCENTILE($D$3:$D$5882,0.8),4,TRUE,5)</f>
        <v>1</v>
      </c>
      <c r="H4279" s="3" t="str" cm="1">
        <f t="array" ref="H4279">_xlfn.IFS(AND(E4279&gt;=4,F4279&gt;=4,G4279&gt;=4),"Champions",AND(E4279&gt;=3,F4279&gt;=3,G4279&gt;=3),"Loyal Customers",AND(E4279&lt;=2,F4279&gt;=3),"At Risk",AND(E4279&lt;=2,F4279&lt;=2,G4279&lt;=2),"Lost",AND(E4279&gt;=4,F4279&lt;=2),"New/Promising",TRUE,"Needs Attention")</f>
        <v>Lost</v>
      </c>
      <c r="I4279" s="3" t="str">
        <f t="shared" si="70"/>
        <v>Churned</v>
      </c>
      <c r="J4279" s="3" t="str">
        <f>_xlfn.XLOOKUP(A4279,'Country_Lookup'!$D:$D,'Country_Lookup'!$E:$E)</f>
        <v>United Kingdom</v>
      </c>
    </row>
    <row r="4280" spans="1:10" x14ac:dyDescent="0.3">
      <c r="A4280">
        <v>16666</v>
      </c>
      <c r="B4280">
        <v>19</v>
      </c>
      <c r="C4280">
        <v>2</v>
      </c>
      <c r="D4280">
        <v>225.94000000000034</v>
      </c>
      <c r="E4280" cm="1">
        <f t="array" ref="E4280">_xlfn.IFS(B4280&lt;=PERCENTILE($B$3:$B$5882,0.2),5,B4280&lt;=PERCENTILE($B$3:$B$5882,0.4),4,B4280&lt;=PERCENTILE($B$3:$B$5882,0.6),3,B4280&lt;=PERCENTILE($B$3:$B$5882,0.8),2,TRUE,1)</f>
        <v>5</v>
      </c>
      <c r="F4280" cm="1">
        <f t="array" ref="F4280">_xlfn.IFS(C4280&lt;=PERCENTILE($C$3:$C$5882,0.2),1,C4280&lt;=PERCENTILE($C$3:$C$5882,0.4),2,C4280&lt;=PERCENTILE($C$3:$C$5882,0.6),3,C4280&lt;=PERCENTILE($C$3:$C$5882,0.8),4,TRUE,5)</f>
        <v>2</v>
      </c>
      <c r="G4280" cm="1">
        <f t="array" ref="G4280">_xlfn.IFS(D4280&lt;=PERCENTILE($D$3:$D$5882,0.2),1,D4280&lt;=PERCENTILE($D$3:$D$5882,0.4),2,D4280&lt;=PERCENTILE($D$3:$D$5882,0.6),3,D4280&lt;=PERCENTILE($D$3:$D$5882,0.8),4,TRUE,5)</f>
        <v>1</v>
      </c>
      <c r="H4280" s="3" t="str" cm="1">
        <f t="array" ref="H4280">_xlfn.IFS(AND(E4280&gt;=4,F4280&gt;=4,G4280&gt;=4),"Champions",AND(E4280&gt;=3,F4280&gt;=3,G4280&gt;=3),"Loyal Customers",AND(E4280&lt;=2,F4280&gt;=3),"At Risk",AND(E4280&lt;=2,F4280&lt;=2,G4280&lt;=2),"Lost",AND(E4280&gt;=4,F4280&lt;=2),"New/Promising",TRUE,"Needs Attention")</f>
        <v>New/Promising</v>
      </c>
      <c r="I4280" s="3" t="str">
        <f t="shared" si="70"/>
        <v>Active</v>
      </c>
      <c r="J4280" s="3" t="str">
        <f>_xlfn.XLOOKUP(A4280,'Country_Lookup'!$D:$D,'Country_Lookup'!$E:$E)</f>
        <v>United Kingdom</v>
      </c>
    </row>
    <row r="4281" spans="1:10" x14ac:dyDescent="0.3">
      <c r="A4281">
        <v>16667</v>
      </c>
      <c r="B4281">
        <v>68</v>
      </c>
      <c r="C4281">
        <v>2</v>
      </c>
      <c r="D4281">
        <v>570.13000000000079</v>
      </c>
      <c r="E4281" cm="1">
        <f t="array" ref="E4281">_xlfn.IFS(B4281&lt;=PERCENTILE($B$3:$B$5882,0.2),5,B4281&lt;=PERCENTILE($B$3:$B$5882,0.4),4,B4281&lt;=PERCENTILE($B$3:$B$5882,0.6),3,B4281&lt;=PERCENTILE($B$3:$B$5882,0.8),2,TRUE,1)</f>
        <v>3</v>
      </c>
      <c r="F4281" cm="1">
        <f t="array" ref="F4281">_xlfn.IFS(C4281&lt;=PERCENTILE($C$3:$C$5882,0.2),1,C4281&lt;=PERCENTILE($C$3:$C$5882,0.4),2,C4281&lt;=PERCENTILE($C$3:$C$5882,0.6),3,C4281&lt;=PERCENTILE($C$3:$C$5882,0.8),4,TRUE,5)</f>
        <v>2</v>
      </c>
      <c r="G4281" cm="1">
        <f t="array" ref="G4281">_xlfn.IFS(D4281&lt;=PERCENTILE($D$3:$D$5882,0.2),1,D4281&lt;=PERCENTILE($D$3:$D$5882,0.4),2,D4281&lt;=PERCENTILE($D$3:$D$5882,0.6),3,D4281&lt;=PERCENTILE($D$3:$D$5882,0.8),4,TRUE,5)</f>
        <v>2</v>
      </c>
      <c r="H4281" s="3" t="str" cm="1">
        <f t="array" ref="H4281">_xlfn.IFS(AND(E4281&gt;=4,F4281&gt;=4,G4281&gt;=4),"Champions",AND(E4281&gt;=3,F4281&gt;=3,G4281&gt;=3),"Loyal Customers",AND(E4281&lt;=2,F4281&gt;=3),"At Risk",AND(E4281&lt;=2,F4281&lt;=2,G4281&lt;=2),"Lost",AND(E4281&gt;=4,F4281&lt;=2),"New/Promising",TRUE,"Needs Attention")</f>
        <v>Needs Attention</v>
      </c>
      <c r="I4281" s="3" t="str">
        <f t="shared" si="70"/>
        <v>Active</v>
      </c>
      <c r="J4281" s="3" t="str">
        <f>_xlfn.XLOOKUP(A4281,'Country_Lookup'!$D:$D,'Country_Lookup'!$E:$E)</f>
        <v>United Kingdom</v>
      </c>
    </row>
    <row r="4282" spans="1:10" x14ac:dyDescent="0.3">
      <c r="A4282">
        <v>16668</v>
      </c>
      <c r="B4282">
        <v>15</v>
      </c>
      <c r="C4282">
        <v>13</v>
      </c>
      <c r="D4282">
        <v>862.41999999999894</v>
      </c>
      <c r="E4282" cm="1">
        <f t="array" ref="E4282">_xlfn.IFS(B4282&lt;=PERCENTILE($B$3:$B$5882,0.2),5,B4282&lt;=PERCENTILE($B$3:$B$5882,0.4),4,B4282&lt;=PERCENTILE($B$3:$B$5882,0.6),3,B4282&lt;=PERCENTILE($B$3:$B$5882,0.8),2,TRUE,1)</f>
        <v>5</v>
      </c>
      <c r="F4282" cm="1">
        <f t="array" ref="F4282">_xlfn.IFS(C4282&lt;=PERCENTILE($C$3:$C$5882,0.2),1,C4282&lt;=PERCENTILE($C$3:$C$5882,0.4),2,C4282&lt;=PERCENTILE($C$3:$C$5882,0.6),3,C4282&lt;=PERCENTILE($C$3:$C$5882,0.8),4,TRUE,5)</f>
        <v>5</v>
      </c>
      <c r="G4282" cm="1">
        <f t="array" ref="G4282">_xlfn.IFS(D4282&lt;=PERCENTILE($D$3:$D$5882,0.2),1,D4282&lt;=PERCENTILE($D$3:$D$5882,0.4),2,D4282&lt;=PERCENTILE($D$3:$D$5882,0.6),3,D4282&lt;=PERCENTILE($D$3:$D$5882,0.8),4,TRUE,5)</f>
        <v>3</v>
      </c>
      <c r="H4282" s="3" t="str" cm="1">
        <f t="array" ref="H4282">_xlfn.IFS(AND(E4282&gt;=4,F4282&gt;=4,G4282&gt;=4),"Champions",AND(E4282&gt;=3,F4282&gt;=3,G4282&gt;=3),"Loyal Customers",AND(E4282&lt;=2,F4282&gt;=3),"At Risk",AND(E4282&lt;=2,F4282&lt;=2,G4282&lt;=2),"Lost",AND(E4282&gt;=4,F4282&lt;=2),"New/Promising",TRUE,"Needs Attention")</f>
        <v>Loyal Customers</v>
      </c>
      <c r="I4282" s="3" t="str">
        <f t="shared" si="70"/>
        <v>Active</v>
      </c>
      <c r="J4282" s="3" t="str">
        <f>_xlfn.XLOOKUP(A4282,'Country_Lookup'!$D:$D,'Country_Lookup'!$E:$E)</f>
        <v>United Kingdom</v>
      </c>
    </row>
    <row r="4283" spans="1:10" x14ac:dyDescent="0.3">
      <c r="A4283">
        <v>16669</v>
      </c>
      <c r="B4283">
        <v>23</v>
      </c>
      <c r="C4283">
        <v>3</v>
      </c>
      <c r="D4283">
        <v>1374.8699999999972</v>
      </c>
      <c r="E4283" cm="1">
        <f t="array" ref="E4283">_xlfn.IFS(B4283&lt;=PERCENTILE($B$3:$B$5882,0.2),5,B4283&lt;=PERCENTILE($B$3:$B$5882,0.4),4,B4283&lt;=PERCENTILE($B$3:$B$5882,0.6),3,B4283&lt;=PERCENTILE($B$3:$B$5882,0.8),2,TRUE,1)</f>
        <v>4</v>
      </c>
      <c r="F4283" cm="1">
        <f t="array" ref="F4283">_xlfn.IFS(C4283&lt;=PERCENTILE($C$3:$C$5882,0.2),1,C4283&lt;=PERCENTILE($C$3:$C$5882,0.4),2,C4283&lt;=PERCENTILE($C$3:$C$5882,0.6),3,C4283&lt;=PERCENTILE($C$3:$C$5882,0.8),4,TRUE,5)</f>
        <v>3</v>
      </c>
      <c r="G4283" cm="1">
        <f t="array" ref="G4283">_xlfn.IFS(D4283&lt;=PERCENTILE($D$3:$D$5882,0.2),1,D4283&lt;=PERCENTILE($D$3:$D$5882,0.4),2,D4283&lt;=PERCENTILE($D$3:$D$5882,0.6),3,D4283&lt;=PERCENTILE($D$3:$D$5882,0.8),4,TRUE,5)</f>
        <v>4</v>
      </c>
      <c r="H4283" s="3" t="str" cm="1">
        <f t="array" ref="H4283">_xlfn.IFS(AND(E4283&gt;=4,F4283&gt;=4,G4283&gt;=4),"Champions",AND(E4283&gt;=3,F4283&gt;=3,G4283&gt;=3),"Loyal Customers",AND(E4283&lt;=2,F4283&gt;=3),"At Risk",AND(E4283&lt;=2,F4283&lt;=2,G4283&lt;=2),"Lost",AND(E4283&gt;=4,F4283&lt;=2),"New/Promising",TRUE,"Needs Attention")</f>
        <v>Loyal Customers</v>
      </c>
      <c r="I4283" s="3" t="str">
        <f t="shared" si="70"/>
        <v>Active</v>
      </c>
      <c r="J4283" s="3" t="str">
        <f>_xlfn.XLOOKUP(A4283,'Country_Lookup'!$D:$D,'Country_Lookup'!$E:$E)</f>
        <v>United Kingdom</v>
      </c>
    </row>
    <row r="4284" spans="1:10" x14ac:dyDescent="0.3">
      <c r="A4284">
        <v>16670</v>
      </c>
      <c r="B4284">
        <v>16</v>
      </c>
      <c r="C4284">
        <v>20</v>
      </c>
      <c r="D4284">
        <v>8030.1499999999387</v>
      </c>
      <c r="E4284" cm="1">
        <f t="array" ref="E4284">_xlfn.IFS(B4284&lt;=PERCENTILE($B$3:$B$5882,0.2),5,B4284&lt;=PERCENTILE($B$3:$B$5882,0.4),4,B4284&lt;=PERCENTILE($B$3:$B$5882,0.6),3,B4284&lt;=PERCENTILE($B$3:$B$5882,0.8),2,TRUE,1)</f>
        <v>5</v>
      </c>
      <c r="F4284" cm="1">
        <f t="array" ref="F4284">_xlfn.IFS(C4284&lt;=PERCENTILE($C$3:$C$5882,0.2),1,C4284&lt;=PERCENTILE($C$3:$C$5882,0.4),2,C4284&lt;=PERCENTILE($C$3:$C$5882,0.6),3,C4284&lt;=PERCENTILE($C$3:$C$5882,0.8),4,TRUE,5)</f>
        <v>5</v>
      </c>
      <c r="G4284" cm="1">
        <f t="array" ref="G4284">_xlfn.IFS(D4284&lt;=PERCENTILE($D$3:$D$5882,0.2),1,D4284&lt;=PERCENTILE($D$3:$D$5882,0.4),2,D4284&lt;=PERCENTILE($D$3:$D$5882,0.6),3,D4284&lt;=PERCENTILE($D$3:$D$5882,0.8),4,TRUE,5)</f>
        <v>5</v>
      </c>
      <c r="H4284" s="3" t="str" cm="1">
        <f t="array" ref="H4284">_xlfn.IFS(AND(E4284&gt;=4,F4284&gt;=4,G4284&gt;=4),"Champions",AND(E4284&gt;=3,F4284&gt;=3,G4284&gt;=3),"Loyal Customers",AND(E4284&lt;=2,F4284&gt;=3),"At Risk",AND(E4284&lt;=2,F4284&lt;=2,G4284&lt;=2),"Lost",AND(E4284&gt;=4,F4284&lt;=2),"New/Promising",TRUE,"Needs Attention")</f>
        <v>Champions</v>
      </c>
      <c r="I4284" s="3" t="str">
        <f t="shared" si="70"/>
        <v>Active</v>
      </c>
      <c r="J4284" s="3" t="str">
        <f>_xlfn.XLOOKUP(A4284,'Country_Lookup'!$D:$D,'Country_Lookup'!$E:$E)</f>
        <v>United Kingdom</v>
      </c>
    </row>
    <row r="4285" spans="1:10" x14ac:dyDescent="0.3">
      <c r="A4285">
        <v>16671</v>
      </c>
      <c r="B4285">
        <v>28</v>
      </c>
      <c r="C4285">
        <v>3</v>
      </c>
      <c r="D4285">
        <v>1692.2700000000002</v>
      </c>
      <c r="E4285" cm="1">
        <f t="array" ref="E4285">_xlfn.IFS(B4285&lt;=PERCENTILE($B$3:$B$5882,0.2),5,B4285&lt;=PERCENTILE($B$3:$B$5882,0.4),4,B4285&lt;=PERCENTILE($B$3:$B$5882,0.6),3,B4285&lt;=PERCENTILE($B$3:$B$5882,0.8),2,TRUE,1)</f>
        <v>4</v>
      </c>
      <c r="F4285" cm="1">
        <f t="array" ref="F4285">_xlfn.IFS(C4285&lt;=PERCENTILE($C$3:$C$5882,0.2),1,C4285&lt;=PERCENTILE($C$3:$C$5882,0.4),2,C4285&lt;=PERCENTILE($C$3:$C$5882,0.6),3,C4285&lt;=PERCENTILE($C$3:$C$5882,0.8),4,TRUE,5)</f>
        <v>3</v>
      </c>
      <c r="G4285" cm="1">
        <f t="array" ref="G4285">_xlfn.IFS(D4285&lt;=PERCENTILE($D$3:$D$5882,0.2),1,D4285&lt;=PERCENTILE($D$3:$D$5882,0.4),2,D4285&lt;=PERCENTILE($D$3:$D$5882,0.6),3,D4285&lt;=PERCENTILE($D$3:$D$5882,0.8),4,TRUE,5)</f>
        <v>4</v>
      </c>
      <c r="H4285" s="3" t="str" cm="1">
        <f t="array" ref="H4285">_xlfn.IFS(AND(E4285&gt;=4,F4285&gt;=4,G4285&gt;=4),"Champions",AND(E4285&gt;=3,F4285&gt;=3,G4285&gt;=3),"Loyal Customers",AND(E4285&lt;=2,F4285&gt;=3),"At Risk",AND(E4285&lt;=2,F4285&lt;=2,G4285&lt;=2),"Lost",AND(E4285&gt;=4,F4285&lt;=2),"New/Promising",TRUE,"Needs Attention")</f>
        <v>Loyal Customers</v>
      </c>
      <c r="I4285" s="3" t="str">
        <f t="shared" si="70"/>
        <v>Active</v>
      </c>
      <c r="J4285" s="3" t="str">
        <f>_xlfn.XLOOKUP(A4285,'Country_Lookup'!$D:$D,'Country_Lookup'!$E:$E)</f>
        <v>United Kingdom</v>
      </c>
    </row>
    <row r="4286" spans="1:10" x14ac:dyDescent="0.3">
      <c r="A4286">
        <v>16672</v>
      </c>
      <c r="B4286">
        <v>2</v>
      </c>
      <c r="C4286">
        <v>20</v>
      </c>
      <c r="D4286">
        <v>8134.9399999999769</v>
      </c>
      <c r="E4286" cm="1">
        <f t="array" ref="E4286">_xlfn.IFS(B4286&lt;=PERCENTILE($B$3:$B$5882,0.2),5,B4286&lt;=PERCENTILE($B$3:$B$5882,0.4),4,B4286&lt;=PERCENTILE($B$3:$B$5882,0.6),3,B4286&lt;=PERCENTILE($B$3:$B$5882,0.8),2,TRUE,1)</f>
        <v>5</v>
      </c>
      <c r="F4286" cm="1">
        <f t="array" ref="F4286">_xlfn.IFS(C4286&lt;=PERCENTILE($C$3:$C$5882,0.2),1,C4286&lt;=PERCENTILE($C$3:$C$5882,0.4),2,C4286&lt;=PERCENTILE($C$3:$C$5882,0.6),3,C4286&lt;=PERCENTILE($C$3:$C$5882,0.8),4,TRUE,5)</f>
        <v>5</v>
      </c>
      <c r="G4286" cm="1">
        <f t="array" ref="G4286">_xlfn.IFS(D4286&lt;=PERCENTILE($D$3:$D$5882,0.2),1,D4286&lt;=PERCENTILE($D$3:$D$5882,0.4),2,D4286&lt;=PERCENTILE($D$3:$D$5882,0.6),3,D4286&lt;=PERCENTILE($D$3:$D$5882,0.8),4,TRUE,5)</f>
        <v>5</v>
      </c>
      <c r="H4286" s="3" t="str" cm="1">
        <f t="array" ref="H4286">_xlfn.IFS(AND(E4286&gt;=4,F4286&gt;=4,G4286&gt;=4),"Champions",AND(E4286&gt;=3,F4286&gt;=3,G4286&gt;=3),"Loyal Customers",AND(E4286&lt;=2,F4286&gt;=3),"At Risk",AND(E4286&lt;=2,F4286&lt;=2,G4286&lt;=2),"Lost",AND(E4286&gt;=4,F4286&lt;=2),"New/Promising",TRUE,"Needs Attention")</f>
        <v>Champions</v>
      </c>
      <c r="I4286" s="3" t="str">
        <f t="shared" si="70"/>
        <v>Active</v>
      </c>
      <c r="J4286" s="3" t="str">
        <f>_xlfn.XLOOKUP(A4286,'Country_Lookup'!$D:$D,'Country_Lookup'!$E:$E)</f>
        <v>United Kingdom</v>
      </c>
    </row>
    <row r="4287" spans="1:10" x14ac:dyDescent="0.3">
      <c r="A4287">
        <v>16673</v>
      </c>
      <c r="B4287">
        <v>679</v>
      </c>
      <c r="C4287">
        <v>1</v>
      </c>
      <c r="D4287">
        <v>188.82999999999996</v>
      </c>
      <c r="E4287" cm="1">
        <f t="array" ref="E4287">_xlfn.IFS(B4287&lt;=PERCENTILE($B$3:$B$5882,0.2),5,B4287&lt;=PERCENTILE($B$3:$B$5882,0.4),4,B4287&lt;=PERCENTILE($B$3:$B$5882,0.6),3,B4287&lt;=PERCENTILE($B$3:$B$5882,0.8),2,TRUE,1)</f>
        <v>1</v>
      </c>
      <c r="F4287" cm="1">
        <f t="array" ref="F4287">_xlfn.IFS(C4287&lt;=PERCENTILE($C$3:$C$5882,0.2),1,C4287&lt;=PERCENTILE($C$3:$C$5882,0.4),2,C4287&lt;=PERCENTILE($C$3:$C$5882,0.6),3,C4287&lt;=PERCENTILE($C$3:$C$5882,0.8),4,TRUE,5)</f>
        <v>1</v>
      </c>
      <c r="G4287" cm="1">
        <f t="array" ref="G4287">_xlfn.IFS(D4287&lt;=PERCENTILE($D$3:$D$5882,0.2),1,D4287&lt;=PERCENTILE($D$3:$D$5882,0.4),2,D4287&lt;=PERCENTILE($D$3:$D$5882,0.6),3,D4287&lt;=PERCENTILE($D$3:$D$5882,0.8),4,TRUE,5)</f>
        <v>1</v>
      </c>
      <c r="H4287" s="3" t="str" cm="1">
        <f t="array" ref="H4287">_xlfn.IFS(AND(E4287&gt;=4,F4287&gt;=4,G4287&gt;=4),"Champions",AND(E4287&gt;=3,F4287&gt;=3,G4287&gt;=3),"Loyal Customers",AND(E4287&lt;=2,F4287&gt;=3),"At Risk",AND(E4287&lt;=2,F4287&lt;=2,G4287&lt;=2),"Lost",AND(E4287&gt;=4,F4287&lt;=2),"New/Promising",TRUE,"Needs Attention")</f>
        <v>Lost</v>
      </c>
      <c r="I4287" s="3" t="str">
        <f t="shared" si="70"/>
        <v>Churned</v>
      </c>
      <c r="J4287" s="3" t="str">
        <f>_xlfn.XLOOKUP(A4287,'Country_Lookup'!$D:$D,'Country_Lookup'!$E:$E)</f>
        <v>United Kingdom</v>
      </c>
    </row>
    <row r="4288" spans="1:10" x14ac:dyDescent="0.3">
      <c r="A4288">
        <v>16674</v>
      </c>
      <c r="B4288">
        <v>54</v>
      </c>
      <c r="C4288">
        <v>2</v>
      </c>
      <c r="D4288">
        <v>319.61000000000053</v>
      </c>
      <c r="E4288" cm="1">
        <f t="array" ref="E4288">_xlfn.IFS(B4288&lt;=PERCENTILE($B$3:$B$5882,0.2),5,B4288&lt;=PERCENTILE($B$3:$B$5882,0.4),4,B4288&lt;=PERCENTILE($B$3:$B$5882,0.6),3,B4288&lt;=PERCENTILE($B$3:$B$5882,0.8),2,TRUE,1)</f>
        <v>4</v>
      </c>
      <c r="F4288" cm="1">
        <f t="array" ref="F4288">_xlfn.IFS(C4288&lt;=PERCENTILE($C$3:$C$5882,0.2),1,C4288&lt;=PERCENTILE($C$3:$C$5882,0.4),2,C4288&lt;=PERCENTILE($C$3:$C$5882,0.6),3,C4288&lt;=PERCENTILE($C$3:$C$5882,0.8),4,TRUE,5)</f>
        <v>2</v>
      </c>
      <c r="G4288" cm="1">
        <f t="array" ref="G4288">_xlfn.IFS(D4288&lt;=PERCENTILE($D$3:$D$5882,0.2),1,D4288&lt;=PERCENTILE($D$3:$D$5882,0.4),2,D4288&lt;=PERCENTILE($D$3:$D$5882,0.6),3,D4288&lt;=PERCENTILE($D$3:$D$5882,0.8),4,TRUE,5)</f>
        <v>2</v>
      </c>
      <c r="H4288" s="3" t="str" cm="1">
        <f t="array" ref="H4288">_xlfn.IFS(AND(E4288&gt;=4,F4288&gt;=4,G4288&gt;=4),"Champions",AND(E4288&gt;=3,F4288&gt;=3,G4288&gt;=3),"Loyal Customers",AND(E4288&lt;=2,F4288&gt;=3),"At Risk",AND(E4288&lt;=2,F4288&lt;=2,G4288&lt;=2),"Lost",AND(E4288&gt;=4,F4288&lt;=2),"New/Promising",TRUE,"Needs Attention")</f>
        <v>New/Promising</v>
      </c>
      <c r="I4288" s="3" t="str">
        <f t="shared" si="70"/>
        <v>Active</v>
      </c>
      <c r="J4288" s="3" t="str">
        <f>_xlfn.XLOOKUP(A4288,'Country_Lookup'!$D:$D,'Country_Lookup'!$E:$E)</f>
        <v>United Kingdom</v>
      </c>
    </row>
    <row r="4289" spans="1:10" x14ac:dyDescent="0.3">
      <c r="A4289">
        <v>16675</v>
      </c>
      <c r="B4289">
        <v>441</v>
      </c>
      <c r="C4289">
        <v>2</v>
      </c>
      <c r="D4289">
        <v>608.86000000000013</v>
      </c>
      <c r="E4289" cm="1">
        <f t="array" ref="E4289">_xlfn.IFS(B4289&lt;=PERCENTILE($B$3:$B$5882,0.2),5,B4289&lt;=PERCENTILE($B$3:$B$5882,0.4),4,B4289&lt;=PERCENTILE($B$3:$B$5882,0.6),3,B4289&lt;=PERCENTILE($B$3:$B$5882,0.8),2,TRUE,1)</f>
        <v>1</v>
      </c>
      <c r="F4289" cm="1">
        <f t="array" ref="F4289">_xlfn.IFS(C4289&lt;=PERCENTILE($C$3:$C$5882,0.2),1,C4289&lt;=PERCENTILE($C$3:$C$5882,0.4),2,C4289&lt;=PERCENTILE($C$3:$C$5882,0.6),3,C4289&lt;=PERCENTILE($C$3:$C$5882,0.8),4,TRUE,5)</f>
        <v>2</v>
      </c>
      <c r="G4289" cm="1">
        <f t="array" ref="G4289">_xlfn.IFS(D4289&lt;=PERCENTILE($D$3:$D$5882,0.2),1,D4289&lt;=PERCENTILE($D$3:$D$5882,0.4),2,D4289&lt;=PERCENTILE($D$3:$D$5882,0.6),3,D4289&lt;=PERCENTILE($D$3:$D$5882,0.8),4,TRUE,5)</f>
        <v>2</v>
      </c>
      <c r="H4289" s="3" t="str" cm="1">
        <f t="array" ref="H4289">_xlfn.IFS(AND(E4289&gt;=4,F4289&gt;=4,G4289&gt;=4),"Champions",AND(E4289&gt;=3,F4289&gt;=3,G4289&gt;=3),"Loyal Customers",AND(E4289&lt;=2,F4289&gt;=3),"At Risk",AND(E4289&lt;=2,F4289&lt;=2,G4289&lt;=2),"Lost",AND(E4289&gt;=4,F4289&lt;=2),"New/Promising",TRUE,"Needs Attention")</f>
        <v>Lost</v>
      </c>
      <c r="I4289" s="3" t="str">
        <f t="shared" si="70"/>
        <v>Churned</v>
      </c>
      <c r="J4289" s="3" t="str">
        <f>_xlfn.XLOOKUP(A4289,'Country_Lookup'!$D:$D,'Country_Lookup'!$E:$E)</f>
        <v>United Kingdom</v>
      </c>
    </row>
    <row r="4290" spans="1:10" x14ac:dyDescent="0.3">
      <c r="A4290">
        <v>16676</v>
      </c>
      <c r="B4290">
        <v>33</v>
      </c>
      <c r="C4290">
        <v>6</v>
      </c>
      <c r="D4290">
        <v>2361.8999999999996</v>
      </c>
      <c r="E4290" cm="1">
        <f t="array" ref="E4290">_xlfn.IFS(B4290&lt;=PERCENTILE($B$3:$B$5882,0.2),5,B4290&lt;=PERCENTILE($B$3:$B$5882,0.4),4,B4290&lt;=PERCENTILE($B$3:$B$5882,0.6),3,B4290&lt;=PERCENTILE($B$3:$B$5882,0.8),2,TRUE,1)</f>
        <v>4</v>
      </c>
      <c r="F4290" cm="1">
        <f t="array" ref="F4290">_xlfn.IFS(C4290&lt;=PERCENTILE($C$3:$C$5882,0.2),1,C4290&lt;=PERCENTILE($C$3:$C$5882,0.4),2,C4290&lt;=PERCENTILE($C$3:$C$5882,0.6),3,C4290&lt;=PERCENTILE($C$3:$C$5882,0.8),4,TRUE,5)</f>
        <v>4</v>
      </c>
      <c r="G4290" cm="1">
        <f t="array" ref="G4290">_xlfn.IFS(D4290&lt;=PERCENTILE($D$3:$D$5882,0.2),1,D4290&lt;=PERCENTILE($D$3:$D$5882,0.4),2,D4290&lt;=PERCENTILE($D$3:$D$5882,0.6),3,D4290&lt;=PERCENTILE($D$3:$D$5882,0.8),4,TRUE,5)</f>
        <v>4</v>
      </c>
      <c r="H4290" s="3" t="str" cm="1">
        <f t="array" ref="H4290">_xlfn.IFS(AND(E4290&gt;=4,F4290&gt;=4,G4290&gt;=4),"Champions",AND(E4290&gt;=3,F4290&gt;=3,G4290&gt;=3),"Loyal Customers",AND(E4290&lt;=2,F4290&gt;=3),"At Risk",AND(E4290&lt;=2,F4290&lt;=2,G4290&lt;=2),"Lost",AND(E4290&gt;=4,F4290&lt;=2),"New/Promising",TRUE,"Needs Attention")</f>
        <v>Champions</v>
      </c>
      <c r="I4290" s="3" t="str">
        <f t="shared" si="70"/>
        <v>Active</v>
      </c>
      <c r="J4290" s="3" t="str">
        <f>_xlfn.XLOOKUP(A4290,'Country_Lookup'!$D:$D,'Country_Lookup'!$E:$E)</f>
        <v>United Kingdom</v>
      </c>
    </row>
    <row r="4291" spans="1:10" x14ac:dyDescent="0.3">
      <c r="A4291">
        <v>16677</v>
      </c>
      <c r="B4291">
        <v>411</v>
      </c>
      <c r="C4291">
        <v>2</v>
      </c>
      <c r="D4291">
        <v>880.62000000000035</v>
      </c>
      <c r="E4291" cm="1">
        <f t="array" ref="E4291">_xlfn.IFS(B4291&lt;=PERCENTILE($B$3:$B$5882,0.2),5,B4291&lt;=PERCENTILE($B$3:$B$5882,0.4),4,B4291&lt;=PERCENTILE($B$3:$B$5882,0.6),3,B4291&lt;=PERCENTILE($B$3:$B$5882,0.8),2,TRUE,1)</f>
        <v>1</v>
      </c>
      <c r="F4291" cm="1">
        <f t="array" ref="F4291">_xlfn.IFS(C4291&lt;=PERCENTILE($C$3:$C$5882,0.2),1,C4291&lt;=PERCENTILE($C$3:$C$5882,0.4),2,C4291&lt;=PERCENTILE($C$3:$C$5882,0.6),3,C4291&lt;=PERCENTILE($C$3:$C$5882,0.8),4,TRUE,5)</f>
        <v>2</v>
      </c>
      <c r="G4291" cm="1">
        <f t="array" ref="G4291">_xlfn.IFS(D4291&lt;=PERCENTILE($D$3:$D$5882,0.2),1,D4291&lt;=PERCENTILE($D$3:$D$5882,0.4),2,D4291&lt;=PERCENTILE($D$3:$D$5882,0.6),3,D4291&lt;=PERCENTILE($D$3:$D$5882,0.8),4,TRUE,5)</f>
        <v>3</v>
      </c>
      <c r="H4291" s="3" t="str" cm="1">
        <f t="array" ref="H4291">_xlfn.IFS(AND(E4291&gt;=4,F4291&gt;=4,G4291&gt;=4),"Champions",AND(E4291&gt;=3,F4291&gt;=3,G4291&gt;=3),"Loyal Customers",AND(E4291&lt;=2,F4291&gt;=3),"At Risk",AND(E4291&lt;=2,F4291&lt;=2,G4291&lt;=2),"Lost",AND(E4291&gt;=4,F4291&lt;=2),"New/Promising",TRUE,"Needs Attention")</f>
        <v>Needs Attention</v>
      </c>
      <c r="I4291" s="3" t="str">
        <f t="shared" ref="I4291:I4354" si="71">IF(B4291&gt;90,"Churned","Active")</f>
        <v>Churned</v>
      </c>
      <c r="J4291" s="3" t="str">
        <f>_xlfn.XLOOKUP(A4291,'Country_Lookup'!$D:$D,'Country_Lookup'!$E:$E)</f>
        <v>United Kingdom</v>
      </c>
    </row>
    <row r="4292" spans="1:10" x14ac:dyDescent="0.3">
      <c r="A4292">
        <v>16678</v>
      </c>
      <c r="B4292">
        <v>2</v>
      </c>
      <c r="C4292">
        <v>12</v>
      </c>
      <c r="D4292">
        <v>3109.9899999999916</v>
      </c>
      <c r="E4292" cm="1">
        <f t="array" ref="E4292">_xlfn.IFS(B4292&lt;=PERCENTILE($B$3:$B$5882,0.2),5,B4292&lt;=PERCENTILE($B$3:$B$5882,0.4),4,B4292&lt;=PERCENTILE($B$3:$B$5882,0.6),3,B4292&lt;=PERCENTILE($B$3:$B$5882,0.8),2,TRUE,1)</f>
        <v>5</v>
      </c>
      <c r="F4292" cm="1">
        <f t="array" ref="F4292">_xlfn.IFS(C4292&lt;=PERCENTILE($C$3:$C$5882,0.2),1,C4292&lt;=PERCENTILE($C$3:$C$5882,0.4),2,C4292&lt;=PERCENTILE($C$3:$C$5882,0.6),3,C4292&lt;=PERCENTILE($C$3:$C$5882,0.8),4,TRUE,5)</f>
        <v>5</v>
      </c>
      <c r="G4292" cm="1">
        <f t="array" ref="G4292">_xlfn.IFS(D4292&lt;=PERCENTILE($D$3:$D$5882,0.2),1,D4292&lt;=PERCENTILE($D$3:$D$5882,0.4),2,D4292&lt;=PERCENTILE($D$3:$D$5882,0.6),3,D4292&lt;=PERCENTILE($D$3:$D$5882,0.8),4,TRUE,5)</f>
        <v>5</v>
      </c>
      <c r="H4292" s="3" t="str" cm="1">
        <f t="array" ref="H4292">_xlfn.IFS(AND(E4292&gt;=4,F4292&gt;=4,G4292&gt;=4),"Champions",AND(E4292&gt;=3,F4292&gt;=3,G4292&gt;=3),"Loyal Customers",AND(E4292&lt;=2,F4292&gt;=3),"At Risk",AND(E4292&lt;=2,F4292&lt;=2,G4292&lt;=2),"Lost",AND(E4292&gt;=4,F4292&lt;=2),"New/Promising",TRUE,"Needs Attention")</f>
        <v>Champions</v>
      </c>
      <c r="I4292" s="3" t="str">
        <f t="shared" si="71"/>
        <v>Active</v>
      </c>
      <c r="J4292" s="3" t="str">
        <f>_xlfn.XLOOKUP(A4292,'Country_Lookup'!$D:$D,'Country_Lookup'!$E:$E)</f>
        <v>United Kingdom</v>
      </c>
    </row>
    <row r="4293" spans="1:10" x14ac:dyDescent="0.3">
      <c r="A4293">
        <v>16679</v>
      </c>
      <c r="B4293">
        <v>366</v>
      </c>
      <c r="C4293">
        <v>3</v>
      </c>
      <c r="D4293">
        <v>793.06</v>
      </c>
      <c r="E4293" cm="1">
        <f t="array" ref="E4293">_xlfn.IFS(B4293&lt;=PERCENTILE($B$3:$B$5882,0.2),5,B4293&lt;=PERCENTILE($B$3:$B$5882,0.4),4,B4293&lt;=PERCENTILE($B$3:$B$5882,0.6),3,B4293&lt;=PERCENTILE($B$3:$B$5882,0.8),2,TRUE,1)</f>
        <v>2</v>
      </c>
      <c r="F4293" cm="1">
        <f t="array" ref="F4293">_xlfn.IFS(C4293&lt;=PERCENTILE($C$3:$C$5882,0.2),1,C4293&lt;=PERCENTILE($C$3:$C$5882,0.4),2,C4293&lt;=PERCENTILE($C$3:$C$5882,0.6),3,C4293&lt;=PERCENTILE($C$3:$C$5882,0.8),4,TRUE,5)</f>
        <v>3</v>
      </c>
      <c r="G4293" cm="1">
        <f t="array" ref="G4293">_xlfn.IFS(D4293&lt;=PERCENTILE($D$3:$D$5882,0.2),1,D4293&lt;=PERCENTILE($D$3:$D$5882,0.4),2,D4293&lt;=PERCENTILE($D$3:$D$5882,0.6),3,D4293&lt;=PERCENTILE($D$3:$D$5882,0.8),4,TRUE,5)</f>
        <v>3</v>
      </c>
      <c r="H4293" s="3" t="str" cm="1">
        <f t="array" ref="H4293">_xlfn.IFS(AND(E4293&gt;=4,F4293&gt;=4,G4293&gt;=4),"Champions",AND(E4293&gt;=3,F4293&gt;=3,G4293&gt;=3),"Loyal Customers",AND(E4293&lt;=2,F4293&gt;=3),"At Risk",AND(E4293&lt;=2,F4293&lt;=2,G4293&lt;=2),"Lost",AND(E4293&gt;=4,F4293&lt;=2),"New/Promising",TRUE,"Needs Attention")</f>
        <v>At Risk</v>
      </c>
      <c r="I4293" s="3" t="str">
        <f t="shared" si="71"/>
        <v>Churned</v>
      </c>
      <c r="J4293" s="3" t="str">
        <f>_xlfn.XLOOKUP(A4293,'Country_Lookup'!$D:$D,'Country_Lookup'!$E:$E)</f>
        <v>United Kingdom</v>
      </c>
    </row>
    <row r="4294" spans="1:10" x14ac:dyDescent="0.3">
      <c r="A4294">
        <v>16680</v>
      </c>
      <c r="B4294">
        <v>43</v>
      </c>
      <c r="C4294">
        <v>3</v>
      </c>
      <c r="D4294">
        <v>821.4500000000005</v>
      </c>
      <c r="E4294" cm="1">
        <f t="array" ref="E4294">_xlfn.IFS(B4294&lt;=PERCENTILE($B$3:$B$5882,0.2),5,B4294&lt;=PERCENTILE($B$3:$B$5882,0.4),4,B4294&lt;=PERCENTILE($B$3:$B$5882,0.6),3,B4294&lt;=PERCENTILE($B$3:$B$5882,0.8),2,TRUE,1)</f>
        <v>4</v>
      </c>
      <c r="F4294" cm="1">
        <f t="array" ref="F4294">_xlfn.IFS(C4294&lt;=PERCENTILE($C$3:$C$5882,0.2),1,C4294&lt;=PERCENTILE($C$3:$C$5882,0.4),2,C4294&lt;=PERCENTILE($C$3:$C$5882,0.6),3,C4294&lt;=PERCENTILE($C$3:$C$5882,0.8),4,TRUE,5)</f>
        <v>3</v>
      </c>
      <c r="G4294" cm="1">
        <f t="array" ref="G4294">_xlfn.IFS(D4294&lt;=PERCENTILE($D$3:$D$5882,0.2),1,D4294&lt;=PERCENTILE($D$3:$D$5882,0.4),2,D4294&lt;=PERCENTILE($D$3:$D$5882,0.6),3,D4294&lt;=PERCENTILE($D$3:$D$5882,0.8),4,TRUE,5)</f>
        <v>3</v>
      </c>
      <c r="H4294" s="3" t="str" cm="1">
        <f t="array" ref="H4294">_xlfn.IFS(AND(E4294&gt;=4,F4294&gt;=4,G4294&gt;=4),"Champions",AND(E4294&gt;=3,F4294&gt;=3,G4294&gt;=3),"Loyal Customers",AND(E4294&lt;=2,F4294&gt;=3),"At Risk",AND(E4294&lt;=2,F4294&lt;=2,G4294&lt;=2),"Lost",AND(E4294&gt;=4,F4294&lt;=2),"New/Promising",TRUE,"Needs Attention")</f>
        <v>Loyal Customers</v>
      </c>
      <c r="I4294" s="3" t="str">
        <f t="shared" si="71"/>
        <v>Active</v>
      </c>
      <c r="J4294" s="3" t="str">
        <f>_xlfn.XLOOKUP(A4294,'Country_Lookup'!$D:$D,'Country_Lookup'!$E:$E)</f>
        <v>United Kingdom</v>
      </c>
    </row>
    <row r="4295" spans="1:10" x14ac:dyDescent="0.3">
      <c r="A4295">
        <v>16681</v>
      </c>
      <c r="B4295">
        <v>72</v>
      </c>
      <c r="C4295">
        <v>7</v>
      </c>
      <c r="D4295">
        <v>1921.8399999999981</v>
      </c>
      <c r="E4295" cm="1">
        <f t="array" ref="E4295">_xlfn.IFS(B4295&lt;=PERCENTILE($B$3:$B$5882,0.2),5,B4295&lt;=PERCENTILE($B$3:$B$5882,0.4),4,B4295&lt;=PERCENTILE($B$3:$B$5882,0.6),3,B4295&lt;=PERCENTILE($B$3:$B$5882,0.8),2,TRUE,1)</f>
        <v>3</v>
      </c>
      <c r="F4295" cm="1">
        <f t="array" ref="F4295">_xlfn.IFS(C4295&lt;=PERCENTILE($C$3:$C$5882,0.2),1,C4295&lt;=PERCENTILE($C$3:$C$5882,0.4),2,C4295&lt;=PERCENTILE($C$3:$C$5882,0.6),3,C4295&lt;=PERCENTILE($C$3:$C$5882,0.8),4,TRUE,5)</f>
        <v>4</v>
      </c>
      <c r="G4295" cm="1">
        <f t="array" ref="G4295">_xlfn.IFS(D4295&lt;=PERCENTILE($D$3:$D$5882,0.2),1,D4295&lt;=PERCENTILE($D$3:$D$5882,0.4),2,D4295&lt;=PERCENTILE($D$3:$D$5882,0.6),3,D4295&lt;=PERCENTILE($D$3:$D$5882,0.8),4,TRUE,5)</f>
        <v>4</v>
      </c>
      <c r="H4295" s="3" t="str" cm="1">
        <f t="array" ref="H4295">_xlfn.IFS(AND(E4295&gt;=4,F4295&gt;=4,G4295&gt;=4),"Champions",AND(E4295&gt;=3,F4295&gt;=3,G4295&gt;=3),"Loyal Customers",AND(E4295&lt;=2,F4295&gt;=3),"At Risk",AND(E4295&lt;=2,F4295&lt;=2,G4295&lt;=2),"Lost",AND(E4295&gt;=4,F4295&lt;=2),"New/Promising",TRUE,"Needs Attention")</f>
        <v>Loyal Customers</v>
      </c>
      <c r="I4295" s="3" t="str">
        <f t="shared" si="71"/>
        <v>Active</v>
      </c>
      <c r="J4295" s="3" t="str">
        <f>_xlfn.XLOOKUP(A4295,'Country_Lookup'!$D:$D,'Country_Lookup'!$E:$E)</f>
        <v>United Kingdom</v>
      </c>
    </row>
    <row r="4296" spans="1:10" x14ac:dyDescent="0.3">
      <c r="A4296">
        <v>16682</v>
      </c>
      <c r="B4296">
        <v>4</v>
      </c>
      <c r="C4296">
        <v>5</v>
      </c>
      <c r="D4296">
        <v>1027.9999999999998</v>
      </c>
      <c r="E4296" cm="1">
        <f t="array" ref="E4296">_xlfn.IFS(B4296&lt;=PERCENTILE($B$3:$B$5882,0.2),5,B4296&lt;=PERCENTILE($B$3:$B$5882,0.4),4,B4296&lt;=PERCENTILE($B$3:$B$5882,0.6),3,B4296&lt;=PERCENTILE($B$3:$B$5882,0.8),2,TRUE,1)</f>
        <v>5</v>
      </c>
      <c r="F4296" cm="1">
        <f t="array" ref="F4296">_xlfn.IFS(C4296&lt;=PERCENTILE($C$3:$C$5882,0.2),1,C4296&lt;=PERCENTILE($C$3:$C$5882,0.4),2,C4296&lt;=PERCENTILE($C$3:$C$5882,0.6),3,C4296&lt;=PERCENTILE($C$3:$C$5882,0.8),4,TRUE,5)</f>
        <v>4</v>
      </c>
      <c r="G4296" cm="1">
        <f t="array" ref="G4296">_xlfn.IFS(D4296&lt;=PERCENTILE($D$3:$D$5882,0.2),1,D4296&lt;=PERCENTILE($D$3:$D$5882,0.4),2,D4296&lt;=PERCENTILE($D$3:$D$5882,0.6),3,D4296&lt;=PERCENTILE($D$3:$D$5882,0.8),4,TRUE,5)</f>
        <v>3</v>
      </c>
      <c r="H4296" s="3" t="str" cm="1">
        <f t="array" ref="H4296">_xlfn.IFS(AND(E4296&gt;=4,F4296&gt;=4,G4296&gt;=4),"Champions",AND(E4296&gt;=3,F4296&gt;=3,G4296&gt;=3),"Loyal Customers",AND(E4296&lt;=2,F4296&gt;=3),"At Risk",AND(E4296&lt;=2,F4296&lt;=2,G4296&lt;=2),"Lost",AND(E4296&gt;=4,F4296&lt;=2),"New/Promising",TRUE,"Needs Attention")</f>
        <v>Loyal Customers</v>
      </c>
      <c r="I4296" s="3" t="str">
        <f t="shared" si="71"/>
        <v>Active</v>
      </c>
      <c r="J4296" s="3" t="str">
        <f>_xlfn.XLOOKUP(A4296,'Country_Lookup'!$D:$D,'Country_Lookup'!$E:$E)</f>
        <v>United Kingdom</v>
      </c>
    </row>
    <row r="4297" spans="1:10" x14ac:dyDescent="0.3">
      <c r="A4297">
        <v>16683</v>
      </c>
      <c r="B4297">
        <v>533</v>
      </c>
      <c r="C4297">
        <v>1</v>
      </c>
      <c r="D4297">
        <v>320.25000000000006</v>
      </c>
      <c r="E4297" cm="1">
        <f t="array" ref="E4297">_xlfn.IFS(B4297&lt;=PERCENTILE($B$3:$B$5882,0.2),5,B4297&lt;=PERCENTILE($B$3:$B$5882,0.4),4,B4297&lt;=PERCENTILE($B$3:$B$5882,0.6),3,B4297&lt;=PERCENTILE($B$3:$B$5882,0.8),2,TRUE,1)</f>
        <v>1</v>
      </c>
      <c r="F4297" cm="1">
        <f t="array" ref="F4297">_xlfn.IFS(C4297&lt;=PERCENTILE($C$3:$C$5882,0.2),1,C4297&lt;=PERCENTILE($C$3:$C$5882,0.4),2,C4297&lt;=PERCENTILE($C$3:$C$5882,0.6),3,C4297&lt;=PERCENTILE($C$3:$C$5882,0.8),4,TRUE,5)</f>
        <v>1</v>
      </c>
      <c r="G4297" cm="1">
        <f t="array" ref="G4297">_xlfn.IFS(D4297&lt;=PERCENTILE($D$3:$D$5882,0.2),1,D4297&lt;=PERCENTILE($D$3:$D$5882,0.4),2,D4297&lt;=PERCENTILE($D$3:$D$5882,0.6),3,D4297&lt;=PERCENTILE($D$3:$D$5882,0.8),4,TRUE,5)</f>
        <v>2</v>
      </c>
      <c r="H4297" s="3" t="str" cm="1">
        <f t="array" ref="H4297">_xlfn.IFS(AND(E4297&gt;=4,F4297&gt;=4,G4297&gt;=4),"Champions",AND(E4297&gt;=3,F4297&gt;=3,G4297&gt;=3),"Loyal Customers",AND(E4297&lt;=2,F4297&gt;=3),"At Risk",AND(E4297&lt;=2,F4297&lt;=2,G4297&lt;=2),"Lost",AND(E4297&gt;=4,F4297&lt;=2),"New/Promising",TRUE,"Needs Attention")</f>
        <v>Lost</v>
      </c>
      <c r="I4297" s="3" t="str">
        <f t="shared" si="71"/>
        <v>Churned</v>
      </c>
      <c r="J4297" s="3" t="str">
        <f>_xlfn.XLOOKUP(A4297,'Country_Lookup'!$D:$D,'Country_Lookup'!$E:$E)</f>
        <v>United Kingdom</v>
      </c>
    </row>
    <row r="4298" spans="1:10" x14ac:dyDescent="0.3">
      <c r="A4298">
        <v>16684</v>
      </c>
      <c r="B4298">
        <v>4</v>
      </c>
      <c r="C4298">
        <v>55</v>
      </c>
      <c r="D4298">
        <v>147142.76999999944</v>
      </c>
      <c r="E4298" cm="1">
        <f t="array" ref="E4298">_xlfn.IFS(B4298&lt;=PERCENTILE($B$3:$B$5882,0.2),5,B4298&lt;=PERCENTILE($B$3:$B$5882,0.4),4,B4298&lt;=PERCENTILE($B$3:$B$5882,0.6),3,B4298&lt;=PERCENTILE($B$3:$B$5882,0.8),2,TRUE,1)</f>
        <v>5</v>
      </c>
      <c r="F4298" cm="1">
        <f t="array" ref="F4298">_xlfn.IFS(C4298&lt;=PERCENTILE($C$3:$C$5882,0.2),1,C4298&lt;=PERCENTILE($C$3:$C$5882,0.4),2,C4298&lt;=PERCENTILE($C$3:$C$5882,0.6),3,C4298&lt;=PERCENTILE($C$3:$C$5882,0.8),4,TRUE,5)</f>
        <v>5</v>
      </c>
      <c r="G4298" cm="1">
        <f t="array" ref="G4298">_xlfn.IFS(D4298&lt;=PERCENTILE($D$3:$D$5882,0.2),1,D4298&lt;=PERCENTILE($D$3:$D$5882,0.4),2,D4298&lt;=PERCENTILE($D$3:$D$5882,0.6),3,D4298&lt;=PERCENTILE($D$3:$D$5882,0.8),4,TRUE,5)</f>
        <v>5</v>
      </c>
      <c r="H4298" s="3" t="str" cm="1">
        <f t="array" ref="H4298">_xlfn.IFS(AND(E4298&gt;=4,F4298&gt;=4,G4298&gt;=4),"Champions",AND(E4298&gt;=3,F4298&gt;=3,G4298&gt;=3),"Loyal Customers",AND(E4298&lt;=2,F4298&gt;=3),"At Risk",AND(E4298&lt;=2,F4298&lt;=2,G4298&lt;=2),"Lost",AND(E4298&gt;=4,F4298&lt;=2),"New/Promising",TRUE,"Needs Attention")</f>
        <v>Champions</v>
      </c>
      <c r="I4298" s="3" t="str">
        <f t="shared" si="71"/>
        <v>Active</v>
      </c>
      <c r="J4298" s="3" t="str">
        <f>_xlfn.XLOOKUP(A4298,'Country_Lookup'!$D:$D,'Country_Lookup'!$E:$E)</f>
        <v>United Kingdom</v>
      </c>
    </row>
    <row r="4299" spans="1:10" x14ac:dyDescent="0.3">
      <c r="A4299">
        <v>16685</v>
      </c>
      <c r="B4299">
        <v>61</v>
      </c>
      <c r="C4299">
        <v>2</v>
      </c>
      <c r="D4299">
        <v>324.24000000000012</v>
      </c>
      <c r="E4299" cm="1">
        <f t="array" ref="E4299">_xlfn.IFS(B4299&lt;=PERCENTILE($B$3:$B$5882,0.2),5,B4299&lt;=PERCENTILE($B$3:$B$5882,0.4),4,B4299&lt;=PERCENTILE($B$3:$B$5882,0.6),3,B4299&lt;=PERCENTILE($B$3:$B$5882,0.8),2,TRUE,1)</f>
        <v>3</v>
      </c>
      <c r="F4299" cm="1">
        <f t="array" ref="F4299">_xlfn.IFS(C4299&lt;=PERCENTILE($C$3:$C$5882,0.2),1,C4299&lt;=PERCENTILE($C$3:$C$5882,0.4),2,C4299&lt;=PERCENTILE($C$3:$C$5882,0.6),3,C4299&lt;=PERCENTILE($C$3:$C$5882,0.8),4,TRUE,5)</f>
        <v>2</v>
      </c>
      <c r="G4299" cm="1">
        <f t="array" ref="G4299">_xlfn.IFS(D4299&lt;=PERCENTILE($D$3:$D$5882,0.2),1,D4299&lt;=PERCENTILE($D$3:$D$5882,0.4),2,D4299&lt;=PERCENTILE($D$3:$D$5882,0.6),3,D4299&lt;=PERCENTILE($D$3:$D$5882,0.8),4,TRUE,5)</f>
        <v>2</v>
      </c>
      <c r="H4299" s="3" t="str" cm="1">
        <f t="array" ref="H4299">_xlfn.IFS(AND(E4299&gt;=4,F4299&gt;=4,G4299&gt;=4),"Champions",AND(E4299&gt;=3,F4299&gt;=3,G4299&gt;=3),"Loyal Customers",AND(E4299&lt;=2,F4299&gt;=3),"At Risk",AND(E4299&lt;=2,F4299&lt;=2,G4299&lt;=2),"Lost",AND(E4299&gt;=4,F4299&lt;=2),"New/Promising",TRUE,"Needs Attention")</f>
        <v>Needs Attention</v>
      </c>
      <c r="I4299" s="3" t="str">
        <f t="shared" si="71"/>
        <v>Active</v>
      </c>
      <c r="J4299" s="3" t="str">
        <f>_xlfn.XLOOKUP(A4299,'Country_Lookup'!$D:$D,'Country_Lookup'!$E:$E)</f>
        <v>United Kingdom</v>
      </c>
    </row>
    <row r="4300" spans="1:10" x14ac:dyDescent="0.3">
      <c r="A4300">
        <v>16686</v>
      </c>
      <c r="B4300">
        <v>47</v>
      </c>
      <c r="C4300">
        <v>16</v>
      </c>
      <c r="D4300">
        <v>5070.9199999999428</v>
      </c>
      <c r="E4300" cm="1">
        <f t="array" ref="E4300">_xlfn.IFS(B4300&lt;=PERCENTILE($B$3:$B$5882,0.2),5,B4300&lt;=PERCENTILE($B$3:$B$5882,0.4),4,B4300&lt;=PERCENTILE($B$3:$B$5882,0.6),3,B4300&lt;=PERCENTILE($B$3:$B$5882,0.8),2,TRUE,1)</f>
        <v>4</v>
      </c>
      <c r="F4300" cm="1">
        <f t="array" ref="F4300">_xlfn.IFS(C4300&lt;=PERCENTILE($C$3:$C$5882,0.2),1,C4300&lt;=PERCENTILE($C$3:$C$5882,0.4),2,C4300&lt;=PERCENTILE($C$3:$C$5882,0.6),3,C4300&lt;=PERCENTILE($C$3:$C$5882,0.8),4,TRUE,5)</f>
        <v>5</v>
      </c>
      <c r="G4300" cm="1">
        <f t="array" ref="G4300">_xlfn.IFS(D4300&lt;=PERCENTILE($D$3:$D$5882,0.2),1,D4300&lt;=PERCENTILE($D$3:$D$5882,0.4),2,D4300&lt;=PERCENTILE($D$3:$D$5882,0.6),3,D4300&lt;=PERCENTILE($D$3:$D$5882,0.8),4,TRUE,5)</f>
        <v>5</v>
      </c>
      <c r="H4300" s="3" t="str" cm="1">
        <f t="array" ref="H4300">_xlfn.IFS(AND(E4300&gt;=4,F4300&gt;=4,G4300&gt;=4),"Champions",AND(E4300&gt;=3,F4300&gt;=3,G4300&gt;=3),"Loyal Customers",AND(E4300&lt;=2,F4300&gt;=3),"At Risk",AND(E4300&lt;=2,F4300&lt;=2,G4300&lt;=2),"Lost",AND(E4300&gt;=4,F4300&lt;=2),"New/Promising",TRUE,"Needs Attention")</f>
        <v>Champions</v>
      </c>
      <c r="I4300" s="3" t="str">
        <f t="shared" si="71"/>
        <v>Active</v>
      </c>
      <c r="J4300" s="3" t="str">
        <f>_xlfn.XLOOKUP(A4300,'Country_Lookup'!$D:$D,'Country_Lookup'!$E:$E)</f>
        <v>United Kingdom</v>
      </c>
    </row>
    <row r="4301" spans="1:10" x14ac:dyDescent="0.3">
      <c r="A4301">
        <v>16687</v>
      </c>
      <c r="B4301">
        <v>390</v>
      </c>
      <c r="C4301">
        <v>1</v>
      </c>
      <c r="D4301">
        <v>157.63</v>
      </c>
      <c r="E4301" cm="1">
        <f t="array" ref="E4301">_xlfn.IFS(B4301&lt;=PERCENTILE($B$3:$B$5882,0.2),5,B4301&lt;=PERCENTILE($B$3:$B$5882,0.4),4,B4301&lt;=PERCENTILE($B$3:$B$5882,0.6),3,B4301&lt;=PERCENTILE($B$3:$B$5882,0.8),2,TRUE,1)</f>
        <v>2</v>
      </c>
      <c r="F4301" cm="1">
        <f t="array" ref="F4301">_xlfn.IFS(C4301&lt;=PERCENTILE($C$3:$C$5882,0.2),1,C4301&lt;=PERCENTILE($C$3:$C$5882,0.4),2,C4301&lt;=PERCENTILE($C$3:$C$5882,0.6),3,C4301&lt;=PERCENTILE($C$3:$C$5882,0.8),4,TRUE,5)</f>
        <v>1</v>
      </c>
      <c r="G4301" cm="1">
        <f t="array" ref="G4301">_xlfn.IFS(D4301&lt;=PERCENTILE($D$3:$D$5882,0.2),1,D4301&lt;=PERCENTILE($D$3:$D$5882,0.4),2,D4301&lt;=PERCENTILE($D$3:$D$5882,0.6),3,D4301&lt;=PERCENTILE($D$3:$D$5882,0.8),4,TRUE,5)</f>
        <v>1</v>
      </c>
      <c r="H4301" s="3" t="str" cm="1">
        <f t="array" ref="H4301">_xlfn.IFS(AND(E4301&gt;=4,F4301&gt;=4,G4301&gt;=4),"Champions",AND(E4301&gt;=3,F4301&gt;=3,G4301&gt;=3),"Loyal Customers",AND(E4301&lt;=2,F4301&gt;=3),"At Risk",AND(E4301&lt;=2,F4301&lt;=2,G4301&lt;=2),"Lost",AND(E4301&gt;=4,F4301&lt;=2),"New/Promising",TRUE,"Needs Attention")</f>
        <v>Lost</v>
      </c>
      <c r="I4301" s="3" t="str">
        <f t="shared" si="71"/>
        <v>Churned</v>
      </c>
      <c r="J4301" s="3" t="str">
        <f>_xlfn.XLOOKUP(A4301,'Country_Lookup'!$D:$D,'Country_Lookup'!$E:$E)</f>
        <v>United Kingdom</v>
      </c>
    </row>
    <row r="4302" spans="1:10" x14ac:dyDescent="0.3">
      <c r="A4302">
        <v>16688</v>
      </c>
      <c r="B4302">
        <v>1</v>
      </c>
      <c r="C4302">
        <v>4</v>
      </c>
      <c r="D4302">
        <v>1260.8600000000004</v>
      </c>
      <c r="E4302" cm="1">
        <f t="array" ref="E4302">_xlfn.IFS(B4302&lt;=PERCENTILE($B$3:$B$5882,0.2),5,B4302&lt;=PERCENTILE($B$3:$B$5882,0.4),4,B4302&lt;=PERCENTILE($B$3:$B$5882,0.6),3,B4302&lt;=PERCENTILE($B$3:$B$5882,0.8),2,TRUE,1)</f>
        <v>5</v>
      </c>
      <c r="F4302" cm="1">
        <f t="array" ref="F4302">_xlfn.IFS(C4302&lt;=PERCENTILE($C$3:$C$5882,0.2),1,C4302&lt;=PERCENTILE($C$3:$C$5882,0.4),2,C4302&lt;=PERCENTILE($C$3:$C$5882,0.6),3,C4302&lt;=PERCENTILE($C$3:$C$5882,0.8),4,TRUE,5)</f>
        <v>3</v>
      </c>
      <c r="G4302" cm="1">
        <f t="array" ref="G4302">_xlfn.IFS(D4302&lt;=PERCENTILE($D$3:$D$5882,0.2),1,D4302&lt;=PERCENTILE($D$3:$D$5882,0.4),2,D4302&lt;=PERCENTILE($D$3:$D$5882,0.6),3,D4302&lt;=PERCENTILE($D$3:$D$5882,0.8),4,TRUE,5)</f>
        <v>4</v>
      </c>
      <c r="H4302" s="3" t="str" cm="1">
        <f t="array" ref="H4302">_xlfn.IFS(AND(E4302&gt;=4,F4302&gt;=4,G4302&gt;=4),"Champions",AND(E4302&gt;=3,F4302&gt;=3,G4302&gt;=3),"Loyal Customers",AND(E4302&lt;=2,F4302&gt;=3),"At Risk",AND(E4302&lt;=2,F4302&lt;=2,G4302&lt;=2),"Lost",AND(E4302&gt;=4,F4302&lt;=2),"New/Promising",TRUE,"Needs Attention")</f>
        <v>Loyal Customers</v>
      </c>
      <c r="I4302" s="3" t="str">
        <f t="shared" si="71"/>
        <v>Active</v>
      </c>
      <c r="J4302" s="3" t="str">
        <f>_xlfn.XLOOKUP(A4302,'Country_Lookup'!$D:$D,'Country_Lookup'!$E:$E)</f>
        <v>United Kingdom</v>
      </c>
    </row>
    <row r="4303" spans="1:10" x14ac:dyDescent="0.3">
      <c r="A4303">
        <v>16689</v>
      </c>
      <c r="B4303">
        <v>75</v>
      </c>
      <c r="C4303">
        <v>2</v>
      </c>
      <c r="D4303">
        <v>422.60000000000008</v>
      </c>
      <c r="E4303" cm="1">
        <f t="array" ref="E4303">_xlfn.IFS(B4303&lt;=PERCENTILE($B$3:$B$5882,0.2),5,B4303&lt;=PERCENTILE($B$3:$B$5882,0.4),4,B4303&lt;=PERCENTILE($B$3:$B$5882,0.6),3,B4303&lt;=PERCENTILE($B$3:$B$5882,0.8),2,TRUE,1)</f>
        <v>3</v>
      </c>
      <c r="F4303" cm="1">
        <f t="array" ref="F4303">_xlfn.IFS(C4303&lt;=PERCENTILE($C$3:$C$5882,0.2),1,C4303&lt;=PERCENTILE($C$3:$C$5882,0.4),2,C4303&lt;=PERCENTILE($C$3:$C$5882,0.6),3,C4303&lt;=PERCENTILE($C$3:$C$5882,0.8),4,TRUE,5)</f>
        <v>2</v>
      </c>
      <c r="G4303" cm="1">
        <f t="array" ref="G4303">_xlfn.IFS(D4303&lt;=PERCENTILE($D$3:$D$5882,0.2),1,D4303&lt;=PERCENTILE($D$3:$D$5882,0.4),2,D4303&lt;=PERCENTILE($D$3:$D$5882,0.6),3,D4303&lt;=PERCENTILE($D$3:$D$5882,0.8),4,TRUE,5)</f>
        <v>2</v>
      </c>
      <c r="H4303" s="3" t="str" cm="1">
        <f t="array" ref="H4303">_xlfn.IFS(AND(E4303&gt;=4,F4303&gt;=4,G4303&gt;=4),"Champions",AND(E4303&gt;=3,F4303&gt;=3,G4303&gt;=3),"Loyal Customers",AND(E4303&lt;=2,F4303&gt;=3),"At Risk",AND(E4303&lt;=2,F4303&lt;=2,G4303&lt;=2),"Lost",AND(E4303&gt;=4,F4303&lt;=2),"New/Promising",TRUE,"Needs Attention")</f>
        <v>Needs Attention</v>
      </c>
      <c r="I4303" s="3" t="str">
        <f t="shared" si="71"/>
        <v>Active</v>
      </c>
      <c r="J4303" s="3" t="str">
        <f>_xlfn.XLOOKUP(A4303,'Country_Lookup'!$D:$D,'Country_Lookup'!$E:$E)</f>
        <v>United Kingdom</v>
      </c>
    </row>
    <row r="4304" spans="1:10" x14ac:dyDescent="0.3">
      <c r="A4304">
        <v>16690</v>
      </c>
      <c r="B4304">
        <v>72</v>
      </c>
      <c r="C4304">
        <v>4</v>
      </c>
      <c r="D4304">
        <v>353.03</v>
      </c>
      <c r="E4304" cm="1">
        <f t="array" ref="E4304">_xlfn.IFS(B4304&lt;=PERCENTILE($B$3:$B$5882,0.2),5,B4304&lt;=PERCENTILE($B$3:$B$5882,0.4),4,B4304&lt;=PERCENTILE($B$3:$B$5882,0.6),3,B4304&lt;=PERCENTILE($B$3:$B$5882,0.8),2,TRUE,1)</f>
        <v>3</v>
      </c>
      <c r="F4304" cm="1">
        <f t="array" ref="F4304">_xlfn.IFS(C4304&lt;=PERCENTILE($C$3:$C$5882,0.2),1,C4304&lt;=PERCENTILE($C$3:$C$5882,0.4),2,C4304&lt;=PERCENTILE($C$3:$C$5882,0.6),3,C4304&lt;=PERCENTILE($C$3:$C$5882,0.8),4,TRUE,5)</f>
        <v>3</v>
      </c>
      <c r="G4304" cm="1">
        <f t="array" ref="G4304">_xlfn.IFS(D4304&lt;=PERCENTILE($D$3:$D$5882,0.2),1,D4304&lt;=PERCENTILE($D$3:$D$5882,0.4),2,D4304&lt;=PERCENTILE($D$3:$D$5882,0.6),3,D4304&lt;=PERCENTILE($D$3:$D$5882,0.8),4,TRUE,5)</f>
        <v>2</v>
      </c>
      <c r="H4304" s="3" t="str" cm="1">
        <f t="array" ref="H4304">_xlfn.IFS(AND(E4304&gt;=4,F4304&gt;=4,G4304&gt;=4),"Champions",AND(E4304&gt;=3,F4304&gt;=3,G4304&gt;=3),"Loyal Customers",AND(E4304&lt;=2,F4304&gt;=3),"At Risk",AND(E4304&lt;=2,F4304&lt;=2,G4304&lt;=2),"Lost",AND(E4304&gt;=4,F4304&lt;=2),"New/Promising",TRUE,"Needs Attention")</f>
        <v>Needs Attention</v>
      </c>
      <c r="I4304" s="3" t="str">
        <f t="shared" si="71"/>
        <v>Active</v>
      </c>
      <c r="J4304" s="3" t="str">
        <f>_xlfn.XLOOKUP(A4304,'Country_Lookup'!$D:$D,'Country_Lookup'!$E:$E)</f>
        <v>United Kingdom</v>
      </c>
    </row>
    <row r="4305" spans="1:10" x14ac:dyDescent="0.3">
      <c r="A4305">
        <v>16691</v>
      </c>
      <c r="B4305">
        <v>418</v>
      </c>
      <c r="C4305">
        <v>2</v>
      </c>
      <c r="D4305">
        <v>178.82999999999996</v>
      </c>
      <c r="E4305" cm="1">
        <f t="array" ref="E4305">_xlfn.IFS(B4305&lt;=PERCENTILE($B$3:$B$5882,0.2),5,B4305&lt;=PERCENTILE($B$3:$B$5882,0.4),4,B4305&lt;=PERCENTILE($B$3:$B$5882,0.6),3,B4305&lt;=PERCENTILE($B$3:$B$5882,0.8),2,TRUE,1)</f>
        <v>1</v>
      </c>
      <c r="F4305" cm="1">
        <f t="array" ref="F4305">_xlfn.IFS(C4305&lt;=PERCENTILE($C$3:$C$5882,0.2),1,C4305&lt;=PERCENTILE($C$3:$C$5882,0.4),2,C4305&lt;=PERCENTILE($C$3:$C$5882,0.6),3,C4305&lt;=PERCENTILE($C$3:$C$5882,0.8),4,TRUE,5)</f>
        <v>2</v>
      </c>
      <c r="G4305" cm="1">
        <f t="array" ref="G4305">_xlfn.IFS(D4305&lt;=PERCENTILE($D$3:$D$5882,0.2),1,D4305&lt;=PERCENTILE($D$3:$D$5882,0.4),2,D4305&lt;=PERCENTILE($D$3:$D$5882,0.6),3,D4305&lt;=PERCENTILE($D$3:$D$5882,0.8),4,TRUE,5)</f>
        <v>1</v>
      </c>
      <c r="H4305" s="3" t="str" cm="1">
        <f t="array" ref="H4305">_xlfn.IFS(AND(E4305&gt;=4,F4305&gt;=4,G4305&gt;=4),"Champions",AND(E4305&gt;=3,F4305&gt;=3,G4305&gt;=3),"Loyal Customers",AND(E4305&lt;=2,F4305&gt;=3),"At Risk",AND(E4305&lt;=2,F4305&lt;=2,G4305&lt;=2),"Lost",AND(E4305&gt;=4,F4305&lt;=2),"New/Promising",TRUE,"Needs Attention")</f>
        <v>Lost</v>
      </c>
      <c r="I4305" s="3" t="str">
        <f t="shared" si="71"/>
        <v>Churned</v>
      </c>
      <c r="J4305" s="3" t="str">
        <f>_xlfn.XLOOKUP(A4305,'Country_Lookup'!$D:$D,'Country_Lookup'!$E:$E)</f>
        <v>United Kingdom</v>
      </c>
    </row>
    <row r="4306" spans="1:10" x14ac:dyDescent="0.3">
      <c r="A4306">
        <v>16692</v>
      </c>
      <c r="B4306">
        <v>256</v>
      </c>
      <c r="C4306">
        <v>4</v>
      </c>
      <c r="D4306">
        <v>1914.7</v>
      </c>
      <c r="E4306" cm="1">
        <f t="array" ref="E4306">_xlfn.IFS(B4306&lt;=PERCENTILE($B$3:$B$5882,0.2),5,B4306&lt;=PERCENTILE($B$3:$B$5882,0.4),4,B4306&lt;=PERCENTILE($B$3:$B$5882,0.6),3,B4306&lt;=PERCENTILE($B$3:$B$5882,0.8),2,TRUE,1)</f>
        <v>2</v>
      </c>
      <c r="F4306" cm="1">
        <f t="array" ref="F4306">_xlfn.IFS(C4306&lt;=PERCENTILE($C$3:$C$5882,0.2),1,C4306&lt;=PERCENTILE($C$3:$C$5882,0.4),2,C4306&lt;=PERCENTILE($C$3:$C$5882,0.6),3,C4306&lt;=PERCENTILE($C$3:$C$5882,0.8),4,TRUE,5)</f>
        <v>3</v>
      </c>
      <c r="G4306" cm="1">
        <f t="array" ref="G4306">_xlfn.IFS(D4306&lt;=PERCENTILE($D$3:$D$5882,0.2),1,D4306&lt;=PERCENTILE($D$3:$D$5882,0.4),2,D4306&lt;=PERCENTILE($D$3:$D$5882,0.6),3,D4306&lt;=PERCENTILE($D$3:$D$5882,0.8),4,TRUE,5)</f>
        <v>4</v>
      </c>
      <c r="H4306" s="3" t="str" cm="1">
        <f t="array" ref="H4306">_xlfn.IFS(AND(E4306&gt;=4,F4306&gt;=4,G4306&gt;=4),"Champions",AND(E4306&gt;=3,F4306&gt;=3,G4306&gt;=3),"Loyal Customers",AND(E4306&lt;=2,F4306&gt;=3),"At Risk",AND(E4306&lt;=2,F4306&lt;=2,G4306&lt;=2),"Lost",AND(E4306&gt;=4,F4306&lt;=2),"New/Promising",TRUE,"Needs Attention")</f>
        <v>At Risk</v>
      </c>
      <c r="I4306" s="3" t="str">
        <f t="shared" si="71"/>
        <v>Churned</v>
      </c>
      <c r="J4306" s="3" t="str">
        <f>_xlfn.XLOOKUP(A4306,'Country_Lookup'!$D:$D,'Country_Lookup'!$E:$E)</f>
        <v>United Kingdom</v>
      </c>
    </row>
    <row r="4307" spans="1:10" x14ac:dyDescent="0.3">
      <c r="A4307">
        <v>16693</v>
      </c>
      <c r="B4307">
        <v>68</v>
      </c>
      <c r="C4307">
        <v>5</v>
      </c>
      <c r="D4307">
        <v>1199.4599999999987</v>
      </c>
      <c r="E4307" cm="1">
        <f t="array" ref="E4307">_xlfn.IFS(B4307&lt;=PERCENTILE($B$3:$B$5882,0.2),5,B4307&lt;=PERCENTILE($B$3:$B$5882,0.4),4,B4307&lt;=PERCENTILE($B$3:$B$5882,0.6),3,B4307&lt;=PERCENTILE($B$3:$B$5882,0.8),2,TRUE,1)</f>
        <v>3</v>
      </c>
      <c r="F4307" cm="1">
        <f t="array" ref="F4307">_xlfn.IFS(C4307&lt;=PERCENTILE($C$3:$C$5882,0.2),1,C4307&lt;=PERCENTILE($C$3:$C$5882,0.4),2,C4307&lt;=PERCENTILE($C$3:$C$5882,0.6),3,C4307&lt;=PERCENTILE($C$3:$C$5882,0.8),4,TRUE,5)</f>
        <v>4</v>
      </c>
      <c r="G4307" cm="1">
        <f t="array" ref="G4307">_xlfn.IFS(D4307&lt;=PERCENTILE($D$3:$D$5882,0.2),1,D4307&lt;=PERCENTILE($D$3:$D$5882,0.4),2,D4307&lt;=PERCENTILE($D$3:$D$5882,0.6),3,D4307&lt;=PERCENTILE($D$3:$D$5882,0.8),4,TRUE,5)</f>
        <v>3</v>
      </c>
      <c r="H4307" s="3" t="str" cm="1">
        <f t="array" ref="H4307">_xlfn.IFS(AND(E4307&gt;=4,F4307&gt;=4,G4307&gt;=4),"Champions",AND(E4307&gt;=3,F4307&gt;=3,G4307&gt;=3),"Loyal Customers",AND(E4307&lt;=2,F4307&gt;=3),"At Risk",AND(E4307&lt;=2,F4307&lt;=2,G4307&lt;=2),"Lost",AND(E4307&gt;=4,F4307&lt;=2),"New/Promising",TRUE,"Needs Attention")</f>
        <v>Loyal Customers</v>
      </c>
      <c r="I4307" s="3" t="str">
        <f t="shared" si="71"/>
        <v>Active</v>
      </c>
      <c r="J4307" s="3" t="str">
        <f>_xlfn.XLOOKUP(A4307,'Country_Lookup'!$D:$D,'Country_Lookup'!$E:$E)</f>
        <v>United Kingdom</v>
      </c>
    </row>
    <row r="4308" spans="1:10" x14ac:dyDescent="0.3">
      <c r="A4308">
        <v>16694</v>
      </c>
      <c r="B4308">
        <v>723</v>
      </c>
      <c r="C4308">
        <v>1</v>
      </c>
      <c r="D4308">
        <v>98.300000000000011</v>
      </c>
      <c r="E4308" cm="1">
        <f t="array" ref="E4308">_xlfn.IFS(B4308&lt;=PERCENTILE($B$3:$B$5882,0.2),5,B4308&lt;=PERCENTILE($B$3:$B$5882,0.4),4,B4308&lt;=PERCENTILE($B$3:$B$5882,0.6),3,B4308&lt;=PERCENTILE($B$3:$B$5882,0.8),2,TRUE,1)</f>
        <v>1</v>
      </c>
      <c r="F4308" cm="1">
        <f t="array" ref="F4308">_xlfn.IFS(C4308&lt;=PERCENTILE($C$3:$C$5882,0.2),1,C4308&lt;=PERCENTILE($C$3:$C$5882,0.4),2,C4308&lt;=PERCENTILE($C$3:$C$5882,0.6),3,C4308&lt;=PERCENTILE($C$3:$C$5882,0.8),4,TRUE,5)</f>
        <v>1</v>
      </c>
      <c r="G4308" cm="1">
        <f t="array" ref="G4308">_xlfn.IFS(D4308&lt;=PERCENTILE($D$3:$D$5882,0.2),1,D4308&lt;=PERCENTILE($D$3:$D$5882,0.4),2,D4308&lt;=PERCENTILE($D$3:$D$5882,0.6),3,D4308&lt;=PERCENTILE($D$3:$D$5882,0.8),4,TRUE,5)</f>
        <v>1</v>
      </c>
      <c r="H4308" s="3" t="str" cm="1">
        <f t="array" ref="H4308">_xlfn.IFS(AND(E4308&gt;=4,F4308&gt;=4,G4308&gt;=4),"Champions",AND(E4308&gt;=3,F4308&gt;=3,G4308&gt;=3),"Loyal Customers",AND(E4308&lt;=2,F4308&gt;=3),"At Risk",AND(E4308&lt;=2,F4308&lt;=2,G4308&lt;=2),"Lost",AND(E4308&gt;=4,F4308&lt;=2),"New/Promising",TRUE,"Needs Attention")</f>
        <v>Lost</v>
      </c>
      <c r="I4308" s="3" t="str">
        <f t="shared" si="71"/>
        <v>Churned</v>
      </c>
      <c r="J4308" s="3" t="str">
        <f>_xlfn.XLOOKUP(A4308,'Country_Lookup'!$D:$D,'Country_Lookup'!$E:$E)</f>
        <v>United Kingdom</v>
      </c>
    </row>
    <row r="4309" spans="1:10" x14ac:dyDescent="0.3">
      <c r="A4309">
        <v>16695</v>
      </c>
      <c r="B4309">
        <v>561</v>
      </c>
      <c r="C4309">
        <v>2</v>
      </c>
      <c r="D4309">
        <v>193.14999999999989</v>
      </c>
      <c r="E4309" cm="1">
        <f t="array" ref="E4309">_xlfn.IFS(B4309&lt;=PERCENTILE($B$3:$B$5882,0.2),5,B4309&lt;=PERCENTILE($B$3:$B$5882,0.4),4,B4309&lt;=PERCENTILE($B$3:$B$5882,0.6),3,B4309&lt;=PERCENTILE($B$3:$B$5882,0.8),2,TRUE,1)</f>
        <v>1</v>
      </c>
      <c r="F4309" cm="1">
        <f t="array" ref="F4309">_xlfn.IFS(C4309&lt;=PERCENTILE($C$3:$C$5882,0.2),1,C4309&lt;=PERCENTILE($C$3:$C$5882,0.4),2,C4309&lt;=PERCENTILE($C$3:$C$5882,0.6),3,C4309&lt;=PERCENTILE($C$3:$C$5882,0.8),4,TRUE,5)</f>
        <v>2</v>
      </c>
      <c r="G4309" cm="1">
        <f t="array" ref="G4309">_xlfn.IFS(D4309&lt;=PERCENTILE($D$3:$D$5882,0.2),1,D4309&lt;=PERCENTILE($D$3:$D$5882,0.4),2,D4309&lt;=PERCENTILE($D$3:$D$5882,0.6),3,D4309&lt;=PERCENTILE($D$3:$D$5882,0.8),4,TRUE,5)</f>
        <v>1</v>
      </c>
      <c r="H4309" s="3" t="str" cm="1">
        <f t="array" ref="H4309">_xlfn.IFS(AND(E4309&gt;=4,F4309&gt;=4,G4309&gt;=4),"Champions",AND(E4309&gt;=3,F4309&gt;=3,G4309&gt;=3),"Loyal Customers",AND(E4309&lt;=2,F4309&gt;=3),"At Risk",AND(E4309&lt;=2,F4309&lt;=2,G4309&lt;=2),"Lost",AND(E4309&gt;=4,F4309&lt;=2),"New/Promising",TRUE,"Needs Attention")</f>
        <v>Lost</v>
      </c>
      <c r="I4309" s="3" t="str">
        <f t="shared" si="71"/>
        <v>Churned</v>
      </c>
      <c r="J4309" s="3" t="str">
        <f>_xlfn.XLOOKUP(A4309,'Country_Lookup'!$D:$D,'Country_Lookup'!$E:$E)</f>
        <v>United Kingdom</v>
      </c>
    </row>
    <row r="4310" spans="1:10" x14ac:dyDescent="0.3">
      <c r="A4310">
        <v>16696</v>
      </c>
      <c r="B4310">
        <v>135</v>
      </c>
      <c r="C4310">
        <v>4</v>
      </c>
      <c r="D4310">
        <v>657.9</v>
      </c>
      <c r="E4310" cm="1">
        <f t="array" ref="E4310">_xlfn.IFS(B4310&lt;=PERCENTILE($B$3:$B$5882,0.2),5,B4310&lt;=PERCENTILE($B$3:$B$5882,0.4),4,B4310&lt;=PERCENTILE($B$3:$B$5882,0.6),3,B4310&lt;=PERCENTILE($B$3:$B$5882,0.8),2,TRUE,1)</f>
        <v>3</v>
      </c>
      <c r="F4310" cm="1">
        <f t="array" ref="F4310">_xlfn.IFS(C4310&lt;=PERCENTILE($C$3:$C$5882,0.2),1,C4310&lt;=PERCENTILE($C$3:$C$5882,0.4),2,C4310&lt;=PERCENTILE($C$3:$C$5882,0.6),3,C4310&lt;=PERCENTILE($C$3:$C$5882,0.8),4,TRUE,5)</f>
        <v>3</v>
      </c>
      <c r="G4310" cm="1">
        <f t="array" ref="G4310">_xlfn.IFS(D4310&lt;=PERCENTILE($D$3:$D$5882,0.2),1,D4310&lt;=PERCENTILE($D$3:$D$5882,0.4),2,D4310&lt;=PERCENTILE($D$3:$D$5882,0.6),3,D4310&lt;=PERCENTILE($D$3:$D$5882,0.8),4,TRUE,5)</f>
        <v>3</v>
      </c>
      <c r="H4310" s="3" t="str" cm="1">
        <f t="array" ref="H4310">_xlfn.IFS(AND(E4310&gt;=4,F4310&gt;=4,G4310&gt;=4),"Champions",AND(E4310&gt;=3,F4310&gt;=3,G4310&gt;=3),"Loyal Customers",AND(E4310&lt;=2,F4310&gt;=3),"At Risk",AND(E4310&lt;=2,F4310&lt;=2,G4310&lt;=2),"Lost",AND(E4310&gt;=4,F4310&lt;=2),"New/Promising",TRUE,"Needs Attention")</f>
        <v>Loyal Customers</v>
      </c>
      <c r="I4310" s="3" t="str">
        <f t="shared" si="71"/>
        <v>Churned</v>
      </c>
      <c r="J4310" s="3" t="str">
        <f>_xlfn.XLOOKUP(A4310,'Country_Lookup'!$D:$D,'Country_Lookup'!$E:$E)</f>
        <v>United Kingdom</v>
      </c>
    </row>
    <row r="4311" spans="1:10" x14ac:dyDescent="0.3">
      <c r="A4311">
        <v>16697</v>
      </c>
      <c r="B4311">
        <v>241</v>
      </c>
      <c r="C4311">
        <v>1</v>
      </c>
      <c r="D4311">
        <v>112.75000000000003</v>
      </c>
      <c r="E4311" cm="1">
        <f t="array" ref="E4311">_xlfn.IFS(B4311&lt;=PERCENTILE($B$3:$B$5882,0.2),5,B4311&lt;=PERCENTILE($B$3:$B$5882,0.4),4,B4311&lt;=PERCENTILE($B$3:$B$5882,0.6),3,B4311&lt;=PERCENTILE($B$3:$B$5882,0.8),2,TRUE,1)</f>
        <v>2</v>
      </c>
      <c r="F4311" cm="1">
        <f t="array" ref="F4311">_xlfn.IFS(C4311&lt;=PERCENTILE($C$3:$C$5882,0.2),1,C4311&lt;=PERCENTILE($C$3:$C$5882,0.4),2,C4311&lt;=PERCENTILE($C$3:$C$5882,0.6),3,C4311&lt;=PERCENTILE($C$3:$C$5882,0.8),4,TRUE,5)</f>
        <v>1</v>
      </c>
      <c r="G4311" cm="1">
        <f t="array" ref="G4311">_xlfn.IFS(D4311&lt;=PERCENTILE($D$3:$D$5882,0.2),1,D4311&lt;=PERCENTILE($D$3:$D$5882,0.4),2,D4311&lt;=PERCENTILE($D$3:$D$5882,0.6),3,D4311&lt;=PERCENTILE($D$3:$D$5882,0.8),4,TRUE,5)</f>
        <v>1</v>
      </c>
      <c r="H4311" s="3" t="str" cm="1">
        <f t="array" ref="H4311">_xlfn.IFS(AND(E4311&gt;=4,F4311&gt;=4,G4311&gt;=4),"Champions",AND(E4311&gt;=3,F4311&gt;=3,G4311&gt;=3),"Loyal Customers",AND(E4311&lt;=2,F4311&gt;=3),"At Risk",AND(E4311&lt;=2,F4311&lt;=2,G4311&lt;=2),"Lost",AND(E4311&gt;=4,F4311&lt;=2),"New/Promising",TRUE,"Needs Attention")</f>
        <v>Lost</v>
      </c>
      <c r="I4311" s="3" t="str">
        <f t="shared" si="71"/>
        <v>Churned</v>
      </c>
      <c r="J4311" s="3" t="str">
        <f>_xlfn.XLOOKUP(A4311,'Country_Lookup'!$D:$D,'Country_Lookup'!$E:$E)</f>
        <v>United Kingdom</v>
      </c>
    </row>
    <row r="4312" spans="1:10" x14ac:dyDescent="0.3">
      <c r="A4312">
        <v>16698</v>
      </c>
      <c r="B4312">
        <v>226</v>
      </c>
      <c r="C4312">
        <v>2</v>
      </c>
      <c r="D4312">
        <v>1998</v>
      </c>
      <c r="E4312" cm="1">
        <f t="array" ref="E4312">_xlfn.IFS(B4312&lt;=PERCENTILE($B$3:$B$5882,0.2),5,B4312&lt;=PERCENTILE($B$3:$B$5882,0.4),4,B4312&lt;=PERCENTILE($B$3:$B$5882,0.6),3,B4312&lt;=PERCENTILE($B$3:$B$5882,0.8),2,TRUE,1)</f>
        <v>2</v>
      </c>
      <c r="F4312" cm="1">
        <f t="array" ref="F4312">_xlfn.IFS(C4312&lt;=PERCENTILE($C$3:$C$5882,0.2),1,C4312&lt;=PERCENTILE($C$3:$C$5882,0.4),2,C4312&lt;=PERCENTILE($C$3:$C$5882,0.6),3,C4312&lt;=PERCENTILE($C$3:$C$5882,0.8),4,TRUE,5)</f>
        <v>2</v>
      </c>
      <c r="G4312" cm="1">
        <f t="array" ref="G4312">_xlfn.IFS(D4312&lt;=PERCENTILE($D$3:$D$5882,0.2),1,D4312&lt;=PERCENTILE($D$3:$D$5882,0.4),2,D4312&lt;=PERCENTILE($D$3:$D$5882,0.6),3,D4312&lt;=PERCENTILE($D$3:$D$5882,0.8),4,TRUE,5)</f>
        <v>4</v>
      </c>
      <c r="H4312" s="3" t="str" cm="1">
        <f t="array" ref="H4312">_xlfn.IFS(AND(E4312&gt;=4,F4312&gt;=4,G4312&gt;=4),"Champions",AND(E4312&gt;=3,F4312&gt;=3,G4312&gt;=3),"Loyal Customers",AND(E4312&lt;=2,F4312&gt;=3),"At Risk",AND(E4312&lt;=2,F4312&lt;=2,G4312&lt;=2),"Lost",AND(E4312&gt;=4,F4312&lt;=2),"New/Promising",TRUE,"Needs Attention")</f>
        <v>Needs Attention</v>
      </c>
      <c r="I4312" s="3" t="str">
        <f t="shared" si="71"/>
        <v>Churned</v>
      </c>
      <c r="J4312" s="3" t="str">
        <f>_xlfn.XLOOKUP(A4312,'Country_Lookup'!$D:$D,'Country_Lookup'!$E:$E)</f>
        <v>United Kingdom</v>
      </c>
    </row>
    <row r="4313" spans="1:10" x14ac:dyDescent="0.3">
      <c r="A4313">
        <v>16699</v>
      </c>
      <c r="B4313">
        <v>380</v>
      </c>
      <c r="C4313">
        <v>7</v>
      </c>
      <c r="D4313">
        <v>994.599999999999</v>
      </c>
      <c r="E4313" cm="1">
        <f t="array" ref="E4313">_xlfn.IFS(B4313&lt;=PERCENTILE($B$3:$B$5882,0.2),5,B4313&lt;=PERCENTILE($B$3:$B$5882,0.4),4,B4313&lt;=PERCENTILE($B$3:$B$5882,0.6),3,B4313&lt;=PERCENTILE($B$3:$B$5882,0.8),2,TRUE,1)</f>
        <v>2</v>
      </c>
      <c r="F4313" cm="1">
        <f t="array" ref="F4313">_xlfn.IFS(C4313&lt;=PERCENTILE($C$3:$C$5882,0.2),1,C4313&lt;=PERCENTILE($C$3:$C$5882,0.4),2,C4313&lt;=PERCENTILE($C$3:$C$5882,0.6),3,C4313&lt;=PERCENTILE($C$3:$C$5882,0.8),4,TRUE,5)</f>
        <v>4</v>
      </c>
      <c r="G4313" cm="1">
        <f t="array" ref="G4313">_xlfn.IFS(D4313&lt;=PERCENTILE($D$3:$D$5882,0.2),1,D4313&lt;=PERCENTILE($D$3:$D$5882,0.4),2,D4313&lt;=PERCENTILE($D$3:$D$5882,0.6),3,D4313&lt;=PERCENTILE($D$3:$D$5882,0.8),4,TRUE,5)</f>
        <v>3</v>
      </c>
      <c r="H4313" s="3" t="str" cm="1">
        <f t="array" ref="H4313">_xlfn.IFS(AND(E4313&gt;=4,F4313&gt;=4,G4313&gt;=4),"Champions",AND(E4313&gt;=3,F4313&gt;=3,G4313&gt;=3),"Loyal Customers",AND(E4313&lt;=2,F4313&gt;=3),"At Risk",AND(E4313&lt;=2,F4313&lt;=2,G4313&lt;=2),"Lost",AND(E4313&gt;=4,F4313&lt;=2),"New/Promising",TRUE,"Needs Attention")</f>
        <v>At Risk</v>
      </c>
      <c r="I4313" s="3" t="str">
        <f t="shared" si="71"/>
        <v>Churned</v>
      </c>
      <c r="J4313" s="3" t="str">
        <f>_xlfn.XLOOKUP(A4313,'Country_Lookup'!$D:$D,'Country_Lookup'!$E:$E)</f>
        <v>United Kingdom</v>
      </c>
    </row>
    <row r="4314" spans="1:10" x14ac:dyDescent="0.3">
      <c r="A4314">
        <v>16700</v>
      </c>
      <c r="B4314">
        <v>8</v>
      </c>
      <c r="C4314">
        <v>25</v>
      </c>
      <c r="D4314">
        <v>9167.70999999997</v>
      </c>
      <c r="E4314" cm="1">
        <f t="array" ref="E4314">_xlfn.IFS(B4314&lt;=PERCENTILE($B$3:$B$5882,0.2),5,B4314&lt;=PERCENTILE($B$3:$B$5882,0.4),4,B4314&lt;=PERCENTILE($B$3:$B$5882,0.6),3,B4314&lt;=PERCENTILE($B$3:$B$5882,0.8),2,TRUE,1)</f>
        <v>5</v>
      </c>
      <c r="F4314" cm="1">
        <f t="array" ref="F4314">_xlfn.IFS(C4314&lt;=PERCENTILE($C$3:$C$5882,0.2),1,C4314&lt;=PERCENTILE($C$3:$C$5882,0.4),2,C4314&lt;=PERCENTILE($C$3:$C$5882,0.6),3,C4314&lt;=PERCENTILE($C$3:$C$5882,0.8),4,TRUE,5)</f>
        <v>5</v>
      </c>
      <c r="G4314" cm="1">
        <f t="array" ref="G4314">_xlfn.IFS(D4314&lt;=PERCENTILE($D$3:$D$5882,0.2),1,D4314&lt;=PERCENTILE($D$3:$D$5882,0.4),2,D4314&lt;=PERCENTILE($D$3:$D$5882,0.6),3,D4314&lt;=PERCENTILE($D$3:$D$5882,0.8),4,TRUE,5)</f>
        <v>5</v>
      </c>
      <c r="H4314" s="3" t="str" cm="1">
        <f t="array" ref="H4314">_xlfn.IFS(AND(E4314&gt;=4,F4314&gt;=4,G4314&gt;=4),"Champions",AND(E4314&gt;=3,F4314&gt;=3,G4314&gt;=3),"Loyal Customers",AND(E4314&lt;=2,F4314&gt;=3),"At Risk",AND(E4314&lt;=2,F4314&lt;=2,G4314&lt;=2),"Lost",AND(E4314&gt;=4,F4314&lt;=2),"New/Promising",TRUE,"Needs Attention")</f>
        <v>Champions</v>
      </c>
      <c r="I4314" s="3" t="str">
        <f t="shared" si="71"/>
        <v>Active</v>
      </c>
      <c r="J4314" s="3" t="str">
        <f>_xlfn.XLOOKUP(A4314,'Country_Lookup'!$D:$D,'Country_Lookup'!$E:$E)</f>
        <v>United Kingdom</v>
      </c>
    </row>
    <row r="4315" spans="1:10" x14ac:dyDescent="0.3">
      <c r="A4315">
        <v>16701</v>
      </c>
      <c r="B4315">
        <v>8</v>
      </c>
      <c r="C4315">
        <v>26</v>
      </c>
      <c r="D4315">
        <v>9916.729999999985</v>
      </c>
      <c r="E4315" cm="1">
        <f t="array" ref="E4315">_xlfn.IFS(B4315&lt;=PERCENTILE($B$3:$B$5882,0.2),5,B4315&lt;=PERCENTILE($B$3:$B$5882,0.4),4,B4315&lt;=PERCENTILE($B$3:$B$5882,0.6),3,B4315&lt;=PERCENTILE($B$3:$B$5882,0.8),2,TRUE,1)</f>
        <v>5</v>
      </c>
      <c r="F4315" cm="1">
        <f t="array" ref="F4315">_xlfn.IFS(C4315&lt;=PERCENTILE($C$3:$C$5882,0.2),1,C4315&lt;=PERCENTILE($C$3:$C$5882,0.4),2,C4315&lt;=PERCENTILE($C$3:$C$5882,0.6),3,C4315&lt;=PERCENTILE($C$3:$C$5882,0.8),4,TRUE,5)</f>
        <v>5</v>
      </c>
      <c r="G4315" cm="1">
        <f t="array" ref="G4315">_xlfn.IFS(D4315&lt;=PERCENTILE($D$3:$D$5882,0.2),1,D4315&lt;=PERCENTILE($D$3:$D$5882,0.4),2,D4315&lt;=PERCENTILE($D$3:$D$5882,0.6),3,D4315&lt;=PERCENTILE($D$3:$D$5882,0.8),4,TRUE,5)</f>
        <v>5</v>
      </c>
      <c r="H4315" s="3" t="str" cm="1">
        <f t="array" ref="H4315">_xlfn.IFS(AND(E4315&gt;=4,F4315&gt;=4,G4315&gt;=4),"Champions",AND(E4315&gt;=3,F4315&gt;=3,G4315&gt;=3),"Loyal Customers",AND(E4315&lt;=2,F4315&gt;=3),"At Risk",AND(E4315&lt;=2,F4315&lt;=2,G4315&lt;=2),"Lost",AND(E4315&gt;=4,F4315&lt;=2),"New/Promising",TRUE,"Needs Attention")</f>
        <v>Champions</v>
      </c>
      <c r="I4315" s="3" t="str">
        <f t="shared" si="71"/>
        <v>Active</v>
      </c>
      <c r="J4315" s="3" t="str">
        <f>_xlfn.XLOOKUP(A4315,'Country_Lookup'!$D:$D,'Country_Lookup'!$E:$E)</f>
        <v>United Kingdom</v>
      </c>
    </row>
    <row r="4316" spans="1:10" x14ac:dyDescent="0.3">
      <c r="A4316">
        <v>16702</v>
      </c>
      <c r="B4316">
        <v>415</v>
      </c>
      <c r="C4316">
        <v>4</v>
      </c>
      <c r="D4316">
        <v>1110.8300000000015</v>
      </c>
      <c r="E4316" cm="1">
        <f t="array" ref="E4316">_xlfn.IFS(B4316&lt;=PERCENTILE($B$3:$B$5882,0.2),5,B4316&lt;=PERCENTILE($B$3:$B$5882,0.4),4,B4316&lt;=PERCENTILE($B$3:$B$5882,0.6),3,B4316&lt;=PERCENTILE($B$3:$B$5882,0.8),2,TRUE,1)</f>
        <v>1</v>
      </c>
      <c r="F4316" cm="1">
        <f t="array" ref="F4316">_xlfn.IFS(C4316&lt;=PERCENTILE($C$3:$C$5882,0.2),1,C4316&lt;=PERCENTILE($C$3:$C$5882,0.4),2,C4316&lt;=PERCENTILE($C$3:$C$5882,0.6),3,C4316&lt;=PERCENTILE($C$3:$C$5882,0.8),4,TRUE,5)</f>
        <v>3</v>
      </c>
      <c r="G4316" cm="1">
        <f t="array" ref="G4316">_xlfn.IFS(D4316&lt;=PERCENTILE($D$3:$D$5882,0.2),1,D4316&lt;=PERCENTILE($D$3:$D$5882,0.4),2,D4316&lt;=PERCENTILE($D$3:$D$5882,0.6),3,D4316&lt;=PERCENTILE($D$3:$D$5882,0.8),4,TRUE,5)</f>
        <v>3</v>
      </c>
      <c r="H4316" s="3" t="str" cm="1">
        <f t="array" ref="H4316">_xlfn.IFS(AND(E4316&gt;=4,F4316&gt;=4,G4316&gt;=4),"Champions",AND(E4316&gt;=3,F4316&gt;=3,G4316&gt;=3),"Loyal Customers",AND(E4316&lt;=2,F4316&gt;=3),"At Risk",AND(E4316&lt;=2,F4316&lt;=2,G4316&lt;=2),"Lost",AND(E4316&gt;=4,F4316&lt;=2),"New/Promising",TRUE,"Needs Attention")</f>
        <v>At Risk</v>
      </c>
      <c r="I4316" s="3" t="str">
        <f t="shared" si="71"/>
        <v>Churned</v>
      </c>
      <c r="J4316" s="3" t="str">
        <f>_xlfn.XLOOKUP(A4316,'Country_Lookup'!$D:$D,'Country_Lookup'!$E:$E)</f>
        <v>United Kingdom</v>
      </c>
    </row>
    <row r="4317" spans="1:10" x14ac:dyDescent="0.3">
      <c r="A4317">
        <v>16704</v>
      </c>
      <c r="B4317">
        <v>618</v>
      </c>
      <c r="C4317">
        <v>2</v>
      </c>
      <c r="D4317">
        <v>695.66000000000065</v>
      </c>
      <c r="E4317" cm="1">
        <f t="array" ref="E4317">_xlfn.IFS(B4317&lt;=PERCENTILE($B$3:$B$5882,0.2),5,B4317&lt;=PERCENTILE($B$3:$B$5882,0.4),4,B4317&lt;=PERCENTILE($B$3:$B$5882,0.6),3,B4317&lt;=PERCENTILE($B$3:$B$5882,0.8),2,TRUE,1)</f>
        <v>1</v>
      </c>
      <c r="F4317" cm="1">
        <f t="array" ref="F4317">_xlfn.IFS(C4317&lt;=PERCENTILE($C$3:$C$5882,0.2),1,C4317&lt;=PERCENTILE($C$3:$C$5882,0.4),2,C4317&lt;=PERCENTILE($C$3:$C$5882,0.6),3,C4317&lt;=PERCENTILE($C$3:$C$5882,0.8),4,TRUE,5)</f>
        <v>2</v>
      </c>
      <c r="G4317" cm="1">
        <f t="array" ref="G4317">_xlfn.IFS(D4317&lt;=PERCENTILE($D$3:$D$5882,0.2),1,D4317&lt;=PERCENTILE($D$3:$D$5882,0.4),2,D4317&lt;=PERCENTILE($D$3:$D$5882,0.6),3,D4317&lt;=PERCENTILE($D$3:$D$5882,0.8),4,TRUE,5)</f>
        <v>3</v>
      </c>
      <c r="H4317" s="3" t="str" cm="1">
        <f t="array" ref="H4317">_xlfn.IFS(AND(E4317&gt;=4,F4317&gt;=4,G4317&gt;=4),"Champions",AND(E4317&gt;=3,F4317&gt;=3,G4317&gt;=3),"Loyal Customers",AND(E4317&lt;=2,F4317&gt;=3),"At Risk",AND(E4317&lt;=2,F4317&lt;=2,G4317&lt;=2),"Lost",AND(E4317&gt;=4,F4317&lt;=2),"New/Promising",TRUE,"Needs Attention")</f>
        <v>Needs Attention</v>
      </c>
      <c r="I4317" s="3" t="str">
        <f t="shared" si="71"/>
        <v>Churned</v>
      </c>
      <c r="J4317" s="3" t="str">
        <f>_xlfn.XLOOKUP(A4317,'Country_Lookup'!$D:$D,'Country_Lookup'!$E:$E)</f>
        <v>United Kingdom</v>
      </c>
    </row>
    <row r="4318" spans="1:10" x14ac:dyDescent="0.3">
      <c r="A4318">
        <v>16705</v>
      </c>
      <c r="B4318">
        <v>0</v>
      </c>
      <c r="C4318">
        <v>42</v>
      </c>
      <c r="D4318">
        <v>43515.050999999308</v>
      </c>
      <c r="E4318" cm="1">
        <f t="array" ref="E4318">_xlfn.IFS(B4318&lt;=PERCENTILE($B$3:$B$5882,0.2),5,B4318&lt;=PERCENTILE($B$3:$B$5882,0.4),4,B4318&lt;=PERCENTILE($B$3:$B$5882,0.6),3,B4318&lt;=PERCENTILE($B$3:$B$5882,0.8),2,TRUE,1)</f>
        <v>5</v>
      </c>
      <c r="F4318" cm="1">
        <f t="array" ref="F4318">_xlfn.IFS(C4318&lt;=PERCENTILE($C$3:$C$5882,0.2),1,C4318&lt;=PERCENTILE($C$3:$C$5882,0.4),2,C4318&lt;=PERCENTILE($C$3:$C$5882,0.6),3,C4318&lt;=PERCENTILE($C$3:$C$5882,0.8),4,TRUE,5)</f>
        <v>5</v>
      </c>
      <c r="G4318" cm="1">
        <f t="array" ref="G4318">_xlfn.IFS(D4318&lt;=PERCENTILE($D$3:$D$5882,0.2),1,D4318&lt;=PERCENTILE($D$3:$D$5882,0.4),2,D4318&lt;=PERCENTILE($D$3:$D$5882,0.6),3,D4318&lt;=PERCENTILE($D$3:$D$5882,0.8),4,TRUE,5)</f>
        <v>5</v>
      </c>
      <c r="H4318" s="3" t="str" cm="1">
        <f t="array" ref="H4318">_xlfn.IFS(AND(E4318&gt;=4,F4318&gt;=4,G4318&gt;=4),"Champions",AND(E4318&gt;=3,F4318&gt;=3,G4318&gt;=3),"Loyal Customers",AND(E4318&lt;=2,F4318&gt;=3),"At Risk",AND(E4318&lt;=2,F4318&lt;=2,G4318&lt;=2),"Lost",AND(E4318&gt;=4,F4318&lt;=2),"New/Promising",TRUE,"Needs Attention")</f>
        <v>Champions</v>
      </c>
      <c r="I4318" s="3" t="str">
        <f t="shared" si="71"/>
        <v>Active</v>
      </c>
      <c r="J4318" s="3" t="str">
        <f>_xlfn.XLOOKUP(A4318,'Country_Lookup'!$D:$D,'Country_Lookup'!$E:$E)</f>
        <v>United Kingdom</v>
      </c>
    </row>
    <row r="4319" spans="1:10" x14ac:dyDescent="0.3">
      <c r="A4319">
        <v>16706</v>
      </c>
      <c r="B4319">
        <v>37</v>
      </c>
      <c r="C4319">
        <v>3</v>
      </c>
      <c r="D4319">
        <v>531.34999999999889</v>
      </c>
      <c r="E4319" cm="1">
        <f t="array" ref="E4319">_xlfn.IFS(B4319&lt;=PERCENTILE($B$3:$B$5882,0.2),5,B4319&lt;=PERCENTILE($B$3:$B$5882,0.4),4,B4319&lt;=PERCENTILE($B$3:$B$5882,0.6),3,B4319&lt;=PERCENTILE($B$3:$B$5882,0.8),2,TRUE,1)</f>
        <v>4</v>
      </c>
      <c r="F4319" cm="1">
        <f t="array" ref="F4319">_xlfn.IFS(C4319&lt;=PERCENTILE($C$3:$C$5882,0.2),1,C4319&lt;=PERCENTILE($C$3:$C$5882,0.4),2,C4319&lt;=PERCENTILE($C$3:$C$5882,0.6),3,C4319&lt;=PERCENTILE($C$3:$C$5882,0.8),4,TRUE,5)</f>
        <v>3</v>
      </c>
      <c r="G4319" cm="1">
        <f t="array" ref="G4319">_xlfn.IFS(D4319&lt;=PERCENTILE($D$3:$D$5882,0.2),1,D4319&lt;=PERCENTILE($D$3:$D$5882,0.4),2,D4319&lt;=PERCENTILE($D$3:$D$5882,0.6),3,D4319&lt;=PERCENTILE($D$3:$D$5882,0.8),4,TRUE,5)</f>
        <v>2</v>
      </c>
      <c r="H4319" s="3" t="str" cm="1">
        <f t="array" ref="H4319">_xlfn.IFS(AND(E4319&gt;=4,F4319&gt;=4,G4319&gt;=4),"Champions",AND(E4319&gt;=3,F4319&gt;=3,G4319&gt;=3),"Loyal Customers",AND(E4319&lt;=2,F4319&gt;=3),"At Risk",AND(E4319&lt;=2,F4319&lt;=2,G4319&lt;=2),"Lost",AND(E4319&gt;=4,F4319&lt;=2),"New/Promising",TRUE,"Needs Attention")</f>
        <v>Needs Attention</v>
      </c>
      <c r="I4319" s="3" t="str">
        <f t="shared" si="71"/>
        <v>Active</v>
      </c>
      <c r="J4319" s="3" t="str">
        <f>_xlfn.XLOOKUP(A4319,'Country_Lookup'!$D:$D,'Country_Lookup'!$E:$E)</f>
        <v>United Kingdom</v>
      </c>
    </row>
    <row r="4320" spans="1:10" x14ac:dyDescent="0.3">
      <c r="A4320">
        <v>16707</v>
      </c>
      <c r="B4320">
        <v>400</v>
      </c>
      <c r="C4320">
        <v>4</v>
      </c>
      <c r="D4320">
        <v>551.11000000000035</v>
      </c>
      <c r="E4320" cm="1">
        <f t="array" ref="E4320">_xlfn.IFS(B4320&lt;=PERCENTILE($B$3:$B$5882,0.2),5,B4320&lt;=PERCENTILE($B$3:$B$5882,0.4),4,B4320&lt;=PERCENTILE($B$3:$B$5882,0.6),3,B4320&lt;=PERCENTILE($B$3:$B$5882,0.8),2,TRUE,1)</f>
        <v>2</v>
      </c>
      <c r="F4320" cm="1">
        <f t="array" ref="F4320">_xlfn.IFS(C4320&lt;=PERCENTILE($C$3:$C$5882,0.2),1,C4320&lt;=PERCENTILE($C$3:$C$5882,0.4),2,C4320&lt;=PERCENTILE($C$3:$C$5882,0.6),3,C4320&lt;=PERCENTILE($C$3:$C$5882,0.8),4,TRUE,5)</f>
        <v>3</v>
      </c>
      <c r="G4320" cm="1">
        <f t="array" ref="G4320">_xlfn.IFS(D4320&lt;=PERCENTILE($D$3:$D$5882,0.2),1,D4320&lt;=PERCENTILE($D$3:$D$5882,0.4),2,D4320&lt;=PERCENTILE($D$3:$D$5882,0.6),3,D4320&lt;=PERCENTILE($D$3:$D$5882,0.8),4,TRUE,5)</f>
        <v>2</v>
      </c>
      <c r="H4320" s="3" t="str" cm="1">
        <f t="array" ref="H4320">_xlfn.IFS(AND(E4320&gt;=4,F4320&gt;=4,G4320&gt;=4),"Champions",AND(E4320&gt;=3,F4320&gt;=3,G4320&gt;=3),"Loyal Customers",AND(E4320&lt;=2,F4320&gt;=3),"At Risk",AND(E4320&lt;=2,F4320&lt;=2,G4320&lt;=2),"Lost",AND(E4320&gt;=4,F4320&lt;=2),"New/Promising",TRUE,"Needs Attention")</f>
        <v>At Risk</v>
      </c>
      <c r="I4320" s="3" t="str">
        <f t="shared" si="71"/>
        <v>Churned</v>
      </c>
      <c r="J4320" s="3" t="str">
        <f>_xlfn.XLOOKUP(A4320,'Country_Lookup'!$D:$D,'Country_Lookup'!$E:$E)</f>
        <v>United Kingdom</v>
      </c>
    </row>
    <row r="4321" spans="1:10" x14ac:dyDescent="0.3">
      <c r="A4321">
        <v>16708</v>
      </c>
      <c r="B4321">
        <v>45</v>
      </c>
      <c r="C4321">
        <v>1</v>
      </c>
      <c r="D4321">
        <v>656.63000000000056</v>
      </c>
      <c r="E4321" cm="1">
        <f t="array" ref="E4321">_xlfn.IFS(B4321&lt;=PERCENTILE($B$3:$B$5882,0.2),5,B4321&lt;=PERCENTILE($B$3:$B$5882,0.4),4,B4321&lt;=PERCENTILE($B$3:$B$5882,0.6),3,B4321&lt;=PERCENTILE($B$3:$B$5882,0.8),2,TRUE,1)</f>
        <v>4</v>
      </c>
      <c r="F4321" cm="1">
        <f t="array" ref="F4321">_xlfn.IFS(C4321&lt;=PERCENTILE($C$3:$C$5882,0.2),1,C4321&lt;=PERCENTILE($C$3:$C$5882,0.4),2,C4321&lt;=PERCENTILE($C$3:$C$5882,0.6),3,C4321&lt;=PERCENTILE($C$3:$C$5882,0.8),4,TRUE,5)</f>
        <v>1</v>
      </c>
      <c r="G4321" cm="1">
        <f t="array" ref="G4321">_xlfn.IFS(D4321&lt;=PERCENTILE($D$3:$D$5882,0.2),1,D4321&lt;=PERCENTILE($D$3:$D$5882,0.4),2,D4321&lt;=PERCENTILE($D$3:$D$5882,0.6),3,D4321&lt;=PERCENTILE($D$3:$D$5882,0.8),4,TRUE,5)</f>
        <v>3</v>
      </c>
      <c r="H4321" s="3" t="str" cm="1">
        <f t="array" ref="H4321">_xlfn.IFS(AND(E4321&gt;=4,F4321&gt;=4,G4321&gt;=4),"Champions",AND(E4321&gt;=3,F4321&gt;=3,G4321&gt;=3),"Loyal Customers",AND(E4321&lt;=2,F4321&gt;=3),"At Risk",AND(E4321&lt;=2,F4321&lt;=2,G4321&lt;=2),"Lost",AND(E4321&gt;=4,F4321&lt;=2),"New/Promising",TRUE,"Needs Attention")</f>
        <v>New/Promising</v>
      </c>
      <c r="I4321" s="3" t="str">
        <f t="shared" si="71"/>
        <v>Active</v>
      </c>
      <c r="J4321" s="3" t="str">
        <f>_xlfn.XLOOKUP(A4321,'Country_Lookup'!$D:$D,'Country_Lookup'!$E:$E)</f>
        <v>United Kingdom</v>
      </c>
    </row>
    <row r="4322" spans="1:10" x14ac:dyDescent="0.3">
      <c r="A4322">
        <v>16709</v>
      </c>
      <c r="B4322">
        <v>84</v>
      </c>
      <c r="C4322">
        <v>14</v>
      </c>
      <c r="D4322">
        <v>9087.4599999999718</v>
      </c>
      <c r="E4322" cm="1">
        <f t="array" ref="E4322">_xlfn.IFS(B4322&lt;=PERCENTILE($B$3:$B$5882,0.2),5,B4322&lt;=PERCENTILE($B$3:$B$5882,0.4),4,B4322&lt;=PERCENTILE($B$3:$B$5882,0.6),3,B4322&lt;=PERCENTILE($B$3:$B$5882,0.8),2,TRUE,1)</f>
        <v>3</v>
      </c>
      <c r="F4322" cm="1">
        <f t="array" ref="F4322">_xlfn.IFS(C4322&lt;=PERCENTILE($C$3:$C$5882,0.2),1,C4322&lt;=PERCENTILE($C$3:$C$5882,0.4),2,C4322&lt;=PERCENTILE($C$3:$C$5882,0.6),3,C4322&lt;=PERCENTILE($C$3:$C$5882,0.8),4,TRUE,5)</f>
        <v>5</v>
      </c>
      <c r="G4322" cm="1">
        <f t="array" ref="G4322">_xlfn.IFS(D4322&lt;=PERCENTILE($D$3:$D$5882,0.2),1,D4322&lt;=PERCENTILE($D$3:$D$5882,0.4),2,D4322&lt;=PERCENTILE($D$3:$D$5882,0.6),3,D4322&lt;=PERCENTILE($D$3:$D$5882,0.8),4,TRUE,5)</f>
        <v>5</v>
      </c>
      <c r="H4322" s="3" t="str" cm="1">
        <f t="array" ref="H4322">_xlfn.IFS(AND(E4322&gt;=4,F4322&gt;=4,G4322&gt;=4),"Champions",AND(E4322&gt;=3,F4322&gt;=3,G4322&gt;=3),"Loyal Customers",AND(E4322&lt;=2,F4322&gt;=3),"At Risk",AND(E4322&lt;=2,F4322&lt;=2,G4322&lt;=2),"Lost",AND(E4322&gt;=4,F4322&lt;=2),"New/Promising",TRUE,"Needs Attention")</f>
        <v>Loyal Customers</v>
      </c>
      <c r="I4322" s="3" t="str">
        <f t="shared" si="71"/>
        <v>Active</v>
      </c>
      <c r="J4322" s="3" t="str">
        <f>_xlfn.XLOOKUP(A4322,'Country_Lookup'!$D:$D,'Country_Lookup'!$E:$E)</f>
        <v>United Kingdom</v>
      </c>
    </row>
    <row r="4323" spans="1:10" x14ac:dyDescent="0.3">
      <c r="A4323">
        <v>16710</v>
      </c>
      <c r="B4323">
        <v>19</v>
      </c>
      <c r="C4323">
        <v>22</v>
      </c>
      <c r="D4323">
        <v>6349.0899999999147</v>
      </c>
      <c r="E4323" cm="1">
        <f t="array" ref="E4323">_xlfn.IFS(B4323&lt;=PERCENTILE($B$3:$B$5882,0.2),5,B4323&lt;=PERCENTILE($B$3:$B$5882,0.4),4,B4323&lt;=PERCENTILE($B$3:$B$5882,0.6),3,B4323&lt;=PERCENTILE($B$3:$B$5882,0.8),2,TRUE,1)</f>
        <v>5</v>
      </c>
      <c r="F4323" cm="1">
        <f t="array" ref="F4323">_xlfn.IFS(C4323&lt;=PERCENTILE($C$3:$C$5882,0.2),1,C4323&lt;=PERCENTILE($C$3:$C$5882,0.4),2,C4323&lt;=PERCENTILE($C$3:$C$5882,0.6),3,C4323&lt;=PERCENTILE($C$3:$C$5882,0.8),4,TRUE,5)</f>
        <v>5</v>
      </c>
      <c r="G4323" cm="1">
        <f t="array" ref="G4323">_xlfn.IFS(D4323&lt;=PERCENTILE($D$3:$D$5882,0.2),1,D4323&lt;=PERCENTILE($D$3:$D$5882,0.4),2,D4323&lt;=PERCENTILE($D$3:$D$5882,0.6),3,D4323&lt;=PERCENTILE($D$3:$D$5882,0.8),4,TRUE,5)</f>
        <v>5</v>
      </c>
      <c r="H4323" s="3" t="str" cm="1">
        <f t="array" ref="H4323">_xlfn.IFS(AND(E4323&gt;=4,F4323&gt;=4,G4323&gt;=4),"Champions",AND(E4323&gt;=3,F4323&gt;=3,G4323&gt;=3),"Loyal Customers",AND(E4323&lt;=2,F4323&gt;=3),"At Risk",AND(E4323&lt;=2,F4323&lt;=2,G4323&lt;=2),"Lost",AND(E4323&gt;=4,F4323&lt;=2),"New/Promising",TRUE,"Needs Attention")</f>
        <v>Champions</v>
      </c>
      <c r="I4323" s="3" t="str">
        <f t="shared" si="71"/>
        <v>Active</v>
      </c>
      <c r="J4323" s="3" t="str">
        <f>_xlfn.XLOOKUP(A4323,'Country_Lookup'!$D:$D,'Country_Lookup'!$E:$E)</f>
        <v>United Kingdom</v>
      </c>
    </row>
    <row r="4324" spans="1:10" x14ac:dyDescent="0.3">
      <c r="A4324">
        <v>16711</v>
      </c>
      <c r="B4324">
        <v>3</v>
      </c>
      <c r="C4324">
        <v>9</v>
      </c>
      <c r="D4324">
        <v>2868.48</v>
      </c>
      <c r="E4324" cm="1">
        <f t="array" ref="E4324">_xlfn.IFS(B4324&lt;=PERCENTILE($B$3:$B$5882,0.2),5,B4324&lt;=PERCENTILE($B$3:$B$5882,0.4),4,B4324&lt;=PERCENTILE($B$3:$B$5882,0.6),3,B4324&lt;=PERCENTILE($B$3:$B$5882,0.8),2,TRUE,1)</f>
        <v>5</v>
      </c>
      <c r="F4324" cm="1">
        <f t="array" ref="F4324">_xlfn.IFS(C4324&lt;=PERCENTILE($C$3:$C$5882,0.2),1,C4324&lt;=PERCENTILE($C$3:$C$5882,0.4),2,C4324&lt;=PERCENTILE($C$3:$C$5882,0.6),3,C4324&lt;=PERCENTILE($C$3:$C$5882,0.8),4,TRUE,5)</f>
        <v>5</v>
      </c>
      <c r="G4324" cm="1">
        <f t="array" ref="G4324">_xlfn.IFS(D4324&lt;=PERCENTILE($D$3:$D$5882,0.2),1,D4324&lt;=PERCENTILE($D$3:$D$5882,0.4),2,D4324&lt;=PERCENTILE($D$3:$D$5882,0.6),3,D4324&lt;=PERCENTILE($D$3:$D$5882,0.8),4,TRUE,5)</f>
        <v>4</v>
      </c>
      <c r="H4324" s="3" t="str" cm="1">
        <f t="array" ref="H4324">_xlfn.IFS(AND(E4324&gt;=4,F4324&gt;=4,G4324&gt;=4),"Champions",AND(E4324&gt;=3,F4324&gt;=3,G4324&gt;=3),"Loyal Customers",AND(E4324&lt;=2,F4324&gt;=3),"At Risk",AND(E4324&lt;=2,F4324&lt;=2,G4324&lt;=2),"Lost",AND(E4324&gt;=4,F4324&lt;=2),"New/Promising",TRUE,"Needs Attention")</f>
        <v>Champions</v>
      </c>
      <c r="I4324" s="3" t="str">
        <f t="shared" si="71"/>
        <v>Active</v>
      </c>
      <c r="J4324" s="3" t="str">
        <f>_xlfn.XLOOKUP(A4324,'Country_Lookup'!$D:$D,'Country_Lookup'!$E:$E)</f>
        <v>United Kingdom</v>
      </c>
    </row>
    <row r="4325" spans="1:10" x14ac:dyDescent="0.3">
      <c r="A4325">
        <v>16712</v>
      </c>
      <c r="B4325">
        <v>9</v>
      </c>
      <c r="C4325">
        <v>13</v>
      </c>
      <c r="D4325">
        <v>4266.990000000008</v>
      </c>
      <c r="E4325" cm="1">
        <f t="array" ref="E4325">_xlfn.IFS(B4325&lt;=PERCENTILE($B$3:$B$5882,0.2),5,B4325&lt;=PERCENTILE($B$3:$B$5882,0.4),4,B4325&lt;=PERCENTILE($B$3:$B$5882,0.6),3,B4325&lt;=PERCENTILE($B$3:$B$5882,0.8),2,TRUE,1)</f>
        <v>5</v>
      </c>
      <c r="F4325" cm="1">
        <f t="array" ref="F4325">_xlfn.IFS(C4325&lt;=PERCENTILE($C$3:$C$5882,0.2),1,C4325&lt;=PERCENTILE($C$3:$C$5882,0.4),2,C4325&lt;=PERCENTILE($C$3:$C$5882,0.6),3,C4325&lt;=PERCENTILE($C$3:$C$5882,0.8),4,TRUE,5)</f>
        <v>5</v>
      </c>
      <c r="G4325" cm="1">
        <f t="array" ref="G4325">_xlfn.IFS(D4325&lt;=PERCENTILE($D$3:$D$5882,0.2),1,D4325&lt;=PERCENTILE($D$3:$D$5882,0.4),2,D4325&lt;=PERCENTILE($D$3:$D$5882,0.6),3,D4325&lt;=PERCENTILE($D$3:$D$5882,0.8),4,TRUE,5)</f>
        <v>5</v>
      </c>
      <c r="H4325" s="3" t="str" cm="1">
        <f t="array" ref="H4325">_xlfn.IFS(AND(E4325&gt;=4,F4325&gt;=4,G4325&gt;=4),"Champions",AND(E4325&gt;=3,F4325&gt;=3,G4325&gt;=3),"Loyal Customers",AND(E4325&lt;=2,F4325&gt;=3),"At Risk",AND(E4325&lt;=2,F4325&lt;=2,G4325&lt;=2),"Lost",AND(E4325&gt;=4,F4325&lt;=2),"New/Promising",TRUE,"Needs Attention")</f>
        <v>Champions</v>
      </c>
      <c r="I4325" s="3" t="str">
        <f t="shared" si="71"/>
        <v>Active</v>
      </c>
      <c r="J4325" s="3" t="str">
        <f>_xlfn.XLOOKUP(A4325,'Country_Lookup'!$D:$D,'Country_Lookup'!$E:$E)</f>
        <v>United Kingdom</v>
      </c>
    </row>
    <row r="4326" spans="1:10" x14ac:dyDescent="0.3">
      <c r="A4326">
        <v>16713</v>
      </c>
      <c r="B4326">
        <v>18</v>
      </c>
      <c r="C4326">
        <v>32</v>
      </c>
      <c r="D4326">
        <v>14560.690000000037</v>
      </c>
      <c r="E4326" cm="1">
        <f t="array" ref="E4326">_xlfn.IFS(B4326&lt;=PERCENTILE($B$3:$B$5882,0.2),5,B4326&lt;=PERCENTILE($B$3:$B$5882,0.4),4,B4326&lt;=PERCENTILE($B$3:$B$5882,0.6),3,B4326&lt;=PERCENTILE($B$3:$B$5882,0.8),2,TRUE,1)</f>
        <v>5</v>
      </c>
      <c r="F4326" cm="1">
        <f t="array" ref="F4326">_xlfn.IFS(C4326&lt;=PERCENTILE($C$3:$C$5882,0.2),1,C4326&lt;=PERCENTILE($C$3:$C$5882,0.4),2,C4326&lt;=PERCENTILE($C$3:$C$5882,0.6),3,C4326&lt;=PERCENTILE($C$3:$C$5882,0.8),4,TRUE,5)</f>
        <v>5</v>
      </c>
      <c r="G4326" cm="1">
        <f t="array" ref="G4326">_xlfn.IFS(D4326&lt;=PERCENTILE($D$3:$D$5882,0.2),1,D4326&lt;=PERCENTILE($D$3:$D$5882,0.4),2,D4326&lt;=PERCENTILE($D$3:$D$5882,0.6),3,D4326&lt;=PERCENTILE($D$3:$D$5882,0.8),4,TRUE,5)</f>
        <v>5</v>
      </c>
      <c r="H4326" s="3" t="str" cm="1">
        <f t="array" ref="H4326">_xlfn.IFS(AND(E4326&gt;=4,F4326&gt;=4,G4326&gt;=4),"Champions",AND(E4326&gt;=3,F4326&gt;=3,G4326&gt;=3),"Loyal Customers",AND(E4326&lt;=2,F4326&gt;=3),"At Risk",AND(E4326&lt;=2,F4326&lt;=2,G4326&lt;=2),"Lost",AND(E4326&gt;=4,F4326&lt;=2),"New/Promising",TRUE,"Needs Attention")</f>
        <v>Champions</v>
      </c>
      <c r="I4326" s="3" t="str">
        <f t="shared" si="71"/>
        <v>Active</v>
      </c>
      <c r="J4326" s="3" t="str">
        <f>_xlfn.XLOOKUP(A4326,'Country_Lookup'!$D:$D,'Country_Lookup'!$E:$E)</f>
        <v>United Kingdom</v>
      </c>
    </row>
    <row r="4327" spans="1:10" x14ac:dyDescent="0.3">
      <c r="A4327">
        <v>16714</v>
      </c>
      <c r="B4327">
        <v>218</v>
      </c>
      <c r="C4327">
        <v>4</v>
      </c>
      <c r="D4327">
        <v>1529.7999999999972</v>
      </c>
      <c r="E4327" cm="1">
        <f t="array" ref="E4327">_xlfn.IFS(B4327&lt;=PERCENTILE($B$3:$B$5882,0.2),5,B4327&lt;=PERCENTILE($B$3:$B$5882,0.4),4,B4327&lt;=PERCENTILE($B$3:$B$5882,0.6),3,B4327&lt;=PERCENTILE($B$3:$B$5882,0.8),2,TRUE,1)</f>
        <v>2</v>
      </c>
      <c r="F4327" cm="1">
        <f t="array" ref="F4327">_xlfn.IFS(C4327&lt;=PERCENTILE($C$3:$C$5882,0.2),1,C4327&lt;=PERCENTILE($C$3:$C$5882,0.4),2,C4327&lt;=PERCENTILE($C$3:$C$5882,0.6),3,C4327&lt;=PERCENTILE($C$3:$C$5882,0.8),4,TRUE,5)</f>
        <v>3</v>
      </c>
      <c r="G4327" cm="1">
        <f t="array" ref="G4327">_xlfn.IFS(D4327&lt;=PERCENTILE($D$3:$D$5882,0.2),1,D4327&lt;=PERCENTILE($D$3:$D$5882,0.4),2,D4327&lt;=PERCENTILE($D$3:$D$5882,0.6),3,D4327&lt;=PERCENTILE($D$3:$D$5882,0.8),4,TRUE,5)</f>
        <v>4</v>
      </c>
      <c r="H4327" s="3" t="str" cm="1">
        <f t="array" ref="H4327">_xlfn.IFS(AND(E4327&gt;=4,F4327&gt;=4,G4327&gt;=4),"Champions",AND(E4327&gt;=3,F4327&gt;=3,G4327&gt;=3),"Loyal Customers",AND(E4327&lt;=2,F4327&gt;=3),"At Risk",AND(E4327&lt;=2,F4327&lt;=2,G4327&lt;=2),"Lost",AND(E4327&gt;=4,F4327&lt;=2),"New/Promising",TRUE,"Needs Attention")</f>
        <v>At Risk</v>
      </c>
      <c r="I4327" s="3" t="str">
        <f t="shared" si="71"/>
        <v>Churned</v>
      </c>
      <c r="J4327" s="3" t="str">
        <f>_xlfn.XLOOKUP(A4327,'Country_Lookup'!$D:$D,'Country_Lookup'!$E:$E)</f>
        <v>United Kingdom</v>
      </c>
    </row>
    <row r="4328" spans="1:10" x14ac:dyDescent="0.3">
      <c r="A4328">
        <v>16715</v>
      </c>
      <c r="B4328">
        <v>78</v>
      </c>
      <c r="C4328">
        <v>2</v>
      </c>
      <c r="D4328">
        <v>625.52000000000032</v>
      </c>
      <c r="E4328" cm="1">
        <f t="array" ref="E4328">_xlfn.IFS(B4328&lt;=PERCENTILE($B$3:$B$5882,0.2),5,B4328&lt;=PERCENTILE($B$3:$B$5882,0.4),4,B4328&lt;=PERCENTILE($B$3:$B$5882,0.6),3,B4328&lt;=PERCENTILE($B$3:$B$5882,0.8),2,TRUE,1)</f>
        <v>3</v>
      </c>
      <c r="F4328" cm="1">
        <f t="array" ref="F4328">_xlfn.IFS(C4328&lt;=PERCENTILE($C$3:$C$5882,0.2),1,C4328&lt;=PERCENTILE($C$3:$C$5882,0.4),2,C4328&lt;=PERCENTILE($C$3:$C$5882,0.6),3,C4328&lt;=PERCENTILE($C$3:$C$5882,0.8),4,TRUE,5)</f>
        <v>2</v>
      </c>
      <c r="G4328" cm="1">
        <f t="array" ref="G4328">_xlfn.IFS(D4328&lt;=PERCENTILE($D$3:$D$5882,0.2),1,D4328&lt;=PERCENTILE($D$3:$D$5882,0.4),2,D4328&lt;=PERCENTILE($D$3:$D$5882,0.6),3,D4328&lt;=PERCENTILE($D$3:$D$5882,0.8),4,TRUE,5)</f>
        <v>3</v>
      </c>
      <c r="H4328" s="3" t="str" cm="1">
        <f t="array" ref="H4328">_xlfn.IFS(AND(E4328&gt;=4,F4328&gt;=4,G4328&gt;=4),"Champions",AND(E4328&gt;=3,F4328&gt;=3,G4328&gt;=3),"Loyal Customers",AND(E4328&lt;=2,F4328&gt;=3),"At Risk",AND(E4328&lt;=2,F4328&lt;=2,G4328&lt;=2),"Lost",AND(E4328&gt;=4,F4328&lt;=2),"New/Promising",TRUE,"Needs Attention")</f>
        <v>Needs Attention</v>
      </c>
      <c r="I4328" s="3" t="str">
        <f t="shared" si="71"/>
        <v>Active</v>
      </c>
      <c r="J4328" s="3" t="str">
        <f>_xlfn.XLOOKUP(A4328,'Country_Lookup'!$D:$D,'Country_Lookup'!$E:$E)</f>
        <v>United Kingdom</v>
      </c>
    </row>
    <row r="4329" spans="1:10" x14ac:dyDescent="0.3">
      <c r="A4329">
        <v>16716</v>
      </c>
      <c r="B4329">
        <v>266</v>
      </c>
      <c r="C4329">
        <v>3</v>
      </c>
      <c r="D4329">
        <v>2149.6799999999998</v>
      </c>
      <c r="E4329" cm="1">
        <f t="array" ref="E4329">_xlfn.IFS(B4329&lt;=PERCENTILE($B$3:$B$5882,0.2),5,B4329&lt;=PERCENTILE($B$3:$B$5882,0.4),4,B4329&lt;=PERCENTILE($B$3:$B$5882,0.6),3,B4329&lt;=PERCENTILE($B$3:$B$5882,0.8),2,TRUE,1)</f>
        <v>2</v>
      </c>
      <c r="F4329" cm="1">
        <f t="array" ref="F4329">_xlfn.IFS(C4329&lt;=PERCENTILE($C$3:$C$5882,0.2),1,C4329&lt;=PERCENTILE($C$3:$C$5882,0.4),2,C4329&lt;=PERCENTILE($C$3:$C$5882,0.6),3,C4329&lt;=PERCENTILE($C$3:$C$5882,0.8),4,TRUE,5)</f>
        <v>3</v>
      </c>
      <c r="G4329" cm="1">
        <f t="array" ref="G4329">_xlfn.IFS(D4329&lt;=PERCENTILE($D$3:$D$5882,0.2),1,D4329&lt;=PERCENTILE($D$3:$D$5882,0.4),2,D4329&lt;=PERCENTILE($D$3:$D$5882,0.6),3,D4329&lt;=PERCENTILE($D$3:$D$5882,0.8),4,TRUE,5)</f>
        <v>4</v>
      </c>
      <c r="H4329" s="3" t="str" cm="1">
        <f t="array" ref="H4329">_xlfn.IFS(AND(E4329&gt;=4,F4329&gt;=4,G4329&gt;=4),"Champions",AND(E4329&gt;=3,F4329&gt;=3,G4329&gt;=3),"Loyal Customers",AND(E4329&lt;=2,F4329&gt;=3),"At Risk",AND(E4329&lt;=2,F4329&lt;=2,G4329&lt;=2),"Lost",AND(E4329&gt;=4,F4329&lt;=2),"New/Promising",TRUE,"Needs Attention")</f>
        <v>At Risk</v>
      </c>
      <c r="I4329" s="3" t="str">
        <f t="shared" si="71"/>
        <v>Churned</v>
      </c>
      <c r="J4329" s="3" t="str">
        <f>_xlfn.XLOOKUP(A4329,'Country_Lookup'!$D:$D,'Country_Lookup'!$E:$E)</f>
        <v>United Kingdom</v>
      </c>
    </row>
    <row r="4330" spans="1:10" x14ac:dyDescent="0.3">
      <c r="A4330">
        <v>16717</v>
      </c>
      <c r="B4330">
        <v>23</v>
      </c>
      <c r="C4330">
        <v>14</v>
      </c>
      <c r="D4330">
        <v>6986.2299999999914</v>
      </c>
      <c r="E4330" cm="1">
        <f t="array" ref="E4330">_xlfn.IFS(B4330&lt;=PERCENTILE($B$3:$B$5882,0.2),5,B4330&lt;=PERCENTILE($B$3:$B$5882,0.4),4,B4330&lt;=PERCENTILE($B$3:$B$5882,0.6),3,B4330&lt;=PERCENTILE($B$3:$B$5882,0.8),2,TRUE,1)</f>
        <v>4</v>
      </c>
      <c r="F4330" cm="1">
        <f t="array" ref="F4330">_xlfn.IFS(C4330&lt;=PERCENTILE($C$3:$C$5882,0.2),1,C4330&lt;=PERCENTILE($C$3:$C$5882,0.4),2,C4330&lt;=PERCENTILE($C$3:$C$5882,0.6),3,C4330&lt;=PERCENTILE($C$3:$C$5882,0.8),4,TRUE,5)</f>
        <v>5</v>
      </c>
      <c r="G4330" cm="1">
        <f t="array" ref="G4330">_xlfn.IFS(D4330&lt;=PERCENTILE($D$3:$D$5882,0.2),1,D4330&lt;=PERCENTILE($D$3:$D$5882,0.4),2,D4330&lt;=PERCENTILE($D$3:$D$5882,0.6),3,D4330&lt;=PERCENTILE($D$3:$D$5882,0.8),4,TRUE,5)</f>
        <v>5</v>
      </c>
      <c r="H4330" s="3" t="str" cm="1">
        <f t="array" ref="H4330">_xlfn.IFS(AND(E4330&gt;=4,F4330&gt;=4,G4330&gt;=4),"Champions",AND(E4330&gt;=3,F4330&gt;=3,G4330&gt;=3),"Loyal Customers",AND(E4330&lt;=2,F4330&gt;=3),"At Risk",AND(E4330&lt;=2,F4330&lt;=2,G4330&lt;=2),"Lost",AND(E4330&gt;=4,F4330&lt;=2),"New/Promising",TRUE,"Needs Attention")</f>
        <v>Champions</v>
      </c>
      <c r="I4330" s="3" t="str">
        <f t="shared" si="71"/>
        <v>Active</v>
      </c>
      <c r="J4330" s="3" t="str">
        <f>_xlfn.XLOOKUP(A4330,'Country_Lookup'!$D:$D,'Country_Lookup'!$E:$E)</f>
        <v>United Kingdom</v>
      </c>
    </row>
    <row r="4331" spans="1:10" x14ac:dyDescent="0.3">
      <c r="A4331">
        <v>16718</v>
      </c>
      <c r="B4331">
        <v>369</v>
      </c>
      <c r="C4331">
        <v>5</v>
      </c>
      <c r="D4331">
        <v>3647.5299999999997</v>
      </c>
      <c r="E4331" cm="1">
        <f t="array" ref="E4331">_xlfn.IFS(B4331&lt;=PERCENTILE($B$3:$B$5882,0.2),5,B4331&lt;=PERCENTILE($B$3:$B$5882,0.4),4,B4331&lt;=PERCENTILE($B$3:$B$5882,0.6),3,B4331&lt;=PERCENTILE($B$3:$B$5882,0.8),2,TRUE,1)</f>
        <v>2</v>
      </c>
      <c r="F4331" cm="1">
        <f t="array" ref="F4331">_xlfn.IFS(C4331&lt;=PERCENTILE($C$3:$C$5882,0.2),1,C4331&lt;=PERCENTILE($C$3:$C$5882,0.4),2,C4331&lt;=PERCENTILE($C$3:$C$5882,0.6),3,C4331&lt;=PERCENTILE($C$3:$C$5882,0.8),4,TRUE,5)</f>
        <v>4</v>
      </c>
      <c r="G4331" cm="1">
        <f t="array" ref="G4331">_xlfn.IFS(D4331&lt;=PERCENTILE($D$3:$D$5882,0.2),1,D4331&lt;=PERCENTILE($D$3:$D$5882,0.4),2,D4331&lt;=PERCENTILE($D$3:$D$5882,0.6),3,D4331&lt;=PERCENTILE($D$3:$D$5882,0.8),4,TRUE,5)</f>
        <v>5</v>
      </c>
      <c r="H4331" s="3" t="str" cm="1">
        <f t="array" ref="H4331">_xlfn.IFS(AND(E4331&gt;=4,F4331&gt;=4,G4331&gt;=4),"Champions",AND(E4331&gt;=3,F4331&gt;=3,G4331&gt;=3),"Loyal Customers",AND(E4331&lt;=2,F4331&gt;=3),"At Risk",AND(E4331&lt;=2,F4331&lt;=2,G4331&lt;=2),"Lost",AND(E4331&gt;=4,F4331&lt;=2),"New/Promising",TRUE,"Needs Attention")</f>
        <v>At Risk</v>
      </c>
      <c r="I4331" s="3" t="str">
        <f t="shared" si="71"/>
        <v>Churned</v>
      </c>
      <c r="J4331" s="3" t="str">
        <f>_xlfn.XLOOKUP(A4331,'Country_Lookup'!$D:$D,'Country_Lookup'!$E:$E)</f>
        <v>United Kingdom</v>
      </c>
    </row>
    <row r="4332" spans="1:10" x14ac:dyDescent="0.3">
      <c r="A4332">
        <v>16719</v>
      </c>
      <c r="B4332">
        <v>14</v>
      </c>
      <c r="C4332">
        <v>14</v>
      </c>
      <c r="D4332">
        <v>3973.3000000000325</v>
      </c>
      <c r="E4332" cm="1">
        <f t="array" ref="E4332">_xlfn.IFS(B4332&lt;=PERCENTILE($B$3:$B$5882,0.2),5,B4332&lt;=PERCENTILE($B$3:$B$5882,0.4),4,B4332&lt;=PERCENTILE($B$3:$B$5882,0.6),3,B4332&lt;=PERCENTILE($B$3:$B$5882,0.8),2,TRUE,1)</f>
        <v>5</v>
      </c>
      <c r="F4332" cm="1">
        <f t="array" ref="F4332">_xlfn.IFS(C4332&lt;=PERCENTILE($C$3:$C$5882,0.2),1,C4332&lt;=PERCENTILE($C$3:$C$5882,0.4),2,C4332&lt;=PERCENTILE($C$3:$C$5882,0.6),3,C4332&lt;=PERCENTILE($C$3:$C$5882,0.8),4,TRUE,5)</f>
        <v>5</v>
      </c>
      <c r="G4332" cm="1">
        <f t="array" ref="G4332">_xlfn.IFS(D4332&lt;=PERCENTILE($D$3:$D$5882,0.2),1,D4332&lt;=PERCENTILE($D$3:$D$5882,0.4),2,D4332&lt;=PERCENTILE($D$3:$D$5882,0.6),3,D4332&lt;=PERCENTILE($D$3:$D$5882,0.8),4,TRUE,5)</f>
        <v>5</v>
      </c>
      <c r="H4332" s="3" t="str" cm="1">
        <f t="array" ref="H4332">_xlfn.IFS(AND(E4332&gt;=4,F4332&gt;=4,G4332&gt;=4),"Champions",AND(E4332&gt;=3,F4332&gt;=3,G4332&gt;=3),"Loyal Customers",AND(E4332&lt;=2,F4332&gt;=3),"At Risk",AND(E4332&lt;=2,F4332&lt;=2,G4332&lt;=2),"Lost",AND(E4332&gt;=4,F4332&lt;=2),"New/Promising",TRUE,"Needs Attention")</f>
        <v>Champions</v>
      </c>
      <c r="I4332" s="3" t="str">
        <f t="shared" si="71"/>
        <v>Active</v>
      </c>
      <c r="J4332" s="3" t="str">
        <f>_xlfn.XLOOKUP(A4332,'Country_Lookup'!$D:$D,'Country_Lookup'!$E:$E)</f>
        <v>United Kingdom</v>
      </c>
    </row>
    <row r="4333" spans="1:10" x14ac:dyDescent="0.3">
      <c r="A4333">
        <v>16720</v>
      </c>
      <c r="B4333">
        <v>26</v>
      </c>
      <c r="C4333">
        <v>3</v>
      </c>
      <c r="D4333">
        <v>795.47999999999695</v>
      </c>
      <c r="E4333" cm="1">
        <f t="array" ref="E4333">_xlfn.IFS(B4333&lt;=PERCENTILE($B$3:$B$5882,0.2),5,B4333&lt;=PERCENTILE($B$3:$B$5882,0.4),4,B4333&lt;=PERCENTILE($B$3:$B$5882,0.6),3,B4333&lt;=PERCENTILE($B$3:$B$5882,0.8),2,TRUE,1)</f>
        <v>4</v>
      </c>
      <c r="F4333" cm="1">
        <f t="array" ref="F4333">_xlfn.IFS(C4333&lt;=PERCENTILE($C$3:$C$5882,0.2),1,C4333&lt;=PERCENTILE($C$3:$C$5882,0.4),2,C4333&lt;=PERCENTILE($C$3:$C$5882,0.6),3,C4333&lt;=PERCENTILE($C$3:$C$5882,0.8),4,TRUE,5)</f>
        <v>3</v>
      </c>
      <c r="G4333" cm="1">
        <f t="array" ref="G4333">_xlfn.IFS(D4333&lt;=PERCENTILE($D$3:$D$5882,0.2),1,D4333&lt;=PERCENTILE($D$3:$D$5882,0.4),2,D4333&lt;=PERCENTILE($D$3:$D$5882,0.6),3,D4333&lt;=PERCENTILE($D$3:$D$5882,0.8),4,TRUE,5)</f>
        <v>3</v>
      </c>
      <c r="H4333" s="3" t="str" cm="1">
        <f t="array" ref="H4333">_xlfn.IFS(AND(E4333&gt;=4,F4333&gt;=4,G4333&gt;=4),"Champions",AND(E4333&gt;=3,F4333&gt;=3,G4333&gt;=3),"Loyal Customers",AND(E4333&lt;=2,F4333&gt;=3),"At Risk",AND(E4333&lt;=2,F4333&lt;=2,G4333&lt;=2),"Lost",AND(E4333&gt;=4,F4333&lt;=2),"New/Promising",TRUE,"Needs Attention")</f>
        <v>Loyal Customers</v>
      </c>
      <c r="I4333" s="3" t="str">
        <f t="shared" si="71"/>
        <v>Active</v>
      </c>
      <c r="J4333" s="3" t="str">
        <f>_xlfn.XLOOKUP(A4333,'Country_Lookup'!$D:$D,'Country_Lookup'!$E:$E)</f>
        <v>United Kingdom</v>
      </c>
    </row>
    <row r="4334" spans="1:10" x14ac:dyDescent="0.3">
      <c r="A4334">
        <v>16721</v>
      </c>
      <c r="B4334">
        <v>262</v>
      </c>
      <c r="C4334">
        <v>1</v>
      </c>
      <c r="D4334">
        <v>292.46999999999991</v>
      </c>
      <c r="E4334" cm="1">
        <f t="array" ref="E4334">_xlfn.IFS(B4334&lt;=PERCENTILE($B$3:$B$5882,0.2),5,B4334&lt;=PERCENTILE($B$3:$B$5882,0.4),4,B4334&lt;=PERCENTILE($B$3:$B$5882,0.6),3,B4334&lt;=PERCENTILE($B$3:$B$5882,0.8),2,TRUE,1)</f>
        <v>2</v>
      </c>
      <c r="F4334" cm="1">
        <f t="array" ref="F4334">_xlfn.IFS(C4334&lt;=PERCENTILE($C$3:$C$5882,0.2),1,C4334&lt;=PERCENTILE($C$3:$C$5882,0.4),2,C4334&lt;=PERCENTILE($C$3:$C$5882,0.6),3,C4334&lt;=PERCENTILE($C$3:$C$5882,0.8),4,TRUE,5)</f>
        <v>1</v>
      </c>
      <c r="G4334" cm="1">
        <f t="array" ref="G4334">_xlfn.IFS(D4334&lt;=PERCENTILE($D$3:$D$5882,0.2),1,D4334&lt;=PERCENTILE($D$3:$D$5882,0.4),2,D4334&lt;=PERCENTILE($D$3:$D$5882,0.6),3,D4334&lt;=PERCENTILE($D$3:$D$5882,0.8),4,TRUE,5)</f>
        <v>2</v>
      </c>
      <c r="H4334" s="3" t="str" cm="1">
        <f t="array" ref="H4334">_xlfn.IFS(AND(E4334&gt;=4,F4334&gt;=4,G4334&gt;=4),"Champions",AND(E4334&gt;=3,F4334&gt;=3,G4334&gt;=3),"Loyal Customers",AND(E4334&lt;=2,F4334&gt;=3),"At Risk",AND(E4334&lt;=2,F4334&lt;=2,G4334&lt;=2),"Lost",AND(E4334&gt;=4,F4334&lt;=2),"New/Promising",TRUE,"Needs Attention")</f>
        <v>Lost</v>
      </c>
      <c r="I4334" s="3" t="str">
        <f t="shared" si="71"/>
        <v>Churned</v>
      </c>
      <c r="J4334" s="3" t="str">
        <f>_xlfn.XLOOKUP(A4334,'Country_Lookup'!$D:$D,'Country_Lookup'!$E:$E)</f>
        <v>United Kingdom</v>
      </c>
    </row>
    <row r="4335" spans="1:10" x14ac:dyDescent="0.3">
      <c r="A4335">
        <v>16722</v>
      </c>
      <c r="B4335">
        <v>17</v>
      </c>
      <c r="C4335">
        <v>22</v>
      </c>
      <c r="D4335">
        <v>8989.080000000049</v>
      </c>
      <c r="E4335" cm="1">
        <f t="array" ref="E4335">_xlfn.IFS(B4335&lt;=PERCENTILE($B$3:$B$5882,0.2),5,B4335&lt;=PERCENTILE($B$3:$B$5882,0.4),4,B4335&lt;=PERCENTILE($B$3:$B$5882,0.6),3,B4335&lt;=PERCENTILE($B$3:$B$5882,0.8),2,TRUE,1)</f>
        <v>5</v>
      </c>
      <c r="F4335" cm="1">
        <f t="array" ref="F4335">_xlfn.IFS(C4335&lt;=PERCENTILE($C$3:$C$5882,0.2),1,C4335&lt;=PERCENTILE($C$3:$C$5882,0.4),2,C4335&lt;=PERCENTILE($C$3:$C$5882,0.6),3,C4335&lt;=PERCENTILE($C$3:$C$5882,0.8),4,TRUE,5)</f>
        <v>5</v>
      </c>
      <c r="G4335" cm="1">
        <f t="array" ref="G4335">_xlfn.IFS(D4335&lt;=PERCENTILE($D$3:$D$5882,0.2),1,D4335&lt;=PERCENTILE($D$3:$D$5882,0.4),2,D4335&lt;=PERCENTILE($D$3:$D$5882,0.6),3,D4335&lt;=PERCENTILE($D$3:$D$5882,0.8),4,TRUE,5)</f>
        <v>5</v>
      </c>
      <c r="H4335" s="3" t="str" cm="1">
        <f t="array" ref="H4335">_xlfn.IFS(AND(E4335&gt;=4,F4335&gt;=4,G4335&gt;=4),"Champions",AND(E4335&gt;=3,F4335&gt;=3,G4335&gt;=3),"Loyal Customers",AND(E4335&lt;=2,F4335&gt;=3),"At Risk",AND(E4335&lt;=2,F4335&lt;=2,G4335&lt;=2),"Lost",AND(E4335&gt;=4,F4335&lt;=2),"New/Promising",TRUE,"Needs Attention")</f>
        <v>Champions</v>
      </c>
      <c r="I4335" s="3" t="str">
        <f t="shared" si="71"/>
        <v>Active</v>
      </c>
      <c r="J4335" s="3" t="str">
        <f>_xlfn.XLOOKUP(A4335,'Country_Lookup'!$D:$D,'Country_Lookup'!$E:$E)</f>
        <v>United Kingdom</v>
      </c>
    </row>
    <row r="4336" spans="1:10" x14ac:dyDescent="0.3">
      <c r="A4336">
        <v>16723</v>
      </c>
      <c r="B4336">
        <v>91</v>
      </c>
      <c r="C4336">
        <v>4</v>
      </c>
      <c r="D4336">
        <v>1301.6300000000024</v>
      </c>
      <c r="E4336" cm="1">
        <f t="array" ref="E4336">_xlfn.IFS(B4336&lt;=PERCENTILE($B$3:$B$5882,0.2),5,B4336&lt;=PERCENTILE($B$3:$B$5882,0.4),4,B4336&lt;=PERCENTILE($B$3:$B$5882,0.6),3,B4336&lt;=PERCENTILE($B$3:$B$5882,0.8),2,TRUE,1)</f>
        <v>3</v>
      </c>
      <c r="F4336" cm="1">
        <f t="array" ref="F4336">_xlfn.IFS(C4336&lt;=PERCENTILE($C$3:$C$5882,0.2),1,C4336&lt;=PERCENTILE($C$3:$C$5882,0.4),2,C4336&lt;=PERCENTILE($C$3:$C$5882,0.6),3,C4336&lt;=PERCENTILE($C$3:$C$5882,0.8),4,TRUE,5)</f>
        <v>3</v>
      </c>
      <c r="G4336" cm="1">
        <f t="array" ref="G4336">_xlfn.IFS(D4336&lt;=PERCENTILE($D$3:$D$5882,0.2),1,D4336&lt;=PERCENTILE($D$3:$D$5882,0.4),2,D4336&lt;=PERCENTILE($D$3:$D$5882,0.6),3,D4336&lt;=PERCENTILE($D$3:$D$5882,0.8),4,TRUE,5)</f>
        <v>4</v>
      </c>
      <c r="H4336" s="3" t="str" cm="1">
        <f t="array" ref="H4336">_xlfn.IFS(AND(E4336&gt;=4,F4336&gt;=4,G4336&gt;=4),"Champions",AND(E4336&gt;=3,F4336&gt;=3,G4336&gt;=3),"Loyal Customers",AND(E4336&lt;=2,F4336&gt;=3),"At Risk",AND(E4336&lt;=2,F4336&lt;=2,G4336&lt;=2),"Lost",AND(E4336&gt;=4,F4336&lt;=2),"New/Promising",TRUE,"Needs Attention")</f>
        <v>Loyal Customers</v>
      </c>
      <c r="I4336" s="3" t="str">
        <f t="shared" si="71"/>
        <v>Churned</v>
      </c>
      <c r="J4336" s="3" t="str">
        <f>_xlfn.XLOOKUP(A4336,'Country_Lookup'!$D:$D,'Country_Lookup'!$E:$E)</f>
        <v>United Kingdom</v>
      </c>
    </row>
    <row r="4337" spans="1:10" x14ac:dyDescent="0.3">
      <c r="A4337">
        <v>16724</v>
      </c>
      <c r="B4337">
        <v>404</v>
      </c>
      <c r="C4337">
        <v>1</v>
      </c>
      <c r="D4337">
        <v>147.34999999999997</v>
      </c>
      <c r="E4337" cm="1">
        <f t="array" ref="E4337">_xlfn.IFS(B4337&lt;=PERCENTILE($B$3:$B$5882,0.2),5,B4337&lt;=PERCENTILE($B$3:$B$5882,0.4),4,B4337&lt;=PERCENTILE($B$3:$B$5882,0.6),3,B4337&lt;=PERCENTILE($B$3:$B$5882,0.8),2,TRUE,1)</f>
        <v>2</v>
      </c>
      <c r="F4337" cm="1">
        <f t="array" ref="F4337">_xlfn.IFS(C4337&lt;=PERCENTILE($C$3:$C$5882,0.2),1,C4337&lt;=PERCENTILE($C$3:$C$5882,0.4),2,C4337&lt;=PERCENTILE($C$3:$C$5882,0.6),3,C4337&lt;=PERCENTILE($C$3:$C$5882,0.8),4,TRUE,5)</f>
        <v>1</v>
      </c>
      <c r="G4337" cm="1">
        <f t="array" ref="G4337">_xlfn.IFS(D4337&lt;=PERCENTILE($D$3:$D$5882,0.2),1,D4337&lt;=PERCENTILE($D$3:$D$5882,0.4),2,D4337&lt;=PERCENTILE($D$3:$D$5882,0.6),3,D4337&lt;=PERCENTILE($D$3:$D$5882,0.8),4,TRUE,5)</f>
        <v>1</v>
      </c>
      <c r="H4337" s="3" t="str" cm="1">
        <f t="array" ref="H4337">_xlfn.IFS(AND(E4337&gt;=4,F4337&gt;=4,G4337&gt;=4),"Champions",AND(E4337&gt;=3,F4337&gt;=3,G4337&gt;=3),"Loyal Customers",AND(E4337&lt;=2,F4337&gt;=3),"At Risk",AND(E4337&lt;=2,F4337&lt;=2,G4337&lt;=2),"Lost",AND(E4337&gt;=4,F4337&lt;=2),"New/Promising",TRUE,"Needs Attention")</f>
        <v>Lost</v>
      </c>
      <c r="I4337" s="3" t="str">
        <f t="shared" si="71"/>
        <v>Churned</v>
      </c>
      <c r="J4337" s="3" t="str">
        <f>_xlfn.XLOOKUP(A4337,'Country_Lookup'!$D:$D,'Country_Lookup'!$E:$E)</f>
        <v>United Kingdom</v>
      </c>
    </row>
    <row r="4338" spans="1:10" x14ac:dyDescent="0.3">
      <c r="A4338">
        <v>16725</v>
      </c>
      <c r="B4338">
        <v>302</v>
      </c>
      <c r="C4338">
        <v>14</v>
      </c>
      <c r="D4338">
        <v>1882.1099999999944</v>
      </c>
      <c r="E4338" cm="1">
        <f t="array" ref="E4338">_xlfn.IFS(B4338&lt;=PERCENTILE($B$3:$B$5882,0.2),5,B4338&lt;=PERCENTILE($B$3:$B$5882,0.4),4,B4338&lt;=PERCENTILE($B$3:$B$5882,0.6),3,B4338&lt;=PERCENTILE($B$3:$B$5882,0.8),2,TRUE,1)</f>
        <v>2</v>
      </c>
      <c r="F4338" cm="1">
        <f t="array" ref="F4338">_xlfn.IFS(C4338&lt;=PERCENTILE($C$3:$C$5882,0.2),1,C4338&lt;=PERCENTILE($C$3:$C$5882,0.4),2,C4338&lt;=PERCENTILE($C$3:$C$5882,0.6),3,C4338&lt;=PERCENTILE($C$3:$C$5882,0.8),4,TRUE,5)</f>
        <v>5</v>
      </c>
      <c r="G4338" cm="1">
        <f t="array" ref="G4338">_xlfn.IFS(D4338&lt;=PERCENTILE($D$3:$D$5882,0.2),1,D4338&lt;=PERCENTILE($D$3:$D$5882,0.4),2,D4338&lt;=PERCENTILE($D$3:$D$5882,0.6),3,D4338&lt;=PERCENTILE($D$3:$D$5882,0.8),4,TRUE,5)</f>
        <v>4</v>
      </c>
      <c r="H4338" s="3" t="str" cm="1">
        <f t="array" ref="H4338">_xlfn.IFS(AND(E4338&gt;=4,F4338&gt;=4,G4338&gt;=4),"Champions",AND(E4338&gt;=3,F4338&gt;=3,G4338&gt;=3),"Loyal Customers",AND(E4338&lt;=2,F4338&gt;=3),"At Risk",AND(E4338&lt;=2,F4338&lt;=2,G4338&lt;=2),"Lost",AND(E4338&gt;=4,F4338&lt;=2),"New/Promising",TRUE,"Needs Attention")</f>
        <v>At Risk</v>
      </c>
      <c r="I4338" s="3" t="str">
        <f t="shared" si="71"/>
        <v>Churned</v>
      </c>
      <c r="J4338" s="3" t="str">
        <f>_xlfn.XLOOKUP(A4338,'Country_Lookup'!$D:$D,'Country_Lookup'!$E:$E)</f>
        <v>United Kingdom</v>
      </c>
    </row>
    <row r="4339" spans="1:10" x14ac:dyDescent="0.3">
      <c r="A4339">
        <v>16726</v>
      </c>
      <c r="B4339">
        <v>26</v>
      </c>
      <c r="C4339">
        <v>7</v>
      </c>
      <c r="D4339">
        <v>2088.4099999999912</v>
      </c>
      <c r="E4339" cm="1">
        <f t="array" ref="E4339">_xlfn.IFS(B4339&lt;=PERCENTILE($B$3:$B$5882,0.2),5,B4339&lt;=PERCENTILE($B$3:$B$5882,0.4),4,B4339&lt;=PERCENTILE($B$3:$B$5882,0.6),3,B4339&lt;=PERCENTILE($B$3:$B$5882,0.8),2,TRUE,1)</f>
        <v>4</v>
      </c>
      <c r="F4339" cm="1">
        <f t="array" ref="F4339">_xlfn.IFS(C4339&lt;=PERCENTILE($C$3:$C$5882,0.2),1,C4339&lt;=PERCENTILE($C$3:$C$5882,0.4),2,C4339&lt;=PERCENTILE($C$3:$C$5882,0.6),3,C4339&lt;=PERCENTILE($C$3:$C$5882,0.8),4,TRUE,5)</f>
        <v>4</v>
      </c>
      <c r="G4339" cm="1">
        <f t="array" ref="G4339">_xlfn.IFS(D4339&lt;=PERCENTILE($D$3:$D$5882,0.2),1,D4339&lt;=PERCENTILE($D$3:$D$5882,0.4),2,D4339&lt;=PERCENTILE($D$3:$D$5882,0.6),3,D4339&lt;=PERCENTILE($D$3:$D$5882,0.8),4,TRUE,5)</f>
        <v>4</v>
      </c>
      <c r="H4339" s="3" t="str" cm="1">
        <f t="array" ref="H4339">_xlfn.IFS(AND(E4339&gt;=4,F4339&gt;=4,G4339&gt;=4),"Champions",AND(E4339&gt;=3,F4339&gt;=3,G4339&gt;=3),"Loyal Customers",AND(E4339&lt;=2,F4339&gt;=3),"At Risk",AND(E4339&lt;=2,F4339&lt;=2,G4339&lt;=2),"Lost",AND(E4339&gt;=4,F4339&lt;=2),"New/Promising",TRUE,"Needs Attention")</f>
        <v>Champions</v>
      </c>
      <c r="I4339" s="3" t="str">
        <f t="shared" si="71"/>
        <v>Active</v>
      </c>
      <c r="J4339" s="3" t="str">
        <f>_xlfn.XLOOKUP(A4339,'Country_Lookup'!$D:$D,'Country_Lookup'!$E:$E)</f>
        <v>United Kingdom</v>
      </c>
    </row>
    <row r="4340" spans="1:10" x14ac:dyDescent="0.3">
      <c r="A4340">
        <v>16727</v>
      </c>
      <c r="B4340">
        <v>364</v>
      </c>
      <c r="C4340">
        <v>4</v>
      </c>
      <c r="D4340">
        <v>1437.4200000000026</v>
      </c>
      <c r="E4340" cm="1">
        <f t="array" ref="E4340">_xlfn.IFS(B4340&lt;=PERCENTILE($B$3:$B$5882,0.2),5,B4340&lt;=PERCENTILE($B$3:$B$5882,0.4),4,B4340&lt;=PERCENTILE($B$3:$B$5882,0.6),3,B4340&lt;=PERCENTILE($B$3:$B$5882,0.8),2,TRUE,1)</f>
        <v>2</v>
      </c>
      <c r="F4340" cm="1">
        <f t="array" ref="F4340">_xlfn.IFS(C4340&lt;=PERCENTILE($C$3:$C$5882,0.2),1,C4340&lt;=PERCENTILE($C$3:$C$5882,0.4),2,C4340&lt;=PERCENTILE($C$3:$C$5882,0.6),3,C4340&lt;=PERCENTILE($C$3:$C$5882,0.8),4,TRUE,5)</f>
        <v>3</v>
      </c>
      <c r="G4340" cm="1">
        <f t="array" ref="G4340">_xlfn.IFS(D4340&lt;=PERCENTILE($D$3:$D$5882,0.2),1,D4340&lt;=PERCENTILE($D$3:$D$5882,0.4),2,D4340&lt;=PERCENTILE($D$3:$D$5882,0.6),3,D4340&lt;=PERCENTILE($D$3:$D$5882,0.8),4,TRUE,5)</f>
        <v>4</v>
      </c>
      <c r="H4340" s="3" t="str" cm="1">
        <f t="array" ref="H4340">_xlfn.IFS(AND(E4340&gt;=4,F4340&gt;=4,G4340&gt;=4),"Champions",AND(E4340&gt;=3,F4340&gt;=3,G4340&gt;=3),"Loyal Customers",AND(E4340&lt;=2,F4340&gt;=3),"At Risk",AND(E4340&lt;=2,F4340&lt;=2,G4340&lt;=2),"Lost",AND(E4340&gt;=4,F4340&lt;=2),"New/Promising",TRUE,"Needs Attention")</f>
        <v>At Risk</v>
      </c>
      <c r="I4340" s="3" t="str">
        <f t="shared" si="71"/>
        <v>Churned</v>
      </c>
      <c r="J4340" s="3" t="str">
        <f>_xlfn.XLOOKUP(A4340,'Country_Lookup'!$D:$D,'Country_Lookup'!$E:$E)</f>
        <v>United Kingdom</v>
      </c>
    </row>
    <row r="4341" spans="1:10" x14ac:dyDescent="0.3">
      <c r="A4341">
        <v>16728</v>
      </c>
      <c r="B4341">
        <v>46</v>
      </c>
      <c r="C4341">
        <v>4</v>
      </c>
      <c r="D4341">
        <v>1054.6700000000039</v>
      </c>
      <c r="E4341" cm="1">
        <f t="array" ref="E4341">_xlfn.IFS(B4341&lt;=PERCENTILE($B$3:$B$5882,0.2),5,B4341&lt;=PERCENTILE($B$3:$B$5882,0.4),4,B4341&lt;=PERCENTILE($B$3:$B$5882,0.6),3,B4341&lt;=PERCENTILE($B$3:$B$5882,0.8),2,TRUE,1)</f>
        <v>4</v>
      </c>
      <c r="F4341" cm="1">
        <f t="array" ref="F4341">_xlfn.IFS(C4341&lt;=PERCENTILE($C$3:$C$5882,0.2),1,C4341&lt;=PERCENTILE($C$3:$C$5882,0.4),2,C4341&lt;=PERCENTILE($C$3:$C$5882,0.6),3,C4341&lt;=PERCENTILE($C$3:$C$5882,0.8),4,TRUE,5)</f>
        <v>3</v>
      </c>
      <c r="G4341" cm="1">
        <f t="array" ref="G4341">_xlfn.IFS(D4341&lt;=PERCENTILE($D$3:$D$5882,0.2),1,D4341&lt;=PERCENTILE($D$3:$D$5882,0.4),2,D4341&lt;=PERCENTILE($D$3:$D$5882,0.6),3,D4341&lt;=PERCENTILE($D$3:$D$5882,0.8),4,TRUE,5)</f>
        <v>3</v>
      </c>
      <c r="H4341" s="3" t="str" cm="1">
        <f t="array" ref="H4341">_xlfn.IFS(AND(E4341&gt;=4,F4341&gt;=4,G4341&gt;=4),"Champions",AND(E4341&gt;=3,F4341&gt;=3,G4341&gt;=3),"Loyal Customers",AND(E4341&lt;=2,F4341&gt;=3),"At Risk",AND(E4341&lt;=2,F4341&lt;=2,G4341&lt;=2),"Lost",AND(E4341&gt;=4,F4341&lt;=2),"New/Promising",TRUE,"Needs Attention")</f>
        <v>Loyal Customers</v>
      </c>
      <c r="I4341" s="3" t="str">
        <f t="shared" si="71"/>
        <v>Active</v>
      </c>
      <c r="J4341" s="3" t="str">
        <f>_xlfn.XLOOKUP(A4341,'Country_Lookup'!$D:$D,'Country_Lookup'!$E:$E)</f>
        <v>United Kingdom</v>
      </c>
    </row>
    <row r="4342" spans="1:10" x14ac:dyDescent="0.3">
      <c r="A4342">
        <v>16729</v>
      </c>
      <c r="B4342">
        <v>38</v>
      </c>
      <c r="C4342">
        <v>21</v>
      </c>
      <c r="D4342">
        <v>7239.9199999999455</v>
      </c>
      <c r="E4342" cm="1">
        <f t="array" ref="E4342">_xlfn.IFS(B4342&lt;=PERCENTILE($B$3:$B$5882,0.2),5,B4342&lt;=PERCENTILE($B$3:$B$5882,0.4),4,B4342&lt;=PERCENTILE($B$3:$B$5882,0.6),3,B4342&lt;=PERCENTILE($B$3:$B$5882,0.8),2,TRUE,1)</f>
        <v>4</v>
      </c>
      <c r="F4342" cm="1">
        <f t="array" ref="F4342">_xlfn.IFS(C4342&lt;=PERCENTILE($C$3:$C$5882,0.2),1,C4342&lt;=PERCENTILE($C$3:$C$5882,0.4),2,C4342&lt;=PERCENTILE($C$3:$C$5882,0.6),3,C4342&lt;=PERCENTILE($C$3:$C$5882,0.8),4,TRUE,5)</f>
        <v>5</v>
      </c>
      <c r="G4342" cm="1">
        <f t="array" ref="G4342">_xlfn.IFS(D4342&lt;=PERCENTILE($D$3:$D$5882,0.2),1,D4342&lt;=PERCENTILE($D$3:$D$5882,0.4),2,D4342&lt;=PERCENTILE($D$3:$D$5882,0.6),3,D4342&lt;=PERCENTILE($D$3:$D$5882,0.8),4,TRUE,5)</f>
        <v>5</v>
      </c>
      <c r="H4342" s="3" t="str" cm="1">
        <f t="array" ref="H4342">_xlfn.IFS(AND(E4342&gt;=4,F4342&gt;=4,G4342&gt;=4),"Champions",AND(E4342&gt;=3,F4342&gt;=3,G4342&gt;=3),"Loyal Customers",AND(E4342&lt;=2,F4342&gt;=3),"At Risk",AND(E4342&lt;=2,F4342&lt;=2,G4342&lt;=2),"Lost",AND(E4342&gt;=4,F4342&lt;=2),"New/Promising",TRUE,"Needs Attention")</f>
        <v>Champions</v>
      </c>
      <c r="I4342" s="3" t="str">
        <f t="shared" si="71"/>
        <v>Active</v>
      </c>
      <c r="J4342" s="3" t="str">
        <f>_xlfn.XLOOKUP(A4342,'Country_Lookup'!$D:$D,'Country_Lookup'!$E:$E)</f>
        <v>United Kingdom</v>
      </c>
    </row>
    <row r="4343" spans="1:10" x14ac:dyDescent="0.3">
      <c r="A4343">
        <v>16730</v>
      </c>
      <c r="B4343">
        <v>52</v>
      </c>
      <c r="C4343">
        <v>3</v>
      </c>
      <c r="D4343">
        <v>743.11000000000035</v>
      </c>
      <c r="E4343" cm="1">
        <f t="array" ref="E4343">_xlfn.IFS(B4343&lt;=PERCENTILE($B$3:$B$5882,0.2),5,B4343&lt;=PERCENTILE($B$3:$B$5882,0.4),4,B4343&lt;=PERCENTILE($B$3:$B$5882,0.6),3,B4343&lt;=PERCENTILE($B$3:$B$5882,0.8),2,TRUE,1)</f>
        <v>4</v>
      </c>
      <c r="F4343" cm="1">
        <f t="array" ref="F4343">_xlfn.IFS(C4343&lt;=PERCENTILE($C$3:$C$5882,0.2),1,C4343&lt;=PERCENTILE($C$3:$C$5882,0.4),2,C4343&lt;=PERCENTILE($C$3:$C$5882,0.6),3,C4343&lt;=PERCENTILE($C$3:$C$5882,0.8),4,TRUE,5)</f>
        <v>3</v>
      </c>
      <c r="G4343" cm="1">
        <f t="array" ref="G4343">_xlfn.IFS(D4343&lt;=PERCENTILE($D$3:$D$5882,0.2),1,D4343&lt;=PERCENTILE($D$3:$D$5882,0.4),2,D4343&lt;=PERCENTILE($D$3:$D$5882,0.6),3,D4343&lt;=PERCENTILE($D$3:$D$5882,0.8),4,TRUE,5)</f>
        <v>3</v>
      </c>
      <c r="H4343" s="3" t="str" cm="1">
        <f t="array" ref="H4343">_xlfn.IFS(AND(E4343&gt;=4,F4343&gt;=4,G4343&gt;=4),"Champions",AND(E4343&gt;=3,F4343&gt;=3,G4343&gt;=3),"Loyal Customers",AND(E4343&lt;=2,F4343&gt;=3),"At Risk",AND(E4343&lt;=2,F4343&lt;=2,G4343&lt;=2),"Lost",AND(E4343&gt;=4,F4343&lt;=2),"New/Promising",TRUE,"Needs Attention")</f>
        <v>Loyal Customers</v>
      </c>
      <c r="I4343" s="3" t="str">
        <f t="shared" si="71"/>
        <v>Active</v>
      </c>
      <c r="J4343" s="3" t="str">
        <f>_xlfn.XLOOKUP(A4343,'Country_Lookup'!$D:$D,'Country_Lookup'!$E:$E)</f>
        <v>United Kingdom</v>
      </c>
    </row>
    <row r="4344" spans="1:10" x14ac:dyDescent="0.3">
      <c r="A4344">
        <v>16731</v>
      </c>
      <c r="B4344">
        <v>648</v>
      </c>
      <c r="C4344">
        <v>1</v>
      </c>
      <c r="D4344">
        <v>174.05000000000013</v>
      </c>
      <c r="E4344" cm="1">
        <f t="array" ref="E4344">_xlfn.IFS(B4344&lt;=PERCENTILE($B$3:$B$5882,0.2),5,B4344&lt;=PERCENTILE($B$3:$B$5882,0.4),4,B4344&lt;=PERCENTILE($B$3:$B$5882,0.6),3,B4344&lt;=PERCENTILE($B$3:$B$5882,0.8),2,TRUE,1)</f>
        <v>1</v>
      </c>
      <c r="F4344" cm="1">
        <f t="array" ref="F4344">_xlfn.IFS(C4344&lt;=PERCENTILE($C$3:$C$5882,0.2),1,C4344&lt;=PERCENTILE($C$3:$C$5882,0.4),2,C4344&lt;=PERCENTILE($C$3:$C$5882,0.6),3,C4344&lt;=PERCENTILE($C$3:$C$5882,0.8),4,TRUE,5)</f>
        <v>1</v>
      </c>
      <c r="G4344" cm="1">
        <f t="array" ref="G4344">_xlfn.IFS(D4344&lt;=PERCENTILE($D$3:$D$5882,0.2),1,D4344&lt;=PERCENTILE($D$3:$D$5882,0.4),2,D4344&lt;=PERCENTILE($D$3:$D$5882,0.6),3,D4344&lt;=PERCENTILE($D$3:$D$5882,0.8),4,TRUE,5)</f>
        <v>1</v>
      </c>
      <c r="H4344" s="3" t="str" cm="1">
        <f t="array" ref="H4344">_xlfn.IFS(AND(E4344&gt;=4,F4344&gt;=4,G4344&gt;=4),"Champions",AND(E4344&gt;=3,F4344&gt;=3,G4344&gt;=3),"Loyal Customers",AND(E4344&lt;=2,F4344&gt;=3),"At Risk",AND(E4344&lt;=2,F4344&lt;=2,G4344&lt;=2),"Lost",AND(E4344&gt;=4,F4344&lt;=2),"New/Promising",TRUE,"Needs Attention")</f>
        <v>Lost</v>
      </c>
      <c r="I4344" s="3" t="str">
        <f t="shared" si="71"/>
        <v>Churned</v>
      </c>
      <c r="J4344" s="3" t="str">
        <f>_xlfn.XLOOKUP(A4344,'Country_Lookup'!$D:$D,'Country_Lookup'!$E:$E)</f>
        <v>United Kingdom</v>
      </c>
    </row>
    <row r="4345" spans="1:10" x14ac:dyDescent="0.3">
      <c r="A4345">
        <v>16732</v>
      </c>
      <c r="B4345">
        <v>31</v>
      </c>
      <c r="C4345">
        <v>4</v>
      </c>
      <c r="D4345">
        <v>4387.6400000000122</v>
      </c>
      <c r="E4345" cm="1">
        <f t="array" ref="E4345">_xlfn.IFS(B4345&lt;=PERCENTILE($B$3:$B$5882,0.2),5,B4345&lt;=PERCENTILE($B$3:$B$5882,0.4),4,B4345&lt;=PERCENTILE($B$3:$B$5882,0.6),3,B4345&lt;=PERCENTILE($B$3:$B$5882,0.8),2,TRUE,1)</f>
        <v>4</v>
      </c>
      <c r="F4345" cm="1">
        <f t="array" ref="F4345">_xlfn.IFS(C4345&lt;=PERCENTILE($C$3:$C$5882,0.2),1,C4345&lt;=PERCENTILE($C$3:$C$5882,0.4),2,C4345&lt;=PERCENTILE($C$3:$C$5882,0.6),3,C4345&lt;=PERCENTILE($C$3:$C$5882,0.8),4,TRUE,5)</f>
        <v>3</v>
      </c>
      <c r="G4345" cm="1">
        <f t="array" ref="G4345">_xlfn.IFS(D4345&lt;=PERCENTILE($D$3:$D$5882,0.2),1,D4345&lt;=PERCENTILE($D$3:$D$5882,0.4),2,D4345&lt;=PERCENTILE($D$3:$D$5882,0.6),3,D4345&lt;=PERCENTILE($D$3:$D$5882,0.8),4,TRUE,5)</f>
        <v>5</v>
      </c>
      <c r="H4345" s="3" t="str" cm="1">
        <f t="array" ref="H4345">_xlfn.IFS(AND(E4345&gt;=4,F4345&gt;=4,G4345&gt;=4),"Champions",AND(E4345&gt;=3,F4345&gt;=3,G4345&gt;=3),"Loyal Customers",AND(E4345&lt;=2,F4345&gt;=3),"At Risk",AND(E4345&lt;=2,F4345&lt;=2,G4345&lt;=2),"Lost",AND(E4345&gt;=4,F4345&lt;=2),"New/Promising",TRUE,"Needs Attention")</f>
        <v>Loyal Customers</v>
      </c>
      <c r="I4345" s="3" t="str">
        <f t="shared" si="71"/>
        <v>Active</v>
      </c>
      <c r="J4345" s="3" t="str">
        <f>_xlfn.XLOOKUP(A4345,'Country_Lookup'!$D:$D,'Country_Lookup'!$E:$E)</f>
        <v>United Kingdom</v>
      </c>
    </row>
    <row r="4346" spans="1:10" x14ac:dyDescent="0.3">
      <c r="A4346">
        <v>16733</v>
      </c>
      <c r="B4346">
        <v>529</v>
      </c>
      <c r="C4346">
        <v>1</v>
      </c>
      <c r="D4346">
        <v>259.67999999999995</v>
      </c>
      <c r="E4346" cm="1">
        <f t="array" ref="E4346">_xlfn.IFS(B4346&lt;=PERCENTILE($B$3:$B$5882,0.2),5,B4346&lt;=PERCENTILE($B$3:$B$5882,0.4),4,B4346&lt;=PERCENTILE($B$3:$B$5882,0.6),3,B4346&lt;=PERCENTILE($B$3:$B$5882,0.8),2,TRUE,1)</f>
        <v>1</v>
      </c>
      <c r="F4346" cm="1">
        <f t="array" ref="F4346">_xlfn.IFS(C4346&lt;=PERCENTILE($C$3:$C$5882,0.2),1,C4346&lt;=PERCENTILE($C$3:$C$5882,0.4),2,C4346&lt;=PERCENTILE($C$3:$C$5882,0.6),3,C4346&lt;=PERCENTILE($C$3:$C$5882,0.8),4,TRUE,5)</f>
        <v>1</v>
      </c>
      <c r="G4346" cm="1">
        <f t="array" ref="G4346">_xlfn.IFS(D4346&lt;=PERCENTILE($D$3:$D$5882,0.2),1,D4346&lt;=PERCENTILE($D$3:$D$5882,0.4),2,D4346&lt;=PERCENTILE($D$3:$D$5882,0.6),3,D4346&lt;=PERCENTILE($D$3:$D$5882,0.8),4,TRUE,5)</f>
        <v>1</v>
      </c>
      <c r="H4346" s="3" t="str" cm="1">
        <f t="array" ref="H4346">_xlfn.IFS(AND(E4346&gt;=4,F4346&gt;=4,G4346&gt;=4),"Champions",AND(E4346&gt;=3,F4346&gt;=3,G4346&gt;=3),"Loyal Customers",AND(E4346&lt;=2,F4346&gt;=3),"At Risk",AND(E4346&lt;=2,F4346&lt;=2,G4346&lt;=2),"Lost",AND(E4346&gt;=4,F4346&lt;=2),"New/Promising",TRUE,"Needs Attention")</f>
        <v>Lost</v>
      </c>
      <c r="I4346" s="3" t="str">
        <f t="shared" si="71"/>
        <v>Churned</v>
      </c>
      <c r="J4346" s="3" t="str">
        <f>_xlfn.XLOOKUP(A4346,'Country_Lookup'!$D:$D,'Country_Lookup'!$E:$E)</f>
        <v>United Kingdom</v>
      </c>
    </row>
    <row r="4347" spans="1:10" x14ac:dyDescent="0.3">
      <c r="A4347">
        <v>16734</v>
      </c>
      <c r="B4347">
        <v>52</v>
      </c>
      <c r="C4347">
        <v>3</v>
      </c>
      <c r="D4347">
        <v>650.51000000000113</v>
      </c>
      <c r="E4347" cm="1">
        <f t="array" ref="E4347">_xlfn.IFS(B4347&lt;=PERCENTILE($B$3:$B$5882,0.2),5,B4347&lt;=PERCENTILE($B$3:$B$5882,0.4),4,B4347&lt;=PERCENTILE($B$3:$B$5882,0.6),3,B4347&lt;=PERCENTILE($B$3:$B$5882,0.8),2,TRUE,1)</f>
        <v>4</v>
      </c>
      <c r="F4347" cm="1">
        <f t="array" ref="F4347">_xlfn.IFS(C4347&lt;=PERCENTILE($C$3:$C$5882,0.2),1,C4347&lt;=PERCENTILE($C$3:$C$5882,0.4),2,C4347&lt;=PERCENTILE($C$3:$C$5882,0.6),3,C4347&lt;=PERCENTILE($C$3:$C$5882,0.8),4,TRUE,5)</f>
        <v>3</v>
      </c>
      <c r="G4347" cm="1">
        <f t="array" ref="G4347">_xlfn.IFS(D4347&lt;=PERCENTILE($D$3:$D$5882,0.2),1,D4347&lt;=PERCENTILE($D$3:$D$5882,0.4),2,D4347&lt;=PERCENTILE($D$3:$D$5882,0.6),3,D4347&lt;=PERCENTILE($D$3:$D$5882,0.8),4,TRUE,5)</f>
        <v>3</v>
      </c>
      <c r="H4347" s="3" t="str" cm="1">
        <f t="array" ref="H4347">_xlfn.IFS(AND(E4347&gt;=4,F4347&gt;=4,G4347&gt;=4),"Champions",AND(E4347&gt;=3,F4347&gt;=3,G4347&gt;=3),"Loyal Customers",AND(E4347&lt;=2,F4347&gt;=3),"At Risk",AND(E4347&lt;=2,F4347&lt;=2,G4347&lt;=2),"Lost",AND(E4347&gt;=4,F4347&lt;=2),"New/Promising",TRUE,"Needs Attention")</f>
        <v>Loyal Customers</v>
      </c>
      <c r="I4347" s="3" t="str">
        <f t="shared" si="71"/>
        <v>Active</v>
      </c>
      <c r="J4347" s="3" t="str">
        <f>_xlfn.XLOOKUP(A4347,'Country_Lookup'!$D:$D,'Country_Lookup'!$E:$E)</f>
        <v>United Kingdom</v>
      </c>
    </row>
    <row r="4348" spans="1:10" x14ac:dyDescent="0.3">
      <c r="A4348">
        <v>16735</v>
      </c>
      <c r="B4348">
        <v>78</v>
      </c>
      <c r="C4348">
        <v>14</v>
      </c>
      <c r="D4348">
        <v>6270.5600000000395</v>
      </c>
      <c r="E4348" cm="1">
        <f t="array" ref="E4348">_xlfn.IFS(B4348&lt;=PERCENTILE($B$3:$B$5882,0.2),5,B4348&lt;=PERCENTILE($B$3:$B$5882,0.4),4,B4348&lt;=PERCENTILE($B$3:$B$5882,0.6),3,B4348&lt;=PERCENTILE($B$3:$B$5882,0.8),2,TRUE,1)</f>
        <v>3</v>
      </c>
      <c r="F4348" cm="1">
        <f t="array" ref="F4348">_xlfn.IFS(C4348&lt;=PERCENTILE($C$3:$C$5882,0.2),1,C4348&lt;=PERCENTILE($C$3:$C$5882,0.4),2,C4348&lt;=PERCENTILE($C$3:$C$5882,0.6),3,C4348&lt;=PERCENTILE($C$3:$C$5882,0.8),4,TRUE,5)</f>
        <v>5</v>
      </c>
      <c r="G4348" cm="1">
        <f t="array" ref="G4348">_xlfn.IFS(D4348&lt;=PERCENTILE($D$3:$D$5882,0.2),1,D4348&lt;=PERCENTILE($D$3:$D$5882,0.4),2,D4348&lt;=PERCENTILE($D$3:$D$5882,0.6),3,D4348&lt;=PERCENTILE($D$3:$D$5882,0.8),4,TRUE,5)</f>
        <v>5</v>
      </c>
      <c r="H4348" s="3" t="str" cm="1">
        <f t="array" ref="H4348">_xlfn.IFS(AND(E4348&gt;=4,F4348&gt;=4,G4348&gt;=4),"Champions",AND(E4348&gt;=3,F4348&gt;=3,G4348&gt;=3),"Loyal Customers",AND(E4348&lt;=2,F4348&gt;=3),"At Risk",AND(E4348&lt;=2,F4348&lt;=2,G4348&lt;=2),"Lost",AND(E4348&gt;=4,F4348&lt;=2),"New/Promising",TRUE,"Needs Attention")</f>
        <v>Loyal Customers</v>
      </c>
      <c r="I4348" s="3" t="str">
        <f t="shared" si="71"/>
        <v>Active</v>
      </c>
      <c r="J4348" s="3" t="str">
        <f>_xlfn.XLOOKUP(A4348,'Country_Lookup'!$D:$D,'Country_Lookup'!$E:$E)</f>
        <v>United Kingdom</v>
      </c>
    </row>
    <row r="4349" spans="1:10" x14ac:dyDescent="0.3">
      <c r="A4349">
        <v>16736</v>
      </c>
      <c r="B4349">
        <v>505</v>
      </c>
      <c r="C4349">
        <v>5</v>
      </c>
      <c r="D4349">
        <v>2956.5599999999981</v>
      </c>
      <c r="E4349" cm="1">
        <f t="array" ref="E4349">_xlfn.IFS(B4349&lt;=PERCENTILE($B$3:$B$5882,0.2),5,B4349&lt;=PERCENTILE($B$3:$B$5882,0.4),4,B4349&lt;=PERCENTILE($B$3:$B$5882,0.6),3,B4349&lt;=PERCENTILE($B$3:$B$5882,0.8),2,TRUE,1)</f>
        <v>1</v>
      </c>
      <c r="F4349" cm="1">
        <f t="array" ref="F4349">_xlfn.IFS(C4349&lt;=PERCENTILE($C$3:$C$5882,0.2),1,C4349&lt;=PERCENTILE($C$3:$C$5882,0.4),2,C4349&lt;=PERCENTILE($C$3:$C$5882,0.6),3,C4349&lt;=PERCENTILE($C$3:$C$5882,0.8),4,TRUE,5)</f>
        <v>4</v>
      </c>
      <c r="G4349" cm="1">
        <f t="array" ref="G4349">_xlfn.IFS(D4349&lt;=PERCENTILE($D$3:$D$5882,0.2),1,D4349&lt;=PERCENTILE($D$3:$D$5882,0.4),2,D4349&lt;=PERCENTILE($D$3:$D$5882,0.6),3,D4349&lt;=PERCENTILE($D$3:$D$5882,0.8),4,TRUE,5)</f>
        <v>4</v>
      </c>
      <c r="H4349" s="3" t="str" cm="1">
        <f t="array" ref="H4349">_xlfn.IFS(AND(E4349&gt;=4,F4349&gt;=4,G4349&gt;=4),"Champions",AND(E4349&gt;=3,F4349&gt;=3,G4349&gt;=3),"Loyal Customers",AND(E4349&lt;=2,F4349&gt;=3),"At Risk",AND(E4349&lt;=2,F4349&lt;=2,G4349&lt;=2),"Lost",AND(E4349&gt;=4,F4349&lt;=2),"New/Promising",TRUE,"Needs Attention")</f>
        <v>At Risk</v>
      </c>
      <c r="I4349" s="3" t="str">
        <f t="shared" si="71"/>
        <v>Churned</v>
      </c>
      <c r="J4349" s="3" t="str">
        <f>_xlfn.XLOOKUP(A4349,'Country_Lookup'!$D:$D,'Country_Lookup'!$E:$E)</f>
        <v>United Kingdom</v>
      </c>
    </row>
    <row r="4350" spans="1:10" x14ac:dyDescent="0.3">
      <c r="A4350">
        <v>16737</v>
      </c>
      <c r="B4350">
        <v>53</v>
      </c>
      <c r="C4350">
        <v>2</v>
      </c>
      <c r="D4350">
        <v>835.19999999999993</v>
      </c>
      <c r="E4350" cm="1">
        <f t="array" ref="E4350">_xlfn.IFS(B4350&lt;=PERCENTILE($B$3:$B$5882,0.2),5,B4350&lt;=PERCENTILE($B$3:$B$5882,0.4),4,B4350&lt;=PERCENTILE($B$3:$B$5882,0.6),3,B4350&lt;=PERCENTILE($B$3:$B$5882,0.8),2,TRUE,1)</f>
        <v>4</v>
      </c>
      <c r="F4350" cm="1">
        <f t="array" ref="F4350">_xlfn.IFS(C4350&lt;=PERCENTILE($C$3:$C$5882,0.2),1,C4350&lt;=PERCENTILE($C$3:$C$5882,0.4),2,C4350&lt;=PERCENTILE($C$3:$C$5882,0.6),3,C4350&lt;=PERCENTILE($C$3:$C$5882,0.8),4,TRUE,5)</f>
        <v>2</v>
      </c>
      <c r="G4350" cm="1">
        <f t="array" ref="G4350">_xlfn.IFS(D4350&lt;=PERCENTILE($D$3:$D$5882,0.2),1,D4350&lt;=PERCENTILE($D$3:$D$5882,0.4),2,D4350&lt;=PERCENTILE($D$3:$D$5882,0.6),3,D4350&lt;=PERCENTILE($D$3:$D$5882,0.8),4,TRUE,5)</f>
        <v>3</v>
      </c>
      <c r="H4350" s="3" t="str" cm="1">
        <f t="array" ref="H4350">_xlfn.IFS(AND(E4350&gt;=4,F4350&gt;=4,G4350&gt;=4),"Champions",AND(E4350&gt;=3,F4350&gt;=3,G4350&gt;=3),"Loyal Customers",AND(E4350&lt;=2,F4350&gt;=3),"At Risk",AND(E4350&lt;=2,F4350&lt;=2,G4350&lt;=2),"Lost",AND(E4350&gt;=4,F4350&lt;=2),"New/Promising",TRUE,"Needs Attention")</f>
        <v>New/Promising</v>
      </c>
      <c r="I4350" s="3" t="str">
        <f t="shared" si="71"/>
        <v>Active</v>
      </c>
      <c r="J4350" s="3" t="str">
        <f>_xlfn.XLOOKUP(A4350,'Country_Lookup'!$D:$D,'Country_Lookup'!$E:$E)</f>
        <v>United Kingdom</v>
      </c>
    </row>
    <row r="4351" spans="1:10" x14ac:dyDescent="0.3">
      <c r="A4351">
        <v>16738</v>
      </c>
      <c r="B4351">
        <v>297</v>
      </c>
      <c r="C4351">
        <v>1</v>
      </c>
      <c r="D4351">
        <v>3.75</v>
      </c>
      <c r="E4351" cm="1">
        <f t="array" ref="E4351">_xlfn.IFS(B4351&lt;=PERCENTILE($B$3:$B$5882,0.2),5,B4351&lt;=PERCENTILE($B$3:$B$5882,0.4),4,B4351&lt;=PERCENTILE($B$3:$B$5882,0.6),3,B4351&lt;=PERCENTILE($B$3:$B$5882,0.8),2,TRUE,1)</f>
        <v>2</v>
      </c>
      <c r="F4351" cm="1">
        <f t="array" ref="F4351">_xlfn.IFS(C4351&lt;=PERCENTILE($C$3:$C$5882,0.2),1,C4351&lt;=PERCENTILE($C$3:$C$5882,0.4),2,C4351&lt;=PERCENTILE($C$3:$C$5882,0.6),3,C4351&lt;=PERCENTILE($C$3:$C$5882,0.8),4,TRUE,5)</f>
        <v>1</v>
      </c>
      <c r="G4351" cm="1">
        <f t="array" ref="G4351">_xlfn.IFS(D4351&lt;=PERCENTILE($D$3:$D$5882,0.2),1,D4351&lt;=PERCENTILE($D$3:$D$5882,0.4),2,D4351&lt;=PERCENTILE($D$3:$D$5882,0.6),3,D4351&lt;=PERCENTILE($D$3:$D$5882,0.8),4,TRUE,5)</f>
        <v>1</v>
      </c>
      <c r="H4351" s="3" t="str" cm="1">
        <f t="array" ref="H4351">_xlfn.IFS(AND(E4351&gt;=4,F4351&gt;=4,G4351&gt;=4),"Champions",AND(E4351&gt;=3,F4351&gt;=3,G4351&gt;=3),"Loyal Customers",AND(E4351&lt;=2,F4351&gt;=3),"At Risk",AND(E4351&lt;=2,F4351&lt;=2,G4351&lt;=2),"Lost",AND(E4351&gt;=4,F4351&lt;=2),"New/Promising",TRUE,"Needs Attention")</f>
        <v>Lost</v>
      </c>
      <c r="I4351" s="3" t="str">
        <f t="shared" si="71"/>
        <v>Churned</v>
      </c>
      <c r="J4351" s="3" t="str">
        <f>_xlfn.XLOOKUP(A4351,'Country_Lookup'!$D:$D,'Country_Lookup'!$E:$E)</f>
        <v>United Kingdom</v>
      </c>
    </row>
    <row r="4352" spans="1:10" x14ac:dyDescent="0.3">
      <c r="A4352">
        <v>16739</v>
      </c>
      <c r="B4352">
        <v>176</v>
      </c>
      <c r="C4352">
        <v>2</v>
      </c>
      <c r="D4352">
        <v>786.43000000000018</v>
      </c>
      <c r="E4352" cm="1">
        <f t="array" ref="E4352">_xlfn.IFS(B4352&lt;=PERCENTILE($B$3:$B$5882,0.2),5,B4352&lt;=PERCENTILE($B$3:$B$5882,0.4),4,B4352&lt;=PERCENTILE($B$3:$B$5882,0.6),3,B4352&lt;=PERCENTILE($B$3:$B$5882,0.8),2,TRUE,1)</f>
        <v>3</v>
      </c>
      <c r="F4352" cm="1">
        <f t="array" ref="F4352">_xlfn.IFS(C4352&lt;=PERCENTILE($C$3:$C$5882,0.2),1,C4352&lt;=PERCENTILE($C$3:$C$5882,0.4),2,C4352&lt;=PERCENTILE($C$3:$C$5882,0.6),3,C4352&lt;=PERCENTILE($C$3:$C$5882,0.8),4,TRUE,5)</f>
        <v>2</v>
      </c>
      <c r="G4352" cm="1">
        <f t="array" ref="G4352">_xlfn.IFS(D4352&lt;=PERCENTILE($D$3:$D$5882,0.2),1,D4352&lt;=PERCENTILE($D$3:$D$5882,0.4),2,D4352&lt;=PERCENTILE($D$3:$D$5882,0.6),3,D4352&lt;=PERCENTILE($D$3:$D$5882,0.8),4,TRUE,5)</f>
        <v>3</v>
      </c>
      <c r="H4352" s="3" t="str" cm="1">
        <f t="array" ref="H4352">_xlfn.IFS(AND(E4352&gt;=4,F4352&gt;=4,G4352&gt;=4),"Champions",AND(E4352&gt;=3,F4352&gt;=3,G4352&gt;=3),"Loyal Customers",AND(E4352&lt;=2,F4352&gt;=3),"At Risk",AND(E4352&lt;=2,F4352&lt;=2,G4352&lt;=2),"Lost",AND(E4352&gt;=4,F4352&lt;=2),"New/Promising",TRUE,"Needs Attention")</f>
        <v>Needs Attention</v>
      </c>
      <c r="I4352" s="3" t="str">
        <f t="shared" si="71"/>
        <v>Churned</v>
      </c>
      <c r="J4352" s="3" t="str">
        <f>_xlfn.XLOOKUP(A4352,'Country_Lookup'!$D:$D,'Country_Lookup'!$E:$E)</f>
        <v>United Kingdom</v>
      </c>
    </row>
    <row r="4353" spans="1:10" x14ac:dyDescent="0.3">
      <c r="A4353">
        <v>16740</v>
      </c>
      <c r="B4353">
        <v>395</v>
      </c>
      <c r="C4353">
        <v>1</v>
      </c>
      <c r="D4353">
        <v>236.81000000000017</v>
      </c>
      <c r="E4353" cm="1">
        <f t="array" ref="E4353">_xlfn.IFS(B4353&lt;=PERCENTILE($B$3:$B$5882,0.2),5,B4353&lt;=PERCENTILE($B$3:$B$5882,0.4),4,B4353&lt;=PERCENTILE($B$3:$B$5882,0.6),3,B4353&lt;=PERCENTILE($B$3:$B$5882,0.8),2,TRUE,1)</f>
        <v>2</v>
      </c>
      <c r="F4353" cm="1">
        <f t="array" ref="F4353">_xlfn.IFS(C4353&lt;=PERCENTILE($C$3:$C$5882,0.2),1,C4353&lt;=PERCENTILE($C$3:$C$5882,0.4),2,C4353&lt;=PERCENTILE($C$3:$C$5882,0.6),3,C4353&lt;=PERCENTILE($C$3:$C$5882,0.8),4,TRUE,5)</f>
        <v>1</v>
      </c>
      <c r="G4353" cm="1">
        <f t="array" ref="G4353">_xlfn.IFS(D4353&lt;=PERCENTILE($D$3:$D$5882,0.2),1,D4353&lt;=PERCENTILE($D$3:$D$5882,0.4),2,D4353&lt;=PERCENTILE($D$3:$D$5882,0.6),3,D4353&lt;=PERCENTILE($D$3:$D$5882,0.8),4,TRUE,5)</f>
        <v>1</v>
      </c>
      <c r="H4353" s="3" t="str" cm="1">
        <f t="array" ref="H4353">_xlfn.IFS(AND(E4353&gt;=4,F4353&gt;=4,G4353&gt;=4),"Champions",AND(E4353&gt;=3,F4353&gt;=3,G4353&gt;=3),"Loyal Customers",AND(E4353&lt;=2,F4353&gt;=3),"At Risk",AND(E4353&lt;=2,F4353&lt;=2,G4353&lt;=2),"Lost",AND(E4353&gt;=4,F4353&lt;=2),"New/Promising",TRUE,"Needs Attention")</f>
        <v>Lost</v>
      </c>
      <c r="I4353" s="3" t="str">
        <f t="shared" si="71"/>
        <v>Churned</v>
      </c>
      <c r="J4353" s="3" t="str">
        <f>_xlfn.XLOOKUP(A4353,'Country_Lookup'!$D:$D,'Country_Lookup'!$E:$E)</f>
        <v>United Kingdom</v>
      </c>
    </row>
    <row r="4354" spans="1:10" x14ac:dyDescent="0.3">
      <c r="A4354">
        <v>16741</v>
      </c>
      <c r="B4354">
        <v>625</v>
      </c>
      <c r="C4354">
        <v>1</v>
      </c>
      <c r="D4354">
        <v>173.05999999999997</v>
      </c>
      <c r="E4354" cm="1">
        <f t="array" ref="E4354">_xlfn.IFS(B4354&lt;=PERCENTILE($B$3:$B$5882,0.2),5,B4354&lt;=PERCENTILE($B$3:$B$5882,0.4),4,B4354&lt;=PERCENTILE($B$3:$B$5882,0.6),3,B4354&lt;=PERCENTILE($B$3:$B$5882,0.8),2,TRUE,1)</f>
        <v>1</v>
      </c>
      <c r="F4354" cm="1">
        <f t="array" ref="F4354">_xlfn.IFS(C4354&lt;=PERCENTILE($C$3:$C$5882,0.2),1,C4354&lt;=PERCENTILE($C$3:$C$5882,0.4),2,C4354&lt;=PERCENTILE($C$3:$C$5882,0.6),3,C4354&lt;=PERCENTILE($C$3:$C$5882,0.8),4,TRUE,5)</f>
        <v>1</v>
      </c>
      <c r="G4354" cm="1">
        <f t="array" ref="G4354">_xlfn.IFS(D4354&lt;=PERCENTILE($D$3:$D$5882,0.2),1,D4354&lt;=PERCENTILE($D$3:$D$5882,0.4),2,D4354&lt;=PERCENTILE($D$3:$D$5882,0.6),3,D4354&lt;=PERCENTILE($D$3:$D$5882,0.8),4,TRUE,5)</f>
        <v>1</v>
      </c>
      <c r="H4354" s="3" t="str" cm="1">
        <f t="array" ref="H4354">_xlfn.IFS(AND(E4354&gt;=4,F4354&gt;=4,G4354&gt;=4),"Champions",AND(E4354&gt;=3,F4354&gt;=3,G4354&gt;=3),"Loyal Customers",AND(E4354&lt;=2,F4354&gt;=3),"At Risk",AND(E4354&lt;=2,F4354&lt;=2,G4354&lt;=2),"Lost",AND(E4354&gt;=4,F4354&lt;=2),"New/Promising",TRUE,"Needs Attention")</f>
        <v>Lost</v>
      </c>
      <c r="I4354" s="3" t="str">
        <f t="shared" si="71"/>
        <v>Churned</v>
      </c>
      <c r="J4354" s="3" t="str">
        <f>_xlfn.XLOOKUP(A4354,'Country_Lookup'!$D:$D,'Country_Lookup'!$E:$E)</f>
        <v>United Kingdom</v>
      </c>
    </row>
    <row r="4355" spans="1:10" x14ac:dyDescent="0.3">
      <c r="A4355">
        <v>16742</v>
      </c>
      <c r="B4355">
        <v>46</v>
      </c>
      <c r="C4355">
        <v>14</v>
      </c>
      <c r="D4355">
        <v>2852.6099999999919</v>
      </c>
      <c r="E4355" cm="1">
        <f t="array" ref="E4355">_xlfn.IFS(B4355&lt;=PERCENTILE($B$3:$B$5882,0.2),5,B4355&lt;=PERCENTILE($B$3:$B$5882,0.4),4,B4355&lt;=PERCENTILE($B$3:$B$5882,0.6),3,B4355&lt;=PERCENTILE($B$3:$B$5882,0.8),2,TRUE,1)</f>
        <v>4</v>
      </c>
      <c r="F4355" cm="1">
        <f t="array" ref="F4355">_xlfn.IFS(C4355&lt;=PERCENTILE($C$3:$C$5882,0.2),1,C4355&lt;=PERCENTILE($C$3:$C$5882,0.4),2,C4355&lt;=PERCENTILE($C$3:$C$5882,0.6),3,C4355&lt;=PERCENTILE($C$3:$C$5882,0.8),4,TRUE,5)</f>
        <v>5</v>
      </c>
      <c r="G4355" cm="1">
        <f t="array" ref="G4355">_xlfn.IFS(D4355&lt;=PERCENTILE($D$3:$D$5882,0.2),1,D4355&lt;=PERCENTILE($D$3:$D$5882,0.4),2,D4355&lt;=PERCENTILE($D$3:$D$5882,0.6),3,D4355&lt;=PERCENTILE($D$3:$D$5882,0.8),4,TRUE,5)</f>
        <v>4</v>
      </c>
      <c r="H4355" s="3" t="str" cm="1">
        <f t="array" ref="H4355">_xlfn.IFS(AND(E4355&gt;=4,F4355&gt;=4,G4355&gt;=4),"Champions",AND(E4355&gt;=3,F4355&gt;=3,G4355&gt;=3),"Loyal Customers",AND(E4355&lt;=2,F4355&gt;=3),"At Risk",AND(E4355&lt;=2,F4355&lt;=2,G4355&lt;=2),"Lost",AND(E4355&gt;=4,F4355&lt;=2),"New/Promising",TRUE,"Needs Attention")</f>
        <v>Champions</v>
      </c>
      <c r="I4355" s="3" t="str">
        <f t="shared" ref="I4355:I4418" si="72">IF(B4355&gt;90,"Churned","Active")</f>
        <v>Active</v>
      </c>
      <c r="J4355" s="3" t="str">
        <f>_xlfn.XLOOKUP(A4355,'Country_Lookup'!$D:$D,'Country_Lookup'!$E:$E)</f>
        <v>United Kingdom</v>
      </c>
    </row>
    <row r="4356" spans="1:10" x14ac:dyDescent="0.3">
      <c r="A4356">
        <v>16743</v>
      </c>
      <c r="B4356">
        <v>29</v>
      </c>
      <c r="C4356">
        <v>14</v>
      </c>
      <c r="D4356">
        <v>4253.2600000000084</v>
      </c>
      <c r="E4356" cm="1">
        <f t="array" ref="E4356">_xlfn.IFS(B4356&lt;=PERCENTILE($B$3:$B$5882,0.2),5,B4356&lt;=PERCENTILE($B$3:$B$5882,0.4),4,B4356&lt;=PERCENTILE($B$3:$B$5882,0.6),3,B4356&lt;=PERCENTILE($B$3:$B$5882,0.8),2,TRUE,1)</f>
        <v>4</v>
      </c>
      <c r="F4356" cm="1">
        <f t="array" ref="F4356">_xlfn.IFS(C4356&lt;=PERCENTILE($C$3:$C$5882,0.2),1,C4356&lt;=PERCENTILE($C$3:$C$5882,0.4),2,C4356&lt;=PERCENTILE($C$3:$C$5882,0.6),3,C4356&lt;=PERCENTILE($C$3:$C$5882,0.8),4,TRUE,5)</f>
        <v>5</v>
      </c>
      <c r="G4356" cm="1">
        <f t="array" ref="G4356">_xlfn.IFS(D4356&lt;=PERCENTILE($D$3:$D$5882,0.2),1,D4356&lt;=PERCENTILE($D$3:$D$5882,0.4),2,D4356&lt;=PERCENTILE($D$3:$D$5882,0.6),3,D4356&lt;=PERCENTILE($D$3:$D$5882,0.8),4,TRUE,5)</f>
        <v>5</v>
      </c>
      <c r="H4356" s="3" t="str" cm="1">
        <f t="array" ref="H4356">_xlfn.IFS(AND(E4356&gt;=4,F4356&gt;=4,G4356&gt;=4),"Champions",AND(E4356&gt;=3,F4356&gt;=3,G4356&gt;=3),"Loyal Customers",AND(E4356&lt;=2,F4356&gt;=3),"At Risk",AND(E4356&lt;=2,F4356&lt;=2,G4356&lt;=2),"Lost",AND(E4356&gt;=4,F4356&lt;=2),"New/Promising",TRUE,"Needs Attention")</f>
        <v>Champions</v>
      </c>
      <c r="I4356" s="3" t="str">
        <f t="shared" si="72"/>
        <v>Active</v>
      </c>
      <c r="J4356" s="3" t="str">
        <f>_xlfn.XLOOKUP(A4356,'Country_Lookup'!$D:$D,'Country_Lookup'!$E:$E)</f>
        <v>United Kingdom</v>
      </c>
    </row>
    <row r="4357" spans="1:10" x14ac:dyDescent="0.3">
      <c r="A4357">
        <v>16744</v>
      </c>
      <c r="B4357">
        <v>11</v>
      </c>
      <c r="C4357">
        <v>7</v>
      </c>
      <c r="D4357">
        <v>1304.7600000000043</v>
      </c>
      <c r="E4357" cm="1">
        <f t="array" ref="E4357">_xlfn.IFS(B4357&lt;=PERCENTILE($B$3:$B$5882,0.2),5,B4357&lt;=PERCENTILE($B$3:$B$5882,0.4),4,B4357&lt;=PERCENTILE($B$3:$B$5882,0.6),3,B4357&lt;=PERCENTILE($B$3:$B$5882,0.8),2,TRUE,1)</f>
        <v>5</v>
      </c>
      <c r="F4357" cm="1">
        <f t="array" ref="F4357">_xlfn.IFS(C4357&lt;=PERCENTILE($C$3:$C$5882,0.2),1,C4357&lt;=PERCENTILE($C$3:$C$5882,0.4),2,C4357&lt;=PERCENTILE($C$3:$C$5882,0.6),3,C4357&lt;=PERCENTILE($C$3:$C$5882,0.8),4,TRUE,5)</f>
        <v>4</v>
      </c>
      <c r="G4357" cm="1">
        <f t="array" ref="G4357">_xlfn.IFS(D4357&lt;=PERCENTILE($D$3:$D$5882,0.2),1,D4357&lt;=PERCENTILE($D$3:$D$5882,0.4),2,D4357&lt;=PERCENTILE($D$3:$D$5882,0.6),3,D4357&lt;=PERCENTILE($D$3:$D$5882,0.8),4,TRUE,5)</f>
        <v>4</v>
      </c>
      <c r="H4357" s="3" t="str" cm="1">
        <f t="array" ref="H4357">_xlfn.IFS(AND(E4357&gt;=4,F4357&gt;=4,G4357&gt;=4),"Champions",AND(E4357&gt;=3,F4357&gt;=3,G4357&gt;=3),"Loyal Customers",AND(E4357&lt;=2,F4357&gt;=3),"At Risk",AND(E4357&lt;=2,F4357&lt;=2,G4357&lt;=2),"Lost",AND(E4357&gt;=4,F4357&lt;=2),"New/Promising",TRUE,"Needs Attention")</f>
        <v>Champions</v>
      </c>
      <c r="I4357" s="3" t="str">
        <f t="shared" si="72"/>
        <v>Active</v>
      </c>
      <c r="J4357" s="3" t="str">
        <f>_xlfn.XLOOKUP(A4357,'Country_Lookup'!$D:$D,'Country_Lookup'!$E:$E)</f>
        <v>United Kingdom</v>
      </c>
    </row>
    <row r="4358" spans="1:10" x14ac:dyDescent="0.3">
      <c r="A4358">
        <v>16745</v>
      </c>
      <c r="B4358">
        <v>86</v>
      </c>
      <c r="C4358">
        <v>17</v>
      </c>
      <c r="D4358">
        <v>7194.299999999992</v>
      </c>
      <c r="E4358" cm="1">
        <f t="array" ref="E4358">_xlfn.IFS(B4358&lt;=PERCENTILE($B$3:$B$5882,0.2),5,B4358&lt;=PERCENTILE($B$3:$B$5882,0.4),4,B4358&lt;=PERCENTILE($B$3:$B$5882,0.6),3,B4358&lt;=PERCENTILE($B$3:$B$5882,0.8),2,TRUE,1)</f>
        <v>3</v>
      </c>
      <c r="F4358" cm="1">
        <f t="array" ref="F4358">_xlfn.IFS(C4358&lt;=PERCENTILE($C$3:$C$5882,0.2),1,C4358&lt;=PERCENTILE($C$3:$C$5882,0.4),2,C4358&lt;=PERCENTILE($C$3:$C$5882,0.6),3,C4358&lt;=PERCENTILE($C$3:$C$5882,0.8),4,TRUE,5)</f>
        <v>5</v>
      </c>
      <c r="G4358" cm="1">
        <f t="array" ref="G4358">_xlfn.IFS(D4358&lt;=PERCENTILE($D$3:$D$5882,0.2),1,D4358&lt;=PERCENTILE($D$3:$D$5882,0.4),2,D4358&lt;=PERCENTILE($D$3:$D$5882,0.6),3,D4358&lt;=PERCENTILE($D$3:$D$5882,0.8),4,TRUE,5)</f>
        <v>5</v>
      </c>
      <c r="H4358" s="3" t="str" cm="1">
        <f t="array" ref="H4358">_xlfn.IFS(AND(E4358&gt;=4,F4358&gt;=4,G4358&gt;=4),"Champions",AND(E4358&gt;=3,F4358&gt;=3,G4358&gt;=3),"Loyal Customers",AND(E4358&lt;=2,F4358&gt;=3),"At Risk",AND(E4358&lt;=2,F4358&lt;=2,G4358&lt;=2),"Lost",AND(E4358&gt;=4,F4358&lt;=2),"New/Promising",TRUE,"Needs Attention")</f>
        <v>Loyal Customers</v>
      </c>
      <c r="I4358" s="3" t="str">
        <f t="shared" si="72"/>
        <v>Active</v>
      </c>
      <c r="J4358" s="3" t="str">
        <f>_xlfn.XLOOKUP(A4358,'Country_Lookup'!$D:$D,'Country_Lookup'!$E:$E)</f>
        <v>United Kingdom</v>
      </c>
    </row>
    <row r="4359" spans="1:10" x14ac:dyDescent="0.3">
      <c r="A4359">
        <v>16746</v>
      </c>
      <c r="B4359">
        <v>4</v>
      </c>
      <c r="C4359">
        <v>42</v>
      </c>
      <c r="D4359">
        <v>18066.400000000154</v>
      </c>
      <c r="E4359" cm="1">
        <f t="array" ref="E4359">_xlfn.IFS(B4359&lt;=PERCENTILE($B$3:$B$5882,0.2),5,B4359&lt;=PERCENTILE($B$3:$B$5882,0.4),4,B4359&lt;=PERCENTILE($B$3:$B$5882,0.6),3,B4359&lt;=PERCENTILE($B$3:$B$5882,0.8),2,TRUE,1)</f>
        <v>5</v>
      </c>
      <c r="F4359" cm="1">
        <f t="array" ref="F4359">_xlfn.IFS(C4359&lt;=PERCENTILE($C$3:$C$5882,0.2),1,C4359&lt;=PERCENTILE($C$3:$C$5882,0.4),2,C4359&lt;=PERCENTILE($C$3:$C$5882,0.6),3,C4359&lt;=PERCENTILE($C$3:$C$5882,0.8),4,TRUE,5)</f>
        <v>5</v>
      </c>
      <c r="G4359" cm="1">
        <f t="array" ref="G4359">_xlfn.IFS(D4359&lt;=PERCENTILE($D$3:$D$5882,0.2),1,D4359&lt;=PERCENTILE($D$3:$D$5882,0.4),2,D4359&lt;=PERCENTILE($D$3:$D$5882,0.6),3,D4359&lt;=PERCENTILE($D$3:$D$5882,0.8),4,TRUE,5)</f>
        <v>5</v>
      </c>
      <c r="H4359" s="3" t="str" cm="1">
        <f t="array" ref="H4359">_xlfn.IFS(AND(E4359&gt;=4,F4359&gt;=4,G4359&gt;=4),"Champions",AND(E4359&gt;=3,F4359&gt;=3,G4359&gt;=3),"Loyal Customers",AND(E4359&lt;=2,F4359&gt;=3),"At Risk",AND(E4359&lt;=2,F4359&lt;=2,G4359&lt;=2),"Lost",AND(E4359&gt;=4,F4359&lt;=2),"New/Promising",TRUE,"Needs Attention")</f>
        <v>Champions</v>
      </c>
      <c r="I4359" s="3" t="str">
        <f t="shared" si="72"/>
        <v>Active</v>
      </c>
      <c r="J4359" s="3" t="str">
        <f>_xlfn.XLOOKUP(A4359,'Country_Lookup'!$D:$D,'Country_Lookup'!$E:$E)</f>
        <v>United Kingdom</v>
      </c>
    </row>
    <row r="4360" spans="1:10" x14ac:dyDescent="0.3">
      <c r="A4360">
        <v>16747</v>
      </c>
      <c r="B4360">
        <v>37</v>
      </c>
      <c r="C4360">
        <v>2</v>
      </c>
      <c r="D4360">
        <v>836.0600000000004</v>
      </c>
      <c r="E4360" cm="1">
        <f t="array" ref="E4360">_xlfn.IFS(B4360&lt;=PERCENTILE($B$3:$B$5882,0.2),5,B4360&lt;=PERCENTILE($B$3:$B$5882,0.4),4,B4360&lt;=PERCENTILE($B$3:$B$5882,0.6),3,B4360&lt;=PERCENTILE($B$3:$B$5882,0.8),2,TRUE,1)</f>
        <v>4</v>
      </c>
      <c r="F4360" cm="1">
        <f t="array" ref="F4360">_xlfn.IFS(C4360&lt;=PERCENTILE($C$3:$C$5882,0.2),1,C4360&lt;=PERCENTILE($C$3:$C$5882,0.4),2,C4360&lt;=PERCENTILE($C$3:$C$5882,0.6),3,C4360&lt;=PERCENTILE($C$3:$C$5882,0.8),4,TRUE,5)</f>
        <v>2</v>
      </c>
      <c r="G4360" cm="1">
        <f t="array" ref="G4360">_xlfn.IFS(D4360&lt;=PERCENTILE($D$3:$D$5882,0.2),1,D4360&lt;=PERCENTILE($D$3:$D$5882,0.4),2,D4360&lt;=PERCENTILE($D$3:$D$5882,0.6),3,D4360&lt;=PERCENTILE($D$3:$D$5882,0.8),4,TRUE,5)</f>
        <v>3</v>
      </c>
      <c r="H4360" s="3" t="str" cm="1">
        <f t="array" ref="H4360">_xlfn.IFS(AND(E4360&gt;=4,F4360&gt;=4,G4360&gt;=4),"Champions",AND(E4360&gt;=3,F4360&gt;=3,G4360&gt;=3),"Loyal Customers",AND(E4360&lt;=2,F4360&gt;=3),"At Risk",AND(E4360&lt;=2,F4360&lt;=2,G4360&lt;=2),"Lost",AND(E4360&gt;=4,F4360&lt;=2),"New/Promising",TRUE,"Needs Attention")</f>
        <v>New/Promising</v>
      </c>
      <c r="I4360" s="3" t="str">
        <f t="shared" si="72"/>
        <v>Active</v>
      </c>
      <c r="J4360" s="3" t="str">
        <f>_xlfn.XLOOKUP(A4360,'Country_Lookup'!$D:$D,'Country_Lookup'!$E:$E)</f>
        <v>United Kingdom</v>
      </c>
    </row>
    <row r="4361" spans="1:10" x14ac:dyDescent="0.3">
      <c r="A4361">
        <v>16748</v>
      </c>
      <c r="B4361">
        <v>17</v>
      </c>
      <c r="C4361">
        <v>14</v>
      </c>
      <c r="D4361">
        <v>3637.329999999999</v>
      </c>
      <c r="E4361" cm="1">
        <f t="array" ref="E4361">_xlfn.IFS(B4361&lt;=PERCENTILE($B$3:$B$5882,0.2),5,B4361&lt;=PERCENTILE($B$3:$B$5882,0.4),4,B4361&lt;=PERCENTILE($B$3:$B$5882,0.6),3,B4361&lt;=PERCENTILE($B$3:$B$5882,0.8),2,TRUE,1)</f>
        <v>5</v>
      </c>
      <c r="F4361" cm="1">
        <f t="array" ref="F4361">_xlfn.IFS(C4361&lt;=PERCENTILE($C$3:$C$5882,0.2),1,C4361&lt;=PERCENTILE($C$3:$C$5882,0.4),2,C4361&lt;=PERCENTILE($C$3:$C$5882,0.6),3,C4361&lt;=PERCENTILE($C$3:$C$5882,0.8),4,TRUE,5)</f>
        <v>5</v>
      </c>
      <c r="G4361" cm="1">
        <f t="array" ref="G4361">_xlfn.IFS(D4361&lt;=PERCENTILE($D$3:$D$5882,0.2),1,D4361&lt;=PERCENTILE($D$3:$D$5882,0.4),2,D4361&lt;=PERCENTILE($D$3:$D$5882,0.6),3,D4361&lt;=PERCENTILE($D$3:$D$5882,0.8),4,TRUE,5)</f>
        <v>5</v>
      </c>
      <c r="H4361" s="3" t="str" cm="1">
        <f t="array" ref="H4361">_xlfn.IFS(AND(E4361&gt;=4,F4361&gt;=4,G4361&gt;=4),"Champions",AND(E4361&gt;=3,F4361&gt;=3,G4361&gt;=3),"Loyal Customers",AND(E4361&lt;=2,F4361&gt;=3),"At Risk",AND(E4361&lt;=2,F4361&lt;=2,G4361&lt;=2),"Lost",AND(E4361&gt;=4,F4361&lt;=2),"New/Promising",TRUE,"Needs Attention")</f>
        <v>Champions</v>
      </c>
      <c r="I4361" s="3" t="str">
        <f t="shared" si="72"/>
        <v>Active</v>
      </c>
      <c r="J4361" s="3" t="str">
        <f>_xlfn.XLOOKUP(A4361,'Country_Lookup'!$D:$D,'Country_Lookup'!$E:$E)</f>
        <v>United Kingdom</v>
      </c>
    </row>
    <row r="4362" spans="1:10" x14ac:dyDescent="0.3">
      <c r="A4362">
        <v>16749</v>
      </c>
      <c r="B4362">
        <v>591</v>
      </c>
      <c r="C4362">
        <v>2</v>
      </c>
      <c r="D4362">
        <v>4387.079999999999</v>
      </c>
      <c r="E4362" cm="1">
        <f t="array" ref="E4362">_xlfn.IFS(B4362&lt;=PERCENTILE($B$3:$B$5882,0.2),5,B4362&lt;=PERCENTILE($B$3:$B$5882,0.4),4,B4362&lt;=PERCENTILE($B$3:$B$5882,0.6),3,B4362&lt;=PERCENTILE($B$3:$B$5882,0.8),2,TRUE,1)</f>
        <v>1</v>
      </c>
      <c r="F4362" cm="1">
        <f t="array" ref="F4362">_xlfn.IFS(C4362&lt;=PERCENTILE($C$3:$C$5882,0.2),1,C4362&lt;=PERCENTILE($C$3:$C$5882,0.4),2,C4362&lt;=PERCENTILE($C$3:$C$5882,0.6),3,C4362&lt;=PERCENTILE($C$3:$C$5882,0.8),4,TRUE,5)</f>
        <v>2</v>
      </c>
      <c r="G4362" cm="1">
        <f t="array" ref="G4362">_xlfn.IFS(D4362&lt;=PERCENTILE($D$3:$D$5882,0.2),1,D4362&lt;=PERCENTILE($D$3:$D$5882,0.4),2,D4362&lt;=PERCENTILE($D$3:$D$5882,0.6),3,D4362&lt;=PERCENTILE($D$3:$D$5882,0.8),4,TRUE,5)</f>
        <v>5</v>
      </c>
      <c r="H4362" s="3" t="str" cm="1">
        <f t="array" ref="H4362">_xlfn.IFS(AND(E4362&gt;=4,F4362&gt;=4,G4362&gt;=4),"Champions",AND(E4362&gt;=3,F4362&gt;=3,G4362&gt;=3),"Loyal Customers",AND(E4362&lt;=2,F4362&gt;=3),"At Risk",AND(E4362&lt;=2,F4362&lt;=2,G4362&lt;=2),"Lost",AND(E4362&gt;=4,F4362&lt;=2),"New/Promising",TRUE,"Needs Attention")</f>
        <v>Needs Attention</v>
      </c>
      <c r="I4362" s="3" t="str">
        <f t="shared" si="72"/>
        <v>Churned</v>
      </c>
      <c r="J4362" s="3" t="str">
        <f>_xlfn.XLOOKUP(A4362,'Country_Lookup'!$D:$D,'Country_Lookup'!$E:$E)</f>
        <v>United Kingdom</v>
      </c>
    </row>
    <row r="4363" spans="1:10" x14ac:dyDescent="0.3">
      <c r="A4363">
        <v>16750</v>
      </c>
      <c r="B4363">
        <v>44</v>
      </c>
      <c r="C4363">
        <v>5</v>
      </c>
      <c r="D4363">
        <v>623.93000000000018</v>
      </c>
      <c r="E4363" cm="1">
        <f t="array" ref="E4363">_xlfn.IFS(B4363&lt;=PERCENTILE($B$3:$B$5882,0.2),5,B4363&lt;=PERCENTILE($B$3:$B$5882,0.4),4,B4363&lt;=PERCENTILE($B$3:$B$5882,0.6),3,B4363&lt;=PERCENTILE($B$3:$B$5882,0.8),2,TRUE,1)</f>
        <v>4</v>
      </c>
      <c r="F4363" cm="1">
        <f t="array" ref="F4363">_xlfn.IFS(C4363&lt;=PERCENTILE($C$3:$C$5882,0.2),1,C4363&lt;=PERCENTILE($C$3:$C$5882,0.4),2,C4363&lt;=PERCENTILE($C$3:$C$5882,0.6),3,C4363&lt;=PERCENTILE($C$3:$C$5882,0.8),4,TRUE,5)</f>
        <v>4</v>
      </c>
      <c r="G4363" cm="1">
        <f t="array" ref="G4363">_xlfn.IFS(D4363&lt;=PERCENTILE($D$3:$D$5882,0.2),1,D4363&lt;=PERCENTILE($D$3:$D$5882,0.4),2,D4363&lt;=PERCENTILE($D$3:$D$5882,0.6),3,D4363&lt;=PERCENTILE($D$3:$D$5882,0.8),4,TRUE,5)</f>
        <v>3</v>
      </c>
      <c r="H4363" s="3" t="str" cm="1">
        <f t="array" ref="H4363">_xlfn.IFS(AND(E4363&gt;=4,F4363&gt;=4,G4363&gt;=4),"Champions",AND(E4363&gt;=3,F4363&gt;=3,G4363&gt;=3),"Loyal Customers",AND(E4363&lt;=2,F4363&gt;=3),"At Risk",AND(E4363&lt;=2,F4363&lt;=2,G4363&lt;=2),"Lost",AND(E4363&gt;=4,F4363&lt;=2),"New/Promising",TRUE,"Needs Attention")</f>
        <v>Loyal Customers</v>
      </c>
      <c r="I4363" s="3" t="str">
        <f t="shared" si="72"/>
        <v>Active</v>
      </c>
      <c r="J4363" s="3" t="str">
        <f>_xlfn.XLOOKUP(A4363,'Country_Lookup'!$D:$D,'Country_Lookup'!$E:$E)</f>
        <v>United Kingdom</v>
      </c>
    </row>
    <row r="4364" spans="1:10" x14ac:dyDescent="0.3">
      <c r="A4364">
        <v>16751</v>
      </c>
      <c r="B4364">
        <v>30</v>
      </c>
      <c r="C4364">
        <v>1</v>
      </c>
      <c r="D4364">
        <v>1764.7200000000005</v>
      </c>
      <c r="E4364" cm="1">
        <f t="array" ref="E4364">_xlfn.IFS(B4364&lt;=PERCENTILE($B$3:$B$5882,0.2),5,B4364&lt;=PERCENTILE($B$3:$B$5882,0.4),4,B4364&lt;=PERCENTILE($B$3:$B$5882,0.6),3,B4364&lt;=PERCENTILE($B$3:$B$5882,0.8),2,TRUE,1)</f>
        <v>4</v>
      </c>
      <c r="F4364" cm="1">
        <f t="array" ref="F4364">_xlfn.IFS(C4364&lt;=PERCENTILE($C$3:$C$5882,0.2),1,C4364&lt;=PERCENTILE($C$3:$C$5882,0.4),2,C4364&lt;=PERCENTILE($C$3:$C$5882,0.6),3,C4364&lt;=PERCENTILE($C$3:$C$5882,0.8),4,TRUE,5)</f>
        <v>1</v>
      </c>
      <c r="G4364" cm="1">
        <f t="array" ref="G4364">_xlfn.IFS(D4364&lt;=PERCENTILE($D$3:$D$5882,0.2),1,D4364&lt;=PERCENTILE($D$3:$D$5882,0.4),2,D4364&lt;=PERCENTILE($D$3:$D$5882,0.6),3,D4364&lt;=PERCENTILE($D$3:$D$5882,0.8),4,TRUE,5)</f>
        <v>4</v>
      </c>
      <c r="H4364" s="3" t="str" cm="1">
        <f t="array" ref="H4364">_xlfn.IFS(AND(E4364&gt;=4,F4364&gt;=4,G4364&gt;=4),"Champions",AND(E4364&gt;=3,F4364&gt;=3,G4364&gt;=3),"Loyal Customers",AND(E4364&lt;=2,F4364&gt;=3),"At Risk",AND(E4364&lt;=2,F4364&lt;=2,G4364&lt;=2),"Lost",AND(E4364&gt;=4,F4364&lt;=2),"New/Promising",TRUE,"Needs Attention")</f>
        <v>New/Promising</v>
      </c>
      <c r="I4364" s="3" t="str">
        <f t="shared" si="72"/>
        <v>Active</v>
      </c>
      <c r="J4364" s="3" t="str">
        <f>_xlfn.XLOOKUP(A4364,'Country_Lookup'!$D:$D,'Country_Lookup'!$E:$E)</f>
        <v>United Kingdom</v>
      </c>
    </row>
    <row r="4365" spans="1:10" x14ac:dyDescent="0.3">
      <c r="A4365">
        <v>16752</v>
      </c>
      <c r="B4365">
        <v>372</v>
      </c>
      <c r="C4365">
        <v>1</v>
      </c>
      <c r="D4365">
        <v>415</v>
      </c>
      <c r="E4365" cm="1">
        <f t="array" ref="E4365">_xlfn.IFS(B4365&lt;=PERCENTILE($B$3:$B$5882,0.2),5,B4365&lt;=PERCENTILE($B$3:$B$5882,0.4),4,B4365&lt;=PERCENTILE($B$3:$B$5882,0.6),3,B4365&lt;=PERCENTILE($B$3:$B$5882,0.8),2,TRUE,1)</f>
        <v>2</v>
      </c>
      <c r="F4365" cm="1">
        <f t="array" ref="F4365">_xlfn.IFS(C4365&lt;=PERCENTILE($C$3:$C$5882,0.2),1,C4365&lt;=PERCENTILE($C$3:$C$5882,0.4),2,C4365&lt;=PERCENTILE($C$3:$C$5882,0.6),3,C4365&lt;=PERCENTILE($C$3:$C$5882,0.8),4,TRUE,5)</f>
        <v>1</v>
      </c>
      <c r="G4365" cm="1">
        <f t="array" ref="G4365">_xlfn.IFS(D4365&lt;=PERCENTILE($D$3:$D$5882,0.2),1,D4365&lt;=PERCENTILE($D$3:$D$5882,0.4),2,D4365&lt;=PERCENTILE($D$3:$D$5882,0.6),3,D4365&lt;=PERCENTILE($D$3:$D$5882,0.8),4,TRUE,5)</f>
        <v>2</v>
      </c>
      <c r="H4365" s="3" t="str" cm="1">
        <f t="array" ref="H4365">_xlfn.IFS(AND(E4365&gt;=4,F4365&gt;=4,G4365&gt;=4),"Champions",AND(E4365&gt;=3,F4365&gt;=3,G4365&gt;=3),"Loyal Customers",AND(E4365&lt;=2,F4365&gt;=3),"At Risk",AND(E4365&lt;=2,F4365&lt;=2,G4365&lt;=2),"Lost",AND(E4365&gt;=4,F4365&lt;=2),"New/Promising",TRUE,"Needs Attention")</f>
        <v>Lost</v>
      </c>
      <c r="I4365" s="3" t="str">
        <f t="shared" si="72"/>
        <v>Churned</v>
      </c>
      <c r="J4365" s="3" t="str">
        <f>_xlfn.XLOOKUP(A4365,'Country_Lookup'!$D:$D,'Country_Lookup'!$E:$E)</f>
        <v>United Kingdom</v>
      </c>
    </row>
    <row r="4366" spans="1:10" x14ac:dyDescent="0.3">
      <c r="A4366">
        <v>16753</v>
      </c>
      <c r="B4366">
        <v>58</v>
      </c>
      <c r="C4366">
        <v>1</v>
      </c>
      <c r="D4366">
        <v>223.92000000000004</v>
      </c>
      <c r="E4366" cm="1">
        <f t="array" ref="E4366">_xlfn.IFS(B4366&lt;=PERCENTILE($B$3:$B$5882,0.2),5,B4366&lt;=PERCENTILE($B$3:$B$5882,0.4),4,B4366&lt;=PERCENTILE($B$3:$B$5882,0.6),3,B4366&lt;=PERCENTILE($B$3:$B$5882,0.8),2,TRUE,1)</f>
        <v>4</v>
      </c>
      <c r="F4366" cm="1">
        <f t="array" ref="F4366">_xlfn.IFS(C4366&lt;=PERCENTILE($C$3:$C$5882,0.2),1,C4366&lt;=PERCENTILE($C$3:$C$5882,0.4),2,C4366&lt;=PERCENTILE($C$3:$C$5882,0.6),3,C4366&lt;=PERCENTILE($C$3:$C$5882,0.8),4,TRUE,5)</f>
        <v>1</v>
      </c>
      <c r="G4366" cm="1">
        <f t="array" ref="G4366">_xlfn.IFS(D4366&lt;=PERCENTILE($D$3:$D$5882,0.2),1,D4366&lt;=PERCENTILE($D$3:$D$5882,0.4),2,D4366&lt;=PERCENTILE($D$3:$D$5882,0.6),3,D4366&lt;=PERCENTILE($D$3:$D$5882,0.8),4,TRUE,5)</f>
        <v>1</v>
      </c>
      <c r="H4366" s="3" t="str" cm="1">
        <f t="array" ref="H4366">_xlfn.IFS(AND(E4366&gt;=4,F4366&gt;=4,G4366&gt;=4),"Champions",AND(E4366&gt;=3,F4366&gt;=3,G4366&gt;=3),"Loyal Customers",AND(E4366&lt;=2,F4366&gt;=3),"At Risk",AND(E4366&lt;=2,F4366&lt;=2,G4366&lt;=2),"Lost",AND(E4366&gt;=4,F4366&lt;=2),"New/Promising",TRUE,"Needs Attention")</f>
        <v>New/Promising</v>
      </c>
      <c r="I4366" s="3" t="str">
        <f t="shared" si="72"/>
        <v>Active</v>
      </c>
      <c r="J4366" s="3" t="str">
        <f>_xlfn.XLOOKUP(A4366,'Country_Lookup'!$D:$D,'Country_Lookup'!$E:$E)</f>
        <v>United Kingdom</v>
      </c>
    </row>
    <row r="4367" spans="1:10" x14ac:dyDescent="0.3">
      <c r="A4367">
        <v>16754</v>
      </c>
      <c r="B4367">
        <v>372</v>
      </c>
      <c r="C4367">
        <v>29</v>
      </c>
      <c r="D4367">
        <v>67502.470000000016</v>
      </c>
      <c r="E4367" cm="1">
        <f t="array" ref="E4367">_xlfn.IFS(B4367&lt;=PERCENTILE($B$3:$B$5882,0.2),5,B4367&lt;=PERCENTILE($B$3:$B$5882,0.4),4,B4367&lt;=PERCENTILE($B$3:$B$5882,0.6),3,B4367&lt;=PERCENTILE($B$3:$B$5882,0.8),2,TRUE,1)</f>
        <v>2</v>
      </c>
      <c r="F4367" cm="1">
        <f t="array" ref="F4367">_xlfn.IFS(C4367&lt;=PERCENTILE($C$3:$C$5882,0.2),1,C4367&lt;=PERCENTILE($C$3:$C$5882,0.4),2,C4367&lt;=PERCENTILE($C$3:$C$5882,0.6),3,C4367&lt;=PERCENTILE($C$3:$C$5882,0.8),4,TRUE,5)</f>
        <v>5</v>
      </c>
      <c r="G4367" cm="1">
        <f t="array" ref="G4367">_xlfn.IFS(D4367&lt;=PERCENTILE($D$3:$D$5882,0.2),1,D4367&lt;=PERCENTILE($D$3:$D$5882,0.4),2,D4367&lt;=PERCENTILE($D$3:$D$5882,0.6),3,D4367&lt;=PERCENTILE($D$3:$D$5882,0.8),4,TRUE,5)</f>
        <v>5</v>
      </c>
      <c r="H4367" s="3" t="str" cm="1">
        <f t="array" ref="H4367">_xlfn.IFS(AND(E4367&gt;=4,F4367&gt;=4,G4367&gt;=4),"Champions",AND(E4367&gt;=3,F4367&gt;=3,G4367&gt;=3),"Loyal Customers",AND(E4367&lt;=2,F4367&gt;=3),"At Risk",AND(E4367&lt;=2,F4367&lt;=2,G4367&lt;=2),"Lost",AND(E4367&gt;=4,F4367&lt;=2),"New/Promising",TRUE,"Needs Attention")</f>
        <v>At Risk</v>
      </c>
      <c r="I4367" s="3" t="str">
        <f t="shared" si="72"/>
        <v>Churned</v>
      </c>
      <c r="J4367" s="3" t="str">
        <f>_xlfn.XLOOKUP(A4367,'Country_Lookup'!$D:$D,'Country_Lookup'!$E:$E)</f>
        <v>United Kingdom</v>
      </c>
    </row>
    <row r="4368" spans="1:10" x14ac:dyDescent="0.3">
      <c r="A4368">
        <v>16755</v>
      </c>
      <c r="B4368">
        <v>114</v>
      </c>
      <c r="C4368">
        <v>7</v>
      </c>
      <c r="D4368">
        <v>2900.579999999984</v>
      </c>
      <c r="E4368" cm="1">
        <f t="array" ref="E4368">_xlfn.IFS(B4368&lt;=PERCENTILE($B$3:$B$5882,0.2),5,B4368&lt;=PERCENTILE($B$3:$B$5882,0.4),4,B4368&lt;=PERCENTILE($B$3:$B$5882,0.6),3,B4368&lt;=PERCENTILE($B$3:$B$5882,0.8),2,TRUE,1)</f>
        <v>3</v>
      </c>
      <c r="F4368" cm="1">
        <f t="array" ref="F4368">_xlfn.IFS(C4368&lt;=PERCENTILE($C$3:$C$5882,0.2),1,C4368&lt;=PERCENTILE($C$3:$C$5882,0.4),2,C4368&lt;=PERCENTILE($C$3:$C$5882,0.6),3,C4368&lt;=PERCENTILE($C$3:$C$5882,0.8),4,TRUE,5)</f>
        <v>4</v>
      </c>
      <c r="G4368" cm="1">
        <f t="array" ref="G4368">_xlfn.IFS(D4368&lt;=PERCENTILE($D$3:$D$5882,0.2),1,D4368&lt;=PERCENTILE($D$3:$D$5882,0.4),2,D4368&lt;=PERCENTILE($D$3:$D$5882,0.6),3,D4368&lt;=PERCENTILE($D$3:$D$5882,0.8),4,TRUE,5)</f>
        <v>4</v>
      </c>
      <c r="H4368" s="3" t="str" cm="1">
        <f t="array" ref="H4368">_xlfn.IFS(AND(E4368&gt;=4,F4368&gt;=4,G4368&gt;=4),"Champions",AND(E4368&gt;=3,F4368&gt;=3,G4368&gt;=3),"Loyal Customers",AND(E4368&lt;=2,F4368&gt;=3),"At Risk",AND(E4368&lt;=2,F4368&lt;=2,G4368&lt;=2),"Lost",AND(E4368&gt;=4,F4368&lt;=2),"New/Promising",TRUE,"Needs Attention")</f>
        <v>Loyal Customers</v>
      </c>
      <c r="I4368" s="3" t="str">
        <f t="shared" si="72"/>
        <v>Churned</v>
      </c>
      <c r="J4368" s="3" t="str">
        <f>_xlfn.XLOOKUP(A4368,'Country_Lookup'!$D:$D,'Country_Lookup'!$E:$E)</f>
        <v>United Kingdom</v>
      </c>
    </row>
    <row r="4369" spans="1:10" x14ac:dyDescent="0.3">
      <c r="A4369">
        <v>16756</v>
      </c>
      <c r="B4369">
        <v>214</v>
      </c>
      <c r="C4369">
        <v>7</v>
      </c>
      <c r="D4369">
        <v>1312.3699999999988</v>
      </c>
      <c r="E4369" cm="1">
        <f t="array" ref="E4369">_xlfn.IFS(B4369&lt;=PERCENTILE($B$3:$B$5882,0.2),5,B4369&lt;=PERCENTILE($B$3:$B$5882,0.4),4,B4369&lt;=PERCENTILE($B$3:$B$5882,0.6),3,B4369&lt;=PERCENTILE($B$3:$B$5882,0.8),2,TRUE,1)</f>
        <v>2</v>
      </c>
      <c r="F4369" cm="1">
        <f t="array" ref="F4369">_xlfn.IFS(C4369&lt;=PERCENTILE($C$3:$C$5882,0.2),1,C4369&lt;=PERCENTILE($C$3:$C$5882,0.4),2,C4369&lt;=PERCENTILE($C$3:$C$5882,0.6),3,C4369&lt;=PERCENTILE($C$3:$C$5882,0.8),4,TRUE,5)</f>
        <v>4</v>
      </c>
      <c r="G4369" cm="1">
        <f t="array" ref="G4369">_xlfn.IFS(D4369&lt;=PERCENTILE($D$3:$D$5882,0.2),1,D4369&lt;=PERCENTILE($D$3:$D$5882,0.4),2,D4369&lt;=PERCENTILE($D$3:$D$5882,0.6),3,D4369&lt;=PERCENTILE($D$3:$D$5882,0.8),4,TRUE,5)</f>
        <v>4</v>
      </c>
      <c r="H4369" s="3" t="str" cm="1">
        <f t="array" ref="H4369">_xlfn.IFS(AND(E4369&gt;=4,F4369&gt;=4,G4369&gt;=4),"Champions",AND(E4369&gt;=3,F4369&gt;=3,G4369&gt;=3),"Loyal Customers",AND(E4369&lt;=2,F4369&gt;=3),"At Risk",AND(E4369&lt;=2,F4369&lt;=2,G4369&lt;=2),"Lost",AND(E4369&gt;=4,F4369&lt;=2),"New/Promising",TRUE,"Needs Attention")</f>
        <v>At Risk</v>
      </c>
      <c r="I4369" s="3" t="str">
        <f t="shared" si="72"/>
        <v>Churned</v>
      </c>
      <c r="J4369" s="3" t="str">
        <f>_xlfn.XLOOKUP(A4369,'Country_Lookup'!$D:$D,'Country_Lookup'!$E:$E)</f>
        <v>United Kingdom</v>
      </c>
    </row>
    <row r="4370" spans="1:10" x14ac:dyDescent="0.3">
      <c r="A4370">
        <v>16757</v>
      </c>
      <c r="B4370">
        <v>318</v>
      </c>
      <c r="C4370">
        <v>2</v>
      </c>
      <c r="D4370">
        <v>270.48</v>
      </c>
      <c r="E4370" cm="1">
        <f t="array" ref="E4370">_xlfn.IFS(B4370&lt;=PERCENTILE($B$3:$B$5882,0.2),5,B4370&lt;=PERCENTILE($B$3:$B$5882,0.4),4,B4370&lt;=PERCENTILE($B$3:$B$5882,0.6),3,B4370&lt;=PERCENTILE($B$3:$B$5882,0.8),2,TRUE,1)</f>
        <v>2</v>
      </c>
      <c r="F4370" cm="1">
        <f t="array" ref="F4370">_xlfn.IFS(C4370&lt;=PERCENTILE($C$3:$C$5882,0.2),1,C4370&lt;=PERCENTILE($C$3:$C$5882,0.4),2,C4370&lt;=PERCENTILE($C$3:$C$5882,0.6),3,C4370&lt;=PERCENTILE($C$3:$C$5882,0.8),4,TRUE,5)</f>
        <v>2</v>
      </c>
      <c r="G4370" cm="1">
        <f t="array" ref="G4370">_xlfn.IFS(D4370&lt;=PERCENTILE($D$3:$D$5882,0.2),1,D4370&lt;=PERCENTILE($D$3:$D$5882,0.4),2,D4370&lt;=PERCENTILE($D$3:$D$5882,0.6),3,D4370&lt;=PERCENTILE($D$3:$D$5882,0.8),4,TRUE,5)</f>
        <v>1</v>
      </c>
      <c r="H4370" s="3" t="str" cm="1">
        <f t="array" ref="H4370">_xlfn.IFS(AND(E4370&gt;=4,F4370&gt;=4,G4370&gt;=4),"Champions",AND(E4370&gt;=3,F4370&gt;=3,G4370&gt;=3),"Loyal Customers",AND(E4370&lt;=2,F4370&gt;=3),"At Risk",AND(E4370&lt;=2,F4370&lt;=2,G4370&lt;=2),"Lost",AND(E4370&gt;=4,F4370&lt;=2),"New/Promising",TRUE,"Needs Attention")</f>
        <v>Lost</v>
      </c>
      <c r="I4370" s="3" t="str">
        <f t="shared" si="72"/>
        <v>Churned</v>
      </c>
      <c r="J4370" s="3" t="str">
        <f>_xlfn.XLOOKUP(A4370,'Country_Lookup'!$D:$D,'Country_Lookup'!$E:$E)</f>
        <v>United Kingdom</v>
      </c>
    </row>
    <row r="4371" spans="1:10" x14ac:dyDescent="0.3">
      <c r="A4371">
        <v>16758</v>
      </c>
      <c r="B4371">
        <v>65</v>
      </c>
      <c r="C4371">
        <v>1</v>
      </c>
      <c r="D4371">
        <v>369.34000000000009</v>
      </c>
      <c r="E4371" cm="1">
        <f t="array" ref="E4371">_xlfn.IFS(B4371&lt;=PERCENTILE($B$3:$B$5882,0.2),5,B4371&lt;=PERCENTILE($B$3:$B$5882,0.4),4,B4371&lt;=PERCENTILE($B$3:$B$5882,0.6),3,B4371&lt;=PERCENTILE($B$3:$B$5882,0.8),2,TRUE,1)</f>
        <v>3</v>
      </c>
      <c r="F4371" cm="1">
        <f t="array" ref="F4371">_xlfn.IFS(C4371&lt;=PERCENTILE($C$3:$C$5882,0.2),1,C4371&lt;=PERCENTILE($C$3:$C$5882,0.4),2,C4371&lt;=PERCENTILE($C$3:$C$5882,0.6),3,C4371&lt;=PERCENTILE($C$3:$C$5882,0.8),4,TRUE,5)</f>
        <v>1</v>
      </c>
      <c r="G4371" cm="1">
        <f t="array" ref="G4371">_xlfn.IFS(D4371&lt;=PERCENTILE($D$3:$D$5882,0.2),1,D4371&lt;=PERCENTILE($D$3:$D$5882,0.4),2,D4371&lt;=PERCENTILE($D$3:$D$5882,0.6),3,D4371&lt;=PERCENTILE($D$3:$D$5882,0.8),4,TRUE,5)</f>
        <v>2</v>
      </c>
      <c r="H4371" s="3" t="str" cm="1">
        <f t="array" ref="H4371">_xlfn.IFS(AND(E4371&gt;=4,F4371&gt;=4,G4371&gt;=4),"Champions",AND(E4371&gt;=3,F4371&gt;=3,G4371&gt;=3),"Loyal Customers",AND(E4371&lt;=2,F4371&gt;=3),"At Risk",AND(E4371&lt;=2,F4371&lt;=2,G4371&lt;=2),"Lost",AND(E4371&gt;=4,F4371&lt;=2),"New/Promising",TRUE,"Needs Attention")</f>
        <v>Needs Attention</v>
      </c>
      <c r="I4371" s="3" t="str">
        <f t="shared" si="72"/>
        <v>Active</v>
      </c>
      <c r="J4371" s="3" t="str">
        <f>_xlfn.XLOOKUP(A4371,'Country_Lookup'!$D:$D,'Country_Lookup'!$E:$E)</f>
        <v>United Kingdom</v>
      </c>
    </row>
    <row r="4372" spans="1:10" x14ac:dyDescent="0.3">
      <c r="A4372">
        <v>16759</v>
      </c>
      <c r="B4372">
        <v>7</v>
      </c>
      <c r="C4372">
        <v>3</v>
      </c>
      <c r="D4372">
        <v>789.79000000000019</v>
      </c>
      <c r="E4372" cm="1">
        <f t="array" ref="E4372">_xlfn.IFS(B4372&lt;=PERCENTILE($B$3:$B$5882,0.2),5,B4372&lt;=PERCENTILE($B$3:$B$5882,0.4),4,B4372&lt;=PERCENTILE($B$3:$B$5882,0.6),3,B4372&lt;=PERCENTILE($B$3:$B$5882,0.8),2,TRUE,1)</f>
        <v>5</v>
      </c>
      <c r="F4372" cm="1">
        <f t="array" ref="F4372">_xlfn.IFS(C4372&lt;=PERCENTILE($C$3:$C$5882,0.2),1,C4372&lt;=PERCENTILE($C$3:$C$5882,0.4),2,C4372&lt;=PERCENTILE($C$3:$C$5882,0.6),3,C4372&lt;=PERCENTILE($C$3:$C$5882,0.8),4,TRUE,5)</f>
        <v>3</v>
      </c>
      <c r="G4372" cm="1">
        <f t="array" ref="G4372">_xlfn.IFS(D4372&lt;=PERCENTILE($D$3:$D$5882,0.2),1,D4372&lt;=PERCENTILE($D$3:$D$5882,0.4),2,D4372&lt;=PERCENTILE($D$3:$D$5882,0.6),3,D4372&lt;=PERCENTILE($D$3:$D$5882,0.8),4,TRUE,5)</f>
        <v>3</v>
      </c>
      <c r="H4372" s="3" t="str" cm="1">
        <f t="array" ref="H4372">_xlfn.IFS(AND(E4372&gt;=4,F4372&gt;=4,G4372&gt;=4),"Champions",AND(E4372&gt;=3,F4372&gt;=3,G4372&gt;=3),"Loyal Customers",AND(E4372&lt;=2,F4372&gt;=3),"At Risk",AND(E4372&lt;=2,F4372&lt;=2,G4372&lt;=2),"Lost",AND(E4372&gt;=4,F4372&lt;=2),"New/Promising",TRUE,"Needs Attention")</f>
        <v>Loyal Customers</v>
      </c>
      <c r="I4372" s="3" t="str">
        <f t="shared" si="72"/>
        <v>Active</v>
      </c>
      <c r="J4372" s="3" t="str">
        <f>_xlfn.XLOOKUP(A4372,'Country_Lookup'!$D:$D,'Country_Lookup'!$E:$E)</f>
        <v>United Kingdom</v>
      </c>
    </row>
    <row r="4373" spans="1:10" x14ac:dyDescent="0.3">
      <c r="A4373">
        <v>16760</v>
      </c>
      <c r="B4373">
        <v>430</v>
      </c>
      <c r="C4373">
        <v>1</v>
      </c>
      <c r="D4373">
        <v>228.00000000000003</v>
      </c>
      <c r="E4373" cm="1">
        <f t="array" ref="E4373">_xlfn.IFS(B4373&lt;=PERCENTILE($B$3:$B$5882,0.2),5,B4373&lt;=PERCENTILE($B$3:$B$5882,0.4),4,B4373&lt;=PERCENTILE($B$3:$B$5882,0.6),3,B4373&lt;=PERCENTILE($B$3:$B$5882,0.8),2,TRUE,1)</f>
        <v>1</v>
      </c>
      <c r="F4373" cm="1">
        <f t="array" ref="F4373">_xlfn.IFS(C4373&lt;=PERCENTILE($C$3:$C$5882,0.2),1,C4373&lt;=PERCENTILE($C$3:$C$5882,0.4),2,C4373&lt;=PERCENTILE($C$3:$C$5882,0.6),3,C4373&lt;=PERCENTILE($C$3:$C$5882,0.8),4,TRUE,5)</f>
        <v>1</v>
      </c>
      <c r="G4373" cm="1">
        <f t="array" ref="G4373">_xlfn.IFS(D4373&lt;=PERCENTILE($D$3:$D$5882,0.2),1,D4373&lt;=PERCENTILE($D$3:$D$5882,0.4),2,D4373&lt;=PERCENTILE($D$3:$D$5882,0.6),3,D4373&lt;=PERCENTILE($D$3:$D$5882,0.8),4,TRUE,5)</f>
        <v>1</v>
      </c>
      <c r="H4373" s="3" t="str" cm="1">
        <f t="array" ref="H4373">_xlfn.IFS(AND(E4373&gt;=4,F4373&gt;=4,G4373&gt;=4),"Champions",AND(E4373&gt;=3,F4373&gt;=3,G4373&gt;=3),"Loyal Customers",AND(E4373&lt;=2,F4373&gt;=3),"At Risk",AND(E4373&lt;=2,F4373&lt;=2,G4373&lt;=2),"Lost",AND(E4373&gt;=4,F4373&lt;=2),"New/Promising",TRUE,"Needs Attention")</f>
        <v>Lost</v>
      </c>
      <c r="I4373" s="3" t="str">
        <f t="shared" si="72"/>
        <v>Churned</v>
      </c>
      <c r="J4373" s="3" t="str">
        <f>_xlfn.XLOOKUP(A4373,'Country_Lookup'!$D:$D,'Country_Lookup'!$E:$E)</f>
        <v>United Kingdom</v>
      </c>
    </row>
    <row r="4374" spans="1:10" x14ac:dyDescent="0.3">
      <c r="A4374">
        <v>16761</v>
      </c>
      <c r="B4374">
        <v>96</v>
      </c>
      <c r="C4374">
        <v>1</v>
      </c>
      <c r="D4374">
        <v>316.61999999999995</v>
      </c>
      <c r="E4374" cm="1">
        <f t="array" ref="E4374">_xlfn.IFS(B4374&lt;=PERCENTILE($B$3:$B$5882,0.2),5,B4374&lt;=PERCENTILE($B$3:$B$5882,0.4),4,B4374&lt;=PERCENTILE($B$3:$B$5882,0.6),3,B4374&lt;=PERCENTILE($B$3:$B$5882,0.8),2,TRUE,1)</f>
        <v>3</v>
      </c>
      <c r="F4374" cm="1">
        <f t="array" ref="F4374">_xlfn.IFS(C4374&lt;=PERCENTILE($C$3:$C$5882,0.2),1,C4374&lt;=PERCENTILE($C$3:$C$5882,0.4),2,C4374&lt;=PERCENTILE($C$3:$C$5882,0.6),3,C4374&lt;=PERCENTILE($C$3:$C$5882,0.8),4,TRUE,5)</f>
        <v>1</v>
      </c>
      <c r="G4374" cm="1">
        <f t="array" ref="G4374">_xlfn.IFS(D4374&lt;=PERCENTILE($D$3:$D$5882,0.2),1,D4374&lt;=PERCENTILE($D$3:$D$5882,0.4),2,D4374&lt;=PERCENTILE($D$3:$D$5882,0.6),3,D4374&lt;=PERCENTILE($D$3:$D$5882,0.8),4,TRUE,5)</f>
        <v>2</v>
      </c>
      <c r="H4374" s="3" t="str" cm="1">
        <f t="array" ref="H4374">_xlfn.IFS(AND(E4374&gt;=4,F4374&gt;=4,G4374&gt;=4),"Champions",AND(E4374&gt;=3,F4374&gt;=3,G4374&gt;=3),"Loyal Customers",AND(E4374&lt;=2,F4374&gt;=3),"At Risk",AND(E4374&lt;=2,F4374&lt;=2,G4374&lt;=2),"Lost",AND(E4374&gt;=4,F4374&lt;=2),"New/Promising",TRUE,"Needs Attention")</f>
        <v>Needs Attention</v>
      </c>
      <c r="I4374" s="3" t="str">
        <f t="shared" si="72"/>
        <v>Churned</v>
      </c>
      <c r="J4374" s="3" t="str">
        <f>_xlfn.XLOOKUP(A4374,'Country_Lookup'!$D:$D,'Country_Lookup'!$E:$E)</f>
        <v>United Kingdom</v>
      </c>
    </row>
    <row r="4375" spans="1:10" x14ac:dyDescent="0.3">
      <c r="A4375">
        <v>16762</v>
      </c>
      <c r="B4375">
        <v>19</v>
      </c>
      <c r="C4375">
        <v>3</v>
      </c>
      <c r="D4375">
        <v>1501.3800000000017</v>
      </c>
      <c r="E4375" cm="1">
        <f t="array" ref="E4375">_xlfn.IFS(B4375&lt;=PERCENTILE($B$3:$B$5882,0.2),5,B4375&lt;=PERCENTILE($B$3:$B$5882,0.4),4,B4375&lt;=PERCENTILE($B$3:$B$5882,0.6),3,B4375&lt;=PERCENTILE($B$3:$B$5882,0.8),2,TRUE,1)</f>
        <v>5</v>
      </c>
      <c r="F4375" cm="1">
        <f t="array" ref="F4375">_xlfn.IFS(C4375&lt;=PERCENTILE($C$3:$C$5882,0.2),1,C4375&lt;=PERCENTILE($C$3:$C$5882,0.4),2,C4375&lt;=PERCENTILE($C$3:$C$5882,0.6),3,C4375&lt;=PERCENTILE($C$3:$C$5882,0.8),4,TRUE,5)</f>
        <v>3</v>
      </c>
      <c r="G4375" cm="1">
        <f t="array" ref="G4375">_xlfn.IFS(D4375&lt;=PERCENTILE($D$3:$D$5882,0.2),1,D4375&lt;=PERCENTILE($D$3:$D$5882,0.4),2,D4375&lt;=PERCENTILE($D$3:$D$5882,0.6),3,D4375&lt;=PERCENTILE($D$3:$D$5882,0.8),4,TRUE,5)</f>
        <v>4</v>
      </c>
      <c r="H4375" s="3" t="str" cm="1">
        <f t="array" ref="H4375">_xlfn.IFS(AND(E4375&gt;=4,F4375&gt;=4,G4375&gt;=4),"Champions",AND(E4375&gt;=3,F4375&gt;=3,G4375&gt;=3),"Loyal Customers",AND(E4375&lt;=2,F4375&gt;=3),"At Risk",AND(E4375&lt;=2,F4375&lt;=2,G4375&lt;=2),"Lost",AND(E4375&gt;=4,F4375&lt;=2),"New/Promising",TRUE,"Needs Attention")</f>
        <v>Loyal Customers</v>
      </c>
      <c r="I4375" s="3" t="str">
        <f t="shared" si="72"/>
        <v>Active</v>
      </c>
      <c r="J4375" s="3" t="str">
        <f>_xlfn.XLOOKUP(A4375,'Country_Lookup'!$D:$D,'Country_Lookup'!$E:$E)</f>
        <v>United Kingdom</v>
      </c>
    </row>
    <row r="4376" spans="1:10" x14ac:dyDescent="0.3">
      <c r="A4376">
        <v>16763</v>
      </c>
      <c r="B4376">
        <v>198</v>
      </c>
      <c r="C4376">
        <v>2</v>
      </c>
      <c r="D4376">
        <v>964.6999999999997</v>
      </c>
      <c r="E4376" cm="1">
        <f t="array" ref="E4376">_xlfn.IFS(B4376&lt;=PERCENTILE($B$3:$B$5882,0.2),5,B4376&lt;=PERCENTILE($B$3:$B$5882,0.4),4,B4376&lt;=PERCENTILE($B$3:$B$5882,0.6),3,B4376&lt;=PERCENTILE($B$3:$B$5882,0.8),2,TRUE,1)</f>
        <v>2</v>
      </c>
      <c r="F4376" cm="1">
        <f t="array" ref="F4376">_xlfn.IFS(C4376&lt;=PERCENTILE($C$3:$C$5882,0.2),1,C4376&lt;=PERCENTILE($C$3:$C$5882,0.4),2,C4376&lt;=PERCENTILE($C$3:$C$5882,0.6),3,C4376&lt;=PERCENTILE($C$3:$C$5882,0.8),4,TRUE,5)</f>
        <v>2</v>
      </c>
      <c r="G4376" cm="1">
        <f t="array" ref="G4376">_xlfn.IFS(D4376&lt;=PERCENTILE($D$3:$D$5882,0.2),1,D4376&lt;=PERCENTILE($D$3:$D$5882,0.4),2,D4376&lt;=PERCENTILE($D$3:$D$5882,0.6),3,D4376&lt;=PERCENTILE($D$3:$D$5882,0.8),4,TRUE,5)</f>
        <v>3</v>
      </c>
      <c r="H4376" s="3" t="str" cm="1">
        <f t="array" ref="H4376">_xlfn.IFS(AND(E4376&gt;=4,F4376&gt;=4,G4376&gt;=4),"Champions",AND(E4376&gt;=3,F4376&gt;=3,G4376&gt;=3),"Loyal Customers",AND(E4376&lt;=2,F4376&gt;=3),"At Risk",AND(E4376&lt;=2,F4376&lt;=2,G4376&lt;=2),"Lost",AND(E4376&gt;=4,F4376&lt;=2),"New/Promising",TRUE,"Needs Attention")</f>
        <v>Needs Attention</v>
      </c>
      <c r="I4376" s="3" t="str">
        <f t="shared" si="72"/>
        <v>Churned</v>
      </c>
      <c r="J4376" s="3" t="str">
        <f>_xlfn.XLOOKUP(A4376,'Country_Lookup'!$D:$D,'Country_Lookup'!$E:$E)</f>
        <v>United Kingdom</v>
      </c>
    </row>
    <row r="4377" spans="1:10" x14ac:dyDescent="0.3">
      <c r="A4377">
        <v>16764</v>
      </c>
      <c r="B4377">
        <v>3</v>
      </c>
      <c r="C4377">
        <v>13</v>
      </c>
      <c r="D4377">
        <v>2799.2500000000005</v>
      </c>
      <c r="E4377" cm="1">
        <f t="array" ref="E4377">_xlfn.IFS(B4377&lt;=PERCENTILE($B$3:$B$5882,0.2),5,B4377&lt;=PERCENTILE($B$3:$B$5882,0.4),4,B4377&lt;=PERCENTILE($B$3:$B$5882,0.6),3,B4377&lt;=PERCENTILE($B$3:$B$5882,0.8),2,TRUE,1)</f>
        <v>5</v>
      </c>
      <c r="F4377" cm="1">
        <f t="array" ref="F4377">_xlfn.IFS(C4377&lt;=PERCENTILE($C$3:$C$5882,0.2),1,C4377&lt;=PERCENTILE($C$3:$C$5882,0.4),2,C4377&lt;=PERCENTILE($C$3:$C$5882,0.6),3,C4377&lt;=PERCENTILE($C$3:$C$5882,0.8),4,TRUE,5)</f>
        <v>5</v>
      </c>
      <c r="G4377" cm="1">
        <f t="array" ref="G4377">_xlfn.IFS(D4377&lt;=PERCENTILE($D$3:$D$5882,0.2),1,D4377&lt;=PERCENTILE($D$3:$D$5882,0.4),2,D4377&lt;=PERCENTILE($D$3:$D$5882,0.6),3,D4377&lt;=PERCENTILE($D$3:$D$5882,0.8),4,TRUE,5)</f>
        <v>4</v>
      </c>
      <c r="H4377" s="3" t="str" cm="1">
        <f t="array" ref="H4377">_xlfn.IFS(AND(E4377&gt;=4,F4377&gt;=4,G4377&gt;=4),"Champions",AND(E4377&gt;=3,F4377&gt;=3,G4377&gt;=3),"Loyal Customers",AND(E4377&lt;=2,F4377&gt;=3),"At Risk",AND(E4377&lt;=2,F4377&lt;=2,G4377&lt;=2),"Lost",AND(E4377&gt;=4,F4377&lt;=2),"New/Promising",TRUE,"Needs Attention")</f>
        <v>Champions</v>
      </c>
      <c r="I4377" s="3" t="str">
        <f t="shared" si="72"/>
        <v>Active</v>
      </c>
      <c r="J4377" s="3" t="str">
        <f>_xlfn.XLOOKUP(A4377,'Country_Lookup'!$D:$D,'Country_Lookup'!$E:$E)</f>
        <v>United Kingdom</v>
      </c>
    </row>
    <row r="4378" spans="1:10" x14ac:dyDescent="0.3">
      <c r="A4378">
        <v>16765</v>
      </c>
      <c r="B4378">
        <v>294</v>
      </c>
      <c r="C4378">
        <v>2</v>
      </c>
      <c r="D4378">
        <v>454.75000000000006</v>
      </c>
      <c r="E4378" cm="1">
        <f t="array" ref="E4378">_xlfn.IFS(B4378&lt;=PERCENTILE($B$3:$B$5882,0.2),5,B4378&lt;=PERCENTILE($B$3:$B$5882,0.4),4,B4378&lt;=PERCENTILE($B$3:$B$5882,0.6),3,B4378&lt;=PERCENTILE($B$3:$B$5882,0.8),2,TRUE,1)</f>
        <v>2</v>
      </c>
      <c r="F4378" cm="1">
        <f t="array" ref="F4378">_xlfn.IFS(C4378&lt;=PERCENTILE($C$3:$C$5882,0.2),1,C4378&lt;=PERCENTILE($C$3:$C$5882,0.4),2,C4378&lt;=PERCENTILE($C$3:$C$5882,0.6),3,C4378&lt;=PERCENTILE($C$3:$C$5882,0.8),4,TRUE,5)</f>
        <v>2</v>
      </c>
      <c r="G4378" cm="1">
        <f t="array" ref="G4378">_xlfn.IFS(D4378&lt;=PERCENTILE($D$3:$D$5882,0.2),1,D4378&lt;=PERCENTILE($D$3:$D$5882,0.4),2,D4378&lt;=PERCENTILE($D$3:$D$5882,0.6),3,D4378&lt;=PERCENTILE($D$3:$D$5882,0.8),4,TRUE,5)</f>
        <v>2</v>
      </c>
      <c r="H4378" s="3" t="str" cm="1">
        <f t="array" ref="H4378">_xlfn.IFS(AND(E4378&gt;=4,F4378&gt;=4,G4378&gt;=4),"Champions",AND(E4378&gt;=3,F4378&gt;=3,G4378&gt;=3),"Loyal Customers",AND(E4378&lt;=2,F4378&gt;=3),"At Risk",AND(E4378&lt;=2,F4378&lt;=2,G4378&lt;=2),"Lost",AND(E4378&gt;=4,F4378&lt;=2),"New/Promising",TRUE,"Needs Attention")</f>
        <v>Lost</v>
      </c>
      <c r="I4378" s="3" t="str">
        <f t="shared" si="72"/>
        <v>Churned</v>
      </c>
      <c r="J4378" s="3" t="str">
        <f>_xlfn.XLOOKUP(A4378,'Country_Lookup'!$D:$D,'Country_Lookup'!$E:$E)</f>
        <v>United Kingdom</v>
      </c>
    </row>
    <row r="4379" spans="1:10" x14ac:dyDescent="0.3">
      <c r="A4379">
        <v>16766</v>
      </c>
      <c r="B4379">
        <v>273</v>
      </c>
      <c r="C4379">
        <v>2</v>
      </c>
      <c r="D4379">
        <v>1145.5999999999992</v>
      </c>
      <c r="E4379" cm="1">
        <f t="array" ref="E4379">_xlfn.IFS(B4379&lt;=PERCENTILE($B$3:$B$5882,0.2),5,B4379&lt;=PERCENTILE($B$3:$B$5882,0.4),4,B4379&lt;=PERCENTILE($B$3:$B$5882,0.6),3,B4379&lt;=PERCENTILE($B$3:$B$5882,0.8),2,TRUE,1)</f>
        <v>2</v>
      </c>
      <c r="F4379" cm="1">
        <f t="array" ref="F4379">_xlfn.IFS(C4379&lt;=PERCENTILE($C$3:$C$5882,0.2),1,C4379&lt;=PERCENTILE($C$3:$C$5882,0.4),2,C4379&lt;=PERCENTILE($C$3:$C$5882,0.6),3,C4379&lt;=PERCENTILE($C$3:$C$5882,0.8),4,TRUE,5)</f>
        <v>2</v>
      </c>
      <c r="G4379" cm="1">
        <f t="array" ref="G4379">_xlfn.IFS(D4379&lt;=PERCENTILE($D$3:$D$5882,0.2),1,D4379&lt;=PERCENTILE($D$3:$D$5882,0.4),2,D4379&lt;=PERCENTILE($D$3:$D$5882,0.6),3,D4379&lt;=PERCENTILE($D$3:$D$5882,0.8),4,TRUE,5)</f>
        <v>3</v>
      </c>
      <c r="H4379" s="3" t="str" cm="1">
        <f t="array" ref="H4379">_xlfn.IFS(AND(E4379&gt;=4,F4379&gt;=4,G4379&gt;=4),"Champions",AND(E4379&gt;=3,F4379&gt;=3,G4379&gt;=3),"Loyal Customers",AND(E4379&lt;=2,F4379&gt;=3),"At Risk",AND(E4379&lt;=2,F4379&lt;=2,G4379&lt;=2),"Lost",AND(E4379&gt;=4,F4379&lt;=2),"New/Promising",TRUE,"Needs Attention")</f>
        <v>Needs Attention</v>
      </c>
      <c r="I4379" s="3" t="str">
        <f t="shared" si="72"/>
        <v>Churned</v>
      </c>
      <c r="J4379" s="3" t="str">
        <f>_xlfn.XLOOKUP(A4379,'Country_Lookup'!$D:$D,'Country_Lookup'!$E:$E)</f>
        <v>United Kingdom</v>
      </c>
    </row>
    <row r="4380" spans="1:10" x14ac:dyDescent="0.3">
      <c r="A4380">
        <v>16767</v>
      </c>
      <c r="B4380">
        <v>30</v>
      </c>
      <c r="C4380">
        <v>15</v>
      </c>
      <c r="D4380">
        <v>8073.7999999999893</v>
      </c>
      <c r="E4380" cm="1">
        <f t="array" ref="E4380">_xlfn.IFS(B4380&lt;=PERCENTILE($B$3:$B$5882,0.2),5,B4380&lt;=PERCENTILE($B$3:$B$5882,0.4),4,B4380&lt;=PERCENTILE($B$3:$B$5882,0.6),3,B4380&lt;=PERCENTILE($B$3:$B$5882,0.8),2,TRUE,1)</f>
        <v>4</v>
      </c>
      <c r="F4380" cm="1">
        <f t="array" ref="F4380">_xlfn.IFS(C4380&lt;=PERCENTILE($C$3:$C$5882,0.2),1,C4380&lt;=PERCENTILE($C$3:$C$5882,0.4),2,C4380&lt;=PERCENTILE($C$3:$C$5882,0.6),3,C4380&lt;=PERCENTILE($C$3:$C$5882,0.8),4,TRUE,5)</f>
        <v>5</v>
      </c>
      <c r="G4380" cm="1">
        <f t="array" ref="G4380">_xlfn.IFS(D4380&lt;=PERCENTILE($D$3:$D$5882,0.2),1,D4380&lt;=PERCENTILE($D$3:$D$5882,0.4),2,D4380&lt;=PERCENTILE($D$3:$D$5882,0.6),3,D4380&lt;=PERCENTILE($D$3:$D$5882,0.8),4,TRUE,5)</f>
        <v>5</v>
      </c>
      <c r="H4380" s="3" t="str" cm="1">
        <f t="array" ref="H4380">_xlfn.IFS(AND(E4380&gt;=4,F4380&gt;=4,G4380&gt;=4),"Champions",AND(E4380&gt;=3,F4380&gt;=3,G4380&gt;=3),"Loyal Customers",AND(E4380&lt;=2,F4380&gt;=3),"At Risk",AND(E4380&lt;=2,F4380&lt;=2,G4380&lt;=2),"Lost",AND(E4380&gt;=4,F4380&lt;=2),"New/Promising",TRUE,"Needs Attention")</f>
        <v>Champions</v>
      </c>
      <c r="I4380" s="3" t="str">
        <f t="shared" si="72"/>
        <v>Active</v>
      </c>
      <c r="J4380" s="3" t="str">
        <f>_xlfn.XLOOKUP(A4380,'Country_Lookup'!$D:$D,'Country_Lookup'!$E:$E)</f>
        <v>United Kingdom</v>
      </c>
    </row>
    <row r="4381" spans="1:10" x14ac:dyDescent="0.3">
      <c r="A4381">
        <v>16768</v>
      </c>
      <c r="B4381">
        <v>47</v>
      </c>
      <c r="C4381">
        <v>9</v>
      </c>
      <c r="D4381">
        <v>1708.1199999999967</v>
      </c>
      <c r="E4381" cm="1">
        <f t="array" ref="E4381">_xlfn.IFS(B4381&lt;=PERCENTILE($B$3:$B$5882,0.2),5,B4381&lt;=PERCENTILE($B$3:$B$5882,0.4),4,B4381&lt;=PERCENTILE($B$3:$B$5882,0.6),3,B4381&lt;=PERCENTILE($B$3:$B$5882,0.8),2,TRUE,1)</f>
        <v>4</v>
      </c>
      <c r="F4381" cm="1">
        <f t="array" ref="F4381">_xlfn.IFS(C4381&lt;=PERCENTILE($C$3:$C$5882,0.2),1,C4381&lt;=PERCENTILE($C$3:$C$5882,0.4),2,C4381&lt;=PERCENTILE($C$3:$C$5882,0.6),3,C4381&lt;=PERCENTILE($C$3:$C$5882,0.8),4,TRUE,5)</f>
        <v>5</v>
      </c>
      <c r="G4381" cm="1">
        <f t="array" ref="G4381">_xlfn.IFS(D4381&lt;=PERCENTILE($D$3:$D$5882,0.2),1,D4381&lt;=PERCENTILE($D$3:$D$5882,0.4),2,D4381&lt;=PERCENTILE($D$3:$D$5882,0.6),3,D4381&lt;=PERCENTILE($D$3:$D$5882,0.8),4,TRUE,5)</f>
        <v>4</v>
      </c>
      <c r="H4381" s="3" t="str" cm="1">
        <f t="array" ref="H4381">_xlfn.IFS(AND(E4381&gt;=4,F4381&gt;=4,G4381&gt;=4),"Champions",AND(E4381&gt;=3,F4381&gt;=3,G4381&gt;=3),"Loyal Customers",AND(E4381&lt;=2,F4381&gt;=3),"At Risk",AND(E4381&lt;=2,F4381&lt;=2,G4381&lt;=2),"Lost",AND(E4381&gt;=4,F4381&lt;=2),"New/Promising",TRUE,"Needs Attention")</f>
        <v>Champions</v>
      </c>
      <c r="I4381" s="3" t="str">
        <f t="shared" si="72"/>
        <v>Active</v>
      </c>
      <c r="J4381" s="3" t="str">
        <f>_xlfn.XLOOKUP(A4381,'Country_Lookup'!$D:$D,'Country_Lookup'!$E:$E)</f>
        <v>United Kingdom</v>
      </c>
    </row>
    <row r="4382" spans="1:10" x14ac:dyDescent="0.3">
      <c r="A4382">
        <v>16769</v>
      </c>
      <c r="B4382">
        <v>260</v>
      </c>
      <c r="C4382">
        <v>4</v>
      </c>
      <c r="D4382">
        <v>1141.7499999999998</v>
      </c>
      <c r="E4382" cm="1">
        <f t="array" ref="E4382">_xlfn.IFS(B4382&lt;=PERCENTILE($B$3:$B$5882,0.2),5,B4382&lt;=PERCENTILE($B$3:$B$5882,0.4),4,B4382&lt;=PERCENTILE($B$3:$B$5882,0.6),3,B4382&lt;=PERCENTILE($B$3:$B$5882,0.8),2,TRUE,1)</f>
        <v>2</v>
      </c>
      <c r="F4382" cm="1">
        <f t="array" ref="F4382">_xlfn.IFS(C4382&lt;=PERCENTILE($C$3:$C$5882,0.2),1,C4382&lt;=PERCENTILE($C$3:$C$5882,0.4),2,C4382&lt;=PERCENTILE($C$3:$C$5882,0.6),3,C4382&lt;=PERCENTILE($C$3:$C$5882,0.8),4,TRUE,5)</f>
        <v>3</v>
      </c>
      <c r="G4382" cm="1">
        <f t="array" ref="G4382">_xlfn.IFS(D4382&lt;=PERCENTILE($D$3:$D$5882,0.2),1,D4382&lt;=PERCENTILE($D$3:$D$5882,0.4),2,D4382&lt;=PERCENTILE($D$3:$D$5882,0.6),3,D4382&lt;=PERCENTILE($D$3:$D$5882,0.8),4,TRUE,5)</f>
        <v>3</v>
      </c>
      <c r="H4382" s="3" t="str" cm="1">
        <f t="array" ref="H4382">_xlfn.IFS(AND(E4382&gt;=4,F4382&gt;=4,G4382&gt;=4),"Champions",AND(E4382&gt;=3,F4382&gt;=3,G4382&gt;=3),"Loyal Customers",AND(E4382&lt;=2,F4382&gt;=3),"At Risk",AND(E4382&lt;=2,F4382&lt;=2,G4382&lt;=2),"Lost",AND(E4382&gt;=4,F4382&lt;=2),"New/Promising",TRUE,"Needs Attention")</f>
        <v>At Risk</v>
      </c>
      <c r="I4382" s="3" t="str">
        <f t="shared" si="72"/>
        <v>Churned</v>
      </c>
      <c r="J4382" s="3" t="str">
        <f>_xlfn.XLOOKUP(A4382,'Country_Lookup'!$D:$D,'Country_Lookup'!$E:$E)</f>
        <v>United Kingdom</v>
      </c>
    </row>
    <row r="4383" spans="1:10" x14ac:dyDescent="0.3">
      <c r="A4383">
        <v>16770</v>
      </c>
      <c r="B4383">
        <v>57</v>
      </c>
      <c r="C4383">
        <v>9</v>
      </c>
      <c r="D4383">
        <v>1932.130000000004</v>
      </c>
      <c r="E4383" cm="1">
        <f t="array" ref="E4383">_xlfn.IFS(B4383&lt;=PERCENTILE($B$3:$B$5882,0.2),5,B4383&lt;=PERCENTILE($B$3:$B$5882,0.4),4,B4383&lt;=PERCENTILE($B$3:$B$5882,0.6),3,B4383&lt;=PERCENTILE($B$3:$B$5882,0.8),2,TRUE,1)</f>
        <v>4</v>
      </c>
      <c r="F4383" cm="1">
        <f t="array" ref="F4383">_xlfn.IFS(C4383&lt;=PERCENTILE($C$3:$C$5882,0.2),1,C4383&lt;=PERCENTILE($C$3:$C$5882,0.4),2,C4383&lt;=PERCENTILE($C$3:$C$5882,0.6),3,C4383&lt;=PERCENTILE($C$3:$C$5882,0.8),4,TRUE,5)</f>
        <v>5</v>
      </c>
      <c r="G4383" cm="1">
        <f t="array" ref="G4383">_xlfn.IFS(D4383&lt;=PERCENTILE($D$3:$D$5882,0.2),1,D4383&lt;=PERCENTILE($D$3:$D$5882,0.4),2,D4383&lt;=PERCENTILE($D$3:$D$5882,0.6),3,D4383&lt;=PERCENTILE($D$3:$D$5882,0.8),4,TRUE,5)</f>
        <v>4</v>
      </c>
      <c r="H4383" s="3" t="str" cm="1">
        <f t="array" ref="H4383">_xlfn.IFS(AND(E4383&gt;=4,F4383&gt;=4,G4383&gt;=4),"Champions",AND(E4383&gt;=3,F4383&gt;=3,G4383&gt;=3),"Loyal Customers",AND(E4383&lt;=2,F4383&gt;=3),"At Risk",AND(E4383&lt;=2,F4383&lt;=2,G4383&lt;=2),"Lost",AND(E4383&gt;=4,F4383&lt;=2),"New/Promising",TRUE,"Needs Attention")</f>
        <v>Champions</v>
      </c>
      <c r="I4383" s="3" t="str">
        <f t="shared" si="72"/>
        <v>Active</v>
      </c>
      <c r="J4383" s="3" t="str">
        <f>_xlfn.XLOOKUP(A4383,'Country_Lookup'!$D:$D,'Country_Lookup'!$E:$E)</f>
        <v>United Kingdom</v>
      </c>
    </row>
    <row r="4384" spans="1:10" x14ac:dyDescent="0.3">
      <c r="A4384">
        <v>16771</v>
      </c>
      <c r="B4384">
        <v>33</v>
      </c>
      <c r="C4384">
        <v>10</v>
      </c>
      <c r="D4384">
        <v>3967.6000000000231</v>
      </c>
      <c r="E4384" cm="1">
        <f t="array" ref="E4384">_xlfn.IFS(B4384&lt;=PERCENTILE($B$3:$B$5882,0.2),5,B4384&lt;=PERCENTILE($B$3:$B$5882,0.4),4,B4384&lt;=PERCENTILE($B$3:$B$5882,0.6),3,B4384&lt;=PERCENTILE($B$3:$B$5882,0.8),2,TRUE,1)</f>
        <v>4</v>
      </c>
      <c r="F4384" cm="1">
        <f t="array" ref="F4384">_xlfn.IFS(C4384&lt;=PERCENTILE($C$3:$C$5882,0.2),1,C4384&lt;=PERCENTILE($C$3:$C$5882,0.4),2,C4384&lt;=PERCENTILE($C$3:$C$5882,0.6),3,C4384&lt;=PERCENTILE($C$3:$C$5882,0.8),4,TRUE,5)</f>
        <v>5</v>
      </c>
      <c r="G4384" cm="1">
        <f t="array" ref="G4384">_xlfn.IFS(D4384&lt;=PERCENTILE($D$3:$D$5882,0.2),1,D4384&lt;=PERCENTILE($D$3:$D$5882,0.4),2,D4384&lt;=PERCENTILE($D$3:$D$5882,0.6),3,D4384&lt;=PERCENTILE($D$3:$D$5882,0.8),4,TRUE,5)</f>
        <v>5</v>
      </c>
      <c r="H4384" s="3" t="str" cm="1">
        <f t="array" ref="H4384">_xlfn.IFS(AND(E4384&gt;=4,F4384&gt;=4,G4384&gt;=4),"Champions",AND(E4384&gt;=3,F4384&gt;=3,G4384&gt;=3),"Loyal Customers",AND(E4384&lt;=2,F4384&gt;=3),"At Risk",AND(E4384&lt;=2,F4384&lt;=2,G4384&lt;=2),"Lost",AND(E4384&gt;=4,F4384&lt;=2),"New/Promising",TRUE,"Needs Attention")</f>
        <v>Champions</v>
      </c>
      <c r="I4384" s="3" t="str">
        <f t="shared" si="72"/>
        <v>Active</v>
      </c>
      <c r="J4384" s="3" t="str">
        <f>_xlfn.XLOOKUP(A4384,'Country_Lookup'!$D:$D,'Country_Lookup'!$E:$E)</f>
        <v>United Kingdom</v>
      </c>
    </row>
    <row r="4385" spans="1:10" x14ac:dyDescent="0.3">
      <c r="A4385">
        <v>16772</v>
      </c>
      <c r="B4385">
        <v>423</v>
      </c>
      <c r="C4385">
        <v>3</v>
      </c>
      <c r="D4385">
        <v>3723.5499999999943</v>
      </c>
      <c r="E4385" cm="1">
        <f t="array" ref="E4385">_xlfn.IFS(B4385&lt;=PERCENTILE($B$3:$B$5882,0.2),5,B4385&lt;=PERCENTILE($B$3:$B$5882,0.4),4,B4385&lt;=PERCENTILE($B$3:$B$5882,0.6),3,B4385&lt;=PERCENTILE($B$3:$B$5882,0.8),2,TRUE,1)</f>
        <v>1</v>
      </c>
      <c r="F4385" cm="1">
        <f t="array" ref="F4385">_xlfn.IFS(C4385&lt;=PERCENTILE($C$3:$C$5882,0.2),1,C4385&lt;=PERCENTILE($C$3:$C$5882,0.4),2,C4385&lt;=PERCENTILE($C$3:$C$5882,0.6),3,C4385&lt;=PERCENTILE($C$3:$C$5882,0.8),4,TRUE,5)</f>
        <v>3</v>
      </c>
      <c r="G4385" cm="1">
        <f t="array" ref="G4385">_xlfn.IFS(D4385&lt;=PERCENTILE($D$3:$D$5882,0.2),1,D4385&lt;=PERCENTILE($D$3:$D$5882,0.4),2,D4385&lt;=PERCENTILE($D$3:$D$5882,0.6),3,D4385&lt;=PERCENTILE($D$3:$D$5882,0.8),4,TRUE,5)</f>
        <v>5</v>
      </c>
      <c r="H4385" s="3" t="str" cm="1">
        <f t="array" ref="H4385">_xlfn.IFS(AND(E4385&gt;=4,F4385&gt;=4,G4385&gt;=4),"Champions",AND(E4385&gt;=3,F4385&gt;=3,G4385&gt;=3),"Loyal Customers",AND(E4385&lt;=2,F4385&gt;=3),"At Risk",AND(E4385&lt;=2,F4385&lt;=2,G4385&lt;=2),"Lost",AND(E4385&gt;=4,F4385&lt;=2),"New/Promising",TRUE,"Needs Attention")</f>
        <v>At Risk</v>
      </c>
      <c r="I4385" s="3" t="str">
        <f t="shared" si="72"/>
        <v>Churned</v>
      </c>
      <c r="J4385" s="3" t="str">
        <f>_xlfn.XLOOKUP(A4385,'Country_Lookup'!$D:$D,'Country_Lookup'!$E:$E)</f>
        <v>United Kingdom</v>
      </c>
    </row>
    <row r="4386" spans="1:10" x14ac:dyDescent="0.3">
      <c r="A4386">
        <v>16773</v>
      </c>
      <c r="B4386">
        <v>57</v>
      </c>
      <c r="C4386">
        <v>3</v>
      </c>
      <c r="D4386">
        <v>421.24000000000052</v>
      </c>
      <c r="E4386" cm="1">
        <f t="array" ref="E4386">_xlfn.IFS(B4386&lt;=PERCENTILE($B$3:$B$5882,0.2),5,B4386&lt;=PERCENTILE($B$3:$B$5882,0.4),4,B4386&lt;=PERCENTILE($B$3:$B$5882,0.6),3,B4386&lt;=PERCENTILE($B$3:$B$5882,0.8),2,TRUE,1)</f>
        <v>4</v>
      </c>
      <c r="F4386" cm="1">
        <f t="array" ref="F4386">_xlfn.IFS(C4386&lt;=PERCENTILE($C$3:$C$5882,0.2),1,C4386&lt;=PERCENTILE($C$3:$C$5882,0.4),2,C4386&lt;=PERCENTILE($C$3:$C$5882,0.6),3,C4386&lt;=PERCENTILE($C$3:$C$5882,0.8),4,TRUE,5)</f>
        <v>3</v>
      </c>
      <c r="G4386" cm="1">
        <f t="array" ref="G4386">_xlfn.IFS(D4386&lt;=PERCENTILE($D$3:$D$5882,0.2),1,D4386&lt;=PERCENTILE($D$3:$D$5882,0.4),2,D4386&lt;=PERCENTILE($D$3:$D$5882,0.6),3,D4386&lt;=PERCENTILE($D$3:$D$5882,0.8),4,TRUE,5)</f>
        <v>2</v>
      </c>
      <c r="H4386" s="3" t="str" cm="1">
        <f t="array" ref="H4386">_xlfn.IFS(AND(E4386&gt;=4,F4386&gt;=4,G4386&gt;=4),"Champions",AND(E4386&gt;=3,F4386&gt;=3,G4386&gt;=3),"Loyal Customers",AND(E4386&lt;=2,F4386&gt;=3),"At Risk",AND(E4386&lt;=2,F4386&lt;=2,G4386&lt;=2),"Lost",AND(E4386&gt;=4,F4386&lt;=2),"New/Promising",TRUE,"Needs Attention")</f>
        <v>Needs Attention</v>
      </c>
      <c r="I4386" s="3" t="str">
        <f t="shared" si="72"/>
        <v>Active</v>
      </c>
      <c r="J4386" s="3" t="str">
        <f>_xlfn.XLOOKUP(A4386,'Country_Lookup'!$D:$D,'Country_Lookup'!$E:$E)</f>
        <v>United Kingdom</v>
      </c>
    </row>
    <row r="4387" spans="1:10" x14ac:dyDescent="0.3">
      <c r="A4387">
        <v>16774</v>
      </c>
      <c r="B4387">
        <v>67</v>
      </c>
      <c r="C4387">
        <v>8</v>
      </c>
      <c r="D4387">
        <v>1594.4500000000032</v>
      </c>
      <c r="E4387" cm="1">
        <f t="array" ref="E4387">_xlfn.IFS(B4387&lt;=PERCENTILE($B$3:$B$5882,0.2),5,B4387&lt;=PERCENTILE($B$3:$B$5882,0.4),4,B4387&lt;=PERCENTILE($B$3:$B$5882,0.6),3,B4387&lt;=PERCENTILE($B$3:$B$5882,0.8),2,TRUE,1)</f>
        <v>3</v>
      </c>
      <c r="F4387" cm="1">
        <f t="array" ref="F4387">_xlfn.IFS(C4387&lt;=PERCENTILE($C$3:$C$5882,0.2),1,C4387&lt;=PERCENTILE($C$3:$C$5882,0.4),2,C4387&lt;=PERCENTILE($C$3:$C$5882,0.6),3,C4387&lt;=PERCENTILE($C$3:$C$5882,0.8),4,TRUE,5)</f>
        <v>4</v>
      </c>
      <c r="G4387" cm="1">
        <f t="array" ref="G4387">_xlfn.IFS(D4387&lt;=PERCENTILE($D$3:$D$5882,0.2),1,D4387&lt;=PERCENTILE($D$3:$D$5882,0.4),2,D4387&lt;=PERCENTILE($D$3:$D$5882,0.6),3,D4387&lt;=PERCENTILE($D$3:$D$5882,0.8),4,TRUE,5)</f>
        <v>4</v>
      </c>
      <c r="H4387" s="3" t="str" cm="1">
        <f t="array" ref="H4387">_xlfn.IFS(AND(E4387&gt;=4,F4387&gt;=4,G4387&gt;=4),"Champions",AND(E4387&gt;=3,F4387&gt;=3,G4387&gt;=3),"Loyal Customers",AND(E4387&lt;=2,F4387&gt;=3),"At Risk",AND(E4387&lt;=2,F4387&lt;=2,G4387&lt;=2),"Lost",AND(E4387&gt;=4,F4387&lt;=2),"New/Promising",TRUE,"Needs Attention")</f>
        <v>Loyal Customers</v>
      </c>
      <c r="I4387" s="3" t="str">
        <f t="shared" si="72"/>
        <v>Active</v>
      </c>
      <c r="J4387" s="3" t="str">
        <f>_xlfn.XLOOKUP(A4387,'Country_Lookup'!$D:$D,'Country_Lookup'!$E:$E)</f>
        <v>United Kingdom</v>
      </c>
    </row>
    <row r="4388" spans="1:10" x14ac:dyDescent="0.3">
      <c r="A4388">
        <v>16775</v>
      </c>
      <c r="B4388">
        <v>10</v>
      </c>
      <c r="C4388">
        <v>16</v>
      </c>
      <c r="D4388">
        <v>3056.8900000000071</v>
      </c>
      <c r="E4388" cm="1">
        <f t="array" ref="E4388">_xlfn.IFS(B4388&lt;=PERCENTILE($B$3:$B$5882,0.2),5,B4388&lt;=PERCENTILE($B$3:$B$5882,0.4),4,B4388&lt;=PERCENTILE($B$3:$B$5882,0.6),3,B4388&lt;=PERCENTILE($B$3:$B$5882,0.8),2,TRUE,1)</f>
        <v>5</v>
      </c>
      <c r="F4388" cm="1">
        <f t="array" ref="F4388">_xlfn.IFS(C4388&lt;=PERCENTILE($C$3:$C$5882,0.2),1,C4388&lt;=PERCENTILE($C$3:$C$5882,0.4),2,C4388&lt;=PERCENTILE($C$3:$C$5882,0.6),3,C4388&lt;=PERCENTILE($C$3:$C$5882,0.8),4,TRUE,5)</f>
        <v>5</v>
      </c>
      <c r="G4388" cm="1">
        <f t="array" ref="G4388">_xlfn.IFS(D4388&lt;=PERCENTILE($D$3:$D$5882,0.2),1,D4388&lt;=PERCENTILE($D$3:$D$5882,0.4),2,D4388&lt;=PERCENTILE($D$3:$D$5882,0.6),3,D4388&lt;=PERCENTILE($D$3:$D$5882,0.8),4,TRUE,5)</f>
        <v>5</v>
      </c>
      <c r="H4388" s="3" t="str" cm="1">
        <f t="array" ref="H4388">_xlfn.IFS(AND(E4388&gt;=4,F4388&gt;=4,G4388&gt;=4),"Champions",AND(E4388&gt;=3,F4388&gt;=3,G4388&gt;=3),"Loyal Customers",AND(E4388&lt;=2,F4388&gt;=3),"At Risk",AND(E4388&lt;=2,F4388&lt;=2,G4388&lt;=2),"Lost",AND(E4388&gt;=4,F4388&lt;=2),"New/Promising",TRUE,"Needs Attention")</f>
        <v>Champions</v>
      </c>
      <c r="I4388" s="3" t="str">
        <f t="shared" si="72"/>
        <v>Active</v>
      </c>
      <c r="J4388" s="3" t="str">
        <f>_xlfn.XLOOKUP(A4388,'Country_Lookup'!$D:$D,'Country_Lookup'!$E:$E)</f>
        <v>United Kingdom</v>
      </c>
    </row>
    <row r="4389" spans="1:10" x14ac:dyDescent="0.3">
      <c r="A4389">
        <v>16776</v>
      </c>
      <c r="B4389">
        <v>60</v>
      </c>
      <c r="C4389">
        <v>2</v>
      </c>
      <c r="D4389">
        <v>619.85000000000059</v>
      </c>
      <c r="E4389" cm="1">
        <f t="array" ref="E4389">_xlfn.IFS(B4389&lt;=PERCENTILE($B$3:$B$5882,0.2),5,B4389&lt;=PERCENTILE($B$3:$B$5882,0.4),4,B4389&lt;=PERCENTILE($B$3:$B$5882,0.6),3,B4389&lt;=PERCENTILE($B$3:$B$5882,0.8),2,TRUE,1)</f>
        <v>3</v>
      </c>
      <c r="F4389" cm="1">
        <f t="array" ref="F4389">_xlfn.IFS(C4389&lt;=PERCENTILE($C$3:$C$5882,0.2),1,C4389&lt;=PERCENTILE($C$3:$C$5882,0.4),2,C4389&lt;=PERCENTILE($C$3:$C$5882,0.6),3,C4389&lt;=PERCENTILE($C$3:$C$5882,0.8),4,TRUE,5)</f>
        <v>2</v>
      </c>
      <c r="G4389" cm="1">
        <f t="array" ref="G4389">_xlfn.IFS(D4389&lt;=PERCENTILE($D$3:$D$5882,0.2),1,D4389&lt;=PERCENTILE($D$3:$D$5882,0.4),2,D4389&lt;=PERCENTILE($D$3:$D$5882,0.6),3,D4389&lt;=PERCENTILE($D$3:$D$5882,0.8),4,TRUE,5)</f>
        <v>3</v>
      </c>
      <c r="H4389" s="3" t="str" cm="1">
        <f t="array" ref="H4389">_xlfn.IFS(AND(E4389&gt;=4,F4389&gt;=4,G4389&gt;=4),"Champions",AND(E4389&gt;=3,F4389&gt;=3,G4389&gt;=3),"Loyal Customers",AND(E4389&lt;=2,F4389&gt;=3),"At Risk",AND(E4389&lt;=2,F4389&lt;=2,G4389&lt;=2),"Lost",AND(E4389&gt;=4,F4389&lt;=2),"New/Promising",TRUE,"Needs Attention")</f>
        <v>Needs Attention</v>
      </c>
      <c r="I4389" s="3" t="str">
        <f t="shared" si="72"/>
        <v>Active</v>
      </c>
      <c r="J4389" s="3" t="str">
        <f>_xlfn.XLOOKUP(A4389,'Country_Lookup'!$D:$D,'Country_Lookup'!$E:$E)</f>
        <v>United Kingdom</v>
      </c>
    </row>
    <row r="4390" spans="1:10" x14ac:dyDescent="0.3">
      <c r="A4390">
        <v>16777</v>
      </c>
      <c r="B4390">
        <v>80</v>
      </c>
      <c r="C4390">
        <v>5</v>
      </c>
      <c r="D4390">
        <v>1307.7600000000011</v>
      </c>
      <c r="E4390" cm="1">
        <f t="array" ref="E4390">_xlfn.IFS(B4390&lt;=PERCENTILE($B$3:$B$5882,0.2),5,B4390&lt;=PERCENTILE($B$3:$B$5882,0.4),4,B4390&lt;=PERCENTILE($B$3:$B$5882,0.6),3,B4390&lt;=PERCENTILE($B$3:$B$5882,0.8),2,TRUE,1)</f>
        <v>3</v>
      </c>
      <c r="F4390" cm="1">
        <f t="array" ref="F4390">_xlfn.IFS(C4390&lt;=PERCENTILE($C$3:$C$5882,0.2),1,C4390&lt;=PERCENTILE($C$3:$C$5882,0.4),2,C4390&lt;=PERCENTILE($C$3:$C$5882,0.6),3,C4390&lt;=PERCENTILE($C$3:$C$5882,0.8),4,TRUE,5)</f>
        <v>4</v>
      </c>
      <c r="G4390" cm="1">
        <f t="array" ref="G4390">_xlfn.IFS(D4390&lt;=PERCENTILE($D$3:$D$5882,0.2),1,D4390&lt;=PERCENTILE($D$3:$D$5882,0.4),2,D4390&lt;=PERCENTILE($D$3:$D$5882,0.6),3,D4390&lt;=PERCENTILE($D$3:$D$5882,0.8),4,TRUE,5)</f>
        <v>4</v>
      </c>
      <c r="H4390" s="3" t="str" cm="1">
        <f t="array" ref="H4390">_xlfn.IFS(AND(E4390&gt;=4,F4390&gt;=4,G4390&gt;=4),"Champions",AND(E4390&gt;=3,F4390&gt;=3,G4390&gt;=3),"Loyal Customers",AND(E4390&lt;=2,F4390&gt;=3),"At Risk",AND(E4390&lt;=2,F4390&lt;=2,G4390&lt;=2),"Lost",AND(E4390&gt;=4,F4390&lt;=2),"New/Promising",TRUE,"Needs Attention")</f>
        <v>Loyal Customers</v>
      </c>
      <c r="I4390" s="3" t="str">
        <f t="shared" si="72"/>
        <v>Active</v>
      </c>
      <c r="J4390" s="3" t="str">
        <f>_xlfn.XLOOKUP(A4390,'Country_Lookup'!$D:$D,'Country_Lookup'!$E:$E)</f>
        <v>United Kingdom</v>
      </c>
    </row>
    <row r="4391" spans="1:10" x14ac:dyDescent="0.3">
      <c r="A4391">
        <v>16778</v>
      </c>
      <c r="B4391">
        <v>74</v>
      </c>
      <c r="C4391">
        <v>2</v>
      </c>
      <c r="D4391">
        <v>245.94000000000003</v>
      </c>
      <c r="E4391" cm="1">
        <f t="array" ref="E4391">_xlfn.IFS(B4391&lt;=PERCENTILE($B$3:$B$5882,0.2),5,B4391&lt;=PERCENTILE($B$3:$B$5882,0.4),4,B4391&lt;=PERCENTILE($B$3:$B$5882,0.6),3,B4391&lt;=PERCENTILE($B$3:$B$5882,0.8),2,TRUE,1)</f>
        <v>3</v>
      </c>
      <c r="F4391" cm="1">
        <f t="array" ref="F4391">_xlfn.IFS(C4391&lt;=PERCENTILE($C$3:$C$5882,0.2),1,C4391&lt;=PERCENTILE($C$3:$C$5882,0.4),2,C4391&lt;=PERCENTILE($C$3:$C$5882,0.6),3,C4391&lt;=PERCENTILE($C$3:$C$5882,0.8),4,TRUE,5)</f>
        <v>2</v>
      </c>
      <c r="G4391" cm="1">
        <f t="array" ref="G4391">_xlfn.IFS(D4391&lt;=PERCENTILE($D$3:$D$5882,0.2),1,D4391&lt;=PERCENTILE($D$3:$D$5882,0.4),2,D4391&lt;=PERCENTILE($D$3:$D$5882,0.6),3,D4391&lt;=PERCENTILE($D$3:$D$5882,0.8),4,TRUE,5)</f>
        <v>1</v>
      </c>
      <c r="H4391" s="3" t="str" cm="1">
        <f t="array" ref="H4391">_xlfn.IFS(AND(E4391&gt;=4,F4391&gt;=4,G4391&gt;=4),"Champions",AND(E4391&gt;=3,F4391&gt;=3,G4391&gt;=3),"Loyal Customers",AND(E4391&lt;=2,F4391&gt;=3),"At Risk",AND(E4391&lt;=2,F4391&lt;=2,G4391&lt;=2),"Lost",AND(E4391&gt;=4,F4391&lt;=2),"New/Promising",TRUE,"Needs Attention")</f>
        <v>Needs Attention</v>
      </c>
      <c r="I4391" s="3" t="str">
        <f t="shared" si="72"/>
        <v>Active</v>
      </c>
      <c r="J4391" s="3" t="str">
        <f>_xlfn.XLOOKUP(A4391,'Country_Lookup'!$D:$D,'Country_Lookup'!$E:$E)</f>
        <v>United Kingdom</v>
      </c>
    </row>
    <row r="4392" spans="1:10" x14ac:dyDescent="0.3">
      <c r="A4392">
        <v>16779</v>
      </c>
      <c r="B4392">
        <v>2</v>
      </c>
      <c r="C4392">
        <v>53</v>
      </c>
      <c r="D4392">
        <v>33268.239999999372</v>
      </c>
      <c r="E4392" cm="1">
        <f t="array" ref="E4392">_xlfn.IFS(B4392&lt;=PERCENTILE($B$3:$B$5882,0.2),5,B4392&lt;=PERCENTILE($B$3:$B$5882,0.4),4,B4392&lt;=PERCENTILE($B$3:$B$5882,0.6),3,B4392&lt;=PERCENTILE($B$3:$B$5882,0.8),2,TRUE,1)</f>
        <v>5</v>
      </c>
      <c r="F4392" cm="1">
        <f t="array" ref="F4392">_xlfn.IFS(C4392&lt;=PERCENTILE($C$3:$C$5882,0.2),1,C4392&lt;=PERCENTILE($C$3:$C$5882,0.4),2,C4392&lt;=PERCENTILE($C$3:$C$5882,0.6),3,C4392&lt;=PERCENTILE($C$3:$C$5882,0.8),4,TRUE,5)</f>
        <v>5</v>
      </c>
      <c r="G4392" cm="1">
        <f t="array" ref="G4392">_xlfn.IFS(D4392&lt;=PERCENTILE($D$3:$D$5882,0.2),1,D4392&lt;=PERCENTILE($D$3:$D$5882,0.4),2,D4392&lt;=PERCENTILE($D$3:$D$5882,0.6),3,D4392&lt;=PERCENTILE($D$3:$D$5882,0.8),4,TRUE,5)</f>
        <v>5</v>
      </c>
      <c r="H4392" s="3" t="str" cm="1">
        <f t="array" ref="H4392">_xlfn.IFS(AND(E4392&gt;=4,F4392&gt;=4,G4392&gt;=4),"Champions",AND(E4392&gt;=3,F4392&gt;=3,G4392&gt;=3),"Loyal Customers",AND(E4392&lt;=2,F4392&gt;=3),"At Risk",AND(E4392&lt;=2,F4392&lt;=2,G4392&lt;=2),"Lost",AND(E4392&gt;=4,F4392&lt;=2),"New/Promising",TRUE,"Needs Attention")</f>
        <v>Champions</v>
      </c>
      <c r="I4392" s="3" t="str">
        <f t="shared" si="72"/>
        <v>Active</v>
      </c>
      <c r="J4392" s="3" t="str">
        <f>_xlfn.XLOOKUP(A4392,'Country_Lookup'!$D:$D,'Country_Lookup'!$E:$E)</f>
        <v>United Kingdom</v>
      </c>
    </row>
    <row r="4393" spans="1:10" x14ac:dyDescent="0.3">
      <c r="A4393">
        <v>16780</v>
      </c>
      <c r="B4393">
        <v>100</v>
      </c>
      <c r="C4393">
        <v>3</v>
      </c>
      <c r="D4393">
        <v>605.55000000000098</v>
      </c>
      <c r="E4393" cm="1">
        <f t="array" ref="E4393">_xlfn.IFS(B4393&lt;=PERCENTILE($B$3:$B$5882,0.2),5,B4393&lt;=PERCENTILE($B$3:$B$5882,0.4),4,B4393&lt;=PERCENTILE($B$3:$B$5882,0.6),3,B4393&lt;=PERCENTILE($B$3:$B$5882,0.8),2,TRUE,1)</f>
        <v>3</v>
      </c>
      <c r="F4393" cm="1">
        <f t="array" ref="F4393">_xlfn.IFS(C4393&lt;=PERCENTILE($C$3:$C$5882,0.2),1,C4393&lt;=PERCENTILE($C$3:$C$5882,0.4),2,C4393&lt;=PERCENTILE($C$3:$C$5882,0.6),3,C4393&lt;=PERCENTILE($C$3:$C$5882,0.8),4,TRUE,5)</f>
        <v>3</v>
      </c>
      <c r="G4393" cm="1">
        <f t="array" ref="G4393">_xlfn.IFS(D4393&lt;=PERCENTILE($D$3:$D$5882,0.2),1,D4393&lt;=PERCENTILE($D$3:$D$5882,0.4),2,D4393&lt;=PERCENTILE($D$3:$D$5882,0.6),3,D4393&lt;=PERCENTILE($D$3:$D$5882,0.8),4,TRUE,5)</f>
        <v>2</v>
      </c>
      <c r="H4393" s="3" t="str" cm="1">
        <f t="array" ref="H4393">_xlfn.IFS(AND(E4393&gt;=4,F4393&gt;=4,G4393&gt;=4),"Champions",AND(E4393&gt;=3,F4393&gt;=3,G4393&gt;=3),"Loyal Customers",AND(E4393&lt;=2,F4393&gt;=3),"At Risk",AND(E4393&lt;=2,F4393&lt;=2,G4393&lt;=2),"Lost",AND(E4393&gt;=4,F4393&lt;=2),"New/Promising",TRUE,"Needs Attention")</f>
        <v>Needs Attention</v>
      </c>
      <c r="I4393" s="3" t="str">
        <f t="shared" si="72"/>
        <v>Churned</v>
      </c>
      <c r="J4393" s="3" t="str">
        <f>_xlfn.XLOOKUP(A4393,'Country_Lookup'!$D:$D,'Country_Lookup'!$E:$E)</f>
        <v>United Kingdom</v>
      </c>
    </row>
    <row r="4394" spans="1:10" x14ac:dyDescent="0.3">
      <c r="A4394">
        <v>16781</v>
      </c>
      <c r="B4394">
        <v>372</v>
      </c>
      <c r="C4394">
        <v>2</v>
      </c>
      <c r="D4394">
        <v>934.25</v>
      </c>
      <c r="E4394" cm="1">
        <f t="array" ref="E4394">_xlfn.IFS(B4394&lt;=PERCENTILE($B$3:$B$5882,0.2),5,B4394&lt;=PERCENTILE($B$3:$B$5882,0.4),4,B4394&lt;=PERCENTILE($B$3:$B$5882,0.6),3,B4394&lt;=PERCENTILE($B$3:$B$5882,0.8),2,TRUE,1)</f>
        <v>2</v>
      </c>
      <c r="F4394" cm="1">
        <f t="array" ref="F4394">_xlfn.IFS(C4394&lt;=PERCENTILE($C$3:$C$5882,0.2),1,C4394&lt;=PERCENTILE($C$3:$C$5882,0.4),2,C4394&lt;=PERCENTILE($C$3:$C$5882,0.6),3,C4394&lt;=PERCENTILE($C$3:$C$5882,0.8),4,TRUE,5)</f>
        <v>2</v>
      </c>
      <c r="G4394" cm="1">
        <f t="array" ref="G4394">_xlfn.IFS(D4394&lt;=PERCENTILE($D$3:$D$5882,0.2),1,D4394&lt;=PERCENTILE($D$3:$D$5882,0.4),2,D4394&lt;=PERCENTILE($D$3:$D$5882,0.6),3,D4394&lt;=PERCENTILE($D$3:$D$5882,0.8),4,TRUE,5)</f>
        <v>3</v>
      </c>
      <c r="H4394" s="3" t="str" cm="1">
        <f t="array" ref="H4394">_xlfn.IFS(AND(E4394&gt;=4,F4394&gt;=4,G4394&gt;=4),"Champions",AND(E4394&gt;=3,F4394&gt;=3,G4394&gt;=3),"Loyal Customers",AND(E4394&lt;=2,F4394&gt;=3),"At Risk",AND(E4394&lt;=2,F4394&lt;=2,G4394&lt;=2),"Lost",AND(E4394&gt;=4,F4394&lt;=2),"New/Promising",TRUE,"Needs Attention")</f>
        <v>Needs Attention</v>
      </c>
      <c r="I4394" s="3" t="str">
        <f t="shared" si="72"/>
        <v>Churned</v>
      </c>
      <c r="J4394" s="3" t="str">
        <f>_xlfn.XLOOKUP(A4394,'Country_Lookup'!$D:$D,'Country_Lookup'!$E:$E)</f>
        <v>United Kingdom</v>
      </c>
    </row>
    <row r="4395" spans="1:10" x14ac:dyDescent="0.3">
      <c r="A4395">
        <v>16782</v>
      </c>
      <c r="B4395">
        <v>10</v>
      </c>
      <c r="C4395">
        <v>38</v>
      </c>
      <c r="D4395">
        <v>10438.410000000125</v>
      </c>
      <c r="E4395" cm="1">
        <f t="array" ref="E4395">_xlfn.IFS(B4395&lt;=PERCENTILE($B$3:$B$5882,0.2),5,B4395&lt;=PERCENTILE($B$3:$B$5882,0.4),4,B4395&lt;=PERCENTILE($B$3:$B$5882,0.6),3,B4395&lt;=PERCENTILE($B$3:$B$5882,0.8),2,TRUE,1)</f>
        <v>5</v>
      </c>
      <c r="F4395" cm="1">
        <f t="array" ref="F4395">_xlfn.IFS(C4395&lt;=PERCENTILE($C$3:$C$5882,0.2),1,C4395&lt;=PERCENTILE($C$3:$C$5882,0.4),2,C4395&lt;=PERCENTILE($C$3:$C$5882,0.6),3,C4395&lt;=PERCENTILE($C$3:$C$5882,0.8),4,TRUE,5)</f>
        <v>5</v>
      </c>
      <c r="G4395" cm="1">
        <f t="array" ref="G4395">_xlfn.IFS(D4395&lt;=PERCENTILE($D$3:$D$5882,0.2),1,D4395&lt;=PERCENTILE($D$3:$D$5882,0.4),2,D4395&lt;=PERCENTILE($D$3:$D$5882,0.6),3,D4395&lt;=PERCENTILE($D$3:$D$5882,0.8),4,TRUE,5)</f>
        <v>5</v>
      </c>
      <c r="H4395" s="3" t="str" cm="1">
        <f t="array" ref="H4395">_xlfn.IFS(AND(E4395&gt;=4,F4395&gt;=4,G4395&gt;=4),"Champions",AND(E4395&gt;=3,F4395&gt;=3,G4395&gt;=3),"Loyal Customers",AND(E4395&lt;=2,F4395&gt;=3),"At Risk",AND(E4395&lt;=2,F4395&lt;=2,G4395&lt;=2),"Lost",AND(E4395&gt;=4,F4395&lt;=2),"New/Promising",TRUE,"Needs Attention")</f>
        <v>Champions</v>
      </c>
      <c r="I4395" s="3" t="str">
        <f t="shared" si="72"/>
        <v>Active</v>
      </c>
      <c r="J4395" s="3" t="str">
        <f>_xlfn.XLOOKUP(A4395,'Country_Lookup'!$D:$D,'Country_Lookup'!$E:$E)</f>
        <v>United Kingdom</v>
      </c>
    </row>
    <row r="4396" spans="1:10" x14ac:dyDescent="0.3">
      <c r="A4396">
        <v>16783</v>
      </c>
      <c r="B4396">
        <v>436</v>
      </c>
      <c r="C4396">
        <v>1</v>
      </c>
      <c r="D4396">
        <v>391.95000000000016</v>
      </c>
      <c r="E4396" cm="1">
        <f t="array" ref="E4396">_xlfn.IFS(B4396&lt;=PERCENTILE($B$3:$B$5882,0.2),5,B4396&lt;=PERCENTILE($B$3:$B$5882,0.4),4,B4396&lt;=PERCENTILE($B$3:$B$5882,0.6),3,B4396&lt;=PERCENTILE($B$3:$B$5882,0.8),2,TRUE,1)</f>
        <v>1</v>
      </c>
      <c r="F4396" cm="1">
        <f t="array" ref="F4396">_xlfn.IFS(C4396&lt;=PERCENTILE($C$3:$C$5882,0.2),1,C4396&lt;=PERCENTILE($C$3:$C$5882,0.4),2,C4396&lt;=PERCENTILE($C$3:$C$5882,0.6),3,C4396&lt;=PERCENTILE($C$3:$C$5882,0.8),4,TRUE,5)</f>
        <v>1</v>
      </c>
      <c r="G4396" cm="1">
        <f t="array" ref="G4396">_xlfn.IFS(D4396&lt;=PERCENTILE($D$3:$D$5882,0.2),1,D4396&lt;=PERCENTILE($D$3:$D$5882,0.4),2,D4396&lt;=PERCENTILE($D$3:$D$5882,0.6),3,D4396&lt;=PERCENTILE($D$3:$D$5882,0.8),4,TRUE,5)</f>
        <v>2</v>
      </c>
      <c r="H4396" s="3" t="str" cm="1">
        <f t="array" ref="H4396">_xlfn.IFS(AND(E4396&gt;=4,F4396&gt;=4,G4396&gt;=4),"Champions",AND(E4396&gt;=3,F4396&gt;=3,G4396&gt;=3),"Loyal Customers",AND(E4396&lt;=2,F4396&gt;=3),"At Risk",AND(E4396&lt;=2,F4396&lt;=2,G4396&lt;=2),"Lost",AND(E4396&gt;=4,F4396&lt;=2),"New/Promising",TRUE,"Needs Attention")</f>
        <v>Lost</v>
      </c>
      <c r="I4396" s="3" t="str">
        <f t="shared" si="72"/>
        <v>Churned</v>
      </c>
      <c r="J4396" s="3" t="str">
        <f>_xlfn.XLOOKUP(A4396,'Country_Lookup'!$D:$D,'Country_Lookup'!$E:$E)</f>
        <v>United Kingdom</v>
      </c>
    </row>
    <row r="4397" spans="1:10" x14ac:dyDescent="0.3">
      <c r="A4397">
        <v>16784</v>
      </c>
      <c r="B4397">
        <v>19</v>
      </c>
      <c r="C4397">
        <v>5</v>
      </c>
      <c r="D4397">
        <v>896.52999999999906</v>
      </c>
      <c r="E4397" cm="1">
        <f t="array" ref="E4397">_xlfn.IFS(B4397&lt;=PERCENTILE($B$3:$B$5882,0.2),5,B4397&lt;=PERCENTILE($B$3:$B$5882,0.4),4,B4397&lt;=PERCENTILE($B$3:$B$5882,0.6),3,B4397&lt;=PERCENTILE($B$3:$B$5882,0.8),2,TRUE,1)</f>
        <v>5</v>
      </c>
      <c r="F4397" cm="1">
        <f t="array" ref="F4397">_xlfn.IFS(C4397&lt;=PERCENTILE($C$3:$C$5882,0.2),1,C4397&lt;=PERCENTILE($C$3:$C$5882,0.4),2,C4397&lt;=PERCENTILE($C$3:$C$5882,0.6),3,C4397&lt;=PERCENTILE($C$3:$C$5882,0.8),4,TRUE,5)</f>
        <v>4</v>
      </c>
      <c r="G4397" cm="1">
        <f t="array" ref="G4397">_xlfn.IFS(D4397&lt;=PERCENTILE($D$3:$D$5882,0.2),1,D4397&lt;=PERCENTILE($D$3:$D$5882,0.4),2,D4397&lt;=PERCENTILE($D$3:$D$5882,0.6),3,D4397&lt;=PERCENTILE($D$3:$D$5882,0.8),4,TRUE,5)</f>
        <v>3</v>
      </c>
      <c r="H4397" s="3" t="str" cm="1">
        <f t="array" ref="H4397">_xlfn.IFS(AND(E4397&gt;=4,F4397&gt;=4,G4397&gt;=4),"Champions",AND(E4397&gt;=3,F4397&gt;=3,G4397&gt;=3),"Loyal Customers",AND(E4397&lt;=2,F4397&gt;=3),"At Risk",AND(E4397&lt;=2,F4397&lt;=2,G4397&lt;=2),"Lost",AND(E4397&gt;=4,F4397&lt;=2),"New/Promising",TRUE,"Needs Attention")</f>
        <v>Loyal Customers</v>
      </c>
      <c r="I4397" s="3" t="str">
        <f t="shared" si="72"/>
        <v>Active</v>
      </c>
      <c r="J4397" s="3" t="str">
        <f>_xlfn.XLOOKUP(A4397,'Country_Lookup'!$D:$D,'Country_Lookup'!$E:$E)</f>
        <v>United Kingdom</v>
      </c>
    </row>
    <row r="4398" spans="1:10" x14ac:dyDescent="0.3">
      <c r="A4398">
        <v>16785</v>
      </c>
      <c r="B4398">
        <v>409</v>
      </c>
      <c r="C4398">
        <v>1</v>
      </c>
      <c r="D4398">
        <v>533.78000000000009</v>
      </c>
      <c r="E4398" cm="1">
        <f t="array" ref="E4398">_xlfn.IFS(B4398&lt;=PERCENTILE($B$3:$B$5882,0.2),5,B4398&lt;=PERCENTILE($B$3:$B$5882,0.4),4,B4398&lt;=PERCENTILE($B$3:$B$5882,0.6),3,B4398&lt;=PERCENTILE($B$3:$B$5882,0.8),2,TRUE,1)</f>
        <v>2</v>
      </c>
      <c r="F4398" cm="1">
        <f t="array" ref="F4398">_xlfn.IFS(C4398&lt;=PERCENTILE($C$3:$C$5882,0.2),1,C4398&lt;=PERCENTILE($C$3:$C$5882,0.4),2,C4398&lt;=PERCENTILE($C$3:$C$5882,0.6),3,C4398&lt;=PERCENTILE($C$3:$C$5882,0.8),4,TRUE,5)</f>
        <v>1</v>
      </c>
      <c r="G4398" cm="1">
        <f t="array" ref="G4398">_xlfn.IFS(D4398&lt;=PERCENTILE($D$3:$D$5882,0.2),1,D4398&lt;=PERCENTILE($D$3:$D$5882,0.4),2,D4398&lt;=PERCENTILE($D$3:$D$5882,0.6),3,D4398&lt;=PERCENTILE($D$3:$D$5882,0.8),4,TRUE,5)</f>
        <v>2</v>
      </c>
      <c r="H4398" s="3" t="str" cm="1">
        <f t="array" ref="H4398">_xlfn.IFS(AND(E4398&gt;=4,F4398&gt;=4,G4398&gt;=4),"Champions",AND(E4398&gt;=3,F4398&gt;=3,G4398&gt;=3),"Loyal Customers",AND(E4398&lt;=2,F4398&gt;=3),"At Risk",AND(E4398&lt;=2,F4398&lt;=2,G4398&lt;=2),"Lost",AND(E4398&gt;=4,F4398&lt;=2),"New/Promising",TRUE,"Needs Attention")</f>
        <v>Lost</v>
      </c>
      <c r="I4398" s="3" t="str">
        <f t="shared" si="72"/>
        <v>Churned</v>
      </c>
      <c r="J4398" s="3" t="str">
        <f>_xlfn.XLOOKUP(A4398,'Country_Lookup'!$D:$D,'Country_Lookup'!$E:$E)</f>
        <v>United Kingdom</v>
      </c>
    </row>
    <row r="4399" spans="1:10" x14ac:dyDescent="0.3">
      <c r="A4399">
        <v>16786</v>
      </c>
      <c r="B4399">
        <v>393</v>
      </c>
      <c r="C4399">
        <v>1</v>
      </c>
      <c r="D4399">
        <v>51.839999999999996</v>
      </c>
      <c r="E4399" cm="1">
        <f t="array" ref="E4399">_xlfn.IFS(B4399&lt;=PERCENTILE($B$3:$B$5882,0.2),5,B4399&lt;=PERCENTILE($B$3:$B$5882,0.4),4,B4399&lt;=PERCENTILE($B$3:$B$5882,0.6),3,B4399&lt;=PERCENTILE($B$3:$B$5882,0.8),2,TRUE,1)</f>
        <v>2</v>
      </c>
      <c r="F4399" cm="1">
        <f t="array" ref="F4399">_xlfn.IFS(C4399&lt;=PERCENTILE($C$3:$C$5882,0.2),1,C4399&lt;=PERCENTILE($C$3:$C$5882,0.4),2,C4399&lt;=PERCENTILE($C$3:$C$5882,0.6),3,C4399&lt;=PERCENTILE($C$3:$C$5882,0.8),4,TRUE,5)</f>
        <v>1</v>
      </c>
      <c r="G4399" cm="1">
        <f t="array" ref="G4399">_xlfn.IFS(D4399&lt;=PERCENTILE($D$3:$D$5882,0.2),1,D4399&lt;=PERCENTILE($D$3:$D$5882,0.4),2,D4399&lt;=PERCENTILE($D$3:$D$5882,0.6),3,D4399&lt;=PERCENTILE($D$3:$D$5882,0.8),4,TRUE,5)</f>
        <v>1</v>
      </c>
      <c r="H4399" s="3" t="str" cm="1">
        <f t="array" ref="H4399">_xlfn.IFS(AND(E4399&gt;=4,F4399&gt;=4,G4399&gt;=4),"Champions",AND(E4399&gt;=3,F4399&gt;=3,G4399&gt;=3),"Loyal Customers",AND(E4399&lt;=2,F4399&gt;=3),"At Risk",AND(E4399&lt;=2,F4399&lt;=2,G4399&lt;=2),"Lost",AND(E4399&gt;=4,F4399&lt;=2),"New/Promising",TRUE,"Needs Attention")</f>
        <v>Lost</v>
      </c>
      <c r="I4399" s="3" t="str">
        <f t="shared" si="72"/>
        <v>Churned</v>
      </c>
      <c r="J4399" s="3" t="str">
        <f>_xlfn.XLOOKUP(A4399,'Country_Lookup'!$D:$D,'Country_Lookup'!$E:$E)</f>
        <v>United Kingdom</v>
      </c>
    </row>
    <row r="4400" spans="1:10" x14ac:dyDescent="0.3">
      <c r="A4400">
        <v>16787</v>
      </c>
      <c r="B4400">
        <v>397</v>
      </c>
      <c r="C4400">
        <v>4</v>
      </c>
      <c r="D4400">
        <v>1035.4299999999969</v>
      </c>
      <c r="E4400" cm="1">
        <f t="array" ref="E4400">_xlfn.IFS(B4400&lt;=PERCENTILE($B$3:$B$5882,0.2),5,B4400&lt;=PERCENTILE($B$3:$B$5882,0.4),4,B4400&lt;=PERCENTILE($B$3:$B$5882,0.6),3,B4400&lt;=PERCENTILE($B$3:$B$5882,0.8),2,TRUE,1)</f>
        <v>2</v>
      </c>
      <c r="F4400" cm="1">
        <f t="array" ref="F4400">_xlfn.IFS(C4400&lt;=PERCENTILE($C$3:$C$5882,0.2),1,C4400&lt;=PERCENTILE($C$3:$C$5882,0.4),2,C4400&lt;=PERCENTILE($C$3:$C$5882,0.6),3,C4400&lt;=PERCENTILE($C$3:$C$5882,0.8),4,TRUE,5)</f>
        <v>3</v>
      </c>
      <c r="G4400" cm="1">
        <f t="array" ref="G4400">_xlfn.IFS(D4400&lt;=PERCENTILE($D$3:$D$5882,0.2),1,D4400&lt;=PERCENTILE($D$3:$D$5882,0.4),2,D4400&lt;=PERCENTILE($D$3:$D$5882,0.6),3,D4400&lt;=PERCENTILE($D$3:$D$5882,0.8),4,TRUE,5)</f>
        <v>3</v>
      </c>
      <c r="H4400" s="3" t="str" cm="1">
        <f t="array" ref="H4400">_xlfn.IFS(AND(E4400&gt;=4,F4400&gt;=4,G4400&gt;=4),"Champions",AND(E4400&gt;=3,F4400&gt;=3,G4400&gt;=3),"Loyal Customers",AND(E4400&lt;=2,F4400&gt;=3),"At Risk",AND(E4400&lt;=2,F4400&lt;=2,G4400&lt;=2),"Lost",AND(E4400&gt;=4,F4400&lt;=2),"New/Promising",TRUE,"Needs Attention")</f>
        <v>At Risk</v>
      </c>
      <c r="I4400" s="3" t="str">
        <f t="shared" si="72"/>
        <v>Churned</v>
      </c>
      <c r="J4400" s="3" t="str">
        <f>_xlfn.XLOOKUP(A4400,'Country_Lookup'!$D:$D,'Country_Lookup'!$E:$E)</f>
        <v>United Kingdom</v>
      </c>
    </row>
    <row r="4401" spans="1:10" x14ac:dyDescent="0.3">
      <c r="A4401">
        <v>16788</v>
      </c>
      <c r="B4401">
        <v>123</v>
      </c>
      <c r="C4401">
        <v>5</v>
      </c>
      <c r="D4401">
        <v>1950.300000000017</v>
      </c>
      <c r="E4401" cm="1">
        <f t="array" ref="E4401">_xlfn.IFS(B4401&lt;=PERCENTILE($B$3:$B$5882,0.2),5,B4401&lt;=PERCENTILE($B$3:$B$5882,0.4),4,B4401&lt;=PERCENTILE($B$3:$B$5882,0.6),3,B4401&lt;=PERCENTILE($B$3:$B$5882,0.8),2,TRUE,1)</f>
        <v>3</v>
      </c>
      <c r="F4401" cm="1">
        <f t="array" ref="F4401">_xlfn.IFS(C4401&lt;=PERCENTILE($C$3:$C$5882,0.2),1,C4401&lt;=PERCENTILE($C$3:$C$5882,0.4),2,C4401&lt;=PERCENTILE($C$3:$C$5882,0.6),3,C4401&lt;=PERCENTILE($C$3:$C$5882,0.8),4,TRUE,5)</f>
        <v>4</v>
      </c>
      <c r="G4401" cm="1">
        <f t="array" ref="G4401">_xlfn.IFS(D4401&lt;=PERCENTILE($D$3:$D$5882,0.2),1,D4401&lt;=PERCENTILE($D$3:$D$5882,0.4),2,D4401&lt;=PERCENTILE($D$3:$D$5882,0.6),3,D4401&lt;=PERCENTILE($D$3:$D$5882,0.8),4,TRUE,5)</f>
        <v>4</v>
      </c>
      <c r="H4401" s="3" t="str" cm="1">
        <f t="array" ref="H4401">_xlfn.IFS(AND(E4401&gt;=4,F4401&gt;=4,G4401&gt;=4),"Champions",AND(E4401&gt;=3,F4401&gt;=3,G4401&gt;=3),"Loyal Customers",AND(E4401&lt;=2,F4401&gt;=3),"At Risk",AND(E4401&lt;=2,F4401&lt;=2,G4401&lt;=2),"Lost",AND(E4401&gt;=4,F4401&lt;=2),"New/Promising",TRUE,"Needs Attention")</f>
        <v>Loyal Customers</v>
      </c>
      <c r="I4401" s="3" t="str">
        <f t="shared" si="72"/>
        <v>Churned</v>
      </c>
      <c r="J4401" s="3" t="str">
        <f>_xlfn.XLOOKUP(A4401,'Country_Lookup'!$D:$D,'Country_Lookup'!$E:$E)</f>
        <v>United Kingdom</v>
      </c>
    </row>
    <row r="4402" spans="1:10" x14ac:dyDescent="0.3">
      <c r="A4402">
        <v>16789</v>
      </c>
      <c r="B4402">
        <v>8</v>
      </c>
      <c r="C4402">
        <v>1</v>
      </c>
      <c r="D4402">
        <v>80.8</v>
      </c>
      <c r="E4402" cm="1">
        <f t="array" ref="E4402">_xlfn.IFS(B4402&lt;=PERCENTILE($B$3:$B$5882,0.2),5,B4402&lt;=PERCENTILE($B$3:$B$5882,0.4),4,B4402&lt;=PERCENTILE($B$3:$B$5882,0.6),3,B4402&lt;=PERCENTILE($B$3:$B$5882,0.8),2,TRUE,1)</f>
        <v>5</v>
      </c>
      <c r="F4402" cm="1">
        <f t="array" ref="F4402">_xlfn.IFS(C4402&lt;=PERCENTILE($C$3:$C$5882,0.2),1,C4402&lt;=PERCENTILE($C$3:$C$5882,0.4),2,C4402&lt;=PERCENTILE($C$3:$C$5882,0.6),3,C4402&lt;=PERCENTILE($C$3:$C$5882,0.8),4,TRUE,5)</f>
        <v>1</v>
      </c>
      <c r="G4402" cm="1">
        <f t="array" ref="G4402">_xlfn.IFS(D4402&lt;=PERCENTILE($D$3:$D$5882,0.2),1,D4402&lt;=PERCENTILE($D$3:$D$5882,0.4),2,D4402&lt;=PERCENTILE($D$3:$D$5882,0.6),3,D4402&lt;=PERCENTILE($D$3:$D$5882,0.8),4,TRUE,5)</f>
        <v>1</v>
      </c>
      <c r="H4402" s="3" t="str" cm="1">
        <f t="array" ref="H4402">_xlfn.IFS(AND(E4402&gt;=4,F4402&gt;=4,G4402&gt;=4),"Champions",AND(E4402&gt;=3,F4402&gt;=3,G4402&gt;=3),"Loyal Customers",AND(E4402&lt;=2,F4402&gt;=3),"At Risk",AND(E4402&lt;=2,F4402&lt;=2,G4402&lt;=2),"Lost",AND(E4402&gt;=4,F4402&lt;=2),"New/Promising",TRUE,"Needs Attention")</f>
        <v>New/Promising</v>
      </c>
      <c r="I4402" s="3" t="str">
        <f t="shared" si="72"/>
        <v>Active</v>
      </c>
      <c r="J4402" s="3" t="str">
        <f>_xlfn.XLOOKUP(A4402,'Country_Lookup'!$D:$D,'Country_Lookup'!$E:$E)</f>
        <v>United Kingdom</v>
      </c>
    </row>
    <row r="4403" spans="1:10" x14ac:dyDescent="0.3">
      <c r="A4403">
        <v>16790</v>
      </c>
      <c r="B4403">
        <v>3</v>
      </c>
      <c r="C4403">
        <v>6</v>
      </c>
      <c r="D4403">
        <v>1545.6199999999978</v>
      </c>
      <c r="E4403" cm="1">
        <f t="array" ref="E4403">_xlfn.IFS(B4403&lt;=PERCENTILE($B$3:$B$5882,0.2),5,B4403&lt;=PERCENTILE($B$3:$B$5882,0.4),4,B4403&lt;=PERCENTILE($B$3:$B$5882,0.6),3,B4403&lt;=PERCENTILE($B$3:$B$5882,0.8),2,TRUE,1)</f>
        <v>5</v>
      </c>
      <c r="F4403" cm="1">
        <f t="array" ref="F4403">_xlfn.IFS(C4403&lt;=PERCENTILE($C$3:$C$5882,0.2),1,C4403&lt;=PERCENTILE($C$3:$C$5882,0.4),2,C4403&lt;=PERCENTILE($C$3:$C$5882,0.6),3,C4403&lt;=PERCENTILE($C$3:$C$5882,0.8),4,TRUE,5)</f>
        <v>4</v>
      </c>
      <c r="G4403" cm="1">
        <f t="array" ref="G4403">_xlfn.IFS(D4403&lt;=PERCENTILE($D$3:$D$5882,0.2),1,D4403&lt;=PERCENTILE($D$3:$D$5882,0.4),2,D4403&lt;=PERCENTILE($D$3:$D$5882,0.6),3,D4403&lt;=PERCENTILE($D$3:$D$5882,0.8),4,TRUE,5)</f>
        <v>4</v>
      </c>
      <c r="H4403" s="3" t="str" cm="1">
        <f t="array" ref="H4403">_xlfn.IFS(AND(E4403&gt;=4,F4403&gt;=4,G4403&gt;=4),"Champions",AND(E4403&gt;=3,F4403&gt;=3,G4403&gt;=3),"Loyal Customers",AND(E4403&lt;=2,F4403&gt;=3),"At Risk",AND(E4403&lt;=2,F4403&lt;=2,G4403&lt;=2),"Lost",AND(E4403&gt;=4,F4403&lt;=2),"New/Promising",TRUE,"Needs Attention")</f>
        <v>Champions</v>
      </c>
      <c r="I4403" s="3" t="str">
        <f t="shared" si="72"/>
        <v>Active</v>
      </c>
      <c r="J4403" s="3" t="str">
        <f>_xlfn.XLOOKUP(A4403,'Country_Lookup'!$D:$D,'Country_Lookup'!$E:$E)</f>
        <v>United Kingdom</v>
      </c>
    </row>
    <row r="4404" spans="1:10" x14ac:dyDescent="0.3">
      <c r="A4404">
        <v>16791</v>
      </c>
      <c r="B4404">
        <v>29</v>
      </c>
      <c r="C4404">
        <v>15</v>
      </c>
      <c r="D4404">
        <v>4038.6899999999773</v>
      </c>
      <c r="E4404" cm="1">
        <f t="array" ref="E4404">_xlfn.IFS(B4404&lt;=PERCENTILE($B$3:$B$5882,0.2),5,B4404&lt;=PERCENTILE($B$3:$B$5882,0.4),4,B4404&lt;=PERCENTILE($B$3:$B$5882,0.6),3,B4404&lt;=PERCENTILE($B$3:$B$5882,0.8),2,TRUE,1)</f>
        <v>4</v>
      </c>
      <c r="F4404" cm="1">
        <f t="array" ref="F4404">_xlfn.IFS(C4404&lt;=PERCENTILE($C$3:$C$5882,0.2),1,C4404&lt;=PERCENTILE($C$3:$C$5882,0.4),2,C4404&lt;=PERCENTILE($C$3:$C$5882,0.6),3,C4404&lt;=PERCENTILE($C$3:$C$5882,0.8),4,TRUE,5)</f>
        <v>5</v>
      </c>
      <c r="G4404" cm="1">
        <f t="array" ref="G4404">_xlfn.IFS(D4404&lt;=PERCENTILE($D$3:$D$5882,0.2),1,D4404&lt;=PERCENTILE($D$3:$D$5882,0.4),2,D4404&lt;=PERCENTILE($D$3:$D$5882,0.6),3,D4404&lt;=PERCENTILE($D$3:$D$5882,0.8),4,TRUE,5)</f>
        <v>5</v>
      </c>
      <c r="H4404" s="3" t="str" cm="1">
        <f t="array" ref="H4404">_xlfn.IFS(AND(E4404&gt;=4,F4404&gt;=4,G4404&gt;=4),"Champions",AND(E4404&gt;=3,F4404&gt;=3,G4404&gt;=3),"Loyal Customers",AND(E4404&lt;=2,F4404&gt;=3),"At Risk",AND(E4404&lt;=2,F4404&lt;=2,G4404&lt;=2),"Lost",AND(E4404&gt;=4,F4404&lt;=2),"New/Promising",TRUE,"Needs Attention")</f>
        <v>Champions</v>
      </c>
      <c r="I4404" s="3" t="str">
        <f t="shared" si="72"/>
        <v>Active</v>
      </c>
      <c r="J4404" s="3" t="str">
        <f>_xlfn.XLOOKUP(A4404,'Country_Lookup'!$D:$D,'Country_Lookup'!$E:$E)</f>
        <v>United Kingdom</v>
      </c>
    </row>
    <row r="4405" spans="1:10" x14ac:dyDescent="0.3">
      <c r="A4405">
        <v>16792</v>
      </c>
      <c r="B4405">
        <v>282</v>
      </c>
      <c r="C4405">
        <v>5</v>
      </c>
      <c r="D4405">
        <v>623.45999999999947</v>
      </c>
      <c r="E4405" cm="1">
        <f t="array" ref="E4405">_xlfn.IFS(B4405&lt;=PERCENTILE($B$3:$B$5882,0.2),5,B4405&lt;=PERCENTILE($B$3:$B$5882,0.4),4,B4405&lt;=PERCENTILE($B$3:$B$5882,0.6),3,B4405&lt;=PERCENTILE($B$3:$B$5882,0.8),2,TRUE,1)</f>
        <v>2</v>
      </c>
      <c r="F4405" cm="1">
        <f t="array" ref="F4405">_xlfn.IFS(C4405&lt;=PERCENTILE($C$3:$C$5882,0.2),1,C4405&lt;=PERCENTILE($C$3:$C$5882,0.4),2,C4405&lt;=PERCENTILE($C$3:$C$5882,0.6),3,C4405&lt;=PERCENTILE($C$3:$C$5882,0.8),4,TRUE,5)</f>
        <v>4</v>
      </c>
      <c r="G4405" cm="1">
        <f t="array" ref="G4405">_xlfn.IFS(D4405&lt;=PERCENTILE($D$3:$D$5882,0.2),1,D4405&lt;=PERCENTILE($D$3:$D$5882,0.4),2,D4405&lt;=PERCENTILE($D$3:$D$5882,0.6),3,D4405&lt;=PERCENTILE($D$3:$D$5882,0.8),4,TRUE,5)</f>
        <v>3</v>
      </c>
      <c r="H4405" s="3" t="str" cm="1">
        <f t="array" ref="H4405">_xlfn.IFS(AND(E4405&gt;=4,F4405&gt;=4,G4405&gt;=4),"Champions",AND(E4405&gt;=3,F4405&gt;=3,G4405&gt;=3),"Loyal Customers",AND(E4405&lt;=2,F4405&gt;=3),"At Risk",AND(E4405&lt;=2,F4405&lt;=2,G4405&lt;=2),"Lost",AND(E4405&gt;=4,F4405&lt;=2),"New/Promising",TRUE,"Needs Attention")</f>
        <v>At Risk</v>
      </c>
      <c r="I4405" s="3" t="str">
        <f t="shared" si="72"/>
        <v>Churned</v>
      </c>
      <c r="J4405" s="3" t="str">
        <f>_xlfn.XLOOKUP(A4405,'Country_Lookup'!$D:$D,'Country_Lookup'!$E:$E)</f>
        <v>United Kingdom</v>
      </c>
    </row>
    <row r="4406" spans="1:10" x14ac:dyDescent="0.3">
      <c r="A4406">
        <v>16793</v>
      </c>
      <c r="B4406">
        <v>57</v>
      </c>
      <c r="C4406">
        <v>1</v>
      </c>
      <c r="D4406">
        <v>243.84000000000006</v>
      </c>
      <c r="E4406" cm="1">
        <f t="array" ref="E4406">_xlfn.IFS(B4406&lt;=PERCENTILE($B$3:$B$5882,0.2),5,B4406&lt;=PERCENTILE($B$3:$B$5882,0.4),4,B4406&lt;=PERCENTILE($B$3:$B$5882,0.6),3,B4406&lt;=PERCENTILE($B$3:$B$5882,0.8),2,TRUE,1)</f>
        <v>4</v>
      </c>
      <c r="F4406" cm="1">
        <f t="array" ref="F4406">_xlfn.IFS(C4406&lt;=PERCENTILE($C$3:$C$5882,0.2),1,C4406&lt;=PERCENTILE($C$3:$C$5882,0.4),2,C4406&lt;=PERCENTILE($C$3:$C$5882,0.6),3,C4406&lt;=PERCENTILE($C$3:$C$5882,0.8),4,TRUE,5)</f>
        <v>1</v>
      </c>
      <c r="G4406" cm="1">
        <f t="array" ref="G4406">_xlfn.IFS(D4406&lt;=PERCENTILE($D$3:$D$5882,0.2),1,D4406&lt;=PERCENTILE($D$3:$D$5882,0.4),2,D4406&lt;=PERCENTILE($D$3:$D$5882,0.6),3,D4406&lt;=PERCENTILE($D$3:$D$5882,0.8),4,TRUE,5)</f>
        <v>1</v>
      </c>
      <c r="H4406" s="3" t="str" cm="1">
        <f t="array" ref="H4406">_xlfn.IFS(AND(E4406&gt;=4,F4406&gt;=4,G4406&gt;=4),"Champions",AND(E4406&gt;=3,F4406&gt;=3,G4406&gt;=3),"Loyal Customers",AND(E4406&lt;=2,F4406&gt;=3),"At Risk",AND(E4406&lt;=2,F4406&lt;=2,G4406&lt;=2),"Lost",AND(E4406&gt;=4,F4406&lt;=2),"New/Promising",TRUE,"Needs Attention")</f>
        <v>New/Promising</v>
      </c>
      <c r="I4406" s="3" t="str">
        <f t="shared" si="72"/>
        <v>Active</v>
      </c>
      <c r="J4406" s="3" t="str">
        <f>_xlfn.XLOOKUP(A4406,'Country_Lookup'!$D:$D,'Country_Lookup'!$E:$E)</f>
        <v>United Kingdom</v>
      </c>
    </row>
    <row r="4407" spans="1:10" x14ac:dyDescent="0.3">
      <c r="A4407">
        <v>16794</v>
      </c>
      <c r="B4407">
        <v>1</v>
      </c>
      <c r="C4407">
        <v>15</v>
      </c>
      <c r="D4407">
        <v>2090.9100000000067</v>
      </c>
      <c r="E4407" cm="1">
        <f t="array" ref="E4407">_xlfn.IFS(B4407&lt;=PERCENTILE($B$3:$B$5882,0.2),5,B4407&lt;=PERCENTILE($B$3:$B$5882,0.4),4,B4407&lt;=PERCENTILE($B$3:$B$5882,0.6),3,B4407&lt;=PERCENTILE($B$3:$B$5882,0.8),2,TRUE,1)</f>
        <v>5</v>
      </c>
      <c r="F4407" cm="1">
        <f t="array" ref="F4407">_xlfn.IFS(C4407&lt;=PERCENTILE($C$3:$C$5882,0.2),1,C4407&lt;=PERCENTILE($C$3:$C$5882,0.4),2,C4407&lt;=PERCENTILE($C$3:$C$5882,0.6),3,C4407&lt;=PERCENTILE($C$3:$C$5882,0.8),4,TRUE,5)</f>
        <v>5</v>
      </c>
      <c r="G4407" cm="1">
        <f t="array" ref="G4407">_xlfn.IFS(D4407&lt;=PERCENTILE($D$3:$D$5882,0.2),1,D4407&lt;=PERCENTILE($D$3:$D$5882,0.4),2,D4407&lt;=PERCENTILE($D$3:$D$5882,0.6),3,D4407&lt;=PERCENTILE($D$3:$D$5882,0.8),4,TRUE,5)</f>
        <v>4</v>
      </c>
      <c r="H4407" s="3" t="str" cm="1">
        <f t="array" ref="H4407">_xlfn.IFS(AND(E4407&gt;=4,F4407&gt;=4,G4407&gt;=4),"Champions",AND(E4407&gt;=3,F4407&gt;=3,G4407&gt;=3),"Loyal Customers",AND(E4407&lt;=2,F4407&gt;=3),"At Risk",AND(E4407&lt;=2,F4407&lt;=2,G4407&lt;=2),"Lost",AND(E4407&gt;=4,F4407&lt;=2),"New/Promising",TRUE,"Needs Attention")</f>
        <v>Champions</v>
      </c>
      <c r="I4407" s="3" t="str">
        <f t="shared" si="72"/>
        <v>Active</v>
      </c>
      <c r="J4407" s="3" t="str">
        <f>_xlfn.XLOOKUP(A4407,'Country_Lookup'!$D:$D,'Country_Lookup'!$E:$E)</f>
        <v>United Kingdom</v>
      </c>
    </row>
    <row r="4408" spans="1:10" x14ac:dyDescent="0.3">
      <c r="A4408">
        <v>16795</v>
      </c>
      <c r="B4408">
        <v>365</v>
      </c>
      <c r="C4408">
        <v>3</v>
      </c>
      <c r="D4408">
        <v>2492.3900000000081</v>
      </c>
      <c r="E4408" cm="1">
        <f t="array" ref="E4408">_xlfn.IFS(B4408&lt;=PERCENTILE($B$3:$B$5882,0.2),5,B4408&lt;=PERCENTILE($B$3:$B$5882,0.4),4,B4408&lt;=PERCENTILE($B$3:$B$5882,0.6),3,B4408&lt;=PERCENTILE($B$3:$B$5882,0.8),2,TRUE,1)</f>
        <v>2</v>
      </c>
      <c r="F4408" cm="1">
        <f t="array" ref="F4408">_xlfn.IFS(C4408&lt;=PERCENTILE($C$3:$C$5882,0.2),1,C4408&lt;=PERCENTILE($C$3:$C$5882,0.4),2,C4408&lt;=PERCENTILE($C$3:$C$5882,0.6),3,C4408&lt;=PERCENTILE($C$3:$C$5882,0.8),4,TRUE,5)</f>
        <v>3</v>
      </c>
      <c r="G4408" cm="1">
        <f t="array" ref="G4408">_xlfn.IFS(D4408&lt;=PERCENTILE($D$3:$D$5882,0.2),1,D4408&lt;=PERCENTILE($D$3:$D$5882,0.4),2,D4408&lt;=PERCENTILE($D$3:$D$5882,0.6),3,D4408&lt;=PERCENTILE($D$3:$D$5882,0.8),4,TRUE,5)</f>
        <v>4</v>
      </c>
      <c r="H4408" s="3" t="str" cm="1">
        <f t="array" ref="H4408">_xlfn.IFS(AND(E4408&gt;=4,F4408&gt;=4,G4408&gt;=4),"Champions",AND(E4408&gt;=3,F4408&gt;=3,G4408&gt;=3),"Loyal Customers",AND(E4408&lt;=2,F4408&gt;=3),"At Risk",AND(E4408&lt;=2,F4408&lt;=2,G4408&lt;=2),"Lost",AND(E4408&gt;=4,F4408&lt;=2),"New/Promising",TRUE,"Needs Attention")</f>
        <v>At Risk</v>
      </c>
      <c r="I4408" s="3" t="str">
        <f t="shared" si="72"/>
        <v>Churned</v>
      </c>
      <c r="J4408" s="3" t="str">
        <f>_xlfn.XLOOKUP(A4408,'Country_Lookup'!$D:$D,'Country_Lookup'!$E:$E)</f>
        <v>United Kingdom</v>
      </c>
    </row>
    <row r="4409" spans="1:10" x14ac:dyDescent="0.3">
      <c r="A4409">
        <v>16796</v>
      </c>
      <c r="B4409">
        <v>89</v>
      </c>
      <c r="C4409">
        <v>1</v>
      </c>
      <c r="D4409">
        <v>305.61999999999995</v>
      </c>
      <c r="E4409" cm="1">
        <f t="array" ref="E4409">_xlfn.IFS(B4409&lt;=PERCENTILE($B$3:$B$5882,0.2),5,B4409&lt;=PERCENTILE($B$3:$B$5882,0.4),4,B4409&lt;=PERCENTILE($B$3:$B$5882,0.6),3,B4409&lt;=PERCENTILE($B$3:$B$5882,0.8),2,TRUE,1)</f>
        <v>3</v>
      </c>
      <c r="F4409" cm="1">
        <f t="array" ref="F4409">_xlfn.IFS(C4409&lt;=PERCENTILE($C$3:$C$5882,0.2),1,C4409&lt;=PERCENTILE($C$3:$C$5882,0.4),2,C4409&lt;=PERCENTILE($C$3:$C$5882,0.6),3,C4409&lt;=PERCENTILE($C$3:$C$5882,0.8),4,TRUE,5)</f>
        <v>1</v>
      </c>
      <c r="G4409" cm="1">
        <f t="array" ref="G4409">_xlfn.IFS(D4409&lt;=PERCENTILE($D$3:$D$5882,0.2),1,D4409&lt;=PERCENTILE($D$3:$D$5882,0.4),2,D4409&lt;=PERCENTILE($D$3:$D$5882,0.6),3,D4409&lt;=PERCENTILE($D$3:$D$5882,0.8),4,TRUE,5)</f>
        <v>2</v>
      </c>
      <c r="H4409" s="3" t="str" cm="1">
        <f t="array" ref="H4409">_xlfn.IFS(AND(E4409&gt;=4,F4409&gt;=4,G4409&gt;=4),"Champions",AND(E4409&gt;=3,F4409&gt;=3,G4409&gt;=3),"Loyal Customers",AND(E4409&lt;=2,F4409&gt;=3),"At Risk",AND(E4409&lt;=2,F4409&lt;=2,G4409&lt;=2),"Lost",AND(E4409&gt;=4,F4409&lt;=2),"New/Promising",TRUE,"Needs Attention")</f>
        <v>Needs Attention</v>
      </c>
      <c r="I4409" s="3" t="str">
        <f t="shared" si="72"/>
        <v>Active</v>
      </c>
      <c r="J4409" s="3" t="str">
        <f>_xlfn.XLOOKUP(A4409,'Country_Lookup'!$D:$D,'Country_Lookup'!$E:$E)</f>
        <v>United Kingdom</v>
      </c>
    </row>
    <row r="4410" spans="1:10" x14ac:dyDescent="0.3">
      <c r="A4410">
        <v>16797</v>
      </c>
      <c r="B4410">
        <v>393</v>
      </c>
      <c r="C4410">
        <v>5</v>
      </c>
      <c r="D4410">
        <v>1827.7700000000104</v>
      </c>
      <c r="E4410" cm="1">
        <f t="array" ref="E4410">_xlfn.IFS(B4410&lt;=PERCENTILE($B$3:$B$5882,0.2),5,B4410&lt;=PERCENTILE($B$3:$B$5882,0.4),4,B4410&lt;=PERCENTILE($B$3:$B$5882,0.6),3,B4410&lt;=PERCENTILE($B$3:$B$5882,0.8),2,TRUE,1)</f>
        <v>2</v>
      </c>
      <c r="F4410" cm="1">
        <f t="array" ref="F4410">_xlfn.IFS(C4410&lt;=PERCENTILE($C$3:$C$5882,0.2),1,C4410&lt;=PERCENTILE($C$3:$C$5882,0.4),2,C4410&lt;=PERCENTILE($C$3:$C$5882,0.6),3,C4410&lt;=PERCENTILE($C$3:$C$5882,0.8),4,TRUE,5)</f>
        <v>4</v>
      </c>
      <c r="G4410" cm="1">
        <f t="array" ref="G4410">_xlfn.IFS(D4410&lt;=PERCENTILE($D$3:$D$5882,0.2),1,D4410&lt;=PERCENTILE($D$3:$D$5882,0.4),2,D4410&lt;=PERCENTILE($D$3:$D$5882,0.6),3,D4410&lt;=PERCENTILE($D$3:$D$5882,0.8),4,TRUE,5)</f>
        <v>4</v>
      </c>
      <c r="H4410" s="3" t="str" cm="1">
        <f t="array" ref="H4410">_xlfn.IFS(AND(E4410&gt;=4,F4410&gt;=4,G4410&gt;=4),"Champions",AND(E4410&gt;=3,F4410&gt;=3,G4410&gt;=3),"Loyal Customers",AND(E4410&lt;=2,F4410&gt;=3),"At Risk",AND(E4410&lt;=2,F4410&lt;=2,G4410&lt;=2),"Lost",AND(E4410&gt;=4,F4410&lt;=2),"New/Promising",TRUE,"Needs Attention")</f>
        <v>At Risk</v>
      </c>
      <c r="I4410" s="3" t="str">
        <f t="shared" si="72"/>
        <v>Churned</v>
      </c>
      <c r="J4410" s="3" t="str">
        <f>_xlfn.XLOOKUP(A4410,'Country_Lookup'!$D:$D,'Country_Lookup'!$E:$E)</f>
        <v>United Kingdom</v>
      </c>
    </row>
    <row r="4411" spans="1:10" x14ac:dyDescent="0.3">
      <c r="A4411">
        <v>16798</v>
      </c>
      <c r="B4411">
        <v>554</v>
      </c>
      <c r="C4411">
        <v>3</v>
      </c>
      <c r="D4411">
        <v>848.71000000000174</v>
      </c>
      <c r="E4411" cm="1">
        <f t="array" ref="E4411">_xlfn.IFS(B4411&lt;=PERCENTILE($B$3:$B$5882,0.2),5,B4411&lt;=PERCENTILE($B$3:$B$5882,0.4),4,B4411&lt;=PERCENTILE($B$3:$B$5882,0.6),3,B4411&lt;=PERCENTILE($B$3:$B$5882,0.8),2,TRUE,1)</f>
        <v>1</v>
      </c>
      <c r="F4411" cm="1">
        <f t="array" ref="F4411">_xlfn.IFS(C4411&lt;=PERCENTILE($C$3:$C$5882,0.2),1,C4411&lt;=PERCENTILE($C$3:$C$5882,0.4),2,C4411&lt;=PERCENTILE($C$3:$C$5882,0.6),3,C4411&lt;=PERCENTILE($C$3:$C$5882,0.8),4,TRUE,5)</f>
        <v>3</v>
      </c>
      <c r="G4411" cm="1">
        <f t="array" ref="G4411">_xlfn.IFS(D4411&lt;=PERCENTILE($D$3:$D$5882,0.2),1,D4411&lt;=PERCENTILE($D$3:$D$5882,0.4),2,D4411&lt;=PERCENTILE($D$3:$D$5882,0.6),3,D4411&lt;=PERCENTILE($D$3:$D$5882,0.8),4,TRUE,5)</f>
        <v>3</v>
      </c>
      <c r="H4411" s="3" t="str" cm="1">
        <f t="array" ref="H4411">_xlfn.IFS(AND(E4411&gt;=4,F4411&gt;=4,G4411&gt;=4),"Champions",AND(E4411&gt;=3,F4411&gt;=3,G4411&gt;=3),"Loyal Customers",AND(E4411&lt;=2,F4411&gt;=3),"At Risk",AND(E4411&lt;=2,F4411&lt;=2,G4411&lt;=2),"Lost",AND(E4411&gt;=4,F4411&lt;=2),"New/Promising",TRUE,"Needs Attention")</f>
        <v>At Risk</v>
      </c>
      <c r="I4411" s="3" t="str">
        <f t="shared" si="72"/>
        <v>Churned</v>
      </c>
      <c r="J4411" s="3" t="str">
        <f>_xlfn.XLOOKUP(A4411,'Country_Lookup'!$D:$D,'Country_Lookup'!$E:$E)</f>
        <v>United Kingdom</v>
      </c>
    </row>
    <row r="4412" spans="1:10" x14ac:dyDescent="0.3">
      <c r="A4412">
        <v>16799</v>
      </c>
      <c r="B4412">
        <v>432</v>
      </c>
      <c r="C4412">
        <v>2</v>
      </c>
      <c r="D4412">
        <v>495.98000000000093</v>
      </c>
      <c r="E4412" cm="1">
        <f t="array" ref="E4412">_xlfn.IFS(B4412&lt;=PERCENTILE($B$3:$B$5882,0.2),5,B4412&lt;=PERCENTILE($B$3:$B$5882,0.4),4,B4412&lt;=PERCENTILE($B$3:$B$5882,0.6),3,B4412&lt;=PERCENTILE($B$3:$B$5882,0.8),2,TRUE,1)</f>
        <v>1</v>
      </c>
      <c r="F4412" cm="1">
        <f t="array" ref="F4412">_xlfn.IFS(C4412&lt;=PERCENTILE($C$3:$C$5882,0.2),1,C4412&lt;=PERCENTILE($C$3:$C$5882,0.4),2,C4412&lt;=PERCENTILE($C$3:$C$5882,0.6),3,C4412&lt;=PERCENTILE($C$3:$C$5882,0.8),4,TRUE,5)</f>
        <v>2</v>
      </c>
      <c r="G4412" cm="1">
        <f t="array" ref="G4412">_xlfn.IFS(D4412&lt;=PERCENTILE($D$3:$D$5882,0.2),1,D4412&lt;=PERCENTILE($D$3:$D$5882,0.4),2,D4412&lt;=PERCENTILE($D$3:$D$5882,0.6),3,D4412&lt;=PERCENTILE($D$3:$D$5882,0.8),4,TRUE,5)</f>
        <v>2</v>
      </c>
      <c r="H4412" s="3" t="str" cm="1">
        <f t="array" ref="H4412">_xlfn.IFS(AND(E4412&gt;=4,F4412&gt;=4,G4412&gt;=4),"Champions",AND(E4412&gt;=3,F4412&gt;=3,G4412&gt;=3),"Loyal Customers",AND(E4412&lt;=2,F4412&gt;=3),"At Risk",AND(E4412&lt;=2,F4412&lt;=2,G4412&lt;=2),"Lost",AND(E4412&gt;=4,F4412&lt;=2),"New/Promising",TRUE,"Needs Attention")</f>
        <v>Lost</v>
      </c>
      <c r="I4412" s="3" t="str">
        <f t="shared" si="72"/>
        <v>Churned</v>
      </c>
      <c r="J4412" s="3" t="str">
        <f>_xlfn.XLOOKUP(A4412,'Country_Lookup'!$D:$D,'Country_Lookup'!$E:$E)</f>
        <v>United Kingdom</v>
      </c>
    </row>
    <row r="4413" spans="1:10" x14ac:dyDescent="0.3">
      <c r="A4413">
        <v>16800</v>
      </c>
      <c r="B4413">
        <v>11</v>
      </c>
      <c r="C4413">
        <v>1</v>
      </c>
      <c r="D4413">
        <v>1201.4899999999984</v>
      </c>
      <c r="E4413" cm="1">
        <f t="array" ref="E4413">_xlfn.IFS(B4413&lt;=PERCENTILE($B$3:$B$5882,0.2),5,B4413&lt;=PERCENTILE($B$3:$B$5882,0.4),4,B4413&lt;=PERCENTILE($B$3:$B$5882,0.6),3,B4413&lt;=PERCENTILE($B$3:$B$5882,0.8),2,TRUE,1)</f>
        <v>5</v>
      </c>
      <c r="F4413" cm="1">
        <f t="array" ref="F4413">_xlfn.IFS(C4413&lt;=PERCENTILE($C$3:$C$5882,0.2),1,C4413&lt;=PERCENTILE($C$3:$C$5882,0.4),2,C4413&lt;=PERCENTILE($C$3:$C$5882,0.6),3,C4413&lt;=PERCENTILE($C$3:$C$5882,0.8),4,TRUE,5)</f>
        <v>1</v>
      </c>
      <c r="G4413" cm="1">
        <f t="array" ref="G4413">_xlfn.IFS(D4413&lt;=PERCENTILE($D$3:$D$5882,0.2),1,D4413&lt;=PERCENTILE($D$3:$D$5882,0.4),2,D4413&lt;=PERCENTILE($D$3:$D$5882,0.6),3,D4413&lt;=PERCENTILE($D$3:$D$5882,0.8),4,TRUE,5)</f>
        <v>3</v>
      </c>
      <c r="H4413" s="3" t="str" cm="1">
        <f t="array" ref="H4413">_xlfn.IFS(AND(E4413&gt;=4,F4413&gt;=4,G4413&gt;=4),"Champions",AND(E4413&gt;=3,F4413&gt;=3,G4413&gt;=3),"Loyal Customers",AND(E4413&lt;=2,F4413&gt;=3),"At Risk",AND(E4413&lt;=2,F4413&lt;=2,G4413&lt;=2),"Lost",AND(E4413&gt;=4,F4413&lt;=2),"New/Promising",TRUE,"Needs Attention")</f>
        <v>New/Promising</v>
      </c>
      <c r="I4413" s="3" t="str">
        <f t="shared" si="72"/>
        <v>Active</v>
      </c>
      <c r="J4413" s="3" t="str">
        <f>_xlfn.XLOOKUP(A4413,'Country_Lookup'!$D:$D,'Country_Lookup'!$E:$E)</f>
        <v>United Kingdom</v>
      </c>
    </row>
    <row r="4414" spans="1:10" x14ac:dyDescent="0.3">
      <c r="A4414">
        <v>16801</v>
      </c>
      <c r="B4414">
        <v>163</v>
      </c>
      <c r="C4414">
        <v>4</v>
      </c>
      <c r="D4414">
        <v>1619.7299999999968</v>
      </c>
      <c r="E4414" cm="1">
        <f t="array" ref="E4414">_xlfn.IFS(B4414&lt;=PERCENTILE($B$3:$B$5882,0.2),5,B4414&lt;=PERCENTILE($B$3:$B$5882,0.4),4,B4414&lt;=PERCENTILE($B$3:$B$5882,0.6),3,B4414&lt;=PERCENTILE($B$3:$B$5882,0.8),2,TRUE,1)</f>
        <v>3</v>
      </c>
      <c r="F4414" cm="1">
        <f t="array" ref="F4414">_xlfn.IFS(C4414&lt;=PERCENTILE($C$3:$C$5882,0.2),1,C4414&lt;=PERCENTILE($C$3:$C$5882,0.4),2,C4414&lt;=PERCENTILE($C$3:$C$5882,0.6),3,C4414&lt;=PERCENTILE($C$3:$C$5882,0.8),4,TRUE,5)</f>
        <v>3</v>
      </c>
      <c r="G4414" cm="1">
        <f t="array" ref="G4414">_xlfn.IFS(D4414&lt;=PERCENTILE($D$3:$D$5882,0.2),1,D4414&lt;=PERCENTILE($D$3:$D$5882,0.4),2,D4414&lt;=PERCENTILE($D$3:$D$5882,0.6),3,D4414&lt;=PERCENTILE($D$3:$D$5882,0.8),4,TRUE,5)</f>
        <v>4</v>
      </c>
      <c r="H4414" s="3" t="str" cm="1">
        <f t="array" ref="H4414">_xlfn.IFS(AND(E4414&gt;=4,F4414&gt;=4,G4414&gt;=4),"Champions",AND(E4414&gt;=3,F4414&gt;=3,G4414&gt;=3),"Loyal Customers",AND(E4414&lt;=2,F4414&gt;=3),"At Risk",AND(E4414&lt;=2,F4414&lt;=2,G4414&lt;=2),"Lost",AND(E4414&gt;=4,F4414&lt;=2),"New/Promising",TRUE,"Needs Attention")</f>
        <v>Loyal Customers</v>
      </c>
      <c r="I4414" s="3" t="str">
        <f t="shared" si="72"/>
        <v>Churned</v>
      </c>
      <c r="J4414" s="3" t="str">
        <f>_xlfn.XLOOKUP(A4414,'Country_Lookup'!$D:$D,'Country_Lookup'!$E:$E)</f>
        <v>United Kingdom</v>
      </c>
    </row>
    <row r="4415" spans="1:10" x14ac:dyDescent="0.3">
      <c r="A4415">
        <v>16802</v>
      </c>
      <c r="B4415">
        <v>679</v>
      </c>
      <c r="C4415">
        <v>2</v>
      </c>
      <c r="D4415">
        <v>582.61000000000035</v>
      </c>
      <c r="E4415" cm="1">
        <f t="array" ref="E4415">_xlfn.IFS(B4415&lt;=PERCENTILE($B$3:$B$5882,0.2),5,B4415&lt;=PERCENTILE($B$3:$B$5882,0.4),4,B4415&lt;=PERCENTILE($B$3:$B$5882,0.6),3,B4415&lt;=PERCENTILE($B$3:$B$5882,0.8),2,TRUE,1)</f>
        <v>1</v>
      </c>
      <c r="F4415" cm="1">
        <f t="array" ref="F4415">_xlfn.IFS(C4415&lt;=PERCENTILE($C$3:$C$5882,0.2),1,C4415&lt;=PERCENTILE($C$3:$C$5882,0.4),2,C4415&lt;=PERCENTILE($C$3:$C$5882,0.6),3,C4415&lt;=PERCENTILE($C$3:$C$5882,0.8),4,TRUE,5)</f>
        <v>2</v>
      </c>
      <c r="G4415" cm="1">
        <f t="array" ref="G4415">_xlfn.IFS(D4415&lt;=PERCENTILE($D$3:$D$5882,0.2),1,D4415&lt;=PERCENTILE($D$3:$D$5882,0.4),2,D4415&lt;=PERCENTILE($D$3:$D$5882,0.6),3,D4415&lt;=PERCENTILE($D$3:$D$5882,0.8),4,TRUE,5)</f>
        <v>2</v>
      </c>
      <c r="H4415" s="3" t="str" cm="1">
        <f t="array" ref="H4415">_xlfn.IFS(AND(E4415&gt;=4,F4415&gt;=4,G4415&gt;=4),"Champions",AND(E4415&gt;=3,F4415&gt;=3,G4415&gt;=3),"Loyal Customers",AND(E4415&lt;=2,F4415&gt;=3),"At Risk",AND(E4415&lt;=2,F4415&lt;=2,G4415&lt;=2),"Lost",AND(E4415&gt;=4,F4415&lt;=2),"New/Promising",TRUE,"Needs Attention")</f>
        <v>Lost</v>
      </c>
      <c r="I4415" s="3" t="str">
        <f t="shared" si="72"/>
        <v>Churned</v>
      </c>
      <c r="J4415" s="3" t="str">
        <f>_xlfn.XLOOKUP(A4415,'Country_Lookup'!$D:$D,'Country_Lookup'!$E:$E)</f>
        <v>United Kingdom</v>
      </c>
    </row>
    <row r="4416" spans="1:10" x14ac:dyDescent="0.3">
      <c r="A4416">
        <v>16803</v>
      </c>
      <c r="B4416">
        <v>65</v>
      </c>
      <c r="C4416">
        <v>1</v>
      </c>
      <c r="D4416">
        <v>332.30000000000013</v>
      </c>
      <c r="E4416" cm="1">
        <f t="array" ref="E4416">_xlfn.IFS(B4416&lt;=PERCENTILE($B$3:$B$5882,0.2),5,B4416&lt;=PERCENTILE($B$3:$B$5882,0.4),4,B4416&lt;=PERCENTILE($B$3:$B$5882,0.6),3,B4416&lt;=PERCENTILE($B$3:$B$5882,0.8),2,TRUE,1)</f>
        <v>3</v>
      </c>
      <c r="F4416" cm="1">
        <f t="array" ref="F4416">_xlfn.IFS(C4416&lt;=PERCENTILE($C$3:$C$5882,0.2),1,C4416&lt;=PERCENTILE($C$3:$C$5882,0.4),2,C4416&lt;=PERCENTILE($C$3:$C$5882,0.6),3,C4416&lt;=PERCENTILE($C$3:$C$5882,0.8),4,TRUE,5)</f>
        <v>1</v>
      </c>
      <c r="G4416" cm="1">
        <f t="array" ref="G4416">_xlfn.IFS(D4416&lt;=PERCENTILE($D$3:$D$5882,0.2),1,D4416&lt;=PERCENTILE($D$3:$D$5882,0.4),2,D4416&lt;=PERCENTILE($D$3:$D$5882,0.6),3,D4416&lt;=PERCENTILE($D$3:$D$5882,0.8),4,TRUE,5)</f>
        <v>2</v>
      </c>
      <c r="H4416" s="3" t="str" cm="1">
        <f t="array" ref="H4416">_xlfn.IFS(AND(E4416&gt;=4,F4416&gt;=4,G4416&gt;=4),"Champions",AND(E4416&gt;=3,F4416&gt;=3,G4416&gt;=3),"Loyal Customers",AND(E4416&lt;=2,F4416&gt;=3),"At Risk",AND(E4416&lt;=2,F4416&lt;=2,G4416&lt;=2),"Lost",AND(E4416&gt;=4,F4416&lt;=2),"New/Promising",TRUE,"Needs Attention")</f>
        <v>Needs Attention</v>
      </c>
      <c r="I4416" s="3" t="str">
        <f t="shared" si="72"/>
        <v>Active</v>
      </c>
      <c r="J4416" s="3" t="str">
        <f>_xlfn.XLOOKUP(A4416,'Country_Lookup'!$D:$D,'Country_Lookup'!$E:$E)</f>
        <v>United Kingdom</v>
      </c>
    </row>
    <row r="4417" spans="1:10" x14ac:dyDescent="0.3">
      <c r="A4417">
        <v>16804</v>
      </c>
      <c r="B4417">
        <v>23</v>
      </c>
      <c r="C4417">
        <v>3</v>
      </c>
      <c r="D4417">
        <v>536.99000000000069</v>
      </c>
      <c r="E4417" cm="1">
        <f t="array" ref="E4417">_xlfn.IFS(B4417&lt;=PERCENTILE($B$3:$B$5882,0.2),5,B4417&lt;=PERCENTILE($B$3:$B$5882,0.4),4,B4417&lt;=PERCENTILE($B$3:$B$5882,0.6),3,B4417&lt;=PERCENTILE($B$3:$B$5882,0.8),2,TRUE,1)</f>
        <v>4</v>
      </c>
      <c r="F4417" cm="1">
        <f t="array" ref="F4417">_xlfn.IFS(C4417&lt;=PERCENTILE($C$3:$C$5882,0.2),1,C4417&lt;=PERCENTILE($C$3:$C$5882,0.4),2,C4417&lt;=PERCENTILE($C$3:$C$5882,0.6),3,C4417&lt;=PERCENTILE($C$3:$C$5882,0.8),4,TRUE,5)</f>
        <v>3</v>
      </c>
      <c r="G4417" cm="1">
        <f t="array" ref="G4417">_xlfn.IFS(D4417&lt;=PERCENTILE($D$3:$D$5882,0.2),1,D4417&lt;=PERCENTILE($D$3:$D$5882,0.4),2,D4417&lt;=PERCENTILE($D$3:$D$5882,0.6),3,D4417&lt;=PERCENTILE($D$3:$D$5882,0.8),4,TRUE,5)</f>
        <v>2</v>
      </c>
      <c r="H4417" s="3" t="str" cm="1">
        <f t="array" ref="H4417">_xlfn.IFS(AND(E4417&gt;=4,F4417&gt;=4,G4417&gt;=4),"Champions",AND(E4417&gt;=3,F4417&gt;=3,G4417&gt;=3),"Loyal Customers",AND(E4417&lt;=2,F4417&gt;=3),"At Risk",AND(E4417&lt;=2,F4417&lt;=2,G4417&lt;=2),"Lost",AND(E4417&gt;=4,F4417&lt;=2),"New/Promising",TRUE,"Needs Attention")</f>
        <v>Needs Attention</v>
      </c>
      <c r="I4417" s="3" t="str">
        <f t="shared" si="72"/>
        <v>Active</v>
      </c>
      <c r="J4417" s="3" t="str">
        <f>_xlfn.XLOOKUP(A4417,'Country_Lookup'!$D:$D,'Country_Lookup'!$E:$E)</f>
        <v>United Kingdom</v>
      </c>
    </row>
    <row r="4418" spans="1:10" x14ac:dyDescent="0.3">
      <c r="A4418">
        <v>16805</v>
      </c>
      <c r="B4418">
        <v>173</v>
      </c>
      <c r="C4418">
        <v>5</v>
      </c>
      <c r="D4418">
        <v>1097.2399999999959</v>
      </c>
      <c r="E4418" cm="1">
        <f t="array" ref="E4418">_xlfn.IFS(B4418&lt;=PERCENTILE($B$3:$B$5882,0.2),5,B4418&lt;=PERCENTILE($B$3:$B$5882,0.4),4,B4418&lt;=PERCENTILE($B$3:$B$5882,0.6),3,B4418&lt;=PERCENTILE($B$3:$B$5882,0.8),2,TRUE,1)</f>
        <v>3</v>
      </c>
      <c r="F4418" cm="1">
        <f t="array" ref="F4418">_xlfn.IFS(C4418&lt;=PERCENTILE($C$3:$C$5882,0.2),1,C4418&lt;=PERCENTILE($C$3:$C$5882,0.4),2,C4418&lt;=PERCENTILE($C$3:$C$5882,0.6),3,C4418&lt;=PERCENTILE($C$3:$C$5882,0.8),4,TRUE,5)</f>
        <v>4</v>
      </c>
      <c r="G4418" cm="1">
        <f t="array" ref="G4418">_xlfn.IFS(D4418&lt;=PERCENTILE($D$3:$D$5882,0.2),1,D4418&lt;=PERCENTILE($D$3:$D$5882,0.4),2,D4418&lt;=PERCENTILE($D$3:$D$5882,0.6),3,D4418&lt;=PERCENTILE($D$3:$D$5882,0.8),4,TRUE,5)</f>
        <v>3</v>
      </c>
      <c r="H4418" s="3" t="str" cm="1">
        <f t="array" ref="H4418">_xlfn.IFS(AND(E4418&gt;=4,F4418&gt;=4,G4418&gt;=4),"Champions",AND(E4418&gt;=3,F4418&gt;=3,G4418&gt;=3),"Loyal Customers",AND(E4418&lt;=2,F4418&gt;=3),"At Risk",AND(E4418&lt;=2,F4418&lt;=2,G4418&lt;=2),"Lost",AND(E4418&gt;=4,F4418&lt;=2),"New/Promising",TRUE,"Needs Attention")</f>
        <v>Loyal Customers</v>
      </c>
      <c r="I4418" s="3" t="str">
        <f t="shared" si="72"/>
        <v>Churned</v>
      </c>
      <c r="J4418" s="3" t="str">
        <f>_xlfn.XLOOKUP(A4418,'Country_Lookup'!$D:$D,'Country_Lookup'!$E:$E)</f>
        <v>United Kingdom</v>
      </c>
    </row>
    <row r="4419" spans="1:10" x14ac:dyDescent="0.3">
      <c r="A4419">
        <v>16806</v>
      </c>
      <c r="B4419">
        <v>103</v>
      </c>
      <c r="C4419">
        <v>4</v>
      </c>
      <c r="D4419">
        <v>801.4899999999999</v>
      </c>
      <c r="E4419" cm="1">
        <f t="array" ref="E4419">_xlfn.IFS(B4419&lt;=PERCENTILE($B$3:$B$5882,0.2),5,B4419&lt;=PERCENTILE($B$3:$B$5882,0.4),4,B4419&lt;=PERCENTILE($B$3:$B$5882,0.6),3,B4419&lt;=PERCENTILE($B$3:$B$5882,0.8),2,TRUE,1)</f>
        <v>3</v>
      </c>
      <c r="F4419" cm="1">
        <f t="array" ref="F4419">_xlfn.IFS(C4419&lt;=PERCENTILE($C$3:$C$5882,0.2),1,C4419&lt;=PERCENTILE($C$3:$C$5882,0.4),2,C4419&lt;=PERCENTILE($C$3:$C$5882,0.6),3,C4419&lt;=PERCENTILE($C$3:$C$5882,0.8),4,TRUE,5)</f>
        <v>3</v>
      </c>
      <c r="G4419" cm="1">
        <f t="array" ref="G4419">_xlfn.IFS(D4419&lt;=PERCENTILE($D$3:$D$5882,0.2),1,D4419&lt;=PERCENTILE($D$3:$D$5882,0.4),2,D4419&lt;=PERCENTILE($D$3:$D$5882,0.6),3,D4419&lt;=PERCENTILE($D$3:$D$5882,0.8),4,TRUE,5)</f>
        <v>3</v>
      </c>
      <c r="H4419" s="3" t="str" cm="1">
        <f t="array" ref="H4419">_xlfn.IFS(AND(E4419&gt;=4,F4419&gt;=4,G4419&gt;=4),"Champions",AND(E4419&gt;=3,F4419&gt;=3,G4419&gt;=3),"Loyal Customers",AND(E4419&lt;=2,F4419&gt;=3),"At Risk",AND(E4419&lt;=2,F4419&lt;=2,G4419&lt;=2),"Lost",AND(E4419&gt;=4,F4419&lt;=2),"New/Promising",TRUE,"Needs Attention")</f>
        <v>Loyal Customers</v>
      </c>
      <c r="I4419" s="3" t="str">
        <f t="shared" ref="I4419:I4482" si="73">IF(B4419&gt;90,"Churned","Active")</f>
        <v>Churned</v>
      </c>
      <c r="J4419" s="3" t="str">
        <f>_xlfn.XLOOKUP(A4419,'Country_Lookup'!$D:$D,'Country_Lookup'!$E:$E)</f>
        <v>United Kingdom</v>
      </c>
    </row>
    <row r="4420" spans="1:10" x14ac:dyDescent="0.3">
      <c r="A4420">
        <v>16807</v>
      </c>
      <c r="B4420">
        <v>142</v>
      </c>
      <c r="C4420">
        <v>6</v>
      </c>
      <c r="D4420">
        <v>2123.8800000000033</v>
      </c>
      <c r="E4420" cm="1">
        <f t="array" ref="E4420">_xlfn.IFS(B4420&lt;=PERCENTILE($B$3:$B$5882,0.2),5,B4420&lt;=PERCENTILE($B$3:$B$5882,0.4),4,B4420&lt;=PERCENTILE($B$3:$B$5882,0.6),3,B4420&lt;=PERCENTILE($B$3:$B$5882,0.8),2,TRUE,1)</f>
        <v>3</v>
      </c>
      <c r="F4420" cm="1">
        <f t="array" ref="F4420">_xlfn.IFS(C4420&lt;=PERCENTILE($C$3:$C$5882,0.2),1,C4420&lt;=PERCENTILE($C$3:$C$5882,0.4),2,C4420&lt;=PERCENTILE($C$3:$C$5882,0.6),3,C4420&lt;=PERCENTILE($C$3:$C$5882,0.8),4,TRUE,5)</f>
        <v>4</v>
      </c>
      <c r="G4420" cm="1">
        <f t="array" ref="G4420">_xlfn.IFS(D4420&lt;=PERCENTILE($D$3:$D$5882,0.2),1,D4420&lt;=PERCENTILE($D$3:$D$5882,0.4),2,D4420&lt;=PERCENTILE($D$3:$D$5882,0.6),3,D4420&lt;=PERCENTILE($D$3:$D$5882,0.8),4,TRUE,5)</f>
        <v>4</v>
      </c>
      <c r="H4420" s="3" t="str" cm="1">
        <f t="array" ref="H4420">_xlfn.IFS(AND(E4420&gt;=4,F4420&gt;=4,G4420&gt;=4),"Champions",AND(E4420&gt;=3,F4420&gt;=3,G4420&gt;=3),"Loyal Customers",AND(E4420&lt;=2,F4420&gt;=3),"At Risk",AND(E4420&lt;=2,F4420&lt;=2,G4420&lt;=2),"Lost",AND(E4420&gt;=4,F4420&lt;=2),"New/Promising",TRUE,"Needs Attention")</f>
        <v>Loyal Customers</v>
      </c>
      <c r="I4420" s="3" t="str">
        <f t="shared" si="73"/>
        <v>Churned</v>
      </c>
      <c r="J4420" s="3" t="str">
        <f>_xlfn.XLOOKUP(A4420,'Country_Lookup'!$D:$D,'Country_Lookup'!$E:$E)</f>
        <v>United Kingdom</v>
      </c>
    </row>
    <row r="4421" spans="1:10" x14ac:dyDescent="0.3">
      <c r="A4421">
        <v>16808</v>
      </c>
      <c r="B4421">
        <v>99</v>
      </c>
      <c r="C4421">
        <v>2</v>
      </c>
      <c r="D4421">
        <v>288.42</v>
      </c>
      <c r="E4421" cm="1">
        <f t="array" ref="E4421">_xlfn.IFS(B4421&lt;=PERCENTILE($B$3:$B$5882,0.2),5,B4421&lt;=PERCENTILE($B$3:$B$5882,0.4),4,B4421&lt;=PERCENTILE($B$3:$B$5882,0.6),3,B4421&lt;=PERCENTILE($B$3:$B$5882,0.8),2,TRUE,1)</f>
        <v>3</v>
      </c>
      <c r="F4421" cm="1">
        <f t="array" ref="F4421">_xlfn.IFS(C4421&lt;=PERCENTILE($C$3:$C$5882,0.2),1,C4421&lt;=PERCENTILE($C$3:$C$5882,0.4),2,C4421&lt;=PERCENTILE($C$3:$C$5882,0.6),3,C4421&lt;=PERCENTILE($C$3:$C$5882,0.8),4,TRUE,5)</f>
        <v>2</v>
      </c>
      <c r="G4421" cm="1">
        <f t="array" ref="G4421">_xlfn.IFS(D4421&lt;=PERCENTILE($D$3:$D$5882,0.2),1,D4421&lt;=PERCENTILE($D$3:$D$5882,0.4),2,D4421&lt;=PERCENTILE($D$3:$D$5882,0.6),3,D4421&lt;=PERCENTILE($D$3:$D$5882,0.8),4,TRUE,5)</f>
        <v>1</v>
      </c>
      <c r="H4421" s="3" t="str" cm="1">
        <f t="array" ref="H4421">_xlfn.IFS(AND(E4421&gt;=4,F4421&gt;=4,G4421&gt;=4),"Champions",AND(E4421&gt;=3,F4421&gt;=3,G4421&gt;=3),"Loyal Customers",AND(E4421&lt;=2,F4421&gt;=3),"At Risk",AND(E4421&lt;=2,F4421&lt;=2,G4421&lt;=2),"Lost",AND(E4421&gt;=4,F4421&lt;=2),"New/Promising",TRUE,"Needs Attention")</f>
        <v>Needs Attention</v>
      </c>
      <c r="I4421" s="3" t="str">
        <f t="shared" si="73"/>
        <v>Churned</v>
      </c>
      <c r="J4421" s="3" t="str">
        <f>_xlfn.XLOOKUP(A4421,'Country_Lookup'!$D:$D,'Country_Lookup'!$E:$E)</f>
        <v>United Kingdom</v>
      </c>
    </row>
    <row r="4422" spans="1:10" x14ac:dyDescent="0.3">
      <c r="A4422">
        <v>16809</v>
      </c>
      <c r="B4422">
        <v>23</v>
      </c>
      <c r="C4422">
        <v>9</v>
      </c>
      <c r="D4422">
        <v>1727.4299999999964</v>
      </c>
      <c r="E4422" cm="1">
        <f t="array" ref="E4422">_xlfn.IFS(B4422&lt;=PERCENTILE($B$3:$B$5882,0.2),5,B4422&lt;=PERCENTILE($B$3:$B$5882,0.4),4,B4422&lt;=PERCENTILE($B$3:$B$5882,0.6),3,B4422&lt;=PERCENTILE($B$3:$B$5882,0.8),2,TRUE,1)</f>
        <v>4</v>
      </c>
      <c r="F4422" cm="1">
        <f t="array" ref="F4422">_xlfn.IFS(C4422&lt;=PERCENTILE($C$3:$C$5882,0.2),1,C4422&lt;=PERCENTILE($C$3:$C$5882,0.4),2,C4422&lt;=PERCENTILE($C$3:$C$5882,0.6),3,C4422&lt;=PERCENTILE($C$3:$C$5882,0.8),4,TRUE,5)</f>
        <v>5</v>
      </c>
      <c r="G4422" cm="1">
        <f t="array" ref="G4422">_xlfn.IFS(D4422&lt;=PERCENTILE($D$3:$D$5882,0.2),1,D4422&lt;=PERCENTILE($D$3:$D$5882,0.4),2,D4422&lt;=PERCENTILE($D$3:$D$5882,0.6),3,D4422&lt;=PERCENTILE($D$3:$D$5882,0.8),4,TRUE,5)</f>
        <v>4</v>
      </c>
      <c r="H4422" s="3" t="str" cm="1">
        <f t="array" ref="H4422">_xlfn.IFS(AND(E4422&gt;=4,F4422&gt;=4,G4422&gt;=4),"Champions",AND(E4422&gt;=3,F4422&gt;=3,G4422&gt;=3),"Loyal Customers",AND(E4422&lt;=2,F4422&gt;=3),"At Risk",AND(E4422&lt;=2,F4422&lt;=2,G4422&lt;=2),"Lost",AND(E4422&gt;=4,F4422&lt;=2),"New/Promising",TRUE,"Needs Attention")</f>
        <v>Champions</v>
      </c>
      <c r="I4422" s="3" t="str">
        <f t="shared" si="73"/>
        <v>Active</v>
      </c>
      <c r="J4422" s="3" t="str">
        <f>_xlfn.XLOOKUP(A4422,'Country_Lookup'!$D:$D,'Country_Lookup'!$E:$E)</f>
        <v>United Kingdom</v>
      </c>
    </row>
    <row r="4423" spans="1:10" x14ac:dyDescent="0.3">
      <c r="A4423">
        <v>16810</v>
      </c>
      <c r="B4423">
        <v>192</v>
      </c>
      <c r="C4423">
        <v>2</v>
      </c>
      <c r="D4423">
        <v>842.04</v>
      </c>
      <c r="E4423" cm="1">
        <f t="array" ref="E4423">_xlfn.IFS(B4423&lt;=PERCENTILE($B$3:$B$5882,0.2),5,B4423&lt;=PERCENTILE($B$3:$B$5882,0.4),4,B4423&lt;=PERCENTILE($B$3:$B$5882,0.6),3,B4423&lt;=PERCENTILE($B$3:$B$5882,0.8),2,TRUE,1)</f>
        <v>2</v>
      </c>
      <c r="F4423" cm="1">
        <f t="array" ref="F4423">_xlfn.IFS(C4423&lt;=PERCENTILE($C$3:$C$5882,0.2),1,C4423&lt;=PERCENTILE($C$3:$C$5882,0.4),2,C4423&lt;=PERCENTILE($C$3:$C$5882,0.6),3,C4423&lt;=PERCENTILE($C$3:$C$5882,0.8),4,TRUE,5)</f>
        <v>2</v>
      </c>
      <c r="G4423" cm="1">
        <f t="array" ref="G4423">_xlfn.IFS(D4423&lt;=PERCENTILE($D$3:$D$5882,0.2),1,D4423&lt;=PERCENTILE($D$3:$D$5882,0.4),2,D4423&lt;=PERCENTILE($D$3:$D$5882,0.6),3,D4423&lt;=PERCENTILE($D$3:$D$5882,0.8),4,TRUE,5)</f>
        <v>3</v>
      </c>
      <c r="H4423" s="3" t="str" cm="1">
        <f t="array" ref="H4423">_xlfn.IFS(AND(E4423&gt;=4,F4423&gt;=4,G4423&gt;=4),"Champions",AND(E4423&gt;=3,F4423&gt;=3,G4423&gt;=3),"Loyal Customers",AND(E4423&lt;=2,F4423&gt;=3),"At Risk",AND(E4423&lt;=2,F4423&lt;=2,G4423&lt;=2),"Lost",AND(E4423&gt;=4,F4423&lt;=2),"New/Promising",TRUE,"Needs Attention")</f>
        <v>Needs Attention</v>
      </c>
      <c r="I4423" s="3" t="str">
        <f t="shared" si="73"/>
        <v>Churned</v>
      </c>
      <c r="J4423" s="3" t="str">
        <f>_xlfn.XLOOKUP(A4423,'Country_Lookup'!$D:$D,'Country_Lookup'!$E:$E)</f>
        <v>United Kingdom</v>
      </c>
    </row>
    <row r="4424" spans="1:10" x14ac:dyDescent="0.3">
      <c r="A4424">
        <v>16811</v>
      </c>
      <c r="B4424">
        <v>4</v>
      </c>
      <c r="C4424">
        <v>2</v>
      </c>
      <c r="D4424">
        <v>547.06999999999982</v>
      </c>
      <c r="E4424" cm="1">
        <f t="array" ref="E4424">_xlfn.IFS(B4424&lt;=PERCENTILE($B$3:$B$5882,0.2),5,B4424&lt;=PERCENTILE($B$3:$B$5882,0.4),4,B4424&lt;=PERCENTILE($B$3:$B$5882,0.6),3,B4424&lt;=PERCENTILE($B$3:$B$5882,0.8),2,TRUE,1)</f>
        <v>5</v>
      </c>
      <c r="F4424" cm="1">
        <f t="array" ref="F4424">_xlfn.IFS(C4424&lt;=PERCENTILE($C$3:$C$5882,0.2),1,C4424&lt;=PERCENTILE($C$3:$C$5882,0.4),2,C4424&lt;=PERCENTILE($C$3:$C$5882,0.6),3,C4424&lt;=PERCENTILE($C$3:$C$5882,0.8),4,TRUE,5)</f>
        <v>2</v>
      </c>
      <c r="G4424" cm="1">
        <f t="array" ref="G4424">_xlfn.IFS(D4424&lt;=PERCENTILE($D$3:$D$5882,0.2),1,D4424&lt;=PERCENTILE($D$3:$D$5882,0.4),2,D4424&lt;=PERCENTILE($D$3:$D$5882,0.6),3,D4424&lt;=PERCENTILE($D$3:$D$5882,0.8),4,TRUE,5)</f>
        <v>2</v>
      </c>
      <c r="H4424" s="3" t="str" cm="1">
        <f t="array" ref="H4424">_xlfn.IFS(AND(E4424&gt;=4,F4424&gt;=4,G4424&gt;=4),"Champions",AND(E4424&gt;=3,F4424&gt;=3,G4424&gt;=3),"Loyal Customers",AND(E4424&lt;=2,F4424&gt;=3),"At Risk",AND(E4424&lt;=2,F4424&lt;=2,G4424&lt;=2),"Lost",AND(E4424&gt;=4,F4424&lt;=2),"New/Promising",TRUE,"Needs Attention")</f>
        <v>New/Promising</v>
      </c>
      <c r="I4424" s="3" t="str">
        <f t="shared" si="73"/>
        <v>Active</v>
      </c>
      <c r="J4424" s="3" t="str">
        <f>_xlfn.XLOOKUP(A4424,'Country_Lookup'!$D:$D,'Country_Lookup'!$E:$E)</f>
        <v>United Kingdom</v>
      </c>
    </row>
    <row r="4425" spans="1:10" x14ac:dyDescent="0.3">
      <c r="A4425">
        <v>16812</v>
      </c>
      <c r="B4425">
        <v>360</v>
      </c>
      <c r="C4425">
        <v>4</v>
      </c>
      <c r="D4425">
        <v>2391.9999999999995</v>
      </c>
      <c r="E4425" cm="1">
        <f t="array" ref="E4425">_xlfn.IFS(B4425&lt;=PERCENTILE($B$3:$B$5882,0.2),5,B4425&lt;=PERCENTILE($B$3:$B$5882,0.4),4,B4425&lt;=PERCENTILE($B$3:$B$5882,0.6),3,B4425&lt;=PERCENTILE($B$3:$B$5882,0.8),2,TRUE,1)</f>
        <v>2</v>
      </c>
      <c r="F4425" cm="1">
        <f t="array" ref="F4425">_xlfn.IFS(C4425&lt;=PERCENTILE($C$3:$C$5882,0.2),1,C4425&lt;=PERCENTILE($C$3:$C$5882,0.4),2,C4425&lt;=PERCENTILE($C$3:$C$5882,0.6),3,C4425&lt;=PERCENTILE($C$3:$C$5882,0.8),4,TRUE,5)</f>
        <v>3</v>
      </c>
      <c r="G4425" cm="1">
        <f t="array" ref="G4425">_xlfn.IFS(D4425&lt;=PERCENTILE($D$3:$D$5882,0.2),1,D4425&lt;=PERCENTILE($D$3:$D$5882,0.4),2,D4425&lt;=PERCENTILE($D$3:$D$5882,0.6),3,D4425&lt;=PERCENTILE($D$3:$D$5882,0.8),4,TRUE,5)</f>
        <v>4</v>
      </c>
      <c r="H4425" s="3" t="str" cm="1">
        <f t="array" ref="H4425">_xlfn.IFS(AND(E4425&gt;=4,F4425&gt;=4,G4425&gt;=4),"Champions",AND(E4425&gt;=3,F4425&gt;=3,G4425&gt;=3),"Loyal Customers",AND(E4425&lt;=2,F4425&gt;=3),"At Risk",AND(E4425&lt;=2,F4425&lt;=2,G4425&lt;=2),"Lost",AND(E4425&gt;=4,F4425&lt;=2),"New/Promising",TRUE,"Needs Attention")</f>
        <v>At Risk</v>
      </c>
      <c r="I4425" s="3" t="str">
        <f t="shared" si="73"/>
        <v>Churned</v>
      </c>
      <c r="J4425" s="3" t="str">
        <f>_xlfn.XLOOKUP(A4425,'Country_Lookup'!$D:$D,'Country_Lookup'!$E:$E)</f>
        <v>United Kingdom</v>
      </c>
    </row>
    <row r="4426" spans="1:10" x14ac:dyDescent="0.3">
      <c r="A4426">
        <v>16813</v>
      </c>
      <c r="B4426">
        <v>8</v>
      </c>
      <c r="C4426">
        <v>10</v>
      </c>
      <c r="D4426">
        <v>1692.9799999999891</v>
      </c>
      <c r="E4426" cm="1">
        <f t="array" ref="E4426">_xlfn.IFS(B4426&lt;=PERCENTILE($B$3:$B$5882,0.2),5,B4426&lt;=PERCENTILE($B$3:$B$5882,0.4),4,B4426&lt;=PERCENTILE($B$3:$B$5882,0.6),3,B4426&lt;=PERCENTILE($B$3:$B$5882,0.8),2,TRUE,1)</f>
        <v>5</v>
      </c>
      <c r="F4426" cm="1">
        <f t="array" ref="F4426">_xlfn.IFS(C4426&lt;=PERCENTILE($C$3:$C$5882,0.2),1,C4426&lt;=PERCENTILE($C$3:$C$5882,0.4),2,C4426&lt;=PERCENTILE($C$3:$C$5882,0.6),3,C4426&lt;=PERCENTILE($C$3:$C$5882,0.8),4,TRUE,5)</f>
        <v>5</v>
      </c>
      <c r="G4426" cm="1">
        <f t="array" ref="G4426">_xlfn.IFS(D4426&lt;=PERCENTILE($D$3:$D$5882,0.2),1,D4426&lt;=PERCENTILE($D$3:$D$5882,0.4),2,D4426&lt;=PERCENTILE($D$3:$D$5882,0.6),3,D4426&lt;=PERCENTILE($D$3:$D$5882,0.8),4,TRUE,5)</f>
        <v>4</v>
      </c>
      <c r="H4426" s="3" t="str" cm="1">
        <f t="array" ref="H4426">_xlfn.IFS(AND(E4426&gt;=4,F4426&gt;=4,G4426&gt;=4),"Champions",AND(E4426&gt;=3,F4426&gt;=3,G4426&gt;=3),"Loyal Customers",AND(E4426&lt;=2,F4426&gt;=3),"At Risk",AND(E4426&lt;=2,F4426&lt;=2,G4426&lt;=2),"Lost",AND(E4426&gt;=4,F4426&lt;=2),"New/Promising",TRUE,"Needs Attention")</f>
        <v>Champions</v>
      </c>
      <c r="I4426" s="3" t="str">
        <f t="shared" si="73"/>
        <v>Active</v>
      </c>
      <c r="J4426" s="3" t="str">
        <f>_xlfn.XLOOKUP(A4426,'Country_Lookup'!$D:$D,'Country_Lookup'!$E:$E)</f>
        <v>United Kingdom</v>
      </c>
    </row>
    <row r="4427" spans="1:10" x14ac:dyDescent="0.3">
      <c r="A4427">
        <v>16814</v>
      </c>
      <c r="B4427">
        <v>14</v>
      </c>
      <c r="C4427">
        <v>36</v>
      </c>
      <c r="D4427">
        <v>12499.710000000126</v>
      </c>
      <c r="E4427" cm="1">
        <f t="array" ref="E4427">_xlfn.IFS(B4427&lt;=PERCENTILE($B$3:$B$5882,0.2),5,B4427&lt;=PERCENTILE($B$3:$B$5882,0.4),4,B4427&lt;=PERCENTILE($B$3:$B$5882,0.6),3,B4427&lt;=PERCENTILE($B$3:$B$5882,0.8),2,TRUE,1)</f>
        <v>5</v>
      </c>
      <c r="F4427" cm="1">
        <f t="array" ref="F4427">_xlfn.IFS(C4427&lt;=PERCENTILE($C$3:$C$5882,0.2),1,C4427&lt;=PERCENTILE($C$3:$C$5882,0.4),2,C4427&lt;=PERCENTILE($C$3:$C$5882,0.6),3,C4427&lt;=PERCENTILE($C$3:$C$5882,0.8),4,TRUE,5)</f>
        <v>5</v>
      </c>
      <c r="G4427" cm="1">
        <f t="array" ref="G4427">_xlfn.IFS(D4427&lt;=PERCENTILE($D$3:$D$5882,0.2),1,D4427&lt;=PERCENTILE($D$3:$D$5882,0.4),2,D4427&lt;=PERCENTILE($D$3:$D$5882,0.6),3,D4427&lt;=PERCENTILE($D$3:$D$5882,0.8),4,TRUE,5)</f>
        <v>5</v>
      </c>
      <c r="H4427" s="3" t="str" cm="1">
        <f t="array" ref="H4427">_xlfn.IFS(AND(E4427&gt;=4,F4427&gt;=4,G4427&gt;=4),"Champions",AND(E4427&gt;=3,F4427&gt;=3,G4427&gt;=3),"Loyal Customers",AND(E4427&lt;=2,F4427&gt;=3),"At Risk",AND(E4427&lt;=2,F4427&lt;=2,G4427&lt;=2),"Lost",AND(E4427&gt;=4,F4427&lt;=2),"New/Promising",TRUE,"Needs Attention")</f>
        <v>Champions</v>
      </c>
      <c r="I4427" s="3" t="str">
        <f t="shared" si="73"/>
        <v>Active</v>
      </c>
      <c r="J4427" s="3" t="str">
        <f>_xlfn.XLOOKUP(A4427,'Country_Lookup'!$D:$D,'Country_Lookup'!$E:$E)</f>
        <v>United Kingdom</v>
      </c>
    </row>
    <row r="4428" spans="1:10" x14ac:dyDescent="0.3">
      <c r="A4428">
        <v>16815</v>
      </c>
      <c r="B4428">
        <v>453</v>
      </c>
      <c r="C4428">
        <v>2</v>
      </c>
      <c r="D4428">
        <v>410.97000000000043</v>
      </c>
      <c r="E4428" cm="1">
        <f t="array" ref="E4428">_xlfn.IFS(B4428&lt;=PERCENTILE($B$3:$B$5882,0.2),5,B4428&lt;=PERCENTILE($B$3:$B$5882,0.4),4,B4428&lt;=PERCENTILE($B$3:$B$5882,0.6),3,B4428&lt;=PERCENTILE($B$3:$B$5882,0.8),2,TRUE,1)</f>
        <v>1</v>
      </c>
      <c r="F4428" cm="1">
        <f t="array" ref="F4428">_xlfn.IFS(C4428&lt;=PERCENTILE($C$3:$C$5882,0.2),1,C4428&lt;=PERCENTILE($C$3:$C$5882,0.4),2,C4428&lt;=PERCENTILE($C$3:$C$5882,0.6),3,C4428&lt;=PERCENTILE($C$3:$C$5882,0.8),4,TRUE,5)</f>
        <v>2</v>
      </c>
      <c r="G4428" cm="1">
        <f t="array" ref="G4428">_xlfn.IFS(D4428&lt;=PERCENTILE($D$3:$D$5882,0.2),1,D4428&lt;=PERCENTILE($D$3:$D$5882,0.4),2,D4428&lt;=PERCENTILE($D$3:$D$5882,0.6),3,D4428&lt;=PERCENTILE($D$3:$D$5882,0.8),4,TRUE,5)</f>
        <v>2</v>
      </c>
      <c r="H4428" s="3" t="str" cm="1">
        <f t="array" ref="H4428">_xlfn.IFS(AND(E4428&gt;=4,F4428&gt;=4,G4428&gt;=4),"Champions",AND(E4428&gt;=3,F4428&gt;=3,G4428&gt;=3),"Loyal Customers",AND(E4428&lt;=2,F4428&gt;=3),"At Risk",AND(E4428&lt;=2,F4428&lt;=2,G4428&lt;=2),"Lost",AND(E4428&gt;=4,F4428&lt;=2),"New/Promising",TRUE,"Needs Attention")</f>
        <v>Lost</v>
      </c>
      <c r="I4428" s="3" t="str">
        <f t="shared" si="73"/>
        <v>Churned</v>
      </c>
      <c r="J4428" s="3" t="str">
        <f>_xlfn.XLOOKUP(A4428,'Country_Lookup'!$D:$D,'Country_Lookup'!$E:$E)</f>
        <v>United Kingdom</v>
      </c>
    </row>
    <row r="4429" spans="1:10" x14ac:dyDescent="0.3">
      <c r="A4429">
        <v>16816</v>
      </c>
      <c r="B4429">
        <v>103</v>
      </c>
      <c r="C4429">
        <v>4</v>
      </c>
      <c r="D4429">
        <v>417.06</v>
      </c>
      <c r="E4429" cm="1">
        <f t="array" ref="E4429">_xlfn.IFS(B4429&lt;=PERCENTILE($B$3:$B$5882,0.2),5,B4429&lt;=PERCENTILE($B$3:$B$5882,0.4),4,B4429&lt;=PERCENTILE($B$3:$B$5882,0.6),3,B4429&lt;=PERCENTILE($B$3:$B$5882,0.8),2,TRUE,1)</f>
        <v>3</v>
      </c>
      <c r="F4429" cm="1">
        <f t="array" ref="F4429">_xlfn.IFS(C4429&lt;=PERCENTILE($C$3:$C$5882,0.2),1,C4429&lt;=PERCENTILE($C$3:$C$5882,0.4),2,C4429&lt;=PERCENTILE($C$3:$C$5882,0.6),3,C4429&lt;=PERCENTILE($C$3:$C$5882,0.8),4,TRUE,5)</f>
        <v>3</v>
      </c>
      <c r="G4429" cm="1">
        <f t="array" ref="G4429">_xlfn.IFS(D4429&lt;=PERCENTILE($D$3:$D$5882,0.2),1,D4429&lt;=PERCENTILE($D$3:$D$5882,0.4),2,D4429&lt;=PERCENTILE($D$3:$D$5882,0.6),3,D4429&lt;=PERCENTILE($D$3:$D$5882,0.8),4,TRUE,5)</f>
        <v>2</v>
      </c>
      <c r="H4429" s="3" t="str" cm="1">
        <f t="array" ref="H4429">_xlfn.IFS(AND(E4429&gt;=4,F4429&gt;=4,G4429&gt;=4),"Champions",AND(E4429&gt;=3,F4429&gt;=3,G4429&gt;=3),"Loyal Customers",AND(E4429&lt;=2,F4429&gt;=3),"At Risk",AND(E4429&lt;=2,F4429&lt;=2,G4429&lt;=2),"Lost",AND(E4429&gt;=4,F4429&lt;=2),"New/Promising",TRUE,"Needs Attention")</f>
        <v>Needs Attention</v>
      </c>
      <c r="I4429" s="3" t="str">
        <f t="shared" si="73"/>
        <v>Churned</v>
      </c>
      <c r="J4429" s="3" t="str">
        <f>_xlfn.XLOOKUP(A4429,'Country_Lookup'!$D:$D,'Country_Lookup'!$E:$E)</f>
        <v>United Kingdom</v>
      </c>
    </row>
    <row r="4430" spans="1:10" x14ac:dyDescent="0.3">
      <c r="A4430">
        <v>16817</v>
      </c>
      <c r="B4430">
        <v>2</v>
      </c>
      <c r="C4430">
        <v>13</v>
      </c>
      <c r="D4430">
        <v>2804.9000000000065</v>
      </c>
      <c r="E4430" cm="1">
        <f t="array" ref="E4430">_xlfn.IFS(B4430&lt;=PERCENTILE($B$3:$B$5882,0.2),5,B4430&lt;=PERCENTILE($B$3:$B$5882,0.4),4,B4430&lt;=PERCENTILE($B$3:$B$5882,0.6),3,B4430&lt;=PERCENTILE($B$3:$B$5882,0.8),2,TRUE,1)</f>
        <v>5</v>
      </c>
      <c r="F4430" cm="1">
        <f t="array" ref="F4430">_xlfn.IFS(C4430&lt;=PERCENTILE($C$3:$C$5882,0.2),1,C4430&lt;=PERCENTILE($C$3:$C$5882,0.4),2,C4430&lt;=PERCENTILE($C$3:$C$5882,0.6),3,C4430&lt;=PERCENTILE($C$3:$C$5882,0.8),4,TRUE,5)</f>
        <v>5</v>
      </c>
      <c r="G4430" cm="1">
        <f t="array" ref="G4430">_xlfn.IFS(D4430&lt;=PERCENTILE($D$3:$D$5882,0.2),1,D4430&lt;=PERCENTILE($D$3:$D$5882,0.4),2,D4430&lt;=PERCENTILE($D$3:$D$5882,0.6),3,D4430&lt;=PERCENTILE($D$3:$D$5882,0.8),4,TRUE,5)</f>
        <v>4</v>
      </c>
      <c r="H4430" s="3" t="str" cm="1">
        <f t="array" ref="H4430">_xlfn.IFS(AND(E4430&gt;=4,F4430&gt;=4,G4430&gt;=4),"Champions",AND(E4430&gt;=3,F4430&gt;=3,G4430&gt;=3),"Loyal Customers",AND(E4430&lt;=2,F4430&gt;=3),"At Risk",AND(E4430&lt;=2,F4430&lt;=2,G4430&lt;=2),"Lost",AND(E4430&gt;=4,F4430&lt;=2),"New/Promising",TRUE,"Needs Attention")</f>
        <v>Champions</v>
      </c>
      <c r="I4430" s="3" t="str">
        <f t="shared" si="73"/>
        <v>Active</v>
      </c>
      <c r="J4430" s="3" t="str">
        <f>_xlfn.XLOOKUP(A4430,'Country_Lookup'!$D:$D,'Country_Lookup'!$E:$E)</f>
        <v>United Kingdom</v>
      </c>
    </row>
    <row r="4431" spans="1:10" x14ac:dyDescent="0.3">
      <c r="A4431">
        <v>16818</v>
      </c>
      <c r="B4431">
        <v>10</v>
      </c>
      <c r="C4431">
        <v>11</v>
      </c>
      <c r="D4431">
        <v>3349.5699999999965</v>
      </c>
      <c r="E4431" cm="1">
        <f t="array" ref="E4431">_xlfn.IFS(B4431&lt;=PERCENTILE($B$3:$B$5882,0.2),5,B4431&lt;=PERCENTILE($B$3:$B$5882,0.4),4,B4431&lt;=PERCENTILE($B$3:$B$5882,0.6),3,B4431&lt;=PERCENTILE($B$3:$B$5882,0.8),2,TRUE,1)</f>
        <v>5</v>
      </c>
      <c r="F4431" cm="1">
        <f t="array" ref="F4431">_xlfn.IFS(C4431&lt;=PERCENTILE($C$3:$C$5882,0.2),1,C4431&lt;=PERCENTILE($C$3:$C$5882,0.4),2,C4431&lt;=PERCENTILE($C$3:$C$5882,0.6),3,C4431&lt;=PERCENTILE($C$3:$C$5882,0.8),4,TRUE,5)</f>
        <v>5</v>
      </c>
      <c r="G4431" cm="1">
        <f t="array" ref="G4431">_xlfn.IFS(D4431&lt;=PERCENTILE($D$3:$D$5882,0.2),1,D4431&lt;=PERCENTILE($D$3:$D$5882,0.4),2,D4431&lt;=PERCENTILE($D$3:$D$5882,0.6),3,D4431&lt;=PERCENTILE($D$3:$D$5882,0.8),4,TRUE,5)</f>
        <v>5</v>
      </c>
      <c r="H4431" s="3" t="str" cm="1">
        <f t="array" ref="H4431">_xlfn.IFS(AND(E4431&gt;=4,F4431&gt;=4,G4431&gt;=4),"Champions",AND(E4431&gt;=3,F4431&gt;=3,G4431&gt;=3),"Loyal Customers",AND(E4431&lt;=2,F4431&gt;=3),"At Risk",AND(E4431&lt;=2,F4431&lt;=2,G4431&lt;=2),"Lost",AND(E4431&gt;=4,F4431&lt;=2),"New/Promising",TRUE,"Needs Attention")</f>
        <v>Champions</v>
      </c>
      <c r="I4431" s="3" t="str">
        <f t="shared" si="73"/>
        <v>Active</v>
      </c>
      <c r="J4431" s="3" t="str">
        <f>_xlfn.XLOOKUP(A4431,'Country_Lookup'!$D:$D,'Country_Lookup'!$E:$E)</f>
        <v>United Kingdom</v>
      </c>
    </row>
    <row r="4432" spans="1:10" x14ac:dyDescent="0.3">
      <c r="A4432">
        <v>16819</v>
      </c>
      <c r="B4432">
        <v>465</v>
      </c>
      <c r="C4432">
        <v>2</v>
      </c>
      <c r="D4432">
        <v>182.59</v>
      </c>
      <c r="E4432" cm="1">
        <f t="array" ref="E4432">_xlfn.IFS(B4432&lt;=PERCENTILE($B$3:$B$5882,0.2),5,B4432&lt;=PERCENTILE($B$3:$B$5882,0.4),4,B4432&lt;=PERCENTILE($B$3:$B$5882,0.6),3,B4432&lt;=PERCENTILE($B$3:$B$5882,0.8),2,TRUE,1)</f>
        <v>1</v>
      </c>
      <c r="F4432" cm="1">
        <f t="array" ref="F4432">_xlfn.IFS(C4432&lt;=PERCENTILE($C$3:$C$5882,0.2),1,C4432&lt;=PERCENTILE($C$3:$C$5882,0.4),2,C4432&lt;=PERCENTILE($C$3:$C$5882,0.6),3,C4432&lt;=PERCENTILE($C$3:$C$5882,0.8),4,TRUE,5)</f>
        <v>2</v>
      </c>
      <c r="G4432" cm="1">
        <f t="array" ref="G4432">_xlfn.IFS(D4432&lt;=PERCENTILE($D$3:$D$5882,0.2),1,D4432&lt;=PERCENTILE($D$3:$D$5882,0.4),2,D4432&lt;=PERCENTILE($D$3:$D$5882,0.6),3,D4432&lt;=PERCENTILE($D$3:$D$5882,0.8),4,TRUE,5)</f>
        <v>1</v>
      </c>
      <c r="H4432" s="3" t="str" cm="1">
        <f t="array" ref="H4432">_xlfn.IFS(AND(E4432&gt;=4,F4432&gt;=4,G4432&gt;=4),"Champions",AND(E4432&gt;=3,F4432&gt;=3,G4432&gt;=3),"Loyal Customers",AND(E4432&lt;=2,F4432&gt;=3),"At Risk",AND(E4432&lt;=2,F4432&lt;=2,G4432&lt;=2),"Lost",AND(E4432&gt;=4,F4432&lt;=2),"New/Promising",TRUE,"Needs Attention")</f>
        <v>Lost</v>
      </c>
      <c r="I4432" s="3" t="str">
        <f t="shared" si="73"/>
        <v>Churned</v>
      </c>
      <c r="J4432" s="3" t="str">
        <f>_xlfn.XLOOKUP(A4432,'Country_Lookup'!$D:$D,'Country_Lookup'!$E:$E)</f>
        <v>United Kingdom</v>
      </c>
    </row>
    <row r="4433" spans="1:10" x14ac:dyDescent="0.3">
      <c r="A4433">
        <v>16820</v>
      </c>
      <c r="B4433">
        <v>95</v>
      </c>
      <c r="C4433">
        <v>1</v>
      </c>
      <c r="D4433">
        <v>497.61000000000018</v>
      </c>
      <c r="E4433" cm="1">
        <f t="array" ref="E4433">_xlfn.IFS(B4433&lt;=PERCENTILE($B$3:$B$5882,0.2),5,B4433&lt;=PERCENTILE($B$3:$B$5882,0.4),4,B4433&lt;=PERCENTILE($B$3:$B$5882,0.6),3,B4433&lt;=PERCENTILE($B$3:$B$5882,0.8),2,TRUE,1)</f>
        <v>3</v>
      </c>
      <c r="F4433" cm="1">
        <f t="array" ref="F4433">_xlfn.IFS(C4433&lt;=PERCENTILE($C$3:$C$5882,0.2),1,C4433&lt;=PERCENTILE($C$3:$C$5882,0.4),2,C4433&lt;=PERCENTILE($C$3:$C$5882,0.6),3,C4433&lt;=PERCENTILE($C$3:$C$5882,0.8),4,TRUE,5)</f>
        <v>1</v>
      </c>
      <c r="G4433" cm="1">
        <f t="array" ref="G4433">_xlfn.IFS(D4433&lt;=PERCENTILE($D$3:$D$5882,0.2),1,D4433&lt;=PERCENTILE($D$3:$D$5882,0.4),2,D4433&lt;=PERCENTILE($D$3:$D$5882,0.6),3,D4433&lt;=PERCENTILE($D$3:$D$5882,0.8),4,TRUE,5)</f>
        <v>2</v>
      </c>
      <c r="H4433" s="3" t="str" cm="1">
        <f t="array" ref="H4433">_xlfn.IFS(AND(E4433&gt;=4,F4433&gt;=4,G4433&gt;=4),"Champions",AND(E4433&gt;=3,F4433&gt;=3,G4433&gt;=3),"Loyal Customers",AND(E4433&lt;=2,F4433&gt;=3),"At Risk",AND(E4433&lt;=2,F4433&lt;=2,G4433&lt;=2),"Lost",AND(E4433&gt;=4,F4433&lt;=2),"New/Promising",TRUE,"Needs Attention")</f>
        <v>Needs Attention</v>
      </c>
      <c r="I4433" s="3" t="str">
        <f t="shared" si="73"/>
        <v>Churned</v>
      </c>
      <c r="J4433" s="3" t="str">
        <f>_xlfn.XLOOKUP(A4433,'Country_Lookup'!$D:$D,'Country_Lookup'!$E:$E)</f>
        <v>United Kingdom</v>
      </c>
    </row>
    <row r="4434" spans="1:10" x14ac:dyDescent="0.3">
      <c r="A4434">
        <v>16821</v>
      </c>
      <c r="B4434">
        <v>381</v>
      </c>
      <c r="C4434">
        <v>1</v>
      </c>
      <c r="D4434">
        <v>113.35000000000001</v>
      </c>
      <c r="E4434" cm="1">
        <f t="array" ref="E4434">_xlfn.IFS(B4434&lt;=PERCENTILE($B$3:$B$5882,0.2),5,B4434&lt;=PERCENTILE($B$3:$B$5882,0.4),4,B4434&lt;=PERCENTILE($B$3:$B$5882,0.6),3,B4434&lt;=PERCENTILE($B$3:$B$5882,0.8),2,TRUE,1)</f>
        <v>2</v>
      </c>
      <c r="F4434" cm="1">
        <f t="array" ref="F4434">_xlfn.IFS(C4434&lt;=PERCENTILE($C$3:$C$5882,0.2),1,C4434&lt;=PERCENTILE($C$3:$C$5882,0.4),2,C4434&lt;=PERCENTILE($C$3:$C$5882,0.6),3,C4434&lt;=PERCENTILE($C$3:$C$5882,0.8),4,TRUE,5)</f>
        <v>1</v>
      </c>
      <c r="G4434" cm="1">
        <f t="array" ref="G4434">_xlfn.IFS(D4434&lt;=PERCENTILE($D$3:$D$5882,0.2),1,D4434&lt;=PERCENTILE($D$3:$D$5882,0.4),2,D4434&lt;=PERCENTILE($D$3:$D$5882,0.6),3,D4434&lt;=PERCENTILE($D$3:$D$5882,0.8),4,TRUE,5)</f>
        <v>1</v>
      </c>
      <c r="H4434" s="3" t="str" cm="1">
        <f t="array" ref="H4434">_xlfn.IFS(AND(E4434&gt;=4,F4434&gt;=4,G4434&gt;=4),"Champions",AND(E4434&gt;=3,F4434&gt;=3,G4434&gt;=3),"Loyal Customers",AND(E4434&lt;=2,F4434&gt;=3),"At Risk",AND(E4434&lt;=2,F4434&lt;=2,G4434&lt;=2),"Lost",AND(E4434&gt;=4,F4434&lt;=2),"New/Promising",TRUE,"Needs Attention")</f>
        <v>Lost</v>
      </c>
      <c r="I4434" s="3" t="str">
        <f t="shared" si="73"/>
        <v>Churned</v>
      </c>
      <c r="J4434" s="3" t="str">
        <f>_xlfn.XLOOKUP(A4434,'Country_Lookup'!$D:$D,'Country_Lookup'!$E:$E)</f>
        <v>United Kingdom</v>
      </c>
    </row>
    <row r="4435" spans="1:10" x14ac:dyDescent="0.3">
      <c r="A4435">
        <v>16822</v>
      </c>
      <c r="B4435">
        <v>686</v>
      </c>
      <c r="C4435">
        <v>1</v>
      </c>
      <c r="D4435">
        <v>181.39000000000007</v>
      </c>
      <c r="E4435" cm="1">
        <f t="array" ref="E4435">_xlfn.IFS(B4435&lt;=PERCENTILE($B$3:$B$5882,0.2),5,B4435&lt;=PERCENTILE($B$3:$B$5882,0.4),4,B4435&lt;=PERCENTILE($B$3:$B$5882,0.6),3,B4435&lt;=PERCENTILE($B$3:$B$5882,0.8),2,TRUE,1)</f>
        <v>1</v>
      </c>
      <c r="F4435" cm="1">
        <f t="array" ref="F4435">_xlfn.IFS(C4435&lt;=PERCENTILE($C$3:$C$5882,0.2),1,C4435&lt;=PERCENTILE($C$3:$C$5882,0.4),2,C4435&lt;=PERCENTILE($C$3:$C$5882,0.6),3,C4435&lt;=PERCENTILE($C$3:$C$5882,0.8),4,TRUE,5)</f>
        <v>1</v>
      </c>
      <c r="G4435" cm="1">
        <f t="array" ref="G4435">_xlfn.IFS(D4435&lt;=PERCENTILE($D$3:$D$5882,0.2),1,D4435&lt;=PERCENTILE($D$3:$D$5882,0.4),2,D4435&lt;=PERCENTILE($D$3:$D$5882,0.6),3,D4435&lt;=PERCENTILE($D$3:$D$5882,0.8),4,TRUE,5)</f>
        <v>1</v>
      </c>
      <c r="H4435" s="3" t="str" cm="1">
        <f t="array" ref="H4435">_xlfn.IFS(AND(E4435&gt;=4,F4435&gt;=4,G4435&gt;=4),"Champions",AND(E4435&gt;=3,F4435&gt;=3,G4435&gt;=3),"Loyal Customers",AND(E4435&lt;=2,F4435&gt;=3),"At Risk",AND(E4435&lt;=2,F4435&lt;=2,G4435&lt;=2),"Lost",AND(E4435&gt;=4,F4435&lt;=2),"New/Promising",TRUE,"Needs Attention")</f>
        <v>Lost</v>
      </c>
      <c r="I4435" s="3" t="str">
        <f t="shared" si="73"/>
        <v>Churned</v>
      </c>
      <c r="J4435" s="3" t="str">
        <f>_xlfn.XLOOKUP(A4435,'Country_Lookup'!$D:$D,'Country_Lookup'!$E:$E)</f>
        <v>United Kingdom</v>
      </c>
    </row>
    <row r="4436" spans="1:10" x14ac:dyDescent="0.3">
      <c r="A4436">
        <v>16823</v>
      </c>
      <c r="B4436">
        <v>227</v>
      </c>
      <c r="C4436">
        <v>7</v>
      </c>
      <c r="D4436">
        <v>2260.0900000000065</v>
      </c>
      <c r="E4436" cm="1">
        <f t="array" ref="E4436">_xlfn.IFS(B4436&lt;=PERCENTILE($B$3:$B$5882,0.2),5,B4436&lt;=PERCENTILE($B$3:$B$5882,0.4),4,B4436&lt;=PERCENTILE($B$3:$B$5882,0.6),3,B4436&lt;=PERCENTILE($B$3:$B$5882,0.8),2,TRUE,1)</f>
        <v>2</v>
      </c>
      <c r="F4436" cm="1">
        <f t="array" ref="F4436">_xlfn.IFS(C4436&lt;=PERCENTILE($C$3:$C$5882,0.2),1,C4436&lt;=PERCENTILE($C$3:$C$5882,0.4),2,C4436&lt;=PERCENTILE($C$3:$C$5882,0.6),3,C4436&lt;=PERCENTILE($C$3:$C$5882,0.8),4,TRUE,5)</f>
        <v>4</v>
      </c>
      <c r="G4436" cm="1">
        <f t="array" ref="G4436">_xlfn.IFS(D4436&lt;=PERCENTILE($D$3:$D$5882,0.2),1,D4436&lt;=PERCENTILE($D$3:$D$5882,0.4),2,D4436&lt;=PERCENTILE($D$3:$D$5882,0.6),3,D4436&lt;=PERCENTILE($D$3:$D$5882,0.8),4,TRUE,5)</f>
        <v>4</v>
      </c>
      <c r="H4436" s="3" t="str" cm="1">
        <f t="array" ref="H4436">_xlfn.IFS(AND(E4436&gt;=4,F4436&gt;=4,G4436&gt;=4),"Champions",AND(E4436&gt;=3,F4436&gt;=3,G4436&gt;=3),"Loyal Customers",AND(E4436&lt;=2,F4436&gt;=3),"At Risk",AND(E4436&lt;=2,F4436&lt;=2,G4436&lt;=2),"Lost",AND(E4436&gt;=4,F4436&lt;=2),"New/Promising",TRUE,"Needs Attention")</f>
        <v>At Risk</v>
      </c>
      <c r="I4436" s="3" t="str">
        <f t="shared" si="73"/>
        <v>Churned</v>
      </c>
      <c r="J4436" s="3" t="str">
        <f>_xlfn.XLOOKUP(A4436,'Country_Lookup'!$D:$D,'Country_Lookup'!$E:$E)</f>
        <v>United Kingdom</v>
      </c>
    </row>
    <row r="4437" spans="1:10" x14ac:dyDescent="0.3">
      <c r="A4437">
        <v>16824</v>
      </c>
      <c r="B4437">
        <v>15</v>
      </c>
      <c r="C4437">
        <v>3</v>
      </c>
      <c r="D4437">
        <v>686.24000000000058</v>
      </c>
      <c r="E4437" cm="1">
        <f t="array" ref="E4437">_xlfn.IFS(B4437&lt;=PERCENTILE($B$3:$B$5882,0.2),5,B4437&lt;=PERCENTILE($B$3:$B$5882,0.4),4,B4437&lt;=PERCENTILE($B$3:$B$5882,0.6),3,B4437&lt;=PERCENTILE($B$3:$B$5882,0.8),2,TRUE,1)</f>
        <v>5</v>
      </c>
      <c r="F4437" cm="1">
        <f t="array" ref="F4437">_xlfn.IFS(C4437&lt;=PERCENTILE($C$3:$C$5882,0.2),1,C4437&lt;=PERCENTILE($C$3:$C$5882,0.4),2,C4437&lt;=PERCENTILE($C$3:$C$5882,0.6),3,C4437&lt;=PERCENTILE($C$3:$C$5882,0.8),4,TRUE,5)</f>
        <v>3</v>
      </c>
      <c r="G4437" cm="1">
        <f t="array" ref="G4437">_xlfn.IFS(D4437&lt;=PERCENTILE($D$3:$D$5882,0.2),1,D4437&lt;=PERCENTILE($D$3:$D$5882,0.4),2,D4437&lt;=PERCENTILE($D$3:$D$5882,0.6),3,D4437&lt;=PERCENTILE($D$3:$D$5882,0.8),4,TRUE,5)</f>
        <v>3</v>
      </c>
      <c r="H4437" s="3" t="str" cm="1">
        <f t="array" ref="H4437">_xlfn.IFS(AND(E4437&gt;=4,F4437&gt;=4,G4437&gt;=4),"Champions",AND(E4437&gt;=3,F4437&gt;=3,G4437&gt;=3),"Loyal Customers",AND(E4437&lt;=2,F4437&gt;=3),"At Risk",AND(E4437&lt;=2,F4437&lt;=2,G4437&lt;=2),"Lost",AND(E4437&gt;=4,F4437&lt;=2),"New/Promising",TRUE,"Needs Attention")</f>
        <v>Loyal Customers</v>
      </c>
      <c r="I4437" s="3" t="str">
        <f t="shared" si="73"/>
        <v>Active</v>
      </c>
      <c r="J4437" s="3" t="str">
        <f>_xlfn.XLOOKUP(A4437,'Country_Lookup'!$D:$D,'Country_Lookup'!$E:$E)</f>
        <v>United Kingdom</v>
      </c>
    </row>
    <row r="4438" spans="1:10" x14ac:dyDescent="0.3">
      <c r="A4438">
        <v>16825</v>
      </c>
      <c r="B4438">
        <v>38</v>
      </c>
      <c r="C4438">
        <v>5</v>
      </c>
      <c r="D4438">
        <v>1826.8899999999996</v>
      </c>
      <c r="E4438" cm="1">
        <f t="array" ref="E4438">_xlfn.IFS(B4438&lt;=PERCENTILE($B$3:$B$5882,0.2),5,B4438&lt;=PERCENTILE($B$3:$B$5882,0.4),4,B4438&lt;=PERCENTILE($B$3:$B$5882,0.6),3,B4438&lt;=PERCENTILE($B$3:$B$5882,0.8),2,TRUE,1)</f>
        <v>4</v>
      </c>
      <c r="F4438" cm="1">
        <f t="array" ref="F4438">_xlfn.IFS(C4438&lt;=PERCENTILE($C$3:$C$5882,0.2),1,C4438&lt;=PERCENTILE($C$3:$C$5882,0.4),2,C4438&lt;=PERCENTILE($C$3:$C$5882,0.6),3,C4438&lt;=PERCENTILE($C$3:$C$5882,0.8),4,TRUE,5)</f>
        <v>4</v>
      </c>
      <c r="G4438" cm="1">
        <f t="array" ref="G4438">_xlfn.IFS(D4438&lt;=PERCENTILE($D$3:$D$5882,0.2),1,D4438&lt;=PERCENTILE($D$3:$D$5882,0.4),2,D4438&lt;=PERCENTILE($D$3:$D$5882,0.6),3,D4438&lt;=PERCENTILE($D$3:$D$5882,0.8),4,TRUE,5)</f>
        <v>4</v>
      </c>
      <c r="H4438" s="3" t="str" cm="1">
        <f t="array" ref="H4438">_xlfn.IFS(AND(E4438&gt;=4,F4438&gt;=4,G4438&gt;=4),"Champions",AND(E4438&gt;=3,F4438&gt;=3,G4438&gt;=3),"Loyal Customers",AND(E4438&lt;=2,F4438&gt;=3),"At Risk",AND(E4438&lt;=2,F4438&lt;=2,G4438&lt;=2),"Lost",AND(E4438&gt;=4,F4438&lt;=2),"New/Promising",TRUE,"Needs Attention")</f>
        <v>Champions</v>
      </c>
      <c r="I4438" s="3" t="str">
        <f t="shared" si="73"/>
        <v>Active</v>
      </c>
      <c r="J4438" s="3" t="str">
        <f>_xlfn.XLOOKUP(A4438,'Country_Lookup'!$D:$D,'Country_Lookup'!$E:$E)</f>
        <v>United Kingdom</v>
      </c>
    </row>
    <row r="4439" spans="1:10" x14ac:dyDescent="0.3">
      <c r="A4439">
        <v>16826</v>
      </c>
      <c r="B4439">
        <v>51</v>
      </c>
      <c r="C4439">
        <v>1</v>
      </c>
      <c r="D4439">
        <v>341.70000000000005</v>
      </c>
      <c r="E4439" cm="1">
        <f t="array" ref="E4439">_xlfn.IFS(B4439&lt;=PERCENTILE($B$3:$B$5882,0.2),5,B4439&lt;=PERCENTILE($B$3:$B$5882,0.4),4,B4439&lt;=PERCENTILE($B$3:$B$5882,0.6),3,B4439&lt;=PERCENTILE($B$3:$B$5882,0.8),2,TRUE,1)</f>
        <v>4</v>
      </c>
      <c r="F4439" cm="1">
        <f t="array" ref="F4439">_xlfn.IFS(C4439&lt;=PERCENTILE($C$3:$C$5882,0.2),1,C4439&lt;=PERCENTILE($C$3:$C$5882,0.4),2,C4439&lt;=PERCENTILE($C$3:$C$5882,0.6),3,C4439&lt;=PERCENTILE($C$3:$C$5882,0.8),4,TRUE,5)</f>
        <v>1</v>
      </c>
      <c r="G4439" cm="1">
        <f t="array" ref="G4439">_xlfn.IFS(D4439&lt;=PERCENTILE($D$3:$D$5882,0.2),1,D4439&lt;=PERCENTILE($D$3:$D$5882,0.4),2,D4439&lt;=PERCENTILE($D$3:$D$5882,0.6),3,D4439&lt;=PERCENTILE($D$3:$D$5882,0.8),4,TRUE,5)</f>
        <v>2</v>
      </c>
      <c r="H4439" s="3" t="str" cm="1">
        <f t="array" ref="H4439">_xlfn.IFS(AND(E4439&gt;=4,F4439&gt;=4,G4439&gt;=4),"Champions",AND(E4439&gt;=3,F4439&gt;=3,G4439&gt;=3),"Loyal Customers",AND(E4439&lt;=2,F4439&gt;=3),"At Risk",AND(E4439&lt;=2,F4439&lt;=2,G4439&lt;=2),"Lost",AND(E4439&gt;=4,F4439&lt;=2),"New/Promising",TRUE,"Needs Attention")</f>
        <v>New/Promising</v>
      </c>
      <c r="I4439" s="3" t="str">
        <f t="shared" si="73"/>
        <v>Active</v>
      </c>
      <c r="J4439" s="3" t="str">
        <f>_xlfn.XLOOKUP(A4439,'Country_Lookup'!$D:$D,'Country_Lookup'!$E:$E)</f>
        <v>United Kingdom</v>
      </c>
    </row>
    <row r="4440" spans="1:10" x14ac:dyDescent="0.3">
      <c r="A4440">
        <v>16827</v>
      </c>
      <c r="B4440">
        <v>393</v>
      </c>
      <c r="C4440">
        <v>5</v>
      </c>
      <c r="D4440">
        <v>392.13000000000005</v>
      </c>
      <c r="E4440" cm="1">
        <f t="array" ref="E4440">_xlfn.IFS(B4440&lt;=PERCENTILE($B$3:$B$5882,0.2),5,B4440&lt;=PERCENTILE($B$3:$B$5882,0.4),4,B4440&lt;=PERCENTILE($B$3:$B$5882,0.6),3,B4440&lt;=PERCENTILE($B$3:$B$5882,0.8),2,TRUE,1)</f>
        <v>2</v>
      </c>
      <c r="F4440" cm="1">
        <f t="array" ref="F4440">_xlfn.IFS(C4440&lt;=PERCENTILE($C$3:$C$5882,0.2),1,C4440&lt;=PERCENTILE($C$3:$C$5882,0.4),2,C4440&lt;=PERCENTILE($C$3:$C$5882,0.6),3,C4440&lt;=PERCENTILE($C$3:$C$5882,0.8),4,TRUE,5)</f>
        <v>4</v>
      </c>
      <c r="G4440" cm="1">
        <f t="array" ref="G4440">_xlfn.IFS(D4440&lt;=PERCENTILE($D$3:$D$5882,0.2),1,D4440&lt;=PERCENTILE($D$3:$D$5882,0.4),2,D4440&lt;=PERCENTILE($D$3:$D$5882,0.6),3,D4440&lt;=PERCENTILE($D$3:$D$5882,0.8),4,TRUE,5)</f>
        <v>2</v>
      </c>
      <c r="H4440" s="3" t="str" cm="1">
        <f t="array" ref="H4440">_xlfn.IFS(AND(E4440&gt;=4,F4440&gt;=4,G4440&gt;=4),"Champions",AND(E4440&gt;=3,F4440&gt;=3,G4440&gt;=3),"Loyal Customers",AND(E4440&lt;=2,F4440&gt;=3),"At Risk",AND(E4440&lt;=2,F4440&lt;=2,G4440&lt;=2),"Lost",AND(E4440&gt;=4,F4440&lt;=2),"New/Promising",TRUE,"Needs Attention")</f>
        <v>At Risk</v>
      </c>
      <c r="I4440" s="3" t="str">
        <f t="shared" si="73"/>
        <v>Churned</v>
      </c>
      <c r="J4440" s="3" t="str">
        <f>_xlfn.XLOOKUP(A4440,'Country_Lookup'!$D:$D,'Country_Lookup'!$E:$E)</f>
        <v>United Kingdom</v>
      </c>
    </row>
    <row r="4441" spans="1:10" x14ac:dyDescent="0.3">
      <c r="A4441">
        <v>16828</v>
      </c>
      <c r="B4441">
        <v>93</v>
      </c>
      <c r="C4441">
        <v>2</v>
      </c>
      <c r="D4441">
        <v>128.5</v>
      </c>
      <c r="E4441" cm="1">
        <f t="array" ref="E4441">_xlfn.IFS(B4441&lt;=PERCENTILE($B$3:$B$5882,0.2),5,B4441&lt;=PERCENTILE($B$3:$B$5882,0.4),4,B4441&lt;=PERCENTILE($B$3:$B$5882,0.6),3,B4441&lt;=PERCENTILE($B$3:$B$5882,0.8),2,TRUE,1)</f>
        <v>3</v>
      </c>
      <c r="F4441" cm="1">
        <f t="array" ref="F4441">_xlfn.IFS(C4441&lt;=PERCENTILE($C$3:$C$5882,0.2),1,C4441&lt;=PERCENTILE($C$3:$C$5882,0.4),2,C4441&lt;=PERCENTILE($C$3:$C$5882,0.6),3,C4441&lt;=PERCENTILE($C$3:$C$5882,0.8),4,TRUE,5)</f>
        <v>2</v>
      </c>
      <c r="G4441" cm="1">
        <f t="array" ref="G4441">_xlfn.IFS(D4441&lt;=PERCENTILE($D$3:$D$5882,0.2),1,D4441&lt;=PERCENTILE($D$3:$D$5882,0.4),2,D4441&lt;=PERCENTILE($D$3:$D$5882,0.6),3,D4441&lt;=PERCENTILE($D$3:$D$5882,0.8),4,TRUE,5)</f>
        <v>1</v>
      </c>
      <c r="H4441" s="3" t="str" cm="1">
        <f t="array" ref="H4441">_xlfn.IFS(AND(E4441&gt;=4,F4441&gt;=4,G4441&gt;=4),"Champions",AND(E4441&gt;=3,F4441&gt;=3,G4441&gt;=3),"Loyal Customers",AND(E4441&lt;=2,F4441&gt;=3),"At Risk",AND(E4441&lt;=2,F4441&lt;=2,G4441&lt;=2),"Lost",AND(E4441&gt;=4,F4441&lt;=2),"New/Promising",TRUE,"Needs Attention")</f>
        <v>Needs Attention</v>
      </c>
      <c r="I4441" s="3" t="str">
        <f t="shared" si="73"/>
        <v>Churned</v>
      </c>
      <c r="J4441" s="3" t="str">
        <f>_xlfn.XLOOKUP(A4441,'Country_Lookup'!$D:$D,'Country_Lookup'!$E:$E)</f>
        <v>United Kingdom</v>
      </c>
    </row>
    <row r="4442" spans="1:10" x14ac:dyDescent="0.3">
      <c r="A4442">
        <v>16829</v>
      </c>
      <c r="B4442">
        <v>156</v>
      </c>
      <c r="C4442">
        <v>2</v>
      </c>
      <c r="D4442">
        <v>513.31999999999982</v>
      </c>
      <c r="E4442" cm="1">
        <f t="array" ref="E4442">_xlfn.IFS(B4442&lt;=PERCENTILE($B$3:$B$5882,0.2),5,B4442&lt;=PERCENTILE($B$3:$B$5882,0.4),4,B4442&lt;=PERCENTILE($B$3:$B$5882,0.6),3,B4442&lt;=PERCENTILE($B$3:$B$5882,0.8),2,TRUE,1)</f>
        <v>3</v>
      </c>
      <c r="F4442" cm="1">
        <f t="array" ref="F4442">_xlfn.IFS(C4442&lt;=PERCENTILE($C$3:$C$5882,0.2),1,C4442&lt;=PERCENTILE($C$3:$C$5882,0.4),2,C4442&lt;=PERCENTILE($C$3:$C$5882,0.6),3,C4442&lt;=PERCENTILE($C$3:$C$5882,0.8),4,TRUE,5)</f>
        <v>2</v>
      </c>
      <c r="G4442" cm="1">
        <f t="array" ref="G4442">_xlfn.IFS(D4442&lt;=PERCENTILE($D$3:$D$5882,0.2),1,D4442&lt;=PERCENTILE($D$3:$D$5882,0.4),2,D4442&lt;=PERCENTILE($D$3:$D$5882,0.6),3,D4442&lt;=PERCENTILE($D$3:$D$5882,0.8),4,TRUE,5)</f>
        <v>2</v>
      </c>
      <c r="H4442" s="3" t="str" cm="1">
        <f t="array" ref="H4442">_xlfn.IFS(AND(E4442&gt;=4,F4442&gt;=4,G4442&gt;=4),"Champions",AND(E4442&gt;=3,F4442&gt;=3,G4442&gt;=3),"Loyal Customers",AND(E4442&lt;=2,F4442&gt;=3),"At Risk",AND(E4442&lt;=2,F4442&lt;=2,G4442&lt;=2),"Lost",AND(E4442&gt;=4,F4442&lt;=2),"New/Promising",TRUE,"Needs Attention")</f>
        <v>Needs Attention</v>
      </c>
      <c r="I4442" s="3" t="str">
        <f t="shared" si="73"/>
        <v>Churned</v>
      </c>
      <c r="J4442" s="3" t="str">
        <f>_xlfn.XLOOKUP(A4442,'Country_Lookup'!$D:$D,'Country_Lookup'!$E:$E)</f>
        <v>United Kingdom</v>
      </c>
    </row>
    <row r="4443" spans="1:10" x14ac:dyDescent="0.3">
      <c r="A4443">
        <v>16830</v>
      </c>
      <c r="B4443">
        <v>38</v>
      </c>
      <c r="C4443">
        <v>4</v>
      </c>
      <c r="D4443">
        <v>1207.5000000000002</v>
      </c>
      <c r="E4443" cm="1">
        <f t="array" ref="E4443">_xlfn.IFS(B4443&lt;=PERCENTILE($B$3:$B$5882,0.2),5,B4443&lt;=PERCENTILE($B$3:$B$5882,0.4),4,B4443&lt;=PERCENTILE($B$3:$B$5882,0.6),3,B4443&lt;=PERCENTILE($B$3:$B$5882,0.8),2,TRUE,1)</f>
        <v>4</v>
      </c>
      <c r="F4443" cm="1">
        <f t="array" ref="F4443">_xlfn.IFS(C4443&lt;=PERCENTILE($C$3:$C$5882,0.2),1,C4443&lt;=PERCENTILE($C$3:$C$5882,0.4),2,C4443&lt;=PERCENTILE($C$3:$C$5882,0.6),3,C4443&lt;=PERCENTILE($C$3:$C$5882,0.8),4,TRUE,5)</f>
        <v>3</v>
      </c>
      <c r="G4443" cm="1">
        <f t="array" ref="G4443">_xlfn.IFS(D4443&lt;=PERCENTILE($D$3:$D$5882,0.2),1,D4443&lt;=PERCENTILE($D$3:$D$5882,0.4),2,D4443&lt;=PERCENTILE($D$3:$D$5882,0.6),3,D4443&lt;=PERCENTILE($D$3:$D$5882,0.8),4,TRUE,5)</f>
        <v>3</v>
      </c>
      <c r="H4443" s="3" t="str" cm="1">
        <f t="array" ref="H4443">_xlfn.IFS(AND(E4443&gt;=4,F4443&gt;=4,G4443&gt;=4),"Champions",AND(E4443&gt;=3,F4443&gt;=3,G4443&gt;=3),"Loyal Customers",AND(E4443&lt;=2,F4443&gt;=3),"At Risk",AND(E4443&lt;=2,F4443&lt;=2,G4443&lt;=2),"Lost",AND(E4443&gt;=4,F4443&lt;=2),"New/Promising",TRUE,"Needs Attention")</f>
        <v>Loyal Customers</v>
      </c>
      <c r="I4443" s="3" t="str">
        <f t="shared" si="73"/>
        <v>Active</v>
      </c>
      <c r="J4443" s="3" t="str">
        <f>_xlfn.XLOOKUP(A4443,'Country_Lookup'!$D:$D,'Country_Lookup'!$E:$E)</f>
        <v>United Kingdom</v>
      </c>
    </row>
    <row r="4444" spans="1:10" x14ac:dyDescent="0.3">
      <c r="A4444">
        <v>16831</v>
      </c>
      <c r="B4444">
        <v>564</v>
      </c>
      <c r="C4444">
        <v>1</v>
      </c>
      <c r="D4444">
        <v>91.799999999999969</v>
      </c>
      <c r="E4444" cm="1">
        <f t="array" ref="E4444">_xlfn.IFS(B4444&lt;=PERCENTILE($B$3:$B$5882,0.2),5,B4444&lt;=PERCENTILE($B$3:$B$5882,0.4),4,B4444&lt;=PERCENTILE($B$3:$B$5882,0.6),3,B4444&lt;=PERCENTILE($B$3:$B$5882,0.8),2,TRUE,1)</f>
        <v>1</v>
      </c>
      <c r="F4444" cm="1">
        <f t="array" ref="F4444">_xlfn.IFS(C4444&lt;=PERCENTILE($C$3:$C$5882,0.2),1,C4444&lt;=PERCENTILE($C$3:$C$5882,0.4),2,C4444&lt;=PERCENTILE($C$3:$C$5882,0.6),3,C4444&lt;=PERCENTILE($C$3:$C$5882,0.8),4,TRUE,5)</f>
        <v>1</v>
      </c>
      <c r="G4444" cm="1">
        <f t="array" ref="G4444">_xlfn.IFS(D4444&lt;=PERCENTILE($D$3:$D$5882,0.2),1,D4444&lt;=PERCENTILE($D$3:$D$5882,0.4),2,D4444&lt;=PERCENTILE($D$3:$D$5882,0.6),3,D4444&lt;=PERCENTILE($D$3:$D$5882,0.8),4,TRUE,5)</f>
        <v>1</v>
      </c>
      <c r="H4444" s="3" t="str" cm="1">
        <f t="array" ref="H4444">_xlfn.IFS(AND(E4444&gt;=4,F4444&gt;=4,G4444&gt;=4),"Champions",AND(E4444&gt;=3,F4444&gt;=3,G4444&gt;=3),"Loyal Customers",AND(E4444&lt;=2,F4444&gt;=3),"At Risk",AND(E4444&lt;=2,F4444&lt;=2,G4444&lt;=2),"Lost",AND(E4444&gt;=4,F4444&lt;=2),"New/Promising",TRUE,"Needs Attention")</f>
        <v>Lost</v>
      </c>
      <c r="I4444" s="3" t="str">
        <f t="shared" si="73"/>
        <v>Churned</v>
      </c>
      <c r="J4444" s="3" t="str">
        <f>_xlfn.XLOOKUP(A4444,'Country_Lookup'!$D:$D,'Country_Lookup'!$E:$E)</f>
        <v>United Kingdom</v>
      </c>
    </row>
    <row r="4445" spans="1:10" x14ac:dyDescent="0.3">
      <c r="A4445">
        <v>16832</v>
      </c>
      <c r="B4445">
        <v>184</v>
      </c>
      <c r="C4445">
        <v>5</v>
      </c>
      <c r="D4445">
        <v>417.6099999999999</v>
      </c>
      <c r="E4445" cm="1">
        <f t="array" ref="E4445">_xlfn.IFS(B4445&lt;=PERCENTILE($B$3:$B$5882,0.2),5,B4445&lt;=PERCENTILE($B$3:$B$5882,0.4),4,B4445&lt;=PERCENTILE($B$3:$B$5882,0.6),3,B4445&lt;=PERCENTILE($B$3:$B$5882,0.8),2,TRUE,1)</f>
        <v>3</v>
      </c>
      <c r="F4445" cm="1">
        <f t="array" ref="F4445">_xlfn.IFS(C4445&lt;=PERCENTILE($C$3:$C$5882,0.2),1,C4445&lt;=PERCENTILE($C$3:$C$5882,0.4),2,C4445&lt;=PERCENTILE($C$3:$C$5882,0.6),3,C4445&lt;=PERCENTILE($C$3:$C$5882,0.8),4,TRUE,5)</f>
        <v>4</v>
      </c>
      <c r="G4445" cm="1">
        <f t="array" ref="G4445">_xlfn.IFS(D4445&lt;=PERCENTILE($D$3:$D$5882,0.2),1,D4445&lt;=PERCENTILE($D$3:$D$5882,0.4),2,D4445&lt;=PERCENTILE($D$3:$D$5882,0.6),3,D4445&lt;=PERCENTILE($D$3:$D$5882,0.8),4,TRUE,5)</f>
        <v>2</v>
      </c>
      <c r="H4445" s="3" t="str" cm="1">
        <f t="array" ref="H4445">_xlfn.IFS(AND(E4445&gt;=4,F4445&gt;=4,G4445&gt;=4),"Champions",AND(E4445&gt;=3,F4445&gt;=3,G4445&gt;=3),"Loyal Customers",AND(E4445&lt;=2,F4445&gt;=3),"At Risk",AND(E4445&lt;=2,F4445&lt;=2,G4445&lt;=2),"Lost",AND(E4445&gt;=4,F4445&lt;=2),"New/Promising",TRUE,"Needs Attention")</f>
        <v>Needs Attention</v>
      </c>
      <c r="I4445" s="3" t="str">
        <f t="shared" si="73"/>
        <v>Churned</v>
      </c>
      <c r="J4445" s="3" t="str">
        <f>_xlfn.XLOOKUP(A4445,'Country_Lookup'!$D:$D,'Country_Lookup'!$E:$E)</f>
        <v>United Kingdom</v>
      </c>
    </row>
    <row r="4446" spans="1:10" x14ac:dyDescent="0.3">
      <c r="A4446">
        <v>16833</v>
      </c>
      <c r="B4446">
        <v>1</v>
      </c>
      <c r="C4446">
        <v>6</v>
      </c>
      <c r="D4446">
        <v>2409.0400000000013</v>
      </c>
      <c r="E4446" cm="1">
        <f t="array" ref="E4446">_xlfn.IFS(B4446&lt;=PERCENTILE($B$3:$B$5882,0.2),5,B4446&lt;=PERCENTILE($B$3:$B$5882,0.4),4,B4446&lt;=PERCENTILE($B$3:$B$5882,0.6),3,B4446&lt;=PERCENTILE($B$3:$B$5882,0.8),2,TRUE,1)</f>
        <v>5</v>
      </c>
      <c r="F4446" cm="1">
        <f t="array" ref="F4446">_xlfn.IFS(C4446&lt;=PERCENTILE($C$3:$C$5882,0.2),1,C4446&lt;=PERCENTILE($C$3:$C$5882,0.4),2,C4446&lt;=PERCENTILE($C$3:$C$5882,0.6),3,C4446&lt;=PERCENTILE($C$3:$C$5882,0.8),4,TRUE,5)</f>
        <v>4</v>
      </c>
      <c r="G4446" cm="1">
        <f t="array" ref="G4446">_xlfn.IFS(D4446&lt;=PERCENTILE($D$3:$D$5882,0.2),1,D4446&lt;=PERCENTILE($D$3:$D$5882,0.4),2,D4446&lt;=PERCENTILE($D$3:$D$5882,0.6),3,D4446&lt;=PERCENTILE($D$3:$D$5882,0.8),4,TRUE,5)</f>
        <v>4</v>
      </c>
      <c r="H4446" s="3" t="str" cm="1">
        <f t="array" ref="H4446">_xlfn.IFS(AND(E4446&gt;=4,F4446&gt;=4,G4446&gt;=4),"Champions",AND(E4446&gt;=3,F4446&gt;=3,G4446&gt;=3),"Loyal Customers",AND(E4446&lt;=2,F4446&gt;=3),"At Risk",AND(E4446&lt;=2,F4446&lt;=2,G4446&lt;=2),"Lost",AND(E4446&gt;=4,F4446&lt;=2),"New/Promising",TRUE,"Needs Attention")</f>
        <v>Champions</v>
      </c>
      <c r="I4446" s="3" t="str">
        <f t="shared" si="73"/>
        <v>Active</v>
      </c>
      <c r="J4446" s="3" t="str">
        <f>_xlfn.XLOOKUP(A4446,'Country_Lookup'!$D:$D,'Country_Lookup'!$E:$E)</f>
        <v>United Kingdom</v>
      </c>
    </row>
    <row r="4447" spans="1:10" x14ac:dyDescent="0.3">
      <c r="A4447">
        <v>16834</v>
      </c>
      <c r="B4447">
        <v>227</v>
      </c>
      <c r="C4447">
        <v>2</v>
      </c>
      <c r="D4447">
        <v>898.9599999999997</v>
      </c>
      <c r="E4447" cm="1">
        <f t="array" ref="E4447">_xlfn.IFS(B4447&lt;=PERCENTILE($B$3:$B$5882,0.2),5,B4447&lt;=PERCENTILE($B$3:$B$5882,0.4),4,B4447&lt;=PERCENTILE($B$3:$B$5882,0.6),3,B4447&lt;=PERCENTILE($B$3:$B$5882,0.8),2,TRUE,1)</f>
        <v>2</v>
      </c>
      <c r="F4447" cm="1">
        <f t="array" ref="F4447">_xlfn.IFS(C4447&lt;=PERCENTILE($C$3:$C$5882,0.2),1,C4447&lt;=PERCENTILE($C$3:$C$5882,0.4),2,C4447&lt;=PERCENTILE($C$3:$C$5882,0.6),3,C4447&lt;=PERCENTILE($C$3:$C$5882,0.8),4,TRUE,5)</f>
        <v>2</v>
      </c>
      <c r="G4447" cm="1">
        <f t="array" ref="G4447">_xlfn.IFS(D4447&lt;=PERCENTILE($D$3:$D$5882,0.2),1,D4447&lt;=PERCENTILE($D$3:$D$5882,0.4),2,D4447&lt;=PERCENTILE($D$3:$D$5882,0.6),3,D4447&lt;=PERCENTILE($D$3:$D$5882,0.8),4,TRUE,5)</f>
        <v>3</v>
      </c>
      <c r="H4447" s="3" t="str" cm="1">
        <f t="array" ref="H4447">_xlfn.IFS(AND(E4447&gt;=4,F4447&gt;=4,G4447&gt;=4),"Champions",AND(E4447&gt;=3,F4447&gt;=3,G4447&gt;=3),"Loyal Customers",AND(E4447&lt;=2,F4447&gt;=3),"At Risk",AND(E4447&lt;=2,F4447&lt;=2,G4447&lt;=2),"Lost",AND(E4447&gt;=4,F4447&lt;=2),"New/Promising",TRUE,"Needs Attention")</f>
        <v>Needs Attention</v>
      </c>
      <c r="I4447" s="3" t="str">
        <f t="shared" si="73"/>
        <v>Churned</v>
      </c>
      <c r="J4447" s="3" t="str">
        <f>_xlfn.XLOOKUP(A4447,'Country_Lookup'!$D:$D,'Country_Lookup'!$E:$E)</f>
        <v>United Kingdom</v>
      </c>
    </row>
    <row r="4448" spans="1:10" x14ac:dyDescent="0.3">
      <c r="A4448">
        <v>16835</v>
      </c>
      <c r="B4448">
        <v>128</v>
      </c>
      <c r="C4448">
        <v>6</v>
      </c>
      <c r="D4448">
        <v>1538.4100000000008</v>
      </c>
      <c r="E4448" cm="1">
        <f t="array" ref="E4448">_xlfn.IFS(B4448&lt;=PERCENTILE($B$3:$B$5882,0.2),5,B4448&lt;=PERCENTILE($B$3:$B$5882,0.4),4,B4448&lt;=PERCENTILE($B$3:$B$5882,0.6),3,B4448&lt;=PERCENTILE($B$3:$B$5882,0.8),2,TRUE,1)</f>
        <v>3</v>
      </c>
      <c r="F4448" cm="1">
        <f t="array" ref="F4448">_xlfn.IFS(C4448&lt;=PERCENTILE($C$3:$C$5882,0.2),1,C4448&lt;=PERCENTILE($C$3:$C$5882,0.4),2,C4448&lt;=PERCENTILE($C$3:$C$5882,0.6),3,C4448&lt;=PERCENTILE($C$3:$C$5882,0.8),4,TRUE,5)</f>
        <v>4</v>
      </c>
      <c r="G4448" cm="1">
        <f t="array" ref="G4448">_xlfn.IFS(D4448&lt;=PERCENTILE($D$3:$D$5882,0.2),1,D4448&lt;=PERCENTILE($D$3:$D$5882,0.4),2,D4448&lt;=PERCENTILE($D$3:$D$5882,0.6),3,D4448&lt;=PERCENTILE($D$3:$D$5882,0.8),4,TRUE,5)</f>
        <v>4</v>
      </c>
      <c r="H4448" s="3" t="str" cm="1">
        <f t="array" ref="H4448">_xlfn.IFS(AND(E4448&gt;=4,F4448&gt;=4,G4448&gt;=4),"Champions",AND(E4448&gt;=3,F4448&gt;=3,G4448&gt;=3),"Loyal Customers",AND(E4448&lt;=2,F4448&gt;=3),"At Risk",AND(E4448&lt;=2,F4448&lt;=2,G4448&lt;=2),"Lost",AND(E4448&gt;=4,F4448&lt;=2),"New/Promising",TRUE,"Needs Attention")</f>
        <v>Loyal Customers</v>
      </c>
      <c r="I4448" s="3" t="str">
        <f t="shared" si="73"/>
        <v>Churned</v>
      </c>
      <c r="J4448" s="3" t="str">
        <f>_xlfn.XLOOKUP(A4448,'Country_Lookup'!$D:$D,'Country_Lookup'!$E:$E)</f>
        <v>United Kingdom</v>
      </c>
    </row>
    <row r="4449" spans="1:10" x14ac:dyDescent="0.3">
      <c r="A4449">
        <v>16836</v>
      </c>
      <c r="B4449">
        <v>39</v>
      </c>
      <c r="C4449">
        <v>4</v>
      </c>
      <c r="D4449">
        <v>782.36999999999966</v>
      </c>
      <c r="E4449" cm="1">
        <f t="array" ref="E4449">_xlfn.IFS(B4449&lt;=PERCENTILE($B$3:$B$5882,0.2),5,B4449&lt;=PERCENTILE($B$3:$B$5882,0.4),4,B4449&lt;=PERCENTILE($B$3:$B$5882,0.6),3,B4449&lt;=PERCENTILE($B$3:$B$5882,0.8),2,TRUE,1)</f>
        <v>4</v>
      </c>
      <c r="F4449" cm="1">
        <f t="array" ref="F4449">_xlfn.IFS(C4449&lt;=PERCENTILE($C$3:$C$5882,0.2),1,C4449&lt;=PERCENTILE($C$3:$C$5882,0.4),2,C4449&lt;=PERCENTILE($C$3:$C$5882,0.6),3,C4449&lt;=PERCENTILE($C$3:$C$5882,0.8),4,TRUE,5)</f>
        <v>3</v>
      </c>
      <c r="G4449" cm="1">
        <f t="array" ref="G4449">_xlfn.IFS(D4449&lt;=PERCENTILE($D$3:$D$5882,0.2),1,D4449&lt;=PERCENTILE($D$3:$D$5882,0.4),2,D4449&lt;=PERCENTILE($D$3:$D$5882,0.6),3,D4449&lt;=PERCENTILE($D$3:$D$5882,0.8),4,TRUE,5)</f>
        <v>3</v>
      </c>
      <c r="H4449" s="3" t="str" cm="1">
        <f t="array" ref="H4449">_xlfn.IFS(AND(E4449&gt;=4,F4449&gt;=4,G4449&gt;=4),"Champions",AND(E4449&gt;=3,F4449&gt;=3,G4449&gt;=3),"Loyal Customers",AND(E4449&lt;=2,F4449&gt;=3),"At Risk",AND(E4449&lt;=2,F4449&lt;=2,G4449&lt;=2),"Lost",AND(E4449&gt;=4,F4449&lt;=2),"New/Promising",TRUE,"Needs Attention")</f>
        <v>Loyal Customers</v>
      </c>
      <c r="I4449" s="3" t="str">
        <f t="shared" si="73"/>
        <v>Active</v>
      </c>
      <c r="J4449" s="3" t="str">
        <f>_xlfn.XLOOKUP(A4449,'Country_Lookup'!$D:$D,'Country_Lookup'!$E:$E)</f>
        <v>United Kingdom</v>
      </c>
    </row>
    <row r="4450" spans="1:10" x14ac:dyDescent="0.3">
      <c r="A4450">
        <v>16837</v>
      </c>
      <c r="B4450">
        <v>31</v>
      </c>
      <c r="C4450">
        <v>11</v>
      </c>
      <c r="D4450">
        <v>3170.9799999999923</v>
      </c>
      <c r="E4450" cm="1">
        <f t="array" ref="E4450">_xlfn.IFS(B4450&lt;=PERCENTILE($B$3:$B$5882,0.2),5,B4450&lt;=PERCENTILE($B$3:$B$5882,0.4),4,B4450&lt;=PERCENTILE($B$3:$B$5882,0.6),3,B4450&lt;=PERCENTILE($B$3:$B$5882,0.8),2,TRUE,1)</f>
        <v>4</v>
      </c>
      <c r="F4450" cm="1">
        <f t="array" ref="F4450">_xlfn.IFS(C4450&lt;=PERCENTILE($C$3:$C$5882,0.2),1,C4450&lt;=PERCENTILE($C$3:$C$5882,0.4),2,C4450&lt;=PERCENTILE($C$3:$C$5882,0.6),3,C4450&lt;=PERCENTILE($C$3:$C$5882,0.8),4,TRUE,5)</f>
        <v>5</v>
      </c>
      <c r="G4450" cm="1">
        <f t="array" ref="G4450">_xlfn.IFS(D4450&lt;=PERCENTILE($D$3:$D$5882,0.2),1,D4450&lt;=PERCENTILE($D$3:$D$5882,0.4),2,D4450&lt;=PERCENTILE($D$3:$D$5882,0.6),3,D4450&lt;=PERCENTILE($D$3:$D$5882,0.8),4,TRUE,5)</f>
        <v>5</v>
      </c>
      <c r="H4450" s="3" t="str" cm="1">
        <f t="array" ref="H4450">_xlfn.IFS(AND(E4450&gt;=4,F4450&gt;=4,G4450&gt;=4),"Champions",AND(E4450&gt;=3,F4450&gt;=3,G4450&gt;=3),"Loyal Customers",AND(E4450&lt;=2,F4450&gt;=3),"At Risk",AND(E4450&lt;=2,F4450&lt;=2,G4450&lt;=2),"Lost",AND(E4450&gt;=4,F4450&lt;=2),"New/Promising",TRUE,"Needs Attention")</f>
        <v>Champions</v>
      </c>
      <c r="I4450" s="3" t="str">
        <f t="shared" si="73"/>
        <v>Active</v>
      </c>
      <c r="J4450" s="3" t="str">
        <f>_xlfn.XLOOKUP(A4450,'Country_Lookup'!$D:$D,'Country_Lookup'!$E:$E)</f>
        <v>United Kingdom</v>
      </c>
    </row>
    <row r="4451" spans="1:10" x14ac:dyDescent="0.3">
      <c r="A4451">
        <v>16838</v>
      </c>
      <c r="B4451">
        <v>197</v>
      </c>
      <c r="C4451">
        <v>4</v>
      </c>
      <c r="D4451">
        <v>1159.6100000000004</v>
      </c>
      <c r="E4451" cm="1">
        <f t="array" ref="E4451">_xlfn.IFS(B4451&lt;=PERCENTILE($B$3:$B$5882,0.2),5,B4451&lt;=PERCENTILE($B$3:$B$5882,0.4),4,B4451&lt;=PERCENTILE($B$3:$B$5882,0.6),3,B4451&lt;=PERCENTILE($B$3:$B$5882,0.8),2,TRUE,1)</f>
        <v>2</v>
      </c>
      <c r="F4451" cm="1">
        <f t="array" ref="F4451">_xlfn.IFS(C4451&lt;=PERCENTILE($C$3:$C$5882,0.2),1,C4451&lt;=PERCENTILE($C$3:$C$5882,0.4),2,C4451&lt;=PERCENTILE($C$3:$C$5882,0.6),3,C4451&lt;=PERCENTILE($C$3:$C$5882,0.8),4,TRUE,5)</f>
        <v>3</v>
      </c>
      <c r="G4451" cm="1">
        <f t="array" ref="G4451">_xlfn.IFS(D4451&lt;=PERCENTILE($D$3:$D$5882,0.2),1,D4451&lt;=PERCENTILE($D$3:$D$5882,0.4),2,D4451&lt;=PERCENTILE($D$3:$D$5882,0.6),3,D4451&lt;=PERCENTILE($D$3:$D$5882,0.8),4,TRUE,5)</f>
        <v>3</v>
      </c>
      <c r="H4451" s="3" t="str" cm="1">
        <f t="array" ref="H4451">_xlfn.IFS(AND(E4451&gt;=4,F4451&gt;=4,G4451&gt;=4),"Champions",AND(E4451&gt;=3,F4451&gt;=3,G4451&gt;=3),"Loyal Customers",AND(E4451&lt;=2,F4451&gt;=3),"At Risk",AND(E4451&lt;=2,F4451&lt;=2,G4451&lt;=2),"Lost",AND(E4451&gt;=4,F4451&lt;=2),"New/Promising",TRUE,"Needs Attention")</f>
        <v>At Risk</v>
      </c>
      <c r="I4451" s="3" t="str">
        <f t="shared" si="73"/>
        <v>Churned</v>
      </c>
      <c r="J4451" s="3" t="str">
        <f>_xlfn.XLOOKUP(A4451,'Country_Lookup'!$D:$D,'Country_Lookup'!$E:$E)</f>
        <v>United Kingdom</v>
      </c>
    </row>
    <row r="4452" spans="1:10" x14ac:dyDescent="0.3">
      <c r="A4452">
        <v>16839</v>
      </c>
      <c r="B4452">
        <v>8</v>
      </c>
      <c r="C4452">
        <v>44</v>
      </c>
      <c r="D4452">
        <v>22310.490000000162</v>
      </c>
      <c r="E4452" cm="1">
        <f t="array" ref="E4452">_xlfn.IFS(B4452&lt;=PERCENTILE($B$3:$B$5882,0.2),5,B4452&lt;=PERCENTILE($B$3:$B$5882,0.4),4,B4452&lt;=PERCENTILE($B$3:$B$5882,0.6),3,B4452&lt;=PERCENTILE($B$3:$B$5882,0.8),2,TRUE,1)</f>
        <v>5</v>
      </c>
      <c r="F4452" cm="1">
        <f t="array" ref="F4452">_xlfn.IFS(C4452&lt;=PERCENTILE($C$3:$C$5882,0.2),1,C4452&lt;=PERCENTILE($C$3:$C$5882,0.4),2,C4452&lt;=PERCENTILE($C$3:$C$5882,0.6),3,C4452&lt;=PERCENTILE($C$3:$C$5882,0.8),4,TRUE,5)</f>
        <v>5</v>
      </c>
      <c r="G4452" cm="1">
        <f t="array" ref="G4452">_xlfn.IFS(D4452&lt;=PERCENTILE($D$3:$D$5882,0.2),1,D4452&lt;=PERCENTILE($D$3:$D$5882,0.4),2,D4452&lt;=PERCENTILE($D$3:$D$5882,0.6),3,D4452&lt;=PERCENTILE($D$3:$D$5882,0.8),4,TRUE,5)</f>
        <v>5</v>
      </c>
      <c r="H4452" s="3" t="str" cm="1">
        <f t="array" ref="H4452">_xlfn.IFS(AND(E4452&gt;=4,F4452&gt;=4,G4452&gt;=4),"Champions",AND(E4452&gt;=3,F4452&gt;=3,G4452&gt;=3),"Loyal Customers",AND(E4452&lt;=2,F4452&gt;=3),"At Risk",AND(E4452&lt;=2,F4452&lt;=2,G4452&lt;=2),"Lost",AND(E4452&gt;=4,F4452&lt;=2),"New/Promising",TRUE,"Needs Attention")</f>
        <v>Champions</v>
      </c>
      <c r="I4452" s="3" t="str">
        <f t="shared" si="73"/>
        <v>Active</v>
      </c>
      <c r="J4452" s="3" t="str">
        <f>_xlfn.XLOOKUP(A4452,'Country_Lookup'!$D:$D,'Country_Lookup'!$E:$E)</f>
        <v>United Kingdom</v>
      </c>
    </row>
    <row r="4453" spans="1:10" x14ac:dyDescent="0.3">
      <c r="A4453">
        <v>16840</v>
      </c>
      <c r="B4453">
        <v>603</v>
      </c>
      <c r="C4453">
        <v>2</v>
      </c>
      <c r="D4453">
        <v>139.85000000000002</v>
      </c>
      <c r="E4453" cm="1">
        <f t="array" ref="E4453">_xlfn.IFS(B4453&lt;=PERCENTILE($B$3:$B$5882,0.2),5,B4453&lt;=PERCENTILE($B$3:$B$5882,0.4),4,B4453&lt;=PERCENTILE($B$3:$B$5882,0.6),3,B4453&lt;=PERCENTILE($B$3:$B$5882,0.8),2,TRUE,1)</f>
        <v>1</v>
      </c>
      <c r="F4453" cm="1">
        <f t="array" ref="F4453">_xlfn.IFS(C4453&lt;=PERCENTILE($C$3:$C$5882,0.2),1,C4453&lt;=PERCENTILE($C$3:$C$5882,0.4),2,C4453&lt;=PERCENTILE($C$3:$C$5882,0.6),3,C4453&lt;=PERCENTILE($C$3:$C$5882,0.8),4,TRUE,5)</f>
        <v>2</v>
      </c>
      <c r="G4453" cm="1">
        <f t="array" ref="G4453">_xlfn.IFS(D4453&lt;=PERCENTILE($D$3:$D$5882,0.2),1,D4453&lt;=PERCENTILE($D$3:$D$5882,0.4),2,D4453&lt;=PERCENTILE($D$3:$D$5882,0.6),3,D4453&lt;=PERCENTILE($D$3:$D$5882,0.8),4,TRUE,5)</f>
        <v>1</v>
      </c>
      <c r="H4453" s="3" t="str" cm="1">
        <f t="array" ref="H4453">_xlfn.IFS(AND(E4453&gt;=4,F4453&gt;=4,G4453&gt;=4),"Champions",AND(E4453&gt;=3,F4453&gt;=3,G4453&gt;=3),"Loyal Customers",AND(E4453&lt;=2,F4453&gt;=3),"At Risk",AND(E4453&lt;=2,F4453&lt;=2,G4453&lt;=2),"Lost",AND(E4453&gt;=4,F4453&lt;=2),"New/Promising",TRUE,"Needs Attention")</f>
        <v>Lost</v>
      </c>
      <c r="I4453" s="3" t="str">
        <f t="shared" si="73"/>
        <v>Churned</v>
      </c>
      <c r="J4453" s="3" t="str">
        <f>_xlfn.XLOOKUP(A4453,'Country_Lookup'!$D:$D,'Country_Lookup'!$E:$E)</f>
        <v>United Kingdom</v>
      </c>
    </row>
    <row r="4454" spans="1:10" x14ac:dyDescent="0.3">
      <c r="A4454">
        <v>16841</v>
      </c>
      <c r="B4454">
        <v>36</v>
      </c>
      <c r="C4454">
        <v>12</v>
      </c>
      <c r="D4454">
        <v>4006.0600000000213</v>
      </c>
      <c r="E4454" cm="1">
        <f t="array" ref="E4454">_xlfn.IFS(B4454&lt;=PERCENTILE($B$3:$B$5882,0.2),5,B4454&lt;=PERCENTILE($B$3:$B$5882,0.4),4,B4454&lt;=PERCENTILE($B$3:$B$5882,0.6),3,B4454&lt;=PERCENTILE($B$3:$B$5882,0.8),2,TRUE,1)</f>
        <v>4</v>
      </c>
      <c r="F4454" cm="1">
        <f t="array" ref="F4454">_xlfn.IFS(C4454&lt;=PERCENTILE($C$3:$C$5882,0.2),1,C4454&lt;=PERCENTILE($C$3:$C$5882,0.4),2,C4454&lt;=PERCENTILE($C$3:$C$5882,0.6),3,C4454&lt;=PERCENTILE($C$3:$C$5882,0.8),4,TRUE,5)</f>
        <v>5</v>
      </c>
      <c r="G4454" cm="1">
        <f t="array" ref="G4454">_xlfn.IFS(D4454&lt;=PERCENTILE($D$3:$D$5882,0.2),1,D4454&lt;=PERCENTILE($D$3:$D$5882,0.4),2,D4454&lt;=PERCENTILE($D$3:$D$5882,0.6),3,D4454&lt;=PERCENTILE($D$3:$D$5882,0.8),4,TRUE,5)</f>
        <v>5</v>
      </c>
      <c r="H4454" s="3" t="str" cm="1">
        <f t="array" ref="H4454">_xlfn.IFS(AND(E4454&gt;=4,F4454&gt;=4,G4454&gt;=4),"Champions",AND(E4454&gt;=3,F4454&gt;=3,G4454&gt;=3),"Loyal Customers",AND(E4454&lt;=2,F4454&gt;=3),"At Risk",AND(E4454&lt;=2,F4454&lt;=2,G4454&lt;=2),"Lost",AND(E4454&gt;=4,F4454&lt;=2),"New/Promising",TRUE,"Needs Attention")</f>
        <v>Champions</v>
      </c>
      <c r="I4454" s="3" t="str">
        <f t="shared" si="73"/>
        <v>Active</v>
      </c>
      <c r="J4454" s="3" t="str">
        <f>_xlfn.XLOOKUP(A4454,'Country_Lookup'!$D:$D,'Country_Lookup'!$E:$E)</f>
        <v>United Kingdom</v>
      </c>
    </row>
    <row r="4455" spans="1:10" x14ac:dyDescent="0.3">
      <c r="A4455">
        <v>16842</v>
      </c>
      <c r="B4455">
        <v>100</v>
      </c>
      <c r="C4455">
        <v>3</v>
      </c>
      <c r="D4455">
        <v>1264.1900000000012</v>
      </c>
      <c r="E4455" cm="1">
        <f t="array" ref="E4455">_xlfn.IFS(B4455&lt;=PERCENTILE($B$3:$B$5882,0.2),5,B4455&lt;=PERCENTILE($B$3:$B$5882,0.4),4,B4455&lt;=PERCENTILE($B$3:$B$5882,0.6),3,B4455&lt;=PERCENTILE($B$3:$B$5882,0.8),2,TRUE,1)</f>
        <v>3</v>
      </c>
      <c r="F4455" cm="1">
        <f t="array" ref="F4455">_xlfn.IFS(C4455&lt;=PERCENTILE($C$3:$C$5882,0.2),1,C4455&lt;=PERCENTILE($C$3:$C$5882,0.4),2,C4455&lt;=PERCENTILE($C$3:$C$5882,0.6),3,C4455&lt;=PERCENTILE($C$3:$C$5882,0.8),4,TRUE,5)</f>
        <v>3</v>
      </c>
      <c r="G4455" cm="1">
        <f t="array" ref="G4455">_xlfn.IFS(D4455&lt;=PERCENTILE($D$3:$D$5882,0.2),1,D4455&lt;=PERCENTILE($D$3:$D$5882,0.4),2,D4455&lt;=PERCENTILE($D$3:$D$5882,0.6),3,D4455&lt;=PERCENTILE($D$3:$D$5882,0.8),4,TRUE,5)</f>
        <v>4</v>
      </c>
      <c r="H4455" s="3" t="str" cm="1">
        <f t="array" ref="H4455">_xlfn.IFS(AND(E4455&gt;=4,F4455&gt;=4,G4455&gt;=4),"Champions",AND(E4455&gt;=3,F4455&gt;=3,G4455&gt;=3),"Loyal Customers",AND(E4455&lt;=2,F4455&gt;=3),"At Risk",AND(E4455&lt;=2,F4455&lt;=2,G4455&lt;=2),"Lost",AND(E4455&gt;=4,F4455&lt;=2),"New/Promising",TRUE,"Needs Attention")</f>
        <v>Loyal Customers</v>
      </c>
      <c r="I4455" s="3" t="str">
        <f t="shared" si="73"/>
        <v>Churned</v>
      </c>
      <c r="J4455" s="3" t="str">
        <f>_xlfn.XLOOKUP(A4455,'Country_Lookup'!$D:$D,'Country_Lookup'!$E:$E)</f>
        <v>United Kingdom</v>
      </c>
    </row>
    <row r="4456" spans="1:10" x14ac:dyDescent="0.3">
      <c r="A4456">
        <v>16843</v>
      </c>
      <c r="B4456">
        <v>42</v>
      </c>
      <c r="C4456">
        <v>35</v>
      </c>
      <c r="D4456">
        <v>19571.429999999837</v>
      </c>
      <c r="E4456" cm="1">
        <f t="array" ref="E4456">_xlfn.IFS(B4456&lt;=PERCENTILE($B$3:$B$5882,0.2),5,B4456&lt;=PERCENTILE($B$3:$B$5882,0.4),4,B4456&lt;=PERCENTILE($B$3:$B$5882,0.6),3,B4456&lt;=PERCENTILE($B$3:$B$5882,0.8),2,TRUE,1)</f>
        <v>4</v>
      </c>
      <c r="F4456" cm="1">
        <f t="array" ref="F4456">_xlfn.IFS(C4456&lt;=PERCENTILE($C$3:$C$5882,0.2),1,C4456&lt;=PERCENTILE($C$3:$C$5882,0.4),2,C4456&lt;=PERCENTILE($C$3:$C$5882,0.6),3,C4456&lt;=PERCENTILE($C$3:$C$5882,0.8),4,TRUE,5)</f>
        <v>5</v>
      </c>
      <c r="G4456" cm="1">
        <f t="array" ref="G4456">_xlfn.IFS(D4456&lt;=PERCENTILE($D$3:$D$5882,0.2),1,D4456&lt;=PERCENTILE($D$3:$D$5882,0.4),2,D4456&lt;=PERCENTILE($D$3:$D$5882,0.6),3,D4456&lt;=PERCENTILE($D$3:$D$5882,0.8),4,TRUE,5)</f>
        <v>5</v>
      </c>
      <c r="H4456" s="3" t="str" cm="1">
        <f t="array" ref="H4456">_xlfn.IFS(AND(E4456&gt;=4,F4456&gt;=4,G4456&gt;=4),"Champions",AND(E4456&gt;=3,F4456&gt;=3,G4456&gt;=3),"Loyal Customers",AND(E4456&lt;=2,F4456&gt;=3),"At Risk",AND(E4456&lt;=2,F4456&lt;=2,G4456&lt;=2),"Lost",AND(E4456&gt;=4,F4456&lt;=2),"New/Promising",TRUE,"Needs Attention")</f>
        <v>Champions</v>
      </c>
      <c r="I4456" s="3" t="str">
        <f t="shared" si="73"/>
        <v>Active</v>
      </c>
      <c r="J4456" s="3" t="str">
        <f>_xlfn.XLOOKUP(A4456,'Country_Lookup'!$D:$D,'Country_Lookup'!$E:$E)</f>
        <v>United Kingdom</v>
      </c>
    </row>
    <row r="4457" spans="1:10" x14ac:dyDescent="0.3">
      <c r="A4457">
        <v>16844</v>
      </c>
      <c r="B4457">
        <v>562</v>
      </c>
      <c r="C4457">
        <v>2</v>
      </c>
      <c r="D4457">
        <v>614.34</v>
      </c>
      <c r="E4457" cm="1">
        <f t="array" ref="E4457">_xlfn.IFS(B4457&lt;=PERCENTILE($B$3:$B$5882,0.2),5,B4457&lt;=PERCENTILE($B$3:$B$5882,0.4),4,B4457&lt;=PERCENTILE($B$3:$B$5882,0.6),3,B4457&lt;=PERCENTILE($B$3:$B$5882,0.8),2,TRUE,1)</f>
        <v>1</v>
      </c>
      <c r="F4457" cm="1">
        <f t="array" ref="F4457">_xlfn.IFS(C4457&lt;=PERCENTILE($C$3:$C$5882,0.2),1,C4457&lt;=PERCENTILE($C$3:$C$5882,0.4),2,C4457&lt;=PERCENTILE($C$3:$C$5882,0.6),3,C4457&lt;=PERCENTILE($C$3:$C$5882,0.8),4,TRUE,5)</f>
        <v>2</v>
      </c>
      <c r="G4457" cm="1">
        <f t="array" ref="G4457">_xlfn.IFS(D4457&lt;=PERCENTILE($D$3:$D$5882,0.2),1,D4457&lt;=PERCENTILE($D$3:$D$5882,0.4),2,D4457&lt;=PERCENTILE($D$3:$D$5882,0.6),3,D4457&lt;=PERCENTILE($D$3:$D$5882,0.8),4,TRUE,5)</f>
        <v>2</v>
      </c>
      <c r="H4457" s="3" t="str" cm="1">
        <f t="array" ref="H4457">_xlfn.IFS(AND(E4457&gt;=4,F4457&gt;=4,G4457&gt;=4),"Champions",AND(E4457&gt;=3,F4457&gt;=3,G4457&gt;=3),"Loyal Customers",AND(E4457&lt;=2,F4457&gt;=3),"At Risk",AND(E4457&lt;=2,F4457&lt;=2,G4457&lt;=2),"Lost",AND(E4457&gt;=4,F4457&lt;=2),"New/Promising",TRUE,"Needs Attention")</f>
        <v>Lost</v>
      </c>
      <c r="I4457" s="3" t="str">
        <f t="shared" si="73"/>
        <v>Churned</v>
      </c>
      <c r="J4457" s="3" t="str">
        <f>_xlfn.XLOOKUP(A4457,'Country_Lookup'!$D:$D,'Country_Lookup'!$E:$E)</f>
        <v>United Kingdom</v>
      </c>
    </row>
    <row r="4458" spans="1:10" x14ac:dyDescent="0.3">
      <c r="A4458">
        <v>16845</v>
      </c>
      <c r="B4458">
        <v>618</v>
      </c>
      <c r="C4458">
        <v>1</v>
      </c>
      <c r="D4458">
        <v>253.88000000000005</v>
      </c>
      <c r="E4458" cm="1">
        <f t="array" ref="E4458">_xlfn.IFS(B4458&lt;=PERCENTILE($B$3:$B$5882,0.2),5,B4458&lt;=PERCENTILE($B$3:$B$5882,0.4),4,B4458&lt;=PERCENTILE($B$3:$B$5882,0.6),3,B4458&lt;=PERCENTILE($B$3:$B$5882,0.8),2,TRUE,1)</f>
        <v>1</v>
      </c>
      <c r="F4458" cm="1">
        <f t="array" ref="F4458">_xlfn.IFS(C4458&lt;=PERCENTILE($C$3:$C$5882,0.2),1,C4458&lt;=PERCENTILE($C$3:$C$5882,0.4),2,C4458&lt;=PERCENTILE($C$3:$C$5882,0.6),3,C4458&lt;=PERCENTILE($C$3:$C$5882,0.8),4,TRUE,5)</f>
        <v>1</v>
      </c>
      <c r="G4458" cm="1">
        <f t="array" ref="G4458">_xlfn.IFS(D4458&lt;=PERCENTILE($D$3:$D$5882,0.2),1,D4458&lt;=PERCENTILE($D$3:$D$5882,0.4),2,D4458&lt;=PERCENTILE($D$3:$D$5882,0.6),3,D4458&lt;=PERCENTILE($D$3:$D$5882,0.8),4,TRUE,5)</f>
        <v>1</v>
      </c>
      <c r="H4458" s="3" t="str" cm="1">
        <f t="array" ref="H4458">_xlfn.IFS(AND(E4458&gt;=4,F4458&gt;=4,G4458&gt;=4),"Champions",AND(E4458&gt;=3,F4458&gt;=3,G4458&gt;=3),"Loyal Customers",AND(E4458&lt;=2,F4458&gt;=3),"At Risk",AND(E4458&lt;=2,F4458&lt;=2,G4458&lt;=2),"Lost",AND(E4458&gt;=4,F4458&lt;=2),"New/Promising",TRUE,"Needs Attention")</f>
        <v>Lost</v>
      </c>
      <c r="I4458" s="3" t="str">
        <f t="shared" si="73"/>
        <v>Churned</v>
      </c>
      <c r="J4458" s="3" t="str">
        <f>_xlfn.XLOOKUP(A4458,'Country_Lookup'!$D:$D,'Country_Lookup'!$E:$E)</f>
        <v>United Kingdom</v>
      </c>
    </row>
    <row r="4459" spans="1:10" x14ac:dyDescent="0.3">
      <c r="A4459">
        <v>16846</v>
      </c>
      <c r="B4459">
        <v>50</v>
      </c>
      <c r="C4459">
        <v>3</v>
      </c>
      <c r="D4459">
        <v>842.41000000000054</v>
      </c>
      <c r="E4459" cm="1">
        <f t="array" ref="E4459">_xlfn.IFS(B4459&lt;=PERCENTILE($B$3:$B$5882,0.2),5,B4459&lt;=PERCENTILE($B$3:$B$5882,0.4),4,B4459&lt;=PERCENTILE($B$3:$B$5882,0.6),3,B4459&lt;=PERCENTILE($B$3:$B$5882,0.8),2,TRUE,1)</f>
        <v>4</v>
      </c>
      <c r="F4459" cm="1">
        <f t="array" ref="F4459">_xlfn.IFS(C4459&lt;=PERCENTILE($C$3:$C$5882,0.2),1,C4459&lt;=PERCENTILE($C$3:$C$5882,0.4),2,C4459&lt;=PERCENTILE($C$3:$C$5882,0.6),3,C4459&lt;=PERCENTILE($C$3:$C$5882,0.8),4,TRUE,5)</f>
        <v>3</v>
      </c>
      <c r="G4459" cm="1">
        <f t="array" ref="G4459">_xlfn.IFS(D4459&lt;=PERCENTILE($D$3:$D$5882,0.2),1,D4459&lt;=PERCENTILE($D$3:$D$5882,0.4),2,D4459&lt;=PERCENTILE($D$3:$D$5882,0.6),3,D4459&lt;=PERCENTILE($D$3:$D$5882,0.8),4,TRUE,5)</f>
        <v>3</v>
      </c>
      <c r="H4459" s="3" t="str" cm="1">
        <f t="array" ref="H4459">_xlfn.IFS(AND(E4459&gt;=4,F4459&gt;=4,G4459&gt;=4),"Champions",AND(E4459&gt;=3,F4459&gt;=3,G4459&gt;=3),"Loyal Customers",AND(E4459&lt;=2,F4459&gt;=3),"At Risk",AND(E4459&lt;=2,F4459&lt;=2,G4459&lt;=2),"Lost",AND(E4459&gt;=4,F4459&lt;=2),"New/Promising",TRUE,"Needs Attention")</f>
        <v>Loyal Customers</v>
      </c>
      <c r="I4459" s="3" t="str">
        <f t="shared" si="73"/>
        <v>Active</v>
      </c>
      <c r="J4459" s="3" t="str">
        <f>_xlfn.XLOOKUP(A4459,'Country_Lookup'!$D:$D,'Country_Lookup'!$E:$E)</f>
        <v>United Kingdom</v>
      </c>
    </row>
    <row r="4460" spans="1:10" x14ac:dyDescent="0.3">
      <c r="A4460">
        <v>16847</v>
      </c>
      <c r="B4460">
        <v>43</v>
      </c>
      <c r="C4460">
        <v>2</v>
      </c>
      <c r="D4460">
        <v>614.88999999999976</v>
      </c>
      <c r="E4460" cm="1">
        <f t="array" ref="E4460">_xlfn.IFS(B4460&lt;=PERCENTILE($B$3:$B$5882,0.2),5,B4460&lt;=PERCENTILE($B$3:$B$5882,0.4),4,B4460&lt;=PERCENTILE($B$3:$B$5882,0.6),3,B4460&lt;=PERCENTILE($B$3:$B$5882,0.8),2,TRUE,1)</f>
        <v>4</v>
      </c>
      <c r="F4460" cm="1">
        <f t="array" ref="F4460">_xlfn.IFS(C4460&lt;=PERCENTILE($C$3:$C$5882,0.2),1,C4460&lt;=PERCENTILE($C$3:$C$5882,0.4),2,C4460&lt;=PERCENTILE($C$3:$C$5882,0.6),3,C4460&lt;=PERCENTILE($C$3:$C$5882,0.8),4,TRUE,5)</f>
        <v>2</v>
      </c>
      <c r="G4460" cm="1">
        <f t="array" ref="G4460">_xlfn.IFS(D4460&lt;=PERCENTILE($D$3:$D$5882,0.2),1,D4460&lt;=PERCENTILE($D$3:$D$5882,0.4),2,D4460&lt;=PERCENTILE($D$3:$D$5882,0.6),3,D4460&lt;=PERCENTILE($D$3:$D$5882,0.8),4,TRUE,5)</f>
        <v>2</v>
      </c>
      <c r="H4460" s="3" t="str" cm="1">
        <f t="array" ref="H4460">_xlfn.IFS(AND(E4460&gt;=4,F4460&gt;=4,G4460&gt;=4),"Champions",AND(E4460&gt;=3,F4460&gt;=3,G4460&gt;=3),"Loyal Customers",AND(E4460&lt;=2,F4460&gt;=3),"At Risk",AND(E4460&lt;=2,F4460&lt;=2,G4460&lt;=2),"Lost",AND(E4460&gt;=4,F4460&lt;=2),"New/Promising",TRUE,"Needs Attention")</f>
        <v>New/Promising</v>
      </c>
      <c r="I4460" s="3" t="str">
        <f t="shared" si="73"/>
        <v>Active</v>
      </c>
      <c r="J4460" s="3" t="str">
        <f>_xlfn.XLOOKUP(A4460,'Country_Lookup'!$D:$D,'Country_Lookup'!$E:$E)</f>
        <v>United Kingdom</v>
      </c>
    </row>
    <row r="4461" spans="1:10" x14ac:dyDescent="0.3">
      <c r="A4461">
        <v>16848</v>
      </c>
      <c r="B4461">
        <v>52</v>
      </c>
      <c r="C4461">
        <v>4</v>
      </c>
      <c r="D4461">
        <v>1411.6199999999985</v>
      </c>
      <c r="E4461" cm="1">
        <f t="array" ref="E4461">_xlfn.IFS(B4461&lt;=PERCENTILE($B$3:$B$5882,0.2),5,B4461&lt;=PERCENTILE($B$3:$B$5882,0.4),4,B4461&lt;=PERCENTILE($B$3:$B$5882,0.6),3,B4461&lt;=PERCENTILE($B$3:$B$5882,0.8),2,TRUE,1)</f>
        <v>4</v>
      </c>
      <c r="F4461" cm="1">
        <f t="array" ref="F4461">_xlfn.IFS(C4461&lt;=PERCENTILE($C$3:$C$5882,0.2),1,C4461&lt;=PERCENTILE($C$3:$C$5882,0.4),2,C4461&lt;=PERCENTILE($C$3:$C$5882,0.6),3,C4461&lt;=PERCENTILE($C$3:$C$5882,0.8),4,TRUE,5)</f>
        <v>3</v>
      </c>
      <c r="G4461" cm="1">
        <f t="array" ref="G4461">_xlfn.IFS(D4461&lt;=PERCENTILE($D$3:$D$5882,0.2),1,D4461&lt;=PERCENTILE($D$3:$D$5882,0.4),2,D4461&lt;=PERCENTILE($D$3:$D$5882,0.6),3,D4461&lt;=PERCENTILE($D$3:$D$5882,0.8),4,TRUE,5)</f>
        <v>4</v>
      </c>
      <c r="H4461" s="3" t="str" cm="1">
        <f t="array" ref="H4461">_xlfn.IFS(AND(E4461&gt;=4,F4461&gt;=4,G4461&gt;=4),"Champions",AND(E4461&gt;=3,F4461&gt;=3,G4461&gt;=3),"Loyal Customers",AND(E4461&lt;=2,F4461&gt;=3),"At Risk",AND(E4461&lt;=2,F4461&lt;=2,G4461&lt;=2),"Lost",AND(E4461&gt;=4,F4461&lt;=2),"New/Promising",TRUE,"Needs Attention")</f>
        <v>Loyal Customers</v>
      </c>
      <c r="I4461" s="3" t="str">
        <f t="shared" si="73"/>
        <v>Active</v>
      </c>
      <c r="J4461" s="3" t="str">
        <f>_xlfn.XLOOKUP(A4461,'Country_Lookup'!$D:$D,'Country_Lookup'!$E:$E)</f>
        <v>United Kingdom</v>
      </c>
    </row>
    <row r="4462" spans="1:10" x14ac:dyDescent="0.3">
      <c r="A4462">
        <v>16849</v>
      </c>
      <c r="B4462">
        <v>186</v>
      </c>
      <c r="C4462">
        <v>1</v>
      </c>
      <c r="D4462">
        <v>124.56999999999996</v>
      </c>
      <c r="E4462" cm="1">
        <f t="array" ref="E4462">_xlfn.IFS(B4462&lt;=PERCENTILE($B$3:$B$5882,0.2),5,B4462&lt;=PERCENTILE($B$3:$B$5882,0.4),4,B4462&lt;=PERCENTILE($B$3:$B$5882,0.6),3,B4462&lt;=PERCENTILE($B$3:$B$5882,0.8),2,TRUE,1)</f>
        <v>3</v>
      </c>
      <c r="F4462" cm="1">
        <f t="array" ref="F4462">_xlfn.IFS(C4462&lt;=PERCENTILE($C$3:$C$5882,0.2),1,C4462&lt;=PERCENTILE($C$3:$C$5882,0.4),2,C4462&lt;=PERCENTILE($C$3:$C$5882,0.6),3,C4462&lt;=PERCENTILE($C$3:$C$5882,0.8),4,TRUE,5)</f>
        <v>1</v>
      </c>
      <c r="G4462" cm="1">
        <f t="array" ref="G4462">_xlfn.IFS(D4462&lt;=PERCENTILE($D$3:$D$5882,0.2),1,D4462&lt;=PERCENTILE($D$3:$D$5882,0.4),2,D4462&lt;=PERCENTILE($D$3:$D$5882,0.6),3,D4462&lt;=PERCENTILE($D$3:$D$5882,0.8),4,TRUE,5)</f>
        <v>1</v>
      </c>
      <c r="H4462" s="3" t="str" cm="1">
        <f t="array" ref="H4462">_xlfn.IFS(AND(E4462&gt;=4,F4462&gt;=4,G4462&gt;=4),"Champions",AND(E4462&gt;=3,F4462&gt;=3,G4462&gt;=3),"Loyal Customers",AND(E4462&lt;=2,F4462&gt;=3),"At Risk",AND(E4462&lt;=2,F4462&lt;=2,G4462&lt;=2),"Lost",AND(E4462&gt;=4,F4462&lt;=2),"New/Promising",TRUE,"Needs Attention")</f>
        <v>Needs Attention</v>
      </c>
      <c r="I4462" s="3" t="str">
        <f t="shared" si="73"/>
        <v>Churned</v>
      </c>
      <c r="J4462" s="3" t="str">
        <f>_xlfn.XLOOKUP(A4462,'Country_Lookup'!$D:$D,'Country_Lookup'!$E:$E)</f>
        <v>United Kingdom</v>
      </c>
    </row>
    <row r="4463" spans="1:10" x14ac:dyDescent="0.3">
      <c r="A4463">
        <v>16850</v>
      </c>
      <c r="B4463">
        <v>333</v>
      </c>
      <c r="C4463">
        <v>1</v>
      </c>
      <c r="D4463">
        <v>332.40999999999997</v>
      </c>
      <c r="E4463" cm="1">
        <f t="array" ref="E4463">_xlfn.IFS(B4463&lt;=PERCENTILE($B$3:$B$5882,0.2),5,B4463&lt;=PERCENTILE($B$3:$B$5882,0.4),4,B4463&lt;=PERCENTILE($B$3:$B$5882,0.6),3,B4463&lt;=PERCENTILE($B$3:$B$5882,0.8),2,TRUE,1)</f>
        <v>2</v>
      </c>
      <c r="F4463" cm="1">
        <f t="array" ref="F4463">_xlfn.IFS(C4463&lt;=PERCENTILE($C$3:$C$5882,0.2),1,C4463&lt;=PERCENTILE($C$3:$C$5882,0.4),2,C4463&lt;=PERCENTILE($C$3:$C$5882,0.6),3,C4463&lt;=PERCENTILE($C$3:$C$5882,0.8),4,TRUE,5)</f>
        <v>1</v>
      </c>
      <c r="G4463" cm="1">
        <f t="array" ref="G4463">_xlfn.IFS(D4463&lt;=PERCENTILE($D$3:$D$5882,0.2),1,D4463&lt;=PERCENTILE($D$3:$D$5882,0.4),2,D4463&lt;=PERCENTILE($D$3:$D$5882,0.6),3,D4463&lt;=PERCENTILE($D$3:$D$5882,0.8),4,TRUE,5)</f>
        <v>2</v>
      </c>
      <c r="H4463" s="3" t="str" cm="1">
        <f t="array" ref="H4463">_xlfn.IFS(AND(E4463&gt;=4,F4463&gt;=4,G4463&gt;=4),"Champions",AND(E4463&gt;=3,F4463&gt;=3,G4463&gt;=3),"Loyal Customers",AND(E4463&lt;=2,F4463&gt;=3),"At Risk",AND(E4463&lt;=2,F4463&lt;=2,G4463&lt;=2),"Lost",AND(E4463&gt;=4,F4463&lt;=2),"New/Promising",TRUE,"Needs Attention")</f>
        <v>Lost</v>
      </c>
      <c r="I4463" s="3" t="str">
        <f t="shared" si="73"/>
        <v>Churned</v>
      </c>
      <c r="J4463" s="3" t="str">
        <f>_xlfn.XLOOKUP(A4463,'Country_Lookup'!$D:$D,'Country_Lookup'!$E:$E)</f>
        <v>United Kingdom</v>
      </c>
    </row>
    <row r="4464" spans="1:10" x14ac:dyDescent="0.3">
      <c r="A4464">
        <v>16851</v>
      </c>
      <c r="B4464">
        <v>4</v>
      </c>
      <c r="C4464">
        <v>3</v>
      </c>
      <c r="D4464">
        <v>342.44999999999987</v>
      </c>
      <c r="E4464" cm="1">
        <f t="array" ref="E4464">_xlfn.IFS(B4464&lt;=PERCENTILE($B$3:$B$5882,0.2),5,B4464&lt;=PERCENTILE($B$3:$B$5882,0.4),4,B4464&lt;=PERCENTILE($B$3:$B$5882,0.6),3,B4464&lt;=PERCENTILE($B$3:$B$5882,0.8),2,TRUE,1)</f>
        <v>5</v>
      </c>
      <c r="F4464" cm="1">
        <f t="array" ref="F4464">_xlfn.IFS(C4464&lt;=PERCENTILE($C$3:$C$5882,0.2),1,C4464&lt;=PERCENTILE($C$3:$C$5882,0.4),2,C4464&lt;=PERCENTILE($C$3:$C$5882,0.6),3,C4464&lt;=PERCENTILE($C$3:$C$5882,0.8),4,TRUE,5)</f>
        <v>3</v>
      </c>
      <c r="G4464" cm="1">
        <f t="array" ref="G4464">_xlfn.IFS(D4464&lt;=PERCENTILE($D$3:$D$5882,0.2),1,D4464&lt;=PERCENTILE($D$3:$D$5882,0.4),2,D4464&lt;=PERCENTILE($D$3:$D$5882,0.6),3,D4464&lt;=PERCENTILE($D$3:$D$5882,0.8),4,TRUE,5)</f>
        <v>2</v>
      </c>
      <c r="H4464" s="3" t="str" cm="1">
        <f t="array" ref="H4464">_xlfn.IFS(AND(E4464&gt;=4,F4464&gt;=4,G4464&gt;=4),"Champions",AND(E4464&gt;=3,F4464&gt;=3,G4464&gt;=3),"Loyal Customers",AND(E4464&lt;=2,F4464&gt;=3),"At Risk",AND(E4464&lt;=2,F4464&lt;=2,G4464&lt;=2),"Lost",AND(E4464&gt;=4,F4464&lt;=2),"New/Promising",TRUE,"Needs Attention")</f>
        <v>Needs Attention</v>
      </c>
      <c r="I4464" s="3" t="str">
        <f t="shared" si="73"/>
        <v>Active</v>
      </c>
      <c r="J4464" s="3" t="str">
        <f>_xlfn.XLOOKUP(A4464,'Country_Lookup'!$D:$D,'Country_Lookup'!$E:$E)</f>
        <v>United Kingdom</v>
      </c>
    </row>
    <row r="4465" spans="1:10" x14ac:dyDescent="0.3">
      <c r="A4465">
        <v>16852</v>
      </c>
      <c r="B4465">
        <v>10</v>
      </c>
      <c r="C4465">
        <v>2</v>
      </c>
      <c r="D4465">
        <v>144.91</v>
      </c>
      <c r="E4465" cm="1">
        <f t="array" ref="E4465">_xlfn.IFS(B4465&lt;=PERCENTILE($B$3:$B$5882,0.2),5,B4465&lt;=PERCENTILE($B$3:$B$5882,0.4),4,B4465&lt;=PERCENTILE($B$3:$B$5882,0.6),3,B4465&lt;=PERCENTILE($B$3:$B$5882,0.8),2,TRUE,1)</f>
        <v>5</v>
      </c>
      <c r="F4465" cm="1">
        <f t="array" ref="F4465">_xlfn.IFS(C4465&lt;=PERCENTILE($C$3:$C$5882,0.2),1,C4465&lt;=PERCENTILE($C$3:$C$5882,0.4),2,C4465&lt;=PERCENTILE($C$3:$C$5882,0.6),3,C4465&lt;=PERCENTILE($C$3:$C$5882,0.8),4,TRUE,5)</f>
        <v>2</v>
      </c>
      <c r="G4465" cm="1">
        <f t="array" ref="G4465">_xlfn.IFS(D4465&lt;=PERCENTILE($D$3:$D$5882,0.2),1,D4465&lt;=PERCENTILE($D$3:$D$5882,0.4),2,D4465&lt;=PERCENTILE($D$3:$D$5882,0.6),3,D4465&lt;=PERCENTILE($D$3:$D$5882,0.8),4,TRUE,5)</f>
        <v>1</v>
      </c>
      <c r="H4465" s="3" t="str" cm="1">
        <f t="array" ref="H4465">_xlfn.IFS(AND(E4465&gt;=4,F4465&gt;=4,G4465&gt;=4),"Champions",AND(E4465&gt;=3,F4465&gt;=3,G4465&gt;=3),"Loyal Customers",AND(E4465&lt;=2,F4465&gt;=3),"At Risk",AND(E4465&lt;=2,F4465&lt;=2,G4465&lt;=2),"Lost",AND(E4465&gt;=4,F4465&lt;=2),"New/Promising",TRUE,"Needs Attention")</f>
        <v>New/Promising</v>
      </c>
      <c r="I4465" s="3" t="str">
        <f t="shared" si="73"/>
        <v>Active</v>
      </c>
      <c r="J4465" s="3" t="str">
        <f>_xlfn.XLOOKUP(A4465,'Country_Lookup'!$D:$D,'Country_Lookup'!$E:$E)</f>
        <v>United Kingdom</v>
      </c>
    </row>
    <row r="4466" spans="1:10" x14ac:dyDescent="0.3">
      <c r="A4466">
        <v>16854</v>
      </c>
      <c r="B4466">
        <v>417</v>
      </c>
      <c r="C4466">
        <v>2</v>
      </c>
      <c r="D4466">
        <v>1408.9600000000021</v>
      </c>
      <c r="E4466" cm="1">
        <f t="array" ref="E4466">_xlfn.IFS(B4466&lt;=PERCENTILE($B$3:$B$5882,0.2),5,B4466&lt;=PERCENTILE($B$3:$B$5882,0.4),4,B4466&lt;=PERCENTILE($B$3:$B$5882,0.6),3,B4466&lt;=PERCENTILE($B$3:$B$5882,0.8),2,TRUE,1)</f>
        <v>1</v>
      </c>
      <c r="F4466" cm="1">
        <f t="array" ref="F4466">_xlfn.IFS(C4466&lt;=PERCENTILE($C$3:$C$5882,0.2),1,C4466&lt;=PERCENTILE($C$3:$C$5882,0.4),2,C4466&lt;=PERCENTILE($C$3:$C$5882,0.6),3,C4466&lt;=PERCENTILE($C$3:$C$5882,0.8),4,TRUE,5)</f>
        <v>2</v>
      </c>
      <c r="G4466" cm="1">
        <f t="array" ref="G4466">_xlfn.IFS(D4466&lt;=PERCENTILE($D$3:$D$5882,0.2),1,D4466&lt;=PERCENTILE($D$3:$D$5882,0.4),2,D4466&lt;=PERCENTILE($D$3:$D$5882,0.6),3,D4466&lt;=PERCENTILE($D$3:$D$5882,0.8),4,TRUE,5)</f>
        <v>4</v>
      </c>
      <c r="H4466" s="3" t="str" cm="1">
        <f t="array" ref="H4466">_xlfn.IFS(AND(E4466&gt;=4,F4466&gt;=4,G4466&gt;=4),"Champions",AND(E4466&gt;=3,F4466&gt;=3,G4466&gt;=3),"Loyal Customers",AND(E4466&lt;=2,F4466&gt;=3),"At Risk",AND(E4466&lt;=2,F4466&lt;=2,G4466&lt;=2),"Lost",AND(E4466&gt;=4,F4466&lt;=2),"New/Promising",TRUE,"Needs Attention")</f>
        <v>Needs Attention</v>
      </c>
      <c r="I4466" s="3" t="str">
        <f t="shared" si="73"/>
        <v>Churned</v>
      </c>
      <c r="J4466" s="3" t="str">
        <f>_xlfn.XLOOKUP(A4466,'Country_Lookup'!$D:$D,'Country_Lookup'!$E:$E)</f>
        <v>United Kingdom</v>
      </c>
    </row>
    <row r="4467" spans="1:10" x14ac:dyDescent="0.3">
      <c r="A4467">
        <v>16855</v>
      </c>
      <c r="B4467">
        <v>23</v>
      </c>
      <c r="C4467">
        <v>2</v>
      </c>
      <c r="D4467">
        <v>328.39999999999992</v>
      </c>
      <c r="E4467" cm="1">
        <f t="array" ref="E4467">_xlfn.IFS(B4467&lt;=PERCENTILE($B$3:$B$5882,0.2),5,B4467&lt;=PERCENTILE($B$3:$B$5882,0.4),4,B4467&lt;=PERCENTILE($B$3:$B$5882,0.6),3,B4467&lt;=PERCENTILE($B$3:$B$5882,0.8),2,TRUE,1)</f>
        <v>4</v>
      </c>
      <c r="F4467" cm="1">
        <f t="array" ref="F4467">_xlfn.IFS(C4467&lt;=PERCENTILE($C$3:$C$5882,0.2),1,C4467&lt;=PERCENTILE($C$3:$C$5882,0.4),2,C4467&lt;=PERCENTILE($C$3:$C$5882,0.6),3,C4467&lt;=PERCENTILE($C$3:$C$5882,0.8),4,TRUE,5)</f>
        <v>2</v>
      </c>
      <c r="G4467" cm="1">
        <f t="array" ref="G4467">_xlfn.IFS(D4467&lt;=PERCENTILE($D$3:$D$5882,0.2),1,D4467&lt;=PERCENTILE($D$3:$D$5882,0.4),2,D4467&lt;=PERCENTILE($D$3:$D$5882,0.6),3,D4467&lt;=PERCENTILE($D$3:$D$5882,0.8),4,TRUE,5)</f>
        <v>2</v>
      </c>
      <c r="H4467" s="3" t="str" cm="1">
        <f t="array" ref="H4467">_xlfn.IFS(AND(E4467&gt;=4,F4467&gt;=4,G4467&gt;=4),"Champions",AND(E4467&gt;=3,F4467&gt;=3,G4467&gt;=3),"Loyal Customers",AND(E4467&lt;=2,F4467&gt;=3),"At Risk",AND(E4467&lt;=2,F4467&lt;=2,G4467&lt;=2),"Lost",AND(E4467&gt;=4,F4467&lt;=2),"New/Promising",TRUE,"Needs Attention")</f>
        <v>New/Promising</v>
      </c>
      <c r="I4467" s="3" t="str">
        <f t="shared" si="73"/>
        <v>Active</v>
      </c>
      <c r="J4467" s="3" t="str">
        <f>_xlfn.XLOOKUP(A4467,'Country_Lookup'!$D:$D,'Country_Lookup'!$E:$E)</f>
        <v>United Kingdom</v>
      </c>
    </row>
    <row r="4468" spans="1:10" x14ac:dyDescent="0.3">
      <c r="A4468">
        <v>16856</v>
      </c>
      <c r="B4468">
        <v>14</v>
      </c>
      <c r="C4468">
        <v>3</v>
      </c>
      <c r="D4468">
        <v>358.4899999999999</v>
      </c>
      <c r="E4468" cm="1">
        <f t="array" ref="E4468">_xlfn.IFS(B4468&lt;=PERCENTILE($B$3:$B$5882,0.2),5,B4468&lt;=PERCENTILE($B$3:$B$5882,0.4),4,B4468&lt;=PERCENTILE($B$3:$B$5882,0.6),3,B4468&lt;=PERCENTILE($B$3:$B$5882,0.8),2,TRUE,1)</f>
        <v>5</v>
      </c>
      <c r="F4468" cm="1">
        <f t="array" ref="F4468">_xlfn.IFS(C4468&lt;=PERCENTILE($C$3:$C$5882,0.2),1,C4468&lt;=PERCENTILE($C$3:$C$5882,0.4),2,C4468&lt;=PERCENTILE($C$3:$C$5882,0.6),3,C4468&lt;=PERCENTILE($C$3:$C$5882,0.8),4,TRUE,5)</f>
        <v>3</v>
      </c>
      <c r="G4468" cm="1">
        <f t="array" ref="G4468">_xlfn.IFS(D4468&lt;=PERCENTILE($D$3:$D$5882,0.2),1,D4468&lt;=PERCENTILE($D$3:$D$5882,0.4),2,D4468&lt;=PERCENTILE($D$3:$D$5882,0.6),3,D4468&lt;=PERCENTILE($D$3:$D$5882,0.8),4,TRUE,5)</f>
        <v>2</v>
      </c>
      <c r="H4468" s="3" t="str" cm="1">
        <f t="array" ref="H4468">_xlfn.IFS(AND(E4468&gt;=4,F4468&gt;=4,G4468&gt;=4),"Champions",AND(E4468&gt;=3,F4468&gt;=3,G4468&gt;=3),"Loyal Customers",AND(E4468&lt;=2,F4468&gt;=3),"At Risk",AND(E4468&lt;=2,F4468&lt;=2,G4468&lt;=2),"Lost",AND(E4468&gt;=4,F4468&lt;=2),"New/Promising",TRUE,"Needs Attention")</f>
        <v>Needs Attention</v>
      </c>
      <c r="I4468" s="3" t="str">
        <f t="shared" si="73"/>
        <v>Active</v>
      </c>
      <c r="J4468" s="3" t="str">
        <f>_xlfn.XLOOKUP(A4468,'Country_Lookup'!$D:$D,'Country_Lookup'!$E:$E)</f>
        <v>United Kingdom</v>
      </c>
    </row>
    <row r="4469" spans="1:10" x14ac:dyDescent="0.3">
      <c r="A4469">
        <v>16857</v>
      </c>
      <c r="B4469">
        <v>442</v>
      </c>
      <c r="C4469">
        <v>1</v>
      </c>
      <c r="D4469">
        <v>352.8</v>
      </c>
      <c r="E4469" cm="1">
        <f t="array" ref="E4469">_xlfn.IFS(B4469&lt;=PERCENTILE($B$3:$B$5882,0.2),5,B4469&lt;=PERCENTILE($B$3:$B$5882,0.4),4,B4469&lt;=PERCENTILE($B$3:$B$5882,0.6),3,B4469&lt;=PERCENTILE($B$3:$B$5882,0.8),2,TRUE,1)</f>
        <v>1</v>
      </c>
      <c r="F4469" cm="1">
        <f t="array" ref="F4469">_xlfn.IFS(C4469&lt;=PERCENTILE($C$3:$C$5882,0.2),1,C4469&lt;=PERCENTILE($C$3:$C$5882,0.4),2,C4469&lt;=PERCENTILE($C$3:$C$5882,0.6),3,C4469&lt;=PERCENTILE($C$3:$C$5882,0.8),4,TRUE,5)</f>
        <v>1</v>
      </c>
      <c r="G4469" cm="1">
        <f t="array" ref="G4469">_xlfn.IFS(D4469&lt;=PERCENTILE($D$3:$D$5882,0.2),1,D4469&lt;=PERCENTILE($D$3:$D$5882,0.4),2,D4469&lt;=PERCENTILE($D$3:$D$5882,0.6),3,D4469&lt;=PERCENTILE($D$3:$D$5882,0.8),4,TRUE,5)</f>
        <v>2</v>
      </c>
      <c r="H4469" s="3" t="str" cm="1">
        <f t="array" ref="H4469">_xlfn.IFS(AND(E4469&gt;=4,F4469&gt;=4,G4469&gt;=4),"Champions",AND(E4469&gt;=3,F4469&gt;=3,G4469&gt;=3),"Loyal Customers",AND(E4469&lt;=2,F4469&gt;=3),"At Risk",AND(E4469&lt;=2,F4469&lt;=2,G4469&lt;=2),"Lost",AND(E4469&gt;=4,F4469&lt;=2),"New/Promising",TRUE,"Needs Attention")</f>
        <v>Lost</v>
      </c>
      <c r="I4469" s="3" t="str">
        <f t="shared" si="73"/>
        <v>Churned</v>
      </c>
      <c r="J4469" s="3" t="str">
        <f>_xlfn.XLOOKUP(A4469,'Country_Lookup'!$D:$D,'Country_Lookup'!$E:$E)</f>
        <v>United Kingdom</v>
      </c>
    </row>
    <row r="4470" spans="1:10" x14ac:dyDescent="0.3">
      <c r="A4470">
        <v>16858</v>
      </c>
      <c r="B4470">
        <v>368</v>
      </c>
      <c r="C4470">
        <v>10</v>
      </c>
      <c r="D4470">
        <v>4668.2799999999916</v>
      </c>
      <c r="E4470" cm="1">
        <f t="array" ref="E4470">_xlfn.IFS(B4470&lt;=PERCENTILE($B$3:$B$5882,0.2),5,B4470&lt;=PERCENTILE($B$3:$B$5882,0.4),4,B4470&lt;=PERCENTILE($B$3:$B$5882,0.6),3,B4470&lt;=PERCENTILE($B$3:$B$5882,0.8),2,TRUE,1)</f>
        <v>2</v>
      </c>
      <c r="F4470" cm="1">
        <f t="array" ref="F4470">_xlfn.IFS(C4470&lt;=PERCENTILE($C$3:$C$5882,0.2),1,C4470&lt;=PERCENTILE($C$3:$C$5882,0.4),2,C4470&lt;=PERCENTILE($C$3:$C$5882,0.6),3,C4470&lt;=PERCENTILE($C$3:$C$5882,0.8),4,TRUE,5)</f>
        <v>5</v>
      </c>
      <c r="G4470" cm="1">
        <f t="array" ref="G4470">_xlfn.IFS(D4470&lt;=PERCENTILE($D$3:$D$5882,0.2),1,D4470&lt;=PERCENTILE($D$3:$D$5882,0.4),2,D4470&lt;=PERCENTILE($D$3:$D$5882,0.6),3,D4470&lt;=PERCENTILE($D$3:$D$5882,0.8),4,TRUE,5)</f>
        <v>5</v>
      </c>
      <c r="H4470" s="3" t="str" cm="1">
        <f t="array" ref="H4470">_xlfn.IFS(AND(E4470&gt;=4,F4470&gt;=4,G4470&gt;=4),"Champions",AND(E4470&gt;=3,F4470&gt;=3,G4470&gt;=3),"Loyal Customers",AND(E4470&lt;=2,F4470&gt;=3),"At Risk",AND(E4470&lt;=2,F4470&lt;=2,G4470&lt;=2),"Lost",AND(E4470&gt;=4,F4470&lt;=2),"New/Promising",TRUE,"Needs Attention")</f>
        <v>At Risk</v>
      </c>
      <c r="I4470" s="3" t="str">
        <f t="shared" si="73"/>
        <v>Churned</v>
      </c>
      <c r="J4470" s="3" t="str">
        <f>_xlfn.XLOOKUP(A4470,'Country_Lookup'!$D:$D,'Country_Lookup'!$E:$E)</f>
        <v>United Kingdom</v>
      </c>
    </row>
    <row r="4471" spans="1:10" x14ac:dyDescent="0.3">
      <c r="A4471">
        <v>16859</v>
      </c>
      <c r="B4471">
        <v>144</v>
      </c>
      <c r="C4471">
        <v>7</v>
      </c>
      <c r="D4471">
        <v>1932.410000000003</v>
      </c>
      <c r="E4471" cm="1">
        <f t="array" ref="E4471">_xlfn.IFS(B4471&lt;=PERCENTILE($B$3:$B$5882,0.2),5,B4471&lt;=PERCENTILE($B$3:$B$5882,0.4),4,B4471&lt;=PERCENTILE($B$3:$B$5882,0.6),3,B4471&lt;=PERCENTILE($B$3:$B$5882,0.8),2,TRUE,1)</f>
        <v>3</v>
      </c>
      <c r="F4471" cm="1">
        <f t="array" ref="F4471">_xlfn.IFS(C4471&lt;=PERCENTILE($C$3:$C$5882,0.2),1,C4471&lt;=PERCENTILE($C$3:$C$5882,0.4),2,C4471&lt;=PERCENTILE($C$3:$C$5882,0.6),3,C4471&lt;=PERCENTILE($C$3:$C$5882,0.8),4,TRUE,5)</f>
        <v>4</v>
      </c>
      <c r="G4471" cm="1">
        <f t="array" ref="G4471">_xlfn.IFS(D4471&lt;=PERCENTILE($D$3:$D$5882,0.2),1,D4471&lt;=PERCENTILE($D$3:$D$5882,0.4),2,D4471&lt;=PERCENTILE($D$3:$D$5882,0.6),3,D4471&lt;=PERCENTILE($D$3:$D$5882,0.8),4,TRUE,5)</f>
        <v>4</v>
      </c>
      <c r="H4471" s="3" t="str" cm="1">
        <f t="array" ref="H4471">_xlfn.IFS(AND(E4471&gt;=4,F4471&gt;=4,G4471&gt;=4),"Champions",AND(E4471&gt;=3,F4471&gt;=3,G4471&gt;=3),"Loyal Customers",AND(E4471&lt;=2,F4471&gt;=3),"At Risk",AND(E4471&lt;=2,F4471&lt;=2,G4471&lt;=2),"Lost",AND(E4471&gt;=4,F4471&lt;=2),"New/Promising",TRUE,"Needs Attention")</f>
        <v>Loyal Customers</v>
      </c>
      <c r="I4471" s="3" t="str">
        <f t="shared" si="73"/>
        <v>Churned</v>
      </c>
      <c r="J4471" s="3" t="str">
        <f>_xlfn.XLOOKUP(A4471,'Country_Lookup'!$D:$D,'Country_Lookup'!$E:$E)</f>
        <v>United Kingdom</v>
      </c>
    </row>
    <row r="4472" spans="1:10" x14ac:dyDescent="0.3">
      <c r="A4472">
        <v>16860</v>
      </c>
      <c r="B4472">
        <v>452</v>
      </c>
      <c r="C4472">
        <v>3</v>
      </c>
      <c r="D4472">
        <v>1610.6200000000008</v>
      </c>
      <c r="E4472" cm="1">
        <f t="array" ref="E4472">_xlfn.IFS(B4472&lt;=PERCENTILE($B$3:$B$5882,0.2),5,B4472&lt;=PERCENTILE($B$3:$B$5882,0.4),4,B4472&lt;=PERCENTILE($B$3:$B$5882,0.6),3,B4472&lt;=PERCENTILE($B$3:$B$5882,0.8),2,TRUE,1)</f>
        <v>1</v>
      </c>
      <c r="F4472" cm="1">
        <f t="array" ref="F4472">_xlfn.IFS(C4472&lt;=PERCENTILE($C$3:$C$5882,0.2),1,C4472&lt;=PERCENTILE($C$3:$C$5882,0.4),2,C4472&lt;=PERCENTILE($C$3:$C$5882,0.6),3,C4472&lt;=PERCENTILE($C$3:$C$5882,0.8),4,TRUE,5)</f>
        <v>3</v>
      </c>
      <c r="G4472" cm="1">
        <f t="array" ref="G4472">_xlfn.IFS(D4472&lt;=PERCENTILE($D$3:$D$5882,0.2),1,D4472&lt;=PERCENTILE($D$3:$D$5882,0.4),2,D4472&lt;=PERCENTILE($D$3:$D$5882,0.6),3,D4472&lt;=PERCENTILE($D$3:$D$5882,0.8),4,TRUE,5)</f>
        <v>4</v>
      </c>
      <c r="H4472" s="3" t="str" cm="1">
        <f t="array" ref="H4472">_xlfn.IFS(AND(E4472&gt;=4,F4472&gt;=4,G4472&gt;=4),"Champions",AND(E4472&gt;=3,F4472&gt;=3,G4472&gt;=3),"Loyal Customers",AND(E4472&lt;=2,F4472&gt;=3),"At Risk",AND(E4472&lt;=2,F4472&lt;=2,G4472&lt;=2),"Lost",AND(E4472&gt;=4,F4472&lt;=2),"New/Promising",TRUE,"Needs Attention")</f>
        <v>At Risk</v>
      </c>
      <c r="I4472" s="3" t="str">
        <f t="shared" si="73"/>
        <v>Churned</v>
      </c>
      <c r="J4472" s="3" t="str">
        <f>_xlfn.XLOOKUP(A4472,'Country_Lookup'!$D:$D,'Country_Lookup'!$E:$E)</f>
        <v>United Kingdom</v>
      </c>
    </row>
    <row r="4473" spans="1:10" x14ac:dyDescent="0.3">
      <c r="A4473">
        <v>16861</v>
      </c>
      <c r="B4473">
        <v>59</v>
      </c>
      <c r="C4473">
        <v>5</v>
      </c>
      <c r="D4473">
        <v>946.58999999999924</v>
      </c>
      <c r="E4473" cm="1">
        <f t="array" ref="E4473">_xlfn.IFS(B4473&lt;=PERCENTILE($B$3:$B$5882,0.2),5,B4473&lt;=PERCENTILE($B$3:$B$5882,0.4),4,B4473&lt;=PERCENTILE($B$3:$B$5882,0.6),3,B4473&lt;=PERCENTILE($B$3:$B$5882,0.8),2,TRUE,1)</f>
        <v>3</v>
      </c>
      <c r="F4473" cm="1">
        <f t="array" ref="F4473">_xlfn.IFS(C4473&lt;=PERCENTILE($C$3:$C$5882,0.2),1,C4473&lt;=PERCENTILE($C$3:$C$5882,0.4),2,C4473&lt;=PERCENTILE($C$3:$C$5882,0.6),3,C4473&lt;=PERCENTILE($C$3:$C$5882,0.8),4,TRUE,5)</f>
        <v>4</v>
      </c>
      <c r="G4473" cm="1">
        <f t="array" ref="G4473">_xlfn.IFS(D4473&lt;=PERCENTILE($D$3:$D$5882,0.2),1,D4473&lt;=PERCENTILE($D$3:$D$5882,0.4),2,D4473&lt;=PERCENTILE($D$3:$D$5882,0.6),3,D4473&lt;=PERCENTILE($D$3:$D$5882,0.8),4,TRUE,5)</f>
        <v>3</v>
      </c>
      <c r="H4473" s="3" t="str" cm="1">
        <f t="array" ref="H4473">_xlfn.IFS(AND(E4473&gt;=4,F4473&gt;=4,G4473&gt;=4),"Champions",AND(E4473&gt;=3,F4473&gt;=3,G4473&gt;=3),"Loyal Customers",AND(E4473&lt;=2,F4473&gt;=3),"At Risk",AND(E4473&lt;=2,F4473&lt;=2,G4473&lt;=2),"Lost",AND(E4473&gt;=4,F4473&lt;=2),"New/Promising",TRUE,"Needs Attention")</f>
        <v>Loyal Customers</v>
      </c>
      <c r="I4473" s="3" t="str">
        <f t="shared" si="73"/>
        <v>Active</v>
      </c>
      <c r="J4473" s="3" t="str">
        <f>_xlfn.XLOOKUP(A4473,'Country_Lookup'!$D:$D,'Country_Lookup'!$E:$E)</f>
        <v>United Kingdom</v>
      </c>
    </row>
    <row r="4474" spans="1:10" x14ac:dyDescent="0.3">
      <c r="A4474">
        <v>16862</v>
      </c>
      <c r="B4474">
        <v>547</v>
      </c>
      <c r="C4474">
        <v>4</v>
      </c>
      <c r="D4474">
        <v>662.3300000000005</v>
      </c>
      <c r="E4474" cm="1">
        <f t="array" ref="E4474">_xlfn.IFS(B4474&lt;=PERCENTILE($B$3:$B$5882,0.2),5,B4474&lt;=PERCENTILE($B$3:$B$5882,0.4),4,B4474&lt;=PERCENTILE($B$3:$B$5882,0.6),3,B4474&lt;=PERCENTILE($B$3:$B$5882,0.8),2,TRUE,1)</f>
        <v>1</v>
      </c>
      <c r="F4474" cm="1">
        <f t="array" ref="F4474">_xlfn.IFS(C4474&lt;=PERCENTILE($C$3:$C$5882,0.2),1,C4474&lt;=PERCENTILE($C$3:$C$5882,0.4),2,C4474&lt;=PERCENTILE($C$3:$C$5882,0.6),3,C4474&lt;=PERCENTILE($C$3:$C$5882,0.8),4,TRUE,5)</f>
        <v>3</v>
      </c>
      <c r="G4474" cm="1">
        <f t="array" ref="G4474">_xlfn.IFS(D4474&lt;=PERCENTILE($D$3:$D$5882,0.2),1,D4474&lt;=PERCENTILE($D$3:$D$5882,0.4),2,D4474&lt;=PERCENTILE($D$3:$D$5882,0.6),3,D4474&lt;=PERCENTILE($D$3:$D$5882,0.8),4,TRUE,5)</f>
        <v>3</v>
      </c>
      <c r="H4474" s="3" t="str" cm="1">
        <f t="array" ref="H4474">_xlfn.IFS(AND(E4474&gt;=4,F4474&gt;=4,G4474&gt;=4),"Champions",AND(E4474&gt;=3,F4474&gt;=3,G4474&gt;=3),"Loyal Customers",AND(E4474&lt;=2,F4474&gt;=3),"At Risk",AND(E4474&lt;=2,F4474&lt;=2,G4474&lt;=2),"Lost",AND(E4474&gt;=4,F4474&lt;=2),"New/Promising",TRUE,"Needs Attention")</f>
        <v>At Risk</v>
      </c>
      <c r="I4474" s="3" t="str">
        <f t="shared" si="73"/>
        <v>Churned</v>
      </c>
      <c r="J4474" s="3" t="str">
        <f>_xlfn.XLOOKUP(A4474,'Country_Lookup'!$D:$D,'Country_Lookup'!$E:$E)</f>
        <v>United Kingdom</v>
      </c>
    </row>
    <row r="4475" spans="1:10" x14ac:dyDescent="0.3">
      <c r="A4475">
        <v>16863</v>
      </c>
      <c r="B4475">
        <v>31</v>
      </c>
      <c r="C4475">
        <v>3</v>
      </c>
      <c r="D4475">
        <v>998.51999999999884</v>
      </c>
      <c r="E4475" cm="1">
        <f t="array" ref="E4475">_xlfn.IFS(B4475&lt;=PERCENTILE($B$3:$B$5882,0.2),5,B4475&lt;=PERCENTILE($B$3:$B$5882,0.4),4,B4475&lt;=PERCENTILE($B$3:$B$5882,0.6),3,B4475&lt;=PERCENTILE($B$3:$B$5882,0.8),2,TRUE,1)</f>
        <v>4</v>
      </c>
      <c r="F4475" cm="1">
        <f t="array" ref="F4475">_xlfn.IFS(C4475&lt;=PERCENTILE($C$3:$C$5882,0.2),1,C4475&lt;=PERCENTILE($C$3:$C$5882,0.4),2,C4475&lt;=PERCENTILE($C$3:$C$5882,0.6),3,C4475&lt;=PERCENTILE($C$3:$C$5882,0.8),4,TRUE,5)</f>
        <v>3</v>
      </c>
      <c r="G4475" cm="1">
        <f t="array" ref="G4475">_xlfn.IFS(D4475&lt;=PERCENTILE($D$3:$D$5882,0.2),1,D4475&lt;=PERCENTILE($D$3:$D$5882,0.4),2,D4475&lt;=PERCENTILE($D$3:$D$5882,0.6),3,D4475&lt;=PERCENTILE($D$3:$D$5882,0.8),4,TRUE,5)</f>
        <v>3</v>
      </c>
      <c r="H4475" s="3" t="str" cm="1">
        <f t="array" ref="H4475">_xlfn.IFS(AND(E4475&gt;=4,F4475&gt;=4,G4475&gt;=4),"Champions",AND(E4475&gt;=3,F4475&gt;=3,G4475&gt;=3),"Loyal Customers",AND(E4475&lt;=2,F4475&gt;=3),"At Risk",AND(E4475&lt;=2,F4475&lt;=2,G4475&lt;=2),"Lost",AND(E4475&gt;=4,F4475&lt;=2),"New/Promising",TRUE,"Needs Attention")</f>
        <v>Loyal Customers</v>
      </c>
      <c r="I4475" s="3" t="str">
        <f t="shared" si="73"/>
        <v>Active</v>
      </c>
      <c r="J4475" s="3" t="str">
        <f>_xlfn.XLOOKUP(A4475,'Country_Lookup'!$D:$D,'Country_Lookup'!$E:$E)</f>
        <v>United Kingdom</v>
      </c>
    </row>
    <row r="4476" spans="1:10" x14ac:dyDescent="0.3">
      <c r="A4476">
        <v>16864</v>
      </c>
      <c r="B4476">
        <v>434</v>
      </c>
      <c r="C4476">
        <v>2</v>
      </c>
      <c r="D4476">
        <v>409.24999999999994</v>
      </c>
      <c r="E4476" cm="1">
        <f t="array" ref="E4476">_xlfn.IFS(B4476&lt;=PERCENTILE($B$3:$B$5882,0.2),5,B4476&lt;=PERCENTILE($B$3:$B$5882,0.4),4,B4476&lt;=PERCENTILE($B$3:$B$5882,0.6),3,B4476&lt;=PERCENTILE($B$3:$B$5882,0.8),2,TRUE,1)</f>
        <v>1</v>
      </c>
      <c r="F4476" cm="1">
        <f t="array" ref="F4476">_xlfn.IFS(C4476&lt;=PERCENTILE($C$3:$C$5882,0.2),1,C4476&lt;=PERCENTILE($C$3:$C$5882,0.4),2,C4476&lt;=PERCENTILE($C$3:$C$5882,0.6),3,C4476&lt;=PERCENTILE($C$3:$C$5882,0.8),4,TRUE,5)</f>
        <v>2</v>
      </c>
      <c r="G4476" cm="1">
        <f t="array" ref="G4476">_xlfn.IFS(D4476&lt;=PERCENTILE($D$3:$D$5882,0.2),1,D4476&lt;=PERCENTILE($D$3:$D$5882,0.4),2,D4476&lt;=PERCENTILE($D$3:$D$5882,0.6),3,D4476&lt;=PERCENTILE($D$3:$D$5882,0.8),4,TRUE,5)</f>
        <v>2</v>
      </c>
      <c r="H4476" s="3" t="str" cm="1">
        <f t="array" ref="H4476">_xlfn.IFS(AND(E4476&gt;=4,F4476&gt;=4,G4476&gt;=4),"Champions",AND(E4476&gt;=3,F4476&gt;=3,G4476&gt;=3),"Loyal Customers",AND(E4476&lt;=2,F4476&gt;=3),"At Risk",AND(E4476&lt;=2,F4476&lt;=2,G4476&lt;=2),"Lost",AND(E4476&gt;=4,F4476&lt;=2),"New/Promising",TRUE,"Needs Attention")</f>
        <v>Lost</v>
      </c>
      <c r="I4476" s="3" t="str">
        <f t="shared" si="73"/>
        <v>Churned</v>
      </c>
      <c r="J4476" s="3" t="str">
        <f>_xlfn.XLOOKUP(A4476,'Country_Lookup'!$D:$D,'Country_Lookup'!$E:$E)</f>
        <v>United Kingdom</v>
      </c>
    </row>
    <row r="4477" spans="1:10" x14ac:dyDescent="0.3">
      <c r="A4477">
        <v>16865</v>
      </c>
      <c r="B4477">
        <v>401</v>
      </c>
      <c r="C4477">
        <v>1</v>
      </c>
      <c r="D4477">
        <v>130.95000000000002</v>
      </c>
      <c r="E4477" cm="1">
        <f t="array" ref="E4477">_xlfn.IFS(B4477&lt;=PERCENTILE($B$3:$B$5882,0.2),5,B4477&lt;=PERCENTILE($B$3:$B$5882,0.4),4,B4477&lt;=PERCENTILE($B$3:$B$5882,0.6),3,B4477&lt;=PERCENTILE($B$3:$B$5882,0.8),2,TRUE,1)</f>
        <v>2</v>
      </c>
      <c r="F4477" cm="1">
        <f t="array" ref="F4477">_xlfn.IFS(C4477&lt;=PERCENTILE($C$3:$C$5882,0.2),1,C4477&lt;=PERCENTILE($C$3:$C$5882,0.4),2,C4477&lt;=PERCENTILE($C$3:$C$5882,0.6),3,C4477&lt;=PERCENTILE($C$3:$C$5882,0.8),4,TRUE,5)</f>
        <v>1</v>
      </c>
      <c r="G4477" cm="1">
        <f t="array" ref="G4477">_xlfn.IFS(D4477&lt;=PERCENTILE($D$3:$D$5882,0.2),1,D4477&lt;=PERCENTILE($D$3:$D$5882,0.4),2,D4477&lt;=PERCENTILE($D$3:$D$5882,0.6),3,D4477&lt;=PERCENTILE($D$3:$D$5882,0.8),4,TRUE,5)</f>
        <v>1</v>
      </c>
      <c r="H4477" s="3" t="str" cm="1">
        <f t="array" ref="H4477">_xlfn.IFS(AND(E4477&gt;=4,F4477&gt;=4,G4477&gt;=4),"Champions",AND(E4477&gt;=3,F4477&gt;=3,G4477&gt;=3),"Loyal Customers",AND(E4477&lt;=2,F4477&gt;=3),"At Risk",AND(E4477&lt;=2,F4477&lt;=2,G4477&lt;=2),"Lost",AND(E4477&gt;=4,F4477&lt;=2),"New/Promising",TRUE,"Needs Attention")</f>
        <v>Lost</v>
      </c>
      <c r="I4477" s="3" t="str">
        <f t="shared" si="73"/>
        <v>Churned</v>
      </c>
      <c r="J4477" s="3" t="str">
        <f>_xlfn.XLOOKUP(A4477,'Country_Lookup'!$D:$D,'Country_Lookup'!$E:$E)</f>
        <v>United Kingdom</v>
      </c>
    </row>
    <row r="4478" spans="1:10" x14ac:dyDescent="0.3">
      <c r="A4478">
        <v>16866</v>
      </c>
      <c r="B4478">
        <v>140</v>
      </c>
      <c r="C4478">
        <v>3</v>
      </c>
      <c r="D4478">
        <v>207.74000000000004</v>
      </c>
      <c r="E4478" cm="1">
        <f t="array" ref="E4478">_xlfn.IFS(B4478&lt;=PERCENTILE($B$3:$B$5882,0.2),5,B4478&lt;=PERCENTILE($B$3:$B$5882,0.4),4,B4478&lt;=PERCENTILE($B$3:$B$5882,0.6),3,B4478&lt;=PERCENTILE($B$3:$B$5882,0.8),2,TRUE,1)</f>
        <v>3</v>
      </c>
      <c r="F4478" cm="1">
        <f t="array" ref="F4478">_xlfn.IFS(C4478&lt;=PERCENTILE($C$3:$C$5882,0.2),1,C4478&lt;=PERCENTILE($C$3:$C$5882,0.4),2,C4478&lt;=PERCENTILE($C$3:$C$5882,0.6),3,C4478&lt;=PERCENTILE($C$3:$C$5882,0.8),4,TRUE,5)</f>
        <v>3</v>
      </c>
      <c r="G4478" cm="1">
        <f t="array" ref="G4478">_xlfn.IFS(D4478&lt;=PERCENTILE($D$3:$D$5882,0.2),1,D4478&lt;=PERCENTILE($D$3:$D$5882,0.4),2,D4478&lt;=PERCENTILE($D$3:$D$5882,0.6),3,D4478&lt;=PERCENTILE($D$3:$D$5882,0.8),4,TRUE,5)</f>
        <v>1</v>
      </c>
      <c r="H4478" s="3" t="str" cm="1">
        <f t="array" ref="H4478">_xlfn.IFS(AND(E4478&gt;=4,F4478&gt;=4,G4478&gt;=4),"Champions",AND(E4478&gt;=3,F4478&gt;=3,G4478&gt;=3),"Loyal Customers",AND(E4478&lt;=2,F4478&gt;=3),"At Risk",AND(E4478&lt;=2,F4478&lt;=2,G4478&lt;=2),"Lost",AND(E4478&gt;=4,F4478&lt;=2),"New/Promising",TRUE,"Needs Attention")</f>
        <v>Needs Attention</v>
      </c>
      <c r="I4478" s="3" t="str">
        <f t="shared" si="73"/>
        <v>Churned</v>
      </c>
      <c r="J4478" s="3" t="str">
        <f>_xlfn.XLOOKUP(A4478,'Country_Lookup'!$D:$D,'Country_Lookup'!$E:$E)</f>
        <v>United Kingdom</v>
      </c>
    </row>
    <row r="4479" spans="1:10" x14ac:dyDescent="0.3">
      <c r="A4479">
        <v>16867</v>
      </c>
      <c r="B4479">
        <v>689</v>
      </c>
      <c r="C4479">
        <v>1</v>
      </c>
      <c r="D4479">
        <v>76.740000000000009</v>
      </c>
      <c r="E4479" cm="1">
        <f t="array" ref="E4479">_xlfn.IFS(B4479&lt;=PERCENTILE($B$3:$B$5882,0.2),5,B4479&lt;=PERCENTILE($B$3:$B$5882,0.4),4,B4479&lt;=PERCENTILE($B$3:$B$5882,0.6),3,B4479&lt;=PERCENTILE($B$3:$B$5882,0.8),2,TRUE,1)</f>
        <v>1</v>
      </c>
      <c r="F4479" cm="1">
        <f t="array" ref="F4479">_xlfn.IFS(C4479&lt;=PERCENTILE($C$3:$C$5882,0.2),1,C4479&lt;=PERCENTILE($C$3:$C$5882,0.4),2,C4479&lt;=PERCENTILE($C$3:$C$5882,0.6),3,C4479&lt;=PERCENTILE($C$3:$C$5882,0.8),4,TRUE,5)</f>
        <v>1</v>
      </c>
      <c r="G4479" cm="1">
        <f t="array" ref="G4479">_xlfn.IFS(D4479&lt;=PERCENTILE($D$3:$D$5882,0.2),1,D4479&lt;=PERCENTILE($D$3:$D$5882,0.4),2,D4479&lt;=PERCENTILE($D$3:$D$5882,0.6),3,D4479&lt;=PERCENTILE($D$3:$D$5882,0.8),4,TRUE,5)</f>
        <v>1</v>
      </c>
      <c r="H4479" s="3" t="str" cm="1">
        <f t="array" ref="H4479">_xlfn.IFS(AND(E4479&gt;=4,F4479&gt;=4,G4479&gt;=4),"Champions",AND(E4479&gt;=3,F4479&gt;=3,G4479&gt;=3),"Loyal Customers",AND(E4479&lt;=2,F4479&gt;=3),"At Risk",AND(E4479&lt;=2,F4479&lt;=2,G4479&lt;=2),"Lost",AND(E4479&gt;=4,F4479&lt;=2),"New/Promising",TRUE,"Needs Attention")</f>
        <v>Lost</v>
      </c>
      <c r="I4479" s="3" t="str">
        <f t="shared" si="73"/>
        <v>Churned</v>
      </c>
      <c r="J4479" s="3" t="str">
        <f>_xlfn.XLOOKUP(A4479,'Country_Lookup'!$D:$D,'Country_Lookup'!$E:$E)</f>
        <v>United Kingdom</v>
      </c>
    </row>
    <row r="4480" spans="1:10" x14ac:dyDescent="0.3">
      <c r="A4480">
        <v>16868</v>
      </c>
      <c r="B4480">
        <v>394</v>
      </c>
      <c r="C4480">
        <v>3</v>
      </c>
      <c r="D4480">
        <v>393.38999999999953</v>
      </c>
      <c r="E4480" cm="1">
        <f t="array" ref="E4480">_xlfn.IFS(B4480&lt;=PERCENTILE($B$3:$B$5882,0.2),5,B4480&lt;=PERCENTILE($B$3:$B$5882,0.4),4,B4480&lt;=PERCENTILE($B$3:$B$5882,0.6),3,B4480&lt;=PERCENTILE($B$3:$B$5882,0.8),2,TRUE,1)</f>
        <v>2</v>
      </c>
      <c r="F4480" cm="1">
        <f t="array" ref="F4480">_xlfn.IFS(C4480&lt;=PERCENTILE($C$3:$C$5882,0.2),1,C4480&lt;=PERCENTILE($C$3:$C$5882,0.4),2,C4480&lt;=PERCENTILE($C$3:$C$5882,0.6),3,C4480&lt;=PERCENTILE($C$3:$C$5882,0.8),4,TRUE,5)</f>
        <v>3</v>
      </c>
      <c r="G4480" cm="1">
        <f t="array" ref="G4480">_xlfn.IFS(D4480&lt;=PERCENTILE($D$3:$D$5882,0.2),1,D4480&lt;=PERCENTILE($D$3:$D$5882,0.4),2,D4480&lt;=PERCENTILE($D$3:$D$5882,0.6),3,D4480&lt;=PERCENTILE($D$3:$D$5882,0.8),4,TRUE,5)</f>
        <v>2</v>
      </c>
      <c r="H4480" s="3" t="str" cm="1">
        <f t="array" ref="H4480">_xlfn.IFS(AND(E4480&gt;=4,F4480&gt;=4,G4480&gt;=4),"Champions",AND(E4480&gt;=3,F4480&gt;=3,G4480&gt;=3),"Loyal Customers",AND(E4480&lt;=2,F4480&gt;=3),"At Risk",AND(E4480&lt;=2,F4480&lt;=2,G4480&lt;=2),"Lost",AND(E4480&gt;=4,F4480&lt;=2),"New/Promising",TRUE,"Needs Attention")</f>
        <v>At Risk</v>
      </c>
      <c r="I4480" s="3" t="str">
        <f t="shared" si="73"/>
        <v>Churned</v>
      </c>
      <c r="J4480" s="3" t="str">
        <f>_xlfn.XLOOKUP(A4480,'Country_Lookup'!$D:$D,'Country_Lookup'!$E:$E)</f>
        <v>United Kingdom</v>
      </c>
    </row>
    <row r="4481" spans="1:10" x14ac:dyDescent="0.3">
      <c r="A4481">
        <v>16869</v>
      </c>
      <c r="B4481">
        <v>22</v>
      </c>
      <c r="C4481">
        <v>4</v>
      </c>
      <c r="D4481">
        <v>825.41999999999848</v>
      </c>
      <c r="E4481" cm="1">
        <f t="array" ref="E4481">_xlfn.IFS(B4481&lt;=PERCENTILE($B$3:$B$5882,0.2),5,B4481&lt;=PERCENTILE($B$3:$B$5882,0.4),4,B4481&lt;=PERCENTILE($B$3:$B$5882,0.6),3,B4481&lt;=PERCENTILE($B$3:$B$5882,0.8),2,TRUE,1)</f>
        <v>4</v>
      </c>
      <c r="F4481" cm="1">
        <f t="array" ref="F4481">_xlfn.IFS(C4481&lt;=PERCENTILE($C$3:$C$5882,0.2),1,C4481&lt;=PERCENTILE($C$3:$C$5882,0.4),2,C4481&lt;=PERCENTILE($C$3:$C$5882,0.6),3,C4481&lt;=PERCENTILE($C$3:$C$5882,0.8),4,TRUE,5)</f>
        <v>3</v>
      </c>
      <c r="G4481" cm="1">
        <f t="array" ref="G4481">_xlfn.IFS(D4481&lt;=PERCENTILE($D$3:$D$5882,0.2),1,D4481&lt;=PERCENTILE($D$3:$D$5882,0.4),2,D4481&lt;=PERCENTILE($D$3:$D$5882,0.6),3,D4481&lt;=PERCENTILE($D$3:$D$5882,0.8),4,TRUE,5)</f>
        <v>3</v>
      </c>
      <c r="H4481" s="3" t="str" cm="1">
        <f t="array" ref="H4481">_xlfn.IFS(AND(E4481&gt;=4,F4481&gt;=4,G4481&gt;=4),"Champions",AND(E4481&gt;=3,F4481&gt;=3,G4481&gt;=3),"Loyal Customers",AND(E4481&lt;=2,F4481&gt;=3),"At Risk",AND(E4481&lt;=2,F4481&lt;=2,G4481&lt;=2),"Lost",AND(E4481&gt;=4,F4481&lt;=2),"New/Promising",TRUE,"Needs Attention")</f>
        <v>Loyal Customers</v>
      </c>
      <c r="I4481" s="3" t="str">
        <f t="shared" si="73"/>
        <v>Active</v>
      </c>
      <c r="J4481" s="3" t="str">
        <f>_xlfn.XLOOKUP(A4481,'Country_Lookup'!$D:$D,'Country_Lookup'!$E:$E)</f>
        <v>United Kingdom</v>
      </c>
    </row>
    <row r="4482" spans="1:10" x14ac:dyDescent="0.3">
      <c r="A4482">
        <v>16870</v>
      </c>
      <c r="B4482">
        <v>469</v>
      </c>
      <c r="C4482">
        <v>1</v>
      </c>
      <c r="D4482">
        <v>450.15999999999997</v>
      </c>
      <c r="E4482" cm="1">
        <f t="array" ref="E4482">_xlfn.IFS(B4482&lt;=PERCENTILE($B$3:$B$5882,0.2),5,B4482&lt;=PERCENTILE($B$3:$B$5882,0.4),4,B4482&lt;=PERCENTILE($B$3:$B$5882,0.6),3,B4482&lt;=PERCENTILE($B$3:$B$5882,0.8),2,TRUE,1)</f>
        <v>1</v>
      </c>
      <c r="F4482" cm="1">
        <f t="array" ref="F4482">_xlfn.IFS(C4482&lt;=PERCENTILE($C$3:$C$5882,0.2),1,C4482&lt;=PERCENTILE($C$3:$C$5882,0.4),2,C4482&lt;=PERCENTILE($C$3:$C$5882,0.6),3,C4482&lt;=PERCENTILE($C$3:$C$5882,0.8),4,TRUE,5)</f>
        <v>1</v>
      </c>
      <c r="G4482" cm="1">
        <f t="array" ref="G4482">_xlfn.IFS(D4482&lt;=PERCENTILE($D$3:$D$5882,0.2),1,D4482&lt;=PERCENTILE($D$3:$D$5882,0.4),2,D4482&lt;=PERCENTILE($D$3:$D$5882,0.6),3,D4482&lt;=PERCENTILE($D$3:$D$5882,0.8),4,TRUE,5)</f>
        <v>2</v>
      </c>
      <c r="H4482" s="3" t="str" cm="1">
        <f t="array" ref="H4482">_xlfn.IFS(AND(E4482&gt;=4,F4482&gt;=4,G4482&gt;=4),"Champions",AND(E4482&gt;=3,F4482&gt;=3,G4482&gt;=3),"Loyal Customers",AND(E4482&lt;=2,F4482&gt;=3),"At Risk",AND(E4482&lt;=2,F4482&lt;=2,G4482&lt;=2),"Lost",AND(E4482&gt;=4,F4482&lt;=2),"New/Promising",TRUE,"Needs Attention")</f>
        <v>Lost</v>
      </c>
      <c r="I4482" s="3" t="str">
        <f t="shared" si="73"/>
        <v>Churned</v>
      </c>
      <c r="J4482" s="3" t="str">
        <f>_xlfn.XLOOKUP(A4482,'Country_Lookup'!$D:$D,'Country_Lookup'!$E:$E)</f>
        <v>United Kingdom</v>
      </c>
    </row>
    <row r="4483" spans="1:10" x14ac:dyDescent="0.3">
      <c r="A4483">
        <v>16871</v>
      </c>
      <c r="B4483">
        <v>22</v>
      </c>
      <c r="C4483">
        <v>6</v>
      </c>
      <c r="D4483">
        <v>2812.3400000000061</v>
      </c>
      <c r="E4483" cm="1">
        <f t="array" ref="E4483">_xlfn.IFS(B4483&lt;=PERCENTILE($B$3:$B$5882,0.2),5,B4483&lt;=PERCENTILE($B$3:$B$5882,0.4),4,B4483&lt;=PERCENTILE($B$3:$B$5882,0.6),3,B4483&lt;=PERCENTILE($B$3:$B$5882,0.8),2,TRUE,1)</f>
        <v>4</v>
      </c>
      <c r="F4483" cm="1">
        <f t="array" ref="F4483">_xlfn.IFS(C4483&lt;=PERCENTILE($C$3:$C$5882,0.2),1,C4483&lt;=PERCENTILE($C$3:$C$5882,0.4),2,C4483&lt;=PERCENTILE($C$3:$C$5882,0.6),3,C4483&lt;=PERCENTILE($C$3:$C$5882,0.8),4,TRUE,5)</f>
        <v>4</v>
      </c>
      <c r="G4483" cm="1">
        <f t="array" ref="G4483">_xlfn.IFS(D4483&lt;=PERCENTILE($D$3:$D$5882,0.2),1,D4483&lt;=PERCENTILE($D$3:$D$5882,0.4),2,D4483&lt;=PERCENTILE($D$3:$D$5882,0.6),3,D4483&lt;=PERCENTILE($D$3:$D$5882,0.8),4,TRUE,5)</f>
        <v>4</v>
      </c>
      <c r="H4483" s="3" t="str" cm="1">
        <f t="array" ref="H4483">_xlfn.IFS(AND(E4483&gt;=4,F4483&gt;=4,G4483&gt;=4),"Champions",AND(E4483&gt;=3,F4483&gt;=3,G4483&gt;=3),"Loyal Customers",AND(E4483&lt;=2,F4483&gt;=3),"At Risk",AND(E4483&lt;=2,F4483&lt;=2,G4483&lt;=2),"Lost",AND(E4483&gt;=4,F4483&lt;=2),"New/Promising",TRUE,"Needs Attention")</f>
        <v>Champions</v>
      </c>
      <c r="I4483" s="3" t="str">
        <f t="shared" ref="I4483:I4546" si="74">IF(B4483&gt;90,"Churned","Active")</f>
        <v>Active</v>
      </c>
      <c r="J4483" s="3" t="str">
        <f>_xlfn.XLOOKUP(A4483,'Country_Lookup'!$D:$D,'Country_Lookup'!$E:$E)</f>
        <v>United Kingdom</v>
      </c>
    </row>
    <row r="4484" spans="1:10" x14ac:dyDescent="0.3">
      <c r="A4484">
        <v>16872</v>
      </c>
      <c r="B4484">
        <v>77</v>
      </c>
      <c r="C4484">
        <v>6</v>
      </c>
      <c r="D4484">
        <v>1213.1300000000006</v>
      </c>
      <c r="E4484" cm="1">
        <f t="array" ref="E4484">_xlfn.IFS(B4484&lt;=PERCENTILE($B$3:$B$5882,0.2),5,B4484&lt;=PERCENTILE($B$3:$B$5882,0.4),4,B4484&lt;=PERCENTILE($B$3:$B$5882,0.6),3,B4484&lt;=PERCENTILE($B$3:$B$5882,0.8),2,TRUE,1)</f>
        <v>3</v>
      </c>
      <c r="F4484" cm="1">
        <f t="array" ref="F4484">_xlfn.IFS(C4484&lt;=PERCENTILE($C$3:$C$5882,0.2),1,C4484&lt;=PERCENTILE($C$3:$C$5882,0.4),2,C4484&lt;=PERCENTILE($C$3:$C$5882,0.6),3,C4484&lt;=PERCENTILE($C$3:$C$5882,0.8),4,TRUE,5)</f>
        <v>4</v>
      </c>
      <c r="G4484" cm="1">
        <f t="array" ref="G4484">_xlfn.IFS(D4484&lt;=PERCENTILE($D$3:$D$5882,0.2),1,D4484&lt;=PERCENTILE($D$3:$D$5882,0.4),2,D4484&lt;=PERCENTILE($D$3:$D$5882,0.6),3,D4484&lt;=PERCENTILE($D$3:$D$5882,0.8),4,TRUE,5)</f>
        <v>3</v>
      </c>
      <c r="H4484" s="3" t="str" cm="1">
        <f t="array" ref="H4484">_xlfn.IFS(AND(E4484&gt;=4,F4484&gt;=4,G4484&gt;=4),"Champions",AND(E4484&gt;=3,F4484&gt;=3,G4484&gt;=3),"Loyal Customers",AND(E4484&lt;=2,F4484&gt;=3),"At Risk",AND(E4484&lt;=2,F4484&lt;=2,G4484&lt;=2),"Lost",AND(E4484&gt;=4,F4484&lt;=2),"New/Promising",TRUE,"Needs Attention")</f>
        <v>Loyal Customers</v>
      </c>
      <c r="I4484" s="3" t="str">
        <f t="shared" si="74"/>
        <v>Active</v>
      </c>
      <c r="J4484" s="3" t="str">
        <f>_xlfn.XLOOKUP(A4484,'Country_Lookup'!$D:$D,'Country_Lookup'!$E:$E)</f>
        <v>United Kingdom</v>
      </c>
    </row>
    <row r="4485" spans="1:10" x14ac:dyDescent="0.3">
      <c r="A4485">
        <v>16873</v>
      </c>
      <c r="B4485">
        <v>4</v>
      </c>
      <c r="C4485">
        <v>12</v>
      </c>
      <c r="D4485">
        <v>14617.389999999876</v>
      </c>
      <c r="E4485" cm="1">
        <f t="array" ref="E4485">_xlfn.IFS(B4485&lt;=PERCENTILE($B$3:$B$5882,0.2),5,B4485&lt;=PERCENTILE($B$3:$B$5882,0.4),4,B4485&lt;=PERCENTILE($B$3:$B$5882,0.6),3,B4485&lt;=PERCENTILE($B$3:$B$5882,0.8),2,TRUE,1)</f>
        <v>5</v>
      </c>
      <c r="F4485" cm="1">
        <f t="array" ref="F4485">_xlfn.IFS(C4485&lt;=PERCENTILE($C$3:$C$5882,0.2),1,C4485&lt;=PERCENTILE($C$3:$C$5882,0.4),2,C4485&lt;=PERCENTILE($C$3:$C$5882,0.6),3,C4485&lt;=PERCENTILE($C$3:$C$5882,0.8),4,TRUE,5)</f>
        <v>5</v>
      </c>
      <c r="G4485" cm="1">
        <f t="array" ref="G4485">_xlfn.IFS(D4485&lt;=PERCENTILE($D$3:$D$5882,0.2),1,D4485&lt;=PERCENTILE($D$3:$D$5882,0.4),2,D4485&lt;=PERCENTILE($D$3:$D$5882,0.6),3,D4485&lt;=PERCENTILE($D$3:$D$5882,0.8),4,TRUE,5)</f>
        <v>5</v>
      </c>
      <c r="H4485" s="3" t="str" cm="1">
        <f t="array" ref="H4485">_xlfn.IFS(AND(E4485&gt;=4,F4485&gt;=4,G4485&gt;=4),"Champions",AND(E4485&gt;=3,F4485&gt;=3,G4485&gt;=3),"Loyal Customers",AND(E4485&lt;=2,F4485&gt;=3),"At Risk",AND(E4485&lt;=2,F4485&lt;=2,G4485&lt;=2),"Lost",AND(E4485&gt;=4,F4485&lt;=2),"New/Promising",TRUE,"Needs Attention")</f>
        <v>Champions</v>
      </c>
      <c r="I4485" s="3" t="str">
        <f t="shared" si="74"/>
        <v>Active</v>
      </c>
      <c r="J4485" s="3" t="str">
        <f>_xlfn.XLOOKUP(A4485,'Country_Lookup'!$D:$D,'Country_Lookup'!$E:$E)</f>
        <v>United Kingdom</v>
      </c>
    </row>
    <row r="4486" spans="1:10" x14ac:dyDescent="0.3">
      <c r="A4486">
        <v>16874</v>
      </c>
      <c r="B4486">
        <v>379</v>
      </c>
      <c r="C4486">
        <v>1</v>
      </c>
      <c r="D4486">
        <v>217.73999999999987</v>
      </c>
      <c r="E4486" cm="1">
        <f t="array" ref="E4486">_xlfn.IFS(B4486&lt;=PERCENTILE($B$3:$B$5882,0.2),5,B4486&lt;=PERCENTILE($B$3:$B$5882,0.4),4,B4486&lt;=PERCENTILE($B$3:$B$5882,0.6),3,B4486&lt;=PERCENTILE($B$3:$B$5882,0.8),2,TRUE,1)</f>
        <v>2</v>
      </c>
      <c r="F4486" cm="1">
        <f t="array" ref="F4486">_xlfn.IFS(C4486&lt;=PERCENTILE($C$3:$C$5882,0.2),1,C4486&lt;=PERCENTILE($C$3:$C$5882,0.4),2,C4486&lt;=PERCENTILE($C$3:$C$5882,0.6),3,C4486&lt;=PERCENTILE($C$3:$C$5882,0.8),4,TRUE,5)</f>
        <v>1</v>
      </c>
      <c r="G4486" cm="1">
        <f t="array" ref="G4486">_xlfn.IFS(D4486&lt;=PERCENTILE($D$3:$D$5882,0.2),1,D4486&lt;=PERCENTILE($D$3:$D$5882,0.4),2,D4486&lt;=PERCENTILE($D$3:$D$5882,0.6),3,D4486&lt;=PERCENTILE($D$3:$D$5882,0.8),4,TRUE,5)</f>
        <v>1</v>
      </c>
      <c r="H4486" s="3" t="str" cm="1">
        <f t="array" ref="H4486">_xlfn.IFS(AND(E4486&gt;=4,F4486&gt;=4,G4486&gt;=4),"Champions",AND(E4486&gt;=3,F4486&gt;=3,G4486&gt;=3),"Loyal Customers",AND(E4486&lt;=2,F4486&gt;=3),"At Risk",AND(E4486&lt;=2,F4486&lt;=2,G4486&lt;=2),"Lost",AND(E4486&gt;=4,F4486&lt;=2),"New/Promising",TRUE,"Needs Attention")</f>
        <v>Lost</v>
      </c>
      <c r="I4486" s="3" t="str">
        <f t="shared" si="74"/>
        <v>Churned</v>
      </c>
      <c r="J4486" s="3" t="str">
        <f>_xlfn.XLOOKUP(A4486,'Country_Lookup'!$D:$D,'Country_Lookup'!$E:$E)</f>
        <v>United Kingdom</v>
      </c>
    </row>
    <row r="4487" spans="1:10" x14ac:dyDescent="0.3">
      <c r="A4487">
        <v>16875</v>
      </c>
      <c r="B4487">
        <v>67</v>
      </c>
      <c r="C4487">
        <v>11</v>
      </c>
      <c r="D4487">
        <v>4234.5300000000207</v>
      </c>
      <c r="E4487" cm="1">
        <f t="array" ref="E4487">_xlfn.IFS(B4487&lt;=PERCENTILE($B$3:$B$5882,0.2),5,B4487&lt;=PERCENTILE($B$3:$B$5882,0.4),4,B4487&lt;=PERCENTILE($B$3:$B$5882,0.6),3,B4487&lt;=PERCENTILE($B$3:$B$5882,0.8),2,TRUE,1)</f>
        <v>3</v>
      </c>
      <c r="F4487" cm="1">
        <f t="array" ref="F4487">_xlfn.IFS(C4487&lt;=PERCENTILE($C$3:$C$5882,0.2),1,C4487&lt;=PERCENTILE($C$3:$C$5882,0.4),2,C4487&lt;=PERCENTILE($C$3:$C$5882,0.6),3,C4487&lt;=PERCENTILE($C$3:$C$5882,0.8),4,TRUE,5)</f>
        <v>5</v>
      </c>
      <c r="G4487" cm="1">
        <f t="array" ref="G4487">_xlfn.IFS(D4487&lt;=PERCENTILE($D$3:$D$5882,0.2),1,D4487&lt;=PERCENTILE($D$3:$D$5882,0.4),2,D4487&lt;=PERCENTILE($D$3:$D$5882,0.6),3,D4487&lt;=PERCENTILE($D$3:$D$5882,0.8),4,TRUE,5)</f>
        <v>5</v>
      </c>
      <c r="H4487" s="3" t="str" cm="1">
        <f t="array" ref="H4487">_xlfn.IFS(AND(E4487&gt;=4,F4487&gt;=4,G4487&gt;=4),"Champions",AND(E4487&gt;=3,F4487&gt;=3,G4487&gt;=3),"Loyal Customers",AND(E4487&lt;=2,F4487&gt;=3),"At Risk",AND(E4487&lt;=2,F4487&lt;=2,G4487&lt;=2),"Lost",AND(E4487&gt;=4,F4487&lt;=2),"New/Promising",TRUE,"Needs Attention")</f>
        <v>Loyal Customers</v>
      </c>
      <c r="I4487" s="3" t="str">
        <f t="shared" si="74"/>
        <v>Active</v>
      </c>
      <c r="J4487" s="3" t="str">
        <f>_xlfn.XLOOKUP(A4487,'Country_Lookup'!$D:$D,'Country_Lookup'!$E:$E)</f>
        <v>United Kingdom</v>
      </c>
    </row>
    <row r="4488" spans="1:10" x14ac:dyDescent="0.3">
      <c r="A4488">
        <v>16876</v>
      </c>
      <c r="B4488">
        <v>403</v>
      </c>
      <c r="C4488">
        <v>1</v>
      </c>
      <c r="D4488">
        <v>136.0100000000001</v>
      </c>
      <c r="E4488" cm="1">
        <f t="array" ref="E4488">_xlfn.IFS(B4488&lt;=PERCENTILE($B$3:$B$5882,0.2),5,B4488&lt;=PERCENTILE($B$3:$B$5882,0.4),4,B4488&lt;=PERCENTILE($B$3:$B$5882,0.6),3,B4488&lt;=PERCENTILE($B$3:$B$5882,0.8),2,TRUE,1)</f>
        <v>2</v>
      </c>
      <c r="F4488" cm="1">
        <f t="array" ref="F4488">_xlfn.IFS(C4488&lt;=PERCENTILE($C$3:$C$5882,0.2),1,C4488&lt;=PERCENTILE($C$3:$C$5882,0.4),2,C4488&lt;=PERCENTILE($C$3:$C$5882,0.6),3,C4488&lt;=PERCENTILE($C$3:$C$5882,0.8),4,TRUE,5)</f>
        <v>1</v>
      </c>
      <c r="G4488" cm="1">
        <f t="array" ref="G4488">_xlfn.IFS(D4488&lt;=PERCENTILE($D$3:$D$5882,0.2),1,D4488&lt;=PERCENTILE($D$3:$D$5882,0.4),2,D4488&lt;=PERCENTILE($D$3:$D$5882,0.6),3,D4488&lt;=PERCENTILE($D$3:$D$5882,0.8),4,TRUE,5)</f>
        <v>1</v>
      </c>
      <c r="H4488" s="3" t="str" cm="1">
        <f t="array" ref="H4488">_xlfn.IFS(AND(E4488&gt;=4,F4488&gt;=4,G4488&gt;=4),"Champions",AND(E4488&gt;=3,F4488&gt;=3,G4488&gt;=3),"Loyal Customers",AND(E4488&lt;=2,F4488&gt;=3),"At Risk",AND(E4488&lt;=2,F4488&lt;=2,G4488&lt;=2),"Lost",AND(E4488&gt;=4,F4488&lt;=2),"New/Promising",TRUE,"Needs Attention")</f>
        <v>Lost</v>
      </c>
      <c r="I4488" s="3" t="str">
        <f t="shared" si="74"/>
        <v>Churned</v>
      </c>
      <c r="J4488" s="3" t="str">
        <f>_xlfn.XLOOKUP(A4488,'Country_Lookup'!$D:$D,'Country_Lookup'!$E:$E)</f>
        <v>United Kingdom</v>
      </c>
    </row>
    <row r="4489" spans="1:10" x14ac:dyDescent="0.3">
      <c r="A4489">
        <v>16877</v>
      </c>
      <c r="B4489">
        <v>12</v>
      </c>
      <c r="C4489">
        <v>6</v>
      </c>
      <c r="D4489">
        <v>853.72000000000082</v>
      </c>
      <c r="E4489" cm="1">
        <f t="array" ref="E4489">_xlfn.IFS(B4489&lt;=PERCENTILE($B$3:$B$5882,0.2),5,B4489&lt;=PERCENTILE($B$3:$B$5882,0.4),4,B4489&lt;=PERCENTILE($B$3:$B$5882,0.6),3,B4489&lt;=PERCENTILE($B$3:$B$5882,0.8),2,TRUE,1)</f>
        <v>5</v>
      </c>
      <c r="F4489" cm="1">
        <f t="array" ref="F4489">_xlfn.IFS(C4489&lt;=PERCENTILE($C$3:$C$5882,0.2),1,C4489&lt;=PERCENTILE($C$3:$C$5882,0.4),2,C4489&lt;=PERCENTILE($C$3:$C$5882,0.6),3,C4489&lt;=PERCENTILE($C$3:$C$5882,0.8),4,TRUE,5)</f>
        <v>4</v>
      </c>
      <c r="G4489" cm="1">
        <f t="array" ref="G4489">_xlfn.IFS(D4489&lt;=PERCENTILE($D$3:$D$5882,0.2),1,D4489&lt;=PERCENTILE($D$3:$D$5882,0.4),2,D4489&lt;=PERCENTILE($D$3:$D$5882,0.6),3,D4489&lt;=PERCENTILE($D$3:$D$5882,0.8),4,TRUE,5)</f>
        <v>3</v>
      </c>
      <c r="H4489" s="3" t="str" cm="1">
        <f t="array" ref="H4489">_xlfn.IFS(AND(E4489&gt;=4,F4489&gt;=4,G4489&gt;=4),"Champions",AND(E4489&gt;=3,F4489&gt;=3,G4489&gt;=3),"Loyal Customers",AND(E4489&lt;=2,F4489&gt;=3),"At Risk",AND(E4489&lt;=2,F4489&lt;=2,G4489&lt;=2),"Lost",AND(E4489&gt;=4,F4489&lt;=2),"New/Promising",TRUE,"Needs Attention")</f>
        <v>Loyal Customers</v>
      </c>
      <c r="I4489" s="3" t="str">
        <f t="shared" si="74"/>
        <v>Active</v>
      </c>
      <c r="J4489" s="3" t="str">
        <f>_xlfn.XLOOKUP(A4489,'Country_Lookup'!$D:$D,'Country_Lookup'!$E:$E)</f>
        <v>United Kingdom</v>
      </c>
    </row>
    <row r="4490" spans="1:10" x14ac:dyDescent="0.3">
      <c r="A4490">
        <v>16878</v>
      </c>
      <c r="B4490">
        <v>84</v>
      </c>
      <c r="C4490">
        <v>1</v>
      </c>
      <c r="D4490">
        <v>13.300000000000002</v>
      </c>
      <c r="E4490" cm="1">
        <f t="array" ref="E4490">_xlfn.IFS(B4490&lt;=PERCENTILE($B$3:$B$5882,0.2),5,B4490&lt;=PERCENTILE($B$3:$B$5882,0.4),4,B4490&lt;=PERCENTILE($B$3:$B$5882,0.6),3,B4490&lt;=PERCENTILE($B$3:$B$5882,0.8),2,TRUE,1)</f>
        <v>3</v>
      </c>
      <c r="F4490" cm="1">
        <f t="array" ref="F4490">_xlfn.IFS(C4490&lt;=PERCENTILE($C$3:$C$5882,0.2),1,C4490&lt;=PERCENTILE($C$3:$C$5882,0.4),2,C4490&lt;=PERCENTILE($C$3:$C$5882,0.6),3,C4490&lt;=PERCENTILE($C$3:$C$5882,0.8),4,TRUE,5)</f>
        <v>1</v>
      </c>
      <c r="G4490" cm="1">
        <f t="array" ref="G4490">_xlfn.IFS(D4490&lt;=PERCENTILE($D$3:$D$5882,0.2),1,D4490&lt;=PERCENTILE($D$3:$D$5882,0.4),2,D4490&lt;=PERCENTILE($D$3:$D$5882,0.6),3,D4490&lt;=PERCENTILE($D$3:$D$5882,0.8),4,TRUE,5)</f>
        <v>1</v>
      </c>
      <c r="H4490" s="3" t="str" cm="1">
        <f t="array" ref="H4490">_xlfn.IFS(AND(E4490&gt;=4,F4490&gt;=4,G4490&gt;=4),"Champions",AND(E4490&gt;=3,F4490&gt;=3,G4490&gt;=3),"Loyal Customers",AND(E4490&lt;=2,F4490&gt;=3),"At Risk",AND(E4490&lt;=2,F4490&lt;=2,G4490&lt;=2),"Lost",AND(E4490&gt;=4,F4490&lt;=2),"New/Promising",TRUE,"Needs Attention")</f>
        <v>Needs Attention</v>
      </c>
      <c r="I4490" s="3" t="str">
        <f t="shared" si="74"/>
        <v>Active</v>
      </c>
      <c r="J4490" s="3" t="str">
        <f>_xlfn.XLOOKUP(A4490,'Country_Lookup'!$D:$D,'Country_Lookup'!$E:$E)</f>
        <v>United Kingdom</v>
      </c>
    </row>
    <row r="4491" spans="1:10" x14ac:dyDescent="0.3">
      <c r="A4491">
        <v>16880</v>
      </c>
      <c r="B4491">
        <v>30</v>
      </c>
      <c r="C4491">
        <v>8</v>
      </c>
      <c r="D4491">
        <v>1840.8599999999917</v>
      </c>
      <c r="E4491" cm="1">
        <f t="array" ref="E4491">_xlfn.IFS(B4491&lt;=PERCENTILE($B$3:$B$5882,0.2),5,B4491&lt;=PERCENTILE($B$3:$B$5882,0.4),4,B4491&lt;=PERCENTILE($B$3:$B$5882,0.6),3,B4491&lt;=PERCENTILE($B$3:$B$5882,0.8),2,TRUE,1)</f>
        <v>4</v>
      </c>
      <c r="F4491" cm="1">
        <f t="array" ref="F4491">_xlfn.IFS(C4491&lt;=PERCENTILE($C$3:$C$5882,0.2),1,C4491&lt;=PERCENTILE($C$3:$C$5882,0.4),2,C4491&lt;=PERCENTILE($C$3:$C$5882,0.6),3,C4491&lt;=PERCENTILE($C$3:$C$5882,0.8),4,TRUE,5)</f>
        <v>4</v>
      </c>
      <c r="G4491" cm="1">
        <f t="array" ref="G4491">_xlfn.IFS(D4491&lt;=PERCENTILE($D$3:$D$5882,0.2),1,D4491&lt;=PERCENTILE($D$3:$D$5882,0.4),2,D4491&lt;=PERCENTILE($D$3:$D$5882,0.6),3,D4491&lt;=PERCENTILE($D$3:$D$5882,0.8),4,TRUE,5)</f>
        <v>4</v>
      </c>
      <c r="H4491" s="3" t="str" cm="1">
        <f t="array" ref="H4491">_xlfn.IFS(AND(E4491&gt;=4,F4491&gt;=4,G4491&gt;=4),"Champions",AND(E4491&gt;=3,F4491&gt;=3,G4491&gt;=3),"Loyal Customers",AND(E4491&lt;=2,F4491&gt;=3),"At Risk",AND(E4491&lt;=2,F4491&lt;=2,G4491&lt;=2),"Lost",AND(E4491&gt;=4,F4491&lt;=2),"New/Promising",TRUE,"Needs Attention")</f>
        <v>Champions</v>
      </c>
      <c r="I4491" s="3" t="str">
        <f t="shared" si="74"/>
        <v>Active</v>
      </c>
      <c r="J4491" s="3" t="str">
        <f>_xlfn.XLOOKUP(A4491,'Country_Lookup'!$D:$D,'Country_Lookup'!$E:$E)</f>
        <v>United Kingdom</v>
      </c>
    </row>
    <row r="4492" spans="1:10" x14ac:dyDescent="0.3">
      <c r="A4492">
        <v>16881</v>
      </c>
      <c r="B4492">
        <v>66</v>
      </c>
      <c r="C4492">
        <v>1</v>
      </c>
      <c r="D4492">
        <v>432</v>
      </c>
      <c r="E4492" cm="1">
        <f t="array" ref="E4492">_xlfn.IFS(B4492&lt;=PERCENTILE($B$3:$B$5882,0.2),5,B4492&lt;=PERCENTILE($B$3:$B$5882,0.4),4,B4492&lt;=PERCENTILE($B$3:$B$5882,0.6),3,B4492&lt;=PERCENTILE($B$3:$B$5882,0.8),2,TRUE,1)</f>
        <v>3</v>
      </c>
      <c r="F4492" cm="1">
        <f t="array" ref="F4492">_xlfn.IFS(C4492&lt;=PERCENTILE($C$3:$C$5882,0.2),1,C4492&lt;=PERCENTILE($C$3:$C$5882,0.4),2,C4492&lt;=PERCENTILE($C$3:$C$5882,0.6),3,C4492&lt;=PERCENTILE($C$3:$C$5882,0.8),4,TRUE,5)</f>
        <v>1</v>
      </c>
      <c r="G4492" cm="1">
        <f t="array" ref="G4492">_xlfn.IFS(D4492&lt;=PERCENTILE($D$3:$D$5882,0.2),1,D4492&lt;=PERCENTILE($D$3:$D$5882,0.4),2,D4492&lt;=PERCENTILE($D$3:$D$5882,0.6),3,D4492&lt;=PERCENTILE($D$3:$D$5882,0.8),4,TRUE,5)</f>
        <v>2</v>
      </c>
      <c r="H4492" s="3" t="str" cm="1">
        <f t="array" ref="H4492">_xlfn.IFS(AND(E4492&gt;=4,F4492&gt;=4,G4492&gt;=4),"Champions",AND(E4492&gt;=3,F4492&gt;=3,G4492&gt;=3),"Loyal Customers",AND(E4492&lt;=2,F4492&gt;=3),"At Risk",AND(E4492&lt;=2,F4492&lt;=2,G4492&lt;=2),"Lost",AND(E4492&gt;=4,F4492&lt;=2),"New/Promising",TRUE,"Needs Attention")</f>
        <v>Needs Attention</v>
      </c>
      <c r="I4492" s="3" t="str">
        <f t="shared" si="74"/>
        <v>Active</v>
      </c>
      <c r="J4492" s="3" t="str">
        <f>_xlfn.XLOOKUP(A4492,'Country_Lookup'!$D:$D,'Country_Lookup'!$E:$E)</f>
        <v>United Kingdom</v>
      </c>
    </row>
    <row r="4493" spans="1:10" x14ac:dyDescent="0.3">
      <c r="A4493">
        <v>16882</v>
      </c>
      <c r="B4493">
        <v>66</v>
      </c>
      <c r="C4493">
        <v>3</v>
      </c>
      <c r="D4493">
        <v>705.11999999999921</v>
      </c>
      <c r="E4493" cm="1">
        <f t="array" ref="E4493">_xlfn.IFS(B4493&lt;=PERCENTILE($B$3:$B$5882,0.2),5,B4493&lt;=PERCENTILE($B$3:$B$5882,0.4),4,B4493&lt;=PERCENTILE($B$3:$B$5882,0.6),3,B4493&lt;=PERCENTILE($B$3:$B$5882,0.8),2,TRUE,1)</f>
        <v>3</v>
      </c>
      <c r="F4493" cm="1">
        <f t="array" ref="F4493">_xlfn.IFS(C4493&lt;=PERCENTILE($C$3:$C$5882,0.2),1,C4493&lt;=PERCENTILE($C$3:$C$5882,0.4),2,C4493&lt;=PERCENTILE($C$3:$C$5882,0.6),3,C4493&lt;=PERCENTILE($C$3:$C$5882,0.8),4,TRUE,5)</f>
        <v>3</v>
      </c>
      <c r="G4493" cm="1">
        <f t="array" ref="G4493">_xlfn.IFS(D4493&lt;=PERCENTILE($D$3:$D$5882,0.2),1,D4493&lt;=PERCENTILE($D$3:$D$5882,0.4),2,D4493&lt;=PERCENTILE($D$3:$D$5882,0.6),3,D4493&lt;=PERCENTILE($D$3:$D$5882,0.8),4,TRUE,5)</f>
        <v>3</v>
      </c>
      <c r="H4493" s="3" t="str" cm="1">
        <f t="array" ref="H4493">_xlfn.IFS(AND(E4493&gt;=4,F4493&gt;=4,G4493&gt;=4),"Champions",AND(E4493&gt;=3,F4493&gt;=3,G4493&gt;=3),"Loyal Customers",AND(E4493&lt;=2,F4493&gt;=3),"At Risk",AND(E4493&lt;=2,F4493&lt;=2,G4493&lt;=2),"Lost",AND(E4493&gt;=4,F4493&lt;=2),"New/Promising",TRUE,"Needs Attention")</f>
        <v>Loyal Customers</v>
      </c>
      <c r="I4493" s="3" t="str">
        <f t="shared" si="74"/>
        <v>Active</v>
      </c>
      <c r="J4493" s="3" t="str">
        <f>_xlfn.XLOOKUP(A4493,'Country_Lookup'!$D:$D,'Country_Lookup'!$E:$E)</f>
        <v>United Kingdom</v>
      </c>
    </row>
    <row r="4494" spans="1:10" x14ac:dyDescent="0.3">
      <c r="A4494">
        <v>16883</v>
      </c>
      <c r="B4494">
        <v>187</v>
      </c>
      <c r="C4494">
        <v>19</v>
      </c>
      <c r="D4494">
        <v>2396.5900000000006</v>
      </c>
      <c r="E4494" cm="1">
        <f t="array" ref="E4494">_xlfn.IFS(B4494&lt;=PERCENTILE($B$3:$B$5882,0.2),5,B4494&lt;=PERCENTILE($B$3:$B$5882,0.4),4,B4494&lt;=PERCENTILE($B$3:$B$5882,0.6),3,B4494&lt;=PERCENTILE($B$3:$B$5882,0.8),2,TRUE,1)</f>
        <v>3</v>
      </c>
      <c r="F4494" cm="1">
        <f t="array" ref="F4494">_xlfn.IFS(C4494&lt;=PERCENTILE($C$3:$C$5882,0.2),1,C4494&lt;=PERCENTILE($C$3:$C$5882,0.4),2,C4494&lt;=PERCENTILE($C$3:$C$5882,0.6),3,C4494&lt;=PERCENTILE($C$3:$C$5882,0.8),4,TRUE,5)</f>
        <v>5</v>
      </c>
      <c r="G4494" cm="1">
        <f t="array" ref="G4494">_xlfn.IFS(D4494&lt;=PERCENTILE($D$3:$D$5882,0.2),1,D4494&lt;=PERCENTILE($D$3:$D$5882,0.4),2,D4494&lt;=PERCENTILE($D$3:$D$5882,0.6),3,D4494&lt;=PERCENTILE($D$3:$D$5882,0.8),4,TRUE,5)</f>
        <v>4</v>
      </c>
      <c r="H4494" s="3" t="str" cm="1">
        <f t="array" ref="H4494">_xlfn.IFS(AND(E4494&gt;=4,F4494&gt;=4,G4494&gt;=4),"Champions",AND(E4494&gt;=3,F4494&gt;=3,G4494&gt;=3),"Loyal Customers",AND(E4494&lt;=2,F4494&gt;=3),"At Risk",AND(E4494&lt;=2,F4494&lt;=2,G4494&lt;=2),"Lost",AND(E4494&gt;=4,F4494&lt;=2),"New/Promising",TRUE,"Needs Attention")</f>
        <v>Loyal Customers</v>
      </c>
      <c r="I4494" s="3" t="str">
        <f t="shared" si="74"/>
        <v>Churned</v>
      </c>
      <c r="J4494" s="3" t="str">
        <f>_xlfn.XLOOKUP(A4494,'Country_Lookup'!$D:$D,'Country_Lookup'!$E:$E)</f>
        <v>United Kingdom</v>
      </c>
    </row>
    <row r="4495" spans="1:10" x14ac:dyDescent="0.3">
      <c r="A4495">
        <v>16884</v>
      </c>
      <c r="B4495">
        <v>37</v>
      </c>
      <c r="C4495">
        <v>4</v>
      </c>
      <c r="D4495">
        <v>1073.9199999999987</v>
      </c>
      <c r="E4495" cm="1">
        <f t="array" ref="E4495">_xlfn.IFS(B4495&lt;=PERCENTILE($B$3:$B$5882,0.2),5,B4495&lt;=PERCENTILE($B$3:$B$5882,0.4),4,B4495&lt;=PERCENTILE($B$3:$B$5882,0.6),3,B4495&lt;=PERCENTILE($B$3:$B$5882,0.8),2,TRUE,1)</f>
        <v>4</v>
      </c>
      <c r="F4495" cm="1">
        <f t="array" ref="F4495">_xlfn.IFS(C4495&lt;=PERCENTILE($C$3:$C$5882,0.2),1,C4495&lt;=PERCENTILE($C$3:$C$5882,0.4),2,C4495&lt;=PERCENTILE($C$3:$C$5882,0.6),3,C4495&lt;=PERCENTILE($C$3:$C$5882,0.8),4,TRUE,5)</f>
        <v>3</v>
      </c>
      <c r="G4495" cm="1">
        <f t="array" ref="G4495">_xlfn.IFS(D4495&lt;=PERCENTILE($D$3:$D$5882,0.2),1,D4495&lt;=PERCENTILE($D$3:$D$5882,0.4),2,D4495&lt;=PERCENTILE($D$3:$D$5882,0.6),3,D4495&lt;=PERCENTILE($D$3:$D$5882,0.8),4,TRUE,5)</f>
        <v>3</v>
      </c>
      <c r="H4495" s="3" t="str" cm="1">
        <f t="array" ref="H4495">_xlfn.IFS(AND(E4495&gt;=4,F4495&gt;=4,G4495&gt;=4),"Champions",AND(E4495&gt;=3,F4495&gt;=3,G4495&gt;=3),"Loyal Customers",AND(E4495&lt;=2,F4495&gt;=3),"At Risk",AND(E4495&lt;=2,F4495&lt;=2,G4495&lt;=2),"Lost",AND(E4495&gt;=4,F4495&lt;=2),"New/Promising",TRUE,"Needs Attention")</f>
        <v>Loyal Customers</v>
      </c>
      <c r="I4495" s="3" t="str">
        <f t="shared" si="74"/>
        <v>Active</v>
      </c>
      <c r="J4495" s="3" t="str">
        <f>_xlfn.XLOOKUP(A4495,'Country_Lookup'!$D:$D,'Country_Lookup'!$E:$E)</f>
        <v>United Kingdom</v>
      </c>
    </row>
    <row r="4496" spans="1:10" x14ac:dyDescent="0.3">
      <c r="A4496">
        <v>16885</v>
      </c>
      <c r="B4496">
        <v>15</v>
      </c>
      <c r="C4496">
        <v>4</v>
      </c>
      <c r="D4496">
        <v>710.7400000000008</v>
      </c>
      <c r="E4496" cm="1">
        <f t="array" ref="E4496">_xlfn.IFS(B4496&lt;=PERCENTILE($B$3:$B$5882,0.2),5,B4496&lt;=PERCENTILE($B$3:$B$5882,0.4),4,B4496&lt;=PERCENTILE($B$3:$B$5882,0.6),3,B4496&lt;=PERCENTILE($B$3:$B$5882,0.8),2,TRUE,1)</f>
        <v>5</v>
      </c>
      <c r="F4496" cm="1">
        <f t="array" ref="F4496">_xlfn.IFS(C4496&lt;=PERCENTILE($C$3:$C$5882,0.2),1,C4496&lt;=PERCENTILE($C$3:$C$5882,0.4),2,C4496&lt;=PERCENTILE($C$3:$C$5882,0.6),3,C4496&lt;=PERCENTILE($C$3:$C$5882,0.8),4,TRUE,5)</f>
        <v>3</v>
      </c>
      <c r="G4496" cm="1">
        <f t="array" ref="G4496">_xlfn.IFS(D4496&lt;=PERCENTILE($D$3:$D$5882,0.2),1,D4496&lt;=PERCENTILE($D$3:$D$5882,0.4),2,D4496&lt;=PERCENTILE($D$3:$D$5882,0.6),3,D4496&lt;=PERCENTILE($D$3:$D$5882,0.8),4,TRUE,5)</f>
        <v>3</v>
      </c>
      <c r="H4496" s="3" t="str" cm="1">
        <f t="array" ref="H4496">_xlfn.IFS(AND(E4496&gt;=4,F4496&gt;=4,G4496&gt;=4),"Champions",AND(E4496&gt;=3,F4496&gt;=3,G4496&gt;=3),"Loyal Customers",AND(E4496&lt;=2,F4496&gt;=3),"At Risk",AND(E4496&lt;=2,F4496&lt;=2,G4496&lt;=2),"Lost",AND(E4496&gt;=4,F4496&lt;=2),"New/Promising",TRUE,"Needs Attention")</f>
        <v>Loyal Customers</v>
      </c>
      <c r="I4496" s="3" t="str">
        <f t="shared" si="74"/>
        <v>Active</v>
      </c>
      <c r="J4496" s="3" t="str">
        <f>_xlfn.XLOOKUP(A4496,'Country_Lookup'!$D:$D,'Country_Lookup'!$E:$E)</f>
        <v>United Kingdom</v>
      </c>
    </row>
    <row r="4497" spans="1:10" x14ac:dyDescent="0.3">
      <c r="A4497">
        <v>16886</v>
      </c>
      <c r="B4497">
        <v>456</v>
      </c>
      <c r="C4497">
        <v>1</v>
      </c>
      <c r="D4497">
        <v>134</v>
      </c>
      <c r="E4497" cm="1">
        <f t="array" ref="E4497">_xlfn.IFS(B4497&lt;=PERCENTILE($B$3:$B$5882,0.2),5,B4497&lt;=PERCENTILE($B$3:$B$5882,0.4),4,B4497&lt;=PERCENTILE($B$3:$B$5882,0.6),3,B4497&lt;=PERCENTILE($B$3:$B$5882,0.8),2,TRUE,1)</f>
        <v>1</v>
      </c>
      <c r="F4497" cm="1">
        <f t="array" ref="F4497">_xlfn.IFS(C4497&lt;=PERCENTILE($C$3:$C$5882,0.2),1,C4497&lt;=PERCENTILE($C$3:$C$5882,0.4),2,C4497&lt;=PERCENTILE($C$3:$C$5882,0.6),3,C4497&lt;=PERCENTILE($C$3:$C$5882,0.8),4,TRUE,5)</f>
        <v>1</v>
      </c>
      <c r="G4497" cm="1">
        <f t="array" ref="G4497">_xlfn.IFS(D4497&lt;=PERCENTILE($D$3:$D$5882,0.2),1,D4497&lt;=PERCENTILE($D$3:$D$5882,0.4),2,D4497&lt;=PERCENTILE($D$3:$D$5882,0.6),3,D4497&lt;=PERCENTILE($D$3:$D$5882,0.8),4,TRUE,5)</f>
        <v>1</v>
      </c>
      <c r="H4497" s="3" t="str" cm="1">
        <f t="array" ref="H4497">_xlfn.IFS(AND(E4497&gt;=4,F4497&gt;=4,G4497&gt;=4),"Champions",AND(E4497&gt;=3,F4497&gt;=3,G4497&gt;=3),"Loyal Customers",AND(E4497&lt;=2,F4497&gt;=3),"At Risk",AND(E4497&lt;=2,F4497&lt;=2,G4497&lt;=2),"Lost",AND(E4497&gt;=4,F4497&lt;=2),"New/Promising",TRUE,"Needs Attention")</f>
        <v>Lost</v>
      </c>
      <c r="I4497" s="3" t="str">
        <f t="shared" si="74"/>
        <v>Churned</v>
      </c>
      <c r="J4497" s="3" t="str">
        <f>_xlfn.XLOOKUP(A4497,'Country_Lookup'!$D:$D,'Country_Lookup'!$E:$E)</f>
        <v>United Kingdom</v>
      </c>
    </row>
    <row r="4498" spans="1:10" x14ac:dyDescent="0.3">
      <c r="A4498">
        <v>16887</v>
      </c>
      <c r="B4498">
        <v>35</v>
      </c>
      <c r="C4498">
        <v>3</v>
      </c>
      <c r="D4498">
        <v>660.72000000000071</v>
      </c>
      <c r="E4498" cm="1">
        <f t="array" ref="E4498">_xlfn.IFS(B4498&lt;=PERCENTILE($B$3:$B$5882,0.2),5,B4498&lt;=PERCENTILE($B$3:$B$5882,0.4),4,B4498&lt;=PERCENTILE($B$3:$B$5882,0.6),3,B4498&lt;=PERCENTILE($B$3:$B$5882,0.8),2,TRUE,1)</f>
        <v>4</v>
      </c>
      <c r="F4498" cm="1">
        <f t="array" ref="F4498">_xlfn.IFS(C4498&lt;=PERCENTILE($C$3:$C$5882,0.2),1,C4498&lt;=PERCENTILE($C$3:$C$5882,0.4),2,C4498&lt;=PERCENTILE($C$3:$C$5882,0.6),3,C4498&lt;=PERCENTILE($C$3:$C$5882,0.8),4,TRUE,5)</f>
        <v>3</v>
      </c>
      <c r="G4498" cm="1">
        <f t="array" ref="G4498">_xlfn.IFS(D4498&lt;=PERCENTILE($D$3:$D$5882,0.2),1,D4498&lt;=PERCENTILE($D$3:$D$5882,0.4),2,D4498&lt;=PERCENTILE($D$3:$D$5882,0.6),3,D4498&lt;=PERCENTILE($D$3:$D$5882,0.8),4,TRUE,5)</f>
        <v>3</v>
      </c>
      <c r="H4498" s="3" t="str" cm="1">
        <f t="array" ref="H4498">_xlfn.IFS(AND(E4498&gt;=4,F4498&gt;=4,G4498&gt;=4),"Champions",AND(E4498&gt;=3,F4498&gt;=3,G4498&gt;=3),"Loyal Customers",AND(E4498&lt;=2,F4498&gt;=3),"At Risk",AND(E4498&lt;=2,F4498&lt;=2,G4498&lt;=2),"Lost",AND(E4498&gt;=4,F4498&lt;=2),"New/Promising",TRUE,"Needs Attention")</f>
        <v>Loyal Customers</v>
      </c>
      <c r="I4498" s="3" t="str">
        <f t="shared" si="74"/>
        <v>Active</v>
      </c>
      <c r="J4498" s="3" t="str">
        <f>_xlfn.XLOOKUP(A4498,'Country_Lookup'!$D:$D,'Country_Lookup'!$E:$E)</f>
        <v>United Kingdom</v>
      </c>
    </row>
    <row r="4499" spans="1:10" x14ac:dyDescent="0.3">
      <c r="A4499">
        <v>16888</v>
      </c>
      <c r="B4499">
        <v>400</v>
      </c>
      <c r="C4499">
        <v>3</v>
      </c>
      <c r="D4499">
        <v>437.15000000000043</v>
      </c>
      <c r="E4499" cm="1">
        <f t="array" ref="E4499">_xlfn.IFS(B4499&lt;=PERCENTILE($B$3:$B$5882,0.2),5,B4499&lt;=PERCENTILE($B$3:$B$5882,0.4),4,B4499&lt;=PERCENTILE($B$3:$B$5882,0.6),3,B4499&lt;=PERCENTILE($B$3:$B$5882,0.8),2,TRUE,1)</f>
        <v>2</v>
      </c>
      <c r="F4499" cm="1">
        <f t="array" ref="F4499">_xlfn.IFS(C4499&lt;=PERCENTILE($C$3:$C$5882,0.2),1,C4499&lt;=PERCENTILE($C$3:$C$5882,0.4),2,C4499&lt;=PERCENTILE($C$3:$C$5882,0.6),3,C4499&lt;=PERCENTILE($C$3:$C$5882,0.8),4,TRUE,5)</f>
        <v>3</v>
      </c>
      <c r="G4499" cm="1">
        <f t="array" ref="G4499">_xlfn.IFS(D4499&lt;=PERCENTILE($D$3:$D$5882,0.2),1,D4499&lt;=PERCENTILE($D$3:$D$5882,0.4),2,D4499&lt;=PERCENTILE($D$3:$D$5882,0.6),3,D4499&lt;=PERCENTILE($D$3:$D$5882,0.8),4,TRUE,5)</f>
        <v>2</v>
      </c>
      <c r="H4499" s="3" t="str" cm="1">
        <f t="array" ref="H4499">_xlfn.IFS(AND(E4499&gt;=4,F4499&gt;=4,G4499&gt;=4),"Champions",AND(E4499&gt;=3,F4499&gt;=3,G4499&gt;=3),"Loyal Customers",AND(E4499&lt;=2,F4499&gt;=3),"At Risk",AND(E4499&lt;=2,F4499&lt;=2,G4499&lt;=2),"Lost",AND(E4499&gt;=4,F4499&lt;=2),"New/Promising",TRUE,"Needs Attention")</f>
        <v>At Risk</v>
      </c>
      <c r="I4499" s="3" t="str">
        <f t="shared" si="74"/>
        <v>Churned</v>
      </c>
      <c r="J4499" s="3" t="str">
        <f>_xlfn.XLOOKUP(A4499,'Country_Lookup'!$D:$D,'Country_Lookup'!$E:$E)</f>
        <v>United Kingdom</v>
      </c>
    </row>
    <row r="4500" spans="1:10" x14ac:dyDescent="0.3">
      <c r="A4500">
        <v>16889</v>
      </c>
      <c r="B4500">
        <v>194</v>
      </c>
      <c r="C4500">
        <v>6</v>
      </c>
      <c r="D4500">
        <v>2530.9000000000101</v>
      </c>
      <c r="E4500" cm="1">
        <f t="array" ref="E4500">_xlfn.IFS(B4500&lt;=PERCENTILE($B$3:$B$5882,0.2),5,B4500&lt;=PERCENTILE($B$3:$B$5882,0.4),4,B4500&lt;=PERCENTILE($B$3:$B$5882,0.6),3,B4500&lt;=PERCENTILE($B$3:$B$5882,0.8),2,TRUE,1)</f>
        <v>2</v>
      </c>
      <c r="F4500" cm="1">
        <f t="array" ref="F4500">_xlfn.IFS(C4500&lt;=PERCENTILE($C$3:$C$5882,0.2),1,C4500&lt;=PERCENTILE($C$3:$C$5882,0.4),2,C4500&lt;=PERCENTILE($C$3:$C$5882,0.6),3,C4500&lt;=PERCENTILE($C$3:$C$5882,0.8),4,TRUE,5)</f>
        <v>4</v>
      </c>
      <c r="G4500" cm="1">
        <f t="array" ref="G4500">_xlfn.IFS(D4500&lt;=PERCENTILE($D$3:$D$5882,0.2),1,D4500&lt;=PERCENTILE($D$3:$D$5882,0.4),2,D4500&lt;=PERCENTILE($D$3:$D$5882,0.6),3,D4500&lt;=PERCENTILE($D$3:$D$5882,0.8),4,TRUE,5)</f>
        <v>4</v>
      </c>
      <c r="H4500" s="3" t="str" cm="1">
        <f t="array" ref="H4500">_xlfn.IFS(AND(E4500&gt;=4,F4500&gt;=4,G4500&gt;=4),"Champions",AND(E4500&gt;=3,F4500&gt;=3,G4500&gt;=3),"Loyal Customers",AND(E4500&lt;=2,F4500&gt;=3),"At Risk",AND(E4500&lt;=2,F4500&lt;=2,G4500&lt;=2),"Lost",AND(E4500&gt;=4,F4500&lt;=2),"New/Promising",TRUE,"Needs Attention")</f>
        <v>At Risk</v>
      </c>
      <c r="I4500" s="3" t="str">
        <f t="shared" si="74"/>
        <v>Churned</v>
      </c>
      <c r="J4500" s="3" t="str">
        <f>_xlfn.XLOOKUP(A4500,'Country_Lookup'!$D:$D,'Country_Lookup'!$E:$E)</f>
        <v>United Kingdom</v>
      </c>
    </row>
    <row r="4501" spans="1:10" x14ac:dyDescent="0.3">
      <c r="A4501">
        <v>16890</v>
      </c>
      <c r="B4501">
        <v>476</v>
      </c>
      <c r="C4501">
        <v>3</v>
      </c>
      <c r="D4501">
        <v>285.40999999999991</v>
      </c>
      <c r="E4501" cm="1">
        <f t="array" ref="E4501">_xlfn.IFS(B4501&lt;=PERCENTILE($B$3:$B$5882,0.2),5,B4501&lt;=PERCENTILE($B$3:$B$5882,0.4),4,B4501&lt;=PERCENTILE($B$3:$B$5882,0.6),3,B4501&lt;=PERCENTILE($B$3:$B$5882,0.8),2,TRUE,1)</f>
        <v>1</v>
      </c>
      <c r="F4501" cm="1">
        <f t="array" ref="F4501">_xlfn.IFS(C4501&lt;=PERCENTILE($C$3:$C$5882,0.2),1,C4501&lt;=PERCENTILE($C$3:$C$5882,0.4),2,C4501&lt;=PERCENTILE($C$3:$C$5882,0.6),3,C4501&lt;=PERCENTILE($C$3:$C$5882,0.8),4,TRUE,5)</f>
        <v>3</v>
      </c>
      <c r="G4501" cm="1">
        <f t="array" ref="G4501">_xlfn.IFS(D4501&lt;=PERCENTILE($D$3:$D$5882,0.2),1,D4501&lt;=PERCENTILE($D$3:$D$5882,0.4),2,D4501&lt;=PERCENTILE($D$3:$D$5882,0.6),3,D4501&lt;=PERCENTILE($D$3:$D$5882,0.8),4,TRUE,5)</f>
        <v>1</v>
      </c>
      <c r="H4501" s="3" t="str" cm="1">
        <f t="array" ref="H4501">_xlfn.IFS(AND(E4501&gt;=4,F4501&gt;=4,G4501&gt;=4),"Champions",AND(E4501&gt;=3,F4501&gt;=3,G4501&gt;=3),"Loyal Customers",AND(E4501&lt;=2,F4501&gt;=3),"At Risk",AND(E4501&lt;=2,F4501&lt;=2,G4501&lt;=2),"Lost",AND(E4501&gt;=4,F4501&lt;=2),"New/Promising",TRUE,"Needs Attention")</f>
        <v>At Risk</v>
      </c>
      <c r="I4501" s="3" t="str">
        <f t="shared" si="74"/>
        <v>Churned</v>
      </c>
      <c r="J4501" s="3" t="str">
        <f>_xlfn.XLOOKUP(A4501,'Country_Lookup'!$D:$D,'Country_Lookup'!$E:$E)</f>
        <v>United Kingdom</v>
      </c>
    </row>
    <row r="4502" spans="1:10" x14ac:dyDescent="0.3">
      <c r="A4502">
        <v>16891</v>
      </c>
      <c r="B4502">
        <v>1</v>
      </c>
      <c r="C4502">
        <v>11</v>
      </c>
      <c r="D4502">
        <v>2056.8199999999788</v>
      </c>
      <c r="E4502" cm="1">
        <f t="array" ref="E4502">_xlfn.IFS(B4502&lt;=PERCENTILE($B$3:$B$5882,0.2),5,B4502&lt;=PERCENTILE($B$3:$B$5882,0.4),4,B4502&lt;=PERCENTILE($B$3:$B$5882,0.6),3,B4502&lt;=PERCENTILE($B$3:$B$5882,0.8),2,TRUE,1)</f>
        <v>5</v>
      </c>
      <c r="F4502" cm="1">
        <f t="array" ref="F4502">_xlfn.IFS(C4502&lt;=PERCENTILE($C$3:$C$5882,0.2),1,C4502&lt;=PERCENTILE($C$3:$C$5882,0.4),2,C4502&lt;=PERCENTILE($C$3:$C$5882,0.6),3,C4502&lt;=PERCENTILE($C$3:$C$5882,0.8),4,TRUE,5)</f>
        <v>5</v>
      </c>
      <c r="G4502" cm="1">
        <f t="array" ref="G4502">_xlfn.IFS(D4502&lt;=PERCENTILE($D$3:$D$5882,0.2),1,D4502&lt;=PERCENTILE($D$3:$D$5882,0.4),2,D4502&lt;=PERCENTILE($D$3:$D$5882,0.6),3,D4502&lt;=PERCENTILE($D$3:$D$5882,0.8),4,TRUE,5)</f>
        <v>4</v>
      </c>
      <c r="H4502" s="3" t="str" cm="1">
        <f t="array" ref="H4502">_xlfn.IFS(AND(E4502&gt;=4,F4502&gt;=4,G4502&gt;=4),"Champions",AND(E4502&gt;=3,F4502&gt;=3,G4502&gt;=3),"Loyal Customers",AND(E4502&lt;=2,F4502&gt;=3),"At Risk",AND(E4502&lt;=2,F4502&lt;=2,G4502&lt;=2),"Lost",AND(E4502&gt;=4,F4502&lt;=2),"New/Promising",TRUE,"Needs Attention")</f>
        <v>Champions</v>
      </c>
      <c r="I4502" s="3" t="str">
        <f t="shared" si="74"/>
        <v>Active</v>
      </c>
      <c r="J4502" s="3" t="str">
        <f>_xlfn.XLOOKUP(A4502,'Country_Lookup'!$D:$D,'Country_Lookup'!$E:$E)</f>
        <v>United Kingdom</v>
      </c>
    </row>
    <row r="4503" spans="1:10" x14ac:dyDescent="0.3">
      <c r="A4503">
        <v>16892</v>
      </c>
      <c r="B4503">
        <v>1</v>
      </c>
      <c r="C4503">
        <v>7</v>
      </c>
      <c r="D4503">
        <v>762.10000000000139</v>
      </c>
      <c r="E4503" cm="1">
        <f t="array" ref="E4503">_xlfn.IFS(B4503&lt;=PERCENTILE($B$3:$B$5882,0.2),5,B4503&lt;=PERCENTILE($B$3:$B$5882,0.4),4,B4503&lt;=PERCENTILE($B$3:$B$5882,0.6),3,B4503&lt;=PERCENTILE($B$3:$B$5882,0.8),2,TRUE,1)</f>
        <v>5</v>
      </c>
      <c r="F4503" cm="1">
        <f t="array" ref="F4503">_xlfn.IFS(C4503&lt;=PERCENTILE($C$3:$C$5882,0.2),1,C4503&lt;=PERCENTILE($C$3:$C$5882,0.4),2,C4503&lt;=PERCENTILE($C$3:$C$5882,0.6),3,C4503&lt;=PERCENTILE($C$3:$C$5882,0.8),4,TRUE,5)</f>
        <v>4</v>
      </c>
      <c r="G4503" cm="1">
        <f t="array" ref="G4503">_xlfn.IFS(D4503&lt;=PERCENTILE($D$3:$D$5882,0.2),1,D4503&lt;=PERCENTILE($D$3:$D$5882,0.4),2,D4503&lt;=PERCENTILE($D$3:$D$5882,0.6),3,D4503&lt;=PERCENTILE($D$3:$D$5882,0.8),4,TRUE,5)</f>
        <v>3</v>
      </c>
      <c r="H4503" s="3" t="str" cm="1">
        <f t="array" ref="H4503">_xlfn.IFS(AND(E4503&gt;=4,F4503&gt;=4,G4503&gt;=4),"Champions",AND(E4503&gt;=3,F4503&gt;=3,G4503&gt;=3),"Loyal Customers",AND(E4503&lt;=2,F4503&gt;=3),"At Risk",AND(E4503&lt;=2,F4503&lt;=2,G4503&lt;=2),"Lost",AND(E4503&gt;=4,F4503&lt;=2),"New/Promising",TRUE,"Needs Attention")</f>
        <v>Loyal Customers</v>
      </c>
      <c r="I4503" s="3" t="str">
        <f t="shared" si="74"/>
        <v>Active</v>
      </c>
      <c r="J4503" s="3" t="str">
        <f>_xlfn.XLOOKUP(A4503,'Country_Lookup'!$D:$D,'Country_Lookup'!$E:$E)</f>
        <v>United Kingdom</v>
      </c>
    </row>
    <row r="4504" spans="1:10" x14ac:dyDescent="0.3">
      <c r="A4504">
        <v>16893</v>
      </c>
      <c r="B4504">
        <v>366</v>
      </c>
      <c r="C4504">
        <v>2</v>
      </c>
      <c r="D4504">
        <v>401.76999999999884</v>
      </c>
      <c r="E4504" cm="1">
        <f t="array" ref="E4504">_xlfn.IFS(B4504&lt;=PERCENTILE($B$3:$B$5882,0.2),5,B4504&lt;=PERCENTILE($B$3:$B$5882,0.4),4,B4504&lt;=PERCENTILE($B$3:$B$5882,0.6),3,B4504&lt;=PERCENTILE($B$3:$B$5882,0.8),2,TRUE,1)</f>
        <v>2</v>
      </c>
      <c r="F4504" cm="1">
        <f t="array" ref="F4504">_xlfn.IFS(C4504&lt;=PERCENTILE($C$3:$C$5882,0.2),1,C4504&lt;=PERCENTILE($C$3:$C$5882,0.4),2,C4504&lt;=PERCENTILE($C$3:$C$5882,0.6),3,C4504&lt;=PERCENTILE($C$3:$C$5882,0.8),4,TRUE,5)</f>
        <v>2</v>
      </c>
      <c r="G4504" cm="1">
        <f t="array" ref="G4504">_xlfn.IFS(D4504&lt;=PERCENTILE($D$3:$D$5882,0.2),1,D4504&lt;=PERCENTILE($D$3:$D$5882,0.4),2,D4504&lt;=PERCENTILE($D$3:$D$5882,0.6),3,D4504&lt;=PERCENTILE($D$3:$D$5882,0.8),4,TRUE,5)</f>
        <v>2</v>
      </c>
      <c r="H4504" s="3" t="str" cm="1">
        <f t="array" ref="H4504">_xlfn.IFS(AND(E4504&gt;=4,F4504&gt;=4,G4504&gt;=4),"Champions",AND(E4504&gt;=3,F4504&gt;=3,G4504&gt;=3),"Loyal Customers",AND(E4504&lt;=2,F4504&gt;=3),"At Risk",AND(E4504&lt;=2,F4504&lt;=2,G4504&lt;=2),"Lost",AND(E4504&gt;=4,F4504&lt;=2),"New/Promising",TRUE,"Needs Attention")</f>
        <v>Lost</v>
      </c>
      <c r="I4504" s="3" t="str">
        <f t="shared" si="74"/>
        <v>Churned</v>
      </c>
      <c r="J4504" s="3" t="str">
        <f>_xlfn.XLOOKUP(A4504,'Country_Lookup'!$D:$D,'Country_Lookup'!$E:$E)</f>
        <v>United Kingdom</v>
      </c>
    </row>
    <row r="4505" spans="1:10" x14ac:dyDescent="0.3">
      <c r="A4505">
        <v>16894</v>
      </c>
      <c r="B4505">
        <v>502</v>
      </c>
      <c r="C4505">
        <v>3</v>
      </c>
      <c r="D4505">
        <v>1324.0599999999981</v>
      </c>
      <c r="E4505" cm="1">
        <f t="array" ref="E4505">_xlfn.IFS(B4505&lt;=PERCENTILE($B$3:$B$5882,0.2),5,B4505&lt;=PERCENTILE($B$3:$B$5882,0.4),4,B4505&lt;=PERCENTILE($B$3:$B$5882,0.6),3,B4505&lt;=PERCENTILE($B$3:$B$5882,0.8),2,TRUE,1)</f>
        <v>1</v>
      </c>
      <c r="F4505" cm="1">
        <f t="array" ref="F4505">_xlfn.IFS(C4505&lt;=PERCENTILE($C$3:$C$5882,0.2),1,C4505&lt;=PERCENTILE($C$3:$C$5882,0.4),2,C4505&lt;=PERCENTILE($C$3:$C$5882,0.6),3,C4505&lt;=PERCENTILE($C$3:$C$5882,0.8),4,TRUE,5)</f>
        <v>3</v>
      </c>
      <c r="G4505" cm="1">
        <f t="array" ref="G4505">_xlfn.IFS(D4505&lt;=PERCENTILE($D$3:$D$5882,0.2),1,D4505&lt;=PERCENTILE($D$3:$D$5882,0.4),2,D4505&lt;=PERCENTILE($D$3:$D$5882,0.6),3,D4505&lt;=PERCENTILE($D$3:$D$5882,0.8),4,TRUE,5)</f>
        <v>4</v>
      </c>
      <c r="H4505" s="3" t="str" cm="1">
        <f t="array" ref="H4505">_xlfn.IFS(AND(E4505&gt;=4,F4505&gt;=4,G4505&gt;=4),"Champions",AND(E4505&gt;=3,F4505&gt;=3,G4505&gt;=3),"Loyal Customers",AND(E4505&lt;=2,F4505&gt;=3),"At Risk",AND(E4505&lt;=2,F4505&lt;=2,G4505&lt;=2),"Lost",AND(E4505&gt;=4,F4505&lt;=2),"New/Promising",TRUE,"Needs Attention")</f>
        <v>At Risk</v>
      </c>
      <c r="I4505" s="3" t="str">
        <f t="shared" si="74"/>
        <v>Churned</v>
      </c>
      <c r="J4505" s="3" t="str">
        <f>_xlfn.XLOOKUP(A4505,'Country_Lookup'!$D:$D,'Country_Lookup'!$E:$E)</f>
        <v>United Kingdom</v>
      </c>
    </row>
    <row r="4506" spans="1:10" x14ac:dyDescent="0.3">
      <c r="A4506">
        <v>16895</v>
      </c>
      <c r="B4506">
        <v>64</v>
      </c>
      <c r="C4506">
        <v>5</v>
      </c>
      <c r="D4506">
        <v>1121.420000000003</v>
      </c>
      <c r="E4506" cm="1">
        <f t="array" ref="E4506">_xlfn.IFS(B4506&lt;=PERCENTILE($B$3:$B$5882,0.2),5,B4506&lt;=PERCENTILE($B$3:$B$5882,0.4),4,B4506&lt;=PERCENTILE($B$3:$B$5882,0.6),3,B4506&lt;=PERCENTILE($B$3:$B$5882,0.8),2,TRUE,1)</f>
        <v>3</v>
      </c>
      <c r="F4506" cm="1">
        <f t="array" ref="F4506">_xlfn.IFS(C4506&lt;=PERCENTILE($C$3:$C$5882,0.2),1,C4506&lt;=PERCENTILE($C$3:$C$5882,0.4),2,C4506&lt;=PERCENTILE($C$3:$C$5882,0.6),3,C4506&lt;=PERCENTILE($C$3:$C$5882,0.8),4,TRUE,5)</f>
        <v>4</v>
      </c>
      <c r="G4506" cm="1">
        <f t="array" ref="G4506">_xlfn.IFS(D4506&lt;=PERCENTILE($D$3:$D$5882,0.2),1,D4506&lt;=PERCENTILE($D$3:$D$5882,0.4),2,D4506&lt;=PERCENTILE($D$3:$D$5882,0.6),3,D4506&lt;=PERCENTILE($D$3:$D$5882,0.8),4,TRUE,5)</f>
        <v>3</v>
      </c>
      <c r="H4506" s="3" t="str" cm="1">
        <f t="array" ref="H4506">_xlfn.IFS(AND(E4506&gt;=4,F4506&gt;=4,G4506&gt;=4),"Champions",AND(E4506&gt;=3,F4506&gt;=3,G4506&gt;=3),"Loyal Customers",AND(E4506&lt;=2,F4506&gt;=3),"At Risk",AND(E4506&lt;=2,F4506&lt;=2,G4506&lt;=2),"Lost",AND(E4506&gt;=4,F4506&lt;=2),"New/Promising",TRUE,"Needs Attention")</f>
        <v>Loyal Customers</v>
      </c>
      <c r="I4506" s="3" t="str">
        <f t="shared" si="74"/>
        <v>Active</v>
      </c>
      <c r="J4506" s="3" t="str">
        <f>_xlfn.XLOOKUP(A4506,'Country_Lookup'!$D:$D,'Country_Lookup'!$E:$E)</f>
        <v>United Kingdom</v>
      </c>
    </row>
    <row r="4507" spans="1:10" x14ac:dyDescent="0.3">
      <c r="A4507">
        <v>16896</v>
      </c>
      <c r="B4507">
        <v>555</v>
      </c>
      <c r="C4507">
        <v>1</v>
      </c>
      <c r="D4507">
        <v>103.95000000000003</v>
      </c>
      <c r="E4507" cm="1">
        <f t="array" ref="E4507">_xlfn.IFS(B4507&lt;=PERCENTILE($B$3:$B$5882,0.2),5,B4507&lt;=PERCENTILE($B$3:$B$5882,0.4),4,B4507&lt;=PERCENTILE($B$3:$B$5882,0.6),3,B4507&lt;=PERCENTILE($B$3:$B$5882,0.8),2,TRUE,1)</f>
        <v>1</v>
      </c>
      <c r="F4507" cm="1">
        <f t="array" ref="F4507">_xlfn.IFS(C4507&lt;=PERCENTILE($C$3:$C$5882,0.2),1,C4507&lt;=PERCENTILE($C$3:$C$5882,0.4),2,C4507&lt;=PERCENTILE($C$3:$C$5882,0.6),3,C4507&lt;=PERCENTILE($C$3:$C$5882,0.8),4,TRUE,5)</f>
        <v>1</v>
      </c>
      <c r="G4507" cm="1">
        <f t="array" ref="G4507">_xlfn.IFS(D4507&lt;=PERCENTILE($D$3:$D$5882,0.2),1,D4507&lt;=PERCENTILE($D$3:$D$5882,0.4),2,D4507&lt;=PERCENTILE($D$3:$D$5882,0.6),3,D4507&lt;=PERCENTILE($D$3:$D$5882,0.8),4,TRUE,5)</f>
        <v>1</v>
      </c>
      <c r="H4507" s="3" t="str" cm="1">
        <f t="array" ref="H4507">_xlfn.IFS(AND(E4507&gt;=4,F4507&gt;=4,G4507&gt;=4),"Champions",AND(E4507&gt;=3,F4507&gt;=3,G4507&gt;=3),"Loyal Customers",AND(E4507&lt;=2,F4507&gt;=3),"At Risk",AND(E4507&lt;=2,F4507&lt;=2,G4507&lt;=2),"Lost",AND(E4507&gt;=4,F4507&lt;=2),"New/Promising",TRUE,"Needs Attention")</f>
        <v>Lost</v>
      </c>
      <c r="I4507" s="3" t="str">
        <f t="shared" si="74"/>
        <v>Churned</v>
      </c>
      <c r="J4507" s="3" t="str">
        <f>_xlfn.XLOOKUP(A4507,'Country_Lookup'!$D:$D,'Country_Lookup'!$E:$E)</f>
        <v>United Kingdom</v>
      </c>
    </row>
    <row r="4508" spans="1:10" x14ac:dyDescent="0.3">
      <c r="A4508">
        <v>16897</v>
      </c>
      <c r="B4508">
        <v>299</v>
      </c>
      <c r="C4508">
        <v>2</v>
      </c>
      <c r="D4508">
        <v>289.78000000000009</v>
      </c>
      <c r="E4508" cm="1">
        <f t="array" ref="E4508">_xlfn.IFS(B4508&lt;=PERCENTILE($B$3:$B$5882,0.2),5,B4508&lt;=PERCENTILE($B$3:$B$5882,0.4),4,B4508&lt;=PERCENTILE($B$3:$B$5882,0.6),3,B4508&lt;=PERCENTILE($B$3:$B$5882,0.8),2,TRUE,1)</f>
        <v>2</v>
      </c>
      <c r="F4508" cm="1">
        <f t="array" ref="F4508">_xlfn.IFS(C4508&lt;=PERCENTILE($C$3:$C$5882,0.2),1,C4508&lt;=PERCENTILE($C$3:$C$5882,0.4),2,C4508&lt;=PERCENTILE($C$3:$C$5882,0.6),3,C4508&lt;=PERCENTILE($C$3:$C$5882,0.8),4,TRUE,5)</f>
        <v>2</v>
      </c>
      <c r="G4508" cm="1">
        <f t="array" ref="G4508">_xlfn.IFS(D4508&lt;=PERCENTILE($D$3:$D$5882,0.2),1,D4508&lt;=PERCENTILE($D$3:$D$5882,0.4),2,D4508&lt;=PERCENTILE($D$3:$D$5882,0.6),3,D4508&lt;=PERCENTILE($D$3:$D$5882,0.8),4,TRUE,5)</f>
        <v>1</v>
      </c>
      <c r="H4508" s="3" t="str" cm="1">
        <f t="array" ref="H4508">_xlfn.IFS(AND(E4508&gt;=4,F4508&gt;=4,G4508&gt;=4),"Champions",AND(E4508&gt;=3,F4508&gt;=3,G4508&gt;=3),"Loyal Customers",AND(E4508&lt;=2,F4508&gt;=3),"At Risk",AND(E4508&lt;=2,F4508&lt;=2,G4508&lt;=2),"Lost",AND(E4508&gt;=4,F4508&lt;=2),"New/Promising",TRUE,"Needs Attention")</f>
        <v>Lost</v>
      </c>
      <c r="I4508" s="3" t="str">
        <f t="shared" si="74"/>
        <v>Churned</v>
      </c>
      <c r="J4508" s="3" t="str">
        <f>_xlfn.XLOOKUP(A4508,'Country_Lookup'!$D:$D,'Country_Lookup'!$E:$E)</f>
        <v>United Kingdom</v>
      </c>
    </row>
    <row r="4509" spans="1:10" x14ac:dyDescent="0.3">
      <c r="A4509">
        <v>16898</v>
      </c>
      <c r="B4509">
        <v>26</v>
      </c>
      <c r="C4509">
        <v>5</v>
      </c>
      <c r="D4509">
        <v>1016.3699999999957</v>
      </c>
      <c r="E4509" cm="1">
        <f t="array" ref="E4509">_xlfn.IFS(B4509&lt;=PERCENTILE($B$3:$B$5882,0.2),5,B4509&lt;=PERCENTILE($B$3:$B$5882,0.4),4,B4509&lt;=PERCENTILE($B$3:$B$5882,0.6),3,B4509&lt;=PERCENTILE($B$3:$B$5882,0.8),2,TRUE,1)</f>
        <v>4</v>
      </c>
      <c r="F4509" cm="1">
        <f t="array" ref="F4509">_xlfn.IFS(C4509&lt;=PERCENTILE($C$3:$C$5882,0.2),1,C4509&lt;=PERCENTILE($C$3:$C$5882,0.4),2,C4509&lt;=PERCENTILE($C$3:$C$5882,0.6),3,C4509&lt;=PERCENTILE($C$3:$C$5882,0.8),4,TRUE,5)</f>
        <v>4</v>
      </c>
      <c r="G4509" cm="1">
        <f t="array" ref="G4509">_xlfn.IFS(D4509&lt;=PERCENTILE($D$3:$D$5882,0.2),1,D4509&lt;=PERCENTILE($D$3:$D$5882,0.4),2,D4509&lt;=PERCENTILE($D$3:$D$5882,0.6),3,D4509&lt;=PERCENTILE($D$3:$D$5882,0.8),4,TRUE,5)</f>
        <v>3</v>
      </c>
      <c r="H4509" s="3" t="str" cm="1">
        <f t="array" ref="H4509">_xlfn.IFS(AND(E4509&gt;=4,F4509&gt;=4,G4509&gt;=4),"Champions",AND(E4509&gt;=3,F4509&gt;=3,G4509&gt;=3),"Loyal Customers",AND(E4509&lt;=2,F4509&gt;=3),"At Risk",AND(E4509&lt;=2,F4509&lt;=2,G4509&lt;=2),"Lost",AND(E4509&gt;=4,F4509&lt;=2),"New/Promising",TRUE,"Needs Attention")</f>
        <v>Loyal Customers</v>
      </c>
      <c r="I4509" s="3" t="str">
        <f t="shared" si="74"/>
        <v>Active</v>
      </c>
      <c r="J4509" s="3" t="str">
        <f>_xlfn.XLOOKUP(A4509,'Country_Lookup'!$D:$D,'Country_Lookup'!$E:$E)</f>
        <v>United Kingdom</v>
      </c>
    </row>
    <row r="4510" spans="1:10" x14ac:dyDescent="0.3">
      <c r="A4510">
        <v>16899</v>
      </c>
      <c r="B4510">
        <v>7</v>
      </c>
      <c r="C4510">
        <v>8</v>
      </c>
      <c r="D4510">
        <v>1721.0199999999984</v>
      </c>
      <c r="E4510" cm="1">
        <f t="array" ref="E4510">_xlfn.IFS(B4510&lt;=PERCENTILE($B$3:$B$5882,0.2),5,B4510&lt;=PERCENTILE($B$3:$B$5882,0.4),4,B4510&lt;=PERCENTILE($B$3:$B$5882,0.6),3,B4510&lt;=PERCENTILE($B$3:$B$5882,0.8),2,TRUE,1)</f>
        <v>5</v>
      </c>
      <c r="F4510" cm="1">
        <f t="array" ref="F4510">_xlfn.IFS(C4510&lt;=PERCENTILE($C$3:$C$5882,0.2),1,C4510&lt;=PERCENTILE($C$3:$C$5882,0.4),2,C4510&lt;=PERCENTILE($C$3:$C$5882,0.6),3,C4510&lt;=PERCENTILE($C$3:$C$5882,0.8),4,TRUE,5)</f>
        <v>4</v>
      </c>
      <c r="G4510" cm="1">
        <f t="array" ref="G4510">_xlfn.IFS(D4510&lt;=PERCENTILE($D$3:$D$5882,0.2),1,D4510&lt;=PERCENTILE($D$3:$D$5882,0.4),2,D4510&lt;=PERCENTILE($D$3:$D$5882,0.6),3,D4510&lt;=PERCENTILE($D$3:$D$5882,0.8),4,TRUE,5)</f>
        <v>4</v>
      </c>
      <c r="H4510" s="3" t="str" cm="1">
        <f t="array" ref="H4510">_xlfn.IFS(AND(E4510&gt;=4,F4510&gt;=4,G4510&gt;=4),"Champions",AND(E4510&gt;=3,F4510&gt;=3,G4510&gt;=3),"Loyal Customers",AND(E4510&lt;=2,F4510&gt;=3),"At Risk",AND(E4510&lt;=2,F4510&lt;=2,G4510&lt;=2),"Lost",AND(E4510&gt;=4,F4510&lt;=2),"New/Promising",TRUE,"Needs Attention")</f>
        <v>Champions</v>
      </c>
      <c r="I4510" s="3" t="str">
        <f t="shared" si="74"/>
        <v>Active</v>
      </c>
      <c r="J4510" s="3" t="str">
        <f>_xlfn.XLOOKUP(A4510,'Country_Lookup'!$D:$D,'Country_Lookup'!$E:$E)</f>
        <v>United Kingdom</v>
      </c>
    </row>
    <row r="4511" spans="1:10" x14ac:dyDescent="0.3">
      <c r="A4511">
        <v>16900</v>
      </c>
      <c r="B4511">
        <v>16</v>
      </c>
      <c r="C4511">
        <v>3</v>
      </c>
      <c r="D4511">
        <v>887.11000000000035</v>
      </c>
      <c r="E4511" cm="1">
        <f t="array" ref="E4511">_xlfn.IFS(B4511&lt;=PERCENTILE($B$3:$B$5882,0.2),5,B4511&lt;=PERCENTILE($B$3:$B$5882,0.4),4,B4511&lt;=PERCENTILE($B$3:$B$5882,0.6),3,B4511&lt;=PERCENTILE($B$3:$B$5882,0.8),2,TRUE,1)</f>
        <v>5</v>
      </c>
      <c r="F4511" cm="1">
        <f t="array" ref="F4511">_xlfn.IFS(C4511&lt;=PERCENTILE($C$3:$C$5882,0.2),1,C4511&lt;=PERCENTILE($C$3:$C$5882,0.4),2,C4511&lt;=PERCENTILE($C$3:$C$5882,0.6),3,C4511&lt;=PERCENTILE($C$3:$C$5882,0.8),4,TRUE,5)</f>
        <v>3</v>
      </c>
      <c r="G4511" cm="1">
        <f t="array" ref="G4511">_xlfn.IFS(D4511&lt;=PERCENTILE($D$3:$D$5882,0.2),1,D4511&lt;=PERCENTILE($D$3:$D$5882,0.4),2,D4511&lt;=PERCENTILE($D$3:$D$5882,0.6),3,D4511&lt;=PERCENTILE($D$3:$D$5882,0.8),4,TRUE,5)</f>
        <v>3</v>
      </c>
      <c r="H4511" s="3" t="str" cm="1">
        <f t="array" ref="H4511">_xlfn.IFS(AND(E4511&gt;=4,F4511&gt;=4,G4511&gt;=4),"Champions",AND(E4511&gt;=3,F4511&gt;=3,G4511&gt;=3),"Loyal Customers",AND(E4511&lt;=2,F4511&gt;=3),"At Risk",AND(E4511&lt;=2,F4511&lt;=2,G4511&lt;=2),"Lost",AND(E4511&gt;=4,F4511&lt;=2),"New/Promising",TRUE,"Needs Attention")</f>
        <v>Loyal Customers</v>
      </c>
      <c r="I4511" s="3" t="str">
        <f t="shared" si="74"/>
        <v>Active</v>
      </c>
      <c r="J4511" s="3" t="str">
        <f>_xlfn.XLOOKUP(A4511,'Country_Lookup'!$D:$D,'Country_Lookup'!$E:$E)</f>
        <v>United Kingdom</v>
      </c>
    </row>
    <row r="4512" spans="1:10" x14ac:dyDescent="0.3">
      <c r="A4512">
        <v>16901</v>
      </c>
      <c r="B4512">
        <v>729</v>
      </c>
      <c r="C4512">
        <v>1</v>
      </c>
      <c r="D4512">
        <v>204.2600000000001</v>
      </c>
      <c r="E4512" cm="1">
        <f t="array" ref="E4512">_xlfn.IFS(B4512&lt;=PERCENTILE($B$3:$B$5882,0.2),5,B4512&lt;=PERCENTILE($B$3:$B$5882,0.4),4,B4512&lt;=PERCENTILE($B$3:$B$5882,0.6),3,B4512&lt;=PERCENTILE($B$3:$B$5882,0.8),2,TRUE,1)</f>
        <v>1</v>
      </c>
      <c r="F4512" cm="1">
        <f t="array" ref="F4512">_xlfn.IFS(C4512&lt;=PERCENTILE($C$3:$C$5882,0.2),1,C4512&lt;=PERCENTILE($C$3:$C$5882,0.4),2,C4512&lt;=PERCENTILE($C$3:$C$5882,0.6),3,C4512&lt;=PERCENTILE($C$3:$C$5882,0.8),4,TRUE,5)</f>
        <v>1</v>
      </c>
      <c r="G4512" cm="1">
        <f t="array" ref="G4512">_xlfn.IFS(D4512&lt;=PERCENTILE($D$3:$D$5882,0.2),1,D4512&lt;=PERCENTILE($D$3:$D$5882,0.4),2,D4512&lt;=PERCENTILE($D$3:$D$5882,0.6),3,D4512&lt;=PERCENTILE($D$3:$D$5882,0.8),4,TRUE,5)</f>
        <v>1</v>
      </c>
      <c r="H4512" s="3" t="str" cm="1">
        <f t="array" ref="H4512">_xlfn.IFS(AND(E4512&gt;=4,F4512&gt;=4,G4512&gt;=4),"Champions",AND(E4512&gt;=3,F4512&gt;=3,G4512&gt;=3),"Loyal Customers",AND(E4512&lt;=2,F4512&gt;=3),"At Risk",AND(E4512&lt;=2,F4512&lt;=2,G4512&lt;=2),"Lost",AND(E4512&gt;=4,F4512&lt;=2),"New/Promising",TRUE,"Needs Attention")</f>
        <v>Lost</v>
      </c>
      <c r="I4512" s="3" t="str">
        <f t="shared" si="74"/>
        <v>Churned</v>
      </c>
      <c r="J4512" s="3" t="str">
        <f>_xlfn.XLOOKUP(A4512,'Country_Lookup'!$D:$D,'Country_Lookup'!$E:$E)</f>
        <v>United Kingdom</v>
      </c>
    </row>
    <row r="4513" spans="1:10" x14ac:dyDescent="0.3">
      <c r="A4513">
        <v>16902</v>
      </c>
      <c r="B4513">
        <v>116</v>
      </c>
      <c r="C4513">
        <v>1</v>
      </c>
      <c r="D4513">
        <v>1706.8799999999997</v>
      </c>
      <c r="E4513" cm="1">
        <f t="array" ref="E4513">_xlfn.IFS(B4513&lt;=PERCENTILE($B$3:$B$5882,0.2),5,B4513&lt;=PERCENTILE($B$3:$B$5882,0.4),4,B4513&lt;=PERCENTILE($B$3:$B$5882,0.6),3,B4513&lt;=PERCENTILE($B$3:$B$5882,0.8),2,TRUE,1)</f>
        <v>3</v>
      </c>
      <c r="F4513" cm="1">
        <f t="array" ref="F4513">_xlfn.IFS(C4513&lt;=PERCENTILE($C$3:$C$5882,0.2),1,C4513&lt;=PERCENTILE($C$3:$C$5882,0.4),2,C4513&lt;=PERCENTILE($C$3:$C$5882,0.6),3,C4513&lt;=PERCENTILE($C$3:$C$5882,0.8),4,TRUE,5)</f>
        <v>1</v>
      </c>
      <c r="G4513" cm="1">
        <f t="array" ref="G4513">_xlfn.IFS(D4513&lt;=PERCENTILE($D$3:$D$5882,0.2),1,D4513&lt;=PERCENTILE($D$3:$D$5882,0.4),2,D4513&lt;=PERCENTILE($D$3:$D$5882,0.6),3,D4513&lt;=PERCENTILE($D$3:$D$5882,0.8),4,TRUE,5)</f>
        <v>4</v>
      </c>
      <c r="H4513" s="3" t="str" cm="1">
        <f t="array" ref="H4513">_xlfn.IFS(AND(E4513&gt;=4,F4513&gt;=4,G4513&gt;=4),"Champions",AND(E4513&gt;=3,F4513&gt;=3,G4513&gt;=3),"Loyal Customers",AND(E4513&lt;=2,F4513&gt;=3),"At Risk",AND(E4513&lt;=2,F4513&lt;=2,G4513&lt;=2),"Lost",AND(E4513&gt;=4,F4513&lt;=2),"New/Promising",TRUE,"Needs Attention")</f>
        <v>Needs Attention</v>
      </c>
      <c r="I4513" s="3" t="str">
        <f t="shared" si="74"/>
        <v>Churned</v>
      </c>
      <c r="J4513" s="3" t="str">
        <f>_xlfn.XLOOKUP(A4513,'Country_Lookup'!$D:$D,'Country_Lookup'!$E:$E)</f>
        <v>United Kingdom</v>
      </c>
    </row>
    <row r="4514" spans="1:10" x14ac:dyDescent="0.3">
      <c r="A4514">
        <v>16903</v>
      </c>
      <c r="B4514">
        <v>29</v>
      </c>
      <c r="C4514">
        <v>3</v>
      </c>
      <c r="D4514">
        <v>1062.2799999999991</v>
      </c>
      <c r="E4514" cm="1">
        <f t="array" ref="E4514">_xlfn.IFS(B4514&lt;=PERCENTILE($B$3:$B$5882,0.2),5,B4514&lt;=PERCENTILE($B$3:$B$5882,0.4),4,B4514&lt;=PERCENTILE($B$3:$B$5882,0.6),3,B4514&lt;=PERCENTILE($B$3:$B$5882,0.8),2,TRUE,1)</f>
        <v>4</v>
      </c>
      <c r="F4514" cm="1">
        <f t="array" ref="F4514">_xlfn.IFS(C4514&lt;=PERCENTILE($C$3:$C$5882,0.2),1,C4514&lt;=PERCENTILE($C$3:$C$5882,0.4),2,C4514&lt;=PERCENTILE($C$3:$C$5882,0.6),3,C4514&lt;=PERCENTILE($C$3:$C$5882,0.8),4,TRUE,5)</f>
        <v>3</v>
      </c>
      <c r="G4514" cm="1">
        <f t="array" ref="G4514">_xlfn.IFS(D4514&lt;=PERCENTILE($D$3:$D$5882,0.2),1,D4514&lt;=PERCENTILE($D$3:$D$5882,0.4),2,D4514&lt;=PERCENTILE($D$3:$D$5882,0.6),3,D4514&lt;=PERCENTILE($D$3:$D$5882,0.8),4,TRUE,5)</f>
        <v>3</v>
      </c>
      <c r="H4514" s="3" t="str" cm="1">
        <f t="array" ref="H4514">_xlfn.IFS(AND(E4514&gt;=4,F4514&gt;=4,G4514&gt;=4),"Champions",AND(E4514&gt;=3,F4514&gt;=3,G4514&gt;=3),"Loyal Customers",AND(E4514&lt;=2,F4514&gt;=3),"At Risk",AND(E4514&lt;=2,F4514&lt;=2,G4514&lt;=2),"Lost",AND(E4514&gt;=4,F4514&lt;=2),"New/Promising",TRUE,"Needs Attention")</f>
        <v>Loyal Customers</v>
      </c>
      <c r="I4514" s="3" t="str">
        <f t="shared" si="74"/>
        <v>Active</v>
      </c>
      <c r="J4514" s="3" t="str">
        <f>_xlfn.XLOOKUP(A4514,'Country_Lookup'!$D:$D,'Country_Lookup'!$E:$E)</f>
        <v>United Kingdom</v>
      </c>
    </row>
    <row r="4515" spans="1:10" x14ac:dyDescent="0.3">
      <c r="A4515">
        <v>16904</v>
      </c>
      <c r="B4515">
        <v>4</v>
      </c>
      <c r="C4515">
        <v>21</v>
      </c>
      <c r="D4515">
        <v>5132.3700000000881</v>
      </c>
      <c r="E4515" cm="1">
        <f t="array" ref="E4515">_xlfn.IFS(B4515&lt;=PERCENTILE($B$3:$B$5882,0.2),5,B4515&lt;=PERCENTILE($B$3:$B$5882,0.4),4,B4515&lt;=PERCENTILE($B$3:$B$5882,0.6),3,B4515&lt;=PERCENTILE($B$3:$B$5882,0.8),2,TRUE,1)</f>
        <v>5</v>
      </c>
      <c r="F4515" cm="1">
        <f t="array" ref="F4515">_xlfn.IFS(C4515&lt;=PERCENTILE($C$3:$C$5882,0.2),1,C4515&lt;=PERCENTILE($C$3:$C$5882,0.4),2,C4515&lt;=PERCENTILE($C$3:$C$5882,0.6),3,C4515&lt;=PERCENTILE($C$3:$C$5882,0.8),4,TRUE,5)</f>
        <v>5</v>
      </c>
      <c r="G4515" cm="1">
        <f t="array" ref="G4515">_xlfn.IFS(D4515&lt;=PERCENTILE($D$3:$D$5882,0.2),1,D4515&lt;=PERCENTILE($D$3:$D$5882,0.4),2,D4515&lt;=PERCENTILE($D$3:$D$5882,0.6),3,D4515&lt;=PERCENTILE($D$3:$D$5882,0.8),4,TRUE,5)</f>
        <v>5</v>
      </c>
      <c r="H4515" s="3" t="str" cm="1">
        <f t="array" ref="H4515">_xlfn.IFS(AND(E4515&gt;=4,F4515&gt;=4,G4515&gt;=4),"Champions",AND(E4515&gt;=3,F4515&gt;=3,G4515&gt;=3),"Loyal Customers",AND(E4515&lt;=2,F4515&gt;=3),"At Risk",AND(E4515&lt;=2,F4515&lt;=2,G4515&lt;=2),"Lost",AND(E4515&gt;=4,F4515&lt;=2),"New/Promising",TRUE,"Needs Attention")</f>
        <v>Champions</v>
      </c>
      <c r="I4515" s="3" t="str">
        <f t="shared" si="74"/>
        <v>Active</v>
      </c>
      <c r="J4515" s="3" t="str">
        <f>_xlfn.XLOOKUP(A4515,'Country_Lookup'!$D:$D,'Country_Lookup'!$E:$E)</f>
        <v>United Kingdom</v>
      </c>
    </row>
    <row r="4516" spans="1:10" x14ac:dyDescent="0.3">
      <c r="A4516">
        <v>16905</v>
      </c>
      <c r="B4516">
        <v>5</v>
      </c>
      <c r="C4516">
        <v>17</v>
      </c>
      <c r="D4516">
        <v>5034.1499999999733</v>
      </c>
      <c r="E4516" cm="1">
        <f t="array" ref="E4516">_xlfn.IFS(B4516&lt;=PERCENTILE($B$3:$B$5882,0.2),5,B4516&lt;=PERCENTILE($B$3:$B$5882,0.4),4,B4516&lt;=PERCENTILE($B$3:$B$5882,0.6),3,B4516&lt;=PERCENTILE($B$3:$B$5882,0.8),2,TRUE,1)</f>
        <v>5</v>
      </c>
      <c r="F4516" cm="1">
        <f t="array" ref="F4516">_xlfn.IFS(C4516&lt;=PERCENTILE($C$3:$C$5882,0.2),1,C4516&lt;=PERCENTILE($C$3:$C$5882,0.4),2,C4516&lt;=PERCENTILE($C$3:$C$5882,0.6),3,C4516&lt;=PERCENTILE($C$3:$C$5882,0.8),4,TRUE,5)</f>
        <v>5</v>
      </c>
      <c r="G4516" cm="1">
        <f t="array" ref="G4516">_xlfn.IFS(D4516&lt;=PERCENTILE($D$3:$D$5882,0.2),1,D4516&lt;=PERCENTILE($D$3:$D$5882,0.4),2,D4516&lt;=PERCENTILE($D$3:$D$5882,0.6),3,D4516&lt;=PERCENTILE($D$3:$D$5882,0.8),4,TRUE,5)</f>
        <v>5</v>
      </c>
      <c r="H4516" s="3" t="str" cm="1">
        <f t="array" ref="H4516">_xlfn.IFS(AND(E4516&gt;=4,F4516&gt;=4,G4516&gt;=4),"Champions",AND(E4516&gt;=3,F4516&gt;=3,G4516&gt;=3),"Loyal Customers",AND(E4516&lt;=2,F4516&gt;=3),"At Risk",AND(E4516&lt;=2,F4516&lt;=2,G4516&lt;=2),"Lost",AND(E4516&gt;=4,F4516&lt;=2),"New/Promising",TRUE,"Needs Attention")</f>
        <v>Champions</v>
      </c>
      <c r="I4516" s="3" t="str">
        <f t="shared" si="74"/>
        <v>Active</v>
      </c>
      <c r="J4516" s="3" t="str">
        <f>_xlfn.XLOOKUP(A4516,'Country_Lookup'!$D:$D,'Country_Lookup'!$E:$E)</f>
        <v>United Kingdom</v>
      </c>
    </row>
    <row r="4517" spans="1:10" x14ac:dyDescent="0.3">
      <c r="A4517">
        <v>16906</v>
      </c>
      <c r="B4517">
        <v>81</v>
      </c>
      <c r="C4517">
        <v>7</v>
      </c>
      <c r="D4517">
        <v>1448.7999999999934</v>
      </c>
      <c r="E4517" cm="1">
        <f t="array" ref="E4517">_xlfn.IFS(B4517&lt;=PERCENTILE($B$3:$B$5882,0.2),5,B4517&lt;=PERCENTILE($B$3:$B$5882,0.4),4,B4517&lt;=PERCENTILE($B$3:$B$5882,0.6),3,B4517&lt;=PERCENTILE($B$3:$B$5882,0.8),2,TRUE,1)</f>
        <v>3</v>
      </c>
      <c r="F4517" cm="1">
        <f t="array" ref="F4517">_xlfn.IFS(C4517&lt;=PERCENTILE($C$3:$C$5882,0.2),1,C4517&lt;=PERCENTILE($C$3:$C$5882,0.4),2,C4517&lt;=PERCENTILE($C$3:$C$5882,0.6),3,C4517&lt;=PERCENTILE($C$3:$C$5882,0.8),4,TRUE,5)</f>
        <v>4</v>
      </c>
      <c r="G4517" cm="1">
        <f t="array" ref="G4517">_xlfn.IFS(D4517&lt;=PERCENTILE($D$3:$D$5882,0.2),1,D4517&lt;=PERCENTILE($D$3:$D$5882,0.4),2,D4517&lt;=PERCENTILE($D$3:$D$5882,0.6),3,D4517&lt;=PERCENTILE($D$3:$D$5882,0.8),4,TRUE,5)</f>
        <v>4</v>
      </c>
      <c r="H4517" s="3" t="str" cm="1">
        <f t="array" ref="H4517">_xlfn.IFS(AND(E4517&gt;=4,F4517&gt;=4,G4517&gt;=4),"Champions",AND(E4517&gt;=3,F4517&gt;=3,G4517&gt;=3),"Loyal Customers",AND(E4517&lt;=2,F4517&gt;=3),"At Risk",AND(E4517&lt;=2,F4517&lt;=2,G4517&lt;=2),"Lost",AND(E4517&gt;=4,F4517&lt;=2),"New/Promising",TRUE,"Needs Attention")</f>
        <v>Loyal Customers</v>
      </c>
      <c r="I4517" s="3" t="str">
        <f t="shared" si="74"/>
        <v>Active</v>
      </c>
      <c r="J4517" s="3" t="str">
        <f>_xlfn.XLOOKUP(A4517,'Country_Lookup'!$D:$D,'Country_Lookup'!$E:$E)</f>
        <v>United Kingdom</v>
      </c>
    </row>
    <row r="4518" spans="1:10" x14ac:dyDescent="0.3">
      <c r="A4518">
        <v>16907</v>
      </c>
      <c r="B4518">
        <v>29</v>
      </c>
      <c r="C4518">
        <v>9</v>
      </c>
      <c r="D4518">
        <v>1707.9000000000069</v>
      </c>
      <c r="E4518" cm="1">
        <f t="array" ref="E4518">_xlfn.IFS(B4518&lt;=PERCENTILE($B$3:$B$5882,0.2),5,B4518&lt;=PERCENTILE($B$3:$B$5882,0.4),4,B4518&lt;=PERCENTILE($B$3:$B$5882,0.6),3,B4518&lt;=PERCENTILE($B$3:$B$5882,0.8),2,TRUE,1)</f>
        <v>4</v>
      </c>
      <c r="F4518" cm="1">
        <f t="array" ref="F4518">_xlfn.IFS(C4518&lt;=PERCENTILE($C$3:$C$5882,0.2),1,C4518&lt;=PERCENTILE($C$3:$C$5882,0.4),2,C4518&lt;=PERCENTILE($C$3:$C$5882,0.6),3,C4518&lt;=PERCENTILE($C$3:$C$5882,0.8),4,TRUE,5)</f>
        <v>5</v>
      </c>
      <c r="G4518" cm="1">
        <f t="array" ref="G4518">_xlfn.IFS(D4518&lt;=PERCENTILE($D$3:$D$5882,0.2),1,D4518&lt;=PERCENTILE($D$3:$D$5882,0.4),2,D4518&lt;=PERCENTILE($D$3:$D$5882,0.6),3,D4518&lt;=PERCENTILE($D$3:$D$5882,0.8),4,TRUE,5)</f>
        <v>4</v>
      </c>
      <c r="H4518" s="3" t="str" cm="1">
        <f t="array" ref="H4518">_xlfn.IFS(AND(E4518&gt;=4,F4518&gt;=4,G4518&gt;=4),"Champions",AND(E4518&gt;=3,F4518&gt;=3,G4518&gt;=3),"Loyal Customers",AND(E4518&lt;=2,F4518&gt;=3),"At Risk",AND(E4518&lt;=2,F4518&lt;=2,G4518&lt;=2),"Lost",AND(E4518&gt;=4,F4518&lt;=2),"New/Promising",TRUE,"Needs Attention")</f>
        <v>Champions</v>
      </c>
      <c r="I4518" s="3" t="str">
        <f t="shared" si="74"/>
        <v>Active</v>
      </c>
      <c r="J4518" s="3" t="str">
        <f>_xlfn.XLOOKUP(A4518,'Country_Lookup'!$D:$D,'Country_Lookup'!$E:$E)</f>
        <v>United Kingdom</v>
      </c>
    </row>
    <row r="4519" spans="1:10" x14ac:dyDescent="0.3">
      <c r="A4519">
        <v>16908</v>
      </c>
      <c r="B4519">
        <v>722</v>
      </c>
      <c r="C4519">
        <v>1</v>
      </c>
      <c r="D4519">
        <v>252.59000000000006</v>
      </c>
      <c r="E4519" cm="1">
        <f t="array" ref="E4519">_xlfn.IFS(B4519&lt;=PERCENTILE($B$3:$B$5882,0.2),5,B4519&lt;=PERCENTILE($B$3:$B$5882,0.4),4,B4519&lt;=PERCENTILE($B$3:$B$5882,0.6),3,B4519&lt;=PERCENTILE($B$3:$B$5882,0.8),2,TRUE,1)</f>
        <v>1</v>
      </c>
      <c r="F4519" cm="1">
        <f t="array" ref="F4519">_xlfn.IFS(C4519&lt;=PERCENTILE($C$3:$C$5882,0.2),1,C4519&lt;=PERCENTILE($C$3:$C$5882,0.4),2,C4519&lt;=PERCENTILE($C$3:$C$5882,0.6),3,C4519&lt;=PERCENTILE($C$3:$C$5882,0.8),4,TRUE,5)</f>
        <v>1</v>
      </c>
      <c r="G4519" cm="1">
        <f t="array" ref="G4519">_xlfn.IFS(D4519&lt;=PERCENTILE($D$3:$D$5882,0.2),1,D4519&lt;=PERCENTILE($D$3:$D$5882,0.4),2,D4519&lt;=PERCENTILE($D$3:$D$5882,0.6),3,D4519&lt;=PERCENTILE($D$3:$D$5882,0.8),4,TRUE,5)</f>
        <v>1</v>
      </c>
      <c r="H4519" s="3" t="str" cm="1">
        <f t="array" ref="H4519">_xlfn.IFS(AND(E4519&gt;=4,F4519&gt;=4,G4519&gt;=4),"Champions",AND(E4519&gt;=3,F4519&gt;=3,G4519&gt;=3),"Loyal Customers",AND(E4519&lt;=2,F4519&gt;=3),"At Risk",AND(E4519&lt;=2,F4519&lt;=2,G4519&lt;=2),"Lost",AND(E4519&gt;=4,F4519&lt;=2),"New/Promising",TRUE,"Needs Attention")</f>
        <v>Lost</v>
      </c>
      <c r="I4519" s="3" t="str">
        <f t="shared" si="74"/>
        <v>Churned</v>
      </c>
      <c r="J4519" s="3" t="str">
        <f>_xlfn.XLOOKUP(A4519,'Country_Lookup'!$D:$D,'Country_Lookup'!$E:$E)</f>
        <v>United Kingdom</v>
      </c>
    </row>
    <row r="4520" spans="1:10" x14ac:dyDescent="0.3">
      <c r="A4520">
        <v>16909</v>
      </c>
      <c r="B4520">
        <v>72</v>
      </c>
      <c r="C4520">
        <v>1</v>
      </c>
      <c r="D4520">
        <v>379.14000000000021</v>
      </c>
      <c r="E4520" cm="1">
        <f t="array" ref="E4520">_xlfn.IFS(B4520&lt;=PERCENTILE($B$3:$B$5882,0.2),5,B4520&lt;=PERCENTILE($B$3:$B$5882,0.4),4,B4520&lt;=PERCENTILE($B$3:$B$5882,0.6),3,B4520&lt;=PERCENTILE($B$3:$B$5882,0.8),2,TRUE,1)</f>
        <v>3</v>
      </c>
      <c r="F4520" cm="1">
        <f t="array" ref="F4520">_xlfn.IFS(C4520&lt;=PERCENTILE($C$3:$C$5882,0.2),1,C4520&lt;=PERCENTILE($C$3:$C$5882,0.4),2,C4520&lt;=PERCENTILE($C$3:$C$5882,0.6),3,C4520&lt;=PERCENTILE($C$3:$C$5882,0.8),4,TRUE,5)</f>
        <v>1</v>
      </c>
      <c r="G4520" cm="1">
        <f t="array" ref="G4520">_xlfn.IFS(D4520&lt;=PERCENTILE($D$3:$D$5882,0.2),1,D4520&lt;=PERCENTILE($D$3:$D$5882,0.4),2,D4520&lt;=PERCENTILE($D$3:$D$5882,0.6),3,D4520&lt;=PERCENTILE($D$3:$D$5882,0.8),4,TRUE,5)</f>
        <v>2</v>
      </c>
      <c r="H4520" s="3" t="str" cm="1">
        <f t="array" ref="H4520">_xlfn.IFS(AND(E4520&gt;=4,F4520&gt;=4,G4520&gt;=4),"Champions",AND(E4520&gt;=3,F4520&gt;=3,G4520&gt;=3),"Loyal Customers",AND(E4520&lt;=2,F4520&gt;=3),"At Risk",AND(E4520&lt;=2,F4520&lt;=2,G4520&lt;=2),"Lost",AND(E4520&gt;=4,F4520&lt;=2),"New/Promising",TRUE,"Needs Attention")</f>
        <v>Needs Attention</v>
      </c>
      <c r="I4520" s="3" t="str">
        <f t="shared" si="74"/>
        <v>Active</v>
      </c>
      <c r="J4520" s="3" t="str">
        <f>_xlfn.XLOOKUP(A4520,'Country_Lookup'!$D:$D,'Country_Lookup'!$E:$E)</f>
        <v>United Kingdom</v>
      </c>
    </row>
    <row r="4521" spans="1:10" x14ac:dyDescent="0.3">
      <c r="A4521">
        <v>16910</v>
      </c>
      <c r="B4521">
        <v>4</v>
      </c>
      <c r="C4521">
        <v>8</v>
      </c>
      <c r="D4521">
        <v>1510.060000000019</v>
      </c>
      <c r="E4521" cm="1">
        <f t="array" ref="E4521">_xlfn.IFS(B4521&lt;=PERCENTILE($B$3:$B$5882,0.2),5,B4521&lt;=PERCENTILE($B$3:$B$5882,0.4),4,B4521&lt;=PERCENTILE($B$3:$B$5882,0.6),3,B4521&lt;=PERCENTILE($B$3:$B$5882,0.8),2,TRUE,1)</f>
        <v>5</v>
      </c>
      <c r="F4521" cm="1">
        <f t="array" ref="F4521">_xlfn.IFS(C4521&lt;=PERCENTILE($C$3:$C$5882,0.2),1,C4521&lt;=PERCENTILE($C$3:$C$5882,0.4),2,C4521&lt;=PERCENTILE($C$3:$C$5882,0.6),3,C4521&lt;=PERCENTILE($C$3:$C$5882,0.8),4,TRUE,5)</f>
        <v>4</v>
      </c>
      <c r="G4521" cm="1">
        <f t="array" ref="G4521">_xlfn.IFS(D4521&lt;=PERCENTILE($D$3:$D$5882,0.2),1,D4521&lt;=PERCENTILE($D$3:$D$5882,0.4),2,D4521&lt;=PERCENTILE($D$3:$D$5882,0.6),3,D4521&lt;=PERCENTILE($D$3:$D$5882,0.8),4,TRUE,5)</f>
        <v>4</v>
      </c>
      <c r="H4521" s="3" t="str" cm="1">
        <f t="array" ref="H4521">_xlfn.IFS(AND(E4521&gt;=4,F4521&gt;=4,G4521&gt;=4),"Champions",AND(E4521&gt;=3,F4521&gt;=3,G4521&gt;=3),"Loyal Customers",AND(E4521&lt;=2,F4521&gt;=3),"At Risk",AND(E4521&lt;=2,F4521&lt;=2,G4521&lt;=2),"Lost",AND(E4521&gt;=4,F4521&lt;=2),"New/Promising",TRUE,"Needs Attention")</f>
        <v>Champions</v>
      </c>
      <c r="I4521" s="3" t="str">
        <f t="shared" si="74"/>
        <v>Active</v>
      </c>
      <c r="J4521" s="3" t="str">
        <f>_xlfn.XLOOKUP(A4521,'Country_Lookup'!$D:$D,'Country_Lookup'!$E:$E)</f>
        <v>United Kingdom</v>
      </c>
    </row>
    <row r="4522" spans="1:10" x14ac:dyDescent="0.3">
      <c r="A4522">
        <v>16911</v>
      </c>
      <c r="B4522">
        <v>635</v>
      </c>
      <c r="C4522">
        <v>2</v>
      </c>
      <c r="D4522">
        <v>255.24999999999994</v>
      </c>
      <c r="E4522" cm="1">
        <f t="array" ref="E4522">_xlfn.IFS(B4522&lt;=PERCENTILE($B$3:$B$5882,0.2),5,B4522&lt;=PERCENTILE($B$3:$B$5882,0.4),4,B4522&lt;=PERCENTILE($B$3:$B$5882,0.6),3,B4522&lt;=PERCENTILE($B$3:$B$5882,0.8),2,TRUE,1)</f>
        <v>1</v>
      </c>
      <c r="F4522" cm="1">
        <f t="array" ref="F4522">_xlfn.IFS(C4522&lt;=PERCENTILE($C$3:$C$5882,0.2),1,C4522&lt;=PERCENTILE($C$3:$C$5882,0.4),2,C4522&lt;=PERCENTILE($C$3:$C$5882,0.6),3,C4522&lt;=PERCENTILE($C$3:$C$5882,0.8),4,TRUE,5)</f>
        <v>2</v>
      </c>
      <c r="G4522" cm="1">
        <f t="array" ref="G4522">_xlfn.IFS(D4522&lt;=PERCENTILE($D$3:$D$5882,0.2),1,D4522&lt;=PERCENTILE($D$3:$D$5882,0.4),2,D4522&lt;=PERCENTILE($D$3:$D$5882,0.6),3,D4522&lt;=PERCENTILE($D$3:$D$5882,0.8),4,TRUE,5)</f>
        <v>1</v>
      </c>
      <c r="H4522" s="3" t="str" cm="1">
        <f t="array" ref="H4522">_xlfn.IFS(AND(E4522&gt;=4,F4522&gt;=4,G4522&gt;=4),"Champions",AND(E4522&gt;=3,F4522&gt;=3,G4522&gt;=3),"Loyal Customers",AND(E4522&lt;=2,F4522&gt;=3),"At Risk",AND(E4522&lt;=2,F4522&lt;=2,G4522&lt;=2),"Lost",AND(E4522&gt;=4,F4522&lt;=2),"New/Promising",TRUE,"Needs Attention")</f>
        <v>Lost</v>
      </c>
      <c r="I4522" s="3" t="str">
        <f t="shared" si="74"/>
        <v>Churned</v>
      </c>
      <c r="J4522" s="3" t="str">
        <f>_xlfn.XLOOKUP(A4522,'Country_Lookup'!$D:$D,'Country_Lookup'!$E:$E)</f>
        <v>United Kingdom</v>
      </c>
    </row>
    <row r="4523" spans="1:10" x14ac:dyDescent="0.3">
      <c r="A4523">
        <v>16912</v>
      </c>
      <c r="B4523">
        <v>28</v>
      </c>
      <c r="C4523">
        <v>15</v>
      </c>
      <c r="D4523">
        <v>4480.3100000000168</v>
      </c>
      <c r="E4523" cm="1">
        <f t="array" ref="E4523">_xlfn.IFS(B4523&lt;=PERCENTILE($B$3:$B$5882,0.2),5,B4523&lt;=PERCENTILE($B$3:$B$5882,0.4),4,B4523&lt;=PERCENTILE($B$3:$B$5882,0.6),3,B4523&lt;=PERCENTILE($B$3:$B$5882,0.8),2,TRUE,1)</f>
        <v>4</v>
      </c>
      <c r="F4523" cm="1">
        <f t="array" ref="F4523">_xlfn.IFS(C4523&lt;=PERCENTILE($C$3:$C$5882,0.2),1,C4523&lt;=PERCENTILE($C$3:$C$5882,0.4),2,C4523&lt;=PERCENTILE($C$3:$C$5882,0.6),3,C4523&lt;=PERCENTILE($C$3:$C$5882,0.8),4,TRUE,5)</f>
        <v>5</v>
      </c>
      <c r="G4523" cm="1">
        <f t="array" ref="G4523">_xlfn.IFS(D4523&lt;=PERCENTILE($D$3:$D$5882,0.2),1,D4523&lt;=PERCENTILE($D$3:$D$5882,0.4),2,D4523&lt;=PERCENTILE($D$3:$D$5882,0.6),3,D4523&lt;=PERCENTILE($D$3:$D$5882,0.8),4,TRUE,5)</f>
        <v>5</v>
      </c>
      <c r="H4523" s="3" t="str" cm="1">
        <f t="array" ref="H4523">_xlfn.IFS(AND(E4523&gt;=4,F4523&gt;=4,G4523&gt;=4),"Champions",AND(E4523&gt;=3,F4523&gt;=3,G4523&gt;=3),"Loyal Customers",AND(E4523&lt;=2,F4523&gt;=3),"At Risk",AND(E4523&lt;=2,F4523&lt;=2,G4523&lt;=2),"Lost",AND(E4523&gt;=4,F4523&lt;=2),"New/Promising",TRUE,"Needs Attention")</f>
        <v>Champions</v>
      </c>
      <c r="I4523" s="3" t="str">
        <f t="shared" si="74"/>
        <v>Active</v>
      </c>
      <c r="J4523" s="3" t="str">
        <f>_xlfn.XLOOKUP(A4523,'Country_Lookup'!$D:$D,'Country_Lookup'!$E:$E)</f>
        <v>United Kingdom</v>
      </c>
    </row>
    <row r="4524" spans="1:10" x14ac:dyDescent="0.3">
      <c r="A4524">
        <v>16913</v>
      </c>
      <c r="B4524">
        <v>290</v>
      </c>
      <c r="C4524">
        <v>3</v>
      </c>
      <c r="D4524">
        <v>423.90999999999991</v>
      </c>
      <c r="E4524" cm="1">
        <f t="array" ref="E4524">_xlfn.IFS(B4524&lt;=PERCENTILE($B$3:$B$5882,0.2),5,B4524&lt;=PERCENTILE($B$3:$B$5882,0.4),4,B4524&lt;=PERCENTILE($B$3:$B$5882,0.6),3,B4524&lt;=PERCENTILE($B$3:$B$5882,0.8),2,TRUE,1)</f>
        <v>2</v>
      </c>
      <c r="F4524" cm="1">
        <f t="array" ref="F4524">_xlfn.IFS(C4524&lt;=PERCENTILE($C$3:$C$5882,0.2),1,C4524&lt;=PERCENTILE($C$3:$C$5882,0.4),2,C4524&lt;=PERCENTILE($C$3:$C$5882,0.6),3,C4524&lt;=PERCENTILE($C$3:$C$5882,0.8),4,TRUE,5)</f>
        <v>3</v>
      </c>
      <c r="G4524" cm="1">
        <f t="array" ref="G4524">_xlfn.IFS(D4524&lt;=PERCENTILE($D$3:$D$5882,0.2),1,D4524&lt;=PERCENTILE($D$3:$D$5882,0.4),2,D4524&lt;=PERCENTILE($D$3:$D$5882,0.6),3,D4524&lt;=PERCENTILE($D$3:$D$5882,0.8),4,TRUE,5)</f>
        <v>2</v>
      </c>
      <c r="H4524" s="3" t="str" cm="1">
        <f t="array" ref="H4524">_xlfn.IFS(AND(E4524&gt;=4,F4524&gt;=4,G4524&gt;=4),"Champions",AND(E4524&gt;=3,F4524&gt;=3,G4524&gt;=3),"Loyal Customers",AND(E4524&lt;=2,F4524&gt;=3),"At Risk",AND(E4524&lt;=2,F4524&lt;=2,G4524&lt;=2),"Lost",AND(E4524&gt;=4,F4524&lt;=2),"New/Promising",TRUE,"Needs Attention")</f>
        <v>At Risk</v>
      </c>
      <c r="I4524" s="3" t="str">
        <f t="shared" si="74"/>
        <v>Churned</v>
      </c>
      <c r="J4524" s="3" t="str">
        <f>_xlfn.XLOOKUP(A4524,'Country_Lookup'!$D:$D,'Country_Lookup'!$E:$E)</f>
        <v>United Kingdom</v>
      </c>
    </row>
    <row r="4525" spans="1:10" x14ac:dyDescent="0.3">
      <c r="A4525">
        <v>16914</v>
      </c>
      <c r="B4525">
        <v>36</v>
      </c>
      <c r="C4525">
        <v>1</v>
      </c>
      <c r="D4525">
        <v>208.46000000000004</v>
      </c>
      <c r="E4525" cm="1">
        <f t="array" ref="E4525">_xlfn.IFS(B4525&lt;=PERCENTILE($B$3:$B$5882,0.2),5,B4525&lt;=PERCENTILE($B$3:$B$5882,0.4),4,B4525&lt;=PERCENTILE($B$3:$B$5882,0.6),3,B4525&lt;=PERCENTILE($B$3:$B$5882,0.8),2,TRUE,1)</f>
        <v>4</v>
      </c>
      <c r="F4525" cm="1">
        <f t="array" ref="F4525">_xlfn.IFS(C4525&lt;=PERCENTILE($C$3:$C$5882,0.2),1,C4525&lt;=PERCENTILE($C$3:$C$5882,0.4),2,C4525&lt;=PERCENTILE($C$3:$C$5882,0.6),3,C4525&lt;=PERCENTILE($C$3:$C$5882,0.8),4,TRUE,5)</f>
        <v>1</v>
      </c>
      <c r="G4525" cm="1">
        <f t="array" ref="G4525">_xlfn.IFS(D4525&lt;=PERCENTILE($D$3:$D$5882,0.2),1,D4525&lt;=PERCENTILE($D$3:$D$5882,0.4),2,D4525&lt;=PERCENTILE($D$3:$D$5882,0.6),3,D4525&lt;=PERCENTILE($D$3:$D$5882,0.8),4,TRUE,5)</f>
        <v>1</v>
      </c>
      <c r="H4525" s="3" t="str" cm="1">
        <f t="array" ref="H4525">_xlfn.IFS(AND(E4525&gt;=4,F4525&gt;=4,G4525&gt;=4),"Champions",AND(E4525&gt;=3,F4525&gt;=3,G4525&gt;=3),"Loyal Customers",AND(E4525&lt;=2,F4525&gt;=3),"At Risk",AND(E4525&lt;=2,F4525&lt;=2,G4525&lt;=2),"Lost",AND(E4525&gt;=4,F4525&lt;=2),"New/Promising",TRUE,"Needs Attention")</f>
        <v>New/Promising</v>
      </c>
      <c r="I4525" s="3" t="str">
        <f t="shared" si="74"/>
        <v>Active</v>
      </c>
      <c r="J4525" s="3" t="str">
        <f>_xlfn.XLOOKUP(A4525,'Country_Lookup'!$D:$D,'Country_Lookup'!$E:$E)</f>
        <v>United Kingdom</v>
      </c>
    </row>
    <row r="4526" spans="1:10" x14ac:dyDescent="0.3">
      <c r="A4526">
        <v>16915</v>
      </c>
      <c r="B4526">
        <v>9</v>
      </c>
      <c r="C4526">
        <v>11</v>
      </c>
      <c r="D4526">
        <v>1543.1799999999969</v>
      </c>
      <c r="E4526" cm="1">
        <f t="array" ref="E4526">_xlfn.IFS(B4526&lt;=PERCENTILE($B$3:$B$5882,0.2),5,B4526&lt;=PERCENTILE($B$3:$B$5882,0.4),4,B4526&lt;=PERCENTILE($B$3:$B$5882,0.6),3,B4526&lt;=PERCENTILE($B$3:$B$5882,0.8),2,TRUE,1)</f>
        <v>5</v>
      </c>
      <c r="F4526" cm="1">
        <f t="array" ref="F4526">_xlfn.IFS(C4526&lt;=PERCENTILE($C$3:$C$5882,0.2),1,C4526&lt;=PERCENTILE($C$3:$C$5882,0.4),2,C4526&lt;=PERCENTILE($C$3:$C$5882,0.6),3,C4526&lt;=PERCENTILE($C$3:$C$5882,0.8),4,TRUE,5)</f>
        <v>5</v>
      </c>
      <c r="G4526" cm="1">
        <f t="array" ref="G4526">_xlfn.IFS(D4526&lt;=PERCENTILE($D$3:$D$5882,0.2),1,D4526&lt;=PERCENTILE($D$3:$D$5882,0.4),2,D4526&lt;=PERCENTILE($D$3:$D$5882,0.6),3,D4526&lt;=PERCENTILE($D$3:$D$5882,0.8),4,TRUE,5)</f>
        <v>4</v>
      </c>
      <c r="H4526" s="3" t="str" cm="1">
        <f t="array" ref="H4526">_xlfn.IFS(AND(E4526&gt;=4,F4526&gt;=4,G4526&gt;=4),"Champions",AND(E4526&gt;=3,F4526&gt;=3,G4526&gt;=3),"Loyal Customers",AND(E4526&lt;=2,F4526&gt;=3),"At Risk",AND(E4526&lt;=2,F4526&lt;=2,G4526&lt;=2),"Lost",AND(E4526&gt;=4,F4526&lt;=2),"New/Promising",TRUE,"Needs Attention")</f>
        <v>Champions</v>
      </c>
      <c r="I4526" s="3" t="str">
        <f t="shared" si="74"/>
        <v>Active</v>
      </c>
      <c r="J4526" s="3" t="str">
        <f>_xlfn.XLOOKUP(A4526,'Country_Lookup'!$D:$D,'Country_Lookup'!$E:$E)</f>
        <v>United Kingdom</v>
      </c>
    </row>
    <row r="4527" spans="1:10" x14ac:dyDescent="0.3">
      <c r="A4527">
        <v>16916</v>
      </c>
      <c r="B4527">
        <v>23</v>
      </c>
      <c r="C4527">
        <v>4</v>
      </c>
      <c r="D4527">
        <v>1123.3999999999987</v>
      </c>
      <c r="E4527" cm="1">
        <f t="array" ref="E4527">_xlfn.IFS(B4527&lt;=PERCENTILE($B$3:$B$5882,0.2),5,B4527&lt;=PERCENTILE($B$3:$B$5882,0.4),4,B4527&lt;=PERCENTILE($B$3:$B$5882,0.6),3,B4527&lt;=PERCENTILE($B$3:$B$5882,0.8),2,TRUE,1)</f>
        <v>4</v>
      </c>
      <c r="F4527" cm="1">
        <f t="array" ref="F4527">_xlfn.IFS(C4527&lt;=PERCENTILE($C$3:$C$5882,0.2),1,C4527&lt;=PERCENTILE($C$3:$C$5882,0.4),2,C4527&lt;=PERCENTILE($C$3:$C$5882,0.6),3,C4527&lt;=PERCENTILE($C$3:$C$5882,0.8),4,TRUE,5)</f>
        <v>3</v>
      </c>
      <c r="G4527" cm="1">
        <f t="array" ref="G4527">_xlfn.IFS(D4527&lt;=PERCENTILE($D$3:$D$5882,0.2),1,D4527&lt;=PERCENTILE($D$3:$D$5882,0.4),2,D4527&lt;=PERCENTILE($D$3:$D$5882,0.6),3,D4527&lt;=PERCENTILE($D$3:$D$5882,0.8),4,TRUE,5)</f>
        <v>3</v>
      </c>
      <c r="H4527" s="3" t="str" cm="1">
        <f t="array" ref="H4527">_xlfn.IFS(AND(E4527&gt;=4,F4527&gt;=4,G4527&gt;=4),"Champions",AND(E4527&gt;=3,F4527&gt;=3,G4527&gt;=3),"Loyal Customers",AND(E4527&lt;=2,F4527&gt;=3),"At Risk",AND(E4527&lt;=2,F4527&lt;=2,G4527&lt;=2),"Lost",AND(E4527&gt;=4,F4527&lt;=2),"New/Promising",TRUE,"Needs Attention")</f>
        <v>Loyal Customers</v>
      </c>
      <c r="I4527" s="3" t="str">
        <f t="shared" si="74"/>
        <v>Active</v>
      </c>
      <c r="J4527" s="3" t="str">
        <f>_xlfn.XLOOKUP(A4527,'Country_Lookup'!$D:$D,'Country_Lookup'!$E:$E)</f>
        <v>United Kingdom</v>
      </c>
    </row>
    <row r="4528" spans="1:10" x14ac:dyDescent="0.3">
      <c r="A4528">
        <v>16917</v>
      </c>
      <c r="B4528">
        <v>276</v>
      </c>
      <c r="C4528">
        <v>2</v>
      </c>
      <c r="D4528">
        <v>1857.8300000000015</v>
      </c>
      <c r="E4528" cm="1">
        <f t="array" ref="E4528">_xlfn.IFS(B4528&lt;=PERCENTILE($B$3:$B$5882,0.2),5,B4528&lt;=PERCENTILE($B$3:$B$5882,0.4),4,B4528&lt;=PERCENTILE($B$3:$B$5882,0.6),3,B4528&lt;=PERCENTILE($B$3:$B$5882,0.8),2,TRUE,1)</f>
        <v>2</v>
      </c>
      <c r="F4528" cm="1">
        <f t="array" ref="F4528">_xlfn.IFS(C4528&lt;=PERCENTILE($C$3:$C$5882,0.2),1,C4528&lt;=PERCENTILE($C$3:$C$5882,0.4),2,C4528&lt;=PERCENTILE($C$3:$C$5882,0.6),3,C4528&lt;=PERCENTILE($C$3:$C$5882,0.8),4,TRUE,5)</f>
        <v>2</v>
      </c>
      <c r="G4528" cm="1">
        <f t="array" ref="G4528">_xlfn.IFS(D4528&lt;=PERCENTILE($D$3:$D$5882,0.2),1,D4528&lt;=PERCENTILE($D$3:$D$5882,0.4),2,D4528&lt;=PERCENTILE($D$3:$D$5882,0.6),3,D4528&lt;=PERCENTILE($D$3:$D$5882,0.8),4,TRUE,5)</f>
        <v>4</v>
      </c>
      <c r="H4528" s="3" t="str" cm="1">
        <f t="array" ref="H4528">_xlfn.IFS(AND(E4528&gt;=4,F4528&gt;=4,G4528&gt;=4),"Champions",AND(E4528&gt;=3,F4528&gt;=3,G4528&gt;=3),"Loyal Customers",AND(E4528&lt;=2,F4528&gt;=3),"At Risk",AND(E4528&lt;=2,F4528&lt;=2,G4528&lt;=2),"Lost",AND(E4528&gt;=4,F4528&lt;=2),"New/Promising",TRUE,"Needs Attention")</f>
        <v>Needs Attention</v>
      </c>
      <c r="I4528" s="3" t="str">
        <f t="shared" si="74"/>
        <v>Churned</v>
      </c>
      <c r="J4528" s="3" t="str">
        <f>_xlfn.XLOOKUP(A4528,'Country_Lookup'!$D:$D,'Country_Lookup'!$E:$E)</f>
        <v>United Kingdom</v>
      </c>
    </row>
    <row r="4529" spans="1:10" x14ac:dyDescent="0.3">
      <c r="A4529">
        <v>16918</v>
      </c>
      <c r="B4529">
        <v>49</v>
      </c>
      <c r="C4529">
        <v>16</v>
      </c>
      <c r="D4529">
        <v>3213.2900000000204</v>
      </c>
      <c r="E4529" cm="1">
        <f t="array" ref="E4529">_xlfn.IFS(B4529&lt;=PERCENTILE($B$3:$B$5882,0.2),5,B4529&lt;=PERCENTILE($B$3:$B$5882,0.4),4,B4529&lt;=PERCENTILE($B$3:$B$5882,0.6),3,B4529&lt;=PERCENTILE($B$3:$B$5882,0.8),2,TRUE,1)</f>
        <v>4</v>
      </c>
      <c r="F4529" cm="1">
        <f t="array" ref="F4529">_xlfn.IFS(C4529&lt;=PERCENTILE($C$3:$C$5882,0.2),1,C4529&lt;=PERCENTILE($C$3:$C$5882,0.4),2,C4529&lt;=PERCENTILE($C$3:$C$5882,0.6),3,C4529&lt;=PERCENTILE($C$3:$C$5882,0.8),4,TRUE,5)</f>
        <v>5</v>
      </c>
      <c r="G4529" cm="1">
        <f t="array" ref="G4529">_xlfn.IFS(D4529&lt;=PERCENTILE($D$3:$D$5882,0.2),1,D4529&lt;=PERCENTILE($D$3:$D$5882,0.4),2,D4529&lt;=PERCENTILE($D$3:$D$5882,0.6),3,D4529&lt;=PERCENTILE($D$3:$D$5882,0.8),4,TRUE,5)</f>
        <v>5</v>
      </c>
      <c r="H4529" s="3" t="str" cm="1">
        <f t="array" ref="H4529">_xlfn.IFS(AND(E4529&gt;=4,F4529&gt;=4,G4529&gt;=4),"Champions",AND(E4529&gt;=3,F4529&gt;=3,G4529&gt;=3),"Loyal Customers",AND(E4529&lt;=2,F4529&gt;=3),"At Risk",AND(E4529&lt;=2,F4529&lt;=2,G4529&lt;=2),"Lost",AND(E4529&gt;=4,F4529&lt;=2),"New/Promising",TRUE,"Needs Attention")</f>
        <v>Champions</v>
      </c>
      <c r="I4529" s="3" t="str">
        <f t="shared" si="74"/>
        <v>Active</v>
      </c>
      <c r="J4529" s="3" t="str">
        <f>_xlfn.XLOOKUP(A4529,'Country_Lookup'!$D:$D,'Country_Lookup'!$E:$E)</f>
        <v>United Kingdom</v>
      </c>
    </row>
    <row r="4530" spans="1:10" x14ac:dyDescent="0.3">
      <c r="A4530">
        <v>16919</v>
      </c>
      <c r="B4530">
        <v>156</v>
      </c>
      <c r="C4530">
        <v>24</v>
      </c>
      <c r="D4530">
        <v>5125.9100000000353</v>
      </c>
      <c r="E4530" cm="1">
        <f t="array" ref="E4530">_xlfn.IFS(B4530&lt;=PERCENTILE($B$3:$B$5882,0.2),5,B4530&lt;=PERCENTILE($B$3:$B$5882,0.4),4,B4530&lt;=PERCENTILE($B$3:$B$5882,0.6),3,B4530&lt;=PERCENTILE($B$3:$B$5882,0.8),2,TRUE,1)</f>
        <v>3</v>
      </c>
      <c r="F4530" cm="1">
        <f t="array" ref="F4530">_xlfn.IFS(C4530&lt;=PERCENTILE($C$3:$C$5882,0.2),1,C4530&lt;=PERCENTILE($C$3:$C$5882,0.4),2,C4530&lt;=PERCENTILE($C$3:$C$5882,0.6),3,C4530&lt;=PERCENTILE($C$3:$C$5882,0.8),4,TRUE,5)</f>
        <v>5</v>
      </c>
      <c r="G4530" cm="1">
        <f t="array" ref="G4530">_xlfn.IFS(D4530&lt;=PERCENTILE($D$3:$D$5882,0.2),1,D4530&lt;=PERCENTILE($D$3:$D$5882,0.4),2,D4530&lt;=PERCENTILE($D$3:$D$5882,0.6),3,D4530&lt;=PERCENTILE($D$3:$D$5882,0.8),4,TRUE,5)</f>
        <v>5</v>
      </c>
      <c r="H4530" s="3" t="str" cm="1">
        <f t="array" ref="H4530">_xlfn.IFS(AND(E4530&gt;=4,F4530&gt;=4,G4530&gt;=4),"Champions",AND(E4530&gt;=3,F4530&gt;=3,G4530&gt;=3),"Loyal Customers",AND(E4530&lt;=2,F4530&gt;=3),"At Risk",AND(E4530&lt;=2,F4530&lt;=2,G4530&lt;=2),"Lost",AND(E4530&gt;=4,F4530&lt;=2),"New/Promising",TRUE,"Needs Attention")</f>
        <v>Loyal Customers</v>
      </c>
      <c r="I4530" s="3" t="str">
        <f t="shared" si="74"/>
        <v>Churned</v>
      </c>
      <c r="J4530" s="3" t="str">
        <f>_xlfn.XLOOKUP(A4530,'Country_Lookup'!$D:$D,'Country_Lookup'!$E:$E)</f>
        <v>United Kingdom</v>
      </c>
    </row>
    <row r="4531" spans="1:10" x14ac:dyDescent="0.3">
      <c r="A4531">
        <v>16920</v>
      </c>
      <c r="B4531">
        <v>411</v>
      </c>
      <c r="C4531">
        <v>1</v>
      </c>
      <c r="D4531">
        <v>355.45</v>
      </c>
      <c r="E4531" cm="1">
        <f t="array" ref="E4531">_xlfn.IFS(B4531&lt;=PERCENTILE($B$3:$B$5882,0.2),5,B4531&lt;=PERCENTILE($B$3:$B$5882,0.4),4,B4531&lt;=PERCENTILE($B$3:$B$5882,0.6),3,B4531&lt;=PERCENTILE($B$3:$B$5882,0.8),2,TRUE,1)</f>
        <v>1</v>
      </c>
      <c r="F4531" cm="1">
        <f t="array" ref="F4531">_xlfn.IFS(C4531&lt;=PERCENTILE($C$3:$C$5882,0.2),1,C4531&lt;=PERCENTILE($C$3:$C$5882,0.4),2,C4531&lt;=PERCENTILE($C$3:$C$5882,0.6),3,C4531&lt;=PERCENTILE($C$3:$C$5882,0.8),4,TRUE,5)</f>
        <v>1</v>
      </c>
      <c r="G4531" cm="1">
        <f t="array" ref="G4531">_xlfn.IFS(D4531&lt;=PERCENTILE($D$3:$D$5882,0.2),1,D4531&lt;=PERCENTILE($D$3:$D$5882,0.4),2,D4531&lt;=PERCENTILE($D$3:$D$5882,0.6),3,D4531&lt;=PERCENTILE($D$3:$D$5882,0.8),4,TRUE,5)</f>
        <v>2</v>
      </c>
      <c r="H4531" s="3" t="str" cm="1">
        <f t="array" ref="H4531">_xlfn.IFS(AND(E4531&gt;=4,F4531&gt;=4,G4531&gt;=4),"Champions",AND(E4531&gt;=3,F4531&gt;=3,G4531&gt;=3),"Loyal Customers",AND(E4531&lt;=2,F4531&gt;=3),"At Risk",AND(E4531&lt;=2,F4531&lt;=2,G4531&lt;=2),"Lost",AND(E4531&gt;=4,F4531&lt;=2),"New/Promising",TRUE,"Needs Attention")</f>
        <v>Lost</v>
      </c>
      <c r="I4531" s="3" t="str">
        <f t="shared" si="74"/>
        <v>Churned</v>
      </c>
      <c r="J4531" s="3" t="str">
        <f>_xlfn.XLOOKUP(A4531,'Country_Lookup'!$D:$D,'Country_Lookup'!$E:$E)</f>
        <v>United Kingdom</v>
      </c>
    </row>
    <row r="4532" spans="1:10" x14ac:dyDescent="0.3">
      <c r="A4532">
        <v>16921</v>
      </c>
      <c r="B4532">
        <v>61</v>
      </c>
      <c r="C4532">
        <v>3</v>
      </c>
      <c r="D4532">
        <v>446.66999999999894</v>
      </c>
      <c r="E4532" cm="1">
        <f t="array" ref="E4532">_xlfn.IFS(B4532&lt;=PERCENTILE($B$3:$B$5882,0.2),5,B4532&lt;=PERCENTILE($B$3:$B$5882,0.4),4,B4532&lt;=PERCENTILE($B$3:$B$5882,0.6),3,B4532&lt;=PERCENTILE($B$3:$B$5882,0.8),2,TRUE,1)</f>
        <v>3</v>
      </c>
      <c r="F4532" cm="1">
        <f t="array" ref="F4532">_xlfn.IFS(C4532&lt;=PERCENTILE($C$3:$C$5882,0.2),1,C4532&lt;=PERCENTILE($C$3:$C$5882,0.4),2,C4532&lt;=PERCENTILE($C$3:$C$5882,0.6),3,C4532&lt;=PERCENTILE($C$3:$C$5882,0.8),4,TRUE,5)</f>
        <v>3</v>
      </c>
      <c r="G4532" cm="1">
        <f t="array" ref="G4532">_xlfn.IFS(D4532&lt;=PERCENTILE($D$3:$D$5882,0.2),1,D4532&lt;=PERCENTILE($D$3:$D$5882,0.4),2,D4532&lt;=PERCENTILE($D$3:$D$5882,0.6),3,D4532&lt;=PERCENTILE($D$3:$D$5882,0.8),4,TRUE,5)</f>
        <v>2</v>
      </c>
      <c r="H4532" s="3" t="str" cm="1">
        <f t="array" ref="H4532">_xlfn.IFS(AND(E4532&gt;=4,F4532&gt;=4,G4532&gt;=4),"Champions",AND(E4532&gt;=3,F4532&gt;=3,G4532&gt;=3),"Loyal Customers",AND(E4532&lt;=2,F4532&gt;=3),"At Risk",AND(E4532&lt;=2,F4532&lt;=2,G4532&lt;=2),"Lost",AND(E4532&gt;=4,F4532&lt;=2),"New/Promising",TRUE,"Needs Attention")</f>
        <v>Needs Attention</v>
      </c>
      <c r="I4532" s="3" t="str">
        <f t="shared" si="74"/>
        <v>Active</v>
      </c>
      <c r="J4532" s="3" t="str">
        <f>_xlfn.XLOOKUP(A4532,'Country_Lookup'!$D:$D,'Country_Lookup'!$E:$E)</f>
        <v>United Kingdom</v>
      </c>
    </row>
    <row r="4533" spans="1:10" x14ac:dyDescent="0.3">
      <c r="A4533">
        <v>16922</v>
      </c>
      <c r="B4533">
        <v>572</v>
      </c>
      <c r="C4533">
        <v>1</v>
      </c>
      <c r="D4533">
        <v>611.08000000000129</v>
      </c>
      <c r="E4533" cm="1">
        <f t="array" ref="E4533">_xlfn.IFS(B4533&lt;=PERCENTILE($B$3:$B$5882,0.2),5,B4533&lt;=PERCENTILE($B$3:$B$5882,0.4),4,B4533&lt;=PERCENTILE($B$3:$B$5882,0.6),3,B4533&lt;=PERCENTILE($B$3:$B$5882,0.8),2,TRUE,1)</f>
        <v>1</v>
      </c>
      <c r="F4533" cm="1">
        <f t="array" ref="F4533">_xlfn.IFS(C4533&lt;=PERCENTILE($C$3:$C$5882,0.2),1,C4533&lt;=PERCENTILE($C$3:$C$5882,0.4),2,C4533&lt;=PERCENTILE($C$3:$C$5882,0.6),3,C4533&lt;=PERCENTILE($C$3:$C$5882,0.8),4,TRUE,5)</f>
        <v>1</v>
      </c>
      <c r="G4533" cm="1">
        <f t="array" ref="G4533">_xlfn.IFS(D4533&lt;=PERCENTILE($D$3:$D$5882,0.2),1,D4533&lt;=PERCENTILE($D$3:$D$5882,0.4),2,D4533&lt;=PERCENTILE($D$3:$D$5882,0.6),3,D4533&lt;=PERCENTILE($D$3:$D$5882,0.8),4,TRUE,5)</f>
        <v>2</v>
      </c>
      <c r="H4533" s="3" t="str" cm="1">
        <f t="array" ref="H4533">_xlfn.IFS(AND(E4533&gt;=4,F4533&gt;=4,G4533&gt;=4),"Champions",AND(E4533&gt;=3,F4533&gt;=3,G4533&gt;=3),"Loyal Customers",AND(E4533&lt;=2,F4533&gt;=3),"At Risk",AND(E4533&lt;=2,F4533&lt;=2,G4533&lt;=2),"Lost",AND(E4533&gt;=4,F4533&lt;=2),"New/Promising",TRUE,"Needs Attention")</f>
        <v>Lost</v>
      </c>
      <c r="I4533" s="3" t="str">
        <f t="shared" si="74"/>
        <v>Churned</v>
      </c>
      <c r="J4533" s="3" t="str">
        <f>_xlfn.XLOOKUP(A4533,'Country_Lookup'!$D:$D,'Country_Lookup'!$E:$E)</f>
        <v>United Kingdom</v>
      </c>
    </row>
    <row r="4534" spans="1:10" x14ac:dyDescent="0.3">
      <c r="A4534">
        <v>16923</v>
      </c>
      <c r="B4534">
        <v>12</v>
      </c>
      <c r="C4534">
        <v>32</v>
      </c>
      <c r="D4534">
        <v>13378.359999999817</v>
      </c>
      <c r="E4534" cm="1">
        <f t="array" ref="E4534">_xlfn.IFS(B4534&lt;=PERCENTILE($B$3:$B$5882,0.2),5,B4534&lt;=PERCENTILE($B$3:$B$5882,0.4),4,B4534&lt;=PERCENTILE($B$3:$B$5882,0.6),3,B4534&lt;=PERCENTILE($B$3:$B$5882,0.8),2,TRUE,1)</f>
        <v>5</v>
      </c>
      <c r="F4534" cm="1">
        <f t="array" ref="F4534">_xlfn.IFS(C4534&lt;=PERCENTILE($C$3:$C$5882,0.2),1,C4534&lt;=PERCENTILE($C$3:$C$5882,0.4),2,C4534&lt;=PERCENTILE($C$3:$C$5882,0.6),3,C4534&lt;=PERCENTILE($C$3:$C$5882,0.8),4,TRUE,5)</f>
        <v>5</v>
      </c>
      <c r="G4534" cm="1">
        <f t="array" ref="G4534">_xlfn.IFS(D4534&lt;=PERCENTILE($D$3:$D$5882,0.2),1,D4534&lt;=PERCENTILE($D$3:$D$5882,0.4),2,D4534&lt;=PERCENTILE($D$3:$D$5882,0.6),3,D4534&lt;=PERCENTILE($D$3:$D$5882,0.8),4,TRUE,5)</f>
        <v>5</v>
      </c>
      <c r="H4534" s="3" t="str" cm="1">
        <f t="array" ref="H4534">_xlfn.IFS(AND(E4534&gt;=4,F4534&gt;=4,G4534&gt;=4),"Champions",AND(E4534&gt;=3,F4534&gt;=3,G4534&gt;=3),"Loyal Customers",AND(E4534&lt;=2,F4534&gt;=3),"At Risk",AND(E4534&lt;=2,F4534&lt;=2,G4534&lt;=2),"Lost",AND(E4534&gt;=4,F4534&lt;=2),"New/Promising",TRUE,"Needs Attention")</f>
        <v>Champions</v>
      </c>
      <c r="I4534" s="3" t="str">
        <f t="shared" si="74"/>
        <v>Active</v>
      </c>
      <c r="J4534" s="3" t="str">
        <f>_xlfn.XLOOKUP(A4534,'Country_Lookup'!$D:$D,'Country_Lookup'!$E:$E)</f>
        <v>United Kingdom</v>
      </c>
    </row>
    <row r="4535" spans="1:10" x14ac:dyDescent="0.3">
      <c r="A4535">
        <v>16924</v>
      </c>
      <c r="B4535">
        <v>21</v>
      </c>
      <c r="C4535">
        <v>3</v>
      </c>
      <c r="D4535">
        <v>846.75000000000023</v>
      </c>
      <c r="E4535" cm="1">
        <f t="array" ref="E4535">_xlfn.IFS(B4535&lt;=PERCENTILE($B$3:$B$5882,0.2),5,B4535&lt;=PERCENTILE($B$3:$B$5882,0.4),4,B4535&lt;=PERCENTILE($B$3:$B$5882,0.6),3,B4535&lt;=PERCENTILE($B$3:$B$5882,0.8),2,TRUE,1)</f>
        <v>4</v>
      </c>
      <c r="F4535" cm="1">
        <f t="array" ref="F4535">_xlfn.IFS(C4535&lt;=PERCENTILE($C$3:$C$5882,0.2),1,C4535&lt;=PERCENTILE($C$3:$C$5882,0.4),2,C4535&lt;=PERCENTILE($C$3:$C$5882,0.6),3,C4535&lt;=PERCENTILE($C$3:$C$5882,0.8),4,TRUE,5)</f>
        <v>3</v>
      </c>
      <c r="G4535" cm="1">
        <f t="array" ref="G4535">_xlfn.IFS(D4535&lt;=PERCENTILE($D$3:$D$5882,0.2),1,D4535&lt;=PERCENTILE($D$3:$D$5882,0.4),2,D4535&lt;=PERCENTILE($D$3:$D$5882,0.6),3,D4535&lt;=PERCENTILE($D$3:$D$5882,0.8),4,TRUE,5)</f>
        <v>3</v>
      </c>
      <c r="H4535" s="3" t="str" cm="1">
        <f t="array" ref="H4535">_xlfn.IFS(AND(E4535&gt;=4,F4535&gt;=4,G4535&gt;=4),"Champions",AND(E4535&gt;=3,F4535&gt;=3,G4535&gt;=3),"Loyal Customers",AND(E4535&lt;=2,F4535&gt;=3),"At Risk",AND(E4535&lt;=2,F4535&lt;=2,G4535&lt;=2),"Lost",AND(E4535&gt;=4,F4535&lt;=2),"New/Promising",TRUE,"Needs Attention")</f>
        <v>Loyal Customers</v>
      </c>
      <c r="I4535" s="3" t="str">
        <f t="shared" si="74"/>
        <v>Active</v>
      </c>
      <c r="J4535" s="3" t="str">
        <f>_xlfn.XLOOKUP(A4535,'Country_Lookup'!$D:$D,'Country_Lookup'!$E:$E)</f>
        <v>United Kingdom</v>
      </c>
    </row>
    <row r="4536" spans="1:10" x14ac:dyDescent="0.3">
      <c r="A4536">
        <v>16925</v>
      </c>
      <c r="B4536">
        <v>540</v>
      </c>
      <c r="C4536">
        <v>1</v>
      </c>
      <c r="D4536">
        <v>125.65000000000003</v>
      </c>
      <c r="E4536" cm="1">
        <f t="array" ref="E4536">_xlfn.IFS(B4536&lt;=PERCENTILE($B$3:$B$5882,0.2),5,B4536&lt;=PERCENTILE($B$3:$B$5882,0.4),4,B4536&lt;=PERCENTILE($B$3:$B$5882,0.6),3,B4536&lt;=PERCENTILE($B$3:$B$5882,0.8),2,TRUE,1)</f>
        <v>1</v>
      </c>
      <c r="F4536" cm="1">
        <f t="array" ref="F4536">_xlfn.IFS(C4536&lt;=PERCENTILE($C$3:$C$5882,0.2),1,C4536&lt;=PERCENTILE($C$3:$C$5882,0.4),2,C4536&lt;=PERCENTILE($C$3:$C$5882,0.6),3,C4536&lt;=PERCENTILE($C$3:$C$5882,0.8),4,TRUE,5)</f>
        <v>1</v>
      </c>
      <c r="G4536" cm="1">
        <f t="array" ref="G4536">_xlfn.IFS(D4536&lt;=PERCENTILE($D$3:$D$5882,0.2),1,D4536&lt;=PERCENTILE($D$3:$D$5882,0.4),2,D4536&lt;=PERCENTILE($D$3:$D$5882,0.6),3,D4536&lt;=PERCENTILE($D$3:$D$5882,0.8),4,TRUE,5)</f>
        <v>1</v>
      </c>
      <c r="H4536" s="3" t="str" cm="1">
        <f t="array" ref="H4536">_xlfn.IFS(AND(E4536&gt;=4,F4536&gt;=4,G4536&gt;=4),"Champions",AND(E4536&gt;=3,F4536&gt;=3,G4536&gt;=3),"Loyal Customers",AND(E4536&lt;=2,F4536&gt;=3),"At Risk",AND(E4536&lt;=2,F4536&lt;=2,G4536&lt;=2),"Lost",AND(E4536&gt;=4,F4536&lt;=2),"New/Promising",TRUE,"Needs Attention")</f>
        <v>Lost</v>
      </c>
      <c r="I4536" s="3" t="str">
        <f t="shared" si="74"/>
        <v>Churned</v>
      </c>
      <c r="J4536" s="3" t="str">
        <f>_xlfn.XLOOKUP(A4536,'Country_Lookup'!$D:$D,'Country_Lookup'!$E:$E)</f>
        <v>United Kingdom</v>
      </c>
    </row>
    <row r="4537" spans="1:10" x14ac:dyDescent="0.3">
      <c r="A4537">
        <v>16926</v>
      </c>
      <c r="B4537">
        <v>371</v>
      </c>
      <c r="C4537">
        <v>5</v>
      </c>
      <c r="D4537">
        <v>1421.3500000000029</v>
      </c>
      <c r="E4537" cm="1">
        <f t="array" ref="E4537">_xlfn.IFS(B4537&lt;=PERCENTILE($B$3:$B$5882,0.2),5,B4537&lt;=PERCENTILE($B$3:$B$5882,0.4),4,B4537&lt;=PERCENTILE($B$3:$B$5882,0.6),3,B4537&lt;=PERCENTILE($B$3:$B$5882,0.8),2,TRUE,1)</f>
        <v>2</v>
      </c>
      <c r="F4537" cm="1">
        <f t="array" ref="F4537">_xlfn.IFS(C4537&lt;=PERCENTILE($C$3:$C$5882,0.2),1,C4537&lt;=PERCENTILE($C$3:$C$5882,0.4),2,C4537&lt;=PERCENTILE($C$3:$C$5882,0.6),3,C4537&lt;=PERCENTILE($C$3:$C$5882,0.8),4,TRUE,5)</f>
        <v>4</v>
      </c>
      <c r="G4537" cm="1">
        <f t="array" ref="G4537">_xlfn.IFS(D4537&lt;=PERCENTILE($D$3:$D$5882,0.2),1,D4537&lt;=PERCENTILE($D$3:$D$5882,0.4),2,D4537&lt;=PERCENTILE($D$3:$D$5882,0.6),3,D4537&lt;=PERCENTILE($D$3:$D$5882,0.8),4,TRUE,5)</f>
        <v>4</v>
      </c>
      <c r="H4537" s="3" t="str" cm="1">
        <f t="array" ref="H4537">_xlfn.IFS(AND(E4537&gt;=4,F4537&gt;=4,G4537&gt;=4),"Champions",AND(E4537&gt;=3,F4537&gt;=3,G4537&gt;=3),"Loyal Customers",AND(E4537&lt;=2,F4537&gt;=3),"At Risk",AND(E4537&lt;=2,F4537&lt;=2,G4537&lt;=2),"Lost",AND(E4537&gt;=4,F4537&lt;=2),"New/Promising",TRUE,"Needs Attention")</f>
        <v>At Risk</v>
      </c>
      <c r="I4537" s="3" t="str">
        <f t="shared" si="74"/>
        <v>Churned</v>
      </c>
      <c r="J4537" s="3" t="str">
        <f>_xlfn.XLOOKUP(A4537,'Country_Lookup'!$D:$D,'Country_Lookup'!$E:$E)</f>
        <v>United Kingdom</v>
      </c>
    </row>
    <row r="4538" spans="1:10" x14ac:dyDescent="0.3">
      <c r="A4538">
        <v>16927</v>
      </c>
      <c r="B4538">
        <v>115</v>
      </c>
      <c r="C4538">
        <v>3</v>
      </c>
      <c r="D4538">
        <v>543.05000000000007</v>
      </c>
      <c r="E4538" cm="1">
        <f t="array" ref="E4538">_xlfn.IFS(B4538&lt;=PERCENTILE($B$3:$B$5882,0.2),5,B4538&lt;=PERCENTILE($B$3:$B$5882,0.4),4,B4538&lt;=PERCENTILE($B$3:$B$5882,0.6),3,B4538&lt;=PERCENTILE($B$3:$B$5882,0.8),2,TRUE,1)</f>
        <v>3</v>
      </c>
      <c r="F4538" cm="1">
        <f t="array" ref="F4538">_xlfn.IFS(C4538&lt;=PERCENTILE($C$3:$C$5882,0.2),1,C4538&lt;=PERCENTILE($C$3:$C$5882,0.4),2,C4538&lt;=PERCENTILE($C$3:$C$5882,0.6),3,C4538&lt;=PERCENTILE($C$3:$C$5882,0.8),4,TRUE,5)</f>
        <v>3</v>
      </c>
      <c r="G4538" cm="1">
        <f t="array" ref="G4538">_xlfn.IFS(D4538&lt;=PERCENTILE($D$3:$D$5882,0.2),1,D4538&lt;=PERCENTILE($D$3:$D$5882,0.4),2,D4538&lt;=PERCENTILE($D$3:$D$5882,0.6),3,D4538&lt;=PERCENTILE($D$3:$D$5882,0.8),4,TRUE,5)</f>
        <v>2</v>
      </c>
      <c r="H4538" s="3" t="str" cm="1">
        <f t="array" ref="H4538">_xlfn.IFS(AND(E4538&gt;=4,F4538&gt;=4,G4538&gt;=4),"Champions",AND(E4538&gt;=3,F4538&gt;=3,G4538&gt;=3),"Loyal Customers",AND(E4538&lt;=2,F4538&gt;=3),"At Risk",AND(E4538&lt;=2,F4538&lt;=2,G4538&lt;=2),"Lost",AND(E4538&gt;=4,F4538&lt;=2),"New/Promising",TRUE,"Needs Attention")</f>
        <v>Needs Attention</v>
      </c>
      <c r="I4538" s="3" t="str">
        <f t="shared" si="74"/>
        <v>Churned</v>
      </c>
      <c r="J4538" s="3" t="str">
        <f>_xlfn.XLOOKUP(A4538,'Country_Lookup'!$D:$D,'Country_Lookup'!$E:$E)</f>
        <v>United Kingdom</v>
      </c>
    </row>
    <row r="4539" spans="1:10" x14ac:dyDescent="0.3">
      <c r="A4539">
        <v>16928</v>
      </c>
      <c r="B4539">
        <v>80</v>
      </c>
      <c r="C4539">
        <v>29</v>
      </c>
      <c r="D4539">
        <v>4113.2299999999859</v>
      </c>
      <c r="E4539" cm="1">
        <f t="array" ref="E4539">_xlfn.IFS(B4539&lt;=PERCENTILE($B$3:$B$5882,0.2),5,B4539&lt;=PERCENTILE($B$3:$B$5882,0.4),4,B4539&lt;=PERCENTILE($B$3:$B$5882,0.6),3,B4539&lt;=PERCENTILE($B$3:$B$5882,0.8),2,TRUE,1)</f>
        <v>3</v>
      </c>
      <c r="F4539" cm="1">
        <f t="array" ref="F4539">_xlfn.IFS(C4539&lt;=PERCENTILE($C$3:$C$5882,0.2),1,C4539&lt;=PERCENTILE($C$3:$C$5882,0.4),2,C4539&lt;=PERCENTILE($C$3:$C$5882,0.6),3,C4539&lt;=PERCENTILE($C$3:$C$5882,0.8),4,TRUE,5)</f>
        <v>5</v>
      </c>
      <c r="G4539" cm="1">
        <f t="array" ref="G4539">_xlfn.IFS(D4539&lt;=PERCENTILE($D$3:$D$5882,0.2),1,D4539&lt;=PERCENTILE($D$3:$D$5882,0.4),2,D4539&lt;=PERCENTILE($D$3:$D$5882,0.6),3,D4539&lt;=PERCENTILE($D$3:$D$5882,0.8),4,TRUE,5)</f>
        <v>5</v>
      </c>
      <c r="H4539" s="3" t="str" cm="1">
        <f t="array" ref="H4539">_xlfn.IFS(AND(E4539&gt;=4,F4539&gt;=4,G4539&gt;=4),"Champions",AND(E4539&gt;=3,F4539&gt;=3,G4539&gt;=3),"Loyal Customers",AND(E4539&lt;=2,F4539&gt;=3),"At Risk",AND(E4539&lt;=2,F4539&lt;=2,G4539&lt;=2),"Lost",AND(E4539&gt;=4,F4539&lt;=2),"New/Promising",TRUE,"Needs Attention")</f>
        <v>Loyal Customers</v>
      </c>
      <c r="I4539" s="3" t="str">
        <f t="shared" si="74"/>
        <v>Active</v>
      </c>
      <c r="J4539" s="3" t="str">
        <f>_xlfn.XLOOKUP(A4539,'Country_Lookup'!$D:$D,'Country_Lookup'!$E:$E)</f>
        <v>United Kingdom</v>
      </c>
    </row>
    <row r="4540" spans="1:10" x14ac:dyDescent="0.3">
      <c r="A4540">
        <v>16929</v>
      </c>
      <c r="B4540">
        <v>3</v>
      </c>
      <c r="C4540">
        <v>7</v>
      </c>
      <c r="D4540">
        <v>1295.3899999999992</v>
      </c>
      <c r="E4540" cm="1">
        <f t="array" ref="E4540">_xlfn.IFS(B4540&lt;=PERCENTILE($B$3:$B$5882,0.2),5,B4540&lt;=PERCENTILE($B$3:$B$5882,0.4),4,B4540&lt;=PERCENTILE($B$3:$B$5882,0.6),3,B4540&lt;=PERCENTILE($B$3:$B$5882,0.8),2,TRUE,1)</f>
        <v>5</v>
      </c>
      <c r="F4540" cm="1">
        <f t="array" ref="F4540">_xlfn.IFS(C4540&lt;=PERCENTILE($C$3:$C$5882,0.2),1,C4540&lt;=PERCENTILE($C$3:$C$5882,0.4),2,C4540&lt;=PERCENTILE($C$3:$C$5882,0.6),3,C4540&lt;=PERCENTILE($C$3:$C$5882,0.8),4,TRUE,5)</f>
        <v>4</v>
      </c>
      <c r="G4540" cm="1">
        <f t="array" ref="G4540">_xlfn.IFS(D4540&lt;=PERCENTILE($D$3:$D$5882,0.2),1,D4540&lt;=PERCENTILE($D$3:$D$5882,0.4),2,D4540&lt;=PERCENTILE($D$3:$D$5882,0.6),3,D4540&lt;=PERCENTILE($D$3:$D$5882,0.8),4,TRUE,5)</f>
        <v>4</v>
      </c>
      <c r="H4540" s="3" t="str" cm="1">
        <f t="array" ref="H4540">_xlfn.IFS(AND(E4540&gt;=4,F4540&gt;=4,G4540&gt;=4),"Champions",AND(E4540&gt;=3,F4540&gt;=3,G4540&gt;=3),"Loyal Customers",AND(E4540&lt;=2,F4540&gt;=3),"At Risk",AND(E4540&lt;=2,F4540&lt;=2,G4540&lt;=2),"Lost",AND(E4540&gt;=4,F4540&lt;=2),"New/Promising",TRUE,"Needs Attention")</f>
        <v>Champions</v>
      </c>
      <c r="I4540" s="3" t="str">
        <f t="shared" si="74"/>
        <v>Active</v>
      </c>
      <c r="J4540" s="3" t="str">
        <f>_xlfn.XLOOKUP(A4540,'Country_Lookup'!$D:$D,'Country_Lookup'!$E:$E)</f>
        <v>United Kingdom</v>
      </c>
    </row>
    <row r="4541" spans="1:10" x14ac:dyDescent="0.3">
      <c r="A4541">
        <v>16930</v>
      </c>
      <c r="B4541">
        <v>26</v>
      </c>
      <c r="C4541">
        <v>3</v>
      </c>
      <c r="D4541">
        <v>380.54999999999961</v>
      </c>
      <c r="E4541" cm="1">
        <f t="array" ref="E4541">_xlfn.IFS(B4541&lt;=PERCENTILE($B$3:$B$5882,0.2),5,B4541&lt;=PERCENTILE($B$3:$B$5882,0.4),4,B4541&lt;=PERCENTILE($B$3:$B$5882,0.6),3,B4541&lt;=PERCENTILE($B$3:$B$5882,0.8),2,TRUE,1)</f>
        <v>4</v>
      </c>
      <c r="F4541" cm="1">
        <f t="array" ref="F4541">_xlfn.IFS(C4541&lt;=PERCENTILE($C$3:$C$5882,0.2),1,C4541&lt;=PERCENTILE($C$3:$C$5882,0.4),2,C4541&lt;=PERCENTILE($C$3:$C$5882,0.6),3,C4541&lt;=PERCENTILE($C$3:$C$5882,0.8),4,TRUE,5)</f>
        <v>3</v>
      </c>
      <c r="G4541" cm="1">
        <f t="array" ref="G4541">_xlfn.IFS(D4541&lt;=PERCENTILE($D$3:$D$5882,0.2),1,D4541&lt;=PERCENTILE($D$3:$D$5882,0.4),2,D4541&lt;=PERCENTILE($D$3:$D$5882,0.6),3,D4541&lt;=PERCENTILE($D$3:$D$5882,0.8),4,TRUE,5)</f>
        <v>2</v>
      </c>
      <c r="H4541" s="3" t="str" cm="1">
        <f t="array" ref="H4541">_xlfn.IFS(AND(E4541&gt;=4,F4541&gt;=4,G4541&gt;=4),"Champions",AND(E4541&gt;=3,F4541&gt;=3,G4541&gt;=3),"Loyal Customers",AND(E4541&lt;=2,F4541&gt;=3),"At Risk",AND(E4541&lt;=2,F4541&lt;=2,G4541&lt;=2),"Lost",AND(E4541&gt;=4,F4541&lt;=2),"New/Promising",TRUE,"Needs Attention")</f>
        <v>Needs Attention</v>
      </c>
      <c r="I4541" s="3" t="str">
        <f t="shared" si="74"/>
        <v>Active</v>
      </c>
      <c r="J4541" s="3" t="str">
        <f>_xlfn.XLOOKUP(A4541,'Country_Lookup'!$D:$D,'Country_Lookup'!$E:$E)</f>
        <v>United Kingdom</v>
      </c>
    </row>
    <row r="4542" spans="1:10" x14ac:dyDescent="0.3">
      <c r="A4542">
        <v>16931</v>
      </c>
      <c r="B4542">
        <v>5</v>
      </c>
      <c r="C4542">
        <v>23</v>
      </c>
      <c r="D4542">
        <v>5233.6200000000881</v>
      </c>
      <c r="E4542" cm="1">
        <f t="array" ref="E4542">_xlfn.IFS(B4542&lt;=PERCENTILE($B$3:$B$5882,0.2),5,B4542&lt;=PERCENTILE($B$3:$B$5882,0.4),4,B4542&lt;=PERCENTILE($B$3:$B$5882,0.6),3,B4542&lt;=PERCENTILE($B$3:$B$5882,0.8),2,TRUE,1)</f>
        <v>5</v>
      </c>
      <c r="F4542" cm="1">
        <f t="array" ref="F4542">_xlfn.IFS(C4542&lt;=PERCENTILE($C$3:$C$5882,0.2),1,C4542&lt;=PERCENTILE($C$3:$C$5882,0.4),2,C4542&lt;=PERCENTILE($C$3:$C$5882,0.6),3,C4542&lt;=PERCENTILE($C$3:$C$5882,0.8),4,TRUE,5)</f>
        <v>5</v>
      </c>
      <c r="G4542" cm="1">
        <f t="array" ref="G4542">_xlfn.IFS(D4542&lt;=PERCENTILE($D$3:$D$5882,0.2),1,D4542&lt;=PERCENTILE($D$3:$D$5882,0.4),2,D4542&lt;=PERCENTILE($D$3:$D$5882,0.6),3,D4542&lt;=PERCENTILE($D$3:$D$5882,0.8),4,TRUE,5)</f>
        <v>5</v>
      </c>
      <c r="H4542" s="3" t="str" cm="1">
        <f t="array" ref="H4542">_xlfn.IFS(AND(E4542&gt;=4,F4542&gt;=4,G4542&gt;=4),"Champions",AND(E4542&gt;=3,F4542&gt;=3,G4542&gt;=3),"Loyal Customers",AND(E4542&lt;=2,F4542&gt;=3),"At Risk",AND(E4542&lt;=2,F4542&lt;=2,G4542&lt;=2),"Lost",AND(E4542&gt;=4,F4542&lt;=2),"New/Promising",TRUE,"Needs Attention")</f>
        <v>Champions</v>
      </c>
      <c r="I4542" s="3" t="str">
        <f t="shared" si="74"/>
        <v>Active</v>
      </c>
      <c r="J4542" s="3" t="str">
        <f>_xlfn.XLOOKUP(A4542,'Country_Lookup'!$D:$D,'Country_Lookup'!$E:$E)</f>
        <v>United Kingdom</v>
      </c>
    </row>
    <row r="4543" spans="1:10" x14ac:dyDescent="0.3">
      <c r="A4543">
        <v>16932</v>
      </c>
      <c r="B4543">
        <v>53</v>
      </c>
      <c r="C4543">
        <v>3</v>
      </c>
      <c r="D4543">
        <v>440.7099999999993</v>
      </c>
      <c r="E4543" cm="1">
        <f t="array" ref="E4543">_xlfn.IFS(B4543&lt;=PERCENTILE($B$3:$B$5882,0.2),5,B4543&lt;=PERCENTILE($B$3:$B$5882,0.4),4,B4543&lt;=PERCENTILE($B$3:$B$5882,0.6),3,B4543&lt;=PERCENTILE($B$3:$B$5882,0.8),2,TRUE,1)</f>
        <v>4</v>
      </c>
      <c r="F4543" cm="1">
        <f t="array" ref="F4543">_xlfn.IFS(C4543&lt;=PERCENTILE($C$3:$C$5882,0.2),1,C4543&lt;=PERCENTILE($C$3:$C$5882,0.4),2,C4543&lt;=PERCENTILE($C$3:$C$5882,0.6),3,C4543&lt;=PERCENTILE($C$3:$C$5882,0.8),4,TRUE,5)</f>
        <v>3</v>
      </c>
      <c r="G4543" cm="1">
        <f t="array" ref="G4543">_xlfn.IFS(D4543&lt;=PERCENTILE($D$3:$D$5882,0.2),1,D4543&lt;=PERCENTILE($D$3:$D$5882,0.4),2,D4543&lt;=PERCENTILE($D$3:$D$5882,0.6),3,D4543&lt;=PERCENTILE($D$3:$D$5882,0.8),4,TRUE,5)</f>
        <v>2</v>
      </c>
      <c r="H4543" s="3" t="str" cm="1">
        <f t="array" ref="H4543">_xlfn.IFS(AND(E4543&gt;=4,F4543&gt;=4,G4543&gt;=4),"Champions",AND(E4543&gt;=3,F4543&gt;=3,G4543&gt;=3),"Loyal Customers",AND(E4543&lt;=2,F4543&gt;=3),"At Risk",AND(E4543&lt;=2,F4543&lt;=2,G4543&lt;=2),"Lost",AND(E4543&gt;=4,F4543&lt;=2),"New/Promising",TRUE,"Needs Attention")</f>
        <v>Needs Attention</v>
      </c>
      <c r="I4543" s="3" t="str">
        <f t="shared" si="74"/>
        <v>Active</v>
      </c>
      <c r="J4543" s="3" t="str">
        <f>_xlfn.XLOOKUP(A4543,'Country_Lookup'!$D:$D,'Country_Lookup'!$E:$E)</f>
        <v>United Kingdom</v>
      </c>
    </row>
    <row r="4544" spans="1:10" x14ac:dyDescent="0.3">
      <c r="A4544">
        <v>16933</v>
      </c>
      <c r="B4544">
        <v>1</v>
      </c>
      <c r="C4544">
        <v>9</v>
      </c>
      <c r="D4544">
        <v>3181.2499999999995</v>
      </c>
      <c r="E4544" cm="1">
        <f t="array" ref="E4544">_xlfn.IFS(B4544&lt;=PERCENTILE($B$3:$B$5882,0.2),5,B4544&lt;=PERCENTILE($B$3:$B$5882,0.4),4,B4544&lt;=PERCENTILE($B$3:$B$5882,0.6),3,B4544&lt;=PERCENTILE($B$3:$B$5882,0.8),2,TRUE,1)</f>
        <v>5</v>
      </c>
      <c r="F4544" cm="1">
        <f t="array" ref="F4544">_xlfn.IFS(C4544&lt;=PERCENTILE($C$3:$C$5882,0.2),1,C4544&lt;=PERCENTILE($C$3:$C$5882,0.4),2,C4544&lt;=PERCENTILE($C$3:$C$5882,0.6),3,C4544&lt;=PERCENTILE($C$3:$C$5882,0.8),4,TRUE,5)</f>
        <v>5</v>
      </c>
      <c r="G4544" cm="1">
        <f t="array" ref="G4544">_xlfn.IFS(D4544&lt;=PERCENTILE($D$3:$D$5882,0.2),1,D4544&lt;=PERCENTILE($D$3:$D$5882,0.4),2,D4544&lt;=PERCENTILE($D$3:$D$5882,0.6),3,D4544&lt;=PERCENTILE($D$3:$D$5882,0.8),4,TRUE,5)</f>
        <v>5</v>
      </c>
      <c r="H4544" s="3" t="str" cm="1">
        <f t="array" ref="H4544">_xlfn.IFS(AND(E4544&gt;=4,F4544&gt;=4,G4544&gt;=4),"Champions",AND(E4544&gt;=3,F4544&gt;=3,G4544&gt;=3),"Loyal Customers",AND(E4544&lt;=2,F4544&gt;=3),"At Risk",AND(E4544&lt;=2,F4544&lt;=2,G4544&lt;=2),"Lost",AND(E4544&gt;=4,F4544&lt;=2),"New/Promising",TRUE,"Needs Attention")</f>
        <v>Champions</v>
      </c>
      <c r="I4544" s="3" t="str">
        <f t="shared" si="74"/>
        <v>Active</v>
      </c>
      <c r="J4544" s="3" t="str">
        <f>_xlfn.XLOOKUP(A4544,'Country_Lookup'!$D:$D,'Country_Lookup'!$E:$E)</f>
        <v>United Kingdom</v>
      </c>
    </row>
    <row r="4545" spans="1:10" x14ac:dyDescent="0.3">
      <c r="A4545">
        <v>16934</v>
      </c>
      <c r="B4545">
        <v>54</v>
      </c>
      <c r="C4545">
        <v>6</v>
      </c>
      <c r="D4545">
        <v>2110.9899999999957</v>
      </c>
      <c r="E4545" cm="1">
        <f t="array" ref="E4545">_xlfn.IFS(B4545&lt;=PERCENTILE($B$3:$B$5882,0.2),5,B4545&lt;=PERCENTILE($B$3:$B$5882,0.4),4,B4545&lt;=PERCENTILE($B$3:$B$5882,0.6),3,B4545&lt;=PERCENTILE($B$3:$B$5882,0.8),2,TRUE,1)</f>
        <v>4</v>
      </c>
      <c r="F4545" cm="1">
        <f t="array" ref="F4545">_xlfn.IFS(C4545&lt;=PERCENTILE($C$3:$C$5882,0.2),1,C4545&lt;=PERCENTILE($C$3:$C$5882,0.4),2,C4545&lt;=PERCENTILE($C$3:$C$5882,0.6),3,C4545&lt;=PERCENTILE($C$3:$C$5882,0.8),4,TRUE,5)</f>
        <v>4</v>
      </c>
      <c r="G4545" cm="1">
        <f t="array" ref="G4545">_xlfn.IFS(D4545&lt;=PERCENTILE($D$3:$D$5882,0.2),1,D4545&lt;=PERCENTILE($D$3:$D$5882,0.4),2,D4545&lt;=PERCENTILE($D$3:$D$5882,0.6),3,D4545&lt;=PERCENTILE($D$3:$D$5882,0.8),4,TRUE,5)</f>
        <v>4</v>
      </c>
      <c r="H4545" s="3" t="str" cm="1">
        <f t="array" ref="H4545">_xlfn.IFS(AND(E4545&gt;=4,F4545&gt;=4,G4545&gt;=4),"Champions",AND(E4545&gt;=3,F4545&gt;=3,G4545&gt;=3),"Loyal Customers",AND(E4545&lt;=2,F4545&gt;=3),"At Risk",AND(E4545&lt;=2,F4545&lt;=2,G4545&lt;=2),"Lost",AND(E4545&gt;=4,F4545&lt;=2),"New/Promising",TRUE,"Needs Attention")</f>
        <v>Champions</v>
      </c>
      <c r="I4545" s="3" t="str">
        <f t="shared" si="74"/>
        <v>Active</v>
      </c>
      <c r="J4545" s="3" t="str">
        <f>_xlfn.XLOOKUP(A4545,'Country_Lookup'!$D:$D,'Country_Lookup'!$E:$E)</f>
        <v>United Kingdom</v>
      </c>
    </row>
    <row r="4546" spans="1:10" x14ac:dyDescent="0.3">
      <c r="A4546">
        <v>16935</v>
      </c>
      <c r="B4546">
        <v>381</v>
      </c>
      <c r="C4546">
        <v>3</v>
      </c>
      <c r="D4546">
        <v>535.09999999999923</v>
      </c>
      <c r="E4546" cm="1">
        <f t="array" ref="E4546">_xlfn.IFS(B4546&lt;=PERCENTILE($B$3:$B$5882,0.2),5,B4546&lt;=PERCENTILE($B$3:$B$5882,0.4),4,B4546&lt;=PERCENTILE($B$3:$B$5882,0.6),3,B4546&lt;=PERCENTILE($B$3:$B$5882,0.8),2,TRUE,1)</f>
        <v>2</v>
      </c>
      <c r="F4546" cm="1">
        <f t="array" ref="F4546">_xlfn.IFS(C4546&lt;=PERCENTILE($C$3:$C$5882,0.2),1,C4546&lt;=PERCENTILE($C$3:$C$5882,0.4),2,C4546&lt;=PERCENTILE($C$3:$C$5882,0.6),3,C4546&lt;=PERCENTILE($C$3:$C$5882,0.8),4,TRUE,5)</f>
        <v>3</v>
      </c>
      <c r="G4546" cm="1">
        <f t="array" ref="G4546">_xlfn.IFS(D4546&lt;=PERCENTILE($D$3:$D$5882,0.2),1,D4546&lt;=PERCENTILE($D$3:$D$5882,0.4),2,D4546&lt;=PERCENTILE($D$3:$D$5882,0.6),3,D4546&lt;=PERCENTILE($D$3:$D$5882,0.8),4,TRUE,5)</f>
        <v>2</v>
      </c>
      <c r="H4546" s="3" t="str" cm="1">
        <f t="array" ref="H4546">_xlfn.IFS(AND(E4546&gt;=4,F4546&gt;=4,G4546&gt;=4),"Champions",AND(E4546&gt;=3,F4546&gt;=3,G4546&gt;=3),"Loyal Customers",AND(E4546&lt;=2,F4546&gt;=3),"At Risk",AND(E4546&lt;=2,F4546&lt;=2,G4546&lt;=2),"Lost",AND(E4546&gt;=4,F4546&lt;=2),"New/Promising",TRUE,"Needs Attention")</f>
        <v>At Risk</v>
      </c>
      <c r="I4546" s="3" t="str">
        <f t="shared" si="74"/>
        <v>Churned</v>
      </c>
      <c r="J4546" s="3" t="str">
        <f>_xlfn.XLOOKUP(A4546,'Country_Lookup'!$D:$D,'Country_Lookup'!$E:$E)</f>
        <v>United Kingdom</v>
      </c>
    </row>
    <row r="4547" spans="1:10" x14ac:dyDescent="0.3">
      <c r="A4547">
        <v>16936</v>
      </c>
      <c r="B4547">
        <v>25</v>
      </c>
      <c r="C4547">
        <v>2</v>
      </c>
      <c r="D4547">
        <v>551.1699999999995</v>
      </c>
      <c r="E4547" cm="1">
        <f t="array" ref="E4547">_xlfn.IFS(B4547&lt;=PERCENTILE($B$3:$B$5882,0.2),5,B4547&lt;=PERCENTILE($B$3:$B$5882,0.4),4,B4547&lt;=PERCENTILE($B$3:$B$5882,0.6),3,B4547&lt;=PERCENTILE($B$3:$B$5882,0.8),2,TRUE,1)</f>
        <v>4</v>
      </c>
      <c r="F4547" cm="1">
        <f t="array" ref="F4547">_xlfn.IFS(C4547&lt;=PERCENTILE($C$3:$C$5882,0.2),1,C4547&lt;=PERCENTILE($C$3:$C$5882,0.4),2,C4547&lt;=PERCENTILE($C$3:$C$5882,0.6),3,C4547&lt;=PERCENTILE($C$3:$C$5882,0.8),4,TRUE,5)</f>
        <v>2</v>
      </c>
      <c r="G4547" cm="1">
        <f t="array" ref="G4547">_xlfn.IFS(D4547&lt;=PERCENTILE($D$3:$D$5882,0.2),1,D4547&lt;=PERCENTILE($D$3:$D$5882,0.4),2,D4547&lt;=PERCENTILE($D$3:$D$5882,0.6),3,D4547&lt;=PERCENTILE($D$3:$D$5882,0.8),4,TRUE,5)</f>
        <v>2</v>
      </c>
      <c r="H4547" s="3" t="str" cm="1">
        <f t="array" ref="H4547">_xlfn.IFS(AND(E4547&gt;=4,F4547&gt;=4,G4547&gt;=4),"Champions",AND(E4547&gt;=3,F4547&gt;=3,G4547&gt;=3),"Loyal Customers",AND(E4547&lt;=2,F4547&gt;=3),"At Risk",AND(E4547&lt;=2,F4547&lt;=2,G4547&lt;=2),"Lost",AND(E4547&gt;=4,F4547&lt;=2),"New/Promising",TRUE,"Needs Attention")</f>
        <v>New/Promising</v>
      </c>
      <c r="I4547" s="3" t="str">
        <f t="shared" ref="I4547:I4610" si="75">IF(B4547&gt;90,"Churned","Active")</f>
        <v>Active</v>
      </c>
      <c r="J4547" s="3" t="str">
        <f>_xlfn.XLOOKUP(A4547,'Country_Lookup'!$D:$D,'Country_Lookup'!$E:$E)</f>
        <v>United Kingdom</v>
      </c>
    </row>
    <row r="4548" spans="1:10" x14ac:dyDescent="0.3">
      <c r="A4548">
        <v>16937</v>
      </c>
      <c r="B4548">
        <v>499</v>
      </c>
      <c r="C4548">
        <v>1</v>
      </c>
      <c r="D4548">
        <v>202.10000000000019</v>
      </c>
      <c r="E4548" cm="1">
        <f t="array" ref="E4548">_xlfn.IFS(B4548&lt;=PERCENTILE($B$3:$B$5882,0.2),5,B4548&lt;=PERCENTILE($B$3:$B$5882,0.4),4,B4548&lt;=PERCENTILE($B$3:$B$5882,0.6),3,B4548&lt;=PERCENTILE($B$3:$B$5882,0.8),2,TRUE,1)</f>
        <v>1</v>
      </c>
      <c r="F4548" cm="1">
        <f t="array" ref="F4548">_xlfn.IFS(C4548&lt;=PERCENTILE($C$3:$C$5882,0.2),1,C4548&lt;=PERCENTILE($C$3:$C$5882,0.4),2,C4548&lt;=PERCENTILE($C$3:$C$5882,0.6),3,C4548&lt;=PERCENTILE($C$3:$C$5882,0.8),4,TRUE,5)</f>
        <v>1</v>
      </c>
      <c r="G4548" cm="1">
        <f t="array" ref="G4548">_xlfn.IFS(D4548&lt;=PERCENTILE($D$3:$D$5882,0.2),1,D4548&lt;=PERCENTILE($D$3:$D$5882,0.4),2,D4548&lt;=PERCENTILE($D$3:$D$5882,0.6),3,D4548&lt;=PERCENTILE($D$3:$D$5882,0.8),4,TRUE,5)</f>
        <v>1</v>
      </c>
      <c r="H4548" s="3" t="str" cm="1">
        <f t="array" ref="H4548">_xlfn.IFS(AND(E4548&gt;=4,F4548&gt;=4,G4548&gt;=4),"Champions",AND(E4548&gt;=3,F4548&gt;=3,G4548&gt;=3),"Loyal Customers",AND(E4548&lt;=2,F4548&gt;=3),"At Risk",AND(E4548&lt;=2,F4548&lt;=2,G4548&lt;=2),"Lost",AND(E4548&gt;=4,F4548&lt;=2),"New/Promising",TRUE,"Needs Attention")</f>
        <v>Lost</v>
      </c>
      <c r="I4548" s="3" t="str">
        <f t="shared" si="75"/>
        <v>Churned</v>
      </c>
      <c r="J4548" s="3" t="str">
        <f>_xlfn.XLOOKUP(A4548,'Country_Lookup'!$D:$D,'Country_Lookup'!$E:$E)</f>
        <v>United Kingdom</v>
      </c>
    </row>
    <row r="4549" spans="1:10" x14ac:dyDescent="0.3">
      <c r="A4549">
        <v>16938</v>
      </c>
      <c r="B4549">
        <v>8</v>
      </c>
      <c r="C4549">
        <v>9</v>
      </c>
      <c r="D4549">
        <v>7043.1799999999703</v>
      </c>
      <c r="E4549" cm="1">
        <f t="array" ref="E4549">_xlfn.IFS(B4549&lt;=PERCENTILE($B$3:$B$5882,0.2),5,B4549&lt;=PERCENTILE($B$3:$B$5882,0.4),4,B4549&lt;=PERCENTILE($B$3:$B$5882,0.6),3,B4549&lt;=PERCENTILE($B$3:$B$5882,0.8),2,TRUE,1)</f>
        <v>5</v>
      </c>
      <c r="F4549" cm="1">
        <f t="array" ref="F4549">_xlfn.IFS(C4549&lt;=PERCENTILE($C$3:$C$5882,0.2),1,C4549&lt;=PERCENTILE($C$3:$C$5882,0.4),2,C4549&lt;=PERCENTILE($C$3:$C$5882,0.6),3,C4549&lt;=PERCENTILE($C$3:$C$5882,0.8),4,TRUE,5)</f>
        <v>5</v>
      </c>
      <c r="G4549" cm="1">
        <f t="array" ref="G4549">_xlfn.IFS(D4549&lt;=PERCENTILE($D$3:$D$5882,0.2),1,D4549&lt;=PERCENTILE($D$3:$D$5882,0.4),2,D4549&lt;=PERCENTILE($D$3:$D$5882,0.6),3,D4549&lt;=PERCENTILE($D$3:$D$5882,0.8),4,TRUE,5)</f>
        <v>5</v>
      </c>
      <c r="H4549" s="3" t="str" cm="1">
        <f t="array" ref="H4549">_xlfn.IFS(AND(E4549&gt;=4,F4549&gt;=4,G4549&gt;=4),"Champions",AND(E4549&gt;=3,F4549&gt;=3,G4549&gt;=3),"Loyal Customers",AND(E4549&lt;=2,F4549&gt;=3),"At Risk",AND(E4549&lt;=2,F4549&lt;=2,G4549&lt;=2),"Lost",AND(E4549&gt;=4,F4549&lt;=2),"New/Promising",TRUE,"Needs Attention")</f>
        <v>Champions</v>
      </c>
      <c r="I4549" s="3" t="str">
        <f t="shared" si="75"/>
        <v>Active</v>
      </c>
      <c r="J4549" s="3" t="str">
        <f>_xlfn.XLOOKUP(A4549,'Country_Lookup'!$D:$D,'Country_Lookup'!$E:$E)</f>
        <v>United Kingdom</v>
      </c>
    </row>
    <row r="4550" spans="1:10" x14ac:dyDescent="0.3">
      <c r="A4550">
        <v>16939</v>
      </c>
      <c r="B4550">
        <v>488</v>
      </c>
      <c r="C4550">
        <v>3</v>
      </c>
      <c r="D4550">
        <v>449.00000000000006</v>
      </c>
      <c r="E4550" cm="1">
        <f t="array" ref="E4550">_xlfn.IFS(B4550&lt;=PERCENTILE($B$3:$B$5882,0.2),5,B4550&lt;=PERCENTILE($B$3:$B$5882,0.4),4,B4550&lt;=PERCENTILE($B$3:$B$5882,0.6),3,B4550&lt;=PERCENTILE($B$3:$B$5882,0.8),2,TRUE,1)</f>
        <v>1</v>
      </c>
      <c r="F4550" cm="1">
        <f t="array" ref="F4550">_xlfn.IFS(C4550&lt;=PERCENTILE($C$3:$C$5882,0.2),1,C4550&lt;=PERCENTILE($C$3:$C$5882,0.4),2,C4550&lt;=PERCENTILE($C$3:$C$5882,0.6),3,C4550&lt;=PERCENTILE($C$3:$C$5882,0.8),4,TRUE,5)</f>
        <v>3</v>
      </c>
      <c r="G4550" cm="1">
        <f t="array" ref="G4550">_xlfn.IFS(D4550&lt;=PERCENTILE($D$3:$D$5882,0.2),1,D4550&lt;=PERCENTILE($D$3:$D$5882,0.4),2,D4550&lt;=PERCENTILE($D$3:$D$5882,0.6),3,D4550&lt;=PERCENTILE($D$3:$D$5882,0.8),4,TRUE,5)</f>
        <v>2</v>
      </c>
      <c r="H4550" s="3" t="str" cm="1">
        <f t="array" ref="H4550">_xlfn.IFS(AND(E4550&gt;=4,F4550&gt;=4,G4550&gt;=4),"Champions",AND(E4550&gt;=3,F4550&gt;=3,G4550&gt;=3),"Loyal Customers",AND(E4550&lt;=2,F4550&gt;=3),"At Risk",AND(E4550&lt;=2,F4550&lt;=2,G4550&lt;=2),"Lost",AND(E4550&gt;=4,F4550&lt;=2),"New/Promising",TRUE,"Needs Attention")</f>
        <v>At Risk</v>
      </c>
      <c r="I4550" s="3" t="str">
        <f t="shared" si="75"/>
        <v>Churned</v>
      </c>
      <c r="J4550" s="3" t="str">
        <f>_xlfn.XLOOKUP(A4550,'Country_Lookup'!$D:$D,'Country_Lookup'!$E:$E)</f>
        <v>United Kingdom</v>
      </c>
    </row>
    <row r="4551" spans="1:10" x14ac:dyDescent="0.3">
      <c r="A4551">
        <v>16940</v>
      </c>
      <c r="B4551">
        <v>52</v>
      </c>
      <c r="C4551">
        <v>8</v>
      </c>
      <c r="D4551">
        <v>6427.6600000000562</v>
      </c>
      <c r="E4551" cm="1">
        <f t="array" ref="E4551">_xlfn.IFS(B4551&lt;=PERCENTILE($B$3:$B$5882,0.2),5,B4551&lt;=PERCENTILE($B$3:$B$5882,0.4),4,B4551&lt;=PERCENTILE($B$3:$B$5882,0.6),3,B4551&lt;=PERCENTILE($B$3:$B$5882,0.8),2,TRUE,1)</f>
        <v>4</v>
      </c>
      <c r="F4551" cm="1">
        <f t="array" ref="F4551">_xlfn.IFS(C4551&lt;=PERCENTILE($C$3:$C$5882,0.2),1,C4551&lt;=PERCENTILE($C$3:$C$5882,0.4),2,C4551&lt;=PERCENTILE($C$3:$C$5882,0.6),3,C4551&lt;=PERCENTILE($C$3:$C$5882,0.8),4,TRUE,5)</f>
        <v>4</v>
      </c>
      <c r="G4551" cm="1">
        <f t="array" ref="G4551">_xlfn.IFS(D4551&lt;=PERCENTILE($D$3:$D$5882,0.2),1,D4551&lt;=PERCENTILE($D$3:$D$5882,0.4),2,D4551&lt;=PERCENTILE($D$3:$D$5882,0.6),3,D4551&lt;=PERCENTILE($D$3:$D$5882,0.8),4,TRUE,5)</f>
        <v>5</v>
      </c>
      <c r="H4551" s="3" t="str" cm="1">
        <f t="array" ref="H4551">_xlfn.IFS(AND(E4551&gt;=4,F4551&gt;=4,G4551&gt;=4),"Champions",AND(E4551&gt;=3,F4551&gt;=3,G4551&gt;=3),"Loyal Customers",AND(E4551&lt;=2,F4551&gt;=3),"At Risk",AND(E4551&lt;=2,F4551&lt;=2,G4551&lt;=2),"Lost",AND(E4551&gt;=4,F4551&lt;=2),"New/Promising",TRUE,"Needs Attention")</f>
        <v>Champions</v>
      </c>
      <c r="I4551" s="3" t="str">
        <f t="shared" si="75"/>
        <v>Active</v>
      </c>
      <c r="J4551" s="3" t="str">
        <f>_xlfn.XLOOKUP(A4551,'Country_Lookup'!$D:$D,'Country_Lookup'!$E:$E)</f>
        <v>United Kingdom</v>
      </c>
    </row>
    <row r="4552" spans="1:10" x14ac:dyDescent="0.3">
      <c r="A4552">
        <v>16941</v>
      </c>
      <c r="B4552">
        <v>611</v>
      </c>
      <c r="C4552">
        <v>1</v>
      </c>
      <c r="D4552">
        <v>33</v>
      </c>
      <c r="E4552" cm="1">
        <f t="array" ref="E4552">_xlfn.IFS(B4552&lt;=PERCENTILE($B$3:$B$5882,0.2),5,B4552&lt;=PERCENTILE($B$3:$B$5882,0.4),4,B4552&lt;=PERCENTILE($B$3:$B$5882,0.6),3,B4552&lt;=PERCENTILE($B$3:$B$5882,0.8),2,TRUE,1)</f>
        <v>1</v>
      </c>
      <c r="F4552" cm="1">
        <f t="array" ref="F4552">_xlfn.IFS(C4552&lt;=PERCENTILE($C$3:$C$5882,0.2),1,C4552&lt;=PERCENTILE($C$3:$C$5882,0.4),2,C4552&lt;=PERCENTILE($C$3:$C$5882,0.6),3,C4552&lt;=PERCENTILE($C$3:$C$5882,0.8),4,TRUE,5)</f>
        <v>1</v>
      </c>
      <c r="G4552" cm="1">
        <f t="array" ref="G4552">_xlfn.IFS(D4552&lt;=PERCENTILE($D$3:$D$5882,0.2),1,D4552&lt;=PERCENTILE($D$3:$D$5882,0.4),2,D4552&lt;=PERCENTILE($D$3:$D$5882,0.6),3,D4552&lt;=PERCENTILE($D$3:$D$5882,0.8),4,TRUE,5)</f>
        <v>1</v>
      </c>
      <c r="H4552" s="3" t="str" cm="1">
        <f t="array" ref="H4552">_xlfn.IFS(AND(E4552&gt;=4,F4552&gt;=4,G4552&gt;=4),"Champions",AND(E4552&gt;=3,F4552&gt;=3,G4552&gt;=3),"Loyal Customers",AND(E4552&lt;=2,F4552&gt;=3),"At Risk",AND(E4552&lt;=2,F4552&lt;=2,G4552&lt;=2),"Lost",AND(E4552&gt;=4,F4552&lt;=2),"New/Promising",TRUE,"Needs Attention")</f>
        <v>Lost</v>
      </c>
      <c r="I4552" s="3" t="str">
        <f t="shared" si="75"/>
        <v>Churned</v>
      </c>
      <c r="J4552" s="3" t="str">
        <f>_xlfn.XLOOKUP(A4552,'Country_Lookup'!$D:$D,'Country_Lookup'!$E:$E)</f>
        <v>United Kingdom</v>
      </c>
    </row>
    <row r="4553" spans="1:10" x14ac:dyDescent="0.3">
      <c r="A4553">
        <v>16942</v>
      </c>
      <c r="B4553">
        <v>12</v>
      </c>
      <c r="C4553">
        <v>9</v>
      </c>
      <c r="D4553">
        <v>1920.5900000000097</v>
      </c>
      <c r="E4553" cm="1">
        <f t="array" ref="E4553">_xlfn.IFS(B4553&lt;=PERCENTILE($B$3:$B$5882,0.2),5,B4553&lt;=PERCENTILE($B$3:$B$5882,0.4),4,B4553&lt;=PERCENTILE($B$3:$B$5882,0.6),3,B4553&lt;=PERCENTILE($B$3:$B$5882,0.8),2,TRUE,1)</f>
        <v>5</v>
      </c>
      <c r="F4553" cm="1">
        <f t="array" ref="F4553">_xlfn.IFS(C4553&lt;=PERCENTILE($C$3:$C$5882,0.2),1,C4553&lt;=PERCENTILE($C$3:$C$5882,0.4),2,C4553&lt;=PERCENTILE($C$3:$C$5882,0.6),3,C4553&lt;=PERCENTILE($C$3:$C$5882,0.8),4,TRUE,5)</f>
        <v>5</v>
      </c>
      <c r="G4553" cm="1">
        <f t="array" ref="G4553">_xlfn.IFS(D4553&lt;=PERCENTILE($D$3:$D$5882,0.2),1,D4553&lt;=PERCENTILE($D$3:$D$5882,0.4),2,D4553&lt;=PERCENTILE($D$3:$D$5882,0.6),3,D4553&lt;=PERCENTILE($D$3:$D$5882,0.8),4,TRUE,5)</f>
        <v>4</v>
      </c>
      <c r="H4553" s="3" t="str" cm="1">
        <f t="array" ref="H4553">_xlfn.IFS(AND(E4553&gt;=4,F4553&gt;=4,G4553&gt;=4),"Champions",AND(E4553&gt;=3,F4553&gt;=3,G4553&gt;=3),"Loyal Customers",AND(E4553&lt;=2,F4553&gt;=3),"At Risk",AND(E4553&lt;=2,F4553&lt;=2,G4553&lt;=2),"Lost",AND(E4553&gt;=4,F4553&lt;=2),"New/Promising",TRUE,"Needs Attention")</f>
        <v>Champions</v>
      </c>
      <c r="I4553" s="3" t="str">
        <f t="shared" si="75"/>
        <v>Active</v>
      </c>
      <c r="J4553" s="3" t="str">
        <f>_xlfn.XLOOKUP(A4553,'Country_Lookup'!$D:$D,'Country_Lookup'!$E:$E)</f>
        <v>United Kingdom</v>
      </c>
    </row>
    <row r="4554" spans="1:10" x14ac:dyDescent="0.3">
      <c r="A4554">
        <v>16943</v>
      </c>
      <c r="B4554">
        <v>211</v>
      </c>
      <c r="C4554">
        <v>5</v>
      </c>
      <c r="D4554">
        <v>1299.4899999999986</v>
      </c>
      <c r="E4554" cm="1">
        <f t="array" ref="E4554">_xlfn.IFS(B4554&lt;=PERCENTILE($B$3:$B$5882,0.2),5,B4554&lt;=PERCENTILE($B$3:$B$5882,0.4),4,B4554&lt;=PERCENTILE($B$3:$B$5882,0.6),3,B4554&lt;=PERCENTILE($B$3:$B$5882,0.8),2,TRUE,1)</f>
        <v>2</v>
      </c>
      <c r="F4554" cm="1">
        <f t="array" ref="F4554">_xlfn.IFS(C4554&lt;=PERCENTILE($C$3:$C$5882,0.2),1,C4554&lt;=PERCENTILE($C$3:$C$5882,0.4),2,C4554&lt;=PERCENTILE($C$3:$C$5882,0.6),3,C4554&lt;=PERCENTILE($C$3:$C$5882,0.8),4,TRUE,5)</f>
        <v>4</v>
      </c>
      <c r="G4554" cm="1">
        <f t="array" ref="G4554">_xlfn.IFS(D4554&lt;=PERCENTILE($D$3:$D$5882,0.2),1,D4554&lt;=PERCENTILE($D$3:$D$5882,0.4),2,D4554&lt;=PERCENTILE($D$3:$D$5882,0.6),3,D4554&lt;=PERCENTILE($D$3:$D$5882,0.8),4,TRUE,5)</f>
        <v>4</v>
      </c>
      <c r="H4554" s="3" t="str" cm="1">
        <f t="array" ref="H4554">_xlfn.IFS(AND(E4554&gt;=4,F4554&gt;=4,G4554&gt;=4),"Champions",AND(E4554&gt;=3,F4554&gt;=3,G4554&gt;=3),"Loyal Customers",AND(E4554&lt;=2,F4554&gt;=3),"At Risk",AND(E4554&lt;=2,F4554&lt;=2,G4554&lt;=2),"Lost",AND(E4554&gt;=4,F4554&lt;=2),"New/Promising",TRUE,"Needs Attention")</f>
        <v>At Risk</v>
      </c>
      <c r="I4554" s="3" t="str">
        <f t="shared" si="75"/>
        <v>Churned</v>
      </c>
      <c r="J4554" s="3" t="str">
        <f>_xlfn.XLOOKUP(A4554,'Country_Lookup'!$D:$D,'Country_Lookup'!$E:$E)</f>
        <v>United Kingdom</v>
      </c>
    </row>
    <row r="4555" spans="1:10" x14ac:dyDescent="0.3">
      <c r="A4555">
        <v>16944</v>
      </c>
      <c r="B4555">
        <v>609</v>
      </c>
      <c r="C4555">
        <v>1</v>
      </c>
      <c r="D4555">
        <v>101.36</v>
      </c>
      <c r="E4555" cm="1">
        <f t="array" ref="E4555">_xlfn.IFS(B4555&lt;=PERCENTILE($B$3:$B$5882,0.2),5,B4555&lt;=PERCENTILE($B$3:$B$5882,0.4),4,B4555&lt;=PERCENTILE($B$3:$B$5882,0.6),3,B4555&lt;=PERCENTILE($B$3:$B$5882,0.8),2,TRUE,1)</f>
        <v>1</v>
      </c>
      <c r="F4555" cm="1">
        <f t="array" ref="F4555">_xlfn.IFS(C4555&lt;=PERCENTILE($C$3:$C$5882,0.2),1,C4555&lt;=PERCENTILE($C$3:$C$5882,0.4),2,C4555&lt;=PERCENTILE($C$3:$C$5882,0.6),3,C4555&lt;=PERCENTILE($C$3:$C$5882,0.8),4,TRUE,5)</f>
        <v>1</v>
      </c>
      <c r="G4555" cm="1">
        <f t="array" ref="G4555">_xlfn.IFS(D4555&lt;=PERCENTILE($D$3:$D$5882,0.2),1,D4555&lt;=PERCENTILE($D$3:$D$5882,0.4),2,D4555&lt;=PERCENTILE($D$3:$D$5882,0.6),3,D4555&lt;=PERCENTILE($D$3:$D$5882,0.8),4,TRUE,5)</f>
        <v>1</v>
      </c>
      <c r="H4555" s="3" t="str" cm="1">
        <f t="array" ref="H4555">_xlfn.IFS(AND(E4555&gt;=4,F4555&gt;=4,G4555&gt;=4),"Champions",AND(E4555&gt;=3,F4555&gt;=3,G4555&gt;=3),"Loyal Customers",AND(E4555&lt;=2,F4555&gt;=3),"At Risk",AND(E4555&lt;=2,F4555&lt;=2,G4555&lt;=2),"Lost",AND(E4555&gt;=4,F4555&lt;=2),"New/Promising",TRUE,"Needs Attention")</f>
        <v>Lost</v>
      </c>
      <c r="I4555" s="3" t="str">
        <f t="shared" si="75"/>
        <v>Churned</v>
      </c>
      <c r="J4555" s="3" t="str">
        <f>_xlfn.XLOOKUP(A4555,'Country_Lookup'!$D:$D,'Country_Lookup'!$E:$E)</f>
        <v>United Kingdom</v>
      </c>
    </row>
    <row r="4556" spans="1:10" x14ac:dyDescent="0.3">
      <c r="A4556">
        <v>16945</v>
      </c>
      <c r="B4556">
        <v>21</v>
      </c>
      <c r="C4556">
        <v>33</v>
      </c>
      <c r="D4556">
        <v>8548.1600000000562</v>
      </c>
      <c r="E4556" cm="1">
        <f t="array" ref="E4556">_xlfn.IFS(B4556&lt;=PERCENTILE($B$3:$B$5882,0.2),5,B4556&lt;=PERCENTILE($B$3:$B$5882,0.4),4,B4556&lt;=PERCENTILE($B$3:$B$5882,0.6),3,B4556&lt;=PERCENTILE($B$3:$B$5882,0.8),2,TRUE,1)</f>
        <v>4</v>
      </c>
      <c r="F4556" cm="1">
        <f t="array" ref="F4556">_xlfn.IFS(C4556&lt;=PERCENTILE($C$3:$C$5882,0.2),1,C4556&lt;=PERCENTILE($C$3:$C$5882,0.4),2,C4556&lt;=PERCENTILE($C$3:$C$5882,0.6),3,C4556&lt;=PERCENTILE($C$3:$C$5882,0.8),4,TRUE,5)</f>
        <v>5</v>
      </c>
      <c r="G4556" cm="1">
        <f t="array" ref="G4556">_xlfn.IFS(D4556&lt;=PERCENTILE($D$3:$D$5882,0.2),1,D4556&lt;=PERCENTILE($D$3:$D$5882,0.4),2,D4556&lt;=PERCENTILE($D$3:$D$5882,0.6),3,D4556&lt;=PERCENTILE($D$3:$D$5882,0.8),4,TRUE,5)</f>
        <v>5</v>
      </c>
      <c r="H4556" s="3" t="str" cm="1">
        <f t="array" ref="H4556">_xlfn.IFS(AND(E4556&gt;=4,F4556&gt;=4,G4556&gt;=4),"Champions",AND(E4556&gt;=3,F4556&gt;=3,G4556&gt;=3),"Loyal Customers",AND(E4556&lt;=2,F4556&gt;=3),"At Risk",AND(E4556&lt;=2,F4556&lt;=2,G4556&lt;=2),"Lost",AND(E4556&gt;=4,F4556&lt;=2),"New/Promising",TRUE,"Needs Attention")</f>
        <v>Champions</v>
      </c>
      <c r="I4556" s="3" t="str">
        <f t="shared" si="75"/>
        <v>Active</v>
      </c>
      <c r="J4556" s="3" t="str">
        <f>_xlfn.XLOOKUP(A4556,'Country_Lookup'!$D:$D,'Country_Lookup'!$E:$E)</f>
        <v>United Kingdom</v>
      </c>
    </row>
    <row r="4557" spans="1:10" x14ac:dyDescent="0.3">
      <c r="A4557">
        <v>16946</v>
      </c>
      <c r="B4557">
        <v>383</v>
      </c>
      <c r="C4557">
        <v>5</v>
      </c>
      <c r="D4557">
        <v>1222.0399999999986</v>
      </c>
      <c r="E4557" cm="1">
        <f t="array" ref="E4557">_xlfn.IFS(B4557&lt;=PERCENTILE($B$3:$B$5882,0.2),5,B4557&lt;=PERCENTILE($B$3:$B$5882,0.4),4,B4557&lt;=PERCENTILE($B$3:$B$5882,0.6),3,B4557&lt;=PERCENTILE($B$3:$B$5882,0.8),2,TRUE,1)</f>
        <v>2</v>
      </c>
      <c r="F4557" cm="1">
        <f t="array" ref="F4557">_xlfn.IFS(C4557&lt;=PERCENTILE($C$3:$C$5882,0.2),1,C4557&lt;=PERCENTILE($C$3:$C$5882,0.4),2,C4557&lt;=PERCENTILE($C$3:$C$5882,0.6),3,C4557&lt;=PERCENTILE($C$3:$C$5882,0.8),4,TRUE,5)</f>
        <v>4</v>
      </c>
      <c r="G4557" cm="1">
        <f t="array" ref="G4557">_xlfn.IFS(D4557&lt;=PERCENTILE($D$3:$D$5882,0.2),1,D4557&lt;=PERCENTILE($D$3:$D$5882,0.4),2,D4557&lt;=PERCENTILE($D$3:$D$5882,0.6),3,D4557&lt;=PERCENTILE($D$3:$D$5882,0.8),4,TRUE,5)</f>
        <v>3</v>
      </c>
      <c r="H4557" s="3" t="str" cm="1">
        <f t="array" ref="H4557">_xlfn.IFS(AND(E4557&gt;=4,F4557&gt;=4,G4557&gt;=4),"Champions",AND(E4557&gt;=3,F4557&gt;=3,G4557&gt;=3),"Loyal Customers",AND(E4557&lt;=2,F4557&gt;=3),"At Risk",AND(E4557&lt;=2,F4557&lt;=2,G4557&lt;=2),"Lost",AND(E4557&gt;=4,F4557&lt;=2),"New/Promising",TRUE,"Needs Attention")</f>
        <v>At Risk</v>
      </c>
      <c r="I4557" s="3" t="str">
        <f t="shared" si="75"/>
        <v>Churned</v>
      </c>
      <c r="J4557" s="3" t="str">
        <f>_xlfn.XLOOKUP(A4557,'Country_Lookup'!$D:$D,'Country_Lookup'!$E:$E)</f>
        <v>United Kingdom</v>
      </c>
    </row>
    <row r="4558" spans="1:10" x14ac:dyDescent="0.3">
      <c r="A4558">
        <v>16947</v>
      </c>
      <c r="B4558">
        <v>235</v>
      </c>
      <c r="C4558">
        <v>5</v>
      </c>
      <c r="D4558">
        <v>955.2099999999997</v>
      </c>
      <c r="E4558" cm="1">
        <f t="array" ref="E4558">_xlfn.IFS(B4558&lt;=PERCENTILE($B$3:$B$5882,0.2),5,B4558&lt;=PERCENTILE($B$3:$B$5882,0.4),4,B4558&lt;=PERCENTILE($B$3:$B$5882,0.6),3,B4558&lt;=PERCENTILE($B$3:$B$5882,0.8),2,TRUE,1)</f>
        <v>2</v>
      </c>
      <c r="F4558" cm="1">
        <f t="array" ref="F4558">_xlfn.IFS(C4558&lt;=PERCENTILE($C$3:$C$5882,0.2),1,C4558&lt;=PERCENTILE($C$3:$C$5882,0.4),2,C4558&lt;=PERCENTILE($C$3:$C$5882,0.6),3,C4558&lt;=PERCENTILE($C$3:$C$5882,0.8),4,TRUE,5)</f>
        <v>4</v>
      </c>
      <c r="G4558" cm="1">
        <f t="array" ref="G4558">_xlfn.IFS(D4558&lt;=PERCENTILE($D$3:$D$5882,0.2),1,D4558&lt;=PERCENTILE($D$3:$D$5882,0.4),2,D4558&lt;=PERCENTILE($D$3:$D$5882,0.6),3,D4558&lt;=PERCENTILE($D$3:$D$5882,0.8),4,TRUE,5)</f>
        <v>3</v>
      </c>
      <c r="H4558" s="3" t="str" cm="1">
        <f t="array" ref="H4558">_xlfn.IFS(AND(E4558&gt;=4,F4558&gt;=4,G4558&gt;=4),"Champions",AND(E4558&gt;=3,F4558&gt;=3,G4558&gt;=3),"Loyal Customers",AND(E4558&lt;=2,F4558&gt;=3),"At Risk",AND(E4558&lt;=2,F4558&lt;=2,G4558&lt;=2),"Lost",AND(E4558&gt;=4,F4558&lt;=2),"New/Promising",TRUE,"Needs Attention")</f>
        <v>At Risk</v>
      </c>
      <c r="I4558" s="3" t="str">
        <f t="shared" si="75"/>
        <v>Churned</v>
      </c>
      <c r="J4558" s="3" t="str">
        <f>_xlfn.XLOOKUP(A4558,'Country_Lookup'!$D:$D,'Country_Lookup'!$E:$E)</f>
        <v>United Kingdom</v>
      </c>
    </row>
    <row r="4559" spans="1:10" x14ac:dyDescent="0.3">
      <c r="A4559">
        <v>16948</v>
      </c>
      <c r="B4559">
        <v>138</v>
      </c>
      <c r="C4559">
        <v>7</v>
      </c>
      <c r="D4559">
        <v>868.76999999999987</v>
      </c>
      <c r="E4559" cm="1">
        <f t="array" ref="E4559">_xlfn.IFS(B4559&lt;=PERCENTILE($B$3:$B$5882,0.2),5,B4559&lt;=PERCENTILE($B$3:$B$5882,0.4),4,B4559&lt;=PERCENTILE($B$3:$B$5882,0.6),3,B4559&lt;=PERCENTILE($B$3:$B$5882,0.8),2,TRUE,1)</f>
        <v>3</v>
      </c>
      <c r="F4559" cm="1">
        <f t="array" ref="F4559">_xlfn.IFS(C4559&lt;=PERCENTILE($C$3:$C$5882,0.2),1,C4559&lt;=PERCENTILE($C$3:$C$5882,0.4),2,C4559&lt;=PERCENTILE($C$3:$C$5882,0.6),3,C4559&lt;=PERCENTILE($C$3:$C$5882,0.8),4,TRUE,5)</f>
        <v>4</v>
      </c>
      <c r="G4559" cm="1">
        <f t="array" ref="G4559">_xlfn.IFS(D4559&lt;=PERCENTILE($D$3:$D$5882,0.2),1,D4559&lt;=PERCENTILE($D$3:$D$5882,0.4),2,D4559&lt;=PERCENTILE($D$3:$D$5882,0.6),3,D4559&lt;=PERCENTILE($D$3:$D$5882,0.8),4,TRUE,5)</f>
        <v>3</v>
      </c>
      <c r="H4559" s="3" t="str" cm="1">
        <f t="array" ref="H4559">_xlfn.IFS(AND(E4559&gt;=4,F4559&gt;=4,G4559&gt;=4),"Champions",AND(E4559&gt;=3,F4559&gt;=3,G4559&gt;=3),"Loyal Customers",AND(E4559&lt;=2,F4559&gt;=3),"At Risk",AND(E4559&lt;=2,F4559&lt;=2,G4559&lt;=2),"Lost",AND(E4559&gt;=4,F4559&lt;=2),"New/Promising",TRUE,"Needs Attention")</f>
        <v>Loyal Customers</v>
      </c>
      <c r="I4559" s="3" t="str">
        <f t="shared" si="75"/>
        <v>Churned</v>
      </c>
      <c r="J4559" s="3" t="str">
        <f>_xlfn.XLOOKUP(A4559,'Country_Lookup'!$D:$D,'Country_Lookup'!$E:$E)</f>
        <v>United Kingdom</v>
      </c>
    </row>
    <row r="4560" spans="1:10" x14ac:dyDescent="0.3">
      <c r="A4560">
        <v>16949</v>
      </c>
      <c r="B4560">
        <v>3</v>
      </c>
      <c r="C4560">
        <v>6</v>
      </c>
      <c r="D4560">
        <v>1286.2699999999995</v>
      </c>
      <c r="E4560" cm="1">
        <f t="array" ref="E4560">_xlfn.IFS(B4560&lt;=PERCENTILE($B$3:$B$5882,0.2),5,B4560&lt;=PERCENTILE($B$3:$B$5882,0.4),4,B4560&lt;=PERCENTILE($B$3:$B$5882,0.6),3,B4560&lt;=PERCENTILE($B$3:$B$5882,0.8),2,TRUE,1)</f>
        <v>5</v>
      </c>
      <c r="F4560" cm="1">
        <f t="array" ref="F4560">_xlfn.IFS(C4560&lt;=PERCENTILE($C$3:$C$5882,0.2),1,C4560&lt;=PERCENTILE($C$3:$C$5882,0.4),2,C4560&lt;=PERCENTILE($C$3:$C$5882,0.6),3,C4560&lt;=PERCENTILE($C$3:$C$5882,0.8),4,TRUE,5)</f>
        <v>4</v>
      </c>
      <c r="G4560" cm="1">
        <f t="array" ref="G4560">_xlfn.IFS(D4560&lt;=PERCENTILE($D$3:$D$5882,0.2),1,D4560&lt;=PERCENTILE($D$3:$D$5882,0.4),2,D4560&lt;=PERCENTILE($D$3:$D$5882,0.6),3,D4560&lt;=PERCENTILE($D$3:$D$5882,0.8),4,TRUE,5)</f>
        <v>4</v>
      </c>
      <c r="H4560" s="3" t="str" cm="1">
        <f t="array" ref="H4560">_xlfn.IFS(AND(E4560&gt;=4,F4560&gt;=4,G4560&gt;=4),"Champions",AND(E4560&gt;=3,F4560&gt;=3,G4560&gt;=3),"Loyal Customers",AND(E4560&lt;=2,F4560&gt;=3),"At Risk",AND(E4560&lt;=2,F4560&lt;=2,G4560&lt;=2),"Lost",AND(E4560&gt;=4,F4560&lt;=2),"New/Promising",TRUE,"Needs Attention")</f>
        <v>Champions</v>
      </c>
      <c r="I4560" s="3" t="str">
        <f t="shared" si="75"/>
        <v>Active</v>
      </c>
      <c r="J4560" s="3" t="str">
        <f>_xlfn.XLOOKUP(A4560,'Country_Lookup'!$D:$D,'Country_Lookup'!$E:$E)</f>
        <v>United Kingdom</v>
      </c>
    </row>
    <row r="4561" spans="1:10" x14ac:dyDescent="0.3">
      <c r="A4561">
        <v>16950</v>
      </c>
      <c r="B4561">
        <v>56</v>
      </c>
      <c r="C4561">
        <v>10</v>
      </c>
      <c r="D4561">
        <v>3784.3699999999963</v>
      </c>
      <c r="E4561" cm="1">
        <f t="array" ref="E4561">_xlfn.IFS(B4561&lt;=PERCENTILE($B$3:$B$5882,0.2),5,B4561&lt;=PERCENTILE($B$3:$B$5882,0.4),4,B4561&lt;=PERCENTILE($B$3:$B$5882,0.6),3,B4561&lt;=PERCENTILE($B$3:$B$5882,0.8),2,TRUE,1)</f>
        <v>4</v>
      </c>
      <c r="F4561" cm="1">
        <f t="array" ref="F4561">_xlfn.IFS(C4561&lt;=PERCENTILE($C$3:$C$5882,0.2),1,C4561&lt;=PERCENTILE($C$3:$C$5882,0.4),2,C4561&lt;=PERCENTILE($C$3:$C$5882,0.6),3,C4561&lt;=PERCENTILE($C$3:$C$5882,0.8),4,TRUE,5)</f>
        <v>5</v>
      </c>
      <c r="G4561" cm="1">
        <f t="array" ref="G4561">_xlfn.IFS(D4561&lt;=PERCENTILE($D$3:$D$5882,0.2),1,D4561&lt;=PERCENTILE($D$3:$D$5882,0.4),2,D4561&lt;=PERCENTILE($D$3:$D$5882,0.6),3,D4561&lt;=PERCENTILE($D$3:$D$5882,0.8),4,TRUE,5)</f>
        <v>5</v>
      </c>
      <c r="H4561" s="3" t="str" cm="1">
        <f t="array" ref="H4561">_xlfn.IFS(AND(E4561&gt;=4,F4561&gt;=4,G4561&gt;=4),"Champions",AND(E4561&gt;=3,F4561&gt;=3,G4561&gt;=3),"Loyal Customers",AND(E4561&lt;=2,F4561&gt;=3),"At Risk",AND(E4561&lt;=2,F4561&lt;=2,G4561&lt;=2),"Lost",AND(E4561&gt;=4,F4561&lt;=2),"New/Promising",TRUE,"Needs Attention")</f>
        <v>Champions</v>
      </c>
      <c r="I4561" s="3" t="str">
        <f t="shared" si="75"/>
        <v>Active</v>
      </c>
      <c r="J4561" s="3" t="str">
        <f>_xlfn.XLOOKUP(A4561,'Country_Lookup'!$D:$D,'Country_Lookup'!$E:$E)</f>
        <v>United Kingdom</v>
      </c>
    </row>
    <row r="4562" spans="1:10" x14ac:dyDescent="0.3">
      <c r="A4562">
        <v>16951</v>
      </c>
      <c r="B4562">
        <v>134</v>
      </c>
      <c r="C4562">
        <v>3</v>
      </c>
      <c r="D4562">
        <v>1277.7500000000002</v>
      </c>
      <c r="E4562" cm="1">
        <f t="array" ref="E4562">_xlfn.IFS(B4562&lt;=PERCENTILE($B$3:$B$5882,0.2),5,B4562&lt;=PERCENTILE($B$3:$B$5882,0.4),4,B4562&lt;=PERCENTILE($B$3:$B$5882,0.6),3,B4562&lt;=PERCENTILE($B$3:$B$5882,0.8),2,TRUE,1)</f>
        <v>3</v>
      </c>
      <c r="F4562" cm="1">
        <f t="array" ref="F4562">_xlfn.IFS(C4562&lt;=PERCENTILE($C$3:$C$5882,0.2),1,C4562&lt;=PERCENTILE($C$3:$C$5882,0.4),2,C4562&lt;=PERCENTILE($C$3:$C$5882,0.6),3,C4562&lt;=PERCENTILE($C$3:$C$5882,0.8),4,TRUE,5)</f>
        <v>3</v>
      </c>
      <c r="G4562" cm="1">
        <f t="array" ref="G4562">_xlfn.IFS(D4562&lt;=PERCENTILE($D$3:$D$5882,0.2),1,D4562&lt;=PERCENTILE($D$3:$D$5882,0.4),2,D4562&lt;=PERCENTILE($D$3:$D$5882,0.6),3,D4562&lt;=PERCENTILE($D$3:$D$5882,0.8),4,TRUE,5)</f>
        <v>4</v>
      </c>
      <c r="H4562" s="3" t="str" cm="1">
        <f t="array" ref="H4562">_xlfn.IFS(AND(E4562&gt;=4,F4562&gt;=4,G4562&gt;=4),"Champions",AND(E4562&gt;=3,F4562&gt;=3,G4562&gt;=3),"Loyal Customers",AND(E4562&lt;=2,F4562&gt;=3),"At Risk",AND(E4562&lt;=2,F4562&lt;=2,G4562&lt;=2),"Lost",AND(E4562&gt;=4,F4562&lt;=2),"New/Promising",TRUE,"Needs Attention")</f>
        <v>Loyal Customers</v>
      </c>
      <c r="I4562" s="3" t="str">
        <f t="shared" si="75"/>
        <v>Churned</v>
      </c>
      <c r="J4562" s="3" t="str">
        <f>_xlfn.XLOOKUP(A4562,'Country_Lookup'!$D:$D,'Country_Lookup'!$E:$E)</f>
        <v>United Kingdom</v>
      </c>
    </row>
    <row r="4563" spans="1:10" x14ac:dyDescent="0.3">
      <c r="A4563">
        <v>16952</v>
      </c>
      <c r="B4563">
        <v>109</v>
      </c>
      <c r="C4563">
        <v>5</v>
      </c>
      <c r="D4563">
        <v>798.77999999999929</v>
      </c>
      <c r="E4563" cm="1">
        <f t="array" ref="E4563">_xlfn.IFS(B4563&lt;=PERCENTILE($B$3:$B$5882,0.2),5,B4563&lt;=PERCENTILE($B$3:$B$5882,0.4),4,B4563&lt;=PERCENTILE($B$3:$B$5882,0.6),3,B4563&lt;=PERCENTILE($B$3:$B$5882,0.8),2,TRUE,1)</f>
        <v>3</v>
      </c>
      <c r="F4563" cm="1">
        <f t="array" ref="F4563">_xlfn.IFS(C4563&lt;=PERCENTILE($C$3:$C$5882,0.2),1,C4563&lt;=PERCENTILE($C$3:$C$5882,0.4),2,C4563&lt;=PERCENTILE($C$3:$C$5882,0.6),3,C4563&lt;=PERCENTILE($C$3:$C$5882,0.8),4,TRUE,5)</f>
        <v>4</v>
      </c>
      <c r="G4563" cm="1">
        <f t="array" ref="G4563">_xlfn.IFS(D4563&lt;=PERCENTILE($D$3:$D$5882,0.2),1,D4563&lt;=PERCENTILE($D$3:$D$5882,0.4),2,D4563&lt;=PERCENTILE($D$3:$D$5882,0.6),3,D4563&lt;=PERCENTILE($D$3:$D$5882,0.8),4,TRUE,5)</f>
        <v>3</v>
      </c>
      <c r="H4563" s="3" t="str" cm="1">
        <f t="array" ref="H4563">_xlfn.IFS(AND(E4563&gt;=4,F4563&gt;=4,G4563&gt;=4),"Champions",AND(E4563&gt;=3,F4563&gt;=3,G4563&gt;=3),"Loyal Customers",AND(E4563&lt;=2,F4563&gt;=3),"At Risk",AND(E4563&lt;=2,F4563&lt;=2,G4563&lt;=2),"Lost",AND(E4563&gt;=4,F4563&lt;=2),"New/Promising",TRUE,"Needs Attention")</f>
        <v>Loyal Customers</v>
      </c>
      <c r="I4563" s="3" t="str">
        <f t="shared" si="75"/>
        <v>Churned</v>
      </c>
      <c r="J4563" s="3" t="str">
        <f>_xlfn.XLOOKUP(A4563,'Country_Lookup'!$D:$D,'Country_Lookup'!$E:$E)</f>
        <v>United Kingdom</v>
      </c>
    </row>
    <row r="4564" spans="1:10" x14ac:dyDescent="0.3">
      <c r="A4564">
        <v>16953</v>
      </c>
      <c r="B4564">
        <v>30</v>
      </c>
      <c r="C4564">
        <v>1</v>
      </c>
      <c r="D4564">
        <v>20.8</v>
      </c>
      <c r="E4564" cm="1">
        <f t="array" ref="E4564">_xlfn.IFS(B4564&lt;=PERCENTILE($B$3:$B$5882,0.2),5,B4564&lt;=PERCENTILE($B$3:$B$5882,0.4),4,B4564&lt;=PERCENTILE($B$3:$B$5882,0.6),3,B4564&lt;=PERCENTILE($B$3:$B$5882,0.8),2,TRUE,1)</f>
        <v>4</v>
      </c>
      <c r="F4564" cm="1">
        <f t="array" ref="F4564">_xlfn.IFS(C4564&lt;=PERCENTILE($C$3:$C$5882,0.2),1,C4564&lt;=PERCENTILE($C$3:$C$5882,0.4),2,C4564&lt;=PERCENTILE($C$3:$C$5882,0.6),3,C4564&lt;=PERCENTILE($C$3:$C$5882,0.8),4,TRUE,5)</f>
        <v>1</v>
      </c>
      <c r="G4564" cm="1">
        <f t="array" ref="G4564">_xlfn.IFS(D4564&lt;=PERCENTILE($D$3:$D$5882,0.2),1,D4564&lt;=PERCENTILE($D$3:$D$5882,0.4),2,D4564&lt;=PERCENTILE($D$3:$D$5882,0.6),3,D4564&lt;=PERCENTILE($D$3:$D$5882,0.8),4,TRUE,5)</f>
        <v>1</v>
      </c>
      <c r="H4564" s="3" t="str" cm="1">
        <f t="array" ref="H4564">_xlfn.IFS(AND(E4564&gt;=4,F4564&gt;=4,G4564&gt;=4),"Champions",AND(E4564&gt;=3,F4564&gt;=3,G4564&gt;=3),"Loyal Customers",AND(E4564&lt;=2,F4564&gt;=3),"At Risk",AND(E4564&lt;=2,F4564&lt;=2,G4564&lt;=2),"Lost",AND(E4564&gt;=4,F4564&lt;=2),"New/Promising",TRUE,"Needs Attention")</f>
        <v>New/Promising</v>
      </c>
      <c r="I4564" s="3" t="str">
        <f t="shared" si="75"/>
        <v>Active</v>
      </c>
      <c r="J4564" s="3" t="str">
        <f>_xlfn.XLOOKUP(A4564,'Country_Lookup'!$D:$D,'Country_Lookup'!$E:$E)</f>
        <v>United Kingdom</v>
      </c>
    </row>
    <row r="4565" spans="1:10" x14ac:dyDescent="0.3">
      <c r="A4565">
        <v>16954</v>
      </c>
      <c r="B4565">
        <v>0</v>
      </c>
      <c r="C4565">
        <v>20</v>
      </c>
      <c r="D4565">
        <v>6081.8799999999846</v>
      </c>
      <c r="E4565" cm="1">
        <f t="array" ref="E4565">_xlfn.IFS(B4565&lt;=PERCENTILE($B$3:$B$5882,0.2),5,B4565&lt;=PERCENTILE($B$3:$B$5882,0.4),4,B4565&lt;=PERCENTILE($B$3:$B$5882,0.6),3,B4565&lt;=PERCENTILE($B$3:$B$5882,0.8),2,TRUE,1)</f>
        <v>5</v>
      </c>
      <c r="F4565" cm="1">
        <f t="array" ref="F4565">_xlfn.IFS(C4565&lt;=PERCENTILE($C$3:$C$5882,0.2),1,C4565&lt;=PERCENTILE($C$3:$C$5882,0.4),2,C4565&lt;=PERCENTILE($C$3:$C$5882,0.6),3,C4565&lt;=PERCENTILE($C$3:$C$5882,0.8),4,TRUE,5)</f>
        <v>5</v>
      </c>
      <c r="G4565" cm="1">
        <f t="array" ref="G4565">_xlfn.IFS(D4565&lt;=PERCENTILE($D$3:$D$5882,0.2),1,D4565&lt;=PERCENTILE($D$3:$D$5882,0.4),2,D4565&lt;=PERCENTILE($D$3:$D$5882,0.6),3,D4565&lt;=PERCENTILE($D$3:$D$5882,0.8),4,TRUE,5)</f>
        <v>5</v>
      </c>
      <c r="H4565" s="3" t="str" cm="1">
        <f t="array" ref="H4565">_xlfn.IFS(AND(E4565&gt;=4,F4565&gt;=4,G4565&gt;=4),"Champions",AND(E4565&gt;=3,F4565&gt;=3,G4565&gt;=3),"Loyal Customers",AND(E4565&lt;=2,F4565&gt;=3),"At Risk",AND(E4565&lt;=2,F4565&lt;=2,G4565&lt;=2),"Lost",AND(E4565&gt;=4,F4565&lt;=2),"New/Promising",TRUE,"Needs Attention")</f>
        <v>Champions</v>
      </c>
      <c r="I4565" s="3" t="str">
        <f t="shared" si="75"/>
        <v>Active</v>
      </c>
      <c r="J4565" s="3" t="str">
        <f>_xlfn.XLOOKUP(A4565,'Country_Lookup'!$D:$D,'Country_Lookup'!$E:$E)</f>
        <v>United Kingdom</v>
      </c>
    </row>
    <row r="4566" spans="1:10" x14ac:dyDescent="0.3">
      <c r="A4566">
        <v>16955</v>
      </c>
      <c r="B4566">
        <v>184</v>
      </c>
      <c r="C4566">
        <v>6</v>
      </c>
      <c r="D4566">
        <v>1309.4099999999987</v>
      </c>
      <c r="E4566" cm="1">
        <f t="array" ref="E4566">_xlfn.IFS(B4566&lt;=PERCENTILE($B$3:$B$5882,0.2),5,B4566&lt;=PERCENTILE($B$3:$B$5882,0.4),4,B4566&lt;=PERCENTILE($B$3:$B$5882,0.6),3,B4566&lt;=PERCENTILE($B$3:$B$5882,0.8),2,TRUE,1)</f>
        <v>3</v>
      </c>
      <c r="F4566" cm="1">
        <f t="array" ref="F4566">_xlfn.IFS(C4566&lt;=PERCENTILE($C$3:$C$5882,0.2),1,C4566&lt;=PERCENTILE($C$3:$C$5882,0.4),2,C4566&lt;=PERCENTILE($C$3:$C$5882,0.6),3,C4566&lt;=PERCENTILE($C$3:$C$5882,0.8),4,TRUE,5)</f>
        <v>4</v>
      </c>
      <c r="G4566" cm="1">
        <f t="array" ref="G4566">_xlfn.IFS(D4566&lt;=PERCENTILE($D$3:$D$5882,0.2),1,D4566&lt;=PERCENTILE($D$3:$D$5882,0.4),2,D4566&lt;=PERCENTILE($D$3:$D$5882,0.6),3,D4566&lt;=PERCENTILE($D$3:$D$5882,0.8),4,TRUE,5)</f>
        <v>4</v>
      </c>
      <c r="H4566" s="3" t="str" cm="1">
        <f t="array" ref="H4566">_xlfn.IFS(AND(E4566&gt;=4,F4566&gt;=4,G4566&gt;=4),"Champions",AND(E4566&gt;=3,F4566&gt;=3,G4566&gt;=3),"Loyal Customers",AND(E4566&lt;=2,F4566&gt;=3),"At Risk",AND(E4566&lt;=2,F4566&lt;=2,G4566&lt;=2),"Lost",AND(E4566&gt;=4,F4566&lt;=2),"New/Promising",TRUE,"Needs Attention")</f>
        <v>Loyal Customers</v>
      </c>
      <c r="I4566" s="3" t="str">
        <f t="shared" si="75"/>
        <v>Churned</v>
      </c>
      <c r="J4566" s="3" t="str">
        <f>_xlfn.XLOOKUP(A4566,'Country_Lookup'!$D:$D,'Country_Lookup'!$E:$E)</f>
        <v>United Kingdom</v>
      </c>
    </row>
    <row r="4567" spans="1:10" x14ac:dyDescent="0.3">
      <c r="A4567">
        <v>16956</v>
      </c>
      <c r="B4567">
        <v>17</v>
      </c>
      <c r="C4567">
        <v>1</v>
      </c>
      <c r="D4567">
        <v>308.7399999999999</v>
      </c>
      <c r="E4567" cm="1">
        <f t="array" ref="E4567">_xlfn.IFS(B4567&lt;=PERCENTILE($B$3:$B$5882,0.2),5,B4567&lt;=PERCENTILE($B$3:$B$5882,0.4),4,B4567&lt;=PERCENTILE($B$3:$B$5882,0.6),3,B4567&lt;=PERCENTILE($B$3:$B$5882,0.8),2,TRUE,1)</f>
        <v>5</v>
      </c>
      <c r="F4567" cm="1">
        <f t="array" ref="F4567">_xlfn.IFS(C4567&lt;=PERCENTILE($C$3:$C$5882,0.2),1,C4567&lt;=PERCENTILE($C$3:$C$5882,0.4),2,C4567&lt;=PERCENTILE($C$3:$C$5882,0.6),3,C4567&lt;=PERCENTILE($C$3:$C$5882,0.8),4,TRUE,5)</f>
        <v>1</v>
      </c>
      <c r="G4567" cm="1">
        <f t="array" ref="G4567">_xlfn.IFS(D4567&lt;=PERCENTILE($D$3:$D$5882,0.2),1,D4567&lt;=PERCENTILE($D$3:$D$5882,0.4),2,D4567&lt;=PERCENTILE($D$3:$D$5882,0.6),3,D4567&lt;=PERCENTILE($D$3:$D$5882,0.8),4,TRUE,5)</f>
        <v>2</v>
      </c>
      <c r="H4567" s="3" t="str" cm="1">
        <f t="array" ref="H4567">_xlfn.IFS(AND(E4567&gt;=4,F4567&gt;=4,G4567&gt;=4),"Champions",AND(E4567&gt;=3,F4567&gt;=3,G4567&gt;=3),"Loyal Customers",AND(E4567&lt;=2,F4567&gt;=3),"At Risk",AND(E4567&lt;=2,F4567&lt;=2,G4567&lt;=2),"Lost",AND(E4567&gt;=4,F4567&lt;=2),"New/Promising",TRUE,"Needs Attention")</f>
        <v>New/Promising</v>
      </c>
      <c r="I4567" s="3" t="str">
        <f t="shared" si="75"/>
        <v>Active</v>
      </c>
      <c r="J4567" s="3" t="str">
        <f>_xlfn.XLOOKUP(A4567,'Country_Lookup'!$D:$D,'Country_Lookup'!$E:$E)</f>
        <v>United Kingdom</v>
      </c>
    </row>
    <row r="4568" spans="1:10" x14ac:dyDescent="0.3">
      <c r="A4568">
        <v>16957</v>
      </c>
      <c r="B4568">
        <v>239</v>
      </c>
      <c r="C4568">
        <v>2</v>
      </c>
      <c r="D4568">
        <v>416.6400000000001</v>
      </c>
      <c r="E4568" cm="1">
        <f t="array" ref="E4568">_xlfn.IFS(B4568&lt;=PERCENTILE($B$3:$B$5882,0.2),5,B4568&lt;=PERCENTILE($B$3:$B$5882,0.4),4,B4568&lt;=PERCENTILE($B$3:$B$5882,0.6),3,B4568&lt;=PERCENTILE($B$3:$B$5882,0.8),2,TRUE,1)</f>
        <v>2</v>
      </c>
      <c r="F4568" cm="1">
        <f t="array" ref="F4568">_xlfn.IFS(C4568&lt;=PERCENTILE($C$3:$C$5882,0.2),1,C4568&lt;=PERCENTILE($C$3:$C$5882,0.4),2,C4568&lt;=PERCENTILE($C$3:$C$5882,0.6),3,C4568&lt;=PERCENTILE($C$3:$C$5882,0.8),4,TRUE,5)</f>
        <v>2</v>
      </c>
      <c r="G4568" cm="1">
        <f t="array" ref="G4568">_xlfn.IFS(D4568&lt;=PERCENTILE($D$3:$D$5882,0.2),1,D4568&lt;=PERCENTILE($D$3:$D$5882,0.4),2,D4568&lt;=PERCENTILE($D$3:$D$5882,0.6),3,D4568&lt;=PERCENTILE($D$3:$D$5882,0.8),4,TRUE,5)</f>
        <v>2</v>
      </c>
      <c r="H4568" s="3" t="str" cm="1">
        <f t="array" ref="H4568">_xlfn.IFS(AND(E4568&gt;=4,F4568&gt;=4,G4568&gt;=4),"Champions",AND(E4568&gt;=3,F4568&gt;=3,G4568&gt;=3),"Loyal Customers",AND(E4568&lt;=2,F4568&gt;=3),"At Risk",AND(E4568&lt;=2,F4568&lt;=2,G4568&lt;=2),"Lost",AND(E4568&gt;=4,F4568&lt;=2),"New/Promising",TRUE,"Needs Attention")</f>
        <v>Lost</v>
      </c>
      <c r="I4568" s="3" t="str">
        <f t="shared" si="75"/>
        <v>Churned</v>
      </c>
      <c r="J4568" s="3" t="str">
        <f>_xlfn.XLOOKUP(A4568,'Country_Lookup'!$D:$D,'Country_Lookup'!$E:$E)</f>
        <v>United Kingdom</v>
      </c>
    </row>
    <row r="4569" spans="1:10" x14ac:dyDescent="0.3">
      <c r="A4569">
        <v>16958</v>
      </c>
      <c r="B4569">
        <v>435</v>
      </c>
      <c r="C4569">
        <v>1</v>
      </c>
      <c r="D4569">
        <v>809.44000000000085</v>
      </c>
      <c r="E4569" cm="1">
        <f t="array" ref="E4569">_xlfn.IFS(B4569&lt;=PERCENTILE($B$3:$B$5882,0.2),5,B4569&lt;=PERCENTILE($B$3:$B$5882,0.4),4,B4569&lt;=PERCENTILE($B$3:$B$5882,0.6),3,B4569&lt;=PERCENTILE($B$3:$B$5882,0.8),2,TRUE,1)</f>
        <v>1</v>
      </c>
      <c r="F4569" cm="1">
        <f t="array" ref="F4569">_xlfn.IFS(C4569&lt;=PERCENTILE($C$3:$C$5882,0.2),1,C4569&lt;=PERCENTILE($C$3:$C$5882,0.4),2,C4569&lt;=PERCENTILE($C$3:$C$5882,0.6),3,C4569&lt;=PERCENTILE($C$3:$C$5882,0.8),4,TRUE,5)</f>
        <v>1</v>
      </c>
      <c r="G4569" cm="1">
        <f t="array" ref="G4569">_xlfn.IFS(D4569&lt;=PERCENTILE($D$3:$D$5882,0.2),1,D4569&lt;=PERCENTILE($D$3:$D$5882,0.4),2,D4569&lt;=PERCENTILE($D$3:$D$5882,0.6),3,D4569&lt;=PERCENTILE($D$3:$D$5882,0.8),4,TRUE,5)</f>
        <v>3</v>
      </c>
      <c r="H4569" s="3" t="str" cm="1">
        <f t="array" ref="H4569">_xlfn.IFS(AND(E4569&gt;=4,F4569&gt;=4,G4569&gt;=4),"Champions",AND(E4569&gt;=3,F4569&gt;=3,G4569&gt;=3),"Loyal Customers",AND(E4569&lt;=2,F4569&gt;=3),"At Risk",AND(E4569&lt;=2,F4569&lt;=2,G4569&lt;=2),"Lost",AND(E4569&gt;=4,F4569&lt;=2),"New/Promising",TRUE,"Needs Attention")</f>
        <v>Needs Attention</v>
      </c>
      <c r="I4569" s="3" t="str">
        <f t="shared" si="75"/>
        <v>Churned</v>
      </c>
      <c r="J4569" s="3" t="str">
        <f>_xlfn.XLOOKUP(A4569,'Country_Lookup'!$D:$D,'Country_Lookup'!$E:$E)</f>
        <v>United Kingdom</v>
      </c>
    </row>
    <row r="4570" spans="1:10" x14ac:dyDescent="0.3">
      <c r="A4570">
        <v>16959</v>
      </c>
      <c r="B4570">
        <v>87</v>
      </c>
      <c r="C4570">
        <v>1</v>
      </c>
      <c r="D4570">
        <v>117.35000000000001</v>
      </c>
      <c r="E4570" cm="1">
        <f t="array" ref="E4570">_xlfn.IFS(B4570&lt;=PERCENTILE($B$3:$B$5882,0.2),5,B4570&lt;=PERCENTILE($B$3:$B$5882,0.4),4,B4570&lt;=PERCENTILE($B$3:$B$5882,0.6),3,B4570&lt;=PERCENTILE($B$3:$B$5882,0.8),2,TRUE,1)</f>
        <v>3</v>
      </c>
      <c r="F4570" cm="1">
        <f t="array" ref="F4570">_xlfn.IFS(C4570&lt;=PERCENTILE($C$3:$C$5882,0.2),1,C4570&lt;=PERCENTILE($C$3:$C$5882,0.4),2,C4570&lt;=PERCENTILE($C$3:$C$5882,0.6),3,C4570&lt;=PERCENTILE($C$3:$C$5882,0.8),4,TRUE,5)</f>
        <v>1</v>
      </c>
      <c r="G4570" cm="1">
        <f t="array" ref="G4570">_xlfn.IFS(D4570&lt;=PERCENTILE($D$3:$D$5882,0.2),1,D4570&lt;=PERCENTILE($D$3:$D$5882,0.4),2,D4570&lt;=PERCENTILE($D$3:$D$5882,0.6),3,D4570&lt;=PERCENTILE($D$3:$D$5882,0.8),4,TRUE,5)</f>
        <v>1</v>
      </c>
      <c r="H4570" s="3" t="str" cm="1">
        <f t="array" ref="H4570">_xlfn.IFS(AND(E4570&gt;=4,F4570&gt;=4,G4570&gt;=4),"Champions",AND(E4570&gt;=3,F4570&gt;=3,G4570&gt;=3),"Loyal Customers",AND(E4570&lt;=2,F4570&gt;=3),"At Risk",AND(E4570&lt;=2,F4570&lt;=2,G4570&lt;=2),"Lost",AND(E4570&gt;=4,F4570&lt;=2),"New/Promising",TRUE,"Needs Attention")</f>
        <v>Needs Attention</v>
      </c>
      <c r="I4570" s="3" t="str">
        <f t="shared" si="75"/>
        <v>Active</v>
      </c>
      <c r="J4570" s="3" t="str">
        <f>_xlfn.XLOOKUP(A4570,'Country_Lookup'!$D:$D,'Country_Lookup'!$E:$E)</f>
        <v>United Kingdom</v>
      </c>
    </row>
    <row r="4571" spans="1:10" x14ac:dyDescent="0.3">
      <c r="A4571">
        <v>16960</v>
      </c>
      <c r="B4571">
        <v>38</v>
      </c>
      <c r="C4571">
        <v>8</v>
      </c>
      <c r="D4571">
        <v>2043.4300000000196</v>
      </c>
      <c r="E4571" cm="1">
        <f t="array" ref="E4571">_xlfn.IFS(B4571&lt;=PERCENTILE($B$3:$B$5882,0.2),5,B4571&lt;=PERCENTILE($B$3:$B$5882,0.4),4,B4571&lt;=PERCENTILE($B$3:$B$5882,0.6),3,B4571&lt;=PERCENTILE($B$3:$B$5882,0.8),2,TRUE,1)</f>
        <v>4</v>
      </c>
      <c r="F4571" cm="1">
        <f t="array" ref="F4571">_xlfn.IFS(C4571&lt;=PERCENTILE($C$3:$C$5882,0.2),1,C4571&lt;=PERCENTILE($C$3:$C$5882,0.4),2,C4571&lt;=PERCENTILE($C$3:$C$5882,0.6),3,C4571&lt;=PERCENTILE($C$3:$C$5882,0.8),4,TRUE,5)</f>
        <v>4</v>
      </c>
      <c r="G4571" cm="1">
        <f t="array" ref="G4571">_xlfn.IFS(D4571&lt;=PERCENTILE($D$3:$D$5882,0.2),1,D4571&lt;=PERCENTILE($D$3:$D$5882,0.4),2,D4571&lt;=PERCENTILE($D$3:$D$5882,0.6),3,D4571&lt;=PERCENTILE($D$3:$D$5882,0.8),4,TRUE,5)</f>
        <v>4</v>
      </c>
      <c r="H4571" s="3" t="str" cm="1">
        <f t="array" ref="H4571">_xlfn.IFS(AND(E4571&gt;=4,F4571&gt;=4,G4571&gt;=4),"Champions",AND(E4571&gt;=3,F4571&gt;=3,G4571&gt;=3),"Loyal Customers",AND(E4571&lt;=2,F4571&gt;=3),"At Risk",AND(E4571&lt;=2,F4571&lt;=2,G4571&lt;=2),"Lost",AND(E4571&gt;=4,F4571&lt;=2),"New/Promising",TRUE,"Needs Attention")</f>
        <v>Champions</v>
      </c>
      <c r="I4571" s="3" t="str">
        <f t="shared" si="75"/>
        <v>Active</v>
      </c>
      <c r="J4571" s="3" t="str">
        <f>_xlfn.XLOOKUP(A4571,'Country_Lookup'!$D:$D,'Country_Lookup'!$E:$E)</f>
        <v>United Kingdom</v>
      </c>
    </row>
    <row r="4572" spans="1:10" x14ac:dyDescent="0.3">
      <c r="A4572">
        <v>16961</v>
      </c>
      <c r="B4572">
        <v>116</v>
      </c>
      <c r="C4572">
        <v>3</v>
      </c>
      <c r="D4572">
        <v>794.56</v>
      </c>
      <c r="E4572" cm="1">
        <f t="array" ref="E4572">_xlfn.IFS(B4572&lt;=PERCENTILE($B$3:$B$5882,0.2),5,B4572&lt;=PERCENTILE($B$3:$B$5882,0.4),4,B4572&lt;=PERCENTILE($B$3:$B$5882,0.6),3,B4572&lt;=PERCENTILE($B$3:$B$5882,0.8),2,TRUE,1)</f>
        <v>3</v>
      </c>
      <c r="F4572" cm="1">
        <f t="array" ref="F4572">_xlfn.IFS(C4572&lt;=PERCENTILE($C$3:$C$5882,0.2),1,C4572&lt;=PERCENTILE($C$3:$C$5882,0.4),2,C4572&lt;=PERCENTILE($C$3:$C$5882,0.6),3,C4572&lt;=PERCENTILE($C$3:$C$5882,0.8),4,TRUE,5)</f>
        <v>3</v>
      </c>
      <c r="G4572" cm="1">
        <f t="array" ref="G4572">_xlfn.IFS(D4572&lt;=PERCENTILE($D$3:$D$5882,0.2),1,D4572&lt;=PERCENTILE($D$3:$D$5882,0.4),2,D4572&lt;=PERCENTILE($D$3:$D$5882,0.6),3,D4572&lt;=PERCENTILE($D$3:$D$5882,0.8),4,TRUE,5)</f>
        <v>3</v>
      </c>
      <c r="H4572" s="3" t="str" cm="1">
        <f t="array" ref="H4572">_xlfn.IFS(AND(E4572&gt;=4,F4572&gt;=4,G4572&gt;=4),"Champions",AND(E4572&gt;=3,F4572&gt;=3,G4572&gt;=3),"Loyal Customers",AND(E4572&lt;=2,F4572&gt;=3),"At Risk",AND(E4572&lt;=2,F4572&lt;=2,G4572&lt;=2),"Lost",AND(E4572&gt;=4,F4572&lt;=2),"New/Promising",TRUE,"Needs Attention")</f>
        <v>Loyal Customers</v>
      </c>
      <c r="I4572" s="3" t="str">
        <f t="shared" si="75"/>
        <v>Churned</v>
      </c>
      <c r="J4572" s="3" t="str">
        <f>_xlfn.XLOOKUP(A4572,'Country_Lookup'!$D:$D,'Country_Lookup'!$E:$E)</f>
        <v>United Kingdom</v>
      </c>
    </row>
    <row r="4573" spans="1:10" x14ac:dyDescent="0.3">
      <c r="A4573">
        <v>16962</v>
      </c>
      <c r="B4573">
        <v>409</v>
      </c>
      <c r="C4573">
        <v>1</v>
      </c>
      <c r="D4573">
        <v>251.04</v>
      </c>
      <c r="E4573" cm="1">
        <f t="array" ref="E4573">_xlfn.IFS(B4573&lt;=PERCENTILE($B$3:$B$5882,0.2),5,B4573&lt;=PERCENTILE($B$3:$B$5882,0.4),4,B4573&lt;=PERCENTILE($B$3:$B$5882,0.6),3,B4573&lt;=PERCENTILE($B$3:$B$5882,0.8),2,TRUE,1)</f>
        <v>2</v>
      </c>
      <c r="F4573" cm="1">
        <f t="array" ref="F4573">_xlfn.IFS(C4573&lt;=PERCENTILE($C$3:$C$5882,0.2),1,C4573&lt;=PERCENTILE($C$3:$C$5882,0.4),2,C4573&lt;=PERCENTILE($C$3:$C$5882,0.6),3,C4573&lt;=PERCENTILE($C$3:$C$5882,0.8),4,TRUE,5)</f>
        <v>1</v>
      </c>
      <c r="G4573" cm="1">
        <f t="array" ref="G4573">_xlfn.IFS(D4573&lt;=PERCENTILE($D$3:$D$5882,0.2),1,D4573&lt;=PERCENTILE($D$3:$D$5882,0.4),2,D4573&lt;=PERCENTILE($D$3:$D$5882,0.6),3,D4573&lt;=PERCENTILE($D$3:$D$5882,0.8),4,TRUE,5)</f>
        <v>1</v>
      </c>
      <c r="H4573" s="3" t="str" cm="1">
        <f t="array" ref="H4573">_xlfn.IFS(AND(E4573&gt;=4,F4573&gt;=4,G4573&gt;=4),"Champions",AND(E4573&gt;=3,F4573&gt;=3,G4573&gt;=3),"Loyal Customers",AND(E4573&lt;=2,F4573&gt;=3),"At Risk",AND(E4573&lt;=2,F4573&lt;=2,G4573&lt;=2),"Lost",AND(E4573&gt;=4,F4573&lt;=2),"New/Promising",TRUE,"Needs Attention")</f>
        <v>Lost</v>
      </c>
      <c r="I4573" s="3" t="str">
        <f t="shared" si="75"/>
        <v>Churned</v>
      </c>
      <c r="J4573" s="3" t="str">
        <f>_xlfn.XLOOKUP(A4573,'Country_Lookup'!$D:$D,'Country_Lookup'!$E:$E)</f>
        <v>United Kingdom</v>
      </c>
    </row>
    <row r="4574" spans="1:10" x14ac:dyDescent="0.3">
      <c r="A4574">
        <v>16963</v>
      </c>
      <c r="B4574">
        <v>187</v>
      </c>
      <c r="C4574">
        <v>1</v>
      </c>
      <c r="D4574">
        <v>110.54999999999998</v>
      </c>
      <c r="E4574" cm="1">
        <f t="array" ref="E4574">_xlfn.IFS(B4574&lt;=PERCENTILE($B$3:$B$5882,0.2),5,B4574&lt;=PERCENTILE($B$3:$B$5882,0.4),4,B4574&lt;=PERCENTILE($B$3:$B$5882,0.6),3,B4574&lt;=PERCENTILE($B$3:$B$5882,0.8),2,TRUE,1)</f>
        <v>3</v>
      </c>
      <c r="F4574" cm="1">
        <f t="array" ref="F4574">_xlfn.IFS(C4574&lt;=PERCENTILE($C$3:$C$5882,0.2),1,C4574&lt;=PERCENTILE($C$3:$C$5882,0.4),2,C4574&lt;=PERCENTILE($C$3:$C$5882,0.6),3,C4574&lt;=PERCENTILE($C$3:$C$5882,0.8),4,TRUE,5)</f>
        <v>1</v>
      </c>
      <c r="G4574" cm="1">
        <f t="array" ref="G4574">_xlfn.IFS(D4574&lt;=PERCENTILE($D$3:$D$5882,0.2),1,D4574&lt;=PERCENTILE($D$3:$D$5882,0.4),2,D4574&lt;=PERCENTILE($D$3:$D$5882,0.6),3,D4574&lt;=PERCENTILE($D$3:$D$5882,0.8),4,TRUE,5)</f>
        <v>1</v>
      </c>
      <c r="H4574" s="3" t="str" cm="1">
        <f t="array" ref="H4574">_xlfn.IFS(AND(E4574&gt;=4,F4574&gt;=4,G4574&gt;=4),"Champions",AND(E4574&gt;=3,F4574&gt;=3,G4574&gt;=3),"Loyal Customers",AND(E4574&lt;=2,F4574&gt;=3),"At Risk",AND(E4574&lt;=2,F4574&lt;=2,G4574&lt;=2),"Lost",AND(E4574&gt;=4,F4574&lt;=2),"New/Promising",TRUE,"Needs Attention")</f>
        <v>Needs Attention</v>
      </c>
      <c r="I4574" s="3" t="str">
        <f t="shared" si="75"/>
        <v>Churned</v>
      </c>
      <c r="J4574" s="3" t="str">
        <f>_xlfn.XLOOKUP(A4574,'Country_Lookup'!$D:$D,'Country_Lookup'!$E:$E)</f>
        <v>United Kingdom</v>
      </c>
    </row>
    <row r="4575" spans="1:10" x14ac:dyDescent="0.3">
      <c r="A4575">
        <v>16964</v>
      </c>
      <c r="B4575">
        <v>733</v>
      </c>
      <c r="C4575">
        <v>2</v>
      </c>
      <c r="D4575">
        <v>207.85</v>
      </c>
      <c r="E4575" cm="1">
        <f t="array" ref="E4575">_xlfn.IFS(B4575&lt;=PERCENTILE($B$3:$B$5882,0.2),5,B4575&lt;=PERCENTILE($B$3:$B$5882,0.4),4,B4575&lt;=PERCENTILE($B$3:$B$5882,0.6),3,B4575&lt;=PERCENTILE($B$3:$B$5882,0.8),2,TRUE,1)</f>
        <v>1</v>
      </c>
      <c r="F4575" cm="1">
        <f t="array" ref="F4575">_xlfn.IFS(C4575&lt;=PERCENTILE($C$3:$C$5882,0.2),1,C4575&lt;=PERCENTILE($C$3:$C$5882,0.4),2,C4575&lt;=PERCENTILE($C$3:$C$5882,0.6),3,C4575&lt;=PERCENTILE($C$3:$C$5882,0.8),4,TRUE,5)</f>
        <v>2</v>
      </c>
      <c r="G4575" cm="1">
        <f t="array" ref="G4575">_xlfn.IFS(D4575&lt;=PERCENTILE($D$3:$D$5882,0.2),1,D4575&lt;=PERCENTILE($D$3:$D$5882,0.4),2,D4575&lt;=PERCENTILE($D$3:$D$5882,0.6),3,D4575&lt;=PERCENTILE($D$3:$D$5882,0.8),4,TRUE,5)</f>
        <v>1</v>
      </c>
      <c r="H4575" s="3" t="str" cm="1">
        <f t="array" ref="H4575">_xlfn.IFS(AND(E4575&gt;=4,F4575&gt;=4,G4575&gt;=4),"Champions",AND(E4575&gt;=3,F4575&gt;=3,G4575&gt;=3),"Loyal Customers",AND(E4575&lt;=2,F4575&gt;=3),"At Risk",AND(E4575&lt;=2,F4575&lt;=2,G4575&lt;=2),"Lost",AND(E4575&gt;=4,F4575&lt;=2),"New/Promising",TRUE,"Needs Attention")</f>
        <v>Lost</v>
      </c>
      <c r="I4575" s="3" t="str">
        <f t="shared" si="75"/>
        <v>Churned</v>
      </c>
      <c r="J4575" s="3" t="str">
        <f>_xlfn.XLOOKUP(A4575,'Country_Lookup'!$D:$D,'Country_Lookup'!$E:$E)</f>
        <v>United Kingdom</v>
      </c>
    </row>
    <row r="4576" spans="1:10" x14ac:dyDescent="0.3">
      <c r="A4576">
        <v>16965</v>
      </c>
      <c r="B4576">
        <v>226</v>
      </c>
      <c r="C4576">
        <v>1</v>
      </c>
      <c r="D4576">
        <v>201.18999999999994</v>
      </c>
      <c r="E4576" cm="1">
        <f t="array" ref="E4576">_xlfn.IFS(B4576&lt;=PERCENTILE($B$3:$B$5882,0.2),5,B4576&lt;=PERCENTILE($B$3:$B$5882,0.4),4,B4576&lt;=PERCENTILE($B$3:$B$5882,0.6),3,B4576&lt;=PERCENTILE($B$3:$B$5882,0.8),2,TRUE,1)</f>
        <v>2</v>
      </c>
      <c r="F4576" cm="1">
        <f t="array" ref="F4576">_xlfn.IFS(C4576&lt;=PERCENTILE($C$3:$C$5882,0.2),1,C4576&lt;=PERCENTILE($C$3:$C$5882,0.4),2,C4576&lt;=PERCENTILE($C$3:$C$5882,0.6),3,C4576&lt;=PERCENTILE($C$3:$C$5882,0.8),4,TRUE,5)</f>
        <v>1</v>
      </c>
      <c r="G4576" cm="1">
        <f t="array" ref="G4576">_xlfn.IFS(D4576&lt;=PERCENTILE($D$3:$D$5882,0.2),1,D4576&lt;=PERCENTILE($D$3:$D$5882,0.4),2,D4576&lt;=PERCENTILE($D$3:$D$5882,0.6),3,D4576&lt;=PERCENTILE($D$3:$D$5882,0.8),4,TRUE,5)</f>
        <v>1</v>
      </c>
      <c r="H4576" s="3" t="str" cm="1">
        <f t="array" ref="H4576">_xlfn.IFS(AND(E4576&gt;=4,F4576&gt;=4,G4576&gt;=4),"Champions",AND(E4576&gt;=3,F4576&gt;=3,G4576&gt;=3),"Loyal Customers",AND(E4576&lt;=2,F4576&gt;=3),"At Risk",AND(E4576&lt;=2,F4576&lt;=2,G4576&lt;=2),"Lost",AND(E4576&gt;=4,F4576&lt;=2),"New/Promising",TRUE,"Needs Attention")</f>
        <v>Lost</v>
      </c>
      <c r="I4576" s="3" t="str">
        <f t="shared" si="75"/>
        <v>Churned</v>
      </c>
      <c r="J4576" s="3" t="str">
        <f>_xlfn.XLOOKUP(A4576,'Country_Lookup'!$D:$D,'Country_Lookup'!$E:$E)</f>
        <v>United Kingdom</v>
      </c>
    </row>
    <row r="4577" spans="1:10" x14ac:dyDescent="0.3">
      <c r="A4577">
        <v>16966</v>
      </c>
      <c r="B4577">
        <v>8</v>
      </c>
      <c r="C4577">
        <v>7</v>
      </c>
      <c r="D4577">
        <v>2154.9700000000007</v>
      </c>
      <c r="E4577" cm="1">
        <f t="array" ref="E4577">_xlfn.IFS(B4577&lt;=PERCENTILE($B$3:$B$5882,0.2),5,B4577&lt;=PERCENTILE($B$3:$B$5882,0.4),4,B4577&lt;=PERCENTILE($B$3:$B$5882,0.6),3,B4577&lt;=PERCENTILE($B$3:$B$5882,0.8),2,TRUE,1)</f>
        <v>5</v>
      </c>
      <c r="F4577" cm="1">
        <f t="array" ref="F4577">_xlfn.IFS(C4577&lt;=PERCENTILE($C$3:$C$5882,0.2),1,C4577&lt;=PERCENTILE($C$3:$C$5882,0.4),2,C4577&lt;=PERCENTILE($C$3:$C$5882,0.6),3,C4577&lt;=PERCENTILE($C$3:$C$5882,0.8),4,TRUE,5)</f>
        <v>4</v>
      </c>
      <c r="G4577" cm="1">
        <f t="array" ref="G4577">_xlfn.IFS(D4577&lt;=PERCENTILE($D$3:$D$5882,0.2),1,D4577&lt;=PERCENTILE($D$3:$D$5882,0.4),2,D4577&lt;=PERCENTILE($D$3:$D$5882,0.6),3,D4577&lt;=PERCENTILE($D$3:$D$5882,0.8),4,TRUE,5)</f>
        <v>4</v>
      </c>
      <c r="H4577" s="3" t="str" cm="1">
        <f t="array" ref="H4577">_xlfn.IFS(AND(E4577&gt;=4,F4577&gt;=4,G4577&gt;=4),"Champions",AND(E4577&gt;=3,F4577&gt;=3,G4577&gt;=3),"Loyal Customers",AND(E4577&lt;=2,F4577&gt;=3),"At Risk",AND(E4577&lt;=2,F4577&lt;=2,G4577&lt;=2),"Lost",AND(E4577&gt;=4,F4577&lt;=2),"New/Promising",TRUE,"Needs Attention")</f>
        <v>Champions</v>
      </c>
      <c r="I4577" s="3" t="str">
        <f t="shared" si="75"/>
        <v>Active</v>
      </c>
      <c r="J4577" s="3" t="str">
        <f>_xlfn.XLOOKUP(A4577,'Country_Lookup'!$D:$D,'Country_Lookup'!$E:$E)</f>
        <v>United Kingdom</v>
      </c>
    </row>
    <row r="4578" spans="1:10" x14ac:dyDescent="0.3">
      <c r="A4578">
        <v>16967</v>
      </c>
      <c r="B4578">
        <v>189</v>
      </c>
      <c r="C4578">
        <v>1</v>
      </c>
      <c r="D4578">
        <v>319.02000000000015</v>
      </c>
      <c r="E4578" cm="1">
        <f t="array" ref="E4578">_xlfn.IFS(B4578&lt;=PERCENTILE($B$3:$B$5882,0.2),5,B4578&lt;=PERCENTILE($B$3:$B$5882,0.4),4,B4578&lt;=PERCENTILE($B$3:$B$5882,0.6),3,B4578&lt;=PERCENTILE($B$3:$B$5882,0.8),2,TRUE,1)</f>
        <v>3</v>
      </c>
      <c r="F4578" cm="1">
        <f t="array" ref="F4578">_xlfn.IFS(C4578&lt;=PERCENTILE($C$3:$C$5882,0.2),1,C4578&lt;=PERCENTILE($C$3:$C$5882,0.4),2,C4578&lt;=PERCENTILE($C$3:$C$5882,0.6),3,C4578&lt;=PERCENTILE($C$3:$C$5882,0.8),4,TRUE,5)</f>
        <v>1</v>
      </c>
      <c r="G4578" cm="1">
        <f t="array" ref="G4578">_xlfn.IFS(D4578&lt;=PERCENTILE($D$3:$D$5882,0.2),1,D4578&lt;=PERCENTILE($D$3:$D$5882,0.4),2,D4578&lt;=PERCENTILE($D$3:$D$5882,0.6),3,D4578&lt;=PERCENTILE($D$3:$D$5882,0.8),4,TRUE,5)</f>
        <v>2</v>
      </c>
      <c r="H4578" s="3" t="str" cm="1">
        <f t="array" ref="H4578">_xlfn.IFS(AND(E4578&gt;=4,F4578&gt;=4,G4578&gt;=4),"Champions",AND(E4578&gt;=3,F4578&gt;=3,G4578&gt;=3),"Loyal Customers",AND(E4578&lt;=2,F4578&gt;=3),"At Risk",AND(E4578&lt;=2,F4578&lt;=2,G4578&lt;=2),"Lost",AND(E4578&gt;=4,F4578&lt;=2),"New/Promising",TRUE,"Needs Attention")</f>
        <v>Needs Attention</v>
      </c>
      <c r="I4578" s="3" t="str">
        <f t="shared" si="75"/>
        <v>Churned</v>
      </c>
      <c r="J4578" s="3" t="str">
        <f>_xlfn.XLOOKUP(A4578,'Country_Lookup'!$D:$D,'Country_Lookup'!$E:$E)</f>
        <v>United Kingdom</v>
      </c>
    </row>
    <row r="4579" spans="1:10" x14ac:dyDescent="0.3">
      <c r="A4579">
        <v>16968</v>
      </c>
      <c r="B4579">
        <v>4</v>
      </c>
      <c r="C4579">
        <v>2</v>
      </c>
      <c r="D4579">
        <v>439.43000000000023</v>
      </c>
      <c r="E4579" cm="1">
        <f t="array" ref="E4579">_xlfn.IFS(B4579&lt;=PERCENTILE($B$3:$B$5882,0.2),5,B4579&lt;=PERCENTILE($B$3:$B$5882,0.4),4,B4579&lt;=PERCENTILE($B$3:$B$5882,0.6),3,B4579&lt;=PERCENTILE($B$3:$B$5882,0.8),2,TRUE,1)</f>
        <v>5</v>
      </c>
      <c r="F4579" cm="1">
        <f t="array" ref="F4579">_xlfn.IFS(C4579&lt;=PERCENTILE($C$3:$C$5882,0.2),1,C4579&lt;=PERCENTILE($C$3:$C$5882,0.4),2,C4579&lt;=PERCENTILE($C$3:$C$5882,0.6),3,C4579&lt;=PERCENTILE($C$3:$C$5882,0.8),4,TRUE,5)</f>
        <v>2</v>
      </c>
      <c r="G4579" cm="1">
        <f t="array" ref="G4579">_xlfn.IFS(D4579&lt;=PERCENTILE($D$3:$D$5882,0.2),1,D4579&lt;=PERCENTILE($D$3:$D$5882,0.4),2,D4579&lt;=PERCENTILE($D$3:$D$5882,0.6),3,D4579&lt;=PERCENTILE($D$3:$D$5882,0.8),4,TRUE,5)</f>
        <v>2</v>
      </c>
      <c r="H4579" s="3" t="str" cm="1">
        <f t="array" ref="H4579">_xlfn.IFS(AND(E4579&gt;=4,F4579&gt;=4,G4579&gt;=4),"Champions",AND(E4579&gt;=3,F4579&gt;=3,G4579&gt;=3),"Loyal Customers",AND(E4579&lt;=2,F4579&gt;=3),"At Risk",AND(E4579&lt;=2,F4579&lt;=2,G4579&lt;=2),"Lost",AND(E4579&gt;=4,F4579&lt;=2),"New/Promising",TRUE,"Needs Attention")</f>
        <v>New/Promising</v>
      </c>
      <c r="I4579" s="3" t="str">
        <f t="shared" si="75"/>
        <v>Active</v>
      </c>
      <c r="J4579" s="3" t="str">
        <f>_xlfn.XLOOKUP(A4579,'Country_Lookup'!$D:$D,'Country_Lookup'!$E:$E)</f>
        <v>United Kingdom</v>
      </c>
    </row>
    <row r="4580" spans="1:10" x14ac:dyDescent="0.3">
      <c r="A4580">
        <v>16969</v>
      </c>
      <c r="B4580">
        <v>39</v>
      </c>
      <c r="C4580">
        <v>3</v>
      </c>
      <c r="D4580">
        <v>650.41</v>
      </c>
      <c r="E4580" cm="1">
        <f t="array" ref="E4580">_xlfn.IFS(B4580&lt;=PERCENTILE($B$3:$B$5882,0.2),5,B4580&lt;=PERCENTILE($B$3:$B$5882,0.4),4,B4580&lt;=PERCENTILE($B$3:$B$5882,0.6),3,B4580&lt;=PERCENTILE($B$3:$B$5882,0.8),2,TRUE,1)</f>
        <v>4</v>
      </c>
      <c r="F4580" cm="1">
        <f t="array" ref="F4580">_xlfn.IFS(C4580&lt;=PERCENTILE($C$3:$C$5882,0.2),1,C4580&lt;=PERCENTILE($C$3:$C$5882,0.4),2,C4580&lt;=PERCENTILE($C$3:$C$5882,0.6),3,C4580&lt;=PERCENTILE($C$3:$C$5882,0.8),4,TRUE,5)</f>
        <v>3</v>
      </c>
      <c r="G4580" cm="1">
        <f t="array" ref="G4580">_xlfn.IFS(D4580&lt;=PERCENTILE($D$3:$D$5882,0.2),1,D4580&lt;=PERCENTILE($D$3:$D$5882,0.4),2,D4580&lt;=PERCENTILE($D$3:$D$5882,0.6),3,D4580&lt;=PERCENTILE($D$3:$D$5882,0.8),4,TRUE,5)</f>
        <v>3</v>
      </c>
      <c r="H4580" s="3" t="str" cm="1">
        <f t="array" ref="H4580">_xlfn.IFS(AND(E4580&gt;=4,F4580&gt;=4,G4580&gt;=4),"Champions",AND(E4580&gt;=3,F4580&gt;=3,G4580&gt;=3),"Loyal Customers",AND(E4580&lt;=2,F4580&gt;=3),"At Risk",AND(E4580&lt;=2,F4580&lt;=2,G4580&lt;=2),"Lost",AND(E4580&gt;=4,F4580&lt;=2),"New/Promising",TRUE,"Needs Attention")</f>
        <v>Loyal Customers</v>
      </c>
      <c r="I4580" s="3" t="str">
        <f t="shared" si="75"/>
        <v>Active</v>
      </c>
      <c r="J4580" s="3" t="str">
        <f>_xlfn.XLOOKUP(A4580,'Country_Lookup'!$D:$D,'Country_Lookup'!$E:$E)</f>
        <v>United Kingdom</v>
      </c>
    </row>
    <row r="4581" spans="1:10" x14ac:dyDescent="0.3">
      <c r="A4581">
        <v>16970</v>
      </c>
      <c r="B4581">
        <v>626</v>
      </c>
      <c r="C4581">
        <v>1</v>
      </c>
      <c r="D4581">
        <v>71.400000000000006</v>
      </c>
      <c r="E4581" cm="1">
        <f t="array" ref="E4581">_xlfn.IFS(B4581&lt;=PERCENTILE($B$3:$B$5882,0.2),5,B4581&lt;=PERCENTILE($B$3:$B$5882,0.4),4,B4581&lt;=PERCENTILE($B$3:$B$5882,0.6),3,B4581&lt;=PERCENTILE($B$3:$B$5882,0.8),2,TRUE,1)</f>
        <v>1</v>
      </c>
      <c r="F4581" cm="1">
        <f t="array" ref="F4581">_xlfn.IFS(C4581&lt;=PERCENTILE($C$3:$C$5882,0.2),1,C4581&lt;=PERCENTILE($C$3:$C$5882,0.4),2,C4581&lt;=PERCENTILE($C$3:$C$5882,0.6),3,C4581&lt;=PERCENTILE($C$3:$C$5882,0.8),4,TRUE,5)</f>
        <v>1</v>
      </c>
      <c r="G4581" cm="1">
        <f t="array" ref="G4581">_xlfn.IFS(D4581&lt;=PERCENTILE($D$3:$D$5882,0.2),1,D4581&lt;=PERCENTILE($D$3:$D$5882,0.4),2,D4581&lt;=PERCENTILE($D$3:$D$5882,0.6),3,D4581&lt;=PERCENTILE($D$3:$D$5882,0.8),4,TRUE,5)</f>
        <v>1</v>
      </c>
      <c r="H4581" s="3" t="str" cm="1">
        <f t="array" ref="H4581">_xlfn.IFS(AND(E4581&gt;=4,F4581&gt;=4,G4581&gt;=4),"Champions",AND(E4581&gt;=3,F4581&gt;=3,G4581&gt;=3),"Loyal Customers",AND(E4581&lt;=2,F4581&gt;=3),"At Risk",AND(E4581&lt;=2,F4581&lt;=2,G4581&lt;=2),"Lost",AND(E4581&gt;=4,F4581&lt;=2),"New/Promising",TRUE,"Needs Attention")</f>
        <v>Lost</v>
      </c>
      <c r="I4581" s="3" t="str">
        <f t="shared" si="75"/>
        <v>Churned</v>
      </c>
      <c r="J4581" s="3" t="str">
        <f>_xlfn.XLOOKUP(A4581,'Country_Lookup'!$D:$D,'Country_Lookup'!$E:$E)</f>
        <v>United Kingdom</v>
      </c>
    </row>
    <row r="4582" spans="1:10" x14ac:dyDescent="0.3">
      <c r="A4582">
        <v>16971</v>
      </c>
      <c r="B4582">
        <v>38</v>
      </c>
      <c r="C4582">
        <v>1</v>
      </c>
      <c r="D4582">
        <v>357.20999999999964</v>
      </c>
      <c r="E4582" cm="1">
        <f t="array" ref="E4582">_xlfn.IFS(B4582&lt;=PERCENTILE($B$3:$B$5882,0.2),5,B4582&lt;=PERCENTILE($B$3:$B$5882,0.4),4,B4582&lt;=PERCENTILE($B$3:$B$5882,0.6),3,B4582&lt;=PERCENTILE($B$3:$B$5882,0.8),2,TRUE,1)</f>
        <v>4</v>
      </c>
      <c r="F4582" cm="1">
        <f t="array" ref="F4582">_xlfn.IFS(C4582&lt;=PERCENTILE($C$3:$C$5882,0.2),1,C4582&lt;=PERCENTILE($C$3:$C$5882,0.4),2,C4582&lt;=PERCENTILE($C$3:$C$5882,0.6),3,C4582&lt;=PERCENTILE($C$3:$C$5882,0.8),4,TRUE,5)</f>
        <v>1</v>
      </c>
      <c r="G4582" cm="1">
        <f t="array" ref="G4582">_xlfn.IFS(D4582&lt;=PERCENTILE($D$3:$D$5882,0.2),1,D4582&lt;=PERCENTILE($D$3:$D$5882,0.4),2,D4582&lt;=PERCENTILE($D$3:$D$5882,0.6),3,D4582&lt;=PERCENTILE($D$3:$D$5882,0.8),4,TRUE,5)</f>
        <v>2</v>
      </c>
      <c r="H4582" s="3" t="str" cm="1">
        <f t="array" ref="H4582">_xlfn.IFS(AND(E4582&gt;=4,F4582&gt;=4,G4582&gt;=4),"Champions",AND(E4582&gt;=3,F4582&gt;=3,G4582&gt;=3),"Loyal Customers",AND(E4582&lt;=2,F4582&gt;=3),"At Risk",AND(E4582&lt;=2,F4582&lt;=2,G4582&lt;=2),"Lost",AND(E4582&gt;=4,F4582&lt;=2),"New/Promising",TRUE,"Needs Attention")</f>
        <v>New/Promising</v>
      </c>
      <c r="I4582" s="3" t="str">
        <f t="shared" si="75"/>
        <v>Active</v>
      </c>
      <c r="J4582" s="3" t="str">
        <f>_xlfn.XLOOKUP(A4582,'Country_Lookup'!$D:$D,'Country_Lookup'!$E:$E)</f>
        <v>United Kingdom</v>
      </c>
    </row>
    <row r="4583" spans="1:10" x14ac:dyDescent="0.3">
      <c r="A4583">
        <v>16972</v>
      </c>
      <c r="B4583">
        <v>382</v>
      </c>
      <c r="C4583">
        <v>2</v>
      </c>
      <c r="D4583">
        <v>786.24999999999989</v>
      </c>
      <c r="E4583" cm="1">
        <f t="array" ref="E4583">_xlfn.IFS(B4583&lt;=PERCENTILE($B$3:$B$5882,0.2),5,B4583&lt;=PERCENTILE($B$3:$B$5882,0.4),4,B4583&lt;=PERCENTILE($B$3:$B$5882,0.6),3,B4583&lt;=PERCENTILE($B$3:$B$5882,0.8),2,TRUE,1)</f>
        <v>2</v>
      </c>
      <c r="F4583" cm="1">
        <f t="array" ref="F4583">_xlfn.IFS(C4583&lt;=PERCENTILE($C$3:$C$5882,0.2),1,C4583&lt;=PERCENTILE($C$3:$C$5882,0.4),2,C4583&lt;=PERCENTILE($C$3:$C$5882,0.6),3,C4583&lt;=PERCENTILE($C$3:$C$5882,0.8),4,TRUE,5)</f>
        <v>2</v>
      </c>
      <c r="G4583" cm="1">
        <f t="array" ref="G4583">_xlfn.IFS(D4583&lt;=PERCENTILE($D$3:$D$5882,0.2),1,D4583&lt;=PERCENTILE($D$3:$D$5882,0.4),2,D4583&lt;=PERCENTILE($D$3:$D$5882,0.6),3,D4583&lt;=PERCENTILE($D$3:$D$5882,0.8),4,TRUE,5)</f>
        <v>3</v>
      </c>
      <c r="H4583" s="3" t="str" cm="1">
        <f t="array" ref="H4583">_xlfn.IFS(AND(E4583&gt;=4,F4583&gt;=4,G4583&gt;=4),"Champions",AND(E4583&gt;=3,F4583&gt;=3,G4583&gt;=3),"Loyal Customers",AND(E4583&lt;=2,F4583&gt;=3),"At Risk",AND(E4583&lt;=2,F4583&lt;=2,G4583&lt;=2),"Lost",AND(E4583&gt;=4,F4583&lt;=2),"New/Promising",TRUE,"Needs Attention")</f>
        <v>Needs Attention</v>
      </c>
      <c r="I4583" s="3" t="str">
        <f t="shared" si="75"/>
        <v>Churned</v>
      </c>
      <c r="J4583" s="3" t="str">
        <f>_xlfn.XLOOKUP(A4583,'Country_Lookup'!$D:$D,'Country_Lookup'!$E:$E)</f>
        <v>United Kingdom</v>
      </c>
    </row>
    <row r="4584" spans="1:10" x14ac:dyDescent="0.3">
      <c r="A4584">
        <v>16973</v>
      </c>
      <c r="B4584">
        <v>386</v>
      </c>
      <c r="C4584">
        <v>1</v>
      </c>
      <c r="D4584">
        <v>127</v>
      </c>
      <c r="E4584" cm="1">
        <f t="array" ref="E4584">_xlfn.IFS(B4584&lt;=PERCENTILE($B$3:$B$5882,0.2),5,B4584&lt;=PERCENTILE($B$3:$B$5882,0.4),4,B4584&lt;=PERCENTILE($B$3:$B$5882,0.6),3,B4584&lt;=PERCENTILE($B$3:$B$5882,0.8),2,TRUE,1)</f>
        <v>2</v>
      </c>
      <c r="F4584" cm="1">
        <f t="array" ref="F4584">_xlfn.IFS(C4584&lt;=PERCENTILE($C$3:$C$5882,0.2),1,C4584&lt;=PERCENTILE($C$3:$C$5882,0.4),2,C4584&lt;=PERCENTILE($C$3:$C$5882,0.6),3,C4584&lt;=PERCENTILE($C$3:$C$5882,0.8),4,TRUE,5)</f>
        <v>1</v>
      </c>
      <c r="G4584" cm="1">
        <f t="array" ref="G4584">_xlfn.IFS(D4584&lt;=PERCENTILE($D$3:$D$5882,0.2),1,D4584&lt;=PERCENTILE($D$3:$D$5882,0.4),2,D4584&lt;=PERCENTILE($D$3:$D$5882,0.6),3,D4584&lt;=PERCENTILE($D$3:$D$5882,0.8),4,TRUE,5)</f>
        <v>1</v>
      </c>
      <c r="H4584" s="3" t="str" cm="1">
        <f t="array" ref="H4584">_xlfn.IFS(AND(E4584&gt;=4,F4584&gt;=4,G4584&gt;=4),"Champions",AND(E4584&gt;=3,F4584&gt;=3,G4584&gt;=3),"Loyal Customers",AND(E4584&lt;=2,F4584&gt;=3),"At Risk",AND(E4584&lt;=2,F4584&lt;=2,G4584&lt;=2),"Lost",AND(E4584&gt;=4,F4584&lt;=2),"New/Promising",TRUE,"Needs Attention")</f>
        <v>Lost</v>
      </c>
      <c r="I4584" s="3" t="str">
        <f t="shared" si="75"/>
        <v>Churned</v>
      </c>
      <c r="J4584" s="3" t="str">
        <f>_xlfn.XLOOKUP(A4584,'Country_Lookup'!$D:$D,'Country_Lookup'!$E:$E)</f>
        <v>United Kingdom</v>
      </c>
    </row>
    <row r="4585" spans="1:10" x14ac:dyDescent="0.3">
      <c r="A4585">
        <v>16974</v>
      </c>
      <c r="B4585">
        <v>522</v>
      </c>
      <c r="C4585">
        <v>2</v>
      </c>
      <c r="D4585">
        <v>365.5</v>
      </c>
      <c r="E4585" cm="1">
        <f t="array" ref="E4585">_xlfn.IFS(B4585&lt;=PERCENTILE($B$3:$B$5882,0.2),5,B4585&lt;=PERCENTILE($B$3:$B$5882,0.4),4,B4585&lt;=PERCENTILE($B$3:$B$5882,0.6),3,B4585&lt;=PERCENTILE($B$3:$B$5882,0.8),2,TRUE,1)</f>
        <v>1</v>
      </c>
      <c r="F4585" cm="1">
        <f t="array" ref="F4585">_xlfn.IFS(C4585&lt;=PERCENTILE($C$3:$C$5882,0.2),1,C4585&lt;=PERCENTILE($C$3:$C$5882,0.4),2,C4585&lt;=PERCENTILE($C$3:$C$5882,0.6),3,C4585&lt;=PERCENTILE($C$3:$C$5882,0.8),4,TRUE,5)</f>
        <v>2</v>
      </c>
      <c r="G4585" cm="1">
        <f t="array" ref="G4585">_xlfn.IFS(D4585&lt;=PERCENTILE($D$3:$D$5882,0.2),1,D4585&lt;=PERCENTILE($D$3:$D$5882,0.4),2,D4585&lt;=PERCENTILE($D$3:$D$5882,0.6),3,D4585&lt;=PERCENTILE($D$3:$D$5882,0.8),4,TRUE,5)</f>
        <v>2</v>
      </c>
      <c r="H4585" s="3" t="str" cm="1">
        <f t="array" ref="H4585">_xlfn.IFS(AND(E4585&gt;=4,F4585&gt;=4,G4585&gt;=4),"Champions",AND(E4585&gt;=3,F4585&gt;=3,G4585&gt;=3),"Loyal Customers",AND(E4585&lt;=2,F4585&gt;=3),"At Risk",AND(E4585&lt;=2,F4585&lt;=2,G4585&lt;=2),"Lost",AND(E4585&gt;=4,F4585&lt;=2),"New/Promising",TRUE,"Needs Attention")</f>
        <v>Lost</v>
      </c>
      <c r="I4585" s="3" t="str">
        <f t="shared" si="75"/>
        <v>Churned</v>
      </c>
      <c r="J4585" s="3" t="str">
        <f>_xlfn.XLOOKUP(A4585,'Country_Lookup'!$D:$D,'Country_Lookup'!$E:$E)</f>
        <v>United Kingdom</v>
      </c>
    </row>
    <row r="4586" spans="1:10" x14ac:dyDescent="0.3">
      <c r="A4586">
        <v>16975</v>
      </c>
      <c r="B4586">
        <v>423</v>
      </c>
      <c r="C4586">
        <v>3</v>
      </c>
      <c r="D4586">
        <v>926.12000000000035</v>
      </c>
      <c r="E4586" cm="1">
        <f t="array" ref="E4586">_xlfn.IFS(B4586&lt;=PERCENTILE($B$3:$B$5882,0.2),5,B4586&lt;=PERCENTILE($B$3:$B$5882,0.4),4,B4586&lt;=PERCENTILE($B$3:$B$5882,0.6),3,B4586&lt;=PERCENTILE($B$3:$B$5882,0.8),2,TRUE,1)</f>
        <v>1</v>
      </c>
      <c r="F4586" cm="1">
        <f t="array" ref="F4586">_xlfn.IFS(C4586&lt;=PERCENTILE($C$3:$C$5882,0.2),1,C4586&lt;=PERCENTILE($C$3:$C$5882,0.4),2,C4586&lt;=PERCENTILE($C$3:$C$5882,0.6),3,C4586&lt;=PERCENTILE($C$3:$C$5882,0.8),4,TRUE,5)</f>
        <v>3</v>
      </c>
      <c r="G4586" cm="1">
        <f t="array" ref="G4586">_xlfn.IFS(D4586&lt;=PERCENTILE($D$3:$D$5882,0.2),1,D4586&lt;=PERCENTILE($D$3:$D$5882,0.4),2,D4586&lt;=PERCENTILE($D$3:$D$5882,0.6),3,D4586&lt;=PERCENTILE($D$3:$D$5882,0.8),4,TRUE,5)</f>
        <v>3</v>
      </c>
      <c r="H4586" s="3" t="str" cm="1">
        <f t="array" ref="H4586">_xlfn.IFS(AND(E4586&gt;=4,F4586&gt;=4,G4586&gt;=4),"Champions",AND(E4586&gt;=3,F4586&gt;=3,G4586&gt;=3),"Loyal Customers",AND(E4586&lt;=2,F4586&gt;=3),"At Risk",AND(E4586&lt;=2,F4586&lt;=2,G4586&lt;=2),"Lost",AND(E4586&gt;=4,F4586&lt;=2),"New/Promising",TRUE,"Needs Attention")</f>
        <v>At Risk</v>
      </c>
      <c r="I4586" s="3" t="str">
        <f t="shared" si="75"/>
        <v>Churned</v>
      </c>
      <c r="J4586" s="3" t="str">
        <f>_xlfn.XLOOKUP(A4586,'Country_Lookup'!$D:$D,'Country_Lookup'!$E:$E)</f>
        <v>United Kingdom</v>
      </c>
    </row>
    <row r="4587" spans="1:10" x14ac:dyDescent="0.3">
      <c r="A4587">
        <v>16976</v>
      </c>
      <c r="B4587">
        <v>267</v>
      </c>
      <c r="C4587">
        <v>1</v>
      </c>
      <c r="D4587">
        <v>251.51999999999998</v>
      </c>
      <c r="E4587" cm="1">
        <f t="array" ref="E4587">_xlfn.IFS(B4587&lt;=PERCENTILE($B$3:$B$5882,0.2),5,B4587&lt;=PERCENTILE($B$3:$B$5882,0.4),4,B4587&lt;=PERCENTILE($B$3:$B$5882,0.6),3,B4587&lt;=PERCENTILE($B$3:$B$5882,0.8),2,TRUE,1)</f>
        <v>2</v>
      </c>
      <c r="F4587" cm="1">
        <f t="array" ref="F4587">_xlfn.IFS(C4587&lt;=PERCENTILE($C$3:$C$5882,0.2),1,C4587&lt;=PERCENTILE($C$3:$C$5882,0.4),2,C4587&lt;=PERCENTILE($C$3:$C$5882,0.6),3,C4587&lt;=PERCENTILE($C$3:$C$5882,0.8),4,TRUE,5)</f>
        <v>1</v>
      </c>
      <c r="G4587" cm="1">
        <f t="array" ref="G4587">_xlfn.IFS(D4587&lt;=PERCENTILE($D$3:$D$5882,0.2),1,D4587&lt;=PERCENTILE($D$3:$D$5882,0.4),2,D4587&lt;=PERCENTILE($D$3:$D$5882,0.6),3,D4587&lt;=PERCENTILE($D$3:$D$5882,0.8),4,TRUE,5)</f>
        <v>1</v>
      </c>
      <c r="H4587" s="3" t="str" cm="1">
        <f t="array" ref="H4587">_xlfn.IFS(AND(E4587&gt;=4,F4587&gt;=4,G4587&gt;=4),"Champions",AND(E4587&gt;=3,F4587&gt;=3,G4587&gt;=3),"Loyal Customers",AND(E4587&lt;=2,F4587&gt;=3),"At Risk",AND(E4587&lt;=2,F4587&lt;=2,G4587&lt;=2),"Lost",AND(E4587&gt;=4,F4587&lt;=2),"New/Promising",TRUE,"Needs Attention")</f>
        <v>Lost</v>
      </c>
      <c r="I4587" s="3" t="str">
        <f t="shared" si="75"/>
        <v>Churned</v>
      </c>
      <c r="J4587" s="3" t="str">
        <f>_xlfn.XLOOKUP(A4587,'Country_Lookup'!$D:$D,'Country_Lookup'!$E:$E)</f>
        <v>United Kingdom</v>
      </c>
    </row>
    <row r="4588" spans="1:10" x14ac:dyDescent="0.3">
      <c r="A4588">
        <v>16977</v>
      </c>
      <c r="B4588">
        <v>395</v>
      </c>
      <c r="C4588">
        <v>4</v>
      </c>
      <c r="D4588">
        <v>496.00000000000006</v>
      </c>
      <c r="E4588" cm="1">
        <f t="array" ref="E4588">_xlfn.IFS(B4588&lt;=PERCENTILE($B$3:$B$5882,0.2),5,B4588&lt;=PERCENTILE($B$3:$B$5882,0.4),4,B4588&lt;=PERCENTILE($B$3:$B$5882,0.6),3,B4588&lt;=PERCENTILE($B$3:$B$5882,0.8),2,TRUE,1)</f>
        <v>2</v>
      </c>
      <c r="F4588" cm="1">
        <f t="array" ref="F4588">_xlfn.IFS(C4588&lt;=PERCENTILE($C$3:$C$5882,0.2),1,C4588&lt;=PERCENTILE($C$3:$C$5882,0.4),2,C4588&lt;=PERCENTILE($C$3:$C$5882,0.6),3,C4588&lt;=PERCENTILE($C$3:$C$5882,0.8),4,TRUE,5)</f>
        <v>3</v>
      </c>
      <c r="G4588" cm="1">
        <f t="array" ref="G4588">_xlfn.IFS(D4588&lt;=PERCENTILE($D$3:$D$5882,0.2),1,D4588&lt;=PERCENTILE($D$3:$D$5882,0.4),2,D4588&lt;=PERCENTILE($D$3:$D$5882,0.6),3,D4588&lt;=PERCENTILE($D$3:$D$5882,0.8),4,TRUE,5)</f>
        <v>2</v>
      </c>
      <c r="H4588" s="3" t="str" cm="1">
        <f t="array" ref="H4588">_xlfn.IFS(AND(E4588&gt;=4,F4588&gt;=4,G4588&gt;=4),"Champions",AND(E4588&gt;=3,F4588&gt;=3,G4588&gt;=3),"Loyal Customers",AND(E4588&lt;=2,F4588&gt;=3),"At Risk",AND(E4588&lt;=2,F4588&lt;=2,G4588&lt;=2),"Lost",AND(E4588&gt;=4,F4588&lt;=2),"New/Promising",TRUE,"Needs Attention")</f>
        <v>At Risk</v>
      </c>
      <c r="I4588" s="3" t="str">
        <f t="shared" si="75"/>
        <v>Churned</v>
      </c>
      <c r="J4588" s="3" t="str">
        <f>_xlfn.XLOOKUP(A4588,'Country_Lookup'!$D:$D,'Country_Lookup'!$E:$E)</f>
        <v>United Kingdom</v>
      </c>
    </row>
    <row r="4589" spans="1:10" x14ac:dyDescent="0.3">
      <c r="A4589">
        <v>16978</v>
      </c>
      <c r="B4589">
        <v>77</v>
      </c>
      <c r="C4589">
        <v>3</v>
      </c>
      <c r="D4589">
        <v>768.87999999999954</v>
      </c>
      <c r="E4589" cm="1">
        <f t="array" ref="E4589">_xlfn.IFS(B4589&lt;=PERCENTILE($B$3:$B$5882,0.2),5,B4589&lt;=PERCENTILE($B$3:$B$5882,0.4),4,B4589&lt;=PERCENTILE($B$3:$B$5882,0.6),3,B4589&lt;=PERCENTILE($B$3:$B$5882,0.8),2,TRUE,1)</f>
        <v>3</v>
      </c>
      <c r="F4589" cm="1">
        <f t="array" ref="F4589">_xlfn.IFS(C4589&lt;=PERCENTILE($C$3:$C$5882,0.2),1,C4589&lt;=PERCENTILE($C$3:$C$5882,0.4),2,C4589&lt;=PERCENTILE($C$3:$C$5882,0.6),3,C4589&lt;=PERCENTILE($C$3:$C$5882,0.8),4,TRUE,5)</f>
        <v>3</v>
      </c>
      <c r="G4589" cm="1">
        <f t="array" ref="G4589">_xlfn.IFS(D4589&lt;=PERCENTILE($D$3:$D$5882,0.2),1,D4589&lt;=PERCENTILE($D$3:$D$5882,0.4),2,D4589&lt;=PERCENTILE($D$3:$D$5882,0.6),3,D4589&lt;=PERCENTILE($D$3:$D$5882,0.8),4,TRUE,5)</f>
        <v>3</v>
      </c>
      <c r="H4589" s="3" t="str" cm="1">
        <f t="array" ref="H4589">_xlfn.IFS(AND(E4589&gt;=4,F4589&gt;=4,G4589&gt;=4),"Champions",AND(E4589&gt;=3,F4589&gt;=3,G4589&gt;=3),"Loyal Customers",AND(E4589&lt;=2,F4589&gt;=3),"At Risk",AND(E4589&lt;=2,F4589&lt;=2,G4589&lt;=2),"Lost",AND(E4589&gt;=4,F4589&lt;=2),"New/Promising",TRUE,"Needs Attention")</f>
        <v>Loyal Customers</v>
      </c>
      <c r="I4589" s="3" t="str">
        <f t="shared" si="75"/>
        <v>Active</v>
      </c>
      <c r="J4589" s="3" t="str">
        <f>_xlfn.XLOOKUP(A4589,'Country_Lookup'!$D:$D,'Country_Lookup'!$E:$E)</f>
        <v>United Kingdom</v>
      </c>
    </row>
    <row r="4590" spans="1:10" x14ac:dyDescent="0.3">
      <c r="A4590">
        <v>16979</v>
      </c>
      <c r="B4590">
        <v>3</v>
      </c>
      <c r="C4590">
        <v>9</v>
      </c>
      <c r="D4590">
        <v>2859.7399999999948</v>
      </c>
      <c r="E4590" cm="1">
        <f t="array" ref="E4590">_xlfn.IFS(B4590&lt;=PERCENTILE($B$3:$B$5882,0.2),5,B4590&lt;=PERCENTILE($B$3:$B$5882,0.4),4,B4590&lt;=PERCENTILE($B$3:$B$5882,0.6),3,B4590&lt;=PERCENTILE($B$3:$B$5882,0.8),2,TRUE,1)</f>
        <v>5</v>
      </c>
      <c r="F4590" cm="1">
        <f t="array" ref="F4590">_xlfn.IFS(C4590&lt;=PERCENTILE($C$3:$C$5882,0.2),1,C4590&lt;=PERCENTILE($C$3:$C$5882,0.4),2,C4590&lt;=PERCENTILE($C$3:$C$5882,0.6),3,C4590&lt;=PERCENTILE($C$3:$C$5882,0.8),4,TRUE,5)</f>
        <v>5</v>
      </c>
      <c r="G4590" cm="1">
        <f t="array" ref="G4590">_xlfn.IFS(D4590&lt;=PERCENTILE($D$3:$D$5882,0.2),1,D4590&lt;=PERCENTILE($D$3:$D$5882,0.4),2,D4590&lt;=PERCENTILE($D$3:$D$5882,0.6),3,D4590&lt;=PERCENTILE($D$3:$D$5882,0.8),4,TRUE,5)</f>
        <v>4</v>
      </c>
      <c r="H4590" s="3" t="str" cm="1">
        <f t="array" ref="H4590">_xlfn.IFS(AND(E4590&gt;=4,F4590&gt;=4,G4590&gt;=4),"Champions",AND(E4590&gt;=3,F4590&gt;=3,G4590&gt;=3),"Loyal Customers",AND(E4590&lt;=2,F4590&gt;=3),"At Risk",AND(E4590&lt;=2,F4590&lt;=2,G4590&lt;=2),"Lost",AND(E4590&gt;=4,F4590&lt;=2),"New/Promising",TRUE,"Needs Attention")</f>
        <v>Champions</v>
      </c>
      <c r="I4590" s="3" t="str">
        <f t="shared" si="75"/>
        <v>Active</v>
      </c>
      <c r="J4590" s="3" t="str">
        <f>_xlfn.XLOOKUP(A4590,'Country_Lookup'!$D:$D,'Country_Lookup'!$E:$E)</f>
        <v>United Kingdom</v>
      </c>
    </row>
    <row r="4591" spans="1:10" x14ac:dyDescent="0.3">
      <c r="A4591">
        <v>16980</v>
      </c>
      <c r="B4591">
        <v>255</v>
      </c>
      <c r="C4591">
        <v>3</v>
      </c>
      <c r="D4591">
        <v>1473.3299999999983</v>
      </c>
      <c r="E4591" cm="1">
        <f t="array" ref="E4591">_xlfn.IFS(B4591&lt;=PERCENTILE($B$3:$B$5882,0.2),5,B4591&lt;=PERCENTILE($B$3:$B$5882,0.4),4,B4591&lt;=PERCENTILE($B$3:$B$5882,0.6),3,B4591&lt;=PERCENTILE($B$3:$B$5882,0.8),2,TRUE,1)</f>
        <v>2</v>
      </c>
      <c r="F4591" cm="1">
        <f t="array" ref="F4591">_xlfn.IFS(C4591&lt;=PERCENTILE($C$3:$C$5882,0.2),1,C4591&lt;=PERCENTILE($C$3:$C$5882,0.4),2,C4591&lt;=PERCENTILE($C$3:$C$5882,0.6),3,C4591&lt;=PERCENTILE($C$3:$C$5882,0.8),4,TRUE,5)</f>
        <v>3</v>
      </c>
      <c r="G4591" cm="1">
        <f t="array" ref="G4591">_xlfn.IFS(D4591&lt;=PERCENTILE($D$3:$D$5882,0.2),1,D4591&lt;=PERCENTILE($D$3:$D$5882,0.4),2,D4591&lt;=PERCENTILE($D$3:$D$5882,0.6),3,D4591&lt;=PERCENTILE($D$3:$D$5882,0.8),4,TRUE,5)</f>
        <v>4</v>
      </c>
      <c r="H4591" s="3" t="str" cm="1">
        <f t="array" ref="H4591">_xlfn.IFS(AND(E4591&gt;=4,F4591&gt;=4,G4591&gt;=4),"Champions",AND(E4591&gt;=3,F4591&gt;=3,G4591&gt;=3),"Loyal Customers",AND(E4591&lt;=2,F4591&gt;=3),"At Risk",AND(E4591&lt;=2,F4591&lt;=2,G4591&lt;=2),"Lost",AND(E4591&gt;=4,F4591&lt;=2),"New/Promising",TRUE,"Needs Attention")</f>
        <v>At Risk</v>
      </c>
      <c r="I4591" s="3" t="str">
        <f t="shared" si="75"/>
        <v>Churned</v>
      </c>
      <c r="J4591" s="3" t="str">
        <f>_xlfn.XLOOKUP(A4591,'Country_Lookup'!$D:$D,'Country_Lookup'!$E:$E)</f>
        <v>United Kingdom</v>
      </c>
    </row>
    <row r="4592" spans="1:10" x14ac:dyDescent="0.3">
      <c r="A4592">
        <v>16982</v>
      </c>
      <c r="B4592">
        <v>60</v>
      </c>
      <c r="C4592">
        <v>1</v>
      </c>
      <c r="D4592">
        <v>384.06000000000017</v>
      </c>
      <c r="E4592" cm="1">
        <f t="array" ref="E4592">_xlfn.IFS(B4592&lt;=PERCENTILE($B$3:$B$5882,0.2),5,B4592&lt;=PERCENTILE($B$3:$B$5882,0.4),4,B4592&lt;=PERCENTILE($B$3:$B$5882,0.6),3,B4592&lt;=PERCENTILE($B$3:$B$5882,0.8),2,TRUE,1)</f>
        <v>3</v>
      </c>
      <c r="F4592" cm="1">
        <f t="array" ref="F4592">_xlfn.IFS(C4592&lt;=PERCENTILE($C$3:$C$5882,0.2),1,C4592&lt;=PERCENTILE($C$3:$C$5882,0.4),2,C4592&lt;=PERCENTILE($C$3:$C$5882,0.6),3,C4592&lt;=PERCENTILE($C$3:$C$5882,0.8),4,TRUE,5)</f>
        <v>1</v>
      </c>
      <c r="G4592" cm="1">
        <f t="array" ref="G4592">_xlfn.IFS(D4592&lt;=PERCENTILE($D$3:$D$5882,0.2),1,D4592&lt;=PERCENTILE($D$3:$D$5882,0.4),2,D4592&lt;=PERCENTILE($D$3:$D$5882,0.6),3,D4592&lt;=PERCENTILE($D$3:$D$5882,0.8),4,TRUE,5)</f>
        <v>2</v>
      </c>
      <c r="H4592" s="3" t="str" cm="1">
        <f t="array" ref="H4592">_xlfn.IFS(AND(E4592&gt;=4,F4592&gt;=4,G4592&gt;=4),"Champions",AND(E4592&gt;=3,F4592&gt;=3,G4592&gt;=3),"Loyal Customers",AND(E4592&lt;=2,F4592&gt;=3),"At Risk",AND(E4592&lt;=2,F4592&lt;=2,G4592&lt;=2),"Lost",AND(E4592&gt;=4,F4592&lt;=2),"New/Promising",TRUE,"Needs Attention")</f>
        <v>Needs Attention</v>
      </c>
      <c r="I4592" s="3" t="str">
        <f t="shared" si="75"/>
        <v>Active</v>
      </c>
      <c r="J4592" s="3" t="str">
        <f>_xlfn.XLOOKUP(A4592,'Country_Lookup'!$D:$D,'Country_Lookup'!$E:$E)</f>
        <v>United Kingdom</v>
      </c>
    </row>
    <row r="4593" spans="1:10" x14ac:dyDescent="0.3">
      <c r="A4593">
        <v>16983</v>
      </c>
      <c r="B4593">
        <v>12</v>
      </c>
      <c r="C4593">
        <v>11</v>
      </c>
      <c r="D4593">
        <v>3710.2199999999807</v>
      </c>
      <c r="E4593" cm="1">
        <f t="array" ref="E4593">_xlfn.IFS(B4593&lt;=PERCENTILE($B$3:$B$5882,0.2),5,B4593&lt;=PERCENTILE($B$3:$B$5882,0.4),4,B4593&lt;=PERCENTILE($B$3:$B$5882,0.6),3,B4593&lt;=PERCENTILE($B$3:$B$5882,0.8),2,TRUE,1)</f>
        <v>5</v>
      </c>
      <c r="F4593" cm="1">
        <f t="array" ref="F4593">_xlfn.IFS(C4593&lt;=PERCENTILE($C$3:$C$5882,0.2),1,C4593&lt;=PERCENTILE($C$3:$C$5882,0.4),2,C4593&lt;=PERCENTILE($C$3:$C$5882,0.6),3,C4593&lt;=PERCENTILE($C$3:$C$5882,0.8),4,TRUE,5)</f>
        <v>5</v>
      </c>
      <c r="G4593" cm="1">
        <f t="array" ref="G4593">_xlfn.IFS(D4593&lt;=PERCENTILE($D$3:$D$5882,0.2),1,D4593&lt;=PERCENTILE($D$3:$D$5882,0.4),2,D4593&lt;=PERCENTILE($D$3:$D$5882,0.6),3,D4593&lt;=PERCENTILE($D$3:$D$5882,0.8),4,TRUE,5)</f>
        <v>5</v>
      </c>
      <c r="H4593" s="3" t="str" cm="1">
        <f t="array" ref="H4593">_xlfn.IFS(AND(E4593&gt;=4,F4593&gt;=4,G4593&gt;=4),"Champions",AND(E4593&gt;=3,F4593&gt;=3,G4593&gt;=3),"Loyal Customers",AND(E4593&lt;=2,F4593&gt;=3),"At Risk",AND(E4593&lt;=2,F4593&lt;=2,G4593&lt;=2),"Lost",AND(E4593&gt;=4,F4593&lt;=2),"New/Promising",TRUE,"Needs Attention")</f>
        <v>Champions</v>
      </c>
      <c r="I4593" s="3" t="str">
        <f t="shared" si="75"/>
        <v>Active</v>
      </c>
      <c r="J4593" s="3" t="str">
        <f>_xlfn.XLOOKUP(A4593,'Country_Lookup'!$D:$D,'Country_Lookup'!$E:$E)</f>
        <v>United Kingdom</v>
      </c>
    </row>
    <row r="4594" spans="1:10" x14ac:dyDescent="0.3">
      <c r="A4594">
        <v>16984</v>
      </c>
      <c r="B4594">
        <v>88</v>
      </c>
      <c r="C4594">
        <v>9</v>
      </c>
      <c r="D4594">
        <v>10754.800000000141</v>
      </c>
      <c r="E4594" cm="1">
        <f t="array" ref="E4594">_xlfn.IFS(B4594&lt;=PERCENTILE($B$3:$B$5882,0.2),5,B4594&lt;=PERCENTILE($B$3:$B$5882,0.4),4,B4594&lt;=PERCENTILE($B$3:$B$5882,0.6),3,B4594&lt;=PERCENTILE($B$3:$B$5882,0.8),2,TRUE,1)</f>
        <v>3</v>
      </c>
      <c r="F4594" cm="1">
        <f t="array" ref="F4594">_xlfn.IFS(C4594&lt;=PERCENTILE($C$3:$C$5882,0.2),1,C4594&lt;=PERCENTILE($C$3:$C$5882,0.4),2,C4594&lt;=PERCENTILE($C$3:$C$5882,0.6),3,C4594&lt;=PERCENTILE($C$3:$C$5882,0.8),4,TRUE,5)</f>
        <v>5</v>
      </c>
      <c r="G4594" cm="1">
        <f t="array" ref="G4594">_xlfn.IFS(D4594&lt;=PERCENTILE($D$3:$D$5882,0.2),1,D4594&lt;=PERCENTILE($D$3:$D$5882,0.4),2,D4594&lt;=PERCENTILE($D$3:$D$5882,0.6),3,D4594&lt;=PERCENTILE($D$3:$D$5882,0.8),4,TRUE,5)</f>
        <v>5</v>
      </c>
      <c r="H4594" s="3" t="str" cm="1">
        <f t="array" ref="H4594">_xlfn.IFS(AND(E4594&gt;=4,F4594&gt;=4,G4594&gt;=4),"Champions",AND(E4594&gt;=3,F4594&gt;=3,G4594&gt;=3),"Loyal Customers",AND(E4594&lt;=2,F4594&gt;=3),"At Risk",AND(E4594&lt;=2,F4594&lt;=2,G4594&lt;=2),"Lost",AND(E4594&gt;=4,F4594&lt;=2),"New/Promising",TRUE,"Needs Attention")</f>
        <v>Loyal Customers</v>
      </c>
      <c r="I4594" s="3" t="str">
        <f t="shared" si="75"/>
        <v>Active</v>
      </c>
      <c r="J4594" s="3" t="str">
        <f>_xlfn.XLOOKUP(A4594,'Country_Lookup'!$D:$D,'Country_Lookup'!$E:$E)</f>
        <v>United Kingdom</v>
      </c>
    </row>
    <row r="4595" spans="1:10" x14ac:dyDescent="0.3">
      <c r="A4595">
        <v>16985</v>
      </c>
      <c r="B4595">
        <v>17</v>
      </c>
      <c r="C4595">
        <v>23</v>
      </c>
      <c r="D4595">
        <v>10923.160000000009</v>
      </c>
      <c r="E4595" cm="1">
        <f t="array" ref="E4595">_xlfn.IFS(B4595&lt;=PERCENTILE($B$3:$B$5882,0.2),5,B4595&lt;=PERCENTILE($B$3:$B$5882,0.4),4,B4595&lt;=PERCENTILE($B$3:$B$5882,0.6),3,B4595&lt;=PERCENTILE($B$3:$B$5882,0.8),2,TRUE,1)</f>
        <v>5</v>
      </c>
      <c r="F4595" cm="1">
        <f t="array" ref="F4595">_xlfn.IFS(C4595&lt;=PERCENTILE($C$3:$C$5882,0.2),1,C4595&lt;=PERCENTILE($C$3:$C$5882,0.4),2,C4595&lt;=PERCENTILE($C$3:$C$5882,0.6),3,C4595&lt;=PERCENTILE($C$3:$C$5882,0.8),4,TRUE,5)</f>
        <v>5</v>
      </c>
      <c r="G4595" cm="1">
        <f t="array" ref="G4595">_xlfn.IFS(D4595&lt;=PERCENTILE($D$3:$D$5882,0.2),1,D4595&lt;=PERCENTILE($D$3:$D$5882,0.4),2,D4595&lt;=PERCENTILE($D$3:$D$5882,0.6),3,D4595&lt;=PERCENTILE($D$3:$D$5882,0.8),4,TRUE,5)</f>
        <v>5</v>
      </c>
      <c r="H4595" s="3" t="str" cm="1">
        <f t="array" ref="H4595">_xlfn.IFS(AND(E4595&gt;=4,F4595&gt;=4,G4595&gt;=4),"Champions",AND(E4595&gt;=3,F4595&gt;=3,G4595&gt;=3),"Loyal Customers",AND(E4595&lt;=2,F4595&gt;=3),"At Risk",AND(E4595&lt;=2,F4595&lt;=2,G4595&lt;=2),"Lost",AND(E4595&gt;=4,F4595&lt;=2),"New/Promising",TRUE,"Needs Attention")</f>
        <v>Champions</v>
      </c>
      <c r="I4595" s="3" t="str">
        <f t="shared" si="75"/>
        <v>Active</v>
      </c>
      <c r="J4595" s="3" t="str">
        <f>_xlfn.XLOOKUP(A4595,'Country_Lookup'!$D:$D,'Country_Lookup'!$E:$E)</f>
        <v>United Kingdom</v>
      </c>
    </row>
    <row r="4596" spans="1:10" x14ac:dyDescent="0.3">
      <c r="A4596">
        <v>16986</v>
      </c>
      <c r="B4596">
        <v>29</v>
      </c>
      <c r="C4596">
        <v>11</v>
      </c>
      <c r="D4596">
        <v>4888.75</v>
      </c>
      <c r="E4596" cm="1">
        <f t="array" ref="E4596">_xlfn.IFS(B4596&lt;=PERCENTILE($B$3:$B$5882,0.2),5,B4596&lt;=PERCENTILE($B$3:$B$5882,0.4),4,B4596&lt;=PERCENTILE($B$3:$B$5882,0.6),3,B4596&lt;=PERCENTILE($B$3:$B$5882,0.8),2,TRUE,1)</f>
        <v>4</v>
      </c>
      <c r="F4596" cm="1">
        <f t="array" ref="F4596">_xlfn.IFS(C4596&lt;=PERCENTILE($C$3:$C$5882,0.2),1,C4596&lt;=PERCENTILE($C$3:$C$5882,0.4),2,C4596&lt;=PERCENTILE($C$3:$C$5882,0.6),3,C4596&lt;=PERCENTILE($C$3:$C$5882,0.8),4,TRUE,5)</f>
        <v>5</v>
      </c>
      <c r="G4596" cm="1">
        <f t="array" ref="G4596">_xlfn.IFS(D4596&lt;=PERCENTILE($D$3:$D$5882,0.2),1,D4596&lt;=PERCENTILE($D$3:$D$5882,0.4),2,D4596&lt;=PERCENTILE($D$3:$D$5882,0.6),3,D4596&lt;=PERCENTILE($D$3:$D$5882,0.8),4,TRUE,5)</f>
        <v>5</v>
      </c>
      <c r="H4596" s="3" t="str" cm="1">
        <f t="array" ref="H4596">_xlfn.IFS(AND(E4596&gt;=4,F4596&gt;=4,G4596&gt;=4),"Champions",AND(E4596&gt;=3,F4596&gt;=3,G4596&gt;=3),"Loyal Customers",AND(E4596&lt;=2,F4596&gt;=3),"At Risk",AND(E4596&lt;=2,F4596&lt;=2,G4596&lt;=2),"Lost",AND(E4596&gt;=4,F4596&lt;=2),"New/Promising",TRUE,"Needs Attention")</f>
        <v>Champions</v>
      </c>
      <c r="I4596" s="3" t="str">
        <f t="shared" si="75"/>
        <v>Active</v>
      </c>
      <c r="J4596" s="3" t="str">
        <f>_xlfn.XLOOKUP(A4596,'Country_Lookup'!$D:$D,'Country_Lookup'!$E:$E)</f>
        <v>United Kingdom</v>
      </c>
    </row>
    <row r="4597" spans="1:10" x14ac:dyDescent="0.3">
      <c r="A4597">
        <v>16987</v>
      </c>
      <c r="B4597">
        <v>3</v>
      </c>
      <c r="C4597">
        <v>11</v>
      </c>
      <c r="D4597">
        <v>2535.9000000000128</v>
      </c>
      <c r="E4597" cm="1">
        <f t="array" ref="E4597">_xlfn.IFS(B4597&lt;=PERCENTILE($B$3:$B$5882,0.2),5,B4597&lt;=PERCENTILE($B$3:$B$5882,0.4),4,B4597&lt;=PERCENTILE($B$3:$B$5882,0.6),3,B4597&lt;=PERCENTILE($B$3:$B$5882,0.8),2,TRUE,1)</f>
        <v>5</v>
      </c>
      <c r="F4597" cm="1">
        <f t="array" ref="F4597">_xlfn.IFS(C4597&lt;=PERCENTILE($C$3:$C$5882,0.2),1,C4597&lt;=PERCENTILE($C$3:$C$5882,0.4),2,C4597&lt;=PERCENTILE($C$3:$C$5882,0.6),3,C4597&lt;=PERCENTILE($C$3:$C$5882,0.8),4,TRUE,5)</f>
        <v>5</v>
      </c>
      <c r="G4597" cm="1">
        <f t="array" ref="G4597">_xlfn.IFS(D4597&lt;=PERCENTILE($D$3:$D$5882,0.2),1,D4597&lt;=PERCENTILE($D$3:$D$5882,0.4),2,D4597&lt;=PERCENTILE($D$3:$D$5882,0.6),3,D4597&lt;=PERCENTILE($D$3:$D$5882,0.8),4,TRUE,5)</f>
        <v>4</v>
      </c>
      <c r="H4597" s="3" t="str" cm="1">
        <f t="array" ref="H4597">_xlfn.IFS(AND(E4597&gt;=4,F4597&gt;=4,G4597&gt;=4),"Champions",AND(E4597&gt;=3,F4597&gt;=3,G4597&gt;=3),"Loyal Customers",AND(E4597&lt;=2,F4597&gt;=3),"At Risk",AND(E4597&lt;=2,F4597&lt;=2,G4597&lt;=2),"Lost",AND(E4597&gt;=4,F4597&lt;=2),"New/Promising",TRUE,"Needs Attention")</f>
        <v>Champions</v>
      </c>
      <c r="I4597" s="3" t="str">
        <f t="shared" si="75"/>
        <v>Active</v>
      </c>
      <c r="J4597" s="3" t="str">
        <f>_xlfn.XLOOKUP(A4597,'Country_Lookup'!$D:$D,'Country_Lookup'!$E:$E)</f>
        <v>United Kingdom</v>
      </c>
    </row>
    <row r="4598" spans="1:10" x14ac:dyDescent="0.3">
      <c r="A4598">
        <v>16988</v>
      </c>
      <c r="B4598">
        <v>5</v>
      </c>
      <c r="C4598">
        <v>2</v>
      </c>
      <c r="D4598">
        <v>382.67</v>
      </c>
      <c r="E4598" cm="1">
        <f t="array" ref="E4598">_xlfn.IFS(B4598&lt;=PERCENTILE($B$3:$B$5882,0.2),5,B4598&lt;=PERCENTILE($B$3:$B$5882,0.4),4,B4598&lt;=PERCENTILE($B$3:$B$5882,0.6),3,B4598&lt;=PERCENTILE($B$3:$B$5882,0.8),2,TRUE,1)</f>
        <v>5</v>
      </c>
      <c r="F4598" cm="1">
        <f t="array" ref="F4598">_xlfn.IFS(C4598&lt;=PERCENTILE($C$3:$C$5882,0.2),1,C4598&lt;=PERCENTILE($C$3:$C$5882,0.4),2,C4598&lt;=PERCENTILE($C$3:$C$5882,0.6),3,C4598&lt;=PERCENTILE($C$3:$C$5882,0.8),4,TRUE,5)</f>
        <v>2</v>
      </c>
      <c r="G4598" cm="1">
        <f t="array" ref="G4598">_xlfn.IFS(D4598&lt;=PERCENTILE($D$3:$D$5882,0.2),1,D4598&lt;=PERCENTILE($D$3:$D$5882,0.4),2,D4598&lt;=PERCENTILE($D$3:$D$5882,0.6),3,D4598&lt;=PERCENTILE($D$3:$D$5882,0.8),4,TRUE,5)</f>
        <v>2</v>
      </c>
      <c r="H4598" s="3" t="str" cm="1">
        <f t="array" ref="H4598">_xlfn.IFS(AND(E4598&gt;=4,F4598&gt;=4,G4598&gt;=4),"Champions",AND(E4598&gt;=3,F4598&gt;=3,G4598&gt;=3),"Loyal Customers",AND(E4598&lt;=2,F4598&gt;=3),"At Risk",AND(E4598&lt;=2,F4598&lt;=2,G4598&lt;=2),"Lost",AND(E4598&gt;=4,F4598&lt;=2),"New/Promising",TRUE,"Needs Attention")</f>
        <v>New/Promising</v>
      </c>
      <c r="I4598" s="3" t="str">
        <f t="shared" si="75"/>
        <v>Active</v>
      </c>
      <c r="J4598" s="3" t="str">
        <f>_xlfn.XLOOKUP(A4598,'Country_Lookup'!$D:$D,'Country_Lookup'!$E:$E)</f>
        <v>United Kingdom</v>
      </c>
    </row>
    <row r="4599" spans="1:10" x14ac:dyDescent="0.3">
      <c r="A4599">
        <v>16989</v>
      </c>
      <c r="B4599">
        <v>7</v>
      </c>
      <c r="C4599">
        <v>6</v>
      </c>
      <c r="D4599">
        <v>1133.25</v>
      </c>
      <c r="E4599" cm="1">
        <f t="array" ref="E4599">_xlfn.IFS(B4599&lt;=PERCENTILE($B$3:$B$5882,0.2),5,B4599&lt;=PERCENTILE($B$3:$B$5882,0.4),4,B4599&lt;=PERCENTILE($B$3:$B$5882,0.6),3,B4599&lt;=PERCENTILE($B$3:$B$5882,0.8),2,TRUE,1)</f>
        <v>5</v>
      </c>
      <c r="F4599" cm="1">
        <f t="array" ref="F4599">_xlfn.IFS(C4599&lt;=PERCENTILE($C$3:$C$5882,0.2),1,C4599&lt;=PERCENTILE($C$3:$C$5882,0.4),2,C4599&lt;=PERCENTILE($C$3:$C$5882,0.6),3,C4599&lt;=PERCENTILE($C$3:$C$5882,0.8),4,TRUE,5)</f>
        <v>4</v>
      </c>
      <c r="G4599" cm="1">
        <f t="array" ref="G4599">_xlfn.IFS(D4599&lt;=PERCENTILE($D$3:$D$5882,0.2),1,D4599&lt;=PERCENTILE($D$3:$D$5882,0.4),2,D4599&lt;=PERCENTILE($D$3:$D$5882,0.6),3,D4599&lt;=PERCENTILE($D$3:$D$5882,0.8),4,TRUE,5)</f>
        <v>3</v>
      </c>
      <c r="H4599" s="3" t="str" cm="1">
        <f t="array" ref="H4599">_xlfn.IFS(AND(E4599&gt;=4,F4599&gt;=4,G4599&gt;=4),"Champions",AND(E4599&gt;=3,F4599&gt;=3,G4599&gt;=3),"Loyal Customers",AND(E4599&lt;=2,F4599&gt;=3),"At Risk",AND(E4599&lt;=2,F4599&lt;=2,G4599&lt;=2),"Lost",AND(E4599&gt;=4,F4599&lt;=2),"New/Promising",TRUE,"Needs Attention")</f>
        <v>Loyal Customers</v>
      </c>
      <c r="I4599" s="3" t="str">
        <f t="shared" si="75"/>
        <v>Active</v>
      </c>
      <c r="J4599" s="3" t="str">
        <f>_xlfn.XLOOKUP(A4599,'Country_Lookup'!$D:$D,'Country_Lookup'!$E:$E)</f>
        <v>United Kingdom</v>
      </c>
    </row>
    <row r="4600" spans="1:10" x14ac:dyDescent="0.3">
      <c r="A4600">
        <v>16990</v>
      </c>
      <c r="B4600">
        <v>218</v>
      </c>
      <c r="C4600">
        <v>2</v>
      </c>
      <c r="D4600">
        <v>344</v>
      </c>
      <c r="E4600" cm="1">
        <f t="array" ref="E4600">_xlfn.IFS(B4600&lt;=PERCENTILE($B$3:$B$5882,0.2),5,B4600&lt;=PERCENTILE($B$3:$B$5882,0.4),4,B4600&lt;=PERCENTILE($B$3:$B$5882,0.6),3,B4600&lt;=PERCENTILE($B$3:$B$5882,0.8),2,TRUE,1)</f>
        <v>2</v>
      </c>
      <c r="F4600" cm="1">
        <f t="array" ref="F4600">_xlfn.IFS(C4600&lt;=PERCENTILE($C$3:$C$5882,0.2),1,C4600&lt;=PERCENTILE($C$3:$C$5882,0.4),2,C4600&lt;=PERCENTILE($C$3:$C$5882,0.6),3,C4600&lt;=PERCENTILE($C$3:$C$5882,0.8),4,TRUE,5)</f>
        <v>2</v>
      </c>
      <c r="G4600" cm="1">
        <f t="array" ref="G4600">_xlfn.IFS(D4600&lt;=PERCENTILE($D$3:$D$5882,0.2),1,D4600&lt;=PERCENTILE($D$3:$D$5882,0.4),2,D4600&lt;=PERCENTILE($D$3:$D$5882,0.6),3,D4600&lt;=PERCENTILE($D$3:$D$5882,0.8),4,TRUE,5)</f>
        <v>2</v>
      </c>
      <c r="H4600" s="3" t="str" cm="1">
        <f t="array" ref="H4600">_xlfn.IFS(AND(E4600&gt;=4,F4600&gt;=4,G4600&gt;=4),"Champions",AND(E4600&gt;=3,F4600&gt;=3,G4600&gt;=3),"Loyal Customers",AND(E4600&lt;=2,F4600&gt;=3),"At Risk",AND(E4600&lt;=2,F4600&lt;=2,G4600&lt;=2),"Lost",AND(E4600&gt;=4,F4600&lt;=2),"New/Promising",TRUE,"Needs Attention")</f>
        <v>Lost</v>
      </c>
      <c r="I4600" s="3" t="str">
        <f t="shared" si="75"/>
        <v>Churned</v>
      </c>
      <c r="J4600" s="3" t="str">
        <f>_xlfn.XLOOKUP(A4600,'Country_Lookup'!$D:$D,'Country_Lookup'!$E:$E)</f>
        <v>United Kingdom</v>
      </c>
    </row>
    <row r="4601" spans="1:10" x14ac:dyDescent="0.3">
      <c r="A4601">
        <v>16991</v>
      </c>
      <c r="B4601">
        <v>421</v>
      </c>
      <c r="C4601">
        <v>1</v>
      </c>
      <c r="D4601">
        <v>1041.2100000000003</v>
      </c>
      <c r="E4601" cm="1">
        <f t="array" ref="E4601">_xlfn.IFS(B4601&lt;=PERCENTILE($B$3:$B$5882,0.2),5,B4601&lt;=PERCENTILE($B$3:$B$5882,0.4),4,B4601&lt;=PERCENTILE($B$3:$B$5882,0.6),3,B4601&lt;=PERCENTILE($B$3:$B$5882,0.8),2,TRUE,1)</f>
        <v>1</v>
      </c>
      <c r="F4601" cm="1">
        <f t="array" ref="F4601">_xlfn.IFS(C4601&lt;=PERCENTILE($C$3:$C$5882,0.2),1,C4601&lt;=PERCENTILE($C$3:$C$5882,0.4),2,C4601&lt;=PERCENTILE($C$3:$C$5882,0.6),3,C4601&lt;=PERCENTILE($C$3:$C$5882,0.8),4,TRUE,5)</f>
        <v>1</v>
      </c>
      <c r="G4601" cm="1">
        <f t="array" ref="G4601">_xlfn.IFS(D4601&lt;=PERCENTILE($D$3:$D$5882,0.2),1,D4601&lt;=PERCENTILE($D$3:$D$5882,0.4),2,D4601&lt;=PERCENTILE($D$3:$D$5882,0.6),3,D4601&lt;=PERCENTILE($D$3:$D$5882,0.8),4,TRUE,5)</f>
        <v>3</v>
      </c>
      <c r="H4601" s="3" t="str" cm="1">
        <f t="array" ref="H4601">_xlfn.IFS(AND(E4601&gt;=4,F4601&gt;=4,G4601&gt;=4),"Champions",AND(E4601&gt;=3,F4601&gt;=3,G4601&gt;=3),"Loyal Customers",AND(E4601&lt;=2,F4601&gt;=3),"At Risk",AND(E4601&lt;=2,F4601&lt;=2,G4601&lt;=2),"Lost",AND(E4601&gt;=4,F4601&lt;=2),"New/Promising",TRUE,"Needs Attention")</f>
        <v>Needs Attention</v>
      </c>
      <c r="I4601" s="3" t="str">
        <f t="shared" si="75"/>
        <v>Churned</v>
      </c>
      <c r="J4601" s="3" t="str">
        <f>_xlfn.XLOOKUP(A4601,'Country_Lookup'!$D:$D,'Country_Lookup'!$E:$E)</f>
        <v>United Kingdom</v>
      </c>
    </row>
    <row r="4602" spans="1:10" x14ac:dyDescent="0.3">
      <c r="A4602">
        <v>16992</v>
      </c>
      <c r="B4602">
        <v>10</v>
      </c>
      <c r="C4602">
        <v>13</v>
      </c>
      <c r="D4602">
        <v>5476.5000000000036</v>
      </c>
      <c r="E4602" cm="1">
        <f t="array" ref="E4602">_xlfn.IFS(B4602&lt;=PERCENTILE($B$3:$B$5882,0.2),5,B4602&lt;=PERCENTILE($B$3:$B$5882,0.4),4,B4602&lt;=PERCENTILE($B$3:$B$5882,0.6),3,B4602&lt;=PERCENTILE($B$3:$B$5882,0.8),2,TRUE,1)</f>
        <v>5</v>
      </c>
      <c r="F4602" cm="1">
        <f t="array" ref="F4602">_xlfn.IFS(C4602&lt;=PERCENTILE($C$3:$C$5882,0.2),1,C4602&lt;=PERCENTILE($C$3:$C$5882,0.4),2,C4602&lt;=PERCENTILE($C$3:$C$5882,0.6),3,C4602&lt;=PERCENTILE($C$3:$C$5882,0.8),4,TRUE,5)</f>
        <v>5</v>
      </c>
      <c r="G4602" cm="1">
        <f t="array" ref="G4602">_xlfn.IFS(D4602&lt;=PERCENTILE($D$3:$D$5882,0.2),1,D4602&lt;=PERCENTILE($D$3:$D$5882,0.4),2,D4602&lt;=PERCENTILE($D$3:$D$5882,0.6),3,D4602&lt;=PERCENTILE($D$3:$D$5882,0.8),4,TRUE,5)</f>
        <v>5</v>
      </c>
      <c r="H4602" s="3" t="str" cm="1">
        <f t="array" ref="H4602">_xlfn.IFS(AND(E4602&gt;=4,F4602&gt;=4,G4602&gt;=4),"Champions",AND(E4602&gt;=3,F4602&gt;=3,G4602&gt;=3),"Loyal Customers",AND(E4602&lt;=2,F4602&gt;=3),"At Risk",AND(E4602&lt;=2,F4602&lt;=2,G4602&lt;=2),"Lost",AND(E4602&gt;=4,F4602&lt;=2),"New/Promising",TRUE,"Needs Attention")</f>
        <v>Champions</v>
      </c>
      <c r="I4602" s="3" t="str">
        <f t="shared" si="75"/>
        <v>Active</v>
      </c>
      <c r="J4602" s="3" t="str">
        <f>_xlfn.XLOOKUP(A4602,'Country_Lookup'!$D:$D,'Country_Lookup'!$E:$E)</f>
        <v>United Kingdom</v>
      </c>
    </row>
    <row r="4603" spans="1:10" x14ac:dyDescent="0.3">
      <c r="A4603">
        <v>16993</v>
      </c>
      <c r="B4603">
        <v>463</v>
      </c>
      <c r="C4603">
        <v>2</v>
      </c>
      <c r="D4603">
        <v>1950.9499999999991</v>
      </c>
      <c r="E4603" cm="1">
        <f t="array" ref="E4603">_xlfn.IFS(B4603&lt;=PERCENTILE($B$3:$B$5882,0.2),5,B4603&lt;=PERCENTILE($B$3:$B$5882,0.4),4,B4603&lt;=PERCENTILE($B$3:$B$5882,0.6),3,B4603&lt;=PERCENTILE($B$3:$B$5882,0.8),2,TRUE,1)</f>
        <v>1</v>
      </c>
      <c r="F4603" cm="1">
        <f t="array" ref="F4603">_xlfn.IFS(C4603&lt;=PERCENTILE($C$3:$C$5882,0.2),1,C4603&lt;=PERCENTILE($C$3:$C$5882,0.4),2,C4603&lt;=PERCENTILE($C$3:$C$5882,0.6),3,C4603&lt;=PERCENTILE($C$3:$C$5882,0.8),4,TRUE,5)</f>
        <v>2</v>
      </c>
      <c r="G4603" cm="1">
        <f t="array" ref="G4603">_xlfn.IFS(D4603&lt;=PERCENTILE($D$3:$D$5882,0.2),1,D4603&lt;=PERCENTILE($D$3:$D$5882,0.4),2,D4603&lt;=PERCENTILE($D$3:$D$5882,0.6),3,D4603&lt;=PERCENTILE($D$3:$D$5882,0.8),4,TRUE,5)</f>
        <v>4</v>
      </c>
      <c r="H4603" s="3" t="str" cm="1">
        <f t="array" ref="H4603">_xlfn.IFS(AND(E4603&gt;=4,F4603&gt;=4,G4603&gt;=4),"Champions",AND(E4603&gt;=3,F4603&gt;=3,G4603&gt;=3),"Loyal Customers",AND(E4603&lt;=2,F4603&gt;=3),"At Risk",AND(E4603&lt;=2,F4603&lt;=2,G4603&lt;=2),"Lost",AND(E4603&gt;=4,F4603&lt;=2),"New/Promising",TRUE,"Needs Attention")</f>
        <v>Needs Attention</v>
      </c>
      <c r="I4603" s="3" t="str">
        <f t="shared" si="75"/>
        <v>Churned</v>
      </c>
      <c r="J4603" s="3" t="str">
        <f>_xlfn.XLOOKUP(A4603,'Country_Lookup'!$D:$D,'Country_Lookup'!$E:$E)</f>
        <v>United Kingdom</v>
      </c>
    </row>
    <row r="4604" spans="1:10" x14ac:dyDescent="0.3">
      <c r="A4604">
        <v>16996</v>
      </c>
      <c r="B4604">
        <v>30</v>
      </c>
      <c r="C4604">
        <v>9</v>
      </c>
      <c r="D4604">
        <v>2123.6099999999979</v>
      </c>
      <c r="E4604" cm="1">
        <f t="array" ref="E4604">_xlfn.IFS(B4604&lt;=PERCENTILE($B$3:$B$5882,0.2),5,B4604&lt;=PERCENTILE($B$3:$B$5882,0.4),4,B4604&lt;=PERCENTILE($B$3:$B$5882,0.6),3,B4604&lt;=PERCENTILE($B$3:$B$5882,0.8),2,TRUE,1)</f>
        <v>4</v>
      </c>
      <c r="F4604" cm="1">
        <f t="array" ref="F4604">_xlfn.IFS(C4604&lt;=PERCENTILE($C$3:$C$5882,0.2),1,C4604&lt;=PERCENTILE($C$3:$C$5882,0.4),2,C4604&lt;=PERCENTILE($C$3:$C$5882,0.6),3,C4604&lt;=PERCENTILE($C$3:$C$5882,0.8),4,TRUE,5)</f>
        <v>5</v>
      </c>
      <c r="G4604" cm="1">
        <f t="array" ref="G4604">_xlfn.IFS(D4604&lt;=PERCENTILE($D$3:$D$5882,0.2),1,D4604&lt;=PERCENTILE($D$3:$D$5882,0.4),2,D4604&lt;=PERCENTILE($D$3:$D$5882,0.6),3,D4604&lt;=PERCENTILE($D$3:$D$5882,0.8),4,TRUE,5)</f>
        <v>4</v>
      </c>
      <c r="H4604" s="3" t="str" cm="1">
        <f t="array" ref="H4604">_xlfn.IFS(AND(E4604&gt;=4,F4604&gt;=4,G4604&gt;=4),"Champions",AND(E4604&gt;=3,F4604&gt;=3,G4604&gt;=3),"Loyal Customers",AND(E4604&lt;=2,F4604&gt;=3),"At Risk",AND(E4604&lt;=2,F4604&lt;=2,G4604&lt;=2),"Lost",AND(E4604&gt;=4,F4604&lt;=2),"New/Promising",TRUE,"Needs Attention")</f>
        <v>Champions</v>
      </c>
      <c r="I4604" s="3" t="str">
        <f t="shared" si="75"/>
        <v>Active</v>
      </c>
      <c r="J4604" s="3" t="str">
        <f>_xlfn.XLOOKUP(A4604,'Country_Lookup'!$D:$D,'Country_Lookup'!$E:$E)</f>
        <v>United Kingdom</v>
      </c>
    </row>
    <row r="4605" spans="1:10" x14ac:dyDescent="0.3">
      <c r="A4605">
        <v>16997</v>
      </c>
      <c r="B4605">
        <v>288</v>
      </c>
      <c r="C4605">
        <v>3</v>
      </c>
      <c r="D4605">
        <v>702</v>
      </c>
      <c r="E4605" cm="1">
        <f t="array" ref="E4605">_xlfn.IFS(B4605&lt;=PERCENTILE($B$3:$B$5882,0.2),5,B4605&lt;=PERCENTILE($B$3:$B$5882,0.4),4,B4605&lt;=PERCENTILE($B$3:$B$5882,0.6),3,B4605&lt;=PERCENTILE($B$3:$B$5882,0.8),2,TRUE,1)</f>
        <v>2</v>
      </c>
      <c r="F4605" cm="1">
        <f t="array" ref="F4605">_xlfn.IFS(C4605&lt;=PERCENTILE($C$3:$C$5882,0.2),1,C4605&lt;=PERCENTILE($C$3:$C$5882,0.4),2,C4605&lt;=PERCENTILE($C$3:$C$5882,0.6),3,C4605&lt;=PERCENTILE($C$3:$C$5882,0.8),4,TRUE,5)</f>
        <v>3</v>
      </c>
      <c r="G4605" cm="1">
        <f t="array" ref="G4605">_xlfn.IFS(D4605&lt;=PERCENTILE($D$3:$D$5882,0.2),1,D4605&lt;=PERCENTILE($D$3:$D$5882,0.4),2,D4605&lt;=PERCENTILE($D$3:$D$5882,0.6),3,D4605&lt;=PERCENTILE($D$3:$D$5882,0.8),4,TRUE,5)</f>
        <v>3</v>
      </c>
      <c r="H4605" s="3" t="str" cm="1">
        <f t="array" ref="H4605">_xlfn.IFS(AND(E4605&gt;=4,F4605&gt;=4,G4605&gt;=4),"Champions",AND(E4605&gt;=3,F4605&gt;=3,G4605&gt;=3),"Loyal Customers",AND(E4605&lt;=2,F4605&gt;=3),"At Risk",AND(E4605&lt;=2,F4605&lt;=2,G4605&lt;=2),"Lost",AND(E4605&gt;=4,F4605&lt;=2),"New/Promising",TRUE,"Needs Attention")</f>
        <v>At Risk</v>
      </c>
      <c r="I4605" s="3" t="str">
        <f t="shared" si="75"/>
        <v>Churned</v>
      </c>
      <c r="J4605" s="3" t="str">
        <f>_xlfn.XLOOKUP(A4605,'Country_Lookup'!$D:$D,'Country_Lookup'!$E:$E)</f>
        <v>United Kingdom</v>
      </c>
    </row>
    <row r="4606" spans="1:10" x14ac:dyDescent="0.3">
      <c r="A4606">
        <v>16998</v>
      </c>
      <c r="B4606">
        <v>149</v>
      </c>
      <c r="C4606">
        <v>5</v>
      </c>
      <c r="D4606">
        <v>402</v>
      </c>
      <c r="E4606" cm="1">
        <f t="array" ref="E4606">_xlfn.IFS(B4606&lt;=PERCENTILE($B$3:$B$5882,0.2),5,B4606&lt;=PERCENTILE($B$3:$B$5882,0.4),4,B4606&lt;=PERCENTILE($B$3:$B$5882,0.6),3,B4606&lt;=PERCENTILE($B$3:$B$5882,0.8),2,TRUE,1)</f>
        <v>3</v>
      </c>
      <c r="F4606" cm="1">
        <f t="array" ref="F4606">_xlfn.IFS(C4606&lt;=PERCENTILE($C$3:$C$5882,0.2),1,C4606&lt;=PERCENTILE($C$3:$C$5882,0.4),2,C4606&lt;=PERCENTILE($C$3:$C$5882,0.6),3,C4606&lt;=PERCENTILE($C$3:$C$5882,0.8),4,TRUE,5)</f>
        <v>4</v>
      </c>
      <c r="G4606" cm="1">
        <f t="array" ref="G4606">_xlfn.IFS(D4606&lt;=PERCENTILE($D$3:$D$5882,0.2),1,D4606&lt;=PERCENTILE($D$3:$D$5882,0.4),2,D4606&lt;=PERCENTILE($D$3:$D$5882,0.6),3,D4606&lt;=PERCENTILE($D$3:$D$5882,0.8),4,TRUE,5)</f>
        <v>2</v>
      </c>
      <c r="H4606" s="3" t="str" cm="1">
        <f t="array" ref="H4606">_xlfn.IFS(AND(E4606&gt;=4,F4606&gt;=4,G4606&gt;=4),"Champions",AND(E4606&gt;=3,F4606&gt;=3,G4606&gt;=3),"Loyal Customers",AND(E4606&lt;=2,F4606&gt;=3),"At Risk",AND(E4606&lt;=2,F4606&lt;=2,G4606&lt;=2),"Lost",AND(E4606&gt;=4,F4606&lt;=2),"New/Promising",TRUE,"Needs Attention")</f>
        <v>Needs Attention</v>
      </c>
      <c r="I4606" s="3" t="str">
        <f t="shared" si="75"/>
        <v>Churned</v>
      </c>
      <c r="J4606" s="3" t="str">
        <f>_xlfn.XLOOKUP(A4606,'Country_Lookup'!$D:$D,'Country_Lookup'!$E:$E)</f>
        <v>United Kingdom</v>
      </c>
    </row>
    <row r="4607" spans="1:10" x14ac:dyDescent="0.3">
      <c r="A4607">
        <v>16999</v>
      </c>
      <c r="B4607">
        <v>23</v>
      </c>
      <c r="C4607">
        <v>2</v>
      </c>
      <c r="D4607">
        <v>484.81999999999988</v>
      </c>
      <c r="E4607" cm="1">
        <f t="array" ref="E4607">_xlfn.IFS(B4607&lt;=PERCENTILE($B$3:$B$5882,0.2),5,B4607&lt;=PERCENTILE($B$3:$B$5882,0.4),4,B4607&lt;=PERCENTILE($B$3:$B$5882,0.6),3,B4607&lt;=PERCENTILE($B$3:$B$5882,0.8),2,TRUE,1)</f>
        <v>4</v>
      </c>
      <c r="F4607" cm="1">
        <f t="array" ref="F4607">_xlfn.IFS(C4607&lt;=PERCENTILE($C$3:$C$5882,0.2),1,C4607&lt;=PERCENTILE($C$3:$C$5882,0.4),2,C4607&lt;=PERCENTILE($C$3:$C$5882,0.6),3,C4607&lt;=PERCENTILE($C$3:$C$5882,0.8),4,TRUE,5)</f>
        <v>2</v>
      </c>
      <c r="G4607" cm="1">
        <f t="array" ref="G4607">_xlfn.IFS(D4607&lt;=PERCENTILE($D$3:$D$5882,0.2),1,D4607&lt;=PERCENTILE($D$3:$D$5882,0.4),2,D4607&lt;=PERCENTILE($D$3:$D$5882,0.6),3,D4607&lt;=PERCENTILE($D$3:$D$5882,0.8),4,TRUE,5)</f>
        <v>2</v>
      </c>
      <c r="H4607" s="3" t="str" cm="1">
        <f t="array" ref="H4607">_xlfn.IFS(AND(E4607&gt;=4,F4607&gt;=4,G4607&gt;=4),"Champions",AND(E4607&gt;=3,F4607&gt;=3,G4607&gt;=3),"Loyal Customers",AND(E4607&lt;=2,F4607&gt;=3),"At Risk",AND(E4607&lt;=2,F4607&lt;=2,G4607&lt;=2),"Lost",AND(E4607&gt;=4,F4607&lt;=2),"New/Promising",TRUE,"Needs Attention")</f>
        <v>New/Promising</v>
      </c>
      <c r="I4607" s="3" t="str">
        <f t="shared" si="75"/>
        <v>Active</v>
      </c>
      <c r="J4607" s="3" t="str">
        <f>_xlfn.XLOOKUP(A4607,'Country_Lookup'!$D:$D,'Country_Lookup'!$E:$E)</f>
        <v>United Kingdom</v>
      </c>
    </row>
    <row r="4608" spans="1:10" x14ac:dyDescent="0.3">
      <c r="A4608">
        <v>17000</v>
      </c>
      <c r="B4608">
        <v>396</v>
      </c>
      <c r="C4608">
        <v>2</v>
      </c>
      <c r="D4608">
        <v>406.2999999999999</v>
      </c>
      <c r="E4608" cm="1">
        <f t="array" ref="E4608">_xlfn.IFS(B4608&lt;=PERCENTILE($B$3:$B$5882,0.2),5,B4608&lt;=PERCENTILE($B$3:$B$5882,0.4),4,B4608&lt;=PERCENTILE($B$3:$B$5882,0.6),3,B4608&lt;=PERCENTILE($B$3:$B$5882,0.8),2,TRUE,1)</f>
        <v>2</v>
      </c>
      <c r="F4608" cm="1">
        <f t="array" ref="F4608">_xlfn.IFS(C4608&lt;=PERCENTILE($C$3:$C$5882,0.2),1,C4608&lt;=PERCENTILE($C$3:$C$5882,0.4),2,C4608&lt;=PERCENTILE($C$3:$C$5882,0.6),3,C4608&lt;=PERCENTILE($C$3:$C$5882,0.8),4,TRUE,5)</f>
        <v>2</v>
      </c>
      <c r="G4608" cm="1">
        <f t="array" ref="G4608">_xlfn.IFS(D4608&lt;=PERCENTILE($D$3:$D$5882,0.2),1,D4608&lt;=PERCENTILE($D$3:$D$5882,0.4),2,D4608&lt;=PERCENTILE($D$3:$D$5882,0.6),3,D4608&lt;=PERCENTILE($D$3:$D$5882,0.8),4,TRUE,5)</f>
        <v>2</v>
      </c>
      <c r="H4608" s="3" t="str" cm="1">
        <f t="array" ref="H4608">_xlfn.IFS(AND(E4608&gt;=4,F4608&gt;=4,G4608&gt;=4),"Champions",AND(E4608&gt;=3,F4608&gt;=3,G4608&gt;=3),"Loyal Customers",AND(E4608&lt;=2,F4608&gt;=3),"At Risk",AND(E4608&lt;=2,F4608&lt;=2,G4608&lt;=2),"Lost",AND(E4608&gt;=4,F4608&lt;=2),"New/Promising",TRUE,"Needs Attention")</f>
        <v>Lost</v>
      </c>
      <c r="I4608" s="3" t="str">
        <f t="shared" si="75"/>
        <v>Churned</v>
      </c>
      <c r="J4608" s="3" t="str">
        <f>_xlfn.XLOOKUP(A4608,'Country_Lookup'!$D:$D,'Country_Lookup'!$E:$E)</f>
        <v>United Kingdom</v>
      </c>
    </row>
    <row r="4609" spans="1:10" x14ac:dyDescent="0.3">
      <c r="A4609">
        <v>17001</v>
      </c>
      <c r="B4609">
        <v>0</v>
      </c>
      <c r="C4609">
        <v>19</v>
      </c>
      <c r="D4609">
        <v>6640.8000000000329</v>
      </c>
      <c r="E4609" cm="1">
        <f t="array" ref="E4609">_xlfn.IFS(B4609&lt;=PERCENTILE($B$3:$B$5882,0.2),5,B4609&lt;=PERCENTILE($B$3:$B$5882,0.4),4,B4609&lt;=PERCENTILE($B$3:$B$5882,0.6),3,B4609&lt;=PERCENTILE($B$3:$B$5882,0.8),2,TRUE,1)</f>
        <v>5</v>
      </c>
      <c r="F4609" cm="1">
        <f t="array" ref="F4609">_xlfn.IFS(C4609&lt;=PERCENTILE($C$3:$C$5882,0.2),1,C4609&lt;=PERCENTILE($C$3:$C$5882,0.4),2,C4609&lt;=PERCENTILE($C$3:$C$5882,0.6),3,C4609&lt;=PERCENTILE($C$3:$C$5882,0.8),4,TRUE,5)</f>
        <v>5</v>
      </c>
      <c r="G4609" cm="1">
        <f t="array" ref="G4609">_xlfn.IFS(D4609&lt;=PERCENTILE($D$3:$D$5882,0.2),1,D4609&lt;=PERCENTILE($D$3:$D$5882,0.4),2,D4609&lt;=PERCENTILE($D$3:$D$5882,0.6),3,D4609&lt;=PERCENTILE($D$3:$D$5882,0.8),4,TRUE,5)</f>
        <v>5</v>
      </c>
      <c r="H4609" s="3" t="str" cm="1">
        <f t="array" ref="H4609">_xlfn.IFS(AND(E4609&gt;=4,F4609&gt;=4,G4609&gt;=4),"Champions",AND(E4609&gt;=3,F4609&gt;=3,G4609&gt;=3),"Loyal Customers",AND(E4609&lt;=2,F4609&gt;=3),"At Risk",AND(E4609&lt;=2,F4609&lt;=2,G4609&lt;=2),"Lost",AND(E4609&gt;=4,F4609&lt;=2),"New/Promising",TRUE,"Needs Attention")</f>
        <v>Champions</v>
      </c>
      <c r="I4609" s="3" t="str">
        <f t="shared" si="75"/>
        <v>Active</v>
      </c>
      <c r="J4609" s="3" t="str">
        <f>_xlfn.XLOOKUP(A4609,'Country_Lookup'!$D:$D,'Country_Lookup'!$E:$E)</f>
        <v>United Kingdom</v>
      </c>
    </row>
    <row r="4610" spans="1:10" x14ac:dyDescent="0.3">
      <c r="A4610">
        <v>17002</v>
      </c>
      <c r="B4610">
        <v>85</v>
      </c>
      <c r="C4610">
        <v>7</v>
      </c>
      <c r="D4610">
        <v>2571.5499999999965</v>
      </c>
      <c r="E4610" cm="1">
        <f t="array" ref="E4610">_xlfn.IFS(B4610&lt;=PERCENTILE($B$3:$B$5882,0.2),5,B4610&lt;=PERCENTILE($B$3:$B$5882,0.4),4,B4610&lt;=PERCENTILE($B$3:$B$5882,0.6),3,B4610&lt;=PERCENTILE($B$3:$B$5882,0.8),2,TRUE,1)</f>
        <v>3</v>
      </c>
      <c r="F4610" cm="1">
        <f t="array" ref="F4610">_xlfn.IFS(C4610&lt;=PERCENTILE($C$3:$C$5882,0.2),1,C4610&lt;=PERCENTILE($C$3:$C$5882,0.4),2,C4610&lt;=PERCENTILE($C$3:$C$5882,0.6),3,C4610&lt;=PERCENTILE($C$3:$C$5882,0.8),4,TRUE,5)</f>
        <v>4</v>
      </c>
      <c r="G4610" cm="1">
        <f t="array" ref="G4610">_xlfn.IFS(D4610&lt;=PERCENTILE($D$3:$D$5882,0.2),1,D4610&lt;=PERCENTILE($D$3:$D$5882,0.4),2,D4610&lt;=PERCENTILE($D$3:$D$5882,0.6),3,D4610&lt;=PERCENTILE($D$3:$D$5882,0.8),4,TRUE,5)</f>
        <v>4</v>
      </c>
      <c r="H4610" s="3" t="str" cm="1">
        <f t="array" ref="H4610">_xlfn.IFS(AND(E4610&gt;=4,F4610&gt;=4,G4610&gt;=4),"Champions",AND(E4610&gt;=3,F4610&gt;=3,G4610&gt;=3),"Loyal Customers",AND(E4610&lt;=2,F4610&gt;=3),"At Risk",AND(E4610&lt;=2,F4610&lt;=2,G4610&lt;=2),"Lost",AND(E4610&gt;=4,F4610&lt;=2),"New/Promising",TRUE,"Needs Attention")</f>
        <v>Loyal Customers</v>
      </c>
      <c r="I4610" s="3" t="str">
        <f t="shared" si="75"/>
        <v>Active</v>
      </c>
      <c r="J4610" s="3" t="str">
        <f>_xlfn.XLOOKUP(A4610,'Country_Lookup'!$D:$D,'Country_Lookup'!$E:$E)</f>
        <v>United Kingdom</v>
      </c>
    </row>
    <row r="4611" spans="1:10" x14ac:dyDescent="0.3">
      <c r="A4611">
        <v>17003</v>
      </c>
      <c r="B4611">
        <v>402</v>
      </c>
      <c r="C4611">
        <v>4</v>
      </c>
      <c r="D4611">
        <v>830.16000000000224</v>
      </c>
      <c r="E4611" cm="1">
        <f t="array" ref="E4611">_xlfn.IFS(B4611&lt;=PERCENTILE($B$3:$B$5882,0.2),5,B4611&lt;=PERCENTILE($B$3:$B$5882,0.4),4,B4611&lt;=PERCENTILE($B$3:$B$5882,0.6),3,B4611&lt;=PERCENTILE($B$3:$B$5882,0.8),2,TRUE,1)</f>
        <v>2</v>
      </c>
      <c r="F4611" cm="1">
        <f t="array" ref="F4611">_xlfn.IFS(C4611&lt;=PERCENTILE($C$3:$C$5882,0.2),1,C4611&lt;=PERCENTILE($C$3:$C$5882,0.4),2,C4611&lt;=PERCENTILE($C$3:$C$5882,0.6),3,C4611&lt;=PERCENTILE($C$3:$C$5882,0.8),4,TRUE,5)</f>
        <v>3</v>
      </c>
      <c r="G4611" cm="1">
        <f t="array" ref="G4611">_xlfn.IFS(D4611&lt;=PERCENTILE($D$3:$D$5882,0.2),1,D4611&lt;=PERCENTILE($D$3:$D$5882,0.4),2,D4611&lt;=PERCENTILE($D$3:$D$5882,0.6),3,D4611&lt;=PERCENTILE($D$3:$D$5882,0.8),4,TRUE,5)</f>
        <v>3</v>
      </c>
      <c r="H4611" s="3" t="str" cm="1">
        <f t="array" ref="H4611">_xlfn.IFS(AND(E4611&gt;=4,F4611&gt;=4,G4611&gt;=4),"Champions",AND(E4611&gt;=3,F4611&gt;=3,G4611&gt;=3),"Loyal Customers",AND(E4611&lt;=2,F4611&gt;=3),"At Risk",AND(E4611&lt;=2,F4611&lt;=2,G4611&lt;=2),"Lost",AND(E4611&gt;=4,F4611&lt;=2),"New/Promising",TRUE,"Needs Attention")</f>
        <v>At Risk</v>
      </c>
      <c r="I4611" s="3" t="str">
        <f t="shared" ref="I4611:I4674" si="76">IF(B4611&gt;90,"Churned","Active")</f>
        <v>Churned</v>
      </c>
      <c r="J4611" s="3" t="str">
        <f>_xlfn.XLOOKUP(A4611,'Country_Lookup'!$D:$D,'Country_Lookup'!$E:$E)</f>
        <v>United Kingdom</v>
      </c>
    </row>
    <row r="4612" spans="1:10" x14ac:dyDescent="0.3">
      <c r="A4612">
        <v>17004</v>
      </c>
      <c r="B4612">
        <v>46</v>
      </c>
      <c r="C4612">
        <v>4</v>
      </c>
      <c r="D4612">
        <v>2425.1600000000012</v>
      </c>
      <c r="E4612" cm="1">
        <f t="array" ref="E4612">_xlfn.IFS(B4612&lt;=PERCENTILE($B$3:$B$5882,0.2),5,B4612&lt;=PERCENTILE($B$3:$B$5882,0.4),4,B4612&lt;=PERCENTILE($B$3:$B$5882,0.6),3,B4612&lt;=PERCENTILE($B$3:$B$5882,0.8),2,TRUE,1)</f>
        <v>4</v>
      </c>
      <c r="F4612" cm="1">
        <f t="array" ref="F4612">_xlfn.IFS(C4612&lt;=PERCENTILE($C$3:$C$5882,0.2),1,C4612&lt;=PERCENTILE($C$3:$C$5882,0.4),2,C4612&lt;=PERCENTILE($C$3:$C$5882,0.6),3,C4612&lt;=PERCENTILE($C$3:$C$5882,0.8),4,TRUE,5)</f>
        <v>3</v>
      </c>
      <c r="G4612" cm="1">
        <f t="array" ref="G4612">_xlfn.IFS(D4612&lt;=PERCENTILE($D$3:$D$5882,0.2),1,D4612&lt;=PERCENTILE($D$3:$D$5882,0.4),2,D4612&lt;=PERCENTILE($D$3:$D$5882,0.6),3,D4612&lt;=PERCENTILE($D$3:$D$5882,0.8),4,TRUE,5)</f>
        <v>4</v>
      </c>
      <c r="H4612" s="3" t="str" cm="1">
        <f t="array" ref="H4612">_xlfn.IFS(AND(E4612&gt;=4,F4612&gt;=4,G4612&gt;=4),"Champions",AND(E4612&gt;=3,F4612&gt;=3,G4612&gt;=3),"Loyal Customers",AND(E4612&lt;=2,F4612&gt;=3),"At Risk",AND(E4612&lt;=2,F4612&lt;=2,G4612&lt;=2),"Lost",AND(E4612&gt;=4,F4612&lt;=2),"New/Promising",TRUE,"Needs Attention")</f>
        <v>Loyal Customers</v>
      </c>
      <c r="I4612" s="3" t="str">
        <f t="shared" si="76"/>
        <v>Active</v>
      </c>
      <c r="J4612" s="3" t="str">
        <f>_xlfn.XLOOKUP(A4612,'Country_Lookup'!$D:$D,'Country_Lookup'!$E:$E)</f>
        <v>United Kingdom</v>
      </c>
    </row>
    <row r="4613" spans="1:10" x14ac:dyDescent="0.3">
      <c r="A4613">
        <v>17005</v>
      </c>
      <c r="B4613">
        <v>470</v>
      </c>
      <c r="C4613">
        <v>2</v>
      </c>
      <c r="D4613">
        <v>742.36000000000013</v>
      </c>
      <c r="E4613" cm="1">
        <f t="array" ref="E4613">_xlfn.IFS(B4613&lt;=PERCENTILE($B$3:$B$5882,0.2),5,B4613&lt;=PERCENTILE($B$3:$B$5882,0.4),4,B4613&lt;=PERCENTILE($B$3:$B$5882,0.6),3,B4613&lt;=PERCENTILE($B$3:$B$5882,0.8),2,TRUE,1)</f>
        <v>1</v>
      </c>
      <c r="F4613" cm="1">
        <f t="array" ref="F4613">_xlfn.IFS(C4613&lt;=PERCENTILE($C$3:$C$5882,0.2),1,C4613&lt;=PERCENTILE($C$3:$C$5882,0.4),2,C4613&lt;=PERCENTILE($C$3:$C$5882,0.6),3,C4613&lt;=PERCENTILE($C$3:$C$5882,0.8),4,TRUE,5)</f>
        <v>2</v>
      </c>
      <c r="G4613" cm="1">
        <f t="array" ref="G4613">_xlfn.IFS(D4613&lt;=PERCENTILE($D$3:$D$5882,0.2),1,D4613&lt;=PERCENTILE($D$3:$D$5882,0.4),2,D4613&lt;=PERCENTILE($D$3:$D$5882,0.6),3,D4613&lt;=PERCENTILE($D$3:$D$5882,0.8),4,TRUE,5)</f>
        <v>3</v>
      </c>
      <c r="H4613" s="3" t="str" cm="1">
        <f t="array" ref="H4613">_xlfn.IFS(AND(E4613&gt;=4,F4613&gt;=4,G4613&gt;=4),"Champions",AND(E4613&gt;=3,F4613&gt;=3,G4613&gt;=3),"Loyal Customers",AND(E4613&lt;=2,F4613&gt;=3),"At Risk",AND(E4613&lt;=2,F4613&lt;=2,G4613&lt;=2),"Lost",AND(E4613&gt;=4,F4613&lt;=2),"New/Promising",TRUE,"Needs Attention")</f>
        <v>Needs Attention</v>
      </c>
      <c r="I4613" s="3" t="str">
        <f t="shared" si="76"/>
        <v>Churned</v>
      </c>
      <c r="J4613" s="3" t="str">
        <f>_xlfn.XLOOKUP(A4613,'Country_Lookup'!$D:$D,'Country_Lookup'!$E:$E)</f>
        <v>United Kingdom</v>
      </c>
    </row>
    <row r="4614" spans="1:10" x14ac:dyDescent="0.3">
      <c r="A4614">
        <v>17006</v>
      </c>
      <c r="B4614">
        <v>4</v>
      </c>
      <c r="C4614">
        <v>8</v>
      </c>
      <c r="D4614">
        <v>1636.3200000000047</v>
      </c>
      <c r="E4614" cm="1">
        <f t="array" ref="E4614">_xlfn.IFS(B4614&lt;=PERCENTILE($B$3:$B$5882,0.2),5,B4614&lt;=PERCENTILE($B$3:$B$5882,0.4),4,B4614&lt;=PERCENTILE($B$3:$B$5882,0.6),3,B4614&lt;=PERCENTILE($B$3:$B$5882,0.8),2,TRUE,1)</f>
        <v>5</v>
      </c>
      <c r="F4614" cm="1">
        <f t="array" ref="F4614">_xlfn.IFS(C4614&lt;=PERCENTILE($C$3:$C$5882,0.2),1,C4614&lt;=PERCENTILE($C$3:$C$5882,0.4),2,C4614&lt;=PERCENTILE($C$3:$C$5882,0.6),3,C4614&lt;=PERCENTILE($C$3:$C$5882,0.8),4,TRUE,5)</f>
        <v>4</v>
      </c>
      <c r="G4614" cm="1">
        <f t="array" ref="G4614">_xlfn.IFS(D4614&lt;=PERCENTILE($D$3:$D$5882,0.2),1,D4614&lt;=PERCENTILE($D$3:$D$5882,0.4),2,D4614&lt;=PERCENTILE($D$3:$D$5882,0.6),3,D4614&lt;=PERCENTILE($D$3:$D$5882,0.8),4,TRUE,5)</f>
        <v>4</v>
      </c>
      <c r="H4614" s="3" t="str" cm="1">
        <f t="array" ref="H4614">_xlfn.IFS(AND(E4614&gt;=4,F4614&gt;=4,G4614&gt;=4),"Champions",AND(E4614&gt;=3,F4614&gt;=3,G4614&gt;=3),"Loyal Customers",AND(E4614&lt;=2,F4614&gt;=3),"At Risk",AND(E4614&lt;=2,F4614&lt;=2,G4614&lt;=2),"Lost",AND(E4614&gt;=4,F4614&lt;=2),"New/Promising",TRUE,"Needs Attention")</f>
        <v>Champions</v>
      </c>
      <c r="I4614" s="3" t="str">
        <f t="shared" si="76"/>
        <v>Active</v>
      </c>
      <c r="J4614" s="3" t="str">
        <f>_xlfn.XLOOKUP(A4614,'Country_Lookup'!$D:$D,'Country_Lookup'!$E:$E)</f>
        <v>United Kingdom</v>
      </c>
    </row>
    <row r="4615" spans="1:10" x14ac:dyDescent="0.3">
      <c r="A4615">
        <v>17007</v>
      </c>
      <c r="B4615">
        <v>50</v>
      </c>
      <c r="C4615">
        <v>7</v>
      </c>
      <c r="D4615">
        <v>1120.0999999999999</v>
      </c>
      <c r="E4615" cm="1">
        <f t="array" ref="E4615">_xlfn.IFS(B4615&lt;=PERCENTILE($B$3:$B$5882,0.2),5,B4615&lt;=PERCENTILE($B$3:$B$5882,0.4),4,B4615&lt;=PERCENTILE($B$3:$B$5882,0.6),3,B4615&lt;=PERCENTILE($B$3:$B$5882,0.8),2,TRUE,1)</f>
        <v>4</v>
      </c>
      <c r="F4615" cm="1">
        <f t="array" ref="F4615">_xlfn.IFS(C4615&lt;=PERCENTILE($C$3:$C$5882,0.2),1,C4615&lt;=PERCENTILE($C$3:$C$5882,0.4),2,C4615&lt;=PERCENTILE($C$3:$C$5882,0.6),3,C4615&lt;=PERCENTILE($C$3:$C$5882,0.8),4,TRUE,5)</f>
        <v>4</v>
      </c>
      <c r="G4615" cm="1">
        <f t="array" ref="G4615">_xlfn.IFS(D4615&lt;=PERCENTILE($D$3:$D$5882,0.2),1,D4615&lt;=PERCENTILE($D$3:$D$5882,0.4),2,D4615&lt;=PERCENTILE($D$3:$D$5882,0.6),3,D4615&lt;=PERCENTILE($D$3:$D$5882,0.8),4,TRUE,5)</f>
        <v>3</v>
      </c>
      <c r="H4615" s="3" t="str" cm="1">
        <f t="array" ref="H4615">_xlfn.IFS(AND(E4615&gt;=4,F4615&gt;=4,G4615&gt;=4),"Champions",AND(E4615&gt;=3,F4615&gt;=3,G4615&gt;=3),"Loyal Customers",AND(E4615&lt;=2,F4615&gt;=3),"At Risk",AND(E4615&lt;=2,F4615&lt;=2,G4615&lt;=2),"Lost",AND(E4615&gt;=4,F4615&lt;=2),"New/Promising",TRUE,"Needs Attention")</f>
        <v>Loyal Customers</v>
      </c>
      <c r="I4615" s="3" t="str">
        <f t="shared" si="76"/>
        <v>Active</v>
      </c>
      <c r="J4615" s="3" t="str">
        <f>_xlfn.XLOOKUP(A4615,'Country_Lookup'!$D:$D,'Country_Lookup'!$E:$E)</f>
        <v>United Kingdom</v>
      </c>
    </row>
    <row r="4616" spans="1:10" x14ac:dyDescent="0.3">
      <c r="A4616">
        <v>17008</v>
      </c>
      <c r="B4616">
        <v>429</v>
      </c>
      <c r="C4616">
        <v>1</v>
      </c>
      <c r="D4616">
        <v>81.36</v>
      </c>
      <c r="E4616" cm="1">
        <f t="array" ref="E4616">_xlfn.IFS(B4616&lt;=PERCENTILE($B$3:$B$5882,0.2),5,B4616&lt;=PERCENTILE($B$3:$B$5882,0.4),4,B4616&lt;=PERCENTILE($B$3:$B$5882,0.6),3,B4616&lt;=PERCENTILE($B$3:$B$5882,0.8),2,TRUE,1)</f>
        <v>1</v>
      </c>
      <c r="F4616" cm="1">
        <f t="array" ref="F4616">_xlfn.IFS(C4616&lt;=PERCENTILE($C$3:$C$5882,0.2),1,C4616&lt;=PERCENTILE($C$3:$C$5882,0.4),2,C4616&lt;=PERCENTILE($C$3:$C$5882,0.6),3,C4616&lt;=PERCENTILE($C$3:$C$5882,0.8),4,TRUE,5)</f>
        <v>1</v>
      </c>
      <c r="G4616" cm="1">
        <f t="array" ref="G4616">_xlfn.IFS(D4616&lt;=PERCENTILE($D$3:$D$5882,0.2),1,D4616&lt;=PERCENTILE($D$3:$D$5882,0.4),2,D4616&lt;=PERCENTILE($D$3:$D$5882,0.6),3,D4616&lt;=PERCENTILE($D$3:$D$5882,0.8),4,TRUE,5)</f>
        <v>1</v>
      </c>
      <c r="H4616" s="3" t="str" cm="1">
        <f t="array" ref="H4616">_xlfn.IFS(AND(E4616&gt;=4,F4616&gt;=4,G4616&gt;=4),"Champions",AND(E4616&gt;=3,F4616&gt;=3,G4616&gt;=3),"Loyal Customers",AND(E4616&lt;=2,F4616&gt;=3),"At Risk",AND(E4616&lt;=2,F4616&lt;=2,G4616&lt;=2),"Lost",AND(E4616&gt;=4,F4616&lt;=2),"New/Promising",TRUE,"Needs Attention")</f>
        <v>Lost</v>
      </c>
      <c r="I4616" s="3" t="str">
        <f t="shared" si="76"/>
        <v>Churned</v>
      </c>
      <c r="J4616" s="3" t="str">
        <f>_xlfn.XLOOKUP(A4616,'Country_Lookup'!$D:$D,'Country_Lookup'!$E:$E)</f>
        <v>United Kingdom</v>
      </c>
    </row>
    <row r="4617" spans="1:10" x14ac:dyDescent="0.3">
      <c r="A4617">
        <v>17009</v>
      </c>
      <c r="B4617">
        <v>551</v>
      </c>
      <c r="C4617">
        <v>1</v>
      </c>
      <c r="D4617">
        <v>242.05999999999997</v>
      </c>
      <c r="E4617" cm="1">
        <f t="array" ref="E4617">_xlfn.IFS(B4617&lt;=PERCENTILE($B$3:$B$5882,0.2),5,B4617&lt;=PERCENTILE($B$3:$B$5882,0.4),4,B4617&lt;=PERCENTILE($B$3:$B$5882,0.6),3,B4617&lt;=PERCENTILE($B$3:$B$5882,0.8),2,TRUE,1)</f>
        <v>1</v>
      </c>
      <c r="F4617" cm="1">
        <f t="array" ref="F4617">_xlfn.IFS(C4617&lt;=PERCENTILE($C$3:$C$5882,0.2),1,C4617&lt;=PERCENTILE($C$3:$C$5882,0.4),2,C4617&lt;=PERCENTILE($C$3:$C$5882,0.6),3,C4617&lt;=PERCENTILE($C$3:$C$5882,0.8),4,TRUE,5)</f>
        <v>1</v>
      </c>
      <c r="G4617" cm="1">
        <f t="array" ref="G4617">_xlfn.IFS(D4617&lt;=PERCENTILE($D$3:$D$5882,0.2),1,D4617&lt;=PERCENTILE($D$3:$D$5882,0.4),2,D4617&lt;=PERCENTILE($D$3:$D$5882,0.6),3,D4617&lt;=PERCENTILE($D$3:$D$5882,0.8),4,TRUE,5)</f>
        <v>1</v>
      </c>
      <c r="H4617" s="3" t="str" cm="1">
        <f t="array" ref="H4617">_xlfn.IFS(AND(E4617&gt;=4,F4617&gt;=4,G4617&gt;=4),"Champions",AND(E4617&gt;=3,F4617&gt;=3,G4617&gt;=3),"Loyal Customers",AND(E4617&lt;=2,F4617&gt;=3),"At Risk",AND(E4617&lt;=2,F4617&lt;=2,G4617&lt;=2),"Lost",AND(E4617&gt;=4,F4617&lt;=2),"New/Promising",TRUE,"Needs Attention")</f>
        <v>Lost</v>
      </c>
      <c r="I4617" s="3" t="str">
        <f t="shared" si="76"/>
        <v>Churned</v>
      </c>
      <c r="J4617" s="3" t="str">
        <f>_xlfn.XLOOKUP(A4617,'Country_Lookup'!$D:$D,'Country_Lookup'!$E:$E)</f>
        <v>United Kingdom</v>
      </c>
    </row>
    <row r="4618" spans="1:10" x14ac:dyDescent="0.3">
      <c r="A4618">
        <v>17010</v>
      </c>
      <c r="B4618">
        <v>18</v>
      </c>
      <c r="C4618">
        <v>1</v>
      </c>
      <c r="D4618">
        <v>195.36000000000004</v>
      </c>
      <c r="E4618" cm="1">
        <f t="array" ref="E4618">_xlfn.IFS(B4618&lt;=PERCENTILE($B$3:$B$5882,0.2),5,B4618&lt;=PERCENTILE($B$3:$B$5882,0.4),4,B4618&lt;=PERCENTILE($B$3:$B$5882,0.6),3,B4618&lt;=PERCENTILE($B$3:$B$5882,0.8),2,TRUE,1)</f>
        <v>5</v>
      </c>
      <c r="F4618" cm="1">
        <f t="array" ref="F4618">_xlfn.IFS(C4618&lt;=PERCENTILE($C$3:$C$5882,0.2),1,C4618&lt;=PERCENTILE($C$3:$C$5882,0.4),2,C4618&lt;=PERCENTILE($C$3:$C$5882,0.6),3,C4618&lt;=PERCENTILE($C$3:$C$5882,0.8),4,TRUE,5)</f>
        <v>1</v>
      </c>
      <c r="G4618" cm="1">
        <f t="array" ref="G4618">_xlfn.IFS(D4618&lt;=PERCENTILE($D$3:$D$5882,0.2),1,D4618&lt;=PERCENTILE($D$3:$D$5882,0.4),2,D4618&lt;=PERCENTILE($D$3:$D$5882,0.6),3,D4618&lt;=PERCENTILE($D$3:$D$5882,0.8),4,TRUE,5)</f>
        <v>1</v>
      </c>
      <c r="H4618" s="3" t="str" cm="1">
        <f t="array" ref="H4618">_xlfn.IFS(AND(E4618&gt;=4,F4618&gt;=4,G4618&gt;=4),"Champions",AND(E4618&gt;=3,F4618&gt;=3,G4618&gt;=3),"Loyal Customers",AND(E4618&lt;=2,F4618&gt;=3),"At Risk",AND(E4618&lt;=2,F4618&lt;=2,G4618&lt;=2),"Lost",AND(E4618&gt;=4,F4618&lt;=2),"New/Promising",TRUE,"Needs Attention")</f>
        <v>New/Promising</v>
      </c>
      <c r="I4618" s="3" t="str">
        <f t="shared" si="76"/>
        <v>Active</v>
      </c>
      <c r="J4618" s="3" t="str">
        <f>_xlfn.XLOOKUP(A4618,'Country_Lookup'!$D:$D,'Country_Lookup'!$E:$E)</f>
        <v>United Kingdom</v>
      </c>
    </row>
    <row r="4619" spans="1:10" x14ac:dyDescent="0.3">
      <c r="A4619">
        <v>17011</v>
      </c>
      <c r="B4619">
        <v>30</v>
      </c>
      <c r="C4619">
        <v>3</v>
      </c>
      <c r="D4619">
        <v>671.70000000000039</v>
      </c>
      <c r="E4619" cm="1">
        <f t="array" ref="E4619">_xlfn.IFS(B4619&lt;=PERCENTILE($B$3:$B$5882,0.2),5,B4619&lt;=PERCENTILE($B$3:$B$5882,0.4),4,B4619&lt;=PERCENTILE($B$3:$B$5882,0.6),3,B4619&lt;=PERCENTILE($B$3:$B$5882,0.8),2,TRUE,1)</f>
        <v>4</v>
      </c>
      <c r="F4619" cm="1">
        <f t="array" ref="F4619">_xlfn.IFS(C4619&lt;=PERCENTILE($C$3:$C$5882,0.2),1,C4619&lt;=PERCENTILE($C$3:$C$5882,0.4),2,C4619&lt;=PERCENTILE($C$3:$C$5882,0.6),3,C4619&lt;=PERCENTILE($C$3:$C$5882,0.8),4,TRUE,5)</f>
        <v>3</v>
      </c>
      <c r="G4619" cm="1">
        <f t="array" ref="G4619">_xlfn.IFS(D4619&lt;=PERCENTILE($D$3:$D$5882,0.2),1,D4619&lt;=PERCENTILE($D$3:$D$5882,0.4),2,D4619&lt;=PERCENTILE($D$3:$D$5882,0.6),3,D4619&lt;=PERCENTILE($D$3:$D$5882,0.8),4,TRUE,5)</f>
        <v>3</v>
      </c>
      <c r="H4619" s="3" t="str" cm="1">
        <f t="array" ref="H4619">_xlfn.IFS(AND(E4619&gt;=4,F4619&gt;=4,G4619&gt;=4),"Champions",AND(E4619&gt;=3,F4619&gt;=3,G4619&gt;=3),"Loyal Customers",AND(E4619&lt;=2,F4619&gt;=3),"At Risk",AND(E4619&lt;=2,F4619&lt;=2,G4619&lt;=2),"Lost",AND(E4619&gt;=4,F4619&lt;=2),"New/Promising",TRUE,"Needs Attention")</f>
        <v>Loyal Customers</v>
      </c>
      <c r="I4619" s="3" t="str">
        <f t="shared" si="76"/>
        <v>Active</v>
      </c>
      <c r="J4619" s="3" t="str">
        <f>_xlfn.XLOOKUP(A4619,'Country_Lookup'!$D:$D,'Country_Lookup'!$E:$E)</f>
        <v>United Kingdom</v>
      </c>
    </row>
    <row r="4620" spans="1:10" x14ac:dyDescent="0.3">
      <c r="A4620">
        <v>17012</v>
      </c>
      <c r="B4620">
        <v>725</v>
      </c>
      <c r="C4620">
        <v>1</v>
      </c>
      <c r="D4620">
        <v>384.15999999999991</v>
      </c>
      <c r="E4620" cm="1">
        <f t="array" ref="E4620">_xlfn.IFS(B4620&lt;=PERCENTILE($B$3:$B$5882,0.2),5,B4620&lt;=PERCENTILE($B$3:$B$5882,0.4),4,B4620&lt;=PERCENTILE($B$3:$B$5882,0.6),3,B4620&lt;=PERCENTILE($B$3:$B$5882,0.8),2,TRUE,1)</f>
        <v>1</v>
      </c>
      <c r="F4620" cm="1">
        <f t="array" ref="F4620">_xlfn.IFS(C4620&lt;=PERCENTILE($C$3:$C$5882,0.2),1,C4620&lt;=PERCENTILE($C$3:$C$5882,0.4),2,C4620&lt;=PERCENTILE($C$3:$C$5882,0.6),3,C4620&lt;=PERCENTILE($C$3:$C$5882,0.8),4,TRUE,5)</f>
        <v>1</v>
      </c>
      <c r="G4620" cm="1">
        <f t="array" ref="G4620">_xlfn.IFS(D4620&lt;=PERCENTILE($D$3:$D$5882,0.2),1,D4620&lt;=PERCENTILE($D$3:$D$5882,0.4),2,D4620&lt;=PERCENTILE($D$3:$D$5882,0.6),3,D4620&lt;=PERCENTILE($D$3:$D$5882,0.8),4,TRUE,5)</f>
        <v>2</v>
      </c>
      <c r="H4620" s="3" t="str" cm="1">
        <f t="array" ref="H4620">_xlfn.IFS(AND(E4620&gt;=4,F4620&gt;=4,G4620&gt;=4),"Champions",AND(E4620&gt;=3,F4620&gt;=3,G4620&gt;=3),"Loyal Customers",AND(E4620&lt;=2,F4620&gt;=3),"At Risk",AND(E4620&lt;=2,F4620&lt;=2,G4620&lt;=2),"Lost",AND(E4620&gt;=4,F4620&lt;=2),"New/Promising",TRUE,"Needs Attention")</f>
        <v>Lost</v>
      </c>
      <c r="I4620" s="3" t="str">
        <f t="shared" si="76"/>
        <v>Churned</v>
      </c>
      <c r="J4620" s="3" t="str">
        <f>_xlfn.XLOOKUP(A4620,'Country_Lookup'!$D:$D,'Country_Lookup'!$E:$E)</f>
        <v>United Kingdom</v>
      </c>
    </row>
    <row r="4621" spans="1:10" x14ac:dyDescent="0.3">
      <c r="A4621">
        <v>17014</v>
      </c>
      <c r="B4621">
        <v>8</v>
      </c>
      <c r="C4621">
        <v>3</v>
      </c>
      <c r="D4621">
        <v>586.33000000000106</v>
      </c>
      <c r="E4621" cm="1">
        <f t="array" ref="E4621">_xlfn.IFS(B4621&lt;=PERCENTILE($B$3:$B$5882,0.2),5,B4621&lt;=PERCENTILE($B$3:$B$5882,0.4),4,B4621&lt;=PERCENTILE($B$3:$B$5882,0.6),3,B4621&lt;=PERCENTILE($B$3:$B$5882,0.8),2,TRUE,1)</f>
        <v>5</v>
      </c>
      <c r="F4621" cm="1">
        <f t="array" ref="F4621">_xlfn.IFS(C4621&lt;=PERCENTILE($C$3:$C$5882,0.2),1,C4621&lt;=PERCENTILE($C$3:$C$5882,0.4),2,C4621&lt;=PERCENTILE($C$3:$C$5882,0.6),3,C4621&lt;=PERCENTILE($C$3:$C$5882,0.8),4,TRUE,5)</f>
        <v>3</v>
      </c>
      <c r="G4621" cm="1">
        <f t="array" ref="G4621">_xlfn.IFS(D4621&lt;=PERCENTILE($D$3:$D$5882,0.2),1,D4621&lt;=PERCENTILE($D$3:$D$5882,0.4),2,D4621&lt;=PERCENTILE($D$3:$D$5882,0.6),3,D4621&lt;=PERCENTILE($D$3:$D$5882,0.8),4,TRUE,5)</f>
        <v>2</v>
      </c>
      <c r="H4621" s="3" t="str" cm="1">
        <f t="array" ref="H4621">_xlfn.IFS(AND(E4621&gt;=4,F4621&gt;=4,G4621&gt;=4),"Champions",AND(E4621&gt;=3,F4621&gt;=3,G4621&gt;=3),"Loyal Customers",AND(E4621&lt;=2,F4621&gt;=3),"At Risk",AND(E4621&lt;=2,F4621&lt;=2,G4621&lt;=2),"Lost",AND(E4621&gt;=4,F4621&lt;=2),"New/Promising",TRUE,"Needs Attention")</f>
        <v>Needs Attention</v>
      </c>
      <c r="I4621" s="3" t="str">
        <f t="shared" si="76"/>
        <v>Active</v>
      </c>
      <c r="J4621" s="3" t="str">
        <f>_xlfn.XLOOKUP(A4621,'Country_Lookup'!$D:$D,'Country_Lookup'!$E:$E)</f>
        <v>United Kingdom</v>
      </c>
    </row>
    <row r="4622" spans="1:10" x14ac:dyDescent="0.3">
      <c r="A4622">
        <v>17015</v>
      </c>
      <c r="B4622">
        <v>28</v>
      </c>
      <c r="C4622">
        <v>3</v>
      </c>
      <c r="D4622">
        <v>1842.5599999999979</v>
      </c>
      <c r="E4622" cm="1">
        <f t="array" ref="E4622">_xlfn.IFS(B4622&lt;=PERCENTILE($B$3:$B$5882,0.2),5,B4622&lt;=PERCENTILE($B$3:$B$5882,0.4),4,B4622&lt;=PERCENTILE($B$3:$B$5882,0.6),3,B4622&lt;=PERCENTILE($B$3:$B$5882,0.8),2,TRUE,1)</f>
        <v>4</v>
      </c>
      <c r="F4622" cm="1">
        <f t="array" ref="F4622">_xlfn.IFS(C4622&lt;=PERCENTILE($C$3:$C$5882,0.2),1,C4622&lt;=PERCENTILE($C$3:$C$5882,0.4),2,C4622&lt;=PERCENTILE($C$3:$C$5882,0.6),3,C4622&lt;=PERCENTILE($C$3:$C$5882,0.8),4,TRUE,5)</f>
        <v>3</v>
      </c>
      <c r="G4622" cm="1">
        <f t="array" ref="G4622">_xlfn.IFS(D4622&lt;=PERCENTILE($D$3:$D$5882,0.2),1,D4622&lt;=PERCENTILE($D$3:$D$5882,0.4),2,D4622&lt;=PERCENTILE($D$3:$D$5882,0.6),3,D4622&lt;=PERCENTILE($D$3:$D$5882,0.8),4,TRUE,5)</f>
        <v>4</v>
      </c>
      <c r="H4622" s="3" t="str" cm="1">
        <f t="array" ref="H4622">_xlfn.IFS(AND(E4622&gt;=4,F4622&gt;=4,G4622&gt;=4),"Champions",AND(E4622&gt;=3,F4622&gt;=3,G4622&gt;=3),"Loyal Customers",AND(E4622&lt;=2,F4622&gt;=3),"At Risk",AND(E4622&lt;=2,F4622&lt;=2,G4622&lt;=2),"Lost",AND(E4622&gt;=4,F4622&lt;=2),"New/Promising",TRUE,"Needs Attention")</f>
        <v>Loyal Customers</v>
      </c>
      <c r="I4622" s="3" t="str">
        <f t="shared" si="76"/>
        <v>Active</v>
      </c>
      <c r="J4622" s="3" t="str">
        <f>_xlfn.XLOOKUP(A4622,'Country_Lookup'!$D:$D,'Country_Lookup'!$E:$E)</f>
        <v>United Kingdom</v>
      </c>
    </row>
    <row r="4623" spans="1:10" x14ac:dyDescent="0.3">
      <c r="A4623">
        <v>17016</v>
      </c>
      <c r="B4623">
        <v>576</v>
      </c>
      <c r="C4623">
        <v>1</v>
      </c>
      <c r="D4623">
        <v>552.4000000000002</v>
      </c>
      <c r="E4623" cm="1">
        <f t="array" ref="E4623">_xlfn.IFS(B4623&lt;=PERCENTILE($B$3:$B$5882,0.2),5,B4623&lt;=PERCENTILE($B$3:$B$5882,0.4),4,B4623&lt;=PERCENTILE($B$3:$B$5882,0.6),3,B4623&lt;=PERCENTILE($B$3:$B$5882,0.8),2,TRUE,1)</f>
        <v>1</v>
      </c>
      <c r="F4623" cm="1">
        <f t="array" ref="F4623">_xlfn.IFS(C4623&lt;=PERCENTILE($C$3:$C$5882,0.2),1,C4623&lt;=PERCENTILE($C$3:$C$5882,0.4),2,C4623&lt;=PERCENTILE($C$3:$C$5882,0.6),3,C4623&lt;=PERCENTILE($C$3:$C$5882,0.8),4,TRUE,5)</f>
        <v>1</v>
      </c>
      <c r="G4623" cm="1">
        <f t="array" ref="G4623">_xlfn.IFS(D4623&lt;=PERCENTILE($D$3:$D$5882,0.2),1,D4623&lt;=PERCENTILE($D$3:$D$5882,0.4),2,D4623&lt;=PERCENTILE($D$3:$D$5882,0.6),3,D4623&lt;=PERCENTILE($D$3:$D$5882,0.8),4,TRUE,5)</f>
        <v>2</v>
      </c>
      <c r="H4623" s="3" t="str" cm="1">
        <f t="array" ref="H4623">_xlfn.IFS(AND(E4623&gt;=4,F4623&gt;=4,G4623&gt;=4),"Champions",AND(E4623&gt;=3,F4623&gt;=3,G4623&gt;=3),"Loyal Customers",AND(E4623&lt;=2,F4623&gt;=3),"At Risk",AND(E4623&lt;=2,F4623&lt;=2,G4623&lt;=2),"Lost",AND(E4623&gt;=4,F4623&lt;=2),"New/Promising",TRUE,"Needs Attention")</f>
        <v>Lost</v>
      </c>
      <c r="I4623" s="3" t="str">
        <f t="shared" si="76"/>
        <v>Churned</v>
      </c>
      <c r="J4623" s="3" t="str">
        <f>_xlfn.XLOOKUP(A4623,'Country_Lookup'!$D:$D,'Country_Lookup'!$E:$E)</f>
        <v>United Kingdom</v>
      </c>
    </row>
    <row r="4624" spans="1:10" x14ac:dyDescent="0.3">
      <c r="A4624">
        <v>17017</v>
      </c>
      <c r="B4624">
        <v>2</v>
      </c>
      <c r="C4624">
        <v>29</v>
      </c>
      <c r="D4624">
        <v>14110.610000000072</v>
      </c>
      <c r="E4624" cm="1">
        <f t="array" ref="E4624">_xlfn.IFS(B4624&lt;=PERCENTILE($B$3:$B$5882,0.2),5,B4624&lt;=PERCENTILE($B$3:$B$5882,0.4),4,B4624&lt;=PERCENTILE($B$3:$B$5882,0.6),3,B4624&lt;=PERCENTILE($B$3:$B$5882,0.8),2,TRUE,1)</f>
        <v>5</v>
      </c>
      <c r="F4624" cm="1">
        <f t="array" ref="F4624">_xlfn.IFS(C4624&lt;=PERCENTILE($C$3:$C$5882,0.2),1,C4624&lt;=PERCENTILE($C$3:$C$5882,0.4),2,C4624&lt;=PERCENTILE($C$3:$C$5882,0.6),3,C4624&lt;=PERCENTILE($C$3:$C$5882,0.8),4,TRUE,5)</f>
        <v>5</v>
      </c>
      <c r="G4624" cm="1">
        <f t="array" ref="G4624">_xlfn.IFS(D4624&lt;=PERCENTILE($D$3:$D$5882,0.2),1,D4624&lt;=PERCENTILE($D$3:$D$5882,0.4),2,D4624&lt;=PERCENTILE($D$3:$D$5882,0.6),3,D4624&lt;=PERCENTILE($D$3:$D$5882,0.8),4,TRUE,5)</f>
        <v>5</v>
      </c>
      <c r="H4624" s="3" t="str" cm="1">
        <f t="array" ref="H4624">_xlfn.IFS(AND(E4624&gt;=4,F4624&gt;=4,G4624&gt;=4),"Champions",AND(E4624&gt;=3,F4624&gt;=3,G4624&gt;=3),"Loyal Customers",AND(E4624&lt;=2,F4624&gt;=3),"At Risk",AND(E4624&lt;=2,F4624&lt;=2,G4624&lt;=2),"Lost",AND(E4624&gt;=4,F4624&lt;=2),"New/Promising",TRUE,"Needs Attention")</f>
        <v>Champions</v>
      </c>
      <c r="I4624" s="3" t="str">
        <f t="shared" si="76"/>
        <v>Active</v>
      </c>
      <c r="J4624" s="3" t="str">
        <f>_xlfn.XLOOKUP(A4624,'Country_Lookup'!$D:$D,'Country_Lookup'!$E:$E)</f>
        <v>United Kingdom</v>
      </c>
    </row>
    <row r="4625" spans="1:10" x14ac:dyDescent="0.3">
      <c r="A4625">
        <v>17018</v>
      </c>
      <c r="B4625">
        <v>40</v>
      </c>
      <c r="C4625">
        <v>6</v>
      </c>
      <c r="D4625">
        <v>2287.6999999999985</v>
      </c>
      <c r="E4625" cm="1">
        <f t="array" ref="E4625">_xlfn.IFS(B4625&lt;=PERCENTILE($B$3:$B$5882,0.2),5,B4625&lt;=PERCENTILE($B$3:$B$5882,0.4),4,B4625&lt;=PERCENTILE($B$3:$B$5882,0.6),3,B4625&lt;=PERCENTILE($B$3:$B$5882,0.8),2,TRUE,1)</f>
        <v>4</v>
      </c>
      <c r="F4625" cm="1">
        <f t="array" ref="F4625">_xlfn.IFS(C4625&lt;=PERCENTILE($C$3:$C$5882,0.2),1,C4625&lt;=PERCENTILE($C$3:$C$5882,0.4),2,C4625&lt;=PERCENTILE($C$3:$C$5882,0.6),3,C4625&lt;=PERCENTILE($C$3:$C$5882,0.8),4,TRUE,5)</f>
        <v>4</v>
      </c>
      <c r="G4625" cm="1">
        <f t="array" ref="G4625">_xlfn.IFS(D4625&lt;=PERCENTILE($D$3:$D$5882,0.2),1,D4625&lt;=PERCENTILE($D$3:$D$5882,0.4),2,D4625&lt;=PERCENTILE($D$3:$D$5882,0.6),3,D4625&lt;=PERCENTILE($D$3:$D$5882,0.8),4,TRUE,5)</f>
        <v>4</v>
      </c>
      <c r="H4625" s="3" t="str" cm="1">
        <f t="array" ref="H4625">_xlfn.IFS(AND(E4625&gt;=4,F4625&gt;=4,G4625&gt;=4),"Champions",AND(E4625&gt;=3,F4625&gt;=3,G4625&gt;=3),"Loyal Customers",AND(E4625&lt;=2,F4625&gt;=3),"At Risk",AND(E4625&lt;=2,F4625&lt;=2,G4625&lt;=2),"Lost",AND(E4625&gt;=4,F4625&lt;=2),"New/Promising",TRUE,"Needs Attention")</f>
        <v>Champions</v>
      </c>
      <c r="I4625" s="3" t="str">
        <f t="shared" si="76"/>
        <v>Active</v>
      </c>
      <c r="J4625" s="3" t="str">
        <f>_xlfn.XLOOKUP(A4625,'Country_Lookup'!$D:$D,'Country_Lookup'!$E:$E)</f>
        <v>United Kingdom</v>
      </c>
    </row>
    <row r="4626" spans="1:10" x14ac:dyDescent="0.3">
      <c r="A4626">
        <v>17019</v>
      </c>
      <c r="B4626">
        <v>11</v>
      </c>
      <c r="C4626">
        <v>11</v>
      </c>
      <c r="D4626">
        <v>4012.2000000000257</v>
      </c>
      <c r="E4626" cm="1">
        <f t="array" ref="E4626">_xlfn.IFS(B4626&lt;=PERCENTILE($B$3:$B$5882,0.2),5,B4626&lt;=PERCENTILE($B$3:$B$5882,0.4),4,B4626&lt;=PERCENTILE($B$3:$B$5882,0.6),3,B4626&lt;=PERCENTILE($B$3:$B$5882,0.8),2,TRUE,1)</f>
        <v>5</v>
      </c>
      <c r="F4626" cm="1">
        <f t="array" ref="F4626">_xlfn.IFS(C4626&lt;=PERCENTILE($C$3:$C$5882,0.2),1,C4626&lt;=PERCENTILE($C$3:$C$5882,0.4),2,C4626&lt;=PERCENTILE($C$3:$C$5882,0.6),3,C4626&lt;=PERCENTILE($C$3:$C$5882,0.8),4,TRUE,5)</f>
        <v>5</v>
      </c>
      <c r="G4626" cm="1">
        <f t="array" ref="G4626">_xlfn.IFS(D4626&lt;=PERCENTILE($D$3:$D$5882,0.2),1,D4626&lt;=PERCENTILE($D$3:$D$5882,0.4),2,D4626&lt;=PERCENTILE($D$3:$D$5882,0.6),3,D4626&lt;=PERCENTILE($D$3:$D$5882,0.8),4,TRUE,5)</f>
        <v>5</v>
      </c>
      <c r="H4626" s="3" t="str" cm="1">
        <f t="array" ref="H4626">_xlfn.IFS(AND(E4626&gt;=4,F4626&gt;=4,G4626&gt;=4),"Champions",AND(E4626&gt;=3,F4626&gt;=3,G4626&gt;=3),"Loyal Customers",AND(E4626&lt;=2,F4626&gt;=3),"At Risk",AND(E4626&lt;=2,F4626&lt;=2,G4626&lt;=2),"Lost",AND(E4626&gt;=4,F4626&lt;=2),"New/Promising",TRUE,"Needs Attention")</f>
        <v>Champions</v>
      </c>
      <c r="I4626" s="3" t="str">
        <f t="shared" si="76"/>
        <v>Active</v>
      </c>
      <c r="J4626" s="3" t="str">
        <f>_xlfn.XLOOKUP(A4626,'Country_Lookup'!$D:$D,'Country_Lookup'!$E:$E)</f>
        <v>United Kingdom</v>
      </c>
    </row>
    <row r="4627" spans="1:10" x14ac:dyDescent="0.3">
      <c r="A4627">
        <v>17020</v>
      </c>
      <c r="B4627">
        <v>542</v>
      </c>
      <c r="C4627">
        <v>2</v>
      </c>
      <c r="D4627">
        <v>935.62000000000216</v>
      </c>
      <c r="E4627" cm="1">
        <f t="array" ref="E4627">_xlfn.IFS(B4627&lt;=PERCENTILE($B$3:$B$5882,0.2),5,B4627&lt;=PERCENTILE($B$3:$B$5882,0.4),4,B4627&lt;=PERCENTILE($B$3:$B$5882,0.6),3,B4627&lt;=PERCENTILE($B$3:$B$5882,0.8),2,TRUE,1)</f>
        <v>1</v>
      </c>
      <c r="F4627" cm="1">
        <f t="array" ref="F4627">_xlfn.IFS(C4627&lt;=PERCENTILE($C$3:$C$5882,0.2),1,C4627&lt;=PERCENTILE($C$3:$C$5882,0.4),2,C4627&lt;=PERCENTILE($C$3:$C$5882,0.6),3,C4627&lt;=PERCENTILE($C$3:$C$5882,0.8),4,TRUE,5)</f>
        <v>2</v>
      </c>
      <c r="G4627" cm="1">
        <f t="array" ref="G4627">_xlfn.IFS(D4627&lt;=PERCENTILE($D$3:$D$5882,0.2),1,D4627&lt;=PERCENTILE($D$3:$D$5882,0.4),2,D4627&lt;=PERCENTILE($D$3:$D$5882,0.6),3,D4627&lt;=PERCENTILE($D$3:$D$5882,0.8),4,TRUE,5)</f>
        <v>3</v>
      </c>
      <c r="H4627" s="3" t="str" cm="1">
        <f t="array" ref="H4627">_xlfn.IFS(AND(E4627&gt;=4,F4627&gt;=4,G4627&gt;=4),"Champions",AND(E4627&gt;=3,F4627&gt;=3,G4627&gt;=3),"Loyal Customers",AND(E4627&lt;=2,F4627&gt;=3),"At Risk",AND(E4627&lt;=2,F4627&lt;=2,G4627&lt;=2),"Lost",AND(E4627&gt;=4,F4627&lt;=2),"New/Promising",TRUE,"Needs Attention")</f>
        <v>Needs Attention</v>
      </c>
      <c r="I4627" s="3" t="str">
        <f t="shared" si="76"/>
        <v>Churned</v>
      </c>
      <c r="J4627" s="3" t="str">
        <f>_xlfn.XLOOKUP(A4627,'Country_Lookup'!$D:$D,'Country_Lookup'!$E:$E)</f>
        <v>United Kingdom</v>
      </c>
    </row>
    <row r="4628" spans="1:10" x14ac:dyDescent="0.3">
      <c r="A4628">
        <v>17021</v>
      </c>
      <c r="B4628">
        <v>442</v>
      </c>
      <c r="C4628">
        <v>6</v>
      </c>
      <c r="D4628">
        <v>1182.2200000000009</v>
      </c>
      <c r="E4628" cm="1">
        <f t="array" ref="E4628">_xlfn.IFS(B4628&lt;=PERCENTILE($B$3:$B$5882,0.2),5,B4628&lt;=PERCENTILE($B$3:$B$5882,0.4),4,B4628&lt;=PERCENTILE($B$3:$B$5882,0.6),3,B4628&lt;=PERCENTILE($B$3:$B$5882,0.8),2,TRUE,1)</f>
        <v>1</v>
      </c>
      <c r="F4628" cm="1">
        <f t="array" ref="F4628">_xlfn.IFS(C4628&lt;=PERCENTILE($C$3:$C$5882,0.2),1,C4628&lt;=PERCENTILE($C$3:$C$5882,0.4),2,C4628&lt;=PERCENTILE($C$3:$C$5882,0.6),3,C4628&lt;=PERCENTILE($C$3:$C$5882,0.8),4,TRUE,5)</f>
        <v>4</v>
      </c>
      <c r="G4628" cm="1">
        <f t="array" ref="G4628">_xlfn.IFS(D4628&lt;=PERCENTILE($D$3:$D$5882,0.2),1,D4628&lt;=PERCENTILE($D$3:$D$5882,0.4),2,D4628&lt;=PERCENTILE($D$3:$D$5882,0.6),3,D4628&lt;=PERCENTILE($D$3:$D$5882,0.8),4,TRUE,5)</f>
        <v>3</v>
      </c>
      <c r="H4628" s="3" t="str" cm="1">
        <f t="array" ref="H4628">_xlfn.IFS(AND(E4628&gt;=4,F4628&gt;=4,G4628&gt;=4),"Champions",AND(E4628&gt;=3,F4628&gt;=3,G4628&gt;=3),"Loyal Customers",AND(E4628&lt;=2,F4628&gt;=3),"At Risk",AND(E4628&lt;=2,F4628&lt;=2,G4628&lt;=2),"Lost",AND(E4628&gt;=4,F4628&lt;=2),"New/Promising",TRUE,"Needs Attention")</f>
        <v>At Risk</v>
      </c>
      <c r="I4628" s="3" t="str">
        <f t="shared" si="76"/>
        <v>Churned</v>
      </c>
      <c r="J4628" s="3" t="str">
        <f>_xlfn.XLOOKUP(A4628,'Country_Lookup'!$D:$D,'Country_Lookup'!$E:$E)</f>
        <v>United Kingdom</v>
      </c>
    </row>
    <row r="4629" spans="1:10" x14ac:dyDescent="0.3">
      <c r="A4629">
        <v>17022</v>
      </c>
      <c r="B4629">
        <v>31</v>
      </c>
      <c r="C4629">
        <v>2</v>
      </c>
      <c r="D4629">
        <v>260.00000000000006</v>
      </c>
      <c r="E4629" cm="1">
        <f t="array" ref="E4629">_xlfn.IFS(B4629&lt;=PERCENTILE($B$3:$B$5882,0.2),5,B4629&lt;=PERCENTILE($B$3:$B$5882,0.4),4,B4629&lt;=PERCENTILE($B$3:$B$5882,0.6),3,B4629&lt;=PERCENTILE($B$3:$B$5882,0.8),2,TRUE,1)</f>
        <v>4</v>
      </c>
      <c r="F4629" cm="1">
        <f t="array" ref="F4629">_xlfn.IFS(C4629&lt;=PERCENTILE($C$3:$C$5882,0.2),1,C4629&lt;=PERCENTILE($C$3:$C$5882,0.4),2,C4629&lt;=PERCENTILE($C$3:$C$5882,0.6),3,C4629&lt;=PERCENTILE($C$3:$C$5882,0.8),4,TRUE,5)</f>
        <v>2</v>
      </c>
      <c r="G4629" cm="1">
        <f t="array" ref="G4629">_xlfn.IFS(D4629&lt;=PERCENTILE($D$3:$D$5882,0.2),1,D4629&lt;=PERCENTILE($D$3:$D$5882,0.4),2,D4629&lt;=PERCENTILE($D$3:$D$5882,0.6),3,D4629&lt;=PERCENTILE($D$3:$D$5882,0.8),4,TRUE,5)</f>
        <v>1</v>
      </c>
      <c r="H4629" s="3" t="str" cm="1">
        <f t="array" ref="H4629">_xlfn.IFS(AND(E4629&gt;=4,F4629&gt;=4,G4629&gt;=4),"Champions",AND(E4629&gt;=3,F4629&gt;=3,G4629&gt;=3),"Loyal Customers",AND(E4629&lt;=2,F4629&gt;=3),"At Risk",AND(E4629&lt;=2,F4629&lt;=2,G4629&lt;=2),"Lost",AND(E4629&gt;=4,F4629&lt;=2),"New/Promising",TRUE,"Needs Attention")</f>
        <v>New/Promising</v>
      </c>
      <c r="I4629" s="3" t="str">
        <f t="shared" si="76"/>
        <v>Active</v>
      </c>
      <c r="J4629" s="3" t="str">
        <f>_xlfn.XLOOKUP(A4629,'Country_Lookup'!$D:$D,'Country_Lookup'!$E:$E)</f>
        <v>United Kingdom</v>
      </c>
    </row>
    <row r="4630" spans="1:10" x14ac:dyDescent="0.3">
      <c r="A4630">
        <v>17023</v>
      </c>
      <c r="B4630">
        <v>417</v>
      </c>
      <c r="C4630">
        <v>3</v>
      </c>
      <c r="D4630">
        <v>800.1800000000004</v>
      </c>
      <c r="E4630" cm="1">
        <f t="array" ref="E4630">_xlfn.IFS(B4630&lt;=PERCENTILE($B$3:$B$5882,0.2),5,B4630&lt;=PERCENTILE($B$3:$B$5882,0.4),4,B4630&lt;=PERCENTILE($B$3:$B$5882,0.6),3,B4630&lt;=PERCENTILE($B$3:$B$5882,0.8),2,TRUE,1)</f>
        <v>1</v>
      </c>
      <c r="F4630" cm="1">
        <f t="array" ref="F4630">_xlfn.IFS(C4630&lt;=PERCENTILE($C$3:$C$5882,0.2),1,C4630&lt;=PERCENTILE($C$3:$C$5882,0.4),2,C4630&lt;=PERCENTILE($C$3:$C$5882,0.6),3,C4630&lt;=PERCENTILE($C$3:$C$5882,0.8),4,TRUE,5)</f>
        <v>3</v>
      </c>
      <c r="G4630" cm="1">
        <f t="array" ref="G4630">_xlfn.IFS(D4630&lt;=PERCENTILE($D$3:$D$5882,0.2),1,D4630&lt;=PERCENTILE($D$3:$D$5882,0.4),2,D4630&lt;=PERCENTILE($D$3:$D$5882,0.6),3,D4630&lt;=PERCENTILE($D$3:$D$5882,0.8),4,TRUE,5)</f>
        <v>3</v>
      </c>
      <c r="H4630" s="3" t="str" cm="1">
        <f t="array" ref="H4630">_xlfn.IFS(AND(E4630&gt;=4,F4630&gt;=4,G4630&gt;=4),"Champions",AND(E4630&gt;=3,F4630&gt;=3,G4630&gt;=3),"Loyal Customers",AND(E4630&lt;=2,F4630&gt;=3),"At Risk",AND(E4630&lt;=2,F4630&lt;=2,G4630&lt;=2),"Lost",AND(E4630&gt;=4,F4630&lt;=2),"New/Promising",TRUE,"Needs Attention")</f>
        <v>At Risk</v>
      </c>
      <c r="I4630" s="3" t="str">
        <f t="shared" si="76"/>
        <v>Churned</v>
      </c>
      <c r="J4630" s="3" t="str">
        <f>_xlfn.XLOOKUP(A4630,'Country_Lookup'!$D:$D,'Country_Lookup'!$E:$E)</f>
        <v>United Kingdom</v>
      </c>
    </row>
    <row r="4631" spans="1:10" x14ac:dyDescent="0.3">
      <c r="A4631">
        <v>17024</v>
      </c>
      <c r="B4631">
        <v>45</v>
      </c>
      <c r="C4631">
        <v>3</v>
      </c>
      <c r="D4631">
        <v>95.84999999999998</v>
      </c>
      <c r="E4631" cm="1">
        <f t="array" ref="E4631">_xlfn.IFS(B4631&lt;=PERCENTILE($B$3:$B$5882,0.2),5,B4631&lt;=PERCENTILE($B$3:$B$5882,0.4),4,B4631&lt;=PERCENTILE($B$3:$B$5882,0.6),3,B4631&lt;=PERCENTILE($B$3:$B$5882,0.8),2,TRUE,1)</f>
        <v>4</v>
      </c>
      <c r="F4631" cm="1">
        <f t="array" ref="F4631">_xlfn.IFS(C4631&lt;=PERCENTILE($C$3:$C$5882,0.2),1,C4631&lt;=PERCENTILE($C$3:$C$5882,0.4),2,C4631&lt;=PERCENTILE($C$3:$C$5882,0.6),3,C4631&lt;=PERCENTILE($C$3:$C$5882,0.8),4,TRUE,5)</f>
        <v>3</v>
      </c>
      <c r="G4631" cm="1">
        <f t="array" ref="G4631">_xlfn.IFS(D4631&lt;=PERCENTILE($D$3:$D$5882,0.2),1,D4631&lt;=PERCENTILE($D$3:$D$5882,0.4),2,D4631&lt;=PERCENTILE($D$3:$D$5882,0.6),3,D4631&lt;=PERCENTILE($D$3:$D$5882,0.8),4,TRUE,5)</f>
        <v>1</v>
      </c>
      <c r="H4631" s="3" t="str" cm="1">
        <f t="array" ref="H4631">_xlfn.IFS(AND(E4631&gt;=4,F4631&gt;=4,G4631&gt;=4),"Champions",AND(E4631&gt;=3,F4631&gt;=3,G4631&gt;=3),"Loyal Customers",AND(E4631&lt;=2,F4631&gt;=3),"At Risk",AND(E4631&lt;=2,F4631&lt;=2,G4631&lt;=2),"Lost",AND(E4631&gt;=4,F4631&lt;=2),"New/Promising",TRUE,"Needs Attention")</f>
        <v>Needs Attention</v>
      </c>
      <c r="I4631" s="3" t="str">
        <f t="shared" si="76"/>
        <v>Active</v>
      </c>
      <c r="J4631" s="3" t="str">
        <f>_xlfn.XLOOKUP(A4631,'Country_Lookup'!$D:$D,'Country_Lookup'!$E:$E)</f>
        <v>United Kingdom</v>
      </c>
    </row>
    <row r="4632" spans="1:10" x14ac:dyDescent="0.3">
      <c r="A4632">
        <v>17025</v>
      </c>
      <c r="B4632">
        <v>60</v>
      </c>
      <c r="C4632">
        <v>5</v>
      </c>
      <c r="D4632">
        <v>1510.6399999999996</v>
      </c>
      <c r="E4632" cm="1">
        <f t="array" ref="E4632">_xlfn.IFS(B4632&lt;=PERCENTILE($B$3:$B$5882,0.2),5,B4632&lt;=PERCENTILE($B$3:$B$5882,0.4),4,B4632&lt;=PERCENTILE($B$3:$B$5882,0.6),3,B4632&lt;=PERCENTILE($B$3:$B$5882,0.8),2,TRUE,1)</f>
        <v>3</v>
      </c>
      <c r="F4632" cm="1">
        <f t="array" ref="F4632">_xlfn.IFS(C4632&lt;=PERCENTILE($C$3:$C$5882,0.2),1,C4632&lt;=PERCENTILE($C$3:$C$5882,0.4),2,C4632&lt;=PERCENTILE($C$3:$C$5882,0.6),3,C4632&lt;=PERCENTILE($C$3:$C$5882,0.8),4,TRUE,5)</f>
        <v>4</v>
      </c>
      <c r="G4632" cm="1">
        <f t="array" ref="G4632">_xlfn.IFS(D4632&lt;=PERCENTILE($D$3:$D$5882,0.2),1,D4632&lt;=PERCENTILE($D$3:$D$5882,0.4),2,D4632&lt;=PERCENTILE($D$3:$D$5882,0.6),3,D4632&lt;=PERCENTILE($D$3:$D$5882,0.8),4,TRUE,5)</f>
        <v>4</v>
      </c>
      <c r="H4632" s="3" t="str" cm="1">
        <f t="array" ref="H4632">_xlfn.IFS(AND(E4632&gt;=4,F4632&gt;=4,G4632&gt;=4),"Champions",AND(E4632&gt;=3,F4632&gt;=3,G4632&gt;=3),"Loyal Customers",AND(E4632&lt;=2,F4632&gt;=3),"At Risk",AND(E4632&lt;=2,F4632&lt;=2,G4632&lt;=2),"Lost",AND(E4632&gt;=4,F4632&lt;=2),"New/Promising",TRUE,"Needs Attention")</f>
        <v>Loyal Customers</v>
      </c>
      <c r="I4632" s="3" t="str">
        <f t="shared" si="76"/>
        <v>Active</v>
      </c>
      <c r="J4632" s="3" t="str">
        <f>_xlfn.XLOOKUP(A4632,'Country_Lookup'!$D:$D,'Country_Lookup'!$E:$E)</f>
        <v>United Kingdom</v>
      </c>
    </row>
    <row r="4633" spans="1:10" x14ac:dyDescent="0.3">
      <c r="A4633">
        <v>17026</v>
      </c>
      <c r="B4633">
        <v>185</v>
      </c>
      <c r="C4633">
        <v>3</v>
      </c>
      <c r="D4633">
        <v>208.98</v>
      </c>
      <c r="E4633" cm="1">
        <f t="array" ref="E4633">_xlfn.IFS(B4633&lt;=PERCENTILE($B$3:$B$5882,0.2),5,B4633&lt;=PERCENTILE($B$3:$B$5882,0.4),4,B4633&lt;=PERCENTILE($B$3:$B$5882,0.6),3,B4633&lt;=PERCENTILE($B$3:$B$5882,0.8),2,TRUE,1)</f>
        <v>3</v>
      </c>
      <c r="F4633" cm="1">
        <f t="array" ref="F4633">_xlfn.IFS(C4633&lt;=PERCENTILE($C$3:$C$5882,0.2),1,C4633&lt;=PERCENTILE($C$3:$C$5882,0.4),2,C4633&lt;=PERCENTILE($C$3:$C$5882,0.6),3,C4633&lt;=PERCENTILE($C$3:$C$5882,0.8),4,TRUE,5)</f>
        <v>3</v>
      </c>
      <c r="G4633" cm="1">
        <f t="array" ref="G4633">_xlfn.IFS(D4633&lt;=PERCENTILE($D$3:$D$5882,0.2),1,D4633&lt;=PERCENTILE($D$3:$D$5882,0.4),2,D4633&lt;=PERCENTILE($D$3:$D$5882,0.6),3,D4633&lt;=PERCENTILE($D$3:$D$5882,0.8),4,TRUE,5)</f>
        <v>1</v>
      </c>
      <c r="H4633" s="3" t="str" cm="1">
        <f t="array" ref="H4633">_xlfn.IFS(AND(E4633&gt;=4,F4633&gt;=4,G4633&gt;=4),"Champions",AND(E4633&gt;=3,F4633&gt;=3,G4633&gt;=3),"Loyal Customers",AND(E4633&lt;=2,F4633&gt;=3),"At Risk",AND(E4633&lt;=2,F4633&lt;=2,G4633&lt;=2),"Lost",AND(E4633&gt;=4,F4633&lt;=2),"New/Promising",TRUE,"Needs Attention")</f>
        <v>Needs Attention</v>
      </c>
      <c r="I4633" s="3" t="str">
        <f t="shared" si="76"/>
        <v>Churned</v>
      </c>
      <c r="J4633" s="3" t="str">
        <f>_xlfn.XLOOKUP(A4633,'Country_Lookup'!$D:$D,'Country_Lookup'!$E:$E)</f>
        <v>United Kingdom</v>
      </c>
    </row>
    <row r="4634" spans="1:10" x14ac:dyDescent="0.3">
      <c r="A4634">
        <v>17027</v>
      </c>
      <c r="B4634">
        <v>78</v>
      </c>
      <c r="C4634">
        <v>9</v>
      </c>
      <c r="D4634">
        <v>1327.1099999999935</v>
      </c>
      <c r="E4634" cm="1">
        <f t="array" ref="E4634">_xlfn.IFS(B4634&lt;=PERCENTILE($B$3:$B$5882,0.2),5,B4634&lt;=PERCENTILE($B$3:$B$5882,0.4),4,B4634&lt;=PERCENTILE($B$3:$B$5882,0.6),3,B4634&lt;=PERCENTILE($B$3:$B$5882,0.8),2,TRUE,1)</f>
        <v>3</v>
      </c>
      <c r="F4634" cm="1">
        <f t="array" ref="F4634">_xlfn.IFS(C4634&lt;=PERCENTILE($C$3:$C$5882,0.2),1,C4634&lt;=PERCENTILE($C$3:$C$5882,0.4),2,C4634&lt;=PERCENTILE($C$3:$C$5882,0.6),3,C4634&lt;=PERCENTILE($C$3:$C$5882,0.8),4,TRUE,5)</f>
        <v>5</v>
      </c>
      <c r="G4634" cm="1">
        <f t="array" ref="G4634">_xlfn.IFS(D4634&lt;=PERCENTILE($D$3:$D$5882,0.2),1,D4634&lt;=PERCENTILE($D$3:$D$5882,0.4),2,D4634&lt;=PERCENTILE($D$3:$D$5882,0.6),3,D4634&lt;=PERCENTILE($D$3:$D$5882,0.8),4,TRUE,5)</f>
        <v>4</v>
      </c>
      <c r="H4634" s="3" t="str" cm="1">
        <f t="array" ref="H4634">_xlfn.IFS(AND(E4634&gt;=4,F4634&gt;=4,G4634&gt;=4),"Champions",AND(E4634&gt;=3,F4634&gt;=3,G4634&gt;=3),"Loyal Customers",AND(E4634&lt;=2,F4634&gt;=3),"At Risk",AND(E4634&lt;=2,F4634&lt;=2,G4634&lt;=2),"Lost",AND(E4634&gt;=4,F4634&lt;=2),"New/Promising",TRUE,"Needs Attention")</f>
        <v>Loyal Customers</v>
      </c>
      <c r="I4634" s="3" t="str">
        <f t="shared" si="76"/>
        <v>Active</v>
      </c>
      <c r="J4634" s="3" t="str">
        <f>_xlfn.XLOOKUP(A4634,'Country_Lookup'!$D:$D,'Country_Lookup'!$E:$E)</f>
        <v>United Kingdom</v>
      </c>
    </row>
    <row r="4635" spans="1:10" x14ac:dyDescent="0.3">
      <c r="A4635">
        <v>17028</v>
      </c>
      <c r="B4635">
        <v>581</v>
      </c>
      <c r="C4635">
        <v>3</v>
      </c>
      <c r="D4635">
        <v>1593.8299999999992</v>
      </c>
      <c r="E4635" cm="1">
        <f t="array" ref="E4635">_xlfn.IFS(B4635&lt;=PERCENTILE($B$3:$B$5882,0.2),5,B4635&lt;=PERCENTILE($B$3:$B$5882,0.4),4,B4635&lt;=PERCENTILE($B$3:$B$5882,0.6),3,B4635&lt;=PERCENTILE($B$3:$B$5882,0.8),2,TRUE,1)</f>
        <v>1</v>
      </c>
      <c r="F4635" cm="1">
        <f t="array" ref="F4635">_xlfn.IFS(C4635&lt;=PERCENTILE($C$3:$C$5882,0.2),1,C4635&lt;=PERCENTILE($C$3:$C$5882,0.4),2,C4635&lt;=PERCENTILE($C$3:$C$5882,0.6),3,C4635&lt;=PERCENTILE($C$3:$C$5882,0.8),4,TRUE,5)</f>
        <v>3</v>
      </c>
      <c r="G4635" cm="1">
        <f t="array" ref="G4635">_xlfn.IFS(D4635&lt;=PERCENTILE($D$3:$D$5882,0.2),1,D4635&lt;=PERCENTILE($D$3:$D$5882,0.4),2,D4635&lt;=PERCENTILE($D$3:$D$5882,0.6),3,D4635&lt;=PERCENTILE($D$3:$D$5882,0.8),4,TRUE,5)</f>
        <v>4</v>
      </c>
      <c r="H4635" s="3" t="str" cm="1">
        <f t="array" ref="H4635">_xlfn.IFS(AND(E4635&gt;=4,F4635&gt;=4,G4635&gt;=4),"Champions",AND(E4635&gt;=3,F4635&gt;=3,G4635&gt;=3),"Loyal Customers",AND(E4635&lt;=2,F4635&gt;=3),"At Risk",AND(E4635&lt;=2,F4635&lt;=2,G4635&lt;=2),"Lost",AND(E4635&gt;=4,F4635&lt;=2),"New/Promising",TRUE,"Needs Attention")</f>
        <v>At Risk</v>
      </c>
      <c r="I4635" s="3" t="str">
        <f t="shared" si="76"/>
        <v>Churned</v>
      </c>
      <c r="J4635" s="3" t="str">
        <f>_xlfn.XLOOKUP(A4635,'Country_Lookup'!$D:$D,'Country_Lookup'!$E:$E)</f>
        <v>United Kingdom</v>
      </c>
    </row>
    <row r="4636" spans="1:10" x14ac:dyDescent="0.3">
      <c r="A4636">
        <v>17029</v>
      </c>
      <c r="B4636">
        <v>110</v>
      </c>
      <c r="C4636">
        <v>7</v>
      </c>
      <c r="D4636">
        <v>2137.3000000000011</v>
      </c>
      <c r="E4636" cm="1">
        <f t="array" ref="E4636">_xlfn.IFS(B4636&lt;=PERCENTILE($B$3:$B$5882,0.2),5,B4636&lt;=PERCENTILE($B$3:$B$5882,0.4),4,B4636&lt;=PERCENTILE($B$3:$B$5882,0.6),3,B4636&lt;=PERCENTILE($B$3:$B$5882,0.8),2,TRUE,1)</f>
        <v>3</v>
      </c>
      <c r="F4636" cm="1">
        <f t="array" ref="F4636">_xlfn.IFS(C4636&lt;=PERCENTILE($C$3:$C$5882,0.2),1,C4636&lt;=PERCENTILE($C$3:$C$5882,0.4),2,C4636&lt;=PERCENTILE($C$3:$C$5882,0.6),3,C4636&lt;=PERCENTILE($C$3:$C$5882,0.8),4,TRUE,5)</f>
        <v>4</v>
      </c>
      <c r="G4636" cm="1">
        <f t="array" ref="G4636">_xlfn.IFS(D4636&lt;=PERCENTILE($D$3:$D$5882,0.2),1,D4636&lt;=PERCENTILE($D$3:$D$5882,0.4),2,D4636&lt;=PERCENTILE($D$3:$D$5882,0.6),3,D4636&lt;=PERCENTILE($D$3:$D$5882,0.8),4,TRUE,5)</f>
        <v>4</v>
      </c>
      <c r="H4636" s="3" t="str" cm="1">
        <f t="array" ref="H4636">_xlfn.IFS(AND(E4636&gt;=4,F4636&gt;=4,G4636&gt;=4),"Champions",AND(E4636&gt;=3,F4636&gt;=3,G4636&gt;=3),"Loyal Customers",AND(E4636&lt;=2,F4636&gt;=3),"At Risk",AND(E4636&lt;=2,F4636&lt;=2,G4636&lt;=2),"Lost",AND(E4636&gt;=4,F4636&lt;=2),"New/Promising",TRUE,"Needs Attention")</f>
        <v>Loyal Customers</v>
      </c>
      <c r="I4636" s="3" t="str">
        <f t="shared" si="76"/>
        <v>Churned</v>
      </c>
      <c r="J4636" s="3" t="str">
        <f>_xlfn.XLOOKUP(A4636,'Country_Lookup'!$D:$D,'Country_Lookup'!$E:$E)</f>
        <v>United Kingdom</v>
      </c>
    </row>
    <row r="4637" spans="1:10" x14ac:dyDescent="0.3">
      <c r="A4637">
        <v>17030</v>
      </c>
      <c r="B4637">
        <v>63</v>
      </c>
      <c r="C4637">
        <v>1</v>
      </c>
      <c r="D4637">
        <v>146.86999999999998</v>
      </c>
      <c r="E4637" cm="1">
        <f t="array" ref="E4637">_xlfn.IFS(B4637&lt;=PERCENTILE($B$3:$B$5882,0.2),5,B4637&lt;=PERCENTILE($B$3:$B$5882,0.4),4,B4637&lt;=PERCENTILE($B$3:$B$5882,0.6),3,B4637&lt;=PERCENTILE($B$3:$B$5882,0.8),2,TRUE,1)</f>
        <v>3</v>
      </c>
      <c r="F4637" cm="1">
        <f t="array" ref="F4637">_xlfn.IFS(C4637&lt;=PERCENTILE($C$3:$C$5882,0.2),1,C4637&lt;=PERCENTILE($C$3:$C$5882,0.4),2,C4637&lt;=PERCENTILE($C$3:$C$5882,0.6),3,C4637&lt;=PERCENTILE($C$3:$C$5882,0.8),4,TRUE,5)</f>
        <v>1</v>
      </c>
      <c r="G4637" cm="1">
        <f t="array" ref="G4637">_xlfn.IFS(D4637&lt;=PERCENTILE($D$3:$D$5882,0.2),1,D4637&lt;=PERCENTILE($D$3:$D$5882,0.4),2,D4637&lt;=PERCENTILE($D$3:$D$5882,0.6),3,D4637&lt;=PERCENTILE($D$3:$D$5882,0.8),4,TRUE,5)</f>
        <v>1</v>
      </c>
      <c r="H4637" s="3" t="str" cm="1">
        <f t="array" ref="H4637">_xlfn.IFS(AND(E4637&gt;=4,F4637&gt;=4,G4637&gt;=4),"Champions",AND(E4637&gt;=3,F4637&gt;=3,G4637&gt;=3),"Loyal Customers",AND(E4637&lt;=2,F4637&gt;=3),"At Risk",AND(E4637&lt;=2,F4637&lt;=2,G4637&lt;=2),"Lost",AND(E4637&gt;=4,F4637&lt;=2),"New/Promising",TRUE,"Needs Attention")</f>
        <v>Needs Attention</v>
      </c>
      <c r="I4637" s="3" t="str">
        <f t="shared" si="76"/>
        <v>Active</v>
      </c>
      <c r="J4637" s="3" t="str">
        <f>_xlfn.XLOOKUP(A4637,'Country_Lookup'!$D:$D,'Country_Lookup'!$E:$E)</f>
        <v>United Kingdom</v>
      </c>
    </row>
    <row r="4638" spans="1:10" x14ac:dyDescent="0.3">
      <c r="A4638">
        <v>17031</v>
      </c>
      <c r="B4638">
        <v>11</v>
      </c>
      <c r="C4638">
        <v>6</v>
      </c>
      <c r="D4638">
        <v>2773.8500000000022</v>
      </c>
      <c r="E4638" cm="1">
        <f t="array" ref="E4638">_xlfn.IFS(B4638&lt;=PERCENTILE($B$3:$B$5882,0.2),5,B4638&lt;=PERCENTILE($B$3:$B$5882,0.4),4,B4638&lt;=PERCENTILE($B$3:$B$5882,0.6),3,B4638&lt;=PERCENTILE($B$3:$B$5882,0.8),2,TRUE,1)</f>
        <v>5</v>
      </c>
      <c r="F4638" cm="1">
        <f t="array" ref="F4638">_xlfn.IFS(C4638&lt;=PERCENTILE($C$3:$C$5882,0.2),1,C4638&lt;=PERCENTILE($C$3:$C$5882,0.4),2,C4638&lt;=PERCENTILE($C$3:$C$5882,0.6),3,C4638&lt;=PERCENTILE($C$3:$C$5882,0.8),4,TRUE,5)</f>
        <v>4</v>
      </c>
      <c r="G4638" cm="1">
        <f t="array" ref="G4638">_xlfn.IFS(D4638&lt;=PERCENTILE($D$3:$D$5882,0.2),1,D4638&lt;=PERCENTILE($D$3:$D$5882,0.4),2,D4638&lt;=PERCENTILE($D$3:$D$5882,0.6),3,D4638&lt;=PERCENTILE($D$3:$D$5882,0.8),4,TRUE,5)</f>
        <v>4</v>
      </c>
      <c r="H4638" s="3" t="str" cm="1">
        <f t="array" ref="H4638">_xlfn.IFS(AND(E4638&gt;=4,F4638&gt;=4,G4638&gt;=4),"Champions",AND(E4638&gt;=3,F4638&gt;=3,G4638&gt;=3),"Loyal Customers",AND(E4638&lt;=2,F4638&gt;=3),"At Risk",AND(E4638&lt;=2,F4638&lt;=2,G4638&lt;=2),"Lost",AND(E4638&gt;=4,F4638&lt;=2),"New/Promising",TRUE,"Needs Attention")</f>
        <v>Champions</v>
      </c>
      <c r="I4638" s="3" t="str">
        <f t="shared" si="76"/>
        <v>Active</v>
      </c>
      <c r="J4638" s="3" t="str">
        <f>_xlfn.XLOOKUP(A4638,'Country_Lookup'!$D:$D,'Country_Lookup'!$E:$E)</f>
        <v>United Kingdom</v>
      </c>
    </row>
    <row r="4639" spans="1:10" x14ac:dyDescent="0.3">
      <c r="A4639">
        <v>17032</v>
      </c>
      <c r="B4639">
        <v>547</v>
      </c>
      <c r="C4639">
        <v>8</v>
      </c>
      <c r="D4639">
        <v>3004.5999999999867</v>
      </c>
      <c r="E4639" cm="1">
        <f t="array" ref="E4639">_xlfn.IFS(B4639&lt;=PERCENTILE($B$3:$B$5882,0.2),5,B4639&lt;=PERCENTILE($B$3:$B$5882,0.4),4,B4639&lt;=PERCENTILE($B$3:$B$5882,0.6),3,B4639&lt;=PERCENTILE($B$3:$B$5882,0.8),2,TRUE,1)</f>
        <v>1</v>
      </c>
      <c r="F4639" cm="1">
        <f t="array" ref="F4639">_xlfn.IFS(C4639&lt;=PERCENTILE($C$3:$C$5882,0.2),1,C4639&lt;=PERCENTILE($C$3:$C$5882,0.4),2,C4639&lt;=PERCENTILE($C$3:$C$5882,0.6),3,C4639&lt;=PERCENTILE($C$3:$C$5882,0.8),4,TRUE,5)</f>
        <v>4</v>
      </c>
      <c r="G4639" cm="1">
        <f t="array" ref="G4639">_xlfn.IFS(D4639&lt;=PERCENTILE($D$3:$D$5882,0.2),1,D4639&lt;=PERCENTILE($D$3:$D$5882,0.4),2,D4639&lt;=PERCENTILE($D$3:$D$5882,0.6),3,D4639&lt;=PERCENTILE($D$3:$D$5882,0.8),4,TRUE,5)</f>
        <v>5</v>
      </c>
      <c r="H4639" s="3" t="str" cm="1">
        <f t="array" ref="H4639">_xlfn.IFS(AND(E4639&gt;=4,F4639&gt;=4,G4639&gt;=4),"Champions",AND(E4639&gt;=3,F4639&gt;=3,G4639&gt;=3),"Loyal Customers",AND(E4639&lt;=2,F4639&gt;=3),"At Risk",AND(E4639&lt;=2,F4639&lt;=2,G4639&lt;=2),"Lost",AND(E4639&gt;=4,F4639&lt;=2),"New/Promising",TRUE,"Needs Attention")</f>
        <v>At Risk</v>
      </c>
      <c r="I4639" s="3" t="str">
        <f t="shared" si="76"/>
        <v>Churned</v>
      </c>
      <c r="J4639" s="3" t="str">
        <f>_xlfn.XLOOKUP(A4639,'Country_Lookup'!$D:$D,'Country_Lookup'!$E:$E)</f>
        <v>United Kingdom</v>
      </c>
    </row>
    <row r="4640" spans="1:10" x14ac:dyDescent="0.3">
      <c r="A4640">
        <v>17033</v>
      </c>
      <c r="B4640">
        <v>86</v>
      </c>
      <c r="C4640">
        <v>4</v>
      </c>
      <c r="D4640">
        <v>1332.7900000000006</v>
      </c>
      <c r="E4640" cm="1">
        <f t="array" ref="E4640">_xlfn.IFS(B4640&lt;=PERCENTILE($B$3:$B$5882,0.2),5,B4640&lt;=PERCENTILE($B$3:$B$5882,0.4),4,B4640&lt;=PERCENTILE($B$3:$B$5882,0.6),3,B4640&lt;=PERCENTILE($B$3:$B$5882,0.8),2,TRUE,1)</f>
        <v>3</v>
      </c>
      <c r="F4640" cm="1">
        <f t="array" ref="F4640">_xlfn.IFS(C4640&lt;=PERCENTILE($C$3:$C$5882,0.2),1,C4640&lt;=PERCENTILE($C$3:$C$5882,0.4),2,C4640&lt;=PERCENTILE($C$3:$C$5882,0.6),3,C4640&lt;=PERCENTILE($C$3:$C$5882,0.8),4,TRUE,5)</f>
        <v>3</v>
      </c>
      <c r="G4640" cm="1">
        <f t="array" ref="G4640">_xlfn.IFS(D4640&lt;=PERCENTILE($D$3:$D$5882,0.2),1,D4640&lt;=PERCENTILE($D$3:$D$5882,0.4),2,D4640&lt;=PERCENTILE($D$3:$D$5882,0.6),3,D4640&lt;=PERCENTILE($D$3:$D$5882,0.8),4,TRUE,5)</f>
        <v>4</v>
      </c>
      <c r="H4640" s="3" t="str" cm="1">
        <f t="array" ref="H4640">_xlfn.IFS(AND(E4640&gt;=4,F4640&gt;=4,G4640&gt;=4),"Champions",AND(E4640&gt;=3,F4640&gt;=3,G4640&gt;=3),"Loyal Customers",AND(E4640&lt;=2,F4640&gt;=3),"At Risk",AND(E4640&lt;=2,F4640&lt;=2,G4640&lt;=2),"Lost",AND(E4640&gt;=4,F4640&lt;=2),"New/Promising",TRUE,"Needs Attention")</f>
        <v>Loyal Customers</v>
      </c>
      <c r="I4640" s="3" t="str">
        <f t="shared" si="76"/>
        <v>Active</v>
      </c>
      <c r="J4640" s="3" t="str">
        <f>_xlfn.XLOOKUP(A4640,'Country_Lookup'!$D:$D,'Country_Lookup'!$E:$E)</f>
        <v>United Kingdom</v>
      </c>
    </row>
    <row r="4641" spans="1:10" x14ac:dyDescent="0.3">
      <c r="A4641">
        <v>17034</v>
      </c>
      <c r="B4641">
        <v>16</v>
      </c>
      <c r="C4641">
        <v>5</v>
      </c>
      <c r="D4641">
        <v>1283.9199999999987</v>
      </c>
      <c r="E4641" cm="1">
        <f t="array" ref="E4641">_xlfn.IFS(B4641&lt;=PERCENTILE($B$3:$B$5882,0.2),5,B4641&lt;=PERCENTILE($B$3:$B$5882,0.4),4,B4641&lt;=PERCENTILE($B$3:$B$5882,0.6),3,B4641&lt;=PERCENTILE($B$3:$B$5882,0.8),2,TRUE,1)</f>
        <v>5</v>
      </c>
      <c r="F4641" cm="1">
        <f t="array" ref="F4641">_xlfn.IFS(C4641&lt;=PERCENTILE($C$3:$C$5882,0.2),1,C4641&lt;=PERCENTILE($C$3:$C$5882,0.4),2,C4641&lt;=PERCENTILE($C$3:$C$5882,0.6),3,C4641&lt;=PERCENTILE($C$3:$C$5882,0.8),4,TRUE,5)</f>
        <v>4</v>
      </c>
      <c r="G4641" cm="1">
        <f t="array" ref="G4641">_xlfn.IFS(D4641&lt;=PERCENTILE($D$3:$D$5882,0.2),1,D4641&lt;=PERCENTILE($D$3:$D$5882,0.4),2,D4641&lt;=PERCENTILE($D$3:$D$5882,0.6),3,D4641&lt;=PERCENTILE($D$3:$D$5882,0.8),4,TRUE,5)</f>
        <v>4</v>
      </c>
      <c r="H4641" s="3" t="str" cm="1">
        <f t="array" ref="H4641">_xlfn.IFS(AND(E4641&gt;=4,F4641&gt;=4,G4641&gt;=4),"Champions",AND(E4641&gt;=3,F4641&gt;=3,G4641&gt;=3),"Loyal Customers",AND(E4641&lt;=2,F4641&gt;=3),"At Risk",AND(E4641&lt;=2,F4641&lt;=2,G4641&lt;=2),"Lost",AND(E4641&gt;=4,F4641&lt;=2),"New/Promising",TRUE,"Needs Attention")</f>
        <v>Champions</v>
      </c>
      <c r="I4641" s="3" t="str">
        <f t="shared" si="76"/>
        <v>Active</v>
      </c>
      <c r="J4641" s="3" t="str">
        <f>_xlfn.XLOOKUP(A4641,'Country_Lookup'!$D:$D,'Country_Lookup'!$E:$E)</f>
        <v>United Kingdom</v>
      </c>
    </row>
    <row r="4642" spans="1:10" x14ac:dyDescent="0.3">
      <c r="A4642">
        <v>17035</v>
      </c>
      <c r="B4642">
        <v>245</v>
      </c>
      <c r="C4642">
        <v>4</v>
      </c>
      <c r="D4642">
        <v>613.59</v>
      </c>
      <c r="E4642" cm="1">
        <f t="array" ref="E4642">_xlfn.IFS(B4642&lt;=PERCENTILE($B$3:$B$5882,0.2),5,B4642&lt;=PERCENTILE($B$3:$B$5882,0.4),4,B4642&lt;=PERCENTILE($B$3:$B$5882,0.6),3,B4642&lt;=PERCENTILE($B$3:$B$5882,0.8),2,TRUE,1)</f>
        <v>2</v>
      </c>
      <c r="F4642" cm="1">
        <f t="array" ref="F4642">_xlfn.IFS(C4642&lt;=PERCENTILE($C$3:$C$5882,0.2),1,C4642&lt;=PERCENTILE($C$3:$C$5882,0.4),2,C4642&lt;=PERCENTILE($C$3:$C$5882,0.6),3,C4642&lt;=PERCENTILE($C$3:$C$5882,0.8),4,TRUE,5)</f>
        <v>3</v>
      </c>
      <c r="G4642" cm="1">
        <f t="array" ref="G4642">_xlfn.IFS(D4642&lt;=PERCENTILE($D$3:$D$5882,0.2),1,D4642&lt;=PERCENTILE($D$3:$D$5882,0.4),2,D4642&lt;=PERCENTILE($D$3:$D$5882,0.6),3,D4642&lt;=PERCENTILE($D$3:$D$5882,0.8),4,TRUE,5)</f>
        <v>2</v>
      </c>
      <c r="H4642" s="3" t="str" cm="1">
        <f t="array" ref="H4642">_xlfn.IFS(AND(E4642&gt;=4,F4642&gt;=4,G4642&gt;=4),"Champions",AND(E4642&gt;=3,F4642&gt;=3,G4642&gt;=3),"Loyal Customers",AND(E4642&lt;=2,F4642&gt;=3),"At Risk",AND(E4642&lt;=2,F4642&lt;=2,G4642&lt;=2),"Lost",AND(E4642&gt;=4,F4642&lt;=2),"New/Promising",TRUE,"Needs Attention")</f>
        <v>At Risk</v>
      </c>
      <c r="I4642" s="3" t="str">
        <f t="shared" si="76"/>
        <v>Churned</v>
      </c>
      <c r="J4642" s="3" t="str">
        <f>_xlfn.XLOOKUP(A4642,'Country_Lookup'!$D:$D,'Country_Lookup'!$E:$E)</f>
        <v>United Kingdom</v>
      </c>
    </row>
    <row r="4643" spans="1:10" x14ac:dyDescent="0.3">
      <c r="A4643">
        <v>17036</v>
      </c>
      <c r="B4643">
        <v>383</v>
      </c>
      <c r="C4643">
        <v>1</v>
      </c>
      <c r="D4643">
        <v>176.90000000000006</v>
      </c>
      <c r="E4643" cm="1">
        <f t="array" ref="E4643">_xlfn.IFS(B4643&lt;=PERCENTILE($B$3:$B$5882,0.2),5,B4643&lt;=PERCENTILE($B$3:$B$5882,0.4),4,B4643&lt;=PERCENTILE($B$3:$B$5882,0.6),3,B4643&lt;=PERCENTILE($B$3:$B$5882,0.8),2,TRUE,1)</f>
        <v>2</v>
      </c>
      <c r="F4643" cm="1">
        <f t="array" ref="F4643">_xlfn.IFS(C4643&lt;=PERCENTILE($C$3:$C$5882,0.2),1,C4643&lt;=PERCENTILE($C$3:$C$5882,0.4),2,C4643&lt;=PERCENTILE($C$3:$C$5882,0.6),3,C4643&lt;=PERCENTILE($C$3:$C$5882,0.8),4,TRUE,5)</f>
        <v>1</v>
      </c>
      <c r="G4643" cm="1">
        <f t="array" ref="G4643">_xlfn.IFS(D4643&lt;=PERCENTILE($D$3:$D$5882,0.2),1,D4643&lt;=PERCENTILE($D$3:$D$5882,0.4),2,D4643&lt;=PERCENTILE($D$3:$D$5882,0.6),3,D4643&lt;=PERCENTILE($D$3:$D$5882,0.8),4,TRUE,5)</f>
        <v>1</v>
      </c>
      <c r="H4643" s="3" t="str" cm="1">
        <f t="array" ref="H4643">_xlfn.IFS(AND(E4643&gt;=4,F4643&gt;=4,G4643&gt;=4),"Champions",AND(E4643&gt;=3,F4643&gt;=3,G4643&gt;=3),"Loyal Customers",AND(E4643&lt;=2,F4643&gt;=3),"At Risk",AND(E4643&lt;=2,F4643&lt;=2,G4643&lt;=2),"Lost",AND(E4643&gt;=4,F4643&lt;=2),"New/Promising",TRUE,"Needs Attention")</f>
        <v>Lost</v>
      </c>
      <c r="I4643" s="3" t="str">
        <f t="shared" si="76"/>
        <v>Churned</v>
      </c>
      <c r="J4643" s="3" t="str">
        <f>_xlfn.XLOOKUP(A4643,'Country_Lookup'!$D:$D,'Country_Lookup'!$E:$E)</f>
        <v>United Kingdom</v>
      </c>
    </row>
    <row r="4644" spans="1:10" x14ac:dyDescent="0.3">
      <c r="A4644">
        <v>17037</v>
      </c>
      <c r="B4644">
        <v>87</v>
      </c>
      <c r="C4644">
        <v>1</v>
      </c>
      <c r="D4644">
        <v>1267.3200000000022</v>
      </c>
      <c r="E4644" cm="1">
        <f t="array" ref="E4644">_xlfn.IFS(B4644&lt;=PERCENTILE($B$3:$B$5882,0.2),5,B4644&lt;=PERCENTILE($B$3:$B$5882,0.4),4,B4644&lt;=PERCENTILE($B$3:$B$5882,0.6),3,B4644&lt;=PERCENTILE($B$3:$B$5882,0.8),2,TRUE,1)</f>
        <v>3</v>
      </c>
      <c r="F4644" cm="1">
        <f t="array" ref="F4644">_xlfn.IFS(C4644&lt;=PERCENTILE($C$3:$C$5882,0.2),1,C4644&lt;=PERCENTILE($C$3:$C$5882,0.4),2,C4644&lt;=PERCENTILE($C$3:$C$5882,0.6),3,C4644&lt;=PERCENTILE($C$3:$C$5882,0.8),4,TRUE,5)</f>
        <v>1</v>
      </c>
      <c r="G4644" cm="1">
        <f t="array" ref="G4644">_xlfn.IFS(D4644&lt;=PERCENTILE($D$3:$D$5882,0.2),1,D4644&lt;=PERCENTILE($D$3:$D$5882,0.4),2,D4644&lt;=PERCENTILE($D$3:$D$5882,0.6),3,D4644&lt;=PERCENTILE($D$3:$D$5882,0.8),4,TRUE,5)</f>
        <v>4</v>
      </c>
      <c r="H4644" s="3" t="str" cm="1">
        <f t="array" ref="H4644">_xlfn.IFS(AND(E4644&gt;=4,F4644&gt;=4,G4644&gt;=4),"Champions",AND(E4644&gt;=3,F4644&gt;=3,G4644&gt;=3),"Loyal Customers",AND(E4644&lt;=2,F4644&gt;=3),"At Risk",AND(E4644&lt;=2,F4644&lt;=2,G4644&lt;=2),"Lost",AND(E4644&gt;=4,F4644&lt;=2),"New/Promising",TRUE,"Needs Attention")</f>
        <v>Needs Attention</v>
      </c>
      <c r="I4644" s="3" t="str">
        <f t="shared" si="76"/>
        <v>Active</v>
      </c>
      <c r="J4644" s="3" t="str">
        <f>_xlfn.XLOOKUP(A4644,'Country_Lookup'!$D:$D,'Country_Lookup'!$E:$E)</f>
        <v>United Kingdom</v>
      </c>
    </row>
    <row r="4645" spans="1:10" x14ac:dyDescent="0.3">
      <c r="A4645">
        <v>17038</v>
      </c>
      <c r="B4645">
        <v>30</v>
      </c>
      <c r="C4645">
        <v>2</v>
      </c>
      <c r="D4645">
        <v>743.16999999999894</v>
      </c>
      <c r="E4645" cm="1">
        <f t="array" ref="E4645">_xlfn.IFS(B4645&lt;=PERCENTILE($B$3:$B$5882,0.2),5,B4645&lt;=PERCENTILE($B$3:$B$5882,0.4),4,B4645&lt;=PERCENTILE($B$3:$B$5882,0.6),3,B4645&lt;=PERCENTILE($B$3:$B$5882,0.8),2,TRUE,1)</f>
        <v>4</v>
      </c>
      <c r="F4645" cm="1">
        <f t="array" ref="F4645">_xlfn.IFS(C4645&lt;=PERCENTILE($C$3:$C$5882,0.2),1,C4645&lt;=PERCENTILE($C$3:$C$5882,0.4),2,C4645&lt;=PERCENTILE($C$3:$C$5882,0.6),3,C4645&lt;=PERCENTILE($C$3:$C$5882,0.8),4,TRUE,5)</f>
        <v>2</v>
      </c>
      <c r="G4645" cm="1">
        <f t="array" ref="G4645">_xlfn.IFS(D4645&lt;=PERCENTILE($D$3:$D$5882,0.2),1,D4645&lt;=PERCENTILE($D$3:$D$5882,0.4),2,D4645&lt;=PERCENTILE($D$3:$D$5882,0.6),3,D4645&lt;=PERCENTILE($D$3:$D$5882,0.8),4,TRUE,5)</f>
        <v>3</v>
      </c>
      <c r="H4645" s="3" t="str" cm="1">
        <f t="array" ref="H4645">_xlfn.IFS(AND(E4645&gt;=4,F4645&gt;=4,G4645&gt;=4),"Champions",AND(E4645&gt;=3,F4645&gt;=3,G4645&gt;=3),"Loyal Customers",AND(E4645&lt;=2,F4645&gt;=3),"At Risk",AND(E4645&lt;=2,F4645&lt;=2,G4645&lt;=2),"Lost",AND(E4645&gt;=4,F4645&lt;=2),"New/Promising",TRUE,"Needs Attention")</f>
        <v>New/Promising</v>
      </c>
      <c r="I4645" s="3" t="str">
        <f t="shared" si="76"/>
        <v>Active</v>
      </c>
      <c r="J4645" s="3" t="str">
        <f>_xlfn.XLOOKUP(A4645,'Country_Lookup'!$D:$D,'Country_Lookup'!$E:$E)</f>
        <v>United Kingdom</v>
      </c>
    </row>
    <row r="4646" spans="1:10" x14ac:dyDescent="0.3">
      <c r="A4646">
        <v>17039</v>
      </c>
      <c r="B4646">
        <v>604</v>
      </c>
      <c r="C4646">
        <v>1</v>
      </c>
      <c r="D4646">
        <v>1954.99</v>
      </c>
      <c r="E4646" cm="1">
        <f t="array" ref="E4646">_xlfn.IFS(B4646&lt;=PERCENTILE($B$3:$B$5882,0.2),5,B4646&lt;=PERCENTILE($B$3:$B$5882,0.4),4,B4646&lt;=PERCENTILE($B$3:$B$5882,0.6),3,B4646&lt;=PERCENTILE($B$3:$B$5882,0.8),2,TRUE,1)</f>
        <v>1</v>
      </c>
      <c r="F4646" cm="1">
        <f t="array" ref="F4646">_xlfn.IFS(C4646&lt;=PERCENTILE($C$3:$C$5882,0.2),1,C4646&lt;=PERCENTILE($C$3:$C$5882,0.4),2,C4646&lt;=PERCENTILE($C$3:$C$5882,0.6),3,C4646&lt;=PERCENTILE($C$3:$C$5882,0.8),4,TRUE,5)</f>
        <v>1</v>
      </c>
      <c r="G4646" cm="1">
        <f t="array" ref="G4646">_xlfn.IFS(D4646&lt;=PERCENTILE($D$3:$D$5882,0.2),1,D4646&lt;=PERCENTILE($D$3:$D$5882,0.4),2,D4646&lt;=PERCENTILE($D$3:$D$5882,0.6),3,D4646&lt;=PERCENTILE($D$3:$D$5882,0.8),4,TRUE,5)</f>
        <v>4</v>
      </c>
      <c r="H4646" s="3" t="str" cm="1">
        <f t="array" ref="H4646">_xlfn.IFS(AND(E4646&gt;=4,F4646&gt;=4,G4646&gt;=4),"Champions",AND(E4646&gt;=3,F4646&gt;=3,G4646&gt;=3),"Loyal Customers",AND(E4646&lt;=2,F4646&gt;=3),"At Risk",AND(E4646&lt;=2,F4646&lt;=2,G4646&lt;=2),"Lost",AND(E4646&gt;=4,F4646&lt;=2),"New/Promising",TRUE,"Needs Attention")</f>
        <v>Needs Attention</v>
      </c>
      <c r="I4646" s="3" t="str">
        <f t="shared" si="76"/>
        <v>Churned</v>
      </c>
      <c r="J4646" s="3" t="str">
        <f>_xlfn.XLOOKUP(A4646,'Country_Lookup'!$D:$D,'Country_Lookup'!$E:$E)</f>
        <v>United Kingdom</v>
      </c>
    </row>
    <row r="4647" spans="1:10" x14ac:dyDescent="0.3">
      <c r="A4647">
        <v>17040</v>
      </c>
      <c r="B4647">
        <v>137</v>
      </c>
      <c r="C4647">
        <v>2</v>
      </c>
      <c r="D4647">
        <v>463.25</v>
      </c>
      <c r="E4647" cm="1">
        <f t="array" ref="E4647">_xlfn.IFS(B4647&lt;=PERCENTILE($B$3:$B$5882,0.2),5,B4647&lt;=PERCENTILE($B$3:$B$5882,0.4),4,B4647&lt;=PERCENTILE($B$3:$B$5882,0.6),3,B4647&lt;=PERCENTILE($B$3:$B$5882,0.8),2,TRUE,1)</f>
        <v>3</v>
      </c>
      <c r="F4647" cm="1">
        <f t="array" ref="F4647">_xlfn.IFS(C4647&lt;=PERCENTILE($C$3:$C$5882,0.2),1,C4647&lt;=PERCENTILE($C$3:$C$5882,0.4),2,C4647&lt;=PERCENTILE($C$3:$C$5882,0.6),3,C4647&lt;=PERCENTILE($C$3:$C$5882,0.8),4,TRUE,5)</f>
        <v>2</v>
      </c>
      <c r="G4647" cm="1">
        <f t="array" ref="G4647">_xlfn.IFS(D4647&lt;=PERCENTILE($D$3:$D$5882,0.2),1,D4647&lt;=PERCENTILE($D$3:$D$5882,0.4),2,D4647&lt;=PERCENTILE($D$3:$D$5882,0.6),3,D4647&lt;=PERCENTILE($D$3:$D$5882,0.8),4,TRUE,5)</f>
        <v>2</v>
      </c>
      <c r="H4647" s="3" t="str" cm="1">
        <f t="array" ref="H4647">_xlfn.IFS(AND(E4647&gt;=4,F4647&gt;=4,G4647&gt;=4),"Champions",AND(E4647&gt;=3,F4647&gt;=3,G4647&gt;=3),"Loyal Customers",AND(E4647&lt;=2,F4647&gt;=3),"At Risk",AND(E4647&lt;=2,F4647&lt;=2,G4647&lt;=2),"Lost",AND(E4647&gt;=4,F4647&lt;=2),"New/Promising",TRUE,"Needs Attention")</f>
        <v>Needs Attention</v>
      </c>
      <c r="I4647" s="3" t="str">
        <f t="shared" si="76"/>
        <v>Churned</v>
      </c>
      <c r="J4647" s="3" t="str">
        <f>_xlfn.XLOOKUP(A4647,'Country_Lookup'!$D:$D,'Country_Lookup'!$E:$E)</f>
        <v>United Kingdom</v>
      </c>
    </row>
    <row r="4648" spans="1:10" x14ac:dyDescent="0.3">
      <c r="A4648">
        <v>17041</v>
      </c>
      <c r="B4648">
        <v>26</v>
      </c>
      <c r="C4648">
        <v>6</v>
      </c>
      <c r="D4648">
        <v>1686.2799999999991</v>
      </c>
      <c r="E4648" cm="1">
        <f t="array" ref="E4648">_xlfn.IFS(B4648&lt;=PERCENTILE($B$3:$B$5882,0.2),5,B4648&lt;=PERCENTILE($B$3:$B$5882,0.4),4,B4648&lt;=PERCENTILE($B$3:$B$5882,0.6),3,B4648&lt;=PERCENTILE($B$3:$B$5882,0.8),2,TRUE,1)</f>
        <v>4</v>
      </c>
      <c r="F4648" cm="1">
        <f t="array" ref="F4648">_xlfn.IFS(C4648&lt;=PERCENTILE($C$3:$C$5882,0.2),1,C4648&lt;=PERCENTILE($C$3:$C$5882,0.4),2,C4648&lt;=PERCENTILE($C$3:$C$5882,0.6),3,C4648&lt;=PERCENTILE($C$3:$C$5882,0.8),4,TRUE,5)</f>
        <v>4</v>
      </c>
      <c r="G4648" cm="1">
        <f t="array" ref="G4648">_xlfn.IFS(D4648&lt;=PERCENTILE($D$3:$D$5882,0.2),1,D4648&lt;=PERCENTILE($D$3:$D$5882,0.4),2,D4648&lt;=PERCENTILE($D$3:$D$5882,0.6),3,D4648&lt;=PERCENTILE($D$3:$D$5882,0.8),4,TRUE,5)</f>
        <v>4</v>
      </c>
      <c r="H4648" s="3" t="str" cm="1">
        <f t="array" ref="H4648">_xlfn.IFS(AND(E4648&gt;=4,F4648&gt;=4,G4648&gt;=4),"Champions",AND(E4648&gt;=3,F4648&gt;=3,G4648&gt;=3),"Loyal Customers",AND(E4648&lt;=2,F4648&gt;=3),"At Risk",AND(E4648&lt;=2,F4648&lt;=2,G4648&lt;=2),"Lost",AND(E4648&gt;=4,F4648&lt;=2),"New/Promising",TRUE,"Needs Attention")</f>
        <v>Champions</v>
      </c>
      <c r="I4648" s="3" t="str">
        <f t="shared" si="76"/>
        <v>Active</v>
      </c>
      <c r="J4648" s="3" t="str">
        <f>_xlfn.XLOOKUP(A4648,'Country_Lookup'!$D:$D,'Country_Lookup'!$E:$E)</f>
        <v>United Kingdom</v>
      </c>
    </row>
    <row r="4649" spans="1:10" x14ac:dyDescent="0.3">
      <c r="A4649">
        <v>17042</v>
      </c>
      <c r="B4649">
        <v>2</v>
      </c>
      <c r="C4649">
        <v>5</v>
      </c>
      <c r="D4649">
        <v>1044.380000000001</v>
      </c>
      <c r="E4649" cm="1">
        <f t="array" ref="E4649">_xlfn.IFS(B4649&lt;=PERCENTILE($B$3:$B$5882,0.2),5,B4649&lt;=PERCENTILE($B$3:$B$5882,0.4),4,B4649&lt;=PERCENTILE($B$3:$B$5882,0.6),3,B4649&lt;=PERCENTILE($B$3:$B$5882,0.8),2,TRUE,1)</f>
        <v>5</v>
      </c>
      <c r="F4649" cm="1">
        <f t="array" ref="F4649">_xlfn.IFS(C4649&lt;=PERCENTILE($C$3:$C$5882,0.2),1,C4649&lt;=PERCENTILE($C$3:$C$5882,0.4),2,C4649&lt;=PERCENTILE($C$3:$C$5882,0.6),3,C4649&lt;=PERCENTILE($C$3:$C$5882,0.8),4,TRUE,5)</f>
        <v>4</v>
      </c>
      <c r="G4649" cm="1">
        <f t="array" ref="G4649">_xlfn.IFS(D4649&lt;=PERCENTILE($D$3:$D$5882,0.2),1,D4649&lt;=PERCENTILE($D$3:$D$5882,0.4),2,D4649&lt;=PERCENTILE($D$3:$D$5882,0.6),3,D4649&lt;=PERCENTILE($D$3:$D$5882,0.8),4,TRUE,5)</f>
        <v>3</v>
      </c>
      <c r="H4649" s="3" t="str" cm="1">
        <f t="array" ref="H4649">_xlfn.IFS(AND(E4649&gt;=4,F4649&gt;=4,G4649&gt;=4),"Champions",AND(E4649&gt;=3,F4649&gt;=3,G4649&gt;=3),"Loyal Customers",AND(E4649&lt;=2,F4649&gt;=3),"At Risk",AND(E4649&lt;=2,F4649&lt;=2,G4649&lt;=2),"Lost",AND(E4649&gt;=4,F4649&lt;=2),"New/Promising",TRUE,"Needs Attention")</f>
        <v>Loyal Customers</v>
      </c>
      <c r="I4649" s="3" t="str">
        <f t="shared" si="76"/>
        <v>Active</v>
      </c>
      <c r="J4649" s="3" t="str">
        <f>_xlfn.XLOOKUP(A4649,'Country_Lookup'!$D:$D,'Country_Lookup'!$E:$E)</f>
        <v>United Kingdom</v>
      </c>
    </row>
    <row r="4650" spans="1:10" x14ac:dyDescent="0.3">
      <c r="A4650">
        <v>17043</v>
      </c>
      <c r="B4650">
        <v>32</v>
      </c>
      <c r="C4650">
        <v>8</v>
      </c>
      <c r="D4650">
        <v>2616.5499999999925</v>
      </c>
      <c r="E4650" cm="1">
        <f t="array" ref="E4650">_xlfn.IFS(B4650&lt;=PERCENTILE($B$3:$B$5882,0.2),5,B4650&lt;=PERCENTILE($B$3:$B$5882,0.4),4,B4650&lt;=PERCENTILE($B$3:$B$5882,0.6),3,B4650&lt;=PERCENTILE($B$3:$B$5882,0.8),2,TRUE,1)</f>
        <v>4</v>
      </c>
      <c r="F4650" cm="1">
        <f t="array" ref="F4650">_xlfn.IFS(C4650&lt;=PERCENTILE($C$3:$C$5882,0.2),1,C4650&lt;=PERCENTILE($C$3:$C$5882,0.4),2,C4650&lt;=PERCENTILE($C$3:$C$5882,0.6),3,C4650&lt;=PERCENTILE($C$3:$C$5882,0.8),4,TRUE,5)</f>
        <v>4</v>
      </c>
      <c r="G4650" cm="1">
        <f t="array" ref="G4650">_xlfn.IFS(D4650&lt;=PERCENTILE($D$3:$D$5882,0.2),1,D4650&lt;=PERCENTILE($D$3:$D$5882,0.4),2,D4650&lt;=PERCENTILE($D$3:$D$5882,0.6),3,D4650&lt;=PERCENTILE($D$3:$D$5882,0.8),4,TRUE,5)</f>
        <v>4</v>
      </c>
      <c r="H4650" s="3" t="str" cm="1">
        <f t="array" ref="H4650">_xlfn.IFS(AND(E4650&gt;=4,F4650&gt;=4,G4650&gt;=4),"Champions",AND(E4650&gt;=3,F4650&gt;=3,G4650&gt;=3),"Loyal Customers",AND(E4650&lt;=2,F4650&gt;=3),"At Risk",AND(E4650&lt;=2,F4650&lt;=2,G4650&lt;=2),"Lost",AND(E4650&gt;=4,F4650&lt;=2),"New/Promising",TRUE,"Needs Attention")</f>
        <v>Champions</v>
      </c>
      <c r="I4650" s="3" t="str">
        <f t="shared" si="76"/>
        <v>Active</v>
      </c>
      <c r="J4650" s="3" t="str">
        <f>_xlfn.XLOOKUP(A4650,'Country_Lookup'!$D:$D,'Country_Lookup'!$E:$E)</f>
        <v>United Kingdom</v>
      </c>
    </row>
    <row r="4651" spans="1:10" x14ac:dyDescent="0.3">
      <c r="A4651">
        <v>17044</v>
      </c>
      <c r="B4651">
        <v>25</v>
      </c>
      <c r="C4651">
        <v>12</v>
      </c>
      <c r="D4651">
        <v>11962.30000000003</v>
      </c>
      <c r="E4651" cm="1">
        <f t="array" ref="E4651">_xlfn.IFS(B4651&lt;=PERCENTILE($B$3:$B$5882,0.2),5,B4651&lt;=PERCENTILE($B$3:$B$5882,0.4),4,B4651&lt;=PERCENTILE($B$3:$B$5882,0.6),3,B4651&lt;=PERCENTILE($B$3:$B$5882,0.8),2,TRUE,1)</f>
        <v>4</v>
      </c>
      <c r="F4651" cm="1">
        <f t="array" ref="F4651">_xlfn.IFS(C4651&lt;=PERCENTILE($C$3:$C$5882,0.2),1,C4651&lt;=PERCENTILE($C$3:$C$5882,0.4),2,C4651&lt;=PERCENTILE($C$3:$C$5882,0.6),3,C4651&lt;=PERCENTILE($C$3:$C$5882,0.8),4,TRUE,5)</f>
        <v>5</v>
      </c>
      <c r="G4651" cm="1">
        <f t="array" ref="G4651">_xlfn.IFS(D4651&lt;=PERCENTILE($D$3:$D$5882,0.2),1,D4651&lt;=PERCENTILE($D$3:$D$5882,0.4),2,D4651&lt;=PERCENTILE($D$3:$D$5882,0.6),3,D4651&lt;=PERCENTILE($D$3:$D$5882,0.8),4,TRUE,5)</f>
        <v>5</v>
      </c>
      <c r="H4651" s="3" t="str" cm="1">
        <f t="array" ref="H4651">_xlfn.IFS(AND(E4651&gt;=4,F4651&gt;=4,G4651&gt;=4),"Champions",AND(E4651&gt;=3,F4651&gt;=3,G4651&gt;=3),"Loyal Customers",AND(E4651&lt;=2,F4651&gt;=3),"At Risk",AND(E4651&lt;=2,F4651&lt;=2,G4651&lt;=2),"Lost",AND(E4651&gt;=4,F4651&lt;=2),"New/Promising",TRUE,"Needs Attention")</f>
        <v>Champions</v>
      </c>
      <c r="I4651" s="3" t="str">
        <f t="shared" si="76"/>
        <v>Active</v>
      </c>
      <c r="J4651" s="3" t="str">
        <f>_xlfn.XLOOKUP(A4651,'Country_Lookup'!$D:$D,'Country_Lookup'!$E:$E)</f>
        <v>United Kingdom</v>
      </c>
    </row>
    <row r="4652" spans="1:10" x14ac:dyDescent="0.3">
      <c r="A4652">
        <v>17045</v>
      </c>
      <c r="B4652">
        <v>113</v>
      </c>
      <c r="C4652">
        <v>5</v>
      </c>
      <c r="D4652">
        <v>827.68000000000018</v>
      </c>
      <c r="E4652" cm="1">
        <f t="array" ref="E4652">_xlfn.IFS(B4652&lt;=PERCENTILE($B$3:$B$5882,0.2),5,B4652&lt;=PERCENTILE($B$3:$B$5882,0.4),4,B4652&lt;=PERCENTILE($B$3:$B$5882,0.6),3,B4652&lt;=PERCENTILE($B$3:$B$5882,0.8),2,TRUE,1)</f>
        <v>3</v>
      </c>
      <c r="F4652" cm="1">
        <f t="array" ref="F4652">_xlfn.IFS(C4652&lt;=PERCENTILE($C$3:$C$5882,0.2),1,C4652&lt;=PERCENTILE($C$3:$C$5882,0.4),2,C4652&lt;=PERCENTILE($C$3:$C$5882,0.6),3,C4652&lt;=PERCENTILE($C$3:$C$5882,0.8),4,TRUE,5)</f>
        <v>4</v>
      </c>
      <c r="G4652" cm="1">
        <f t="array" ref="G4652">_xlfn.IFS(D4652&lt;=PERCENTILE($D$3:$D$5882,0.2),1,D4652&lt;=PERCENTILE($D$3:$D$5882,0.4),2,D4652&lt;=PERCENTILE($D$3:$D$5882,0.6),3,D4652&lt;=PERCENTILE($D$3:$D$5882,0.8),4,TRUE,5)</f>
        <v>3</v>
      </c>
      <c r="H4652" s="3" t="str" cm="1">
        <f t="array" ref="H4652">_xlfn.IFS(AND(E4652&gt;=4,F4652&gt;=4,G4652&gt;=4),"Champions",AND(E4652&gt;=3,F4652&gt;=3,G4652&gt;=3),"Loyal Customers",AND(E4652&lt;=2,F4652&gt;=3),"At Risk",AND(E4652&lt;=2,F4652&lt;=2,G4652&lt;=2),"Lost",AND(E4652&gt;=4,F4652&lt;=2),"New/Promising",TRUE,"Needs Attention")</f>
        <v>Loyal Customers</v>
      </c>
      <c r="I4652" s="3" t="str">
        <f t="shared" si="76"/>
        <v>Churned</v>
      </c>
      <c r="J4652" s="3" t="str">
        <f>_xlfn.XLOOKUP(A4652,'Country_Lookup'!$D:$D,'Country_Lookup'!$E:$E)</f>
        <v>United Kingdom</v>
      </c>
    </row>
    <row r="4653" spans="1:10" x14ac:dyDescent="0.3">
      <c r="A4653">
        <v>17046</v>
      </c>
      <c r="B4653">
        <v>157</v>
      </c>
      <c r="C4653">
        <v>5</v>
      </c>
      <c r="D4653">
        <v>1906.0700000000038</v>
      </c>
      <c r="E4653" cm="1">
        <f t="array" ref="E4653">_xlfn.IFS(B4653&lt;=PERCENTILE($B$3:$B$5882,0.2),5,B4653&lt;=PERCENTILE($B$3:$B$5882,0.4),4,B4653&lt;=PERCENTILE($B$3:$B$5882,0.6),3,B4653&lt;=PERCENTILE($B$3:$B$5882,0.8),2,TRUE,1)</f>
        <v>3</v>
      </c>
      <c r="F4653" cm="1">
        <f t="array" ref="F4653">_xlfn.IFS(C4653&lt;=PERCENTILE($C$3:$C$5882,0.2),1,C4653&lt;=PERCENTILE($C$3:$C$5882,0.4),2,C4653&lt;=PERCENTILE($C$3:$C$5882,0.6),3,C4653&lt;=PERCENTILE($C$3:$C$5882,0.8),4,TRUE,5)</f>
        <v>4</v>
      </c>
      <c r="G4653" cm="1">
        <f t="array" ref="G4653">_xlfn.IFS(D4653&lt;=PERCENTILE($D$3:$D$5882,0.2),1,D4653&lt;=PERCENTILE($D$3:$D$5882,0.4),2,D4653&lt;=PERCENTILE($D$3:$D$5882,0.6),3,D4653&lt;=PERCENTILE($D$3:$D$5882,0.8),4,TRUE,5)</f>
        <v>4</v>
      </c>
      <c r="H4653" s="3" t="str" cm="1">
        <f t="array" ref="H4653">_xlfn.IFS(AND(E4653&gt;=4,F4653&gt;=4,G4653&gt;=4),"Champions",AND(E4653&gt;=3,F4653&gt;=3,G4653&gt;=3),"Loyal Customers",AND(E4653&lt;=2,F4653&gt;=3),"At Risk",AND(E4653&lt;=2,F4653&lt;=2,G4653&lt;=2),"Lost",AND(E4653&gt;=4,F4653&lt;=2),"New/Promising",TRUE,"Needs Attention")</f>
        <v>Loyal Customers</v>
      </c>
      <c r="I4653" s="3" t="str">
        <f t="shared" si="76"/>
        <v>Churned</v>
      </c>
      <c r="J4653" s="3" t="str">
        <f>_xlfn.XLOOKUP(A4653,'Country_Lookup'!$D:$D,'Country_Lookup'!$E:$E)</f>
        <v>United Kingdom</v>
      </c>
    </row>
    <row r="4654" spans="1:10" x14ac:dyDescent="0.3">
      <c r="A4654">
        <v>17047</v>
      </c>
      <c r="B4654">
        <v>85</v>
      </c>
      <c r="C4654">
        <v>6</v>
      </c>
      <c r="D4654">
        <v>2289.2299999999996</v>
      </c>
      <c r="E4654" cm="1">
        <f t="array" ref="E4654">_xlfn.IFS(B4654&lt;=PERCENTILE($B$3:$B$5882,0.2),5,B4654&lt;=PERCENTILE($B$3:$B$5882,0.4),4,B4654&lt;=PERCENTILE($B$3:$B$5882,0.6),3,B4654&lt;=PERCENTILE($B$3:$B$5882,0.8),2,TRUE,1)</f>
        <v>3</v>
      </c>
      <c r="F4654" cm="1">
        <f t="array" ref="F4654">_xlfn.IFS(C4654&lt;=PERCENTILE($C$3:$C$5882,0.2),1,C4654&lt;=PERCENTILE($C$3:$C$5882,0.4),2,C4654&lt;=PERCENTILE($C$3:$C$5882,0.6),3,C4654&lt;=PERCENTILE($C$3:$C$5882,0.8),4,TRUE,5)</f>
        <v>4</v>
      </c>
      <c r="G4654" cm="1">
        <f t="array" ref="G4654">_xlfn.IFS(D4654&lt;=PERCENTILE($D$3:$D$5882,0.2),1,D4654&lt;=PERCENTILE($D$3:$D$5882,0.4),2,D4654&lt;=PERCENTILE($D$3:$D$5882,0.6),3,D4654&lt;=PERCENTILE($D$3:$D$5882,0.8),4,TRUE,5)</f>
        <v>4</v>
      </c>
      <c r="H4654" s="3" t="str" cm="1">
        <f t="array" ref="H4654">_xlfn.IFS(AND(E4654&gt;=4,F4654&gt;=4,G4654&gt;=4),"Champions",AND(E4654&gt;=3,F4654&gt;=3,G4654&gt;=3),"Loyal Customers",AND(E4654&lt;=2,F4654&gt;=3),"At Risk",AND(E4654&lt;=2,F4654&lt;=2,G4654&lt;=2),"Lost",AND(E4654&gt;=4,F4654&lt;=2),"New/Promising",TRUE,"Needs Attention")</f>
        <v>Loyal Customers</v>
      </c>
      <c r="I4654" s="3" t="str">
        <f t="shared" si="76"/>
        <v>Active</v>
      </c>
      <c r="J4654" s="3" t="str">
        <f>_xlfn.XLOOKUP(A4654,'Country_Lookup'!$D:$D,'Country_Lookup'!$E:$E)</f>
        <v>United Kingdom</v>
      </c>
    </row>
    <row r="4655" spans="1:10" x14ac:dyDescent="0.3">
      <c r="A4655">
        <v>17048</v>
      </c>
      <c r="B4655">
        <v>117</v>
      </c>
      <c r="C4655">
        <v>7</v>
      </c>
      <c r="D4655">
        <v>2071.6799999999953</v>
      </c>
      <c r="E4655" cm="1">
        <f t="array" ref="E4655">_xlfn.IFS(B4655&lt;=PERCENTILE($B$3:$B$5882,0.2),5,B4655&lt;=PERCENTILE($B$3:$B$5882,0.4),4,B4655&lt;=PERCENTILE($B$3:$B$5882,0.6),3,B4655&lt;=PERCENTILE($B$3:$B$5882,0.8),2,TRUE,1)</f>
        <v>3</v>
      </c>
      <c r="F4655" cm="1">
        <f t="array" ref="F4655">_xlfn.IFS(C4655&lt;=PERCENTILE($C$3:$C$5882,0.2),1,C4655&lt;=PERCENTILE($C$3:$C$5882,0.4),2,C4655&lt;=PERCENTILE($C$3:$C$5882,0.6),3,C4655&lt;=PERCENTILE($C$3:$C$5882,0.8),4,TRUE,5)</f>
        <v>4</v>
      </c>
      <c r="G4655" cm="1">
        <f t="array" ref="G4655">_xlfn.IFS(D4655&lt;=PERCENTILE($D$3:$D$5882,0.2),1,D4655&lt;=PERCENTILE($D$3:$D$5882,0.4),2,D4655&lt;=PERCENTILE($D$3:$D$5882,0.6),3,D4655&lt;=PERCENTILE($D$3:$D$5882,0.8),4,TRUE,5)</f>
        <v>4</v>
      </c>
      <c r="H4655" s="3" t="str" cm="1">
        <f t="array" ref="H4655">_xlfn.IFS(AND(E4655&gt;=4,F4655&gt;=4,G4655&gt;=4),"Champions",AND(E4655&gt;=3,F4655&gt;=3,G4655&gt;=3),"Loyal Customers",AND(E4655&lt;=2,F4655&gt;=3),"At Risk",AND(E4655&lt;=2,F4655&lt;=2,G4655&lt;=2),"Lost",AND(E4655&gt;=4,F4655&lt;=2),"New/Promising",TRUE,"Needs Attention")</f>
        <v>Loyal Customers</v>
      </c>
      <c r="I4655" s="3" t="str">
        <f t="shared" si="76"/>
        <v>Churned</v>
      </c>
      <c r="J4655" s="3" t="str">
        <f>_xlfn.XLOOKUP(A4655,'Country_Lookup'!$D:$D,'Country_Lookup'!$E:$E)</f>
        <v>United Kingdom</v>
      </c>
    </row>
    <row r="4656" spans="1:10" x14ac:dyDescent="0.3">
      <c r="A4656">
        <v>17049</v>
      </c>
      <c r="B4656">
        <v>2</v>
      </c>
      <c r="C4656">
        <v>19</v>
      </c>
      <c r="D4656">
        <v>9947.4800000000996</v>
      </c>
      <c r="E4656" cm="1">
        <f t="array" ref="E4656">_xlfn.IFS(B4656&lt;=PERCENTILE($B$3:$B$5882,0.2),5,B4656&lt;=PERCENTILE($B$3:$B$5882,0.4),4,B4656&lt;=PERCENTILE($B$3:$B$5882,0.6),3,B4656&lt;=PERCENTILE($B$3:$B$5882,0.8),2,TRUE,1)</f>
        <v>5</v>
      </c>
      <c r="F4656" cm="1">
        <f t="array" ref="F4656">_xlfn.IFS(C4656&lt;=PERCENTILE($C$3:$C$5882,0.2),1,C4656&lt;=PERCENTILE($C$3:$C$5882,0.4),2,C4656&lt;=PERCENTILE($C$3:$C$5882,0.6),3,C4656&lt;=PERCENTILE($C$3:$C$5882,0.8),4,TRUE,5)</f>
        <v>5</v>
      </c>
      <c r="G4656" cm="1">
        <f t="array" ref="G4656">_xlfn.IFS(D4656&lt;=PERCENTILE($D$3:$D$5882,0.2),1,D4656&lt;=PERCENTILE($D$3:$D$5882,0.4),2,D4656&lt;=PERCENTILE($D$3:$D$5882,0.6),3,D4656&lt;=PERCENTILE($D$3:$D$5882,0.8),4,TRUE,5)</f>
        <v>5</v>
      </c>
      <c r="H4656" s="3" t="str" cm="1">
        <f t="array" ref="H4656">_xlfn.IFS(AND(E4656&gt;=4,F4656&gt;=4,G4656&gt;=4),"Champions",AND(E4656&gt;=3,F4656&gt;=3,G4656&gt;=3),"Loyal Customers",AND(E4656&lt;=2,F4656&gt;=3),"At Risk",AND(E4656&lt;=2,F4656&lt;=2,G4656&lt;=2),"Lost",AND(E4656&gt;=4,F4656&lt;=2),"New/Promising",TRUE,"Needs Attention")</f>
        <v>Champions</v>
      </c>
      <c r="I4656" s="3" t="str">
        <f t="shared" si="76"/>
        <v>Active</v>
      </c>
      <c r="J4656" s="3" t="str">
        <f>_xlfn.XLOOKUP(A4656,'Country_Lookup'!$D:$D,'Country_Lookup'!$E:$E)</f>
        <v>United Kingdom</v>
      </c>
    </row>
    <row r="4657" spans="1:10" x14ac:dyDescent="0.3">
      <c r="A4657">
        <v>17050</v>
      </c>
      <c r="B4657">
        <v>96</v>
      </c>
      <c r="C4657">
        <v>11</v>
      </c>
      <c r="D4657">
        <v>4691.7900000000227</v>
      </c>
      <c r="E4657" cm="1">
        <f t="array" ref="E4657">_xlfn.IFS(B4657&lt;=PERCENTILE($B$3:$B$5882,0.2),5,B4657&lt;=PERCENTILE($B$3:$B$5882,0.4),4,B4657&lt;=PERCENTILE($B$3:$B$5882,0.6),3,B4657&lt;=PERCENTILE($B$3:$B$5882,0.8),2,TRUE,1)</f>
        <v>3</v>
      </c>
      <c r="F4657" cm="1">
        <f t="array" ref="F4657">_xlfn.IFS(C4657&lt;=PERCENTILE($C$3:$C$5882,0.2),1,C4657&lt;=PERCENTILE($C$3:$C$5882,0.4),2,C4657&lt;=PERCENTILE($C$3:$C$5882,0.6),3,C4657&lt;=PERCENTILE($C$3:$C$5882,0.8),4,TRUE,5)</f>
        <v>5</v>
      </c>
      <c r="G4657" cm="1">
        <f t="array" ref="G4657">_xlfn.IFS(D4657&lt;=PERCENTILE($D$3:$D$5882,0.2),1,D4657&lt;=PERCENTILE($D$3:$D$5882,0.4),2,D4657&lt;=PERCENTILE($D$3:$D$5882,0.6),3,D4657&lt;=PERCENTILE($D$3:$D$5882,0.8),4,TRUE,5)</f>
        <v>5</v>
      </c>
      <c r="H4657" s="3" t="str" cm="1">
        <f t="array" ref="H4657">_xlfn.IFS(AND(E4657&gt;=4,F4657&gt;=4,G4657&gt;=4),"Champions",AND(E4657&gt;=3,F4657&gt;=3,G4657&gt;=3),"Loyal Customers",AND(E4657&lt;=2,F4657&gt;=3),"At Risk",AND(E4657&lt;=2,F4657&lt;=2,G4657&lt;=2),"Lost",AND(E4657&gt;=4,F4657&lt;=2),"New/Promising",TRUE,"Needs Attention")</f>
        <v>Loyal Customers</v>
      </c>
      <c r="I4657" s="3" t="str">
        <f t="shared" si="76"/>
        <v>Churned</v>
      </c>
      <c r="J4657" s="3" t="str">
        <f>_xlfn.XLOOKUP(A4657,'Country_Lookup'!$D:$D,'Country_Lookup'!$E:$E)</f>
        <v>United Kingdom</v>
      </c>
    </row>
    <row r="4658" spans="1:10" x14ac:dyDescent="0.3">
      <c r="A4658">
        <v>17051</v>
      </c>
      <c r="B4658">
        <v>194</v>
      </c>
      <c r="C4658">
        <v>4</v>
      </c>
      <c r="D4658">
        <v>714.38999999999953</v>
      </c>
      <c r="E4658" cm="1">
        <f t="array" ref="E4658">_xlfn.IFS(B4658&lt;=PERCENTILE($B$3:$B$5882,0.2),5,B4658&lt;=PERCENTILE($B$3:$B$5882,0.4),4,B4658&lt;=PERCENTILE($B$3:$B$5882,0.6),3,B4658&lt;=PERCENTILE($B$3:$B$5882,0.8),2,TRUE,1)</f>
        <v>2</v>
      </c>
      <c r="F4658" cm="1">
        <f t="array" ref="F4658">_xlfn.IFS(C4658&lt;=PERCENTILE($C$3:$C$5882,0.2),1,C4658&lt;=PERCENTILE($C$3:$C$5882,0.4),2,C4658&lt;=PERCENTILE($C$3:$C$5882,0.6),3,C4658&lt;=PERCENTILE($C$3:$C$5882,0.8),4,TRUE,5)</f>
        <v>3</v>
      </c>
      <c r="G4658" cm="1">
        <f t="array" ref="G4658">_xlfn.IFS(D4658&lt;=PERCENTILE($D$3:$D$5882,0.2),1,D4658&lt;=PERCENTILE($D$3:$D$5882,0.4),2,D4658&lt;=PERCENTILE($D$3:$D$5882,0.6),3,D4658&lt;=PERCENTILE($D$3:$D$5882,0.8),4,TRUE,5)</f>
        <v>3</v>
      </c>
      <c r="H4658" s="3" t="str" cm="1">
        <f t="array" ref="H4658">_xlfn.IFS(AND(E4658&gt;=4,F4658&gt;=4,G4658&gt;=4),"Champions",AND(E4658&gt;=3,F4658&gt;=3,G4658&gt;=3),"Loyal Customers",AND(E4658&lt;=2,F4658&gt;=3),"At Risk",AND(E4658&lt;=2,F4658&lt;=2,G4658&lt;=2),"Lost",AND(E4658&gt;=4,F4658&lt;=2),"New/Promising",TRUE,"Needs Attention")</f>
        <v>At Risk</v>
      </c>
      <c r="I4658" s="3" t="str">
        <f t="shared" si="76"/>
        <v>Churned</v>
      </c>
      <c r="J4658" s="3" t="str">
        <f>_xlfn.XLOOKUP(A4658,'Country_Lookup'!$D:$D,'Country_Lookup'!$E:$E)</f>
        <v>United Kingdom</v>
      </c>
    </row>
    <row r="4659" spans="1:10" x14ac:dyDescent="0.3">
      <c r="A4659">
        <v>17052</v>
      </c>
      <c r="B4659">
        <v>28</v>
      </c>
      <c r="C4659">
        <v>1</v>
      </c>
      <c r="D4659">
        <v>413.75000000000006</v>
      </c>
      <c r="E4659" cm="1">
        <f t="array" ref="E4659">_xlfn.IFS(B4659&lt;=PERCENTILE($B$3:$B$5882,0.2),5,B4659&lt;=PERCENTILE($B$3:$B$5882,0.4),4,B4659&lt;=PERCENTILE($B$3:$B$5882,0.6),3,B4659&lt;=PERCENTILE($B$3:$B$5882,0.8),2,TRUE,1)</f>
        <v>4</v>
      </c>
      <c r="F4659" cm="1">
        <f t="array" ref="F4659">_xlfn.IFS(C4659&lt;=PERCENTILE($C$3:$C$5882,0.2),1,C4659&lt;=PERCENTILE($C$3:$C$5882,0.4),2,C4659&lt;=PERCENTILE($C$3:$C$5882,0.6),3,C4659&lt;=PERCENTILE($C$3:$C$5882,0.8),4,TRUE,5)</f>
        <v>1</v>
      </c>
      <c r="G4659" cm="1">
        <f t="array" ref="G4659">_xlfn.IFS(D4659&lt;=PERCENTILE($D$3:$D$5882,0.2),1,D4659&lt;=PERCENTILE($D$3:$D$5882,0.4),2,D4659&lt;=PERCENTILE($D$3:$D$5882,0.6),3,D4659&lt;=PERCENTILE($D$3:$D$5882,0.8),4,TRUE,5)</f>
        <v>2</v>
      </c>
      <c r="H4659" s="3" t="str" cm="1">
        <f t="array" ref="H4659">_xlfn.IFS(AND(E4659&gt;=4,F4659&gt;=4,G4659&gt;=4),"Champions",AND(E4659&gt;=3,F4659&gt;=3,G4659&gt;=3),"Loyal Customers",AND(E4659&lt;=2,F4659&gt;=3),"At Risk",AND(E4659&lt;=2,F4659&lt;=2,G4659&lt;=2),"Lost",AND(E4659&gt;=4,F4659&lt;=2),"New/Promising",TRUE,"Needs Attention")</f>
        <v>New/Promising</v>
      </c>
      <c r="I4659" s="3" t="str">
        <f t="shared" si="76"/>
        <v>Active</v>
      </c>
      <c r="J4659" s="3" t="str">
        <f>_xlfn.XLOOKUP(A4659,'Country_Lookup'!$D:$D,'Country_Lookup'!$E:$E)</f>
        <v>United Kingdom</v>
      </c>
    </row>
    <row r="4660" spans="1:10" x14ac:dyDescent="0.3">
      <c r="A4660">
        <v>17053</v>
      </c>
      <c r="B4660">
        <v>130</v>
      </c>
      <c r="C4660">
        <v>1</v>
      </c>
      <c r="D4660">
        <v>498.47999999999985</v>
      </c>
      <c r="E4660" cm="1">
        <f t="array" ref="E4660">_xlfn.IFS(B4660&lt;=PERCENTILE($B$3:$B$5882,0.2),5,B4660&lt;=PERCENTILE($B$3:$B$5882,0.4),4,B4660&lt;=PERCENTILE($B$3:$B$5882,0.6),3,B4660&lt;=PERCENTILE($B$3:$B$5882,0.8),2,TRUE,1)</f>
        <v>3</v>
      </c>
      <c r="F4660" cm="1">
        <f t="array" ref="F4660">_xlfn.IFS(C4660&lt;=PERCENTILE($C$3:$C$5882,0.2),1,C4660&lt;=PERCENTILE($C$3:$C$5882,0.4),2,C4660&lt;=PERCENTILE($C$3:$C$5882,0.6),3,C4660&lt;=PERCENTILE($C$3:$C$5882,0.8),4,TRUE,5)</f>
        <v>1</v>
      </c>
      <c r="G4660" cm="1">
        <f t="array" ref="G4660">_xlfn.IFS(D4660&lt;=PERCENTILE($D$3:$D$5882,0.2),1,D4660&lt;=PERCENTILE($D$3:$D$5882,0.4),2,D4660&lt;=PERCENTILE($D$3:$D$5882,0.6),3,D4660&lt;=PERCENTILE($D$3:$D$5882,0.8),4,TRUE,5)</f>
        <v>2</v>
      </c>
      <c r="H4660" s="3" t="str" cm="1">
        <f t="array" ref="H4660">_xlfn.IFS(AND(E4660&gt;=4,F4660&gt;=4,G4660&gt;=4),"Champions",AND(E4660&gt;=3,F4660&gt;=3,G4660&gt;=3),"Loyal Customers",AND(E4660&lt;=2,F4660&gt;=3),"At Risk",AND(E4660&lt;=2,F4660&lt;=2,G4660&lt;=2),"Lost",AND(E4660&gt;=4,F4660&lt;=2),"New/Promising",TRUE,"Needs Attention")</f>
        <v>Needs Attention</v>
      </c>
      <c r="I4660" s="3" t="str">
        <f t="shared" si="76"/>
        <v>Churned</v>
      </c>
      <c r="J4660" s="3" t="str">
        <f>_xlfn.XLOOKUP(A4660,'Country_Lookup'!$D:$D,'Country_Lookup'!$E:$E)</f>
        <v>United Kingdom</v>
      </c>
    </row>
    <row r="4661" spans="1:10" x14ac:dyDescent="0.3">
      <c r="A4661">
        <v>17054</v>
      </c>
      <c r="B4661">
        <v>28</v>
      </c>
      <c r="C4661">
        <v>5</v>
      </c>
      <c r="D4661">
        <v>1356.3300000000006</v>
      </c>
      <c r="E4661" cm="1">
        <f t="array" ref="E4661">_xlfn.IFS(B4661&lt;=PERCENTILE($B$3:$B$5882,0.2),5,B4661&lt;=PERCENTILE($B$3:$B$5882,0.4),4,B4661&lt;=PERCENTILE($B$3:$B$5882,0.6),3,B4661&lt;=PERCENTILE($B$3:$B$5882,0.8),2,TRUE,1)</f>
        <v>4</v>
      </c>
      <c r="F4661" cm="1">
        <f t="array" ref="F4661">_xlfn.IFS(C4661&lt;=PERCENTILE($C$3:$C$5882,0.2),1,C4661&lt;=PERCENTILE($C$3:$C$5882,0.4),2,C4661&lt;=PERCENTILE($C$3:$C$5882,0.6),3,C4661&lt;=PERCENTILE($C$3:$C$5882,0.8),4,TRUE,5)</f>
        <v>4</v>
      </c>
      <c r="G4661" cm="1">
        <f t="array" ref="G4661">_xlfn.IFS(D4661&lt;=PERCENTILE($D$3:$D$5882,0.2),1,D4661&lt;=PERCENTILE($D$3:$D$5882,0.4),2,D4661&lt;=PERCENTILE($D$3:$D$5882,0.6),3,D4661&lt;=PERCENTILE($D$3:$D$5882,0.8),4,TRUE,5)</f>
        <v>4</v>
      </c>
      <c r="H4661" s="3" t="str" cm="1">
        <f t="array" ref="H4661">_xlfn.IFS(AND(E4661&gt;=4,F4661&gt;=4,G4661&gt;=4),"Champions",AND(E4661&gt;=3,F4661&gt;=3,G4661&gt;=3),"Loyal Customers",AND(E4661&lt;=2,F4661&gt;=3),"At Risk",AND(E4661&lt;=2,F4661&lt;=2,G4661&lt;=2),"Lost",AND(E4661&gt;=4,F4661&lt;=2),"New/Promising",TRUE,"Needs Attention")</f>
        <v>Champions</v>
      </c>
      <c r="I4661" s="3" t="str">
        <f t="shared" si="76"/>
        <v>Active</v>
      </c>
      <c r="J4661" s="3" t="str">
        <f>_xlfn.XLOOKUP(A4661,'Country_Lookup'!$D:$D,'Country_Lookup'!$E:$E)</f>
        <v>United Kingdom</v>
      </c>
    </row>
    <row r="4662" spans="1:10" x14ac:dyDescent="0.3">
      <c r="A4662">
        <v>17055</v>
      </c>
      <c r="B4662">
        <v>445</v>
      </c>
      <c r="C4662">
        <v>1</v>
      </c>
      <c r="D4662">
        <v>239.55000000000013</v>
      </c>
      <c r="E4662" cm="1">
        <f t="array" ref="E4662">_xlfn.IFS(B4662&lt;=PERCENTILE($B$3:$B$5882,0.2),5,B4662&lt;=PERCENTILE($B$3:$B$5882,0.4),4,B4662&lt;=PERCENTILE($B$3:$B$5882,0.6),3,B4662&lt;=PERCENTILE($B$3:$B$5882,0.8),2,TRUE,1)</f>
        <v>1</v>
      </c>
      <c r="F4662" cm="1">
        <f t="array" ref="F4662">_xlfn.IFS(C4662&lt;=PERCENTILE($C$3:$C$5882,0.2),1,C4662&lt;=PERCENTILE($C$3:$C$5882,0.4),2,C4662&lt;=PERCENTILE($C$3:$C$5882,0.6),3,C4662&lt;=PERCENTILE($C$3:$C$5882,0.8),4,TRUE,5)</f>
        <v>1</v>
      </c>
      <c r="G4662" cm="1">
        <f t="array" ref="G4662">_xlfn.IFS(D4662&lt;=PERCENTILE($D$3:$D$5882,0.2),1,D4662&lt;=PERCENTILE($D$3:$D$5882,0.4),2,D4662&lt;=PERCENTILE($D$3:$D$5882,0.6),3,D4662&lt;=PERCENTILE($D$3:$D$5882,0.8),4,TRUE,5)</f>
        <v>1</v>
      </c>
      <c r="H4662" s="3" t="str" cm="1">
        <f t="array" ref="H4662">_xlfn.IFS(AND(E4662&gt;=4,F4662&gt;=4,G4662&gt;=4),"Champions",AND(E4662&gt;=3,F4662&gt;=3,G4662&gt;=3),"Loyal Customers",AND(E4662&lt;=2,F4662&gt;=3),"At Risk",AND(E4662&lt;=2,F4662&lt;=2,G4662&lt;=2),"Lost",AND(E4662&gt;=4,F4662&lt;=2),"New/Promising",TRUE,"Needs Attention")</f>
        <v>Lost</v>
      </c>
      <c r="I4662" s="3" t="str">
        <f t="shared" si="76"/>
        <v>Churned</v>
      </c>
      <c r="J4662" s="3" t="str">
        <f>_xlfn.XLOOKUP(A4662,'Country_Lookup'!$D:$D,'Country_Lookup'!$E:$E)</f>
        <v>United Kingdom</v>
      </c>
    </row>
    <row r="4663" spans="1:10" x14ac:dyDescent="0.3">
      <c r="A4663">
        <v>17056</v>
      </c>
      <c r="B4663">
        <v>738</v>
      </c>
      <c r="C4663">
        <v>1</v>
      </c>
      <c r="D4663">
        <v>128.60000000000002</v>
      </c>
      <c r="E4663" cm="1">
        <f t="array" ref="E4663">_xlfn.IFS(B4663&lt;=PERCENTILE($B$3:$B$5882,0.2),5,B4663&lt;=PERCENTILE($B$3:$B$5882,0.4),4,B4663&lt;=PERCENTILE($B$3:$B$5882,0.6),3,B4663&lt;=PERCENTILE($B$3:$B$5882,0.8),2,TRUE,1)</f>
        <v>1</v>
      </c>
      <c r="F4663" cm="1">
        <f t="array" ref="F4663">_xlfn.IFS(C4663&lt;=PERCENTILE($C$3:$C$5882,0.2),1,C4663&lt;=PERCENTILE($C$3:$C$5882,0.4),2,C4663&lt;=PERCENTILE($C$3:$C$5882,0.6),3,C4663&lt;=PERCENTILE($C$3:$C$5882,0.8),4,TRUE,5)</f>
        <v>1</v>
      </c>
      <c r="G4663" cm="1">
        <f t="array" ref="G4663">_xlfn.IFS(D4663&lt;=PERCENTILE($D$3:$D$5882,0.2),1,D4663&lt;=PERCENTILE($D$3:$D$5882,0.4),2,D4663&lt;=PERCENTILE($D$3:$D$5882,0.6),3,D4663&lt;=PERCENTILE($D$3:$D$5882,0.8),4,TRUE,5)</f>
        <v>1</v>
      </c>
      <c r="H4663" s="3" t="str" cm="1">
        <f t="array" ref="H4663">_xlfn.IFS(AND(E4663&gt;=4,F4663&gt;=4,G4663&gt;=4),"Champions",AND(E4663&gt;=3,F4663&gt;=3,G4663&gt;=3),"Loyal Customers",AND(E4663&lt;=2,F4663&gt;=3),"At Risk",AND(E4663&lt;=2,F4663&lt;=2,G4663&lt;=2),"Lost",AND(E4663&gt;=4,F4663&lt;=2),"New/Promising",TRUE,"Needs Attention")</f>
        <v>Lost</v>
      </c>
      <c r="I4663" s="3" t="str">
        <f t="shared" si="76"/>
        <v>Churned</v>
      </c>
      <c r="J4663" s="3" t="str">
        <f>_xlfn.XLOOKUP(A4663,'Country_Lookup'!$D:$D,'Country_Lookup'!$E:$E)</f>
        <v>United Kingdom</v>
      </c>
    </row>
    <row r="4664" spans="1:10" x14ac:dyDescent="0.3">
      <c r="A4664">
        <v>17057</v>
      </c>
      <c r="B4664">
        <v>596</v>
      </c>
      <c r="C4664">
        <v>1</v>
      </c>
      <c r="D4664">
        <v>294.7399999999999</v>
      </c>
      <c r="E4664" cm="1">
        <f t="array" ref="E4664">_xlfn.IFS(B4664&lt;=PERCENTILE($B$3:$B$5882,0.2),5,B4664&lt;=PERCENTILE($B$3:$B$5882,0.4),4,B4664&lt;=PERCENTILE($B$3:$B$5882,0.6),3,B4664&lt;=PERCENTILE($B$3:$B$5882,0.8),2,TRUE,1)</f>
        <v>1</v>
      </c>
      <c r="F4664" cm="1">
        <f t="array" ref="F4664">_xlfn.IFS(C4664&lt;=PERCENTILE($C$3:$C$5882,0.2),1,C4664&lt;=PERCENTILE($C$3:$C$5882,0.4),2,C4664&lt;=PERCENTILE($C$3:$C$5882,0.6),3,C4664&lt;=PERCENTILE($C$3:$C$5882,0.8),4,TRUE,5)</f>
        <v>1</v>
      </c>
      <c r="G4664" cm="1">
        <f t="array" ref="G4664">_xlfn.IFS(D4664&lt;=PERCENTILE($D$3:$D$5882,0.2),1,D4664&lt;=PERCENTILE($D$3:$D$5882,0.4),2,D4664&lt;=PERCENTILE($D$3:$D$5882,0.6),3,D4664&lt;=PERCENTILE($D$3:$D$5882,0.8),4,TRUE,5)</f>
        <v>2</v>
      </c>
      <c r="H4664" s="3" t="str" cm="1">
        <f t="array" ref="H4664">_xlfn.IFS(AND(E4664&gt;=4,F4664&gt;=4,G4664&gt;=4),"Champions",AND(E4664&gt;=3,F4664&gt;=3,G4664&gt;=3),"Loyal Customers",AND(E4664&lt;=2,F4664&gt;=3),"At Risk",AND(E4664&lt;=2,F4664&lt;=2,G4664&lt;=2),"Lost",AND(E4664&gt;=4,F4664&lt;=2),"New/Promising",TRUE,"Needs Attention")</f>
        <v>Lost</v>
      </c>
      <c r="I4664" s="3" t="str">
        <f t="shared" si="76"/>
        <v>Churned</v>
      </c>
      <c r="J4664" s="3" t="str">
        <f>_xlfn.XLOOKUP(A4664,'Country_Lookup'!$D:$D,'Country_Lookup'!$E:$E)</f>
        <v>United Kingdom</v>
      </c>
    </row>
    <row r="4665" spans="1:10" x14ac:dyDescent="0.3">
      <c r="A4665">
        <v>17058</v>
      </c>
      <c r="B4665">
        <v>81</v>
      </c>
      <c r="C4665">
        <v>3</v>
      </c>
      <c r="D4665">
        <v>1179.8899999999996</v>
      </c>
      <c r="E4665" cm="1">
        <f t="array" ref="E4665">_xlfn.IFS(B4665&lt;=PERCENTILE($B$3:$B$5882,0.2),5,B4665&lt;=PERCENTILE($B$3:$B$5882,0.4),4,B4665&lt;=PERCENTILE($B$3:$B$5882,0.6),3,B4665&lt;=PERCENTILE($B$3:$B$5882,0.8),2,TRUE,1)</f>
        <v>3</v>
      </c>
      <c r="F4665" cm="1">
        <f t="array" ref="F4665">_xlfn.IFS(C4665&lt;=PERCENTILE($C$3:$C$5882,0.2),1,C4665&lt;=PERCENTILE($C$3:$C$5882,0.4),2,C4665&lt;=PERCENTILE($C$3:$C$5882,0.6),3,C4665&lt;=PERCENTILE($C$3:$C$5882,0.8),4,TRUE,5)</f>
        <v>3</v>
      </c>
      <c r="G4665" cm="1">
        <f t="array" ref="G4665">_xlfn.IFS(D4665&lt;=PERCENTILE($D$3:$D$5882,0.2),1,D4665&lt;=PERCENTILE($D$3:$D$5882,0.4),2,D4665&lt;=PERCENTILE($D$3:$D$5882,0.6),3,D4665&lt;=PERCENTILE($D$3:$D$5882,0.8),4,TRUE,5)</f>
        <v>3</v>
      </c>
      <c r="H4665" s="3" t="str" cm="1">
        <f t="array" ref="H4665">_xlfn.IFS(AND(E4665&gt;=4,F4665&gt;=4,G4665&gt;=4),"Champions",AND(E4665&gt;=3,F4665&gt;=3,G4665&gt;=3),"Loyal Customers",AND(E4665&lt;=2,F4665&gt;=3),"At Risk",AND(E4665&lt;=2,F4665&lt;=2,G4665&lt;=2),"Lost",AND(E4665&gt;=4,F4665&lt;=2),"New/Promising",TRUE,"Needs Attention")</f>
        <v>Loyal Customers</v>
      </c>
      <c r="I4665" s="3" t="str">
        <f t="shared" si="76"/>
        <v>Active</v>
      </c>
      <c r="J4665" s="3" t="str">
        <f>_xlfn.XLOOKUP(A4665,'Country_Lookup'!$D:$D,'Country_Lookup'!$E:$E)</f>
        <v>United Kingdom</v>
      </c>
    </row>
    <row r="4666" spans="1:10" x14ac:dyDescent="0.3">
      <c r="A4666">
        <v>17059</v>
      </c>
      <c r="B4666">
        <v>29</v>
      </c>
      <c r="C4666">
        <v>9</v>
      </c>
      <c r="D4666">
        <v>5602.5299999999497</v>
      </c>
      <c r="E4666" cm="1">
        <f t="array" ref="E4666">_xlfn.IFS(B4666&lt;=PERCENTILE($B$3:$B$5882,0.2),5,B4666&lt;=PERCENTILE($B$3:$B$5882,0.4),4,B4666&lt;=PERCENTILE($B$3:$B$5882,0.6),3,B4666&lt;=PERCENTILE($B$3:$B$5882,0.8),2,TRUE,1)</f>
        <v>4</v>
      </c>
      <c r="F4666" cm="1">
        <f t="array" ref="F4666">_xlfn.IFS(C4666&lt;=PERCENTILE($C$3:$C$5882,0.2),1,C4666&lt;=PERCENTILE($C$3:$C$5882,0.4),2,C4666&lt;=PERCENTILE($C$3:$C$5882,0.6),3,C4666&lt;=PERCENTILE($C$3:$C$5882,0.8),4,TRUE,5)</f>
        <v>5</v>
      </c>
      <c r="G4666" cm="1">
        <f t="array" ref="G4666">_xlfn.IFS(D4666&lt;=PERCENTILE($D$3:$D$5882,0.2),1,D4666&lt;=PERCENTILE($D$3:$D$5882,0.4),2,D4666&lt;=PERCENTILE($D$3:$D$5882,0.6),3,D4666&lt;=PERCENTILE($D$3:$D$5882,0.8),4,TRUE,5)</f>
        <v>5</v>
      </c>
      <c r="H4666" s="3" t="str" cm="1">
        <f t="array" ref="H4666">_xlfn.IFS(AND(E4666&gt;=4,F4666&gt;=4,G4666&gt;=4),"Champions",AND(E4666&gt;=3,F4666&gt;=3,G4666&gt;=3),"Loyal Customers",AND(E4666&lt;=2,F4666&gt;=3),"At Risk",AND(E4666&lt;=2,F4666&lt;=2,G4666&lt;=2),"Lost",AND(E4666&gt;=4,F4666&lt;=2),"New/Promising",TRUE,"Needs Attention")</f>
        <v>Champions</v>
      </c>
      <c r="I4666" s="3" t="str">
        <f t="shared" si="76"/>
        <v>Active</v>
      </c>
      <c r="J4666" s="3" t="str">
        <f>_xlfn.XLOOKUP(A4666,'Country_Lookup'!$D:$D,'Country_Lookup'!$E:$E)</f>
        <v>United Kingdom</v>
      </c>
    </row>
    <row r="4667" spans="1:10" x14ac:dyDescent="0.3">
      <c r="A4667">
        <v>17060</v>
      </c>
      <c r="B4667">
        <v>266</v>
      </c>
      <c r="C4667">
        <v>1</v>
      </c>
      <c r="D4667">
        <v>234.24</v>
      </c>
      <c r="E4667" cm="1">
        <f t="array" ref="E4667">_xlfn.IFS(B4667&lt;=PERCENTILE($B$3:$B$5882,0.2),5,B4667&lt;=PERCENTILE($B$3:$B$5882,0.4),4,B4667&lt;=PERCENTILE($B$3:$B$5882,0.6),3,B4667&lt;=PERCENTILE($B$3:$B$5882,0.8),2,TRUE,1)</f>
        <v>2</v>
      </c>
      <c r="F4667" cm="1">
        <f t="array" ref="F4667">_xlfn.IFS(C4667&lt;=PERCENTILE($C$3:$C$5882,0.2),1,C4667&lt;=PERCENTILE($C$3:$C$5882,0.4),2,C4667&lt;=PERCENTILE($C$3:$C$5882,0.6),3,C4667&lt;=PERCENTILE($C$3:$C$5882,0.8),4,TRUE,5)</f>
        <v>1</v>
      </c>
      <c r="G4667" cm="1">
        <f t="array" ref="G4667">_xlfn.IFS(D4667&lt;=PERCENTILE($D$3:$D$5882,0.2),1,D4667&lt;=PERCENTILE($D$3:$D$5882,0.4),2,D4667&lt;=PERCENTILE($D$3:$D$5882,0.6),3,D4667&lt;=PERCENTILE($D$3:$D$5882,0.8),4,TRUE,5)</f>
        <v>1</v>
      </c>
      <c r="H4667" s="3" t="str" cm="1">
        <f t="array" ref="H4667">_xlfn.IFS(AND(E4667&gt;=4,F4667&gt;=4,G4667&gt;=4),"Champions",AND(E4667&gt;=3,F4667&gt;=3,G4667&gt;=3),"Loyal Customers",AND(E4667&lt;=2,F4667&gt;=3),"At Risk",AND(E4667&lt;=2,F4667&lt;=2,G4667&lt;=2),"Lost",AND(E4667&gt;=4,F4667&lt;=2),"New/Promising",TRUE,"Needs Attention")</f>
        <v>Lost</v>
      </c>
      <c r="I4667" s="3" t="str">
        <f t="shared" si="76"/>
        <v>Churned</v>
      </c>
      <c r="J4667" s="3" t="str">
        <f>_xlfn.XLOOKUP(A4667,'Country_Lookup'!$D:$D,'Country_Lookup'!$E:$E)</f>
        <v>United Kingdom</v>
      </c>
    </row>
    <row r="4668" spans="1:10" x14ac:dyDescent="0.3">
      <c r="A4668">
        <v>17061</v>
      </c>
      <c r="B4668">
        <v>73</v>
      </c>
      <c r="C4668">
        <v>11</v>
      </c>
      <c r="D4668">
        <v>5232.2299999999923</v>
      </c>
      <c r="E4668" cm="1">
        <f t="array" ref="E4668">_xlfn.IFS(B4668&lt;=PERCENTILE($B$3:$B$5882,0.2),5,B4668&lt;=PERCENTILE($B$3:$B$5882,0.4),4,B4668&lt;=PERCENTILE($B$3:$B$5882,0.6),3,B4668&lt;=PERCENTILE($B$3:$B$5882,0.8),2,TRUE,1)</f>
        <v>3</v>
      </c>
      <c r="F4668" cm="1">
        <f t="array" ref="F4668">_xlfn.IFS(C4668&lt;=PERCENTILE($C$3:$C$5882,0.2),1,C4668&lt;=PERCENTILE($C$3:$C$5882,0.4),2,C4668&lt;=PERCENTILE($C$3:$C$5882,0.6),3,C4668&lt;=PERCENTILE($C$3:$C$5882,0.8),4,TRUE,5)</f>
        <v>5</v>
      </c>
      <c r="G4668" cm="1">
        <f t="array" ref="G4668">_xlfn.IFS(D4668&lt;=PERCENTILE($D$3:$D$5882,0.2),1,D4668&lt;=PERCENTILE($D$3:$D$5882,0.4),2,D4668&lt;=PERCENTILE($D$3:$D$5882,0.6),3,D4668&lt;=PERCENTILE($D$3:$D$5882,0.8),4,TRUE,5)</f>
        <v>5</v>
      </c>
      <c r="H4668" s="3" t="str" cm="1">
        <f t="array" ref="H4668">_xlfn.IFS(AND(E4668&gt;=4,F4668&gt;=4,G4668&gt;=4),"Champions",AND(E4668&gt;=3,F4668&gt;=3,G4668&gt;=3),"Loyal Customers",AND(E4668&lt;=2,F4668&gt;=3),"At Risk",AND(E4668&lt;=2,F4668&lt;=2,G4668&lt;=2),"Lost",AND(E4668&gt;=4,F4668&lt;=2),"New/Promising",TRUE,"Needs Attention")</f>
        <v>Loyal Customers</v>
      </c>
      <c r="I4668" s="3" t="str">
        <f t="shared" si="76"/>
        <v>Active</v>
      </c>
      <c r="J4668" s="3" t="str">
        <f>_xlfn.XLOOKUP(A4668,'Country_Lookup'!$D:$D,'Country_Lookup'!$E:$E)</f>
        <v>United Kingdom</v>
      </c>
    </row>
    <row r="4669" spans="1:10" x14ac:dyDescent="0.3">
      <c r="A4669">
        <v>17062</v>
      </c>
      <c r="B4669">
        <v>313</v>
      </c>
      <c r="C4669">
        <v>6</v>
      </c>
      <c r="D4669">
        <v>1208.2200000000009</v>
      </c>
      <c r="E4669" cm="1">
        <f t="array" ref="E4669">_xlfn.IFS(B4669&lt;=PERCENTILE($B$3:$B$5882,0.2),5,B4669&lt;=PERCENTILE($B$3:$B$5882,0.4),4,B4669&lt;=PERCENTILE($B$3:$B$5882,0.6),3,B4669&lt;=PERCENTILE($B$3:$B$5882,0.8),2,TRUE,1)</f>
        <v>2</v>
      </c>
      <c r="F4669" cm="1">
        <f t="array" ref="F4669">_xlfn.IFS(C4669&lt;=PERCENTILE($C$3:$C$5882,0.2),1,C4669&lt;=PERCENTILE($C$3:$C$5882,0.4),2,C4669&lt;=PERCENTILE($C$3:$C$5882,0.6),3,C4669&lt;=PERCENTILE($C$3:$C$5882,0.8),4,TRUE,5)</f>
        <v>4</v>
      </c>
      <c r="G4669" cm="1">
        <f t="array" ref="G4669">_xlfn.IFS(D4669&lt;=PERCENTILE($D$3:$D$5882,0.2),1,D4669&lt;=PERCENTILE($D$3:$D$5882,0.4),2,D4669&lt;=PERCENTILE($D$3:$D$5882,0.6),3,D4669&lt;=PERCENTILE($D$3:$D$5882,0.8),4,TRUE,5)</f>
        <v>3</v>
      </c>
      <c r="H4669" s="3" t="str" cm="1">
        <f t="array" ref="H4669">_xlfn.IFS(AND(E4669&gt;=4,F4669&gt;=4,G4669&gt;=4),"Champions",AND(E4669&gt;=3,F4669&gt;=3,G4669&gt;=3),"Loyal Customers",AND(E4669&lt;=2,F4669&gt;=3),"At Risk",AND(E4669&lt;=2,F4669&lt;=2,G4669&lt;=2),"Lost",AND(E4669&gt;=4,F4669&lt;=2),"New/Promising",TRUE,"Needs Attention")</f>
        <v>At Risk</v>
      </c>
      <c r="I4669" s="3" t="str">
        <f t="shared" si="76"/>
        <v>Churned</v>
      </c>
      <c r="J4669" s="3" t="str">
        <f>_xlfn.XLOOKUP(A4669,'Country_Lookup'!$D:$D,'Country_Lookup'!$E:$E)</f>
        <v>United Kingdom</v>
      </c>
    </row>
    <row r="4670" spans="1:10" x14ac:dyDescent="0.3">
      <c r="A4670">
        <v>17063</v>
      </c>
      <c r="B4670">
        <v>21</v>
      </c>
      <c r="C4670">
        <v>13</v>
      </c>
      <c r="D4670">
        <v>3638.5300000000179</v>
      </c>
      <c r="E4670" cm="1">
        <f t="array" ref="E4670">_xlfn.IFS(B4670&lt;=PERCENTILE($B$3:$B$5882,0.2),5,B4670&lt;=PERCENTILE($B$3:$B$5882,0.4),4,B4670&lt;=PERCENTILE($B$3:$B$5882,0.6),3,B4670&lt;=PERCENTILE($B$3:$B$5882,0.8),2,TRUE,1)</f>
        <v>4</v>
      </c>
      <c r="F4670" cm="1">
        <f t="array" ref="F4670">_xlfn.IFS(C4670&lt;=PERCENTILE($C$3:$C$5882,0.2),1,C4670&lt;=PERCENTILE($C$3:$C$5882,0.4),2,C4670&lt;=PERCENTILE($C$3:$C$5882,0.6),3,C4670&lt;=PERCENTILE($C$3:$C$5882,0.8),4,TRUE,5)</f>
        <v>5</v>
      </c>
      <c r="G4670" cm="1">
        <f t="array" ref="G4670">_xlfn.IFS(D4670&lt;=PERCENTILE($D$3:$D$5882,0.2),1,D4670&lt;=PERCENTILE($D$3:$D$5882,0.4),2,D4670&lt;=PERCENTILE($D$3:$D$5882,0.6),3,D4670&lt;=PERCENTILE($D$3:$D$5882,0.8),4,TRUE,5)</f>
        <v>5</v>
      </c>
      <c r="H4670" s="3" t="str" cm="1">
        <f t="array" ref="H4670">_xlfn.IFS(AND(E4670&gt;=4,F4670&gt;=4,G4670&gt;=4),"Champions",AND(E4670&gt;=3,F4670&gt;=3,G4670&gt;=3),"Loyal Customers",AND(E4670&lt;=2,F4670&gt;=3),"At Risk",AND(E4670&lt;=2,F4670&lt;=2,G4670&lt;=2),"Lost",AND(E4670&gt;=4,F4670&lt;=2),"New/Promising",TRUE,"Needs Attention")</f>
        <v>Champions</v>
      </c>
      <c r="I4670" s="3" t="str">
        <f t="shared" si="76"/>
        <v>Active</v>
      </c>
      <c r="J4670" s="3" t="str">
        <f>_xlfn.XLOOKUP(A4670,'Country_Lookup'!$D:$D,'Country_Lookup'!$E:$E)</f>
        <v>United Kingdom</v>
      </c>
    </row>
    <row r="4671" spans="1:10" x14ac:dyDescent="0.3">
      <c r="A4671">
        <v>17064</v>
      </c>
      <c r="B4671">
        <v>58</v>
      </c>
      <c r="C4671">
        <v>3</v>
      </c>
      <c r="D4671">
        <v>859.34999999999911</v>
      </c>
      <c r="E4671" cm="1">
        <f t="array" ref="E4671">_xlfn.IFS(B4671&lt;=PERCENTILE($B$3:$B$5882,0.2),5,B4671&lt;=PERCENTILE($B$3:$B$5882,0.4),4,B4671&lt;=PERCENTILE($B$3:$B$5882,0.6),3,B4671&lt;=PERCENTILE($B$3:$B$5882,0.8),2,TRUE,1)</f>
        <v>4</v>
      </c>
      <c r="F4671" cm="1">
        <f t="array" ref="F4671">_xlfn.IFS(C4671&lt;=PERCENTILE($C$3:$C$5882,0.2),1,C4671&lt;=PERCENTILE($C$3:$C$5882,0.4),2,C4671&lt;=PERCENTILE($C$3:$C$5882,0.6),3,C4671&lt;=PERCENTILE($C$3:$C$5882,0.8),4,TRUE,5)</f>
        <v>3</v>
      </c>
      <c r="G4671" cm="1">
        <f t="array" ref="G4671">_xlfn.IFS(D4671&lt;=PERCENTILE($D$3:$D$5882,0.2),1,D4671&lt;=PERCENTILE($D$3:$D$5882,0.4),2,D4671&lt;=PERCENTILE($D$3:$D$5882,0.6),3,D4671&lt;=PERCENTILE($D$3:$D$5882,0.8),4,TRUE,5)</f>
        <v>3</v>
      </c>
      <c r="H4671" s="3" t="str" cm="1">
        <f t="array" ref="H4671">_xlfn.IFS(AND(E4671&gt;=4,F4671&gt;=4,G4671&gt;=4),"Champions",AND(E4671&gt;=3,F4671&gt;=3,G4671&gt;=3),"Loyal Customers",AND(E4671&lt;=2,F4671&gt;=3),"At Risk",AND(E4671&lt;=2,F4671&lt;=2,G4671&lt;=2),"Lost",AND(E4671&gt;=4,F4671&lt;=2),"New/Promising",TRUE,"Needs Attention")</f>
        <v>Loyal Customers</v>
      </c>
      <c r="I4671" s="3" t="str">
        <f t="shared" si="76"/>
        <v>Active</v>
      </c>
      <c r="J4671" s="3" t="str">
        <f>_xlfn.XLOOKUP(A4671,'Country_Lookup'!$D:$D,'Country_Lookup'!$E:$E)</f>
        <v>United Kingdom</v>
      </c>
    </row>
    <row r="4672" spans="1:10" x14ac:dyDescent="0.3">
      <c r="A4672">
        <v>17065</v>
      </c>
      <c r="B4672">
        <v>637</v>
      </c>
      <c r="C4672">
        <v>2</v>
      </c>
      <c r="D4672">
        <v>194.70000000000002</v>
      </c>
      <c r="E4672" cm="1">
        <f t="array" ref="E4672">_xlfn.IFS(B4672&lt;=PERCENTILE($B$3:$B$5882,0.2),5,B4672&lt;=PERCENTILE($B$3:$B$5882,0.4),4,B4672&lt;=PERCENTILE($B$3:$B$5882,0.6),3,B4672&lt;=PERCENTILE($B$3:$B$5882,0.8),2,TRUE,1)</f>
        <v>1</v>
      </c>
      <c r="F4672" cm="1">
        <f t="array" ref="F4672">_xlfn.IFS(C4672&lt;=PERCENTILE($C$3:$C$5882,0.2),1,C4672&lt;=PERCENTILE($C$3:$C$5882,0.4),2,C4672&lt;=PERCENTILE($C$3:$C$5882,0.6),3,C4672&lt;=PERCENTILE($C$3:$C$5882,0.8),4,TRUE,5)</f>
        <v>2</v>
      </c>
      <c r="G4672" cm="1">
        <f t="array" ref="G4672">_xlfn.IFS(D4672&lt;=PERCENTILE($D$3:$D$5882,0.2),1,D4672&lt;=PERCENTILE($D$3:$D$5882,0.4),2,D4672&lt;=PERCENTILE($D$3:$D$5882,0.6),3,D4672&lt;=PERCENTILE($D$3:$D$5882,0.8),4,TRUE,5)</f>
        <v>1</v>
      </c>
      <c r="H4672" s="3" t="str" cm="1">
        <f t="array" ref="H4672">_xlfn.IFS(AND(E4672&gt;=4,F4672&gt;=4,G4672&gt;=4),"Champions",AND(E4672&gt;=3,F4672&gt;=3,G4672&gt;=3),"Loyal Customers",AND(E4672&lt;=2,F4672&gt;=3),"At Risk",AND(E4672&lt;=2,F4672&lt;=2,G4672&lt;=2),"Lost",AND(E4672&gt;=4,F4672&lt;=2),"New/Promising",TRUE,"Needs Attention")</f>
        <v>Lost</v>
      </c>
      <c r="I4672" s="3" t="str">
        <f t="shared" si="76"/>
        <v>Churned</v>
      </c>
      <c r="J4672" s="3" t="str">
        <f>_xlfn.XLOOKUP(A4672,'Country_Lookup'!$D:$D,'Country_Lookup'!$E:$E)</f>
        <v>United Kingdom</v>
      </c>
    </row>
    <row r="4673" spans="1:10" x14ac:dyDescent="0.3">
      <c r="A4673">
        <v>17066</v>
      </c>
      <c r="B4673">
        <v>726</v>
      </c>
      <c r="C4673">
        <v>1</v>
      </c>
      <c r="D4673">
        <v>228.34000000000003</v>
      </c>
      <c r="E4673" cm="1">
        <f t="array" ref="E4673">_xlfn.IFS(B4673&lt;=PERCENTILE($B$3:$B$5882,0.2),5,B4673&lt;=PERCENTILE($B$3:$B$5882,0.4),4,B4673&lt;=PERCENTILE($B$3:$B$5882,0.6),3,B4673&lt;=PERCENTILE($B$3:$B$5882,0.8),2,TRUE,1)</f>
        <v>1</v>
      </c>
      <c r="F4673" cm="1">
        <f t="array" ref="F4673">_xlfn.IFS(C4673&lt;=PERCENTILE($C$3:$C$5882,0.2),1,C4673&lt;=PERCENTILE($C$3:$C$5882,0.4),2,C4673&lt;=PERCENTILE($C$3:$C$5882,0.6),3,C4673&lt;=PERCENTILE($C$3:$C$5882,0.8),4,TRUE,5)</f>
        <v>1</v>
      </c>
      <c r="G4673" cm="1">
        <f t="array" ref="G4673">_xlfn.IFS(D4673&lt;=PERCENTILE($D$3:$D$5882,0.2),1,D4673&lt;=PERCENTILE($D$3:$D$5882,0.4),2,D4673&lt;=PERCENTILE($D$3:$D$5882,0.6),3,D4673&lt;=PERCENTILE($D$3:$D$5882,0.8),4,TRUE,5)</f>
        <v>1</v>
      </c>
      <c r="H4673" s="3" t="str" cm="1">
        <f t="array" ref="H4673">_xlfn.IFS(AND(E4673&gt;=4,F4673&gt;=4,G4673&gt;=4),"Champions",AND(E4673&gt;=3,F4673&gt;=3,G4673&gt;=3),"Loyal Customers",AND(E4673&lt;=2,F4673&gt;=3),"At Risk",AND(E4673&lt;=2,F4673&lt;=2,G4673&lt;=2),"Lost",AND(E4673&gt;=4,F4673&lt;=2),"New/Promising",TRUE,"Needs Attention")</f>
        <v>Lost</v>
      </c>
      <c r="I4673" s="3" t="str">
        <f t="shared" si="76"/>
        <v>Churned</v>
      </c>
      <c r="J4673" s="3" t="str">
        <f>_xlfn.XLOOKUP(A4673,'Country_Lookup'!$D:$D,'Country_Lookup'!$E:$E)</f>
        <v>United Kingdom</v>
      </c>
    </row>
    <row r="4674" spans="1:10" x14ac:dyDescent="0.3">
      <c r="A4674">
        <v>17067</v>
      </c>
      <c r="B4674">
        <v>724</v>
      </c>
      <c r="C4674">
        <v>3</v>
      </c>
      <c r="D4674">
        <v>454.54</v>
      </c>
      <c r="E4674" cm="1">
        <f t="array" ref="E4674">_xlfn.IFS(B4674&lt;=PERCENTILE($B$3:$B$5882,0.2),5,B4674&lt;=PERCENTILE($B$3:$B$5882,0.4),4,B4674&lt;=PERCENTILE($B$3:$B$5882,0.6),3,B4674&lt;=PERCENTILE($B$3:$B$5882,0.8),2,TRUE,1)</f>
        <v>1</v>
      </c>
      <c r="F4674" cm="1">
        <f t="array" ref="F4674">_xlfn.IFS(C4674&lt;=PERCENTILE($C$3:$C$5882,0.2),1,C4674&lt;=PERCENTILE($C$3:$C$5882,0.4),2,C4674&lt;=PERCENTILE($C$3:$C$5882,0.6),3,C4674&lt;=PERCENTILE($C$3:$C$5882,0.8),4,TRUE,5)</f>
        <v>3</v>
      </c>
      <c r="G4674" cm="1">
        <f t="array" ref="G4674">_xlfn.IFS(D4674&lt;=PERCENTILE($D$3:$D$5882,0.2),1,D4674&lt;=PERCENTILE($D$3:$D$5882,0.4),2,D4674&lt;=PERCENTILE($D$3:$D$5882,0.6),3,D4674&lt;=PERCENTILE($D$3:$D$5882,0.8),4,TRUE,5)</f>
        <v>2</v>
      </c>
      <c r="H4674" s="3" t="str" cm="1">
        <f t="array" ref="H4674">_xlfn.IFS(AND(E4674&gt;=4,F4674&gt;=4,G4674&gt;=4),"Champions",AND(E4674&gt;=3,F4674&gt;=3,G4674&gt;=3),"Loyal Customers",AND(E4674&lt;=2,F4674&gt;=3),"At Risk",AND(E4674&lt;=2,F4674&lt;=2,G4674&lt;=2),"Lost",AND(E4674&gt;=4,F4674&lt;=2),"New/Promising",TRUE,"Needs Attention")</f>
        <v>At Risk</v>
      </c>
      <c r="I4674" s="3" t="str">
        <f t="shared" si="76"/>
        <v>Churned</v>
      </c>
      <c r="J4674" s="3" t="str">
        <f>_xlfn.XLOOKUP(A4674,'Country_Lookup'!$D:$D,'Country_Lookup'!$E:$E)</f>
        <v>United Kingdom</v>
      </c>
    </row>
    <row r="4675" spans="1:10" x14ac:dyDescent="0.3">
      <c r="A4675">
        <v>17068</v>
      </c>
      <c r="B4675">
        <v>12</v>
      </c>
      <c r="C4675">
        <v>47</v>
      </c>
      <c r="D4675">
        <v>9161.0800000000636</v>
      </c>
      <c r="E4675" cm="1">
        <f t="array" ref="E4675">_xlfn.IFS(B4675&lt;=PERCENTILE($B$3:$B$5882,0.2),5,B4675&lt;=PERCENTILE($B$3:$B$5882,0.4),4,B4675&lt;=PERCENTILE($B$3:$B$5882,0.6),3,B4675&lt;=PERCENTILE($B$3:$B$5882,0.8),2,TRUE,1)</f>
        <v>5</v>
      </c>
      <c r="F4675" cm="1">
        <f t="array" ref="F4675">_xlfn.IFS(C4675&lt;=PERCENTILE($C$3:$C$5882,0.2),1,C4675&lt;=PERCENTILE($C$3:$C$5882,0.4),2,C4675&lt;=PERCENTILE($C$3:$C$5882,0.6),3,C4675&lt;=PERCENTILE($C$3:$C$5882,0.8),4,TRUE,5)</f>
        <v>5</v>
      </c>
      <c r="G4675" cm="1">
        <f t="array" ref="G4675">_xlfn.IFS(D4675&lt;=PERCENTILE($D$3:$D$5882,0.2),1,D4675&lt;=PERCENTILE($D$3:$D$5882,0.4),2,D4675&lt;=PERCENTILE($D$3:$D$5882,0.6),3,D4675&lt;=PERCENTILE($D$3:$D$5882,0.8),4,TRUE,5)</f>
        <v>5</v>
      </c>
      <c r="H4675" s="3" t="str" cm="1">
        <f t="array" ref="H4675">_xlfn.IFS(AND(E4675&gt;=4,F4675&gt;=4,G4675&gt;=4),"Champions",AND(E4675&gt;=3,F4675&gt;=3,G4675&gt;=3),"Loyal Customers",AND(E4675&lt;=2,F4675&gt;=3),"At Risk",AND(E4675&lt;=2,F4675&lt;=2,G4675&lt;=2),"Lost",AND(E4675&gt;=4,F4675&lt;=2),"New/Promising",TRUE,"Needs Attention")</f>
        <v>Champions</v>
      </c>
      <c r="I4675" s="3" t="str">
        <f t="shared" ref="I4675:I4738" si="77">IF(B4675&gt;90,"Churned","Active")</f>
        <v>Active</v>
      </c>
      <c r="J4675" s="3" t="str">
        <f>_xlfn.XLOOKUP(A4675,'Country_Lookup'!$D:$D,'Country_Lookup'!$E:$E)</f>
        <v>United Kingdom</v>
      </c>
    </row>
    <row r="4676" spans="1:10" x14ac:dyDescent="0.3">
      <c r="A4676">
        <v>17069</v>
      </c>
      <c r="B4676">
        <v>28</v>
      </c>
      <c r="C4676">
        <v>14</v>
      </c>
      <c r="D4676">
        <v>5794.2800000000243</v>
      </c>
      <c r="E4676" cm="1">
        <f t="array" ref="E4676">_xlfn.IFS(B4676&lt;=PERCENTILE($B$3:$B$5882,0.2),5,B4676&lt;=PERCENTILE($B$3:$B$5882,0.4),4,B4676&lt;=PERCENTILE($B$3:$B$5882,0.6),3,B4676&lt;=PERCENTILE($B$3:$B$5882,0.8),2,TRUE,1)</f>
        <v>4</v>
      </c>
      <c r="F4676" cm="1">
        <f t="array" ref="F4676">_xlfn.IFS(C4676&lt;=PERCENTILE($C$3:$C$5882,0.2),1,C4676&lt;=PERCENTILE($C$3:$C$5882,0.4),2,C4676&lt;=PERCENTILE($C$3:$C$5882,0.6),3,C4676&lt;=PERCENTILE($C$3:$C$5882,0.8),4,TRUE,5)</f>
        <v>5</v>
      </c>
      <c r="G4676" cm="1">
        <f t="array" ref="G4676">_xlfn.IFS(D4676&lt;=PERCENTILE($D$3:$D$5882,0.2),1,D4676&lt;=PERCENTILE($D$3:$D$5882,0.4),2,D4676&lt;=PERCENTILE($D$3:$D$5882,0.6),3,D4676&lt;=PERCENTILE($D$3:$D$5882,0.8),4,TRUE,5)</f>
        <v>5</v>
      </c>
      <c r="H4676" s="3" t="str" cm="1">
        <f t="array" ref="H4676">_xlfn.IFS(AND(E4676&gt;=4,F4676&gt;=4,G4676&gt;=4),"Champions",AND(E4676&gt;=3,F4676&gt;=3,G4676&gt;=3),"Loyal Customers",AND(E4676&lt;=2,F4676&gt;=3),"At Risk",AND(E4676&lt;=2,F4676&lt;=2,G4676&lt;=2),"Lost",AND(E4676&gt;=4,F4676&lt;=2),"New/Promising",TRUE,"Needs Attention")</f>
        <v>Champions</v>
      </c>
      <c r="I4676" s="3" t="str">
        <f t="shared" si="77"/>
        <v>Active</v>
      </c>
      <c r="J4676" s="3" t="str">
        <f>_xlfn.XLOOKUP(A4676,'Country_Lookup'!$D:$D,'Country_Lookup'!$E:$E)</f>
        <v>United Kingdom</v>
      </c>
    </row>
    <row r="4677" spans="1:10" x14ac:dyDescent="0.3">
      <c r="A4677">
        <v>17070</v>
      </c>
      <c r="B4677">
        <v>114</v>
      </c>
      <c r="C4677">
        <v>2</v>
      </c>
      <c r="D4677">
        <v>445.31999999999977</v>
      </c>
      <c r="E4677" cm="1">
        <f t="array" ref="E4677">_xlfn.IFS(B4677&lt;=PERCENTILE($B$3:$B$5882,0.2),5,B4677&lt;=PERCENTILE($B$3:$B$5882,0.4),4,B4677&lt;=PERCENTILE($B$3:$B$5882,0.6),3,B4677&lt;=PERCENTILE($B$3:$B$5882,0.8),2,TRUE,1)</f>
        <v>3</v>
      </c>
      <c r="F4677" cm="1">
        <f t="array" ref="F4677">_xlfn.IFS(C4677&lt;=PERCENTILE($C$3:$C$5882,0.2),1,C4677&lt;=PERCENTILE($C$3:$C$5882,0.4),2,C4677&lt;=PERCENTILE($C$3:$C$5882,0.6),3,C4677&lt;=PERCENTILE($C$3:$C$5882,0.8),4,TRUE,5)</f>
        <v>2</v>
      </c>
      <c r="G4677" cm="1">
        <f t="array" ref="G4677">_xlfn.IFS(D4677&lt;=PERCENTILE($D$3:$D$5882,0.2),1,D4677&lt;=PERCENTILE($D$3:$D$5882,0.4),2,D4677&lt;=PERCENTILE($D$3:$D$5882,0.6),3,D4677&lt;=PERCENTILE($D$3:$D$5882,0.8),4,TRUE,5)</f>
        <v>2</v>
      </c>
      <c r="H4677" s="3" t="str" cm="1">
        <f t="array" ref="H4677">_xlfn.IFS(AND(E4677&gt;=4,F4677&gt;=4,G4677&gt;=4),"Champions",AND(E4677&gt;=3,F4677&gt;=3,G4677&gt;=3),"Loyal Customers",AND(E4677&lt;=2,F4677&gt;=3),"At Risk",AND(E4677&lt;=2,F4677&lt;=2,G4677&lt;=2),"Lost",AND(E4677&gt;=4,F4677&lt;=2),"New/Promising",TRUE,"Needs Attention")</f>
        <v>Needs Attention</v>
      </c>
      <c r="I4677" s="3" t="str">
        <f t="shared" si="77"/>
        <v>Churned</v>
      </c>
      <c r="J4677" s="3" t="str">
        <f>_xlfn.XLOOKUP(A4677,'Country_Lookup'!$D:$D,'Country_Lookup'!$E:$E)</f>
        <v>United Kingdom</v>
      </c>
    </row>
    <row r="4678" spans="1:10" x14ac:dyDescent="0.3">
      <c r="A4678">
        <v>17071</v>
      </c>
      <c r="B4678">
        <v>28</v>
      </c>
      <c r="C4678">
        <v>13</v>
      </c>
      <c r="D4678">
        <v>3801.1999999999903</v>
      </c>
      <c r="E4678" cm="1">
        <f t="array" ref="E4678">_xlfn.IFS(B4678&lt;=PERCENTILE($B$3:$B$5882,0.2),5,B4678&lt;=PERCENTILE($B$3:$B$5882,0.4),4,B4678&lt;=PERCENTILE($B$3:$B$5882,0.6),3,B4678&lt;=PERCENTILE($B$3:$B$5882,0.8),2,TRUE,1)</f>
        <v>4</v>
      </c>
      <c r="F4678" cm="1">
        <f t="array" ref="F4678">_xlfn.IFS(C4678&lt;=PERCENTILE($C$3:$C$5882,0.2),1,C4678&lt;=PERCENTILE($C$3:$C$5882,0.4),2,C4678&lt;=PERCENTILE($C$3:$C$5882,0.6),3,C4678&lt;=PERCENTILE($C$3:$C$5882,0.8),4,TRUE,5)</f>
        <v>5</v>
      </c>
      <c r="G4678" cm="1">
        <f t="array" ref="G4678">_xlfn.IFS(D4678&lt;=PERCENTILE($D$3:$D$5882,0.2),1,D4678&lt;=PERCENTILE($D$3:$D$5882,0.4),2,D4678&lt;=PERCENTILE($D$3:$D$5882,0.6),3,D4678&lt;=PERCENTILE($D$3:$D$5882,0.8),4,TRUE,5)</f>
        <v>5</v>
      </c>
      <c r="H4678" s="3" t="str" cm="1">
        <f t="array" ref="H4678">_xlfn.IFS(AND(E4678&gt;=4,F4678&gt;=4,G4678&gt;=4),"Champions",AND(E4678&gt;=3,F4678&gt;=3,G4678&gt;=3),"Loyal Customers",AND(E4678&lt;=2,F4678&gt;=3),"At Risk",AND(E4678&lt;=2,F4678&lt;=2,G4678&lt;=2),"Lost",AND(E4678&gt;=4,F4678&lt;=2),"New/Promising",TRUE,"Needs Attention")</f>
        <v>Champions</v>
      </c>
      <c r="I4678" s="3" t="str">
        <f t="shared" si="77"/>
        <v>Active</v>
      </c>
      <c r="J4678" s="3" t="str">
        <f>_xlfn.XLOOKUP(A4678,'Country_Lookup'!$D:$D,'Country_Lookup'!$E:$E)</f>
        <v>United Kingdom</v>
      </c>
    </row>
    <row r="4679" spans="1:10" x14ac:dyDescent="0.3">
      <c r="A4679">
        <v>17072</v>
      </c>
      <c r="B4679">
        <v>625</v>
      </c>
      <c r="C4679">
        <v>1</v>
      </c>
      <c r="D4679">
        <v>282.05000000000013</v>
      </c>
      <c r="E4679" cm="1">
        <f t="array" ref="E4679">_xlfn.IFS(B4679&lt;=PERCENTILE($B$3:$B$5882,0.2),5,B4679&lt;=PERCENTILE($B$3:$B$5882,0.4),4,B4679&lt;=PERCENTILE($B$3:$B$5882,0.6),3,B4679&lt;=PERCENTILE($B$3:$B$5882,0.8),2,TRUE,1)</f>
        <v>1</v>
      </c>
      <c r="F4679" cm="1">
        <f t="array" ref="F4679">_xlfn.IFS(C4679&lt;=PERCENTILE($C$3:$C$5882,0.2),1,C4679&lt;=PERCENTILE($C$3:$C$5882,0.4),2,C4679&lt;=PERCENTILE($C$3:$C$5882,0.6),3,C4679&lt;=PERCENTILE($C$3:$C$5882,0.8),4,TRUE,5)</f>
        <v>1</v>
      </c>
      <c r="G4679" cm="1">
        <f t="array" ref="G4679">_xlfn.IFS(D4679&lt;=PERCENTILE($D$3:$D$5882,0.2),1,D4679&lt;=PERCENTILE($D$3:$D$5882,0.4),2,D4679&lt;=PERCENTILE($D$3:$D$5882,0.6),3,D4679&lt;=PERCENTILE($D$3:$D$5882,0.8),4,TRUE,5)</f>
        <v>1</v>
      </c>
      <c r="H4679" s="3" t="str" cm="1">
        <f t="array" ref="H4679">_xlfn.IFS(AND(E4679&gt;=4,F4679&gt;=4,G4679&gt;=4),"Champions",AND(E4679&gt;=3,F4679&gt;=3,G4679&gt;=3),"Loyal Customers",AND(E4679&lt;=2,F4679&gt;=3),"At Risk",AND(E4679&lt;=2,F4679&lt;=2,G4679&lt;=2),"Lost",AND(E4679&gt;=4,F4679&lt;=2),"New/Promising",TRUE,"Needs Attention")</f>
        <v>Lost</v>
      </c>
      <c r="I4679" s="3" t="str">
        <f t="shared" si="77"/>
        <v>Churned</v>
      </c>
      <c r="J4679" s="3" t="str">
        <f>_xlfn.XLOOKUP(A4679,'Country_Lookup'!$D:$D,'Country_Lookup'!$E:$E)</f>
        <v>United Kingdom</v>
      </c>
    </row>
    <row r="4680" spans="1:10" x14ac:dyDescent="0.3">
      <c r="A4680">
        <v>17073</v>
      </c>
      <c r="B4680">
        <v>17</v>
      </c>
      <c r="C4680">
        <v>4</v>
      </c>
      <c r="D4680">
        <v>1446.089999999997</v>
      </c>
      <c r="E4680" cm="1">
        <f t="array" ref="E4680">_xlfn.IFS(B4680&lt;=PERCENTILE($B$3:$B$5882,0.2),5,B4680&lt;=PERCENTILE($B$3:$B$5882,0.4),4,B4680&lt;=PERCENTILE($B$3:$B$5882,0.6),3,B4680&lt;=PERCENTILE($B$3:$B$5882,0.8),2,TRUE,1)</f>
        <v>5</v>
      </c>
      <c r="F4680" cm="1">
        <f t="array" ref="F4680">_xlfn.IFS(C4680&lt;=PERCENTILE($C$3:$C$5882,0.2),1,C4680&lt;=PERCENTILE($C$3:$C$5882,0.4),2,C4680&lt;=PERCENTILE($C$3:$C$5882,0.6),3,C4680&lt;=PERCENTILE($C$3:$C$5882,0.8),4,TRUE,5)</f>
        <v>3</v>
      </c>
      <c r="G4680" cm="1">
        <f t="array" ref="G4680">_xlfn.IFS(D4680&lt;=PERCENTILE($D$3:$D$5882,0.2),1,D4680&lt;=PERCENTILE($D$3:$D$5882,0.4),2,D4680&lt;=PERCENTILE($D$3:$D$5882,0.6),3,D4680&lt;=PERCENTILE($D$3:$D$5882,0.8),4,TRUE,5)</f>
        <v>4</v>
      </c>
      <c r="H4680" s="3" t="str" cm="1">
        <f t="array" ref="H4680">_xlfn.IFS(AND(E4680&gt;=4,F4680&gt;=4,G4680&gt;=4),"Champions",AND(E4680&gt;=3,F4680&gt;=3,G4680&gt;=3),"Loyal Customers",AND(E4680&lt;=2,F4680&gt;=3),"At Risk",AND(E4680&lt;=2,F4680&lt;=2,G4680&lt;=2),"Lost",AND(E4680&gt;=4,F4680&lt;=2),"New/Promising",TRUE,"Needs Attention")</f>
        <v>Loyal Customers</v>
      </c>
      <c r="I4680" s="3" t="str">
        <f t="shared" si="77"/>
        <v>Active</v>
      </c>
      <c r="J4680" s="3" t="str">
        <f>_xlfn.XLOOKUP(A4680,'Country_Lookup'!$D:$D,'Country_Lookup'!$E:$E)</f>
        <v>United Kingdom</v>
      </c>
    </row>
    <row r="4681" spans="1:10" x14ac:dyDescent="0.3">
      <c r="A4681">
        <v>17074</v>
      </c>
      <c r="B4681">
        <v>562</v>
      </c>
      <c r="C4681">
        <v>1</v>
      </c>
      <c r="D4681">
        <v>203.05</v>
      </c>
      <c r="E4681" cm="1">
        <f t="array" ref="E4681">_xlfn.IFS(B4681&lt;=PERCENTILE($B$3:$B$5882,0.2),5,B4681&lt;=PERCENTILE($B$3:$B$5882,0.4),4,B4681&lt;=PERCENTILE($B$3:$B$5882,0.6),3,B4681&lt;=PERCENTILE($B$3:$B$5882,0.8),2,TRUE,1)</f>
        <v>1</v>
      </c>
      <c r="F4681" cm="1">
        <f t="array" ref="F4681">_xlfn.IFS(C4681&lt;=PERCENTILE($C$3:$C$5882,0.2),1,C4681&lt;=PERCENTILE($C$3:$C$5882,0.4),2,C4681&lt;=PERCENTILE($C$3:$C$5882,0.6),3,C4681&lt;=PERCENTILE($C$3:$C$5882,0.8),4,TRUE,5)</f>
        <v>1</v>
      </c>
      <c r="G4681" cm="1">
        <f t="array" ref="G4681">_xlfn.IFS(D4681&lt;=PERCENTILE($D$3:$D$5882,0.2),1,D4681&lt;=PERCENTILE($D$3:$D$5882,0.4),2,D4681&lt;=PERCENTILE($D$3:$D$5882,0.6),3,D4681&lt;=PERCENTILE($D$3:$D$5882,0.8),4,TRUE,5)</f>
        <v>1</v>
      </c>
      <c r="H4681" s="3" t="str" cm="1">
        <f t="array" ref="H4681">_xlfn.IFS(AND(E4681&gt;=4,F4681&gt;=4,G4681&gt;=4),"Champions",AND(E4681&gt;=3,F4681&gt;=3,G4681&gt;=3),"Loyal Customers",AND(E4681&lt;=2,F4681&gt;=3),"At Risk",AND(E4681&lt;=2,F4681&lt;=2,G4681&lt;=2),"Lost",AND(E4681&gt;=4,F4681&lt;=2),"New/Promising",TRUE,"Needs Attention")</f>
        <v>Lost</v>
      </c>
      <c r="I4681" s="3" t="str">
        <f t="shared" si="77"/>
        <v>Churned</v>
      </c>
      <c r="J4681" s="3" t="str">
        <f>_xlfn.XLOOKUP(A4681,'Country_Lookup'!$D:$D,'Country_Lookup'!$E:$E)</f>
        <v>United Kingdom</v>
      </c>
    </row>
    <row r="4682" spans="1:10" x14ac:dyDescent="0.3">
      <c r="A4682">
        <v>17075</v>
      </c>
      <c r="B4682">
        <v>17</v>
      </c>
      <c r="C4682">
        <v>10</v>
      </c>
      <c r="D4682">
        <v>2241.7299999999941</v>
      </c>
      <c r="E4682" cm="1">
        <f t="array" ref="E4682">_xlfn.IFS(B4682&lt;=PERCENTILE($B$3:$B$5882,0.2),5,B4682&lt;=PERCENTILE($B$3:$B$5882,0.4),4,B4682&lt;=PERCENTILE($B$3:$B$5882,0.6),3,B4682&lt;=PERCENTILE($B$3:$B$5882,0.8),2,TRUE,1)</f>
        <v>5</v>
      </c>
      <c r="F4682" cm="1">
        <f t="array" ref="F4682">_xlfn.IFS(C4682&lt;=PERCENTILE($C$3:$C$5882,0.2),1,C4682&lt;=PERCENTILE($C$3:$C$5882,0.4),2,C4682&lt;=PERCENTILE($C$3:$C$5882,0.6),3,C4682&lt;=PERCENTILE($C$3:$C$5882,0.8),4,TRUE,5)</f>
        <v>5</v>
      </c>
      <c r="G4682" cm="1">
        <f t="array" ref="G4682">_xlfn.IFS(D4682&lt;=PERCENTILE($D$3:$D$5882,0.2),1,D4682&lt;=PERCENTILE($D$3:$D$5882,0.4),2,D4682&lt;=PERCENTILE($D$3:$D$5882,0.6),3,D4682&lt;=PERCENTILE($D$3:$D$5882,0.8),4,TRUE,5)</f>
        <v>4</v>
      </c>
      <c r="H4682" s="3" t="str" cm="1">
        <f t="array" ref="H4682">_xlfn.IFS(AND(E4682&gt;=4,F4682&gt;=4,G4682&gt;=4),"Champions",AND(E4682&gt;=3,F4682&gt;=3,G4682&gt;=3),"Loyal Customers",AND(E4682&lt;=2,F4682&gt;=3),"At Risk",AND(E4682&lt;=2,F4682&lt;=2,G4682&lt;=2),"Lost",AND(E4682&gt;=4,F4682&lt;=2),"New/Promising",TRUE,"Needs Attention")</f>
        <v>Champions</v>
      </c>
      <c r="I4682" s="3" t="str">
        <f t="shared" si="77"/>
        <v>Active</v>
      </c>
      <c r="J4682" s="3" t="str">
        <f>_xlfn.XLOOKUP(A4682,'Country_Lookup'!$D:$D,'Country_Lookup'!$E:$E)</f>
        <v>United Kingdom</v>
      </c>
    </row>
    <row r="4683" spans="1:10" x14ac:dyDescent="0.3">
      <c r="A4683">
        <v>17076</v>
      </c>
      <c r="B4683">
        <v>36</v>
      </c>
      <c r="C4683">
        <v>6</v>
      </c>
      <c r="D4683">
        <v>1242.7499999999998</v>
      </c>
      <c r="E4683" cm="1">
        <f t="array" ref="E4683">_xlfn.IFS(B4683&lt;=PERCENTILE($B$3:$B$5882,0.2),5,B4683&lt;=PERCENTILE($B$3:$B$5882,0.4),4,B4683&lt;=PERCENTILE($B$3:$B$5882,0.6),3,B4683&lt;=PERCENTILE($B$3:$B$5882,0.8),2,TRUE,1)</f>
        <v>4</v>
      </c>
      <c r="F4683" cm="1">
        <f t="array" ref="F4683">_xlfn.IFS(C4683&lt;=PERCENTILE($C$3:$C$5882,0.2),1,C4683&lt;=PERCENTILE($C$3:$C$5882,0.4),2,C4683&lt;=PERCENTILE($C$3:$C$5882,0.6),3,C4683&lt;=PERCENTILE($C$3:$C$5882,0.8),4,TRUE,5)</f>
        <v>4</v>
      </c>
      <c r="G4683" cm="1">
        <f t="array" ref="G4683">_xlfn.IFS(D4683&lt;=PERCENTILE($D$3:$D$5882,0.2),1,D4683&lt;=PERCENTILE($D$3:$D$5882,0.4),2,D4683&lt;=PERCENTILE($D$3:$D$5882,0.6),3,D4683&lt;=PERCENTILE($D$3:$D$5882,0.8),4,TRUE,5)</f>
        <v>3</v>
      </c>
      <c r="H4683" s="3" t="str" cm="1">
        <f t="array" ref="H4683">_xlfn.IFS(AND(E4683&gt;=4,F4683&gt;=4,G4683&gt;=4),"Champions",AND(E4683&gt;=3,F4683&gt;=3,G4683&gt;=3),"Loyal Customers",AND(E4683&lt;=2,F4683&gt;=3),"At Risk",AND(E4683&lt;=2,F4683&lt;=2,G4683&lt;=2),"Lost",AND(E4683&gt;=4,F4683&lt;=2),"New/Promising",TRUE,"Needs Attention")</f>
        <v>Loyal Customers</v>
      </c>
      <c r="I4683" s="3" t="str">
        <f t="shared" si="77"/>
        <v>Active</v>
      </c>
      <c r="J4683" s="3" t="str">
        <f>_xlfn.XLOOKUP(A4683,'Country_Lookup'!$D:$D,'Country_Lookup'!$E:$E)</f>
        <v>United Kingdom</v>
      </c>
    </row>
    <row r="4684" spans="1:10" x14ac:dyDescent="0.3">
      <c r="A4684">
        <v>17077</v>
      </c>
      <c r="B4684">
        <v>578</v>
      </c>
      <c r="C4684">
        <v>1</v>
      </c>
      <c r="D4684">
        <v>306</v>
      </c>
      <c r="E4684" cm="1">
        <f t="array" ref="E4684">_xlfn.IFS(B4684&lt;=PERCENTILE($B$3:$B$5882,0.2),5,B4684&lt;=PERCENTILE($B$3:$B$5882,0.4),4,B4684&lt;=PERCENTILE($B$3:$B$5882,0.6),3,B4684&lt;=PERCENTILE($B$3:$B$5882,0.8),2,TRUE,1)</f>
        <v>1</v>
      </c>
      <c r="F4684" cm="1">
        <f t="array" ref="F4684">_xlfn.IFS(C4684&lt;=PERCENTILE($C$3:$C$5882,0.2),1,C4684&lt;=PERCENTILE($C$3:$C$5882,0.4),2,C4684&lt;=PERCENTILE($C$3:$C$5882,0.6),3,C4684&lt;=PERCENTILE($C$3:$C$5882,0.8),4,TRUE,5)</f>
        <v>1</v>
      </c>
      <c r="G4684" cm="1">
        <f t="array" ref="G4684">_xlfn.IFS(D4684&lt;=PERCENTILE($D$3:$D$5882,0.2),1,D4684&lt;=PERCENTILE($D$3:$D$5882,0.4),2,D4684&lt;=PERCENTILE($D$3:$D$5882,0.6),3,D4684&lt;=PERCENTILE($D$3:$D$5882,0.8),4,TRUE,5)</f>
        <v>2</v>
      </c>
      <c r="H4684" s="3" t="str" cm="1">
        <f t="array" ref="H4684">_xlfn.IFS(AND(E4684&gt;=4,F4684&gt;=4,G4684&gt;=4),"Champions",AND(E4684&gt;=3,F4684&gt;=3,G4684&gt;=3),"Loyal Customers",AND(E4684&lt;=2,F4684&gt;=3),"At Risk",AND(E4684&lt;=2,F4684&lt;=2,G4684&lt;=2),"Lost",AND(E4684&gt;=4,F4684&lt;=2),"New/Promising",TRUE,"Needs Attention")</f>
        <v>Lost</v>
      </c>
      <c r="I4684" s="3" t="str">
        <f t="shared" si="77"/>
        <v>Churned</v>
      </c>
      <c r="J4684" s="3" t="str">
        <f>_xlfn.XLOOKUP(A4684,'Country_Lookup'!$D:$D,'Country_Lookup'!$E:$E)</f>
        <v>United Kingdom</v>
      </c>
    </row>
    <row r="4685" spans="1:10" x14ac:dyDescent="0.3">
      <c r="A4685">
        <v>17078</v>
      </c>
      <c r="B4685">
        <v>36</v>
      </c>
      <c r="C4685">
        <v>2</v>
      </c>
      <c r="D4685">
        <v>378.2000000000001</v>
      </c>
      <c r="E4685" cm="1">
        <f t="array" ref="E4685">_xlfn.IFS(B4685&lt;=PERCENTILE($B$3:$B$5882,0.2),5,B4685&lt;=PERCENTILE($B$3:$B$5882,0.4),4,B4685&lt;=PERCENTILE($B$3:$B$5882,0.6),3,B4685&lt;=PERCENTILE($B$3:$B$5882,0.8),2,TRUE,1)</f>
        <v>4</v>
      </c>
      <c r="F4685" cm="1">
        <f t="array" ref="F4685">_xlfn.IFS(C4685&lt;=PERCENTILE($C$3:$C$5882,0.2),1,C4685&lt;=PERCENTILE($C$3:$C$5882,0.4),2,C4685&lt;=PERCENTILE($C$3:$C$5882,0.6),3,C4685&lt;=PERCENTILE($C$3:$C$5882,0.8),4,TRUE,5)</f>
        <v>2</v>
      </c>
      <c r="G4685" cm="1">
        <f t="array" ref="G4685">_xlfn.IFS(D4685&lt;=PERCENTILE($D$3:$D$5882,0.2),1,D4685&lt;=PERCENTILE($D$3:$D$5882,0.4),2,D4685&lt;=PERCENTILE($D$3:$D$5882,0.6),3,D4685&lt;=PERCENTILE($D$3:$D$5882,0.8),4,TRUE,5)</f>
        <v>2</v>
      </c>
      <c r="H4685" s="3" t="str" cm="1">
        <f t="array" ref="H4685">_xlfn.IFS(AND(E4685&gt;=4,F4685&gt;=4,G4685&gt;=4),"Champions",AND(E4685&gt;=3,F4685&gt;=3,G4685&gt;=3),"Loyal Customers",AND(E4685&lt;=2,F4685&gt;=3),"At Risk",AND(E4685&lt;=2,F4685&lt;=2,G4685&lt;=2),"Lost",AND(E4685&gt;=4,F4685&lt;=2),"New/Promising",TRUE,"Needs Attention")</f>
        <v>New/Promising</v>
      </c>
      <c r="I4685" s="3" t="str">
        <f t="shared" si="77"/>
        <v>Active</v>
      </c>
      <c r="J4685" s="3" t="str">
        <f>_xlfn.XLOOKUP(A4685,'Country_Lookup'!$D:$D,'Country_Lookup'!$E:$E)</f>
        <v>United Kingdom</v>
      </c>
    </row>
    <row r="4686" spans="1:10" x14ac:dyDescent="0.3">
      <c r="A4686">
        <v>17079</v>
      </c>
      <c r="B4686">
        <v>78</v>
      </c>
      <c r="C4686">
        <v>1</v>
      </c>
      <c r="D4686">
        <v>118.80000000000001</v>
      </c>
      <c r="E4686" cm="1">
        <f t="array" ref="E4686">_xlfn.IFS(B4686&lt;=PERCENTILE($B$3:$B$5882,0.2),5,B4686&lt;=PERCENTILE($B$3:$B$5882,0.4),4,B4686&lt;=PERCENTILE($B$3:$B$5882,0.6),3,B4686&lt;=PERCENTILE($B$3:$B$5882,0.8),2,TRUE,1)</f>
        <v>3</v>
      </c>
      <c r="F4686" cm="1">
        <f t="array" ref="F4686">_xlfn.IFS(C4686&lt;=PERCENTILE($C$3:$C$5882,0.2),1,C4686&lt;=PERCENTILE($C$3:$C$5882,0.4),2,C4686&lt;=PERCENTILE($C$3:$C$5882,0.6),3,C4686&lt;=PERCENTILE($C$3:$C$5882,0.8),4,TRUE,5)</f>
        <v>1</v>
      </c>
      <c r="G4686" cm="1">
        <f t="array" ref="G4686">_xlfn.IFS(D4686&lt;=PERCENTILE($D$3:$D$5882,0.2),1,D4686&lt;=PERCENTILE($D$3:$D$5882,0.4),2,D4686&lt;=PERCENTILE($D$3:$D$5882,0.6),3,D4686&lt;=PERCENTILE($D$3:$D$5882,0.8),4,TRUE,5)</f>
        <v>1</v>
      </c>
      <c r="H4686" s="3" t="str" cm="1">
        <f t="array" ref="H4686">_xlfn.IFS(AND(E4686&gt;=4,F4686&gt;=4,G4686&gt;=4),"Champions",AND(E4686&gt;=3,F4686&gt;=3,G4686&gt;=3),"Loyal Customers",AND(E4686&lt;=2,F4686&gt;=3),"At Risk",AND(E4686&lt;=2,F4686&lt;=2,G4686&lt;=2),"Lost",AND(E4686&gt;=4,F4686&lt;=2),"New/Promising",TRUE,"Needs Attention")</f>
        <v>Needs Attention</v>
      </c>
      <c r="I4686" s="3" t="str">
        <f t="shared" si="77"/>
        <v>Active</v>
      </c>
      <c r="J4686" s="3" t="str">
        <f>_xlfn.XLOOKUP(A4686,'Country_Lookup'!$D:$D,'Country_Lookup'!$E:$E)</f>
        <v>United Kingdom</v>
      </c>
    </row>
    <row r="4687" spans="1:10" x14ac:dyDescent="0.3">
      <c r="A4687">
        <v>17080</v>
      </c>
      <c r="B4687">
        <v>22</v>
      </c>
      <c r="C4687">
        <v>7</v>
      </c>
      <c r="D4687">
        <v>957.52999999999963</v>
      </c>
      <c r="E4687" cm="1">
        <f t="array" ref="E4687">_xlfn.IFS(B4687&lt;=PERCENTILE($B$3:$B$5882,0.2),5,B4687&lt;=PERCENTILE($B$3:$B$5882,0.4),4,B4687&lt;=PERCENTILE($B$3:$B$5882,0.6),3,B4687&lt;=PERCENTILE($B$3:$B$5882,0.8),2,TRUE,1)</f>
        <v>4</v>
      </c>
      <c r="F4687" cm="1">
        <f t="array" ref="F4687">_xlfn.IFS(C4687&lt;=PERCENTILE($C$3:$C$5882,0.2),1,C4687&lt;=PERCENTILE($C$3:$C$5882,0.4),2,C4687&lt;=PERCENTILE($C$3:$C$5882,0.6),3,C4687&lt;=PERCENTILE($C$3:$C$5882,0.8),4,TRUE,5)</f>
        <v>4</v>
      </c>
      <c r="G4687" cm="1">
        <f t="array" ref="G4687">_xlfn.IFS(D4687&lt;=PERCENTILE($D$3:$D$5882,0.2),1,D4687&lt;=PERCENTILE($D$3:$D$5882,0.4),2,D4687&lt;=PERCENTILE($D$3:$D$5882,0.6),3,D4687&lt;=PERCENTILE($D$3:$D$5882,0.8),4,TRUE,5)</f>
        <v>3</v>
      </c>
      <c r="H4687" s="3" t="str" cm="1">
        <f t="array" ref="H4687">_xlfn.IFS(AND(E4687&gt;=4,F4687&gt;=4,G4687&gt;=4),"Champions",AND(E4687&gt;=3,F4687&gt;=3,G4687&gt;=3),"Loyal Customers",AND(E4687&lt;=2,F4687&gt;=3),"At Risk",AND(E4687&lt;=2,F4687&lt;=2,G4687&lt;=2),"Lost",AND(E4687&gt;=4,F4687&lt;=2),"New/Promising",TRUE,"Needs Attention")</f>
        <v>Loyal Customers</v>
      </c>
      <c r="I4687" s="3" t="str">
        <f t="shared" si="77"/>
        <v>Active</v>
      </c>
      <c r="J4687" s="3" t="str">
        <f>_xlfn.XLOOKUP(A4687,'Country_Lookup'!$D:$D,'Country_Lookup'!$E:$E)</f>
        <v>United Kingdom</v>
      </c>
    </row>
    <row r="4688" spans="1:10" x14ac:dyDescent="0.3">
      <c r="A4688">
        <v>17081</v>
      </c>
      <c r="B4688">
        <v>25</v>
      </c>
      <c r="C4688">
        <v>6</v>
      </c>
      <c r="D4688">
        <v>964.39000000000487</v>
      </c>
      <c r="E4688" cm="1">
        <f t="array" ref="E4688">_xlfn.IFS(B4688&lt;=PERCENTILE($B$3:$B$5882,0.2),5,B4688&lt;=PERCENTILE($B$3:$B$5882,0.4),4,B4688&lt;=PERCENTILE($B$3:$B$5882,0.6),3,B4688&lt;=PERCENTILE($B$3:$B$5882,0.8),2,TRUE,1)</f>
        <v>4</v>
      </c>
      <c r="F4688" cm="1">
        <f t="array" ref="F4688">_xlfn.IFS(C4688&lt;=PERCENTILE($C$3:$C$5882,0.2),1,C4688&lt;=PERCENTILE($C$3:$C$5882,0.4),2,C4688&lt;=PERCENTILE($C$3:$C$5882,0.6),3,C4688&lt;=PERCENTILE($C$3:$C$5882,0.8),4,TRUE,5)</f>
        <v>4</v>
      </c>
      <c r="G4688" cm="1">
        <f t="array" ref="G4688">_xlfn.IFS(D4688&lt;=PERCENTILE($D$3:$D$5882,0.2),1,D4688&lt;=PERCENTILE($D$3:$D$5882,0.4),2,D4688&lt;=PERCENTILE($D$3:$D$5882,0.6),3,D4688&lt;=PERCENTILE($D$3:$D$5882,0.8),4,TRUE,5)</f>
        <v>3</v>
      </c>
      <c r="H4688" s="3" t="str" cm="1">
        <f t="array" ref="H4688">_xlfn.IFS(AND(E4688&gt;=4,F4688&gt;=4,G4688&gt;=4),"Champions",AND(E4688&gt;=3,F4688&gt;=3,G4688&gt;=3),"Loyal Customers",AND(E4688&lt;=2,F4688&gt;=3),"At Risk",AND(E4688&lt;=2,F4688&lt;=2,G4688&lt;=2),"Lost",AND(E4688&gt;=4,F4688&lt;=2),"New/Promising",TRUE,"Needs Attention")</f>
        <v>Loyal Customers</v>
      </c>
      <c r="I4688" s="3" t="str">
        <f t="shared" si="77"/>
        <v>Active</v>
      </c>
      <c r="J4688" s="3" t="str">
        <f>_xlfn.XLOOKUP(A4688,'Country_Lookup'!$D:$D,'Country_Lookup'!$E:$E)</f>
        <v>United Kingdom</v>
      </c>
    </row>
    <row r="4689" spans="1:10" x14ac:dyDescent="0.3">
      <c r="A4689">
        <v>17082</v>
      </c>
      <c r="B4689">
        <v>33</v>
      </c>
      <c r="C4689">
        <v>6</v>
      </c>
      <c r="D4689">
        <v>4732.0299999999988</v>
      </c>
      <c r="E4689" cm="1">
        <f t="array" ref="E4689">_xlfn.IFS(B4689&lt;=PERCENTILE($B$3:$B$5882,0.2),5,B4689&lt;=PERCENTILE($B$3:$B$5882,0.4),4,B4689&lt;=PERCENTILE($B$3:$B$5882,0.6),3,B4689&lt;=PERCENTILE($B$3:$B$5882,0.8),2,TRUE,1)</f>
        <v>4</v>
      </c>
      <c r="F4689" cm="1">
        <f t="array" ref="F4689">_xlfn.IFS(C4689&lt;=PERCENTILE($C$3:$C$5882,0.2),1,C4689&lt;=PERCENTILE($C$3:$C$5882,0.4),2,C4689&lt;=PERCENTILE($C$3:$C$5882,0.6),3,C4689&lt;=PERCENTILE($C$3:$C$5882,0.8),4,TRUE,5)</f>
        <v>4</v>
      </c>
      <c r="G4689" cm="1">
        <f t="array" ref="G4689">_xlfn.IFS(D4689&lt;=PERCENTILE($D$3:$D$5882,0.2),1,D4689&lt;=PERCENTILE($D$3:$D$5882,0.4),2,D4689&lt;=PERCENTILE($D$3:$D$5882,0.6),3,D4689&lt;=PERCENTILE($D$3:$D$5882,0.8),4,TRUE,5)</f>
        <v>5</v>
      </c>
      <c r="H4689" s="3" t="str" cm="1">
        <f t="array" ref="H4689">_xlfn.IFS(AND(E4689&gt;=4,F4689&gt;=4,G4689&gt;=4),"Champions",AND(E4689&gt;=3,F4689&gt;=3,G4689&gt;=3),"Loyal Customers",AND(E4689&lt;=2,F4689&gt;=3),"At Risk",AND(E4689&lt;=2,F4689&lt;=2,G4689&lt;=2),"Lost",AND(E4689&gt;=4,F4689&lt;=2),"New/Promising",TRUE,"Needs Attention")</f>
        <v>Champions</v>
      </c>
      <c r="I4689" s="3" t="str">
        <f t="shared" si="77"/>
        <v>Active</v>
      </c>
      <c r="J4689" s="3" t="str">
        <f>_xlfn.XLOOKUP(A4689,'Country_Lookup'!$D:$D,'Country_Lookup'!$E:$E)</f>
        <v>United Kingdom</v>
      </c>
    </row>
    <row r="4690" spans="1:10" x14ac:dyDescent="0.3">
      <c r="A4690">
        <v>17083</v>
      </c>
      <c r="B4690">
        <v>109</v>
      </c>
      <c r="C4690">
        <v>9</v>
      </c>
      <c r="D4690">
        <v>4049.7899999999922</v>
      </c>
      <c r="E4690" cm="1">
        <f t="array" ref="E4690">_xlfn.IFS(B4690&lt;=PERCENTILE($B$3:$B$5882,0.2),5,B4690&lt;=PERCENTILE($B$3:$B$5882,0.4),4,B4690&lt;=PERCENTILE($B$3:$B$5882,0.6),3,B4690&lt;=PERCENTILE($B$3:$B$5882,0.8),2,TRUE,1)</f>
        <v>3</v>
      </c>
      <c r="F4690" cm="1">
        <f t="array" ref="F4690">_xlfn.IFS(C4690&lt;=PERCENTILE($C$3:$C$5882,0.2),1,C4690&lt;=PERCENTILE($C$3:$C$5882,0.4),2,C4690&lt;=PERCENTILE($C$3:$C$5882,0.6),3,C4690&lt;=PERCENTILE($C$3:$C$5882,0.8),4,TRUE,5)</f>
        <v>5</v>
      </c>
      <c r="G4690" cm="1">
        <f t="array" ref="G4690">_xlfn.IFS(D4690&lt;=PERCENTILE($D$3:$D$5882,0.2),1,D4690&lt;=PERCENTILE($D$3:$D$5882,0.4),2,D4690&lt;=PERCENTILE($D$3:$D$5882,0.6),3,D4690&lt;=PERCENTILE($D$3:$D$5882,0.8),4,TRUE,5)</f>
        <v>5</v>
      </c>
      <c r="H4690" s="3" t="str" cm="1">
        <f t="array" ref="H4690">_xlfn.IFS(AND(E4690&gt;=4,F4690&gt;=4,G4690&gt;=4),"Champions",AND(E4690&gt;=3,F4690&gt;=3,G4690&gt;=3),"Loyal Customers",AND(E4690&lt;=2,F4690&gt;=3),"At Risk",AND(E4690&lt;=2,F4690&lt;=2,G4690&lt;=2),"Lost",AND(E4690&gt;=4,F4690&lt;=2),"New/Promising",TRUE,"Needs Attention")</f>
        <v>Loyal Customers</v>
      </c>
      <c r="I4690" s="3" t="str">
        <f t="shared" si="77"/>
        <v>Churned</v>
      </c>
      <c r="J4690" s="3" t="str">
        <f>_xlfn.XLOOKUP(A4690,'Country_Lookup'!$D:$D,'Country_Lookup'!$E:$E)</f>
        <v>United Kingdom</v>
      </c>
    </row>
    <row r="4691" spans="1:10" x14ac:dyDescent="0.3">
      <c r="A4691">
        <v>17084</v>
      </c>
      <c r="B4691">
        <v>35</v>
      </c>
      <c r="C4691">
        <v>3</v>
      </c>
      <c r="D4691">
        <v>5202.9699999999775</v>
      </c>
      <c r="E4691" cm="1">
        <f t="array" ref="E4691">_xlfn.IFS(B4691&lt;=PERCENTILE($B$3:$B$5882,0.2),5,B4691&lt;=PERCENTILE($B$3:$B$5882,0.4),4,B4691&lt;=PERCENTILE($B$3:$B$5882,0.6),3,B4691&lt;=PERCENTILE($B$3:$B$5882,0.8),2,TRUE,1)</f>
        <v>4</v>
      </c>
      <c r="F4691" cm="1">
        <f t="array" ref="F4691">_xlfn.IFS(C4691&lt;=PERCENTILE($C$3:$C$5882,0.2),1,C4691&lt;=PERCENTILE($C$3:$C$5882,0.4),2,C4691&lt;=PERCENTILE($C$3:$C$5882,0.6),3,C4691&lt;=PERCENTILE($C$3:$C$5882,0.8),4,TRUE,5)</f>
        <v>3</v>
      </c>
      <c r="G4691" cm="1">
        <f t="array" ref="G4691">_xlfn.IFS(D4691&lt;=PERCENTILE($D$3:$D$5882,0.2),1,D4691&lt;=PERCENTILE($D$3:$D$5882,0.4),2,D4691&lt;=PERCENTILE($D$3:$D$5882,0.6),3,D4691&lt;=PERCENTILE($D$3:$D$5882,0.8),4,TRUE,5)</f>
        <v>5</v>
      </c>
      <c r="H4691" s="3" t="str" cm="1">
        <f t="array" ref="H4691">_xlfn.IFS(AND(E4691&gt;=4,F4691&gt;=4,G4691&gt;=4),"Champions",AND(E4691&gt;=3,F4691&gt;=3,G4691&gt;=3),"Loyal Customers",AND(E4691&lt;=2,F4691&gt;=3),"At Risk",AND(E4691&lt;=2,F4691&lt;=2,G4691&lt;=2),"Lost",AND(E4691&gt;=4,F4691&lt;=2),"New/Promising",TRUE,"Needs Attention")</f>
        <v>Loyal Customers</v>
      </c>
      <c r="I4691" s="3" t="str">
        <f t="shared" si="77"/>
        <v>Active</v>
      </c>
      <c r="J4691" s="3" t="str">
        <f>_xlfn.XLOOKUP(A4691,'Country_Lookup'!$D:$D,'Country_Lookup'!$E:$E)</f>
        <v>United Kingdom</v>
      </c>
    </row>
    <row r="4692" spans="1:10" x14ac:dyDescent="0.3">
      <c r="A4692">
        <v>17085</v>
      </c>
      <c r="B4692">
        <v>123</v>
      </c>
      <c r="C4692">
        <v>28</v>
      </c>
      <c r="D4692">
        <v>7891.4100000001336</v>
      </c>
      <c r="E4692" cm="1">
        <f t="array" ref="E4692">_xlfn.IFS(B4692&lt;=PERCENTILE($B$3:$B$5882,0.2),5,B4692&lt;=PERCENTILE($B$3:$B$5882,0.4),4,B4692&lt;=PERCENTILE($B$3:$B$5882,0.6),3,B4692&lt;=PERCENTILE($B$3:$B$5882,0.8),2,TRUE,1)</f>
        <v>3</v>
      </c>
      <c r="F4692" cm="1">
        <f t="array" ref="F4692">_xlfn.IFS(C4692&lt;=PERCENTILE($C$3:$C$5882,0.2),1,C4692&lt;=PERCENTILE($C$3:$C$5882,0.4),2,C4692&lt;=PERCENTILE($C$3:$C$5882,0.6),3,C4692&lt;=PERCENTILE($C$3:$C$5882,0.8),4,TRUE,5)</f>
        <v>5</v>
      </c>
      <c r="G4692" cm="1">
        <f t="array" ref="G4692">_xlfn.IFS(D4692&lt;=PERCENTILE($D$3:$D$5882,0.2),1,D4692&lt;=PERCENTILE($D$3:$D$5882,0.4),2,D4692&lt;=PERCENTILE($D$3:$D$5882,0.6),3,D4692&lt;=PERCENTILE($D$3:$D$5882,0.8),4,TRUE,5)</f>
        <v>5</v>
      </c>
      <c r="H4692" s="3" t="str" cm="1">
        <f t="array" ref="H4692">_xlfn.IFS(AND(E4692&gt;=4,F4692&gt;=4,G4692&gt;=4),"Champions",AND(E4692&gt;=3,F4692&gt;=3,G4692&gt;=3),"Loyal Customers",AND(E4692&lt;=2,F4692&gt;=3),"At Risk",AND(E4692&lt;=2,F4692&lt;=2,G4692&lt;=2),"Lost",AND(E4692&gt;=4,F4692&lt;=2),"New/Promising",TRUE,"Needs Attention")</f>
        <v>Loyal Customers</v>
      </c>
      <c r="I4692" s="3" t="str">
        <f t="shared" si="77"/>
        <v>Churned</v>
      </c>
      <c r="J4692" s="3" t="str">
        <f>_xlfn.XLOOKUP(A4692,'Country_Lookup'!$D:$D,'Country_Lookup'!$E:$E)</f>
        <v>United Kingdom</v>
      </c>
    </row>
    <row r="4693" spans="1:10" x14ac:dyDescent="0.3">
      <c r="A4693">
        <v>17086</v>
      </c>
      <c r="B4693">
        <v>7</v>
      </c>
      <c r="C4693">
        <v>6</v>
      </c>
      <c r="D4693">
        <v>2050.0799999999963</v>
      </c>
      <c r="E4693" cm="1">
        <f t="array" ref="E4693">_xlfn.IFS(B4693&lt;=PERCENTILE($B$3:$B$5882,0.2),5,B4693&lt;=PERCENTILE($B$3:$B$5882,0.4),4,B4693&lt;=PERCENTILE($B$3:$B$5882,0.6),3,B4693&lt;=PERCENTILE($B$3:$B$5882,0.8),2,TRUE,1)</f>
        <v>5</v>
      </c>
      <c r="F4693" cm="1">
        <f t="array" ref="F4693">_xlfn.IFS(C4693&lt;=PERCENTILE($C$3:$C$5882,0.2),1,C4693&lt;=PERCENTILE($C$3:$C$5882,0.4),2,C4693&lt;=PERCENTILE($C$3:$C$5882,0.6),3,C4693&lt;=PERCENTILE($C$3:$C$5882,0.8),4,TRUE,5)</f>
        <v>4</v>
      </c>
      <c r="G4693" cm="1">
        <f t="array" ref="G4693">_xlfn.IFS(D4693&lt;=PERCENTILE($D$3:$D$5882,0.2),1,D4693&lt;=PERCENTILE($D$3:$D$5882,0.4),2,D4693&lt;=PERCENTILE($D$3:$D$5882,0.6),3,D4693&lt;=PERCENTILE($D$3:$D$5882,0.8),4,TRUE,5)</f>
        <v>4</v>
      </c>
      <c r="H4693" s="3" t="str" cm="1">
        <f t="array" ref="H4693">_xlfn.IFS(AND(E4693&gt;=4,F4693&gt;=4,G4693&gt;=4),"Champions",AND(E4693&gt;=3,F4693&gt;=3,G4693&gt;=3),"Loyal Customers",AND(E4693&lt;=2,F4693&gt;=3),"At Risk",AND(E4693&lt;=2,F4693&lt;=2,G4693&lt;=2),"Lost",AND(E4693&gt;=4,F4693&lt;=2),"New/Promising",TRUE,"Needs Attention")</f>
        <v>Champions</v>
      </c>
      <c r="I4693" s="3" t="str">
        <f t="shared" si="77"/>
        <v>Active</v>
      </c>
      <c r="J4693" s="3" t="str">
        <f>_xlfn.XLOOKUP(A4693,'Country_Lookup'!$D:$D,'Country_Lookup'!$E:$E)</f>
        <v>United Kingdom</v>
      </c>
    </row>
    <row r="4694" spans="1:10" x14ac:dyDescent="0.3">
      <c r="A4694">
        <v>17087</v>
      </c>
      <c r="B4694">
        <v>737</v>
      </c>
      <c r="C4694">
        <v>1</v>
      </c>
      <c r="D4694">
        <v>221.53000000000006</v>
      </c>
      <c r="E4694" cm="1">
        <f t="array" ref="E4694">_xlfn.IFS(B4694&lt;=PERCENTILE($B$3:$B$5882,0.2),5,B4694&lt;=PERCENTILE($B$3:$B$5882,0.4),4,B4694&lt;=PERCENTILE($B$3:$B$5882,0.6),3,B4694&lt;=PERCENTILE($B$3:$B$5882,0.8),2,TRUE,1)</f>
        <v>1</v>
      </c>
      <c r="F4694" cm="1">
        <f t="array" ref="F4694">_xlfn.IFS(C4694&lt;=PERCENTILE($C$3:$C$5882,0.2),1,C4694&lt;=PERCENTILE($C$3:$C$5882,0.4),2,C4694&lt;=PERCENTILE($C$3:$C$5882,0.6),3,C4694&lt;=PERCENTILE($C$3:$C$5882,0.8),4,TRUE,5)</f>
        <v>1</v>
      </c>
      <c r="G4694" cm="1">
        <f t="array" ref="G4694">_xlfn.IFS(D4694&lt;=PERCENTILE($D$3:$D$5882,0.2),1,D4694&lt;=PERCENTILE($D$3:$D$5882,0.4),2,D4694&lt;=PERCENTILE($D$3:$D$5882,0.6),3,D4694&lt;=PERCENTILE($D$3:$D$5882,0.8),4,TRUE,5)</f>
        <v>1</v>
      </c>
      <c r="H4694" s="3" t="str" cm="1">
        <f t="array" ref="H4694">_xlfn.IFS(AND(E4694&gt;=4,F4694&gt;=4,G4694&gt;=4),"Champions",AND(E4694&gt;=3,F4694&gt;=3,G4694&gt;=3),"Loyal Customers",AND(E4694&lt;=2,F4694&gt;=3),"At Risk",AND(E4694&lt;=2,F4694&lt;=2,G4694&lt;=2),"Lost",AND(E4694&gt;=4,F4694&lt;=2),"New/Promising",TRUE,"Needs Attention")</f>
        <v>Lost</v>
      </c>
      <c r="I4694" s="3" t="str">
        <f t="shared" si="77"/>
        <v>Churned</v>
      </c>
      <c r="J4694" s="3" t="str">
        <f>_xlfn.XLOOKUP(A4694,'Country_Lookup'!$D:$D,'Country_Lookup'!$E:$E)</f>
        <v>United Kingdom</v>
      </c>
    </row>
    <row r="4695" spans="1:10" x14ac:dyDescent="0.3">
      <c r="A4695">
        <v>17088</v>
      </c>
      <c r="B4695">
        <v>28</v>
      </c>
      <c r="C4695">
        <v>4</v>
      </c>
      <c r="D4695">
        <v>1991.0100000000014</v>
      </c>
      <c r="E4695" cm="1">
        <f t="array" ref="E4695">_xlfn.IFS(B4695&lt;=PERCENTILE($B$3:$B$5882,0.2),5,B4695&lt;=PERCENTILE($B$3:$B$5882,0.4),4,B4695&lt;=PERCENTILE($B$3:$B$5882,0.6),3,B4695&lt;=PERCENTILE($B$3:$B$5882,0.8),2,TRUE,1)</f>
        <v>4</v>
      </c>
      <c r="F4695" cm="1">
        <f t="array" ref="F4695">_xlfn.IFS(C4695&lt;=PERCENTILE($C$3:$C$5882,0.2),1,C4695&lt;=PERCENTILE($C$3:$C$5882,0.4),2,C4695&lt;=PERCENTILE($C$3:$C$5882,0.6),3,C4695&lt;=PERCENTILE($C$3:$C$5882,0.8),4,TRUE,5)</f>
        <v>3</v>
      </c>
      <c r="G4695" cm="1">
        <f t="array" ref="G4695">_xlfn.IFS(D4695&lt;=PERCENTILE($D$3:$D$5882,0.2),1,D4695&lt;=PERCENTILE($D$3:$D$5882,0.4),2,D4695&lt;=PERCENTILE($D$3:$D$5882,0.6),3,D4695&lt;=PERCENTILE($D$3:$D$5882,0.8),4,TRUE,5)</f>
        <v>4</v>
      </c>
      <c r="H4695" s="3" t="str" cm="1">
        <f t="array" ref="H4695">_xlfn.IFS(AND(E4695&gt;=4,F4695&gt;=4,G4695&gt;=4),"Champions",AND(E4695&gt;=3,F4695&gt;=3,G4695&gt;=3),"Loyal Customers",AND(E4695&lt;=2,F4695&gt;=3),"At Risk",AND(E4695&lt;=2,F4695&lt;=2,G4695&lt;=2),"Lost",AND(E4695&gt;=4,F4695&lt;=2),"New/Promising",TRUE,"Needs Attention")</f>
        <v>Loyal Customers</v>
      </c>
      <c r="I4695" s="3" t="str">
        <f t="shared" si="77"/>
        <v>Active</v>
      </c>
      <c r="J4695" s="3" t="str">
        <f>_xlfn.XLOOKUP(A4695,'Country_Lookup'!$D:$D,'Country_Lookup'!$E:$E)</f>
        <v>United Kingdom</v>
      </c>
    </row>
    <row r="4696" spans="1:10" x14ac:dyDescent="0.3">
      <c r="A4696">
        <v>17089</v>
      </c>
      <c r="B4696">
        <v>386</v>
      </c>
      <c r="C4696">
        <v>1</v>
      </c>
      <c r="D4696">
        <v>128.44999999999999</v>
      </c>
      <c r="E4696" cm="1">
        <f t="array" ref="E4696">_xlfn.IFS(B4696&lt;=PERCENTILE($B$3:$B$5882,0.2),5,B4696&lt;=PERCENTILE($B$3:$B$5882,0.4),4,B4696&lt;=PERCENTILE($B$3:$B$5882,0.6),3,B4696&lt;=PERCENTILE($B$3:$B$5882,0.8),2,TRUE,1)</f>
        <v>2</v>
      </c>
      <c r="F4696" cm="1">
        <f t="array" ref="F4696">_xlfn.IFS(C4696&lt;=PERCENTILE($C$3:$C$5882,0.2),1,C4696&lt;=PERCENTILE($C$3:$C$5882,0.4),2,C4696&lt;=PERCENTILE($C$3:$C$5882,0.6),3,C4696&lt;=PERCENTILE($C$3:$C$5882,0.8),4,TRUE,5)</f>
        <v>1</v>
      </c>
      <c r="G4696" cm="1">
        <f t="array" ref="G4696">_xlfn.IFS(D4696&lt;=PERCENTILE($D$3:$D$5882,0.2),1,D4696&lt;=PERCENTILE($D$3:$D$5882,0.4),2,D4696&lt;=PERCENTILE($D$3:$D$5882,0.6),3,D4696&lt;=PERCENTILE($D$3:$D$5882,0.8),4,TRUE,5)</f>
        <v>1</v>
      </c>
      <c r="H4696" s="3" t="str" cm="1">
        <f t="array" ref="H4696">_xlfn.IFS(AND(E4696&gt;=4,F4696&gt;=4,G4696&gt;=4),"Champions",AND(E4696&gt;=3,F4696&gt;=3,G4696&gt;=3),"Loyal Customers",AND(E4696&lt;=2,F4696&gt;=3),"At Risk",AND(E4696&lt;=2,F4696&lt;=2,G4696&lt;=2),"Lost",AND(E4696&gt;=4,F4696&lt;=2),"New/Promising",TRUE,"Needs Attention")</f>
        <v>Lost</v>
      </c>
      <c r="I4696" s="3" t="str">
        <f t="shared" si="77"/>
        <v>Churned</v>
      </c>
      <c r="J4696" s="3" t="str">
        <f>_xlfn.XLOOKUP(A4696,'Country_Lookup'!$D:$D,'Country_Lookup'!$E:$E)</f>
        <v>United Kingdom</v>
      </c>
    </row>
    <row r="4697" spans="1:10" x14ac:dyDescent="0.3">
      <c r="A4697">
        <v>17090</v>
      </c>
      <c r="B4697">
        <v>4</v>
      </c>
      <c r="C4697">
        <v>13</v>
      </c>
      <c r="D4697">
        <v>3149.4800000000023</v>
      </c>
      <c r="E4697" cm="1">
        <f t="array" ref="E4697">_xlfn.IFS(B4697&lt;=PERCENTILE($B$3:$B$5882,0.2),5,B4697&lt;=PERCENTILE($B$3:$B$5882,0.4),4,B4697&lt;=PERCENTILE($B$3:$B$5882,0.6),3,B4697&lt;=PERCENTILE($B$3:$B$5882,0.8),2,TRUE,1)</f>
        <v>5</v>
      </c>
      <c r="F4697" cm="1">
        <f t="array" ref="F4697">_xlfn.IFS(C4697&lt;=PERCENTILE($C$3:$C$5882,0.2),1,C4697&lt;=PERCENTILE($C$3:$C$5882,0.4),2,C4697&lt;=PERCENTILE($C$3:$C$5882,0.6),3,C4697&lt;=PERCENTILE($C$3:$C$5882,0.8),4,TRUE,5)</f>
        <v>5</v>
      </c>
      <c r="G4697" cm="1">
        <f t="array" ref="G4697">_xlfn.IFS(D4697&lt;=PERCENTILE($D$3:$D$5882,0.2),1,D4697&lt;=PERCENTILE($D$3:$D$5882,0.4),2,D4697&lt;=PERCENTILE($D$3:$D$5882,0.6),3,D4697&lt;=PERCENTILE($D$3:$D$5882,0.8),4,TRUE,5)</f>
        <v>5</v>
      </c>
      <c r="H4697" s="3" t="str" cm="1">
        <f t="array" ref="H4697">_xlfn.IFS(AND(E4697&gt;=4,F4697&gt;=4,G4697&gt;=4),"Champions",AND(E4697&gt;=3,F4697&gt;=3,G4697&gt;=3),"Loyal Customers",AND(E4697&lt;=2,F4697&gt;=3),"At Risk",AND(E4697&lt;=2,F4697&lt;=2,G4697&lt;=2),"Lost",AND(E4697&gt;=4,F4697&lt;=2),"New/Promising",TRUE,"Needs Attention")</f>
        <v>Champions</v>
      </c>
      <c r="I4697" s="3" t="str">
        <f t="shared" si="77"/>
        <v>Active</v>
      </c>
      <c r="J4697" s="3" t="str">
        <f>_xlfn.XLOOKUP(A4697,'Country_Lookup'!$D:$D,'Country_Lookup'!$E:$E)</f>
        <v>United Kingdom</v>
      </c>
    </row>
    <row r="4698" spans="1:10" x14ac:dyDescent="0.3">
      <c r="A4698">
        <v>17091</v>
      </c>
      <c r="B4698">
        <v>2</v>
      </c>
      <c r="C4698">
        <v>19</v>
      </c>
      <c r="D4698">
        <v>7811.1000000000668</v>
      </c>
      <c r="E4698" cm="1">
        <f t="array" ref="E4698">_xlfn.IFS(B4698&lt;=PERCENTILE($B$3:$B$5882,0.2),5,B4698&lt;=PERCENTILE($B$3:$B$5882,0.4),4,B4698&lt;=PERCENTILE($B$3:$B$5882,0.6),3,B4698&lt;=PERCENTILE($B$3:$B$5882,0.8),2,TRUE,1)</f>
        <v>5</v>
      </c>
      <c r="F4698" cm="1">
        <f t="array" ref="F4698">_xlfn.IFS(C4698&lt;=PERCENTILE($C$3:$C$5882,0.2),1,C4698&lt;=PERCENTILE($C$3:$C$5882,0.4),2,C4698&lt;=PERCENTILE($C$3:$C$5882,0.6),3,C4698&lt;=PERCENTILE($C$3:$C$5882,0.8),4,TRUE,5)</f>
        <v>5</v>
      </c>
      <c r="G4698" cm="1">
        <f t="array" ref="G4698">_xlfn.IFS(D4698&lt;=PERCENTILE($D$3:$D$5882,0.2),1,D4698&lt;=PERCENTILE($D$3:$D$5882,0.4),2,D4698&lt;=PERCENTILE($D$3:$D$5882,0.6),3,D4698&lt;=PERCENTILE($D$3:$D$5882,0.8),4,TRUE,5)</f>
        <v>5</v>
      </c>
      <c r="H4698" s="3" t="str" cm="1">
        <f t="array" ref="H4698">_xlfn.IFS(AND(E4698&gt;=4,F4698&gt;=4,G4698&gt;=4),"Champions",AND(E4698&gt;=3,F4698&gt;=3,G4698&gt;=3),"Loyal Customers",AND(E4698&lt;=2,F4698&gt;=3),"At Risk",AND(E4698&lt;=2,F4698&lt;=2,G4698&lt;=2),"Lost",AND(E4698&gt;=4,F4698&lt;=2),"New/Promising",TRUE,"Needs Attention")</f>
        <v>Champions</v>
      </c>
      <c r="I4698" s="3" t="str">
        <f t="shared" si="77"/>
        <v>Active</v>
      </c>
      <c r="J4698" s="3" t="str">
        <f>_xlfn.XLOOKUP(A4698,'Country_Lookup'!$D:$D,'Country_Lookup'!$E:$E)</f>
        <v>United Kingdom</v>
      </c>
    </row>
    <row r="4699" spans="1:10" x14ac:dyDescent="0.3">
      <c r="A4699">
        <v>17092</v>
      </c>
      <c r="B4699">
        <v>50</v>
      </c>
      <c r="C4699">
        <v>11</v>
      </c>
      <c r="D4699">
        <v>5594.9599999999746</v>
      </c>
      <c r="E4699" cm="1">
        <f t="array" ref="E4699">_xlfn.IFS(B4699&lt;=PERCENTILE($B$3:$B$5882,0.2),5,B4699&lt;=PERCENTILE($B$3:$B$5882,0.4),4,B4699&lt;=PERCENTILE($B$3:$B$5882,0.6),3,B4699&lt;=PERCENTILE($B$3:$B$5882,0.8),2,TRUE,1)</f>
        <v>4</v>
      </c>
      <c r="F4699" cm="1">
        <f t="array" ref="F4699">_xlfn.IFS(C4699&lt;=PERCENTILE($C$3:$C$5882,0.2),1,C4699&lt;=PERCENTILE($C$3:$C$5882,0.4),2,C4699&lt;=PERCENTILE($C$3:$C$5882,0.6),3,C4699&lt;=PERCENTILE($C$3:$C$5882,0.8),4,TRUE,5)</f>
        <v>5</v>
      </c>
      <c r="G4699" cm="1">
        <f t="array" ref="G4699">_xlfn.IFS(D4699&lt;=PERCENTILE($D$3:$D$5882,0.2),1,D4699&lt;=PERCENTILE($D$3:$D$5882,0.4),2,D4699&lt;=PERCENTILE($D$3:$D$5882,0.6),3,D4699&lt;=PERCENTILE($D$3:$D$5882,0.8),4,TRUE,5)</f>
        <v>5</v>
      </c>
      <c r="H4699" s="3" t="str" cm="1">
        <f t="array" ref="H4699">_xlfn.IFS(AND(E4699&gt;=4,F4699&gt;=4,G4699&gt;=4),"Champions",AND(E4699&gt;=3,F4699&gt;=3,G4699&gt;=3),"Loyal Customers",AND(E4699&lt;=2,F4699&gt;=3),"At Risk",AND(E4699&lt;=2,F4699&lt;=2,G4699&lt;=2),"Lost",AND(E4699&gt;=4,F4699&lt;=2),"New/Promising",TRUE,"Needs Attention")</f>
        <v>Champions</v>
      </c>
      <c r="I4699" s="3" t="str">
        <f t="shared" si="77"/>
        <v>Active</v>
      </c>
      <c r="J4699" s="3" t="str">
        <f>_xlfn.XLOOKUP(A4699,'Country_Lookup'!$D:$D,'Country_Lookup'!$E:$E)</f>
        <v>United Kingdom</v>
      </c>
    </row>
    <row r="4700" spans="1:10" x14ac:dyDescent="0.3">
      <c r="A4700">
        <v>17093</v>
      </c>
      <c r="B4700">
        <v>592</v>
      </c>
      <c r="C4700">
        <v>1</v>
      </c>
      <c r="D4700">
        <v>235.88000000000008</v>
      </c>
      <c r="E4700" cm="1">
        <f t="array" ref="E4700">_xlfn.IFS(B4700&lt;=PERCENTILE($B$3:$B$5882,0.2),5,B4700&lt;=PERCENTILE($B$3:$B$5882,0.4),4,B4700&lt;=PERCENTILE($B$3:$B$5882,0.6),3,B4700&lt;=PERCENTILE($B$3:$B$5882,0.8),2,TRUE,1)</f>
        <v>1</v>
      </c>
      <c r="F4700" cm="1">
        <f t="array" ref="F4700">_xlfn.IFS(C4700&lt;=PERCENTILE($C$3:$C$5882,0.2),1,C4700&lt;=PERCENTILE($C$3:$C$5882,0.4),2,C4700&lt;=PERCENTILE($C$3:$C$5882,0.6),3,C4700&lt;=PERCENTILE($C$3:$C$5882,0.8),4,TRUE,5)</f>
        <v>1</v>
      </c>
      <c r="G4700" cm="1">
        <f t="array" ref="G4700">_xlfn.IFS(D4700&lt;=PERCENTILE($D$3:$D$5882,0.2),1,D4700&lt;=PERCENTILE($D$3:$D$5882,0.4),2,D4700&lt;=PERCENTILE($D$3:$D$5882,0.6),3,D4700&lt;=PERCENTILE($D$3:$D$5882,0.8),4,TRUE,5)</f>
        <v>1</v>
      </c>
      <c r="H4700" s="3" t="str" cm="1">
        <f t="array" ref="H4700">_xlfn.IFS(AND(E4700&gt;=4,F4700&gt;=4,G4700&gt;=4),"Champions",AND(E4700&gt;=3,F4700&gt;=3,G4700&gt;=3),"Loyal Customers",AND(E4700&lt;=2,F4700&gt;=3),"At Risk",AND(E4700&lt;=2,F4700&lt;=2,G4700&lt;=2),"Lost",AND(E4700&gt;=4,F4700&lt;=2),"New/Promising",TRUE,"Needs Attention")</f>
        <v>Lost</v>
      </c>
      <c r="I4700" s="3" t="str">
        <f t="shared" si="77"/>
        <v>Churned</v>
      </c>
      <c r="J4700" s="3" t="str">
        <f>_xlfn.XLOOKUP(A4700,'Country_Lookup'!$D:$D,'Country_Lookup'!$E:$E)</f>
        <v>United Kingdom</v>
      </c>
    </row>
    <row r="4701" spans="1:10" x14ac:dyDescent="0.3">
      <c r="A4701">
        <v>17094</v>
      </c>
      <c r="B4701">
        <v>322</v>
      </c>
      <c r="C4701">
        <v>2</v>
      </c>
      <c r="D4701">
        <v>402.19999999999987</v>
      </c>
      <c r="E4701" cm="1">
        <f t="array" ref="E4701">_xlfn.IFS(B4701&lt;=PERCENTILE($B$3:$B$5882,0.2),5,B4701&lt;=PERCENTILE($B$3:$B$5882,0.4),4,B4701&lt;=PERCENTILE($B$3:$B$5882,0.6),3,B4701&lt;=PERCENTILE($B$3:$B$5882,0.8),2,TRUE,1)</f>
        <v>2</v>
      </c>
      <c r="F4701" cm="1">
        <f t="array" ref="F4701">_xlfn.IFS(C4701&lt;=PERCENTILE($C$3:$C$5882,0.2),1,C4701&lt;=PERCENTILE($C$3:$C$5882,0.4),2,C4701&lt;=PERCENTILE($C$3:$C$5882,0.6),3,C4701&lt;=PERCENTILE($C$3:$C$5882,0.8),4,TRUE,5)</f>
        <v>2</v>
      </c>
      <c r="G4701" cm="1">
        <f t="array" ref="G4701">_xlfn.IFS(D4701&lt;=PERCENTILE($D$3:$D$5882,0.2),1,D4701&lt;=PERCENTILE($D$3:$D$5882,0.4),2,D4701&lt;=PERCENTILE($D$3:$D$5882,0.6),3,D4701&lt;=PERCENTILE($D$3:$D$5882,0.8),4,TRUE,5)</f>
        <v>2</v>
      </c>
      <c r="H4701" s="3" t="str" cm="1">
        <f t="array" ref="H4701">_xlfn.IFS(AND(E4701&gt;=4,F4701&gt;=4,G4701&gt;=4),"Champions",AND(E4701&gt;=3,F4701&gt;=3,G4701&gt;=3),"Loyal Customers",AND(E4701&lt;=2,F4701&gt;=3),"At Risk",AND(E4701&lt;=2,F4701&lt;=2,G4701&lt;=2),"Lost",AND(E4701&gt;=4,F4701&lt;=2),"New/Promising",TRUE,"Needs Attention")</f>
        <v>Lost</v>
      </c>
      <c r="I4701" s="3" t="str">
        <f t="shared" si="77"/>
        <v>Churned</v>
      </c>
      <c r="J4701" s="3" t="str">
        <f>_xlfn.XLOOKUP(A4701,'Country_Lookup'!$D:$D,'Country_Lookup'!$E:$E)</f>
        <v>United Kingdom</v>
      </c>
    </row>
    <row r="4702" spans="1:10" x14ac:dyDescent="0.3">
      <c r="A4702">
        <v>17095</v>
      </c>
      <c r="B4702">
        <v>22</v>
      </c>
      <c r="C4702">
        <v>7</v>
      </c>
      <c r="D4702">
        <v>2572.2499999999995</v>
      </c>
      <c r="E4702" cm="1">
        <f t="array" ref="E4702">_xlfn.IFS(B4702&lt;=PERCENTILE($B$3:$B$5882,0.2),5,B4702&lt;=PERCENTILE($B$3:$B$5882,0.4),4,B4702&lt;=PERCENTILE($B$3:$B$5882,0.6),3,B4702&lt;=PERCENTILE($B$3:$B$5882,0.8),2,TRUE,1)</f>
        <v>4</v>
      </c>
      <c r="F4702" cm="1">
        <f t="array" ref="F4702">_xlfn.IFS(C4702&lt;=PERCENTILE($C$3:$C$5882,0.2),1,C4702&lt;=PERCENTILE($C$3:$C$5882,0.4),2,C4702&lt;=PERCENTILE($C$3:$C$5882,0.6),3,C4702&lt;=PERCENTILE($C$3:$C$5882,0.8),4,TRUE,5)</f>
        <v>4</v>
      </c>
      <c r="G4702" cm="1">
        <f t="array" ref="G4702">_xlfn.IFS(D4702&lt;=PERCENTILE($D$3:$D$5882,0.2),1,D4702&lt;=PERCENTILE($D$3:$D$5882,0.4),2,D4702&lt;=PERCENTILE($D$3:$D$5882,0.6),3,D4702&lt;=PERCENTILE($D$3:$D$5882,0.8),4,TRUE,5)</f>
        <v>4</v>
      </c>
      <c r="H4702" s="3" t="str" cm="1">
        <f t="array" ref="H4702">_xlfn.IFS(AND(E4702&gt;=4,F4702&gt;=4,G4702&gt;=4),"Champions",AND(E4702&gt;=3,F4702&gt;=3,G4702&gt;=3),"Loyal Customers",AND(E4702&lt;=2,F4702&gt;=3),"At Risk",AND(E4702&lt;=2,F4702&lt;=2,G4702&lt;=2),"Lost",AND(E4702&gt;=4,F4702&lt;=2),"New/Promising",TRUE,"Needs Attention")</f>
        <v>Champions</v>
      </c>
      <c r="I4702" s="3" t="str">
        <f t="shared" si="77"/>
        <v>Active</v>
      </c>
      <c r="J4702" s="3" t="str">
        <f>_xlfn.XLOOKUP(A4702,'Country_Lookup'!$D:$D,'Country_Lookup'!$E:$E)</f>
        <v>United Kingdom</v>
      </c>
    </row>
    <row r="4703" spans="1:10" x14ac:dyDescent="0.3">
      <c r="A4703">
        <v>17096</v>
      </c>
      <c r="B4703">
        <v>15</v>
      </c>
      <c r="C4703">
        <v>11</v>
      </c>
      <c r="D4703">
        <v>3759.1800000000158</v>
      </c>
      <c r="E4703" cm="1">
        <f t="array" ref="E4703">_xlfn.IFS(B4703&lt;=PERCENTILE($B$3:$B$5882,0.2),5,B4703&lt;=PERCENTILE($B$3:$B$5882,0.4),4,B4703&lt;=PERCENTILE($B$3:$B$5882,0.6),3,B4703&lt;=PERCENTILE($B$3:$B$5882,0.8),2,TRUE,1)</f>
        <v>5</v>
      </c>
      <c r="F4703" cm="1">
        <f t="array" ref="F4703">_xlfn.IFS(C4703&lt;=PERCENTILE($C$3:$C$5882,0.2),1,C4703&lt;=PERCENTILE($C$3:$C$5882,0.4),2,C4703&lt;=PERCENTILE($C$3:$C$5882,0.6),3,C4703&lt;=PERCENTILE($C$3:$C$5882,0.8),4,TRUE,5)</f>
        <v>5</v>
      </c>
      <c r="G4703" cm="1">
        <f t="array" ref="G4703">_xlfn.IFS(D4703&lt;=PERCENTILE($D$3:$D$5882,0.2),1,D4703&lt;=PERCENTILE($D$3:$D$5882,0.4),2,D4703&lt;=PERCENTILE($D$3:$D$5882,0.6),3,D4703&lt;=PERCENTILE($D$3:$D$5882,0.8),4,TRUE,5)</f>
        <v>5</v>
      </c>
      <c r="H4703" s="3" t="str" cm="1">
        <f t="array" ref="H4703">_xlfn.IFS(AND(E4703&gt;=4,F4703&gt;=4,G4703&gt;=4),"Champions",AND(E4703&gt;=3,F4703&gt;=3,G4703&gt;=3),"Loyal Customers",AND(E4703&lt;=2,F4703&gt;=3),"At Risk",AND(E4703&lt;=2,F4703&lt;=2,G4703&lt;=2),"Lost",AND(E4703&gt;=4,F4703&lt;=2),"New/Promising",TRUE,"Needs Attention")</f>
        <v>Champions</v>
      </c>
      <c r="I4703" s="3" t="str">
        <f t="shared" si="77"/>
        <v>Active</v>
      </c>
      <c r="J4703" s="3" t="str">
        <f>_xlfn.XLOOKUP(A4703,'Country_Lookup'!$D:$D,'Country_Lookup'!$E:$E)</f>
        <v>United Kingdom</v>
      </c>
    </row>
    <row r="4704" spans="1:10" x14ac:dyDescent="0.3">
      <c r="A4704">
        <v>17097</v>
      </c>
      <c r="B4704">
        <v>2</v>
      </c>
      <c r="C4704">
        <v>9</v>
      </c>
      <c r="D4704">
        <v>1340.45</v>
      </c>
      <c r="E4704" cm="1">
        <f t="array" ref="E4704">_xlfn.IFS(B4704&lt;=PERCENTILE($B$3:$B$5882,0.2),5,B4704&lt;=PERCENTILE($B$3:$B$5882,0.4),4,B4704&lt;=PERCENTILE($B$3:$B$5882,0.6),3,B4704&lt;=PERCENTILE($B$3:$B$5882,0.8),2,TRUE,1)</f>
        <v>5</v>
      </c>
      <c r="F4704" cm="1">
        <f t="array" ref="F4704">_xlfn.IFS(C4704&lt;=PERCENTILE($C$3:$C$5882,0.2),1,C4704&lt;=PERCENTILE($C$3:$C$5882,0.4),2,C4704&lt;=PERCENTILE($C$3:$C$5882,0.6),3,C4704&lt;=PERCENTILE($C$3:$C$5882,0.8),4,TRUE,5)</f>
        <v>5</v>
      </c>
      <c r="G4704" cm="1">
        <f t="array" ref="G4704">_xlfn.IFS(D4704&lt;=PERCENTILE($D$3:$D$5882,0.2),1,D4704&lt;=PERCENTILE($D$3:$D$5882,0.4),2,D4704&lt;=PERCENTILE($D$3:$D$5882,0.6),3,D4704&lt;=PERCENTILE($D$3:$D$5882,0.8),4,TRUE,5)</f>
        <v>4</v>
      </c>
      <c r="H4704" s="3" t="str" cm="1">
        <f t="array" ref="H4704">_xlfn.IFS(AND(E4704&gt;=4,F4704&gt;=4,G4704&gt;=4),"Champions",AND(E4704&gt;=3,F4704&gt;=3,G4704&gt;=3),"Loyal Customers",AND(E4704&lt;=2,F4704&gt;=3),"At Risk",AND(E4704&lt;=2,F4704&lt;=2,G4704&lt;=2),"Lost",AND(E4704&gt;=4,F4704&lt;=2),"New/Promising",TRUE,"Needs Attention")</f>
        <v>Champions</v>
      </c>
      <c r="I4704" s="3" t="str">
        <f t="shared" si="77"/>
        <v>Active</v>
      </c>
      <c r="J4704" s="3" t="str">
        <f>_xlfn.XLOOKUP(A4704,'Country_Lookup'!$D:$D,'Country_Lookup'!$E:$E)</f>
        <v>Spain</v>
      </c>
    </row>
    <row r="4705" spans="1:10" x14ac:dyDescent="0.3">
      <c r="A4705">
        <v>17098</v>
      </c>
      <c r="B4705">
        <v>381</v>
      </c>
      <c r="C4705">
        <v>3</v>
      </c>
      <c r="D4705">
        <v>591.06999999999982</v>
      </c>
      <c r="E4705" cm="1">
        <f t="array" ref="E4705">_xlfn.IFS(B4705&lt;=PERCENTILE($B$3:$B$5882,0.2),5,B4705&lt;=PERCENTILE($B$3:$B$5882,0.4),4,B4705&lt;=PERCENTILE($B$3:$B$5882,0.6),3,B4705&lt;=PERCENTILE($B$3:$B$5882,0.8),2,TRUE,1)</f>
        <v>2</v>
      </c>
      <c r="F4705" cm="1">
        <f t="array" ref="F4705">_xlfn.IFS(C4705&lt;=PERCENTILE($C$3:$C$5882,0.2),1,C4705&lt;=PERCENTILE($C$3:$C$5882,0.4),2,C4705&lt;=PERCENTILE($C$3:$C$5882,0.6),3,C4705&lt;=PERCENTILE($C$3:$C$5882,0.8),4,TRUE,5)</f>
        <v>3</v>
      </c>
      <c r="G4705" cm="1">
        <f t="array" ref="G4705">_xlfn.IFS(D4705&lt;=PERCENTILE($D$3:$D$5882,0.2),1,D4705&lt;=PERCENTILE($D$3:$D$5882,0.4),2,D4705&lt;=PERCENTILE($D$3:$D$5882,0.6),3,D4705&lt;=PERCENTILE($D$3:$D$5882,0.8),4,TRUE,5)</f>
        <v>2</v>
      </c>
      <c r="H4705" s="3" t="str" cm="1">
        <f t="array" ref="H4705">_xlfn.IFS(AND(E4705&gt;=4,F4705&gt;=4,G4705&gt;=4),"Champions",AND(E4705&gt;=3,F4705&gt;=3,G4705&gt;=3),"Loyal Customers",AND(E4705&lt;=2,F4705&gt;=3),"At Risk",AND(E4705&lt;=2,F4705&lt;=2,G4705&lt;=2),"Lost",AND(E4705&gt;=4,F4705&lt;=2),"New/Promising",TRUE,"Needs Attention")</f>
        <v>At Risk</v>
      </c>
      <c r="I4705" s="3" t="str">
        <f t="shared" si="77"/>
        <v>Churned</v>
      </c>
      <c r="J4705" s="3" t="str">
        <f>_xlfn.XLOOKUP(A4705,'Country_Lookup'!$D:$D,'Country_Lookup'!$E:$E)</f>
        <v>United Kingdom</v>
      </c>
    </row>
    <row r="4706" spans="1:10" x14ac:dyDescent="0.3">
      <c r="A4706">
        <v>17099</v>
      </c>
      <c r="B4706">
        <v>533</v>
      </c>
      <c r="C4706">
        <v>1</v>
      </c>
      <c r="D4706">
        <v>582.1699999999995</v>
      </c>
      <c r="E4706" cm="1">
        <f t="array" ref="E4706">_xlfn.IFS(B4706&lt;=PERCENTILE($B$3:$B$5882,0.2),5,B4706&lt;=PERCENTILE($B$3:$B$5882,0.4),4,B4706&lt;=PERCENTILE($B$3:$B$5882,0.6),3,B4706&lt;=PERCENTILE($B$3:$B$5882,0.8),2,TRUE,1)</f>
        <v>1</v>
      </c>
      <c r="F4706" cm="1">
        <f t="array" ref="F4706">_xlfn.IFS(C4706&lt;=PERCENTILE($C$3:$C$5882,0.2),1,C4706&lt;=PERCENTILE($C$3:$C$5882,0.4),2,C4706&lt;=PERCENTILE($C$3:$C$5882,0.6),3,C4706&lt;=PERCENTILE($C$3:$C$5882,0.8),4,TRUE,5)</f>
        <v>1</v>
      </c>
      <c r="G4706" cm="1">
        <f t="array" ref="G4706">_xlfn.IFS(D4706&lt;=PERCENTILE($D$3:$D$5882,0.2),1,D4706&lt;=PERCENTILE($D$3:$D$5882,0.4),2,D4706&lt;=PERCENTILE($D$3:$D$5882,0.6),3,D4706&lt;=PERCENTILE($D$3:$D$5882,0.8),4,TRUE,5)</f>
        <v>2</v>
      </c>
      <c r="H4706" s="3" t="str" cm="1">
        <f t="array" ref="H4706">_xlfn.IFS(AND(E4706&gt;=4,F4706&gt;=4,G4706&gt;=4),"Champions",AND(E4706&gt;=3,F4706&gt;=3,G4706&gt;=3),"Loyal Customers",AND(E4706&lt;=2,F4706&gt;=3),"At Risk",AND(E4706&lt;=2,F4706&lt;=2,G4706&lt;=2),"Lost",AND(E4706&gt;=4,F4706&lt;=2),"New/Promising",TRUE,"Needs Attention")</f>
        <v>Lost</v>
      </c>
      <c r="I4706" s="3" t="str">
        <f t="shared" si="77"/>
        <v>Churned</v>
      </c>
      <c r="J4706" s="3" t="str">
        <f>_xlfn.XLOOKUP(A4706,'Country_Lookup'!$D:$D,'Country_Lookup'!$E:$E)</f>
        <v>United Kingdom</v>
      </c>
    </row>
    <row r="4707" spans="1:10" x14ac:dyDescent="0.3">
      <c r="A4707">
        <v>17100</v>
      </c>
      <c r="B4707">
        <v>18</v>
      </c>
      <c r="C4707">
        <v>2</v>
      </c>
      <c r="D4707">
        <v>971.73999999999944</v>
      </c>
      <c r="E4707" cm="1">
        <f t="array" ref="E4707">_xlfn.IFS(B4707&lt;=PERCENTILE($B$3:$B$5882,0.2),5,B4707&lt;=PERCENTILE($B$3:$B$5882,0.4),4,B4707&lt;=PERCENTILE($B$3:$B$5882,0.6),3,B4707&lt;=PERCENTILE($B$3:$B$5882,0.8),2,TRUE,1)</f>
        <v>5</v>
      </c>
      <c r="F4707" cm="1">
        <f t="array" ref="F4707">_xlfn.IFS(C4707&lt;=PERCENTILE($C$3:$C$5882,0.2),1,C4707&lt;=PERCENTILE($C$3:$C$5882,0.4),2,C4707&lt;=PERCENTILE($C$3:$C$5882,0.6),3,C4707&lt;=PERCENTILE($C$3:$C$5882,0.8),4,TRUE,5)</f>
        <v>2</v>
      </c>
      <c r="G4707" cm="1">
        <f t="array" ref="G4707">_xlfn.IFS(D4707&lt;=PERCENTILE($D$3:$D$5882,0.2),1,D4707&lt;=PERCENTILE($D$3:$D$5882,0.4),2,D4707&lt;=PERCENTILE($D$3:$D$5882,0.6),3,D4707&lt;=PERCENTILE($D$3:$D$5882,0.8),4,TRUE,5)</f>
        <v>3</v>
      </c>
      <c r="H4707" s="3" t="str" cm="1">
        <f t="array" ref="H4707">_xlfn.IFS(AND(E4707&gt;=4,F4707&gt;=4,G4707&gt;=4),"Champions",AND(E4707&gt;=3,F4707&gt;=3,G4707&gt;=3),"Loyal Customers",AND(E4707&lt;=2,F4707&gt;=3),"At Risk",AND(E4707&lt;=2,F4707&lt;=2,G4707&lt;=2),"Lost",AND(E4707&gt;=4,F4707&lt;=2),"New/Promising",TRUE,"Needs Attention")</f>
        <v>New/Promising</v>
      </c>
      <c r="I4707" s="3" t="str">
        <f t="shared" si="77"/>
        <v>Active</v>
      </c>
      <c r="J4707" s="3" t="str">
        <f>_xlfn.XLOOKUP(A4707,'Country_Lookup'!$D:$D,'Country_Lookup'!$E:$E)</f>
        <v>United Kingdom</v>
      </c>
    </row>
    <row r="4708" spans="1:10" x14ac:dyDescent="0.3">
      <c r="A4708">
        <v>17101</v>
      </c>
      <c r="B4708">
        <v>10</v>
      </c>
      <c r="C4708">
        <v>7</v>
      </c>
      <c r="D4708">
        <v>2507.0499999999965</v>
      </c>
      <c r="E4708" cm="1">
        <f t="array" ref="E4708">_xlfn.IFS(B4708&lt;=PERCENTILE($B$3:$B$5882,0.2),5,B4708&lt;=PERCENTILE($B$3:$B$5882,0.4),4,B4708&lt;=PERCENTILE($B$3:$B$5882,0.6),3,B4708&lt;=PERCENTILE($B$3:$B$5882,0.8),2,TRUE,1)</f>
        <v>5</v>
      </c>
      <c r="F4708" cm="1">
        <f t="array" ref="F4708">_xlfn.IFS(C4708&lt;=PERCENTILE($C$3:$C$5882,0.2),1,C4708&lt;=PERCENTILE($C$3:$C$5882,0.4),2,C4708&lt;=PERCENTILE($C$3:$C$5882,0.6),3,C4708&lt;=PERCENTILE($C$3:$C$5882,0.8),4,TRUE,5)</f>
        <v>4</v>
      </c>
      <c r="G4708" cm="1">
        <f t="array" ref="G4708">_xlfn.IFS(D4708&lt;=PERCENTILE($D$3:$D$5882,0.2),1,D4708&lt;=PERCENTILE($D$3:$D$5882,0.4),2,D4708&lt;=PERCENTILE($D$3:$D$5882,0.6),3,D4708&lt;=PERCENTILE($D$3:$D$5882,0.8),4,TRUE,5)</f>
        <v>4</v>
      </c>
      <c r="H4708" s="3" t="str" cm="1">
        <f t="array" ref="H4708">_xlfn.IFS(AND(E4708&gt;=4,F4708&gt;=4,G4708&gt;=4),"Champions",AND(E4708&gt;=3,F4708&gt;=3,G4708&gt;=3),"Loyal Customers",AND(E4708&lt;=2,F4708&gt;=3),"At Risk",AND(E4708&lt;=2,F4708&lt;=2,G4708&lt;=2),"Lost",AND(E4708&gt;=4,F4708&lt;=2),"New/Promising",TRUE,"Needs Attention")</f>
        <v>Champions</v>
      </c>
      <c r="I4708" s="3" t="str">
        <f t="shared" si="77"/>
        <v>Active</v>
      </c>
      <c r="J4708" s="3" t="str">
        <f>_xlfn.XLOOKUP(A4708,'Country_Lookup'!$D:$D,'Country_Lookup'!$E:$E)</f>
        <v>United Kingdom</v>
      </c>
    </row>
    <row r="4709" spans="1:10" x14ac:dyDescent="0.3">
      <c r="A4709">
        <v>17102</v>
      </c>
      <c r="B4709">
        <v>261</v>
      </c>
      <c r="C4709">
        <v>1</v>
      </c>
      <c r="D4709">
        <v>25.5</v>
      </c>
      <c r="E4709" cm="1">
        <f t="array" ref="E4709">_xlfn.IFS(B4709&lt;=PERCENTILE($B$3:$B$5882,0.2),5,B4709&lt;=PERCENTILE($B$3:$B$5882,0.4),4,B4709&lt;=PERCENTILE($B$3:$B$5882,0.6),3,B4709&lt;=PERCENTILE($B$3:$B$5882,0.8),2,TRUE,1)</f>
        <v>2</v>
      </c>
      <c r="F4709" cm="1">
        <f t="array" ref="F4709">_xlfn.IFS(C4709&lt;=PERCENTILE($C$3:$C$5882,0.2),1,C4709&lt;=PERCENTILE($C$3:$C$5882,0.4),2,C4709&lt;=PERCENTILE($C$3:$C$5882,0.6),3,C4709&lt;=PERCENTILE($C$3:$C$5882,0.8),4,TRUE,5)</f>
        <v>1</v>
      </c>
      <c r="G4709" cm="1">
        <f t="array" ref="G4709">_xlfn.IFS(D4709&lt;=PERCENTILE($D$3:$D$5882,0.2),1,D4709&lt;=PERCENTILE($D$3:$D$5882,0.4),2,D4709&lt;=PERCENTILE($D$3:$D$5882,0.6),3,D4709&lt;=PERCENTILE($D$3:$D$5882,0.8),4,TRUE,5)</f>
        <v>1</v>
      </c>
      <c r="H4709" s="3" t="str" cm="1">
        <f t="array" ref="H4709">_xlfn.IFS(AND(E4709&gt;=4,F4709&gt;=4,G4709&gt;=4),"Champions",AND(E4709&gt;=3,F4709&gt;=3,G4709&gt;=3),"Loyal Customers",AND(E4709&lt;=2,F4709&gt;=3),"At Risk",AND(E4709&lt;=2,F4709&lt;=2,G4709&lt;=2),"Lost",AND(E4709&gt;=4,F4709&lt;=2),"New/Promising",TRUE,"Needs Attention")</f>
        <v>Lost</v>
      </c>
      <c r="I4709" s="3" t="str">
        <f t="shared" si="77"/>
        <v>Churned</v>
      </c>
      <c r="J4709" s="3" t="str">
        <f>_xlfn.XLOOKUP(A4709,'Country_Lookup'!$D:$D,'Country_Lookup'!$E:$E)</f>
        <v>United Kingdom</v>
      </c>
    </row>
    <row r="4710" spans="1:10" x14ac:dyDescent="0.3">
      <c r="A4710">
        <v>17103</v>
      </c>
      <c r="B4710">
        <v>722</v>
      </c>
      <c r="C4710">
        <v>1</v>
      </c>
      <c r="D4710">
        <v>424.29999999999973</v>
      </c>
      <c r="E4710" cm="1">
        <f t="array" ref="E4710">_xlfn.IFS(B4710&lt;=PERCENTILE($B$3:$B$5882,0.2),5,B4710&lt;=PERCENTILE($B$3:$B$5882,0.4),4,B4710&lt;=PERCENTILE($B$3:$B$5882,0.6),3,B4710&lt;=PERCENTILE($B$3:$B$5882,0.8),2,TRUE,1)</f>
        <v>1</v>
      </c>
      <c r="F4710" cm="1">
        <f t="array" ref="F4710">_xlfn.IFS(C4710&lt;=PERCENTILE($C$3:$C$5882,0.2),1,C4710&lt;=PERCENTILE($C$3:$C$5882,0.4),2,C4710&lt;=PERCENTILE($C$3:$C$5882,0.6),3,C4710&lt;=PERCENTILE($C$3:$C$5882,0.8),4,TRUE,5)</f>
        <v>1</v>
      </c>
      <c r="G4710" cm="1">
        <f t="array" ref="G4710">_xlfn.IFS(D4710&lt;=PERCENTILE($D$3:$D$5882,0.2),1,D4710&lt;=PERCENTILE($D$3:$D$5882,0.4),2,D4710&lt;=PERCENTILE($D$3:$D$5882,0.6),3,D4710&lt;=PERCENTILE($D$3:$D$5882,0.8),4,TRUE,5)</f>
        <v>2</v>
      </c>
      <c r="H4710" s="3" t="str" cm="1">
        <f t="array" ref="H4710">_xlfn.IFS(AND(E4710&gt;=4,F4710&gt;=4,G4710&gt;=4),"Champions",AND(E4710&gt;=3,F4710&gt;=3,G4710&gt;=3),"Loyal Customers",AND(E4710&lt;=2,F4710&gt;=3),"At Risk",AND(E4710&lt;=2,F4710&lt;=2,G4710&lt;=2),"Lost",AND(E4710&gt;=4,F4710&lt;=2),"New/Promising",TRUE,"Needs Attention")</f>
        <v>Lost</v>
      </c>
      <c r="I4710" s="3" t="str">
        <f t="shared" si="77"/>
        <v>Churned</v>
      </c>
      <c r="J4710" s="3" t="str">
        <f>_xlfn.XLOOKUP(A4710,'Country_Lookup'!$D:$D,'Country_Lookup'!$E:$E)</f>
        <v>United Kingdom</v>
      </c>
    </row>
    <row r="4711" spans="1:10" x14ac:dyDescent="0.3">
      <c r="A4711">
        <v>17104</v>
      </c>
      <c r="B4711">
        <v>423</v>
      </c>
      <c r="C4711">
        <v>1</v>
      </c>
      <c r="D4711">
        <v>474.03</v>
      </c>
      <c r="E4711" cm="1">
        <f t="array" ref="E4711">_xlfn.IFS(B4711&lt;=PERCENTILE($B$3:$B$5882,0.2),5,B4711&lt;=PERCENTILE($B$3:$B$5882,0.4),4,B4711&lt;=PERCENTILE($B$3:$B$5882,0.6),3,B4711&lt;=PERCENTILE($B$3:$B$5882,0.8),2,TRUE,1)</f>
        <v>1</v>
      </c>
      <c r="F4711" cm="1">
        <f t="array" ref="F4711">_xlfn.IFS(C4711&lt;=PERCENTILE($C$3:$C$5882,0.2),1,C4711&lt;=PERCENTILE($C$3:$C$5882,0.4),2,C4711&lt;=PERCENTILE($C$3:$C$5882,0.6),3,C4711&lt;=PERCENTILE($C$3:$C$5882,0.8),4,TRUE,5)</f>
        <v>1</v>
      </c>
      <c r="G4711" cm="1">
        <f t="array" ref="G4711">_xlfn.IFS(D4711&lt;=PERCENTILE($D$3:$D$5882,0.2),1,D4711&lt;=PERCENTILE($D$3:$D$5882,0.4),2,D4711&lt;=PERCENTILE($D$3:$D$5882,0.6),3,D4711&lt;=PERCENTILE($D$3:$D$5882,0.8),4,TRUE,5)</f>
        <v>2</v>
      </c>
      <c r="H4711" s="3" t="str" cm="1">
        <f t="array" ref="H4711">_xlfn.IFS(AND(E4711&gt;=4,F4711&gt;=4,G4711&gt;=4),"Champions",AND(E4711&gt;=3,F4711&gt;=3,G4711&gt;=3),"Loyal Customers",AND(E4711&lt;=2,F4711&gt;=3),"At Risk",AND(E4711&lt;=2,F4711&lt;=2,G4711&lt;=2),"Lost",AND(E4711&gt;=4,F4711&lt;=2),"New/Promising",TRUE,"Needs Attention")</f>
        <v>Lost</v>
      </c>
      <c r="I4711" s="3" t="str">
        <f t="shared" si="77"/>
        <v>Churned</v>
      </c>
      <c r="J4711" s="3" t="str">
        <f>_xlfn.XLOOKUP(A4711,'Country_Lookup'!$D:$D,'Country_Lookup'!$E:$E)</f>
        <v>United Kingdom</v>
      </c>
    </row>
    <row r="4712" spans="1:10" x14ac:dyDescent="0.3">
      <c r="A4712">
        <v>17105</v>
      </c>
      <c r="B4712">
        <v>159</v>
      </c>
      <c r="C4712">
        <v>2</v>
      </c>
      <c r="D4712">
        <v>665.77999999999929</v>
      </c>
      <c r="E4712" cm="1">
        <f t="array" ref="E4712">_xlfn.IFS(B4712&lt;=PERCENTILE($B$3:$B$5882,0.2),5,B4712&lt;=PERCENTILE($B$3:$B$5882,0.4),4,B4712&lt;=PERCENTILE($B$3:$B$5882,0.6),3,B4712&lt;=PERCENTILE($B$3:$B$5882,0.8),2,TRUE,1)</f>
        <v>3</v>
      </c>
      <c r="F4712" cm="1">
        <f t="array" ref="F4712">_xlfn.IFS(C4712&lt;=PERCENTILE($C$3:$C$5882,0.2),1,C4712&lt;=PERCENTILE($C$3:$C$5882,0.4),2,C4712&lt;=PERCENTILE($C$3:$C$5882,0.6),3,C4712&lt;=PERCENTILE($C$3:$C$5882,0.8),4,TRUE,5)</f>
        <v>2</v>
      </c>
      <c r="G4712" cm="1">
        <f t="array" ref="G4712">_xlfn.IFS(D4712&lt;=PERCENTILE($D$3:$D$5882,0.2),1,D4712&lt;=PERCENTILE($D$3:$D$5882,0.4),2,D4712&lt;=PERCENTILE($D$3:$D$5882,0.6),3,D4712&lt;=PERCENTILE($D$3:$D$5882,0.8),4,TRUE,5)</f>
        <v>3</v>
      </c>
      <c r="H4712" s="3" t="str" cm="1">
        <f t="array" ref="H4712">_xlfn.IFS(AND(E4712&gt;=4,F4712&gt;=4,G4712&gt;=4),"Champions",AND(E4712&gt;=3,F4712&gt;=3,G4712&gt;=3),"Loyal Customers",AND(E4712&lt;=2,F4712&gt;=3),"At Risk",AND(E4712&lt;=2,F4712&lt;=2,G4712&lt;=2),"Lost",AND(E4712&gt;=4,F4712&lt;=2),"New/Promising",TRUE,"Needs Attention")</f>
        <v>Needs Attention</v>
      </c>
      <c r="I4712" s="3" t="str">
        <f t="shared" si="77"/>
        <v>Churned</v>
      </c>
      <c r="J4712" s="3" t="str">
        <f>_xlfn.XLOOKUP(A4712,'Country_Lookup'!$D:$D,'Country_Lookup'!$E:$E)</f>
        <v>United Kingdom</v>
      </c>
    </row>
    <row r="4713" spans="1:10" x14ac:dyDescent="0.3">
      <c r="A4713">
        <v>17106</v>
      </c>
      <c r="B4713">
        <v>389</v>
      </c>
      <c r="C4713">
        <v>1</v>
      </c>
      <c r="D4713">
        <v>491.22999999999962</v>
      </c>
      <c r="E4713" cm="1">
        <f t="array" ref="E4713">_xlfn.IFS(B4713&lt;=PERCENTILE($B$3:$B$5882,0.2),5,B4713&lt;=PERCENTILE($B$3:$B$5882,0.4),4,B4713&lt;=PERCENTILE($B$3:$B$5882,0.6),3,B4713&lt;=PERCENTILE($B$3:$B$5882,0.8),2,TRUE,1)</f>
        <v>2</v>
      </c>
      <c r="F4713" cm="1">
        <f t="array" ref="F4713">_xlfn.IFS(C4713&lt;=PERCENTILE($C$3:$C$5882,0.2),1,C4713&lt;=PERCENTILE($C$3:$C$5882,0.4),2,C4713&lt;=PERCENTILE($C$3:$C$5882,0.6),3,C4713&lt;=PERCENTILE($C$3:$C$5882,0.8),4,TRUE,5)</f>
        <v>1</v>
      </c>
      <c r="G4713" cm="1">
        <f t="array" ref="G4713">_xlfn.IFS(D4713&lt;=PERCENTILE($D$3:$D$5882,0.2),1,D4713&lt;=PERCENTILE($D$3:$D$5882,0.4),2,D4713&lt;=PERCENTILE($D$3:$D$5882,0.6),3,D4713&lt;=PERCENTILE($D$3:$D$5882,0.8),4,TRUE,5)</f>
        <v>2</v>
      </c>
      <c r="H4713" s="3" t="str" cm="1">
        <f t="array" ref="H4713">_xlfn.IFS(AND(E4713&gt;=4,F4713&gt;=4,G4713&gt;=4),"Champions",AND(E4713&gt;=3,F4713&gt;=3,G4713&gt;=3),"Loyal Customers",AND(E4713&lt;=2,F4713&gt;=3),"At Risk",AND(E4713&lt;=2,F4713&lt;=2,G4713&lt;=2),"Lost",AND(E4713&gt;=4,F4713&lt;=2),"New/Promising",TRUE,"Needs Attention")</f>
        <v>Lost</v>
      </c>
      <c r="I4713" s="3" t="str">
        <f t="shared" si="77"/>
        <v>Churned</v>
      </c>
      <c r="J4713" s="3" t="str">
        <f>_xlfn.XLOOKUP(A4713,'Country_Lookup'!$D:$D,'Country_Lookup'!$E:$E)</f>
        <v>United Kingdom</v>
      </c>
    </row>
    <row r="4714" spans="1:10" x14ac:dyDescent="0.3">
      <c r="A4714">
        <v>17107</v>
      </c>
      <c r="B4714">
        <v>33</v>
      </c>
      <c r="C4714">
        <v>10</v>
      </c>
      <c r="D4714">
        <v>16075.419999999936</v>
      </c>
      <c r="E4714" cm="1">
        <f t="array" ref="E4714">_xlfn.IFS(B4714&lt;=PERCENTILE($B$3:$B$5882,0.2),5,B4714&lt;=PERCENTILE($B$3:$B$5882,0.4),4,B4714&lt;=PERCENTILE($B$3:$B$5882,0.6),3,B4714&lt;=PERCENTILE($B$3:$B$5882,0.8),2,TRUE,1)</f>
        <v>4</v>
      </c>
      <c r="F4714" cm="1">
        <f t="array" ref="F4714">_xlfn.IFS(C4714&lt;=PERCENTILE($C$3:$C$5882,0.2),1,C4714&lt;=PERCENTILE($C$3:$C$5882,0.4),2,C4714&lt;=PERCENTILE($C$3:$C$5882,0.6),3,C4714&lt;=PERCENTILE($C$3:$C$5882,0.8),4,TRUE,5)</f>
        <v>5</v>
      </c>
      <c r="G4714" cm="1">
        <f t="array" ref="G4714">_xlfn.IFS(D4714&lt;=PERCENTILE($D$3:$D$5882,0.2),1,D4714&lt;=PERCENTILE($D$3:$D$5882,0.4),2,D4714&lt;=PERCENTILE($D$3:$D$5882,0.6),3,D4714&lt;=PERCENTILE($D$3:$D$5882,0.8),4,TRUE,5)</f>
        <v>5</v>
      </c>
      <c r="H4714" s="3" t="str" cm="1">
        <f t="array" ref="H4714">_xlfn.IFS(AND(E4714&gt;=4,F4714&gt;=4,G4714&gt;=4),"Champions",AND(E4714&gt;=3,F4714&gt;=3,G4714&gt;=3),"Loyal Customers",AND(E4714&lt;=2,F4714&gt;=3),"At Risk",AND(E4714&lt;=2,F4714&lt;=2,G4714&lt;=2),"Lost",AND(E4714&gt;=4,F4714&lt;=2),"New/Promising",TRUE,"Needs Attention")</f>
        <v>Champions</v>
      </c>
      <c r="I4714" s="3" t="str">
        <f t="shared" si="77"/>
        <v>Active</v>
      </c>
      <c r="J4714" s="3" t="str">
        <f>_xlfn.XLOOKUP(A4714,'Country_Lookup'!$D:$D,'Country_Lookup'!$E:$E)</f>
        <v>United Kingdom</v>
      </c>
    </row>
    <row r="4715" spans="1:10" x14ac:dyDescent="0.3">
      <c r="A4715">
        <v>17108</v>
      </c>
      <c r="B4715">
        <v>663</v>
      </c>
      <c r="C4715">
        <v>1</v>
      </c>
      <c r="D4715">
        <v>174.95000000000002</v>
      </c>
      <c r="E4715" cm="1">
        <f t="array" ref="E4715">_xlfn.IFS(B4715&lt;=PERCENTILE($B$3:$B$5882,0.2),5,B4715&lt;=PERCENTILE($B$3:$B$5882,0.4),4,B4715&lt;=PERCENTILE($B$3:$B$5882,0.6),3,B4715&lt;=PERCENTILE($B$3:$B$5882,0.8),2,TRUE,1)</f>
        <v>1</v>
      </c>
      <c r="F4715" cm="1">
        <f t="array" ref="F4715">_xlfn.IFS(C4715&lt;=PERCENTILE($C$3:$C$5882,0.2),1,C4715&lt;=PERCENTILE($C$3:$C$5882,0.4),2,C4715&lt;=PERCENTILE($C$3:$C$5882,0.6),3,C4715&lt;=PERCENTILE($C$3:$C$5882,0.8),4,TRUE,5)</f>
        <v>1</v>
      </c>
      <c r="G4715" cm="1">
        <f t="array" ref="G4715">_xlfn.IFS(D4715&lt;=PERCENTILE($D$3:$D$5882,0.2),1,D4715&lt;=PERCENTILE($D$3:$D$5882,0.4),2,D4715&lt;=PERCENTILE($D$3:$D$5882,0.6),3,D4715&lt;=PERCENTILE($D$3:$D$5882,0.8),4,TRUE,5)</f>
        <v>1</v>
      </c>
      <c r="H4715" s="3" t="str" cm="1">
        <f t="array" ref="H4715">_xlfn.IFS(AND(E4715&gt;=4,F4715&gt;=4,G4715&gt;=4),"Champions",AND(E4715&gt;=3,F4715&gt;=3,G4715&gt;=3),"Loyal Customers",AND(E4715&lt;=2,F4715&gt;=3),"At Risk",AND(E4715&lt;=2,F4715&lt;=2,G4715&lt;=2),"Lost",AND(E4715&gt;=4,F4715&lt;=2),"New/Promising",TRUE,"Needs Attention")</f>
        <v>Lost</v>
      </c>
      <c r="I4715" s="3" t="str">
        <f t="shared" si="77"/>
        <v>Churned</v>
      </c>
      <c r="J4715" s="3" t="str">
        <f>_xlfn.XLOOKUP(A4715,'Country_Lookup'!$D:$D,'Country_Lookup'!$E:$E)</f>
        <v>United Kingdom</v>
      </c>
    </row>
    <row r="4716" spans="1:10" x14ac:dyDescent="0.3">
      <c r="A4716">
        <v>17109</v>
      </c>
      <c r="B4716">
        <v>29</v>
      </c>
      <c r="C4716">
        <v>8</v>
      </c>
      <c r="D4716">
        <v>1295.4599999999998</v>
      </c>
      <c r="E4716" cm="1">
        <f t="array" ref="E4716">_xlfn.IFS(B4716&lt;=PERCENTILE($B$3:$B$5882,0.2),5,B4716&lt;=PERCENTILE($B$3:$B$5882,0.4),4,B4716&lt;=PERCENTILE($B$3:$B$5882,0.6),3,B4716&lt;=PERCENTILE($B$3:$B$5882,0.8),2,TRUE,1)</f>
        <v>4</v>
      </c>
      <c r="F4716" cm="1">
        <f t="array" ref="F4716">_xlfn.IFS(C4716&lt;=PERCENTILE($C$3:$C$5882,0.2),1,C4716&lt;=PERCENTILE($C$3:$C$5882,0.4),2,C4716&lt;=PERCENTILE($C$3:$C$5882,0.6),3,C4716&lt;=PERCENTILE($C$3:$C$5882,0.8),4,TRUE,5)</f>
        <v>4</v>
      </c>
      <c r="G4716" cm="1">
        <f t="array" ref="G4716">_xlfn.IFS(D4716&lt;=PERCENTILE($D$3:$D$5882,0.2),1,D4716&lt;=PERCENTILE($D$3:$D$5882,0.4),2,D4716&lt;=PERCENTILE($D$3:$D$5882,0.6),3,D4716&lt;=PERCENTILE($D$3:$D$5882,0.8),4,TRUE,5)</f>
        <v>4</v>
      </c>
      <c r="H4716" s="3" t="str" cm="1">
        <f t="array" ref="H4716">_xlfn.IFS(AND(E4716&gt;=4,F4716&gt;=4,G4716&gt;=4),"Champions",AND(E4716&gt;=3,F4716&gt;=3,G4716&gt;=3),"Loyal Customers",AND(E4716&lt;=2,F4716&gt;=3),"At Risk",AND(E4716&lt;=2,F4716&lt;=2,G4716&lt;=2),"Lost",AND(E4716&gt;=4,F4716&lt;=2),"New/Promising",TRUE,"Needs Attention")</f>
        <v>Champions</v>
      </c>
      <c r="I4716" s="3" t="str">
        <f t="shared" si="77"/>
        <v>Active</v>
      </c>
      <c r="J4716" s="3" t="str">
        <f>_xlfn.XLOOKUP(A4716,'Country_Lookup'!$D:$D,'Country_Lookup'!$E:$E)</f>
        <v>United Kingdom</v>
      </c>
    </row>
    <row r="4717" spans="1:10" x14ac:dyDescent="0.3">
      <c r="A4717">
        <v>17110</v>
      </c>
      <c r="B4717">
        <v>165</v>
      </c>
      <c r="C4717">
        <v>3</v>
      </c>
      <c r="D4717">
        <v>510.70000000000044</v>
      </c>
      <c r="E4717" cm="1">
        <f t="array" ref="E4717">_xlfn.IFS(B4717&lt;=PERCENTILE($B$3:$B$5882,0.2),5,B4717&lt;=PERCENTILE($B$3:$B$5882,0.4),4,B4717&lt;=PERCENTILE($B$3:$B$5882,0.6),3,B4717&lt;=PERCENTILE($B$3:$B$5882,0.8),2,TRUE,1)</f>
        <v>3</v>
      </c>
      <c r="F4717" cm="1">
        <f t="array" ref="F4717">_xlfn.IFS(C4717&lt;=PERCENTILE($C$3:$C$5882,0.2),1,C4717&lt;=PERCENTILE($C$3:$C$5882,0.4),2,C4717&lt;=PERCENTILE($C$3:$C$5882,0.6),3,C4717&lt;=PERCENTILE($C$3:$C$5882,0.8),4,TRUE,5)</f>
        <v>3</v>
      </c>
      <c r="G4717" cm="1">
        <f t="array" ref="G4717">_xlfn.IFS(D4717&lt;=PERCENTILE($D$3:$D$5882,0.2),1,D4717&lt;=PERCENTILE($D$3:$D$5882,0.4),2,D4717&lt;=PERCENTILE($D$3:$D$5882,0.6),3,D4717&lt;=PERCENTILE($D$3:$D$5882,0.8),4,TRUE,5)</f>
        <v>2</v>
      </c>
      <c r="H4717" s="3" t="str" cm="1">
        <f t="array" ref="H4717">_xlfn.IFS(AND(E4717&gt;=4,F4717&gt;=4,G4717&gt;=4),"Champions",AND(E4717&gt;=3,F4717&gt;=3,G4717&gt;=3),"Loyal Customers",AND(E4717&lt;=2,F4717&gt;=3),"At Risk",AND(E4717&lt;=2,F4717&lt;=2,G4717&lt;=2),"Lost",AND(E4717&gt;=4,F4717&lt;=2),"New/Promising",TRUE,"Needs Attention")</f>
        <v>Needs Attention</v>
      </c>
      <c r="I4717" s="3" t="str">
        <f t="shared" si="77"/>
        <v>Churned</v>
      </c>
      <c r="J4717" s="3" t="str">
        <f>_xlfn.XLOOKUP(A4717,'Country_Lookup'!$D:$D,'Country_Lookup'!$E:$E)</f>
        <v>United Kingdom</v>
      </c>
    </row>
    <row r="4718" spans="1:10" x14ac:dyDescent="0.3">
      <c r="A4718">
        <v>17111</v>
      </c>
      <c r="B4718">
        <v>47</v>
      </c>
      <c r="C4718">
        <v>2</v>
      </c>
      <c r="D4718">
        <v>476.5800000000005</v>
      </c>
      <c r="E4718" cm="1">
        <f t="array" ref="E4718">_xlfn.IFS(B4718&lt;=PERCENTILE($B$3:$B$5882,0.2),5,B4718&lt;=PERCENTILE($B$3:$B$5882,0.4),4,B4718&lt;=PERCENTILE($B$3:$B$5882,0.6),3,B4718&lt;=PERCENTILE($B$3:$B$5882,0.8),2,TRUE,1)</f>
        <v>4</v>
      </c>
      <c r="F4718" cm="1">
        <f t="array" ref="F4718">_xlfn.IFS(C4718&lt;=PERCENTILE($C$3:$C$5882,0.2),1,C4718&lt;=PERCENTILE($C$3:$C$5882,0.4),2,C4718&lt;=PERCENTILE($C$3:$C$5882,0.6),3,C4718&lt;=PERCENTILE($C$3:$C$5882,0.8),4,TRUE,5)</f>
        <v>2</v>
      </c>
      <c r="G4718" cm="1">
        <f t="array" ref="G4718">_xlfn.IFS(D4718&lt;=PERCENTILE($D$3:$D$5882,0.2),1,D4718&lt;=PERCENTILE($D$3:$D$5882,0.4),2,D4718&lt;=PERCENTILE($D$3:$D$5882,0.6),3,D4718&lt;=PERCENTILE($D$3:$D$5882,0.8),4,TRUE,5)</f>
        <v>2</v>
      </c>
      <c r="H4718" s="3" t="str" cm="1">
        <f t="array" ref="H4718">_xlfn.IFS(AND(E4718&gt;=4,F4718&gt;=4,G4718&gt;=4),"Champions",AND(E4718&gt;=3,F4718&gt;=3,G4718&gt;=3),"Loyal Customers",AND(E4718&lt;=2,F4718&gt;=3),"At Risk",AND(E4718&lt;=2,F4718&lt;=2,G4718&lt;=2),"Lost",AND(E4718&gt;=4,F4718&lt;=2),"New/Promising",TRUE,"Needs Attention")</f>
        <v>New/Promising</v>
      </c>
      <c r="I4718" s="3" t="str">
        <f t="shared" si="77"/>
        <v>Active</v>
      </c>
      <c r="J4718" s="3" t="str">
        <f>_xlfn.XLOOKUP(A4718,'Country_Lookup'!$D:$D,'Country_Lookup'!$E:$E)</f>
        <v>United Kingdom</v>
      </c>
    </row>
    <row r="4719" spans="1:10" x14ac:dyDescent="0.3">
      <c r="A4719">
        <v>17112</v>
      </c>
      <c r="B4719">
        <v>502</v>
      </c>
      <c r="C4719">
        <v>1</v>
      </c>
      <c r="D4719">
        <v>205.17000000000007</v>
      </c>
      <c r="E4719" cm="1">
        <f t="array" ref="E4719">_xlfn.IFS(B4719&lt;=PERCENTILE($B$3:$B$5882,0.2),5,B4719&lt;=PERCENTILE($B$3:$B$5882,0.4),4,B4719&lt;=PERCENTILE($B$3:$B$5882,0.6),3,B4719&lt;=PERCENTILE($B$3:$B$5882,0.8),2,TRUE,1)</f>
        <v>1</v>
      </c>
      <c r="F4719" cm="1">
        <f t="array" ref="F4719">_xlfn.IFS(C4719&lt;=PERCENTILE($C$3:$C$5882,0.2),1,C4719&lt;=PERCENTILE($C$3:$C$5882,0.4),2,C4719&lt;=PERCENTILE($C$3:$C$5882,0.6),3,C4719&lt;=PERCENTILE($C$3:$C$5882,0.8),4,TRUE,5)</f>
        <v>1</v>
      </c>
      <c r="G4719" cm="1">
        <f t="array" ref="G4719">_xlfn.IFS(D4719&lt;=PERCENTILE($D$3:$D$5882,0.2),1,D4719&lt;=PERCENTILE($D$3:$D$5882,0.4),2,D4719&lt;=PERCENTILE($D$3:$D$5882,0.6),3,D4719&lt;=PERCENTILE($D$3:$D$5882,0.8),4,TRUE,5)</f>
        <v>1</v>
      </c>
      <c r="H4719" s="3" t="str" cm="1">
        <f t="array" ref="H4719">_xlfn.IFS(AND(E4719&gt;=4,F4719&gt;=4,G4719&gt;=4),"Champions",AND(E4719&gt;=3,F4719&gt;=3,G4719&gt;=3),"Loyal Customers",AND(E4719&lt;=2,F4719&gt;=3),"At Risk",AND(E4719&lt;=2,F4719&lt;=2,G4719&lt;=2),"Lost",AND(E4719&gt;=4,F4719&lt;=2),"New/Promising",TRUE,"Needs Attention")</f>
        <v>Lost</v>
      </c>
      <c r="I4719" s="3" t="str">
        <f t="shared" si="77"/>
        <v>Churned</v>
      </c>
      <c r="J4719" s="3" t="str">
        <f>_xlfn.XLOOKUP(A4719,'Country_Lookup'!$D:$D,'Country_Lookup'!$E:$E)</f>
        <v>United Kingdom</v>
      </c>
    </row>
    <row r="4720" spans="1:10" x14ac:dyDescent="0.3">
      <c r="A4720">
        <v>17113</v>
      </c>
      <c r="B4720">
        <v>574</v>
      </c>
      <c r="C4720">
        <v>6</v>
      </c>
      <c r="D4720">
        <v>2322.5900000000056</v>
      </c>
      <c r="E4720" cm="1">
        <f t="array" ref="E4720">_xlfn.IFS(B4720&lt;=PERCENTILE($B$3:$B$5882,0.2),5,B4720&lt;=PERCENTILE($B$3:$B$5882,0.4),4,B4720&lt;=PERCENTILE($B$3:$B$5882,0.6),3,B4720&lt;=PERCENTILE($B$3:$B$5882,0.8),2,TRUE,1)</f>
        <v>1</v>
      </c>
      <c r="F4720" cm="1">
        <f t="array" ref="F4720">_xlfn.IFS(C4720&lt;=PERCENTILE($C$3:$C$5882,0.2),1,C4720&lt;=PERCENTILE($C$3:$C$5882,0.4),2,C4720&lt;=PERCENTILE($C$3:$C$5882,0.6),3,C4720&lt;=PERCENTILE($C$3:$C$5882,0.8),4,TRUE,5)</f>
        <v>4</v>
      </c>
      <c r="G4720" cm="1">
        <f t="array" ref="G4720">_xlfn.IFS(D4720&lt;=PERCENTILE($D$3:$D$5882,0.2),1,D4720&lt;=PERCENTILE($D$3:$D$5882,0.4),2,D4720&lt;=PERCENTILE($D$3:$D$5882,0.6),3,D4720&lt;=PERCENTILE($D$3:$D$5882,0.8),4,TRUE,5)</f>
        <v>4</v>
      </c>
      <c r="H4720" s="3" t="str" cm="1">
        <f t="array" ref="H4720">_xlfn.IFS(AND(E4720&gt;=4,F4720&gt;=4,G4720&gt;=4),"Champions",AND(E4720&gt;=3,F4720&gt;=3,G4720&gt;=3),"Loyal Customers",AND(E4720&lt;=2,F4720&gt;=3),"At Risk",AND(E4720&lt;=2,F4720&lt;=2,G4720&lt;=2),"Lost",AND(E4720&gt;=4,F4720&lt;=2),"New/Promising",TRUE,"Needs Attention")</f>
        <v>At Risk</v>
      </c>
      <c r="I4720" s="3" t="str">
        <f t="shared" si="77"/>
        <v>Churned</v>
      </c>
      <c r="J4720" s="3" t="str">
        <f>_xlfn.XLOOKUP(A4720,'Country_Lookup'!$D:$D,'Country_Lookup'!$E:$E)</f>
        <v>United Kingdom</v>
      </c>
    </row>
    <row r="4721" spans="1:10" x14ac:dyDescent="0.3">
      <c r="A4721">
        <v>17114</v>
      </c>
      <c r="B4721">
        <v>5</v>
      </c>
      <c r="C4721">
        <v>8</v>
      </c>
      <c r="D4721">
        <v>808.61999999999887</v>
      </c>
      <c r="E4721" cm="1">
        <f t="array" ref="E4721">_xlfn.IFS(B4721&lt;=PERCENTILE($B$3:$B$5882,0.2),5,B4721&lt;=PERCENTILE($B$3:$B$5882,0.4),4,B4721&lt;=PERCENTILE($B$3:$B$5882,0.6),3,B4721&lt;=PERCENTILE($B$3:$B$5882,0.8),2,TRUE,1)</f>
        <v>5</v>
      </c>
      <c r="F4721" cm="1">
        <f t="array" ref="F4721">_xlfn.IFS(C4721&lt;=PERCENTILE($C$3:$C$5882,0.2),1,C4721&lt;=PERCENTILE($C$3:$C$5882,0.4),2,C4721&lt;=PERCENTILE($C$3:$C$5882,0.6),3,C4721&lt;=PERCENTILE($C$3:$C$5882,0.8),4,TRUE,5)</f>
        <v>4</v>
      </c>
      <c r="G4721" cm="1">
        <f t="array" ref="G4721">_xlfn.IFS(D4721&lt;=PERCENTILE($D$3:$D$5882,0.2),1,D4721&lt;=PERCENTILE($D$3:$D$5882,0.4),2,D4721&lt;=PERCENTILE($D$3:$D$5882,0.6),3,D4721&lt;=PERCENTILE($D$3:$D$5882,0.8),4,TRUE,5)</f>
        <v>3</v>
      </c>
      <c r="H4721" s="3" t="str" cm="1">
        <f t="array" ref="H4721">_xlfn.IFS(AND(E4721&gt;=4,F4721&gt;=4,G4721&gt;=4),"Champions",AND(E4721&gt;=3,F4721&gt;=3,G4721&gt;=3),"Loyal Customers",AND(E4721&lt;=2,F4721&gt;=3),"At Risk",AND(E4721&lt;=2,F4721&lt;=2,G4721&lt;=2),"Lost",AND(E4721&gt;=4,F4721&lt;=2),"New/Promising",TRUE,"Needs Attention")</f>
        <v>Loyal Customers</v>
      </c>
      <c r="I4721" s="3" t="str">
        <f t="shared" si="77"/>
        <v>Active</v>
      </c>
      <c r="J4721" s="3" t="str">
        <f>_xlfn.XLOOKUP(A4721,'Country_Lookup'!$D:$D,'Country_Lookup'!$E:$E)</f>
        <v>United Kingdom</v>
      </c>
    </row>
    <row r="4722" spans="1:10" x14ac:dyDescent="0.3">
      <c r="A4722">
        <v>17115</v>
      </c>
      <c r="B4722">
        <v>8</v>
      </c>
      <c r="C4722">
        <v>7</v>
      </c>
      <c r="D4722">
        <v>2761.4899999999921</v>
      </c>
      <c r="E4722" cm="1">
        <f t="array" ref="E4722">_xlfn.IFS(B4722&lt;=PERCENTILE($B$3:$B$5882,0.2),5,B4722&lt;=PERCENTILE($B$3:$B$5882,0.4),4,B4722&lt;=PERCENTILE($B$3:$B$5882,0.6),3,B4722&lt;=PERCENTILE($B$3:$B$5882,0.8),2,TRUE,1)</f>
        <v>5</v>
      </c>
      <c r="F4722" cm="1">
        <f t="array" ref="F4722">_xlfn.IFS(C4722&lt;=PERCENTILE($C$3:$C$5882,0.2),1,C4722&lt;=PERCENTILE($C$3:$C$5882,0.4),2,C4722&lt;=PERCENTILE($C$3:$C$5882,0.6),3,C4722&lt;=PERCENTILE($C$3:$C$5882,0.8),4,TRUE,5)</f>
        <v>4</v>
      </c>
      <c r="G4722" cm="1">
        <f t="array" ref="G4722">_xlfn.IFS(D4722&lt;=PERCENTILE($D$3:$D$5882,0.2),1,D4722&lt;=PERCENTILE($D$3:$D$5882,0.4),2,D4722&lt;=PERCENTILE($D$3:$D$5882,0.6),3,D4722&lt;=PERCENTILE($D$3:$D$5882,0.8),4,TRUE,5)</f>
        <v>4</v>
      </c>
      <c r="H4722" s="3" t="str" cm="1">
        <f t="array" ref="H4722">_xlfn.IFS(AND(E4722&gt;=4,F4722&gt;=4,G4722&gt;=4),"Champions",AND(E4722&gt;=3,F4722&gt;=3,G4722&gt;=3),"Loyal Customers",AND(E4722&lt;=2,F4722&gt;=3),"At Risk",AND(E4722&lt;=2,F4722&lt;=2,G4722&lt;=2),"Lost",AND(E4722&gt;=4,F4722&lt;=2),"New/Promising",TRUE,"Needs Attention")</f>
        <v>Champions</v>
      </c>
      <c r="I4722" s="3" t="str">
        <f t="shared" si="77"/>
        <v>Active</v>
      </c>
      <c r="J4722" s="3" t="str">
        <f>_xlfn.XLOOKUP(A4722,'Country_Lookup'!$D:$D,'Country_Lookup'!$E:$E)</f>
        <v>United Kingdom</v>
      </c>
    </row>
    <row r="4723" spans="1:10" x14ac:dyDescent="0.3">
      <c r="A4723">
        <v>17116</v>
      </c>
      <c r="B4723">
        <v>648</v>
      </c>
      <c r="C4723">
        <v>1</v>
      </c>
      <c r="D4723">
        <v>389.78000000000014</v>
      </c>
      <c r="E4723" cm="1">
        <f t="array" ref="E4723">_xlfn.IFS(B4723&lt;=PERCENTILE($B$3:$B$5882,0.2),5,B4723&lt;=PERCENTILE($B$3:$B$5882,0.4),4,B4723&lt;=PERCENTILE($B$3:$B$5882,0.6),3,B4723&lt;=PERCENTILE($B$3:$B$5882,0.8),2,TRUE,1)</f>
        <v>1</v>
      </c>
      <c r="F4723" cm="1">
        <f t="array" ref="F4723">_xlfn.IFS(C4723&lt;=PERCENTILE($C$3:$C$5882,0.2),1,C4723&lt;=PERCENTILE($C$3:$C$5882,0.4),2,C4723&lt;=PERCENTILE($C$3:$C$5882,0.6),3,C4723&lt;=PERCENTILE($C$3:$C$5882,0.8),4,TRUE,5)</f>
        <v>1</v>
      </c>
      <c r="G4723" cm="1">
        <f t="array" ref="G4723">_xlfn.IFS(D4723&lt;=PERCENTILE($D$3:$D$5882,0.2),1,D4723&lt;=PERCENTILE($D$3:$D$5882,0.4),2,D4723&lt;=PERCENTILE($D$3:$D$5882,0.6),3,D4723&lt;=PERCENTILE($D$3:$D$5882,0.8),4,TRUE,5)</f>
        <v>2</v>
      </c>
      <c r="H4723" s="3" t="str" cm="1">
        <f t="array" ref="H4723">_xlfn.IFS(AND(E4723&gt;=4,F4723&gt;=4,G4723&gt;=4),"Champions",AND(E4723&gt;=3,F4723&gt;=3,G4723&gt;=3),"Loyal Customers",AND(E4723&lt;=2,F4723&gt;=3),"At Risk",AND(E4723&lt;=2,F4723&lt;=2,G4723&lt;=2),"Lost",AND(E4723&gt;=4,F4723&lt;=2),"New/Promising",TRUE,"Needs Attention")</f>
        <v>Lost</v>
      </c>
      <c r="I4723" s="3" t="str">
        <f t="shared" si="77"/>
        <v>Churned</v>
      </c>
      <c r="J4723" s="3" t="str">
        <f>_xlfn.XLOOKUP(A4723,'Country_Lookup'!$D:$D,'Country_Lookup'!$E:$E)</f>
        <v>United Kingdom</v>
      </c>
    </row>
    <row r="4724" spans="1:10" x14ac:dyDescent="0.3">
      <c r="A4724">
        <v>17117</v>
      </c>
      <c r="B4724">
        <v>288</v>
      </c>
      <c r="C4724">
        <v>1</v>
      </c>
      <c r="D4724">
        <v>116.20000000000002</v>
      </c>
      <c r="E4724" cm="1">
        <f t="array" ref="E4724">_xlfn.IFS(B4724&lt;=PERCENTILE($B$3:$B$5882,0.2),5,B4724&lt;=PERCENTILE($B$3:$B$5882,0.4),4,B4724&lt;=PERCENTILE($B$3:$B$5882,0.6),3,B4724&lt;=PERCENTILE($B$3:$B$5882,0.8),2,TRUE,1)</f>
        <v>2</v>
      </c>
      <c r="F4724" cm="1">
        <f t="array" ref="F4724">_xlfn.IFS(C4724&lt;=PERCENTILE($C$3:$C$5882,0.2),1,C4724&lt;=PERCENTILE($C$3:$C$5882,0.4),2,C4724&lt;=PERCENTILE($C$3:$C$5882,0.6),3,C4724&lt;=PERCENTILE($C$3:$C$5882,0.8),4,TRUE,5)</f>
        <v>1</v>
      </c>
      <c r="G4724" cm="1">
        <f t="array" ref="G4724">_xlfn.IFS(D4724&lt;=PERCENTILE($D$3:$D$5882,0.2),1,D4724&lt;=PERCENTILE($D$3:$D$5882,0.4),2,D4724&lt;=PERCENTILE($D$3:$D$5882,0.6),3,D4724&lt;=PERCENTILE($D$3:$D$5882,0.8),4,TRUE,5)</f>
        <v>1</v>
      </c>
      <c r="H4724" s="3" t="str" cm="1">
        <f t="array" ref="H4724">_xlfn.IFS(AND(E4724&gt;=4,F4724&gt;=4,G4724&gt;=4),"Champions",AND(E4724&gt;=3,F4724&gt;=3,G4724&gt;=3),"Loyal Customers",AND(E4724&lt;=2,F4724&gt;=3),"At Risk",AND(E4724&lt;=2,F4724&lt;=2,G4724&lt;=2),"Lost",AND(E4724&gt;=4,F4724&lt;=2),"New/Promising",TRUE,"Needs Attention")</f>
        <v>Lost</v>
      </c>
      <c r="I4724" s="3" t="str">
        <f t="shared" si="77"/>
        <v>Churned</v>
      </c>
      <c r="J4724" s="3" t="str">
        <f>_xlfn.XLOOKUP(A4724,'Country_Lookup'!$D:$D,'Country_Lookup'!$E:$E)</f>
        <v>United Kingdom</v>
      </c>
    </row>
    <row r="4725" spans="1:10" x14ac:dyDescent="0.3">
      <c r="A4725">
        <v>17118</v>
      </c>
      <c r="B4725">
        <v>317</v>
      </c>
      <c r="C4725">
        <v>1</v>
      </c>
      <c r="D4725">
        <v>157.01999999999998</v>
      </c>
      <c r="E4725" cm="1">
        <f t="array" ref="E4725">_xlfn.IFS(B4725&lt;=PERCENTILE($B$3:$B$5882,0.2),5,B4725&lt;=PERCENTILE($B$3:$B$5882,0.4),4,B4725&lt;=PERCENTILE($B$3:$B$5882,0.6),3,B4725&lt;=PERCENTILE($B$3:$B$5882,0.8),2,TRUE,1)</f>
        <v>2</v>
      </c>
      <c r="F4725" cm="1">
        <f t="array" ref="F4725">_xlfn.IFS(C4725&lt;=PERCENTILE($C$3:$C$5882,0.2),1,C4725&lt;=PERCENTILE($C$3:$C$5882,0.4),2,C4725&lt;=PERCENTILE($C$3:$C$5882,0.6),3,C4725&lt;=PERCENTILE($C$3:$C$5882,0.8),4,TRUE,5)</f>
        <v>1</v>
      </c>
      <c r="G4725" cm="1">
        <f t="array" ref="G4725">_xlfn.IFS(D4725&lt;=PERCENTILE($D$3:$D$5882,0.2),1,D4725&lt;=PERCENTILE($D$3:$D$5882,0.4),2,D4725&lt;=PERCENTILE($D$3:$D$5882,0.6),3,D4725&lt;=PERCENTILE($D$3:$D$5882,0.8),4,TRUE,5)</f>
        <v>1</v>
      </c>
      <c r="H4725" s="3" t="str" cm="1">
        <f t="array" ref="H4725">_xlfn.IFS(AND(E4725&gt;=4,F4725&gt;=4,G4725&gt;=4),"Champions",AND(E4725&gt;=3,F4725&gt;=3,G4725&gt;=3),"Loyal Customers",AND(E4725&lt;=2,F4725&gt;=3),"At Risk",AND(E4725&lt;=2,F4725&lt;=2,G4725&lt;=2),"Lost",AND(E4725&gt;=4,F4725&lt;=2),"New/Promising",TRUE,"Needs Attention")</f>
        <v>Lost</v>
      </c>
      <c r="I4725" s="3" t="str">
        <f t="shared" si="77"/>
        <v>Churned</v>
      </c>
      <c r="J4725" s="3" t="str">
        <f>_xlfn.XLOOKUP(A4725,'Country_Lookup'!$D:$D,'Country_Lookup'!$E:$E)</f>
        <v>United Kingdom</v>
      </c>
    </row>
    <row r="4726" spans="1:10" x14ac:dyDescent="0.3">
      <c r="A4726">
        <v>17119</v>
      </c>
      <c r="B4726">
        <v>3</v>
      </c>
      <c r="C4726">
        <v>2</v>
      </c>
      <c r="D4726">
        <v>606.91</v>
      </c>
      <c r="E4726" cm="1">
        <f t="array" ref="E4726">_xlfn.IFS(B4726&lt;=PERCENTILE($B$3:$B$5882,0.2),5,B4726&lt;=PERCENTILE($B$3:$B$5882,0.4),4,B4726&lt;=PERCENTILE($B$3:$B$5882,0.6),3,B4726&lt;=PERCENTILE($B$3:$B$5882,0.8),2,TRUE,1)</f>
        <v>5</v>
      </c>
      <c r="F4726" cm="1">
        <f t="array" ref="F4726">_xlfn.IFS(C4726&lt;=PERCENTILE($C$3:$C$5882,0.2),1,C4726&lt;=PERCENTILE($C$3:$C$5882,0.4),2,C4726&lt;=PERCENTILE($C$3:$C$5882,0.6),3,C4726&lt;=PERCENTILE($C$3:$C$5882,0.8),4,TRUE,5)</f>
        <v>2</v>
      </c>
      <c r="G4726" cm="1">
        <f t="array" ref="G4726">_xlfn.IFS(D4726&lt;=PERCENTILE($D$3:$D$5882,0.2),1,D4726&lt;=PERCENTILE($D$3:$D$5882,0.4),2,D4726&lt;=PERCENTILE($D$3:$D$5882,0.6),3,D4726&lt;=PERCENTILE($D$3:$D$5882,0.8),4,TRUE,5)</f>
        <v>2</v>
      </c>
      <c r="H4726" s="3" t="str" cm="1">
        <f t="array" ref="H4726">_xlfn.IFS(AND(E4726&gt;=4,F4726&gt;=4,G4726&gt;=4),"Champions",AND(E4726&gt;=3,F4726&gt;=3,G4726&gt;=3),"Loyal Customers",AND(E4726&lt;=2,F4726&gt;=3),"At Risk",AND(E4726&lt;=2,F4726&lt;=2,G4726&lt;=2),"Lost",AND(E4726&gt;=4,F4726&lt;=2),"New/Promising",TRUE,"Needs Attention")</f>
        <v>New/Promising</v>
      </c>
      <c r="I4726" s="3" t="str">
        <f t="shared" si="77"/>
        <v>Active</v>
      </c>
      <c r="J4726" s="3" t="str">
        <f>_xlfn.XLOOKUP(A4726,'Country_Lookup'!$D:$D,'Country_Lookup'!$E:$E)</f>
        <v>United Kingdom</v>
      </c>
    </row>
    <row r="4727" spans="1:10" x14ac:dyDescent="0.3">
      <c r="A4727">
        <v>17120</v>
      </c>
      <c r="B4727">
        <v>233</v>
      </c>
      <c r="C4727">
        <v>1</v>
      </c>
      <c r="D4727">
        <v>307.46000000000004</v>
      </c>
      <c r="E4727" cm="1">
        <f t="array" ref="E4727">_xlfn.IFS(B4727&lt;=PERCENTILE($B$3:$B$5882,0.2),5,B4727&lt;=PERCENTILE($B$3:$B$5882,0.4),4,B4727&lt;=PERCENTILE($B$3:$B$5882,0.6),3,B4727&lt;=PERCENTILE($B$3:$B$5882,0.8),2,TRUE,1)</f>
        <v>2</v>
      </c>
      <c r="F4727" cm="1">
        <f t="array" ref="F4727">_xlfn.IFS(C4727&lt;=PERCENTILE($C$3:$C$5882,0.2),1,C4727&lt;=PERCENTILE($C$3:$C$5882,0.4),2,C4727&lt;=PERCENTILE($C$3:$C$5882,0.6),3,C4727&lt;=PERCENTILE($C$3:$C$5882,0.8),4,TRUE,5)</f>
        <v>1</v>
      </c>
      <c r="G4727" cm="1">
        <f t="array" ref="G4727">_xlfn.IFS(D4727&lt;=PERCENTILE($D$3:$D$5882,0.2),1,D4727&lt;=PERCENTILE($D$3:$D$5882,0.4),2,D4727&lt;=PERCENTILE($D$3:$D$5882,0.6),3,D4727&lt;=PERCENTILE($D$3:$D$5882,0.8),4,TRUE,5)</f>
        <v>2</v>
      </c>
      <c r="H4727" s="3" t="str" cm="1">
        <f t="array" ref="H4727">_xlfn.IFS(AND(E4727&gt;=4,F4727&gt;=4,G4727&gt;=4),"Champions",AND(E4727&gt;=3,F4727&gt;=3,G4727&gt;=3),"Loyal Customers",AND(E4727&lt;=2,F4727&gt;=3),"At Risk",AND(E4727&lt;=2,F4727&lt;=2,G4727&lt;=2),"Lost",AND(E4727&gt;=4,F4727&lt;=2),"New/Promising",TRUE,"Needs Attention")</f>
        <v>Lost</v>
      </c>
      <c r="I4727" s="3" t="str">
        <f t="shared" si="77"/>
        <v>Churned</v>
      </c>
      <c r="J4727" s="3" t="str">
        <f>_xlfn.XLOOKUP(A4727,'Country_Lookup'!$D:$D,'Country_Lookup'!$E:$E)</f>
        <v>United Kingdom</v>
      </c>
    </row>
    <row r="4728" spans="1:10" x14ac:dyDescent="0.3">
      <c r="A4728">
        <v>17121</v>
      </c>
      <c r="B4728">
        <v>402</v>
      </c>
      <c r="C4728">
        <v>1</v>
      </c>
      <c r="D4728">
        <v>314.74000000000012</v>
      </c>
      <c r="E4728" cm="1">
        <f t="array" ref="E4728">_xlfn.IFS(B4728&lt;=PERCENTILE($B$3:$B$5882,0.2),5,B4728&lt;=PERCENTILE($B$3:$B$5882,0.4),4,B4728&lt;=PERCENTILE($B$3:$B$5882,0.6),3,B4728&lt;=PERCENTILE($B$3:$B$5882,0.8),2,TRUE,1)</f>
        <v>2</v>
      </c>
      <c r="F4728" cm="1">
        <f t="array" ref="F4728">_xlfn.IFS(C4728&lt;=PERCENTILE($C$3:$C$5882,0.2),1,C4728&lt;=PERCENTILE($C$3:$C$5882,0.4),2,C4728&lt;=PERCENTILE($C$3:$C$5882,0.6),3,C4728&lt;=PERCENTILE($C$3:$C$5882,0.8),4,TRUE,5)</f>
        <v>1</v>
      </c>
      <c r="G4728" cm="1">
        <f t="array" ref="G4728">_xlfn.IFS(D4728&lt;=PERCENTILE($D$3:$D$5882,0.2),1,D4728&lt;=PERCENTILE($D$3:$D$5882,0.4),2,D4728&lt;=PERCENTILE($D$3:$D$5882,0.6),3,D4728&lt;=PERCENTILE($D$3:$D$5882,0.8),4,TRUE,5)</f>
        <v>2</v>
      </c>
      <c r="H4728" s="3" t="str" cm="1">
        <f t="array" ref="H4728">_xlfn.IFS(AND(E4728&gt;=4,F4728&gt;=4,G4728&gt;=4),"Champions",AND(E4728&gt;=3,F4728&gt;=3,G4728&gt;=3),"Loyal Customers",AND(E4728&lt;=2,F4728&gt;=3),"At Risk",AND(E4728&lt;=2,F4728&lt;=2,G4728&lt;=2),"Lost",AND(E4728&gt;=4,F4728&lt;=2),"New/Promising",TRUE,"Needs Attention")</f>
        <v>Lost</v>
      </c>
      <c r="I4728" s="3" t="str">
        <f t="shared" si="77"/>
        <v>Churned</v>
      </c>
      <c r="J4728" s="3" t="str">
        <f>_xlfn.XLOOKUP(A4728,'Country_Lookup'!$D:$D,'Country_Lookup'!$E:$E)</f>
        <v>United Kingdom</v>
      </c>
    </row>
    <row r="4729" spans="1:10" x14ac:dyDescent="0.3">
      <c r="A4729">
        <v>17122</v>
      </c>
      <c r="B4729">
        <v>119</v>
      </c>
      <c r="C4729">
        <v>4</v>
      </c>
      <c r="D4729">
        <v>570.5</v>
      </c>
      <c r="E4729" cm="1">
        <f t="array" ref="E4729">_xlfn.IFS(B4729&lt;=PERCENTILE($B$3:$B$5882,0.2),5,B4729&lt;=PERCENTILE($B$3:$B$5882,0.4),4,B4729&lt;=PERCENTILE($B$3:$B$5882,0.6),3,B4729&lt;=PERCENTILE($B$3:$B$5882,0.8),2,TRUE,1)</f>
        <v>3</v>
      </c>
      <c r="F4729" cm="1">
        <f t="array" ref="F4729">_xlfn.IFS(C4729&lt;=PERCENTILE($C$3:$C$5882,0.2),1,C4729&lt;=PERCENTILE($C$3:$C$5882,0.4),2,C4729&lt;=PERCENTILE($C$3:$C$5882,0.6),3,C4729&lt;=PERCENTILE($C$3:$C$5882,0.8),4,TRUE,5)</f>
        <v>3</v>
      </c>
      <c r="G4729" cm="1">
        <f t="array" ref="G4729">_xlfn.IFS(D4729&lt;=PERCENTILE($D$3:$D$5882,0.2),1,D4729&lt;=PERCENTILE($D$3:$D$5882,0.4),2,D4729&lt;=PERCENTILE($D$3:$D$5882,0.6),3,D4729&lt;=PERCENTILE($D$3:$D$5882,0.8),4,TRUE,5)</f>
        <v>2</v>
      </c>
      <c r="H4729" s="3" t="str" cm="1">
        <f t="array" ref="H4729">_xlfn.IFS(AND(E4729&gt;=4,F4729&gt;=4,G4729&gt;=4),"Champions",AND(E4729&gt;=3,F4729&gt;=3,G4729&gt;=3),"Loyal Customers",AND(E4729&lt;=2,F4729&gt;=3),"At Risk",AND(E4729&lt;=2,F4729&lt;=2,G4729&lt;=2),"Lost",AND(E4729&gt;=4,F4729&lt;=2),"New/Promising",TRUE,"Needs Attention")</f>
        <v>Needs Attention</v>
      </c>
      <c r="I4729" s="3" t="str">
        <f t="shared" si="77"/>
        <v>Churned</v>
      </c>
      <c r="J4729" s="3" t="str">
        <f>_xlfn.XLOOKUP(A4729,'Country_Lookup'!$D:$D,'Country_Lookup'!$E:$E)</f>
        <v>United Kingdom</v>
      </c>
    </row>
    <row r="4730" spans="1:10" x14ac:dyDescent="0.3">
      <c r="A4730">
        <v>17123</v>
      </c>
      <c r="B4730">
        <v>161</v>
      </c>
      <c r="C4730">
        <v>3</v>
      </c>
      <c r="D4730">
        <v>977.16999999999894</v>
      </c>
      <c r="E4730" cm="1">
        <f t="array" ref="E4730">_xlfn.IFS(B4730&lt;=PERCENTILE($B$3:$B$5882,0.2),5,B4730&lt;=PERCENTILE($B$3:$B$5882,0.4),4,B4730&lt;=PERCENTILE($B$3:$B$5882,0.6),3,B4730&lt;=PERCENTILE($B$3:$B$5882,0.8),2,TRUE,1)</f>
        <v>3</v>
      </c>
      <c r="F4730" cm="1">
        <f t="array" ref="F4730">_xlfn.IFS(C4730&lt;=PERCENTILE($C$3:$C$5882,0.2),1,C4730&lt;=PERCENTILE($C$3:$C$5882,0.4),2,C4730&lt;=PERCENTILE($C$3:$C$5882,0.6),3,C4730&lt;=PERCENTILE($C$3:$C$5882,0.8),4,TRUE,5)</f>
        <v>3</v>
      </c>
      <c r="G4730" cm="1">
        <f t="array" ref="G4730">_xlfn.IFS(D4730&lt;=PERCENTILE($D$3:$D$5882,0.2),1,D4730&lt;=PERCENTILE($D$3:$D$5882,0.4),2,D4730&lt;=PERCENTILE($D$3:$D$5882,0.6),3,D4730&lt;=PERCENTILE($D$3:$D$5882,0.8),4,TRUE,5)</f>
        <v>3</v>
      </c>
      <c r="H4730" s="3" t="str" cm="1">
        <f t="array" ref="H4730">_xlfn.IFS(AND(E4730&gt;=4,F4730&gt;=4,G4730&gt;=4),"Champions",AND(E4730&gt;=3,F4730&gt;=3,G4730&gt;=3),"Loyal Customers",AND(E4730&lt;=2,F4730&gt;=3),"At Risk",AND(E4730&lt;=2,F4730&lt;=2,G4730&lt;=2),"Lost",AND(E4730&gt;=4,F4730&lt;=2),"New/Promising",TRUE,"Needs Attention")</f>
        <v>Loyal Customers</v>
      </c>
      <c r="I4730" s="3" t="str">
        <f t="shared" si="77"/>
        <v>Churned</v>
      </c>
      <c r="J4730" s="3" t="str">
        <f>_xlfn.XLOOKUP(A4730,'Country_Lookup'!$D:$D,'Country_Lookup'!$E:$E)</f>
        <v>United Kingdom</v>
      </c>
    </row>
    <row r="4731" spans="1:10" x14ac:dyDescent="0.3">
      <c r="A4731">
        <v>17124</v>
      </c>
      <c r="B4731">
        <v>185</v>
      </c>
      <c r="C4731">
        <v>1</v>
      </c>
      <c r="D4731">
        <v>298.89000000000004</v>
      </c>
      <c r="E4731" cm="1">
        <f t="array" ref="E4731">_xlfn.IFS(B4731&lt;=PERCENTILE($B$3:$B$5882,0.2),5,B4731&lt;=PERCENTILE($B$3:$B$5882,0.4),4,B4731&lt;=PERCENTILE($B$3:$B$5882,0.6),3,B4731&lt;=PERCENTILE($B$3:$B$5882,0.8),2,TRUE,1)</f>
        <v>3</v>
      </c>
      <c r="F4731" cm="1">
        <f t="array" ref="F4731">_xlfn.IFS(C4731&lt;=PERCENTILE($C$3:$C$5882,0.2),1,C4731&lt;=PERCENTILE($C$3:$C$5882,0.4),2,C4731&lt;=PERCENTILE($C$3:$C$5882,0.6),3,C4731&lt;=PERCENTILE($C$3:$C$5882,0.8),4,TRUE,5)</f>
        <v>1</v>
      </c>
      <c r="G4731" cm="1">
        <f t="array" ref="G4731">_xlfn.IFS(D4731&lt;=PERCENTILE($D$3:$D$5882,0.2),1,D4731&lt;=PERCENTILE($D$3:$D$5882,0.4),2,D4731&lt;=PERCENTILE($D$3:$D$5882,0.6),3,D4731&lt;=PERCENTILE($D$3:$D$5882,0.8),4,TRUE,5)</f>
        <v>2</v>
      </c>
      <c r="H4731" s="3" t="str" cm="1">
        <f t="array" ref="H4731">_xlfn.IFS(AND(E4731&gt;=4,F4731&gt;=4,G4731&gt;=4),"Champions",AND(E4731&gt;=3,F4731&gt;=3,G4731&gt;=3),"Loyal Customers",AND(E4731&lt;=2,F4731&gt;=3),"At Risk",AND(E4731&lt;=2,F4731&lt;=2,G4731&lt;=2),"Lost",AND(E4731&gt;=4,F4731&lt;=2),"New/Promising",TRUE,"Needs Attention")</f>
        <v>Needs Attention</v>
      </c>
      <c r="I4731" s="3" t="str">
        <f t="shared" si="77"/>
        <v>Churned</v>
      </c>
      <c r="J4731" s="3" t="str">
        <f>_xlfn.XLOOKUP(A4731,'Country_Lookup'!$D:$D,'Country_Lookup'!$E:$E)</f>
        <v>United Kingdom</v>
      </c>
    </row>
    <row r="4732" spans="1:10" x14ac:dyDescent="0.3">
      <c r="A4732">
        <v>17125</v>
      </c>
      <c r="B4732">
        <v>50</v>
      </c>
      <c r="C4732">
        <v>1</v>
      </c>
      <c r="D4732">
        <v>259.35000000000019</v>
      </c>
      <c r="E4732" cm="1">
        <f t="array" ref="E4732">_xlfn.IFS(B4732&lt;=PERCENTILE($B$3:$B$5882,0.2),5,B4732&lt;=PERCENTILE($B$3:$B$5882,0.4),4,B4732&lt;=PERCENTILE($B$3:$B$5882,0.6),3,B4732&lt;=PERCENTILE($B$3:$B$5882,0.8),2,TRUE,1)</f>
        <v>4</v>
      </c>
      <c r="F4732" cm="1">
        <f t="array" ref="F4732">_xlfn.IFS(C4732&lt;=PERCENTILE($C$3:$C$5882,0.2),1,C4732&lt;=PERCENTILE($C$3:$C$5882,0.4),2,C4732&lt;=PERCENTILE($C$3:$C$5882,0.6),3,C4732&lt;=PERCENTILE($C$3:$C$5882,0.8),4,TRUE,5)</f>
        <v>1</v>
      </c>
      <c r="G4732" cm="1">
        <f t="array" ref="G4732">_xlfn.IFS(D4732&lt;=PERCENTILE($D$3:$D$5882,0.2),1,D4732&lt;=PERCENTILE($D$3:$D$5882,0.4),2,D4732&lt;=PERCENTILE($D$3:$D$5882,0.6),3,D4732&lt;=PERCENTILE($D$3:$D$5882,0.8),4,TRUE,5)</f>
        <v>1</v>
      </c>
      <c r="H4732" s="3" t="str" cm="1">
        <f t="array" ref="H4732">_xlfn.IFS(AND(E4732&gt;=4,F4732&gt;=4,G4732&gt;=4),"Champions",AND(E4732&gt;=3,F4732&gt;=3,G4732&gt;=3),"Loyal Customers",AND(E4732&lt;=2,F4732&gt;=3),"At Risk",AND(E4732&lt;=2,F4732&lt;=2,G4732&lt;=2),"Lost",AND(E4732&gt;=4,F4732&lt;=2),"New/Promising",TRUE,"Needs Attention")</f>
        <v>New/Promising</v>
      </c>
      <c r="I4732" s="3" t="str">
        <f t="shared" si="77"/>
        <v>Active</v>
      </c>
      <c r="J4732" s="3" t="str">
        <f>_xlfn.XLOOKUP(A4732,'Country_Lookup'!$D:$D,'Country_Lookup'!$E:$E)</f>
        <v>United Kingdom</v>
      </c>
    </row>
    <row r="4733" spans="1:10" x14ac:dyDescent="0.3">
      <c r="A4733">
        <v>17126</v>
      </c>
      <c r="B4733">
        <v>152</v>
      </c>
      <c r="C4733">
        <v>9</v>
      </c>
      <c r="D4733">
        <v>2070.4399999999746</v>
      </c>
      <c r="E4733" cm="1">
        <f t="array" ref="E4733">_xlfn.IFS(B4733&lt;=PERCENTILE($B$3:$B$5882,0.2),5,B4733&lt;=PERCENTILE($B$3:$B$5882,0.4),4,B4733&lt;=PERCENTILE($B$3:$B$5882,0.6),3,B4733&lt;=PERCENTILE($B$3:$B$5882,0.8),2,TRUE,1)</f>
        <v>3</v>
      </c>
      <c r="F4733" cm="1">
        <f t="array" ref="F4733">_xlfn.IFS(C4733&lt;=PERCENTILE($C$3:$C$5882,0.2),1,C4733&lt;=PERCENTILE($C$3:$C$5882,0.4),2,C4733&lt;=PERCENTILE($C$3:$C$5882,0.6),3,C4733&lt;=PERCENTILE($C$3:$C$5882,0.8),4,TRUE,5)</f>
        <v>5</v>
      </c>
      <c r="G4733" cm="1">
        <f t="array" ref="G4733">_xlfn.IFS(D4733&lt;=PERCENTILE($D$3:$D$5882,0.2),1,D4733&lt;=PERCENTILE($D$3:$D$5882,0.4),2,D4733&lt;=PERCENTILE($D$3:$D$5882,0.6),3,D4733&lt;=PERCENTILE($D$3:$D$5882,0.8),4,TRUE,5)</f>
        <v>4</v>
      </c>
      <c r="H4733" s="3" t="str" cm="1">
        <f t="array" ref="H4733">_xlfn.IFS(AND(E4733&gt;=4,F4733&gt;=4,G4733&gt;=4),"Champions",AND(E4733&gt;=3,F4733&gt;=3,G4733&gt;=3),"Loyal Customers",AND(E4733&lt;=2,F4733&gt;=3),"At Risk",AND(E4733&lt;=2,F4733&lt;=2,G4733&lt;=2),"Lost",AND(E4733&gt;=4,F4733&lt;=2),"New/Promising",TRUE,"Needs Attention")</f>
        <v>Loyal Customers</v>
      </c>
      <c r="I4733" s="3" t="str">
        <f t="shared" si="77"/>
        <v>Churned</v>
      </c>
      <c r="J4733" s="3" t="str">
        <f>_xlfn.XLOOKUP(A4733,'Country_Lookup'!$D:$D,'Country_Lookup'!$E:$E)</f>
        <v>United Kingdom</v>
      </c>
    </row>
    <row r="4734" spans="1:10" x14ac:dyDescent="0.3">
      <c r="A4734">
        <v>17127</v>
      </c>
      <c r="B4734">
        <v>428</v>
      </c>
      <c r="C4734">
        <v>5</v>
      </c>
      <c r="D4734">
        <v>1155.0299999999995</v>
      </c>
      <c r="E4734" cm="1">
        <f t="array" ref="E4734">_xlfn.IFS(B4734&lt;=PERCENTILE($B$3:$B$5882,0.2),5,B4734&lt;=PERCENTILE($B$3:$B$5882,0.4),4,B4734&lt;=PERCENTILE($B$3:$B$5882,0.6),3,B4734&lt;=PERCENTILE($B$3:$B$5882,0.8),2,TRUE,1)</f>
        <v>1</v>
      </c>
      <c r="F4734" cm="1">
        <f t="array" ref="F4734">_xlfn.IFS(C4734&lt;=PERCENTILE($C$3:$C$5882,0.2),1,C4734&lt;=PERCENTILE($C$3:$C$5882,0.4),2,C4734&lt;=PERCENTILE($C$3:$C$5882,0.6),3,C4734&lt;=PERCENTILE($C$3:$C$5882,0.8),4,TRUE,5)</f>
        <v>4</v>
      </c>
      <c r="G4734" cm="1">
        <f t="array" ref="G4734">_xlfn.IFS(D4734&lt;=PERCENTILE($D$3:$D$5882,0.2),1,D4734&lt;=PERCENTILE($D$3:$D$5882,0.4),2,D4734&lt;=PERCENTILE($D$3:$D$5882,0.6),3,D4734&lt;=PERCENTILE($D$3:$D$5882,0.8),4,TRUE,5)</f>
        <v>3</v>
      </c>
      <c r="H4734" s="3" t="str" cm="1">
        <f t="array" ref="H4734">_xlfn.IFS(AND(E4734&gt;=4,F4734&gt;=4,G4734&gt;=4),"Champions",AND(E4734&gt;=3,F4734&gt;=3,G4734&gt;=3),"Loyal Customers",AND(E4734&lt;=2,F4734&gt;=3),"At Risk",AND(E4734&lt;=2,F4734&lt;=2,G4734&lt;=2),"Lost",AND(E4734&gt;=4,F4734&lt;=2),"New/Promising",TRUE,"Needs Attention")</f>
        <v>At Risk</v>
      </c>
      <c r="I4734" s="3" t="str">
        <f t="shared" si="77"/>
        <v>Churned</v>
      </c>
      <c r="J4734" s="3" t="str">
        <f>_xlfn.XLOOKUP(A4734,'Country_Lookup'!$D:$D,'Country_Lookup'!$E:$E)</f>
        <v>United Kingdom</v>
      </c>
    </row>
    <row r="4735" spans="1:10" x14ac:dyDescent="0.3">
      <c r="A4735">
        <v>17128</v>
      </c>
      <c r="B4735">
        <v>334</v>
      </c>
      <c r="C4735">
        <v>1</v>
      </c>
      <c r="D4735">
        <v>157.08999999999995</v>
      </c>
      <c r="E4735" cm="1">
        <f t="array" ref="E4735">_xlfn.IFS(B4735&lt;=PERCENTILE($B$3:$B$5882,0.2),5,B4735&lt;=PERCENTILE($B$3:$B$5882,0.4),4,B4735&lt;=PERCENTILE($B$3:$B$5882,0.6),3,B4735&lt;=PERCENTILE($B$3:$B$5882,0.8),2,TRUE,1)</f>
        <v>2</v>
      </c>
      <c r="F4735" cm="1">
        <f t="array" ref="F4735">_xlfn.IFS(C4735&lt;=PERCENTILE($C$3:$C$5882,0.2),1,C4735&lt;=PERCENTILE($C$3:$C$5882,0.4),2,C4735&lt;=PERCENTILE($C$3:$C$5882,0.6),3,C4735&lt;=PERCENTILE($C$3:$C$5882,0.8),4,TRUE,5)</f>
        <v>1</v>
      </c>
      <c r="G4735" cm="1">
        <f t="array" ref="G4735">_xlfn.IFS(D4735&lt;=PERCENTILE($D$3:$D$5882,0.2),1,D4735&lt;=PERCENTILE($D$3:$D$5882,0.4),2,D4735&lt;=PERCENTILE($D$3:$D$5882,0.6),3,D4735&lt;=PERCENTILE($D$3:$D$5882,0.8),4,TRUE,5)</f>
        <v>1</v>
      </c>
      <c r="H4735" s="3" t="str" cm="1">
        <f t="array" ref="H4735">_xlfn.IFS(AND(E4735&gt;=4,F4735&gt;=4,G4735&gt;=4),"Champions",AND(E4735&gt;=3,F4735&gt;=3,G4735&gt;=3),"Loyal Customers",AND(E4735&lt;=2,F4735&gt;=3),"At Risk",AND(E4735&lt;=2,F4735&lt;=2,G4735&lt;=2),"Lost",AND(E4735&gt;=4,F4735&lt;=2),"New/Promising",TRUE,"Needs Attention")</f>
        <v>Lost</v>
      </c>
      <c r="I4735" s="3" t="str">
        <f t="shared" si="77"/>
        <v>Churned</v>
      </c>
      <c r="J4735" s="3" t="str">
        <f>_xlfn.XLOOKUP(A4735,'Country_Lookup'!$D:$D,'Country_Lookup'!$E:$E)</f>
        <v>United Kingdom</v>
      </c>
    </row>
    <row r="4736" spans="1:10" x14ac:dyDescent="0.3">
      <c r="A4736">
        <v>17129</v>
      </c>
      <c r="B4736">
        <v>520</v>
      </c>
      <c r="C4736">
        <v>1</v>
      </c>
      <c r="D4736">
        <v>31.85</v>
      </c>
      <c r="E4736" cm="1">
        <f t="array" ref="E4736">_xlfn.IFS(B4736&lt;=PERCENTILE($B$3:$B$5882,0.2),5,B4736&lt;=PERCENTILE($B$3:$B$5882,0.4),4,B4736&lt;=PERCENTILE($B$3:$B$5882,0.6),3,B4736&lt;=PERCENTILE($B$3:$B$5882,0.8),2,TRUE,1)</f>
        <v>1</v>
      </c>
      <c r="F4736" cm="1">
        <f t="array" ref="F4736">_xlfn.IFS(C4736&lt;=PERCENTILE($C$3:$C$5882,0.2),1,C4736&lt;=PERCENTILE($C$3:$C$5882,0.4),2,C4736&lt;=PERCENTILE($C$3:$C$5882,0.6),3,C4736&lt;=PERCENTILE($C$3:$C$5882,0.8),4,TRUE,5)</f>
        <v>1</v>
      </c>
      <c r="G4736" cm="1">
        <f t="array" ref="G4736">_xlfn.IFS(D4736&lt;=PERCENTILE($D$3:$D$5882,0.2),1,D4736&lt;=PERCENTILE($D$3:$D$5882,0.4),2,D4736&lt;=PERCENTILE($D$3:$D$5882,0.6),3,D4736&lt;=PERCENTILE($D$3:$D$5882,0.8),4,TRUE,5)</f>
        <v>1</v>
      </c>
      <c r="H4736" s="3" t="str" cm="1">
        <f t="array" ref="H4736">_xlfn.IFS(AND(E4736&gt;=4,F4736&gt;=4,G4736&gt;=4),"Champions",AND(E4736&gt;=3,F4736&gt;=3,G4736&gt;=3),"Loyal Customers",AND(E4736&lt;=2,F4736&gt;=3),"At Risk",AND(E4736&lt;=2,F4736&lt;=2,G4736&lt;=2),"Lost",AND(E4736&gt;=4,F4736&lt;=2),"New/Promising",TRUE,"Needs Attention")</f>
        <v>Lost</v>
      </c>
      <c r="I4736" s="3" t="str">
        <f t="shared" si="77"/>
        <v>Churned</v>
      </c>
      <c r="J4736" s="3" t="str">
        <f>_xlfn.XLOOKUP(A4736,'Country_Lookup'!$D:$D,'Country_Lookup'!$E:$E)</f>
        <v>United Kingdom</v>
      </c>
    </row>
    <row r="4737" spans="1:10" x14ac:dyDescent="0.3">
      <c r="A4737">
        <v>17131</v>
      </c>
      <c r="B4737">
        <v>5</v>
      </c>
      <c r="C4737">
        <v>5</v>
      </c>
      <c r="D4737">
        <v>2463.170000000001</v>
      </c>
      <c r="E4737" cm="1">
        <f t="array" ref="E4737">_xlfn.IFS(B4737&lt;=PERCENTILE($B$3:$B$5882,0.2),5,B4737&lt;=PERCENTILE($B$3:$B$5882,0.4),4,B4737&lt;=PERCENTILE($B$3:$B$5882,0.6),3,B4737&lt;=PERCENTILE($B$3:$B$5882,0.8),2,TRUE,1)</f>
        <v>5</v>
      </c>
      <c r="F4737" cm="1">
        <f t="array" ref="F4737">_xlfn.IFS(C4737&lt;=PERCENTILE($C$3:$C$5882,0.2),1,C4737&lt;=PERCENTILE($C$3:$C$5882,0.4),2,C4737&lt;=PERCENTILE($C$3:$C$5882,0.6),3,C4737&lt;=PERCENTILE($C$3:$C$5882,0.8),4,TRUE,5)</f>
        <v>4</v>
      </c>
      <c r="G4737" cm="1">
        <f t="array" ref="G4737">_xlfn.IFS(D4737&lt;=PERCENTILE($D$3:$D$5882,0.2),1,D4737&lt;=PERCENTILE($D$3:$D$5882,0.4),2,D4737&lt;=PERCENTILE($D$3:$D$5882,0.6),3,D4737&lt;=PERCENTILE($D$3:$D$5882,0.8),4,TRUE,5)</f>
        <v>4</v>
      </c>
      <c r="H4737" s="3" t="str" cm="1">
        <f t="array" ref="H4737">_xlfn.IFS(AND(E4737&gt;=4,F4737&gt;=4,G4737&gt;=4),"Champions",AND(E4737&gt;=3,F4737&gt;=3,G4737&gt;=3),"Loyal Customers",AND(E4737&lt;=2,F4737&gt;=3),"At Risk",AND(E4737&lt;=2,F4737&lt;=2,G4737&lt;=2),"Lost",AND(E4737&gt;=4,F4737&lt;=2),"New/Promising",TRUE,"Needs Attention")</f>
        <v>Champions</v>
      </c>
      <c r="I4737" s="3" t="str">
        <f t="shared" si="77"/>
        <v>Active</v>
      </c>
      <c r="J4737" s="3" t="str">
        <f>_xlfn.XLOOKUP(A4737,'Country_Lookup'!$D:$D,'Country_Lookup'!$E:$E)</f>
        <v>United Kingdom</v>
      </c>
    </row>
    <row r="4738" spans="1:10" x14ac:dyDescent="0.3">
      <c r="A4738">
        <v>17132</v>
      </c>
      <c r="B4738">
        <v>452</v>
      </c>
      <c r="C4738">
        <v>2</v>
      </c>
      <c r="D4738">
        <v>1272.8000000000018</v>
      </c>
      <c r="E4738" cm="1">
        <f t="array" ref="E4738">_xlfn.IFS(B4738&lt;=PERCENTILE($B$3:$B$5882,0.2),5,B4738&lt;=PERCENTILE($B$3:$B$5882,0.4),4,B4738&lt;=PERCENTILE($B$3:$B$5882,0.6),3,B4738&lt;=PERCENTILE($B$3:$B$5882,0.8),2,TRUE,1)</f>
        <v>1</v>
      </c>
      <c r="F4738" cm="1">
        <f t="array" ref="F4738">_xlfn.IFS(C4738&lt;=PERCENTILE($C$3:$C$5882,0.2),1,C4738&lt;=PERCENTILE($C$3:$C$5882,0.4),2,C4738&lt;=PERCENTILE($C$3:$C$5882,0.6),3,C4738&lt;=PERCENTILE($C$3:$C$5882,0.8),4,TRUE,5)</f>
        <v>2</v>
      </c>
      <c r="G4738" cm="1">
        <f t="array" ref="G4738">_xlfn.IFS(D4738&lt;=PERCENTILE($D$3:$D$5882,0.2),1,D4738&lt;=PERCENTILE($D$3:$D$5882,0.4),2,D4738&lt;=PERCENTILE($D$3:$D$5882,0.6),3,D4738&lt;=PERCENTILE($D$3:$D$5882,0.8),4,TRUE,5)</f>
        <v>4</v>
      </c>
      <c r="H4738" s="3" t="str" cm="1">
        <f t="array" ref="H4738">_xlfn.IFS(AND(E4738&gt;=4,F4738&gt;=4,G4738&gt;=4),"Champions",AND(E4738&gt;=3,F4738&gt;=3,G4738&gt;=3),"Loyal Customers",AND(E4738&lt;=2,F4738&gt;=3),"At Risk",AND(E4738&lt;=2,F4738&lt;=2,G4738&lt;=2),"Lost",AND(E4738&gt;=4,F4738&lt;=2),"New/Promising",TRUE,"Needs Attention")</f>
        <v>Needs Attention</v>
      </c>
      <c r="I4738" s="3" t="str">
        <f t="shared" si="77"/>
        <v>Churned</v>
      </c>
      <c r="J4738" s="3" t="str">
        <f>_xlfn.XLOOKUP(A4738,'Country_Lookup'!$D:$D,'Country_Lookup'!$E:$E)</f>
        <v>United Kingdom</v>
      </c>
    </row>
    <row r="4739" spans="1:10" x14ac:dyDescent="0.3">
      <c r="A4739">
        <v>17133</v>
      </c>
      <c r="B4739">
        <v>15</v>
      </c>
      <c r="C4739">
        <v>12</v>
      </c>
      <c r="D4739">
        <v>14622.329999999987</v>
      </c>
      <c r="E4739" cm="1">
        <f t="array" ref="E4739">_xlfn.IFS(B4739&lt;=PERCENTILE($B$3:$B$5882,0.2),5,B4739&lt;=PERCENTILE($B$3:$B$5882,0.4),4,B4739&lt;=PERCENTILE($B$3:$B$5882,0.6),3,B4739&lt;=PERCENTILE($B$3:$B$5882,0.8),2,TRUE,1)</f>
        <v>5</v>
      </c>
      <c r="F4739" cm="1">
        <f t="array" ref="F4739">_xlfn.IFS(C4739&lt;=PERCENTILE($C$3:$C$5882,0.2),1,C4739&lt;=PERCENTILE($C$3:$C$5882,0.4),2,C4739&lt;=PERCENTILE($C$3:$C$5882,0.6),3,C4739&lt;=PERCENTILE($C$3:$C$5882,0.8),4,TRUE,5)</f>
        <v>5</v>
      </c>
      <c r="G4739" cm="1">
        <f t="array" ref="G4739">_xlfn.IFS(D4739&lt;=PERCENTILE($D$3:$D$5882,0.2),1,D4739&lt;=PERCENTILE($D$3:$D$5882,0.4),2,D4739&lt;=PERCENTILE($D$3:$D$5882,0.6),3,D4739&lt;=PERCENTILE($D$3:$D$5882,0.8),4,TRUE,5)</f>
        <v>5</v>
      </c>
      <c r="H4739" s="3" t="str" cm="1">
        <f t="array" ref="H4739">_xlfn.IFS(AND(E4739&gt;=4,F4739&gt;=4,G4739&gt;=4),"Champions",AND(E4739&gt;=3,F4739&gt;=3,G4739&gt;=3),"Loyal Customers",AND(E4739&lt;=2,F4739&gt;=3),"At Risk",AND(E4739&lt;=2,F4739&lt;=2,G4739&lt;=2),"Lost",AND(E4739&gt;=4,F4739&lt;=2),"New/Promising",TRUE,"Needs Attention")</f>
        <v>Champions</v>
      </c>
      <c r="I4739" s="3" t="str">
        <f t="shared" ref="I4739:I4802" si="78">IF(B4739&gt;90,"Churned","Active")</f>
        <v>Active</v>
      </c>
      <c r="J4739" s="3" t="str">
        <f>_xlfn.XLOOKUP(A4739,'Country_Lookup'!$D:$D,'Country_Lookup'!$E:$E)</f>
        <v>United Kingdom</v>
      </c>
    </row>
    <row r="4740" spans="1:10" x14ac:dyDescent="0.3">
      <c r="A4740">
        <v>17134</v>
      </c>
      <c r="B4740">
        <v>106</v>
      </c>
      <c r="C4740">
        <v>3</v>
      </c>
      <c r="D4740">
        <v>637.09999999999968</v>
      </c>
      <c r="E4740" cm="1">
        <f t="array" ref="E4740">_xlfn.IFS(B4740&lt;=PERCENTILE($B$3:$B$5882,0.2),5,B4740&lt;=PERCENTILE($B$3:$B$5882,0.4),4,B4740&lt;=PERCENTILE($B$3:$B$5882,0.6),3,B4740&lt;=PERCENTILE($B$3:$B$5882,0.8),2,TRUE,1)</f>
        <v>3</v>
      </c>
      <c r="F4740" cm="1">
        <f t="array" ref="F4740">_xlfn.IFS(C4740&lt;=PERCENTILE($C$3:$C$5882,0.2),1,C4740&lt;=PERCENTILE($C$3:$C$5882,0.4),2,C4740&lt;=PERCENTILE($C$3:$C$5882,0.6),3,C4740&lt;=PERCENTILE($C$3:$C$5882,0.8),4,TRUE,5)</f>
        <v>3</v>
      </c>
      <c r="G4740" cm="1">
        <f t="array" ref="G4740">_xlfn.IFS(D4740&lt;=PERCENTILE($D$3:$D$5882,0.2),1,D4740&lt;=PERCENTILE($D$3:$D$5882,0.4),2,D4740&lt;=PERCENTILE($D$3:$D$5882,0.6),3,D4740&lt;=PERCENTILE($D$3:$D$5882,0.8),4,TRUE,5)</f>
        <v>3</v>
      </c>
      <c r="H4740" s="3" t="str" cm="1">
        <f t="array" ref="H4740">_xlfn.IFS(AND(E4740&gt;=4,F4740&gt;=4,G4740&gt;=4),"Champions",AND(E4740&gt;=3,F4740&gt;=3,G4740&gt;=3),"Loyal Customers",AND(E4740&lt;=2,F4740&gt;=3),"At Risk",AND(E4740&lt;=2,F4740&lt;=2,G4740&lt;=2),"Lost",AND(E4740&gt;=4,F4740&lt;=2),"New/Promising",TRUE,"Needs Attention")</f>
        <v>Loyal Customers</v>
      </c>
      <c r="I4740" s="3" t="str">
        <f t="shared" si="78"/>
        <v>Churned</v>
      </c>
      <c r="J4740" s="3" t="str">
        <f>_xlfn.XLOOKUP(A4740,'Country_Lookup'!$D:$D,'Country_Lookup'!$E:$E)</f>
        <v>United Kingdom</v>
      </c>
    </row>
    <row r="4741" spans="1:10" x14ac:dyDescent="0.3">
      <c r="A4741">
        <v>17135</v>
      </c>
      <c r="B4741">
        <v>16</v>
      </c>
      <c r="C4741">
        <v>10</v>
      </c>
      <c r="D4741">
        <v>1954.1599999999976</v>
      </c>
      <c r="E4741" cm="1">
        <f t="array" ref="E4741">_xlfn.IFS(B4741&lt;=PERCENTILE($B$3:$B$5882,0.2),5,B4741&lt;=PERCENTILE($B$3:$B$5882,0.4),4,B4741&lt;=PERCENTILE($B$3:$B$5882,0.6),3,B4741&lt;=PERCENTILE($B$3:$B$5882,0.8),2,TRUE,1)</f>
        <v>5</v>
      </c>
      <c r="F4741" cm="1">
        <f t="array" ref="F4741">_xlfn.IFS(C4741&lt;=PERCENTILE($C$3:$C$5882,0.2),1,C4741&lt;=PERCENTILE($C$3:$C$5882,0.4),2,C4741&lt;=PERCENTILE($C$3:$C$5882,0.6),3,C4741&lt;=PERCENTILE($C$3:$C$5882,0.8),4,TRUE,5)</f>
        <v>5</v>
      </c>
      <c r="G4741" cm="1">
        <f t="array" ref="G4741">_xlfn.IFS(D4741&lt;=PERCENTILE($D$3:$D$5882,0.2),1,D4741&lt;=PERCENTILE($D$3:$D$5882,0.4),2,D4741&lt;=PERCENTILE($D$3:$D$5882,0.6),3,D4741&lt;=PERCENTILE($D$3:$D$5882,0.8),4,TRUE,5)</f>
        <v>4</v>
      </c>
      <c r="H4741" s="3" t="str" cm="1">
        <f t="array" ref="H4741">_xlfn.IFS(AND(E4741&gt;=4,F4741&gt;=4,G4741&gt;=4),"Champions",AND(E4741&gt;=3,F4741&gt;=3,G4741&gt;=3),"Loyal Customers",AND(E4741&lt;=2,F4741&gt;=3),"At Risk",AND(E4741&lt;=2,F4741&lt;=2,G4741&lt;=2),"Lost",AND(E4741&gt;=4,F4741&lt;=2),"New/Promising",TRUE,"Needs Attention")</f>
        <v>Champions</v>
      </c>
      <c r="I4741" s="3" t="str">
        <f t="shared" si="78"/>
        <v>Active</v>
      </c>
      <c r="J4741" s="3" t="str">
        <f>_xlfn.XLOOKUP(A4741,'Country_Lookup'!$D:$D,'Country_Lookup'!$E:$E)</f>
        <v>United Kingdom</v>
      </c>
    </row>
    <row r="4742" spans="1:10" x14ac:dyDescent="0.3">
      <c r="A4742">
        <v>17136</v>
      </c>
      <c r="B4742">
        <v>662</v>
      </c>
      <c r="C4742">
        <v>1</v>
      </c>
      <c r="D4742">
        <v>231.67999999999986</v>
      </c>
      <c r="E4742" cm="1">
        <f t="array" ref="E4742">_xlfn.IFS(B4742&lt;=PERCENTILE($B$3:$B$5882,0.2),5,B4742&lt;=PERCENTILE($B$3:$B$5882,0.4),4,B4742&lt;=PERCENTILE($B$3:$B$5882,0.6),3,B4742&lt;=PERCENTILE($B$3:$B$5882,0.8),2,TRUE,1)</f>
        <v>1</v>
      </c>
      <c r="F4742" cm="1">
        <f t="array" ref="F4742">_xlfn.IFS(C4742&lt;=PERCENTILE($C$3:$C$5882,0.2),1,C4742&lt;=PERCENTILE($C$3:$C$5882,0.4),2,C4742&lt;=PERCENTILE($C$3:$C$5882,0.6),3,C4742&lt;=PERCENTILE($C$3:$C$5882,0.8),4,TRUE,5)</f>
        <v>1</v>
      </c>
      <c r="G4742" cm="1">
        <f t="array" ref="G4742">_xlfn.IFS(D4742&lt;=PERCENTILE($D$3:$D$5882,0.2),1,D4742&lt;=PERCENTILE($D$3:$D$5882,0.4),2,D4742&lt;=PERCENTILE($D$3:$D$5882,0.6),3,D4742&lt;=PERCENTILE($D$3:$D$5882,0.8),4,TRUE,5)</f>
        <v>1</v>
      </c>
      <c r="H4742" s="3" t="str" cm="1">
        <f t="array" ref="H4742">_xlfn.IFS(AND(E4742&gt;=4,F4742&gt;=4,G4742&gt;=4),"Champions",AND(E4742&gt;=3,F4742&gt;=3,G4742&gt;=3),"Loyal Customers",AND(E4742&lt;=2,F4742&gt;=3),"At Risk",AND(E4742&lt;=2,F4742&lt;=2,G4742&lt;=2),"Lost",AND(E4742&gt;=4,F4742&lt;=2),"New/Promising",TRUE,"Needs Attention")</f>
        <v>Lost</v>
      </c>
      <c r="I4742" s="3" t="str">
        <f t="shared" si="78"/>
        <v>Churned</v>
      </c>
      <c r="J4742" s="3" t="str">
        <f>_xlfn.XLOOKUP(A4742,'Country_Lookup'!$D:$D,'Country_Lookup'!$E:$E)</f>
        <v>United Kingdom</v>
      </c>
    </row>
    <row r="4743" spans="1:10" x14ac:dyDescent="0.3">
      <c r="A4743">
        <v>17137</v>
      </c>
      <c r="B4743">
        <v>416</v>
      </c>
      <c r="C4743">
        <v>6</v>
      </c>
      <c r="D4743">
        <v>1133.6300000000024</v>
      </c>
      <c r="E4743" cm="1">
        <f t="array" ref="E4743">_xlfn.IFS(B4743&lt;=PERCENTILE($B$3:$B$5882,0.2),5,B4743&lt;=PERCENTILE($B$3:$B$5882,0.4),4,B4743&lt;=PERCENTILE($B$3:$B$5882,0.6),3,B4743&lt;=PERCENTILE($B$3:$B$5882,0.8),2,TRUE,1)</f>
        <v>1</v>
      </c>
      <c r="F4743" cm="1">
        <f t="array" ref="F4743">_xlfn.IFS(C4743&lt;=PERCENTILE($C$3:$C$5882,0.2),1,C4743&lt;=PERCENTILE($C$3:$C$5882,0.4),2,C4743&lt;=PERCENTILE($C$3:$C$5882,0.6),3,C4743&lt;=PERCENTILE($C$3:$C$5882,0.8),4,TRUE,5)</f>
        <v>4</v>
      </c>
      <c r="G4743" cm="1">
        <f t="array" ref="G4743">_xlfn.IFS(D4743&lt;=PERCENTILE($D$3:$D$5882,0.2),1,D4743&lt;=PERCENTILE($D$3:$D$5882,0.4),2,D4743&lt;=PERCENTILE($D$3:$D$5882,0.6),3,D4743&lt;=PERCENTILE($D$3:$D$5882,0.8),4,TRUE,5)</f>
        <v>3</v>
      </c>
      <c r="H4743" s="3" t="str" cm="1">
        <f t="array" ref="H4743">_xlfn.IFS(AND(E4743&gt;=4,F4743&gt;=4,G4743&gt;=4),"Champions",AND(E4743&gt;=3,F4743&gt;=3,G4743&gt;=3),"Loyal Customers",AND(E4743&lt;=2,F4743&gt;=3),"At Risk",AND(E4743&lt;=2,F4743&lt;=2,G4743&lt;=2),"Lost",AND(E4743&gt;=4,F4743&lt;=2),"New/Promising",TRUE,"Needs Attention")</f>
        <v>At Risk</v>
      </c>
      <c r="I4743" s="3" t="str">
        <f t="shared" si="78"/>
        <v>Churned</v>
      </c>
      <c r="J4743" s="3" t="str">
        <f>_xlfn.XLOOKUP(A4743,'Country_Lookup'!$D:$D,'Country_Lookup'!$E:$E)</f>
        <v>United Kingdom</v>
      </c>
    </row>
    <row r="4744" spans="1:10" x14ac:dyDescent="0.3">
      <c r="A4744">
        <v>17138</v>
      </c>
      <c r="B4744">
        <v>275</v>
      </c>
      <c r="C4744">
        <v>7</v>
      </c>
      <c r="D4744">
        <v>4417.2700000000132</v>
      </c>
      <c r="E4744" cm="1">
        <f t="array" ref="E4744">_xlfn.IFS(B4744&lt;=PERCENTILE($B$3:$B$5882,0.2),5,B4744&lt;=PERCENTILE($B$3:$B$5882,0.4),4,B4744&lt;=PERCENTILE($B$3:$B$5882,0.6),3,B4744&lt;=PERCENTILE($B$3:$B$5882,0.8),2,TRUE,1)</f>
        <v>2</v>
      </c>
      <c r="F4744" cm="1">
        <f t="array" ref="F4744">_xlfn.IFS(C4744&lt;=PERCENTILE($C$3:$C$5882,0.2),1,C4744&lt;=PERCENTILE($C$3:$C$5882,0.4),2,C4744&lt;=PERCENTILE($C$3:$C$5882,0.6),3,C4744&lt;=PERCENTILE($C$3:$C$5882,0.8),4,TRUE,5)</f>
        <v>4</v>
      </c>
      <c r="G4744" cm="1">
        <f t="array" ref="G4744">_xlfn.IFS(D4744&lt;=PERCENTILE($D$3:$D$5882,0.2),1,D4744&lt;=PERCENTILE($D$3:$D$5882,0.4),2,D4744&lt;=PERCENTILE($D$3:$D$5882,0.6),3,D4744&lt;=PERCENTILE($D$3:$D$5882,0.8),4,TRUE,5)</f>
        <v>5</v>
      </c>
      <c r="H4744" s="3" t="str" cm="1">
        <f t="array" ref="H4744">_xlfn.IFS(AND(E4744&gt;=4,F4744&gt;=4,G4744&gt;=4),"Champions",AND(E4744&gt;=3,F4744&gt;=3,G4744&gt;=3),"Loyal Customers",AND(E4744&lt;=2,F4744&gt;=3),"At Risk",AND(E4744&lt;=2,F4744&lt;=2,G4744&lt;=2),"Lost",AND(E4744&gt;=4,F4744&lt;=2),"New/Promising",TRUE,"Needs Attention")</f>
        <v>At Risk</v>
      </c>
      <c r="I4744" s="3" t="str">
        <f t="shared" si="78"/>
        <v>Churned</v>
      </c>
      <c r="J4744" s="3" t="str">
        <f>_xlfn.XLOOKUP(A4744,'Country_Lookup'!$D:$D,'Country_Lookup'!$E:$E)</f>
        <v>United Kingdom</v>
      </c>
    </row>
    <row r="4745" spans="1:10" x14ac:dyDescent="0.3">
      <c r="A4745">
        <v>17139</v>
      </c>
      <c r="B4745">
        <v>15</v>
      </c>
      <c r="C4745">
        <v>25</v>
      </c>
      <c r="D4745">
        <v>19584.460000000403</v>
      </c>
      <c r="E4745" cm="1">
        <f t="array" ref="E4745">_xlfn.IFS(B4745&lt;=PERCENTILE($B$3:$B$5882,0.2),5,B4745&lt;=PERCENTILE($B$3:$B$5882,0.4),4,B4745&lt;=PERCENTILE($B$3:$B$5882,0.6),3,B4745&lt;=PERCENTILE($B$3:$B$5882,0.8),2,TRUE,1)</f>
        <v>5</v>
      </c>
      <c r="F4745" cm="1">
        <f t="array" ref="F4745">_xlfn.IFS(C4745&lt;=PERCENTILE($C$3:$C$5882,0.2),1,C4745&lt;=PERCENTILE($C$3:$C$5882,0.4),2,C4745&lt;=PERCENTILE($C$3:$C$5882,0.6),3,C4745&lt;=PERCENTILE($C$3:$C$5882,0.8),4,TRUE,5)</f>
        <v>5</v>
      </c>
      <c r="G4745" cm="1">
        <f t="array" ref="G4745">_xlfn.IFS(D4745&lt;=PERCENTILE($D$3:$D$5882,0.2),1,D4745&lt;=PERCENTILE($D$3:$D$5882,0.4),2,D4745&lt;=PERCENTILE($D$3:$D$5882,0.6),3,D4745&lt;=PERCENTILE($D$3:$D$5882,0.8),4,TRUE,5)</f>
        <v>5</v>
      </c>
      <c r="H4745" s="3" t="str" cm="1">
        <f t="array" ref="H4745">_xlfn.IFS(AND(E4745&gt;=4,F4745&gt;=4,G4745&gt;=4),"Champions",AND(E4745&gt;=3,F4745&gt;=3,G4745&gt;=3),"Loyal Customers",AND(E4745&lt;=2,F4745&gt;=3),"At Risk",AND(E4745&lt;=2,F4745&lt;=2,G4745&lt;=2),"Lost",AND(E4745&gt;=4,F4745&lt;=2),"New/Promising",TRUE,"Needs Attention")</f>
        <v>Champions</v>
      </c>
      <c r="I4745" s="3" t="str">
        <f t="shared" si="78"/>
        <v>Active</v>
      </c>
      <c r="J4745" s="3" t="str">
        <f>_xlfn.XLOOKUP(A4745,'Country_Lookup'!$D:$D,'Country_Lookup'!$E:$E)</f>
        <v>United Kingdom</v>
      </c>
    </row>
    <row r="4746" spans="1:10" x14ac:dyDescent="0.3">
      <c r="A4746">
        <v>17140</v>
      </c>
      <c r="B4746">
        <v>247</v>
      </c>
      <c r="C4746">
        <v>1</v>
      </c>
      <c r="D4746">
        <v>465.31999999999988</v>
      </c>
      <c r="E4746" cm="1">
        <f t="array" ref="E4746">_xlfn.IFS(B4746&lt;=PERCENTILE($B$3:$B$5882,0.2),5,B4746&lt;=PERCENTILE($B$3:$B$5882,0.4),4,B4746&lt;=PERCENTILE($B$3:$B$5882,0.6),3,B4746&lt;=PERCENTILE($B$3:$B$5882,0.8),2,TRUE,1)</f>
        <v>2</v>
      </c>
      <c r="F4746" cm="1">
        <f t="array" ref="F4746">_xlfn.IFS(C4746&lt;=PERCENTILE($C$3:$C$5882,0.2),1,C4746&lt;=PERCENTILE($C$3:$C$5882,0.4),2,C4746&lt;=PERCENTILE($C$3:$C$5882,0.6),3,C4746&lt;=PERCENTILE($C$3:$C$5882,0.8),4,TRUE,5)</f>
        <v>1</v>
      </c>
      <c r="G4746" cm="1">
        <f t="array" ref="G4746">_xlfn.IFS(D4746&lt;=PERCENTILE($D$3:$D$5882,0.2),1,D4746&lt;=PERCENTILE($D$3:$D$5882,0.4),2,D4746&lt;=PERCENTILE($D$3:$D$5882,0.6),3,D4746&lt;=PERCENTILE($D$3:$D$5882,0.8),4,TRUE,5)</f>
        <v>2</v>
      </c>
      <c r="H4746" s="3" t="str" cm="1">
        <f t="array" ref="H4746">_xlfn.IFS(AND(E4746&gt;=4,F4746&gt;=4,G4746&gt;=4),"Champions",AND(E4746&gt;=3,F4746&gt;=3,G4746&gt;=3),"Loyal Customers",AND(E4746&lt;=2,F4746&gt;=3),"At Risk",AND(E4746&lt;=2,F4746&lt;=2,G4746&lt;=2),"Lost",AND(E4746&gt;=4,F4746&lt;=2),"New/Promising",TRUE,"Needs Attention")</f>
        <v>Lost</v>
      </c>
      <c r="I4746" s="3" t="str">
        <f t="shared" si="78"/>
        <v>Churned</v>
      </c>
      <c r="J4746" s="3" t="str">
        <f>_xlfn.XLOOKUP(A4746,'Country_Lookup'!$D:$D,'Country_Lookup'!$E:$E)</f>
        <v>United Kingdom</v>
      </c>
    </row>
    <row r="4747" spans="1:10" x14ac:dyDescent="0.3">
      <c r="A4747">
        <v>17141</v>
      </c>
      <c r="B4747">
        <v>418</v>
      </c>
      <c r="C4747">
        <v>4</v>
      </c>
      <c r="D4747">
        <v>754.33000000000095</v>
      </c>
      <c r="E4747" cm="1">
        <f t="array" ref="E4747">_xlfn.IFS(B4747&lt;=PERCENTILE($B$3:$B$5882,0.2),5,B4747&lt;=PERCENTILE($B$3:$B$5882,0.4),4,B4747&lt;=PERCENTILE($B$3:$B$5882,0.6),3,B4747&lt;=PERCENTILE($B$3:$B$5882,0.8),2,TRUE,1)</f>
        <v>1</v>
      </c>
      <c r="F4747" cm="1">
        <f t="array" ref="F4747">_xlfn.IFS(C4747&lt;=PERCENTILE($C$3:$C$5882,0.2),1,C4747&lt;=PERCENTILE($C$3:$C$5882,0.4),2,C4747&lt;=PERCENTILE($C$3:$C$5882,0.6),3,C4747&lt;=PERCENTILE($C$3:$C$5882,0.8),4,TRUE,5)</f>
        <v>3</v>
      </c>
      <c r="G4747" cm="1">
        <f t="array" ref="G4747">_xlfn.IFS(D4747&lt;=PERCENTILE($D$3:$D$5882,0.2),1,D4747&lt;=PERCENTILE($D$3:$D$5882,0.4),2,D4747&lt;=PERCENTILE($D$3:$D$5882,0.6),3,D4747&lt;=PERCENTILE($D$3:$D$5882,0.8),4,TRUE,5)</f>
        <v>3</v>
      </c>
      <c r="H4747" s="3" t="str" cm="1">
        <f t="array" ref="H4747">_xlfn.IFS(AND(E4747&gt;=4,F4747&gt;=4,G4747&gt;=4),"Champions",AND(E4747&gt;=3,F4747&gt;=3,G4747&gt;=3),"Loyal Customers",AND(E4747&lt;=2,F4747&gt;=3),"At Risk",AND(E4747&lt;=2,F4747&lt;=2,G4747&lt;=2),"Lost",AND(E4747&gt;=4,F4747&lt;=2),"New/Promising",TRUE,"Needs Attention")</f>
        <v>At Risk</v>
      </c>
      <c r="I4747" s="3" t="str">
        <f t="shared" si="78"/>
        <v>Churned</v>
      </c>
      <c r="J4747" s="3" t="str">
        <f>_xlfn.XLOOKUP(A4747,'Country_Lookup'!$D:$D,'Country_Lookup'!$E:$E)</f>
        <v>United Kingdom</v>
      </c>
    </row>
    <row r="4748" spans="1:10" x14ac:dyDescent="0.3">
      <c r="A4748">
        <v>17142</v>
      </c>
      <c r="B4748">
        <v>239</v>
      </c>
      <c r="C4748">
        <v>4</v>
      </c>
      <c r="D4748">
        <v>1283.7499999999998</v>
      </c>
      <c r="E4748" cm="1">
        <f t="array" ref="E4748">_xlfn.IFS(B4748&lt;=PERCENTILE($B$3:$B$5882,0.2),5,B4748&lt;=PERCENTILE($B$3:$B$5882,0.4),4,B4748&lt;=PERCENTILE($B$3:$B$5882,0.6),3,B4748&lt;=PERCENTILE($B$3:$B$5882,0.8),2,TRUE,1)</f>
        <v>2</v>
      </c>
      <c r="F4748" cm="1">
        <f t="array" ref="F4748">_xlfn.IFS(C4748&lt;=PERCENTILE($C$3:$C$5882,0.2),1,C4748&lt;=PERCENTILE($C$3:$C$5882,0.4),2,C4748&lt;=PERCENTILE($C$3:$C$5882,0.6),3,C4748&lt;=PERCENTILE($C$3:$C$5882,0.8),4,TRUE,5)</f>
        <v>3</v>
      </c>
      <c r="G4748" cm="1">
        <f t="array" ref="G4748">_xlfn.IFS(D4748&lt;=PERCENTILE($D$3:$D$5882,0.2),1,D4748&lt;=PERCENTILE($D$3:$D$5882,0.4),2,D4748&lt;=PERCENTILE($D$3:$D$5882,0.6),3,D4748&lt;=PERCENTILE($D$3:$D$5882,0.8),4,TRUE,5)</f>
        <v>4</v>
      </c>
      <c r="H4748" s="3" t="str" cm="1">
        <f t="array" ref="H4748">_xlfn.IFS(AND(E4748&gt;=4,F4748&gt;=4,G4748&gt;=4),"Champions",AND(E4748&gt;=3,F4748&gt;=3,G4748&gt;=3),"Loyal Customers",AND(E4748&lt;=2,F4748&gt;=3),"At Risk",AND(E4748&lt;=2,F4748&lt;=2,G4748&lt;=2),"Lost",AND(E4748&gt;=4,F4748&lt;=2),"New/Promising",TRUE,"Needs Attention")</f>
        <v>At Risk</v>
      </c>
      <c r="I4748" s="3" t="str">
        <f t="shared" si="78"/>
        <v>Churned</v>
      </c>
      <c r="J4748" s="3" t="str">
        <f>_xlfn.XLOOKUP(A4748,'Country_Lookup'!$D:$D,'Country_Lookup'!$E:$E)</f>
        <v>United Kingdom</v>
      </c>
    </row>
    <row r="4749" spans="1:10" x14ac:dyDescent="0.3">
      <c r="A4749">
        <v>17143</v>
      </c>
      <c r="B4749">
        <v>417</v>
      </c>
      <c r="C4749">
        <v>2</v>
      </c>
      <c r="D4749">
        <v>924.11000000000047</v>
      </c>
      <c r="E4749" cm="1">
        <f t="array" ref="E4749">_xlfn.IFS(B4749&lt;=PERCENTILE($B$3:$B$5882,0.2),5,B4749&lt;=PERCENTILE($B$3:$B$5882,0.4),4,B4749&lt;=PERCENTILE($B$3:$B$5882,0.6),3,B4749&lt;=PERCENTILE($B$3:$B$5882,0.8),2,TRUE,1)</f>
        <v>1</v>
      </c>
      <c r="F4749" cm="1">
        <f t="array" ref="F4749">_xlfn.IFS(C4749&lt;=PERCENTILE($C$3:$C$5882,0.2),1,C4749&lt;=PERCENTILE($C$3:$C$5882,0.4),2,C4749&lt;=PERCENTILE($C$3:$C$5882,0.6),3,C4749&lt;=PERCENTILE($C$3:$C$5882,0.8),4,TRUE,5)</f>
        <v>2</v>
      </c>
      <c r="G4749" cm="1">
        <f t="array" ref="G4749">_xlfn.IFS(D4749&lt;=PERCENTILE($D$3:$D$5882,0.2),1,D4749&lt;=PERCENTILE($D$3:$D$5882,0.4),2,D4749&lt;=PERCENTILE($D$3:$D$5882,0.6),3,D4749&lt;=PERCENTILE($D$3:$D$5882,0.8),4,TRUE,5)</f>
        <v>3</v>
      </c>
      <c r="H4749" s="3" t="str" cm="1">
        <f t="array" ref="H4749">_xlfn.IFS(AND(E4749&gt;=4,F4749&gt;=4,G4749&gt;=4),"Champions",AND(E4749&gt;=3,F4749&gt;=3,G4749&gt;=3),"Loyal Customers",AND(E4749&lt;=2,F4749&gt;=3),"At Risk",AND(E4749&lt;=2,F4749&lt;=2,G4749&lt;=2),"Lost",AND(E4749&gt;=4,F4749&lt;=2),"New/Promising",TRUE,"Needs Attention")</f>
        <v>Needs Attention</v>
      </c>
      <c r="I4749" s="3" t="str">
        <f t="shared" si="78"/>
        <v>Churned</v>
      </c>
      <c r="J4749" s="3" t="str">
        <f>_xlfn.XLOOKUP(A4749,'Country_Lookup'!$D:$D,'Country_Lookup'!$E:$E)</f>
        <v>United Kingdom</v>
      </c>
    </row>
    <row r="4750" spans="1:10" x14ac:dyDescent="0.3">
      <c r="A4750">
        <v>17144</v>
      </c>
      <c r="B4750">
        <v>1</v>
      </c>
      <c r="C4750">
        <v>2</v>
      </c>
      <c r="D4750">
        <v>984.56999999999982</v>
      </c>
      <c r="E4750" cm="1">
        <f t="array" ref="E4750">_xlfn.IFS(B4750&lt;=PERCENTILE($B$3:$B$5882,0.2),5,B4750&lt;=PERCENTILE($B$3:$B$5882,0.4),4,B4750&lt;=PERCENTILE($B$3:$B$5882,0.6),3,B4750&lt;=PERCENTILE($B$3:$B$5882,0.8),2,TRUE,1)</f>
        <v>5</v>
      </c>
      <c r="F4750" cm="1">
        <f t="array" ref="F4750">_xlfn.IFS(C4750&lt;=PERCENTILE($C$3:$C$5882,0.2),1,C4750&lt;=PERCENTILE($C$3:$C$5882,0.4),2,C4750&lt;=PERCENTILE($C$3:$C$5882,0.6),3,C4750&lt;=PERCENTILE($C$3:$C$5882,0.8),4,TRUE,5)</f>
        <v>2</v>
      </c>
      <c r="G4750" cm="1">
        <f t="array" ref="G4750">_xlfn.IFS(D4750&lt;=PERCENTILE($D$3:$D$5882,0.2),1,D4750&lt;=PERCENTILE($D$3:$D$5882,0.4),2,D4750&lt;=PERCENTILE($D$3:$D$5882,0.6),3,D4750&lt;=PERCENTILE($D$3:$D$5882,0.8),4,TRUE,5)</f>
        <v>3</v>
      </c>
      <c r="H4750" s="3" t="str" cm="1">
        <f t="array" ref="H4750">_xlfn.IFS(AND(E4750&gt;=4,F4750&gt;=4,G4750&gt;=4),"Champions",AND(E4750&gt;=3,F4750&gt;=3,G4750&gt;=3),"Loyal Customers",AND(E4750&lt;=2,F4750&gt;=3),"At Risk",AND(E4750&lt;=2,F4750&lt;=2,G4750&lt;=2),"Lost",AND(E4750&gt;=4,F4750&lt;=2),"New/Promising",TRUE,"Needs Attention")</f>
        <v>New/Promising</v>
      </c>
      <c r="I4750" s="3" t="str">
        <f t="shared" si="78"/>
        <v>Active</v>
      </c>
      <c r="J4750" s="3" t="str">
        <f>_xlfn.XLOOKUP(A4750,'Country_Lookup'!$D:$D,'Country_Lookup'!$E:$E)</f>
        <v>United Kingdom</v>
      </c>
    </row>
    <row r="4751" spans="1:10" x14ac:dyDescent="0.3">
      <c r="A4751">
        <v>17145</v>
      </c>
      <c r="B4751">
        <v>512</v>
      </c>
      <c r="C4751">
        <v>4</v>
      </c>
      <c r="D4751">
        <v>3120.9099999999894</v>
      </c>
      <c r="E4751" cm="1">
        <f t="array" ref="E4751">_xlfn.IFS(B4751&lt;=PERCENTILE($B$3:$B$5882,0.2),5,B4751&lt;=PERCENTILE($B$3:$B$5882,0.4),4,B4751&lt;=PERCENTILE($B$3:$B$5882,0.6),3,B4751&lt;=PERCENTILE($B$3:$B$5882,0.8),2,TRUE,1)</f>
        <v>1</v>
      </c>
      <c r="F4751" cm="1">
        <f t="array" ref="F4751">_xlfn.IFS(C4751&lt;=PERCENTILE($C$3:$C$5882,0.2),1,C4751&lt;=PERCENTILE($C$3:$C$5882,0.4),2,C4751&lt;=PERCENTILE($C$3:$C$5882,0.6),3,C4751&lt;=PERCENTILE($C$3:$C$5882,0.8),4,TRUE,5)</f>
        <v>3</v>
      </c>
      <c r="G4751" cm="1">
        <f t="array" ref="G4751">_xlfn.IFS(D4751&lt;=PERCENTILE($D$3:$D$5882,0.2),1,D4751&lt;=PERCENTILE($D$3:$D$5882,0.4),2,D4751&lt;=PERCENTILE($D$3:$D$5882,0.6),3,D4751&lt;=PERCENTILE($D$3:$D$5882,0.8),4,TRUE,5)</f>
        <v>5</v>
      </c>
      <c r="H4751" s="3" t="str" cm="1">
        <f t="array" ref="H4751">_xlfn.IFS(AND(E4751&gt;=4,F4751&gt;=4,G4751&gt;=4),"Champions",AND(E4751&gt;=3,F4751&gt;=3,G4751&gt;=3),"Loyal Customers",AND(E4751&lt;=2,F4751&gt;=3),"At Risk",AND(E4751&lt;=2,F4751&lt;=2,G4751&lt;=2),"Lost",AND(E4751&gt;=4,F4751&lt;=2),"New/Promising",TRUE,"Needs Attention")</f>
        <v>At Risk</v>
      </c>
      <c r="I4751" s="3" t="str">
        <f t="shared" si="78"/>
        <v>Churned</v>
      </c>
      <c r="J4751" s="3" t="str">
        <f>_xlfn.XLOOKUP(A4751,'Country_Lookup'!$D:$D,'Country_Lookup'!$E:$E)</f>
        <v>United Kingdom</v>
      </c>
    </row>
    <row r="4752" spans="1:10" x14ac:dyDescent="0.3">
      <c r="A4752">
        <v>17146</v>
      </c>
      <c r="B4752">
        <v>105</v>
      </c>
      <c r="C4752">
        <v>13</v>
      </c>
      <c r="D4752">
        <v>5860.2399999999943</v>
      </c>
      <c r="E4752" cm="1">
        <f t="array" ref="E4752">_xlfn.IFS(B4752&lt;=PERCENTILE($B$3:$B$5882,0.2),5,B4752&lt;=PERCENTILE($B$3:$B$5882,0.4),4,B4752&lt;=PERCENTILE($B$3:$B$5882,0.6),3,B4752&lt;=PERCENTILE($B$3:$B$5882,0.8),2,TRUE,1)</f>
        <v>3</v>
      </c>
      <c r="F4752" cm="1">
        <f t="array" ref="F4752">_xlfn.IFS(C4752&lt;=PERCENTILE($C$3:$C$5882,0.2),1,C4752&lt;=PERCENTILE($C$3:$C$5882,0.4),2,C4752&lt;=PERCENTILE($C$3:$C$5882,0.6),3,C4752&lt;=PERCENTILE($C$3:$C$5882,0.8),4,TRUE,5)</f>
        <v>5</v>
      </c>
      <c r="G4752" cm="1">
        <f t="array" ref="G4752">_xlfn.IFS(D4752&lt;=PERCENTILE($D$3:$D$5882,0.2),1,D4752&lt;=PERCENTILE($D$3:$D$5882,0.4),2,D4752&lt;=PERCENTILE($D$3:$D$5882,0.6),3,D4752&lt;=PERCENTILE($D$3:$D$5882,0.8),4,TRUE,5)</f>
        <v>5</v>
      </c>
      <c r="H4752" s="3" t="str" cm="1">
        <f t="array" ref="H4752">_xlfn.IFS(AND(E4752&gt;=4,F4752&gt;=4,G4752&gt;=4),"Champions",AND(E4752&gt;=3,F4752&gt;=3,G4752&gt;=3),"Loyal Customers",AND(E4752&lt;=2,F4752&gt;=3),"At Risk",AND(E4752&lt;=2,F4752&lt;=2,G4752&lt;=2),"Lost",AND(E4752&gt;=4,F4752&lt;=2),"New/Promising",TRUE,"Needs Attention")</f>
        <v>Loyal Customers</v>
      </c>
      <c r="I4752" s="3" t="str">
        <f t="shared" si="78"/>
        <v>Churned</v>
      </c>
      <c r="J4752" s="3" t="str">
        <f>_xlfn.XLOOKUP(A4752,'Country_Lookup'!$D:$D,'Country_Lookup'!$E:$E)</f>
        <v>United Kingdom</v>
      </c>
    </row>
    <row r="4753" spans="1:10" x14ac:dyDescent="0.3">
      <c r="A4753">
        <v>17147</v>
      </c>
      <c r="B4753">
        <v>22</v>
      </c>
      <c r="C4753">
        <v>9</v>
      </c>
      <c r="D4753">
        <v>3199.9500000000075</v>
      </c>
      <c r="E4753" cm="1">
        <f t="array" ref="E4753">_xlfn.IFS(B4753&lt;=PERCENTILE($B$3:$B$5882,0.2),5,B4753&lt;=PERCENTILE($B$3:$B$5882,0.4),4,B4753&lt;=PERCENTILE($B$3:$B$5882,0.6),3,B4753&lt;=PERCENTILE($B$3:$B$5882,0.8),2,TRUE,1)</f>
        <v>4</v>
      </c>
      <c r="F4753" cm="1">
        <f t="array" ref="F4753">_xlfn.IFS(C4753&lt;=PERCENTILE($C$3:$C$5882,0.2),1,C4753&lt;=PERCENTILE($C$3:$C$5882,0.4),2,C4753&lt;=PERCENTILE($C$3:$C$5882,0.6),3,C4753&lt;=PERCENTILE($C$3:$C$5882,0.8),4,TRUE,5)</f>
        <v>5</v>
      </c>
      <c r="G4753" cm="1">
        <f t="array" ref="G4753">_xlfn.IFS(D4753&lt;=PERCENTILE($D$3:$D$5882,0.2),1,D4753&lt;=PERCENTILE($D$3:$D$5882,0.4),2,D4753&lt;=PERCENTILE($D$3:$D$5882,0.6),3,D4753&lt;=PERCENTILE($D$3:$D$5882,0.8),4,TRUE,5)</f>
        <v>5</v>
      </c>
      <c r="H4753" s="3" t="str" cm="1">
        <f t="array" ref="H4753">_xlfn.IFS(AND(E4753&gt;=4,F4753&gt;=4,G4753&gt;=4),"Champions",AND(E4753&gt;=3,F4753&gt;=3,G4753&gt;=3),"Loyal Customers",AND(E4753&lt;=2,F4753&gt;=3),"At Risk",AND(E4753&lt;=2,F4753&lt;=2,G4753&lt;=2),"Lost",AND(E4753&gt;=4,F4753&lt;=2),"New/Promising",TRUE,"Needs Attention")</f>
        <v>Champions</v>
      </c>
      <c r="I4753" s="3" t="str">
        <f t="shared" si="78"/>
        <v>Active</v>
      </c>
      <c r="J4753" s="3" t="str">
        <f>_xlfn.XLOOKUP(A4753,'Country_Lookup'!$D:$D,'Country_Lookup'!$E:$E)</f>
        <v>United Kingdom</v>
      </c>
    </row>
    <row r="4754" spans="1:10" x14ac:dyDescent="0.3">
      <c r="A4754">
        <v>17148</v>
      </c>
      <c r="B4754">
        <v>51</v>
      </c>
      <c r="C4754">
        <v>1</v>
      </c>
      <c r="D4754">
        <v>124.88000000000001</v>
      </c>
      <c r="E4754" cm="1">
        <f t="array" ref="E4754">_xlfn.IFS(B4754&lt;=PERCENTILE($B$3:$B$5882,0.2),5,B4754&lt;=PERCENTILE($B$3:$B$5882,0.4),4,B4754&lt;=PERCENTILE($B$3:$B$5882,0.6),3,B4754&lt;=PERCENTILE($B$3:$B$5882,0.8),2,TRUE,1)</f>
        <v>4</v>
      </c>
      <c r="F4754" cm="1">
        <f t="array" ref="F4754">_xlfn.IFS(C4754&lt;=PERCENTILE($C$3:$C$5882,0.2),1,C4754&lt;=PERCENTILE($C$3:$C$5882,0.4),2,C4754&lt;=PERCENTILE($C$3:$C$5882,0.6),3,C4754&lt;=PERCENTILE($C$3:$C$5882,0.8),4,TRUE,5)</f>
        <v>1</v>
      </c>
      <c r="G4754" cm="1">
        <f t="array" ref="G4754">_xlfn.IFS(D4754&lt;=PERCENTILE($D$3:$D$5882,0.2),1,D4754&lt;=PERCENTILE($D$3:$D$5882,0.4),2,D4754&lt;=PERCENTILE($D$3:$D$5882,0.6),3,D4754&lt;=PERCENTILE($D$3:$D$5882,0.8),4,TRUE,5)</f>
        <v>1</v>
      </c>
      <c r="H4754" s="3" t="str" cm="1">
        <f t="array" ref="H4754">_xlfn.IFS(AND(E4754&gt;=4,F4754&gt;=4,G4754&gt;=4),"Champions",AND(E4754&gt;=3,F4754&gt;=3,G4754&gt;=3),"Loyal Customers",AND(E4754&lt;=2,F4754&gt;=3),"At Risk",AND(E4754&lt;=2,F4754&lt;=2,G4754&lt;=2),"Lost",AND(E4754&gt;=4,F4754&lt;=2),"New/Promising",TRUE,"Needs Attention")</f>
        <v>New/Promising</v>
      </c>
      <c r="I4754" s="3" t="str">
        <f t="shared" si="78"/>
        <v>Active</v>
      </c>
      <c r="J4754" s="3" t="str">
        <f>_xlfn.XLOOKUP(A4754,'Country_Lookup'!$D:$D,'Country_Lookup'!$E:$E)</f>
        <v>United Kingdom</v>
      </c>
    </row>
    <row r="4755" spans="1:10" x14ac:dyDescent="0.3">
      <c r="A4755">
        <v>17149</v>
      </c>
      <c r="B4755">
        <v>451</v>
      </c>
      <c r="C4755">
        <v>1</v>
      </c>
      <c r="D4755">
        <v>143.1</v>
      </c>
      <c r="E4755" cm="1">
        <f t="array" ref="E4755">_xlfn.IFS(B4755&lt;=PERCENTILE($B$3:$B$5882,0.2),5,B4755&lt;=PERCENTILE($B$3:$B$5882,0.4),4,B4755&lt;=PERCENTILE($B$3:$B$5882,0.6),3,B4755&lt;=PERCENTILE($B$3:$B$5882,0.8),2,TRUE,1)</f>
        <v>1</v>
      </c>
      <c r="F4755" cm="1">
        <f t="array" ref="F4755">_xlfn.IFS(C4755&lt;=PERCENTILE($C$3:$C$5882,0.2),1,C4755&lt;=PERCENTILE($C$3:$C$5882,0.4),2,C4755&lt;=PERCENTILE($C$3:$C$5882,0.6),3,C4755&lt;=PERCENTILE($C$3:$C$5882,0.8),4,TRUE,5)</f>
        <v>1</v>
      </c>
      <c r="G4755" cm="1">
        <f t="array" ref="G4755">_xlfn.IFS(D4755&lt;=PERCENTILE($D$3:$D$5882,0.2),1,D4755&lt;=PERCENTILE($D$3:$D$5882,0.4),2,D4755&lt;=PERCENTILE($D$3:$D$5882,0.6),3,D4755&lt;=PERCENTILE($D$3:$D$5882,0.8),4,TRUE,5)</f>
        <v>1</v>
      </c>
      <c r="H4755" s="3" t="str" cm="1">
        <f t="array" ref="H4755">_xlfn.IFS(AND(E4755&gt;=4,F4755&gt;=4,G4755&gt;=4),"Champions",AND(E4755&gt;=3,F4755&gt;=3,G4755&gt;=3),"Loyal Customers",AND(E4755&lt;=2,F4755&gt;=3),"At Risk",AND(E4755&lt;=2,F4755&lt;=2,G4755&lt;=2),"Lost",AND(E4755&gt;=4,F4755&lt;=2),"New/Promising",TRUE,"Needs Attention")</f>
        <v>Lost</v>
      </c>
      <c r="I4755" s="3" t="str">
        <f t="shared" si="78"/>
        <v>Churned</v>
      </c>
      <c r="J4755" s="3" t="str">
        <f>_xlfn.XLOOKUP(A4755,'Country_Lookup'!$D:$D,'Country_Lookup'!$E:$E)</f>
        <v>United Kingdom</v>
      </c>
    </row>
    <row r="4756" spans="1:10" x14ac:dyDescent="0.3">
      <c r="A4756">
        <v>17150</v>
      </c>
      <c r="B4756">
        <v>376</v>
      </c>
      <c r="C4756">
        <v>6</v>
      </c>
      <c r="D4756">
        <v>1375.6499999999971</v>
      </c>
      <c r="E4756" cm="1">
        <f t="array" ref="E4756">_xlfn.IFS(B4756&lt;=PERCENTILE($B$3:$B$5882,0.2),5,B4756&lt;=PERCENTILE($B$3:$B$5882,0.4),4,B4756&lt;=PERCENTILE($B$3:$B$5882,0.6),3,B4756&lt;=PERCENTILE($B$3:$B$5882,0.8),2,TRUE,1)</f>
        <v>2</v>
      </c>
      <c r="F4756" cm="1">
        <f t="array" ref="F4756">_xlfn.IFS(C4756&lt;=PERCENTILE($C$3:$C$5882,0.2),1,C4756&lt;=PERCENTILE($C$3:$C$5882,0.4),2,C4756&lt;=PERCENTILE($C$3:$C$5882,0.6),3,C4756&lt;=PERCENTILE($C$3:$C$5882,0.8),4,TRUE,5)</f>
        <v>4</v>
      </c>
      <c r="G4756" cm="1">
        <f t="array" ref="G4756">_xlfn.IFS(D4756&lt;=PERCENTILE($D$3:$D$5882,0.2),1,D4756&lt;=PERCENTILE($D$3:$D$5882,0.4),2,D4756&lt;=PERCENTILE($D$3:$D$5882,0.6),3,D4756&lt;=PERCENTILE($D$3:$D$5882,0.8),4,TRUE,5)</f>
        <v>4</v>
      </c>
      <c r="H4756" s="3" t="str" cm="1">
        <f t="array" ref="H4756">_xlfn.IFS(AND(E4756&gt;=4,F4756&gt;=4,G4756&gt;=4),"Champions",AND(E4756&gt;=3,F4756&gt;=3,G4756&gt;=3),"Loyal Customers",AND(E4756&lt;=2,F4756&gt;=3),"At Risk",AND(E4756&lt;=2,F4756&lt;=2,G4756&lt;=2),"Lost",AND(E4756&gt;=4,F4756&lt;=2),"New/Promising",TRUE,"Needs Attention")</f>
        <v>At Risk</v>
      </c>
      <c r="I4756" s="3" t="str">
        <f t="shared" si="78"/>
        <v>Churned</v>
      </c>
      <c r="J4756" s="3" t="str">
        <f>_xlfn.XLOOKUP(A4756,'Country_Lookup'!$D:$D,'Country_Lookup'!$E:$E)</f>
        <v>United Kingdom</v>
      </c>
    </row>
    <row r="4757" spans="1:10" x14ac:dyDescent="0.3">
      <c r="A4757">
        <v>17151</v>
      </c>
      <c r="B4757">
        <v>735</v>
      </c>
      <c r="C4757">
        <v>1</v>
      </c>
      <c r="D4757">
        <v>231.90000000000003</v>
      </c>
      <c r="E4757" cm="1">
        <f t="array" ref="E4757">_xlfn.IFS(B4757&lt;=PERCENTILE($B$3:$B$5882,0.2),5,B4757&lt;=PERCENTILE($B$3:$B$5882,0.4),4,B4757&lt;=PERCENTILE($B$3:$B$5882,0.6),3,B4757&lt;=PERCENTILE($B$3:$B$5882,0.8),2,TRUE,1)</f>
        <v>1</v>
      </c>
      <c r="F4757" cm="1">
        <f t="array" ref="F4757">_xlfn.IFS(C4757&lt;=PERCENTILE($C$3:$C$5882,0.2),1,C4757&lt;=PERCENTILE($C$3:$C$5882,0.4),2,C4757&lt;=PERCENTILE($C$3:$C$5882,0.6),3,C4757&lt;=PERCENTILE($C$3:$C$5882,0.8),4,TRUE,5)</f>
        <v>1</v>
      </c>
      <c r="G4757" cm="1">
        <f t="array" ref="G4757">_xlfn.IFS(D4757&lt;=PERCENTILE($D$3:$D$5882,0.2),1,D4757&lt;=PERCENTILE($D$3:$D$5882,0.4),2,D4757&lt;=PERCENTILE($D$3:$D$5882,0.6),3,D4757&lt;=PERCENTILE($D$3:$D$5882,0.8),4,TRUE,5)</f>
        <v>1</v>
      </c>
      <c r="H4757" s="3" t="str" cm="1">
        <f t="array" ref="H4757">_xlfn.IFS(AND(E4757&gt;=4,F4757&gt;=4,G4757&gt;=4),"Champions",AND(E4757&gt;=3,F4757&gt;=3,G4757&gt;=3),"Loyal Customers",AND(E4757&lt;=2,F4757&gt;=3),"At Risk",AND(E4757&lt;=2,F4757&lt;=2,G4757&lt;=2),"Lost",AND(E4757&gt;=4,F4757&lt;=2),"New/Promising",TRUE,"Needs Attention")</f>
        <v>Lost</v>
      </c>
      <c r="I4757" s="3" t="str">
        <f t="shared" si="78"/>
        <v>Churned</v>
      </c>
      <c r="J4757" s="3" t="str">
        <f>_xlfn.XLOOKUP(A4757,'Country_Lookup'!$D:$D,'Country_Lookup'!$E:$E)</f>
        <v>United Kingdom</v>
      </c>
    </row>
    <row r="4758" spans="1:10" x14ac:dyDescent="0.3">
      <c r="A4758">
        <v>17152</v>
      </c>
      <c r="B4758">
        <v>194</v>
      </c>
      <c r="C4758">
        <v>4</v>
      </c>
      <c r="D4758">
        <v>2016.5</v>
      </c>
      <c r="E4758" cm="1">
        <f t="array" ref="E4758">_xlfn.IFS(B4758&lt;=PERCENTILE($B$3:$B$5882,0.2),5,B4758&lt;=PERCENTILE($B$3:$B$5882,0.4),4,B4758&lt;=PERCENTILE($B$3:$B$5882,0.6),3,B4758&lt;=PERCENTILE($B$3:$B$5882,0.8),2,TRUE,1)</f>
        <v>2</v>
      </c>
      <c r="F4758" cm="1">
        <f t="array" ref="F4758">_xlfn.IFS(C4758&lt;=PERCENTILE($C$3:$C$5882,0.2),1,C4758&lt;=PERCENTILE($C$3:$C$5882,0.4),2,C4758&lt;=PERCENTILE($C$3:$C$5882,0.6),3,C4758&lt;=PERCENTILE($C$3:$C$5882,0.8),4,TRUE,5)</f>
        <v>3</v>
      </c>
      <c r="G4758" cm="1">
        <f t="array" ref="G4758">_xlfn.IFS(D4758&lt;=PERCENTILE($D$3:$D$5882,0.2),1,D4758&lt;=PERCENTILE($D$3:$D$5882,0.4),2,D4758&lt;=PERCENTILE($D$3:$D$5882,0.6),3,D4758&lt;=PERCENTILE($D$3:$D$5882,0.8),4,TRUE,5)</f>
        <v>4</v>
      </c>
      <c r="H4758" s="3" t="str" cm="1">
        <f t="array" ref="H4758">_xlfn.IFS(AND(E4758&gt;=4,F4758&gt;=4,G4758&gt;=4),"Champions",AND(E4758&gt;=3,F4758&gt;=3,G4758&gt;=3),"Loyal Customers",AND(E4758&lt;=2,F4758&gt;=3),"At Risk",AND(E4758&lt;=2,F4758&lt;=2,G4758&lt;=2),"Lost",AND(E4758&gt;=4,F4758&lt;=2),"New/Promising",TRUE,"Needs Attention")</f>
        <v>At Risk</v>
      </c>
      <c r="I4758" s="3" t="str">
        <f t="shared" si="78"/>
        <v>Churned</v>
      </c>
      <c r="J4758" s="3" t="str">
        <f>_xlfn.XLOOKUP(A4758,'Country_Lookup'!$D:$D,'Country_Lookup'!$E:$E)</f>
        <v>United Kingdom</v>
      </c>
    </row>
    <row r="4759" spans="1:10" x14ac:dyDescent="0.3">
      <c r="A4759">
        <v>17153</v>
      </c>
      <c r="B4759">
        <v>24</v>
      </c>
      <c r="C4759">
        <v>1</v>
      </c>
      <c r="D4759">
        <v>213.78000000000006</v>
      </c>
      <c r="E4759" cm="1">
        <f t="array" ref="E4759">_xlfn.IFS(B4759&lt;=PERCENTILE($B$3:$B$5882,0.2),5,B4759&lt;=PERCENTILE($B$3:$B$5882,0.4),4,B4759&lt;=PERCENTILE($B$3:$B$5882,0.6),3,B4759&lt;=PERCENTILE($B$3:$B$5882,0.8),2,TRUE,1)</f>
        <v>4</v>
      </c>
      <c r="F4759" cm="1">
        <f t="array" ref="F4759">_xlfn.IFS(C4759&lt;=PERCENTILE($C$3:$C$5882,0.2),1,C4759&lt;=PERCENTILE($C$3:$C$5882,0.4),2,C4759&lt;=PERCENTILE($C$3:$C$5882,0.6),3,C4759&lt;=PERCENTILE($C$3:$C$5882,0.8),4,TRUE,5)</f>
        <v>1</v>
      </c>
      <c r="G4759" cm="1">
        <f t="array" ref="G4759">_xlfn.IFS(D4759&lt;=PERCENTILE($D$3:$D$5882,0.2),1,D4759&lt;=PERCENTILE($D$3:$D$5882,0.4),2,D4759&lt;=PERCENTILE($D$3:$D$5882,0.6),3,D4759&lt;=PERCENTILE($D$3:$D$5882,0.8),4,TRUE,5)</f>
        <v>1</v>
      </c>
      <c r="H4759" s="3" t="str" cm="1">
        <f t="array" ref="H4759">_xlfn.IFS(AND(E4759&gt;=4,F4759&gt;=4,G4759&gt;=4),"Champions",AND(E4759&gt;=3,F4759&gt;=3,G4759&gt;=3),"Loyal Customers",AND(E4759&lt;=2,F4759&gt;=3),"At Risk",AND(E4759&lt;=2,F4759&lt;=2,G4759&lt;=2),"Lost",AND(E4759&gt;=4,F4759&lt;=2),"New/Promising",TRUE,"Needs Attention")</f>
        <v>New/Promising</v>
      </c>
      <c r="I4759" s="3" t="str">
        <f t="shared" si="78"/>
        <v>Active</v>
      </c>
      <c r="J4759" s="3" t="str">
        <f>_xlfn.XLOOKUP(A4759,'Country_Lookup'!$D:$D,'Country_Lookup'!$E:$E)</f>
        <v>United Kingdom</v>
      </c>
    </row>
    <row r="4760" spans="1:10" x14ac:dyDescent="0.3">
      <c r="A4760">
        <v>17154</v>
      </c>
      <c r="B4760">
        <v>75</v>
      </c>
      <c r="C4760">
        <v>1</v>
      </c>
      <c r="D4760">
        <v>329.34000000000009</v>
      </c>
      <c r="E4760" cm="1">
        <f t="array" ref="E4760">_xlfn.IFS(B4760&lt;=PERCENTILE($B$3:$B$5882,0.2),5,B4760&lt;=PERCENTILE($B$3:$B$5882,0.4),4,B4760&lt;=PERCENTILE($B$3:$B$5882,0.6),3,B4760&lt;=PERCENTILE($B$3:$B$5882,0.8),2,TRUE,1)</f>
        <v>3</v>
      </c>
      <c r="F4760" cm="1">
        <f t="array" ref="F4760">_xlfn.IFS(C4760&lt;=PERCENTILE($C$3:$C$5882,0.2),1,C4760&lt;=PERCENTILE($C$3:$C$5882,0.4),2,C4760&lt;=PERCENTILE($C$3:$C$5882,0.6),3,C4760&lt;=PERCENTILE($C$3:$C$5882,0.8),4,TRUE,5)</f>
        <v>1</v>
      </c>
      <c r="G4760" cm="1">
        <f t="array" ref="G4760">_xlfn.IFS(D4760&lt;=PERCENTILE($D$3:$D$5882,0.2),1,D4760&lt;=PERCENTILE($D$3:$D$5882,0.4),2,D4760&lt;=PERCENTILE($D$3:$D$5882,0.6),3,D4760&lt;=PERCENTILE($D$3:$D$5882,0.8),4,TRUE,5)</f>
        <v>2</v>
      </c>
      <c r="H4760" s="3" t="str" cm="1">
        <f t="array" ref="H4760">_xlfn.IFS(AND(E4760&gt;=4,F4760&gt;=4,G4760&gt;=4),"Champions",AND(E4760&gt;=3,F4760&gt;=3,G4760&gt;=3),"Loyal Customers",AND(E4760&lt;=2,F4760&gt;=3),"At Risk",AND(E4760&lt;=2,F4760&lt;=2,G4760&lt;=2),"Lost",AND(E4760&gt;=4,F4760&lt;=2),"New/Promising",TRUE,"Needs Attention")</f>
        <v>Needs Attention</v>
      </c>
      <c r="I4760" s="3" t="str">
        <f t="shared" si="78"/>
        <v>Active</v>
      </c>
      <c r="J4760" s="3" t="str">
        <f>_xlfn.XLOOKUP(A4760,'Country_Lookup'!$D:$D,'Country_Lookup'!$E:$E)</f>
        <v>United Kingdom</v>
      </c>
    </row>
    <row r="4761" spans="1:10" x14ac:dyDescent="0.3">
      <c r="A4761">
        <v>17155</v>
      </c>
      <c r="B4761">
        <v>17</v>
      </c>
      <c r="C4761">
        <v>7</v>
      </c>
      <c r="D4761">
        <v>892.45999999999924</v>
      </c>
      <c r="E4761" cm="1">
        <f t="array" ref="E4761">_xlfn.IFS(B4761&lt;=PERCENTILE($B$3:$B$5882,0.2),5,B4761&lt;=PERCENTILE($B$3:$B$5882,0.4),4,B4761&lt;=PERCENTILE($B$3:$B$5882,0.6),3,B4761&lt;=PERCENTILE($B$3:$B$5882,0.8),2,TRUE,1)</f>
        <v>5</v>
      </c>
      <c r="F4761" cm="1">
        <f t="array" ref="F4761">_xlfn.IFS(C4761&lt;=PERCENTILE($C$3:$C$5882,0.2),1,C4761&lt;=PERCENTILE($C$3:$C$5882,0.4),2,C4761&lt;=PERCENTILE($C$3:$C$5882,0.6),3,C4761&lt;=PERCENTILE($C$3:$C$5882,0.8),4,TRUE,5)</f>
        <v>4</v>
      </c>
      <c r="G4761" cm="1">
        <f t="array" ref="G4761">_xlfn.IFS(D4761&lt;=PERCENTILE($D$3:$D$5882,0.2),1,D4761&lt;=PERCENTILE($D$3:$D$5882,0.4),2,D4761&lt;=PERCENTILE($D$3:$D$5882,0.6),3,D4761&lt;=PERCENTILE($D$3:$D$5882,0.8),4,TRUE,5)</f>
        <v>3</v>
      </c>
      <c r="H4761" s="3" t="str" cm="1">
        <f t="array" ref="H4761">_xlfn.IFS(AND(E4761&gt;=4,F4761&gt;=4,G4761&gt;=4),"Champions",AND(E4761&gt;=3,F4761&gt;=3,G4761&gt;=3),"Loyal Customers",AND(E4761&lt;=2,F4761&gt;=3),"At Risk",AND(E4761&lt;=2,F4761&lt;=2,G4761&lt;=2),"Lost",AND(E4761&gt;=4,F4761&lt;=2),"New/Promising",TRUE,"Needs Attention")</f>
        <v>Loyal Customers</v>
      </c>
      <c r="I4761" s="3" t="str">
        <f t="shared" si="78"/>
        <v>Active</v>
      </c>
      <c r="J4761" s="3" t="str">
        <f>_xlfn.XLOOKUP(A4761,'Country_Lookup'!$D:$D,'Country_Lookup'!$E:$E)</f>
        <v>United Kingdom</v>
      </c>
    </row>
    <row r="4762" spans="1:10" x14ac:dyDescent="0.3">
      <c r="A4762">
        <v>17156</v>
      </c>
      <c r="B4762">
        <v>491</v>
      </c>
      <c r="C4762">
        <v>1</v>
      </c>
      <c r="D4762">
        <v>591.87</v>
      </c>
      <c r="E4762" cm="1">
        <f t="array" ref="E4762">_xlfn.IFS(B4762&lt;=PERCENTILE($B$3:$B$5882,0.2),5,B4762&lt;=PERCENTILE($B$3:$B$5882,0.4),4,B4762&lt;=PERCENTILE($B$3:$B$5882,0.6),3,B4762&lt;=PERCENTILE($B$3:$B$5882,0.8),2,TRUE,1)</f>
        <v>1</v>
      </c>
      <c r="F4762" cm="1">
        <f t="array" ref="F4762">_xlfn.IFS(C4762&lt;=PERCENTILE($C$3:$C$5882,0.2),1,C4762&lt;=PERCENTILE($C$3:$C$5882,0.4),2,C4762&lt;=PERCENTILE($C$3:$C$5882,0.6),3,C4762&lt;=PERCENTILE($C$3:$C$5882,0.8),4,TRUE,5)</f>
        <v>1</v>
      </c>
      <c r="G4762" cm="1">
        <f t="array" ref="G4762">_xlfn.IFS(D4762&lt;=PERCENTILE($D$3:$D$5882,0.2),1,D4762&lt;=PERCENTILE($D$3:$D$5882,0.4),2,D4762&lt;=PERCENTILE($D$3:$D$5882,0.6),3,D4762&lt;=PERCENTILE($D$3:$D$5882,0.8),4,TRUE,5)</f>
        <v>2</v>
      </c>
      <c r="H4762" s="3" t="str" cm="1">
        <f t="array" ref="H4762">_xlfn.IFS(AND(E4762&gt;=4,F4762&gt;=4,G4762&gt;=4),"Champions",AND(E4762&gt;=3,F4762&gt;=3,G4762&gt;=3),"Loyal Customers",AND(E4762&lt;=2,F4762&gt;=3),"At Risk",AND(E4762&lt;=2,F4762&lt;=2,G4762&lt;=2),"Lost",AND(E4762&gt;=4,F4762&lt;=2),"New/Promising",TRUE,"Needs Attention")</f>
        <v>Lost</v>
      </c>
      <c r="I4762" s="3" t="str">
        <f t="shared" si="78"/>
        <v>Churned</v>
      </c>
      <c r="J4762" s="3" t="str">
        <f>_xlfn.XLOOKUP(A4762,'Country_Lookup'!$D:$D,'Country_Lookup'!$E:$E)</f>
        <v>United Kingdom</v>
      </c>
    </row>
    <row r="4763" spans="1:10" x14ac:dyDescent="0.3">
      <c r="A4763">
        <v>17157</v>
      </c>
      <c r="B4763">
        <v>7</v>
      </c>
      <c r="C4763">
        <v>19</v>
      </c>
      <c r="D4763">
        <v>5151.9000000000133</v>
      </c>
      <c r="E4763" cm="1">
        <f t="array" ref="E4763">_xlfn.IFS(B4763&lt;=PERCENTILE($B$3:$B$5882,0.2),5,B4763&lt;=PERCENTILE($B$3:$B$5882,0.4),4,B4763&lt;=PERCENTILE($B$3:$B$5882,0.6),3,B4763&lt;=PERCENTILE($B$3:$B$5882,0.8),2,TRUE,1)</f>
        <v>5</v>
      </c>
      <c r="F4763" cm="1">
        <f t="array" ref="F4763">_xlfn.IFS(C4763&lt;=PERCENTILE($C$3:$C$5882,0.2),1,C4763&lt;=PERCENTILE($C$3:$C$5882,0.4),2,C4763&lt;=PERCENTILE($C$3:$C$5882,0.6),3,C4763&lt;=PERCENTILE($C$3:$C$5882,0.8),4,TRUE,5)</f>
        <v>5</v>
      </c>
      <c r="G4763" cm="1">
        <f t="array" ref="G4763">_xlfn.IFS(D4763&lt;=PERCENTILE($D$3:$D$5882,0.2),1,D4763&lt;=PERCENTILE($D$3:$D$5882,0.4),2,D4763&lt;=PERCENTILE($D$3:$D$5882,0.6),3,D4763&lt;=PERCENTILE($D$3:$D$5882,0.8),4,TRUE,5)</f>
        <v>5</v>
      </c>
      <c r="H4763" s="3" t="str" cm="1">
        <f t="array" ref="H4763">_xlfn.IFS(AND(E4763&gt;=4,F4763&gt;=4,G4763&gt;=4),"Champions",AND(E4763&gt;=3,F4763&gt;=3,G4763&gt;=3),"Loyal Customers",AND(E4763&lt;=2,F4763&gt;=3),"At Risk",AND(E4763&lt;=2,F4763&lt;=2,G4763&lt;=2),"Lost",AND(E4763&gt;=4,F4763&lt;=2),"New/Promising",TRUE,"Needs Attention")</f>
        <v>Champions</v>
      </c>
      <c r="I4763" s="3" t="str">
        <f t="shared" si="78"/>
        <v>Active</v>
      </c>
      <c r="J4763" s="3" t="str">
        <f>_xlfn.XLOOKUP(A4763,'Country_Lookup'!$D:$D,'Country_Lookup'!$E:$E)</f>
        <v>United Kingdom</v>
      </c>
    </row>
    <row r="4764" spans="1:10" x14ac:dyDescent="0.3">
      <c r="A4764">
        <v>17158</v>
      </c>
      <c r="B4764">
        <v>32</v>
      </c>
      <c r="C4764">
        <v>5</v>
      </c>
      <c r="D4764">
        <v>1979.9999999999998</v>
      </c>
      <c r="E4764" cm="1">
        <f t="array" ref="E4764">_xlfn.IFS(B4764&lt;=PERCENTILE($B$3:$B$5882,0.2),5,B4764&lt;=PERCENTILE($B$3:$B$5882,0.4),4,B4764&lt;=PERCENTILE($B$3:$B$5882,0.6),3,B4764&lt;=PERCENTILE($B$3:$B$5882,0.8),2,TRUE,1)</f>
        <v>4</v>
      </c>
      <c r="F4764" cm="1">
        <f t="array" ref="F4764">_xlfn.IFS(C4764&lt;=PERCENTILE($C$3:$C$5882,0.2),1,C4764&lt;=PERCENTILE($C$3:$C$5882,0.4),2,C4764&lt;=PERCENTILE($C$3:$C$5882,0.6),3,C4764&lt;=PERCENTILE($C$3:$C$5882,0.8),4,TRUE,5)</f>
        <v>4</v>
      </c>
      <c r="G4764" cm="1">
        <f t="array" ref="G4764">_xlfn.IFS(D4764&lt;=PERCENTILE($D$3:$D$5882,0.2),1,D4764&lt;=PERCENTILE($D$3:$D$5882,0.4),2,D4764&lt;=PERCENTILE($D$3:$D$5882,0.6),3,D4764&lt;=PERCENTILE($D$3:$D$5882,0.8),4,TRUE,5)</f>
        <v>4</v>
      </c>
      <c r="H4764" s="3" t="str" cm="1">
        <f t="array" ref="H4764">_xlfn.IFS(AND(E4764&gt;=4,F4764&gt;=4,G4764&gt;=4),"Champions",AND(E4764&gt;=3,F4764&gt;=3,G4764&gt;=3),"Loyal Customers",AND(E4764&lt;=2,F4764&gt;=3),"At Risk",AND(E4764&lt;=2,F4764&lt;=2,G4764&lt;=2),"Lost",AND(E4764&gt;=4,F4764&lt;=2),"New/Promising",TRUE,"Needs Attention")</f>
        <v>Champions</v>
      </c>
      <c r="I4764" s="3" t="str">
        <f t="shared" si="78"/>
        <v>Active</v>
      </c>
      <c r="J4764" s="3" t="str">
        <f>_xlfn.XLOOKUP(A4764,'Country_Lookup'!$D:$D,'Country_Lookup'!$E:$E)</f>
        <v>United Kingdom</v>
      </c>
    </row>
    <row r="4765" spans="1:10" x14ac:dyDescent="0.3">
      <c r="A4765">
        <v>17159</v>
      </c>
      <c r="B4765">
        <v>21</v>
      </c>
      <c r="C4765">
        <v>5</v>
      </c>
      <c r="D4765">
        <v>2099.5899999999983</v>
      </c>
      <c r="E4765" cm="1">
        <f t="array" ref="E4765">_xlfn.IFS(B4765&lt;=PERCENTILE($B$3:$B$5882,0.2),5,B4765&lt;=PERCENTILE($B$3:$B$5882,0.4),4,B4765&lt;=PERCENTILE($B$3:$B$5882,0.6),3,B4765&lt;=PERCENTILE($B$3:$B$5882,0.8),2,TRUE,1)</f>
        <v>4</v>
      </c>
      <c r="F4765" cm="1">
        <f t="array" ref="F4765">_xlfn.IFS(C4765&lt;=PERCENTILE($C$3:$C$5882,0.2),1,C4765&lt;=PERCENTILE($C$3:$C$5882,0.4),2,C4765&lt;=PERCENTILE($C$3:$C$5882,0.6),3,C4765&lt;=PERCENTILE($C$3:$C$5882,0.8),4,TRUE,5)</f>
        <v>4</v>
      </c>
      <c r="G4765" cm="1">
        <f t="array" ref="G4765">_xlfn.IFS(D4765&lt;=PERCENTILE($D$3:$D$5882,0.2),1,D4765&lt;=PERCENTILE($D$3:$D$5882,0.4),2,D4765&lt;=PERCENTILE($D$3:$D$5882,0.6),3,D4765&lt;=PERCENTILE($D$3:$D$5882,0.8),4,TRUE,5)</f>
        <v>4</v>
      </c>
      <c r="H4765" s="3" t="str" cm="1">
        <f t="array" ref="H4765">_xlfn.IFS(AND(E4765&gt;=4,F4765&gt;=4,G4765&gt;=4),"Champions",AND(E4765&gt;=3,F4765&gt;=3,G4765&gt;=3),"Loyal Customers",AND(E4765&lt;=2,F4765&gt;=3),"At Risk",AND(E4765&lt;=2,F4765&lt;=2,G4765&lt;=2),"Lost",AND(E4765&gt;=4,F4765&lt;=2),"New/Promising",TRUE,"Needs Attention")</f>
        <v>Champions</v>
      </c>
      <c r="I4765" s="3" t="str">
        <f t="shared" si="78"/>
        <v>Active</v>
      </c>
      <c r="J4765" s="3" t="str">
        <f>_xlfn.XLOOKUP(A4765,'Country_Lookup'!$D:$D,'Country_Lookup'!$E:$E)</f>
        <v>United Kingdom</v>
      </c>
    </row>
    <row r="4766" spans="1:10" x14ac:dyDescent="0.3">
      <c r="A4766">
        <v>17160</v>
      </c>
      <c r="B4766">
        <v>31</v>
      </c>
      <c r="C4766">
        <v>17</v>
      </c>
      <c r="D4766">
        <v>10209.160000000091</v>
      </c>
      <c r="E4766" cm="1">
        <f t="array" ref="E4766">_xlfn.IFS(B4766&lt;=PERCENTILE($B$3:$B$5882,0.2),5,B4766&lt;=PERCENTILE($B$3:$B$5882,0.4),4,B4766&lt;=PERCENTILE($B$3:$B$5882,0.6),3,B4766&lt;=PERCENTILE($B$3:$B$5882,0.8),2,TRUE,1)</f>
        <v>4</v>
      </c>
      <c r="F4766" cm="1">
        <f t="array" ref="F4766">_xlfn.IFS(C4766&lt;=PERCENTILE($C$3:$C$5882,0.2),1,C4766&lt;=PERCENTILE($C$3:$C$5882,0.4),2,C4766&lt;=PERCENTILE($C$3:$C$5882,0.6),3,C4766&lt;=PERCENTILE($C$3:$C$5882,0.8),4,TRUE,5)</f>
        <v>5</v>
      </c>
      <c r="G4766" cm="1">
        <f t="array" ref="G4766">_xlfn.IFS(D4766&lt;=PERCENTILE($D$3:$D$5882,0.2),1,D4766&lt;=PERCENTILE($D$3:$D$5882,0.4),2,D4766&lt;=PERCENTILE($D$3:$D$5882,0.6),3,D4766&lt;=PERCENTILE($D$3:$D$5882,0.8),4,TRUE,5)</f>
        <v>5</v>
      </c>
      <c r="H4766" s="3" t="str" cm="1">
        <f t="array" ref="H4766">_xlfn.IFS(AND(E4766&gt;=4,F4766&gt;=4,G4766&gt;=4),"Champions",AND(E4766&gt;=3,F4766&gt;=3,G4766&gt;=3),"Loyal Customers",AND(E4766&lt;=2,F4766&gt;=3),"At Risk",AND(E4766&lt;=2,F4766&lt;=2,G4766&lt;=2),"Lost",AND(E4766&gt;=4,F4766&lt;=2),"New/Promising",TRUE,"Needs Attention")</f>
        <v>Champions</v>
      </c>
      <c r="I4766" s="3" t="str">
        <f t="shared" si="78"/>
        <v>Active</v>
      </c>
      <c r="J4766" s="3" t="str">
        <f>_xlfn.XLOOKUP(A4766,'Country_Lookup'!$D:$D,'Country_Lookup'!$E:$E)</f>
        <v>United Kingdom</v>
      </c>
    </row>
    <row r="4767" spans="1:10" x14ac:dyDescent="0.3">
      <c r="A4767">
        <v>17161</v>
      </c>
      <c r="B4767">
        <v>444</v>
      </c>
      <c r="C4767">
        <v>1</v>
      </c>
      <c r="D4767">
        <v>856.01</v>
      </c>
      <c r="E4767" cm="1">
        <f t="array" ref="E4767">_xlfn.IFS(B4767&lt;=PERCENTILE($B$3:$B$5882,0.2),5,B4767&lt;=PERCENTILE($B$3:$B$5882,0.4),4,B4767&lt;=PERCENTILE($B$3:$B$5882,0.6),3,B4767&lt;=PERCENTILE($B$3:$B$5882,0.8),2,TRUE,1)</f>
        <v>1</v>
      </c>
      <c r="F4767" cm="1">
        <f t="array" ref="F4767">_xlfn.IFS(C4767&lt;=PERCENTILE($C$3:$C$5882,0.2),1,C4767&lt;=PERCENTILE($C$3:$C$5882,0.4),2,C4767&lt;=PERCENTILE($C$3:$C$5882,0.6),3,C4767&lt;=PERCENTILE($C$3:$C$5882,0.8),4,TRUE,5)</f>
        <v>1</v>
      </c>
      <c r="G4767" cm="1">
        <f t="array" ref="G4767">_xlfn.IFS(D4767&lt;=PERCENTILE($D$3:$D$5882,0.2),1,D4767&lt;=PERCENTILE($D$3:$D$5882,0.4),2,D4767&lt;=PERCENTILE($D$3:$D$5882,0.6),3,D4767&lt;=PERCENTILE($D$3:$D$5882,0.8),4,TRUE,5)</f>
        <v>3</v>
      </c>
      <c r="H4767" s="3" t="str" cm="1">
        <f t="array" ref="H4767">_xlfn.IFS(AND(E4767&gt;=4,F4767&gt;=4,G4767&gt;=4),"Champions",AND(E4767&gt;=3,F4767&gt;=3,G4767&gt;=3),"Loyal Customers",AND(E4767&lt;=2,F4767&gt;=3),"At Risk",AND(E4767&lt;=2,F4767&lt;=2,G4767&lt;=2),"Lost",AND(E4767&gt;=4,F4767&lt;=2),"New/Promising",TRUE,"Needs Attention")</f>
        <v>Needs Attention</v>
      </c>
      <c r="I4767" s="3" t="str">
        <f t="shared" si="78"/>
        <v>Churned</v>
      </c>
      <c r="J4767" s="3" t="str">
        <f>_xlfn.XLOOKUP(A4767,'Country_Lookup'!$D:$D,'Country_Lookup'!$E:$E)</f>
        <v>United Kingdom</v>
      </c>
    </row>
    <row r="4768" spans="1:10" x14ac:dyDescent="0.3">
      <c r="A4768">
        <v>17162</v>
      </c>
      <c r="B4768">
        <v>28</v>
      </c>
      <c r="C4768">
        <v>10</v>
      </c>
      <c r="D4768">
        <v>1715.4599999999944</v>
      </c>
      <c r="E4768" cm="1">
        <f t="array" ref="E4768">_xlfn.IFS(B4768&lt;=PERCENTILE($B$3:$B$5882,0.2),5,B4768&lt;=PERCENTILE($B$3:$B$5882,0.4),4,B4768&lt;=PERCENTILE($B$3:$B$5882,0.6),3,B4768&lt;=PERCENTILE($B$3:$B$5882,0.8),2,TRUE,1)</f>
        <v>4</v>
      </c>
      <c r="F4768" cm="1">
        <f t="array" ref="F4768">_xlfn.IFS(C4768&lt;=PERCENTILE($C$3:$C$5882,0.2),1,C4768&lt;=PERCENTILE($C$3:$C$5882,0.4),2,C4768&lt;=PERCENTILE($C$3:$C$5882,0.6),3,C4768&lt;=PERCENTILE($C$3:$C$5882,0.8),4,TRUE,5)</f>
        <v>5</v>
      </c>
      <c r="G4768" cm="1">
        <f t="array" ref="G4768">_xlfn.IFS(D4768&lt;=PERCENTILE($D$3:$D$5882,0.2),1,D4768&lt;=PERCENTILE($D$3:$D$5882,0.4),2,D4768&lt;=PERCENTILE($D$3:$D$5882,0.6),3,D4768&lt;=PERCENTILE($D$3:$D$5882,0.8),4,TRUE,5)</f>
        <v>4</v>
      </c>
      <c r="H4768" s="3" t="str" cm="1">
        <f t="array" ref="H4768">_xlfn.IFS(AND(E4768&gt;=4,F4768&gt;=4,G4768&gt;=4),"Champions",AND(E4768&gt;=3,F4768&gt;=3,G4768&gt;=3),"Loyal Customers",AND(E4768&lt;=2,F4768&gt;=3),"At Risk",AND(E4768&lt;=2,F4768&lt;=2,G4768&lt;=2),"Lost",AND(E4768&gt;=4,F4768&lt;=2),"New/Promising",TRUE,"Needs Attention")</f>
        <v>Champions</v>
      </c>
      <c r="I4768" s="3" t="str">
        <f t="shared" si="78"/>
        <v>Active</v>
      </c>
      <c r="J4768" s="3" t="str">
        <f>_xlfn.XLOOKUP(A4768,'Country_Lookup'!$D:$D,'Country_Lookup'!$E:$E)</f>
        <v>United Kingdom</v>
      </c>
    </row>
    <row r="4769" spans="1:10" x14ac:dyDescent="0.3">
      <c r="A4769">
        <v>17163</v>
      </c>
      <c r="B4769">
        <v>21</v>
      </c>
      <c r="C4769">
        <v>4</v>
      </c>
      <c r="D4769">
        <v>699.78</v>
      </c>
      <c r="E4769" cm="1">
        <f t="array" ref="E4769">_xlfn.IFS(B4769&lt;=PERCENTILE($B$3:$B$5882,0.2),5,B4769&lt;=PERCENTILE($B$3:$B$5882,0.4),4,B4769&lt;=PERCENTILE($B$3:$B$5882,0.6),3,B4769&lt;=PERCENTILE($B$3:$B$5882,0.8),2,TRUE,1)</f>
        <v>4</v>
      </c>
      <c r="F4769" cm="1">
        <f t="array" ref="F4769">_xlfn.IFS(C4769&lt;=PERCENTILE($C$3:$C$5882,0.2),1,C4769&lt;=PERCENTILE($C$3:$C$5882,0.4),2,C4769&lt;=PERCENTILE($C$3:$C$5882,0.6),3,C4769&lt;=PERCENTILE($C$3:$C$5882,0.8),4,TRUE,5)</f>
        <v>3</v>
      </c>
      <c r="G4769" cm="1">
        <f t="array" ref="G4769">_xlfn.IFS(D4769&lt;=PERCENTILE($D$3:$D$5882,0.2),1,D4769&lt;=PERCENTILE($D$3:$D$5882,0.4),2,D4769&lt;=PERCENTILE($D$3:$D$5882,0.6),3,D4769&lt;=PERCENTILE($D$3:$D$5882,0.8),4,TRUE,5)</f>
        <v>3</v>
      </c>
      <c r="H4769" s="3" t="str" cm="1">
        <f t="array" ref="H4769">_xlfn.IFS(AND(E4769&gt;=4,F4769&gt;=4,G4769&gt;=4),"Champions",AND(E4769&gt;=3,F4769&gt;=3,G4769&gt;=3),"Loyal Customers",AND(E4769&lt;=2,F4769&gt;=3),"At Risk",AND(E4769&lt;=2,F4769&lt;=2,G4769&lt;=2),"Lost",AND(E4769&gt;=4,F4769&lt;=2),"New/Promising",TRUE,"Needs Attention")</f>
        <v>Loyal Customers</v>
      </c>
      <c r="I4769" s="3" t="str">
        <f t="shared" si="78"/>
        <v>Active</v>
      </c>
      <c r="J4769" s="3" t="str">
        <f>_xlfn.XLOOKUP(A4769,'Country_Lookup'!$D:$D,'Country_Lookup'!$E:$E)</f>
        <v>United Kingdom</v>
      </c>
    </row>
    <row r="4770" spans="1:10" x14ac:dyDescent="0.3">
      <c r="A4770">
        <v>17164</v>
      </c>
      <c r="B4770">
        <v>32</v>
      </c>
      <c r="C4770">
        <v>7</v>
      </c>
      <c r="D4770">
        <v>2467.349999999994</v>
      </c>
      <c r="E4770" cm="1">
        <f t="array" ref="E4770">_xlfn.IFS(B4770&lt;=PERCENTILE($B$3:$B$5882,0.2),5,B4770&lt;=PERCENTILE($B$3:$B$5882,0.4),4,B4770&lt;=PERCENTILE($B$3:$B$5882,0.6),3,B4770&lt;=PERCENTILE($B$3:$B$5882,0.8),2,TRUE,1)</f>
        <v>4</v>
      </c>
      <c r="F4770" cm="1">
        <f t="array" ref="F4770">_xlfn.IFS(C4770&lt;=PERCENTILE($C$3:$C$5882,0.2),1,C4770&lt;=PERCENTILE($C$3:$C$5882,0.4),2,C4770&lt;=PERCENTILE($C$3:$C$5882,0.6),3,C4770&lt;=PERCENTILE($C$3:$C$5882,0.8),4,TRUE,5)</f>
        <v>4</v>
      </c>
      <c r="G4770" cm="1">
        <f t="array" ref="G4770">_xlfn.IFS(D4770&lt;=PERCENTILE($D$3:$D$5882,0.2),1,D4770&lt;=PERCENTILE($D$3:$D$5882,0.4),2,D4770&lt;=PERCENTILE($D$3:$D$5882,0.6),3,D4770&lt;=PERCENTILE($D$3:$D$5882,0.8),4,TRUE,5)</f>
        <v>4</v>
      </c>
      <c r="H4770" s="3" t="str" cm="1">
        <f t="array" ref="H4770">_xlfn.IFS(AND(E4770&gt;=4,F4770&gt;=4,G4770&gt;=4),"Champions",AND(E4770&gt;=3,F4770&gt;=3,G4770&gt;=3),"Loyal Customers",AND(E4770&lt;=2,F4770&gt;=3),"At Risk",AND(E4770&lt;=2,F4770&lt;=2,G4770&lt;=2),"Lost",AND(E4770&gt;=4,F4770&lt;=2),"New/Promising",TRUE,"Needs Attention")</f>
        <v>Champions</v>
      </c>
      <c r="I4770" s="3" t="str">
        <f t="shared" si="78"/>
        <v>Active</v>
      </c>
      <c r="J4770" s="3" t="str">
        <f>_xlfn.XLOOKUP(A4770,'Country_Lookup'!$D:$D,'Country_Lookup'!$E:$E)</f>
        <v>United Kingdom</v>
      </c>
    </row>
    <row r="4771" spans="1:10" x14ac:dyDescent="0.3">
      <c r="A4771">
        <v>17165</v>
      </c>
      <c r="B4771">
        <v>284</v>
      </c>
      <c r="C4771">
        <v>6</v>
      </c>
      <c r="D4771">
        <v>1794.3199999999988</v>
      </c>
      <c r="E4771" cm="1">
        <f t="array" ref="E4771">_xlfn.IFS(B4771&lt;=PERCENTILE($B$3:$B$5882,0.2),5,B4771&lt;=PERCENTILE($B$3:$B$5882,0.4),4,B4771&lt;=PERCENTILE($B$3:$B$5882,0.6),3,B4771&lt;=PERCENTILE($B$3:$B$5882,0.8),2,TRUE,1)</f>
        <v>2</v>
      </c>
      <c r="F4771" cm="1">
        <f t="array" ref="F4771">_xlfn.IFS(C4771&lt;=PERCENTILE($C$3:$C$5882,0.2),1,C4771&lt;=PERCENTILE($C$3:$C$5882,0.4),2,C4771&lt;=PERCENTILE($C$3:$C$5882,0.6),3,C4771&lt;=PERCENTILE($C$3:$C$5882,0.8),4,TRUE,5)</f>
        <v>4</v>
      </c>
      <c r="G4771" cm="1">
        <f t="array" ref="G4771">_xlfn.IFS(D4771&lt;=PERCENTILE($D$3:$D$5882,0.2),1,D4771&lt;=PERCENTILE($D$3:$D$5882,0.4),2,D4771&lt;=PERCENTILE($D$3:$D$5882,0.6),3,D4771&lt;=PERCENTILE($D$3:$D$5882,0.8),4,TRUE,5)</f>
        <v>4</v>
      </c>
      <c r="H4771" s="3" t="str" cm="1">
        <f t="array" ref="H4771">_xlfn.IFS(AND(E4771&gt;=4,F4771&gt;=4,G4771&gt;=4),"Champions",AND(E4771&gt;=3,F4771&gt;=3,G4771&gt;=3),"Loyal Customers",AND(E4771&lt;=2,F4771&gt;=3),"At Risk",AND(E4771&lt;=2,F4771&lt;=2,G4771&lt;=2),"Lost",AND(E4771&gt;=4,F4771&lt;=2),"New/Promising",TRUE,"Needs Attention")</f>
        <v>At Risk</v>
      </c>
      <c r="I4771" s="3" t="str">
        <f t="shared" si="78"/>
        <v>Churned</v>
      </c>
      <c r="J4771" s="3" t="str">
        <f>_xlfn.XLOOKUP(A4771,'Country_Lookup'!$D:$D,'Country_Lookup'!$E:$E)</f>
        <v>United Kingdom</v>
      </c>
    </row>
    <row r="4772" spans="1:10" x14ac:dyDescent="0.3">
      <c r="A4772">
        <v>17166</v>
      </c>
      <c r="B4772">
        <v>38</v>
      </c>
      <c r="C4772">
        <v>2</v>
      </c>
      <c r="D4772">
        <v>206.34</v>
      </c>
      <c r="E4772" cm="1">
        <f t="array" ref="E4772">_xlfn.IFS(B4772&lt;=PERCENTILE($B$3:$B$5882,0.2),5,B4772&lt;=PERCENTILE($B$3:$B$5882,0.4),4,B4772&lt;=PERCENTILE($B$3:$B$5882,0.6),3,B4772&lt;=PERCENTILE($B$3:$B$5882,0.8),2,TRUE,1)</f>
        <v>4</v>
      </c>
      <c r="F4772" cm="1">
        <f t="array" ref="F4772">_xlfn.IFS(C4772&lt;=PERCENTILE($C$3:$C$5882,0.2),1,C4772&lt;=PERCENTILE($C$3:$C$5882,0.4),2,C4772&lt;=PERCENTILE($C$3:$C$5882,0.6),3,C4772&lt;=PERCENTILE($C$3:$C$5882,0.8),4,TRUE,5)</f>
        <v>2</v>
      </c>
      <c r="G4772" cm="1">
        <f t="array" ref="G4772">_xlfn.IFS(D4772&lt;=PERCENTILE($D$3:$D$5882,0.2),1,D4772&lt;=PERCENTILE($D$3:$D$5882,0.4),2,D4772&lt;=PERCENTILE($D$3:$D$5882,0.6),3,D4772&lt;=PERCENTILE($D$3:$D$5882,0.8),4,TRUE,5)</f>
        <v>1</v>
      </c>
      <c r="H4772" s="3" t="str" cm="1">
        <f t="array" ref="H4772">_xlfn.IFS(AND(E4772&gt;=4,F4772&gt;=4,G4772&gt;=4),"Champions",AND(E4772&gt;=3,F4772&gt;=3,G4772&gt;=3),"Loyal Customers",AND(E4772&lt;=2,F4772&gt;=3),"At Risk",AND(E4772&lt;=2,F4772&lt;=2,G4772&lt;=2),"Lost",AND(E4772&gt;=4,F4772&lt;=2),"New/Promising",TRUE,"Needs Attention")</f>
        <v>New/Promising</v>
      </c>
      <c r="I4772" s="3" t="str">
        <f t="shared" si="78"/>
        <v>Active</v>
      </c>
      <c r="J4772" s="3" t="str">
        <f>_xlfn.XLOOKUP(A4772,'Country_Lookup'!$D:$D,'Country_Lookup'!$E:$E)</f>
        <v>United Kingdom</v>
      </c>
    </row>
    <row r="4773" spans="1:10" x14ac:dyDescent="0.3">
      <c r="A4773">
        <v>17167</v>
      </c>
      <c r="B4773">
        <v>379</v>
      </c>
      <c r="C4773">
        <v>3</v>
      </c>
      <c r="D4773">
        <v>867.11000000000035</v>
      </c>
      <c r="E4773" cm="1">
        <f t="array" ref="E4773">_xlfn.IFS(B4773&lt;=PERCENTILE($B$3:$B$5882,0.2),5,B4773&lt;=PERCENTILE($B$3:$B$5882,0.4),4,B4773&lt;=PERCENTILE($B$3:$B$5882,0.6),3,B4773&lt;=PERCENTILE($B$3:$B$5882,0.8),2,TRUE,1)</f>
        <v>2</v>
      </c>
      <c r="F4773" cm="1">
        <f t="array" ref="F4773">_xlfn.IFS(C4773&lt;=PERCENTILE($C$3:$C$5882,0.2),1,C4773&lt;=PERCENTILE($C$3:$C$5882,0.4),2,C4773&lt;=PERCENTILE($C$3:$C$5882,0.6),3,C4773&lt;=PERCENTILE($C$3:$C$5882,0.8),4,TRUE,5)</f>
        <v>3</v>
      </c>
      <c r="G4773" cm="1">
        <f t="array" ref="G4773">_xlfn.IFS(D4773&lt;=PERCENTILE($D$3:$D$5882,0.2),1,D4773&lt;=PERCENTILE($D$3:$D$5882,0.4),2,D4773&lt;=PERCENTILE($D$3:$D$5882,0.6),3,D4773&lt;=PERCENTILE($D$3:$D$5882,0.8),4,TRUE,5)</f>
        <v>3</v>
      </c>
      <c r="H4773" s="3" t="str" cm="1">
        <f t="array" ref="H4773">_xlfn.IFS(AND(E4773&gt;=4,F4773&gt;=4,G4773&gt;=4),"Champions",AND(E4773&gt;=3,F4773&gt;=3,G4773&gt;=3),"Loyal Customers",AND(E4773&lt;=2,F4773&gt;=3),"At Risk",AND(E4773&lt;=2,F4773&lt;=2,G4773&lt;=2),"Lost",AND(E4773&gt;=4,F4773&lt;=2),"New/Promising",TRUE,"Needs Attention")</f>
        <v>At Risk</v>
      </c>
      <c r="I4773" s="3" t="str">
        <f t="shared" si="78"/>
        <v>Churned</v>
      </c>
      <c r="J4773" s="3" t="str">
        <f>_xlfn.XLOOKUP(A4773,'Country_Lookup'!$D:$D,'Country_Lookup'!$E:$E)</f>
        <v>United Kingdom</v>
      </c>
    </row>
    <row r="4774" spans="1:10" x14ac:dyDescent="0.3">
      <c r="A4774">
        <v>17168</v>
      </c>
      <c r="B4774">
        <v>498</v>
      </c>
      <c r="C4774">
        <v>1</v>
      </c>
      <c r="D4774">
        <v>400.19999999999993</v>
      </c>
      <c r="E4774" cm="1">
        <f t="array" ref="E4774">_xlfn.IFS(B4774&lt;=PERCENTILE($B$3:$B$5882,0.2),5,B4774&lt;=PERCENTILE($B$3:$B$5882,0.4),4,B4774&lt;=PERCENTILE($B$3:$B$5882,0.6),3,B4774&lt;=PERCENTILE($B$3:$B$5882,0.8),2,TRUE,1)</f>
        <v>1</v>
      </c>
      <c r="F4774" cm="1">
        <f t="array" ref="F4774">_xlfn.IFS(C4774&lt;=PERCENTILE($C$3:$C$5882,0.2),1,C4774&lt;=PERCENTILE($C$3:$C$5882,0.4),2,C4774&lt;=PERCENTILE($C$3:$C$5882,0.6),3,C4774&lt;=PERCENTILE($C$3:$C$5882,0.8),4,TRUE,5)</f>
        <v>1</v>
      </c>
      <c r="G4774" cm="1">
        <f t="array" ref="G4774">_xlfn.IFS(D4774&lt;=PERCENTILE($D$3:$D$5882,0.2),1,D4774&lt;=PERCENTILE($D$3:$D$5882,0.4),2,D4774&lt;=PERCENTILE($D$3:$D$5882,0.6),3,D4774&lt;=PERCENTILE($D$3:$D$5882,0.8),4,TRUE,5)</f>
        <v>2</v>
      </c>
      <c r="H4774" s="3" t="str" cm="1">
        <f t="array" ref="H4774">_xlfn.IFS(AND(E4774&gt;=4,F4774&gt;=4,G4774&gt;=4),"Champions",AND(E4774&gt;=3,F4774&gt;=3,G4774&gt;=3),"Loyal Customers",AND(E4774&lt;=2,F4774&gt;=3),"At Risk",AND(E4774&lt;=2,F4774&lt;=2,G4774&lt;=2),"Lost",AND(E4774&gt;=4,F4774&lt;=2),"New/Promising",TRUE,"Needs Attention")</f>
        <v>Lost</v>
      </c>
      <c r="I4774" s="3" t="str">
        <f t="shared" si="78"/>
        <v>Churned</v>
      </c>
      <c r="J4774" s="3" t="str">
        <f>_xlfn.XLOOKUP(A4774,'Country_Lookup'!$D:$D,'Country_Lookup'!$E:$E)</f>
        <v>United Kingdom</v>
      </c>
    </row>
    <row r="4775" spans="1:10" x14ac:dyDescent="0.3">
      <c r="A4775">
        <v>17169</v>
      </c>
      <c r="B4775">
        <v>57</v>
      </c>
      <c r="C4775">
        <v>3</v>
      </c>
      <c r="D4775">
        <v>1156.73</v>
      </c>
      <c r="E4775" cm="1">
        <f t="array" ref="E4775">_xlfn.IFS(B4775&lt;=PERCENTILE($B$3:$B$5882,0.2),5,B4775&lt;=PERCENTILE($B$3:$B$5882,0.4),4,B4775&lt;=PERCENTILE($B$3:$B$5882,0.6),3,B4775&lt;=PERCENTILE($B$3:$B$5882,0.8),2,TRUE,1)</f>
        <v>4</v>
      </c>
      <c r="F4775" cm="1">
        <f t="array" ref="F4775">_xlfn.IFS(C4775&lt;=PERCENTILE($C$3:$C$5882,0.2),1,C4775&lt;=PERCENTILE($C$3:$C$5882,0.4),2,C4775&lt;=PERCENTILE($C$3:$C$5882,0.6),3,C4775&lt;=PERCENTILE($C$3:$C$5882,0.8),4,TRUE,5)</f>
        <v>3</v>
      </c>
      <c r="G4775" cm="1">
        <f t="array" ref="G4775">_xlfn.IFS(D4775&lt;=PERCENTILE($D$3:$D$5882,0.2),1,D4775&lt;=PERCENTILE($D$3:$D$5882,0.4),2,D4775&lt;=PERCENTILE($D$3:$D$5882,0.6),3,D4775&lt;=PERCENTILE($D$3:$D$5882,0.8),4,TRUE,5)</f>
        <v>3</v>
      </c>
      <c r="H4775" s="3" t="str" cm="1">
        <f t="array" ref="H4775">_xlfn.IFS(AND(E4775&gt;=4,F4775&gt;=4,G4775&gt;=4),"Champions",AND(E4775&gt;=3,F4775&gt;=3,G4775&gt;=3),"Loyal Customers",AND(E4775&lt;=2,F4775&gt;=3),"At Risk",AND(E4775&lt;=2,F4775&lt;=2,G4775&lt;=2),"Lost",AND(E4775&gt;=4,F4775&lt;=2),"New/Promising",TRUE,"Needs Attention")</f>
        <v>Loyal Customers</v>
      </c>
      <c r="I4775" s="3" t="str">
        <f t="shared" si="78"/>
        <v>Active</v>
      </c>
      <c r="J4775" s="3" t="str">
        <f>_xlfn.XLOOKUP(A4775,'Country_Lookup'!$D:$D,'Country_Lookup'!$E:$E)</f>
        <v>United Kingdom</v>
      </c>
    </row>
    <row r="4776" spans="1:10" x14ac:dyDescent="0.3">
      <c r="A4776">
        <v>17170</v>
      </c>
      <c r="B4776">
        <v>374</v>
      </c>
      <c r="C4776">
        <v>2</v>
      </c>
      <c r="D4776">
        <v>178.68000000000004</v>
      </c>
      <c r="E4776" cm="1">
        <f t="array" ref="E4776">_xlfn.IFS(B4776&lt;=PERCENTILE($B$3:$B$5882,0.2),5,B4776&lt;=PERCENTILE($B$3:$B$5882,0.4),4,B4776&lt;=PERCENTILE($B$3:$B$5882,0.6),3,B4776&lt;=PERCENTILE($B$3:$B$5882,0.8),2,TRUE,1)</f>
        <v>2</v>
      </c>
      <c r="F4776" cm="1">
        <f t="array" ref="F4776">_xlfn.IFS(C4776&lt;=PERCENTILE($C$3:$C$5882,0.2),1,C4776&lt;=PERCENTILE($C$3:$C$5882,0.4),2,C4776&lt;=PERCENTILE($C$3:$C$5882,0.6),3,C4776&lt;=PERCENTILE($C$3:$C$5882,0.8),4,TRUE,5)</f>
        <v>2</v>
      </c>
      <c r="G4776" cm="1">
        <f t="array" ref="G4776">_xlfn.IFS(D4776&lt;=PERCENTILE($D$3:$D$5882,0.2),1,D4776&lt;=PERCENTILE($D$3:$D$5882,0.4),2,D4776&lt;=PERCENTILE($D$3:$D$5882,0.6),3,D4776&lt;=PERCENTILE($D$3:$D$5882,0.8),4,TRUE,5)</f>
        <v>1</v>
      </c>
      <c r="H4776" s="3" t="str" cm="1">
        <f t="array" ref="H4776">_xlfn.IFS(AND(E4776&gt;=4,F4776&gt;=4,G4776&gt;=4),"Champions",AND(E4776&gt;=3,F4776&gt;=3,G4776&gt;=3),"Loyal Customers",AND(E4776&lt;=2,F4776&gt;=3),"At Risk",AND(E4776&lt;=2,F4776&lt;=2,G4776&lt;=2),"Lost",AND(E4776&gt;=4,F4776&lt;=2),"New/Promising",TRUE,"Needs Attention")</f>
        <v>Lost</v>
      </c>
      <c r="I4776" s="3" t="str">
        <f t="shared" si="78"/>
        <v>Churned</v>
      </c>
      <c r="J4776" s="3" t="str">
        <f>_xlfn.XLOOKUP(A4776,'Country_Lookup'!$D:$D,'Country_Lookup'!$E:$E)</f>
        <v>United Kingdom</v>
      </c>
    </row>
    <row r="4777" spans="1:10" x14ac:dyDescent="0.3">
      <c r="A4777">
        <v>17171</v>
      </c>
      <c r="B4777">
        <v>289</v>
      </c>
      <c r="C4777">
        <v>2</v>
      </c>
      <c r="D4777">
        <v>384.59000000000009</v>
      </c>
      <c r="E4777" cm="1">
        <f t="array" ref="E4777">_xlfn.IFS(B4777&lt;=PERCENTILE($B$3:$B$5882,0.2),5,B4777&lt;=PERCENTILE($B$3:$B$5882,0.4),4,B4777&lt;=PERCENTILE($B$3:$B$5882,0.6),3,B4777&lt;=PERCENTILE($B$3:$B$5882,0.8),2,TRUE,1)</f>
        <v>2</v>
      </c>
      <c r="F4777" cm="1">
        <f t="array" ref="F4777">_xlfn.IFS(C4777&lt;=PERCENTILE($C$3:$C$5882,0.2),1,C4777&lt;=PERCENTILE($C$3:$C$5882,0.4),2,C4777&lt;=PERCENTILE($C$3:$C$5882,0.6),3,C4777&lt;=PERCENTILE($C$3:$C$5882,0.8),4,TRUE,5)</f>
        <v>2</v>
      </c>
      <c r="G4777" cm="1">
        <f t="array" ref="G4777">_xlfn.IFS(D4777&lt;=PERCENTILE($D$3:$D$5882,0.2),1,D4777&lt;=PERCENTILE($D$3:$D$5882,0.4),2,D4777&lt;=PERCENTILE($D$3:$D$5882,0.6),3,D4777&lt;=PERCENTILE($D$3:$D$5882,0.8),4,TRUE,5)</f>
        <v>2</v>
      </c>
      <c r="H4777" s="3" t="str" cm="1">
        <f t="array" ref="H4777">_xlfn.IFS(AND(E4777&gt;=4,F4777&gt;=4,G4777&gt;=4),"Champions",AND(E4777&gt;=3,F4777&gt;=3,G4777&gt;=3),"Loyal Customers",AND(E4777&lt;=2,F4777&gt;=3),"At Risk",AND(E4777&lt;=2,F4777&lt;=2,G4777&lt;=2),"Lost",AND(E4777&gt;=4,F4777&lt;=2),"New/Promising",TRUE,"Needs Attention")</f>
        <v>Lost</v>
      </c>
      <c r="I4777" s="3" t="str">
        <f t="shared" si="78"/>
        <v>Churned</v>
      </c>
      <c r="J4777" s="3" t="str">
        <f>_xlfn.XLOOKUP(A4777,'Country_Lookup'!$D:$D,'Country_Lookup'!$E:$E)</f>
        <v>United Kingdom</v>
      </c>
    </row>
    <row r="4778" spans="1:10" x14ac:dyDescent="0.3">
      <c r="A4778">
        <v>17172</v>
      </c>
      <c r="B4778">
        <v>78</v>
      </c>
      <c r="C4778">
        <v>3</v>
      </c>
      <c r="D4778">
        <v>956.56999999999994</v>
      </c>
      <c r="E4778" cm="1">
        <f t="array" ref="E4778">_xlfn.IFS(B4778&lt;=PERCENTILE($B$3:$B$5882,0.2),5,B4778&lt;=PERCENTILE($B$3:$B$5882,0.4),4,B4778&lt;=PERCENTILE($B$3:$B$5882,0.6),3,B4778&lt;=PERCENTILE($B$3:$B$5882,0.8),2,TRUE,1)</f>
        <v>3</v>
      </c>
      <c r="F4778" cm="1">
        <f t="array" ref="F4778">_xlfn.IFS(C4778&lt;=PERCENTILE($C$3:$C$5882,0.2),1,C4778&lt;=PERCENTILE($C$3:$C$5882,0.4),2,C4778&lt;=PERCENTILE($C$3:$C$5882,0.6),3,C4778&lt;=PERCENTILE($C$3:$C$5882,0.8),4,TRUE,5)</f>
        <v>3</v>
      </c>
      <c r="G4778" cm="1">
        <f t="array" ref="G4778">_xlfn.IFS(D4778&lt;=PERCENTILE($D$3:$D$5882,0.2),1,D4778&lt;=PERCENTILE($D$3:$D$5882,0.4),2,D4778&lt;=PERCENTILE($D$3:$D$5882,0.6),3,D4778&lt;=PERCENTILE($D$3:$D$5882,0.8),4,TRUE,5)</f>
        <v>3</v>
      </c>
      <c r="H4778" s="3" t="str" cm="1">
        <f t="array" ref="H4778">_xlfn.IFS(AND(E4778&gt;=4,F4778&gt;=4,G4778&gt;=4),"Champions",AND(E4778&gt;=3,F4778&gt;=3,G4778&gt;=3),"Loyal Customers",AND(E4778&lt;=2,F4778&gt;=3),"At Risk",AND(E4778&lt;=2,F4778&lt;=2,G4778&lt;=2),"Lost",AND(E4778&gt;=4,F4778&lt;=2),"New/Promising",TRUE,"Needs Attention")</f>
        <v>Loyal Customers</v>
      </c>
      <c r="I4778" s="3" t="str">
        <f t="shared" si="78"/>
        <v>Active</v>
      </c>
      <c r="J4778" s="3" t="str">
        <f>_xlfn.XLOOKUP(A4778,'Country_Lookup'!$D:$D,'Country_Lookup'!$E:$E)</f>
        <v>United Kingdom</v>
      </c>
    </row>
    <row r="4779" spans="1:10" x14ac:dyDescent="0.3">
      <c r="A4779">
        <v>17173</v>
      </c>
      <c r="B4779">
        <v>5</v>
      </c>
      <c r="C4779">
        <v>8</v>
      </c>
      <c r="D4779">
        <v>3766.5999999999985</v>
      </c>
      <c r="E4779" cm="1">
        <f t="array" ref="E4779">_xlfn.IFS(B4779&lt;=PERCENTILE($B$3:$B$5882,0.2),5,B4779&lt;=PERCENTILE($B$3:$B$5882,0.4),4,B4779&lt;=PERCENTILE($B$3:$B$5882,0.6),3,B4779&lt;=PERCENTILE($B$3:$B$5882,0.8),2,TRUE,1)</f>
        <v>5</v>
      </c>
      <c r="F4779" cm="1">
        <f t="array" ref="F4779">_xlfn.IFS(C4779&lt;=PERCENTILE($C$3:$C$5882,0.2),1,C4779&lt;=PERCENTILE($C$3:$C$5882,0.4),2,C4779&lt;=PERCENTILE($C$3:$C$5882,0.6),3,C4779&lt;=PERCENTILE($C$3:$C$5882,0.8),4,TRUE,5)</f>
        <v>4</v>
      </c>
      <c r="G4779" cm="1">
        <f t="array" ref="G4779">_xlfn.IFS(D4779&lt;=PERCENTILE($D$3:$D$5882,0.2),1,D4779&lt;=PERCENTILE($D$3:$D$5882,0.4),2,D4779&lt;=PERCENTILE($D$3:$D$5882,0.6),3,D4779&lt;=PERCENTILE($D$3:$D$5882,0.8),4,TRUE,5)</f>
        <v>5</v>
      </c>
      <c r="H4779" s="3" t="str" cm="1">
        <f t="array" ref="H4779">_xlfn.IFS(AND(E4779&gt;=4,F4779&gt;=4,G4779&gt;=4),"Champions",AND(E4779&gt;=3,F4779&gt;=3,G4779&gt;=3),"Loyal Customers",AND(E4779&lt;=2,F4779&gt;=3),"At Risk",AND(E4779&lt;=2,F4779&lt;=2,G4779&lt;=2),"Lost",AND(E4779&gt;=4,F4779&lt;=2),"New/Promising",TRUE,"Needs Attention")</f>
        <v>Champions</v>
      </c>
      <c r="I4779" s="3" t="str">
        <f t="shared" si="78"/>
        <v>Active</v>
      </c>
      <c r="J4779" s="3" t="str">
        <f>_xlfn.XLOOKUP(A4779,'Country_Lookup'!$D:$D,'Country_Lookup'!$E:$E)</f>
        <v>United Kingdom</v>
      </c>
    </row>
    <row r="4780" spans="1:10" x14ac:dyDescent="0.3">
      <c r="A4780">
        <v>17174</v>
      </c>
      <c r="B4780">
        <v>217</v>
      </c>
      <c r="C4780">
        <v>1</v>
      </c>
      <c r="D4780">
        <v>59.9</v>
      </c>
      <c r="E4780" cm="1">
        <f t="array" ref="E4780">_xlfn.IFS(B4780&lt;=PERCENTILE($B$3:$B$5882,0.2),5,B4780&lt;=PERCENTILE($B$3:$B$5882,0.4),4,B4780&lt;=PERCENTILE($B$3:$B$5882,0.6),3,B4780&lt;=PERCENTILE($B$3:$B$5882,0.8),2,TRUE,1)</f>
        <v>2</v>
      </c>
      <c r="F4780" cm="1">
        <f t="array" ref="F4780">_xlfn.IFS(C4780&lt;=PERCENTILE($C$3:$C$5882,0.2),1,C4780&lt;=PERCENTILE($C$3:$C$5882,0.4),2,C4780&lt;=PERCENTILE($C$3:$C$5882,0.6),3,C4780&lt;=PERCENTILE($C$3:$C$5882,0.8),4,TRUE,5)</f>
        <v>1</v>
      </c>
      <c r="G4780" cm="1">
        <f t="array" ref="G4780">_xlfn.IFS(D4780&lt;=PERCENTILE($D$3:$D$5882,0.2),1,D4780&lt;=PERCENTILE($D$3:$D$5882,0.4),2,D4780&lt;=PERCENTILE($D$3:$D$5882,0.6),3,D4780&lt;=PERCENTILE($D$3:$D$5882,0.8),4,TRUE,5)</f>
        <v>1</v>
      </c>
      <c r="H4780" s="3" t="str" cm="1">
        <f t="array" ref="H4780">_xlfn.IFS(AND(E4780&gt;=4,F4780&gt;=4,G4780&gt;=4),"Champions",AND(E4780&gt;=3,F4780&gt;=3,G4780&gt;=3),"Loyal Customers",AND(E4780&lt;=2,F4780&gt;=3),"At Risk",AND(E4780&lt;=2,F4780&lt;=2,G4780&lt;=2),"Lost",AND(E4780&gt;=4,F4780&lt;=2),"New/Promising",TRUE,"Needs Attention")</f>
        <v>Lost</v>
      </c>
      <c r="I4780" s="3" t="str">
        <f t="shared" si="78"/>
        <v>Churned</v>
      </c>
      <c r="J4780" s="3" t="str">
        <f>_xlfn.XLOOKUP(A4780,'Country_Lookup'!$D:$D,'Country_Lookup'!$E:$E)</f>
        <v>United Kingdom</v>
      </c>
    </row>
    <row r="4781" spans="1:10" x14ac:dyDescent="0.3">
      <c r="A4781">
        <v>17175</v>
      </c>
      <c r="B4781">
        <v>44</v>
      </c>
      <c r="C4781">
        <v>4</v>
      </c>
      <c r="D4781">
        <v>1443.6900000000012</v>
      </c>
      <c r="E4781" cm="1">
        <f t="array" ref="E4781">_xlfn.IFS(B4781&lt;=PERCENTILE($B$3:$B$5882,0.2),5,B4781&lt;=PERCENTILE($B$3:$B$5882,0.4),4,B4781&lt;=PERCENTILE($B$3:$B$5882,0.6),3,B4781&lt;=PERCENTILE($B$3:$B$5882,0.8),2,TRUE,1)</f>
        <v>4</v>
      </c>
      <c r="F4781" cm="1">
        <f t="array" ref="F4781">_xlfn.IFS(C4781&lt;=PERCENTILE($C$3:$C$5882,0.2),1,C4781&lt;=PERCENTILE($C$3:$C$5882,0.4),2,C4781&lt;=PERCENTILE($C$3:$C$5882,0.6),3,C4781&lt;=PERCENTILE($C$3:$C$5882,0.8),4,TRUE,5)</f>
        <v>3</v>
      </c>
      <c r="G4781" cm="1">
        <f t="array" ref="G4781">_xlfn.IFS(D4781&lt;=PERCENTILE($D$3:$D$5882,0.2),1,D4781&lt;=PERCENTILE($D$3:$D$5882,0.4),2,D4781&lt;=PERCENTILE($D$3:$D$5882,0.6),3,D4781&lt;=PERCENTILE($D$3:$D$5882,0.8),4,TRUE,5)</f>
        <v>4</v>
      </c>
      <c r="H4781" s="3" t="str" cm="1">
        <f t="array" ref="H4781">_xlfn.IFS(AND(E4781&gt;=4,F4781&gt;=4,G4781&gt;=4),"Champions",AND(E4781&gt;=3,F4781&gt;=3,G4781&gt;=3),"Loyal Customers",AND(E4781&lt;=2,F4781&gt;=3),"At Risk",AND(E4781&lt;=2,F4781&lt;=2,G4781&lt;=2),"Lost",AND(E4781&gt;=4,F4781&lt;=2),"New/Promising",TRUE,"Needs Attention")</f>
        <v>Loyal Customers</v>
      </c>
      <c r="I4781" s="3" t="str">
        <f t="shared" si="78"/>
        <v>Active</v>
      </c>
      <c r="J4781" s="3" t="str">
        <f>_xlfn.XLOOKUP(A4781,'Country_Lookup'!$D:$D,'Country_Lookup'!$E:$E)</f>
        <v>United Kingdom</v>
      </c>
    </row>
    <row r="4782" spans="1:10" x14ac:dyDescent="0.3">
      <c r="A4782">
        <v>17176</v>
      </c>
      <c r="B4782">
        <v>201</v>
      </c>
      <c r="C4782">
        <v>3</v>
      </c>
      <c r="D4782">
        <v>902.31999999999994</v>
      </c>
      <c r="E4782" cm="1">
        <f t="array" ref="E4782">_xlfn.IFS(B4782&lt;=PERCENTILE($B$3:$B$5882,0.2),5,B4782&lt;=PERCENTILE($B$3:$B$5882,0.4),4,B4782&lt;=PERCENTILE($B$3:$B$5882,0.6),3,B4782&lt;=PERCENTILE($B$3:$B$5882,0.8),2,TRUE,1)</f>
        <v>2</v>
      </c>
      <c r="F4782" cm="1">
        <f t="array" ref="F4782">_xlfn.IFS(C4782&lt;=PERCENTILE($C$3:$C$5882,0.2),1,C4782&lt;=PERCENTILE($C$3:$C$5882,0.4),2,C4782&lt;=PERCENTILE($C$3:$C$5882,0.6),3,C4782&lt;=PERCENTILE($C$3:$C$5882,0.8),4,TRUE,5)</f>
        <v>3</v>
      </c>
      <c r="G4782" cm="1">
        <f t="array" ref="G4782">_xlfn.IFS(D4782&lt;=PERCENTILE($D$3:$D$5882,0.2),1,D4782&lt;=PERCENTILE($D$3:$D$5882,0.4),2,D4782&lt;=PERCENTILE($D$3:$D$5882,0.6),3,D4782&lt;=PERCENTILE($D$3:$D$5882,0.8),4,TRUE,5)</f>
        <v>3</v>
      </c>
      <c r="H4782" s="3" t="str" cm="1">
        <f t="array" ref="H4782">_xlfn.IFS(AND(E4782&gt;=4,F4782&gt;=4,G4782&gt;=4),"Champions",AND(E4782&gt;=3,F4782&gt;=3,G4782&gt;=3),"Loyal Customers",AND(E4782&lt;=2,F4782&gt;=3),"At Risk",AND(E4782&lt;=2,F4782&lt;=2,G4782&lt;=2),"Lost",AND(E4782&gt;=4,F4782&lt;=2),"New/Promising",TRUE,"Needs Attention")</f>
        <v>At Risk</v>
      </c>
      <c r="I4782" s="3" t="str">
        <f t="shared" si="78"/>
        <v>Churned</v>
      </c>
      <c r="J4782" s="3" t="str">
        <f>_xlfn.XLOOKUP(A4782,'Country_Lookup'!$D:$D,'Country_Lookup'!$E:$E)</f>
        <v>United Kingdom</v>
      </c>
    </row>
    <row r="4783" spans="1:10" x14ac:dyDescent="0.3">
      <c r="A4783">
        <v>17177</v>
      </c>
      <c r="B4783">
        <v>505</v>
      </c>
      <c r="C4783">
        <v>1</v>
      </c>
      <c r="D4783">
        <v>119.50000000000001</v>
      </c>
      <c r="E4783" cm="1">
        <f t="array" ref="E4783">_xlfn.IFS(B4783&lt;=PERCENTILE($B$3:$B$5882,0.2),5,B4783&lt;=PERCENTILE($B$3:$B$5882,0.4),4,B4783&lt;=PERCENTILE($B$3:$B$5882,0.6),3,B4783&lt;=PERCENTILE($B$3:$B$5882,0.8),2,TRUE,1)</f>
        <v>1</v>
      </c>
      <c r="F4783" cm="1">
        <f t="array" ref="F4783">_xlfn.IFS(C4783&lt;=PERCENTILE($C$3:$C$5882,0.2),1,C4783&lt;=PERCENTILE($C$3:$C$5882,0.4),2,C4783&lt;=PERCENTILE($C$3:$C$5882,0.6),3,C4783&lt;=PERCENTILE($C$3:$C$5882,0.8),4,TRUE,5)</f>
        <v>1</v>
      </c>
      <c r="G4783" cm="1">
        <f t="array" ref="G4783">_xlfn.IFS(D4783&lt;=PERCENTILE($D$3:$D$5882,0.2),1,D4783&lt;=PERCENTILE($D$3:$D$5882,0.4),2,D4783&lt;=PERCENTILE($D$3:$D$5882,0.6),3,D4783&lt;=PERCENTILE($D$3:$D$5882,0.8),4,TRUE,5)</f>
        <v>1</v>
      </c>
      <c r="H4783" s="3" t="str" cm="1">
        <f t="array" ref="H4783">_xlfn.IFS(AND(E4783&gt;=4,F4783&gt;=4,G4783&gt;=4),"Champions",AND(E4783&gt;=3,F4783&gt;=3,G4783&gt;=3),"Loyal Customers",AND(E4783&lt;=2,F4783&gt;=3),"At Risk",AND(E4783&lt;=2,F4783&lt;=2,G4783&lt;=2),"Lost",AND(E4783&gt;=4,F4783&lt;=2),"New/Promising",TRUE,"Needs Attention")</f>
        <v>Lost</v>
      </c>
      <c r="I4783" s="3" t="str">
        <f t="shared" si="78"/>
        <v>Churned</v>
      </c>
      <c r="J4783" s="3" t="str">
        <f>_xlfn.XLOOKUP(A4783,'Country_Lookup'!$D:$D,'Country_Lookup'!$E:$E)</f>
        <v>United Kingdom</v>
      </c>
    </row>
    <row r="4784" spans="1:10" x14ac:dyDescent="0.3">
      <c r="A4784">
        <v>17178</v>
      </c>
      <c r="B4784">
        <v>731</v>
      </c>
      <c r="C4784">
        <v>1</v>
      </c>
      <c r="D4784">
        <v>436.71000000000043</v>
      </c>
      <c r="E4784" cm="1">
        <f t="array" ref="E4784">_xlfn.IFS(B4784&lt;=PERCENTILE($B$3:$B$5882,0.2),5,B4784&lt;=PERCENTILE($B$3:$B$5882,0.4),4,B4784&lt;=PERCENTILE($B$3:$B$5882,0.6),3,B4784&lt;=PERCENTILE($B$3:$B$5882,0.8),2,TRUE,1)</f>
        <v>1</v>
      </c>
      <c r="F4784" cm="1">
        <f t="array" ref="F4784">_xlfn.IFS(C4784&lt;=PERCENTILE($C$3:$C$5882,0.2),1,C4784&lt;=PERCENTILE($C$3:$C$5882,0.4),2,C4784&lt;=PERCENTILE($C$3:$C$5882,0.6),3,C4784&lt;=PERCENTILE($C$3:$C$5882,0.8),4,TRUE,5)</f>
        <v>1</v>
      </c>
      <c r="G4784" cm="1">
        <f t="array" ref="G4784">_xlfn.IFS(D4784&lt;=PERCENTILE($D$3:$D$5882,0.2),1,D4784&lt;=PERCENTILE($D$3:$D$5882,0.4),2,D4784&lt;=PERCENTILE($D$3:$D$5882,0.6),3,D4784&lt;=PERCENTILE($D$3:$D$5882,0.8),4,TRUE,5)</f>
        <v>2</v>
      </c>
      <c r="H4784" s="3" t="str" cm="1">
        <f t="array" ref="H4784">_xlfn.IFS(AND(E4784&gt;=4,F4784&gt;=4,G4784&gt;=4),"Champions",AND(E4784&gt;=3,F4784&gt;=3,G4784&gt;=3),"Loyal Customers",AND(E4784&lt;=2,F4784&gt;=3),"At Risk",AND(E4784&lt;=2,F4784&lt;=2,G4784&lt;=2),"Lost",AND(E4784&gt;=4,F4784&lt;=2),"New/Promising",TRUE,"Needs Attention")</f>
        <v>Lost</v>
      </c>
      <c r="I4784" s="3" t="str">
        <f t="shared" si="78"/>
        <v>Churned</v>
      </c>
      <c r="J4784" s="3" t="str">
        <f>_xlfn.XLOOKUP(A4784,'Country_Lookup'!$D:$D,'Country_Lookup'!$E:$E)</f>
        <v>United Kingdom</v>
      </c>
    </row>
    <row r="4785" spans="1:10" x14ac:dyDescent="0.3">
      <c r="A4785">
        <v>17179</v>
      </c>
      <c r="B4785">
        <v>178</v>
      </c>
      <c r="C4785">
        <v>6</v>
      </c>
      <c r="D4785">
        <v>1507.2600000000032</v>
      </c>
      <c r="E4785" cm="1">
        <f t="array" ref="E4785">_xlfn.IFS(B4785&lt;=PERCENTILE($B$3:$B$5882,0.2),5,B4785&lt;=PERCENTILE($B$3:$B$5882,0.4),4,B4785&lt;=PERCENTILE($B$3:$B$5882,0.6),3,B4785&lt;=PERCENTILE($B$3:$B$5882,0.8),2,TRUE,1)</f>
        <v>3</v>
      </c>
      <c r="F4785" cm="1">
        <f t="array" ref="F4785">_xlfn.IFS(C4785&lt;=PERCENTILE($C$3:$C$5882,0.2),1,C4785&lt;=PERCENTILE($C$3:$C$5882,0.4),2,C4785&lt;=PERCENTILE($C$3:$C$5882,0.6),3,C4785&lt;=PERCENTILE($C$3:$C$5882,0.8),4,TRUE,5)</f>
        <v>4</v>
      </c>
      <c r="G4785" cm="1">
        <f t="array" ref="G4785">_xlfn.IFS(D4785&lt;=PERCENTILE($D$3:$D$5882,0.2),1,D4785&lt;=PERCENTILE($D$3:$D$5882,0.4),2,D4785&lt;=PERCENTILE($D$3:$D$5882,0.6),3,D4785&lt;=PERCENTILE($D$3:$D$5882,0.8),4,TRUE,5)</f>
        <v>4</v>
      </c>
      <c r="H4785" s="3" t="str" cm="1">
        <f t="array" ref="H4785">_xlfn.IFS(AND(E4785&gt;=4,F4785&gt;=4,G4785&gt;=4),"Champions",AND(E4785&gt;=3,F4785&gt;=3,G4785&gt;=3),"Loyal Customers",AND(E4785&lt;=2,F4785&gt;=3),"At Risk",AND(E4785&lt;=2,F4785&lt;=2,G4785&lt;=2),"Lost",AND(E4785&gt;=4,F4785&lt;=2),"New/Promising",TRUE,"Needs Attention")</f>
        <v>Loyal Customers</v>
      </c>
      <c r="I4785" s="3" t="str">
        <f t="shared" si="78"/>
        <v>Churned</v>
      </c>
      <c r="J4785" s="3" t="str">
        <f>_xlfn.XLOOKUP(A4785,'Country_Lookup'!$D:$D,'Country_Lookup'!$E:$E)</f>
        <v>United Kingdom</v>
      </c>
    </row>
    <row r="4786" spans="1:10" x14ac:dyDescent="0.3">
      <c r="A4786">
        <v>17180</v>
      </c>
      <c r="B4786">
        <v>56</v>
      </c>
      <c r="C4786">
        <v>11</v>
      </c>
      <c r="D4786">
        <v>2256.9799999999882</v>
      </c>
      <c r="E4786" cm="1">
        <f t="array" ref="E4786">_xlfn.IFS(B4786&lt;=PERCENTILE($B$3:$B$5882,0.2),5,B4786&lt;=PERCENTILE($B$3:$B$5882,0.4),4,B4786&lt;=PERCENTILE($B$3:$B$5882,0.6),3,B4786&lt;=PERCENTILE($B$3:$B$5882,0.8),2,TRUE,1)</f>
        <v>4</v>
      </c>
      <c r="F4786" cm="1">
        <f t="array" ref="F4786">_xlfn.IFS(C4786&lt;=PERCENTILE($C$3:$C$5882,0.2),1,C4786&lt;=PERCENTILE($C$3:$C$5882,0.4),2,C4786&lt;=PERCENTILE($C$3:$C$5882,0.6),3,C4786&lt;=PERCENTILE($C$3:$C$5882,0.8),4,TRUE,5)</f>
        <v>5</v>
      </c>
      <c r="G4786" cm="1">
        <f t="array" ref="G4786">_xlfn.IFS(D4786&lt;=PERCENTILE($D$3:$D$5882,0.2),1,D4786&lt;=PERCENTILE($D$3:$D$5882,0.4),2,D4786&lt;=PERCENTILE($D$3:$D$5882,0.6),3,D4786&lt;=PERCENTILE($D$3:$D$5882,0.8),4,TRUE,5)</f>
        <v>4</v>
      </c>
      <c r="H4786" s="3" t="str" cm="1">
        <f t="array" ref="H4786">_xlfn.IFS(AND(E4786&gt;=4,F4786&gt;=4,G4786&gt;=4),"Champions",AND(E4786&gt;=3,F4786&gt;=3,G4786&gt;=3),"Loyal Customers",AND(E4786&lt;=2,F4786&gt;=3),"At Risk",AND(E4786&lt;=2,F4786&lt;=2,G4786&lt;=2),"Lost",AND(E4786&gt;=4,F4786&lt;=2),"New/Promising",TRUE,"Needs Attention")</f>
        <v>Champions</v>
      </c>
      <c r="I4786" s="3" t="str">
        <f t="shared" si="78"/>
        <v>Active</v>
      </c>
      <c r="J4786" s="3" t="str">
        <f>_xlfn.XLOOKUP(A4786,'Country_Lookup'!$D:$D,'Country_Lookup'!$E:$E)</f>
        <v>United Kingdom</v>
      </c>
    </row>
    <row r="4787" spans="1:10" x14ac:dyDescent="0.3">
      <c r="A4787">
        <v>17181</v>
      </c>
      <c r="B4787">
        <v>57</v>
      </c>
      <c r="C4787">
        <v>3</v>
      </c>
      <c r="D4787">
        <v>465.37000000000029</v>
      </c>
      <c r="E4787" cm="1">
        <f t="array" ref="E4787">_xlfn.IFS(B4787&lt;=PERCENTILE($B$3:$B$5882,0.2),5,B4787&lt;=PERCENTILE($B$3:$B$5882,0.4),4,B4787&lt;=PERCENTILE($B$3:$B$5882,0.6),3,B4787&lt;=PERCENTILE($B$3:$B$5882,0.8),2,TRUE,1)</f>
        <v>4</v>
      </c>
      <c r="F4787" cm="1">
        <f t="array" ref="F4787">_xlfn.IFS(C4787&lt;=PERCENTILE($C$3:$C$5882,0.2),1,C4787&lt;=PERCENTILE($C$3:$C$5882,0.4),2,C4787&lt;=PERCENTILE($C$3:$C$5882,0.6),3,C4787&lt;=PERCENTILE($C$3:$C$5882,0.8),4,TRUE,5)</f>
        <v>3</v>
      </c>
      <c r="G4787" cm="1">
        <f t="array" ref="G4787">_xlfn.IFS(D4787&lt;=PERCENTILE($D$3:$D$5882,0.2),1,D4787&lt;=PERCENTILE($D$3:$D$5882,0.4),2,D4787&lt;=PERCENTILE($D$3:$D$5882,0.6),3,D4787&lt;=PERCENTILE($D$3:$D$5882,0.8),4,TRUE,5)</f>
        <v>2</v>
      </c>
      <c r="H4787" s="3" t="str" cm="1">
        <f t="array" ref="H4787">_xlfn.IFS(AND(E4787&gt;=4,F4787&gt;=4,G4787&gt;=4),"Champions",AND(E4787&gt;=3,F4787&gt;=3,G4787&gt;=3),"Loyal Customers",AND(E4787&lt;=2,F4787&gt;=3),"At Risk",AND(E4787&lt;=2,F4787&lt;=2,G4787&lt;=2),"Lost",AND(E4787&gt;=4,F4787&lt;=2),"New/Promising",TRUE,"Needs Attention")</f>
        <v>Needs Attention</v>
      </c>
      <c r="I4787" s="3" t="str">
        <f t="shared" si="78"/>
        <v>Active</v>
      </c>
      <c r="J4787" s="3" t="str">
        <f>_xlfn.XLOOKUP(A4787,'Country_Lookup'!$D:$D,'Country_Lookup'!$E:$E)</f>
        <v>United Kingdom</v>
      </c>
    </row>
    <row r="4788" spans="1:10" x14ac:dyDescent="0.3">
      <c r="A4788">
        <v>17182</v>
      </c>
      <c r="B4788">
        <v>422</v>
      </c>
      <c r="C4788">
        <v>2</v>
      </c>
      <c r="D4788">
        <v>321.3</v>
      </c>
      <c r="E4788" cm="1">
        <f t="array" ref="E4788">_xlfn.IFS(B4788&lt;=PERCENTILE($B$3:$B$5882,0.2),5,B4788&lt;=PERCENTILE($B$3:$B$5882,0.4),4,B4788&lt;=PERCENTILE($B$3:$B$5882,0.6),3,B4788&lt;=PERCENTILE($B$3:$B$5882,0.8),2,TRUE,1)</f>
        <v>1</v>
      </c>
      <c r="F4788" cm="1">
        <f t="array" ref="F4788">_xlfn.IFS(C4788&lt;=PERCENTILE($C$3:$C$5882,0.2),1,C4788&lt;=PERCENTILE($C$3:$C$5882,0.4),2,C4788&lt;=PERCENTILE($C$3:$C$5882,0.6),3,C4788&lt;=PERCENTILE($C$3:$C$5882,0.8),4,TRUE,5)</f>
        <v>2</v>
      </c>
      <c r="G4788" cm="1">
        <f t="array" ref="G4788">_xlfn.IFS(D4788&lt;=PERCENTILE($D$3:$D$5882,0.2),1,D4788&lt;=PERCENTILE($D$3:$D$5882,0.4),2,D4788&lt;=PERCENTILE($D$3:$D$5882,0.6),3,D4788&lt;=PERCENTILE($D$3:$D$5882,0.8),4,TRUE,5)</f>
        <v>2</v>
      </c>
      <c r="H4788" s="3" t="str" cm="1">
        <f t="array" ref="H4788">_xlfn.IFS(AND(E4788&gt;=4,F4788&gt;=4,G4788&gt;=4),"Champions",AND(E4788&gt;=3,F4788&gt;=3,G4788&gt;=3),"Loyal Customers",AND(E4788&lt;=2,F4788&gt;=3),"At Risk",AND(E4788&lt;=2,F4788&lt;=2,G4788&lt;=2),"Lost",AND(E4788&gt;=4,F4788&lt;=2),"New/Promising",TRUE,"Needs Attention")</f>
        <v>Lost</v>
      </c>
      <c r="I4788" s="3" t="str">
        <f t="shared" si="78"/>
        <v>Churned</v>
      </c>
      <c r="J4788" s="3" t="str">
        <f>_xlfn.XLOOKUP(A4788,'Country_Lookup'!$D:$D,'Country_Lookup'!$E:$E)</f>
        <v>United Kingdom</v>
      </c>
    </row>
    <row r="4789" spans="1:10" x14ac:dyDescent="0.3">
      <c r="A4789">
        <v>17183</v>
      </c>
      <c r="B4789">
        <v>7</v>
      </c>
      <c r="C4789">
        <v>6</v>
      </c>
      <c r="D4789">
        <v>3347.3099999999981</v>
      </c>
      <c r="E4789" cm="1">
        <f t="array" ref="E4789">_xlfn.IFS(B4789&lt;=PERCENTILE($B$3:$B$5882,0.2),5,B4789&lt;=PERCENTILE($B$3:$B$5882,0.4),4,B4789&lt;=PERCENTILE($B$3:$B$5882,0.6),3,B4789&lt;=PERCENTILE($B$3:$B$5882,0.8),2,TRUE,1)</f>
        <v>5</v>
      </c>
      <c r="F4789" cm="1">
        <f t="array" ref="F4789">_xlfn.IFS(C4789&lt;=PERCENTILE($C$3:$C$5882,0.2),1,C4789&lt;=PERCENTILE($C$3:$C$5882,0.4),2,C4789&lt;=PERCENTILE($C$3:$C$5882,0.6),3,C4789&lt;=PERCENTILE($C$3:$C$5882,0.8),4,TRUE,5)</f>
        <v>4</v>
      </c>
      <c r="G4789" cm="1">
        <f t="array" ref="G4789">_xlfn.IFS(D4789&lt;=PERCENTILE($D$3:$D$5882,0.2),1,D4789&lt;=PERCENTILE($D$3:$D$5882,0.4),2,D4789&lt;=PERCENTILE($D$3:$D$5882,0.6),3,D4789&lt;=PERCENTILE($D$3:$D$5882,0.8),4,TRUE,5)</f>
        <v>5</v>
      </c>
      <c r="H4789" s="3" t="str" cm="1">
        <f t="array" ref="H4789">_xlfn.IFS(AND(E4789&gt;=4,F4789&gt;=4,G4789&gt;=4),"Champions",AND(E4789&gt;=3,F4789&gt;=3,G4789&gt;=3),"Loyal Customers",AND(E4789&lt;=2,F4789&gt;=3),"At Risk",AND(E4789&lt;=2,F4789&lt;=2,G4789&lt;=2),"Lost",AND(E4789&gt;=4,F4789&lt;=2),"New/Promising",TRUE,"Needs Attention")</f>
        <v>Champions</v>
      </c>
      <c r="I4789" s="3" t="str">
        <f t="shared" si="78"/>
        <v>Active</v>
      </c>
      <c r="J4789" s="3" t="str">
        <f>_xlfn.XLOOKUP(A4789,'Country_Lookup'!$D:$D,'Country_Lookup'!$E:$E)</f>
        <v>United Kingdom</v>
      </c>
    </row>
    <row r="4790" spans="1:10" x14ac:dyDescent="0.3">
      <c r="A4790">
        <v>17184</v>
      </c>
      <c r="B4790">
        <v>569</v>
      </c>
      <c r="C4790">
        <v>2</v>
      </c>
      <c r="D4790">
        <v>198.40999999999991</v>
      </c>
      <c r="E4790" cm="1">
        <f t="array" ref="E4790">_xlfn.IFS(B4790&lt;=PERCENTILE($B$3:$B$5882,0.2),5,B4790&lt;=PERCENTILE($B$3:$B$5882,0.4),4,B4790&lt;=PERCENTILE($B$3:$B$5882,0.6),3,B4790&lt;=PERCENTILE($B$3:$B$5882,0.8),2,TRUE,1)</f>
        <v>1</v>
      </c>
      <c r="F4790" cm="1">
        <f t="array" ref="F4790">_xlfn.IFS(C4790&lt;=PERCENTILE($C$3:$C$5882,0.2),1,C4790&lt;=PERCENTILE($C$3:$C$5882,0.4),2,C4790&lt;=PERCENTILE($C$3:$C$5882,0.6),3,C4790&lt;=PERCENTILE($C$3:$C$5882,0.8),4,TRUE,5)</f>
        <v>2</v>
      </c>
      <c r="G4790" cm="1">
        <f t="array" ref="G4790">_xlfn.IFS(D4790&lt;=PERCENTILE($D$3:$D$5882,0.2),1,D4790&lt;=PERCENTILE($D$3:$D$5882,0.4),2,D4790&lt;=PERCENTILE($D$3:$D$5882,0.6),3,D4790&lt;=PERCENTILE($D$3:$D$5882,0.8),4,TRUE,5)</f>
        <v>1</v>
      </c>
      <c r="H4790" s="3" t="str" cm="1">
        <f t="array" ref="H4790">_xlfn.IFS(AND(E4790&gt;=4,F4790&gt;=4,G4790&gt;=4),"Champions",AND(E4790&gt;=3,F4790&gt;=3,G4790&gt;=3),"Loyal Customers",AND(E4790&lt;=2,F4790&gt;=3),"At Risk",AND(E4790&lt;=2,F4790&lt;=2,G4790&lt;=2),"Lost",AND(E4790&gt;=4,F4790&lt;=2),"New/Promising",TRUE,"Needs Attention")</f>
        <v>Lost</v>
      </c>
      <c r="I4790" s="3" t="str">
        <f t="shared" si="78"/>
        <v>Churned</v>
      </c>
      <c r="J4790" s="3" t="str">
        <f>_xlfn.XLOOKUP(A4790,'Country_Lookup'!$D:$D,'Country_Lookup'!$E:$E)</f>
        <v>United Kingdom</v>
      </c>
    </row>
    <row r="4791" spans="1:10" x14ac:dyDescent="0.3">
      <c r="A4791">
        <v>17185</v>
      </c>
      <c r="B4791">
        <v>591</v>
      </c>
      <c r="C4791">
        <v>3</v>
      </c>
      <c r="D4791">
        <v>229.45999999999984</v>
      </c>
      <c r="E4791" cm="1">
        <f t="array" ref="E4791">_xlfn.IFS(B4791&lt;=PERCENTILE($B$3:$B$5882,0.2),5,B4791&lt;=PERCENTILE($B$3:$B$5882,0.4),4,B4791&lt;=PERCENTILE($B$3:$B$5882,0.6),3,B4791&lt;=PERCENTILE($B$3:$B$5882,0.8),2,TRUE,1)</f>
        <v>1</v>
      </c>
      <c r="F4791" cm="1">
        <f t="array" ref="F4791">_xlfn.IFS(C4791&lt;=PERCENTILE($C$3:$C$5882,0.2),1,C4791&lt;=PERCENTILE($C$3:$C$5882,0.4),2,C4791&lt;=PERCENTILE($C$3:$C$5882,0.6),3,C4791&lt;=PERCENTILE($C$3:$C$5882,0.8),4,TRUE,5)</f>
        <v>3</v>
      </c>
      <c r="G4791" cm="1">
        <f t="array" ref="G4791">_xlfn.IFS(D4791&lt;=PERCENTILE($D$3:$D$5882,0.2),1,D4791&lt;=PERCENTILE($D$3:$D$5882,0.4),2,D4791&lt;=PERCENTILE($D$3:$D$5882,0.6),3,D4791&lt;=PERCENTILE($D$3:$D$5882,0.8),4,TRUE,5)</f>
        <v>1</v>
      </c>
      <c r="H4791" s="3" t="str" cm="1">
        <f t="array" ref="H4791">_xlfn.IFS(AND(E4791&gt;=4,F4791&gt;=4,G4791&gt;=4),"Champions",AND(E4791&gt;=3,F4791&gt;=3,G4791&gt;=3),"Loyal Customers",AND(E4791&lt;=2,F4791&gt;=3),"At Risk",AND(E4791&lt;=2,F4791&lt;=2,G4791&lt;=2),"Lost",AND(E4791&gt;=4,F4791&lt;=2),"New/Promising",TRUE,"Needs Attention")</f>
        <v>At Risk</v>
      </c>
      <c r="I4791" s="3" t="str">
        <f t="shared" si="78"/>
        <v>Churned</v>
      </c>
      <c r="J4791" s="3" t="str">
        <f>_xlfn.XLOOKUP(A4791,'Country_Lookup'!$D:$D,'Country_Lookup'!$E:$E)</f>
        <v>United Kingdom</v>
      </c>
    </row>
    <row r="4792" spans="1:10" x14ac:dyDescent="0.3">
      <c r="A4792">
        <v>17186</v>
      </c>
      <c r="B4792">
        <v>46</v>
      </c>
      <c r="C4792">
        <v>2</v>
      </c>
      <c r="D4792">
        <v>144</v>
      </c>
      <c r="E4792" cm="1">
        <f t="array" ref="E4792">_xlfn.IFS(B4792&lt;=PERCENTILE($B$3:$B$5882,0.2),5,B4792&lt;=PERCENTILE($B$3:$B$5882,0.4),4,B4792&lt;=PERCENTILE($B$3:$B$5882,0.6),3,B4792&lt;=PERCENTILE($B$3:$B$5882,0.8),2,TRUE,1)</f>
        <v>4</v>
      </c>
      <c r="F4792" cm="1">
        <f t="array" ref="F4792">_xlfn.IFS(C4792&lt;=PERCENTILE($C$3:$C$5882,0.2),1,C4792&lt;=PERCENTILE($C$3:$C$5882,0.4),2,C4792&lt;=PERCENTILE($C$3:$C$5882,0.6),3,C4792&lt;=PERCENTILE($C$3:$C$5882,0.8),4,TRUE,5)</f>
        <v>2</v>
      </c>
      <c r="G4792" cm="1">
        <f t="array" ref="G4792">_xlfn.IFS(D4792&lt;=PERCENTILE($D$3:$D$5882,0.2),1,D4792&lt;=PERCENTILE($D$3:$D$5882,0.4),2,D4792&lt;=PERCENTILE($D$3:$D$5882,0.6),3,D4792&lt;=PERCENTILE($D$3:$D$5882,0.8),4,TRUE,5)</f>
        <v>1</v>
      </c>
      <c r="H4792" s="3" t="str" cm="1">
        <f t="array" ref="H4792">_xlfn.IFS(AND(E4792&gt;=4,F4792&gt;=4,G4792&gt;=4),"Champions",AND(E4792&gt;=3,F4792&gt;=3,G4792&gt;=3),"Loyal Customers",AND(E4792&lt;=2,F4792&gt;=3),"At Risk",AND(E4792&lt;=2,F4792&lt;=2,G4792&lt;=2),"Lost",AND(E4792&gt;=4,F4792&lt;=2),"New/Promising",TRUE,"Needs Attention")</f>
        <v>New/Promising</v>
      </c>
      <c r="I4792" s="3" t="str">
        <f t="shared" si="78"/>
        <v>Active</v>
      </c>
      <c r="J4792" s="3" t="str">
        <f>_xlfn.XLOOKUP(A4792,'Country_Lookup'!$D:$D,'Country_Lookup'!$E:$E)</f>
        <v>United Kingdom</v>
      </c>
    </row>
    <row r="4793" spans="1:10" x14ac:dyDescent="0.3">
      <c r="A4793">
        <v>17187</v>
      </c>
      <c r="B4793">
        <v>226</v>
      </c>
      <c r="C4793">
        <v>2</v>
      </c>
      <c r="D4793">
        <v>467.70999999999992</v>
      </c>
      <c r="E4793" cm="1">
        <f t="array" ref="E4793">_xlfn.IFS(B4793&lt;=PERCENTILE($B$3:$B$5882,0.2),5,B4793&lt;=PERCENTILE($B$3:$B$5882,0.4),4,B4793&lt;=PERCENTILE($B$3:$B$5882,0.6),3,B4793&lt;=PERCENTILE($B$3:$B$5882,0.8),2,TRUE,1)</f>
        <v>2</v>
      </c>
      <c r="F4793" cm="1">
        <f t="array" ref="F4793">_xlfn.IFS(C4793&lt;=PERCENTILE($C$3:$C$5882,0.2),1,C4793&lt;=PERCENTILE($C$3:$C$5882,0.4),2,C4793&lt;=PERCENTILE($C$3:$C$5882,0.6),3,C4793&lt;=PERCENTILE($C$3:$C$5882,0.8),4,TRUE,5)</f>
        <v>2</v>
      </c>
      <c r="G4793" cm="1">
        <f t="array" ref="G4793">_xlfn.IFS(D4793&lt;=PERCENTILE($D$3:$D$5882,0.2),1,D4793&lt;=PERCENTILE($D$3:$D$5882,0.4),2,D4793&lt;=PERCENTILE($D$3:$D$5882,0.6),3,D4793&lt;=PERCENTILE($D$3:$D$5882,0.8),4,TRUE,5)</f>
        <v>2</v>
      </c>
      <c r="H4793" s="3" t="str" cm="1">
        <f t="array" ref="H4793">_xlfn.IFS(AND(E4793&gt;=4,F4793&gt;=4,G4793&gt;=4),"Champions",AND(E4793&gt;=3,F4793&gt;=3,G4793&gt;=3),"Loyal Customers",AND(E4793&lt;=2,F4793&gt;=3),"At Risk",AND(E4793&lt;=2,F4793&lt;=2,G4793&lt;=2),"Lost",AND(E4793&gt;=4,F4793&lt;=2),"New/Promising",TRUE,"Needs Attention")</f>
        <v>Lost</v>
      </c>
      <c r="I4793" s="3" t="str">
        <f t="shared" si="78"/>
        <v>Churned</v>
      </c>
      <c r="J4793" s="3" t="str">
        <f>_xlfn.XLOOKUP(A4793,'Country_Lookup'!$D:$D,'Country_Lookup'!$E:$E)</f>
        <v>United Kingdom</v>
      </c>
    </row>
    <row r="4794" spans="1:10" x14ac:dyDescent="0.3">
      <c r="A4794">
        <v>17188</v>
      </c>
      <c r="B4794">
        <v>11</v>
      </c>
      <c r="C4794">
        <v>13</v>
      </c>
      <c r="D4794">
        <v>4592.930000000013</v>
      </c>
      <c r="E4794" cm="1">
        <f t="array" ref="E4794">_xlfn.IFS(B4794&lt;=PERCENTILE($B$3:$B$5882,0.2),5,B4794&lt;=PERCENTILE($B$3:$B$5882,0.4),4,B4794&lt;=PERCENTILE($B$3:$B$5882,0.6),3,B4794&lt;=PERCENTILE($B$3:$B$5882,0.8),2,TRUE,1)</f>
        <v>5</v>
      </c>
      <c r="F4794" cm="1">
        <f t="array" ref="F4794">_xlfn.IFS(C4794&lt;=PERCENTILE($C$3:$C$5882,0.2),1,C4794&lt;=PERCENTILE($C$3:$C$5882,0.4),2,C4794&lt;=PERCENTILE($C$3:$C$5882,0.6),3,C4794&lt;=PERCENTILE($C$3:$C$5882,0.8),4,TRUE,5)</f>
        <v>5</v>
      </c>
      <c r="G4794" cm="1">
        <f t="array" ref="G4794">_xlfn.IFS(D4794&lt;=PERCENTILE($D$3:$D$5882,0.2),1,D4794&lt;=PERCENTILE($D$3:$D$5882,0.4),2,D4794&lt;=PERCENTILE($D$3:$D$5882,0.6),3,D4794&lt;=PERCENTILE($D$3:$D$5882,0.8),4,TRUE,5)</f>
        <v>5</v>
      </c>
      <c r="H4794" s="3" t="str" cm="1">
        <f t="array" ref="H4794">_xlfn.IFS(AND(E4794&gt;=4,F4794&gt;=4,G4794&gt;=4),"Champions",AND(E4794&gt;=3,F4794&gt;=3,G4794&gt;=3),"Loyal Customers",AND(E4794&lt;=2,F4794&gt;=3),"At Risk",AND(E4794&lt;=2,F4794&lt;=2,G4794&lt;=2),"Lost",AND(E4794&gt;=4,F4794&lt;=2),"New/Promising",TRUE,"Needs Attention")</f>
        <v>Champions</v>
      </c>
      <c r="I4794" s="3" t="str">
        <f t="shared" si="78"/>
        <v>Active</v>
      </c>
      <c r="J4794" s="3" t="str">
        <f>_xlfn.XLOOKUP(A4794,'Country_Lookup'!$D:$D,'Country_Lookup'!$E:$E)</f>
        <v>United Kingdom</v>
      </c>
    </row>
    <row r="4795" spans="1:10" x14ac:dyDescent="0.3">
      <c r="A4795">
        <v>17189</v>
      </c>
      <c r="B4795">
        <v>106</v>
      </c>
      <c r="C4795">
        <v>5</v>
      </c>
      <c r="D4795">
        <v>957.63000000000147</v>
      </c>
      <c r="E4795" cm="1">
        <f t="array" ref="E4795">_xlfn.IFS(B4795&lt;=PERCENTILE($B$3:$B$5882,0.2),5,B4795&lt;=PERCENTILE($B$3:$B$5882,0.4),4,B4795&lt;=PERCENTILE($B$3:$B$5882,0.6),3,B4795&lt;=PERCENTILE($B$3:$B$5882,0.8),2,TRUE,1)</f>
        <v>3</v>
      </c>
      <c r="F4795" cm="1">
        <f t="array" ref="F4795">_xlfn.IFS(C4795&lt;=PERCENTILE($C$3:$C$5882,0.2),1,C4795&lt;=PERCENTILE($C$3:$C$5882,0.4),2,C4795&lt;=PERCENTILE($C$3:$C$5882,0.6),3,C4795&lt;=PERCENTILE($C$3:$C$5882,0.8),4,TRUE,5)</f>
        <v>4</v>
      </c>
      <c r="G4795" cm="1">
        <f t="array" ref="G4795">_xlfn.IFS(D4795&lt;=PERCENTILE($D$3:$D$5882,0.2),1,D4795&lt;=PERCENTILE($D$3:$D$5882,0.4),2,D4795&lt;=PERCENTILE($D$3:$D$5882,0.6),3,D4795&lt;=PERCENTILE($D$3:$D$5882,0.8),4,TRUE,5)</f>
        <v>3</v>
      </c>
      <c r="H4795" s="3" t="str" cm="1">
        <f t="array" ref="H4795">_xlfn.IFS(AND(E4795&gt;=4,F4795&gt;=4,G4795&gt;=4),"Champions",AND(E4795&gt;=3,F4795&gt;=3,G4795&gt;=3),"Loyal Customers",AND(E4795&lt;=2,F4795&gt;=3),"At Risk",AND(E4795&lt;=2,F4795&lt;=2,G4795&lt;=2),"Lost",AND(E4795&gt;=4,F4795&lt;=2),"New/Promising",TRUE,"Needs Attention")</f>
        <v>Loyal Customers</v>
      </c>
      <c r="I4795" s="3" t="str">
        <f t="shared" si="78"/>
        <v>Churned</v>
      </c>
      <c r="J4795" s="3" t="str">
        <f>_xlfn.XLOOKUP(A4795,'Country_Lookup'!$D:$D,'Country_Lookup'!$E:$E)</f>
        <v>United Kingdom</v>
      </c>
    </row>
    <row r="4796" spans="1:10" x14ac:dyDescent="0.3">
      <c r="A4796">
        <v>17190</v>
      </c>
      <c r="B4796">
        <v>58</v>
      </c>
      <c r="C4796">
        <v>7</v>
      </c>
      <c r="D4796">
        <v>1743.0399999999972</v>
      </c>
      <c r="E4796" cm="1">
        <f t="array" ref="E4796">_xlfn.IFS(B4796&lt;=PERCENTILE($B$3:$B$5882,0.2),5,B4796&lt;=PERCENTILE($B$3:$B$5882,0.4),4,B4796&lt;=PERCENTILE($B$3:$B$5882,0.6),3,B4796&lt;=PERCENTILE($B$3:$B$5882,0.8),2,TRUE,1)</f>
        <v>4</v>
      </c>
      <c r="F4796" cm="1">
        <f t="array" ref="F4796">_xlfn.IFS(C4796&lt;=PERCENTILE($C$3:$C$5882,0.2),1,C4796&lt;=PERCENTILE($C$3:$C$5882,0.4),2,C4796&lt;=PERCENTILE($C$3:$C$5882,0.6),3,C4796&lt;=PERCENTILE($C$3:$C$5882,0.8),4,TRUE,5)</f>
        <v>4</v>
      </c>
      <c r="G4796" cm="1">
        <f t="array" ref="G4796">_xlfn.IFS(D4796&lt;=PERCENTILE($D$3:$D$5882,0.2),1,D4796&lt;=PERCENTILE($D$3:$D$5882,0.4),2,D4796&lt;=PERCENTILE($D$3:$D$5882,0.6),3,D4796&lt;=PERCENTILE($D$3:$D$5882,0.8),4,TRUE,5)</f>
        <v>4</v>
      </c>
      <c r="H4796" s="3" t="str" cm="1">
        <f t="array" ref="H4796">_xlfn.IFS(AND(E4796&gt;=4,F4796&gt;=4,G4796&gt;=4),"Champions",AND(E4796&gt;=3,F4796&gt;=3,G4796&gt;=3),"Loyal Customers",AND(E4796&lt;=2,F4796&gt;=3),"At Risk",AND(E4796&lt;=2,F4796&lt;=2,G4796&lt;=2),"Lost",AND(E4796&gt;=4,F4796&lt;=2),"New/Promising",TRUE,"Needs Attention")</f>
        <v>Champions</v>
      </c>
      <c r="I4796" s="3" t="str">
        <f t="shared" si="78"/>
        <v>Active</v>
      </c>
      <c r="J4796" s="3" t="str">
        <f>_xlfn.XLOOKUP(A4796,'Country_Lookup'!$D:$D,'Country_Lookup'!$E:$E)</f>
        <v>United Kingdom</v>
      </c>
    </row>
    <row r="4797" spans="1:10" x14ac:dyDescent="0.3">
      <c r="A4797">
        <v>17191</v>
      </c>
      <c r="B4797">
        <v>28</v>
      </c>
      <c r="C4797">
        <v>15</v>
      </c>
      <c r="D4797">
        <v>4836.0499999999802</v>
      </c>
      <c r="E4797" cm="1">
        <f t="array" ref="E4797">_xlfn.IFS(B4797&lt;=PERCENTILE($B$3:$B$5882,0.2),5,B4797&lt;=PERCENTILE($B$3:$B$5882,0.4),4,B4797&lt;=PERCENTILE($B$3:$B$5882,0.6),3,B4797&lt;=PERCENTILE($B$3:$B$5882,0.8),2,TRUE,1)</f>
        <v>4</v>
      </c>
      <c r="F4797" cm="1">
        <f t="array" ref="F4797">_xlfn.IFS(C4797&lt;=PERCENTILE($C$3:$C$5882,0.2),1,C4797&lt;=PERCENTILE($C$3:$C$5882,0.4),2,C4797&lt;=PERCENTILE($C$3:$C$5882,0.6),3,C4797&lt;=PERCENTILE($C$3:$C$5882,0.8),4,TRUE,5)</f>
        <v>5</v>
      </c>
      <c r="G4797" cm="1">
        <f t="array" ref="G4797">_xlfn.IFS(D4797&lt;=PERCENTILE($D$3:$D$5882,0.2),1,D4797&lt;=PERCENTILE($D$3:$D$5882,0.4),2,D4797&lt;=PERCENTILE($D$3:$D$5882,0.6),3,D4797&lt;=PERCENTILE($D$3:$D$5882,0.8),4,TRUE,5)</f>
        <v>5</v>
      </c>
      <c r="H4797" s="3" t="str" cm="1">
        <f t="array" ref="H4797">_xlfn.IFS(AND(E4797&gt;=4,F4797&gt;=4,G4797&gt;=4),"Champions",AND(E4797&gt;=3,F4797&gt;=3,G4797&gt;=3),"Loyal Customers",AND(E4797&lt;=2,F4797&gt;=3),"At Risk",AND(E4797&lt;=2,F4797&lt;=2,G4797&lt;=2),"Lost",AND(E4797&gt;=4,F4797&lt;=2),"New/Promising",TRUE,"Needs Attention")</f>
        <v>Champions</v>
      </c>
      <c r="I4797" s="3" t="str">
        <f t="shared" si="78"/>
        <v>Active</v>
      </c>
      <c r="J4797" s="3" t="str">
        <f>_xlfn.XLOOKUP(A4797,'Country_Lookup'!$D:$D,'Country_Lookup'!$E:$E)</f>
        <v>United Kingdom</v>
      </c>
    </row>
    <row r="4798" spans="1:10" x14ac:dyDescent="0.3">
      <c r="A4798">
        <v>17192</v>
      </c>
      <c r="B4798">
        <v>536</v>
      </c>
      <c r="C4798">
        <v>1</v>
      </c>
      <c r="D4798">
        <v>77.83</v>
      </c>
      <c r="E4798" cm="1">
        <f t="array" ref="E4798">_xlfn.IFS(B4798&lt;=PERCENTILE($B$3:$B$5882,0.2),5,B4798&lt;=PERCENTILE($B$3:$B$5882,0.4),4,B4798&lt;=PERCENTILE($B$3:$B$5882,0.6),3,B4798&lt;=PERCENTILE($B$3:$B$5882,0.8),2,TRUE,1)</f>
        <v>1</v>
      </c>
      <c r="F4798" cm="1">
        <f t="array" ref="F4798">_xlfn.IFS(C4798&lt;=PERCENTILE($C$3:$C$5882,0.2),1,C4798&lt;=PERCENTILE($C$3:$C$5882,0.4),2,C4798&lt;=PERCENTILE($C$3:$C$5882,0.6),3,C4798&lt;=PERCENTILE($C$3:$C$5882,0.8),4,TRUE,5)</f>
        <v>1</v>
      </c>
      <c r="G4798" cm="1">
        <f t="array" ref="G4798">_xlfn.IFS(D4798&lt;=PERCENTILE($D$3:$D$5882,0.2),1,D4798&lt;=PERCENTILE($D$3:$D$5882,0.4),2,D4798&lt;=PERCENTILE($D$3:$D$5882,0.6),3,D4798&lt;=PERCENTILE($D$3:$D$5882,0.8),4,TRUE,5)</f>
        <v>1</v>
      </c>
      <c r="H4798" s="3" t="str" cm="1">
        <f t="array" ref="H4798">_xlfn.IFS(AND(E4798&gt;=4,F4798&gt;=4,G4798&gt;=4),"Champions",AND(E4798&gt;=3,F4798&gt;=3,G4798&gt;=3),"Loyal Customers",AND(E4798&lt;=2,F4798&gt;=3),"At Risk",AND(E4798&lt;=2,F4798&lt;=2,G4798&lt;=2),"Lost",AND(E4798&gt;=4,F4798&lt;=2),"New/Promising",TRUE,"Needs Attention")</f>
        <v>Lost</v>
      </c>
      <c r="I4798" s="3" t="str">
        <f t="shared" si="78"/>
        <v>Churned</v>
      </c>
      <c r="J4798" s="3" t="str">
        <f>_xlfn.XLOOKUP(A4798,'Country_Lookup'!$D:$D,'Country_Lookup'!$E:$E)</f>
        <v>United Kingdom</v>
      </c>
    </row>
    <row r="4799" spans="1:10" x14ac:dyDescent="0.3">
      <c r="A4799">
        <v>17193</v>
      </c>
      <c r="B4799">
        <v>35</v>
      </c>
      <c r="C4799">
        <v>9</v>
      </c>
      <c r="D4799">
        <v>2310.0399999999981</v>
      </c>
      <c r="E4799" cm="1">
        <f t="array" ref="E4799">_xlfn.IFS(B4799&lt;=PERCENTILE($B$3:$B$5882,0.2),5,B4799&lt;=PERCENTILE($B$3:$B$5882,0.4),4,B4799&lt;=PERCENTILE($B$3:$B$5882,0.6),3,B4799&lt;=PERCENTILE($B$3:$B$5882,0.8),2,TRUE,1)</f>
        <v>4</v>
      </c>
      <c r="F4799" cm="1">
        <f t="array" ref="F4799">_xlfn.IFS(C4799&lt;=PERCENTILE($C$3:$C$5882,0.2),1,C4799&lt;=PERCENTILE($C$3:$C$5882,0.4),2,C4799&lt;=PERCENTILE($C$3:$C$5882,0.6),3,C4799&lt;=PERCENTILE($C$3:$C$5882,0.8),4,TRUE,5)</f>
        <v>5</v>
      </c>
      <c r="G4799" cm="1">
        <f t="array" ref="G4799">_xlfn.IFS(D4799&lt;=PERCENTILE($D$3:$D$5882,0.2),1,D4799&lt;=PERCENTILE($D$3:$D$5882,0.4),2,D4799&lt;=PERCENTILE($D$3:$D$5882,0.6),3,D4799&lt;=PERCENTILE($D$3:$D$5882,0.8),4,TRUE,5)</f>
        <v>4</v>
      </c>
      <c r="H4799" s="3" t="str" cm="1">
        <f t="array" ref="H4799">_xlfn.IFS(AND(E4799&gt;=4,F4799&gt;=4,G4799&gt;=4),"Champions",AND(E4799&gt;=3,F4799&gt;=3,G4799&gt;=3),"Loyal Customers",AND(E4799&lt;=2,F4799&gt;=3),"At Risk",AND(E4799&lt;=2,F4799&lt;=2,G4799&lt;=2),"Lost",AND(E4799&gt;=4,F4799&lt;=2),"New/Promising",TRUE,"Needs Attention")</f>
        <v>Champions</v>
      </c>
      <c r="I4799" s="3" t="str">
        <f t="shared" si="78"/>
        <v>Active</v>
      </c>
      <c r="J4799" s="3" t="str">
        <f>_xlfn.XLOOKUP(A4799,'Country_Lookup'!$D:$D,'Country_Lookup'!$E:$E)</f>
        <v>United Kingdom</v>
      </c>
    </row>
    <row r="4800" spans="1:10" x14ac:dyDescent="0.3">
      <c r="A4800">
        <v>17194</v>
      </c>
      <c r="B4800">
        <v>273</v>
      </c>
      <c r="C4800">
        <v>3</v>
      </c>
      <c r="D4800">
        <v>812.49999999999989</v>
      </c>
      <c r="E4800" cm="1">
        <f t="array" ref="E4800">_xlfn.IFS(B4800&lt;=PERCENTILE($B$3:$B$5882,0.2),5,B4800&lt;=PERCENTILE($B$3:$B$5882,0.4),4,B4800&lt;=PERCENTILE($B$3:$B$5882,0.6),3,B4800&lt;=PERCENTILE($B$3:$B$5882,0.8),2,TRUE,1)</f>
        <v>2</v>
      </c>
      <c r="F4800" cm="1">
        <f t="array" ref="F4800">_xlfn.IFS(C4800&lt;=PERCENTILE($C$3:$C$5882,0.2),1,C4800&lt;=PERCENTILE($C$3:$C$5882,0.4),2,C4800&lt;=PERCENTILE($C$3:$C$5882,0.6),3,C4800&lt;=PERCENTILE($C$3:$C$5882,0.8),4,TRUE,5)</f>
        <v>3</v>
      </c>
      <c r="G4800" cm="1">
        <f t="array" ref="G4800">_xlfn.IFS(D4800&lt;=PERCENTILE($D$3:$D$5882,0.2),1,D4800&lt;=PERCENTILE($D$3:$D$5882,0.4),2,D4800&lt;=PERCENTILE($D$3:$D$5882,0.6),3,D4800&lt;=PERCENTILE($D$3:$D$5882,0.8),4,TRUE,5)</f>
        <v>3</v>
      </c>
      <c r="H4800" s="3" t="str" cm="1">
        <f t="array" ref="H4800">_xlfn.IFS(AND(E4800&gt;=4,F4800&gt;=4,G4800&gt;=4),"Champions",AND(E4800&gt;=3,F4800&gt;=3,G4800&gt;=3),"Loyal Customers",AND(E4800&lt;=2,F4800&gt;=3),"At Risk",AND(E4800&lt;=2,F4800&lt;=2,G4800&lt;=2),"Lost",AND(E4800&gt;=4,F4800&lt;=2),"New/Promising",TRUE,"Needs Attention")</f>
        <v>At Risk</v>
      </c>
      <c r="I4800" s="3" t="str">
        <f t="shared" si="78"/>
        <v>Churned</v>
      </c>
      <c r="J4800" s="3" t="str">
        <f>_xlfn.XLOOKUP(A4800,'Country_Lookup'!$D:$D,'Country_Lookup'!$E:$E)</f>
        <v>United Kingdom</v>
      </c>
    </row>
    <row r="4801" spans="1:10" x14ac:dyDescent="0.3">
      <c r="A4801">
        <v>17195</v>
      </c>
      <c r="B4801">
        <v>655</v>
      </c>
      <c r="C4801">
        <v>1</v>
      </c>
      <c r="D4801">
        <v>562.97999999999968</v>
      </c>
      <c r="E4801" cm="1">
        <f t="array" ref="E4801">_xlfn.IFS(B4801&lt;=PERCENTILE($B$3:$B$5882,0.2),5,B4801&lt;=PERCENTILE($B$3:$B$5882,0.4),4,B4801&lt;=PERCENTILE($B$3:$B$5882,0.6),3,B4801&lt;=PERCENTILE($B$3:$B$5882,0.8),2,TRUE,1)</f>
        <v>1</v>
      </c>
      <c r="F4801" cm="1">
        <f t="array" ref="F4801">_xlfn.IFS(C4801&lt;=PERCENTILE($C$3:$C$5882,0.2),1,C4801&lt;=PERCENTILE($C$3:$C$5882,0.4),2,C4801&lt;=PERCENTILE($C$3:$C$5882,0.6),3,C4801&lt;=PERCENTILE($C$3:$C$5882,0.8),4,TRUE,5)</f>
        <v>1</v>
      </c>
      <c r="G4801" cm="1">
        <f t="array" ref="G4801">_xlfn.IFS(D4801&lt;=PERCENTILE($D$3:$D$5882,0.2),1,D4801&lt;=PERCENTILE($D$3:$D$5882,0.4),2,D4801&lt;=PERCENTILE($D$3:$D$5882,0.6),3,D4801&lt;=PERCENTILE($D$3:$D$5882,0.8),4,TRUE,5)</f>
        <v>2</v>
      </c>
      <c r="H4801" s="3" t="str" cm="1">
        <f t="array" ref="H4801">_xlfn.IFS(AND(E4801&gt;=4,F4801&gt;=4,G4801&gt;=4),"Champions",AND(E4801&gt;=3,F4801&gt;=3,G4801&gt;=3),"Loyal Customers",AND(E4801&lt;=2,F4801&gt;=3),"At Risk",AND(E4801&lt;=2,F4801&lt;=2,G4801&lt;=2),"Lost",AND(E4801&gt;=4,F4801&lt;=2),"New/Promising",TRUE,"Needs Attention")</f>
        <v>Lost</v>
      </c>
      <c r="I4801" s="3" t="str">
        <f t="shared" si="78"/>
        <v>Churned</v>
      </c>
      <c r="J4801" s="3" t="str">
        <f>_xlfn.XLOOKUP(A4801,'Country_Lookup'!$D:$D,'Country_Lookup'!$E:$E)</f>
        <v>United Kingdom</v>
      </c>
    </row>
    <row r="4802" spans="1:10" x14ac:dyDescent="0.3">
      <c r="A4802">
        <v>17196</v>
      </c>
      <c r="B4802">
        <v>427</v>
      </c>
      <c r="C4802">
        <v>1</v>
      </c>
      <c r="D4802">
        <v>352.90000000000066</v>
      </c>
      <c r="E4802" cm="1">
        <f t="array" ref="E4802">_xlfn.IFS(B4802&lt;=PERCENTILE($B$3:$B$5882,0.2),5,B4802&lt;=PERCENTILE($B$3:$B$5882,0.4),4,B4802&lt;=PERCENTILE($B$3:$B$5882,0.6),3,B4802&lt;=PERCENTILE($B$3:$B$5882,0.8),2,TRUE,1)</f>
        <v>1</v>
      </c>
      <c r="F4802" cm="1">
        <f t="array" ref="F4802">_xlfn.IFS(C4802&lt;=PERCENTILE($C$3:$C$5882,0.2),1,C4802&lt;=PERCENTILE($C$3:$C$5882,0.4),2,C4802&lt;=PERCENTILE($C$3:$C$5882,0.6),3,C4802&lt;=PERCENTILE($C$3:$C$5882,0.8),4,TRUE,5)</f>
        <v>1</v>
      </c>
      <c r="G4802" cm="1">
        <f t="array" ref="G4802">_xlfn.IFS(D4802&lt;=PERCENTILE($D$3:$D$5882,0.2),1,D4802&lt;=PERCENTILE($D$3:$D$5882,0.4),2,D4802&lt;=PERCENTILE($D$3:$D$5882,0.6),3,D4802&lt;=PERCENTILE($D$3:$D$5882,0.8),4,TRUE,5)</f>
        <v>2</v>
      </c>
      <c r="H4802" s="3" t="str" cm="1">
        <f t="array" ref="H4802">_xlfn.IFS(AND(E4802&gt;=4,F4802&gt;=4,G4802&gt;=4),"Champions",AND(E4802&gt;=3,F4802&gt;=3,G4802&gt;=3),"Loyal Customers",AND(E4802&lt;=2,F4802&gt;=3),"At Risk",AND(E4802&lt;=2,F4802&lt;=2,G4802&lt;=2),"Lost",AND(E4802&gt;=4,F4802&lt;=2),"New/Promising",TRUE,"Needs Attention")</f>
        <v>Lost</v>
      </c>
      <c r="I4802" s="3" t="str">
        <f t="shared" si="78"/>
        <v>Churned</v>
      </c>
      <c r="J4802" s="3" t="str">
        <f>_xlfn.XLOOKUP(A4802,'Country_Lookup'!$D:$D,'Country_Lookup'!$E:$E)</f>
        <v>United Kingdom</v>
      </c>
    </row>
    <row r="4803" spans="1:10" x14ac:dyDescent="0.3">
      <c r="A4803">
        <v>17197</v>
      </c>
      <c r="B4803">
        <v>29</v>
      </c>
      <c r="C4803">
        <v>1</v>
      </c>
      <c r="D4803">
        <v>1013.0099999999994</v>
      </c>
      <c r="E4803" cm="1">
        <f t="array" ref="E4803">_xlfn.IFS(B4803&lt;=PERCENTILE($B$3:$B$5882,0.2),5,B4803&lt;=PERCENTILE($B$3:$B$5882,0.4),4,B4803&lt;=PERCENTILE($B$3:$B$5882,0.6),3,B4803&lt;=PERCENTILE($B$3:$B$5882,0.8),2,TRUE,1)</f>
        <v>4</v>
      </c>
      <c r="F4803" cm="1">
        <f t="array" ref="F4803">_xlfn.IFS(C4803&lt;=PERCENTILE($C$3:$C$5882,0.2),1,C4803&lt;=PERCENTILE($C$3:$C$5882,0.4),2,C4803&lt;=PERCENTILE($C$3:$C$5882,0.6),3,C4803&lt;=PERCENTILE($C$3:$C$5882,0.8),4,TRUE,5)</f>
        <v>1</v>
      </c>
      <c r="G4803" cm="1">
        <f t="array" ref="G4803">_xlfn.IFS(D4803&lt;=PERCENTILE($D$3:$D$5882,0.2),1,D4803&lt;=PERCENTILE($D$3:$D$5882,0.4),2,D4803&lt;=PERCENTILE($D$3:$D$5882,0.6),3,D4803&lt;=PERCENTILE($D$3:$D$5882,0.8),4,TRUE,5)</f>
        <v>3</v>
      </c>
      <c r="H4803" s="3" t="str" cm="1">
        <f t="array" ref="H4803">_xlfn.IFS(AND(E4803&gt;=4,F4803&gt;=4,G4803&gt;=4),"Champions",AND(E4803&gt;=3,F4803&gt;=3,G4803&gt;=3),"Loyal Customers",AND(E4803&lt;=2,F4803&gt;=3),"At Risk",AND(E4803&lt;=2,F4803&lt;=2,G4803&lt;=2),"Lost",AND(E4803&gt;=4,F4803&lt;=2),"New/Promising",TRUE,"Needs Attention")</f>
        <v>New/Promising</v>
      </c>
      <c r="I4803" s="3" t="str">
        <f t="shared" ref="I4803:I4866" si="79">IF(B4803&gt;90,"Churned","Active")</f>
        <v>Active</v>
      </c>
      <c r="J4803" s="3" t="str">
        <f>_xlfn.XLOOKUP(A4803,'Country_Lookup'!$D:$D,'Country_Lookup'!$E:$E)</f>
        <v>United Kingdom</v>
      </c>
    </row>
    <row r="4804" spans="1:10" x14ac:dyDescent="0.3">
      <c r="A4804">
        <v>17198</v>
      </c>
      <c r="B4804">
        <v>23</v>
      </c>
      <c r="C4804">
        <v>3</v>
      </c>
      <c r="D4804">
        <v>1213.8800000000024</v>
      </c>
      <c r="E4804" cm="1">
        <f t="array" ref="E4804">_xlfn.IFS(B4804&lt;=PERCENTILE($B$3:$B$5882,0.2),5,B4804&lt;=PERCENTILE($B$3:$B$5882,0.4),4,B4804&lt;=PERCENTILE($B$3:$B$5882,0.6),3,B4804&lt;=PERCENTILE($B$3:$B$5882,0.8),2,TRUE,1)</f>
        <v>4</v>
      </c>
      <c r="F4804" cm="1">
        <f t="array" ref="F4804">_xlfn.IFS(C4804&lt;=PERCENTILE($C$3:$C$5882,0.2),1,C4804&lt;=PERCENTILE($C$3:$C$5882,0.4),2,C4804&lt;=PERCENTILE($C$3:$C$5882,0.6),3,C4804&lt;=PERCENTILE($C$3:$C$5882,0.8),4,TRUE,5)</f>
        <v>3</v>
      </c>
      <c r="G4804" cm="1">
        <f t="array" ref="G4804">_xlfn.IFS(D4804&lt;=PERCENTILE($D$3:$D$5882,0.2),1,D4804&lt;=PERCENTILE($D$3:$D$5882,0.4),2,D4804&lt;=PERCENTILE($D$3:$D$5882,0.6),3,D4804&lt;=PERCENTILE($D$3:$D$5882,0.8),4,TRUE,5)</f>
        <v>3</v>
      </c>
      <c r="H4804" s="3" t="str" cm="1">
        <f t="array" ref="H4804">_xlfn.IFS(AND(E4804&gt;=4,F4804&gt;=4,G4804&gt;=4),"Champions",AND(E4804&gt;=3,F4804&gt;=3,G4804&gt;=3),"Loyal Customers",AND(E4804&lt;=2,F4804&gt;=3),"At Risk",AND(E4804&lt;=2,F4804&lt;=2,G4804&lt;=2),"Lost",AND(E4804&gt;=4,F4804&lt;=2),"New/Promising",TRUE,"Needs Attention")</f>
        <v>Loyal Customers</v>
      </c>
      <c r="I4804" s="3" t="str">
        <f t="shared" si="79"/>
        <v>Active</v>
      </c>
      <c r="J4804" s="3" t="str">
        <f>_xlfn.XLOOKUP(A4804,'Country_Lookup'!$D:$D,'Country_Lookup'!$E:$E)</f>
        <v>United Kingdom</v>
      </c>
    </row>
    <row r="4805" spans="1:10" x14ac:dyDescent="0.3">
      <c r="A4805">
        <v>17199</v>
      </c>
      <c r="B4805">
        <v>582</v>
      </c>
      <c r="C4805">
        <v>1</v>
      </c>
      <c r="D4805">
        <v>145.12000000000003</v>
      </c>
      <c r="E4805" cm="1">
        <f t="array" ref="E4805">_xlfn.IFS(B4805&lt;=PERCENTILE($B$3:$B$5882,0.2),5,B4805&lt;=PERCENTILE($B$3:$B$5882,0.4),4,B4805&lt;=PERCENTILE($B$3:$B$5882,0.6),3,B4805&lt;=PERCENTILE($B$3:$B$5882,0.8),2,TRUE,1)</f>
        <v>1</v>
      </c>
      <c r="F4805" cm="1">
        <f t="array" ref="F4805">_xlfn.IFS(C4805&lt;=PERCENTILE($C$3:$C$5882,0.2),1,C4805&lt;=PERCENTILE($C$3:$C$5882,0.4),2,C4805&lt;=PERCENTILE($C$3:$C$5882,0.6),3,C4805&lt;=PERCENTILE($C$3:$C$5882,0.8),4,TRUE,5)</f>
        <v>1</v>
      </c>
      <c r="G4805" cm="1">
        <f t="array" ref="G4805">_xlfn.IFS(D4805&lt;=PERCENTILE($D$3:$D$5882,0.2),1,D4805&lt;=PERCENTILE($D$3:$D$5882,0.4),2,D4805&lt;=PERCENTILE($D$3:$D$5882,0.6),3,D4805&lt;=PERCENTILE($D$3:$D$5882,0.8),4,TRUE,5)</f>
        <v>1</v>
      </c>
      <c r="H4805" s="3" t="str" cm="1">
        <f t="array" ref="H4805">_xlfn.IFS(AND(E4805&gt;=4,F4805&gt;=4,G4805&gt;=4),"Champions",AND(E4805&gt;=3,F4805&gt;=3,G4805&gt;=3),"Loyal Customers",AND(E4805&lt;=2,F4805&gt;=3),"At Risk",AND(E4805&lt;=2,F4805&lt;=2,G4805&lt;=2),"Lost",AND(E4805&gt;=4,F4805&lt;=2),"New/Promising",TRUE,"Needs Attention")</f>
        <v>Lost</v>
      </c>
      <c r="I4805" s="3" t="str">
        <f t="shared" si="79"/>
        <v>Churned</v>
      </c>
      <c r="J4805" s="3" t="str">
        <f>_xlfn.XLOOKUP(A4805,'Country_Lookup'!$D:$D,'Country_Lookup'!$E:$E)</f>
        <v>United Kingdom</v>
      </c>
    </row>
    <row r="4806" spans="1:10" x14ac:dyDescent="0.3">
      <c r="A4806">
        <v>17200</v>
      </c>
      <c r="B4806">
        <v>387</v>
      </c>
      <c r="C4806">
        <v>4</v>
      </c>
      <c r="D4806">
        <v>356.71</v>
      </c>
      <c r="E4806" cm="1">
        <f t="array" ref="E4806">_xlfn.IFS(B4806&lt;=PERCENTILE($B$3:$B$5882,0.2),5,B4806&lt;=PERCENTILE($B$3:$B$5882,0.4),4,B4806&lt;=PERCENTILE($B$3:$B$5882,0.6),3,B4806&lt;=PERCENTILE($B$3:$B$5882,0.8),2,TRUE,1)</f>
        <v>2</v>
      </c>
      <c r="F4806" cm="1">
        <f t="array" ref="F4806">_xlfn.IFS(C4806&lt;=PERCENTILE($C$3:$C$5882,0.2),1,C4806&lt;=PERCENTILE($C$3:$C$5882,0.4),2,C4806&lt;=PERCENTILE($C$3:$C$5882,0.6),3,C4806&lt;=PERCENTILE($C$3:$C$5882,0.8),4,TRUE,5)</f>
        <v>3</v>
      </c>
      <c r="G4806" cm="1">
        <f t="array" ref="G4806">_xlfn.IFS(D4806&lt;=PERCENTILE($D$3:$D$5882,0.2),1,D4806&lt;=PERCENTILE($D$3:$D$5882,0.4),2,D4806&lt;=PERCENTILE($D$3:$D$5882,0.6),3,D4806&lt;=PERCENTILE($D$3:$D$5882,0.8),4,TRUE,5)</f>
        <v>2</v>
      </c>
      <c r="H4806" s="3" t="str" cm="1">
        <f t="array" ref="H4806">_xlfn.IFS(AND(E4806&gt;=4,F4806&gt;=4,G4806&gt;=4),"Champions",AND(E4806&gt;=3,F4806&gt;=3,G4806&gt;=3),"Loyal Customers",AND(E4806&lt;=2,F4806&gt;=3),"At Risk",AND(E4806&lt;=2,F4806&lt;=2,G4806&lt;=2),"Lost",AND(E4806&gt;=4,F4806&lt;=2),"New/Promising",TRUE,"Needs Attention")</f>
        <v>At Risk</v>
      </c>
      <c r="I4806" s="3" t="str">
        <f t="shared" si="79"/>
        <v>Churned</v>
      </c>
      <c r="J4806" s="3" t="str">
        <f>_xlfn.XLOOKUP(A4806,'Country_Lookup'!$D:$D,'Country_Lookup'!$E:$E)</f>
        <v>United Kingdom</v>
      </c>
    </row>
    <row r="4807" spans="1:10" x14ac:dyDescent="0.3">
      <c r="A4807">
        <v>17201</v>
      </c>
      <c r="B4807">
        <v>53</v>
      </c>
      <c r="C4807">
        <v>4</v>
      </c>
      <c r="D4807">
        <v>1242.0400000000018</v>
      </c>
      <c r="E4807" cm="1">
        <f t="array" ref="E4807">_xlfn.IFS(B4807&lt;=PERCENTILE($B$3:$B$5882,0.2),5,B4807&lt;=PERCENTILE($B$3:$B$5882,0.4),4,B4807&lt;=PERCENTILE($B$3:$B$5882,0.6),3,B4807&lt;=PERCENTILE($B$3:$B$5882,0.8),2,TRUE,1)</f>
        <v>4</v>
      </c>
      <c r="F4807" cm="1">
        <f t="array" ref="F4807">_xlfn.IFS(C4807&lt;=PERCENTILE($C$3:$C$5882,0.2),1,C4807&lt;=PERCENTILE($C$3:$C$5882,0.4),2,C4807&lt;=PERCENTILE($C$3:$C$5882,0.6),3,C4807&lt;=PERCENTILE($C$3:$C$5882,0.8),4,TRUE,5)</f>
        <v>3</v>
      </c>
      <c r="G4807" cm="1">
        <f t="array" ref="G4807">_xlfn.IFS(D4807&lt;=PERCENTILE($D$3:$D$5882,0.2),1,D4807&lt;=PERCENTILE($D$3:$D$5882,0.4),2,D4807&lt;=PERCENTILE($D$3:$D$5882,0.6),3,D4807&lt;=PERCENTILE($D$3:$D$5882,0.8),4,TRUE,5)</f>
        <v>3</v>
      </c>
      <c r="H4807" s="3" t="str" cm="1">
        <f t="array" ref="H4807">_xlfn.IFS(AND(E4807&gt;=4,F4807&gt;=4,G4807&gt;=4),"Champions",AND(E4807&gt;=3,F4807&gt;=3,G4807&gt;=3),"Loyal Customers",AND(E4807&lt;=2,F4807&gt;=3),"At Risk",AND(E4807&lt;=2,F4807&lt;=2,G4807&lt;=2),"Lost",AND(E4807&gt;=4,F4807&lt;=2),"New/Promising",TRUE,"Needs Attention")</f>
        <v>Loyal Customers</v>
      </c>
      <c r="I4807" s="3" t="str">
        <f t="shared" si="79"/>
        <v>Active</v>
      </c>
      <c r="J4807" s="3" t="str">
        <f>_xlfn.XLOOKUP(A4807,'Country_Lookup'!$D:$D,'Country_Lookup'!$E:$E)</f>
        <v>United Kingdom</v>
      </c>
    </row>
    <row r="4808" spans="1:10" x14ac:dyDescent="0.3">
      <c r="A4808">
        <v>17202</v>
      </c>
      <c r="B4808">
        <v>420</v>
      </c>
      <c r="C4808">
        <v>1</v>
      </c>
      <c r="D4808">
        <v>160.65</v>
      </c>
      <c r="E4808" cm="1">
        <f t="array" ref="E4808">_xlfn.IFS(B4808&lt;=PERCENTILE($B$3:$B$5882,0.2),5,B4808&lt;=PERCENTILE($B$3:$B$5882,0.4),4,B4808&lt;=PERCENTILE($B$3:$B$5882,0.6),3,B4808&lt;=PERCENTILE($B$3:$B$5882,0.8),2,TRUE,1)</f>
        <v>1</v>
      </c>
      <c r="F4808" cm="1">
        <f t="array" ref="F4808">_xlfn.IFS(C4808&lt;=PERCENTILE($C$3:$C$5882,0.2),1,C4808&lt;=PERCENTILE($C$3:$C$5882,0.4),2,C4808&lt;=PERCENTILE($C$3:$C$5882,0.6),3,C4808&lt;=PERCENTILE($C$3:$C$5882,0.8),4,TRUE,5)</f>
        <v>1</v>
      </c>
      <c r="G4808" cm="1">
        <f t="array" ref="G4808">_xlfn.IFS(D4808&lt;=PERCENTILE($D$3:$D$5882,0.2),1,D4808&lt;=PERCENTILE($D$3:$D$5882,0.4),2,D4808&lt;=PERCENTILE($D$3:$D$5882,0.6),3,D4808&lt;=PERCENTILE($D$3:$D$5882,0.8),4,TRUE,5)</f>
        <v>1</v>
      </c>
      <c r="H4808" s="3" t="str" cm="1">
        <f t="array" ref="H4808">_xlfn.IFS(AND(E4808&gt;=4,F4808&gt;=4,G4808&gt;=4),"Champions",AND(E4808&gt;=3,F4808&gt;=3,G4808&gt;=3),"Loyal Customers",AND(E4808&lt;=2,F4808&gt;=3),"At Risk",AND(E4808&lt;=2,F4808&lt;=2,G4808&lt;=2),"Lost",AND(E4808&gt;=4,F4808&lt;=2),"New/Promising",TRUE,"Needs Attention")</f>
        <v>Lost</v>
      </c>
      <c r="I4808" s="3" t="str">
        <f t="shared" si="79"/>
        <v>Churned</v>
      </c>
      <c r="J4808" s="3" t="str">
        <f>_xlfn.XLOOKUP(A4808,'Country_Lookup'!$D:$D,'Country_Lookup'!$E:$E)</f>
        <v>United Kingdom</v>
      </c>
    </row>
    <row r="4809" spans="1:10" x14ac:dyDescent="0.3">
      <c r="A4809">
        <v>17203</v>
      </c>
      <c r="B4809">
        <v>35</v>
      </c>
      <c r="C4809">
        <v>10</v>
      </c>
      <c r="D4809">
        <v>5575.8799999999692</v>
      </c>
      <c r="E4809" cm="1">
        <f t="array" ref="E4809">_xlfn.IFS(B4809&lt;=PERCENTILE($B$3:$B$5882,0.2),5,B4809&lt;=PERCENTILE($B$3:$B$5882,0.4),4,B4809&lt;=PERCENTILE($B$3:$B$5882,0.6),3,B4809&lt;=PERCENTILE($B$3:$B$5882,0.8),2,TRUE,1)</f>
        <v>4</v>
      </c>
      <c r="F4809" cm="1">
        <f t="array" ref="F4809">_xlfn.IFS(C4809&lt;=PERCENTILE($C$3:$C$5882,0.2),1,C4809&lt;=PERCENTILE($C$3:$C$5882,0.4),2,C4809&lt;=PERCENTILE($C$3:$C$5882,0.6),3,C4809&lt;=PERCENTILE($C$3:$C$5882,0.8),4,TRUE,5)</f>
        <v>5</v>
      </c>
      <c r="G4809" cm="1">
        <f t="array" ref="G4809">_xlfn.IFS(D4809&lt;=PERCENTILE($D$3:$D$5882,0.2),1,D4809&lt;=PERCENTILE($D$3:$D$5882,0.4),2,D4809&lt;=PERCENTILE($D$3:$D$5882,0.6),3,D4809&lt;=PERCENTILE($D$3:$D$5882,0.8),4,TRUE,5)</f>
        <v>5</v>
      </c>
      <c r="H4809" s="3" t="str" cm="1">
        <f t="array" ref="H4809">_xlfn.IFS(AND(E4809&gt;=4,F4809&gt;=4,G4809&gt;=4),"Champions",AND(E4809&gt;=3,F4809&gt;=3,G4809&gt;=3),"Loyal Customers",AND(E4809&lt;=2,F4809&gt;=3),"At Risk",AND(E4809&lt;=2,F4809&lt;=2,G4809&lt;=2),"Lost",AND(E4809&gt;=4,F4809&lt;=2),"New/Promising",TRUE,"Needs Attention")</f>
        <v>Champions</v>
      </c>
      <c r="I4809" s="3" t="str">
        <f t="shared" si="79"/>
        <v>Active</v>
      </c>
      <c r="J4809" s="3" t="str">
        <f>_xlfn.XLOOKUP(A4809,'Country_Lookup'!$D:$D,'Country_Lookup'!$E:$E)</f>
        <v>United Kingdom</v>
      </c>
    </row>
    <row r="4810" spans="1:10" x14ac:dyDescent="0.3">
      <c r="A4810">
        <v>17204</v>
      </c>
      <c r="B4810">
        <v>175</v>
      </c>
      <c r="C4810">
        <v>9</v>
      </c>
      <c r="D4810">
        <v>5504.689999999975</v>
      </c>
      <c r="E4810" cm="1">
        <f t="array" ref="E4810">_xlfn.IFS(B4810&lt;=PERCENTILE($B$3:$B$5882,0.2),5,B4810&lt;=PERCENTILE($B$3:$B$5882,0.4),4,B4810&lt;=PERCENTILE($B$3:$B$5882,0.6),3,B4810&lt;=PERCENTILE($B$3:$B$5882,0.8),2,TRUE,1)</f>
        <v>3</v>
      </c>
      <c r="F4810" cm="1">
        <f t="array" ref="F4810">_xlfn.IFS(C4810&lt;=PERCENTILE($C$3:$C$5882,0.2),1,C4810&lt;=PERCENTILE($C$3:$C$5882,0.4),2,C4810&lt;=PERCENTILE($C$3:$C$5882,0.6),3,C4810&lt;=PERCENTILE($C$3:$C$5882,0.8),4,TRUE,5)</f>
        <v>5</v>
      </c>
      <c r="G4810" cm="1">
        <f t="array" ref="G4810">_xlfn.IFS(D4810&lt;=PERCENTILE($D$3:$D$5882,0.2),1,D4810&lt;=PERCENTILE($D$3:$D$5882,0.4),2,D4810&lt;=PERCENTILE($D$3:$D$5882,0.6),3,D4810&lt;=PERCENTILE($D$3:$D$5882,0.8),4,TRUE,5)</f>
        <v>5</v>
      </c>
      <c r="H4810" s="3" t="str" cm="1">
        <f t="array" ref="H4810">_xlfn.IFS(AND(E4810&gt;=4,F4810&gt;=4,G4810&gt;=4),"Champions",AND(E4810&gt;=3,F4810&gt;=3,G4810&gt;=3),"Loyal Customers",AND(E4810&lt;=2,F4810&gt;=3),"At Risk",AND(E4810&lt;=2,F4810&lt;=2,G4810&lt;=2),"Lost",AND(E4810&gt;=4,F4810&lt;=2),"New/Promising",TRUE,"Needs Attention")</f>
        <v>Loyal Customers</v>
      </c>
      <c r="I4810" s="3" t="str">
        <f t="shared" si="79"/>
        <v>Churned</v>
      </c>
      <c r="J4810" s="3" t="str">
        <f>_xlfn.XLOOKUP(A4810,'Country_Lookup'!$D:$D,'Country_Lookup'!$E:$E)</f>
        <v>United Kingdom</v>
      </c>
    </row>
    <row r="4811" spans="1:10" x14ac:dyDescent="0.3">
      <c r="A4811">
        <v>17205</v>
      </c>
      <c r="B4811">
        <v>53</v>
      </c>
      <c r="C4811">
        <v>3</v>
      </c>
      <c r="D4811">
        <v>999.34999999999934</v>
      </c>
      <c r="E4811" cm="1">
        <f t="array" ref="E4811">_xlfn.IFS(B4811&lt;=PERCENTILE($B$3:$B$5882,0.2),5,B4811&lt;=PERCENTILE($B$3:$B$5882,0.4),4,B4811&lt;=PERCENTILE($B$3:$B$5882,0.6),3,B4811&lt;=PERCENTILE($B$3:$B$5882,0.8),2,TRUE,1)</f>
        <v>4</v>
      </c>
      <c r="F4811" cm="1">
        <f t="array" ref="F4811">_xlfn.IFS(C4811&lt;=PERCENTILE($C$3:$C$5882,0.2),1,C4811&lt;=PERCENTILE($C$3:$C$5882,0.4),2,C4811&lt;=PERCENTILE($C$3:$C$5882,0.6),3,C4811&lt;=PERCENTILE($C$3:$C$5882,0.8),4,TRUE,5)</f>
        <v>3</v>
      </c>
      <c r="G4811" cm="1">
        <f t="array" ref="G4811">_xlfn.IFS(D4811&lt;=PERCENTILE($D$3:$D$5882,0.2),1,D4811&lt;=PERCENTILE($D$3:$D$5882,0.4),2,D4811&lt;=PERCENTILE($D$3:$D$5882,0.6),3,D4811&lt;=PERCENTILE($D$3:$D$5882,0.8),4,TRUE,5)</f>
        <v>3</v>
      </c>
      <c r="H4811" s="3" t="str" cm="1">
        <f t="array" ref="H4811">_xlfn.IFS(AND(E4811&gt;=4,F4811&gt;=4,G4811&gt;=4),"Champions",AND(E4811&gt;=3,F4811&gt;=3,G4811&gt;=3),"Loyal Customers",AND(E4811&lt;=2,F4811&gt;=3),"At Risk",AND(E4811&lt;=2,F4811&lt;=2,G4811&lt;=2),"Lost",AND(E4811&gt;=4,F4811&lt;=2),"New/Promising",TRUE,"Needs Attention")</f>
        <v>Loyal Customers</v>
      </c>
      <c r="I4811" s="3" t="str">
        <f t="shared" si="79"/>
        <v>Active</v>
      </c>
      <c r="J4811" s="3" t="str">
        <f>_xlfn.XLOOKUP(A4811,'Country_Lookup'!$D:$D,'Country_Lookup'!$E:$E)</f>
        <v>United Kingdom</v>
      </c>
    </row>
    <row r="4812" spans="1:10" x14ac:dyDescent="0.3">
      <c r="A4812">
        <v>17206</v>
      </c>
      <c r="B4812">
        <v>53</v>
      </c>
      <c r="C4812">
        <v>1</v>
      </c>
      <c r="D4812">
        <v>204.24000000000004</v>
      </c>
      <c r="E4812" cm="1">
        <f t="array" ref="E4812">_xlfn.IFS(B4812&lt;=PERCENTILE($B$3:$B$5882,0.2),5,B4812&lt;=PERCENTILE($B$3:$B$5882,0.4),4,B4812&lt;=PERCENTILE($B$3:$B$5882,0.6),3,B4812&lt;=PERCENTILE($B$3:$B$5882,0.8),2,TRUE,1)</f>
        <v>4</v>
      </c>
      <c r="F4812" cm="1">
        <f t="array" ref="F4812">_xlfn.IFS(C4812&lt;=PERCENTILE($C$3:$C$5882,0.2),1,C4812&lt;=PERCENTILE($C$3:$C$5882,0.4),2,C4812&lt;=PERCENTILE($C$3:$C$5882,0.6),3,C4812&lt;=PERCENTILE($C$3:$C$5882,0.8),4,TRUE,5)</f>
        <v>1</v>
      </c>
      <c r="G4812" cm="1">
        <f t="array" ref="G4812">_xlfn.IFS(D4812&lt;=PERCENTILE($D$3:$D$5882,0.2),1,D4812&lt;=PERCENTILE($D$3:$D$5882,0.4),2,D4812&lt;=PERCENTILE($D$3:$D$5882,0.6),3,D4812&lt;=PERCENTILE($D$3:$D$5882,0.8),4,TRUE,5)</f>
        <v>1</v>
      </c>
      <c r="H4812" s="3" t="str" cm="1">
        <f t="array" ref="H4812">_xlfn.IFS(AND(E4812&gt;=4,F4812&gt;=4,G4812&gt;=4),"Champions",AND(E4812&gt;=3,F4812&gt;=3,G4812&gt;=3),"Loyal Customers",AND(E4812&lt;=2,F4812&gt;=3),"At Risk",AND(E4812&lt;=2,F4812&lt;=2,G4812&lt;=2),"Lost",AND(E4812&gt;=4,F4812&lt;=2),"New/Promising",TRUE,"Needs Attention")</f>
        <v>New/Promising</v>
      </c>
      <c r="I4812" s="3" t="str">
        <f t="shared" si="79"/>
        <v>Active</v>
      </c>
      <c r="J4812" s="3" t="str">
        <f>_xlfn.XLOOKUP(A4812,'Country_Lookup'!$D:$D,'Country_Lookup'!$E:$E)</f>
        <v>United Kingdom</v>
      </c>
    </row>
    <row r="4813" spans="1:10" x14ac:dyDescent="0.3">
      <c r="A4813">
        <v>17207</v>
      </c>
      <c r="B4813">
        <v>652</v>
      </c>
      <c r="C4813">
        <v>1</v>
      </c>
      <c r="D4813">
        <v>303.22000000000003</v>
      </c>
      <c r="E4813" cm="1">
        <f t="array" ref="E4813">_xlfn.IFS(B4813&lt;=PERCENTILE($B$3:$B$5882,0.2),5,B4813&lt;=PERCENTILE($B$3:$B$5882,0.4),4,B4813&lt;=PERCENTILE($B$3:$B$5882,0.6),3,B4813&lt;=PERCENTILE($B$3:$B$5882,0.8),2,TRUE,1)</f>
        <v>1</v>
      </c>
      <c r="F4813" cm="1">
        <f t="array" ref="F4813">_xlfn.IFS(C4813&lt;=PERCENTILE($C$3:$C$5882,0.2),1,C4813&lt;=PERCENTILE($C$3:$C$5882,0.4),2,C4813&lt;=PERCENTILE($C$3:$C$5882,0.6),3,C4813&lt;=PERCENTILE($C$3:$C$5882,0.8),4,TRUE,5)</f>
        <v>1</v>
      </c>
      <c r="G4813" cm="1">
        <f t="array" ref="G4813">_xlfn.IFS(D4813&lt;=PERCENTILE($D$3:$D$5882,0.2),1,D4813&lt;=PERCENTILE($D$3:$D$5882,0.4),2,D4813&lt;=PERCENTILE($D$3:$D$5882,0.6),3,D4813&lt;=PERCENTILE($D$3:$D$5882,0.8),4,TRUE,5)</f>
        <v>2</v>
      </c>
      <c r="H4813" s="3" t="str" cm="1">
        <f t="array" ref="H4813">_xlfn.IFS(AND(E4813&gt;=4,F4813&gt;=4,G4813&gt;=4),"Champions",AND(E4813&gt;=3,F4813&gt;=3,G4813&gt;=3),"Loyal Customers",AND(E4813&lt;=2,F4813&gt;=3),"At Risk",AND(E4813&lt;=2,F4813&lt;=2,G4813&lt;=2),"Lost",AND(E4813&gt;=4,F4813&lt;=2),"New/Promising",TRUE,"Needs Attention")</f>
        <v>Lost</v>
      </c>
      <c r="I4813" s="3" t="str">
        <f t="shared" si="79"/>
        <v>Churned</v>
      </c>
      <c r="J4813" s="3" t="str">
        <f>_xlfn.XLOOKUP(A4813,'Country_Lookup'!$D:$D,'Country_Lookup'!$E:$E)</f>
        <v>United Kingdom</v>
      </c>
    </row>
    <row r="4814" spans="1:10" x14ac:dyDescent="0.3">
      <c r="A4814">
        <v>17208</v>
      </c>
      <c r="B4814">
        <v>395</v>
      </c>
      <c r="C4814">
        <v>1</v>
      </c>
      <c r="D4814">
        <v>115.34999999999995</v>
      </c>
      <c r="E4814" cm="1">
        <f t="array" ref="E4814">_xlfn.IFS(B4814&lt;=PERCENTILE($B$3:$B$5882,0.2),5,B4814&lt;=PERCENTILE($B$3:$B$5882,0.4),4,B4814&lt;=PERCENTILE($B$3:$B$5882,0.6),3,B4814&lt;=PERCENTILE($B$3:$B$5882,0.8),2,TRUE,1)</f>
        <v>2</v>
      </c>
      <c r="F4814" cm="1">
        <f t="array" ref="F4814">_xlfn.IFS(C4814&lt;=PERCENTILE($C$3:$C$5882,0.2),1,C4814&lt;=PERCENTILE($C$3:$C$5882,0.4),2,C4814&lt;=PERCENTILE($C$3:$C$5882,0.6),3,C4814&lt;=PERCENTILE($C$3:$C$5882,0.8),4,TRUE,5)</f>
        <v>1</v>
      </c>
      <c r="G4814" cm="1">
        <f t="array" ref="G4814">_xlfn.IFS(D4814&lt;=PERCENTILE($D$3:$D$5882,0.2),1,D4814&lt;=PERCENTILE($D$3:$D$5882,0.4),2,D4814&lt;=PERCENTILE($D$3:$D$5882,0.6),3,D4814&lt;=PERCENTILE($D$3:$D$5882,0.8),4,TRUE,5)</f>
        <v>1</v>
      </c>
      <c r="H4814" s="3" t="str" cm="1">
        <f t="array" ref="H4814">_xlfn.IFS(AND(E4814&gt;=4,F4814&gt;=4,G4814&gt;=4),"Champions",AND(E4814&gt;=3,F4814&gt;=3,G4814&gt;=3),"Loyal Customers",AND(E4814&lt;=2,F4814&gt;=3),"At Risk",AND(E4814&lt;=2,F4814&lt;=2,G4814&lt;=2),"Lost",AND(E4814&gt;=4,F4814&lt;=2),"New/Promising",TRUE,"Needs Attention")</f>
        <v>Lost</v>
      </c>
      <c r="I4814" s="3" t="str">
        <f t="shared" si="79"/>
        <v>Churned</v>
      </c>
      <c r="J4814" s="3" t="str">
        <f>_xlfn.XLOOKUP(A4814,'Country_Lookup'!$D:$D,'Country_Lookup'!$E:$E)</f>
        <v>United Kingdom</v>
      </c>
    </row>
    <row r="4815" spans="1:10" x14ac:dyDescent="0.3">
      <c r="A4815">
        <v>17209</v>
      </c>
      <c r="B4815">
        <v>649</v>
      </c>
      <c r="C4815">
        <v>3</v>
      </c>
      <c r="D4815">
        <v>611.59999999999968</v>
      </c>
      <c r="E4815" cm="1">
        <f t="array" ref="E4815">_xlfn.IFS(B4815&lt;=PERCENTILE($B$3:$B$5882,0.2),5,B4815&lt;=PERCENTILE($B$3:$B$5882,0.4),4,B4815&lt;=PERCENTILE($B$3:$B$5882,0.6),3,B4815&lt;=PERCENTILE($B$3:$B$5882,0.8),2,TRUE,1)</f>
        <v>1</v>
      </c>
      <c r="F4815" cm="1">
        <f t="array" ref="F4815">_xlfn.IFS(C4815&lt;=PERCENTILE($C$3:$C$5882,0.2),1,C4815&lt;=PERCENTILE($C$3:$C$5882,0.4),2,C4815&lt;=PERCENTILE($C$3:$C$5882,0.6),3,C4815&lt;=PERCENTILE($C$3:$C$5882,0.8),4,TRUE,5)</f>
        <v>3</v>
      </c>
      <c r="G4815" cm="1">
        <f t="array" ref="G4815">_xlfn.IFS(D4815&lt;=PERCENTILE($D$3:$D$5882,0.2),1,D4815&lt;=PERCENTILE($D$3:$D$5882,0.4),2,D4815&lt;=PERCENTILE($D$3:$D$5882,0.6),3,D4815&lt;=PERCENTILE($D$3:$D$5882,0.8),4,TRUE,5)</f>
        <v>2</v>
      </c>
      <c r="H4815" s="3" t="str" cm="1">
        <f t="array" ref="H4815">_xlfn.IFS(AND(E4815&gt;=4,F4815&gt;=4,G4815&gt;=4),"Champions",AND(E4815&gt;=3,F4815&gt;=3,G4815&gt;=3),"Loyal Customers",AND(E4815&lt;=2,F4815&gt;=3),"At Risk",AND(E4815&lt;=2,F4815&lt;=2,G4815&lt;=2),"Lost",AND(E4815&gt;=4,F4815&lt;=2),"New/Promising",TRUE,"Needs Attention")</f>
        <v>At Risk</v>
      </c>
      <c r="I4815" s="3" t="str">
        <f t="shared" si="79"/>
        <v>Churned</v>
      </c>
      <c r="J4815" s="3" t="str">
        <f>_xlfn.XLOOKUP(A4815,'Country_Lookup'!$D:$D,'Country_Lookup'!$E:$E)</f>
        <v>United Kingdom</v>
      </c>
    </row>
    <row r="4816" spans="1:10" x14ac:dyDescent="0.3">
      <c r="A4816">
        <v>17210</v>
      </c>
      <c r="B4816">
        <v>392</v>
      </c>
      <c r="C4816">
        <v>1</v>
      </c>
      <c r="D4816">
        <v>253.37000000000029</v>
      </c>
      <c r="E4816" cm="1">
        <f t="array" ref="E4816">_xlfn.IFS(B4816&lt;=PERCENTILE($B$3:$B$5882,0.2),5,B4816&lt;=PERCENTILE($B$3:$B$5882,0.4),4,B4816&lt;=PERCENTILE($B$3:$B$5882,0.6),3,B4816&lt;=PERCENTILE($B$3:$B$5882,0.8),2,TRUE,1)</f>
        <v>2</v>
      </c>
      <c r="F4816" cm="1">
        <f t="array" ref="F4816">_xlfn.IFS(C4816&lt;=PERCENTILE($C$3:$C$5882,0.2),1,C4816&lt;=PERCENTILE($C$3:$C$5882,0.4),2,C4816&lt;=PERCENTILE($C$3:$C$5882,0.6),3,C4816&lt;=PERCENTILE($C$3:$C$5882,0.8),4,TRUE,5)</f>
        <v>1</v>
      </c>
      <c r="G4816" cm="1">
        <f t="array" ref="G4816">_xlfn.IFS(D4816&lt;=PERCENTILE($D$3:$D$5882,0.2),1,D4816&lt;=PERCENTILE($D$3:$D$5882,0.4),2,D4816&lt;=PERCENTILE($D$3:$D$5882,0.6),3,D4816&lt;=PERCENTILE($D$3:$D$5882,0.8),4,TRUE,5)</f>
        <v>1</v>
      </c>
      <c r="H4816" s="3" t="str" cm="1">
        <f t="array" ref="H4816">_xlfn.IFS(AND(E4816&gt;=4,F4816&gt;=4,G4816&gt;=4),"Champions",AND(E4816&gt;=3,F4816&gt;=3,G4816&gt;=3),"Loyal Customers",AND(E4816&lt;=2,F4816&gt;=3),"At Risk",AND(E4816&lt;=2,F4816&lt;=2,G4816&lt;=2),"Lost",AND(E4816&gt;=4,F4816&lt;=2),"New/Promising",TRUE,"Needs Attention")</f>
        <v>Lost</v>
      </c>
      <c r="I4816" s="3" t="str">
        <f t="shared" si="79"/>
        <v>Churned</v>
      </c>
      <c r="J4816" s="3" t="str">
        <f>_xlfn.XLOOKUP(A4816,'Country_Lookup'!$D:$D,'Country_Lookup'!$E:$E)</f>
        <v>United Kingdom</v>
      </c>
    </row>
    <row r="4817" spans="1:10" x14ac:dyDescent="0.3">
      <c r="A4817">
        <v>17211</v>
      </c>
      <c r="B4817">
        <v>26</v>
      </c>
      <c r="C4817">
        <v>13</v>
      </c>
      <c r="D4817">
        <v>4046.6499999999824</v>
      </c>
      <c r="E4817" cm="1">
        <f t="array" ref="E4817">_xlfn.IFS(B4817&lt;=PERCENTILE($B$3:$B$5882,0.2),5,B4817&lt;=PERCENTILE($B$3:$B$5882,0.4),4,B4817&lt;=PERCENTILE($B$3:$B$5882,0.6),3,B4817&lt;=PERCENTILE($B$3:$B$5882,0.8),2,TRUE,1)</f>
        <v>4</v>
      </c>
      <c r="F4817" cm="1">
        <f t="array" ref="F4817">_xlfn.IFS(C4817&lt;=PERCENTILE($C$3:$C$5882,0.2),1,C4817&lt;=PERCENTILE($C$3:$C$5882,0.4),2,C4817&lt;=PERCENTILE($C$3:$C$5882,0.6),3,C4817&lt;=PERCENTILE($C$3:$C$5882,0.8),4,TRUE,5)</f>
        <v>5</v>
      </c>
      <c r="G4817" cm="1">
        <f t="array" ref="G4817">_xlfn.IFS(D4817&lt;=PERCENTILE($D$3:$D$5882,0.2),1,D4817&lt;=PERCENTILE($D$3:$D$5882,0.4),2,D4817&lt;=PERCENTILE($D$3:$D$5882,0.6),3,D4817&lt;=PERCENTILE($D$3:$D$5882,0.8),4,TRUE,5)</f>
        <v>5</v>
      </c>
      <c r="H4817" s="3" t="str" cm="1">
        <f t="array" ref="H4817">_xlfn.IFS(AND(E4817&gt;=4,F4817&gt;=4,G4817&gt;=4),"Champions",AND(E4817&gt;=3,F4817&gt;=3,G4817&gt;=3),"Loyal Customers",AND(E4817&lt;=2,F4817&gt;=3),"At Risk",AND(E4817&lt;=2,F4817&lt;=2,G4817&lt;=2),"Lost",AND(E4817&gt;=4,F4817&lt;=2),"New/Promising",TRUE,"Needs Attention")</f>
        <v>Champions</v>
      </c>
      <c r="I4817" s="3" t="str">
        <f t="shared" si="79"/>
        <v>Active</v>
      </c>
      <c r="J4817" s="3" t="str">
        <f>_xlfn.XLOOKUP(A4817,'Country_Lookup'!$D:$D,'Country_Lookup'!$E:$E)</f>
        <v>United Kingdom</v>
      </c>
    </row>
    <row r="4818" spans="1:10" x14ac:dyDescent="0.3">
      <c r="A4818">
        <v>17212</v>
      </c>
      <c r="B4818">
        <v>253</v>
      </c>
      <c r="C4818">
        <v>3</v>
      </c>
      <c r="D4818">
        <v>794.40999999999985</v>
      </c>
      <c r="E4818" cm="1">
        <f t="array" ref="E4818">_xlfn.IFS(B4818&lt;=PERCENTILE($B$3:$B$5882,0.2),5,B4818&lt;=PERCENTILE($B$3:$B$5882,0.4),4,B4818&lt;=PERCENTILE($B$3:$B$5882,0.6),3,B4818&lt;=PERCENTILE($B$3:$B$5882,0.8),2,TRUE,1)</f>
        <v>2</v>
      </c>
      <c r="F4818" cm="1">
        <f t="array" ref="F4818">_xlfn.IFS(C4818&lt;=PERCENTILE($C$3:$C$5882,0.2),1,C4818&lt;=PERCENTILE($C$3:$C$5882,0.4),2,C4818&lt;=PERCENTILE($C$3:$C$5882,0.6),3,C4818&lt;=PERCENTILE($C$3:$C$5882,0.8),4,TRUE,5)</f>
        <v>3</v>
      </c>
      <c r="G4818" cm="1">
        <f t="array" ref="G4818">_xlfn.IFS(D4818&lt;=PERCENTILE($D$3:$D$5882,0.2),1,D4818&lt;=PERCENTILE($D$3:$D$5882,0.4),2,D4818&lt;=PERCENTILE($D$3:$D$5882,0.6),3,D4818&lt;=PERCENTILE($D$3:$D$5882,0.8),4,TRUE,5)</f>
        <v>3</v>
      </c>
      <c r="H4818" s="3" t="str" cm="1">
        <f t="array" ref="H4818">_xlfn.IFS(AND(E4818&gt;=4,F4818&gt;=4,G4818&gt;=4),"Champions",AND(E4818&gt;=3,F4818&gt;=3,G4818&gt;=3),"Loyal Customers",AND(E4818&lt;=2,F4818&gt;=3),"At Risk",AND(E4818&lt;=2,F4818&lt;=2,G4818&lt;=2),"Lost",AND(E4818&gt;=4,F4818&lt;=2),"New/Promising",TRUE,"Needs Attention")</f>
        <v>At Risk</v>
      </c>
      <c r="I4818" s="3" t="str">
        <f t="shared" si="79"/>
        <v>Churned</v>
      </c>
      <c r="J4818" s="3" t="str">
        <f>_xlfn.XLOOKUP(A4818,'Country_Lookup'!$D:$D,'Country_Lookup'!$E:$E)</f>
        <v>United Kingdom</v>
      </c>
    </row>
    <row r="4819" spans="1:10" x14ac:dyDescent="0.3">
      <c r="A4819">
        <v>17213</v>
      </c>
      <c r="B4819">
        <v>40</v>
      </c>
      <c r="C4819">
        <v>13</v>
      </c>
      <c r="D4819">
        <v>5182.3000000000293</v>
      </c>
      <c r="E4819" cm="1">
        <f t="array" ref="E4819">_xlfn.IFS(B4819&lt;=PERCENTILE($B$3:$B$5882,0.2),5,B4819&lt;=PERCENTILE($B$3:$B$5882,0.4),4,B4819&lt;=PERCENTILE($B$3:$B$5882,0.6),3,B4819&lt;=PERCENTILE($B$3:$B$5882,0.8),2,TRUE,1)</f>
        <v>4</v>
      </c>
      <c r="F4819" cm="1">
        <f t="array" ref="F4819">_xlfn.IFS(C4819&lt;=PERCENTILE($C$3:$C$5882,0.2),1,C4819&lt;=PERCENTILE($C$3:$C$5882,0.4),2,C4819&lt;=PERCENTILE($C$3:$C$5882,0.6),3,C4819&lt;=PERCENTILE($C$3:$C$5882,0.8),4,TRUE,5)</f>
        <v>5</v>
      </c>
      <c r="G4819" cm="1">
        <f t="array" ref="G4819">_xlfn.IFS(D4819&lt;=PERCENTILE($D$3:$D$5882,0.2),1,D4819&lt;=PERCENTILE($D$3:$D$5882,0.4),2,D4819&lt;=PERCENTILE($D$3:$D$5882,0.6),3,D4819&lt;=PERCENTILE($D$3:$D$5882,0.8),4,TRUE,5)</f>
        <v>5</v>
      </c>
      <c r="H4819" s="3" t="str" cm="1">
        <f t="array" ref="H4819">_xlfn.IFS(AND(E4819&gt;=4,F4819&gt;=4,G4819&gt;=4),"Champions",AND(E4819&gt;=3,F4819&gt;=3,G4819&gt;=3),"Loyal Customers",AND(E4819&lt;=2,F4819&gt;=3),"At Risk",AND(E4819&lt;=2,F4819&lt;=2,G4819&lt;=2),"Lost",AND(E4819&gt;=4,F4819&lt;=2),"New/Promising",TRUE,"Needs Attention")</f>
        <v>Champions</v>
      </c>
      <c r="I4819" s="3" t="str">
        <f t="shared" si="79"/>
        <v>Active</v>
      </c>
      <c r="J4819" s="3" t="str">
        <f>_xlfn.XLOOKUP(A4819,'Country_Lookup'!$D:$D,'Country_Lookup'!$E:$E)</f>
        <v>United Kingdom</v>
      </c>
    </row>
    <row r="4820" spans="1:10" x14ac:dyDescent="0.3">
      <c r="A4820">
        <v>17214</v>
      </c>
      <c r="B4820">
        <v>60</v>
      </c>
      <c r="C4820">
        <v>6</v>
      </c>
      <c r="D4820">
        <v>1069.1199999999988</v>
      </c>
      <c r="E4820" cm="1">
        <f t="array" ref="E4820">_xlfn.IFS(B4820&lt;=PERCENTILE($B$3:$B$5882,0.2),5,B4820&lt;=PERCENTILE($B$3:$B$5882,0.4),4,B4820&lt;=PERCENTILE($B$3:$B$5882,0.6),3,B4820&lt;=PERCENTILE($B$3:$B$5882,0.8),2,TRUE,1)</f>
        <v>3</v>
      </c>
      <c r="F4820" cm="1">
        <f t="array" ref="F4820">_xlfn.IFS(C4820&lt;=PERCENTILE($C$3:$C$5882,0.2),1,C4820&lt;=PERCENTILE($C$3:$C$5882,0.4),2,C4820&lt;=PERCENTILE($C$3:$C$5882,0.6),3,C4820&lt;=PERCENTILE($C$3:$C$5882,0.8),4,TRUE,5)</f>
        <v>4</v>
      </c>
      <c r="G4820" cm="1">
        <f t="array" ref="G4820">_xlfn.IFS(D4820&lt;=PERCENTILE($D$3:$D$5882,0.2),1,D4820&lt;=PERCENTILE($D$3:$D$5882,0.4),2,D4820&lt;=PERCENTILE($D$3:$D$5882,0.6),3,D4820&lt;=PERCENTILE($D$3:$D$5882,0.8),4,TRUE,5)</f>
        <v>3</v>
      </c>
      <c r="H4820" s="3" t="str" cm="1">
        <f t="array" ref="H4820">_xlfn.IFS(AND(E4820&gt;=4,F4820&gt;=4,G4820&gt;=4),"Champions",AND(E4820&gt;=3,F4820&gt;=3,G4820&gt;=3),"Loyal Customers",AND(E4820&lt;=2,F4820&gt;=3),"At Risk",AND(E4820&lt;=2,F4820&lt;=2,G4820&lt;=2),"Lost",AND(E4820&gt;=4,F4820&lt;=2),"New/Promising",TRUE,"Needs Attention")</f>
        <v>Loyal Customers</v>
      </c>
      <c r="I4820" s="3" t="str">
        <f t="shared" si="79"/>
        <v>Active</v>
      </c>
      <c r="J4820" s="3" t="str">
        <f>_xlfn.XLOOKUP(A4820,'Country_Lookup'!$D:$D,'Country_Lookup'!$E:$E)</f>
        <v>United Kingdom</v>
      </c>
    </row>
    <row r="4821" spans="1:10" x14ac:dyDescent="0.3">
      <c r="A4821">
        <v>17215</v>
      </c>
      <c r="B4821">
        <v>464</v>
      </c>
      <c r="C4821">
        <v>1</v>
      </c>
      <c r="D4821">
        <v>186.15000000000006</v>
      </c>
      <c r="E4821" cm="1">
        <f t="array" ref="E4821">_xlfn.IFS(B4821&lt;=PERCENTILE($B$3:$B$5882,0.2),5,B4821&lt;=PERCENTILE($B$3:$B$5882,0.4),4,B4821&lt;=PERCENTILE($B$3:$B$5882,0.6),3,B4821&lt;=PERCENTILE($B$3:$B$5882,0.8),2,TRUE,1)</f>
        <v>1</v>
      </c>
      <c r="F4821" cm="1">
        <f t="array" ref="F4821">_xlfn.IFS(C4821&lt;=PERCENTILE($C$3:$C$5882,0.2),1,C4821&lt;=PERCENTILE($C$3:$C$5882,0.4),2,C4821&lt;=PERCENTILE($C$3:$C$5882,0.6),3,C4821&lt;=PERCENTILE($C$3:$C$5882,0.8),4,TRUE,5)</f>
        <v>1</v>
      </c>
      <c r="G4821" cm="1">
        <f t="array" ref="G4821">_xlfn.IFS(D4821&lt;=PERCENTILE($D$3:$D$5882,0.2),1,D4821&lt;=PERCENTILE($D$3:$D$5882,0.4),2,D4821&lt;=PERCENTILE($D$3:$D$5882,0.6),3,D4821&lt;=PERCENTILE($D$3:$D$5882,0.8),4,TRUE,5)</f>
        <v>1</v>
      </c>
      <c r="H4821" s="3" t="str" cm="1">
        <f t="array" ref="H4821">_xlfn.IFS(AND(E4821&gt;=4,F4821&gt;=4,G4821&gt;=4),"Champions",AND(E4821&gt;=3,F4821&gt;=3,G4821&gt;=3),"Loyal Customers",AND(E4821&lt;=2,F4821&gt;=3),"At Risk",AND(E4821&lt;=2,F4821&lt;=2,G4821&lt;=2),"Lost",AND(E4821&gt;=4,F4821&lt;=2),"New/Promising",TRUE,"Needs Attention")</f>
        <v>Lost</v>
      </c>
      <c r="I4821" s="3" t="str">
        <f t="shared" si="79"/>
        <v>Churned</v>
      </c>
      <c r="J4821" s="3" t="str">
        <f>_xlfn.XLOOKUP(A4821,'Country_Lookup'!$D:$D,'Country_Lookup'!$E:$E)</f>
        <v>United Kingdom</v>
      </c>
    </row>
    <row r="4822" spans="1:10" x14ac:dyDescent="0.3">
      <c r="A4822">
        <v>17216</v>
      </c>
      <c r="B4822">
        <v>554</v>
      </c>
      <c r="C4822">
        <v>1</v>
      </c>
      <c r="D4822">
        <v>65.049999999999983</v>
      </c>
      <c r="E4822" cm="1">
        <f t="array" ref="E4822">_xlfn.IFS(B4822&lt;=PERCENTILE($B$3:$B$5882,0.2),5,B4822&lt;=PERCENTILE($B$3:$B$5882,0.4),4,B4822&lt;=PERCENTILE($B$3:$B$5882,0.6),3,B4822&lt;=PERCENTILE($B$3:$B$5882,0.8),2,TRUE,1)</f>
        <v>1</v>
      </c>
      <c r="F4822" cm="1">
        <f t="array" ref="F4822">_xlfn.IFS(C4822&lt;=PERCENTILE($C$3:$C$5882,0.2),1,C4822&lt;=PERCENTILE($C$3:$C$5882,0.4),2,C4822&lt;=PERCENTILE($C$3:$C$5882,0.6),3,C4822&lt;=PERCENTILE($C$3:$C$5882,0.8),4,TRUE,5)</f>
        <v>1</v>
      </c>
      <c r="G4822" cm="1">
        <f t="array" ref="G4822">_xlfn.IFS(D4822&lt;=PERCENTILE($D$3:$D$5882,0.2),1,D4822&lt;=PERCENTILE($D$3:$D$5882,0.4),2,D4822&lt;=PERCENTILE($D$3:$D$5882,0.6),3,D4822&lt;=PERCENTILE($D$3:$D$5882,0.8),4,TRUE,5)</f>
        <v>1</v>
      </c>
      <c r="H4822" s="3" t="str" cm="1">
        <f t="array" ref="H4822">_xlfn.IFS(AND(E4822&gt;=4,F4822&gt;=4,G4822&gt;=4),"Champions",AND(E4822&gt;=3,F4822&gt;=3,G4822&gt;=3),"Loyal Customers",AND(E4822&lt;=2,F4822&gt;=3),"At Risk",AND(E4822&lt;=2,F4822&lt;=2,G4822&lt;=2),"Lost",AND(E4822&gt;=4,F4822&lt;=2),"New/Promising",TRUE,"Needs Attention")</f>
        <v>Lost</v>
      </c>
      <c r="I4822" s="3" t="str">
        <f t="shared" si="79"/>
        <v>Churned</v>
      </c>
      <c r="J4822" s="3" t="str">
        <f>_xlfn.XLOOKUP(A4822,'Country_Lookup'!$D:$D,'Country_Lookup'!$E:$E)</f>
        <v>United Kingdom</v>
      </c>
    </row>
    <row r="4823" spans="1:10" x14ac:dyDescent="0.3">
      <c r="A4823">
        <v>17217</v>
      </c>
      <c r="B4823">
        <v>234</v>
      </c>
      <c r="C4823">
        <v>2</v>
      </c>
      <c r="D4823">
        <v>218.00000000000003</v>
      </c>
      <c r="E4823" cm="1">
        <f t="array" ref="E4823">_xlfn.IFS(B4823&lt;=PERCENTILE($B$3:$B$5882,0.2),5,B4823&lt;=PERCENTILE($B$3:$B$5882,0.4),4,B4823&lt;=PERCENTILE($B$3:$B$5882,0.6),3,B4823&lt;=PERCENTILE($B$3:$B$5882,0.8),2,TRUE,1)</f>
        <v>2</v>
      </c>
      <c r="F4823" cm="1">
        <f t="array" ref="F4823">_xlfn.IFS(C4823&lt;=PERCENTILE($C$3:$C$5882,0.2),1,C4823&lt;=PERCENTILE($C$3:$C$5882,0.4),2,C4823&lt;=PERCENTILE($C$3:$C$5882,0.6),3,C4823&lt;=PERCENTILE($C$3:$C$5882,0.8),4,TRUE,5)</f>
        <v>2</v>
      </c>
      <c r="G4823" cm="1">
        <f t="array" ref="G4823">_xlfn.IFS(D4823&lt;=PERCENTILE($D$3:$D$5882,0.2),1,D4823&lt;=PERCENTILE($D$3:$D$5882,0.4),2,D4823&lt;=PERCENTILE($D$3:$D$5882,0.6),3,D4823&lt;=PERCENTILE($D$3:$D$5882,0.8),4,TRUE,5)</f>
        <v>1</v>
      </c>
      <c r="H4823" s="3" t="str" cm="1">
        <f t="array" ref="H4823">_xlfn.IFS(AND(E4823&gt;=4,F4823&gt;=4,G4823&gt;=4),"Champions",AND(E4823&gt;=3,F4823&gt;=3,G4823&gt;=3),"Loyal Customers",AND(E4823&lt;=2,F4823&gt;=3),"At Risk",AND(E4823&lt;=2,F4823&lt;=2,G4823&lt;=2),"Lost",AND(E4823&gt;=4,F4823&lt;=2),"New/Promising",TRUE,"Needs Attention")</f>
        <v>Lost</v>
      </c>
      <c r="I4823" s="3" t="str">
        <f t="shared" si="79"/>
        <v>Churned</v>
      </c>
      <c r="J4823" s="3" t="str">
        <f>_xlfn.XLOOKUP(A4823,'Country_Lookup'!$D:$D,'Country_Lookup'!$E:$E)</f>
        <v>United Kingdom</v>
      </c>
    </row>
    <row r="4824" spans="1:10" x14ac:dyDescent="0.3">
      <c r="A4824">
        <v>17218</v>
      </c>
      <c r="B4824">
        <v>4</v>
      </c>
      <c r="C4824">
        <v>18</v>
      </c>
      <c r="D4824">
        <v>4192.6799999999885</v>
      </c>
      <c r="E4824" cm="1">
        <f t="array" ref="E4824">_xlfn.IFS(B4824&lt;=PERCENTILE($B$3:$B$5882,0.2),5,B4824&lt;=PERCENTILE($B$3:$B$5882,0.4),4,B4824&lt;=PERCENTILE($B$3:$B$5882,0.6),3,B4824&lt;=PERCENTILE($B$3:$B$5882,0.8),2,TRUE,1)</f>
        <v>5</v>
      </c>
      <c r="F4824" cm="1">
        <f t="array" ref="F4824">_xlfn.IFS(C4824&lt;=PERCENTILE($C$3:$C$5882,0.2),1,C4824&lt;=PERCENTILE($C$3:$C$5882,0.4),2,C4824&lt;=PERCENTILE($C$3:$C$5882,0.6),3,C4824&lt;=PERCENTILE($C$3:$C$5882,0.8),4,TRUE,5)</f>
        <v>5</v>
      </c>
      <c r="G4824" cm="1">
        <f t="array" ref="G4824">_xlfn.IFS(D4824&lt;=PERCENTILE($D$3:$D$5882,0.2),1,D4824&lt;=PERCENTILE($D$3:$D$5882,0.4),2,D4824&lt;=PERCENTILE($D$3:$D$5882,0.6),3,D4824&lt;=PERCENTILE($D$3:$D$5882,0.8),4,TRUE,5)</f>
        <v>5</v>
      </c>
      <c r="H4824" s="3" t="str" cm="1">
        <f t="array" ref="H4824">_xlfn.IFS(AND(E4824&gt;=4,F4824&gt;=4,G4824&gt;=4),"Champions",AND(E4824&gt;=3,F4824&gt;=3,G4824&gt;=3),"Loyal Customers",AND(E4824&lt;=2,F4824&gt;=3),"At Risk",AND(E4824&lt;=2,F4824&lt;=2,G4824&lt;=2),"Lost",AND(E4824&gt;=4,F4824&lt;=2),"New/Promising",TRUE,"Needs Attention")</f>
        <v>Champions</v>
      </c>
      <c r="I4824" s="3" t="str">
        <f t="shared" si="79"/>
        <v>Active</v>
      </c>
      <c r="J4824" s="3" t="str">
        <f>_xlfn.XLOOKUP(A4824,'Country_Lookup'!$D:$D,'Country_Lookup'!$E:$E)</f>
        <v>United Kingdom</v>
      </c>
    </row>
    <row r="4825" spans="1:10" x14ac:dyDescent="0.3">
      <c r="A4825">
        <v>17219</v>
      </c>
      <c r="B4825">
        <v>31</v>
      </c>
      <c r="C4825">
        <v>2</v>
      </c>
      <c r="D4825">
        <v>259.12999999999977</v>
      </c>
      <c r="E4825" cm="1">
        <f t="array" ref="E4825">_xlfn.IFS(B4825&lt;=PERCENTILE($B$3:$B$5882,0.2),5,B4825&lt;=PERCENTILE($B$3:$B$5882,0.4),4,B4825&lt;=PERCENTILE($B$3:$B$5882,0.6),3,B4825&lt;=PERCENTILE($B$3:$B$5882,0.8),2,TRUE,1)</f>
        <v>4</v>
      </c>
      <c r="F4825" cm="1">
        <f t="array" ref="F4825">_xlfn.IFS(C4825&lt;=PERCENTILE($C$3:$C$5882,0.2),1,C4825&lt;=PERCENTILE($C$3:$C$5882,0.4),2,C4825&lt;=PERCENTILE($C$3:$C$5882,0.6),3,C4825&lt;=PERCENTILE($C$3:$C$5882,0.8),4,TRUE,5)</f>
        <v>2</v>
      </c>
      <c r="G4825" cm="1">
        <f t="array" ref="G4825">_xlfn.IFS(D4825&lt;=PERCENTILE($D$3:$D$5882,0.2),1,D4825&lt;=PERCENTILE($D$3:$D$5882,0.4),2,D4825&lt;=PERCENTILE($D$3:$D$5882,0.6),3,D4825&lt;=PERCENTILE($D$3:$D$5882,0.8),4,TRUE,5)</f>
        <v>1</v>
      </c>
      <c r="H4825" s="3" t="str" cm="1">
        <f t="array" ref="H4825">_xlfn.IFS(AND(E4825&gt;=4,F4825&gt;=4,G4825&gt;=4),"Champions",AND(E4825&gt;=3,F4825&gt;=3,G4825&gt;=3),"Loyal Customers",AND(E4825&lt;=2,F4825&gt;=3),"At Risk",AND(E4825&lt;=2,F4825&lt;=2,G4825&lt;=2),"Lost",AND(E4825&gt;=4,F4825&lt;=2),"New/Promising",TRUE,"Needs Attention")</f>
        <v>New/Promising</v>
      </c>
      <c r="I4825" s="3" t="str">
        <f t="shared" si="79"/>
        <v>Active</v>
      </c>
      <c r="J4825" s="3" t="str">
        <f>_xlfn.XLOOKUP(A4825,'Country_Lookup'!$D:$D,'Country_Lookup'!$E:$E)</f>
        <v>United Kingdom</v>
      </c>
    </row>
    <row r="4826" spans="1:10" x14ac:dyDescent="0.3">
      <c r="A4826">
        <v>17220</v>
      </c>
      <c r="B4826">
        <v>24</v>
      </c>
      <c r="C4826">
        <v>21</v>
      </c>
      <c r="D4826">
        <v>4481.7500000000009</v>
      </c>
      <c r="E4826" cm="1">
        <f t="array" ref="E4826">_xlfn.IFS(B4826&lt;=PERCENTILE($B$3:$B$5882,0.2),5,B4826&lt;=PERCENTILE($B$3:$B$5882,0.4),4,B4826&lt;=PERCENTILE($B$3:$B$5882,0.6),3,B4826&lt;=PERCENTILE($B$3:$B$5882,0.8),2,TRUE,1)</f>
        <v>4</v>
      </c>
      <c r="F4826" cm="1">
        <f t="array" ref="F4826">_xlfn.IFS(C4826&lt;=PERCENTILE($C$3:$C$5882,0.2),1,C4826&lt;=PERCENTILE($C$3:$C$5882,0.4),2,C4826&lt;=PERCENTILE($C$3:$C$5882,0.6),3,C4826&lt;=PERCENTILE($C$3:$C$5882,0.8),4,TRUE,5)</f>
        <v>5</v>
      </c>
      <c r="G4826" cm="1">
        <f t="array" ref="G4826">_xlfn.IFS(D4826&lt;=PERCENTILE($D$3:$D$5882,0.2),1,D4826&lt;=PERCENTILE($D$3:$D$5882,0.4),2,D4826&lt;=PERCENTILE($D$3:$D$5882,0.6),3,D4826&lt;=PERCENTILE($D$3:$D$5882,0.8),4,TRUE,5)</f>
        <v>5</v>
      </c>
      <c r="H4826" s="3" t="str" cm="1">
        <f t="array" ref="H4826">_xlfn.IFS(AND(E4826&gt;=4,F4826&gt;=4,G4826&gt;=4),"Champions",AND(E4826&gt;=3,F4826&gt;=3,G4826&gt;=3),"Loyal Customers",AND(E4826&lt;=2,F4826&gt;=3),"At Risk",AND(E4826&lt;=2,F4826&lt;=2,G4826&lt;=2),"Lost",AND(E4826&gt;=4,F4826&lt;=2),"New/Promising",TRUE,"Needs Attention")</f>
        <v>Champions</v>
      </c>
      <c r="I4826" s="3" t="str">
        <f t="shared" si="79"/>
        <v>Active</v>
      </c>
      <c r="J4826" s="3" t="str">
        <f>_xlfn.XLOOKUP(A4826,'Country_Lookup'!$D:$D,'Country_Lookup'!$E:$E)</f>
        <v>United Kingdom</v>
      </c>
    </row>
    <row r="4827" spans="1:10" x14ac:dyDescent="0.3">
      <c r="A4827">
        <v>17221</v>
      </c>
      <c r="B4827">
        <v>7</v>
      </c>
      <c r="C4827">
        <v>5</v>
      </c>
      <c r="D4827">
        <v>978.52000000000123</v>
      </c>
      <c r="E4827" cm="1">
        <f t="array" ref="E4827">_xlfn.IFS(B4827&lt;=PERCENTILE($B$3:$B$5882,0.2),5,B4827&lt;=PERCENTILE($B$3:$B$5882,0.4),4,B4827&lt;=PERCENTILE($B$3:$B$5882,0.6),3,B4827&lt;=PERCENTILE($B$3:$B$5882,0.8),2,TRUE,1)</f>
        <v>5</v>
      </c>
      <c r="F4827" cm="1">
        <f t="array" ref="F4827">_xlfn.IFS(C4827&lt;=PERCENTILE($C$3:$C$5882,0.2),1,C4827&lt;=PERCENTILE($C$3:$C$5882,0.4),2,C4827&lt;=PERCENTILE($C$3:$C$5882,0.6),3,C4827&lt;=PERCENTILE($C$3:$C$5882,0.8),4,TRUE,5)</f>
        <v>4</v>
      </c>
      <c r="G4827" cm="1">
        <f t="array" ref="G4827">_xlfn.IFS(D4827&lt;=PERCENTILE($D$3:$D$5882,0.2),1,D4827&lt;=PERCENTILE($D$3:$D$5882,0.4),2,D4827&lt;=PERCENTILE($D$3:$D$5882,0.6),3,D4827&lt;=PERCENTILE($D$3:$D$5882,0.8),4,TRUE,5)</f>
        <v>3</v>
      </c>
      <c r="H4827" s="3" t="str" cm="1">
        <f t="array" ref="H4827">_xlfn.IFS(AND(E4827&gt;=4,F4827&gt;=4,G4827&gt;=4),"Champions",AND(E4827&gt;=3,F4827&gt;=3,G4827&gt;=3),"Loyal Customers",AND(E4827&lt;=2,F4827&gt;=3),"At Risk",AND(E4827&lt;=2,F4827&lt;=2,G4827&lt;=2),"Lost",AND(E4827&gt;=4,F4827&lt;=2),"New/Promising",TRUE,"Needs Attention")</f>
        <v>Loyal Customers</v>
      </c>
      <c r="I4827" s="3" t="str">
        <f t="shared" si="79"/>
        <v>Active</v>
      </c>
      <c r="J4827" s="3" t="str">
        <f>_xlfn.XLOOKUP(A4827,'Country_Lookup'!$D:$D,'Country_Lookup'!$E:$E)</f>
        <v>United Kingdom</v>
      </c>
    </row>
    <row r="4828" spans="1:10" x14ac:dyDescent="0.3">
      <c r="A4828">
        <v>17222</v>
      </c>
      <c r="B4828">
        <v>65</v>
      </c>
      <c r="C4828">
        <v>6</v>
      </c>
      <c r="D4828">
        <v>1605.0100000000009</v>
      </c>
      <c r="E4828" cm="1">
        <f t="array" ref="E4828">_xlfn.IFS(B4828&lt;=PERCENTILE($B$3:$B$5882,0.2),5,B4828&lt;=PERCENTILE($B$3:$B$5882,0.4),4,B4828&lt;=PERCENTILE($B$3:$B$5882,0.6),3,B4828&lt;=PERCENTILE($B$3:$B$5882,0.8),2,TRUE,1)</f>
        <v>3</v>
      </c>
      <c r="F4828" cm="1">
        <f t="array" ref="F4828">_xlfn.IFS(C4828&lt;=PERCENTILE($C$3:$C$5882,0.2),1,C4828&lt;=PERCENTILE($C$3:$C$5882,0.4),2,C4828&lt;=PERCENTILE($C$3:$C$5882,0.6),3,C4828&lt;=PERCENTILE($C$3:$C$5882,0.8),4,TRUE,5)</f>
        <v>4</v>
      </c>
      <c r="G4828" cm="1">
        <f t="array" ref="G4828">_xlfn.IFS(D4828&lt;=PERCENTILE($D$3:$D$5882,0.2),1,D4828&lt;=PERCENTILE($D$3:$D$5882,0.4),2,D4828&lt;=PERCENTILE($D$3:$D$5882,0.6),3,D4828&lt;=PERCENTILE($D$3:$D$5882,0.8),4,TRUE,5)</f>
        <v>4</v>
      </c>
      <c r="H4828" s="3" t="str" cm="1">
        <f t="array" ref="H4828">_xlfn.IFS(AND(E4828&gt;=4,F4828&gt;=4,G4828&gt;=4),"Champions",AND(E4828&gt;=3,F4828&gt;=3,G4828&gt;=3),"Loyal Customers",AND(E4828&lt;=2,F4828&gt;=3),"At Risk",AND(E4828&lt;=2,F4828&lt;=2,G4828&lt;=2),"Lost",AND(E4828&gt;=4,F4828&lt;=2),"New/Promising",TRUE,"Needs Attention")</f>
        <v>Loyal Customers</v>
      </c>
      <c r="I4828" s="3" t="str">
        <f t="shared" si="79"/>
        <v>Active</v>
      </c>
      <c r="J4828" s="3" t="str">
        <f>_xlfn.XLOOKUP(A4828,'Country_Lookup'!$D:$D,'Country_Lookup'!$E:$E)</f>
        <v>United Kingdom</v>
      </c>
    </row>
    <row r="4829" spans="1:10" x14ac:dyDescent="0.3">
      <c r="A4829">
        <v>17223</v>
      </c>
      <c r="B4829">
        <v>310</v>
      </c>
      <c r="C4829">
        <v>3</v>
      </c>
      <c r="D4829">
        <v>873.52999999999895</v>
      </c>
      <c r="E4829" cm="1">
        <f t="array" ref="E4829">_xlfn.IFS(B4829&lt;=PERCENTILE($B$3:$B$5882,0.2),5,B4829&lt;=PERCENTILE($B$3:$B$5882,0.4),4,B4829&lt;=PERCENTILE($B$3:$B$5882,0.6),3,B4829&lt;=PERCENTILE($B$3:$B$5882,0.8),2,TRUE,1)</f>
        <v>2</v>
      </c>
      <c r="F4829" cm="1">
        <f t="array" ref="F4829">_xlfn.IFS(C4829&lt;=PERCENTILE($C$3:$C$5882,0.2),1,C4829&lt;=PERCENTILE($C$3:$C$5882,0.4),2,C4829&lt;=PERCENTILE($C$3:$C$5882,0.6),3,C4829&lt;=PERCENTILE($C$3:$C$5882,0.8),4,TRUE,5)</f>
        <v>3</v>
      </c>
      <c r="G4829" cm="1">
        <f t="array" ref="G4829">_xlfn.IFS(D4829&lt;=PERCENTILE($D$3:$D$5882,0.2),1,D4829&lt;=PERCENTILE($D$3:$D$5882,0.4),2,D4829&lt;=PERCENTILE($D$3:$D$5882,0.6),3,D4829&lt;=PERCENTILE($D$3:$D$5882,0.8),4,TRUE,5)</f>
        <v>3</v>
      </c>
      <c r="H4829" s="3" t="str" cm="1">
        <f t="array" ref="H4829">_xlfn.IFS(AND(E4829&gt;=4,F4829&gt;=4,G4829&gt;=4),"Champions",AND(E4829&gt;=3,F4829&gt;=3,G4829&gt;=3),"Loyal Customers",AND(E4829&lt;=2,F4829&gt;=3),"At Risk",AND(E4829&lt;=2,F4829&lt;=2,G4829&lt;=2),"Lost",AND(E4829&gt;=4,F4829&lt;=2),"New/Promising",TRUE,"Needs Attention")</f>
        <v>At Risk</v>
      </c>
      <c r="I4829" s="3" t="str">
        <f t="shared" si="79"/>
        <v>Churned</v>
      </c>
      <c r="J4829" s="3" t="str">
        <f>_xlfn.XLOOKUP(A4829,'Country_Lookup'!$D:$D,'Country_Lookup'!$E:$E)</f>
        <v>United Kingdom</v>
      </c>
    </row>
    <row r="4830" spans="1:10" x14ac:dyDescent="0.3">
      <c r="A4830">
        <v>17224</v>
      </c>
      <c r="B4830">
        <v>501</v>
      </c>
      <c r="C4830">
        <v>1</v>
      </c>
      <c r="D4830">
        <v>100.86</v>
      </c>
      <c r="E4830" cm="1">
        <f t="array" ref="E4830">_xlfn.IFS(B4830&lt;=PERCENTILE($B$3:$B$5882,0.2),5,B4830&lt;=PERCENTILE($B$3:$B$5882,0.4),4,B4830&lt;=PERCENTILE($B$3:$B$5882,0.6),3,B4830&lt;=PERCENTILE($B$3:$B$5882,0.8),2,TRUE,1)</f>
        <v>1</v>
      </c>
      <c r="F4830" cm="1">
        <f t="array" ref="F4830">_xlfn.IFS(C4830&lt;=PERCENTILE($C$3:$C$5882,0.2),1,C4830&lt;=PERCENTILE($C$3:$C$5882,0.4),2,C4830&lt;=PERCENTILE($C$3:$C$5882,0.6),3,C4830&lt;=PERCENTILE($C$3:$C$5882,0.8),4,TRUE,5)</f>
        <v>1</v>
      </c>
      <c r="G4830" cm="1">
        <f t="array" ref="G4830">_xlfn.IFS(D4830&lt;=PERCENTILE($D$3:$D$5882,0.2),1,D4830&lt;=PERCENTILE($D$3:$D$5882,0.4),2,D4830&lt;=PERCENTILE($D$3:$D$5882,0.6),3,D4830&lt;=PERCENTILE($D$3:$D$5882,0.8),4,TRUE,5)</f>
        <v>1</v>
      </c>
      <c r="H4830" s="3" t="str" cm="1">
        <f t="array" ref="H4830">_xlfn.IFS(AND(E4830&gt;=4,F4830&gt;=4,G4830&gt;=4),"Champions",AND(E4830&gt;=3,F4830&gt;=3,G4830&gt;=3),"Loyal Customers",AND(E4830&lt;=2,F4830&gt;=3),"At Risk",AND(E4830&lt;=2,F4830&lt;=2,G4830&lt;=2),"Lost",AND(E4830&gt;=4,F4830&lt;=2),"New/Promising",TRUE,"Needs Attention")</f>
        <v>Lost</v>
      </c>
      <c r="I4830" s="3" t="str">
        <f t="shared" si="79"/>
        <v>Churned</v>
      </c>
      <c r="J4830" s="3" t="str">
        <f>_xlfn.XLOOKUP(A4830,'Country_Lookup'!$D:$D,'Country_Lookup'!$E:$E)</f>
        <v>United Kingdom</v>
      </c>
    </row>
    <row r="4831" spans="1:10" x14ac:dyDescent="0.3">
      <c r="A4831">
        <v>17225</v>
      </c>
      <c r="B4831">
        <v>581</v>
      </c>
      <c r="C4831">
        <v>1</v>
      </c>
      <c r="D4831">
        <v>131.15</v>
      </c>
      <c r="E4831" cm="1">
        <f t="array" ref="E4831">_xlfn.IFS(B4831&lt;=PERCENTILE($B$3:$B$5882,0.2),5,B4831&lt;=PERCENTILE($B$3:$B$5882,0.4),4,B4831&lt;=PERCENTILE($B$3:$B$5882,0.6),3,B4831&lt;=PERCENTILE($B$3:$B$5882,0.8),2,TRUE,1)</f>
        <v>1</v>
      </c>
      <c r="F4831" cm="1">
        <f t="array" ref="F4831">_xlfn.IFS(C4831&lt;=PERCENTILE($C$3:$C$5882,0.2),1,C4831&lt;=PERCENTILE($C$3:$C$5882,0.4),2,C4831&lt;=PERCENTILE($C$3:$C$5882,0.6),3,C4831&lt;=PERCENTILE($C$3:$C$5882,0.8),4,TRUE,5)</f>
        <v>1</v>
      </c>
      <c r="G4831" cm="1">
        <f t="array" ref="G4831">_xlfn.IFS(D4831&lt;=PERCENTILE($D$3:$D$5882,0.2),1,D4831&lt;=PERCENTILE($D$3:$D$5882,0.4),2,D4831&lt;=PERCENTILE($D$3:$D$5882,0.6),3,D4831&lt;=PERCENTILE($D$3:$D$5882,0.8),4,TRUE,5)</f>
        <v>1</v>
      </c>
      <c r="H4831" s="3" t="str" cm="1">
        <f t="array" ref="H4831">_xlfn.IFS(AND(E4831&gt;=4,F4831&gt;=4,G4831&gt;=4),"Champions",AND(E4831&gt;=3,F4831&gt;=3,G4831&gt;=3),"Loyal Customers",AND(E4831&lt;=2,F4831&gt;=3),"At Risk",AND(E4831&lt;=2,F4831&lt;=2,G4831&lt;=2),"Lost",AND(E4831&gt;=4,F4831&lt;=2),"New/Promising",TRUE,"Needs Attention")</f>
        <v>Lost</v>
      </c>
      <c r="I4831" s="3" t="str">
        <f t="shared" si="79"/>
        <v>Churned</v>
      </c>
      <c r="J4831" s="3" t="str">
        <f>_xlfn.XLOOKUP(A4831,'Country_Lookup'!$D:$D,'Country_Lookup'!$E:$E)</f>
        <v>United Kingdom</v>
      </c>
    </row>
    <row r="4832" spans="1:10" x14ac:dyDescent="0.3">
      <c r="A4832">
        <v>17226</v>
      </c>
      <c r="B4832">
        <v>308</v>
      </c>
      <c r="C4832">
        <v>3</v>
      </c>
      <c r="D4832">
        <v>900.12000000000057</v>
      </c>
      <c r="E4832" cm="1">
        <f t="array" ref="E4832">_xlfn.IFS(B4832&lt;=PERCENTILE($B$3:$B$5882,0.2),5,B4832&lt;=PERCENTILE($B$3:$B$5882,0.4),4,B4832&lt;=PERCENTILE($B$3:$B$5882,0.6),3,B4832&lt;=PERCENTILE($B$3:$B$5882,0.8),2,TRUE,1)</f>
        <v>2</v>
      </c>
      <c r="F4832" cm="1">
        <f t="array" ref="F4832">_xlfn.IFS(C4832&lt;=PERCENTILE($C$3:$C$5882,0.2),1,C4832&lt;=PERCENTILE($C$3:$C$5882,0.4),2,C4832&lt;=PERCENTILE($C$3:$C$5882,0.6),3,C4832&lt;=PERCENTILE($C$3:$C$5882,0.8),4,TRUE,5)</f>
        <v>3</v>
      </c>
      <c r="G4832" cm="1">
        <f t="array" ref="G4832">_xlfn.IFS(D4832&lt;=PERCENTILE($D$3:$D$5882,0.2),1,D4832&lt;=PERCENTILE($D$3:$D$5882,0.4),2,D4832&lt;=PERCENTILE($D$3:$D$5882,0.6),3,D4832&lt;=PERCENTILE($D$3:$D$5882,0.8),4,TRUE,5)</f>
        <v>3</v>
      </c>
      <c r="H4832" s="3" t="str" cm="1">
        <f t="array" ref="H4832">_xlfn.IFS(AND(E4832&gt;=4,F4832&gt;=4,G4832&gt;=4),"Champions",AND(E4832&gt;=3,F4832&gt;=3,G4832&gt;=3),"Loyal Customers",AND(E4832&lt;=2,F4832&gt;=3),"At Risk",AND(E4832&lt;=2,F4832&lt;=2,G4832&lt;=2),"Lost",AND(E4832&gt;=4,F4832&lt;=2),"New/Promising",TRUE,"Needs Attention")</f>
        <v>At Risk</v>
      </c>
      <c r="I4832" s="3" t="str">
        <f t="shared" si="79"/>
        <v>Churned</v>
      </c>
      <c r="J4832" s="3" t="str">
        <f>_xlfn.XLOOKUP(A4832,'Country_Lookup'!$D:$D,'Country_Lookup'!$E:$E)</f>
        <v>United Kingdom</v>
      </c>
    </row>
    <row r="4833" spans="1:10" x14ac:dyDescent="0.3">
      <c r="A4833">
        <v>17227</v>
      </c>
      <c r="B4833">
        <v>18</v>
      </c>
      <c r="C4833">
        <v>12</v>
      </c>
      <c r="D4833">
        <v>2022.0299999999993</v>
      </c>
      <c r="E4833" cm="1">
        <f t="array" ref="E4833">_xlfn.IFS(B4833&lt;=PERCENTILE($B$3:$B$5882,0.2),5,B4833&lt;=PERCENTILE($B$3:$B$5882,0.4),4,B4833&lt;=PERCENTILE($B$3:$B$5882,0.6),3,B4833&lt;=PERCENTILE($B$3:$B$5882,0.8),2,TRUE,1)</f>
        <v>5</v>
      </c>
      <c r="F4833" cm="1">
        <f t="array" ref="F4833">_xlfn.IFS(C4833&lt;=PERCENTILE($C$3:$C$5882,0.2),1,C4833&lt;=PERCENTILE($C$3:$C$5882,0.4),2,C4833&lt;=PERCENTILE($C$3:$C$5882,0.6),3,C4833&lt;=PERCENTILE($C$3:$C$5882,0.8),4,TRUE,5)</f>
        <v>5</v>
      </c>
      <c r="G4833" cm="1">
        <f t="array" ref="G4833">_xlfn.IFS(D4833&lt;=PERCENTILE($D$3:$D$5882,0.2),1,D4833&lt;=PERCENTILE($D$3:$D$5882,0.4),2,D4833&lt;=PERCENTILE($D$3:$D$5882,0.6),3,D4833&lt;=PERCENTILE($D$3:$D$5882,0.8),4,TRUE,5)</f>
        <v>4</v>
      </c>
      <c r="H4833" s="3" t="str" cm="1">
        <f t="array" ref="H4833">_xlfn.IFS(AND(E4833&gt;=4,F4833&gt;=4,G4833&gt;=4),"Champions",AND(E4833&gt;=3,F4833&gt;=3,G4833&gt;=3),"Loyal Customers",AND(E4833&lt;=2,F4833&gt;=3),"At Risk",AND(E4833&lt;=2,F4833&lt;=2,G4833&lt;=2),"Lost",AND(E4833&gt;=4,F4833&lt;=2),"New/Promising",TRUE,"Needs Attention")</f>
        <v>Champions</v>
      </c>
      <c r="I4833" s="3" t="str">
        <f t="shared" si="79"/>
        <v>Active</v>
      </c>
      <c r="J4833" s="3" t="str">
        <f>_xlfn.XLOOKUP(A4833,'Country_Lookup'!$D:$D,'Country_Lookup'!$E:$E)</f>
        <v>United Kingdom</v>
      </c>
    </row>
    <row r="4834" spans="1:10" x14ac:dyDescent="0.3">
      <c r="A4834">
        <v>17228</v>
      </c>
      <c r="B4834">
        <v>15</v>
      </c>
      <c r="C4834">
        <v>13</v>
      </c>
      <c r="D4834">
        <v>3177.2399999999925</v>
      </c>
      <c r="E4834" cm="1">
        <f t="array" ref="E4834">_xlfn.IFS(B4834&lt;=PERCENTILE($B$3:$B$5882,0.2),5,B4834&lt;=PERCENTILE($B$3:$B$5882,0.4),4,B4834&lt;=PERCENTILE($B$3:$B$5882,0.6),3,B4834&lt;=PERCENTILE($B$3:$B$5882,0.8),2,TRUE,1)</f>
        <v>5</v>
      </c>
      <c r="F4834" cm="1">
        <f t="array" ref="F4834">_xlfn.IFS(C4834&lt;=PERCENTILE($C$3:$C$5882,0.2),1,C4834&lt;=PERCENTILE($C$3:$C$5882,0.4),2,C4834&lt;=PERCENTILE($C$3:$C$5882,0.6),3,C4834&lt;=PERCENTILE($C$3:$C$5882,0.8),4,TRUE,5)</f>
        <v>5</v>
      </c>
      <c r="G4834" cm="1">
        <f t="array" ref="G4834">_xlfn.IFS(D4834&lt;=PERCENTILE($D$3:$D$5882,0.2),1,D4834&lt;=PERCENTILE($D$3:$D$5882,0.4),2,D4834&lt;=PERCENTILE($D$3:$D$5882,0.6),3,D4834&lt;=PERCENTILE($D$3:$D$5882,0.8),4,TRUE,5)</f>
        <v>5</v>
      </c>
      <c r="H4834" s="3" t="str" cm="1">
        <f t="array" ref="H4834">_xlfn.IFS(AND(E4834&gt;=4,F4834&gt;=4,G4834&gt;=4),"Champions",AND(E4834&gt;=3,F4834&gt;=3,G4834&gt;=3),"Loyal Customers",AND(E4834&lt;=2,F4834&gt;=3),"At Risk",AND(E4834&lt;=2,F4834&lt;=2,G4834&lt;=2),"Lost",AND(E4834&gt;=4,F4834&lt;=2),"New/Promising",TRUE,"Needs Attention")</f>
        <v>Champions</v>
      </c>
      <c r="I4834" s="3" t="str">
        <f t="shared" si="79"/>
        <v>Active</v>
      </c>
      <c r="J4834" s="3" t="str">
        <f>_xlfn.XLOOKUP(A4834,'Country_Lookup'!$D:$D,'Country_Lookup'!$E:$E)</f>
        <v>United Kingdom</v>
      </c>
    </row>
    <row r="4835" spans="1:10" x14ac:dyDescent="0.3">
      <c r="A4835">
        <v>17229</v>
      </c>
      <c r="B4835">
        <v>96</v>
      </c>
      <c r="C4835">
        <v>2</v>
      </c>
      <c r="D4835">
        <v>318.76000000000016</v>
      </c>
      <c r="E4835" cm="1">
        <f t="array" ref="E4835">_xlfn.IFS(B4835&lt;=PERCENTILE($B$3:$B$5882,0.2),5,B4835&lt;=PERCENTILE($B$3:$B$5882,0.4),4,B4835&lt;=PERCENTILE($B$3:$B$5882,0.6),3,B4835&lt;=PERCENTILE($B$3:$B$5882,0.8),2,TRUE,1)</f>
        <v>3</v>
      </c>
      <c r="F4835" cm="1">
        <f t="array" ref="F4835">_xlfn.IFS(C4835&lt;=PERCENTILE($C$3:$C$5882,0.2),1,C4835&lt;=PERCENTILE($C$3:$C$5882,0.4),2,C4835&lt;=PERCENTILE($C$3:$C$5882,0.6),3,C4835&lt;=PERCENTILE($C$3:$C$5882,0.8),4,TRUE,5)</f>
        <v>2</v>
      </c>
      <c r="G4835" cm="1">
        <f t="array" ref="G4835">_xlfn.IFS(D4835&lt;=PERCENTILE($D$3:$D$5882,0.2),1,D4835&lt;=PERCENTILE($D$3:$D$5882,0.4),2,D4835&lt;=PERCENTILE($D$3:$D$5882,0.6),3,D4835&lt;=PERCENTILE($D$3:$D$5882,0.8),4,TRUE,5)</f>
        <v>2</v>
      </c>
      <c r="H4835" s="3" t="str" cm="1">
        <f t="array" ref="H4835">_xlfn.IFS(AND(E4835&gt;=4,F4835&gt;=4,G4835&gt;=4),"Champions",AND(E4835&gt;=3,F4835&gt;=3,G4835&gt;=3),"Loyal Customers",AND(E4835&lt;=2,F4835&gt;=3),"At Risk",AND(E4835&lt;=2,F4835&lt;=2,G4835&lt;=2),"Lost",AND(E4835&gt;=4,F4835&lt;=2),"New/Promising",TRUE,"Needs Attention")</f>
        <v>Needs Attention</v>
      </c>
      <c r="I4835" s="3" t="str">
        <f t="shared" si="79"/>
        <v>Churned</v>
      </c>
      <c r="J4835" s="3" t="str">
        <f>_xlfn.XLOOKUP(A4835,'Country_Lookup'!$D:$D,'Country_Lookup'!$E:$E)</f>
        <v>United Kingdom</v>
      </c>
    </row>
    <row r="4836" spans="1:10" x14ac:dyDescent="0.3">
      <c r="A4836">
        <v>17230</v>
      </c>
      <c r="B4836">
        <v>264</v>
      </c>
      <c r="C4836">
        <v>18</v>
      </c>
      <c r="D4836">
        <v>9924.9499999999789</v>
      </c>
      <c r="E4836" cm="1">
        <f t="array" ref="E4836">_xlfn.IFS(B4836&lt;=PERCENTILE($B$3:$B$5882,0.2),5,B4836&lt;=PERCENTILE($B$3:$B$5882,0.4),4,B4836&lt;=PERCENTILE($B$3:$B$5882,0.6),3,B4836&lt;=PERCENTILE($B$3:$B$5882,0.8),2,TRUE,1)</f>
        <v>2</v>
      </c>
      <c r="F4836" cm="1">
        <f t="array" ref="F4836">_xlfn.IFS(C4836&lt;=PERCENTILE($C$3:$C$5882,0.2),1,C4836&lt;=PERCENTILE($C$3:$C$5882,0.4),2,C4836&lt;=PERCENTILE($C$3:$C$5882,0.6),3,C4836&lt;=PERCENTILE($C$3:$C$5882,0.8),4,TRUE,5)</f>
        <v>5</v>
      </c>
      <c r="G4836" cm="1">
        <f t="array" ref="G4836">_xlfn.IFS(D4836&lt;=PERCENTILE($D$3:$D$5882,0.2),1,D4836&lt;=PERCENTILE($D$3:$D$5882,0.4),2,D4836&lt;=PERCENTILE($D$3:$D$5882,0.6),3,D4836&lt;=PERCENTILE($D$3:$D$5882,0.8),4,TRUE,5)</f>
        <v>5</v>
      </c>
      <c r="H4836" s="3" t="str" cm="1">
        <f t="array" ref="H4836">_xlfn.IFS(AND(E4836&gt;=4,F4836&gt;=4,G4836&gt;=4),"Champions",AND(E4836&gt;=3,F4836&gt;=3,G4836&gt;=3),"Loyal Customers",AND(E4836&lt;=2,F4836&gt;=3),"At Risk",AND(E4836&lt;=2,F4836&lt;=2,G4836&lt;=2),"Lost",AND(E4836&gt;=4,F4836&lt;=2),"New/Promising",TRUE,"Needs Attention")</f>
        <v>At Risk</v>
      </c>
      <c r="I4836" s="3" t="str">
        <f t="shared" si="79"/>
        <v>Churned</v>
      </c>
      <c r="J4836" s="3" t="str">
        <f>_xlfn.XLOOKUP(A4836,'Country_Lookup'!$D:$D,'Country_Lookup'!$E:$E)</f>
        <v>United Kingdom</v>
      </c>
    </row>
    <row r="4837" spans="1:10" x14ac:dyDescent="0.3">
      <c r="A4837">
        <v>17231</v>
      </c>
      <c r="B4837">
        <v>12</v>
      </c>
      <c r="C4837">
        <v>25</v>
      </c>
      <c r="D4837">
        <v>7197.0399999999827</v>
      </c>
      <c r="E4837" cm="1">
        <f t="array" ref="E4837">_xlfn.IFS(B4837&lt;=PERCENTILE($B$3:$B$5882,0.2),5,B4837&lt;=PERCENTILE($B$3:$B$5882,0.4),4,B4837&lt;=PERCENTILE($B$3:$B$5882,0.6),3,B4837&lt;=PERCENTILE($B$3:$B$5882,0.8),2,TRUE,1)</f>
        <v>5</v>
      </c>
      <c r="F4837" cm="1">
        <f t="array" ref="F4837">_xlfn.IFS(C4837&lt;=PERCENTILE($C$3:$C$5882,0.2),1,C4837&lt;=PERCENTILE($C$3:$C$5882,0.4),2,C4837&lt;=PERCENTILE($C$3:$C$5882,0.6),3,C4837&lt;=PERCENTILE($C$3:$C$5882,0.8),4,TRUE,5)</f>
        <v>5</v>
      </c>
      <c r="G4837" cm="1">
        <f t="array" ref="G4837">_xlfn.IFS(D4837&lt;=PERCENTILE($D$3:$D$5882,0.2),1,D4837&lt;=PERCENTILE($D$3:$D$5882,0.4),2,D4837&lt;=PERCENTILE($D$3:$D$5882,0.6),3,D4837&lt;=PERCENTILE($D$3:$D$5882,0.8),4,TRUE,5)</f>
        <v>5</v>
      </c>
      <c r="H4837" s="3" t="str" cm="1">
        <f t="array" ref="H4837">_xlfn.IFS(AND(E4837&gt;=4,F4837&gt;=4,G4837&gt;=4),"Champions",AND(E4837&gt;=3,F4837&gt;=3,G4837&gt;=3),"Loyal Customers",AND(E4837&lt;=2,F4837&gt;=3),"At Risk",AND(E4837&lt;=2,F4837&lt;=2,G4837&lt;=2),"Lost",AND(E4837&gt;=4,F4837&lt;=2),"New/Promising",TRUE,"Needs Attention")</f>
        <v>Champions</v>
      </c>
      <c r="I4837" s="3" t="str">
        <f t="shared" si="79"/>
        <v>Active</v>
      </c>
      <c r="J4837" s="3" t="str">
        <f>_xlfn.XLOOKUP(A4837,'Country_Lookup'!$D:$D,'Country_Lookup'!$E:$E)</f>
        <v>United Kingdom</v>
      </c>
    </row>
    <row r="4838" spans="1:10" x14ac:dyDescent="0.3">
      <c r="A4838">
        <v>17232</v>
      </c>
      <c r="B4838">
        <v>2</v>
      </c>
      <c r="C4838">
        <v>2</v>
      </c>
      <c r="D4838">
        <v>421.52000000000027</v>
      </c>
      <c r="E4838" cm="1">
        <f t="array" ref="E4838">_xlfn.IFS(B4838&lt;=PERCENTILE($B$3:$B$5882,0.2),5,B4838&lt;=PERCENTILE($B$3:$B$5882,0.4),4,B4838&lt;=PERCENTILE($B$3:$B$5882,0.6),3,B4838&lt;=PERCENTILE($B$3:$B$5882,0.8),2,TRUE,1)</f>
        <v>5</v>
      </c>
      <c r="F4838" cm="1">
        <f t="array" ref="F4838">_xlfn.IFS(C4838&lt;=PERCENTILE($C$3:$C$5882,0.2),1,C4838&lt;=PERCENTILE($C$3:$C$5882,0.4),2,C4838&lt;=PERCENTILE($C$3:$C$5882,0.6),3,C4838&lt;=PERCENTILE($C$3:$C$5882,0.8),4,TRUE,5)</f>
        <v>2</v>
      </c>
      <c r="G4838" cm="1">
        <f t="array" ref="G4838">_xlfn.IFS(D4838&lt;=PERCENTILE($D$3:$D$5882,0.2),1,D4838&lt;=PERCENTILE($D$3:$D$5882,0.4),2,D4838&lt;=PERCENTILE($D$3:$D$5882,0.6),3,D4838&lt;=PERCENTILE($D$3:$D$5882,0.8),4,TRUE,5)</f>
        <v>2</v>
      </c>
      <c r="H4838" s="3" t="str" cm="1">
        <f t="array" ref="H4838">_xlfn.IFS(AND(E4838&gt;=4,F4838&gt;=4,G4838&gt;=4),"Champions",AND(E4838&gt;=3,F4838&gt;=3,G4838&gt;=3),"Loyal Customers",AND(E4838&lt;=2,F4838&gt;=3),"At Risk",AND(E4838&lt;=2,F4838&lt;=2,G4838&lt;=2),"Lost",AND(E4838&gt;=4,F4838&lt;=2),"New/Promising",TRUE,"Needs Attention")</f>
        <v>New/Promising</v>
      </c>
      <c r="I4838" s="3" t="str">
        <f t="shared" si="79"/>
        <v>Active</v>
      </c>
      <c r="J4838" s="3" t="str">
        <f>_xlfn.XLOOKUP(A4838,'Country_Lookup'!$D:$D,'Country_Lookup'!$E:$E)</f>
        <v>United Kingdom</v>
      </c>
    </row>
    <row r="4839" spans="1:10" x14ac:dyDescent="0.3">
      <c r="A4839">
        <v>17233</v>
      </c>
      <c r="B4839">
        <v>35</v>
      </c>
      <c r="C4839">
        <v>3</v>
      </c>
      <c r="D4839">
        <v>560.86000000000047</v>
      </c>
      <c r="E4839" cm="1">
        <f t="array" ref="E4839">_xlfn.IFS(B4839&lt;=PERCENTILE($B$3:$B$5882,0.2),5,B4839&lt;=PERCENTILE($B$3:$B$5882,0.4),4,B4839&lt;=PERCENTILE($B$3:$B$5882,0.6),3,B4839&lt;=PERCENTILE($B$3:$B$5882,0.8),2,TRUE,1)</f>
        <v>4</v>
      </c>
      <c r="F4839" cm="1">
        <f t="array" ref="F4839">_xlfn.IFS(C4839&lt;=PERCENTILE($C$3:$C$5882,0.2),1,C4839&lt;=PERCENTILE($C$3:$C$5882,0.4),2,C4839&lt;=PERCENTILE($C$3:$C$5882,0.6),3,C4839&lt;=PERCENTILE($C$3:$C$5882,0.8),4,TRUE,5)</f>
        <v>3</v>
      </c>
      <c r="G4839" cm="1">
        <f t="array" ref="G4839">_xlfn.IFS(D4839&lt;=PERCENTILE($D$3:$D$5882,0.2),1,D4839&lt;=PERCENTILE($D$3:$D$5882,0.4),2,D4839&lt;=PERCENTILE($D$3:$D$5882,0.6),3,D4839&lt;=PERCENTILE($D$3:$D$5882,0.8),4,TRUE,5)</f>
        <v>2</v>
      </c>
      <c r="H4839" s="3" t="str" cm="1">
        <f t="array" ref="H4839">_xlfn.IFS(AND(E4839&gt;=4,F4839&gt;=4,G4839&gt;=4),"Champions",AND(E4839&gt;=3,F4839&gt;=3,G4839&gt;=3),"Loyal Customers",AND(E4839&lt;=2,F4839&gt;=3),"At Risk",AND(E4839&lt;=2,F4839&lt;=2,G4839&lt;=2),"Lost",AND(E4839&gt;=4,F4839&lt;=2),"New/Promising",TRUE,"Needs Attention")</f>
        <v>Needs Attention</v>
      </c>
      <c r="I4839" s="3" t="str">
        <f t="shared" si="79"/>
        <v>Active</v>
      </c>
      <c r="J4839" s="3" t="str">
        <f>_xlfn.XLOOKUP(A4839,'Country_Lookup'!$D:$D,'Country_Lookup'!$E:$E)</f>
        <v>United Kingdom</v>
      </c>
    </row>
    <row r="4840" spans="1:10" x14ac:dyDescent="0.3">
      <c r="A4840">
        <v>17234</v>
      </c>
      <c r="B4840">
        <v>182</v>
      </c>
      <c r="C4840">
        <v>1</v>
      </c>
      <c r="D4840">
        <v>149.88999999999993</v>
      </c>
      <c r="E4840" cm="1">
        <f t="array" ref="E4840">_xlfn.IFS(B4840&lt;=PERCENTILE($B$3:$B$5882,0.2),5,B4840&lt;=PERCENTILE($B$3:$B$5882,0.4),4,B4840&lt;=PERCENTILE($B$3:$B$5882,0.6),3,B4840&lt;=PERCENTILE($B$3:$B$5882,0.8),2,TRUE,1)</f>
        <v>3</v>
      </c>
      <c r="F4840" cm="1">
        <f t="array" ref="F4840">_xlfn.IFS(C4840&lt;=PERCENTILE($C$3:$C$5882,0.2),1,C4840&lt;=PERCENTILE($C$3:$C$5882,0.4),2,C4840&lt;=PERCENTILE($C$3:$C$5882,0.6),3,C4840&lt;=PERCENTILE($C$3:$C$5882,0.8),4,TRUE,5)</f>
        <v>1</v>
      </c>
      <c r="G4840" cm="1">
        <f t="array" ref="G4840">_xlfn.IFS(D4840&lt;=PERCENTILE($D$3:$D$5882,0.2),1,D4840&lt;=PERCENTILE($D$3:$D$5882,0.4),2,D4840&lt;=PERCENTILE($D$3:$D$5882,0.6),3,D4840&lt;=PERCENTILE($D$3:$D$5882,0.8),4,TRUE,5)</f>
        <v>1</v>
      </c>
      <c r="H4840" s="3" t="str" cm="1">
        <f t="array" ref="H4840">_xlfn.IFS(AND(E4840&gt;=4,F4840&gt;=4,G4840&gt;=4),"Champions",AND(E4840&gt;=3,F4840&gt;=3,G4840&gt;=3),"Loyal Customers",AND(E4840&lt;=2,F4840&gt;=3),"At Risk",AND(E4840&lt;=2,F4840&lt;=2,G4840&lt;=2),"Lost",AND(E4840&gt;=4,F4840&lt;=2),"New/Promising",TRUE,"Needs Attention")</f>
        <v>Needs Attention</v>
      </c>
      <c r="I4840" s="3" t="str">
        <f t="shared" si="79"/>
        <v>Churned</v>
      </c>
      <c r="J4840" s="3" t="str">
        <f>_xlfn.XLOOKUP(A4840,'Country_Lookup'!$D:$D,'Country_Lookup'!$E:$E)</f>
        <v>United Kingdom</v>
      </c>
    </row>
    <row r="4841" spans="1:10" x14ac:dyDescent="0.3">
      <c r="A4841">
        <v>17235</v>
      </c>
      <c r="B4841">
        <v>25</v>
      </c>
      <c r="C4841">
        <v>8</v>
      </c>
      <c r="D4841">
        <v>1904.8800000000026</v>
      </c>
      <c r="E4841" cm="1">
        <f t="array" ref="E4841">_xlfn.IFS(B4841&lt;=PERCENTILE($B$3:$B$5882,0.2),5,B4841&lt;=PERCENTILE($B$3:$B$5882,0.4),4,B4841&lt;=PERCENTILE($B$3:$B$5882,0.6),3,B4841&lt;=PERCENTILE($B$3:$B$5882,0.8),2,TRUE,1)</f>
        <v>4</v>
      </c>
      <c r="F4841" cm="1">
        <f t="array" ref="F4841">_xlfn.IFS(C4841&lt;=PERCENTILE($C$3:$C$5882,0.2),1,C4841&lt;=PERCENTILE($C$3:$C$5882,0.4),2,C4841&lt;=PERCENTILE($C$3:$C$5882,0.6),3,C4841&lt;=PERCENTILE($C$3:$C$5882,0.8),4,TRUE,5)</f>
        <v>4</v>
      </c>
      <c r="G4841" cm="1">
        <f t="array" ref="G4841">_xlfn.IFS(D4841&lt;=PERCENTILE($D$3:$D$5882,0.2),1,D4841&lt;=PERCENTILE($D$3:$D$5882,0.4),2,D4841&lt;=PERCENTILE($D$3:$D$5882,0.6),3,D4841&lt;=PERCENTILE($D$3:$D$5882,0.8),4,TRUE,5)</f>
        <v>4</v>
      </c>
      <c r="H4841" s="3" t="str" cm="1">
        <f t="array" ref="H4841">_xlfn.IFS(AND(E4841&gt;=4,F4841&gt;=4,G4841&gt;=4),"Champions",AND(E4841&gt;=3,F4841&gt;=3,G4841&gt;=3),"Loyal Customers",AND(E4841&lt;=2,F4841&gt;=3),"At Risk",AND(E4841&lt;=2,F4841&lt;=2,G4841&lt;=2),"Lost",AND(E4841&gt;=4,F4841&lt;=2),"New/Promising",TRUE,"Needs Attention")</f>
        <v>Champions</v>
      </c>
      <c r="I4841" s="3" t="str">
        <f t="shared" si="79"/>
        <v>Active</v>
      </c>
      <c r="J4841" s="3" t="str">
        <f>_xlfn.XLOOKUP(A4841,'Country_Lookup'!$D:$D,'Country_Lookup'!$E:$E)</f>
        <v>United Kingdom</v>
      </c>
    </row>
    <row r="4842" spans="1:10" x14ac:dyDescent="0.3">
      <c r="A4842">
        <v>17236</v>
      </c>
      <c r="B4842">
        <v>12</v>
      </c>
      <c r="C4842">
        <v>12</v>
      </c>
      <c r="D4842">
        <v>1929.2600000000041</v>
      </c>
      <c r="E4842" cm="1">
        <f t="array" ref="E4842">_xlfn.IFS(B4842&lt;=PERCENTILE($B$3:$B$5882,0.2),5,B4842&lt;=PERCENTILE($B$3:$B$5882,0.4),4,B4842&lt;=PERCENTILE($B$3:$B$5882,0.6),3,B4842&lt;=PERCENTILE($B$3:$B$5882,0.8),2,TRUE,1)</f>
        <v>5</v>
      </c>
      <c r="F4842" cm="1">
        <f t="array" ref="F4842">_xlfn.IFS(C4842&lt;=PERCENTILE($C$3:$C$5882,0.2),1,C4842&lt;=PERCENTILE($C$3:$C$5882,0.4),2,C4842&lt;=PERCENTILE($C$3:$C$5882,0.6),3,C4842&lt;=PERCENTILE($C$3:$C$5882,0.8),4,TRUE,5)</f>
        <v>5</v>
      </c>
      <c r="G4842" cm="1">
        <f t="array" ref="G4842">_xlfn.IFS(D4842&lt;=PERCENTILE($D$3:$D$5882,0.2),1,D4842&lt;=PERCENTILE($D$3:$D$5882,0.4),2,D4842&lt;=PERCENTILE($D$3:$D$5882,0.6),3,D4842&lt;=PERCENTILE($D$3:$D$5882,0.8),4,TRUE,5)</f>
        <v>4</v>
      </c>
      <c r="H4842" s="3" t="str" cm="1">
        <f t="array" ref="H4842">_xlfn.IFS(AND(E4842&gt;=4,F4842&gt;=4,G4842&gt;=4),"Champions",AND(E4842&gt;=3,F4842&gt;=3,G4842&gt;=3),"Loyal Customers",AND(E4842&lt;=2,F4842&gt;=3),"At Risk",AND(E4842&lt;=2,F4842&lt;=2,G4842&lt;=2),"Lost",AND(E4842&gt;=4,F4842&lt;=2),"New/Promising",TRUE,"Needs Attention")</f>
        <v>Champions</v>
      </c>
      <c r="I4842" s="3" t="str">
        <f t="shared" si="79"/>
        <v>Active</v>
      </c>
      <c r="J4842" s="3" t="str">
        <f>_xlfn.XLOOKUP(A4842,'Country_Lookup'!$D:$D,'Country_Lookup'!$E:$E)</f>
        <v>United Kingdom</v>
      </c>
    </row>
    <row r="4843" spans="1:10" x14ac:dyDescent="0.3">
      <c r="A4843">
        <v>17237</v>
      </c>
      <c r="B4843">
        <v>11</v>
      </c>
      <c r="C4843">
        <v>4</v>
      </c>
      <c r="D4843">
        <v>1002.0800000000014</v>
      </c>
      <c r="E4843" cm="1">
        <f t="array" ref="E4843">_xlfn.IFS(B4843&lt;=PERCENTILE($B$3:$B$5882,0.2),5,B4843&lt;=PERCENTILE($B$3:$B$5882,0.4),4,B4843&lt;=PERCENTILE($B$3:$B$5882,0.6),3,B4843&lt;=PERCENTILE($B$3:$B$5882,0.8),2,TRUE,1)</f>
        <v>5</v>
      </c>
      <c r="F4843" cm="1">
        <f t="array" ref="F4843">_xlfn.IFS(C4843&lt;=PERCENTILE($C$3:$C$5882,0.2),1,C4843&lt;=PERCENTILE($C$3:$C$5882,0.4),2,C4843&lt;=PERCENTILE($C$3:$C$5882,0.6),3,C4843&lt;=PERCENTILE($C$3:$C$5882,0.8),4,TRUE,5)</f>
        <v>3</v>
      </c>
      <c r="G4843" cm="1">
        <f t="array" ref="G4843">_xlfn.IFS(D4843&lt;=PERCENTILE($D$3:$D$5882,0.2),1,D4843&lt;=PERCENTILE($D$3:$D$5882,0.4),2,D4843&lt;=PERCENTILE($D$3:$D$5882,0.6),3,D4843&lt;=PERCENTILE($D$3:$D$5882,0.8),4,TRUE,5)</f>
        <v>3</v>
      </c>
      <c r="H4843" s="3" t="str" cm="1">
        <f t="array" ref="H4843">_xlfn.IFS(AND(E4843&gt;=4,F4843&gt;=4,G4843&gt;=4),"Champions",AND(E4843&gt;=3,F4843&gt;=3,G4843&gt;=3),"Loyal Customers",AND(E4843&lt;=2,F4843&gt;=3),"At Risk",AND(E4843&lt;=2,F4843&lt;=2,G4843&lt;=2),"Lost",AND(E4843&gt;=4,F4843&lt;=2),"New/Promising",TRUE,"Needs Attention")</f>
        <v>Loyal Customers</v>
      </c>
      <c r="I4843" s="3" t="str">
        <f t="shared" si="79"/>
        <v>Active</v>
      </c>
      <c r="J4843" s="3" t="str">
        <f>_xlfn.XLOOKUP(A4843,'Country_Lookup'!$D:$D,'Country_Lookup'!$E:$E)</f>
        <v>United Kingdom</v>
      </c>
    </row>
    <row r="4844" spans="1:10" x14ac:dyDescent="0.3">
      <c r="A4844">
        <v>17238</v>
      </c>
      <c r="B4844">
        <v>2</v>
      </c>
      <c r="C4844">
        <v>32</v>
      </c>
      <c r="D4844">
        <v>7783.0999999998212</v>
      </c>
      <c r="E4844" cm="1">
        <f t="array" ref="E4844">_xlfn.IFS(B4844&lt;=PERCENTILE($B$3:$B$5882,0.2),5,B4844&lt;=PERCENTILE($B$3:$B$5882,0.4),4,B4844&lt;=PERCENTILE($B$3:$B$5882,0.6),3,B4844&lt;=PERCENTILE($B$3:$B$5882,0.8),2,TRUE,1)</f>
        <v>5</v>
      </c>
      <c r="F4844" cm="1">
        <f t="array" ref="F4844">_xlfn.IFS(C4844&lt;=PERCENTILE($C$3:$C$5882,0.2),1,C4844&lt;=PERCENTILE($C$3:$C$5882,0.4),2,C4844&lt;=PERCENTILE($C$3:$C$5882,0.6),3,C4844&lt;=PERCENTILE($C$3:$C$5882,0.8),4,TRUE,5)</f>
        <v>5</v>
      </c>
      <c r="G4844" cm="1">
        <f t="array" ref="G4844">_xlfn.IFS(D4844&lt;=PERCENTILE($D$3:$D$5882,0.2),1,D4844&lt;=PERCENTILE($D$3:$D$5882,0.4),2,D4844&lt;=PERCENTILE($D$3:$D$5882,0.6),3,D4844&lt;=PERCENTILE($D$3:$D$5882,0.8),4,TRUE,5)</f>
        <v>5</v>
      </c>
      <c r="H4844" s="3" t="str" cm="1">
        <f t="array" ref="H4844">_xlfn.IFS(AND(E4844&gt;=4,F4844&gt;=4,G4844&gt;=4),"Champions",AND(E4844&gt;=3,F4844&gt;=3,G4844&gt;=3),"Loyal Customers",AND(E4844&lt;=2,F4844&gt;=3),"At Risk",AND(E4844&lt;=2,F4844&lt;=2,G4844&lt;=2),"Lost",AND(E4844&gt;=4,F4844&lt;=2),"New/Promising",TRUE,"Needs Attention")</f>
        <v>Champions</v>
      </c>
      <c r="I4844" s="3" t="str">
        <f t="shared" si="79"/>
        <v>Active</v>
      </c>
      <c r="J4844" s="3" t="str">
        <f>_xlfn.XLOOKUP(A4844,'Country_Lookup'!$D:$D,'Country_Lookup'!$E:$E)</f>
        <v>United Kingdom</v>
      </c>
    </row>
    <row r="4845" spans="1:10" x14ac:dyDescent="0.3">
      <c r="A4845">
        <v>17239</v>
      </c>
      <c r="B4845">
        <v>312</v>
      </c>
      <c r="C4845">
        <v>4</v>
      </c>
      <c r="D4845">
        <v>1189.45</v>
      </c>
      <c r="E4845" cm="1">
        <f t="array" ref="E4845">_xlfn.IFS(B4845&lt;=PERCENTILE($B$3:$B$5882,0.2),5,B4845&lt;=PERCENTILE($B$3:$B$5882,0.4),4,B4845&lt;=PERCENTILE($B$3:$B$5882,0.6),3,B4845&lt;=PERCENTILE($B$3:$B$5882,0.8),2,TRUE,1)</f>
        <v>2</v>
      </c>
      <c r="F4845" cm="1">
        <f t="array" ref="F4845">_xlfn.IFS(C4845&lt;=PERCENTILE($C$3:$C$5882,0.2),1,C4845&lt;=PERCENTILE($C$3:$C$5882,0.4),2,C4845&lt;=PERCENTILE($C$3:$C$5882,0.6),3,C4845&lt;=PERCENTILE($C$3:$C$5882,0.8),4,TRUE,5)</f>
        <v>3</v>
      </c>
      <c r="G4845" cm="1">
        <f t="array" ref="G4845">_xlfn.IFS(D4845&lt;=PERCENTILE($D$3:$D$5882,0.2),1,D4845&lt;=PERCENTILE($D$3:$D$5882,0.4),2,D4845&lt;=PERCENTILE($D$3:$D$5882,0.6),3,D4845&lt;=PERCENTILE($D$3:$D$5882,0.8),4,TRUE,5)</f>
        <v>3</v>
      </c>
      <c r="H4845" s="3" t="str" cm="1">
        <f t="array" ref="H4845">_xlfn.IFS(AND(E4845&gt;=4,F4845&gt;=4,G4845&gt;=4),"Champions",AND(E4845&gt;=3,F4845&gt;=3,G4845&gt;=3),"Loyal Customers",AND(E4845&lt;=2,F4845&gt;=3),"At Risk",AND(E4845&lt;=2,F4845&lt;=2,G4845&lt;=2),"Lost",AND(E4845&gt;=4,F4845&lt;=2),"New/Promising",TRUE,"Needs Attention")</f>
        <v>At Risk</v>
      </c>
      <c r="I4845" s="3" t="str">
        <f t="shared" si="79"/>
        <v>Churned</v>
      </c>
      <c r="J4845" s="3" t="str">
        <f>_xlfn.XLOOKUP(A4845,'Country_Lookup'!$D:$D,'Country_Lookup'!$E:$E)</f>
        <v>United Kingdom</v>
      </c>
    </row>
    <row r="4846" spans="1:10" x14ac:dyDescent="0.3">
      <c r="A4846">
        <v>17240</v>
      </c>
      <c r="B4846">
        <v>596</v>
      </c>
      <c r="C4846">
        <v>1</v>
      </c>
      <c r="D4846">
        <v>130.6</v>
      </c>
      <c r="E4846" cm="1">
        <f t="array" ref="E4846">_xlfn.IFS(B4846&lt;=PERCENTILE($B$3:$B$5882,0.2),5,B4846&lt;=PERCENTILE($B$3:$B$5882,0.4),4,B4846&lt;=PERCENTILE($B$3:$B$5882,0.6),3,B4846&lt;=PERCENTILE($B$3:$B$5882,0.8),2,TRUE,1)</f>
        <v>1</v>
      </c>
      <c r="F4846" cm="1">
        <f t="array" ref="F4846">_xlfn.IFS(C4846&lt;=PERCENTILE($C$3:$C$5882,0.2),1,C4846&lt;=PERCENTILE($C$3:$C$5882,0.4),2,C4846&lt;=PERCENTILE($C$3:$C$5882,0.6),3,C4846&lt;=PERCENTILE($C$3:$C$5882,0.8),4,TRUE,5)</f>
        <v>1</v>
      </c>
      <c r="G4846" cm="1">
        <f t="array" ref="G4846">_xlfn.IFS(D4846&lt;=PERCENTILE($D$3:$D$5882,0.2),1,D4846&lt;=PERCENTILE($D$3:$D$5882,0.4),2,D4846&lt;=PERCENTILE($D$3:$D$5882,0.6),3,D4846&lt;=PERCENTILE($D$3:$D$5882,0.8),4,TRUE,5)</f>
        <v>1</v>
      </c>
      <c r="H4846" s="3" t="str" cm="1">
        <f t="array" ref="H4846">_xlfn.IFS(AND(E4846&gt;=4,F4846&gt;=4,G4846&gt;=4),"Champions",AND(E4846&gt;=3,F4846&gt;=3,G4846&gt;=3),"Loyal Customers",AND(E4846&lt;=2,F4846&gt;=3),"At Risk",AND(E4846&lt;=2,F4846&lt;=2,G4846&lt;=2),"Lost",AND(E4846&gt;=4,F4846&lt;=2),"New/Promising",TRUE,"Needs Attention")</f>
        <v>Lost</v>
      </c>
      <c r="I4846" s="3" t="str">
        <f t="shared" si="79"/>
        <v>Churned</v>
      </c>
      <c r="J4846" s="3" t="str">
        <f>_xlfn.XLOOKUP(A4846,'Country_Lookup'!$D:$D,'Country_Lookup'!$E:$E)</f>
        <v>United Kingdom</v>
      </c>
    </row>
    <row r="4847" spans="1:10" x14ac:dyDescent="0.3">
      <c r="A4847">
        <v>17241</v>
      </c>
      <c r="B4847">
        <v>385</v>
      </c>
      <c r="C4847">
        <v>12</v>
      </c>
      <c r="D4847">
        <v>2744.1400000000017</v>
      </c>
      <c r="E4847" cm="1">
        <f t="array" ref="E4847">_xlfn.IFS(B4847&lt;=PERCENTILE($B$3:$B$5882,0.2),5,B4847&lt;=PERCENTILE($B$3:$B$5882,0.4),4,B4847&lt;=PERCENTILE($B$3:$B$5882,0.6),3,B4847&lt;=PERCENTILE($B$3:$B$5882,0.8),2,TRUE,1)</f>
        <v>2</v>
      </c>
      <c r="F4847" cm="1">
        <f t="array" ref="F4847">_xlfn.IFS(C4847&lt;=PERCENTILE($C$3:$C$5882,0.2),1,C4847&lt;=PERCENTILE($C$3:$C$5882,0.4),2,C4847&lt;=PERCENTILE($C$3:$C$5882,0.6),3,C4847&lt;=PERCENTILE($C$3:$C$5882,0.8),4,TRUE,5)</f>
        <v>5</v>
      </c>
      <c r="G4847" cm="1">
        <f t="array" ref="G4847">_xlfn.IFS(D4847&lt;=PERCENTILE($D$3:$D$5882,0.2),1,D4847&lt;=PERCENTILE($D$3:$D$5882,0.4),2,D4847&lt;=PERCENTILE($D$3:$D$5882,0.6),3,D4847&lt;=PERCENTILE($D$3:$D$5882,0.8),4,TRUE,5)</f>
        <v>4</v>
      </c>
      <c r="H4847" s="3" t="str" cm="1">
        <f t="array" ref="H4847">_xlfn.IFS(AND(E4847&gt;=4,F4847&gt;=4,G4847&gt;=4),"Champions",AND(E4847&gt;=3,F4847&gt;=3,G4847&gt;=3),"Loyal Customers",AND(E4847&lt;=2,F4847&gt;=3),"At Risk",AND(E4847&lt;=2,F4847&lt;=2,G4847&lt;=2),"Lost",AND(E4847&gt;=4,F4847&lt;=2),"New/Promising",TRUE,"Needs Attention")</f>
        <v>At Risk</v>
      </c>
      <c r="I4847" s="3" t="str">
        <f t="shared" si="79"/>
        <v>Churned</v>
      </c>
      <c r="J4847" s="3" t="str">
        <f>_xlfn.XLOOKUP(A4847,'Country_Lookup'!$D:$D,'Country_Lookup'!$E:$E)</f>
        <v>United Kingdom</v>
      </c>
    </row>
    <row r="4848" spans="1:10" x14ac:dyDescent="0.3">
      <c r="A4848">
        <v>17242</v>
      </c>
      <c r="B4848">
        <v>108</v>
      </c>
      <c r="C4848">
        <v>5</v>
      </c>
      <c r="D4848">
        <v>2889.2799999999993</v>
      </c>
      <c r="E4848" cm="1">
        <f t="array" ref="E4848">_xlfn.IFS(B4848&lt;=PERCENTILE($B$3:$B$5882,0.2),5,B4848&lt;=PERCENTILE($B$3:$B$5882,0.4),4,B4848&lt;=PERCENTILE($B$3:$B$5882,0.6),3,B4848&lt;=PERCENTILE($B$3:$B$5882,0.8),2,TRUE,1)</f>
        <v>3</v>
      </c>
      <c r="F4848" cm="1">
        <f t="array" ref="F4848">_xlfn.IFS(C4848&lt;=PERCENTILE($C$3:$C$5882,0.2),1,C4848&lt;=PERCENTILE($C$3:$C$5882,0.4),2,C4848&lt;=PERCENTILE($C$3:$C$5882,0.6),3,C4848&lt;=PERCENTILE($C$3:$C$5882,0.8),4,TRUE,5)</f>
        <v>4</v>
      </c>
      <c r="G4848" cm="1">
        <f t="array" ref="G4848">_xlfn.IFS(D4848&lt;=PERCENTILE($D$3:$D$5882,0.2),1,D4848&lt;=PERCENTILE($D$3:$D$5882,0.4),2,D4848&lt;=PERCENTILE($D$3:$D$5882,0.6),3,D4848&lt;=PERCENTILE($D$3:$D$5882,0.8),4,TRUE,5)</f>
        <v>4</v>
      </c>
      <c r="H4848" s="3" t="str" cm="1">
        <f t="array" ref="H4848">_xlfn.IFS(AND(E4848&gt;=4,F4848&gt;=4,G4848&gt;=4),"Champions",AND(E4848&gt;=3,F4848&gt;=3,G4848&gt;=3),"Loyal Customers",AND(E4848&lt;=2,F4848&gt;=3),"At Risk",AND(E4848&lt;=2,F4848&lt;=2,G4848&lt;=2),"Lost",AND(E4848&gt;=4,F4848&lt;=2),"New/Promising",TRUE,"Needs Attention")</f>
        <v>Loyal Customers</v>
      </c>
      <c r="I4848" s="3" t="str">
        <f t="shared" si="79"/>
        <v>Churned</v>
      </c>
      <c r="J4848" s="3" t="str">
        <f>_xlfn.XLOOKUP(A4848,'Country_Lookup'!$D:$D,'Country_Lookup'!$E:$E)</f>
        <v>United Kingdom</v>
      </c>
    </row>
    <row r="4849" spans="1:10" x14ac:dyDescent="0.3">
      <c r="A4849">
        <v>17243</v>
      </c>
      <c r="B4849">
        <v>1</v>
      </c>
      <c r="C4849">
        <v>69</v>
      </c>
      <c r="D4849">
        <v>20889.859999999659</v>
      </c>
      <c r="E4849" cm="1">
        <f t="array" ref="E4849">_xlfn.IFS(B4849&lt;=PERCENTILE($B$3:$B$5882,0.2),5,B4849&lt;=PERCENTILE($B$3:$B$5882,0.4),4,B4849&lt;=PERCENTILE($B$3:$B$5882,0.6),3,B4849&lt;=PERCENTILE($B$3:$B$5882,0.8),2,TRUE,1)</f>
        <v>5</v>
      </c>
      <c r="F4849" cm="1">
        <f t="array" ref="F4849">_xlfn.IFS(C4849&lt;=PERCENTILE($C$3:$C$5882,0.2),1,C4849&lt;=PERCENTILE($C$3:$C$5882,0.4),2,C4849&lt;=PERCENTILE($C$3:$C$5882,0.6),3,C4849&lt;=PERCENTILE($C$3:$C$5882,0.8),4,TRUE,5)</f>
        <v>5</v>
      </c>
      <c r="G4849" cm="1">
        <f t="array" ref="G4849">_xlfn.IFS(D4849&lt;=PERCENTILE($D$3:$D$5882,0.2),1,D4849&lt;=PERCENTILE($D$3:$D$5882,0.4),2,D4849&lt;=PERCENTILE($D$3:$D$5882,0.6),3,D4849&lt;=PERCENTILE($D$3:$D$5882,0.8),4,TRUE,5)</f>
        <v>5</v>
      </c>
      <c r="H4849" s="3" t="str" cm="1">
        <f t="array" ref="H4849">_xlfn.IFS(AND(E4849&gt;=4,F4849&gt;=4,G4849&gt;=4),"Champions",AND(E4849&gt;=3,F4849&gt;=3,G4849&gt;=3),"Loyal Customers",AND(E4849&lt;=2,F4849&gt;=3),"At Risk",AND(E4849&lt;=2,F4849&lt;=2,G4849&lt;=2),"Lost",AND(E4849&gt;=4,F4849&lt;=2),"New/Promising",TRUE,"Needs Attention")</f>
        <v>Champions</v>
      </c>
      <c r="I4849" s="3" t="str">
        <f t="shared" si="79"/>
        <v>Active</v>
      </c>
      <c r="J4849" s="3" t="str">
        <f>_xlfn.XLOOKUP(A4849,'Country_Lookup'!$D:$D,'Country_Lookup'!$E:$E)</f>
        <v>United Kingdom</v>
      </c>
    </row>
    <row r="4850" spans="1:10" x14ac:dyDescent="0.3">
      <c r="A4850">
        <v>17244</v>
      </c>
      <c r="B4850">
        <v>53</v>
      </c>
      <c r="C4850">
        <v>5</v>
      </c>
      <c r="D4850">
        <v>1826.0400000000016</v>
      </c>
      <c r="E4850" cm="1">
        <f t="array" ref="E4850">_xlfn.IFS(B4850&lt;=PERCENTILE($B$3:$B$5882,0.2),5,B4850&lt;=PERCENTILE($B$3:$B$5882,0.4),4,B4850&lt;=PERCENTILE($B$3:$B$5882,0.6),3,B4850&lt;=PERCENTILE($B$3:$B$5882,0.8),2,TRUE,1)</f>
        <v>4</v>
      </c>
      <c r="F4850" cm="1">
        <f t="array" ref="F4850">_xlfn.IFS(C4850&lt;=PERCENTILE($C$3:$C$5882,0.2),1,C4850&lt;=PERCENTILE($C$3:$C$5882,0.4),2,C4850&lt;=PERCENTILE($C$3:$C$5882,0.6),3,C4850&lt;=PERCENTILE($C$3:$C$5882,0.8),4,TRUE,5)</f>
        <v>4</v>
      </c>
      <c r="G4850" cm="1">
        <f t="array" ref="G4850">_xlfn.IFS(D4850&lt;=PERCENTILE($D$3:$D$5882,0.2),1,D4850&lt;=PERCENTILE($D$3:$D$5882,0.4),2,D4850&lt;=PERCENTILE($D$3:$D$5882,0.6),3,D4850&lt;=PERCENTILE($D$3:$D$5882,0.8),4,TRUE,5)</f>
        <v>4</v>
      </c>
      <c r="H4850" s="3" t="str" cm="1">
        <f t="array" ref="H4850">_xlfn.IFS(AND(E4850&gt;=4,F4850&gt;=4,G4850&gt;=4),"Champions",AND(E4850&gt;=3,F4850&gt;=3,G4850&gt;=3),"Loyal Customers",AND(E4850&lt;=2,F4850&gt;=3),"At Risk",AND(E4850&lt;=2,F4850&lt;=2,G4850&lt;=2),"Lost",AND(E4850&gt;=4,F4850&lt;=2),"New/Promising",TRUE,"Needs Attention")</f>
        <v>Champions</v>
      </c>
      <c r="I4850" s="3" t="str">
        <f t="shared" si="79"/>
        <v>Active</v>
      </c>
      <c r="J4850" s="3" t="str">
        <f>_xlfn.XLOOKUP(A4850,'Country_Lookup'!$D:$D,'Country_Lookup'!$E:$E)</f>
        <v>United Kingdom</v>
      </c>
    </row>
    <row r="4851" spans="1:10" x14ac:dyDescent="0.3">
      <c r="A4851">
        <v>17245</v>
      </c>
      <c r="B4851">
        <v>204</v>
      </c>
      <c r="C4851">
        <v>2</v>
      </c>
      <c r="D4851">
        <v>371.63</v>
      </c>
      <c r="E4851" cm="1">
        <f t="array" ref="E4851">_xlfn.IFS(B4851&lt;=PERCENTILE($B$3:$B$5882,0.2),5,B4851&lt;=PERCENTILE($B$3:$B$5882,0.4),4,B4851&lt;=PERCENTILE($B$3:$B$5882,0.6),3,B4851&lt;=PERCENTILE($B$3:$B$5882,0.8),2,TRUE,1)</f>
        <v>2</v>
      </c>
      <c r="F4851" cm="1">
        <f t="array" ref="F4851">_xlfn.IFS(C4851&lt;=PERCENTILE($C$3:$C$5882,0.2),1,C4851&lt;=PERCENTILE($C$3:$C$5882,0.4),2,C4851&lt;=PERCENTILE($C$3:$C$5882,0.6),3,C4851&lt;=PERCENTILE($C$3:$C$5882,0.8),4,TRUE,5)</f>
        <v>2</v>
      </c>
      <c r="G4851" cm="1">
        <f t="array" ref="G4851">_xlfn.IFS(D4851&lt;=PERCENTILE($D$3:$D$5882,0.2),1,D4851&lt;=PERCENTILE($D$3:$D$5882,0.4),2,D4851&lt;=PERCENTILE($D$3:$D$5882,0.6),3,D4851&lt;=PERCENTILE($D$3:$D$5882,0.8),4,TRUE,5)</f>
        <v>2</v>
      </c>
      <c r="H4851" s="3" t="str" cm="1">
        <f t="array" ref="H4851">_xlfn.IFS(AND(E4851&gt;=4,F4851&gt;=4,G4851&gt;=4),"Champions",AND(E4851&gt;=3,F4851&gt;=3,G4851&gt;=3),"Loyal Customers",AND(E4851&lt;=2,F4851&gt;=3),"At Risk",AND(E4851&lt;=2,F4851&lt;=2,G4851&lt;=2),"Lost",AND(E4851&gt;=4,F4851&lt;=2),"New/Promising",TRUE,"Needs Attention")</f>
        <v>Lost</v>
      </c>
      <c r="I4851" s="3" t="str">
        <f t="shared" si="79"/>
        <v>Churned</v>
      </c>
      <c r="J4851" s="3" t="str">
        <f>_xlfn.XLOOKUP(A4851,'Country_Lookup'!$D:$D,'Country_Lookup'!$E:$E)</f>
        <v>United Kingdom</v>
      </c>
    </row>
    <row r="4852" spans="1:10" x14ac:dyDescent="0.3">
      <c r="A4852">
        <v>17246</v>
      </c>
      <c r="B4852">
        <v>546</v>
      </c>
      <c r="C4852">
        <v>2</v>
      </c>
      <c r="D4852">
        <v>38.919999999999995</v>
      </c>
      <c r="E4852" cm="1">
        <f t="array" ref="E4852">_xlfn.IFS(B4852&lt;=PERCENTILE($B$3:$B$5882,0.2),5,B4852&lt;=PERCENTILE($B$3:$B$5882,0.4),4,B4852&lt;=PERCENTILE($B$3:$B$5882,0.6),3,B4852&lt;=PERCENTILE($B$3:$B$5882,0.8),2,TRUE,1)</f>
        <v>1</v>
      </c>
      <c r="F4852" cm="1">
        <f t="array" ref="F4852">_xlfn.IFS(C4852&lt;=PERCENTILE($C$3:$C$5882,0.2),1,C4852&lt;=PERCENTILE($C$3:$C$5882,0.4),2,C4852&lt;=PERCENTILE($C$3:$C$5882,0.6),3,C4852&lt;=PERCENTILE($C$3:$C$5882,0.8),4,TRUE,5)</f>
        <v>2</v>
      </c>
      <c r="G4852" cm="1">
        <f t="array" ref="G4852">_xlfn.IFS(D4852&lt;=PERCENTILE($D$3:$D$5882,0.2),1,D4852&lt;=PERCENTILE($D$3:$D$5882,0.4),2,D4852&lt;=PERCENTILE($D$3:$D$5882,0.6),3,D4852&lt;=PERCENTILE($D$3:$D$5882,0.8),4,TRUE,5)</f>
        <v>1</v>
      </c>
      <c r="H4852" s="3" t="str" cm="1">
        <f t="array" ref="H4852">_xlfn.IFS(AND(E4852&gt;=4,F4852&gt;=4,G4852&gt;=4),"Champions",AND(E4852&gt;=3,F4852&gt;=3,G4852&gt;=3),"Loyal Customers",AND(E4852&lt;=2,F4852&gt;=3),"At Risk",AND(E4852&lt;=2,F4852&lt;=2,G4852&lt;=2),"Lost",AND(E4852&gt;=4,F4852&lt;=2),"New/Promising",TRUE,"Needs Attention")</f>
        <v>Lost</v>
      </c>
      <c r="I4852" s="3" t="str">
        <f t="shared" si="79"/>
        <v>Churned</v>
      </c>
      <c r="J4852" s="3" t="str">
        <f>_xlfn.XLOOKUP(A4852,'Country_Lookup'!$D:$D,'Country_Lookup'!$E:$E)</f>
        <v>United Kingdom</v>
      </c>
    </row>
    <row r="4853" spans="1:10" x14ac:dyDescent="0.3">
      <c r="A4853">
        <v>17247</v>
      </c>
      <c r="B4853">
        <v>15</v>
      </c>
      <c r="C4853">
        <v>1</v>
      </c>
      <c r="D4853">
        <v>282.19000000000017</v>
      </c>
      <c r="E4853" cm="1">
        <f t="array" ref="E4853">_xlfn.IFS(B4853&lt;=PERCENTILE($B$3:$B$5882,0.2),5,B4853&lt;=PERCENTILE($B$3:$B$5882,0.4),4,B4853&lt;=PERCENTILE($B$3:$B$5882,0.6),3,B4853&lt;=PERCENTILE($B$3:$B$5882,0.8),2,TRUE,1)</f>
        <v>5</v>
      </c>
      <c r="F4853" cm="1">
        <f t="array" ref="F4853">_xlfn.IFS(C4853&lt;=PERCENTILE($C$3:$C$5882,0.2),1,C4853&lt;=PERCENTILE($C$3:$C$5882,0.4),2,C4853&lt;=PERCENTILE($C$3:$C$5882,0.6),3,C4853&lt;=PERCENTILE($C$3:$C$5882,0.8),4,TRUE,5)</f>
        <v>1</v>
      </c>
      <c r="G4853" cm="1">
        <f t="array" ref="G4853">_xlfn.IFS(D4853&lt;=PERCENTILE($D$3:$D$5882,0.2),1,D4853&lt;=PERCENTILE($D$3:$D$5882,0.4),2,D4853&lt;=PERCENTILE($D$3:$D$5882,0.6),3,D4853&lt;=PERCENTILE($D$3:$D$5882,0.8),4,TRUE,5)</f>
        <v>1</v>
      </c>
      <c r="H4853" s="3" t="str" cm="1">
        <f t="array" ref="H4853">_xlfn.IFS(AND(E4853&gt;=4,F4853&gt;=4,G4853&gt;=4),"Champions",AND(E4853&gt;=3,F4853&gt;=3,G4853&gt;=3),"Loyal Customers",AND(E4853&lt;=2,F4853&gt;=3),"At Risk",AND(E4853&lt;=2,F4853&lt;=2,G4853&lt;=2),"Lost",AND(E4853&gt;=4,F4853&lt;=2),"New/Promising",TRUE,"Needs Attention")</f>
        <v>New/Promising</v>
      </c>
      <c r="I4853" s="3" t="str">
        <f t="shared" si="79"/>
        <v>Active</v>
      </c>
      <c r="J4853" s="3" t="str">
        <f>_xlfn.XLOOKUP(A4853,'Country_Lookup'!$D:$D,'Country_Lookup'!$E:$E)</f>
        <v>United Kingdom</v>
      </c>
    </row>
    <row r="4854" spans="1:10" x14ac:dyDescent="0.3">
      <c r="A4854">
        <v>17248</v>
      </c>
      <c r="B4854">
        <v>120</v>
      </c>
      <c r="C4854">
        <v>2</v>
      </c>
      <c r="D4854">
        <v>546.16000000000167</v>
      </c>
      <c r="E4854" cm="1">
        <f t="array" ref="E4854">_xlfn.IFS(B4854&lt;=PERCENTILE($B$3:$B$5882,0.2),5,B4854&lt;=PERCENTILE($B$3:$B$5882,0.4),4,B4854&lt;=PERCENTILE($B$3:$B$5882,0.6),3,B4854&lt;=PERCENTILE($B$3:$B$5882,0.8),2,TRUE,1)</f>
        <v>3</v>
      </c>
      <c r="F4854" cm="1">
        <f t="array" ref="F4854">_xlfn.IFS(C4854&lt;=PERCENTILE($C$3:$C$5882,0.2),1,C4854&lt;=PERCENTILE($C$3:$C$5882,0.4),2,C4854&lt;=PERCENTILE($C$3:$C$5882,0.6),3,C4854&lt;=PERCENTILE($C$3:$C$5882,0.8),4,TRUE,5)</f>
        <v>2</v>
      </c>
      <c r="G4854" cm="1">
        <f t="array" ref="G4854">_xlfn.IFS(D4854&lt;=PERCENTILE($D$3:$D$5882,0.2),1,D4854&lt;=PERCENTILE($D$3:$D$5882,0.4),2,D4854&lt;=PERCENTILE($D$3:$D$5882,0.6),3,D4854&lt;=PERCENTILE($D$3:$D$5882,0.8),4,TRUE,5)</f>
        <v>2</v>
      </c>
      <c r="H4854" s="3" t="str" cm="1">
        <f t="array" ref="H4854">_xlfn.IFS(AND(E4854&gt;=4,F4854&gt;=4,G4854&gt;=4),"Champions",AND(E4854&gt;=3,F4854&gt;=3,G4854&gt;=3),"Loyal Customers",AND(E4854&lt;=2,F4854&gt;=3),"At Risk",AND(E4854&lt;=2,F4854&lt;=2,G4854&lt;=2),"Lost",AND(E4854&gt;=4,F4854&lt;=2),"New/Promising",TRUE,"Needs Attention")</f>
        <v>Needs Attention</v>
      </c>
      <c r="I4854" s="3" t="str">
        <f t="shared" si="79"/>
        <v>Churned</v>
      </c>
      <c r="J4854" s="3" t="str">
        <f>_xlfn.XLOOKUP(A4854,'Country_Lookup'!$D:$D,'Country_Lookup'!$E:$E)</f>
        <v>United Kingdom</v>
      </c>
    </row>
    <row r="4855" spans="1:10" x14ac:dyDescent="0.3">
      <c r="A4855">
        <v>17249</v>
      </c>
      <c r="B4855">
        <v>428</v>
      </c>
      <c r="C4855">
        <v>1</v>
      </c>
      <c r="D4855">
        <v>68.029999999999987</v>
      </c>
      <c r="E4855" cm="1">
        <f t="array" ref="E4855">_xlfn.IFS(B4855&lt;=PERCENTILE($B$3:$B$5882,0.2),5,B4855&lt;=PERCENTILE($B$3:$B$5882,0.4),4,B4855&lt;=PERCENTILE($B$3:$B$5882,0.6),3,B4855&lt;=PERCENTILE($B$3:$B$5882,0.8),2,TRUE,1)</f>
        <v>1</v>
      </c>
      <c r="F4855" cm="1">
        <f t="array" ref="F4855">_xlfn.IFS(C4855&lt;=PERCENTILE($C$3:$C$5882,0.2),1,C4855&lt;=PERCENTILE($C$3:$C$5882,0.4),2,C4855&lt;=PERCENTILE($C$3:$C$5882,0.6),3,C4855&lt;=PERCENTILE($C$3:$C$5882,0.8),4,TRUE,5)</f>
        <v>1</v>
      </c>
      <c r="G4855" cm="1">
        <f t="array" ref="G4855">_xlfn.IFS(D4855&lt;=PERCENTILE($D$3:$D$5882,0.2),1,D4855&lt;=PERCENTILE($D$3:$D$5882,0.4),2,D4855&lt;=PERCENTILE($D$3:$D$5882,0.6),3,D4855&lt;=PERCENTILE($D$3:$D$5882,0.8),4,TRUE,5)</f>
        <v>1</v>
      </c>
      <c r="H4855" s="3" t="str" cm="1">
        <f t="array" ref="H4855">_xlfn.IFS(AND(E4855&gt;=4,F4855&gt;=4,G4855&gt;=4),"Champions",AND(E4855&gt;=3,F4855&gt;=3,G4855&gt;=3),"Loyal Customers",AND(E4855&lt;=2,F4855&gt;=3),"At Risk",AND(E4855&lt;=2,F4855&lt;=2,G4855&lt;=2),"Lost",AND(E4855&gt;=4,F4855&lt;=2),"New/Promising",TRUE,"Needs Attention")</f>
        <v>Lost</v>
      </c>
      <c r="I4855" s="3" t="str">
        <f t="shared" si="79"/>
        <v>Churned</v>
      </c>
      <c r="J4855" s="3" t="str">
        <f>_xlfn.XLOOKUP(A4855,'Country_Lookup'!$D:$D,'Country_Lookup'!$E:$E)</f>
        <v>United Kingdom</v>
      </c>
    </row>
    <row r="4856" spans="1:10" x14ac:dyDescent="0.3">
      <c r="A4856">
        <v>17250</v>
      </c>
      <c r="B4856">
        <v>3</v>
      </c>
      <c r="C4856">
        <v>2</v>
      </c>
      <c r="D4856">
        <v>384.52000000000032</v>
      </c>
      <c r="E4856" cm="1">
        <f t="array" ref="E4856">_xlfn.IFS(B4856&lt;=PERCENTILE($B$3:$B$5882,0.2),5,B4856&lt;=PERCENTILE($B$3:$B$5882,0.4),4,B4856&lt;=PERCENTILE($B$3:$B$5882,0.6),3,B4856&lt;=PERCENTILE($B$3:$B$5882,0.8),2,TRUE,1)</f>
        <v>5</v>
      </c>
      <c r="F4856" cm="1">
        <f t="array" ref="F4856">_xlfn.IFS(C4856&lt;=PERCENTILE($C$3:$C$5882,0.2),1,C4856&lt;=PERCENTILE($C$3:$C$5882,0.4),2,C4856&lt;=PERCENTILE($C$3:$C$5882,0.6),3,C4856&lt;=PERCENTILE($C$3:$C$5882,0.8),4,TRUE,5)</f>
        <v>2</v>
      </c>
      <c r="G4856" cm="1">
        <f t="array" ref="G4856">_xlfn.IFS(D4856&lt;=PERCENTILE($D$3:$D$5882,0.2),1,D4856&lt;=PERCENTILE($D$3:$D$5882,0.4),2,D4856&lt;=PERCENTILE($D$3:$D$5882,0.6),3,D4856&lt;=PERCENTILE($D$3:$D$5882,0.8),4,TRUE,5)</f>
        <v>2</v>
      </c>
      <c r="H4856" s="3" t="str" cm="1">
        <f t="array" ref="H4856">_xlfn.IFS(AND(E4856&gt;=4,F4856&gt;=4,G4856&gt;=4),"Champions",AND(E4856&gt;=3,F4856&gt;=3,G4856&gt;=3),"Loyal Customers",AND(E4856&lt;=2,F4856&gt;=3),"At Risk",AND(E4856&lt;=2,F4856&lt;=2,G4856&lt;=2),"Lost",AND(E4856&gt;=4,F4856&lt;=2),"New/Promising",TRUE,"Needs Attention")</f>
        <v>New/Promising</v>
      </c>
      <c r="I4856" s="3" t="str">
        <f t="shared" si="79"/>
        <v>Active</v>
      </c>
      <c r="J4856" s="3" t="str">
        <f>_xlfn.XLOOKUP(A4856,'Country_Lookup'!$D:$D,'Country_Lookup'!$E:$E)</f>
        <v>United Kingdom</v>
      </c>
    </row>
    <row r="4857" spans="1:10" x14ac:dyDescent="0.3">
      <c r="A4857">
        <v>17251</v>
      </c>
      <c r="B4857">
        <v>362</v>
      </c>
      <c r="C4857">
        <v>3</v>
      </c>
      <c r="D4857">
        <v>812.43000000000018</v>
      </c>
      <c r="E4857" cm="1">
        <f t="array" ref="E4857">_xlfn.IFS(B4857&lt;=PERCENTILE($B$3:$B$5882,0.2),5,B4857&lt;=PERCENTILE($B$3:$B$5882,0.4),4,B4857&lt;=PERCENTILE($B$3:$B$5882,0.6),3,B4857&lt;=PERCENTILE($B$3:$B$5882,0.8),2,TRUE,1)</f>
        <v>2</v>
      </c>
      <c r="F4857" cm="1">
        <f t="array" ref="F4857">_xlfn.IFS(C4857&lt;=PERCENTILE($C$3:$C$5882,0.2),1,C4857&lt;=PERCENTILE($C$3:$C$5882,0.4),2,C4857&lt;=PERCENTILE($C$3:$C$5882,0.6),3,C4857&lt;=PERCENTILE($C$3:$C$5882,0.8),4,TRUE,5)</f>
        <v>3</v>
      </c>
      <c r="G4857" cm="1">
        <f t="array" ref="G4857">_xlfn.IFS(D4857&lt;=PERCENTILE($D$3:$D$5882,0.2),1,D4857&lt;=PERCENTILE($D$3:$D$5882,0.4),2,D4857&lt;=PERCENTILE($D$3:$D$5882,0.6),3,D4857&lt;=PERCENTILE($D$3:$D$5882,0.8),4,TRUE,5)</f>
        <v>3</v>
      </c>
      <c r="H4857" s="3" t="str" cm="1">
        <f t="array" ref="H4857">_xlfn.IFS(AND(E4857&gt;=4,F4857&gt;=4,G4857&gt;=4),"Champions",AND(E4857&gt;=3,F4857&gt;=3,G4857&gt;=3),"Loyal Customers",AND(E4857&lt;=2,F4857&gt;=3),"At Risk",AND(E4857&lt;=2,F4857&lt;=2,G4857&lt;=2),"Lost",AND(E4857&gt;=4,F4857&lt;=2),"New/Promising",TRUE,"Needs Attention")</f>
        <v>At Risk</v>
      </c>
      <c r="I4857" s="3" t="str">
        <f t="shared" si="79"/>
        <v>Churned</v>
      </c>
      <c r="J4857" s="3" t="str">
        <f>_xlfn.XLOOKUP(A4857,'Country_Lookup'!$D:$D,'Country_Lookup'!$E:$E)</f>
        <v>United Kingdom</v>
      </c>
    </row>
    <row r="4858" spans="1:10" x14ac:dyDescent="0.3">
      <c r="A4858">
        <v>17252</v>
      </c>
      <c r="B4858">
        <v>116</v>
      </c>
      <c r="C4858">
        <v>2</v>
      </c>
      <c r="D4858">
        <v>353.86000000000035</v>
      </c>
      <c r="E4858" cm="1">
        <f t="array" ref="E4858">_xlfn.IFS(B4858&lt;=PERCENTILE($B$3:$B$5882,0.2),5,B4858&lt;=PERCENTILE($B$3:$B$5882,0.4),4,B4858&lt;=PERCENTILE($B$3:$B$5882,0.6),3,B4858&lt;=PERCENTILE($B$3:$B$5882,0.8),2,TRUE,1)</f>
        <v>3</v>
      </c>
      <c r="F4858" cm="1">
        <f t="array" ref="F4858">_xlfn.IFS(C4858&lt;=PERCENTILE($C$3:$C$5882,0.2),1,C4858&lt;=PERCENTILE($C$3:$C$5882,0.4),2,C4858&lt;=PERCENTILE($C$3:$C$5882,0.6),3,C4858&lt;=PERCENTILE($C$3:$C$5882,0.8),4,TRUE,5)</f>
        <v>2</v>
      </c>
      <c r="G4858" cm="1">
        <f t="array" ref="G4858">_xlfn.IFS(D4858&lt;=PERCENTILE($D$3:$D$5882,0.2),1,D4858&lt;=PERCENTILE($D$3:$D$5882,0.4),2,D4858&lt;=PERCENTILE($D$3:$D$5882,0.6),3,D4858&lt;=PERCENTILE($D$3:$D$5882,0.8),4,TRUE,5)</f>
        <v>2</v>
      </c>
      <c r="H4858" s="3" t="str" cm="1">
        <f t="array" ref="H4858">_xlfn.IFS(AND(E4858&gt;=4,F4858&gt;=4,G4858&gt;=4),"Champions",AND(E4858&gt;=3,F4858&gt;=3,G4858&gt;=3),"Loyal Customers",AND(E4858&lt;=2,F4858&gt;=3),"At Risk",AND(E4858&lt;=2,F4858&lt;=2,G4858&lt;=2),"Lost",AND(E4858&gt;=4,F4858&lt;=2),"New/Promising",TRUE,"Needs Attention")</f>
        <v>Needs Attention</v>
      </c>
      <c r="I4858" s="3" t="str">
        <f t="shared" si="79"/>
        <v>Churned</v>
      </c>
      <c r="J4858" s="3" t="str">
        <f>_xlfn.XLOOKUP(A4858,'Country_Lookup'!$D:$D,'Country_Lookup'!$E:$E)</f>
        <v>United Kingdom</v>
      </c>
    </row>
    <row r="4859" spans="1:10" x14ac:dyDescent="0.3">
      <c r="A4859">
        <v>17253</v>
      </c>
      <c r="B4859">
        <v>18</v>
      </c>
      <c r="C4859">
        <v>1</v>
      </c>
      <c r="D4859">
        <v>178.2600000000001</v>
      </c>
      <c r="E4859" cm="1">
        <f t="array" ref="E4859">_xlfn.IFS(B4859&lt;=PERCENTILE($B$3:$B$5882,0.2),5,B4859&lt;=PERCENTILE($B$3:$B$5882,0.4),4,B4859&lt;=PERCENTILE($B$3:$B$5882,0.6),3,B4859&lt;=PERCENTILE($B$3:$B$5882,0.8),2,TRUE,1)</f>
        <v>5</v>
      </c>
      <c r="F4859" cm="1">
        <f t="array" ref="F4859">_xlfn.IFS(C4859&lt;=PERCENTILE($C$3:$C$5882,0.2),1,C4859&lt;=PERCENTILE($C$3:$C$5882,0.4),2,C4859&lt;=PERCENTILE($C$3:$C$5882,0.6),3,C4859&lt;=PERCENTILE($C$3:$C$5882,0.8),4,TRUE,5)</f>
        <v>1</v>
      </c>
      <c r="G4859" cm="1">
        <f t="array" ref="G4859">_xlfn.IFS(D4859&lt;=PERCENTILE($D$3:$D$5882,0.2),1,D4859&lt;=PERCENTILE($D$3:$D$5882,0.4),2,D4859&lt;=PERCENTILE($D$3:$D$5882,0.6),3,D4859&lt;=PERCENTILE($D$3:$D$5882,0.8),4,TRUE,5)</f>
        <v>1</v>
      </c>
      <c r="H4859" s="3" t="str" cm="1">
        <f t="array" ref="H4859">_xlfn.IFS(AND(E4859&gt;=4,F4859&gt;=4,G4859&gt;=4),"Champions",AND(E4859&gt;=3,F4859&gt;=3,G4859&gt;=3),"Loyal Customers",AND(E4859&lt;=2,F4859&gt;=3),"At Risk",AND(E4859&lt;=2,F4859&lt;=2,G4859&lt;=2),"Lost",AND(E4859&gt;=4,F4859&lt;=2),"New/Promising",TRUE,"Needs Attention")</f>
        <v>New/Promising</v>
      </c>
      <c r="I4859" s="3" t="str">
        <f t="shared" si="79"/>
        <v>Active</v>
      </c>
      <c r="J4859" s="3" t="str">
        <f>_xlfn.XLOOKUP(A4859,'Country_Lookup'!$D:$D,'Country_Lookup'!$E:$E)</f>
        <v>United Kingdom</v>
      </c>
    </row>
    <row r="4860" spans="1:10" x14ac:dyDescent="0.3">
      <c r="A4860">
        <v>17254</v>
      </c>
      <c r="B4860">
        <v>4</v>
      </c>
      <c r="C4860">
        <v>3</v>
      </c>
      <c r="D4860">
        <v>470.73000000000116</v>
      </c>
      <c r="E4860" cm="1">
        <f t="array" ref="E4860">_xlfn.IFS(B4860&lt;=PERCENTILE($B$3:$B$5882,0.2),5,B4860&lt;=PERCENTILE($B$3:$B$5882,0.4),4,B4860&lt;=PERCENTILE($B$3:$B$5882,0.6),3,B4860&lt;=PERCENTILE($B$3:$B$5882,0.8),2,TRUE,1)</f>
        <v>5</v>
      </c>
      <c r="F4860" cm="1">
        <f t="array" ref="F4860">_xlfn.IFS(C4860&lt;=PERCENTILE($C$3:$C$5882,0.2),1,C4860&lt;=PERCENTILE($C$3:$C$5882,0.4),2,C4860&lt;=PERCENTILE($C$3:$C$5882,0.6),3,C4860&lt;=PERCENTILE($C$3:$C$5882,0.8),4,TRUE,5)</f>
        <v>3</v>
      </c>
      <c r="G4860" cm="1">
        <f t="array" ref="G4860">_xlfn.IFS(D4860&lt;=PERCENTILE($D$3:$D$5882,0.2),1,D4860&lt;=PERCENTILE($D$3:$D$5882,0.4),2,D4860&lt;=PERCENTILE($D$3:$D$5882,0.6),3,D4860&lt;=PERCENTILE($D$3:$D$5882,0.8),4,TRUE,5)</f>
        <v>2</v>
      </c>
      <c r="H4860" s="3" t="str" cm="1">
        <f t="array" ref="H4860">_xlfn.IFS(AND(E4860&gt;=4,F4860&gt;=4,G4860&gt;=4),"Champions",AND(E4860&gt;=3,F4860&gt;=3,G4860&gt;=3),"Loyal Customers",AND(E4860&lt;=2,F4860&gt;=3),"At Risk",AND(E4860&lt;=2,F4860&lt;=2,G4860&lt;=2),"Lost",AND(E4860&gt;=4,F4860&lt;=2),"New/Promising",TRUE,"Needs Attention")</f>
        <v>Needs Attention</v>
      </c>
      <c r="I4860" s="3" t="str">
        <f t="shared" si="79"/>
        <v>Active</v>
      </c>
      <c r="J4860" s="3" t="str">
        <f>_xlfn.XLOOKUP(A4860,'Country_Lookup'!$D:$D,'Country_Lookup'!$E:$E)</f>
        <v>United Kingdom</v>
      </c>
    </row>
    <row r="4861" spans="1:10" x14ac:dyDescent="0.3">
      <c r="A4861">
        <v>17255</v>
      </c>
      <c r="B4861">
        <v>40</v>
      </c>
      <c r="C4861">
        <v>4</v>
      </c>
      <c r="D4861">
        <v>799.13000000000204</v>
      </c>
      <c r="E4861" cm="1">
        <f t="array" ref="E4861">_xlfn.IFS(B4861&lt;=PERCENTILE($B$3:$B$5882,0.2),5,B4861&lt;=PERCENTILE($B$3:$B$5882,0.4),4,B4861&lt;=PERCENTILE($B$3:$B$5882,0.6),3,B4861&lt;=PERCENTILE($B$3:$B$5882,0.8),2,TRUE,1)</f>
        <v>4</v>
      </c>
      <c r="F4861" cm="1">
        <f t="array" ref="F4861">_xlfn.IFS(C4861&lt;=PERCENTILE($C$3:$C$5882,0.2),1,C4861&lt;=PERCENTILE($C$3:$C$5882,0.4),2,C4861&lt;=PERCENTILE($C$3:$C$5882,0.6),3,C4861&lt;=PERCENTILE($C$3:$C$5882,0.8),4,TRUE,5)</f>
        <v>3</v>
      </c>
      <c r="G4861" cm="1">
        <f t="array" ref="G4861">_xlfn.IFS(D4861&lt;=PERCENTILE($D$3:$D$5882,0.2),1,D4861&lt;=PERCENTILE($D$3:$D$5882,0.4),2,D4861&lt;=PERCENTILE($D$3:$D$5882,0.6),3,D4861&lt;=PERCENTILE($D$3:$D$5882,0.8),4,TRUE,5)</f>
        <v>3</v>
      </c>
      <c r="H4861" s="3" t="str" cm="1">
        <f t="array" ref="H4861">_xlfn.IFS(AND(E4861&gt;=4,F4861&gt;=4,G4861&gt;=4),"Champions",AND(E4861&gt;=3,F4861&gt;=3,G4861&gt;=3),"Loyal Customers",AND(E4861&lt;=2,F4861&gt;=3),"At Risk",AND(E4861&lt;=2,F4861&lt;=2,G4861&lt;=2),"Lost",AND(E4861&gt;=4,F4861&lt;=2),"New/Promising",TRUE,"Needs Attention")</f>
        <v>Loyal Customers</v>
      </c>
      <c r="I4861" s="3" t="str">
        <f t="shared" si="79"/>
        <v>Active</v>
      </c>
      <c r="J4861" s="3" t="str">
        <f>_xlfn.XLOOKUP(A4861,'Country_Lookup'!$D:$D,'Country_Lookup'!$E:$E)</f>
        <v>United Kingdom</v>
      </c>
    </row>
    <row r="4862" spans="1:10" x14ac:dyDescent="0.3">
      <c r="A4862">
        <v>17256</v>
      </c>
      <c r="B4862">
        <v>107</v>
      </c>
      <c r="C4862">
        <v>5</v>
      </c>
      <c r="D4862">
        <v>498.93000000000018</v>
      </c>
      <c r="E4862" cm="1">
        <f t="array" ref="E4862">_xlfn.IFS(B4862&lt;=PERCENTILE($B$3:$B$5882,0.2),5,B4862&lt;=PERCENTILE($B$3:$B$5882,0.4),4,B4862&lt;=PERCENTILE($B$3:$B$5882,0.6),3,B4862&lt;=PERCENTILE($B$3:$B$5882,0.8),2,TRUE,1)</f>
        <v>3</v>
      </c>
      <c r="F4862" cm="1">
        <f t="array" ref="F4862">_xlfn.IFS(C4862&lt;=PERCENTILE($C$3:$C$5882,0.2),1,C4862&lt;=PERCENTILE($C$3:$C$5882,0.4),2,C4862&lt;=PERCENTILE($C$3:$C$5882,0.6),3,C4862&lt;=PERCENTILE($C$3:$C$5882,0.8),4,TRUE,5)</f>
        <v>4</v>
      </c>
      <c r="G4862" cm="1">
        <f t="array" ref="G4862">_xlfn.IFS(D4862&lt;=PERCENTILE($D$3:$D$5882,0.2),1,D4862&lt;=PERCENTILE($D$3:$D$5882,0.4),2,D4862&lt;=PERCENTILE($D$3:$D$5882,0.6),3,D4862&lt;=PERCENTILE($D$3:$D$5882,0.8),4,TRUE,5)</f>
        <v>2</v>
      </c>
      <c r="H4862" s="3" t="str" cm="1">
        <f t="array" ref="H4862">_xlfn.IFS(AND(E4862&gt;=4,F4862&gt;=4,G4862&gt;=4),"Champions",AND(E4862&gt;=3,F4862&gt;=3,G4862&gt;=3),"Loyal Customers",AND(E4862&lt;=2,F4862&gt;=3),"At Risk",AND(E4862&lt;=2,F4862&lt;=2,G4862&lt;=2),"Lost",AND(E4862&gt;=4,F4862&lt;=2),"New/Promising",TRUE,"Needs Attention")</f>
        <v>Needs Attention</v>
      </c>
      <c r="I4862" s="3" t="str">
        <f t="shared" si="79"/>
        <v>Churned</v>
      </c>
      <c r="J4862" s="3" t="str">
        <f>_xlfn.XLOOKUP(A4862,'Country_Lookup'!$D:$D,'Country_Lookup'!$E:$E)</f>
        <v>United Kingdom</v>
      </c>
    </row>
    <row r="4863" spans="1:10" x14ac:dyDescent="0.3">
      <c r="A4863">
        <v>17257</v>
      </c>
      <c r="B4863">
        <v>436</v>
      </c>
      <c r="C4863">
        <v>2</v>
      </c>
      <c r="D4863">
        <v>192.73</v>
      </c>
      <c r="E4863" cm="1">
        <f t="array" ref="E4863">_xlfn.IFS(B4863&lt;=PERCENTILE($B$3:$B$5882,0.2),5,B4863&lt;=PERCENTILE($B$3:$B$5882,0.4),4,B4863&lt;=PERCENTILE($B$3:$B$5882,0.6),3,B4863&lt;=PERCENTILE($B$3:$B$5882,0.8),2,TRUE,1)</f>
        <v>1</v>
      </c>
      <c r="F4863" cm="1">
        <f t="array" ref="F4863">_xlfn.IFS(C4863&lt;=PERCENTILE($C$3:$C$5882,0.2),1,C4863&lt;=PERCENTILE($C$3:$C$5882,0.4),2,C4863&lt;=PERCENTILE($C$3:$C$5882,0.6),3,C4863&lt;=PERCENTILE($C$3:$C$5882,0.8),4,TRUE,5)</f>
        <v>2</v>
      </c>
      <c r="G4863" cm="1">
        <f t="array" ref="G4863">_xlfn.IFS(D4863&lt;=PERCENTILE($D$3:$D$5882,0.2),1,D4863&lt;=PERCENTILE($D$3:$D$5882,0.4),2,D4863&lt;=PERCENTILE($D$3:$D$5882,0.6),3,D4863&lt;=PERCENTILE($D$3:$D$5882,0.8),4,TRUE,5)</f>
        <v>1</v>
      </c>
      <c r="H4863" s="3" t="str" cm="1">
        <f t="array" ref="H4863">_xlfn.IFS(AND(E4863&gt;=4,F4863&gt;=4,G4863&gt;=4),"Champions",AND(E4863&gt;=3,F4863&gt;=3,G4863&gt;=3),"Loyal Customers",AND(E4863&lt;=2,F4863&gt;=3),"At Risk",AND(E4863&lt;=2,F4863&lt;=2,G4863&lt;=2),"Lost",AND(E4863&gt;=4,F4863&lt;=2),"New/Promising",TRUE,"Needs Attention")</f>
        <v>Lost</v>
      </c>
      <c r="I4863" s="3" t="str">
        <f t="shared" si="79"/>
        <v>Churned</v>
      </c>
      <c r="J4863" s="3" t="str">
        <f>_xlfn.XLOOKUP(A4863,'Country_Lookup'!$D:$D,'Country_Lookup'!$E:$E)</f>
        <v>United Kingdom</v>
      </c>
    </row>
    <row r="4864" spans="1:10" x14ac:dyDescent="0.3">
      <c r="A4864">
        <v>17258</v>
      </c>
      <c r="B4864">
        <v>396</v>
      </c>
      <c r="C4864">
        <v>2</v>
      </c>
      <c r="D4864">
        <v>417.30000000000024</v>
      </c>
      <c r="E4864" cm="1">
        <f t="array" ref="E4864">_xlfn.IFS(B4864&lt;=PERCENTILE($B$3:$B$5882,0.2),5,B4864&lt;=PERCENTILE($B$3:$B$5882,0.4),4,B4864&lt;=PERCENTILE($B$3:$B$5882,0.6),3,B4864&lt;=PERCENTILE($B$3:$B$5882,0.8),2,TRUE,1)</f>
        <v>2</v>
      </c>
      <c r="F4864" cm="1">
        <f t="array" ref="F4864">_xlfn.IFS(C4864&lt;=PERCENTILE($C$3:$C$5882,0.2),1,C4864&lt;=PERCENTILE($C$3:$C$5882,0.4),2,C4864&lt;=PERCENTILE($C$3:$C$5882,0.6),3,C4864&lt;=PERCENTILE($C$3:$C$5882,0.8),4,TRUE,5)</f>
        <v>2</v>
      </c>
      <c r="G4864" cm="1">
        <f t="array" ref="G4864">_xlfn.IFS(D4864&lt;=PERCENTILE($D$3:$D$5882,0.2),1,D4864&lt;=PERCENTILE($D$3:$D$5882,0.4),2,D4864&lt;=PERCENTILE($D$3:$D$5882,0.6),3,D4864&lt;=PERCENTILE($D$3:$D$5882,0.8),4,TRUE,5)</f>
        <v>2</v>
      </c>
      <c r="H4864" s="3" t="str" cm="1">
        <f t="array" ref="H4864">_xlfn.IFS(AND(E4864&gt;=4,F4864&gt;=4,G4864&gt;=4),"Champions",AND(E4864&gt;=3,F4864&gt;=3,G4864&gt;=3),"Loyal Customers",AND(E4864&lt;=2,F4864&gt;=3),"At Risk",AND(E4864&lt;=2,F4864&lt;=2,G4864&lt;=2),"Lost",AND(E4864&gt;=4,F4864&lt;=2),"New/Promising",TRUE,"Needs Attention")</f>
        <v>Lost</v>
      </c>
      <c r="I4864" s="3" t="str">
        <f t="shared" si="79"/>
        <v>Churned</v>
      </c>
      <c r="J4864" s="3" t="str">
        <f>_xlfn.XLOOKUP(A4864,'Country_Lookup'!$D:$D,'Country_Lookup'!$E:$E)</f>
        <v>United Kingdom</v>
      </c>
    </row>
    <row r="4865" spans="1:10" x14ac:dyDescent="0.3">
      <c r="A4865">
        <v>17259</v>
      </c>
      <c r="B4865">
        <v>148</v>
      </c>
      <c r="C4865">
        <v>6</v>
      </c>
      <c r="D4865">
        <v>1889.340000000004</v>
      </c>
      <c r="E4865" cm="1">
        <f t="array" ref="E4865">_xlfn.IFS(B4865&lt;=PERCENTILE($B$3:$B$5882,0.2),5,B4865&lt;=PERCENTILE($B$3:$B$5882,0.4),4,B4865&lt;=PERCENTILE($B$3:$B$5882,0.6),3,B4865&lt;=PERCENTILE($B$3:$B$5882,0.8),2,TRUE,1)</f>
        <v>3</v>
      </c>
      <c r="F4865" cm="1">
        <f t="array" ref="F4865">_xlfn.IFS(C4865&lt;=PERCENTILE($C$3:$C$5882,0.2),1,C4865&lt;=PERCENTILE($C$3:$C$5882,0.4),2,C4865&lt;=PERCENTILE($C$3:$C$5882,0.6),3,C4865&lt;=PERCENTILE($C$3:$C$5882,0.8),4,TRUE,5)</f>
        <v>4</v>
      </c>
      <c r="G4865" cm="1">
        <f t="array" ref="G4865">_xlfn.IFS(D4865&lt;=PERCENTILE($D$3:$D$5882,0.2),1,D4865&lt;=PERCENTILE($D$3:$D$5882,0.4),2,D4865&lt;=PERCENTILE($D$3:$D$5882,0.6),3,D4865&lt;=PERCENTILE($D$3:$D$5882,0.8),4,TRUE,5)</f>
        <v>4</v>
      </c>
      <c r="H4865" s="3" t="str" cm="1">
        <f t="array" ref="H4865">_xlfn.IFS(AND(E4865&gt;=4,F4865&gt;=4,G4865&gt;=4),"Champions",AND(E4865&gt;=3,F4865&gt;=3,G4865&gt;=3),"Loyal Customers",AND(E4865&lt;=2,F4865&gt;=3),"At Risk",AND(E4865&lt;=2,F4865&lt;=2,G4865&lt;=2),"Lost",AND(E4865&gt;=4,F4865&lt;=2),"New/Promising",TRUE,"Needs Attention")</f>
        <v>Loyal Customers</v>
      </c>
      <c r="I4865" s="3" t="str">
        <f t="shared" si="79"/>
        <v>Churned</v>
      </c>
      <c r="J4865" s="3" t="str">
        <f>_xlfn.XLOOKUP(A4865,'Country_Lookup'!$D:$D,'Country_Lookup'!$E:$E)</f>
        <v>United Kingdom</v>
      </c>
    </row>
    <row r="4866" spans="1:10" x14ac:dyDescent="0.3">
      <c r="A4866">
        <v>17260</v>
      </c>
      <c r="B4866">
        <v>411</v>
      </c>
      <c r="C4866">
        <v>1</v>
      </c>
      <c r="D4866">
        <v>120.95</v>
      </c>
      <c r="E4866" cm="1">
        <f t="array" ref="E4866">_xlfn.IFS(B4866&lt;=PERCENTILE($B$3:$B$5882,0.2),5,B4866&lt;=PERCENTILE($B$3:$B$5882,0.4),4,B4866&lt;=PERCENTILE($B$3:$B$5882,0.6),3,B4866&lt;=PERCENTILE($B$3:$B$5882,0.8),2,TRUE,1)</f>
        <v>1</v>
      </c>
      <c r="F4866" cm="1">
        <f t="array" ref="F4866">_xlfn.IFS(C4866&lt;=PERCENTILE($C$3:$C$5882,0.2),1,C4866&lt;=PERCENTILE($C$3:$C$5882,0.4),2,C4866&lt;=PERCENTILE($C$3:$C$5882,0.6),3,C4866&lt;=PERCENTILE($C$3:$C$5882,0.8),4,TRUE,5)</f>
        <v>1</v>
      </c>
      <c r="G4866" cm="1">
        <f t="array" ref="G4866">_xlfn.IFS(D4866&lt;=PERCENTILE($D$3:$D$5882,0.2),1,D4866&lt;=PERCENTILE($D$3:$D$5882,0.4),2,D4866&lt;=PERCENTILE($D$3:$D$5882,0.6),3,D4866&lt;=PERCENTILE($D$3:$D$5882,0.8),4,TRUE,5)</f>
        <v>1</v>
      </c>
      <c r="H4866" s="3" t="str" cm="1">
        <f t="array" ref="H4866">_xlfn.IFS(AND(E4866&gt;=4,F4866&gt;=4,G4866&gt;=4),"Champions",AND(E4866&gt;=3,F4866&gt;=3,G4866&gt;=3),"Loyal Customers",AND(E4866&lt;=2,F4866&gt;=3),"At Risk",AND(E4866&lt;=2,F4866&lt;=2,G4866&lt;=2),"Lost",AND(E4866&gt;=4,F4866&lt;=2),"New/Promising",TRUE,"Needs Attention")</f>
        <v>Lost</v>
      </c>
      <c r="I4866" s="3" t="str">
        <f t="shared" si="79"/>
        <v>Churned</v>
      </c>
      <c r="J4866" s="3" t="str">
        <f>_xlfn.XLOOKUP(A4866,'Country_Lookup'!$D:$D,'Country_Lookup'!$E:$E)</f>
        <v>United Kingdom</v>
      </c>
    </row>
    <row r="4867" spans="1:10" x14ac:dyDescent="0.3">
      <c r="A4867">
        <v>17261</v>
      </c>
      <c r="B4867">
        <v>509</v>
      </c>
      <c r="C4867">
        <v>1</v>
      </c>
      <c r="D4867">
        <v>230.43999999999997</v>
      </c>
      <c r="E4867" cm="1">
        <f t="array" ref="E4867">_xlfn.IFS(B4867&lt;=PERCENTILE($B$3:$B$5882,0.2),5,B4867&lt;=PERCENTILE($B$3:$B$5882,0.4),4,B4867&lt;=PERCENTILE($B$3:$B$5882,0.6),3,B4867&lt;=PERCENTILE($B$3:$B$5882,0.8),2,TRUE,1)</f>
        <v>1</v>
      </c>
      <c r="F4867" cm="1">
        <f t="array" ref="F4867">_xlfn.IFS(C4867&lt;=PERCENTILE($C$3:$C$5882,0.2),1,C4867&lt;=PERCENTILE($C$3:$C$5882,0.4),2,C4867&lt;=PERCENTILE($C$3:$C$5882,0.6),3,C4867&lt;=PERCENTILE($C$3:$C$5882,0.8),4,TRUE,5)</f>
        <v>1</v>
      </c>
      <c r="G4867" cm="1">
        <f t="array" ref="G4867">_xlfn.IFS(D4867&lt;=PERCENTILE($D$3:$D$5882,0.2),1,D4867&lt;=PERCENTILE($D$3:$D$5882,0.4),2,D4867&lt;=PERCENTILE($D$3:$D$5882,0.6),3,D4867&lt;=PERCENTILE($D$3:$D$5882,0.8),4,TRUE,5)</f>
        <v>1</v>
      </c>
      <c r="H4867" s="3" t="str" cm="1">
        <f t="array" ref="H4867">_xlfn.IFS(AND(E4867&gt;=4,F4867&gt;=4,G4867&gt;=4),"Champions",AND(E4867&gt;=3,F4867&gt;=3,G4867&gt;=3),"Loyal Customers",AND(E4867&lt;=2,F4867&gt;=3),"At Risk",AND(E4867&lt;=2,F4867&lt;=2,G4867&lt;=2),"Lost",AND(E4867&gt;=4,F4867&lt;=2),"New/Promising",TRUE,"Needs Attention")</f>
        <v>Lost</v>
      </c>
      <c r="I4867" s="3" t="str">
        <f t="shared" ref="I4867:I4930" si="80">IF(B4867&gt;90,"Churned","Active")</f>
        <v>Churned</v>
      </c>
      <c r="J4867" s="3" t="str">
        <f>_xlfn.XLOOKUP(A4867,'Country_Lookup'!$D:$D,'Country_Lookup'!$E:$E)</f>
        <v>United Kingdom</v>
      </c>
    </row>
    <row r="4868" spans="1:10" x14ac:dyDescent="0.3">
      <c r="A4868">
        <v>17262</v>
      </c>
      <c r="B4868">
        <v>52</v>
      </c>
      <c r="C4868">
        <v>11</v>
      </c>
      <c r="D4868">
        <v>2757.6200000000008</v>
      </c>
      <c r="E4868" cm="1">
        <f t="array" ref="E4868">_xlfn.IFS(B4868&lt;=PERCENTILE($B$3:$B$5882,0.2),5,B4868&lt;=PERCENTILE($B$3:$B$5882,0.4),4,B4868&lt;=PERCENTILE($B$3:$B$5882,0.6),3,B4868&lt;=PERCENTILE($B$3:$B$5882,0.8),2,TRUE,1)</f>
        <v>4</v>
      </c>
      <c r="F4868" cm="1">
        <f t="array" ref="F4868">_xlfn.IFS(C4868&lt;=PERCENTILE($C$3:$C$5882,0.2),1,C4868&lt;=PERCENTILE($C$3:$C$5882,0.4),2,C4868&lt;=PERCENTILE($C$3:$C$5882,0.6),3,C4868&lt;=PERCENTILE($C$3:$C$5882,0.8),4,TRUE,5)</f>
        <v>5</v>
      </c>
      <c r="G4868" cm="1">
        <f t="array" ref="G4868">_xlfn.IFS(D4868&lt;=PERCENTILE($D$3:$D$5882,0.2),1,D4868&lt;=PERCENTILE($D$3:$D$5882,0.4),2,D4868&lt;=PERCENTILE($D$3:$D$5882,0.6),3,D4868&lt;=PERCENTILE($D$3:$D$5882,0.8),4,TRUE,5)</f>
        <v>4</v>
      </c>
      <c r="H4868" s="3" t="str" cm="1">
        <f t="array" ref="H4868">_xlfn.IFS(AND(E4868&gt;=4,F4868&gt;=4,G4868&gt;=4),"Champions",AND(E4868&gt;=3,F4868&gt;=3,G4868&gt;=3),"Loyal Customers",AND(E4868&lt;=2,F4868&gt;=3),"At Risk",AND(E4868&lt;=2,F4868&lt;=2,G4868&lt;=2),"Lost",AND(E4868&gt;=4,F4868&lt;=2),"New/Promising",TRUE,"Needs Attention")</f>
        <v>Champions</v>
      </c>
      <c r="I4868" s="3" t="str">
        <f t="shared" si="80"/>
        <v>Active</v>
      </c>
      <c r="J4868" s="3" t="str">
        <f>_xlfn.XLOOKUP(A4868,'Country_Lookup'!$D:$D,'Country_Lookup'!$E:$E)</f>
        <v>United Kingdom</v>
      </c>
    </row>
    <row r="4869" spans="1:10" x14ac:dyDescent="0.3">
      <c r="A4869">
        <v>17263</v>
      </c>
      <c r="B4869">
        <v>208</v>
      </c>
      <c r="C4869">
        <v>1</v>
      </c>
      <c r="D4869">
        <v>63.440000000000033</v>
      </c>
      <c r="E4869" cm="1">
        <f t="array" ref="E4869">_xlfn.IFS(B4869&lt;=PERCENTILE($B$3:$B$5882,0.2),5,B4869&lt;=PERCENTILE($B$3:$B$5882,0.4),4,B4869&lt;=PERCENTILE($B$3:$B$5882,0.6),3,B4869&lt;=PERCENTILE($B$3:$B$5882,0.8),2,TRUE,1)</f>
        <v>2</v>
      </c>
      <c r="F4869" cm="1">
        <f t="array" ref="F4869">_xlfn.IFS(C4869&lt;=PERCENTILE($C$3:$C$5882,0.2),1,C4869&lt;=PERCENTILE($C$3:$C$5882,0.4),2,C4869&lt;=PERCENTILE($C$3:$C$5882,0.6),3,C4869&lt;=PERCENTILE($C$3:$C$5882,0.8),4,TRUE,5)</f>
        <v>1</v>
      </c>
      <c r="G4869" cm="1">
        <f t="array" ref="G4869">_xlfn.IFS(D4869&lt;=PERCENTILE($D$3:$D$5882,0.2),1,D4869&lt;=PERCENTILE($D$3:$D$5882,0.4),2,D4869&lt;=PERCENTILE($D$3:$D$5882,0.6),3,D4869&lt;=PERCENTILE($D$3:$D$5882,0.8),4,TRUE,5)</f>
        <v>1</v>
      </c>
      <c r="H4869" s="3" t="str" cm="1">
        <f t="array" ref="H4869">_xlfn.IFS(AND(E4869&gt;=4,F4869&gt;=4,G4869&gt;=4),"Champions",AND(E4869&gt;=3,F4869&gt;=3,G4869&gt;=3),"Loyal Customers",AND(E4869&lt;=2,F4869&gt;=3),"At Risk",AND(E4869&lt;=2,F4869&lt;=2,G4869&lt;=2),"Lost",AND(E4869&gt;=4,F4869&lt;=2),"New/Promising",TRUE,"Needs Attention")</f>
        <v>Lost</v>
      </c>
      <c r="I4869" s="3" t="str">
        <f t="shared" si="80"/>
        <v>Churned</v>
      </c>
      <c r="J4869" s="3" t="str">
        <f>_xlfn.XLOOKUP(A4869,'Country_Lookup'!$D:$D,'Country_Lookup'!$E:$E)</f>
        <v>United Kingdom</v>
      </c>
    </row>
    <row r="4870" spans="1:10" x14ac:dyDescent="0.3">
      <c r="A4870">
        <v>17264</v>
      </c>
      <c r="B4870">
        <v>424</v>
      </c>
      <c r="C4870">
        <v>1</v>
      </c>
      <c r="D4870">
        <v>279.59000000000009</v>
      </c>
      <c r="E4870" cm="1">
        <f t="array" ref="E4870">_xlfn.IFS(B4870&lt;=PERCENTILE($B$3:$B$5882,0.2),5,B4870&lt;=PERCENTILE($B$3:$B$5882,0.4),4,B4870&lt;=PERCENTILE($B$3:$B$5882,0.6),3,B4870&lt;=PERCENTILE($B$3:$B$5882,0.8),2,TRUE,1)</f>
        <v>1</v>
      </c>
      <c r="F4870" cm="1">
        <f t="array" ref="F4870">_xlfn.IFS(C4870&lt;=PERCENTILE($C$3:$C$5882,0.2),1,C4870&lt;=PERCENTILE($C$3:$C$5882,0.4),2,C4870&lt;=PERCENTILE($C$3:$C$5882,0.6),3,C4870&lt;=PERCENTILE($C$3:$C$5882,0.8),4,TRUE,5)</f>
        <v>1</v>
      </c>
      <c r="G4870" cm="1">
        <f t="array" ref="G4870">_xlfn.IFS(D4870&lt;=PERCENTILE($D$3:$D$5882,0.2),1,D4870&lt;=PERCENTILE($D$3:$D$5882,0.4),2,D4870&lt;=PERCENTILE($D$3:$D$5882,0.6),3,D4870&lt;=PERCENTILE($D$3:$D$5882,0.8),4,TRUE,5)</f>
        <v>1</v>
      </c>
      <c r="H4870" s="3" t="str" cm="1">
        <f t="array" ref="H4870">_xlfn.IFS(AND(E4870&gt;=4,F4870&gt;=4,G4870&gt;=4),"Champions",AND(E4870&gt;=3,F4870&gt;=3,G4870&gt;=3),"Loyal Customers",AND(E4870&lt;=2,F4870&gt;=3),"At Risk",AND(E4870&lt;=2,F4870&lt;=2,G4870&lt;=2),"Lost",AND(E4870&gt;=4,F4870&lt;=2),"New/Promising",TRUE,"Needs Attention")</f>
        <v>Lost</v>
      </c>
      <c r="I4870" s="3" t="str">
        <f t="shared" si="80"/>
        <v>Churned</v>
      </c>
      <c r="J4870" s="3" t="str">
        <f>_xlfn.XLOOKUP(A4870,'Country_Lookup'!$D:$D,'Country_Lookup'!$E:$E)</f>
        <v>United Kingdom</v>
      </c>
    </row>
    <row r="4871" spans="1:10" x14ac:dyDescent="0.3">
      <c r="A4871">
        <v>17265</v>
      </c>
      <c r="B4871">
        <v>138</v>
      </c>
      <c r="C4871">
        <v>2</v>
      </c>
      <c r="D4871">
        <v>562.90000000000043</v>
      </c>
      <c r="E4871" cm="1">
        <f t="array" ref="E4871">_xlfn.IFS(B4871&lt;=PERCENTILE($B$3:$B$5882,0.2),5,B4871&lt;=PERCENTILE($B$3:$B$5882,0.4),4,B4871&lt;=PERCENTILE($B$3:$B$5882,0.6),3,B4871&lt;=PERCENTILE($B$3:$B$5882,0.8),2,TRUE,1)</f>
        <v>3</v>
      </c>
      <c r="F4871" cm="1">
        <f t="array" ref="F4871">_xlfn.IFS(C4871&lt;=PERCENTILE($C$3:$C$5882,0.2),1,C4871&lt;=PERCENTILE($C$3:$C$5882,0.4),2,C4871&lt;=PERCENTILE($C$3:$C$5882,0.6),3,C4871&lt;=PERCENTILE($C$3:$C$5882,0.8),4,TRUE,5)</f>
        <v>2</v>
      </c>
      <c r="G4871" cm="1">
        <f t="array" ref="G4871">_xlfn.IFS(D4871&lt;=PERCENTILE($D$3:$D$5882,0.2),1,D4871&lt;=PERCENTILE($D$3:$D$5882,0.4),2,D4871&lt;=PERCENTILE($D$3:$D$5882,0.6),3,D4871&lt;=PERCENTILE($D$3:$D$5882,0.8),4,TRUE,5)</f>
        <v>2</v>
      </c>
      <c r="H4871" s="3" t="str" cm="1">
        <f t="array" ref="H4871">_xlfn.IFS(AND(E4871&gt;=4,F4871&gt;=4,G4871&gt;=4),"Champions",AND(E4871&gt;=3,F4871&gt;=3,G4871&gt;=3),"Loyal Customers",AND(E4871&lt;=2,F4871&gt;=3),"At Risk",AND(E4871&lt;=2,F4871&lt;=2,G4871&lt;=2),"Lost",AND(E4871&gt;=4,F4871&lt;=2),"New/Promising",TRUE,"Needs Attention")</f>
        <v>Needs Attention</v>
      </c>
      <c r="I4871" s="3" t="str">
        <f t="shared" si="80"/>
        <v>Churned</v>
      </c>
      <c r="J4871" s="3" t="str">
        <f>_xlfn.XLOOKUP(A4871,'Country_Lookup'!$D:$D,'Country_Lookup'!$E:$E)</f>
        <v>United Kingdom</v>
      </c>
    </row>
    <row r="4872" spans="1:10" x14ac:dyDescent="0.3">
      <c r="A4872">
        <v>17266</v>
      </c>
      <c r="B4872">
        <v>2</v>
      </c>
      <c r="C4872">
        <v>5</v>
      </c>
      <c r="D4872">
        <v>517.72999999999774</v>
      </c>
      <c r="E4872" cm="1">
        <f t="array" ref="E4872">_xlfn.IFS(B4872&lt;=PERCENTILE($B$3:$B$5882,0.2),5,B4872&lt;=PERCENTILE($B$3:$B$5882,0.4),4,B4872&lt;=PERCENTILE($B$3:$B$5882,0.6),3,B4872&lt;=PERCENTILE($B$3:$B$5882,0.8),2,TRUE,1)</f>
        <v>5</v>
      </c>
      <c r="F4872" cm="1">
        <f t="array" ref="F4872">_xlfn.IFS(C4872&lt;=PERCENTILE($C$3:$C$5882,0.2),1,C4872&lt;=PERCENTILE($C$3:$C$5882,0.4),2,C4872&lt;=PERCENTILE($C$3:$C$5882,0.6),3,C4872&lt;=PERCENTILE($C$3:$C$5882,0.8),4,TRUE,5)</f>
        <v>4</v>
      </c>
      <c r="G4872" cm="1">
        <f t="array" ref="G4872">_xlfn.IFS(D4872&lt;=PERCENTILE($D$3:$D$5882,0.2),1,D4872&lt;=PERCENTILE($D$3:$D$5882,0.4),2,D4872&lt;=PERCENTILE($D$3:$D$5882,0.6),3,D4872&lt;=PERCENTILE($D$3:$D$5882,0.8),4,TRUE,5)</f>
        <v>2</v>
      </c>
      <c r="H4872" s="3" t="str" cm="1">
        <f t="array" ref="H4872">_xlfn.IFS(AND(E4872&gt;=4,F4872&gt;=4,G4872&gt;=4),"Champions",AND(E4872&gt;=3,F4872&gt;=3,G4872&gt;=3),"Loyal Customers",AND(E4872&lt;=2,F4872&gt;=3),"At Risk",AND(E4872&lt;=2,F4872&lt;=2,G4872&lt;=2),"Lost",AND(E4872&gt;=4,F4872&lt;=2),"New/Promising",TRUE,"Needs Attention")</f>
        <v>Needs Attention</v>
      </c>
      <c r="I4872" s="3" t="str">
        <f t="shared" si="80"/>
        <v>Active</v>
      </c>
      <c r="J4872" s="3" t="str">
        <f>_xlfn.XLOOKUP(A4872,'Country_Lookup'!$D:$D,'Country_Lookup'!$E:$E)</f>
        <v>United Kingdom</v>
      </c>
    </row>
    <row r="4873" spans="1:10" x14ac:dyDescent="0.3">
      <c r="A4873">
        <v>17267</v>
      </c>
      <c r="B4873">
        <v>127</v>
      </c>
      <c r="C4873">
        <v>2</v>
      </c>
      <c r="D4873">
        <v>317.62000000000023</v>
      </c>
      <c r="E4873" cm="1">
        <f t="array" ref="E4873">_xlfn.IFS(B4873&lt;=PERCENTILE($B$3:$B$5882,0.2),5,B4873&lt;=PERCENTILE($B$3:$B$5882,0.4),4,B4873&lt;=PERCENTILE($B$3:$B$5882,0.6),3,B4873&lt;=PERCENTILE($B$3:$B$5882,0.8),2,TRUE,1)</f>
        <v>3</v>
      </c>
      <c r="F4873" cm="1">
        <f t="array" ref="F4873">_xlfn.IFS(C4873&lt;=PERCENTILE($C$3:$C$5882,0.2),1,C4873&lt;=PERCENTILE($C$3:$C$5882,0.4),2,C4873&lt;=PERCENTILE($C$3:$C$5882,0.6),3,C4873&lt;=PERCENTILE($C$3:$C$5882,0.8),4,TRUE,5)</f>
        <v>2</v>
      </c>
      <c r="G4873" cm="1">
        <f t="array" ref="G4873">_xlfn.IFS(D4873&lt;=PERCENTILE($D$3:$D$5882,0.2),1,D4873&lt;=PERCENTILE($D$3:$D$5882,0.4),2,D4873&lt;=PERCENTILE($D$3:$D$5882,0.6),3,D4873&lt;=PERCENTILE($D$3:$D$5882,0.8),4,TRUE,5)</f>
        <v>2</v>
      </c>
      <c r="H4873" s="3" t="str" cm="1">
        <f t="array" ref="H4873">_xlfn.IFS(AND(E4873&gt;=4,F4873&gt;=4,G4873&gt;=4),"Champions",AND(E4873&gt;=3,F4873&gt;=3,G4873&gt;=3),"Loyal Customers",AND(E4873&lt;=2,F4873&gt;=3),"At Risk",AND(E4873&lt;=2,F4873&lt;=2,G4873&lt;=2),"Lost",AND(E4873&gt;=4,F4873&lt;=2),"New/Promising",TRUE,"Needs Attention")</f>
        <v>Needs Attention</v>
      </c>
      <c r="I4873" s="3" t="str">
        <f t="shared" si="80"/>
        <v>Churned</v>
      </c>
      <c r="J4873" s="3" t="str">
        <f>_xlfn.XLOOKUP(A4873,'Country_Lookup'!$D:$D,'Country_Lookup'!$E:$E)</f>
        <v>United Kingdom</v>
      </c>
    </row>
    <row r="4874" spans="1:10" x14ac:dyDescent="0.3">
      <c r="A4874">
        <v>17268</v>
      </c>
      <c r="B4874">
        <v>107</v>
      </c>
      <c r="C4874">
        <v>11</v>
      </c>
      <c r="D4874">
        <v>1733.8899999999996</v>
      </c>
      <c r="E4874" cm="1">
        <f t="array" ref="E4874">_xlfn.IFS(B4874&lt;=PERCENTILE($B$3:$B$5882,0.2),5,B4874&lt;=PERCENTILE($B$3:$B$5882,0.4),4,B4874&lt;=PERCENTILE($B$3:$B$5882,0.6),3,B4874&lt;=PERCENTILE($B$3:$B$5882,0.8),2,TRUE,1)</f>
        <v>3</v>
      </c>
      <c r="F4874" cm="1">
        <f t="array" ref="F4874">_xlfn.IFS(C4874&lt;=PERCENTILE($C$3:$C$5882,0.2),1,C4874&lt;=PERCENTILE($C$3:$C$5882,0.4),2,C4874&lt;=PERCENTILE($C$3:$C$5882,0.6),3,C4874&lt;=PERCENTILE($C$3:$C$5882,0.8),4,TRUE,5)</f>
        <v>5</v>
      </c>
      <c r="G4874" cm="1">
        <f t="array" ref="G4874">_xlfn.IFS(D4874&lt;=PERCENTILE($D$3:$D$5882,0.2),1,D4874&lt;=PERCENTILE($D$3:$D$5882,0.4),2,D4874&lt;=PERCENTILE($D$3:$D$5882,0.6),3,D4874&lt;=PERCENTILE($D$3:$D$5882,0.8),4,TRUE,5)</f>
        <v>4</v>
      </c>
      <c r="H4874" s="3" t="str" cm="1">
        <f t="array" ref="H4874">_xlfn.IFS(AND(E4874&gt;=4,F4874&gt;=4,G4874&gt;=4),"Champions",AND(E4874&gt;=3,F4874&gt;=3,G4874&gt;=3),"Loyal Customers",AND(E4874&lt;=2,F4874&gt;=3),"At Risk",AND(E4874&lt;=2,F4874&lt;=2,G4874&lt;=2),"Lost",AND(E4874&gt;=4,F4874&lt;=2),"New/Promising",TRUE,"Needs Attention")</f>
        <v>Loyal Customers</v>
      </c>
      <c r="I4874" s="3" t="str">
        <f t="shared" si="80"/>
        <v>Churned</v>
      </c>
      <c r="J4874" s="3" t="str">
        <f>_xlfn.XLOOKUP(A4874,'Country_Lookup'!$D:$D,'Country_Lookup'!$E:$E)</f>
        <v>United Kingdom</v>
      </c>
    </row>
    <row r="4875" spans="1:10" x14ac:dyDescent="0.3">
      <c r="A4875">
        <v>17269</v>
      </c>
      <c r="B4875">
        <v>385</v>
      </c>
      <c r="C4875">
        <v>1</v>
      </c>
      <c r="D4875">
        <v>537.46000000000038</v>
      </c>
      <c r="E4875" cm="1">
        <f t="array" ref="E4875">_xlfn.IFS(B4875&lt;=PERCENTILE($B$3:$B$5882,0.2),5,B4875&lt;=PERCENTILE($B$3:$B$5882,0.4),4,B4875&lt;=PERCENTILE($B$3:$B$5882,0.6),3,B4875&lt;=PERCENTILE($B$3:$B$5882,0.8),2,TRUE,1)</f>
        <v>2</v>
      </c>
      <c r="F4875" cm="1">
        <f t="array" ref="F4875">_xlfn.IFS(C4875&lt;=PERCENTILE($C$3:$C$5882,0.2),1,C4875&lt;=PERCENTILE($C$3:$C$5882,0.4),2,C4875&lt;=PERCENTILE($C$3:$C$5882,0.6),3,C4875&lt;=PERCENTILE($C$3:$C$5882,0.8),4,TRUE,5)</f>
        <v>1</v>
      </c>
      <c r="G4875" cm="1">
        <f t="array" ref="G4875">_xlfn.IFS(D4875&lt;=PERCENTILE($D$3:$D$5882,0.2),1,D4875&lt;=PERCENTILE($D$3:$D$5882,0.4),2,D4875&lt;=PERCENTILE($D$3:$D$5882,0.6),3,D4875&lt;=PERCENTILE($D$3:$D$5882,0.8),4,TRUE,5)</f>
        <v>2</v>
      </c>
      <c r="H4875" s="3" t="str" cm="1">
        <f t="array" ref="H4875">_xlfn.IFS(AND(E4875&gt;=4,F4875&gt;=4,G4875&gt;=4),"Champions",AND(E4875&gt;=3,F4875&gt;=3,G4875&gt;=3),"Loyal Customers",AND(E4875&lt;=2,F4875&gt;=3),"At Risk",AND(E4875&lt;=2,F4875&lt;=2,G4875&lt;=2),"Lost",AND(E4875&gt;=4,F4875&lt;=2),"New/Promising",TRUE,"Needs Attention")</f>
        <v>Lost</v>
      </c>
      <c r="I4875" s="3" t="str">
        <f t="shared" si="80"/>
        <v>Churned</v>
      </c>
      <c r="J4875" s="3" t="str">
        <f>_xlfn.XLOOKUP(A4875,'Country_Lookup'!$D:$D,'Country_Lookup'!$E:$E)</f>
        <v>United Kingdom</v>
      </c>
    </row>
    <row r="4876" spans="1:10" x14ac:dyDescent="0.3">
      <c r="A4876">
        <v>17270</v>
      </c>
      <c r="B4876">
        <v>469</v>
      </c>
      <c r="C4876">
        <v>2</v>
      </c>
      <c r="D4876">
        <v>604.40000000000055</v>
      </c>
      <c r="E4876" cm="1">
        <f t="array" ref="E4876">_xlfn.IFS(B4876&lt;=PERCENTILE($B$3:$B$5882,0.2),5,B4876&lt;=PERCENTILE($B$3:$B$5882,0.4),4,B4876&lt;=PERCENTILE($B$3:$B$5882,0.6),3,B4876&lt;=PERCENTILE($B$3:$B$5882,0.8),2,TRUE,1)</f>
        <v>1</v>
      </c>
      <c r="F4876" cm="1">
        <f t="array" ref="F4876">_xlfn.IFS(C4876&lt;=PERCENTILE($C$3:$C$5882,0.2),1,C4876&lt;=PERCENTILE($C$3:$C$5882,0.4),2,C4876&lt;=PERCENTILE($C$3:$C$5882,0.6),3,C4876&lt;=PERCENTILE($C$3:$C$5882,0.8),4,TRUE,5)</f>
        <v>2</v>
      </c>
      <c r="G4876" cm="1">
        <f t="array" ref="G4876">_xlfn.IFS(D4876&lt;=PERCENTILE($D$3:$D$5882,0.2),1,D4876&lt;=PERCENTILE($D$3:$D$5882,0.4),2,D4876&lt;=PERCENTILE($D$3:$D$5882,0.6),3,D4876&lt;=PERCENTILE($D$3:$D$5882,0.8),4,TRUE,5)</f>
        <v>2</v>
      </c>
      <c r="H4876" s="3" t="str" cm="1">
        <f t="array" ref="H4876">_xlfn.IFS(AND(E4876&gt;=4,F4876&gt;=4,G4876&gt;=4),"Champions",AND(E4876&gt;=3,F4876&gt;=3,G4876&gt;=3),"Loyal Customers",AND(E4876&lt;=2,F4876&gt;=3),"At Risk",AND(E4876&lt;=2,F4876&lt;=2,G4876&lt;=2),"Lost",AND(E4876&gt;=4,F4876&lt;=2),"New/Promising",TRUE,"Needs Attention")</f>
        <v>Lost</v>
      </c>
      <c r="I4876" s="3" t="str">
        <f t="shared" si="80"/>
        <v>Churned</v>
      </c>
      <c r="J4876" s="3" t="str">
        <f>_xlfn.XLOOKUP(A4876,'Country_Lookup'!$D:$D,'Country_Lookup'!$E:$E)</f>
        <v>United Kingdom</v>
      </c>
    </row>
    <row r="4877" spans="1:10" x14ac:dyDescent="0.3">
      <c r="A4877">
        <v>17271</v>
      </c>
      <c r="B4877">
        <v>736</v>
      </c>
      <c r="C4877">
        <v>1</v>
      </c>
      <c r="D4877">
        <v>210.38999999999993</v>
      </c>
      <c r="E4877" cm="1">
        <f t="array" ref="E4877">_xlfn.IFS(B4877&lt;=PERCENTILE($B$3:$B$5882,0.2),5,B4877&lt;=PERCENTILE($B$3:$B$5882,0.4),4,B4877&lt;=PERCENTILE($B$3:$B$5882,0.6),3,B4877&lt;=PERCENTILE($B$3:$B$5882,0.8),2,TRUE,1)</f>
        <v>1</v>
      </c>
      <c r="F4877" cm="1">
        <f t="array" ref="F4877">_xlfn.IFS(C4877&lt;=PERCENTILE($C$3:$C$5882,0.2),1,C4877&lt;=PERCENTILE($C$3:$C$5882,0.4),2,C4877&lt;=PERCENTILE($C$3:$C$5882,0.6),3,C4877&lt;=PERCENTILE($C$3:$C$5882,0.8),4,TRUE,5)</f>
        <v>1</v>
      </c>
      <c r="G4877" cm="1">
        <f t="array" ref="G4877">_xlfn.IFS(D4877&lt;=PERCENTILE($D$3:$D$5882,0.2),1,D4877&lt;=PERCENTILE($D$3:$D$5882,0.4),2,D4877&lt;=PERCENTILE($D$3:$D$5882,0.6),3,D4877&lt;=PERCENTILE($D$3:$D$5882,0.8),4,TRUE,5)</f>
        <v>1</v>
      </c>
      <c r="H4877" s="3" t="str" cm="1">
        <f t="array" ref="H4877">_xlfn.IFS(AND(E4877&gt;=4,F4877&gt;=4,G4877&gt;=4),"Champions",AND(E4877&gt;=3,F4877&gt;=3,G4877&gt;=3),"Loyal Customers",AND(E4877&lt;=2,F4877&gt;=3),"At Risk",AND(E4877&lt;=2,F4877&lt;=2,G4877&lt;=2),"Lost",AND(E4877&gt;=4,F4877&lt;=2),"New/Promising",TRUE,"Needs Attention")</f>
        <v>Lost</v>
      </c>
      <c r="I4877" s="3" t="str">
        <f t="shared" si="80"/>
        <v>Churned</v>
      </c>
      <c r="J4877" s="3" t="str">
        <f>_xlfn.XLOOKUP(A4877,'Country_Lookup'!$D:$D,'Country_Lookup'!$E:$E)</f>
        <v>United Kingdom</v>
      </c>
    </row>
    <row r="4878" spans="1:10" x14ac:dyDescent="0.3">
      <c r="A4878">
        <v>17272</v>
      </c>
      <c r="B4878">
        <v>42</v>
      </c>
      <c r="C4878">
        <v>4</v>
      </c>
      <c r="D4878">
        <v>2148.6300000000028</v>
      </c>
      <c r="E4878" cm="1">
        <f t="array" ref="E4878">_xlfn.IFS(B4878&lt;=PERCENTILE($B$3:$B$5882,0.2),5,B4878&lt;=PERCENTILE($B$3:$B$5882,0.4),4,B4878&lt;=PERCENTILE($B$3:$B$5882,0.6),3,B4878&lt;=PERCENTILE($B$3:$B$5882,0.8),2,TRUE,1)</f>
        <v>4</v>
      </c>
      <c r="F4878" cm="1">
        <f t="array" ref="F4878">_xlfn.IFS(C4878&lt;=PERCENTILE($C$3:$C$5882,0.2),1,C4878&lt;=PERCENTILE($C$3:$C$5882,0.4),2,C4878&lt;=PERCENTILE($C$3:$C$5882,0.6),3,C4878&lt;=PERCENTILE($C$3:$C$5882,0.8),4,TRUE,5)</f>
        <v>3</v>
      </c>
      <c r="G4878" cm="1">
        <f t="array" ref="G4878">_xlfn.IFS(D4878&lt;=PERCENTILE($D$3:$D$5882,0.2),1,D4878&lt;=PERCENTILE($D$3:$D$5882,0.4),2,D4878&lt;=PERCENTILE($D$3:$D$5882,0.6),3,D4878&lt;=PERCENTILE($D$3:$D$5882,0.8),4,TRUE,5)</f>
        <v>4</v>
      </c>
      <c r="H4878" s="3" t="str" cm="1">
        <f t="array" ref="H4878">_xlfn.IFS(AND(E4878&gt;=4,F4878&gt;=4,G4878&gt;=4),"Champions",AND(E4878&gt;=3,F4878&gt;=3,G4878&gt;=3),"Loyal Customers",AND(E4878&lt;=2,F4878&gt;=3),"At Risk",AND(E4878&lt;=2,F4878&lt;=2,G4878&lt;=2),"Lost",AND(E4878&gt;=4,F4878&lt;=2),"New/Promising",TRUE,"Needs Attention")</f>
        <v>Loyal Customers</v>
      </c>
      <c r="I4878" s="3" t="str">
        <f t="shared" si="80"/>
        <v>Active</v>
      </c>
      <c r="J4878" s="3" t="str">
        <f>_xlfn.XLOOKUP(A4878,'Country_Lookup'!$D:$D,'Country_Lookup'!$E:$E)</f>
        <v>United Kingdom</v>
      </c>
    </row>
    <row r="4879" spans="1:10" x14ac:dyDescent="0.3">
      <c r="A4879">
        <v>17273</v>
      </c>
      <c r="B4879">
        <v>424</v>
      </c>
      <c r="C4879">
        <v>1</v>
      </c>
      <c r="D4879">
        <v>141.11999999999998</v>
      </c>
      <c r="E4879" cm="1">
        <f t="array" ref="E4879">_xlfn.IFS(B4879&lt;=PERCENTILE($B$3:$B$5882,0.2),5,B4879&lt;=PERCENTILE($B$3:$B$5882,0.4),4,B4879&lt;=PERCENTILE($B$3:$B$5882,0.6),3,B4879&lt;=PERCENTILE($B$3:$B$5882,0.8),2,TRUE,1)</f>
        <v>1</v>
      </c>
      <c r="F4879" cm="1">
        <f t="array" ref="F4879">_xlfn.IFS(C4879&lt;=PERCENTILE($C$3:$C$5882,0.2),1,C4879&lt;=PERCENTILE($C$3:$C$5882,0.4),2,C4879&lt;=PERCENTILE($C$3:$C$5882,0.6),3,C4879&lt;=PERCENTILE($C$3:$C$5882,0.8),4,TRUE,5)</f>
        <v>1</v>
      </c>
      <c r="G4879" cm="1">
        <f t="array" ref="G4879">_xlfn.IFS(D4879&lt;=PERCENTILE($D$3:$D$5882,0.2),1,D4879&lt;=PERCENTILE($D$3:$D$5882,0.4),2,D4879&lt;=PERCENTILE($D$3:$D$5882,0.6),3,D4879&lt;=PERCENTILE($D$3:$D$5882,0.8),4,TRUE,5)</f>
        <v>1</v>
      </c>
      <c r="H4879" s="3" t="str" cm="1">
        <f t="array" ref="H4879">_xlfn.IFS(AND(E4879&gt;=4,F4879&gt;=4,G4879&gt;=4),"Champions",AND(E4879&gt;=3,F4879&gt;=3,G4879&gt;=3),"Loyal Customers",AND(E4879&lt;=2,F4879&gt;=3),"At Risk",AND(E4879&lt;=2,F4879&lt;=2,G4879&lt;=2),"Lost",AND(E4879&gt;=4,F4879&lt;=2),"New/Promising",TRUE,"Needs Attention")</f>
        <v>Lost</v>
      </c>
      <c r="I4879" s="3" t="str">
        <f t="shared" si="80"/>
        <v>Churned</v>
      </c>
      <c r="J4879" s="3" t="str">
        <f>_xlfn.XLOOKUP(A4879,'Country_Lookup'!$D:$D,'Country_Lookup'!$E:$E)</f>
        <v>United Kingdom</v>
      </c>
    </row>
    <row r="4880" spans="1:10" x14ac:dyDescent="0.3">
      <c r="A4880">
        <v>17274</v>
      </c>
      <c r="B4880">
        <v>35</v>
      </c>
      <c r="C4880">
        <v>2</v>
      </c>
      <c r="D4880">
        <v>577.37999999999977</v>
      </c>
      <c r="E4880" cm="1">
        <f t="array" ref="E4880">_xlfn.IFS(B4880&lt;=PERCENTILE($B$3:$B$5882,0.2),5,B4880&lt;=PERCENTILE($B$3:$B$5882,0.4),4,B4880&lt;=PERCENTILE($B$3:$B$5882,0.6),3,B4880&lt;=PERCENTILE($B$3:$B$5882,0.8),2,TRUE,1)</f>
        <v>4</v>
      </c>
      <c r="F4880" cm="1">
        <f t="array" ref="F4880">_xlfn.IFS(C4880&lt;=PERCENTILE($C$3:$C$5882,0.2),1,C4880&lt;=PERCENTILE($C$3:$C$5882,0.4),2,C4880&lt;=PERCENTILE($C$3:$C$5882,0.6),3,C4880&lt;=PERCENTILE($C$3:$C$5882,0.8),4,TRUE,5)</f>
        <v>2</v>
      </c>
      <c r="G4880" cm="1">
        <f t="array" ref="G4880">_xlfn.IFS(D4880&lt;=PERCENTILE($D$3:$D$5882,0.2),1,D4880&lt;=PERCENTILE($D$3:$D$5882,0.4),2,D4880&lt;=PERCENTILE($D$3:$D$5882,0.6),3,D4880&lt;=PERCENTILE($D$3:$D$5882,0.8),4,TRUE,5)</f>
        <v>2</v>
      </c>
      <c r="H4880" s="3" t="str" cm="1">
        <f t="array" ref="H4880">_xlfn.IFS(AND(E4880&gt;=4,F4880&gt;=4,G4880&gt;=4),"Champions",AND(E4880&gt;=3,F4880&gt;=3,G4880&gt;=3),"Loyal Customers",AND(E4880&lt;=2,F4880&gt;=3),"At Risk",AND(E4880&lt;=2,F4880&lt;=2,G4880&lt;=2),"Lost",AND(E4880&gt;=4,F4880&lt;=2),"New/Promising",TRUE,"Needs Attention")</f>
        <v>New/Promising</v>
      </c>
      <c r="I4880" s="3" t="str">
        <f t="shared" si="80"/>
        <v>Active</v>
      </c>
      <c r="J4880" s="3" t="str">
        <f>_xlfn.XLOOKUP(A4880,'Country_Lookup'!$D:$D,'Country_Lookup'!$E:$E)</f>
        <v>United Kingdom</v>
      </c>
    </row>
    <row r="4881" spans="1:10" x14ac:dyDescent="0.3">
      <c r="A4881">
        <v>17275</v>
      </c>
      <c r="B4881">
        <v>383</v>
      </c>
      <c r="C4881">
        <v>1</v>
      </c>
      <c r="D4881">
        <v>114.52</v>
      </c>
      <c r="E4881" cm="1">
        <f t="array" ref="E4881">_xlfn.IFS(B4881&lt;=PERCENTILE($B$3:$B$5882,0.2),5,B4881&lt;=PERCENTILE($B$3:$B$5882,0.4),4,B4881&lt;=PERCENTILE($B$3:$B$5882,0.6),3,B4881&lt;=PERCENTILE($B$3:$B$5882,0.8),2,TRUE,1)</f>
        <v>2</v>
      </c>
      <c r="F4881" cm="1">
        <f t="array" ref="F4881">_xlfn.IFS(C4881&lt;=PERCENTILE($C$3:$C$5882,0.2),1,C4881&lt;=PERCENTILE($C$3:$C$5882,0.4),2,C4881&lt;=PERCENTILE($C$3:$C$5882,0.6),3,C4881&lt;=PERCENTILE($C$3:$C$5882,0.8),4,TRUE,5)</f>
        <v>1</v>
      </c>
      <c r="G4881" cm="1">
        <f t="array" ref="G4881">_xlfn.IFS(D4881&lt;=PERCENTILE($D$3:$D$5882,0.2),1,D4881&lt;=PERCENTILE($D$3:$D$5882,0.4),2,D4881&lt;=PERCENTILE($D$3:$D$5882,0.6),3,D4881&lt;=PERCENTILE($D$3:$D$5882,0.8),4,TRUE,5)</f>
        <v>1</v>
      </c>
      <c r="H4881" s="3" t="str" cm="1">
        <f t="array" ref="H4881">_xlfn.IFS(AND(E4881&gt;=4,F4881&gt;=4,G4881&gt;=4),"Champions",AND(E4881&gt;=3,F4881&gt;=3,G4881&gt;=3),"Loyal Customers",AND(E4881&lt;=2,F4881&gt;=3),"At Risk",AND(E4881&lt;=2,F4881&lt;=2,G4881&lt;=2),"Lost",AND(E4881&gt;=4,F4881&lt;=2),"New/Promising",TRUE,"Needs Attention")</f>
        <v>Lost</v>
      </c>
      <c r="I4881" s="3" t="str">
        <f t="shared" si="80"/>
        <v>Churned</v>
      </c>
      <c r="J4881" s="3" t="str">
        <f>_xlfn.XLOOKUP(A4881,'Country_Lookup'!$D:$D,'Country_Lookup'!$E:$E)</f>
        <v>United Kingdom</v>
      </c>
    </row>
    <row r="4882" spans="1:10" x14ac:dyDescent="0.3">
      <c r="A4882">
        <v>17276</v>
      </c>
      <c r="B4882">
        <v>402</v>
      </c>
      <c r="C4882">
        <v>1</v>
      </c>
      <c r="D4882">
        <v>508.3899999999997</v>
      </c>
      <c r="E4882" cm="1">
        <f t="array" ref="E4882">_xlfn.IFS(B4882&lt;=PERCENTILE($B$3:$B$5882,0.2),5,B4882&lt;=PERCENTILE($B$3:$B$5882,0.4),4,B4882&lt;=PERCENTILE($B$3:$B$5882,0.6),3,B4882&lt;=PERCENTILE($B$3:$B$5882,0.8),2,TRUE,1)</f>
        <v>2</v>
      </c>
      <c r="F4882" cm="1">
        <f t="array" ref="F4882">_xlfn.IFS(C4882&lt;=PERCENTILE($C$3:$C$5882,0.2),1,C4882&lt;=PERCENTILE($C$3:$C$5882,0.4),2,C4882&lt;=PERCENTILE($C$3:$C$5882,0.6),3,C4882&lt;=PERCENTILE($C$3:$C$5882,0.8),4,TRUE,5)</f>
        <v>1</v>
      </c>
      <c r="G4882" cm="1">
        <f t="array" ref="G4882">_xlfn.IFS(D4882&lt;=PERCENTILE($D$3:$D$5882,0.2),1,D4882&lt;=PERCENTILE($D$3:$D$5882,0.4),2,D4882&lt;=PERCENTILE($D$3:$D$5882,0.6),3,D4882&lt;=PERCENTILE($D$3:$D$5882,0.8),4,TRUE,5)</f>
        <v>2</v>
      </c>
      <c r="H4882" s="3" t="str" cm="1">
        <f t="array" ref="H4882">_xlfn.IFS(AND(E4882&gt;=4,F4882&gt;=4,G4882&gt;=4),"Champions",AND(E4882&gt;=3,F4882&gt;=3,G4882&gt;=3),"Loyal Customers",AND(E4882&lt;=2,F4882&gt;=3),"At Risk",AND(E4882&lt;=2,F4882&lt;=2,G4882&lt;=2),"Lost",AND(E4882&gt;=4,F4882&lt;=2),"New/Promising",TRUE,"Needs Attention")</f>
        <v>Lost</v>
      </c>
      <c r="I4882" s="3" t="str">
        <f t="shared" si="80"/>
        <v>Churned</v>
      </c>
      <c r="J4882" s="3" t="str">
        <f>_xlfn.XLOOKUP(A4882,'Country_Lookup'!$D:$D,'Country_Lookup'!$E:$E)</f>
        <v>United Kingdom</v>
      </c>
    </row>
    <row r="4883" spans="1:10" x14ac:dyDescent="0.3">
      <c r="A4883">
        <v>17277</v>
      </c>
      <c r="B4883">
        <v>227</v>
      </c>
      <c r="C4883">
        <v>2</v>
      </c>
      <c r="D4883">
        <v>1065.3499999999997</v>
      </c>
      <c r="E4883" cm="1">
        <f t="array" ref="E4883">_xlfn.IFS(B4883&lt;=PERCENTILE($B$3:$B$5882,0.2),5,B4883&lt;=PERCENTILE($B$3:$B$5882,0.4),4,B4883&lt;=PERCENTILE($B$3:$B$5882,0.6),3,B4883&lt;=PERCENTILE($B$3:$B$5882,0.8),2,TRUE,1)</f>
        <v>2</v>
      </c>
      <c r="F4883" cm="1">
        <f t="array" ref="F4883">_xlfn.IFS(C4883&lt;=PERCENTILE($C$3:$C$5882,0.2),1,C4883&lt;=PERCENTILE($C$3:$C$5882,0.4),2,C4883&lt;=PERCENTILE($C$3:$C$5882,0.6),3,C4883&lt;=PERCENTILE($C$3:$C$5882,0.8),4,TRUE,5)</f>
        <v>2</v>
      </c>
      <c r="G4883" cm="1">
        <f t="array" ref="G4883">_xlfn.IFS(D4883&lt;=PERCENTILE($D$3:$D$5882,0.2),1,D4883&lt;=PERCENTILE($D$3:$D$5882,0.4),2,D4883&lt;=PERCENTILE($D$3:$D$5882,0.6),3,D4883&lt;=PERCENTILE($D$3:$D$5882,0.8),4,TRUE,5)</f>
        <v>3</v>
      </c>
      <c r="H4883" s="3" t="str" cm="1">
        <f t="array" ref="H4883">_xlfn.IFS(AND(E4883&gt;=4,F4883&gt;=4,G4883&gt;=4),"Champions",AND(E4883&gt;=3,F4883&gt;=3,G4883&gt;=3),"Loyal Customers",AND(E4883&lt;=2,F4883&gt;=3),"At Risk",AND(E4883&lt;=2,F4883&lt;=2,G4883&lt;=2),"Lost",AND(E4883&gt;=4,F4883&lt;=2),"New/Promising",TRUE,"Needs Attention")</f>
        <v>Needs Attention</v>
      </c>
      <c r="I4883" s="3" t="str">
        <f t="shared" si="80"/>
        <v>Churned</v>
      </c>
      <c r="J4883" s="3" t="str">
        <f>_xlfn.XLOOKUP(A4883,'Country_Lookup'!$D:$D,'Country_Lookup'!$E:$E)</f>
        <v>United Kingdom</v>
      </c>
    </row>
    <row r="4884" spans="1:10" x14ac:dyDescent="0.3">
      <c r="A4884">
        <v>17278</v>
      </c>
      <c r="B4884">
        <v>241</v>
      </c>
      <c r="C4884">
        <v>2</v>
      </c>
      <c r="D4884">
        <v>271.24000000000012</v>
      </c>
      <c r="E4884" cm="1">
        <f t="array" ref="E4884">_xlfn.IFS(B4884&lt;=PERCENTILE($B$3:$B$5882,0.2),5,B4884&lt;=PERCENTILE($B$3:$B$5882,0.4),4,B4884&lt;=PERCENTILE($B$3:$B$5882,0.6),3,B4884&lt;=PERCENTILE($B$3:$B$5882,0.8),2,TRUE,1)</f>
        <v>2</v>
      </c>
      <c r="F4884" cm="1">
        <f t="array" ref="F4884">_xlfn.IFS(C4884&lt;=PERCENTILE($C$3:$C$5882,0.2),1,C4884&lt;=PERCENTILE($C$3:$C$5882,0.4),2,C4884&lt;=PERCENTILE($C$3:$C$5882,0.6),3,C4884&lt;=PERCENTILE($C$3:$C$5882,0.8),4,TRUE,5)</f>
        <v>2</v>
      </c>
      <c r="G4884" cm="1">
        <f t="array" ref="G4884">_xlfn.IFS(D4884&lt;=PERCENTILE($D$3:$D$5882,0.2),1,D4884&lt;=PERCENTILE($D$3:$D$5882,0.4),2,D4884&lt;=PERCENTILE($D$3:$D$5882,0.6),3,D4884&lt;=PERCENTILE($D$3:$D$5882,0.8),4,TRUE,5)</f>
        <v>1</v>
      </c>
      <c r="H4884" s="3" t="str" cm="1">
        <f t="array" ref="H4884">_xlfn.IFS(AND(E4884&gt;=4,F4884&gt;=4,G4884&gt;=4),"Champions",AND(E4884&gt;=3,F4884&gt;=3,G4884&gt;=3),"Loyal Customers",AND(E4884&lt;=2,F4884&gt;=3),"At Risk",AND(E4884&lt;=2,F4884&lt;=2,G4884&lt;=2),"Lost",AND(E4884&gt;=4,F4884&lt;=2),"New/Promising",TRUE,"Needs Attention")</f>
        <v>Lost</v>
      </c>
      <c r="I4884" s="3" t="str">
        <f t="shared" si="80"/>
        <v>Churned</v>
      </c>
      <c r="J4884" s="3" t="str">
        <f>_xlfn.XLOOKUP(A4884,'Country_Lookup'!$D:$D,'Country_Lookup'!$E:$E)</f>
        <v>United Kingdom</v>
      </c>
    </row>
    <row r="4885" spans="1:10" x14ac:dyDescent="0.3">
      <c r="A4885">
        <v>17279</v>
      </c>
      <c r="B4885">
        <v>57</v>
      </c>
      <c r="C4885">
        <v>1</v>
      </c>
      <c r="D4885">
        <v>187.82999999999996</v>
      </c>
      <c r="E4885" cm="1">
        <f t="array" ref="E4885">_xlfn.IFS(B4885&lt;=PERCENTILE($B$3:$B$5882,0.2),5,B4885&lt;=PERCENTILE($B$3:$B$5882,0.4),4,B4885&lt;=PERCENTILE($B$3:$B$5882,0.6),3,B4885&lt;=PERCENTILE($B$3:$B$5882,0.8),2,TRUE,1)</f>
        <v>4</v>
      </c>
      <c r="F4885" cm="1">
        <f t="array" ref="F4885">_xlfn.IFS(C4885&lt;=PERCENTILE($C$3:$C$5882,0.2),1,C4885&lt;=PERCENTILE($C$3:$C$5882,0.4),2,C4885&lt;=PERCENTILE($C$3:$C$5882,0.6),3,C4885&lt;=PERCENTILE($C$3:$C$5882,0.8),4,TRUE,5)</f>
        <v>1</v>
      </c>
      <c r="G4885" cm="1">
        <f t="array" ref="G4885">_xlfn.IFS(D4885&lt;=PERCENTILE($D$3:$D$5882,0.2),1,D4885&lt;=PERCENTILE($D$3:$D$5882,0.4),2,D4885&lt;=PERCENTILE($D$3:$D$5882,0.6),3,D4885&lt;=PERCENTILE($D$3:$D$5882,0.8),4,TRUE,5)</f>
        <v>1</v>
      </c>
      <c r="H4885" s="3" t="str" cm="1">
        <f t="array" ref="H4885">_xlfn.IFS(AND(E4885&gt;=4,F4885&gt;=4,G4885&gt;=4),"Champions",AND(E4885&gt;=3,F4885&gt;=3,G4885&gt;=3),"Loyal Customers",AND(E4885&lt;=2,F4885&gt;=3),"At Risk",AND(E4885&lt;=2,F4885&lt;=2,G4885&lt;=2),"Lost",AND(E4885&gt;=4,F4885&lt;=2),"New/Promising",TRUE,"Needs Attention")</f>
        <v>New/Promising</v>
      </c>
      <c r="I4885" s="3" t="str">
        <f t="shared" si="80"/>
        <v>Active</v>
      </c>
      <c r="J4885" s="3" t="str">
        <f>_xlfn.XLOOKUP(A4885,'Country_Lookup'!$D:$D,'Country_Lookup'!$E:$E)</f>
        <v>United Kingdom</v>
      </c>
    </row>
    <row r="4886" spans="1:10" x14ac:dyDescent="0.3">
      <c r="A4886">
        <v>17280</v>
      </c>
      <c r="B4886">
        <v>438</v>
      </c>
      <c r="C4886">
        <v>1</v>
      </c>
      <c r="D4886">
        <v>118.86</v>
      </c>
      <c r="E4886" cm="1">
        <f t="array" ref="E4886">_xlfn.IFS(B4886&lt;=PERCENTILE($B$3:$B$5882,0.2),5,B4886&lt;=PERCENTILE($B$3:$B$5882,0.4),4,B4886&lt;=PERCENTILE($B$3:$B$5882,0.6),3,B4886&lt;=PERCENTILE($B$3:$B$5882,0.8),2,TRUE,1)</f>
        <v>1</v>
      </c>
      <c r="F4886" cm="1">
        <f t="array" ref="F4886">_xlfn.IFS(C4886&lt;=PERCENTILE($C$3:$C$5882,0.2),1,C4886&lt;=PERCENTILE($C$3:$C$5882,0.4),2,C4886&lt;=PERCENTILE($C$3:$C$5882,0.6),3,C4886&lt;=PERCENTILE($C$3:$C$5882,0.8),4,TRUE,5)</f>
        <v>1</v>
      </c>
      <c r="G4886" cm="1">
        <f t="array" ref="G4886">_xlfn.IFS(D4886&lt;=PERCENTILE($D$3:$D$5882,0.2),1,D4886&lt;=PERCENTILE($D$3:$D$5882,0.4),2,D4886&lt;=PERCENTILE($D$3:$D$5882,0.6),3,D4886&lt;=PERCENTILE($D$3:$D$5882,0.8),4,TRUE,5)</f>
        <v>1</v>
      </c>
      <c r="H4886" s="3" t="str" cm="1">
        <f t="array" ref="H4886">_xlfn.IFS(AND(E4886&gt;=4,F4886&gt;=4,G4886&gt;=4),"Champions",AND(E4886&gt;=3,F4886&gt;=3,G4886&gt;=3),"Loyal Customers",AND(E4886&lt;=2,F4886&gt;=3),"At Risk",AND(E4886&lt;=2,F4886&lt;=2,G4886&lt;=2),"Lost",AND(E4886&gt;=4,F4886&lt;=2),"New/Promising",TRUE,"Needs Attention")</f>
        <v>Lost</v>
      </c>
      <c r="I4886" s="3" t="str">
        <f t="shared" si="80"/>
        <v>Churned</v>
      </c>
      <c r="J4886" s="3" t="str">
        <f>_xlfn.XLOOKUP(A4886,'Country_Lookup'!$D:$D,'Country_Lookup'!$E:$E)</f>
        <v>United Kingdom</v>
      </c>
    </row>
    <row r="4887" spans="1:10" x14ac:dyDescent="0.3">
      <c r="A4887">
        <v>17281</v>
      </c>
      <c r="B4887">
        <v>374</v>
      </c>
      <c r="C4887">
        <v>6</v>
      </c>
      <c r="D4887">
        <v>797.85</v>
      </c>
      <c r="E4887" cm="1">
        <f t="array" ref="E4887">_xlfn.IFS(B4887&lt;=PERCENTILE($B$3:$B$5882,0.2),5,B4887&lt;=PERCENTILE($B$3:$B$5882,0.4),4,B4887&lt;=PERCENTILE($B$3:$B$5882,0.6),3,B4887&lt;=PERCENTILE($B$3:$B$5882,0.8),2,TRUE,1)</f>
        <v>2</v>
      </c>
      <c r="F4887" cm="1">
        <f t="array" ref="F4887">_xlfn.IFS(C4887&lt;=PERCENTILE($C$3:$C$5882,0.2),1,C4887&lt;=PERCENTILE($C$3:$C$5882,0.4),2,C4887&lt;=PERCENTILE($C$3:$C$5882,0.6),3,C4887&lt;=PERCENTILE($C$3:$C$5882,0.8),4,TRUE,5)</f>
        <v>4</v>
      </c>
      <c r="G4887" cm="1">
        <f t="array" ref="G4887">_xlfn.IFS(D4887&lt;=PERCENTILE($D$3:$D$5882,0.2),1,D4887&lt;=PERCENTILE($D$3:$D$5882,0.4),2,D4887&lt;=PERCENTILE($D$3:$D$5882,0.6),3,D4887&lt;=PERCENTILE($D$3:$D$5882,0.8),4,TRUE,5)</f>
        <v>3</v>
      </c>
      <c r="H4887" s="3" t="str" cm="1">
        <f t="array" ref="H4887">_xlfn.IFS(AND(E4887&gt;=4,F4887&gt;=4,G4887&gt;=4),"Champions",AND(E4887&gt;=3,F4887&gt;=3,G4887&gt;=3),"Loyal Customers",AND(E4887&lt;=2,F4887&gt;=3),"At Risk",AND(E4887&lt;=2,F4887&lt;=2,G4887&lt;=2),"Lost",AND(E4887&gt;=4,F4887&lt;=2),"New/Promising",TRUE,"Needs Attention")</f>
        <v>At Risk</v>
      </c>
      <c r="I4887" s="3" t="str">
        <f t="shared" si="80"/>
        <v>Churned</v>
      </c>
      <c r="J4887" s="3" t="str">
        <f>_xlfn.XLOOKUP(A4887,'Country_Lookup'!$D:$D,'Country_Lookup'!$E:$E)</f>
        <v>United Kingdom</v>
      </c>
    </row>
    <row r="4888" spans="1:10" x14ac:dyDescent="0.3">
      <c r="A4888">
        <v>17282</v>
      </c>
      <c r="B4888">
        <v>130</v>
      </c>
      <c r="C4888">
        <v>5</v>
      </c>
      <c r="D4888">
        <v>2339.6599999999889</v>
      </c>
      <c r="E4888" cm="1">
        <f t="array" ref="E4888">_xlfn.IFS(B4888&lt;=PERCENTILE($B$3:$B$5882,0.2),5,B4888&lt;=PERCENTILE($B$3:$B$5882,0.4),4,B4888&lt;=PERCENTILE($B$3:$B$5882,0.6),3,B4888&lt;=PERCENTILE($B$3:$B$5882,0.8),2,TRUE,1)</f>
        <v>3</v>
      </c>
      <c r="F4888" cm="1">
        <f t="array" ref="F4888">_xlfn.IFS(C4888&lt;=PERCENTILE($C$3:$C$5882,0.2),1,C4888&lt;=PERCENTILE($C$3:$C$5882,0.4),2,C4888&lt;=PERCENTILE($C$3:$C$5882,0.6),3,C4888&lt;=PERCENTILE($C$3:$C$5882,0.8),4,TRUE,5)</f>
        <v>4</v>
      </c>
      <c r="G4888" cm="1">
        <f t="array" ref="G4888">_xlfn.IFS(D4888&lt;=PERCENTILE($D$3:$D$5882,0.2),1,D4888&lt;=PERCENTILE($D$3:$D$5882,0.4),2,D4888&lt;=PERCENTILE($D$3:$D$5882,0.6),3,D4888&lt;=PERCENTILE($D$3:$D$5882,0.8),4,TRUE,5)</f>
        <v>4</v>
      </c>
      <c r="H4888" s="3" t="str" cm="1">
        <f t="array" ref="H4888">_xlfn.IFS(AND(E4888&gt;=4,F4888&gt;=4,G4888&gt;=4),"Champions",AND(E4888&gt;=3,F4888&gt;=3,G4888&gt;=3),"Loyal Customers",AND(E4888&lt;=2,F4888&gt;=3),"At Risk",AND(E4888&lt;=2,F4888&lt;=2,G4888&lt;=2),"Lost",AND(E4888&gt;=4,F4888&lt;=2),"New/Promising",TRUE,"Needs Attention")</f>
        <v>Loyal Customers</v>
      </c>
      <c r="I4888" s="3" t="str">
        <f t="shared" si="80"/>
        <v>Churned</v>
      </c>
      <c r="J4888" s="3" t="str">
        <f>_xlfn.XLOOKUP(A4888,'Country_Lookup'!$D:$D,'Country_Lookup'!$E:$E)</f>
        <v>United Kingdom</v>
      </c>
    </row>
    <row r="4889" spans="1:10" x14ac:dyDescent="0.3">
      <c r="A4889">
        <v>17283</v>
      </c>
      <c r="B4889">
        <v>378</v>
      </c>
      <c r="C4889">
        <v>1</v>
      </c>
      <c r="D4889">
        <v>188.46</v>
      </c>
      <c r="E4889" cm="1">
        <f t="array" ref="E4889">_xlfn.IFS(B4889&lt;=PERCENTILE($B$3:$B$5882,0.2),5,B4889&lt;=PERCENTILE($B$3:$B$5882,0.4),4,B4889&lt;=PERCENTILE($B$3:$B$5882,0.6),3,B4889&lt;=PERCENTILE($B$3:$B$5882,0.8),2,TRUE,1)</f>
        <v>2</v>
      </c>
      <c r="F4889" cm="1">
        <f t="array" ref="F4889">_xlfn.IFS(C4889&lt;=PERCENTILE($C$3:$C$5882,0.2),1,C4889&lt;=PERCENTILE($C$3:$C$5882,0.4),2,C4889&lt;=PERCENTILE($C$3:$C$5882,0.6),3,C4889&lt;=PERCENTILE($C$3:$C$5882,0.8),4,TRUE,5)</f>
        <v>1</v>
      </c>
      <c r="G4889" cm="1">
        <f t="array" ref="G4889">_xlfn.IFS(D4889&lt;=PERCENTILE($D$3:$D$5882,0.2),1,D4889&lt;=PERCENTILE($D$3:$D$5882,0.4),2,D4889&lt;=PERCENTILE($D$3:$D$5882,0.6),3,D4889&lt;=PERCENTILE($D$3:$D$5882,0.8),4,TRUE,5)</f>
        <v>1</v>
      </c>
      <c r="H4889" s="3" t="str" cm="1">
        <f t="array" ref="H4889">_xlfn.IFS(AND(E4889&gt;=4,F4889&gt;=4,G4889&gt;=4),"Champions",AND(E4889&gt;=3,F4889&gt;=3,G4889&gt;=3),"Loyal Customers",AND(E4889&lt;=2,F4889&gt;=3),"At Risk",AND(E4889&lt;=2,F4889&lt;=2,G4889&lt;=2),"Lost",AND(E4889&gt;=4,F4889&lt;=2),"New/Promising",TRUE,"Needs Attention")</f>
        <v>Lost</v>
      </c>
      <c r="I4889" s="3" t="str">
        <f t="shared" si="80"/>
        <v>Churned</v>
      </c>
      <c r="J4889" s="3" t="str">
        <f>_xlfn.XLOOKUP(A4889,'Country_Lookup'!$D:$D,'Country_Lookup'!$E:$E)</f>
        <v>United Kingdom</v>
      </c>
    </row>
    <row r="4890" spans="1:10" x14ac:dyDescent="0.3">
      <c r="A4890">
        <v>17284</v>
      </c>
      <c r="B4890">
        <v>60</v>
      </c>
      <c r="C4890">
        <v>8</v>
      </c>
      <c r="D4890">
        <v>2793.1600000000103</v>
      </c>
      <c r="E4890" cm="1">
        <f t="array" ref="E4890">_xlfn.IFS(B4890&lt;=PERCENTILE($B$3:$B$5882,0.2),5,B4890&lt;=PERCENTILE($B$3:$B$5882,0.4),4,B4890&lt;=PERCENTILE($B$3:$B$5882,0.6),3,B4890&lt;=PERCENTILE($B$3:$B$5882,0.8),2,TRUE,1)</f>
        <v>3</v>
      </c>
      <c r="F4890" cm="1">
        <f t="array" ref="F4890">_xlfn.IFS(C4890&lt;=PERCENTILE($C$3:$C$5882,0.2),1,C4890&lt;=PERCENTILE($C$3:$C$5882,0.4),2,C4890&lt;=PERCENTILE($C$3:$C$5882,0.6),3,C4890&lt;=PERCENTILE($C$3:$C$5882,0.8),4,TRUE,5)</f>
        <v>4</v>
      </c>
      <c r="G4890" cm="1">
        <f t="array" ref="G4890">_xlfn.IFS(D4890&lt;=PERCENTILE($D$3:$D$5882,0.2),1,D4890&lt;=PERCENTILE($D$3:$D$5882,0.4),2,D4890&lt;=PERCENTILE($D$3:$D$5882,0.6),3,D4890&lt;=PERCENTILE($D$3:$D$5882,0.8),4,TRUE,5)</f>
        <v>4</v>
      </c>
      <c r="H4890" s="3" t="str" cm="1">
        <f t="array" ref="H4890">_xlfn.IFS(AND(E4890&gt;=4,F4890&gt;=4,G4890&gt;=4),"Champions",AND(E4890&gt;=3,F4890&gt;=3,G4890&gt;=3),"Loyal Customers",AND(E4890&lt;=2,F4890&gt;=3),"At Risk",AND(E4890&lt;=2,F4890&lt;=2,G4890&lt;=2),"Lost",AND(E4890&gt;=4,F4890&lt;=2),"New/Promising",TRUE,"Needs Attention")</f>
        <v>Loyal Customers</v>
      </c>
      <c r="I4890" s="3" t="str">
        <f t="shared" si="80"/>
        <v>Active</v>
      </c>
      <c r="J4890" s="3" t="str">
        <f>_xlfn.XLOOKUP(A4890,'Country_Lookup'!$D:$D,'Country_Lookup'!$E:$E)</f>
        <v>United Kingdom</v>
      </c>
    </row>
    <row r="4891" spans="1:10" x14ac:dyDescent="0.3">
      <c r="A4891">
        <v>17285</v>
      </c>
      <c r="B4891">
        <v>628</v>
      </c>
      <c r="C4891">
        <v>2</v>
      </c>
      <c r="D4891">
        <v>428.34000000000009</v>
      </c>
      <c r="E4891" cm="1">
        <f t="array" ref="E4891">_xlfn.IFS(B4891&lt;=PERCENTILE($B$3:$B$5882,0.2),5,B4891&lt;=PERCENTILE($B$3:$B$5882,0.4),4,B4891&lt;=PERCENTILE($B$3:$B$5882,0.6),3,B4891&lt;=PERCENTILE($B$3:$B$5882,0.8),2,TRUE,1)</f>
        <v>1</v>
      </c>
      <c r="F4891" cm="1">
        <f t="array" ref="F4891">_xlfn.IFS(C4891&lt;=PERCENTILE($C$3:$C$5882,0.2),1,C4891&lt;=PERCENTILE($C$3:$C$5882,0.4),2,C4891&lt;=PERCENTILE($C$3:$C$5882,0.6),3,C4891&lt;=PERCENTILE($C$3:$C$5882,0.8),4,TRUE,5)</f>
        <v>2</v>
      </c>
      <c r="G4891" cm="1">
        <f t="array" ref="G4891">_xlfn.IFS(D4891&lt;=PERCENTILE($D$3:$D$5882,0.2),1,D4891&lt;=PERCENTILE($D$3:$D$5882,0.4),2,D4891&lt;=PERCENTILE($D$3:$D$5882,0.6),3,D4891&lt;=PERCENTILE($D$3:$D$5882,0.8),4,TRUE,5)</f>
        <v>2</v>
      </c>
      <c r="H4891" s="3" t="str" cm="1">
        <f t="array" ref="H4891">_xlfn.IFS(AND(E4891&gt;=4,F4891&gt;=4,G4891&gt;=4),"Champions",AND(E4891&gt;=3,F4891&gt;=3,G4891&gt;=3),"Loyal Customers",AND(E4891&lt;=2,F4891&gt;=3),"At Risk",AND(E4891&lt;=2,F4891&lt;=2,G4891&lt;=2),"Lost",AND(E4891&gt;=4,F4891&lt;=2),"New/Promising",TRUE,"Needs Attention")</f>
        <v>Lost</v>
      </c>
      <c r="I4891" s="3" t="str">
        <f t="shared" si="80"/>
        <v>Churned</v>
      </c>
      <c r="J4891" s="3" t="str">
        <f>_xlfn.XLOOKUP(A4891,'Country_Lookup'!$D:$D,'Country_Lookup'!$E:$E)</f>
        <v>United Kingdom</v>
      </c>
    </row>
    <row r="4892" spans="1:10" x14ac:dyDescent="0.3">
      <c r="A4892">
        <v>17286</v>
      </c>
      <c r="B4892">
        <v>21</v>
      </c>
      <c r="C4892">
        <v>3</v>
      </c>
      <c r="D4892">
        <v>395.48000000000008</v>
      </c>
      <c r="E4892" cm="1">
        <f t="array" ref="E4892">_xlfn.IFS(B4892&lt;=PERCENTILE($B$3:$B$5882,0.2),5,B4892&lt;=PERCENTILE($B$3:$B$5882,0.4),4,B4892&lt;=PERCENTILE($B$3:$B$5882,0.6),3,B4892&lt;=PERCENTILE($B$3:$B$5882,0.8),2,TRUE,1)</f>
        <v>4</v>
      </c>
      <c r="F4892" cm="1">
        <f t="array" ref="F4892">_xlfn.IFS(C4892&lt;=PERCENTILE($C$3:$C$5882,0.2),1,C4892&lt;=PERCENTILE($C$3:$C$5882,0.4),2,C4892&lt;=PERCENTILE($C$3:$C$5882,0.6),3,C4892&lt;=PERCENTILE($C$3:$C$5882,0.8),4,TRUE,5)</f>
        <v>3</v>
      </c>
      <c r="G4892" cm="1">
        <f t="array" ref="G4892">_xlfn.IFS(D4892&lt;=PERCENTILE($D$3:$D$5882,0.2),1,D4892&lt;=PERCENTILE($D$3:$D$5882,0.4),2,D4892&lt;=PERCENTILE($D$3:$D$5882,0.6),3,D4892&lt;=PERCENTILE($D$3:$D$5882,0.8),4,TRUE,5)</f>
        <v>2</v>
      </c>
      <c r="H4892" s="3" t="str" cm="1">
        <f t="array" ref="H4892">_xlfn.IFS(AND(E4892&gt;=4,F4892&gt;=4,G4892&gt;=4),"Champions",AND(E4892&gt;=3,F4892&gt;=3,G4892&gt;=3),"Loyal Customers",AND(E4892&lt;=2,F4892&gt;=3),"At Risk",AND(E4892&lt;=2,F4892&lt;=2,G4892&lt;=2),"Lost",AND(E4892&gt;=4,F4892&lt;=2),"New/Promising",TRUE,"Needs Attention")</f>
        <v>Needs Attention</v>
      </c>
      <c r="I4892" s="3" t="str">
        <f t="shared" si="80"/>
        <v>Active</v>
      </c>
      <c r="J4892" s="3" t="str">
        <f>_xlfn.XLOOKUP(A4892,'Country_Lookup'!$D:$D,'Country_Lookup'!$E:$E)</f>
        <v>United Kingdom</v>
      </c>
    </row>
    <row r="4893" spans="1:10" x14ac:dyDescent="0.3">
      <c r="A4893">
        <v>17287</v>
      </c>
      <c r="B4893">
        <v>26</v>
      </c>
      <c r="C4893">
        <v>21</v>
      </c>
      <c r="D4893">
        <v>4111.9599999999746</v>
      </c>
      <c r="E4893" cm="1">
        <f t="array" ref="E4893">_xlfn.IFS(B4893&lt;=PERCENTILE($B$3:$B$5882,0.2),5,B4893&lt;=PERCENTILE($B$3:$B$5882,0.4),4,B4893&lt;=PERCENTILE($B$3:$B$5882,0.6),3,B4893&lt;=PERCENTILE($B$3:$B$5882,0.8),2,TRUE,1)</f>
        <v>4</v>
      </c>
      <c r="F4893" cm="1">
        <f t="array" ref="F4893">_xlfn.IFS(C4893&lt;=PERCENTILE($C$3:$C$5882,0.2),1,C4893&lt;=PERCENTILE($C$3:$C$5882,0.4),2,C4893&lt;=PERCENTILE($C$3:$C$5882,0.6),3,C4893&lt;=PERCENTILE($C$3:$C$5882,0.8),4,TRUE,5)</f>
        <v>5</v>
      </c>
      <c r="G4893" cm="1">
        <f t="array" ref="G4893">_xlfn.IFS(D4893&lt;=PERCENTILE($D$3:$D$5882,0.2),1,D4893&lt;=PERCENTILE($D$3:$D$5882,0.4),2,D4893&lt;=PERCENTILE($D$3:$D$5882,0.6),3,D4893&lt;=PERCENTILE($D$3:$D$5882,0.8),4,TRUE,5)</f>
        <v>5</v>
      </c>
      <c r="H4893" s="3" t="str" cm="1">
        <f t="array" ref="H4893">_xlfn.IFS(AND(E4893&gt;=4,F4893&gt;=4,G4893&gt;=4),"Champions",AND(E4893&gt;=3,F4893&gt;=3,G4893&gt;=3),"Loyal Customers",AND(E4893&lt;=2,F4893&gt;=3),"At Risk",AND(E4893&lt;=2,F4893&lt;=2,G4893&lt;=2),"Lost",AND(E4893&gt;=4,F4893&lt;=2),"New/Promising",TRUE,"Needs Attention")</f>
        <v>Champions</v>
      </c>
      <c r="I4893" s="3" t="str">
        <f t="shared" si="80"/>
        <v>Active</v>
      </c>
      <c r="J4893" s="3" t="str">
        <f>_xlfn.XLOOKUP(A4893,'Country_Lookup'!$D:$D,'Country_Lookup'!$E:$E)</f>
        <v>United Kingdom</v>
      </c>
    </row>
    <row r="4894" spans="1:10" x14ac:dyDescent="0.3">
      <c r="A4894">
        <v>17288</v>
      </c>
      <c r="B4894">
        <v>9</v>
      </c>
      <c r="C4894">
        <v>11</v>
      </c>
      <c r="D4894">
        <v>2499.9799999999891</v>
      </c>
      <c r="E4894" cm="1">
        <f t="array" ref="E4894">_xlfn.IFS(B4894&lt;=PERCENTILE($B$3:$B$5882,0.2),5,B4894&lt;=PERCENTILE($B$3:$B$5882,0.4),4,B4894&lt;=PERCENTILE($B$3:$B$5882,0.6),3,B4894&lt;=PERCENTILE($B$3:$B$5882,0.8),2,TRUE,1)</f>
        <v>5</v>
      </c>
      <c r="F4894" cm="1">
        <f t="array" ref="F4894">_xlfn.IFS(C4894&lt;=PERCENTILE($C$3:$C$5882,0.2),1,C4894&lt;=PERCENTILE($C$3:$C$5882,0.4),2,C4894&lt;=PERCENTILE($C$3:$C$5882,0.6),3,C4894&lt;=PERCENTILE($C$3:$C$5882,0.8),4,TRUE,5)</f>
        <v>5</v>
      </c>
      <c r="G4894" cm="1">
        <f t="array" ref="G4894">_xlfn.IFS(D4894&lt;=PERCENTILE($D$3:$D$5882,0.2),1,D4894&lt;=PERCENTILE($D$3:$D$5882,0.4),2,D4894&lt;=PERCENTILE($D$3:$D$5882,0.6),3,D4894&lt;=PERCENTILE($D$3:$D$5882,0.8),4,TRUE,5)</f>
        <v>4</v>
      </c>
      <c r="H4894" s="3" t="str" cm="1">
        <f t="array" ref="H4894">_xlfn.IFS(AND(E4894&gt;=4,F4894&gt;=4,G4894&gt;=4),"Champions",AND(E4894&gt;=3,F4894&gt;=3,G4894&gt;=3),"Loyal Customers",AND(E4894&lt;=2,F4894&gt;=3),"At Risk",AND(E4894&lt;=2,F4894&lt;=2,G4894&lt;=2),"Lost",AND(E4894&gt;=4,F4894&lt;=2),"New/Promising",TRUE,"Needs Attention")</f>
        <v>Champions</v>
      </c>
      <c r="I4894" s="3" t="str">
        <f t="shared" si="80"/>
        <v>Active</v>
      </c>
      <c r="J4894" s="3" t="str">
        <f>_xlfn.XLOOKUP(A4894,'Country_Lookup'!$D:$D,'Country_Lookup'!$E:$E)</f>
        <v>United Kingdom</v>
      </c>
    </row>
    <row r="4895" spans="1:10" x14ac:dyDescent="0.3">
      <c r="A4895">
        <v>17289</v>
      </c>
      <c r="B4895">
        <v>31</v>
      </c>
      <c r="C4895">
        <v>9</v>
      </c>
      <c r="D4895">
        <v>2079.3900000000108</v>
      </c>
      <c r="E4895" cm="1">
        <f t="array" ref="E4895">_xlfn.IFS(B4895&lt;=PERCENTILE($B$3:$B$5882,0.2),5,B4895&lt;=PERCENTILE($B$3:$B$5882,0.4),4,B4895&lt;=PERCENTILE($B$3:$B$5882,0.6),3,B4895&lt;=PERCENTILE($B$3:$B$5882,0.8),2,TRUE,1)</f>
        <v>4</v>
      </c>
      <c r="F4895" cm="1">
        <f t="array" ref="F4895">_xlfn.IFS(C4895&lt;=PERCENTILE($C$3:$C$5882,0.2),1,C4895&lt;=PERCENTILE($C$3:$C$5882,0.4),2,C4895&lt;=PERCENTILE($C$3:$C$5882,0.6),3,C4895&lt;=PERCENTILE($C$3:$C$5882,0.8),4,TRUE,5)</f>
        <v>5</v>
      </c>
      <c r="G4895" cm="1">
        <f t="array" ref="G4895">_xlfn.IFS(D4895&lt;=PERCENTILE($D$3:$D$5882,0.2),1,D4895&lt;=PERCENTILE($D$3:$D$5882,0.4),2,D4895&lt;=PERCENTILE($D$3:$D$5882,0.6),3,D4895&lt;=PERCENTILE($D$3:$D$5882,0.8),4,TRUE,5)</f>
        <v>4</v>
      </c>
      <c r="H4895" s="3" t="str" cm="1">
        <f t="array" ref="H4895">_xlfn.IFS(AND(E4895&gt;=4,F4895&gt;=4,G4895&gt;=4),"Champions",AND(E4895&gt;=3,F4895&gt;=3,G4895&gt;=3),"Loyal Customers",AND(E4895&lt;=2,F4895&gt;=3),"At Risk",AND(E4895&lt;=2,F4895&lt;=2,G4895&lt;=2),"Lost",AND(E4895&gt;=4,F4895&lt;=2),"New/Promising",TRUE,"Needs Attention")</f>
        <v>Champions</v>
      </c>
      <c r="I4895" s="3" t="str">
        <f t="shared" si="80"/>
        <v>Active</v>
      </c>
      <c r="J4895" s="3" t="str">
        <f>_xlfn.XLOOKUP(A4895,'Country_Lookup'!$D:$D,'Country_Lookup'!$E:$E)</f>
        <v>United Kingdom</v>
      </c>
    </row>
    <row r="4896" spans="1:10" x14ac:dyDescent="0.3">
      <c r="A4896">
        <v>17290</v>
      </c>
      <c r="B4896">
        <v>3</v>
      </c>
      <c r="C4896">
        <v>8</v>
      </c>
      <c r="D4896">
        <v>1501.4400000000016</v>
      </c>
      <c r="E4896" cm="1">
        <f t="array" ref="E4896">_xlfn.IFS(B4896&lt;=PERCENTILE($B$3:$B$5882,0.2),5,B4896&lt;=PERCENTILE($B$3:$B$5882,0.4),4,B4896&lt;=PERCENTILE($B$3:$B$5882,0.6),3,B4896&lt;=PERCENTILE($B$3:$B$5882,0.8),2,TRUE,1)</f>
        <v>5</v>
      </c>
      <c r="F4896" cm="1">
        <f t="array" ref="F4896">_xlfn.IFS(C4896&lt;=PERCENTILE($C$3:$C$5882,0.2),1,C4896&lt;=PERCENTILE($C$3:$C$5882,0.4),2,C4896&lt;=PERCENTILE($C$3:$C$5882,0.6),3,C4896&lt;=PERCENTILE($C$3:$C$5882,0.8),4,TRUE,5)</f>
        <v>4</v>
      </c>
      <c r="G4896" cm="1">
        <f t="array" ref="G4896">_xlfn.IFS(D4896&lt;=PERCENTILE($D$3:$D$5882,0.2),1,D4896&lt;=PERCENTILE($D$3:$D$5882,0.4),2,D4896&lt;=PERCENTILE($D$3:$D$5882,0.6),3,D4896&lt;=PERCENTILE($D$3:$D$5882,0.8),4,TRUE,5)</f>
        <v>4</v>
      </c>
      <c r="H4896" s="3" t="str" cm="1">
        <f t="array" ref="H4896">_xlfn.IFS(AND(E4896&gt;=4,F4896&gt;=4,G4896&gt;=4),"Champions",AND(E4896&gt;=3,F4896&gt;=3,G4896&gt;=3),"Loyal Customers",AND(E4896&lt;=2,F4896&gt;=3),"At Risk",AND(E4896&lt;=2,F4896&lt;=2,G4896&lt;=2),"Lost",AND(E4896&gt;=4,F4896&lt;=2),"New/Promising",TRUE,"Needs Attention")</f>
        <v>Champions</v>
      </c>
      <c r="I4896" s="3" t="str">
        <f t="shared" si="80"/>
        <v>Active</v>
      </c>
      <c r="J4896" s="3" t="str">
        <f>_xlfn.XLOOKUP(A4896,'Country_Lookup'!$D:$D,'Country_Lookup'!$E:$E)</f>
        <v>United Kingdom</v>
      </c>
    </row>
    <row r="4897" spans="1:10" x14ac:dyDescent="0.3">
      <c r="A4897">
        <v>17291</v>
      </c>
      <c r="B4897">
        <v>308</v>
      </c>
      <c r="C4897">
        <v>1</v>
      </c>
      <c r="D4897">
        <v>550.80000000000007</v>
      </c>
      <c r="E4897" cm="1">
        <f t="array" ref="E4897">_xlfn.IFS(B4897&lt;=PERCENTILE($B$3:$B$5882,0.2),5,B4897&lt;=PERCENTILE($B$3:$B$5882,0.4),4,B4897&lt;=PERCENTILE($B$3:$B$5882,0.6),3,B4897&lt;=PERCENTILE($B$3:$B$5882,0.8),2,TRUE,1)</f>
        <v>2</v>
      </c>
      <c r="F4897" cm="1">
        <f t="array" ref="F4897">_xlfn.IFS(C4897&lt;=PERCENTILE($C$3:$C$5882,0.2),1,C4897&lt;=PERCENTILE($C$3:$C$5882,0.4),2,C4897&lt;=PERCENTILE($C$3:$C$5882,0.6),3,C4897&lt;=PERCENTILE($C$3:$C$5882,0.8),4,TRUE,5)</f>
        <v>1</v>
      </c>
      <c r="G4897" cm="1">
        <f t="array" ref="G4897">_xlfn.IFS(D4897&lt;=PERCENTILE($D$3:$D$5882,0.2),1,D4897&lt;=PERCENTILE($D$3:$D$5882,0.4),2,D4897&lt;=PERCENTILE($D$3:$D$5882,0.6),3,D4897&lt;=PERCENTILE($D$3:$D$5882,0.8),4,TRUE,5)</f>
        <v>2</v>
      </c>
      <c r="H4897" s="3" t="str" cm="1">
        <f t="array" ref="H4897">_xlfn.IFS(AND(E4897&gt;=4,F4897&gt;=4,G4897&gt;=4),"Champions",AND(E4897&gt;=3,F4897&gt;=3,G4897&gt;=3),"Loyal Customers",AND(E4897&lt;=2,F4897&gt;=3),"At Risk",AND(E4897&lt;=2,F4897&lt;=2,G4897&lt;=2),"Lost",AND(E4897&gt;=4,F4897&lt;=2),"New/Promising",TRUE,"Needs Attention")</f>
        <v>Lost</v>
      </c>
      <c r="I4897" s="3" t="str">
        <f t="shared" si="80"/>
        <v>Churned</v>
      </c>
      <c r="J4897" s="3" t="str">
        <f>_xlfn.XLOOKUP(A4897,'Country_Lookup'!$D:$D,'Country_Lookup'!$E:$E)</f>
        <v>United Kingdom</v>
      </c>
    </row>
    <row r="4898" spans="1:10" x14ac:dyDescent="0.3">
      <c r="A4898">
        <v>17292</v>
      </c>
      <c r="B4898">
        <v>472</v>
      </c>
      <c r="C4898">
        <v>2</v>
      </c>
      <c r="D4898">
        <v>271.75</v>
      </c>
      <c r="E4898" cm="1">
        <f t="array" ref="E4898">_xlfn.IFS(B4898&lt;=PERCENTILE($B$3:$B$5882,0.2),5,B4898&lt;=PERCENTILE($B$3:$B$5882,0.4),4,B4898&lt;=PERCENTILE($B$3:$B$5882,0.6),3,B4898&lt;=PERCENTILE($B$3:$B$5882,0.8),2,TRUE,1)</f>
        <v>1</v>
      </c>
      <c r="F4898" cm="1">
        <f t="array" ref="F4898">_xlfn.IFS(C4898&lt;=PERCENTILE($C$3:$C$5882,0.2),1,C4898&lt;=PERCENTILE($C$3:$C$5882,0.4),2,C4898&lt;=PERCENTILE($C$3:$C$5882,0.6),3,C4898&lt;=PERCENTILE($C$3:$C$5882,0.8),4,TRUE,5)</f>
        <v>2</v>
      </c>
      <c r="G4898" cm="1">
        <f t="array" ref="G4898">_xlfn.IFS(D4898&lt;=PERCENTILE($D$3:$D$5882,0.2),1,D4898&lt;=PERCENTILE($D$3:$D$5882,0.4),2,D4898&lt;=PERCENTILE($D$3:$D$5882,0.6),3,D4898&lt;=PERCENTILE($D$3:$D$5882,0.8),4,TRUE,5)</f>
        <v>1</v>
      </c>
      <c r="H4898" s="3" t="str" cm="1">
        <f t="array" ref="H4898">_xlfn.IFS(AND(E4898&gt;=4,F4898&gt;=4,G4898&gt;=4),"Champions",AND(E4898&gt;=3,F4898&gt;=3,G4898&gt;=3),"Loyal Customers",AND(E4898&lt;=2,F4898&gt;=3),"At Risk",AND(E4898&lt;=2,F4898&lt;=2,G4898&lt;=2),"Lost",AND(E4898&gt;=4,F4898&lt;=2),"New/Promising",TRUE,"Needs Attention")</f>
        <v>Lost</v>
      </c>
      <c r="I4898" s="3" t="str">
        <f t="shared" si="80"/>
        <v>Churned</v>
      </c>
      <c r="J4898" s="3" t="str">
        <f>_xlfn.XLOOKUP(A4898,'Country_Lookup'!$D:$D,'Country_Lookup'!$E:$E)</f>
        <v>United Kingdom</v>
      </c>
    </row>
    <row r="4899" spans="1:10" x14ac:dyDescent="0.3">
      <c r="A4899">
        <v>17293</v>
      </c>
      <c r="B4899">
        <v>8</v>
      </c>
      <c r="C4899">
        <v>17</v>
      </c>
      <c r="D4899">
        <v>3774.2299999999882</v>
      </c>
      <c r="E4899" cm="1">
        <f t="array" ref="E4899">_xlfn.IFS(B4899&lt;=PERCENTILE($B$3:$B$5882,0.2),5,B4899&lt;=PERCENTILE($B$3:$B$5882,0.4),4,B4899&lt;=PERCENTILE($B$3:$B$5882,0.6),3,B4899&lt;=PERCENTILE($B$3:$B$5882,0.8),2,TRUE,1)</f>
        <v>5</v>
      </c>
      <c r="F4899" cm="1">
        <f t="array" ref="F4899">_xlfn.IFS(C4899&lt;=PERCENTILE($C$3:$C$5882,0.2),1,C4899&lt;=PERCENTILE($C$3:$C$5882,0.4),2,C4899&lt;=PERCENTILE($C$3:$C$5882,0.6),3,C4899&lt;=PERCENTILE($C$3:$C$5882,0.8),4,TRUE,5)</f>
        <v>5</v>
      </c>
      <c r="G4899" cm="1">
        <f t="array" ref="G4899">_xlfn.IFS(D4899&lt;=PERCENTILE($D$3:$D$5882,0.2),1,D4899&lt;=PERCENTILE($D$3:$D$5882,0.4),2,D4899&lt;=PERCENTILE($D$3:$D$5882,0.6),3,D4899&lt;=PERCENTILE($D$3:$D$5882,0.8),4,TRUE,5)</f>
        <v>5</v>
      </c>
      <c r="H4899" s="3" t="str" cm="1">
        <f t="array" ref="H4899">_xlfn.IFS(AND(E4899&gt;=4,F4899&gt;=4,G4899&gt;=4),"Champions",AND(E4899&gt;=3,F4899&gt;=3,G4899&gt;=3),"Loyal Customers",AND(E4899&lt;=2,F4899&gt;=3),"At Risk",AND(E4899&lt;=2,F4899&lt;=2,G4899&lt;=2),"Lost",AND(E4899&gt;=4,F4899&lt;=2),"New/Promising",TRUE,"Needs Attention")</f>
        <v>Champions</v>
      </c>
      <c r="I4899" s="3" t="str">
        <f t="shared" si="80"/>
        <v>Active</v>
      </c>
      <c r="J4899" s="3" t="str">
        <f>_xlfn.XLOOKUP(A4899,'Country_Lookup'!$D:$D,'Country_Lookup'!$E:$E)</f>
        <v>United Kingdom</v>
      </c>
    </row>
    <row r="4900" spans="1:10" x14ac:dyDescent="0.3">
      <c r="A4900">
        <v>17294</v>
      </c>
      <c r="B4900">
        <v>669</v>
      </c>
      <c r="C4900">
        <v>2</v>
      </c>
      <c r="D4900">
        <v>467.79</v>
      </c>
      <c r="E4900" cm="1">
        <f t="array" ref="E4900">_xlfn.IFS(B4900&lt;=PERCENTILE($B$3:$B$5882,0.2),5,B4900&lt;=PERCENTILE($B$3:$B$5882,0.4),4,B4900&lt;=PERCENTILE($B$3:$B$5882,0.6),3,B4900&lt;=PERCENTILE($B$3:$B$5882,0.8),2,TRUE,1)</f>
        <v>1</v>
      </c>
      <c r="F4900" cm="1">
        <f t="array" ref="F4900">_xlfn.IFS(C4900&lt;=PERCENTILE($C$3:$C$5882,0.2),1,C4900&lt;=PERCENTILE($C$3:$C$5882,0.4),2,C4900&lt;=PERCENTILE($C$3:$C$5882,0.6),3,C4900&lt;=PERCENTILE($C$3:$C$5882,0.8),4,TRUE,5)</f>
        <v>2</v>
      </c>
      <c r="G4900" cm="1">
        <f t="array" ref="G4900">_xlfn.IFS(D4900&lt;=PERCENTILE($D$3:$D$5882,0.2),1,D4900&lt;=PERCENTILE($D$3:$D$5882,0.4),2,D4900&lt;=PERCENTILE($D$3:$D$5882,0.6),3,D4900&lt;=PERCENTILE($D$3:$D$5882,0.8),4,TRUE,5)</f>
        <v>2</v>
      </c>
      <c r="H4900" s="3" t="str" cm="1">
        <f t="array" ref="H4900">_xlfn.IFS(AND(E4900&gt;=4,F4900&gt;=4,G4900&gt;=4),"Champions",AND(E4900&gt;=3,F4900&gt;=3,G4900&gt;=3),"Loyal Customers",AND(E4900&lt;=2,F4900&gt;=3),"At Risk",AND(E4900&lt;=2,F4900&lt;=2,G4900&lt;=2),"Lost",AND(E4900&gt;=4,F4900&lt;=2),"New/Promising",TRUE,"Needs Attention")</f>
        <v>Lost</v>
      </c>
      <c r="I4900" s="3" t="str">
        <f t="shared" si="80"/>
        <v>Churned</v>
      </c>
      <c r="J4900" s="3" t="str">
        <f>_xlfn.XLOOKUP(A4900,'Country_Lookup'!$D:$D,'Country_Lookup'!$E:$E)</f>
        <v>United Kingdom</v>
      </c>
    </row>
    <row r="4901" spans="1:10" x14ac:dyDescent="0.3">
      <c r="A4901">
        <v>17295</v>
      </c>
      <c r="B4901">
        <v>28</v>
      </c>
      <c r="C4901">
        <v>3</v>
      </c>
      <c r="D4901">
        <v>556.95000000000005</v>
      </c>
      <c r="E4901" cm="1">
        <f t="array" ref="E4901">_xlfn.IFS(B4901&lt;=PERCENTILE($B$3:$B$5882,0.2),5,B4901&lt;=PERCENTILE($B$3:$B$5882,0.4),4,B4901&lt;=PERCENTILE($B$3:$B$5882,0.6),3,B4901&lt;=PERCENTILE($B$3:$B$5882,0.8),2,TRUE,1)</f>
        <v>4</v>
      </c>
      <c r="F4901" cm="1">
        <f t="array" ref="F4901">_xlfn.IFS(C4901&lt;=PERCENTILE($C$3:$C$5882,0.2),1,C4901&lt;=PERCENTILE($C$3:$C$5882,0.4),2,C4901&lt;=PERCENTILE($C$3:$C$5882,0.6),3,C4901&lt;=PERCENTILE($C$3:$C$5882,0.8),4,TRUE,5)</f>
        <v>3</v>
      </c>
      <c r="G4901" cm="1">
        <f t="array" ref="G4901">_xlfn.IFS(D4901&lt;=PERCENTILE($D$3:$D$5882,0.2),1,D4901&lt;=PERCENTILE($D$3:$D$5882,0.4),2,D4901&lt;=PERCENTILE($D$3:$D$5882,0.6),3,D4901&lt;=PERCENTILE($D$3:$D$5882,0.8),4,TRUE,5)</f>
        <v>2</v>
      </c>
      <c r="H4901" s="3" t="str" cm="1">
        <f t="array" ref="H4901">_xlfn.IFS(AND(E4901&gt;=4,F4901&gt;=4,G4901&gt;=4),"Champions",AND(E4901&gt;=3,F4901&gt;=3,G4901&gt;=3),"Loyal Customers",AND(E4901&lt;=2,F4901&gt;=3),"At Risk",AND(E4901&lt;=2,F4901&lt;=2,G4901&lt;=2),"Lost",AND(E4901&gt;=4,F4901&lt;=2),"New/Promising",TRUE,"Needs Attention")</f>
        <v>Needs Attention</v>
      </c>
      <c r="I4901" s="3" t="str">
        <f t="shared" si="80"/>
        <v>Active</v>
      </c>
      <c r="J4901" s="3" t="str">
        <f>_xlfn.XLOOKUP(A4901,'Country_Lookup'!$D:$D,'Country_Lookup'!$E:$E)</f>
        <v>United Kingdom</v>
      </c>
    </row>
    <row r="4902" spans="1:10" x14ac:dyDescent="0.3">
      <c r="A4902">
        <v>17296</v>
      </c>
      <c r="B4902">
        <v>730</v>
      </c>
      <c r="C4902">
        <v>1</v>
      </c>
      <c r="D4902">
        <v>338.12999999999982</v>
      </c>
      <c r="E4902" cm="1">
        <f t="array" ref="E4902">_xlfn.IFS(B4902&lt;=PERCENTILE($B$3:$B$5882,0.2),5,B4902&lt;=PERCENTILE($B$3:$B$5882,0.4),4,B4902&lt;=PERCENTILE($B$3:$B$5882,0.6),3,B4902&lt;=PERCENTILE($B$3:$B$5882,0.8),2,TRUE,1)</f>
        <v>1</v>
      </c>
      <c r="F4902" cm="1">
        <f t="array" ref="F4902">_xlfn.IFS(C4902&lt;=PERCENTILE($C$3:$C$5882,0.2),1,C4902&lt;=PERCENTILE($C$3:$C$5882,0.4),2,C4902&lt;=PERCENTILE($C$3:$C$5882,0.6),3,C4902&lt;=PERCENTILE($C$3:$C$5882,0.8),4,TRUE,5)</f>
        <v>1</v>
      </c>
      <c r="G4902" cm="1">
        <f t="array" ref="G4902">_xlfn.IFS(D4902&lt;=PERCENTILE($D$3:$D$5882,0.2),1,D4902&lt;=PERCENTILE($D$3:$D$5882,0.4),2,D4902&lt;=PERCENTILE($D$3:$D$5882,0.6),3,D4902&lt;=PERCENTILE($D$3:$D$5882,0.8),4,TRUE,5)</f>
        <v>2</v>
      </c>
      <c r="H4902" s="3" t="str" cm="1">
        <f t="array" ref="H4902">_xlfn.IFS(AND(E4902&gt;=4,F4902&gt;=4,G4902&gt;=4),"Champions",AND(E4902&gt;=3,F4902&gt;=3,G4902&gt;=3),"Loyal Customers",AND(E4902&lt;=2,F4902&gt;=3),"At Risk",AND(E4902&lt;=2,F4902&lt;=2,G4902&lt;=2),"Lost",AND(E4902&gt;=4,F4902&lt;=2),"New/Promising",TRUE,"Needs Attention")</f>
        <v>Lost</v>
      </c>
      <c r="I4902" s="3" t="str">
        <f t="shared" si="80"/>
        <v>Churned</v>
      </c>
      <c r="J4902" s="3" t="str">
        <f>_xlfn.XLOOKUP(A4902,'Country_Lookup'!$D:$D,'Country_Lookup'!$E:$E)</f>
        <v>United Kingdom</v>
      </c>
    </row>
    <row r="4903" spans="1:10" x14ac:dyDescent="0.3">
      <c r="A4903">
        <v>17297</v>
      </c>
      <c r="B4903">
        <v>17</v>
      </c>
      <c r="C4903">
        <v>1</v>
      </c>
      <c r="D4903">
        <v>131.77999999999997</v>
      </c>
      <c r="E4903" cm="1">
        <f t="array" ref="E4903">_xlfn.IFS(B4903&lt;=PERCENTILE($B$3:$B$5882,0.2),5,B4903&lt;=PERCENTILE($B$3:$B$5882,0.4),4,B4903&lt;=PERCENTILE($B$3:$B$5882,0.6),3,B4903&lt;=PERCENTILE($B$3:$B$5882,0.8),2,TRUE,1)</f>
        <v>5</v>
      </c>
      <c r="F4903" cm="1">
        <f t="array" ref="F4903">_xlfn.IFS(C4903&lt;=PERCENTILE($C$3:$C$5882,0.2),1,C4903&lt;=PERCENTILE($C$3:$C$5882,0.4),2,C4903&lt;=PERCENTILE($C$3:$C$5882,0.6),3,C4903&lt;=PERCENTILE($C$3:$C$5882,0.8),4,TRUE,5)</f>
        <v>1</v>
      </c>
      <c r="G4903" cm="1">
        <f t="array" ref="G4903">_xlfn.IFS(D4903&lt;=PERCENTILE($D$3:$D$5882,0.2),1,D4903&lt;=PERCENTILE($D$3:$D$5882,0.4),2,D4903&lt;=PERCENTILE($D$3:$D$5882,0.6),3,D4903&lt;=PERCENTILE($D$3:$D$5882,0.8),4,TRUE,5)</f>
        <v>1</v>
      </c>
      <c r="H4903" s="3" t="str" cm="1">
        <f t="array" ref="H4903">_xlfn.IFS(AND(E4903&gt;=4,F4903&gt;=4,G4903&gt;=4),"Champions",AND(E4903&gt;=3,F4903&gt;=3,G4903&gt;=3),"Loyal Customers",AND(E4903&lt;=2,F4903&gt;=3),"At Risk",AND(E4903&lt;=2,F4903&lt;=2,G4903&lt;=2),"Lost",AND(E4903&gt;=4,F4903&lt;=2),"New/Promising",TRUE,"Needs Attention")</f>
        <v>New/Promising</v>
      </c>
      <c r="I4903" s="3" t="str">
        <f t="shared" si="80"/>
        <v>Active</v>
      </c>
      <c r="J4903" s="3" t="str">
        <f>_xlfn.XLOOKUP(A4903,'Country_Lookup'!$D:$D,'Country_Lookup'!$E:$E)</f>
        <v>United Kingdom</v>
      </c>
    </row>
    <row r="4904" spans="1:10" x14ac:dyDescent="0.3">
      <c r="A4904">
        <v>17298</v>
      </c>
      <c r="B4904">
        <v>101</v>
      </c>
      <c r="C4904">
        <v>5</v>
      </c>
      <c r="D4904">
        <v>957.55999999999915</v>
      </c>
      <c r="E4904" cm="1">
        <f t="array" ref="E4904">_xlfn.IFS(B4904&lt;=PERCENTILE($B$3:$B$5882,0.2),5,B4904&lt;=PERCENTILE($B$3:$B$5882,0.4),4,B4904&lt;=PERCENTILE($B$3:$B$5882,0.6),3,B4904&lt;=PERCENTILE($B$3:$B$5882,0.8),2,TRUE,1)</f>
        <v>3</v>
      </c>
      <c r="F4904" cm="1">
        <f t="array" ref="F4904">_xlfn.IFS(C4904&lt;=PERCENTILE($C$3:$C$5882,0.2),1,C4904&lt;=PERCENTILE($C$3:$C$5882,0.4),2,C4904&lt;=PERCENTILE($C$3:$C$5882,0.6),3,C4904&lt;=PERCENTILE($C$3:$C$5882,0.8),4,TRUE,5)</f>
        <v>4</v>
      </c>
      <c r="G4904" cm="1">
        <f t="array" ref="G4904">_xlfn.IFS(D4904&lt;=PERCENTILE($D$3:$D$5882,0.2),1,D4904&lt;=PERCENTILE($D$3:$D$5882,0.4),2,D4904&lt;=PERCENTILE($D$3:$D$5882,0.6),3,D4904&lt;=PERCENTILE($D$3:$D$5882,0.8),4,TRUE,5)</f>
        <v>3</v>
      </c>
      <c r="H4904" s="3" t="str" cm="1">
        <f t="array" ref="H4904">_xlfn.IFS(AND(E4904&gt;=4,F4904&gt;=4,G4904&gt;=4),"Champions",AND(E4904&gt;=3,F4904&gt;=3,G4904&gt;=3),"Loyal Customers",AND(E4904&lt;=2,F4904&gt;=3),"At Risk",AND(E4904&lt;=2,F4904&lt;=2,G4904&lt;=2),"Lost",AND(E4904&gt;=4,F4904&lt;=2),"New/Promising",TRUE,"Needs Attention")</f>
        <v>Loyal Customers</v>
      </c>
      <c r="I4904" s="3" t="str">
        <f t="shared" si="80"/>
        <v>Churned</v>
      </c>
      <c r="J4904" s="3" t="str">
        <f>_xlfn.XLOOKUP(A4904,'Country_Lookup'!$D:$D,'Country_Lookup'!$E:$E)</f>
        <v>United Kingdom</v>
      </c>
    </row>
    <row r="4905" spans="1:10" x14ac:dyDescent="0.3">
      <c r="A4905">
        <v>17299</v>
      </c>
      <c r="B4905">
        <v>11</v>
      </c>
      <c r="C4905">
        <v>6</v>
      </c>
      <c r="D4905">
        <v>1016.0800000000015</v>
      </c>
      <c r="E4905" cm="1">
        <f t="array" ref="E4905">_xlfn.IFS(B4905&lt;=PERCENTILE($B$3:$B$5882,0.2),5,B4905&lt;=PERCENTILE($B$3:$B$5882,0.4),4,B4905&lt;=PERCENTILE($B$3:$B$5882,0.6),3,B4905&lt;=PERCENTILE($B$3:$B$5882,0.8),2,TRUE,1)</f>
        <v>5</v>
      </c>
      <c r="F4905" cm="1">
        <f t="array" ref="F4905">_xlfn.IFS(C4905&lt;=PERCENTILE($C$3:$C$5882,0.2),1,C4905&lt;=PERCENTILE($C$3:$C$5882,0.4),2,C4905&lt;=PERCENTILE($C$3:$C$5882,0.6),3,C4905&lt;=PERCENTILE($C$3:$C$5882,0.8),4,TRUE,5)</f>
        <v>4</v>
      </c>
      <c r="G4905" cm="1">
        <f t="array" ref="G4905">_xlfn.IFS(D4905&lt;=PERCENTILE($D$3:$D$5882,0.2),1,D4905&lt;=PERCENTILE($D$3:$D$5882,0.4),2,D4905&lt;=PERCENTILE($D$3:$D$5882,0.6),3,D4905&lt;=PERCENTILE($D$3:$D$5882,0.8),4,TRUE,5)</f>
        <v>3</v>
      </c>
      <c r="H4905" s="3" t="str" cm="1">
        <f t="array" ref="H4905">_xlfn.IFS(AND(E4905&gt;=4,F4905&gt;=4,G4905&gt;=4),"Champions",AND(E4905&gt;=3,F4905&gt;=3,G4905&gt;=3),"Loyal Customers",AND(E4905&lt;=2,F4905&gt;=3),"At Risk",AND(E4905&lt;=2,F4905&lt;=2,G4905&lt;=2),"Lost",AND(E4905&gt;=4,F4905&lt;=2),"New/Promising",TRUE,"Needs Attention")</f>
        <v>Loyal Customers</v>
      </c>
      <c r="I4905" s="3" t="str">
        <f t="shared" si="80"/>
        <v>Active</v>
      </c>
      <c r="J4905" s="3" t="str">
        <f>_xlfn.XLOOKUP(A4905,'Country_Lookup'!$D:$D,'Country_Lookup'!$E:$E)</f>
        <v>United Kingdom</v>
      </c>
    </row>
    <row r="4906" spans="1:10" x14ac:dyDescent="0.3">
      <c r="A4906">
        <v>17300</v>
      </c>
      <c r="B4906">
        <v>390</v>
      </c>
      <c r="C4906">
        <v>2</v>
      </c>
      <c r="D4906">
        <v>393.63999999999976</v>
      </c>
      <c r="E4906" cm="1">
        <f t="array" ref="E4906">_xlfn.IFS(B4906&lt;=PERCENTILE($B$3:$B$5882,0.2),5,B4906&lt;=PERCENTILE($B$3:$B$5882,0.4),4,B4906&lt;=PERCENTILE($B$3:$B$5882,0.6),3,B4906&lt;=PERCENTILE($B$3:$B$5882,0.8),2,TRUE,1)</f>
        <v>2</v>
      </c>
      <c r="F4906" cm="1">
        <f t="array" ref="F4906">_xlfn.IFS(C4906&lt;=PERCENTILE($C$3:$C$5882,0.2),1,C4906&lt;=PERCENTILE($C$3:$C$5882,0.4),2,C4906&lt;=PERCENTILE($C$3:$C$5882,0.6),3,C4906&lt;=PERCENTILE($C$3:$C$5882,0.8),4,TRUE,5)</f>
        <v>2</v>
      </c>
      <c r="G4906" cm="1">
        <f t="array" ref="G4906">_xlfn.IFS(D4906&lt;=PERCENTILE($D$3:$D$5882,0.2),1,D4906&lt;=PERCENTILE($D$3:$D$5882,0.4),2,D4906&lt;=PERCENTILE($D$3:$D$5882,0.6),3,D4906&lt;=PERCENTILE($D$3:$D$5882,0.8),4,TRUE,5)</f>
        <v>2</v>
      </c>
      <c r="H4906" s="3" t="str" cm="1">
        <f t="array" ref="H4906">_xlfn.IFS(AND(E4906&gt;=4,F4906&gt;=4,G4906&gt;=4),"Champions",AND(E4906&gt;=3,F4906&gt;=3,G4906&gt;=3),"Loyal Customers",AND(E4906&lt;=2,F4906&gt;=3),"At Risk",AND(E4906&lt;=2,F4906&lt;=2,G4906&lt;=2),"Lost",AND(E4906&gt;=4,F4906&lt;=2),"New/Promising",TRUE,"Needs Attention")</f>
        <v>Lost</v>
      </c>
      <c r="I4906" s="3" t="str">
        <f t="shared" si="80"/>
        <v>Churned</v>
      </c>
      <c r="J4906" s="3" t="str">
        <f>_xlfn.XLOOKUP(A4906,'Country_Lookup'!$D:$D,'Country_Lookup'!$E:$E)</f>
        <v>United Kingdom</v>
      </c>
    </row>
    <row r="4907" spans="1:10" x14ac:dyDescent="0.3">
      <c r="A4907">
        <v>17301</v>
      </c>
      <c r="B4907">
        <v>21</v>
      </c>
      <c r="C4907">
        <v>2</v>
      </c>
      <c r="D4907">
        <v>330.43000000000023</v>
      </c>
      <c r="E4907" cm="1">
        <f t="array" ref="E4907">_xlfn.IFS(B4907&lt;=PERCENTILE($B$3:$B$5882,0.2),5,B4907&lt;=PERCENTILE($B$3:$B$5882,0.4),4,B4907&lt;=PERCENTILE($B$3:$B$5882,0.6),3,B4907&lt;=PERCENTILE($B$3:$B$5882,0.8),2,TRUE,1)</f>
        <v>4</v>
      </c>
      <c r="F4907" cm="1">
        <f t="array" ref="F4907">_xlfn.IFS(C4907&lt;=PERCENTILE($C$3:$C$5882,0.2),1,C4907&lt;=PERCENTILE($C$3:$C$5882,0.4),2,C4907&lt;=PERCENTILE($C$3:$C$5882,0.6),3,C4907&lt;=PERCENTILE($C$3:$C$5882,0.8),4,TRUE,5)</f>
        <v>2</v>
      </c>
      <c r="G4907" cm="1">
        <f t="array" ref="G4907">_xlfn.IFS(D4907&lt;=PERCENTILE($D$3:$D$5882,0.2),1,D4907&lt;=PERCENTILE($D$3:$D$5882,0.4),2,D4907&lt;=PERCENTILE($D$3:$D$5882,0.6),3,D4907&lt;=PERCENTILE($D$3:$D$5882,0.8),4,TRUE,5)</f>
        <v>2</v>
      </c>
      <c r="H4907" s="3" t="str" cm="1">
        <f t="array" ref="H4907">_xlfn.IFS(AND(E4907&gt;=4,F4907&gt;=4,G4907&gt;=4),"Champions",AND(E4907&gt;=3,F4907&gt;=3,G4907&gt;=3),"Loyal Customers",AND(E4907&lt;=2,F4907&gt;=3),"At Risk",AND(E4907&lt;=2,F4907&lt;=2,G4907&lt;=2),"Lost",AND(E4907&gt;=4,F4907&lt;=2),"New/Promising",TRUE,"Needs Attention")</f>
        <v>New/Promising</v>
      </c>
      <c r="I4907" s="3" t="str">
        <f t="shared" si="80"/>
        <v>Active</v>
      </c>
      <c r="J4907" s="3" t="str">
        <f>_xlfn.XLOOKUP(A4907,'Country_Lookup'!$D:$D,'Country_Lookup'!$E:$E)</f>
        <v>United Kingdom</v>
      </c>
    </row>
    <row r="4908" spans="1:10" x14ac:dyDescent="0.3">
      <c r="A4908">
        <v>17302</v>
      </c>
      <c r="B4908">
        <v>14</v>
      </c>
      <c r="C4908">
        <v>5</v>
      </c>
      <c r="D4908">
        <v>1135.6300000000006</v>
      </c>
      <c r="E4908" cm="1">
        <f t="array" ref="E4908">_xlfn.IFS(B4908&lt;=PERCENTILE($B$3:$B$5882,0.2),5,B4908&lt;=PERCENTILE($B$3:$B$5882,0.4),4,B4908&lt;=PERCENTILE($B$3:$B$5882,0.6),3,B4908&lt;=PERCENTILE($B$3:$B$5882,0.8),2,TRUE,1)</f>
        <v>5</v>
      </c>
      <c r="F4908" cm="1">
        <f t="array" ref="F4908">_xlfn.IFS(C4908&lt;=PERCENTILE($C$3:$C$5882,0.2),1,C4908&lt;=PERCENTILE($C$3:$C$5882,0.4),2,C4908&lt;=PERCENTILE($C$3:$C$5882,0.6),3,C4908&lt;=PERCENTILE($C$3:$C$5882,0.8),4,TRUE,5)</f>
        <v>4</v>
      </c>
      <c r="G4908" cm="1">
        <f t="array" ref="G4908">_xlfn.IFS(D4908&lt;=PERCENTILE($D$3:$D$5882,0.2),1,D4908&lt;=PERCENTILE($D$3:$D$5882,0.4),2,D4908&lt;=PERCENTILE($D$3:$D$5882,0.6),3,D4908&lt;=PERCENTILE($D$3:$D$5882,0.8),4,TRUE,5)</f>
        <v>3</v>
      </c>
      <c r="H4908" s="3" t="str" cm="1">
        <f t="array" ref="H4908">_xlfn.IFS(AND(E4908&gt;=4,F4908&gt;=4,G4908&gt;=4),"Champions",AND(E4908&gt;=3,F4908&gt;=3,G4908&gt;=3),"Loyal Customers",AND(E4908&lt;=2,F4908&gt;=3),"At Risk",AND(E4908&lt;=2,F4908&lt;=2,G4908&lt;=2),"Lost",AND(E4908&gt;=4,F4908&lt;=2),"New/Promising",TRUE,"Needs Attention")</f>
        <v>Loyal Customers</v>
      </c>
      <c r="I4908" s="3" t="str">
        <f t="shared" si="80"/>
        <v>Active</v>
      </c>
      <c r="J4908" s="3" t="str">
        <f>_xlfn.XLOOKUP(A4908,'Country_Lookup'!$D:$D,'Country_Lookup'!$E:$E)</f>
        <v>United Kingdom</v>
      </c>
    </row>
    <row r="4909" spans="1:10" x14ac:dyDescent="0.3">
      <c r="A4909">
        <v>17303</v>
      </c>
      <c r="B4909">
        <v>361</v>
      </c>
      <c r="C4909">
        <v>1</v>
      </c>
      <c r="D4909">
        <v>250.04000000000033</v>
      </c>
      <c r="E4909" cm="1">
        <f t="array" ref="E4909">_xlfn.IFS(B4909&lt;=PERCENTILE($B$3:$B$5882,0.2),5,B4909&lt;=PERCENTILE($B$3:$B$5882,0.4),4,B4909&lt;=PERCENTILE($B$3:$B$5882,0.6),3,B4909&lt;=PERCENTILE($B$3:$B$5882,0.8),2,TRUE,1)</f>
        <v>2</v>
      </c>
      <c r="F4909" cm="1">
        <f t="array" ref="F4909">_xlfn.IFS(C4909&lt;=PERCENTILE($C$3:$C$5882,0.2),1,C4909&lt;=PERCENTILE($C$3:$C$5882,0.4),2,C4909&lt;=PERCENTILE($C$3:$C$5882,0.6),3,C4909&lt;=PERCENTILE($C$3:$C$5882,0.8),4,TRUE,5)</f>
        <v>1</v>
      </c>
      <c r="G4909" cm="1">
        <f t="array" ref="G4909">_xlfn.IFS(D4909&lt;=PERCENTILE($D$3:$D$5882,0.2),1,D4909&lt;=PERCENTILE($D$3:$D$5882,0.4),2,D4909&lt;=PERCENTILE($D$3:$D$5882,0.6),3,D4909&lt;=PERCENTILE($D$3:$D$5882,0.8),4,TRUE,5)</f>
        <v>1</v>
      </c>
      <c r="H4909" s="3" t="str" cm="1">
        <f t="array" ref="H4909">_xlfn.IFS(AND(E4909&gt;=4,F4909&gt;=4,G4909&gt;=4),"Champions",AND(E4909&gt;=3,F4909&gt;=3,G4909&gt;=3),"Loyal Customers",AND(E4909&lt;=2,F4909&gt;=3),"At Risk",AND(E4909&lt;=2,F4909&lt;=2,G4909&lt;=2),"Lost",AND(E4909&gt;=4,F4909&lt;=2),"New/Promising",TRUE,"Needs Attention")</f>
        <v>Lost</v>
      </c>
      <c r="I4909" s="3" t="str">
        <f t="shared" si="80"/>
        <v>Churned</v>
      </c>
      <c r="J4909" s="3" t="str">
        <f>_xlfn.XLOOKUP(A4909,'Country_Lookup'!$D:$D,'Country_Lookup'!$E:$E)</f>
        <v>United Kingdom</v>
      </c>
    </row>
    <row r="4910" spans="1:10" x14ac:dyDescent="0.3">
      <c r="A4910">
        <v>17304</v>
      </c>
      <c r="B4910">
        <v>534</v>
      </c>
      <c r="C4910">
        <v>1</v>
      </c>
      <c r="D4910">
        <v>111.5</v>
      </c>
      <c r="E4910" cm="1">
        <f t="array" ref="E4910">_xlfn.IFS(B4910&lt;=PERCENTILE($B$3:$B$5882,0.2),5,B4910&lt;=PERCENTILE($B$3:$B$5882,0.4),4,B4910&lt;=PERCENTILE($B$3:$B$5882,0.6),3,B4910&lt;=PERCENTILE($B$3:$B$5882,0.8),2,TRUE,1)</f>
        <v>1</v>
      </c>
      <c r="F4910" cm="1">
        <f t="array" ref="F4910">_xlfn.IFS(C4910&lt;=PERCENTILE($C$3:$C$5882,0.2),1,C4910&lt;=PERCENTILE($C$3:$C$5882,0.4),2,C4910&lt;=PERCENTILE($C$3:$C$5882,0.6),3,C4910&lt;=PERCENTILE($C$3:$C$5882,0.8),4,TRUE,5)</f>
        <v>1</v>
      </c>
      <c r="G4910" cm="1">
        <f t="array" ref="G4910">_xlfn.IFS(D4910&lt;=PERCENTILE($D$3:$D$5882,0.2),1,D4910&lt;=PERCENTILE($D$3:$D$5882,0.4),2,D4910&lt;=PERCENTILE($D$3:$D$5882,0.6),3,D4910&lt;=PERCENTILE($D$3:$D$5882,0.8),4,TRUE,5)</f>
        <v>1</v>
      </c>
      <c r="H4910" s="3" t="str" cm="1">
        <f t="array" ref="H4910">_xlfn.IFS(AND(E4910&gt;=4,F4910&gt;=4,G4910&gt;=4),"Champions",AND(E4910&gt;=3,F4910&gt;=3,G4910&gt;=3),"Loyal Customers",AND(E4910&lt;=2,F4910&gt;=3),"At Risk",AND(E4910&lt;=2,F4910&lt;=2,G4910&lt;=2),"Lost",AND(E4910&gt;=4,F4910&lt;=2),"New/Promising",TRUE,"Needs Attention")</f>
        <v>Lost</v>
      </c>
      <c r="I4910" s="3" t="str">
        <f t="shared" si="80"/>
        <v>Churned</v>
      </c>
      <c r="J4910" s="3" t="str">
        <f>_xlfn.XLOOKUP(A4910,'Country_Lookup'!$D:$D,'Country_Lookup'!$E:$E)</f>
        <v>United Kingdom</v>
      </c>
    </row>
    <row r="4911" spans="1:10" x14ac:dyDescent="0.3">
      <c r="A4911">
        <v>17305</v>
      </c>
      <c r="B4911">
        <v>648</v>
      </c>
      <c r="C4911">
        <v>1</v>
      </c>
      <c r="D4911">
        <v>2135.4599999999996</v>
      </c>
      <c r="E4911" cm="1">
        <f t="array" ref="E4911">_xlfn.IFS(B4911&lt;=PERCENTILE($B$3:$B$5882,0.2),5,B4911&lt;=PERCENTILE($B$3:$B$5882,0.4),4,B4911&lt;=PERCENTILE($B$3:$B$5882,0.6),3,B4911&lt;=PERCENTILE($B$3:$B$5882,0.8),2,TRUE,1)</f>
        <v>1</v>
      </c>
      <c r="F4911" cm="1">
        <f t="array" ref="F4911">_xlfn.IFS(C4911&lt;=PERCENTILE($C$3:$C$5882,0.2),1,C4911&lt;=PERCENTILE($C$3:$C$5882,0.4),2,C4911&lt;=PERCENTILE($C$3:$C$5882,0.6),3,C4911&lt;=PERCENTILE($C$3:$C$5882,0.8),4,TRUE,5)</f>
        <v>1</v>
      </c>
      <c r="G4911" cm="1">
        <f t="array" ref="G4911">_xlfn.IFS(D4911&lt;=PERCENTILE($D$3:$D$5882,0.2),1,D4911&lt;=PERCENTILE($D$3:$D$5882,0.4),2,D4911&lt;=PERCENTILE($D$3:$D$5882,0.6),3,D4911&lt;=PERCENTILE($D$3:$D$5882,0.8),4,TRUE,5)</f>
        <v>4</v>
      </c>
      <c r="H4911" s="3" t="str" cm="1">
        <f t="array" ref="H4911">_xlfn.IFS(AND(E4911&gt;=4,F4911&gt;=4,G4911&gt;=4),"Champions",AND(E4911&gt;=3,F4911&gt;=3,G4911&gt;=3),"Loyal Customers",AND(E4911&lt;=2,F4911&gt;=3),"At Risk",AND(E4911&lt;=2,F4911&lt;=2,G4911&lt;=2),"Lost",AND(E4911&gt;=4,F4911&lt;=2),"New/Promising",TRUE,"Needs Attention")</f>
        <v>Needs Attention</v>
      </c>
      <c r="I4911" s="3" t="str">
        <f t="shared" si="80"/>
        <v>Churned</v>
      </c>
      <c r="J4911" s="3" t="str">
        <f>_xlfn.XLOOKUP(A4911,'Country_Lookup'!$D:$D,'Country_Lookup'!$E:$E)</f>
        <v>United Kingdom</v>
      </c>
    </row>
    <row r="4912" spans="1:10" x14ac:dyDescent="0.3">
      <c r="A4912">
        <v>17306</v>
      </c>
      <c r="B4912">
        <v>10</v>
      </c>
      <c r="C4912">
        <v>21</v>
      </c>
      <c r="D4912">
        <v>9782.3499999999858</v>
      </c>
      <c r="E4912" cm="1">
        <f t="array" ref="E4912">_xlfn.IFS(B4912&lt;=PERCENTILE($B$3:$B$5882,0.2),5,B4912&lt;=PERCENTILE($B$3:$B$5882,0.4),4,B4912&lt;=PERCENTILE($B$3:$B$5882,0.6),3,B4912&lt;=PERCENTILE($B$3:$B$5882,0.8),2,TRUE,1)</f>
        <v>5</v>
      </c>
      <c r="F4912" cm="1">
        <f t="array" ref="F4912">_xlfn.IFS(C4912&lt;=PERCENTILE($C$3:$C$5882,0.2),1,C4912&lt;=PERCENTILE($C$3:$C$5882,0.4),2,C4912&lt;=PERCENTILE($C$3:$C$5882,0.6),3,C4912&lt;=PERCENTILE($C$3:$C$5882,0.8),4,TRUE,5)</f>
        <v>5</v>
      </c>
      <c r="G4912" cm="1">
        <f t="array" ref="G4912">_xlfn.IFS(D4912&lt;=PERCENTILE($D$3:$D$5882,0.2),1,D4912&lt;=PERCENTILE($D$3:$D$5882,0.4),2,D4912&lt;=PERCENTILE($D$3:$D$5882,0.6),3,D4912&lt;=PERCENTILE($D$3:$D$5882,0.8),4,TRUE,5)</f>
        <v>5</v>
      </c>
      <c r="H4912" s="3" t="str" cm="1">
        <f t="array" ref="H4912">_xlfn.IFS(AND(E4912&gt;=4,F4912&gt;=4,G4912&gt;=4),"Champions",AND(E4912&gt;=3,F4912&gt;=3,G4912&gt;=3),"Loyal Customers",AND(E4912&lt;=2,F4912&gt;=3),"At Risk",AND(E4912&lt;=2,F4912&lt;=2,G4912&lt;=2),"Lost",AND(E4912&gt;=4,F4912&lt;=2),"New/Promising",TRUE,"Needs Attention")</f>
        <v>Champions</v>
      </c>
      <c r="I4912" s="3" t="str">
        <f t="shared" si="80"/>
        <v>Active</v>
      </c>
      <c r="J4912" s="3" t="str">
        <f>_xlfn.XLOOKUP(A4912,'Country_Lookup'!$D:$D,'Country_Lookup'!$E:$E)</f>
        <v>United Kingdom</v>
      </c>
    </row>
    <row r="4913" spans="1:10" x14ac:dyDescent="0.3">
      <c r="A4913">
        <v>17307</v>
      </c>
      <c r="B4913">
        <v>395</v>
      </c>
      <c r="C4913">
        <v>11</v>
      </c>
      <c r="D4913">
        <v>3999.8900000000044</v>
      </c>
      <c r="E4913" cm="1">
        <f t="array" ref="E4913">_xlfn.IFS(B4913&lt;=PERCENTILE($B$3:$B$5882,0.2),5,B4913&lt;=PERCENTILE($B$3:$B$5882,0.4),4,B4913&lt;=PERCENTILE($B$3:$B$5882,0.6),3,B4913&lt;=PERCENTILE($B$3:$B$5882,0.8),2,TRUE,1)</f>
        <v>2</v>
      </c>
      <c r="F4913" cm="1">
        <f t="array" ref="F4913">_xlfn.IFS(C4913&lt;=PERCENTILE($C$3:$C$5882,0.2),1,C4913&lt;=PERCENTILE($C$3:$C$5882,0.4),2,C4913&lt;=PERCENTILE($C$3:$C$5882,0.6),3,C4913&lt;=PERCENTILE($C$3:$C$5882,0.8),4,TRUE,5)</f>
        <v>5</v>
      </c>
      <c r="G4913" cm="1">
        <f t="array" ref="G4913">_xlfn.IFS(D4913&lt;=PERCENTILE($D$3:$D$5882,0.2),1,D4913&lt;=PERCENTILE($D$3:$D$5882,0.4),2,D4913&lt;=PERCENTILE($D$3:$D$5882,0.6),3,D4913&lt;=PERCENTILE($D$3:$D$5882,0.8),4,TRUE,5)</f>
        <v>5</v>
      </c>
      <c r="H4913" s="3" t="str" cm="1">
        <f t="array" ref="H4913">_xlfn.IFS(AND(E4913&gt;=4,F4913&gt;=4,G4913&gt;=4),"Champions",AND(E4913&gt;=3,F4913&gt;=3,G4913&gt;=3),"Loyal Customers",AND(E4913&lt;=2,F4913&gt;=3),"At Risk",AND(E4913&lt;=2,F4913&lt;=2,G4913&lt;=2),"Lost",AND(E4913&gt;=4,F4913&lt;=2),"New/Promising",TRUE,"Needs Attention")</f>
        <v>At Risk</v>
      </c>
      <c r="I4913" s="3" t="str">
        <f t="shared" si="80"/>
        <v>Churned</v>
      </c>
      <c r="J4913" s="3" t="str">
        <f>_xlfn.XLOOKUP(A4913,'Country_Lookup'!$D:$D,'Country_Lookup'!$E:$E)</f>
        <v>United Kingdom</v>
      </c>
    </row>
    <row r="4914" spans="1:10" x14ac:dyDescent="0.3">
      <c r="A4914">
        <v>17308</v>
      </c>
      <c r="B4914">
        <v>393</v>
      </c>
      <c r="C4914">
        <v>2</v>
      </c>
      <c r="D4914">
        <v>4511.7599999999993</v>
      </c>
      <c r="E4914" cm="1">
        <f t="array" ref="E4914">_xlfn.IFS(B4914&lt;=PERCENTILE($B$3:$B$5882,0.2),5,B4914&lt;=PERCENTILE($B$3:$B$5882,0.4),4,B4914&lt;=PERCENTILE($B$3:$B$5882,0.6),3,B4914&lt;=PERCENTILE($B$3:$B$5882,0.8),2,TRUE,1)</f>
        <v>2</v>
      </c>
      <c r="F4914" cm="1">
        <f t="array" ref="F4914">_xlfn.IFS(C4914&lt;=PERCENTILE($C$3:$C$5882,0.2),1,C4914&lt;=PERCENTILE($C$3:$C$5882,0.4),2,C4914&lt;=PERCENTILE($C$3:$C$5882,0.6),3,C4914&lt;=PERCENTILE($C$3:$C$5882,0.8),4,TRUE,5)</f>
        <v>2</v>
      </c>
      <c r="G4914" cm="1">
        <f t="array" ref="G4914">_xlfn.IFS(D4914&lt;=PERCENTILE($D$3:$D$5882,0.2),1,D4914&lt;=PERCENTILE($D$3:$D$5882,0.4),2,D4914&lt;=PERCENTILE($D$3:$D$5882,0.6),3,D4914&lt;=PERCENTILE($D$3:$D$5882,0.8),4,TRUE,5)</f>
        <v>5</v>
      </c>
      <c r="H4914" s="3" t="str" cm="1">
        <f t="array" ref="H4914">_xlfn.IFS(AND(E4914&gt;=4,F4914&gt;=4,G4914&gt;=4),"Champions",AND(E4914&gt;=3,F4914&gt;=3,G4914&gt;=3),"Loyal Customers",AND(E4914&lt;=2,F4914&gt;=3),"At Risk",AND(E4914&lt;=2,F4914&lt;=2,G4914&lt;=2),"Lost",AND(E4914&gt;=4,F4914&lt;=2),"New/Promising",TRUE,"Needs Attention")</f>
        <v>Needs Attention</v>
      </c>
      <c r="I4914" s="3" t="str">
        <f t="shared" si="80"/>
        <v>Churned</v>
      </c>
      <c r="J4914" s="3" t="str">
        <f>_xlfn.XLOOKUP(A4914,'Country_Lookup'!$D:$D,'Country_Lookup'!$E:$E)</f>
        <v>United Kingdom</v>
      </c>
    </row>
    <row r="4915" spans="1:10" x14ac:dyDescent="0.3">
      <c r="A4915">
        <v>17309</v>
      </c>
      <c r="B4915">
        <v>95</v>
      </c>
      <c r="C4915">
        <v>3</v>
      </c>
      <c r="D4915">
        <v>330.59000000000009</v>
      </c>
      <c r="E4915" cm="1">
        <f t="array" ref="E4915">_xlfn.IFS(B4915&lt;=PERCENTILE($B$3:$B$5882,0.2),5,B4915&lt;=PERCENTILE($B$3:$B$5882,0.4),4,B4915&lt;=PERCENTILE($B$3:$B$5882,0.6),3,B4915&lt;=PERCENTILE($B$3:$B$5882,0.8),2,TRUE,1)</f>
        <v>3</v>
      </c>
      <c r="F4915" cm="1">
        <f t="array" ref="F4915">_xlfn.IFS(C4915&lt;=PERCENTILE($C$3:$C$5882,0.2),1,C4915&lt;=PERCENTILE($C$3:$C$5882,0.4),2,C4915&lt;=PERCENTILE($C$3:$C$5882,0.6),3,C4915&lt;=PERCENTILE($C$3:$C$5882,0.8),4,TRUE,5)</f>
        <v>3</v>
      </c>
      <c r="G4915" cm="1">
        <f t="array" ref="G4915">_xlfn.IFS(D4915&lt;=PERCENTILE($D$3:$D$5882,0.2),1,D4915&lt;=PERCENTILE($D$3:$D$5882,0.4),2,D4915&lt;=PERCENTILE($D$3:$D$5882,0.6),3,D4915&lt;=PERCENTILE($D$3:$D$5882,0.8),4,TRUE,5)</f>
        <v>2</v>
      </c>
      <c r="H4915" s="3" t="str" cm="1">
        <f t="array" ref="H4915">_xlfn.IFS(AND(E4915&gt;=4,F4915&gt;=4,G4915&gt;=4),"Champions",AND(E4915&gt;=3,F4915&gt;=3,G4915&gt;=3),"Loyal Customers",AND(E4915&lt;=2,F4915&gt;=3),"At Risk",AND(E4915&lt;=2,F4915&lt;=2,G4915&lt;=2),"Lost",AND(E4915&gt;=4,F4915&lt;=2),"New/Promising",TRUE,"Needs Attention")</f>
        <v>Needs Attention</v>
      </c>
      <c r="I4915" s="3" t="str">
        <f t="shared" si="80"/>
        <v>Churned</v>
      </c>
      <c r="J4915" s="3" t="str">
        <f>_xlfn.XLOOKUP(A4915,'Country_Lookup'!$D:$D,'Country_Lookup'!$E:$E)</f>
        <v>United Kingdom</v>
      </c>
    </row>
    <row r="4916" spans="1:10" x14ac:dyDescent="0.3">
      <c r="A4916">
        <v>17310</v>
      </c>
      <c r="B4916">
        <v>387</v>
      </c>
      <c r="C4916">
        <v>2</v>
      </c>
      <c r="D4916">
        <v>1025.0999999999999</v>
      </c>
      <c r="E4916" cm="1">
        <f t="array" ref="E4916">_xlfn.IFS(B4916&lt;=PERCENTILE($B$3:$B$5882,0.2),5,B4916&lt;=PERCENTILE($B$3:$B$5882,0.4),4,B4916&lt;=PERCENTILE($B$3:$B$5882,0.6),3,B4916&lt;=PERCENTILE($B$3:$B$5882,0.8),2,TRUE,1)</f>
        <v>2</v>
      </c>
      <c r="F4916" cm="1">
        <f t="array" ref="F4916">_xlfn.IFS(C4916&lt;=PERCENTILE($C$3:$C$5882,0.2),1,C4916&lt;=PERCENTILE($C$3:$C$5882,0.4),2,C4916&lt;=PERCENTILE($C$3:$C$5882,0.6),3,C4916&lt;=PERCENTILE($C$3:$C$5882,0.8),4,TRUE,5)</f>
        <v>2</v>
      </c>
      <c r="G4916" cm="1">
        <f t="array" ref="G4916">_xlfn.IFS(D4916&lt;=PERCENTILE($D$3:$D$5882,0.2),1,D4916&lt;=PERCENTILE($D$3:$D$5882,0.4),2,D4916&lt;=PERCENTILE($D$3:$D$5882,0.6),3,D4916&lt;=PERCENTILE($D$3:$D$5882,0.8),4,TRUE,5)</f>
        <v>3</v>
      </c>
      <c r="H4916" s="3" t="str" cm="1">
        <f t="array" ref="H4916">_xlfn.IFS(AND(E4916&gt;=4,F4916&gt;=4,G4916&gt;=4),"Champions",AND(E4916&gt;=3,F4916&gt;=3,G4916&gt;=3),"Loyal Customers",AND(E4916&lt;=2,F4916&gt;=3),"At Risk",AND(E4916&lt;=2,F4916&lt;=2,G4916&lt;=2),"Lost",AND(E4916&gt;=4,F4916&lt;=2),"New/Promising",TRUE,"Needs Attention")</f>
        <v>Needs Attention</v>
      </c>
      <c r="I4916" s="3" t="str">
        <f t="shared" si="80"/>
        <v>Churned</v>
      </c>
      <c r="J4916" s="3" t="str">
        <f>_xlfn.XLOOKUP(A4916,'Country_Lookup'!$D:$D,'Country_Lookup'!$E:$E)</f>
        <v>United Kingdom</v>
      </c>
    </row>
    <row r="4917" spans="1:10" x14ac:dyDescent="0.3">
      <c r="A4917">
        <v>17311</v>
      </c>
      <c r="B4917">
        <v>78</v>
      </c>
      <c r="C4917">
        <v>6</v>
      </c>
      <c r="D4917">
        <v>3566.5599999999981</v>
      </c>
      <c r="E4917" cm="1">
        <f t="array" ref="E4917">_xlfn.IFS(B4917&lt;=PERCENTILE($B$3:$B$5882,0.2),5,B4917&lt;=PERCENTILE($B$3:$B$5882,0.4),4,B4917&lt;=PERCENTILE($B$3:$B$5882,0.6),3,B4917&lt;=PERCENTILE($B$3:$B$5882,0.8),2,TRUE,1)</f>
        <v>3</v>
      </c>
      <c r="F4917" cm="1">
        <f t="array" ref="F4917">_xlfn.IFS(C4917&lt;=PERCENTILE($C$3:$C$5882,0.2),1,C4917&lt;=PERCENTILE($C$3:$C$5882,0.4),2,C4917&lt;=PERCENTILE($C$3:$C$5882,0.6),3,C4917&lt;=PERCENTILE($C$3:$C$5882,0.8),4,TRUE,5)</f>
        <v>4</v>
      </c>
      <c r="G4917" cm="1">
        <f t="array" ref="G4917">_xlfn.IFS(D4917&lt;=PERCENTILE($D$3:$D$5882,0.2),1,D4917&lt;=PERCENTILE($D$3:$D$5882,0.4),2,D4917&lt;=PERCENTILE($D$3:$D$5882,0.6),3,D4917&lt;=PERCENTILE($D$3:$D$5882,0.8),4,TRUE,5)</f>
        <v>5</v>
      </c>
      <c r="H4917" s="3" t="str" cm="1">
        <f t="array" ref="H4917">_xlfn.IFS(AND(E4917&gt;=4,F4917&gt;=4,G4917&gt;=4),"Champions",AND(E4917&gt;=3,F4917&gt;=3,G4917&gt;=3),"Loyal Customers",AND(E4917&lt;=2,F4917&gt;=3),"At Risk",AND(E4917&lt;=2,F4917&lt;=2,G4917&lt;=2),"Lost",AND(E4917&gt;=4,F4917&lt;=2),"New/Promising",TRUE,"Needs Attention")</f>
        <v>Loyal Customers</v>
      </c>
      <c r="I4917" s="3" t="str">
        <f t="shared" si="80"/>
        <v>Active</v>
      </c>
      <c r="J4917" s="3" t="str">
        <f>_xlfn.XLOOKUP(A4917,'Country_Lookup'!$D:$D,'Country_Lookup'!$E:$E)</f>
        <v>United Kingdom</v>
      </c>
    </row>
    <row r="4918" spans="1:10" x14ac:dyDescent="0.3">
      <c r="A4918">
        <v>17312</v>
      </c>
      <c r="B4918">
        <v>138</v>
      </c>
      <c r="C4918">
        <v>3</v>
      </c>
      <c r="D4918">
        <v>644.30000000000007</v>
      </c>
      <c r="E4918" cm="1">
        <f t="array" ref="E4918">_xlfn.IFS(B4918&lt;=PERCENTILE($B$3:$B$5882,0.2),5,B4918&lt;=PERCENTILE($B$3:$B$5882,0.4),4,B4918&lt;=PERCENTILE($B$3:$B$5882,0.6),3,B4918&lt;=PERCENTILE($B$3:$B$5882,0.8),2,TRUE,1)</f>
        <v>3</v>
      </c>
      <c r="F4918" cm="1">
        <f t="array" ref="F4918">_xlfn.IFS(C4918&lt;=PERCENTILE($C$3:$C$5882,0.2),1,C4918&lt;=PERCENTILE($C$3:$C$5882,0.4),2,C4918&lt;=PERCENTILE($C$3:$C$5882,0.6),3,C4918&lt;=PERCENTILE($C$3:$C$5882,0.8),4,TRUE,5)</f>
        <v>3</v>
      </c>
      <c r="G4918" cm="1">
        <f t="array" ref="G4918">_xlfn.IFS(D4918&lt;=PERCENTILE($D$3:$D$5882,0.2),1,D4918&lt;=PERCENTILE($D$3:$D$5882,0.4),2,D4918&lt;=PERCENTILE($D$3:$D$5882,0.6),3,D4918&lt;=PERCENTILE($D$3:$D$5882,0.8),4,TRUE,5)</f>
        <v>3</v>
      </c>
      <c r="H4918" s="3" t="str" cm="1">
        <f t="array" ref="H4918">_xlfn.IFS(AND(E4918&gt;=4,F4918&gt;=4,G4918&gt;=4),"Champions",AND(E4918&gt;=3,F4918&gt;=3,G4918&gt;=3),"Loyal Customers",AND(E4918&lt;=2,F4918&gt;=3),"At Risk",AND(E4918&lt;=2,F4918&lt;=2,G4918&lt;=2),"Lost",AND(E4918&gt;=4,F4918&lt;=2),"New/Promising",TRUE,"Needs Attention")</f>
        <v>Loyal Customers</v>
      </c>
      <c r="I4918" s="3" t="str">
        <f t="shared" si="80"/>
        <v>Churned</v>
      </c>
      <c r="J4918" s="3" t="str">
        <f>_xlfn.XLOOKUP(A4918,'Country_Lookup'!$D:$D,'Country_Lookup'!$E:$E)</f>
        <v>United Kingdom</v>
      </c>
    </row>
    <row r="4919" spans="1:10" x14ac:dyDescent="0.3">
      <c r="A4919">
        <v>17313</v>
      </c>
      <c r="B4919">
        <v>31</v>
      </c>
      <c r="C4919">
        <v>1</v>
      </c>
      <c r="D4919">
        <v>2328.8399999999988</v>
      </c>
      <c r="E4919" cm="1">
        <f t="array" ref="E4919">_xlfn.IFS(B4919&lt;=PERCENTILE($B$3:$B$5882,0.2),5,B4919&lt;=PERCENTILE($B$3:$B$5882,0.4),4,B4919&lt;=PERCENTILE($B$3:$B$5882,0.6),3,B4919&lt;=PERCENTILE($B$3:$B$5882,0.8),2,TRUE,1)</f>
        <v>4</v>
      </c>
      <c r="F4919" cm="1">
        <f t="array" ref="F4919">_xlfn.IFS(C4919&lt;=PERCENTILE($C$3:$C$5882,0.2),1,C4919&lt;=PERCENTILE($C$3:$C$5882,0.4),2,C4919&lt;=PERCENTILE($C$3:$C$5882,0.6),3,C4919&lt;=PERCENTILE($C$3:$C$5882,0.8),4,TRUE,5)</f>
        <v>1</v>
      </c>
      <c r="G4919" cm="1">
        <f t="array" ref="G4919">_xlfn.IFS(D4919&lt;=PERCENTILE($D$3:$D$5882,0.2),1,D4919&lt;=PERCENTILE($D$3:$D$5882,0.4),2,D4919&lt;=PERCENTILE($D$3:$D$5882,0.6),3,D4919&lt;=PERCENTILE($D$3:$D$5882,0.8),4,TRUE,5)</f>
        <v>4</v>
      </c>
      <c r="H4919" s="3" t="str" cm="1">
        <f t="array" ref="H4919">_xlfn.IFS(AND(E4919&gt;=4,F4919&gt;=4,G4919&gt;=4),"Champions",AND(E4919&gt;=3,F4919&gt;=3,G4919&gt;=3),"Loyal Customers",AND(E4919&lt;=2,F4919&gt;=3),"At Risk",AND(E4919&lt;=2,F4919&lt;=2,G4919&lt;=2),"Lost",AND(E4919&gt;=4,F4919&lt;=2),"New/Promising",TRUE,"Needs Attention")</f>
        <v>New/Promising</v>
      </c>
      <c r="I4919" s="3" t="str">
        <f t="shared" si="80"/>
        <v>Active</v>
      </c>
      <c r="J4919" s="3" t="str">
        <f>_xlfn.XLOOKUP(A4919,'Country_Lookup'!$D:$D,'Country_Lookup'!$E:$E)</f>
        <v>United Kingdom</v>
      </c>
    </row>
    <row r="4920" spans="1:10" x14ac:dyDescent="0.3">
      <c r="A4920">
        <v>17314</v>
      </c>
      <c r="B4920">
        <v>24</v>
      </c>
      <c r="C4920">
        <v>17</v>
      </c>
      <c r="D4920">
        <v>4904.4300000000085</v>
      </c>
      <c r="E4920" cm="1">
        <f t="array" ref="E4920">_xlfn.IFS(B4920&lt;=PERCENTILE($B$3:$B$5882,0.2),5,B4920&lt;=PERCENTILE($B$3:$B$5882,0.4),4,B4920&lt;=PERCENTILE($B$3:$B$5882,0.6),3,B4920&lt;=PERCENTILE($B$3:$B$5882,0.8),2,TRUE,1)</f>
        <v>4</v>
      </c>
      <c r="F4920" cm="1">
        <f t="array" ref="F4920">_xlfn.IFS(C4920&lt;=PERCENTILE($C$3:$C$5882,0.2),1,C4920&lt;=PERCENTILE($C$3:$C$5882,0.4),2,C4920&lt;=PERCENTILE($C$3:$C$5882,0.6),3,C4920&lt;=PERCENTILE($C$3:$C$5882,0.8),4,TRUE,5)</f>
        <v>5</v>
      </c>
      <c r="G4920" cm="1">
        <f t="array" ref="G4920">_xlfn.IFS(D4920&lt;=PERCENTILE($D$3:$D$5882,0.2),1,D4920&lt;=PERCENTILE($D$3:$D$5882,0.4),2,D4920&lt;=PERCENTILE($D$3:$D$5882,0.6),3,D4920&lt;=PERCENTILE($D$3:$D$5882,0.8),4,TRUE,5)</f>
        <v>5</v>
      </c>
      <c r="H4920" s="3" t="str" cm="1">
        <f t="array" ref="H4920">_xlfn.IFS(AND(E4920&gt;=4,F4920&gt;=4,G4920&gt;=4),"Champions",AND(E4920&gt;=3,F4920&gt;=3,G4920&gt;=3),"Loyal Customers",AND(E4920&lt;=2,F4920&gt;=3),"At Risk",AND(E4920&lt;=2,F4920&lt;=2,G4920&lt;=2),"Lost",AND(E4920&gt;=4,F4920&lt;=2),"New/Promising",TRUE,"Needs Attention")</f>
        <v>Champions</v>
      </c>
      <c r="I4920" s="3" t="str">
        <f t="shared" si="80"/>
        <v>Active</v>
      </c>
      <c r="J4920" s="3" t="str">
        <f>_xlfn.XLOOKUP(A4920,'Country_Lookup'!$D:$D,'Country_Lookup'!$E:$E)</f>
        <v>United Kingdom</v>
      </c>
    </row>
    <row r="4921" spans="1:10" x14ac:dyDescent="0.3">
      <c r="A4921">
        <v>17315</v>
      </c>
      <c r="B4921">
        <v>1</v>
      </c>
      <c r="C4921">
        <v>43</v>
      </c>
      <c r="D4921">
        <v>9650.5999999998803</v>
      </c>
      <c r="E4921" cm="1">
        <f t="array" ref="E4921">_xlfn.IFS(B4921&lt;=PERCENTILE($B$3:$B$5882,0.2),5,B4921&lt;=PERCENTILE($B$3:$B$5882,0.4),4,B4921&lt;=PERCENTILE($B$3:$B$5882,0.6),3,B4921&lt;=PERCENTILE($B$3:$B$5882,0.8),2,TRUE,1)</f>
        <v>5</v>
      </c>
      <c r="F4921" cm="1">
        <f t="array" ref="F4921">_xlfn.IFS(C4921&lt;=PERCENTILE($C$3:$C$5882,0.2),1,C4921&lt;=PERCENTILE($C$3:$C$5882,0.4),2,C4921&lt;=PERCENTILE($C$3:$C$5882,0.6),3,C4921&lt;=PERCENTILE($C$3:$C$5882,0.8),4,TRUE,5)</f>
        <v>5</v>
      </c>
      <c r="G4921" cm="1">
        <f t="array" ref="G4921">_xlfn.IFS(D4921&lt;=PERCENTILE($D$3:$D$5882,0.2),1,D4921&lt;=PERCENTILE($D$3:$D$5882,0.4),2,D4921&lt;=PERCENTILE($D$3:$D$5882,0.6),3,D4921&lt;=PERCENTILE($D$3:$D$5882,0.8),4,TRUE,5)</f>
        <v>5</v>
      </c>
      <c r="H4921" s="3" t="str" cm="1">
        <f t="array" ref="H4921">_xlfn.IFS(AND(E4921&gt;=4,F4921&gt;=4,G4921&gt;=4),"Champions",AND(E4921&gt;=3,F4921&gt;=3,G4921&gt;=3),"Loyal Customers",AND(E4921&lt;=2,F4921&gt;=3),"At Risk",AND(E4921&lt;=2,F4921&lt;=2,G4921&lt;=2),"Lost",AND(E4921&gt;=4,F4921&lt;=2),"New/Promising",TRUE,"Needs Attention")</f>
        <v>Champions</v>
      </c>
      <c r="I4921" s="3" t="str">
        <f t="shared" si="80"/>
        <v>Active</v>
      </c>
      <c r="J4921" s="3" t="str">
        <f>_xlfn.XLOOKUP(A4921,'Country_Lookup'!$D:$D,'Country_Lookup'!$E:$E)</f>
        <v>United Kingdom</v>
      </c>
    </row>
    <row r="4922" spans="1:10" x14ac:dyDescent="0.3">
      <c r="A4922">
        <v>17316</v>
      </c>
      <c r="B4922">
        <v>420</v>
      </c>
      <c r="C4922">
        <v>1</v>
      </c>
      <c r="D4922">
        <v>124.44999999999992</v>
      </c>
      <c r="E4922" cm="1">
        <f t="array" ref="E4922">_xlfn.IFS(B4922&lt;=PERCENTILE($B$3:$B$5882,0.2),5,B4922&lt;=PERCENTILE($B$3:$B$5882,0.4),4,B4922&lt;=PERCENTILE($B$3:$B$5882,0.6),3,B4922&lt;=PERCENTILE($B$3:$B$5882,0.8),2,TRUE,1)</f>
        <v>1</v>
      </c>
      <c r="F4922" cm="1">
        <f t="array" ref="F4922">_xlfn.IFS(C4922&lt;=PERCENTILE($C$3:$C$5882,0.2),1,C4922&lt;=PERCENTILE($C$3:$C$5882,0.4),2,C4922&lt;=PERCENTILE($C$3:$C$5882,0.6),3,C4922&lt;=PERCENTILE($C$3:$C$5882,0.8),4,TRUE,5)</f>
        <v>1</v>
      </c>
      <c r="G4922" cm="1">
        <f t="array" ref="G4922">_xlfn.IFS(D4922&lt;=PERCENTILE($D$3:$D$5882,0.2),1,D4922&lt;=PERCENTILE($D$3:$D$5882,0.4),2,D4922&lt;=PERCENTILE($D$3:$D$5882,0.6),3,D4922&lt;=PERCENTILE($D$3:$D$5882,0.8),4,TRUE,5)</f>
        <v>1</v>
      </c>
      <c r="H4922" s="3" t="str" cm="1">
        <f t="array" ref="H4922">_xlfn.IFS(AND(E4922&gt;=4,F4922&gt;=4,G4922&gt;=4),"Champions",AND(E4922&gt;=3,F4922&gt;=3,G4922&gt;=3),"Loyal Customers",AND(E4922&lt;=2,F4922&gt;=3),"At Risk",AND(E4922&lt;=2,F4922&lt;=2,G4922&lt;=2),"Lost",AND(E4922&gt;=4,F4922&lt;=2),"New/Promising",TRUE,"Needs Attention")</f>
        <v>Lost</v>
      </c>
      <c r="I4922" s="3" t="str">
        <f t="shared" si="80"/>
        <v>Churned</v>
      </c>
      <c r="J4922" s="3" t="str">
        <f>_xlfn.XLOOKUP(A4922,'Country_Lookup'!$D:$D,'Country_Lookup'!$E:$E)</f>
        <v>United Kingdom</v>
      </c>
    </row>
    <row r="4923" spans="1:10" x14ac:dyDescent="0.3">
      <c r="A4923">
        <v>17317</v>
      </c>
      <c r="B4923">
        <v>46</v>
      </c>
      <c r="C4923">
        <v>3</v>
      </c>
      <c r="D4923">
        <v>2600.34</v>
      </c>
      <c r="E4923" cm="1">
        <f t="array" ref="E4923">_xlfn.IFS(B4923&lt;=PERCENTILE($B$3:$B$5882,0.2),5,B4923&lt;=PERCENTILE($B$3:$B$5882,0.4),4,B4923&lt;=PERCENTILE($B$3:$B$5882,0.6),3,B4923&lt;=PERCENTILE($B$3:$B$5882,0.8),2,TRUE,1)</f>
        <v>4</v>
      </c>
      <c r="F4923" cm="1">
        <f t="array" ref="F4923">_xlfn.IFS(C4923&lt;=PERCENTILE($C$3:$C$5882,0.2),1,C4923&lt;=PERCENTILE($C$3:$C$5882,0.4),2,C4923&lt;=PERCENTILE($C$3:$C$5882,0.6),3,C4923&lt;=PERCENTILE($C$3:$C$5882,0.8),4,TRUE,5)</f>
        <v>3</v>
      </c>
      <c r="G4923" cm="1">
        <f t="array" ref="G4923">_xlfn.IFS(D4923&lt;=PERCENTILE($D$3:$D$5882,0.2),1,D4923&lt;=PERCENTILE($D$3:$D$5882,0.4),2,D4923&lt;=PERCENTILE($D$3:$D$5882,0.6),3,D4923&lt;=PERCENTILE($D$3:$D$5882,0.8),4,TRUE,5)</f>
        <v>4</v>
      </c>
      <c r="H4923" s="3" t="str" cm="1">
        <f t="array" ref="H4923">_xlfn.IFS(AND(E4923&gt;=4,F4923&gt;=4,G4923&gt;=4),"Champions",AND(E4923&gt;=3,F4923&gt;=3,G4923&gt;=3),"Loyal Customers",AND(E4923&lt;=2,F4923&gt;=3),"At Risk",AND(E4923&lt;=2,F4923&lt;=2,G4923&lt;=2),"Lost",AND(E4923&gt;=4,F4923&lt;=2),"New/Promising",TRUE,"Needs Attention")</f>
        <v>Loyal Customers</v>
      </c>
      <c r="I4923" s="3" t="str">
        <f t="shared" si="80"/>
        <v>Active</v>
      </c>
      <c r="J4923" s="3" t="str">
        <f>_xlfn.XLOOKUP(A4923,'Country_Lookup'!$D:$D,'Country_Lookup'!$E:$E)</f>
        <v>United Kingdom</v>
      </c>
    </row>
    <row r="4924" spans="1:10" x14ac:dyDescent="0.3">
      <c r="A4924">
        <v>17318</v>
      </c>
      <c r="B4924">
        <v>725</v>
      </c>
      <c r="C4924">
        <v>1</v>
      </c>
      <c r="D4924">
        <v>164.28000000000006</v>
      </c>
      <c r="E4924" cm="1">
        <f t="array" ref="E4924">_xlfn.IFS(B4924&lt;=PERCENTILE($B$3:$B$5882,0.2),5,B4924&lt;=PERCENTILE($B$3:$B$5882,0.4),4,B4924&lt;=PERCENTILE($B$3:$B$5882,0.6),3,B4924&lt;=PERCENTILE($B$3:$B$5882,0.8),2,TRUE,1)</f>
        <v>1</v>
      </c>
      <c r="F4924" cm="1">
        <f t="array" ref="F4924">_xlfn.IFS(C4924&lt;=PERCENTILE($C$3:$C$5882,0.2),1,C4924&lt;=PERCENTILE($C$3:$C$5882,0.4),2,C4924&lt;=PERCENTILE($C$3:$C$5882,0.6),3,C4924&lt;=PERCENTILE($C$3:$C$5882,0.8),4,TRUE,5)</f>
        <v>1</v>
      </c>
      <c r="G4924" cm="1">
        <f t="array" ref="G4924">_xlfn.IFS(D4924&lt;=PERCENTILE($D$3:$D$5882,0.2),1,D4924&lt;=PERCENTILE($D$3:$D$5882,0.4),2,D4924&lt;=PERCENTILE($D$3:$D$5882,0.6),3,D4924&lt;=PERCENTILE($D$3:$D$5882,0.8),4,TRUE,5)</f>
        <v>1</v>
      </c>
      <c r="H4924" s="3" t="str" cm="1">
        <f t="array" ref="H4924">_xlfn.IFS(AND(E4924&gt;=4,F4924&gt;=4,G4924&gt;=4),"Champions",AND(E4924&gt;=3,F4924&gt;=3,G4924&gt;=3),"Loyal Customers",AND(E4924&lt;=2,F4924&gt;=3),"At Risk",AND(E4924&lt;=2,F4924&lt;=2,G4924&lt;=2),"Lost",AND(E4924&gt;=4,F4924&lt;=2),"New/Promising",TRUE,"Needs Attention")</f>
        <v>Lost</v>
      </c>
      <c r="I4924" s="3" t="str">
        <f t="shared" si="80"/>
        <v>Churned</v>
      </c>
      <c r="J4924" s="3" t="str">
        <f>_xlfn.XLOOKUP(A4924,'Country_Lookup'!$D:$D,'Country_Lookup'!$E:$E)</f>
        <v>United Kingdom</v>
      </c>
    </row>
    <row r="4925" spans="1:10" x14ac:dyDescent="0.3">
      <c r="A4925">
        <v>17319</v>
      </c>
      <c r="B4925">
        <v>669</v>
      </c>
      <c r="C4925">
        <v>1</v>
      </c>
      <c r="D4925">
        <v>29.100000000000005</v>
      </c>
      <c r="E4925" cm="1">
        <f t="array" ref="E4925">_xlfn.IFS(B4925&lt;=PERCENTILE($B$3:$B$5882,0.2),5,B4925&lt;=PERCENTILE($B$3:$B$5882,0.4),4,B4925&lt;=PERCENTILE($B$3:$B$5882,0.6),3,B4925&lt;=PERCENTILE($B$3:$B$5882,0.8),2,TRUE,1)</f>
        <v>1</v>
      </c>
      <c r="F4925" cm="1">
        <f t="array" ref="F4925">_xlfn.IFS(C4925&lt;=PERCENTILE($C$3:$C$5882,0.2),1,C4925&lt;=PERCENTILE($C$3:$C$5882,0.4),2,C4925&lt;=PERCENTILE($C$3:$C$5882,0.6),3,C4925&lt;=PERCENTILE($C$3:$C$5882,0.8),4,TRUE,5)</f>
        <v>1</v>
      </c>
      <c r="G4925" cm="1">
        <f t="array" ref="G4925">_xlfn.IFS(D4925&lt;=PERCENTILE($D$3:$D$5882,0.2),1,D4925&lt;=PERCENTILE($D$3:$D$5882,0.4),2,D4925&lt;=PERCENTILE($D$3:$D$5882,0.6),3,D4925&lt;=PERCENTILE($D$3:$D$5882,0.8),4,TRUE,5)</f>
        <v>1</v>
      </c>
      <c r="H4925" s="3" t="str" cm="1">
        <f t="array" ref="H4925">_xlfn.IFS(AND(E4925&gt;=4,F4925&gt;=4,G4925&gt;=4),"Champions",AND(E4925&gt;=3,F4925&gt;=3,G4925&gt;=3),"Loyal Customers",AND(E4925&lt;=2,F4925&gt;=3),"At Risk",AND(E4925&lt;=2,F4925&lt;=2,G4925&lt;=2),"Lost",AND(E4925&gt;=4,F4925&lt;=2),"New/Promising",TRUE,"Needs Attention")</f>
        <v>Lost</v>
      </c>
      <c r="I4925" s="3" t="str">
        <f t="shared" si="80"/>
        <v>Churned</v>
      </c>
      <c r="J4925" s="3" t="str">
        <f>_xlfn.XLOOKUP(A4925,'Country_Lookup'!$D:$D,'Country_Lookup'!$E:$E)</f>
        <v>United Kingdom</v>
      </c>
    </row>
    <row r="4926" spans="1:10" x14ac:dyDescent="0.3">
      <c r="A4926">
        <v>17320</v>
      </c>
      <c r="B4926">
        <v>100</v>
      </c>
      <c r="C4926">
        <v>6</v>
      </c>
      <c r="D4926">
        <v>2895.7700000000063</v>
      </c>
      <c r="E4926" cm="1">
        <f t="array" ref="E4926">_xlfn.IFS(B4926&lt;=PERCENTILE($B$3:$B$5882,0.2),5,B4926&lt;=PERCENTILE($B$3:$B$5882,0.4),4,B4926&lt;=PERCENTILE($B$3:$B$5882,0.6),3,B4926&lt;=PERCENTILE($B$3:$B$5882,0.8),2,TRUE,1)</f>
        <v>3</v>
      </c>
      <c r="F4926" cm="1">
        <f t="array" ref="F4926">_xlfn.IFS(C4926&lt;=PERCENTILE($C$3:$C$5882,0.2),1,C4926&lt;=PERCENTILE($C$3:$C$5882,0.4),2,C4926&lt;=PERCENTILE($C$3:$C$5882,0.6),3,C4926&lt;=PERCENTILE($C$3:$C$5882,0.8),4,TRUE,5)</f>
        <v>4</v>
      </c>
      <c r="G4926" cm="1">
        <f t="array" ref="G4926">_xlfn.IFS(D4926&lt;=PERCENTILE($D$3:$D$5882,0.2),1,D4926&lt;=PERCENTILE($D$3:$D$5882,0.4),2,D4926&lt;=PERCENTILE($D$3:$D$5882,0.6),3,D4926&lt;=PERCENTILE($D$3:$D$5882,0.8),4,TRUE,5)</f>
        <v>4</v>
      </c>
      <c r="H4926" s="3" t="str" cm="1">
        <f t="array" ref="H4926">_xlfn.IFS(AND(E4926&gt;=4,F4926&gt;=4,G4926&gt;=4),"Champions",AND(E4926&gt;=3,F4926&gt;=3,G4926&gt;=3),"Loyal Customers",AND(E4926&lt;=2,F4926&gt;=3),"At Risk",AND(E4926&lt;=2,F4926&lt;=2,G4926&lt;=2),"Lost",AND(E4926&gt;=4,F4926&lt;=2),"New/Promising",TRUE,"Needs Attention")</f>
        <v>Loyal Customers</v>
      </c>
      <c r="I4926" s="3" t="str">
        <f t="shared" si="80"/>
        <v>Churned</v>
      </c>
      <c r="J4926" s="3" t="str">
        <f>_xlfn.XLOOKUP(A4926,'Country_Lookup'!$D:$D,'Country_Lookup'!$E:$E)</f>
        <v>United Kingdom</v>
      </c>
    </row>
    <row r="4927" spans="1:10" x14ac:dyDescent="0.3">
      <c r="A4927">
        <v>17321</v>
      </c>
      <c r="B4927">
        <v>8</v>
      </c>
      <c r="C4927">
        <v>6</v>
      </c>
      <c r="D4927">
        <v>1741.1799999999939</v>
      </c>
      <c r="E4927" cm="1">
        <f t="array" ref="E4927">_xlfn.IFS(B4927&lt;=PERCENTILE($B$3:$B$5882,0.2),5,B4927&lt;=PERCENTILE($B$3:$B$5882,0.4),4,B4927&lt;=PERCENTILE($B$3:$B$5882,0.6),3,B4927&lt;=PERCENTILE($B$3:$B$5882,0.8),2,TRUE,1)</f>
        <v>5</v>
      </c>
      <c r="F4927" cm="1">
        <f t="array" ref="F4927">_xlfn.IFS(C4927&lt;=PERCENTILE($C$3:$C$5882,0.2),1,C4927&lt;=PERCENTILE($C$3:$C$5882,0.4),2,C4927&lt;=PERCENTILE($C$3:$C$5882,0.6),3,C4927&lt;=PERCENTILE($C$3:$C$5882,0.8),4,TRUE,5)</f>
        <v>4</v>
      </c>
      <c r="G4927" cm="1">
        <f t="array" ref="G4927">_xlfn.IFS(D4927&lt;=PERCENTILE($D$3:$D$5882,0.2),1,D4927&lt;=PERCENTILE($D$3:$D$5882,0.4),2,D4927&lt;=PERCENTILE($D$3:$D$5882,0.6),3,D4927&lt;=PERCENTILE($D$3:$D$5882,0.8),4,TRUE,5)</f>
        <v>4</v>
      </c>
      <c r="H4927" s="3" t="str" cm="1">
        <f t="array" ref="H4927">_xlfn.IFS(AND(E4927&gt;=4,F4927&gt;=4,G4927&gt;=4),"Champions",AND(E4927&gt;=3,F4927&gt;=3,G4927&gt;=3),"Loyal Customers",AND(E4927&lt;=2,F4927&gt;=3),"At Risk",AND(E4927&lt;=2,F4927&lt;=2,G4927&lt;=2),"Lost",AND(E4927&gt;=4,F4927&lt;=2),"New/Promising",TRUE,"Needs Attention")</f>
        <v>Champions</v>
      </c>
      <c r="I4927" s="3" t="str">
        <f t="shared" si="80"/>
        <v>Active</v>
      </c>
      <c r="J4927" s="3" t="str">
        <f>_xlfn.XLOOKUP(A4927,'Country_Lookup'!$D:$D,'Country_Lookup'!$E:$E)</f>
        <v>United Kingdom</v>
      </c>
    </row>
    <row r="4928" spans="1:10" x14ac:dyDescent="0.3">
      <c r="A4928">
        <v>17322</v>
      </c>
      <c r="B4928">
        <v>376</v>
      </c>
      <c r="C4928">
        <v>5</v>
      </c>
      <c r="D4928">
        <v>922.5899999999973</v>
      </c>
      <c r="E4928" cm="1">
        <f t="array" ref="E4928">_xlfn.IFS(B4928&lt;=PERCENTILE($B$3:$B$5882,0.2),5,B4928&lt;=PERCENTILE($B$3:$B$5882,0.4),4,B4928&lt;=PERCENTILE($B$3:$B$5882,0.6),3,B4928&lt;=PERCENTILE($B$3:$B$5882,0.8),2,TRUE,1)</f>
        <v>2</v>
      </c>
      <c r="F4928" cm="1">
        <f t="array" ref="F4928">_xlfn.IFS(C4928&lt;=PERCENTILE($C$3:$C$5882,0.2),1,C4928&lt;=PERCENTILE($C$3:$C$5882,0.4),2,C4928&lt;=PERCENTILE($C$3:$C$5882,0.6),3,C4928&lt;=PERCENTILE($C$3:$C$5882,0.8),4,TRUE,5)</f>
        <v>4</v>
      </c>
      <c r="G4928" cm="1">
        <f t="array" ref="G4928">_xlfn.IFS(D4928&lt;=PERCENTILE($D$3:$D$5882,0.2),1,D4928&lt;=PERCENTILE($D$3:$D$5882,0.4),2,D4928&lt;=PERCENTILE($D$3:$D$5882,0.6),3,D4928&lt;=PERCENTILE($D$3:$D$5882,0.8),4,TRUE,5)</f>
        <v>3</v>
      </c>
      <c r="H4928" s="3" t="str" cm="1">
        <f t="array" ref="H4928">_xlfn.IFS(AND(E4928&gt;=4,F4928&gt;=4,G4928&gt;=4),"Champions",AND(E4928&gt;=3,F4928&gt;=3,G4928&gt;=3),"Loyal Customers",AND(E4928&lt;=2,F4928&gt;=3),"At Risk",AND(E4928&lt;=2,F4928&lt;=2,G4928&lt;=2),"Lost",AND(E4928&gt;=4,F4928&lt;=2),"New/Promising",TRUE,"Needs Attention")</f>
        <v>At Risk</v>
      </c>
      <c r="I4928" s="3" t="str">
        <f t="shared" si="80"/>
        <v>Churned</v>
      </c>
      <c r="J4928" s="3" t="str">
        <f>_xlfn.XLOOKUP(A4928,'Country_Lookup'!$D:$D,'Country_Lookup'!$E:$E)</f>
        <v>United Kingdom</v>
      </c>
    </row>
    <row r="4929" spans="1:10" x14ac:dyDescent="0.3">
      <c r="A4929">
        <v>17323</v>
      </c>
      <c r="B4929">
        <v>15</v>
      </c>
      <c r="C4929">
        <v>12</v>
      </c>
      <c r="D4929">
        <v>1565.5900000000115</v>
      </c>
      <c r="E4929" cm="1">
        <f t="array" ref="E4929">_xlfn.IFS(B4929&lt;=PERCENTILE($B$3:$B$5882,0.2),5,B4929&lt;=PERCENTILE($B$3:$B$5882,0.4),4,B4929&lt;=PERCENTILE($B$3:$B$5882,0.6),3,B4929&lt;=PERCENTILE($B$3:$B$5882,0.8),2,TRUE,1)</f>
        <v>5</v>
      </c>
      <c r="F4929" cm="1">
        <f t="array" ref="F4929">_xlfn.IFS(C4929&lt;=PERCENTILE($C$3:$C$5882,0.2),1,C4929&lt;=PERCENTILE($C$3:$C$5882,0.4),2,C4929&lt;=PERCENTILE($C$3:$C$5882,0.6),3,C4929&lt;=PERCENTILE($C$3:$C$5882,0.8),4,TRUE,5)</f>
        <v>5</v>
      </c>
      <c r="G4929" cm="1">
        <f t="array" ref="G4929">_xlfn.IFS(D4929&lt;=PERCENTILE($D$3:$D$5882,0.2),1,D4929&lt;=PERCENTILE($D$3:$D$5882,0.4),2,D4929&lt;=PERCENTILE($D$3:$D$5882,0.6),3,D4929&lt;=PERCENTILE($D$3:$D$5882,0.8),4,TRUE,5)</f>
        <v>4</v>
      </c>
      <c r="H4929" s="3" t="str" cm="1">
        <f t="array" ref="H4929">_xlfn.IFS(AND(E4929&gt;=4,F4929&gt;=4,G4929&gt;=4),"Champions",AND(E4929&gt;=3,F4929&gt;=3,G4929&gt;=3),"Loyal Customers",AND(E4929&lt;=2,F4929&gt;=3),"At Risk",AND(E4929&lt;=2,F4929&lt;=2,G4929&lt;=2),"Lost",AND(E4929&gt;=4,F4929&lt;=2),"New/Promising",TRUE,"Needs Attention")</f>
        <v>Champions</v>
      </c>
      <c r="I4929" s="3" t="str">
        <f t="shared" si="80"/>
        <v>Active</v>
      </c>
      <c r="J4929" s="3" t="str">
        <f>_xlfn.XLOOKUP(A4929,'Country_Lookup'!$D:$D,'Country_Lookup'!$E:$E)</f>
        <v>United Kingdom</v>
      </c>
    </row>
    <row r="4930" spans="1:10" x14ac:dyDescent="0.3">
      <c r="A4930">
        <v>17324</v>
      </c>
      <c r="B4930">
        <v>17</v>
      </c>
      <c r="C4930">
        <v>12</v>
      </c>
      <c r="D4930">
        <v>2301.8699999999958</v>
      </c>
      <c r="E4930" cm="1">
        <f t="array" ref="E4930">_xlfn.IFS(B4930&lt;=PERCENTILE($B$3:$B$5882,0.2),5,B4930&lt;=PERCENTILE($B$3:$B$5882,0.4),4,B4930&lt;=PERCENTILE($B$3:$B$5882,0.6),3,B4930&lt;=PERCENTILE($B$3:$B$5882,0.8),2,TRUE,1)</f>
        <v>5</v>
      </c>
      <c r="F4930" cm="1">
        <f t="array" ref="F4930">_xlfn.IFS(C4930&lt;=PERCENTILE($C$3:$C$5882,0.2),1,C4930&lt;=PERCENTILE($C$3:$C$5882,0.4),2,C4930&lt;=PERCENTILE($C$3:$C$5882,0.6),3,C4930&lt;=PERCENTILE($C$3:$C$5882,0.8),4,TRUE,5)</f>
        <v>5</v>
      </c>
      <c r="G4930" cm="1">
        <f t="array" ref="G4930">_xlfn.IFS(D4930&lt;=PERCENTILE($D$3:$D$5882,0.2),1,D4930&lt;=PERCENTILE($D$3:$D$5882,0.4),2,D4930&lt;=PERCENTILE($D$3:$D$5882,0.6),3,D4930&lt;=PERCENTILE($D$3:$D$5882,0.8),4,TRUE,5)</f>
        <v>4</v>
      </c>
      <c r="H4930" s="3" t="str" cm="1">
        <f t="array" ref="H4930">_xlfn.IFS(AND(E4930&gt;=4,F4930&gt;=4,G4930&gt;=4),"Champions",AND(E4930&gt;=3,F4930&gt;=3,G4930&gt;=3),"Loyal Customers",AND(E4930&lt;=2,F4930&gt;=3),"At Risk",AND(E4930&lt;=2,F4930&lt;=2,G4930&lt;=2),"Lost",AND(E4930&gt;=4,F4930&lt;=2),"New/Promising",TRUE,"Needs Attention")</f>
        <v>Champions</v>
      </c>
      <c r="I4930" s="3" t="str">
        <f t="shared" si="80"/>
        <v>Active</v>
      </c>
      <c r="J4930" s="3" t="str">
        <f>_xlfn.XLOOKUP(A4930,'Country_Lookup'!$D:$D,'Country_Lookup'!$E:$E)</f>
        <v>United Kingdom</v>
      </c>
    </row>
    <row r="4931" spans="1:10" x14ac:dyDescent="0.3">
      <c r="A4931">
        <v>17325</v>
      </c>
      <c r="B4931">
        <v>280</v>
      </c>
      <c r="C4931">
        <v>3</v>
      </c>
      <c r="D4931">
        <v>609.56999999999982</v>
      </c>
      <c r="E4931" cm="1">
        <f t="array" ref="E4931">_xlfn.IFS(B4931&lt;=PERCENTILE($B$3:$B$5882,0.2),5,B4931&lt;=PERCENTILE($B$3:$B$5882,0.4),4,B4931&lt;=PERCENTILE($B$3:$B$5882,0.6),3,B4931&lt;=PERCENTILE($B$3:$B$5882,0.8),2,TRUE,1)</f>
        <v>2</v>
      </c>
      <c r="F4931" cm="1">
        <f t="array" ref="F4931">_xlfn.IFS(C4931&lt;=PERCENTILE($C$3:$C$5882,0.2),1,C4931&lt;=PERCENTILE($C$3:$C$5882,0.4),2,C4931&lt;=PERCENTILE($C$3:$C$5882,0.6),3,C4931&lt;=PERCENTILE($C$3:$C$5882,0.8),4,TRUE,5)</f>
        <v>3</v>
      </c>
      <c r="G4931" cm="1">
        <f t="array" ref="G4931">_xlfn.IFS(D4931&lt;=PERCENTILE($D$3:$D$5882,0.2),1,D4931&lt;=PERCENTILE($D$3:$D$5882,0.4),2,D4931&lt;=PERCENTILE($D$3:$D$5882,0.6),3,D4931&lt;=PERCENTILE($D$3:$D$5882,0.8),4,TRUE,5)</f>
        <v>2</v>
      </c>
      <c r="H4931" s="3" t="str" cm="1">
        <f t="array" ref="H4931">_xlfn.IFS(AND(E4931&gt;=4,F4931&gt;=4,G4931&gt;=4),"Champions",AND(E4931&gt;=3,F4931&gt;=3,G4931&gt;=3),"Loyal Customers",AND(E4931&lt;=2,F4931&gt;=3),"At Risk",AND(E4931&lt;=2,F4931&lt;=2,G4931&lt;=2),"Lost",AND(E4931&gt;=4,F4931&lt;=2),"New/Promising",TRUE,"Needs Attention")</f>
        <v>At Risk</v>
      </c>
      <c r="I4931" s="3" t="str">
        <f t="shared" ref="I4931:I4994" si="81">IF(B4931&gt;90,"Churned","Active")</f>
        <v>Churned</v>
      </c>
      <c r="J4931" s="3" t="str">
        <f>_xlfn.XLOOKUP(A4931,'Country_Lookup'!$D:$D,'Country_Lookup'!$E:$E)</f>
        <v>United Kingdom</v>
      </c>
    </row>
    <row r="4932" spans="1:10" x14ac:dyDescent="0.3">
      <c r="A4932">
        <v>17326</v>
      </c>
      <c r="B4932">
        <v>408</v>
      </c>
      <c r="C4932">
        <v>2</v>
      </c>
      <c r="D4932">
        <v>321.9500000000005</v>
      </c>
      <c r="E4932" cm="1">
        <f t="array" ref="E4932">_xlfn.IFS(B4932&lt;=PERCENTILE($B$3:$B$5882,0.2),5,B4932&lt;=PERCENTILE($B$3:$B$5882,0.4),4,B4932&lt;=PERCENTILE($B$3:$B$5882,0.6),3,B4932&lt;=PERCENTILE($B$3:$B$5882,0.8),2,TRUE,1)</f>
        <v>2</v>
      </c>
      <c r="F4932" cm="1">
        <f t="array" ref="F4932">_xlfn.IFS(C4932&lt;=PERCENTILE($C$3:$C$5882,0.2),1,C4932&lt;=PERCENTILE($C$3:$C$5882,0.4),2,C4932&lt;=PERCENTILE($C$3:$C$5882,0.6),3,C4932&lt;=PERCENTILE($C$3:$C$5882,0.8),4,TRUE,5)</f>
        <v>2</v>
      </c>
      <c r="G4932" cm="1">
        <f t="array" ref="G4932">_xlfn.IFS(D4932&lt;=PERCENTILE($D$3:$D$5882,0.2),1,D4932&lt;=PERCENTILE($D$3:$D$5882,0.4),2,D4932&lt;=PERCENTILE($D$3:$D$5882,0.6),3,D4932&lt;=PERCENTILE($D$3:$D$5882,0.8),4,TRUE,5)</f>
        <v>2</v>
      </c>
      <c r="H4932" s="3" t="str" cm="1">
        <f t="array" ref="H4932">_xlfn.IFS(AND(E4932&gt;=4,F4932&gt;=4,G4932&gt;=4),"Champions",AND(E4932&gt;=3,F4932&gt;=3,G4932&gt;=3),"Loyal Customers",AND(E4932&lt;=2,F4932&gt;=3),"At Risk",AND(E4932&lt;=2,F4932&lt;=2,G4932&lt;=2),"Lost",AND(E4932&gt;=4,F4932&lt;=2),"New/Promising",TRUE,"Needs Attention")</f>
        <v>Lost</v>
      </c>
      <c r="I4932" s="3" t="str">
        <f t="shared" si="81"/>
        <v>Churned</v>
      </c>
      <c r="J4932" s="3" t="str">
        <f>_xlfn.XLOOKUP(A4932,'Country_Lookup'!$D:$D,'Country_Lookup'!$E:$E)</f>
        <v>United Kingdom</v>
      </c>
    </row>
    <row r="4933" spans="1:10" x14ac:dyDescent="0.3">
      <c r="A4933">
        <v>17327</v>
      </c>
      <c r="B4933">
        <v>409</v>
      </c>
      <c r="C4933">
        <v>2</v>
      </c>
      <c r="D4933">
        <v>152.35000000000002</v>
      </c>
      <c r="E4933" cm="1">
        <f t="array" ref="E4933">_xlfn.IFS(B4933&lt;=PERCENTILE($B$3:$B$5882,0.2),5,B4933&lt;=PERCENTILE($B$3:$B$5882,0.4),4,B4933&lt;=PERCENTILE($B$3:$B$5882,0.6),3,B4933&lt;=PERCENTILE($B$3:$B$5882,0.8),2,TRUE,1)</f>
        <v>2</v>
      </c>
      <c r="F4933" cm="1">
        <f t="array" ref="F4933">_xlfn.IFS(C4933&lt;=PERCENTILE($C$3:$C$5882,0.2),1,C4933&lt;=PERCENTILE($C$3:$C$5882,0.4),2,C4933&lt;=PERCENTILE($C$3:$C$5882,0.6),3,C4933&lt;=PERCENTILE($C$3:$C$5882,0.8),4,TRUE,5)</f>
        <v>2</v>
      </c>
      <c r="G4933" cm="1">
        <f t="array" ref="G4933">_xlfn.IFS(D4933&lt;=PERCENTILE($D$3:$D$5882,0.2),1,D4933&lt;=PERCENTILE($D$3:$D$5882,0.4),2,D4933&lt;=PERCENTILE($D$3:$D$5882,0.6),3,D4933&lt;=PERCENTILE($D$3:$D$5882,0.8),4,TRUE,5)</f>
        <v>1</v>
      </c>
      <c r="H4933" s="3" t="str" cm="1">
        <f t="array" ref="H4933">_xlfn.IFS(AND(E4933&gt;=4,F4933&gt;=4,G4933&gt;=4),"Champions",AND(E4933&gt;=3,F4933&gt;=3,G4933&gt;=3),"Loyal Customers",AND(E4933&lt;=2,F4933&gt;=3),"At Risk",AND(E4933&lt;=2,F4933&lt;=2,G4933&lt;=2),"Lost",AND(E4933&gt;=4,F4933&lt;=2),"New/Promising",TRUE,"Needs Attention")</f>
        <v>Lost</v>
      </c>
      <c r="I4933" s="3" t="str">
        <f t="shared" si="81"/>
        <v>Churned</v>
      </c>
      <c r="J4933" s="3" t="str">
        <f>_xlfn.XLOOKUP(A4933,'Country_Lookup'!$D:$D,'Country_Lookup'!$E:$E)</f>
        <v>United Kingdom</v>
      </c>
    </row>
    <row r="4934" spans="1:10" x14ac:dyDescent="0.3">
      <c r="A4934">
        <v>17328</v>
      </c>
      <c r="B4934">
        <v>673</v>
      </c>
      <c r="C4934">
        <v>1</v>
      </c>
      <c r="D4934">
        <v>104.7</v>
      </c>
      <c r="E4934" cm="1">
        <f t="array" ref="E4934">_xlfn.IFS(B4934&lt;=PERCENTILE($B$3:$B$5882,0.2),5,B4934&lt;=PERCENTILE($B$3:$B$5882,0.4),4,B4934&lt;=PERCENTILE($B$3:$B$5882,0.6),3,B4934&lt;=PERCENTILE($B$3:$B$5882,0.8),2,TRUE,1)</f>
        <v>1</v>
      </c>
      <c r="F4934" cm="1">
        <f t="array" ref="F4934">_xlfn.IFS(C4934&lt;=PERCENTILE($C$3:$C$5882,0.2),1,C4934&lt;=PERCENTILE($C$3:$C$5882,0.4),2,C4934&lt;=PERCENTILE($C$3:$C$5882,0.6),3,C4934&lt;=PERCENTILE($C$3:$C$5882,0.8),4,TRUE,5)</f>
        <v>1</v>
      </c>
      <c r="G4934" cm="1">
        <f t="array" ref="G4934">_xlfn.IFS(D4934&lt;=PERCENTILE($D$3:$D$5882,0.2),1,D4934&lt;=PERCENTILE($D$3:$D$5882,0.4),2,D4934&lt;=PERCENTILE($D$3:$D$5882,0.6),3,D4934&lt;=PERCENTILE($D$3:$D$5882,0.8),4,TRUE,5)</f>
        <v>1</v>
      </c>
      <c r="H4934" s="3" t="str" cm="1">
        <f t="array" ref="H4934">_xlfn.IFS(AND(E4934&gt;=4,F4934&gt;=4,G4934&gt;=4),"Champions",AND(E4934&gt;=3,F4934&gt;=3,G4934&gt;=3),"Loyal Customers",AND(E4934&lt;=2,F4934&gt;=3),"At Risk",AND(E4934&lt;=2,F4934&lt;=2,G4934&lt;=2),"Lost",AND(E4934&gt;=4,F4934&lt;=2),"New/Promising",TRUE,"Needs Attention")</f>
        <v>Lost</v>
      </c>
      <c r="I4934" s="3" t="str">
        <f t="shared" si="81"/>
        <v>Churned</v>
      </c>
      <c r="J4934" s="3" t="str">
        <f>_xlfn.XLOOKUP(A4934,'Country_Lookup'!$D:$D,'Country_Lookup'!$E:$E)</f>
        <v>United Kingdom</v>
      </c>
    </row>
    <row r="4935" spans="1:10" x14ac:dyDescent="0.3">
      <c r="A4935">
        <v>17329</v>
      </c>
      <c r="B4935">
        <v>14</v>
      </c>
      <c r="C4935">
        <v>5</v>
      </c>
      <c r="D4935">
        <v>1004.4299999999974</v>
      </c>
      <c r="E4935" cm="1">
        <f t="array" ref="E4935">_xlfn.IFS(B4935&lt;=PERCENTILE($B$3:$B$5882,0.2),5,B4935&lt;=PERCENTILE($B$3:$B$5882,0.4),4,B4935&lt;=PERCENTILE($B$3:$B$5882,0.6),3,B4935&lt;=PERCENTILE($B$3:$B$5882,0.8),2,TRUE,1)</f>
        <v>5</v>
      </c>
      <c r="F4935" cm="1">
        <f t="array" ref="F4935">_xlfn.IFS(C4935&lt;=PERCENTILE($C$3:$C$5882,0.2),1,C4935&lt;=PERCENTILE($C$3:$C$5882,0.4),2,C4935&lt;=PERCENTILE($C$3:$C$5882,0.6),3,C4935&lt;=PERCENTILE($C$3:$C$5882,0.8),4,TRUE,5)</f>
        <v>4</v>
      </c>
      <c r="G4935" cm="1">
        <f t="array" ref="G4935">_xlfn.IFS(D4935&lt;=PERCENTILE($D$3:$D$5882,0.2),1,D4935&lt;=PERCENTILE($D$3:$D$5882,0.4),2,D4935&lt;=PERCENTILE($D$3:$D$5882,0.6),3,D4935&lt;=PERCENTILE($D$3:$D$5882,0.8),4,TRUE,5)</f>
        <v>3</v>
      </c>
      <c r="H4935" s="3" t="str" cm="1">
        <f t="array" ref="H4935">_xlfn.IFS(AND(E4935&gt;=4,F4935&gt;=4,G4935&gt;=4),"Champions",AND(E4935&gt;=3,F4935&gt;=3,G4935&gt;=3),"Loyal Customers",AND(E4935&lt;=2,F4935&gt;=3),"At Risk",AND(E4935&lt;=2,F4935&lt;=2,G4935&lt;=2),"Lost",AND(E4935&gt;=4,F4935&lt;=2),"New/Promising",TRUE,"Needs Attention")</f>
        <v>Loyal Customers</v>
      </c>
      <c r="I4935" s="3" t="str">
        <f t="shared" si="81"/>
        <v>Active</v>
      </c>
      <c r="J4935" s="3" t="str">
        <f>_xlfn.XLOOKUP(A4935,'Country_Lookup'!$D:$D,'Country_Lookup'!$E:$E)</f>
        <v>United Kingdom</v>
      </c>
    </row>
    <row r="4936" spans="1:10" x14ac:dyDescent="0.3">
      <c r="A4936">
        <v>17330</v>
      </c>
      <c r="B4936">
        <v>22</v>
      </c>
      <c r="C4936">
        <v>4</v>
      </c>
      <c r="D4936">
        <v>423.80000000000007</v>
      </c>
      <c r="E4936" cm="1">
        <f t="array" ref="E4936">_xlfn.IFS(B4936&lt;=PERCENTILE($B$3:$B$5882,0.2),5,B4936&lt;=PERCENTILE($B$3:$B$5882,0.4),4,B4936&lt;=PERCENTILE($B$3:$B$5882,0.6),3,B4936&lt;=PERCENTILE($B$3:$B$5882,0.8),2,TRUE,1)</f>
        <v>4</v>
      </c>
      <c r="F4936" cm="1">
        <f t="array" ref="F4936">_xlfn.IFS(C4936&lt;=PERCENTILE($C$3:$C$5882,0.2),1,C4936&lt;=PERCENTILE($C$3:$C$5882,0.4),2,C4936&lt;=PERCENTILE($C$3:$C$5882,0.6),3,C4936&lt;=PERCENTILE($C$3:$C$5882,0.8),4,TRUE,5)</f>
        <v>3</v>
      </c>
      <c r="G4936" cm="1">
        <f t="array" ref="G4936">_xlfn.IFS(D4936&lt;=PERCENTILE($D$3:$D$5882,0.2),1,D4936&lt;=PERCENTILE($D$3:$D$5882,0.4),2,D4936&lt;=PERCENTILE($D$3:$D$5882,0.6),3,D4936&lt;=PERCENTILE($D$3:$D$5882,0.8),4,TRUE,5)</f>
        <v>2</v>
      </c>
      <c r="H4936" s="3" t="str" cm="1">
        <f t="array" ref="H4936">_xlfn.IFS(AND(E4936&gt;=4,F4936&gt;=4,G4936&gt;=4),"Champions",AND(E4936&gt;=3,F4936&gt;=3,G4936&gt;=3),"Loyal Customers",AND(E4936&lt;=2,F4936&gt;=3),"At Risk",AND(E4936&lt;=2,F4936&lt;=2,G4936&lt;=2),"Lost",AND(E4936&gt;=4,F4936&lt;=2),"New/Promising",TRUE,"Needs Attention")</f>
        <v>Needs Attention</v>
      </c>
      <c r="I4936" s="3" t="str">
        <f t="shared" si="81"/>
        <v>Active</v>
      </c>
      <c r="J4936" s="3" t="str">
        <f>_xlfn.XLOOKUP(A4936,'Country_Lookup'!$D:$D,'Country_Lookup'!$E:$E)</f>
        <v>United Kingdom</v>
      </c>
    </row>
    <row r="4937" spans="1:10" x14ac:dyDescent="0.3">
      <c r="A4937">
        <v>17331</v>
      </c>
      <c r="B4937">
        <v>123</v>
      </c>
      <c r="C4937">
        <v>1</v>
      </c>
      <c r="D4937">
        <v>175.2</v>
      </c>
      <c r="E4937" cm="1">
        <f t="array" ref="E4937">_xlfn.IFS(B4937&lt;=PERCENTILE($B$3:$B$5882,0.2),5,B4937&lt;=PERCENTILE($B$3:$B$5882,0.4),4,B4937&lt;=PERCENTILE($B$3:$B$5882,0.6),3,B4937&lt;=PERCENTILE($B$3:$B$5882,0.8),2,TRUE,1)</f>
        <v>3</v>
      </c>
      <c r="F4937" cm="1">
        <f t="array" ref="F4937">_xlfn.IFS(C4937&lt;=PERCENTILE($C$3:$C$5882,0.2),1,C4937&lt;=PERCENTILE($C$3:$C$5882,0.4),2,C4937&lt;=PERCENTILE($C$3:$C$5882,0.6),3,C4937&lt;=PERCENTILE($C$3:$C$5882,0.8),4,TRUE,5)</f>
        <v>1</v>
      </c>
      <c r="G4937" cm="1">
        <f t="array" ref="G4937">_xlfn.IFS(D4937&lt;=PERCENTILE($D$3:$D$5882,0.2),1,D4937&lt;=PERCENTILE($D$3:$D$5882,0.4),2,D4937&lt;=PERCENTILE($D$3:$D$5882,0.6),3,D4937&lt;=PERCENTILE($D$3:$D$5882,0.8),4,TRUE,5)</f>
        <v>1</v>
      </c>
      <c r="H4937" s="3" t="str" cm="1">
        <f t="array" ref="H4937">_xlfn.IFS(AND(E4937&gt;=4,F4937&gt;=4,G4937&gt;=4),"Champions",AND(E4937&gt;=3,F4937&gt;=3,G4937&gt;=3),"Loyal Customers",AND(E4937&lt;=2,F4937&gt;=3),"At Risk",AND(E4937&lt;=2,F4937&lt;=2,G4937&lt;=2),"Lost",AND(E4937&gt;=4,F4937&lt;=2),"New/Promising",TRUE,"Needs Attention")</f>
        <v>Needs Attention</v>
      </c>
      <c r="I4937" s="3" t="str">
        <f t="shared" si="81"/>
        <v>Churned</v>
      </c>
      <c r="J4937" s="3" t="str">
        <f>_xlfn.XLOOKUP(A4937,'Country_Lookup'!$D:$D,'Country_Lookup'!$E:$E)</f>
        <v>United Kingdom</v>
      </c>
    </row>
    <row r="4938" spans="1:10" x14ac:dyDescent="0.3">
      <c r="A4938">
        <v>17332</v>
      </c>
      <c r="B4938">
        <v>528</v>
      </c>
      <c r="C4938">
        <v>5</v>
      </c>
      <c r="D4938">
        <v>838.26999999999953</v>
      </c>
      <c r="E4938" cm="1">
        <f t="array" ref="E4938">_xlfn.IFS(B4938&lt;=PERCENTILE($B$3:$B$5882,0.2),5,B4938&lt;=PERCENTILE($B$3:$B$5882,0.4),4,B4938&lt;=PERCENTILE($B$3:$B$5882,0.6),3,B4938&lt;=PERCENTILE($B$3:$B$5882,0.8),2,TRUE,1)</f>
        <v>1</v>
      </c>
      <c r="F4938" cm="1">
        <f t="array" ref="F4938">_xlfn.IFS(C4938&lt;=PERCENTILE($C$3:$C$5882,0.2),1,C4938&lt;=PERCENTILE($C$3:$C$5882,0.4),2,C4938&lt;=PERCENTILE($C$3:$C$5882,0.6),3,C4938&lt;=PERCENTILE($C$3:$C$5882,0.8),4,TRUE,5)</f>
        <v>4</v>
      </c>
      <c r="G4938" cm="1">
        <f t="array" ref="G4938">_xlfn.IFS(D4938&lt;=PERCENTILE($D$3:$D$5882,0.2),1,D4938&lt;=PERCENTILE($D$3:$D$5882,0.4),2,D4938&lt;=PERCENTILE($D$3:$D$5882,0.6),3,D4938&lt;=PERCENTILE($D$3:$D$5882,0.8),4,TRUE,5)</f>
        <v>3</v>
      </c>
      <c r="H4938" s="3" t="str" cm="1">
        <f t="array" ref="H4938">_xlfn.IFS(AND(E4938&gt;=4,F4938&gt;=4,G4938&gt;=4),"Champions",AND(E4938&gt;=3,F4938&gt;=3,G4938&gt;=3),"Loyal Customers",AND(E4938&lt;=2,F4938&gt;=3),"At Risk",AND(E4938&lt;=2,F4938&lt;=2,G4938&lt;=2),"Lost",AND(E4938&gt;=4,F4938&lt;=2),"New/Promising",TRUE,"Needs Attention")</f>
        <v>At Risk</v>
      </c>
      <c r="I4938" s="3" t="str">
        <f t="shared" si="81"/>
        <v>Churned</v>
      </c>
      <c r="J4938" s="3" t="str">
        <f>_xlfn.XLOOKUP(A4938,'Country_Lookup'!$D:$D,'Country_Lookup'!$E:$E)</f>
        <v>United Kingdom</v>
      </c>
    </row>
    <row r="4939" spans="1:10" x14ac:dyDescent="0.3">
      <c r="A4939">
        <v>17333</v>
      </c>
      <c r="B4939">
        <v>85</v>
      </c>
      <c r="C4939">
        <v>1</v>
      </c>
      <c r="D4939">
        <v>494.24999999999994</v>
      </c>
      <c r="E4939" cm="1">
        <f t="array" ref="E4939">_xlfn.IFS(B4939&lt;=PERCENTILE($B$3:$B$5882,0.2),5,B4939&lt;=PERCENTILE($B$3:$B$5882,0.4),4,B4939&lt;=PERCENTILE($B$3:$B$5882,0.6),3,B4939&lt;=PERCENTILE($B$3:$B$5882,0.8),2,TRUE,1)</f>
        <v>3</v>
      </c>
      <c r="F4939" cm="1">
        <f t="array" ref="F4939">_xlfn.IFS(C4939&lt;=PERCENTILE($C$3:$C$5882,0.2),1,C4939&lt;=PERCENTILE($C$3:$C$5882,0.4),2,C4939&lt;=PERCENTILE($C$3:$C$5882,0.6),3,C4939&lt;=PERCENTILE($C$3:$C$5882,0.8),4,TRUE,5)</f>
        <v>1</v>
      </c>
      <c r="G4939" cm="1">
        <f t="array" ref="G4939">_xlfn.IFS(D4939&lt;=PERCENTILE($D$3:$D$5882,0.2),1,D4939&lt;=PERCENTILE($D$3:$D$5882,0.4),2,D4939&lt;=PERCENTILE($D$3:$D$5882,0.6),3,D4939&lt;=PERCENTILE($D$3:$D$5882,0.8),4,TRUE,5)</f>
        <v>2</v>
      </c>
      <c r="H4939" s="3" t="str" cm="1">
        <f t="array" ref="H4939">_xlfn.IFS(AND(E4939&gt;=4,F4939&gt;=4,G4939&gt;=4),"Champions",AND(E4939&gt;=3,F4939&gt;=3,G4939&gt;=3),"Loyal Customers",AND(E4939&lt;=2,F4939&gt;=3),"At Risk",AND(E4939&lt;=2,F4939&lt;=2,G4939&lt;=2),"Lost",AND(E4939&gt;=4,F4939&lt;=2),"New/Promising",TRUE,"Needs Attention")</f>
        <v>Needs Attention</v>
      </c>
      <c r="I4939" s="3" t="str">
        <f t="shared" si="81"/>
        <v>Active</v>
      </c>
      <c r="J4939" s="3" t="str">
        <f>_xlfn.XLOOKUP(A4939,'Country_Lookup'!$D:$D,'Country_Lookup'!$E:$E)</f>
        <v>United Kingdom</v>
      </c>
    </row>
    <row r="4940" spans="1:10" x14ac:dyDescent="0.3">
      <c r="A4940">
        <v>17334</v>
      </c>
      <c r="B4940">
        <v>302</v>
      </c>
      <c r="C4940">
        <v>3</v>
      </c>
      <c r="D4940">
        <v>635.15000000000009</v>
      </c>
      <c r="E4940" cm="1">
        <f t="array" ref="E4940">_xlfn.IFS(B4940&lt;=PERCENTILE($B$3:$B$5882,0.2),5,B4940&lt;=PERCENTILE($B$3:$B$5882,0.4),4,B4940&lt;=PERCENTILE($B$3:$B$5882,0.6),3,B4940&lt;=PERCENTILE($B$3:$B$5882,0.8),2,TRUE,1)</f>
        <v>2</v>
      </c>
      <c r="F4940" cm="1">
        <f t="array" ref="F4940">_xlfn.IFS(C4940&lt;=PERCENTILE($C$3:$C$5882,0.2),1,C4940&lt;=PERCENTILE($C$3:$C$5882,0.4),2,C4940&lt;=PERCENTILE($C$3:$C$5882,0.6),3,C4940&lt;=PERCENTILE($C$3:$C$5882,0.8),4,TRUE,5)</f>
        <v>3</v>
      </c>
      <c r="G4940" cm="1">
        <f t="array" ref="G4940">_xlfn.IFS(D4940&lt;=PERCENTILE($D$3:$D$5882,0.2),1,D4940&lt;=PERCENTILE($D$3:$D$5882,0.4),2,D4940&lt;=PERCENTILE($D$3:$D$5882,0.6),3,D4940&lt;=PERCENTILE($D$3:$D$5882,0.8),4,TRUE,5)</f>
        <v>3</v>
      </c>
      <c r="H4940" s="3" t="str" cm="1">
        <f t="array" ref="H4940">_xlfn.IFS(AND(E4940&gt;=4,F4940&gt;=4,G4940&gt;=4),"Champions",AND(E4940&gt;=3,F4940&gt;=3,G4940&gt;=3),"Loyal Customers",AND(E4940&lt;=2,F4940&gt;=3),"At Risk",AND(E4940&lt;=2,F4940&lt;=2,G4940&lt;=2),"Lost",AND(E4940&gt;=4,F4940&lt;=2),"New/Promising",TRUE,"Needs Attention")</f>
        <v>At Risk</v>
      </c>
      <c r="I4940" s="3" t="str">
        <f t="shared" si="81"/>
        <v>Churned</v>
      </c>
      <c r="J4940" s="3" t="str">
        <f>_xlfn.XLOOKUP(A4940,'Country_Lookup'!$D:$D,'Country_Lookup'!$E:$E)</f>
        <v>United Kingdom</v>
      </c>
    </row>
    <row r="4941" spans="1:10" x14ac:dyDescent="0.3">
      <c r="A4941">
        <v>17335</v>
      </c>
      <c r="B4941">
        <v>383</v>
      </c>
      <c r="C4941">
        <v>2</v>
      </c>
      <c r="D4941">
        <v>507.99999999999989</v>
      </c>
      <c r="E4941" cm="1">
        <f t="array" ref="E4941">_xlfn.IFS(B4941&lt;=PERCENTILE($B$3:$B$5882,0.2),5,B4941&lt;=PERCENTILE($B$3:$B$5882,0.4),4,B4941&lt;=PERCENTILE($B$3:$B$5882,0.6),3,B4941&lt;=PERCENTILE($B$3:$B$5882,0.8),2,TRUE,1)</f>
        <v>2</v>
      </c>
      <c r="F4941" cm="1">
        <f t="array" ref="F4941">_xlfn.IFS(C4941&lt;=PERCENTILE($C$3:$C$5882,0.2),1,C4941&lt;=PERCENTILE($C$3:$C$5882,0.4),2,C4941&lt;=PERCENTILE($C$3:$C$5882,0.6),3,C4941&lt;=PERCENTILE($C$3:$C$5882,0.8),4,TRUE,5)</f>
        <v>2</v>
      </c>
      <c r="G4941" cm="1">
        <f t="array" ref="G4941">_xlfn.IFS(D4941&lt;=PERCENTILE($D$3:$D$5882,0.2),1,D4941&lt;=PERCENTILE($D$3:$D$5882,0.4),2,D4941&lt;=PERCENTILE($D$3:$D$5882,0.6),3,D4941&lt;=PERCENTILE($D$3:$D$5882,0.8),4,TRUE,5)</f>
        <v>2</v>
      </c>
      <c r="H4941" s="3" t="str" cm="1">
        <f t="array" ref="H4941">_xlfn.IFS(AND(E4941&gt;=4,F4941&gt;=4,G4941&gt;=4),"Champions",AND(E4941&gt;=3,F4941&gt;=3,G4941&gt;=3),"Loyal Customers",AND(E4941&lt;=2,F4941&gt;=3),"At Risk",AND(E4941&lt;=2,F4941&lt;=2,G4941&lt;=2),"Lost",AND(E4941&gt;=4,F4941&lt;=2),"New/Promising",TRUE,"Needs Attention")</f>
        <v>Lost</v>
      </c>
      <c r="I4941" s="3" t="str">
        <f t="shared" si="81"/>
        <v>Churned</v>
      </c>
      <c r="J4941" s="3" t="str">
        <f>_xlfn.XLOOKUP(A4941,'Country_Lookup'!$D:$D,'Country_Lookup'!$E:$E)</f>
        <v>United Kingdom</v>
      </c>
    </row>
    <row r="4942" spans="1:10" x14ac:dyDescent="0.3">
      <c r="A4942">
        <v>17336</v>
      </c>
      <c r="B4942">
        <v>472</v>
      </c>
      <c r="C4942">
        <v>1</v>
      </c>
      <c r="D4942">
        <v>81.12</v>
      </c>
      <c r="E4942" cm="1">
        <f t="array" ref="E4942">_xlfn.IFS(B4942&lt;=PERCENTILE($B$3:$B$5882,0.2),5,B4942&lt;=PERCENTILE($B$3:$B$5882,0.4),4,B4942&lt;=PERCENTILE($B$3:$B$5882,0.6),3,B4942&lt;=PERCENTILE($B$3:$B$5882,0.8),2,TRUE,1)</f>
        <v>1</v>
      </c>
      <c r="F4942" cm="1">
        <f t="array" ref="F4942">_xlfn.IFS(C4942&lt;=PERCENTILE($C$3:$C$5882,0.2),1,C4942&lt;=PERCENTILE($C$3:$C$5882,0.4),2,C4942&lt;=PERCENTILE($C$3:$C$5882,0.6),3,C4942&lt;=PERCENTILE($C$3:$C$5882,0.8),4,TRUE,5)</f>
        <v>1</v>
      </c>
      <c r="G4942" cm="1">
        <f t="array" ref="G4942">_xlfn.IFS(D4942&lt;=PERCENTILE($D$3:$D$5882,0.2),1,D4942&lt;=PERCENTILE($D$3:$D$5882,0.4),2,D4942&lt;=PERCENTILE($D$3:$D$5882,0.6),3,D4942&lt;=PERCENTILE($D$3:$D$5882,0.8),4,TRUE,5)</f>
        <v>1</v>
      </c>
      <c r="H4942" s="3" t="str" cm="1">
        <f t="array" ref="H4942">_xlfn.IFS(AND(E4942&gt;=4,F4942&gt;=4,G4942&gt;=4),"Champions",AND(E4942&gt;=3,F4942&gt;=3,G4942&gt;=3),"Loyal Customers",AND(E4942&lt;=2,F4942&gt;=3),"At Risk",AND(E4942&lt;=2,F4942&lt;=2,G4942&lt;=2),"Lost",AND(E4942&gt;=4,F4942&lt;=2),"New/Promising",TRUE,"Needs Attention")</f>
        <v>Lost</v>
      </c>
      <c r="I4942" s="3" t="str">
        <f t="shared" si="81"/>
        <v>Churned</v>
      </c>
      <c r="J4942" s="3" t="str">
        <f>_xlfn.XLOOKUP(A4942,'Country_Lookup'!$D:$D,'Country_Lookup'!$E:$E)</f>
        <v>United Kingdom</v>
      </c>
    </row>
    <row r="4943" spans="1:10" x14ac:dyDescent="0.3">
      <c r="A4943">
        <v>17337</v>
      </c>
      <c r="B4943">
        <v>151</v>
      </c>
      <c r="C4943">
        <v>4</v>
      </c>
      <c r="D4943">
        <v>2027.8700000000019</v>
      </c>
      <c r="E4943" cm="1">
        <f t="array" ref="E4943">_xlfn.IFS(B4943&lt;=PERCENTILE($B$3:$B$5882,0.2),5,B4943&lt;=PERCENTILE($B$3:$B$5882,0.4),4,B4943&lt;=PERCENTILE($B$3:$B$5882,0.6),3,B4943&lt;=PERCENTILE($B$3:$B$5882,0.8),2,TRUE,1)</f>
        <v>3</v>
      </c>
      <c r="F4943" cm="1">
        <f t="array" ref="F4943">_xlfn.IFS(C4943&lt;=PERCENTILE($C$3:$C$5882,0.2),1,C4943&lt;=PERCENTILE($C$3:$C$5882,0.4),2,C4943&lt;=PERCENTILE($C$3:$C$5882,0.6),3,C4943&lt;=PERCENTILE($C$3:$C$5882,0.8),4,TRUE,5)</f>
        <v>3</v>
      </c>
      <c r="G4943" cm="1">
        <f t="array" ref="G4943">_xlfn.IFS(D4943&lt;=PERCENTILE($D$3:$D$5882,0.2),1,D4943&lt;=PERCENTILE($D$3:$D$5882,0.4),2,D4943&lt;=PERCENTILE($D$3:$D$5882,0.6),3,D4943&lt;=PERCENTILE($D$3:$D$5882,0.8),4,TRUE,5)</f>
        <v>4</v>
      </c>
      <c r="H4943" s="3" t="str" cm="1">
        <f t="array" ref="H4943">_xlfn.IFS(AND(E4943&gt;=4,F4943&gt;=4,G4943&gt;=4),"Champions",AND(E4943&gt;=3,F4943&gt;=3,G4943&gt;=3),"Loyal Customers",AND(E4943&lt;=2,F4943&gt;=3),"At Risk",AND(E4943&lt;=2,F4943&lt;=2,G4943&lt;=2),"Lost",AND(E4943&gt;=4,F4943&lt;=2),"New/Promising",TRUE,"Needs Attention")</f>
        <v>Loyal Customers</v>
      </c>
      <c r="I4943" s="3" t="str">
        <f t="shared" si="81"/>
        <v>Churned</v>
      </c>
      <c r="J4943" s="3" t="str">
        <f>_xlfn.XLOOKUP(A4943,'Country_Lookup'!$D:$D,'Country_Lookup'!$E:$E)</f>
        <v>United Kingdom</v>
      </c>
    </row>
    <row r="4944" spans="1:10" x14ac:dyDescent="0.3">
      <c r="A4944">
        <v>17338</v>
      </c>
      <c r="B4944">
        <v>17</v>
      </c>
      <c r="C4944">
        <v>17</v>
      </c>
      <c r="D4944">
        <v>12142.570000000207</v>
      </c>
      <c r="E4944" cm="1">
        <f t="array" ref="E4944">_xlfn.IFS(B4944&lt;=PERCENTILE($B$3:$B$5882,0.2),5,B4944&lt;=PERCENTILE($B$3:$B$5882,0.4),4,B4944&lt;=PERCENTILE($B$3:$B$5882,0.6),3,B4944&lt;=PERCENTILE($B$3:$B$5882,0.8),2,TRUE,1)</f>
        <v>5</v>
      </c>
      <c r="F4944" cm="1">
        <f t="array" ref="F4944">_xlfn.IFS(C4944&lt;=PERCENTILE($C$3:$C$5882,0.2),1,C4944&lt;=PERCENTILE($C$3:$C$5882,0.4),2,C4944&lt;=PERCENTILE($C$3:$C$5882,0.6),3,C4944&lt;=PERCENTILE($C$3:$C$5882,0.8),4,TRUE,5)</f>
        <v>5</v>
      </c>
      <c r="G4944" cm="1">
        <f t="array" ref="G4944">_xlfn.IFS(D4944&lt;=PERCENTILE($D$3:$D$5882,0.2),1,D4944&lt;=PERCENTILE($D$3:$D$5882,0.4),2,D4944&lt;=PERCENTILE($D$3:$D$5882,0.6),3,D4944&lt;=PERCENTILE($D$3:$D$5882,0.8),4,TRUE,5)</f>
        <v>5</v>
      </c>
      <c r="H4944" s="3" t="str" cm="1">
        <f t="array" ref="H4944">_xlfn.IFS(AND(E4944&gt;=4,F4944&gt;=4,G4944&gt;=4),"Champions",AND(E4944&gt;=3,F4944&gt;=3,G4944&gt;=3),"Loyal Customers",AND(E4944&lt;=2,F4944&gt;=3),"At Risk",AND(E4944&lt;=2,F4944&lt;=2,G4944&lt;=2),"Lost",AND(E4944&gt;=4,F4944&lt;=2),"New/Promising",TRUE,"Needs Attention")</f>
        <v>Champions</v>
      </c>
      <c r="I4944" s="3" t="str">
        <f t="shared" si="81"/>
        <v>Active</v>
      </c>
      <c r="J4944" s="3" t="str">
        <f>_xlfn.XLOOKUP(A4944,'Country_Lookup'!$D:$D,'Country_Lookup'!$E:$E)</f>
        <v>United Kingdom</v>
      </c>
    </row>
    <row r="4945" spans="1:10" x14ac:dyDescent="0.3">
      <c r="A4945">
        <v>17339</v>
      </c>
      <c r="B4945">
        <v>94</v>
      </c>
      <c r="C4945">
        <v>3</v>
      </c>
      <c r="D4945">
        <v>362.36</v>
      </c>
      <c r="E4945" cm="1">
        <f t="array" ref="E4945">_xlfn.IFS(B4945&lt;=PERCENTILE($B$3:$B$5882,0.2),5,B4945&lt;=PERCENTILE($B$3:$B$5882,0.4),4,B4945&lt;=PERCENTILE($B$3:$B$5882,0.6),3,B4945&lt;=PERCENTILE($B$3:$B$5882,0.8),2,TRUE,1)</f>
        <v>3</v>
      </c>
      <c r="F4945" cm="1">
        <f t="array" ref="F4945">_xlfn.IFS(C4945&lt;=PERCENTILE($C$3:$C$5882,0.2),1,C4945&lt;=PERCENTILE($C$3:$C$5882,0.4),2,C4945&lt;=PERCENTILE($C$3:$C$5882,0.6),3,C4945&lt;=PERCENTILE($C$3:$C$5882,0.8),4,TRUE,5)</f>
        <v>3</v>
      </c>
      <c r="G4945" cm="1">
        <f t="array" ref="G4945">_xlfn.IFS(D4945&lt;=PERCENTILE($D$3:$D$5882,0.2),1,D4945&lt;=PERCENTILE($D$3:$D$5882,0.4),2,D4945&lt;=PERCENTILE($D$3:$D$5882,0.6),3,D4945&lt;=PERCENTILE($D$3:$D$5882,0.8),4,TRUE,5)</f>
        <v>2</v>
      </c>
      <c r="H4945" s="3" t="str" cm="1">
        <f t="array" ref="H4945">_xlfn.IFS(AND(E4945&gt;=4,F4945&gt;=4,G4945&gt;=4),"Champions",AND(E4945&gt;=3,F4945&gt;=3,G4945&gt;=3),"Loyal Customers",AND(E4945&lt;=2,F4945&gt;=3),"At Risk",AND(E4945&lt;=2,F4945&lt;=2,G4945&lt;=2),"Lost",AND(E4945&gt;=4,F4945&lt;=2),"New/Promising",TRUE,"Needs Attention")</f>
        <v>Needs Attention</v>
      </c>
      <c r="I4945" s="3" t="str">
        <f t="shared" si="81"/>
        <v>Churned</v>
      </c>
      <c r="J4945" s="3" t="str">
        <f>_xlfn.XLOOKUP(A4945,'Country_Lookup'!$D:$D,'Country_Lookup'!$E:$E)</f>
        <v>United Kingdom</v>
      </c>
    </row>
    <row r="4946" spans="1:10" x14ac:dyDescent="0.3">
      <c r="A4946">
        <v>17340</v>
      </c>
      <c r="B4946">
        <v>29</v>
      </c>
      <c r="C4946">
        <v>18</v>
      </c>
      <c r="D4946">
        <v>22404.820000000207</v>
      </c>
      <c r="E4946" cm="1">
        <f t="array" ref="E4946">_xlfn.IFS(B4946&lt;=PERCENTILE($B$3:$B$5882,0.2),5,B4946&lt;=PERCENTILE($B$3:$B$5882,0.4),4,B4946&lt;=PERCENTILE($B$3:$B$5882,0.6),3,B4946&lt;=PERCENTILE($B$3:$B$5882,0.8),2,TRUE,1)</f>
        <v>4</v>
      </c>
      <c r="F4946" cm="1">
        <f t="array" ref="F4946">_xlfn.IFS(C4946&lt;=PERCENTILE($C$3:$C$5882,0.2),1,C4946&lt;=PERCENTILE($C$3:$C$5882,0.4),2,C4946&lt;=PERCENTILE($C$3:$C$5882,0.6),3,C4946&lt;=PERCENTILE($C$3:$C$5882,0.8),4,TRUE,5)</f>
        <v>5</v>
      </c>
      <c r="G4946" cm="1">
        <f t="array" ref="G4946">_xlfn.IFS(D4946&lt;=PERCENTILE($D$3:$D$5882,0.2),1,D4946&lt;=PERCENTILE($D$3:$D$5882,0.4),2,D4946&lt;=PERCENTILE($D$3:$D$5882,0.6),3,D4946&lt;=PERCENTILE($D$3:$D$5882,0.8),4,TRUE,5)</f>
        <v>5</v>
      </c>
      <c r="H4946" s="3" t="str" cm="1">
        <f t="array" ref="H4946">_xlfn.IFS(AND(E4946&gt;=4,F4946&gt;=4,G4946&gt;=4),"Champions",AND(E4946&gt;=3,F4946&gt;=3,G4946&gt;=3),"Loyal Customers",AND(E4946&lt;=2,F4946&gt;=3),"At Risk",AND(E4946&lt;=2,F4946&lt;=2,G4946&lt;=2),"Lost",AND(E4946&gt;=4,F4946&lt;=2),"New/Promising",TRUE,"Needs Attention")</f>
        <v>Champions</v>
      </c>
      <c r="I4946" s="3" t="str">
        <f t="shared" si="81"/>
        <v>Active</v>
      </c>
      <c r="J4946" s="3" t="str">
        <f>_xlfn.XLOOKUP(A4946,'Country_Lookup'!$D:$D,'Country_Lookup'!$E:$E)</f>
        <v>United Kingdom</v>
      </c>
    </row>
    <row r="4947" spans="1:10" x14ac:dyDescent="0.3">
      <c r="A4947">
        <v>17341</v>
      </c>
      <c r="B4947">
        <v>156</v>
      </c>
      <c r="C4947">
        <v>5</v>
      </c>
      <c r="D4947">
        <v>1889.8299999999904</v>
      </c>
      <c r="E4947" cm="1">
        <f t="array" ref="E4947">_xlfn.IFS(B4947&lt;=PERCENTILE($B$3:$B$5882,0.2),5,B4947&lt;=PERCENTILE($B$3:$B$5882,0.4),4,B4947&lt;=PERCENTILE($B$3:$B$5882,0.6),3,B4947&lt;=PERCENTILE($B$3:$B$5882,0.8),2,TRUE,1)</f>
        <v>3</v>
      </c>
      <c r="F4947" cm="1">
        <f t="array" ref="F4947">_xlfn.IFS(C4947&lt;=PERCENTILE($C$3:$C$5882,0.2),1,C4947&lt;=PERCENTILE($C$3:$C$5882,0.4),2,C4947&lt;=PERCENTILE($C$3:$C$5882,0.6),3,C4947&lt;=PERCENTILE($C$3:$C$5882,0.8),4,TRUE,5)</f>
        <v>4</v>
      </c>
      <c r="G4947" cm="1">
        <f t="array" ref="G4947">_xlfn.IFS(D4947&lt;=PERCENTILE($D$3:$D$5882,0.2),1,D4947&lt;=PERCENTILE($D$3:$D$5882,0.4),2,D4947&lt;=PERCENTILE($D$3:$D$5882,0.6),3,D4947&lt;=PERCENTILE($D$3:$D$5882,0.8),4,TRUE,5)</f>
        <v>4</v>
      </c>
      <c r="H4947" s="3" t="str" cm="1">
        <f t="array" ref="H4947">_xlfn.IFS(AND(E4947&gt;=4,F4947&gt;=4,G4947&gt;=4),"Champions",AND(E4947&gt;=3,F4947&gt;=3,G4947&gt;=3),"Loyal Customers",AND(E4947&lt;=2,F4947&gt;=3),"At Risk",AND(E4947&lt;=2,F4947&lt;=2,G4947&lt;=2),"Lost",AND(E4947&gt;=4,F4947&lt;=2),"New/Promising",TRUE,"Needs Attention")</f>
        <v>Loyal Customers</v>
      </c>
      <c r="I4947" s="3" t="str">
        <f t="shared" si="81"/>
        <v>Churned</v>
      </c>
      <c r="J4947" s="3" t="str">
        <f>_xlfn.XLOOKUP(A4947,'Country_Lookup'!$D:$D,'Country_Lookup'!$E:$E)</f>
        <v>United Kingdom</v>
      </c>
    </row>
    <row r="4948" spans="1:10" x14ac:dyDescent="0.3">
      <c r="A4948">
        <v>17342</v>
      </c>
      <c r="B4948">
        <v>379</v>
      </c>
      <c r="C4948">
        <v>4</v>
      </c>
      <c r="D4948">
        <v>1227.5400000000006</v>
      </c>
      <c r="E4948" cm="1">
        <f t="array" ref="E4948">_xlfn.IFS(B4948&lt;=PERCENTILE($B$3:$B$5882,0.2),5,B4948&lt;=PERCENTILE($B$3:$B$5882,0.4),4,B4948&lt;=PERCENTILE($B$3:$B$5882,0.6),3,B4948&lt;=PERCENTILE($B$3:$B$5882,0.8),2,TRUE,1)</f>
        <v>2</v>
      </c>
      <c r="F4948" cm="1">
        <f t="array" ref="F4948">_xlfn.IFS(C4948&lt;=PERCENTILE($C$3:$C$5882,0.2),1,C4948&lt;=PERCENTILE($C$3:$C$5882,0.4),2,C4948&lt;=PERCENTILE($C$3:$C$5882,0.6),3,C4948&lt;=PERCENTILE($C$3:$C$5882,0.8),4,TRUE,5)</f>
        <v>3</v>
      </c>
      <c r="G4948" cm="1">
        <f t="array" ref="G4948">_xlfn.IFS(D4948&lt;=PERCENTILE($D$3:$D$5882,0.2),1,D4948&lt;=PERCENTILE($D$3:$D$5882,0.4),2,D4948&lt;=PERCENTILE($D$3:$D$5882,0.6),3,D4948&lt;=PERCENTILE($D$3:$D$5882,0.8),4,TRUE,5)</f>
        <v>3</v>
      </c>
      <c r="H4948" s="3" t="str" cm="1">
        <f t="array" ref="H4948">_xlfn.IFS(AND(E4948&gt;=4,F4948&gt;=4,G4948&gt;=4),"Champions",AND(E4948&gt;=3,F4948&gt;=3,G4948&gt;=3),"Loyal Customers",AND(E4948&lt;=2,F4948&gt;=3),"At Risk",AND(E4948&lt;=2,F4948&lt;=2,G4948&lt;=2),"Lost",AND(E4948&gt;=4,F4948&lt;=2),"New/Promising",TRUE,"Needs Attention")</f>
        <v>At Risk</v>
      </c>
      <c r="I4948" s="3" t="str">
        <f t="shared" si="81"/>
        <v>Churned</v>
      </c>
      <c r="J4948" s="3" t="str">
        <f>_xlfn.XLOOKUP(A4948,'Country_Lookup'!$D:$D,'Country_Lookup'!$E:$E)</f>
        <v>United Kingdom</v>
      </c>
    </row>
    <row r="4949" spans="1:10" x14ac:dyDescent="0.3">
      <c r="A4949">
        <v>17343</v>
      </c>
      <c r="B4949">
        <v>355</v>
      </c>
      <c r="C4949">
        <v>6</v>
      </c>
      <c r="D4949">
        <v>1259.9400000000012</v>
      </c>
      <c r="E4949" cm="1">
        <f t="array" ref="E4949">_xlfn.IFS(B4949&lt;=PERCENTILE($B$3:$B$5882,0.2),5,B4949&lt;=PERCENTILE($B$3:$B$5882,0.4),4,B4949&lt;=PERCENTILE($B$3:$B$5882,0.6),3,B4949&lt;=PERCENTILE($B$3:$B$5882,0.8),2,TRUE,1)</f>
        <v>2</v>
      </c>
      <c r="F4949" cm="1">
        <f t="array" ref="F4949">_xlfn.IFS(C4949&lt;=PERCENTILE($C$3:$C$5882,0.2),1,C4949&lt;=PERCENTILE($C$3:$C$5882,0.4),2,C4949&lt;=PERCENTILE($C$3:$C$5882,0.6),3,C4949&lt;=PERCENTILE($C$3:$C$5882,0.8),4,TRUE,5)</f>
        <v>4</v>
      </c>
      <c r="G4949" cm="1">
        <f t="array" ref="G4949">_xlfn.IFS(D4949&lt;=PERCENTILE($D$3:$D$5882,0.2),1,D4949&lt;=PERCENTILE($D$3:$D$5882,0.4),2,D4949&lt;=PERCENTILE($D$3:$D$5882,0.6),3,D4949&lt;=PERCENTILE($D$3:$D$5882,0.8),4,TRUE,5)</f>
        <v>4</v>
      </c>
      <c r="H4949" s="3" t="str" cm="1">
        <f t="array" ref="H4949">_xlfn.IFS(AND(E4949&gt;=4,F4949&gt;=4,G4949&gt;=4),"Champions",AND(E4949&gt;=3,F4949&gt;=3,G4949&gt;=3),"Loyal Customers",AND(E4949&lt;=2,F4949&gt;=3),"At Risk",AND(E4949&lt;=2,F4949&lt;=2,G4949&lt;=2),"Lost",AND(E4949&gt;=4,F4949&lt;=2),"New/Promising",TRUE,"Needs Attention")</f>
        <v>At Risk</v>
      </c>
      <c r="I4949" s="3" t="str">
        <f t="shared" si="81"/>
        <v>Churned</v>
      </c>
      <c r="J4949" s="3" t="str">
        <f>_xlfn.XLOOKUP(A4949,'Country_Lookup'!$D:$D,'Country_Lookup'!$E:$E)</f>
        <v>United Kingdom</v>
      </c>
    </row>
    <row r="4950" spans="1:10" x14ac:dyDescent="0.3">
      <c r="A4950">
        <v>17344</v>
      </c>
      <c r="B4950">
        <v>46</v>
      </c>
      <c r="C4950">
        <v>2</v>
      </c>
      <c r="D4950">
        <v>468.11000000000035</v>
      </c>
      <c r="E4950" cm="1">
        <f t="array" ref="E4950">_xlfn.IFS(B4950&lt;=PERCENTILE($B$3:$B$5882,0.2),5,B4950&lt;=PERCENTILE($B$3:$B$5882,0.4),4,B4950&lt;=PERCENTILE($B$3:$B$5882,0.6),3,B4950&lt;=PERCENTILE($B$3:$B$5882,0.8),2,TRUE,1)</f>
        <v>4</v>
      </c>
      <c r="F4950" cm="1">
        <f t="array" ref="F4950">_xlfn.IFS(C4950&lt;=PERCENTILE($C$3:$C$5882,0.2),1,C4950&lt;=PERCENTILE($C$3:$C$5882,0.4),2,C4950&lt;=PERCENTILE($C$3:$C$5882,0.6),3,C4950&lt;=PERCENTILE($C$3:$C$5882,0.8),4,TRUE,5)</f>
        <v>2</v>
      </c>
      <c r="G4950" cm="1">
        <f t="array" ref="G4950">_xlfn.IFS(D4950&lt;=PERCENTILE($D$3:$D$5882,0.2),1,D4950&lt;=PERCENTILE($D$3:$D$5882,0.4),2,D4950&lt;=PERCENTILE($D$3:$D$5882,0.6),3,D4950&lt;=PERCENTILE($D$3:$D$5882,0.8),4,TRUE,5)</f>
        <v>2</v>
      </c>
      <c r="H4950" s="3" t="str" cm="1">
        <f t="array" ref="H4950">_xlfn.IFS(AND(E4950&gt;=4,F4950&gt;=4,G4950&gt;=4),"Champions",AND(E4950&gt;=3,F4950&gt;=3,G4950&gt;=3),"Loyal Customers",AND(E4950&lt;=2,F4950&gt;=3),"At Risk",AND(E4950&lt;=2,F4950&lt;=2,G4950&lt;=2),"Lost",AND(E4950&gt;=4,F4950&lt;=2),"New/Promising",TRUE,"Needs Attention")</f>
        <v>New/Promising</v>
      </c>
      <c r="I4950" s="3" t="str">
        <f t="shared" si="81"/>
        <v>Active</v>
      </c>
      <c r="J4950" s="3" t="str">
        <f>_xlfn.XLOOKUP(A4950,'Country_Lookup'!$D:$D,'Country_Lookup'!$E:$E)</f>
        <v>United Kingdom</v>
      </c>
    </row>
    <row r="4951" spans="1:10" x14ac:dyDescent="0.3">
      <c r="A4951">
        <v>17345</v>
      </c>
      <c r="B4951">
        <v>15</v>
      </c>
      <c r="C4951">
        <v>10</v>
      </c>
      <c r="D4951">
        <v>1604.6799999999944</v>
      </c>
      <c r="E4951" cm="1">
        <f t="array" ref="E4951">_xlfn.IFS(B4951&lt;=PERCENTILE($B$3:$B$5882,0.2),5,B4951&lt;=PERCENTILE($B$3:$B$5882,0.4),4,B4951&lt;=PERCENTILE($B$3:$B$5882,0.6),3,B4951&lt;=PERCENTILE($B$3:$B$5882,0.8),2,TRUE,1)</f>
        <v>5</v>
      </c>
      <c r="F4951" cm="1">
        <f t="array" ref="F4951">_xlfn.IFS(C4951&lt;=PERCENTILE($C$3:$C$5882,0.2),1,C4951&lt;=PERCENTILE($C$3:$C$5882,0.4),2,C4951&lt;=PERCENTILE($C$3:$C$5882,0.6),3,C4951&lt;=PERCENTILE($C$3:$C$5882,0.8),4,TRUE,5)</f>
        <v>5</v>
      </c>
      <c r="G4951" cm="1">
        <f t="array" ref="G4951">_xlfn.IFS(D4951&lt;=PERCENTILE($D$3:$D$5882,0.2),1,D4951&lt;=PERCENTILE($D$3:$D$5882,0.4),2,D4951&lt;=PERCENTILE($D$3:$D$5882,0.6),3,D4951&lt;=PERCENTILE($D$3:$D$5882,0.8),4,TRUE,5)</f>
        <v>4</v>
      </c>
      <c r="H4951" s="3" t="str" cm="1">
        <f t="array" ref="H4951">_xlfn.IFS(AND(E4951&gt;=4,F4951&gt;=4,G4951&gt;=4),"Champions",AND(E4951&gt;=3,F4951&gt;=3,G4951&gt;=3),"Loyal Customers",AND(E4951&lt;=2,F4951&gt;=3),"At Risk",AND(E4951&lt;=2,F4951&lt;=2,G4951&lt;=2),"Lost",AND(E4951&gt;=4,F4951&lt;=2),"New/Promising",TRUE,"Needs Attention")</f>
        <v>Champions</v>
      </c>
      <c r="I4951" s="3" t="str">
        <f t="shared" si="81"/>
        <v>Active</v>
      </c>
      <c r="J4951" s="3" t="str">
        <f>_xlfn.XLOOKUP(A4951,'Country_Lookup'!$D:$D,'Country_Lookup'!$E:$E)</f>
        <v>United Kingdom</v>
      </c>
    </row>
    <row r="4952" spans="1:10" x14ac:dyDescent="0.3">
      <c r="A4952">
        <v>17346</v>
      </c>
      <c r="B4952">
        <v>3</v>
      </c>
      <c r="C4952">
        <v>26</v>
      </c>
      <c r="D4952">
        <v>5323.0000000000018</v>
      </c>
      <c r="E4952" cm="1">
        <f t="array" ref="E4952">_xlfn.IFS(B4952&lt;=PERCENTILE($B$3:$B$5882,0.2),5,B4952&lt;=PERCENTILE($B$3:$B$5882,0.4),4,B4952&lt;=PERCENTILE($B$3:$B$5882,0.6),3,B4952&lt;=PERCENTILE($B$3:$B$5882,0.8),2,TRUE,1)</f>
        <v>5</v>
      </c>
      <c r="F4952" cm="1">
        <f t="array" ref="F4952">_xlfn.IFS(C4952&lt;=PERCENTILE($C$3:$C$5882,0.2),1,C4952&lt;=PERCENTILE($C$3:$C$5882,0.4),2,C4952&lt;=PERCENTILE($C$3:$C$5882,0.6),3,C4952&lt;=PERCENTILE($C$3:$C$5882,0.8),4,TRUE,5)</f>
        <v>5</v>
      </c>
      <c r="G4952" cm="1">
        <f t="array" ref="G4952">_xlfn.IFS(D4952&lt;=PERCENTILE($D$3:$D$5882,0.2),1,D4952&lt;=PERCENTILE($D$3:$D$5882,0.4),2,D4952&lt;=PERCENTILE($D$3:$D$5882,0.6),3,D4952&lt;=PERCENTILE($D$3:$D$5882,0.8),4,TRUE,5)</f>
        <v>5</v>
      </c>
      <c r="H4952" s="3" t="str" cm="1">
        <f t="array" ref="H4952">_xlfn.IFS(AND(E4952&gt;=4,F4952&gt;=4,G4952&gt;=4),"Champions",AND(E4952&gt;=3,F4952&gt;=3,G4952&gt;=3),"Loyal Customers",AND(E4952&lt;=2,F4952&gt;=3),"At Risk",AND(E4952&lt;=2,F4952&lt;=2,G4952&lt;=2),"Lost",AND(E4952&gt;=4,F4952&lt;=2),"New/Promising",TRUE,"Needs Attention")</f>
        <v>Champions</v>
      </c>
      <c r="I4952" s="3" t="str">
        <f t="shared" si="81"/>
        <v>Active</v>
      </c>
      <c r="J4952" s="3" t="str">
        <f>_xlfn.XLOOKUP(A4952,'Country_Lookup'!$D:$D,'Country_Lookup'!$E:$E)</f>
        <v>United Kingdom</v>
      </c>
    </row>
    <row r="4953" spans="1:10" x14ac:dyDescent="0.3">
      <c r="A4953">
        <v>17347</v>
      </c>
      <c r="B4953">
        <v>86</v>
      </c>
      <c r="C4953">
        <v>1</v>
      </c>
      <c r="D4953">
        <v>228.96</v>
      </c>
      <c r="E4953" cm="1">
        <f t="array" ref="E4953">_xlfn.IFS(B4953&lt;=PERCENTILE($B$3:$B$5882,0.2),5,B4953&lt;=PERCENTILE($B$3:$B$5882,0.4),4,B4953&lt;=PERCENTILE($B$3:$B$5882,0.6),3,B4953&lt;=PERCENTILE($B$3:$B$5882,0.8),2,TRUE,1)</f>
        <v>3</v>
      </c>
      <c r="F4953" cm="1">
        <f t="array" ref="F4953">_xlfn.IFS(C4953&lt;=PERCENTILE($C$3:$C$5882,0.2),1,C4953&lt;=PERCENTILE($C$3:$C$5882,0.4),2,C4953&lt;=PERCENTILE($C$3:$C$5882,0.6),3,C4953&lt;=PERCENTILE($C$3:$C$5882,0.8),4,TRUE,5)</f>
        <v>1</v>
      </c>
      <c r="G4953" cm="1">
        <f t="array" ref="G4953">_xlfn.IFS(D4953&lt;=PERCENTILE($D$3:$D$5882,0.2),1,D4953&lt;=PERCENTILE($D$3:$D$5882,0.4),2,D4953&lt;=PERCENTILE($D$3:$D$5882,0.6),3,D4953&lt;=PERCENTILE($D$3:$D$5882,0.8),4,TRUE,5)</f>
        <v>1</v>
      </c>
      <c r="H4953" s="3" t="str" cm="1">
        <f t="array" ref="H4953">_xlfn.IFS(AND(E4953&gt;=4,F4953&gt;=4,G4953&gt;=4),"Champions",AND(E4953&gt;=3,F4953&gt;=3,G4953&gt;=3),"Loyal Customers",AND(E4953&lt;=2,F4953&gt;=3),"At Risk",AND(E4953&lt;=2,F4953&lt;=2,G4953&lt;=2),"Lost",AND(E4953&gt;=4,F4953&lt;=2),"New/Promising",TRUE,"Needs Attention")</f>
        <v>Needs Attention</v>
      </c>
      <c r="I4953" s="3" t="str">
        <f t="shared" si="81"/>
        <v>Active</v>
      </c>
      <c r="J4953" s="3" t="str">
        <f>_xlfn.XLOOKUP(A4953,'Country_Lookup'!$D:$D,'Country_Lookup'!$E:$E)</f>
        <v>United Kingdom</v>
      </c>
    </row>
    <row r="4954" spans="1:10" x14ac:dyDescent="0.3">
      <c r="A4954">
        <v>17348</v>
      </c>
      <c r="B4954">
        <v>14</v>
      </c>
      <c r="C4954">
        <v>9</v>
      </c>
      <c r="D4954">
        <v>2476.4100000000026</v>
      </c>
      <c r="E4954" cm="1">
        <f t="array" ref="E4954">_xlfn.IFS(B4954&lt;=PERCENTILE($B$3:$B$5882,0.2),5,B4954&lt;=PERCENTILE($B$3:$B$5882,0.4),4,B4954&lt;=PERCENTILE($B$3:$B$5882,0.6),3,B4954&lt;=PERCENTILE($B$3:$B$5882,0.8),2,TRUE,1)</f>
        <v>5</v>
      </c>
      <c r="F4954" cm="1">
        <f t="array" ref="F4954">_xlfn.IFS(C4954&lt;=PERCENTILE($C$3:$C$5882,0.2),1,C4954&lt;=PERCENTILE($C$3:$C$5882,0.4),2,C4954&lt;=PERCENTILE($C$3:$C$5882,0.6),3,C4954&lt;=PERCENTILE($C$3:$C$5882,0.8),4,TRUE,5)</f>
        <v>5</v>
      </c>
      <c r="G4954" cm="1">
        <f t="array" ref="G4954">_xlfn.IFS(D4954&lt;=PERCENTILE($D$3:$D$5882,0.2),1,D4954&lt;=PERCENTILE($D$3:$D$5882,0.4),2,D4954&lt;=PERCENTILE($D$3:$D$5882,0.6),3,D4954&lt;=PERCENTILE($D$3:$D$5882,0.8),4,TRUE,5)</f>
        <v>4</v>
      </c>
      <c r="H4954" s="3" t="str" cm="1">
        <f t="array" ref="H4954">_xlfn.IFS(AND(E4954&gt;=4,F4954&gt;=4,G4954&gt;=4),"Champions",AND(E4954&gt;=3,F4954&gt;=3,G4954&gt;=3),"Loyal Customers",AND(E4954&lt;=2,F4954&gt;=3),"At Risk",AND(E4954&lt;=2,F4954&lt;=2,G4954&lt;=2),"Lost",AND(E4954&gt;=4,F4954&lt;=2),"New/Promising",TRUE,"Needs Attention")</f>
        <v>Champions</v>
      </c>
      <c r="I4954" s="3" t="str">
        <f t="shared" si="81"/>
        <v>Active</v>
      </c>
      <c r="J4954" s="3" t="str">
        <f>_xlfn.XLOOKUP(A4954,'Country_Lookup'!$D:$D,'Country_Lookup'!$E:$E)</f>
        <v>United Kingdom</v>
      </c>
    </row>
    <row r="4955" spans="1:10" x14ac:dyDescent="0.3">
      <c r="A4955">
        <v>17349</v>
      </c>
      <c r="B4955">
        <v>179</v>
      </c>
      <c r="C4955">
        <v>5</v>
      </c>
      <c r="D4955">
        <v>852.25000000000011</v>
      </c>
      <c r="E4955" cm="1">
        <f t="array" ref="E4955">_xlfn.IFS(B4955&lt;=PERCENTILE($B$3:$B$5882,0.2),5,B4955&lt;=PERCENTILE($B$3:$B$5882,0.4),4,B4955&lt;=PERCENTILE($B$3:$B$5882,0.6),3,B4955&lt;=PERCENTILE($B$3:$B$5882,0.8),2,TRUE,1)</f>
        <v>3</v>
      </c>
      <c r="F4955" cm="1">
        <f t="array" ref="F4955">_xlfn.IFS(C4955&lt;=PERCENTILE($C$3:$C$5882,0.2),1,C4955&lt;=PERCENTILE($C$3:$C$5882,0.4),2,C4955&lt;=PERCENTILE($C$3:$C$5882,0.6),3,C4955&lt;=PERCENTILE($C$3:$C$5882,0.8),4,TRUE,5)</f>
        <v>4</v>
      </c>
      <c r="G4955" cm="1">
        <f t="array" ref="G4955">_xlfn.IFS(D4955&lt;=PERCENTILE($D$3:$D$5882,0.2),1,D4955&lt;=PERCENTILE($D$3:$D$5882,0.4),2,D4955&lt;=PERCENTILE($D$3:$D$5882,0.6),3,D4955&lt;=PERCENTILE($D$3:$D$5882,0.8),4,TRUE,5)</f>
        <v>3</v>
      </c>
      <c r="H4955" s="3" t="str" cm="1">
        <f t="array" ref="H4955">_xlfn.IFS(AND(E4955&gt;=4,F4955&gt;=4,G4955&gt;=4),"Champions",AND(E4955&gt;=3,F4955&gt;=3,G4955&gt;=3),"Loyal Customers",AND(E4955&lt;=2,F4955&gt;=3),"At Risk",AND(E4955&lt;=2,F4955&lt;=2,G4955&lt;=2),"Lost",AND(E4955&gt;=4,F4955&lt;=2),"New/Promising",TRUE,"Needs Attention")</f>
        <v>Loyal Customers</v>
      </c>
      <c r="I4955" s="3" t="str">
        <f t="shared" si="81"/>
        <v>Churned</v>
      </c>
      <c r="J4955" s="3" t="str">
        <f>_xlfn.XLOOKUP(A4955,'Country_Lookup'!$D:$D,'Country_Lookup'!$E:$E)</f>
        <v>United Kingdom</v>
      </c>
    </row>
    <row r="4956" spans="1:10" x14ac:dyDescent="0.3">
      <c r="A4956">
        <v>17350</v>
      </c>
      <c r="B4956">
        <v>8</v>
      </c>
      <c r="C4956">
        <v>7</v>
      </c>
      <c r="D4956">
        <v>1906.0409999999995</v>
      </c>
      <c r="E4956" cm="1">
        <f t="array" ref="E4956">_xlfn.IFS(B4956&lt;=PERCENTILE($B$3:$B$5882,0.2),5,B4956&lt;=PERCENTILE($B$3:$B$5882,0.4),4,B4956&lt;=PERCENTILE($B$3:$B$5882,0.6),3,B4956&lt;=PERCENTILE($B$3:$B$5882,0.8),2,TRUE,1)</f>
        <v>5</v>
      </c>
      <c r="F4956" cm="1">
        <f t="array" ref="F4956">_xlfn.IFS(C4956&lt;=PERCENTILE($C$3:$C$5882,0.2),1,C4956&lt;=PERCENTILE($C$3:$C$5882,0.4),2,C4956&lt;=PERCENTILE($C$3:$C$5882,0.6),3,C4956&lt;=PERCENTILE($C$3:$C$5882,0.8),4,TRUE,5)</f>
        <v>4</v>
      </c>
      <c r="G4956" cm="1">
        <f t="array" ref="G4956">_xlfn.IFS(D4956&lt;=PERCENTILE($D$3:$D$5882,0.2),1,D4956&lt;=PERCENTILE($D$3:$D$5882,0.4),2,D4956&lt;=PERCENTILE($D$3:$D$5882,0.6),3,D4956&lt;=PERCENTILE($D$3:$D$5882,0.8),4,TRUE,5)</f>
        <v>4</v>
      </c>
      <c r="H4956" s="3" t="str" cm="1">
        <f t="array" ref="H4956">_xlfn.IFS(AND(E4956&gt;=4,F4956&gt;=4,G4956&gt;=4),"Champions",AND(E4956&gt;=3,F4956&gt;=3,G4956&gt;=3),"Loyal Customers",AND(E4956&lt;=2,F4956&gt;=3),"At Risk",AND(E4956&lt;=2,F4956&lt;=2,G4956&lt;=2),"Lost",AND(E4956&gt;=4,F4956&lt;=2),"New/Promising",TRUE,"Needs Attention")</f>
        <v>Champions</v>
      </c>
      <c r="I4956" s="3" t="str">
        <f t="shared" si="81"/>
        <v>Active</v>
      </c>
      <c r="J4956" s="3" t="str">
        <f>_xlfn.XLOOKUP(A4956,'Country_Lookup'!$D:$D,'Country_Lookup'!$E:$E)</f>
        <v>United Kingdom</v>
      </c>
    </row>
    <row r="4957" spans="1:10" x14ac:dyDescent="0.3">
      <c r="A4957">
        <v>17351</v>
      </c>
      <c r="B4957">
        <v>36</v>
      </c>
      <c r="C4957">
        <v>12</v>
      </c>
      <c r="D4957">
        <v>1988.2299999999991</v>
      </c>
      <c r="E4957" cm="1">
        <f t="array" ref="E4957">_xlfn.IFS(B4957&lt;=PERCENTILE($B$3:$B$5882,0.2),5,B4957&lt;=PERCENTILE($B$3:$B$5882,0.4),4,B4957&lt;=PERCENTILE($B$3:$B$5882,0.6),3,B4957&lt;=PERCENTILE($B$3:$B$5882,0.8),2,TRUE,1)</f>
        <v>4</v>
      </c>
      <c r="F4957" cm="1">
        <f t="array" ref="F4957">_xlfn.IFS(C4957&lt;=PERCENTILE($C$3:$C$5882,0.2),1,C4957&lt;=PERCENTILE($C$3:$C$5882,0.4),2,C4957&lt;=PERCENTILE($C$3:$C$5882,0.6),3,C4957&lt;=PERCENTILE($C$3:$C$5882,0.8),4,TRUE,5)</f>
        <v>5</v>
      </c>
      <c r="G4957" cm="1">
        <f t="array" ref="G4957">_xlfn.IFS(D4957&lt;=PERCENTILE($D$3:$D$5882,0.2),1,D4957&lt;=PERCENTILE($D$3:$D$5882,0.4),2,D4957&lt;=PERCENTILE($D$3:$D$5882,0.6),3,D4957&lt;=PERCENTILE($D$3:$D$5882,0.8),4,TRUE,5)</f>
        <v>4</v>
      </c>
      <c r="H4957" s="3" t="str" cm="1">
        <f t="array" ref="H4957">_xlfn.IFS(AND(E4957&gt;=4,F4957&gt;=4,G4957&gt;=4),"Champions",AND(E4957&gt;=3,F4957&gt;=3,G4957&gt;=3),"Loyal Customers",AND(E4957&lt;=2,F4957&gt;=3),"At Risk",AND(E4957&lt;=2,F4957&lt;=2,G4957&lt;=2),"Lost",AND(E4957&gt;=4,F4957&lt;=2),"New/Promising",TRUE,"Needs Attention")</f>
        <v>Champions</v>
      </c>
      <c r="I4957" s="3" t="str">
        <f t="shared" si="81"/>
        <v>Active</v>
      </c>
      <c r="J4957" s="3" t="str">
        <f>_xlfn.XLOOKUP(A4957,'Country_Lookup'!$D:$D,'Country_Lookup'!$E:$E)</f>
        <v>United Kingdom</v>
      </c>
    </row>
    <row r="4958" spans="1:10" x14ac:dyDescent="0.3">
      <c r="A4958">
        <v>17352</v>
      </c>
      <c r="B4958">
        <v>696</v>
      </c>
      <c r="C4958">
        <v>1</v>
      </c>
      <c r="D4958">
        <v>36.25</v>
      </c>
      <c r="E4958" cm="1">
        <f t="array" ref="E4958">_xlfn.IFS(B4958&lt;=PERCENTILE($B$3:$B$5882,0.2),5,B4958&lt;=PERCENTILE($B$3:$B$5882,0.4),4,B4958&lt;=PERCENTILE($B$3:$B$5882,0.6),3,B4958&lt;=PERCENTILE($B$3:$B$5882,0.8),2,TRUE,1)</f>
        <v>1</v>
      </c>
      <c r="F4958" cm="1">
        <f t="array" ref="F4958">_xlfn.IFS(C4958&lt;=PERCENTILE($C$3:$C$5882,0.2),1,C4958&lt;=PERCENTILE($C$3:$C$5882,0.4),2,C4958&lt;=PERCENTILE($C$3:$C$5882,0.6),3,C4958&lt;=PERCENTILE($C$3:$C$5882,0.8),4,TRUE,5)</f>
        <v>1</v>
      </c>
      <c r="G4958" cm="1">
        <f t="array" ref="G4958">_xlfn.IFS(D4958&lt;=PERCENTILE($D$3:$D$5882,0.2),1,D4958&lt;=PERCENTILE($D$3:$D$5882,0.4),2,D4958&lt;=PERCENTILE($D$3:$D$5882,0.6),3,D4958&lt;=PERCENTILE($D$3:$D$5882,0.8),4,TRUE,5)</f>
        <v>1</v>
      </c>
      <c r="H4958" s="3" t="str" cm="1">
        <f t="array" ref="H4958">_xlfn.IFS(AND(E4958&gt;=4,F4958&gt;=4,G4958&gt;=4),"Champions",AND(E4958&gt;=3,F4958&gt;=3,G4958&gt;=3),"Loyal Customers",AND(E4958&lt;=2,F4958&gt;=3),"At Risk",AND(E4958&lt;=2,F4958&lt;=2,G4958&lt;=2),"Lost",AND(E4958&gt;=4,F4958&lt;=2),"New/Promising",TRUE,"Needs Attention")</f>
        <v>Lost</v>
      </c>
      <c r="I4958" s="3" t="str">
        <f t="shared" si="81"/>
        <v>Churned</v>
      </c>
      <c r="J4958" s="3" t="str">
        <f>_xlfn.XLOOKUP(A4958,'Country_Lookup'!$D:$D,'Country_Lookup'!$E:$E)</f>
        <v>United Kingdom</v>
      </c>
    </row>
    <row r="4959" spans="1:10" x14ac:dyDescent="0.3">
      <c r="A4959">
        <v>17353</v>
      </c>
      <c r="B4959">
        <v>129</v>
      </c>
      <c r="C4959">
        <v>4</v>
      </c>
      <c r="D4959">
        <v>3242</v>
      </c>
      <c r="E4959" cm="1">
        <f t="array" ref="E4959">_xlfn.IFS(B4959&lt;=PERCENTILE($B$3:$B$5882,0.2),5,B4959&lt;=PERCENTILE($B$3:$B$5882,0.4),4,B4959&lt;=PERCENTILE($B$3:$B$5882,0.6),3,B4959&lt;=PERCENTILE($B$3:$B$5882,0.8),2,TRUE,1)</f>
        <v>3</v>
      </c>
      <c r="F4959" cm="1">
        <f t="array" ref="F4959">_xlfn.IFS(C4959&lt;=PERCENTILE($C$3:$C$5882,0.2),1,C4959&lt;=PERCENTILE($C$3:$C$5882,0.4),2,C4959&lt;=PERCENTILE($C$3:$C$5882,0.6),3,C4959&lt;=PERCENTILE($C$3:$C$5882,0.8),4,TRUE,5)</f>
        <v>3</v>
      </c>
      <c r="G4959" cm="1">
        <f t="array" ref="G4959">_xlfn.IFS(D4959&lt;=PERCENTILE($D$3:$D$5882,0.2),1,D4959&lt;=PERCENTILE($D$3:$D$5882,0.4),2,D4959&lt;=PERCENTILE($D$3:$D$5882,0.6),3,D4959&lt;=PERCENTILE($D$3:$D$5882,0.8),4,TRUE,5)</f>
        <v>5</v>
      </c>
      <c r="H4959" s="3" t="str" cm="1">
        <f t="array" ref="H4959">_xlfn.IFS(AND(E4959&gt;=4,F4959&gt;=4,G4959&gt;=4),"Champions",AND(E4959&gt;=3,F4959&gt;=3,G4959&gt;=3),"Loyal Customers",AND(E4959&lt;=2,F4959&gt;=3),"At Risk",AND(E4959&lt;=2,F4959&lt;=2,G4959&lt;=2),"Lost",AND(E4959&gt;=4,F4959&lt;=2),"New/Promising",TRUE,"Needs Attention")</f>
        <v>Loyal Customers</v>
      </c>
      <c r="I4959" s="3" t="str">
        <f t="shared" si="81"/>
        <v>Churned</v>
      </c>
      <c r="J4959" s="3" t="str">
        <f>_xlfn.XLOOKUP(A4959,'Country_Lookup'!$D:$D,'Country_Lookup'!$E:$E)</f>
        <v>United Kingdom</v>
      </c>
    </row>
    <row r="4960" spans="1:10" x14ac:dyDescent="0.3">
      <c r="A4960">
        <v>17354</v>
      </c>
      <c r="B4960">
        <v>50</v>
      </c>
      <c r="C4960">
        <v>4</v>
      </c>
      <c r="D4960">
        <v>3143.4600000000019</v>
      </c>
      <c r="E4960" cm="1">
        <f t="array" ref="E4960">_xlfn.IFS(B4960&lt;=PERCENTILE($B$3:$B$5882,0.2),5,B4960&lt;=PERCENTILE($B$3:$B$5882,0.4),4,B4960&lt;=PERCENTILE($B$3:$B$5882,0.6),3,B4960&lt;=PERCENTILE($B$3:$B$5882,0.8),2,TRUE,1)</f>
        <v>4</v>
      </c>
      <c r="F4960" cm="1">
        <f t="array" ref="F4960">_xlfn.IFS(C4960&lt;=PERCENTILE($C$3:$C$5882,0.2),1,C4960&lt;=PERCENTILE($C$3:$C$5882,0.4),2,C4960&lt;=PERCENTILE($C$3:$C$5882,0.6),3,C4960&lt;=PERCENTILE($C$3:$C$5882,0.8),4,TRUE,5)</f>
        <v>3</v>
      </c>
      <c r="G4960" cm="1">
        <f t="array" ref="G4960">_xlfn.IFS(D4960&lt;=PERCENTILE($D$3:$D$5882,0.2),1,D4960&lt;=PERCENTILE($D$3:$D$5882,0.4),2,D4960&lt;=PERCENTILE($D$3:$D$5882,0.6),3,D4960&lt;=PERCENTILE($D$3:$D$5882,0.8),4,TRUE,5)</f>
        <v>5</v>
      </c>
      <c r="H4960" s="3" t="str" cm="1">
        <f t="array" ref="H4960">_xlfn.IFS(AND(E4960&gt;=4,F4960&gt;=4,G4960&gt;=4),"Champions",AND(E4960&gt;=3,F4960&gt;=3,G4960&gt;=3),"Loyal Customers",AND(E4960&lt;=2,F4960&gt;=3),"At Risk",AND(E4960&lt;=2,F4960&lt;=2,G4960&lt;=2),"Lost",AND(E4960&gt;=4,F4960&lt;=2),"New/Promising",TRUE,"Needs Attention")</f>
        <v>Loyal Customers</v>
      </c>
      <c r="I4960" s="3" t="str">
        <f t="shared" si="81"/>
        <v>Active</v>
      </c>
      <c r="J4960" s="3" t="str">
        <f>_xlfn.XLOOKUP(A4960,'Country_Lookup'!$D:$D,'Country_Lookup'!$E:$E)</f>
        <v>United Kingdom</v>
      </c>
    </row>
    <row r="4961" spans="1:10" x14ac:dyDescent="0.3">
      <c r="A4961">
        <v>17355</v>
      </c>
      <c r="B4961">
        <v>386</v>
      </c>
      <c r="C4961">
        <v>1</v>
      </c>
      <c r="D4961">
        <v>285.11</v>
      </c>
      <c r="E4961" cm="1">
        <f t="array" ref="E4961">_xlfn.IFS(B4961&lt;=PERCENTILE($B$3:$B$5882,0.2),5,B4961&lt;=PERCENTILE($B$3:$B$5882,0.4),4,B4961&lt;=PERCENTILE($B$3:$B$5882,0.6),3,B4961&lt;=PERCENTILE($B$3:$B$5882,0.8),2,TRUE,1)</f>
        <v>2</v>
      </c>
      <c r="F4961" cm="1">
        <f t="array" ref="F4961">_xlfn.IFS(C4961&lt;=PERCENTILE($C$3:$C$5882,0.2),1,C4961&lt;=PERCENTILE($C$3:$C$5882,0.4),2,C4961&lt;=PERCENTILE($C$3:$C$5882,0.6),3,C4961&lt;=PERCENTILE($C$3:$C$5882,0.8),4,TRUE,5)</f>
        <v>1</v>
      </c>
      <c r="G4961" cm="1">
        <f t="array" ref="G4961">_xlfn.IFS(D4961&lt;=PERCENTILE($D$3:$D$5882,0.2),1,D4961&lt;=PERCENTILE($D$3:$D$5882,0.4),2,D4961&lt;=PERCENTILE($D$3:$D$5882,0.6),3,D4961&lt;=PERCENTILE($D$3:$D$5882,0.8),4,TRUE,5)</f>
        <v>1</v>
      </c>
      <c r="H4961" s="3" t="str" cm="1">
        <f t="array" ref="H4961">_xlfn.IFS(AND(E4961&gt;=4,F4961&gt;=4,G4961&gt;=4),"Champions",AND(E4961&gt;=3,F4961&gt;=3,G4961&gt;=3),"Loyal Customers",AND(E4961&lt;=2,F4961&gt;=3),"At Risk",AND(E4961&lt;=2,F4961&lt;=2,G4961&lt;=2),"Lost",AND(E4961&gt;=4,F4961&lt;=2),"New/Promising",TRUE,"Needs Attention")</f>
        <v>Lost</v>
      </c>
      <c r="I4961" s="3" t="str">
        <f t="shared" si="81"/>
        <v>Churned</v>
      </c>
      <c r="J4961" s="3" t="str">
        <f>_xlfn.XLOOKUP(A4961,'Country_Lookup'!$D:$D,'Country_Lookup'!$E:$E)</f>
        <v>United Kingdom</v>
      </c>
    </row>
    <row r="4962" spans="1:10" x14ac:dyDescent="0.3">
      <c r="A4962">
        <v>17356</v>
      </c>
      <c r="B4962">
        <v>311</v>
      </c>
      <c r="C4962">
        <v>5</v>
      </c>
      <c r="D4962">
        <v>946.47000000000082</v>
      </c>
      <c r="E4962" cm="1">
        <f t="array" ref="E4962">_xlfn.IFS(B4962&lt;=PERCENTILE($B$3:$B$5882,0.2),5,B4962&lt;=PERCENTILE($B$3:$B$5882,0.4),4,B4962&lt;=PERCENTILE($B$3:$B$5882,0.6),3,B4962&lt;=PERCENTILE($B$3:$B$5882,0.8),2,TRUE,1)</f>
        <v>2</v>
      </c>
      <c r="F4962" cm="1">
        <f t="array" ref="F4962">_xlfn.IFS(C4962&lt;=PERCENTILE($C$3:$C$5882,0.2),1,C4962&lt;=PERCENTILE($C$3:$C$5882,0.4),2,C4962&lt;=PERCENTILE($C$3:$C$5882,0.6),3,C4962&lt;=PERCENTILE($C$3:$C$5882,0.8),4,TRUE,5)</f>
        <v>4</v>
      </c>
      <c r="G4962" cm="1">
        <f t="array" ref="G4962">_xlfn.IFS(D4962&lt;=PERCENTILE($D$3:$D$5882,0.2),1,D4962&lt;=PERCENTILE($D$3:$D$5882,0.4),2,D4962&lt;=PERCENTILE($D$3:$D$5882,0.6),3,D4962&lt;=PERCENTILE($D$3:$D$5882,0.8),4,TRUE,5)</f>
        <v>3</v>
      </c>
      <c r="H4962" s="3" t="str" cm="1">
        <f t="array" ref="H4962">_xlfn.IFS(AND(E4962&gt;=4,F4962&gt;=4,G4962&gt;=4),"Champions",AND(E4962&gt;=3,F4962&gt;=3,G4962&gt;=3),"Loyal Customers",AND(E4962&lt;=2,F4962&gt;=3),"At Risk",AND(E4962&lt;=2,F4962&lt;=2,G4962&lt;=2),"Lost",AND(E4962&gt;=4,F4962&lt;=2),"New/Promising",TRUE,"Needs Attention")</f>
        <v>At Risk</v>
      </c>
      <c r="I4962" s="3" t="str">
        <f t="shared" si="81"/>
        <v>Churned</v>
      </c>
      <c r="J4962" s="3" t="str">
        <f>_xlfn.XLOOKUP(A4962,'Country_Lookup'!$D:$D,'Country_Lookup'!$E:$E)</f>
        <v>United Kingdom</v>
      </c>
    </row>
    <row r="4963" spans="1:10" x14ac:dyDescent="0.3">
      <c r="A4963">
        <v>17357</v>
      </c>
      <c r="B4963">
        <v>24</v>
      </c>
      <c r="C4963">
        <v>2</v>
      </c>
      <c r="D4963">
        <v>388.13999999999982</v>
      </c>
      <c r="E4963" cm="1">
        <f t="array" ref="E4963">_xlfn.IFS(B4963&lt;=PERCENTILE($B$3:$B$5882,0.2),5,B4963&lt;=PERCENTILE($B$3:$B$5882,0.4),4,B4963&lt;=PERCENTILE($B$3:$B$5882,0.6),3,B4963&lt;=PERCENTILE($B$3:$B$5882,0.8),2,TRUE,1)</f>
        <v>4</v>
      </c>
      <c r="F4963" cm="1">
        <f t="array" ref="F4963">_xlfn.IFS(C4963&lt;=PERCENTILE($C$3:$C$5882,0.2),1,C4963&lt;=PERCENTILE($C$3:$C$5882,0.4),2,C4963&lt;=PERCENTILE($C$3:$C$5882,0.6),3,C4963&lt;=PERCENTILE($C$3:$C$5882,0.8),4,TRUE,5)</f>
        <v>2</v>
      </c>
      <c r="G4963" cm="1">
        <f t="array" ref="G4963">_xlfn.IFS(D4963&lt;=PERCENTILE($D$3:$D$5882,0.2),1,D4963&lt;=PERCENTILE($D$3:$D$5882,0.4),2,D4963&lt;=PERCENTILE($D$3:$D$5882,0.6),3,D4963&lt;=PERCENTILE($D$3:$D$5882,0.8),4,TRUE,5)</f>
        <v>2</v>
      </c>
      <c r="H4963" s="3" t="str" cm="1">
        <f t="array" ref="H4963">_xlfn.IFS(AND(E4963&gt;=4,F4963&gt;=4,G4963&gt;=4),"Champions",AND(E4963&gt;=3,F4963&gt;=3,G4963&gt;=3),"Loyal Customers",AND(E4963&lt;=2,F4963&gt;=3),"At Risk",AND(E4963&lt;=2,F4963&lt;=2,G4963&lt;=2),"Lost",AND(E4963&gt;=4,F4963&lt;=2),"New/Promising",TRUE,"Needs Attention")</f>
        <v>New/Promising</v>
      </c>
      <c r="I4963" s="3" t="str">
        <f t="shared" si="81"/>
        <v>Active</v>
      </c>
      <c r="J4963" s="3" t="str">
        <f>_xlfn.XLOOKUP(A4963,'Country_Lookup'!$D:$D,'Country_Lookup'!$E:$E)</f>
        <v>United Kingdom</v>
      </c>
    </row>
    <row r="4964" spans="1:10" x14ac:dyDescent="0.3">
      <c r="A4964">
        <v>17358</v>
      </c>
      <c r="B4964">
        <v>303</v>
      </c>
      <c r="C4964">
        <v>5</v>
      </c>
      <c r="D4964">
        <v>866.050000000002</v>
      </c>
      <c r="E4964" cm="1">
        <f t="array" ref="E4964">_xlfn.IFS(B4964&lt;=PERCENTILE($B$3:$B$5882,0.2),5,B4964&lt;=PERCENTILE($B$3:$B$5882,0.4),4,B4964&lt;=PERCENTILE($B$3:$B$5882,0.6),3,B4964&lt;=PERCENTILE($B$3:$B$5882,0.8),2,TRUE,1)</f>
        <v>2</v>
      </c>
      <c r="F4964" cm="1">
        <f t="array" ref="F4964">_xlfn.IFS(C4964&lt;=PERCENTILE($C$3:$C$5882,0.2),1,C4964&lt;=PERCENTILE($C$3:$C$5882,0.4),2,C4964&lt;=PERCENTILE($C$3:$C$5882,0.6),3,C4964&lt;=PERCENTILE($C$3:$C$5882,0.8),4,TRUE,5)</f>
        <v>4</v>
      </c>
      <c r="G4964" cm="1">
        <f t="array" ref="G4964">_xlfn.IFS(D4964&lt;=PERCENTILE($D$3:$D$5882,0.2),1,D4964&lt;=PERCENTILE($D$3:$D$5882,0.4),2,D4964&lt;=PERCENTILE($D$3:$D$5882,0.6),3,D4964&lt;=PERCENTILE($D$3:$D$5882,0.8),4,TRUE,5)</f>
        <v>3</v>
      </c>
      <c r="H4964" s="3" t="str" cm="1">
        <f t="array" ref="H4964">_xlfn.IFS(AND(E4964&gt;=4,F4964&gt;=4,G4964&gt;=4),"Champions",AND(E4964&gt;=3,F4964&gt;=3,G4964&gt;=3),"Loyal Customers",AND(E4964&lt;=2,F4964&gt;=3),"At Risk",AND(E4964&lt;=2,F4964&lt;=2,G4964&lt;=2),"Lost",AND(E4964&gt;=4,F4964&lt;=2),"New/Promising",TRUE,"Needs Attention")</f>
        <v>At Risk</v>
      </c>
      <c r="I4964" s="3" t="str">
        <f t="shared" si="81"/>
        <v>Churned</v>
      </c>
      <c r="J4964" s="3" t="str">
        <f>_xlfn.XLOOKUP(A4964,'Country_Lookup'!$D:$D,'Country_Lookup'!$E:$E)</f>
        <v>United Kingdom</v>
      </c>
    </row>
    <row r="4965" spans="1:10" x14ac:dyDescent="0.3">
      <c r="A4965">
        <v>17359</v>
      </c>
      <c r="B4965">
        <v>11</v>
      </c>
      <c r="C4965">
        <v>2</v>
      </c>
      <c r="D4965">
        <v>284.45999999999981</v>
      </c>
      <c r="E4965" cm="1">
        <f t="array" ref="E4965">_xlfn.IFS(B4965&lt;=PERCENTILE($B$3:$B$5882,0.2),5,B4965&lt;=PERCENTILE($B$3:$B$5882,0.4),4,B4965&lt;=PERCENTILE($B$3:$B$5882,0.6),3,B4965&lt;=PERCENTILE($B$3:$B$5882,0.8),2,TRUE,1)</f>
        <v>5</v>
      </c>
      <c r="F4965" cm="1">
        <f t="array" ref="F4965">_xlfn.IFS(C4965&lt;=PERCENTILE($C$3:$C$5882,0.2),1,C4965&lt;=PERCENTILE($C$3:$C$5882,0.4),2,C4965&lt;=PERCENTILE($C$3:$C$5882,0.6),3,C4965&lt;=PERCENTILE($C$3:$C$5882,0.8),4,TRUE,5)</f>
        <v>2</v>
      </c>
      <c r="G4965" cm="1">
        <f t="array" ref="G4965">_xlfn.IFS(D4965&lt;=PERCENTILE($D$3:$D$5882,0.2),1,D4965&lt;=PERCENTILE($D$3:$D$5882,0.4),2,D4965&lt;=PERCENTILE($D$3:$D$5882,0.6),3,D4965&lt;=PERCENTILE($D$3:$D$5882,0.8),4,TRUE,5)</f>
        <v>1</v>
      </c>
      <c r="H4965" s="3" t="str" cm="1">
        <f t="array" ref="H4965">_xlfn.IFS(AND(E4965&gt;=4,F4965&gt;=4,G4965&gt;=4),"Champions",AND(E4965&gt;=3,F4965&gt;=3,G4965&gt;=3),"Loyal Customers",AND(E4965&lt;=2,F4965&gt;=3),"At Risk",AND(E4965&lt;=2,F4965&lt;=2,G4965&lt;=2),"Lost",AND(E4965&gt;=4,F4965&lt;=2),"New/Promising",TRUE,"Needs Attention")</f>
        <v>New/Promising</v>
      </c>
      <c r="I4965" s="3" t="str">
        <f t="shared" si="81"/>
        <v>Active</v>
      </c>
      <c r="J4965" s="3" t="str">
        <f>_xlfn.XLOOKUP(A4965,'Country_Lookup'!$D:$D,'Country_Lookup'!$E:$E)</f>
        <v>United Kingdom</v>
      </c>
    </row>
    <row r="4966" spans="1:10" x14ac:dyDescent="0.3">
      <c r="A4966">
        <v>17360</v>
      </c>
      <c r="B4966">
        <v>17</v>
      </c>
      <c r="C4966">
        <v>6</v>
      </c>
      <c r="D4966">
        <v>1231.3800000000031</v>
      </c>
      <c r="E4966" cm="1">
        <f t="array" ref="E4966">_xlfn.IFS(B4966&lt;=PERCENTILE($B$3:$B$5882,0.2),5,B4966&lt;=PERCENTILE($B$3:$B$5882,0.4),4,B4966&lt;=PERCENTILE($B$3:$B$5882,0.6),3,B4966&lt;=PERCENTILE($B$3:$B$5882,0.8),2,TRUE,1)</f>
        <v>5</v>
      </c>
      <c r="F4966" cm="1">
        <f t="array" ref="F4966">_xlfn.IFS(C4966&lt;=PERCENTILE($C$3:$C$5882,0.2),1,C4966&lt;=PERCENTILE($C$3:$C$5882,0.4),2,C4966&lt;=PERCENTILE($C$3:$C$5882,0.6),3,C4966&lt;=PERCENTILE($C$3:$C$5882,0.8),4,TRUE,5)</f>
        <v>4</v>
      </c>
      <c r="G4966" cm="1">
        <f t="array" ref="G4966">_xlfn.IFS(D4966&lt;=PERCENTILE($D$3:$D$5882,0.2),1,D4966&lt;=PERCENTILE($D$3:$D$5882,0.4),2,D4966&lt;=PERCENTILE($D$3:$D$5882,0.6),3,D4966&lt;=PERCENTILE($D$3:$D$5882,0.8),4,TRUE,5)</f>
        <v>3</v>
      </c>
      <c r="H4966" s="3" t="str" cm="1">
        <f t="array" ref="H4966">_xlfn.IFS(AND(E4966&gt;=4,F4966&gt;=4,G4966&gt;=4),"Champions",AND(E4966&gt;=3,F4966&gt;=3,G4966&gt;=3),"Loyal Customers",AND(E4966&lt;=2,F4966&gt;=3),"At Risk",AND(E4966&lt;=2,F4966&lt;=2,G4966&lt;=2),"Lost",AND(E4966&gt;=4,F4966&lt;=2),"New/Promising",TRUE,"Needs Attention")</f>
        <v>Loyal Customers</v>
      </c>
      <c r="I4966" s="3" t="str">
        <f t="shared" si="81"/>
        <v>Active</v>
      </c>
      <c r="J4966" s="3" t="str">
        <f>_xlfn.XLOOKUP(A4966,'Country_Lookup'!$D:$D,'Country_Lookup'!$E:$E)</f>
        <v>United Kingdom</v>
      </c>
    </row>
    <row r="4967" spans="1:10" x14ac:dyDescent="0.3">
      <c r="A4967">
        <v>17361</v>
      </c>
      <c r="B4967">
        <v>49</v>
      </c>
      <c r="C4967">
        <v>5</v>
      </c>
      <c r="D4967">
        <v>880.63999999999953</v>
      </c>
      <c r="E4967" cm="1">
        <f t="array" ref="E4967">_xlfn.IFS(B4967&lt;=PERCENTILE($B$3:$B$5882,0.2),5,B4967&lt;=PERCENTILE($B$3:$B$5882,0.4),4,B4967&lt;=PERCENTILE($B$3:$B$5882,0.6),3,B4967&lt;=PERCENTILE($B$3:$B$5882,0.8),2,TRUE,1)</f>
        <v>4</v>
      </c>
      <c r="F4967" cm="1">
        <f t="array" ref="F4967">_xlfn.IFS(C4967&lt;=PERCENTILE($C$3:$C$5882,0.2),1,C4967&lt;=PERCENTILE($C$3:$C$5882,0.4),2,C4967&lt;=PERCENTILE($C$3:$C$5882,0.6),3,C4967&lt;=PERCENTILE($C$3:$C$5882,0.8),4,TRUE,5)</f>
        <v>4</v>
      </c>
      <c r="G4967" cm="1">
        <f t="array" ref="G4967">_xlfn.IFS(D4967&lt;=PERCENTILE($D$3:$D$5882,0.2),1,D4967&lt;=PERCENTILE($D$3:$D$5882,0.4),2,D4967&lt;=PERCENTILE($D$3:$D$5882,0.6),3,D4967&lt;=PERCENTILE($D$3:$D$5882,0.8),4,TRUE,5)</f>
        <v>3</v>
      </c>
      <c r="H4967" s="3" t="str" cm="1">
        <f t="array" ref="H4967">_xlfn.IFS(AND(E4967&gt;=4,F4967&gt;=4,G4967&gt;=4),"Champions",AND(E4967&gt;=3,F4967&gt;=3,G4967&gt;=3),"Loyal Customers",AND(E4967&lt;=2,F4967&gt;=3),"At Risk",AND(E4967&lt;=2,F4967&lt;=2,G4967&lt;=2),"Lost",AND(E4967&gt;=4,F4967&lt;=2),"New/Promising",TRUE,"Needs Attention")</f>
        <v>Loyal Customers</v>
      </c>
      <c r="I4967" s="3" t="str">
        <f t="shared" si="81"/>
        <v>Active</v>
      </c>
      <c r="J4967" s="3" t="str">
        <f>_xlfn.XLOOKUP(A4967,'Country_Lookup'!$D:$D,'Country_Lookup'!$E:$E)</f>
        <v>United Kingdom</v>
      </c>
    </row>
    <row r="4968" spans="1:10" x14ac:dyDescent="0.3">
      <c r="A4968">
        <v>17362</v>
      </c>
      <c r="B4968">
        <v>239</v>
      </c>
      <c r="C4968">
        <v>7</v>
      </c>
      <c r="D4968">
        <v>1024.0399999999981</v>
      </c>
      <c r="E4968" cm="1">
        <f t="array" ref="E4968">_xlfn.IFS(B4968&lt;=PERCENTILE($B$3:$B$5882,0.2),5,B4968&lt;=PERCENTILE($B$3:$B$5882,0.4),4,B4968&lt;=PERCENTILE($B$3:$B$5882,0.6),3,B4968&lt;=PERCENTILE($B$3:$B$5882,0.8),2,TRUE,1)</f>
        <v>2</v>
      </c>
      <c r="F4968" cm="1">
        <f t="array" ref="F4968">_xlfn.IFS(C4968&lt;=PERCENTILE($C$3:$C$5882,0.2),1,C4968&lt;=PERCENTILE($C$3:$C$5882,0.4),2,C4968&lt;=PERCENTILE($C$3:$C$5882,0.6),3,C4968&lt;=PERCENTILE($C$3:$C$5882,0.8),4,TRUE,5)</f>
        <v>4</v>
      </c>
      <c r="G4968" cm="1">
        <f t="array" ref="G4968">_xlfn.IFS(D4968&lt;=PERCENTILE($D$3:$D$5882,0.2),1,D4968&lt;=PERCENTILE($D$3:$D$5882,0.4),2,D4968&lt;=PERCENTILE($D$3:$D$5882,0.6),3,D4968&lt;=PERCENTILE($D$3:$D$5882,0.8),4,TRUE,5)</f>
        <v>3</v>
      </c>
      <c r="H4968" s="3" t="str" cm="1">
        <f t="array" ref="H4968">_xlfn.IFS(AND(E4968&gt;=4,F4968&gt;=4,G4968&gt;=4),"Champions",AND(E4968&gt;=3,F4968&gt;=3,G4968&gt;=3),"Loyal Customers",AND(E4968&lt;=2,F4968&gt;=3),"At Risk",AND(E4968&lt;=2,F4968&lt;=2,G4968&lt;=2),"Lost",AND(E4968&gt;=4,F4968&lt;=2),"New/Promising",TRUE,"Needs Attention")</f>
        <v>At Risk</v>
      </c>
      <c r="I4968" s="3" t="str">
        <f t="shared" si="81"/>
        <v>Churned</v>
      </c>
      <c r="J4968" s="3" t="str">
        <f>_xlfn.XLOOKUP(A4968,'Country_Lookup'!$D:$D,'Country_Lookup'!$E:$E)</f>
        <v>United Kingdom</v>
      </c>
    </row>
    <row r="4969" spans="1:10" x14ac:dyDescent="0.3">
      <c r="A4969">
        <v>17363</v>
      </c>
      <c r="B4969">
        <v>395</v>
      </c>
      <c r="C4969">
        <v>3</v>
      </c>
      <c r="D4969">
        <v>940.86000000000035</v>
      </c>
      <c r="E4969" cm="1">
        <f t="array" ref="E4969">_xlfn.IFS(B4969&lt;=PERCENTILE($B$3:$B$5882,0.2),5,B4969&lt;=PERCENTILE($B$3:$B$5882,0.4),4,B4969&lt;=PERCENTILE($B$3:$B$5882,0.6),3,B4969&lt;=PERCENTILE($B$3:$B$5882,0.8),2,TRUE,1)</f>
        <v>2</v>
      </c>
      <c r="F4969" cm="1">
        <f t="array" ref="F4969">_xlfn.IFS(C4969&lt;=PERCENTILE($C$3:$C$5882,0.2),1,C4969&lt;=PERCENTILE($C$3:$C$5882,0.4),2,C4969&lt;=PERCENTILE($C$3:$C$5882,0.6),3,C4969&lt;=PERCENTILE($C$3:$C$5882,0.8),4,TRUE,5)</f>
        <v>3</v>
      </c>
      <c r="G4969" cm="1">
        <f t="array" ref="G4969">_xlfn.IFS(D4969&lt;=PERCENTILE($D$3:$D$5882,0.2),1,D4969&lt;=PERCENTILE($D$3:$D$5882,0.4),2,D4969&lt;=PERCENTILE($D$3:$D$5882,0.6),3,D4969&lt;=PERCENTILE($D$3:$D$5882,0.8),4,TRUE,5)</f>
        <v>3</v>
      </c>
      <c r="H4969" s="3" t="str" cm="1">
        <f t="array" ref="H4969">_xlfn.IFS(AND(E4969&gt;=4,F4969&gt;=4,G4969&gt;=4),"Champions",AND(E4969&gt;=3,F4969&gt;=3,G4969&gt;=3),"Loyal Customers",AND(E4969&lt;=2,F4969&gt;=3),"At Risk",AND(E4969&lt;=2,F4969&lt;=2,G4969&lt;=2),"Lost",AND(E4969&gt;=4,F4969&lt;=2),"New/Promising",TRUE,"Needs Attention")</f>
        <v>At Risk</v>
      </c>
      <c r="I4969" s="3" t="str">
        <f t="shared" si="81"/>
        <v>Churned</v>
      </c>
      <c r="J4969" s="3" t="str">
        <f>_xlfn.XLOOKUP(A4969,'Country_Lookup'!$D:$D,'Country_Lookup'!$E:$E)</f>
        <v>United Kingdom</v>
      </c>
    </row>
    <row r="4970" spans="1:10" x14ac:dyDescent="0.3">
      <c r="A4970">
        <v>17364</v>
      </c>
      <c r="B4970">
        <v>0</v>
      </c>
      <c r="C4970">
        <v>28</v>
      </c>
      <c r="D4970">
        <v>12070.419999999938</v>
      </c>
      <c r="E4970" cm="1">
        <f t="array" ref="E4970">_xlfn.IFS(B4970&lt;=PERCENTILE($B$3:$B$5882,0.2),5,B4970&lt;=PERCENTILE($B$3:$B$5882,0.4),4,B4970&lt;=PERCENTILE($B$3:$B$5882,0.6),3,B4970&lt;=PERCENTILE($B$3:$B$5882,0.8),2,TRUE,1)</f>
        <v>5</v>
      </c>
      <c r="F4970" cm="1">
        <f t="array" ref="F4970">_xlfn.IFS(C4970&lt;=PERCENTILE($C$3:$C$5882,0.2),1,C4970&lt;=PERCENTILE($C$3:$C$5882,0.4),2,C4970&lt;=PERCENTILE($C$3:$C$5882,0.6),3,C4970&lt;=PERCENTILE($C$3:$C$5882,0.8),4,TRUE,5)</f>
        <v>5</v>
      </c>
      <c r="G4970" cm="1">
        <f t="array" ref="G4970">_xlfn.IFS(D4970&lt;=PERCENTILE($D$3:$D$5882,0.2),1,D4970&lt;=PERCENTILE($D$3:$D$5882,0.4),2,D4970&lt;=PERCENTILE($D$3:$D$5882,0.6),3,D4970&lt;=PERCENTILE($D$3:$D$5882,0.8),4,TRUE,5)</f>
        <v>5</v>
      </c>
      <c r="H4970" s="3" t="str" cm="1">
        <f t="array" ref="H4970">_xlfn.IFS(AND(E4970&gt;=4,F4970&gt;=4,G4970&gt;=4),"Champions",AND(E4970&gt;=3,F4970&gt;=3,G4970&gt;=3),"Loyal Customers",AND(E4970&lt;=2,F4970&gt;=3),"At Risk",AND(E4970&lt;=2,F4970&lt;=2,G4970&lt;=2),"Lost",AND(E4970&gt;=4,F4970&lt;=2),"New/Promising",TRUE,"Needs Attention")</f>
        <v>Champions</v>
      </c>
      <c r="I4970" s="3" t="str">
        <f t="shared" si="81"/>
        <v>Active</v>
      </c>
      <c r="J4970" s="3" t="str">
        <f>_xlfn.XLOOKUP(A4970,'Country_Lookup'!$D:$D,'Country_Lookup'!$E:$E)</f>
        <v>United Kingdom</v>
      </c>
    </row>
    <row r="4971" spans="1:10" x14ac:dyDescent="0.3">
      <c r="A4971">
        <v>17365</v>
      </c>
      <c r="B4971">
        <v>12</v>
      </c>
      <c r="C4971">
        <v>15</v>
      </c>
      <c r="D4971">
        <v>8224.9800000001505</v>
      </c>
      <c r="E4971" cm="1">
        <f t="array" ref="E4971">_xlfn.IFS(B4971&lt;=PERCENTILE($B$3:$B$5882,0.2),5,B4971&lt;=PERCENTILE($B$3:$B$5882,0.4),4,B4971&lt;=PERCENTILE($B$3:$B$5882,0.6),3,B4971&lt;=PERCENTILE($B$3:$B$5882,0.8),2,TRUE,1)</f>
        <v>5</v>
      </c>
      <c r="F4971" cm="1">
        <f t="array" ref="F4971">_xlfn.IFS(C4971&lt;=PERCENTILE($C$3:$C$5882,0.2),1,C4971&lt;=PERCENTILE($C$3:$C$5882,0.4),2,C4971&lt;=PERCENTILE($C$3:$C$5882,0.6),3,C4971&lt;=PERCENTILE($C$3:$C$5882,0.8),4,TRUE,5)</f>
        <v>5</v>
      </c>
      <c r="G4971" cm="1">
        <f t="array" ref="G4971">_xlfn.IFS(D4971&lt;=PERCENTILE($D$3:$D$5882,0.2),1,D4971&lt;=PERCENTILE($D$3:$D$5882,0.4),2,D4971&lt;=PERCENTILE($D$3:$D$5882,0.6),3,D4971&lt;=PERCENTILE($D$3:$D$5882,0.8),4,TRUE,5)</f>
        <v>5</v>
      </c>
      <c r="H4971" s="3" t="str" cm="1">
        <f t="array" ref="H4971">_xlfn.IFS(AND(E4971&gt;=4,F4971&gt;=4,G4971&gt;=4),"Champions",AND(E4971&gt;=3,F4971&gt;=3,G4971&gt;=3),"Loyal Customers",AND(E4971&lt;=2,F4971&gt;=3),"At Risk",AND(E4971&lt;=2,F4971&lt;=2,G4971&lt;=2),"Lost",AND(E4971&gt;=4,F4971&lt;=2),"New/Promising",TRUE,"Needs Attention")</f>
        <v>Champions</v>
      </c>
      <c r="I4971" s="3" t="str">
        <f t="shared" si="81"/>
        <v>Active</v>
      </c>
      <c r="J4971" s="3" t="str">
        <f>_xlfn.XLOOKUP(A4971,'Country_Lookup'!$D:$D,'Country_Lookup'!$E:$E)</f>
        <v>United Kingdom</v>
      </c>
    </row>
    <row r="4972" spans="1:10" x14ac:dyDescent="0.3">
      <c r="A4972">
        <v>17366</v>
      </c>
      <c r="B4972">
        <v>432</v>
      </c>
      <c r="C4972">
        <v>2</v>
      </c>
      <c r="D4972">
        <v>1096.2400000000007</v>
      </c>
      <c r="E4972" cm="1">
        <f t="array" ref="E4972">_xlfn.IFS(B4972&lt;=PERCENTILE($B$3:$B$5882,0.2),5,B4972&lt;=PERCENTILE($B$3:$B$5882,0.4),4,B4972&lt;=PERCENTILE($B$3:$B$5882,0.6),3,B4972&lt;=PERCENTILE($B$3:$B$5882,0.8),2,TRUE,1)</f>
        <v>1</v>
      </c>
      <c r="F4972" cm="1">
        <f t="array" ref="F4972">_xlfn.IFS(C4972&lt;=PERCENTILE($C$3:$C$5882,0.2),1,C4972&lt;=PERCENTILE($C$3:$C$5882,0.4),2,C4972&lt;=PERCENTILE($C$3:$C$5882,0.6),3,C4972&lt;=PERCENTILE($C$3:$C$5882,0.8),4,TRUE,5)</f>
        <v>2</v>
      </c>
      <c r="G4972" cm="1">
        <f t="array" ref="G4972">_xlfn.IFS(D4972&lt;=PERCENTILE($D$3:$D$5882,0.2),1,D4972&lt;=PERCENTILE($D$3:$D$5882,0.4),2,D4972&lt;=PERCENTILE($D$3:$D$5882,0.6),3,D4972&lt;=PERCENTILE($D$3:$D$5882,0.8),4,TRUE,5)</f>
        <v>3</v>
      </c>
      <c r="H4972" s="3" t="str" cm="1">
        <f t="array" ref="H4972">_xlfn.IFS(AND(E4972&gt;=4,F4972&gt;=4,G4972&gt;=4),"Champions",AND(E4972&gt;=3,F4972&gt;=3,G4972&gt;=3),"Loyal Customers",AND(E4972&lt;=2,F4972&gt;=3),"At Risk",AND(E4972&lt;=2,F4972&lt;=2,G4972&lt;=2),"Lost",AND(E4972&gt;=4,F4972&lt;=2),"New/Promising",TRUE,"Needs Attention")</f>
        <v>Needs Attention</v>
      </c>
      <c r="I4972" s="3" t="str">
        <f t="shared" si="81"/>
        <v>Churned</v>
      </c>
      <c r="J4972" s="3" t="str">
        <f>_xlfn.XLOOKUP(A4972,'Country_Lookup'!$D:$D,'Country_Lookup'!$E:$E)</f>
        <v>United Kingdom</v>
      </c>
    </row>
    <row r="4973" spans="1:10" x14ac:dyDescent="0.3">
      <c r="A4973">
        <v>17367</v>
      </c>
      <c r="B4973">
        <v>238</v>
      </c>
      <c r="C4973">
        <v>1</v>
      </c>
      <c r="D4973">
        <v>168.39999999999995</v>
      </c>
      <c r="E4973" cm="1">
        <f t="array" ref="E4973">_xlfn.IFS(B4973&lt;=PERCENTILE($B$3:$B$5882,0.2),5,B4973&lt;=PERCENTILE($B$3:$B$5882,0.4),4,B4973&lt;=PERCENTILE($B$3:$B$5882,0.6),3,B4973&lt;=PERCENTILE($B$3:$B$5882,0.8),2,TRUE,1)</f>
        <v>2</v>
      </c>
      <c r="F4973" cm="1">
        <f t="array" ref="F4973">_xlfn.IFS(C4973&lt;=PERCENTILE($C$3:$C$5882,0.2),1,C4973&lt;=PERCENTILE($C$3:$C$5882,0.4),2,C4973&lt;=PERCENTILE($C$3:$C$5882,0.6),3,C4973&lt;=PERCENTILE($C$3:$C$5882,0.8),4,TRUE,5)</f>
        <v>1</v>
      </c>
      <c r="G4973" cm="1">
        <f t="array" ref="G4973">_xlfn.IFS(D4973&lt;=PERCENTILE($D$3:$D$5882,0.2),1,D4973&lt;=PERCENTILE($D$3:$D$5882,0.4),2,D4973&lt;=PERCENTILE($D$3:$D$5882,0.6),3,D4973&lt;=PERCENTILE($D$3:$D$5882,0.8),4,TRUE,5)</f>
        <v>1</v>
      </c>
      <c r="H4973" s="3" t="str" cm="1">
        <f t="array" ref="H4973">_xlfn.IFS(AND(E4973&gt;=4,F4973&gt;=4,G4973&gt;=4),"Champions",AND(E4973&gt;=3,F4973&gt;=3,G4973&gt;=3),"Loyal Customers",AND(E4973&lt;=2,F4973&gt;=3),"At Risk",AND(E4973&lt;=2,F4973&lt;=2,G4973&lt;=2),"Lost",AND(E4973&gt;=4,F4973&lt;=2),"New/Promising",TRUE,"Needs Attention")</f>
        <v>Lost</v>
      </c>
      <c r="I4973" s="3" t="str">
        <f t="shared" si="81"/>
        <v>Churned</v>
      </c>
      <c r="J4973" s="3" t="str">
        <f>_xlfn.XLOOKUP(A4973,'Country_Lookup'!$D:$D,'Country_Lookup'!$E:$E)</f>
        <v>United Kingdom</v>
      </c>
    </row>
    <row r="4974" spans="1:10" x14ac:dyDescent="0.3">
      <c r="A4974">
        <v>17368</v>
      </c>
      <c r="B4974">
        <v>23</v>
      </c>
      <c r="C4974">
        <v>14</v>
      </c>
      <c r="D4974">
        <v>2826.1400000000053</v>
      </c>
      <c r="E4974" cm="1">
        <f t="array" ref="E4974">_xlfn.IFS(B4974&lt;=PERCENTILE($B$3:$B$5882,0.2),5,B4974&lt;=PERCENTILE($B$3:$B$5882,0.4),4,B4974&lt;=PERCENTILE($B$3:$B$5882,0.6),3,B4974&lt;=PERCENTILE($B$3:$B$5882,0.8),2,TRUE,1)</f>
        <v>4</v>
      </c>
      <c r="F4974" cm="1">
        <f t="array" ref="F4974">_xlfn.IFS(C4974&lt;=PERCENTILE($C$3:$C$5882,0.2),1,C4974&lt;=PERCENTILE($C$3:$C$5882,0.4),2,C4974&lt;=PERCENTILE($C$3:$C$5882,0.6),3,C4974&lt;=PERCENTILE($C$3:$C$5882,0.8),4,TRUE,5)</f>
        <v>5</v>
      </c>
      <c r="G4974" cm="1">
        <f t="array" ref="G4974">_xlfn.IFS(D4974&lt;=PERCENTILE($D$3:$D$5882,0.2),1,D4974&lt;=PERCENTILE($D$3:$D$5882,0.4),2,D4974&lt;=PERCENTILE($D$3:$D$5882,0.6),3,D4974&lt;=PERCENTILE($D$3:$D$5882,0.8),4,TRUE,5)</f>
        <v>4</v>
      </c>
      <c r="H4974" s="3" t="str" cm="1">
        <f t="array" ref="H4974">_xlfn.IFS(AND(E4974&gt;=4,F4974&gt;=4,G4974&gt;=4),"Champions",AND(E4974&gt;=3,F4974&gt;=3,G4974&gt;=3),"Loyal Customers",AND(E4974&lt;=2,F4974&gt;=3),"At Risk",AND(E4974&lt;=2,F4974&lt;=2,G4974&lt;=2),"Lost",AND(E4974&gt;=4,F4974&lt;=2),"New/Promising",TRUE,"Needs Attention")</f>
        <v>Champions</v>
      </c>
      <c r="I4974" s="3" t="str">
        <f t="shared" si="81"/>
        <v>Active</v>
      </c>
      <c r="J4974" s="3" t="str">
        <f>_xlfn.XLOOKUP(A4974,'Country_Lookup'!$D:$D,'Country_Lookup'!$E:$E)</f>
        <v>United Kingdom</v>
      </c>
    </row>
    <row r="4975" spans="1:10" x14ac:dyDescent="0.3">
      <c r="A4975">
        <v>17369</v>
      </c>
      <c r="B4975">
        <v>455</v>
      </c>
      <c r="C4975">
        <v>1</v>
      </c>
      <c r="D4975">
        <v>979.19999999999993</v>
      </c>
      <c r="E4975" cm="1">
        <f t="array" ref="E4975">_xlfn.IFS(B4975&lt;=PERCENTILE($B$3:$B$5882,0.2),5,B4975&lt;=PERCENTILE($B$3:$B$5882,0.4),4,B4975&lt;=PERCENTILE($B$3:$B$5882,0.6),3,B4975&lt;=PERCENTILE($B$3:$B$5882,0.8),2,TRUE,1)</f>
        <v>1</v>
      </c>
      <c r="F4975" cm="1">
        <f t="array" ref="F4975">_xlfn.IFS(C4975&lt;=PERCENTILE($C$3:$C$5882,0.2),1,C4975&lt;=PERCENTILE($C$3:$C$5882,0.4),2,C4975&lt;=PERCENTILE($C$3:$C$5882,0.6),3,C4975&lt;=PERCENTILE($C$3:$C$5882,0.8),4,TRUE,5)</f>
        <v>1</v>
      </c>
      <c r="G4975" cm="1">
        <f t="array" ref="G4975">_xlfn.IFS(D4975&lt;=PERCENTILE($D$3:$D$5882,0.2),1,D4975&lt;=PERCENTILE($D$3:$D$5882,0.4),2,D4975&lt;=PERCENTILE($D$3:$D$5882,0.6),3,D4975&lt;=PERCENTILE($D$3:$D$5882,0.8),4,TRUE,5)</f>
        <v>3</v>
      </c>
      <c r="H4975" s="3" t="str" cm="1">
        <f t="array" ref="H4975">_xlfn.IFS(AND(E4975&gt;=4,F4975&gt;=4,G4975&gt;=4),"Champions",AND(E4975&gt;=3,F4975&gt;=3,G4975&gt;=3),"Loyal Customers",AND(E4975&lt;=2,F4975&gt;=3),"At Risk",AND(E4975&lt;=2,F4975&lt;=2,G4975&lt;=2),"Lost",AND(E4975&gt;=4,F4975&lt;=2),"New/Promising",TRUE,"Needs Attention")</f>
        <v>Needs Attention</v>
      </c>
      <c r="I4975" s="3" t="str">
        <f t="shared" si="81"/>
        <v>Churned</v>
      </c>
      <c r="J4975" s="3" t="str">
        <f>_xlfn.XLOOKUP(A4975,'Country_Lookup'!$D:$D,'Country_Lookup'!$E:$E)</f>
        <v>United Kingdom</v>
      </c>
    </row>
    <row r="4976" spans="1:10" x14ac:dyDescent="0.3">
      <c r="A4976">
        <v>17370</v>
      </c>
      <c r="B4976">
        <v>72</v>
      </c>
      <c r="C4976">
        <v>4</v>
      </c>
      <c r="D4976">
        <v>446.18000000000018</v>
      </c>
      <c r="E4976" cm="1">
        <f t="array" ref="E4976">_xlfn.IFS(B4976&lt;=PERCENTILE($B$3:$B$5882,0.2),5,B4976&lt;=PERCENTILE($B$3:$B$5882,0.4),4,B4976&lt;=PERCENTILE($B$3:$B$5882,0.6),3,B4976&lt;=PERCENTILE($B$3:$B$5882,0.8),2,TRUE,1)</f>
        <v>3</v>
      </c>
      <c r="F4976" cm="1">
        <f t="array" ref="F4976">_xlfn.IFS(C4976&lt;=PERCENTILE($C$3:$C$5882,0.2),1,C4976&lt;=PERCENTILE($C$3:$C$5882,0.4),2,C4976&lt;=PERCENTILE($C$3:$C$5882,0.6),3,C4976&lt;=PERCENTILE($C$3:$C$5882,0.8),4,TRUE,5)</f>
        <v>3</v>
      </c>
      <c r="G4976" cm="1">
        <f t="array" ref="G4976">_xlfn.IFS(D4976&lt;=PERCENTILE($D$3:$D$5882,0.2),1,D4976&lt;=PERCENTILE($D$3:$D$5882,0.4),2,D4976&lt;=PERCENTILE($D$3:$D$5882,0.6),3,D4976&lt;=PERCENTILE($D$3:$D$5882,0.8),4,TRUE,5)</f>
        <v>2</v>
      </c>
      <c r="H4976" s="3" t="str" cm="1">
        <f t="array" ref="H4976">_xlfn.IFS(AND(E4976&gt;=4,F4976&gt;=4,G4976&gt;=4),"Champions",AND(E4976&gt;=3,F4976&gt;=3,G4976&gt;=3),"Loyal Customers",AND(E4976&lt;=2,F4976&gt;=3),"At Risk",AND(E4976&lt;=2,F4976&lt;=2,G4976&lt;=2),"Lost",AND(E4976&gt;=4,F4976&lt;=2),"New/Promising",TRUE,"Needs Attention")</f>
        <v>Needs Attention</v>
      </c>
      <c r="I4976" s="3" t="str">
        <f t="shared" si="81"/>
        <v>Active</v>
      </c>
      <c r="J4976" s="3" t="str">
        <f>_xlfn.XLOOKUP(A4976,'Country_Lookup'!$D:$D,'Country_Lookup'!$E:$E)</f>
        <v>United Kingdom</v>
      </c>
    </row>
    <row r="4977" spans="1:10" x14ac:dyDescent="0.3">
      <c r="A4977">
        <v>17371</v>
      </c>
      <c r="B4977">
        <v>17</v>
      </c>
      <c r="C4977">
        <v>6</v>
      </c>
      <c r="D4977">
        <v>662.55000000000166</v>
      </c>
      <c r="E4977" cm="1">
        <f t="array" ref="E4977">_xlfn.IFS(B4977&lt;=PERCENTILE($B$3:$B$5882,0.2),5,B4977&lt;=PERCENTILE($B$3:$B$5882,0.4),4,B4977&lt;=PERCENTILE($B$3:$B$5882,0.6),3,B4977&lt;=PERCENTILE($B$3:$B$5882,0.8),2,TRUE,1)</f>
        <v>5</v>
      </c>
      <c r="F4977" cm="1">
        <f t="array" ref="F4977">_xlfn.IFS(C4977&lt;=PERCENTILE($C$3:$C$5882,0.2),1,C4977&lt;=PERCENTILE($C$3:$C$5882,0.4),2,C4977&lt;=PERCENTILE($C$3:$C$5882,0.6),3,C4977&lt;=PERCENTILE($C$3:$C$5882,0.8),4,TRUE,5)</f>
        <v>4</v>
      </c>
      <c r="G4977" cm="1">
        <f t="array" ref="G4977">_xlfn.IFS(D4977&lt;=PERCENTILE($D$3:$D$5882,0.2),1,D4977&lt;=PERCENTILE($D$3:$D$5882,0.4),2,D4977&lt;=PERCENTILE($D$3:$D$5882,0.6),3,D4977&lt;=PERCENTILE($D$3:$D$5882,0.8),4,TRUE,5)</f>
        <v>3</v>
      </c>
      <c r="H4977" s="3" t="str" cm="1">
        <f t="array" ref="H4977">_xlfn.IFS(AND(E4977&gt;=4,F4977&gt;=4,G4977&gt;=4),"Champions",AND(E4977&gt;=3,F4977&gt;=3,G4977&gt;=3),"Loyal Customers",AND(E4977&lt;=2,F4977&gt;=3),"At Risk",AND(E4977&lt;=2,F4977&lt;=2,G4977&lt;=2),"Lost",AND(E4977&gt;=4,F4977&lt;=2),"New/Promising",TRUE,"Needs Attention")</f>
        <v>Loyal Customers</v>
      </c>
      <c r="I4977" s="3" t="str">
        <f t="shared" si="81"/>
        <v>Active</v>
      </c>
      <c r="J4977" s="3" t="str">
        <f>_xlfn.XLOOKUP(A4977,'Country_Lookup'!$D:$D,'Country_Lookup'!$E:$E)</f>
        <v>United Kingdom</v>
      </c>
    </row>
    <row r="4978" spans="1:10" x14ac:dyDescent="0.3">
      <c r="A4978">
        <v>17372</v>
      </c>
      <c r="B4978">
        <v>40</v>
      </c>
      <c r="C4978">
        <v>28</v>
      </c>
      <c r="D4978">
        <v>4377.560000000045</v>
      </c>
      <c r="E4978" cm="1">
        <f t="array" ref="E4978">_xlfn.IFS(B4978&lt;=PERCENTILE($B$3:$B$5882,0.2),5,B4978&lt;=PERCENTILE($B$3:$B$5882,0.4),4,B4978&lt;=PERCENTILE($B$3:$B$5882,0.6),3,B4978&lt;=PERCENTILE($B$3:$B$5882,0.8),2,TRUE,1)</f>
        <v>4</v>
      </c>
      <c r="F4978" cm="1">
        <f t="array" ref="F4978">_xlfn.IFS(C4978&lt;=PERCENTILE($C$3:$C$5882,0.2),1,C4978&lt;=PERCENTILE($C$3:$C$5882,0.4),2,C4978&lt;=PERCENTILE($C$3:$C$5882,0.6),3,C4978&lt;=PERCENTILE($C$3:$C$5882,0.8),4,TRUE,5)</f>
        <v>5</v>
      </c>
      <c r="G4978" cm="1">
        <f t="array" ref="G4978">_xlfn.IFS(D4978&lt;=PERCENTILE($D$3:$D$5882,0.2),1,D4978&lt;=PERCENTILE($D$3:$D$5882,0.4),2,D4978&lt;=PERCENTILE($D$3:$D$5882,0.6),3,D4978&lt;=PERCENTILE($D$3:$D$5882,0.8),4,TRUE,5)</f>
        <v>5</v>
      </c>
      <c r="H4978" s="3" t="str" cm="1">
        <f t="array" ref="H4978">_xlfn.IFS(AND(E4978&gt;=4,F4978&gt;=4,G4978&gt;=4),"Champions",AND(E4978&gt;=3,F4978&gt;=3,G4978&gt;=3),"Loyal Customers",AND(E4978&lt;=2,F4978&gt;=3),"At Risk",AND(E4978&lt;=2,F4978&lt;=2,G4978&lt;=2),"Lost",AND(E4978&gt;=4,F4978&lt;=2),"New/Promising",TRUE,"Needs Attention")</f>
        <v>Champions</v>
      </c>
      <c r="I4978" s="3" t="str">
        <f t="shared" si="81"/>
        <v>Active</v>
      </c>
      <c r="J4978" s="3" t="str">
        <f>_xlfn.XLOOKUP(A4978,'Country_Lookup'!$D:$D,'Country_Lookup'!$E:$E)</f>
        <v>United Kingdom</v>
      </c>
    </row>
    <row r="4979" spans="1:10" x14ac:dyDescent="0.3">
      <c r="A4979">
        <v>17373</v>
      </c>
      <c r="B4979">
        <v>40</v>
      </c>
      <c r="C4979">
        <v>7</v>
      </c>
      <c r="D4979">
        <v>1167.5000000000002</v>
      </c>
      <c r="E4979" cm="1">
        <f t="array" ref="E4979">_xlfn.IFS(B4979&lt;=PERCENTILE($B$3:$B$5882,0.2),5,B4979&lt;=PERCENTILE($B$3:$B$5882,0.4),4,B4979&lt;=PERCENTILE($B$3:$B$5882,0.6),3,B4979&lt;=PERCENTILE($B$3:$B$5882,0.8),2,TRUE,1)</f>
        <v>4</v>
      </c>
      <c r="F4979" cm="1">
        <f t="array" ref="F4979">_xlfn.IFS(C4979&lt;=PERCENTILE($C$3:$C$5882,0.2),1,C4979&lt;=PERCENTILE($C$3:$C$5882,0.4),2,C4979&lt;=PERCENTILE($C$3:$C$5882,0.6),3,C4979&lt;=PERCENTILE($C$3:$C$5882,0.8),4,TRUE,5)</f>
        <v>4</v>
      </c>
      <c r="G4979" cm="1">
        <f t="array" ref="G4979">_xlfn.IFS(D4979&lt;=PERCENTILE($D$3:$D$5882,0.2),1,D4979&lt;=PERCENTILE($D$3:$D$5882,0.4),2,D4979&lt;=PERCENTILE($D$3:$D$5882,0.6),3,D4979&lt;=PERCENTILE($D$3:$D$5882,0.8),4,TRUE,5)</f>
        <v>3</v>
      </c>
      <c r="H4979" s="3" t="str" cm="1">
        <f t="array" ref="H4979">_xlfn.IFS(AND(E4979&gt;=4,F4979&gt;=4,G4979&gt;=4),"Champions",AND(E4979&gt;=3,F4979&gt;=3,G4979&gt;=3),"Loyal Customers",AND(E4979&lt;=2,F4979&gt;=3),"At Risk",AND(E4979&lt;=2,F4979&lt;=2,G4979&lt;=2),"Lost",AND(E4979&gt;=4,F4979&lt;=2),"New/Promising",TRUE,"Needs Attention")</f>
        <v>Loyal Customers</v>
      </c>
      <c r="I4979" s="3" t="str">
        <f t="shared" si="81"/>
        <v>Active</v>
      </c>
      <c r="J4979" s="3" t="str">
        <f>_xlfn.XLOOKUP(A4979,'Country_Lookup'!$D:$D,'Country_Lookup'!$E:$E)</f>
        <v>United Kingdom</v>
      </c>
    </row>
    <row r="4980" spans="1:10" x14ac:dyDescent="0.3">
      <c r="A4980">
        <v>17374</v>
      </c>
      <c r="B4980">
        <v>218</v>
      </c>
      <c r="C4980">
        <v>3</v>
      </c>
      <c r="D4980">
        <v>727.11000000000035</v>
      </c>
      <c r="E4980" cm="1">
        <f t="array" ref="E4980">_xlfn.IFS(B4980&lt;=PERCENTILE($B$3:$B$5882,0.2),5,B4980&lt;=PERCENTILE($B$3:$B$5882,0.4),4,B4980&lt;=PERCENTILE($B$3:$B$5882,0.6),3,B4980&lt;=PERCENTILE($B$3:$B$5882,0.8),2,TRUE,1)</f>
        <v>2</v>
      </c>
      <c r="F4980" cm="1">
        <f t="array" ref="F4980">_xlfn.IFS(C4980&lt;=PERCENTILE($C$3:$C$5882,0.2),1,C4980&lt;=PERCENTILE($C$3:$C$5882,0.4),2,C4980&lt;=PERCENTILE($C$3:$C$5882,0.6),3,C4980&lt;=PERCENTILE($C$3:$C$5882,0.8),4,TRUE,5)</f>
        <v>3</v>
      </c>
      <c r="G4980" cm="1">
        <f t="array" ref="G4980">_xlfn.IFS(D4980&lt;=PERCENTILE($D$3:$D$5882,0.2),1,D4980&lt;=PERCENTILE($D$3:$D$5882,0.4),2,D4980&lt;=PERCENTILE($D$3:$D$5882,0.6),3,D4980&lt;=PERCENTILE($D$3:$D$5882,0.8),4,TRUE,5)</f>
        <v>3</v>
      </c>
      <c r="H4980" s="3" t="str" cm="1">
        <f t="array" ref="H4980">_xlfn.IFS(AND(E4980&gt;=4,F4980&gt;=4,G4980&gt;=4),"Champions",AND(E4980&gt;=3,F4980&gt;=3,G4980&gt;=3),"Loyal Customers",AND(E4980&lt;=2,F4980&gt;=3),"At Risk",AND(E4980&lt;=2,F4980&lt;=2,G4980&lt;=2),"Lost",AND(E4980&gt;=4,F4980&lt;=2),"New/Promising",TRUE,"Needs Attention")</f>
        <v>At Risk</v>
      </c>
      <c r="I4980" s="3" t="str">
        <f t="shared" si="81"/>
        <v>Churned</v>
      </c>
      <c r="J4980" s="3" t="str">
        <f>_xlfn.XLOOKUP(A4980,'Country_Lookup'!$D:$D,'Country_Lookup'!$E:$E)</f>
        <v>United Kingdom</v>
      </c>
    </row>
    <row r="4981" spans="1:10" x14ac:dyDescent="0.3">
      <c r="A4981">
        <v>17375</v>
      </c>
      <c r="B4981">
        <v>199</v>
      </c>
      <c r="C4981">
        <v>4</v>
      </c>
      <c r="D4981">
        <v>660.55000000000098</v>
      </c>
      <c r="E4981" cm="1">
        <f t="array" ref="E4981">_xlfn.IFS(B4981&lt;=PERCENTILE($B$3:$B$5882,0.2),5,B4981&lt;=PERCENTILE($B$3:$B$5882,0.4),4,B4981&lt;=PERCENTILE($B$3:$B$5882,0.6),3,B4981&lt;=PERCENTILE($B$3:$B$5882,0.8),2,TRUE,1)</f>
        <v>2</v>
      </c>
      <c r="F4981" cm="1">
        <f t="array" ref="F4981">_xlfn.IFS(C4981&lt;=PERCENTILE($C$3:$C$5882,0.2),1,C4981&lt;=PERCENTILE($C$3:$C$5882,0.4),2,C4981&lt;=PERCENTILE($C$3:$C$5882,0.6),3,C4981&lt;=PERCENTILE($C$3:$C$5882,0.8),4,TRUE,5)</f>
        <v>3</v>
      </c>
      <c r="G4981" cm="1">
        <f t="array" ref="G4981">_xlfn.IFS(D4981&lt;=PERCENTILE($D$3:$D$5882,0.2),1,D4981&lt;=PERCENTILE($D$3:$D$5882,0.4),2,D4981&lt;=PERCENTILE($D$3:$D$5882,0.6),3,D4981&lt;=PERCENTILE($D$3:$D$5882,0.8),4,TRUE,5)</f>
        <v>3</v>
      </c>
      <c r="H4981" s="3" t="str" cm="1">
        <f t="array" ref="H4981">_xlfn.IFS(AND(E4981&gt;=4,F4981&gt;=4,G4981&gt;=4),"Champions",AND(E4981&gt;=3,F4981&gt;=3,G4981&gt;=3),"Loyal Customers",AND(E4981&lt;=2,F4981&gt;=3),"At Risk",AND(E4981&lt;=2,F4981&lt;=2,G4981&lt;=2),"Lost",AND(E4981&gt;=4,F4981&lt;=2),"New/Promising",TRUE,"Needs Attention")</f>
        <v>At Risk</v>
      </c>
      <c r="I4981" s="3" t="str">
        <f t="shared" si="81"/>
        <v>Churned</v>
      </c>
      <c r="J4981" s="3" t="str">
        <f>_xlfn.XLOOKUP(A4981,'Country_Lookup'!$D:$D,'Country_Lookup'!$E:$E)</f>
        <v>United Kingdom</v>
      </c>
    </row>
    <row r="4982" spans="1:10" x14ac:dyDescent="0.3">
      <c r="A4982">
        <v>17376</v>
      </c>
      <c r="B4982">
        <v>70</v>
      </c>
      <c r="C4982">
        <v>4</v>
      </c>
      <c r="D4982">
        <v>453.63999999999976</v>
      </c>
      <c r="E4982" cm="1">
        <f t="array" ref="E4982">_xlfn.IFS(B4982&lt;=PERCENTILE($B$3:$B$5882,0.2),5,B4982&lt;=PERCENTILE($B$3:$B$5882,0.4),4,B4982&lt;=PERCENTILE($B$3:$B$5882,0.6),3,B4982&lt;=PERCENTILE($B$3:$B$5882,0.8),2,TRUE,1)</f>
        <v>3</v>
      </c>
      <c r="F4982" cm="1">
        <f t="array" ref="F4982">_xlfn.IFS(C4982&lt;=PERCENTILE($C$3:$C$5882,0.2),1,C4982&lt;=PERCENTILE($C$3:$C$5882,0.4),2,C4982&lt;=PERCENTILE($C$3:$C$5882,0.6),3,C4982&lt;=PERCENTILE($C$3:$C$5882,0.8),4,TRUE,5)</f>
        <v>3</v>
      </c>
      <c r="G4982" cm="1">
        <f t="array" ref="G4982">_xlfn.IFS(D4982&lt;=PERCENTILE($D$3:$D$5882,0.2),1,D4982&lt;=PERCENTILE($D$3:$D$5882,0.4),2,D4982&lt;=PERCENTILE($D$3:$D$5882,0.6),3,D4982&lt;=PERCENTILE($D$3:$D$5882,0.8),4,TRUE,5)</f>
        <v>2</v>
      </c>
      <c r="H4982" s="3" t="str" cm="1">
        <f t="array" ref="H4982">_xlfn.IFS(AND(E4982&gt;=4,F4982&gt;=4,G4982&gt;=4),"Champions",AND(E4982&gt;=3,F4982&gt;=3,G4982&gt;=3),"Loyal Customers",AND(E4982&lt;=2,F4982&gt;=3),"At Risk",AND(E4982&lt;=2,F4982&lt;=2,G4982&lt;=2),"Lost",AND(E4982&gt;=4,F4982&lt;=2),"New/Promising",TRUE,"Needs Attention")</f>
        <v>Needs Attention</v>
      </c>
      <c r="I4982" s="3" t="str">
        <f t="shared" si="81"/>
        <v>Active</v>
      </c>
      <c r="J4982" s="3" t="str">
        <f>_xlfn.XLOOKUP(A4982,'Country_Lookup'!$D:$D,'Country_Lookup'!$E:$E)</f>
        <v>United Kingdom</v>
      </c>
    </row>
    <row r="4983" spans="1:10" x14ac:dyDescent="0.3">
      <c r="A4983">
        <v>17377</v>
      </c>
      <c r="B4983">
        <v>23</v>
      </c>
      <c r="C4983">
        <v>78</v>
      </c>
      <c r="D4983">
        <v>18319.410000000131</v>
      </c>
      <c r="E4983" cm="1">
        <f t="array" ref="E4983">_xlfn.IFS(B4983&lt;=PERCENTILE($B$3:$B$5882,0.2),5,B4983&lt;=PERCENTILE($B$3:$B$5882,0.4),4,B4983&lt;=PERCENTILE($B$3:$B$5882,0.6),3,B4983&lt;=PERCENTILE($B$3:$B$5882,0.8),2,TRUE,1)</f>
        <v>4</v>
      </c>
      <c r="F4983" cm="1">
        <f t="array" ref="F4983">_xlfn.IFS(C4983&lt;=PERCENTILE($C$3:$C$5882,0.2),1,C4983&lt;=PERCENTILE($C$3:$C$5882,0.4),2,C4983&lt;=PERCENTILE($C$3:$C$5882,0.6),3,C4983&lt;=PERCENTILE($C$3:$C$5882,0.8),4,TRUE,5)</f>
        <v>5</v>
      </c>
      <c r="G4983" cm="1">
        <f t="array" ref="G4983">_xlfn.IFS(D4983&lt;=PERCENTILE($D$3:$D$5882,0.2),1,D4983&lt;=PERCENTILE($D$3:$D$5882,0.4),2,D4983&lt;=PERCENTILE($D$3:$D$5882,0.6),3,D4983&lt;=PERCENTILE($D$3:$D$5882,0.8),4,TRUE,5)</f>
        <v>5</v>
      </c>
      <c r="H4983" s="3" t="str" cm="1">
        <f t="array" ref="H4983">_xlfn.IFS(AND(E4983&gt;=4,F4983&gt;=4,G4983&gt;=4),"Champions",AND(E4983&gt;=3,F4983&gt;=3,G4983&gt;=3),"Loyal Customers",AND(E4983&lt;=2,F4983&gt;=3),"At Risk",AND(E4983&lt;=2,F4983&lt;=2,G4983&lt;=2),"Lost",AND(E4983&gt;=4,F4983&lt;=2),"New/Promising",TRUE,"Needs Attention")</f>
        <v>Champions</v>
      </c>
      <c r="I4983" s="3" t="str">
        <f t="shared" si="81"/>
        <v>Active</v>
      </c>
      <c r="J4983" s="3" t="str">
        <f>_xlfn.XLOOKUP(A4983,'Country_Lookup'!$D:$D,'Country_Lookup'!$E:$E)</f>
        <v>United Kingdom</v>
      </c>
    </row>
    <row r="4984" spans="1:10" x14ac:dyDescent="0.3">
      <c r="A4984">
        <v>17378</v>
      </c>
      <c r="B4984">
        <v>374</v>
      </c>
      <c r="C4984">
        <v>1</v>
      </c>
      <c r="D4984">
        <v>10.95</v>
      </c>
      <c r="E4984" cm="1">
        <f t="array" ref="E4984">_xlfn.IFS(B4984&lt;=PERCENTILE($B$3:$B$5882,0.2),5,B4984&lt;=PERCENTILE($B$3:$B$5882,0.4),4,B4984&lt;=PERCENTILE($B$3:$B$5882,0.6),3,B4984&lt;=PERCENTILE($B$3:$B$5882,0.8),2,TRUE,1)</f>
        <v>2</v>
      </c>
      <c r="F4984" cm="1">
        <f t="array" ref="F4984">_xlfn.IFS(C4984&lt;=PERCENTILE($C$3:$C$5882,0.2),1,C4984&lt;=PERCENTILE($C$3:$C$5882,0.4),2,C4984&lt;=PERCENTILE($C$3:$C$5882,0.6),3,C4984&lt;=PERCENTILE($C$3:$C$5882,0.8),4,TRUE,5)</f>
        <v>1</v>
      </c>
      <c r="G4984" cm="1">
        <f t="array" ref="G4984">_xlfn.IFS(D4984&lt;=PERCENTILE($D$3:$D$5882,0.2),1,D4984&lt;=PERCENTILE($D$3:$D$5882,0.4),2,D4984&lt;=PERCENTILE($D$3:$D$5882,0.6),3,D4984&lt;=PERCENTILE($D$3:$D$5882,0.8),4,TRUE,5)</f>
        <v>1</v>
      </c>
      <c r="H4984" s="3" t="str" cm="1">
        <f t="array" ref="H4984">_xlfn.IFS(AND(E4984&gt;=4,F4984&gt;=4,G4984&gt;=4),"Champions",AND(E4984&gt;=3,F4984&gt;=3,G4984&gt;=3),"Loyal Customers",AND(E4984&lt;=2,F4984&gt;=3),"At Risk",AND(E4984&lt;=2,F4984&lt;=2,G4984&lt;=2),"Lost",AND(E4984&gt;=4,F4984&lt;=2),"New/Promising",TRUE,"Needs Attention")</f>
        <v>Lost</v>
      </c>
      <c r="I4984" s="3" t="str">
        <f t="shared" si="81"/>
        <v>Churned</v>
      </c>
      <c r="J4984" s="3" t="str">
        <f>_xlfn.XLOOKUP(A4984,'Country_Lookup'!$D:$D,'Country_Lookup'!$E:$E)</f>
        <v>United Kingdom</v>
      </c>
    </row>
    <row r="4985" spans="1:10" x14ac:dyDescent="0.3">
      <c r="A4985">
        <v>17379</v>
      </c>
      <c r="B4985">
        <v>11</v>
      </c>
      <c r="C4985">
        <v>1</v>
      </c>
      <c r="D4985">
        <v>404.65999999999997</v>
      </c>
      <c r="E4985" cm="1">
        <f t="array" ref="E4985">_xlfn.IFS(B4985&lt;=PERCENTILE($B$3:$B$5882,0.2),5,B4985&lt;=PERCENTILE($B$3:$B$5882,0.4),4,B4985&lt;=PERCENTILE($B$3:$B$5882,0.6),3,B4985&lt;=PERCENTILE($B$3:$B$5882,0.8),2,TRUE,1)</f>
        <v>5</v>
      </c>
      <c r="F4985" cm="1">
        <f t="array" ref="F4985">_xlfn.IFS(C4985&lt;=PERCENTILE($C$3:$C$5882,0.2),1,C4985&lt;=PERCENTILE($C$3:$C$5882,0.4),2,C4985&lt;=PERCENTILE($C$3:$C$5882,0.6),3,C4985&lt;=PERCENTILE($C$3:$C$5882,0.8),4,TRUE,5)</f>
        <v>1</v>
      </c>
      <c r="G4985" cm="1">
        <f t="array" ref="G4985">_xlfn.IFS(D4985&lt;=PERCENTILE($D$3:$D$5882,0.2),1,D4985&lt;=PERCENTILE($D$3:$D$5882,0.4),2,D4985&lt;=PERCENTILE($D$3:$D$5882,0.6),3,D4985&lt;=PERCENTILE($D$3:$D$5882,0.8),4,TRUE,5)</f>
        <v>2</v>
      </c>
      <c r="H4985" s="3" t="str" cm="1">
        <f t="array" ref="H4985">_xlfn.IFS(AND(E4985&gt;=4,F4985&gt;=4,G4985&gt;=4),"Champions",AND(E4985&gt;=3,F4985&gt;=3,G4985&gt;=3),"Loyal Customers",AND(E4985&lt;=2,F4985&gt;=3),"At Risk",AND(E4985&lt;=2,F4985&lt;=2,G4985&lt;=2),"Lost",AND(E4985&gt;=4,F4985&lt;=2),"New/Promising",TRUE,"Needs Attention")</f>
        <v>New/Promising</v>
      </c>
      <c r="I4985" s="3" t="str">
        <f t="shared" si="81"/>
        <v>Active</v>
      </c>
      <c r="J4985" s="3" t="str">
        <f>_xlfn.XLOOKUP(A4985,'Country_Lookup'!$D:$D,'Country_Lookup'!$E:$E)</f>
        <v>United Kingdom</v>
      </c>
    </row>
    <row r="4986" spans="1:10" x14ac:dyDescent="0.3">
      <c r="A4986">
        <v>17380</v>
      </c>
      <c r="B4986">
        <v>434</v>
      </c>
      <c r="C4986">
        <v>3</v>
      </c>
      <c r="D4986">
        <v>645</v>
      </c>
      <c r="E4986" cm="1">
        <f t="array" ref="E4986">_xlfn.IFS(B4986&lt;=PERCENTILE($B$3:$B$5882,0.2),5,B4986&lt;=PERCENTILE($B$3:$B$5882,0.4),4,B4986&lt;=PERCENTILE($B$3:$B$5882,0.6),3,B4986&lt;=PERCENTILE($B$3:$B$5882,0.8),2,TRUE,1)</f>
        <v>1</v>
      </c>
      <c r="F4986" cm="1">
        <f t="array" ref="F4986">_xlfn.IFS(C4986&lt;=PERCENTILE($C$3:$C$5882,0.2),1,C4986&lt;=PERCENTILE($C$3:$C$5882,0.4),2,C4986&lt;=PERCENTILE($C$3:$C$5882,0.6),3,C4986&lt;=PERCENTILE($C$3:$C$5882,0.8),4,TRUE,5)</f>
        <v>3</v>
      </c>
      <c r="G4986" cm="1">
        <f t="array" ref="G4986">_xlfn.IFS(D4986&lt;=PERCENTILE($D$3:$D$5882,0.2),1,D4986&lt;=PERCENTILE($D$3:$D$5882,0.4),2,D4986&lt;=PERCENTILE($D$3:$D$5882,0.6),3,D4986&lt;=PERCENTILE($D$3:$D$5882,0.8),4,TRUE,5)</f>
        <v>3</v>
      </c>
      <c r="H4986" s="3" t="str" cm="1">
        <f t="array" ref="H4986">_xlfn.IFS(AND(E4986&gt;=4,F4986&gt;=4,G4986&gt;=4),"Champions",AND(E4986&gt;=3,F4986&gt;=3,G4986&gt;=3),"Loyal Customers",AND(E4986&lt;=2,F4986&gt;=3),"At Risk",AND(E4986&lt;=2,F4986&lt;=2,G4986&lt;=2),"Lost",AND(E4986&gt;=4,F4986&lt;=2),"New/Promising",TRUE,"Needs Attention")</f>
        <v>At Risk</v>
      </c>
      <c r="I4986" s="3" t="str">
        <f t="shared" si="81"/>
        <v>Churned</v>
      </c>
      <c r="J4986" s="3" t="str">
        <f>_xlfn.XLOOKUP(A4986,'Country_Lookup'!$D:$D,'Country_Lookup'!$E:$E)</f>
        <v>United Kingdom</v>
      </c>
    </row>
    <row r="4987" spans="1:10" x14ac:dyDescent="0.3">
      <c r="A4987">
        <v>17381</v>
      </c>
      <c r="B4987">
        <v>8</v>
      </c>
      <c r="C4987">
        <v>38</v>
      </c>
      <c r="D4987">
        <v>40002.37000000009</v>
      </c>
      <c r="E4987" cm="1">
        <f t="array" ref="E4987">_xlfn.IFS(B4987&lt;=PERCENTILE($B$3:$B$5882,0.2),5,B4987&lt;=PERCENTILE($B$3:$B$5882,0.4),4,B4987&lt;=PERCENTILE($B$3:$B$5882,0.6),3,B4987&lt;=PERCENTILE($B$3:$B$5882,0.8),2,TRUE,1)</f>
        <v>5</v>
      </c>
      <c r="F4987" cm="1">
        <f t="array" ref="F4987">_xlfn.IFS(C4987&lt;=PERCENTILE($C$3:$C$5882,0.2),1,C4987&lt;=PERCENTILE($C$3:$C$5882,0.4),2,C4987&lt;=PERCENTILE($C$3:$C$5882,0.6),3,C4987&lt;=PERCENTILE($C$3:$C$5882,0.8),4,TRUE,5)</f>
        <v>5</v>
      </c>
      <c r="G4987" cm="1">
        <f t="array" ref="G4987">_xlfn.IFS(D4987&lt;=PERCENTILE($D$3:$D$5882,0.2),1,D4987&lt;=PERCENTILE($D$3:$D$5882,0.4),2,D4987&lt;=PERCENTILE($D$3:$D$5882,0.6),3,D4987&lt;=PERCENTILE($D$3:$D$5882,0.8),4,TRUE,5)</f>
        <v>5</v>
      </c>
      <c r="H4987" s="3" t="str" cm="1">
        <f t="array" ref="H4987">_xlfn.IFS(AND(E4987&gt;=4,F4987&gt;=4,G4987&gt;=4),"Champions",AND(E4987&gt;=3,F4987&gt;=3,G4987&gt;=3),"Loyal Customers",AND(E4987&lt;=2,F4987&gt;=3),"At Risk",AND(E4987&lt;=2,F4987&lt;=2,G4987&lt;=2),"Lost",AND(E4987&gt;=4,F4987&lt;=2),"New/Promising",TRUE,"Needs Attention")</f>
        <v>Champions</v>
      </c>
      <c r="I4987" s="3" t="str">
        <f t="shared" si="81"/>
        <v>Active</v>
      </c>
      <c r="J4987" s="3" t="str">
        <f>_xlfn.XLOOKUP(A4987,'Country_Lookup'!$D:$D,'Country_Lookup'!$E:$E)</f>
        <v>United Kingdom</v>
      </c>
    </row>
    <row r="4988" spans="1:10" x14ac:dyDescent="0.3">
      <c r="A4988">
        <v>17382</v>
      </c>
      <c r="B4988">
        <v>65</v>
      </c>
      <c r="C4988">
        <v>8</v>
      </c>
      <c r="D4988">
        <v>902.2800000000002</v>
      </c>
      <c r="E4988" cm="1">
        <f t="array" ref="E4988">_xlfn.IFS(B4988&lt;=PERCENTILE($B$3:$B$5882,0.2),5,B4988&lt;=PERCENTILE($B$3:$B$5882,0.4),4,B4988&lt;=PERCENTILE($B$3:$B$5882,0.6),3,B4988&lt;=PERCENTILE($B$3:$B$5882,0.8),2,TRUE,1)</f>
        <v>3</v>
      </c>
      <c r="F4988" cm="1">
        <f t="array" ref="F4988">_xlfn.IFS(C4988&lt;=PERCENTILE($C$3:$C$5882,0.2),1,C4988&lt;=PERCENTILE($C$3:$C$5882,0.4),2,C4988&lt;=PERCENTILE($C$3:$C$5882,0.6),3,C4988&lt;=PERCENTILE($C$3:$C$5882,0.8),4,TRUE,5)</f>
        <v>4</v>
      </c>
      <c r="G4988" cm="1">
        <f t="array" ref="G4988">_xlfn.IFS(D4988&lt;=PERCENTILE($D$3:$D$5882,0.2),1,D4988&lt;=PERCENTILE($D$3:$D$5882,0.4),2,D4988&lt;=PERCENTILE($D$3:$D$5882,0.6),3,D4988&lt;=PERCENTILE($D$3:$D$5882,0.8),4,TRUE,5)</f>
        <v>3</v>
      </c>
      <c r="H4988" s="3" t="str" cm="1">
        <f t="array" ref="H4988">_xlfn.IFS(AND(E4988&gt;=4,F4988&gt;=4,G4988&gt;=4),"Champions",AND(E4988&gt;=3,F4988&gt;=3,G4988&gt;=3),"Loyal Customers",AND(E4988&lt;=2,F4988&gt;=3),"At Risk",AND(E4988&lt;=2,F4988&lt;=2,G4988&lt;=2),"Lost",AND(E4988&gt;=4,F4988&lt;=2),"New/Promising",TRUE,"Needs Attention")</f>
        <v>Loyal Customers</v>
      </c>
      <c r="I4988" s="3" t="str">
        <f t="shared" si="81"/>
        <v>Active</v>
      </c>
      <c r="J4988" s="3" t="str">
        <f>_xlfn.XLOOKUP(A4988,'Country_Lookup'!$D:$D,'Country_Lookup'!$E:$E)</f>
        <v>United Kingdom</v>
      </c>
    </row>
    <row r="4989" spans="1:10" x14ac:dyDescent="0.3">
      <c r="A4989">
        <v>17383</v>
      </c>
      <c r="B4989">
        <v>4</v>
      </c>
      <c r="C4989">
        <v>2</v>
      </c>
      <c r="D4989">
        <v>309.98999999999984</v>
      </c>
      <c r="E4989" cm="1">
        <f t="array" ref="E4989">_xlfn.IFS(B4989&lt;=PERCENTILE($B$3:$B$5882,0.2),5,B4989&lt;=PERCENTILE($B$3:$B$5882,0.4),4,B4989&lt;=PERCENTILE($B$3:$B$5882,0.6),3,B4989&lt;=PERCENTILE($B$3:$B$5882,0.8),2,TRUE,1)</f>
        <v>5</v>
      </c>
      <c r="F4989" cm="1">
        <f t="array" ref="F4989">_xlfn.IFS(C4989&lt;=PERCENTILE($C$3:$C$5882,0.2),1,C4989&lt;=PERCENTILE($C$3:$C$5882,0.4),2,C4989&lt;=PERCENTILE($C$3:$C$5882,0.6),3,C4989&lt;=PERCENTILE($C$3:$C$5882,0.8),4,TRUE,5)</f>
        <v>2</v>
      </c>
      <c r="G4989" cm="1">
        <f t="array" ref="G4989">_xlfn.IFS(D4989&lt;=PERCENTILE($D$3:$D$5882,0.2),1,D4989&lt;=PERCENTILE($D$3:$D$5882,0.4),2,D4989&lt;=PERCENTILE($D$3:$D$5882,0.6),3,D4989&lt;=PERCENTILE($D$3:$D$5882,0.8),4,TRUE,5)</f>
        <v>2</v>
      </c>
      <c r="H4989" s="3" t="str" cm="1">
        <f t="array" ref="H4989">_xlfn.IFS(AND(E4989&gt;=4,F4989&gt;=4,G4989&gt;=4),"Champions",AND(E4989&gt;=3,F4989&gt;=3,G4989&gt;=3),"Loyal Customers",AND(E4989&lt;=2,F4989&gt;=3),"At Risk",AND(E4989&lt;=2,F4989&lt;=2,G4989&lt;=2),"Lost",AND(E4989&gt;=4,F4989&lt;=2),"New/Promising",TRUE,"Needs Attention")</f>
        <v>New/Promising</v>
      </c>
      <c r="I4989" s="3" t="str">
        <f t="shared" si="81"/>
        <v>Active</v>
      </c>
      <c r="J4989" s="3" t="str">
        <f>_xlfn.XLOOKUP(A4989,'Country_Lookup'!$D:$D,'Country_Lookup'!$E:$E)</f>
        <v>United Kingdom</v>
      </c>
    </row>
    <row r="4990" spans="1:10" x14ac:dyDescent="0.3">
      <c r="A4990">
        <v>17384</v>
      </c>
      <c r="B4990">
        <v>19</v>
      </c>
      <c r="C4990">
        <v>3</v>
      </c>
      <c r="D4990">
        <v>507.55</v>
      </c>
      <c r="E4990" cm="1">
        <f t="array" ref="E4990">_xlfn.IFS(B4990&lt;=PERCENTILE($B$3:$B$5882,0.2),5,B4990&lt;=PERCENTILE($B$3:$B$5882,0.4),4,B4990&lt;=PERCENTILE($B$3:$B$5882,0.6),3,B4990&lt;=PERCENTILE($B$3:$B$5882,0.8),2,TRUE,1)</f>
        <v>5</v>
      </c>
      <c r="F4990" cm="1">
        <f t="array" ref="F4990">_xlfn.IFS(C4990&lt;=PERCENTILE($C$3:$C$5882,0.2),1,C4990&lt;=PERCENTILE($C$3:$C$5882,0.4),2,C4990&lt;=PERCENTILE($C$3:$C$5882,0.6),3,C4990&lt;=PERCENTILE($C$3:$C$5882,0.8),4,TRUE,5)</f>
        <v>3</v>
      </c>
      <c r="G4990" cm="1">
        <f t="array" ref="G4990">_xlfn.IFS(D4990&lt;=PERCENTILE($D$3:$D$5882,0.2),1,D4990&lt;=PERCENTILE($D$3:$D$5882,0.4),2,D4990&lt;=PERCENTILE($D$3:$D$5882,0.6),3,D4990&lt;=PERCENTILE($D$3:$D$5882,0.8),4,TRUE,5)</f>
        <v>2</v>
      </c>
      <c r="H4990" s="3" t="str" cm="1">
        <f t="array" ref="H4990">_xlfn.IFS(AND(E4990&gt;=4,F4990&gt;=4,G4990&gt;=4),"Champions",AND(E4990&gt;=3,F4990&gt;=3,G4990&gt;=3),"Loyal Customers",AND(E4990&lt;=2,F4990&gt;=3),"At Risk",AND(E4990&lt;=2,F4990&lt;=2,G4990&lt;=2),"Lost",AND(E4990&gt;=4,F4990&lt;=2),"New/Promising",TRUE,"Needs Attention")</f>
        <v>Needs Attention</v>
      </c>
      <c r="I4990" s="3" t="str">
        <f t="shared" si="81"/>
        <v>Active</v>
      </c>
      <c r="J4990" s="3" t="str">
        <f>_xlfn.XLOOKUP(A4990,'Country_Lookup'!$D:$D,'Country_Lookup'!$E:$E)</f>
        <v>United Kingdom</v>
      </c>
    </row>
    <row r="4991" spans="1:10" x14ac:dyDescent="0.3">
      <c r="A4991">
        <v>17385</v>
      </c>
      <c r="B4991">
        <v>14</v>
      </c>
      <c r="C4991">
        <v>1</v>
      </c>
      <c r="D4991">
        <v>261.11000000000013</v>
      </c>
      <c r="E4991" cm="1">
        <f t="array" ref="E4991">_xlfn.IFS(B4991&lt;=PERCENTILE($B$3:$B$5882,0.2),5,B4991&lt;=PERCENTILE($B$3:$B$5882,0.4),4,B4991&lt;=PERCENTILE($B$3:$B$5882,0.6),3,B4991&lt;=PERCENTILE($B$3:$B$5882,0.8),2,TRUE,1)</f>
        <v>5</v>
      </c>
      <c r="F4991" cm="1">
        <f t="array" ref="F4991">_xlfn.IFS(C4991&lt;=PERCENTILE($C$3:$C$5882,0.2),1,C4991&lt;=PERCENTILE($C$3:$C$5882,0.4),2,C4991&lt;=PERCENTILE($C$3:$C$5882,0.6),3,C4991&lt;=PERCENTILE($C$3:$C$5882,0.8),4,TRUE,5)</f>
        <v>1</v>
      </c>
      <c r="G4991" cm="1">
        <f t="array" ref="G4991">_xlfn.IFS(D4991&lt;=PERCENTILE($D$3:$D$5882,0.2),1,D4991&lt;=PERCENTILE($D$3:$D$5882,0.4),2,D4991&lt;=PERCENTILE($D$3:$D$5882,0.6),3,D4991&lt;=PERCENTILE($D$3:$D$5882,0.8),4,TRUE,5)</f>
        <v>1</v>
      </c>
      <c r="H4991" s="3" t="str" cm="1">
        <f t="array" ref="H4991">_xlfn.IFS(AND(E4991&gt;=4,F4991&gt;=4,G4991&gt;=4),"Champions",AND(E4991&gt;=3,F4991&gt;=3,G4991&gt;=3),"Loyal Customers",AND(E4991&lt;=2,F4991&gt;=3),"At Risk",AND(E4991&lt;=2,F4991&lt;=2,G4991&lt;=2),"Lost",AND(E4991&gt;=4,F4991&lt;=2),"New/Promising",TRUE,"Needs Attention")</f>
        <v>New/Promising</v>
      </c>
      <c r="I4991" s="3" t="str">
        <f t="shared" si="81"/>
        <v>Active</v>
      </c>
      <c r="J4991" s="3" t="str">
        <f>_xlfn.XLOOKUP(A4991,'Country_Lookup'!$D:$D,'Country_Lookup'!$E:$E)</f>
        <v>United Kingdom</v>
      </c>
    </row>
    <row r="4992" spans="1:10" x14ac:dyDescent="0.3">
      <c r="A4992">
        <v>17386</v>
      </c>
      <c r="B4992">
        <v>7</v>
      </c>
      <c r="C4992">
        <v>7</v>
      </c>
      <c r="D4992">
        <v>2812.7700000000004</v>
      </c>
      <c r="E4992" cm="1">
        <f t="array" ref="E4992">_xlfn.IFS(B4992&lt;=PERCENTILE($B$3:$B$5882,0.2),5,B4992&lt;=PERCENTILE($B$3:$B$5882,0.4),4,B4992&lt;=PERCENTILE($B$3:$B$5882,0.6),3,B4992&lt;=PERCENTILE($B$3:$B$5882,0.8),2,TRUE,1)</f>
        <v>5</v>
      </c>
      <c r="F4992" cm="1">
        <f t="array" ref="F4992">_xlfn.IFS(C4992&lt;=PERCENTILE($C$3:$C$5882,0.2),1,C4992&lt;=PERCENTILE($C$3:$C$5882,0.4),2,C4992&lt;=PERCENTILE($C$3:$C$5882,0.6),3,C4992&lt;=PERCENTILE($C$3:$C$5882,0.8),4,TRUE,5)</f>
        <v>4</v>
      </c>
      <c r="G4992" cm="1">
        <f t="array" ref="G4992">_xlfn.IFS(D4992&lt;=PERCENTILE($D$3:$D$5882,0.2),1,D4992&lt;=PERCENTILE($D$3:$D$5882,0.4),2,D4992&lt;=PERCENTILE($D$3:$D$5882,0.6),3,D4992&lt;=PERCENTILE($D$3:$D$5882,0.8),4,TRUE,5)</f>
        <v>4</v>
      </c>
      <c r="H4992" s="3" t="str" cm="1">
        <f t="array" ref="H4992">_xlfn.IFS(AND(E4992&gt;=4,F4992&gt;=4,G4992&gt;=4),"Champions",AND(E4992&gt;=3,F4992&gt;=3,G4992&gt;=3),"Loyal Customers",AND(E4992&lt;=2,F4992&gt;=3),"At Risk",AND(E4992&lt;=2,F4992&lt;=2,G4992&lt;=2),"Lost",AND(E4992&gt;=4,F4992&lt;=2),"New/Promising",TRUE,"Needs Attention")</f>
        <v>Champions</v>
      </c>
      <c r="I4992" s="3" t="str">
        <f t="shared" si="81"/>
        <v>Active</v>
      </c>
      <c r="J4992" s="3" t="str">
        <f>_xlfn.XLOOKUP(A4992,'Country_Lookup'!$D:$D,'Country_Lookup'!$E:$E)</f>
        <v>United Kingdom</v>
      </c>
    </row>
    <row r="4993" spans="1:10" x14ac:dyDescent="0.3">
      <c r="A4993">
        <v>17387</v>
      </c>
      <c r="B4993">
        <v>19</v>
      </c>
      <c r="C4993">
        <v>2</v>
      </c>
      <c r="D4993">
        <v>784.11000000000047</v>
      </c>
      <c r="E4993" cm="1">
        <f t="array" ref="E4993">_xlfn.IFS(B4993&lt;=PERCENTILE($B$3:$B$5882,0.2),5,B4993&lt;=PERCENTILE($B$3:$B$5882,0.4),4,B4993&lt;=PERCENTILE($B$3:$B$5882,0.6),3,B4993&lt;=PERCENTILE($B$3:$B$5882,0.8),2,TRUE,1)</f>
        <v>5</v>
      </c>
      <c r="F4993" cm="1">
        <f t="array" ref="F4993">_xlfn.IFS(C4993&lt;=PERCENTILE($C$3:$C$5882,0.2),1,C4993&lt;=PERCENTILE($C$3:$C$5882,0.4),2,C4993&lt;=PERCENTILE($C$3:$C$5882,0.6),3,C4993&lt;=PERCENTILE($C$3:$C$5882,0.8),4,TRUE,5)</f>
        <v>2</v>
      </c>
      <c r="G4993" cm="1">
        <f t="array" ref="G4993">_xlfn.IFS(D4993&lt;=PERCENTILE($D$3:$D$5882,0.2),1,D4993&lt;=PERCENTILE($D$3:$D$5882,0.4),2,D4993&lt;=PERCENTILE($D$3:$D$5882,0.6),3,D4993&lt;=PERCENTILE($D$3:$D$5882,0.8),4,TRUE,5)</f>
        <v>3</v>
      </c>
      <c r="H4993" s="3" t="str" cm="1">
        <f t="array" ref="H4993">_xlfn.IFS(AND(E4993&gt;=4,F4993&gt;=4,G4993&gt;=4),"Champions",AND(E4993&gt;=3,F4993&gt;=3,G4993&gt;=3),"Loyal Customers",AND(E4993&lt;=2,F4993&gt;=3),"At Risk",AND(E4993&lt;=2,F4993&lt;=2,G4993&lt;=2),"Lost",AND(E4993&gt;=4,F4993&lt;=2),"New/Promising",TRUE,"Needs Attention")</f>
        <v>New/Promising</v>
      </c>
      <c r="I4993" s="3" t="str">
        <f t="shared" si="81"/>
        <v>Active</v>
      </c>
      <c r="J4993" s="3" t="str">
        <f>_xlfn.XLOOKUP(A4993,'Country_Lookup'!$D:$D,'Country_Lookup'!$E:$E)</f>
        <v>United Kingdom</v>
      </c>
    </row>
    <row r="4994" spans="1:10" x14ac:dyDescent="0.3">
      <c r="A4994">
        <v>17388</v>
      </c>
      <c r="B4994">
        <v>77</v>
      </c>
      <c r="C4994">
        <v>11</v>
      </c>
      <c r="D4994">
        <v>2691.5700000000038</v>
      </c>
      <c r="E4994" cm="1">
        <f t="array" ref="E4994">_xlfn.IFS(B4994&lt;=PERCENTILE($B$3:$B$5882,0.2),5,B4994&lt;=PERCENTILE($B$3:$B$5882,0.4),4,B4994&lt;=PERCENTILE($B$3:$B$5882,0.6),3,B4994&lt;=PERCENTILE($B$3:$B$5882,0.8),2,TRUE,1)</f>
        <v>3</v>
      </c>
      <c r="F4994" cm="1">
        <f t="array" ref="F4994">_xlfn.IFS(C4994&lt;=PERCENTILE($C$3:$C$5882,0.2),1,C4994&lt;=PERCENTILE($C$3:$C$5882,0.4),2,C4994&lt;=PERCENTILE($C$3:$C$5882,0.6),3,C4994&lt;=PERCENTILE($C$3:$C$5882,0.8),4,TRUE,5)</f>
        <v>5</v>
      </c>
      <c r="G4994" cm="1">
        <f t="array" ref="G4994">_xlfn.IFS(D4994&lt;=PERCENTILE($D$3:$D$5882,0.2),1,D4994&lt;=PERCENTILE($D$3:$D$5882,0.4),2,D4994&lt;=PERCENTILE($D$3:$D$5882,0.6),3,D4994&lt;=PERCENTILE($D$3:$D$5882,0.8),4,TRUE,5)</f>
        <v>4</v>
      </c>
      <c r="H4994" s="3" t="str" cm="1">
        <f t="array" ref="H4994">_xlfn.IFS(AND(E4994&gt;=4,F4994&gt;=4,G4994&gt;=4),"Champions",AND(E4994&gt;=3,F4994&gt;=3,G4994&gt;=3),"Loyal Customers",AND(E4994&lt;=2,F4994&gt;=3),"At Risk",AND(E4994&lt;=2,F4994&lt;=2,G4994&lt;=2),"Lost",AND(E4994&gt;=4,F4994&lt;=2),"New/Promising",TRUE,"Needs Attention")</f>
        <v>Loyal Customers</v>
      </c>
      <c r="I4994" s="3" t="str">
        <f t="shared" si="81"/>
        <v>Active</v>
      </c>
      <c r="J4994" s="3" t="str">
        <f>_xlfn.XLOOKUP(A4994,'Country_Lookup'!$D:$D,'Country_Lookup'!$E:$E)</f>
        <v>United Kingdom</v>
      </c>
    </row>
    <row r="4995" spans="1:10" x14ac:dyDescent="0.3">
      <c r="A4995">
        <v>17389</v>
      </c>
      <c r="B4995">
        <v>0</v>
      </c>
      <c r="C4995">
        <v>61</v>
      </c>
      <c r="D4995">
        <v>57224.679999999775</v>
      </c>
      <c r="E4995" cm="1">
        <f t="array" ref="E4995">_xlfn.IFS(B4995&lt;=PERCENTILE($B$3:$B$5882,0.2),5,B4995&lt;=PERCENTILE($B$3:$B$5882,0.4),4,B4995&lt;=PERCENTILE($B$3:$B$5882,0.6),3,B4995&lt;=PERCENTILE($B$3:$B$5882,0.8),2,TRUE,1)</f>
        <v>5</v>
      </c>
      <c r="F4995" cm="1">
        <f t="array" ref="F4995">_xlfn.IFS(C4995&lt;=PERCENTILE($C$3:$C$5882,0.2),1,C4995&lt;=PERCENTILE($C$3:$C$5882,0.4),2,C4995&lt;=PERCENTILE($C$3:$C$5882,0.6),3,C4995&lt;=PERCENTILE($C$3:$C$5882,0.8),4,TRUE,5)</f>
        <v>5</v>
      </c>
      <c r="G4995" cm="1">
        <f t="array" ref="G4995">_xlfn.IFS(D4995&lt;=PERCENTILE($D$3:$D$5882,0.2),1,D4995&lt;=PERCENTILE($D$3:$D$5882,0.4),2,D4995&lt;=PERCENTILE($D$3:$D$5882,0.6),3,D4995&lt;=PERCENTILE($D$3:$D$5882,0.8),4,TRUE,5)</f>
        <v>5</v>
      </c>
      <c r="H4995" s="3" t="str" cm="1">
        <f t="array" ref="H4995">_xlfn.IFS(AND(E4995&gt;=4,F4995&gt;=4,G4995&gt;=4),"Champions",AND(E4995&gt;=3,F4995&gt;=3,G4995&gt;=3),"Loyal Customers",AND(E4995&lt;=2,F4995&gt;=3),"At Risk",AND(E4995&lt;=2,F4995&lt;=2,G4995&lt;=2),"Lost",AND(E4995&gt;=4,F4995&lt;=2),"New/Promising",TRUE,"Needs Attention")</f>
        <v>Champions</v>
      </c>
      <c r="I4995" s="3" t="str">
        <f t="shared" ref="I4995:I5058" si="82">IF(B4995&gt;90,"Churned","Active")</f>
        <v>Active</v>
      </c>
      <c r="J4995" s="3" t="str">
        <f>_xlfn.XLOOKUP(A4995,'Country_Lookup'!$D:$D,'Country_Lookup'!$E:$E)</f>
        <v>United Kingdom</v>
      </c>
    </row>
    <row r="4996" spans="1:10" x14ac:dyDescent="0.3">
      <c r="A4996">
        <v>17390</v>
      </c>
      <c r="B4996">
        <v>420</v>
      </c>
      <c r="C4996">
        <v>1</v>
      </c>
      <c r="D4996">
        <v>149.29999999999998</v>
      </c>
      <c r="E4996" cm="1">
        <f t="array" ref="E4996">_xlfn.IFS(B4996&lt;=PERCENTILE($B$3:$B$5882,0.2),5,B4996&lt;=PERCENTILE($B$3:$B$5882,0.4),4,B4996&lt;=PERCENTILE($B$3:$B$5882,0.6),3,B4996&lt;=PERCENTILE($B$3:$B$5882,0.8),2,TRUE,1)</f>
        <v>1</v>
      </c>
      <c r="F4996" cm="1">
        <f t="array" ref="F4996">_xlfn.IFS(C4996&lt;=PERCENTILE($C$3:$C$5882,0.2),1,C4996&lt;=PERCENTILE($C$3:$C$5882,0.4),2,C4996&lt;=PERCENTILE($C$3:$C$5882,0.6),3,C4996&lt;=PERCENTILE($C$3:$C$5882,0.8),4,TRUE,5)</f>
        <v>1</v>
      </c>
      <c r="G4996" cm="1">
        <f t="array" ref="G4996">_xlfn.IFS(D4996&lt;=PERCENTILE($D$3:$D$5882,0.2),1,D4996&lt;=PERCENTILE($D$3:$D$5882,0.4),2,D4996&lt;=PERCENTILE($D$3:$D$5882,0.6),3,D4996&lt;=PERCENTILE($D$3:$D$5882,0.8),4,TRUE,5)</f>
        <v>1</v>
      </c>
      <c r="H4996" s="3" t="str" cm="1">
        <f t="array" ref="H4996">_xlfn.IFS(AND(E4996&gt;=4,F4996&gt;=4,G4996&gt;=4),"Champions",AND(E4996&gt;=3,F4996&gt;=3,G4996&gt;=3),"Loyal Customers",AND(E4996&lt;=2,F4996&gt;=3),"At Risk",AND(E4996&lt;=2,F4996&lt;=2,G4996&lt;=2),"Lost",AND(E4996&gt;=4,F4996&lt;=2),"New/Promising",TRUE,"Needs Attention")</f>
        <v>Lost</v>
      </c>
      <c r="I4996" s="3" t="str">
        <f t="shared" si="82"/>
        <v>Churned</v>
      </c>
      <c r="J4996" s="3" t="str">
        <f>_xlfn.XLOOKUP(A4996,'Country_Lookup'!$D:$D,'Country_Lookup'!$E:$E)</f>
        <v>United Kingdom</v>
      </c>
    </row>
    <row r="4997" spans="1:10" x14ac:dyDescent="0.3">
      <c r="A4997">
        <v>17391</v>
      </c>
      <c r="B4997">
        <v>163</v>
      </c>
      <c r="C4997">
        <v>2</v>
      </c>
      <c r="D4997">
        <v>508.8</v>
      </c>
      <c r="E4997" cm="1">
        <f t="array" ref="E4997">_xlfn.IFS(B4997&lt;=PERCENTILE($B$3:$B$5882,0.2),5,B4997&lt;=PERCENTILE($B$3:$B$5882,0.4),4,B4997&lt;=PERCENTILE($B$3:$B$5882,0.6),3,B4997&lt;=PERCENTILE($B$3:$B$5882,0.8),2,TRUE,1)</f>
        <v>3</v>
      </c>
      <c r="F4997" cm="1">
        <f t="array" ref="F4997">_xlfn.IFS(C4997&lt;=PERCENTILE($C$3:$C$5882,0.2),1,C4997&lt;=PERCENTILE($C$3:$C$5882,0.4),2,C4997&lt;=PERCENTILE($C$3:$C$5882,0.6),3,C4997&lt;=PERCENTILE($C$3:$C$5882,0.8),4,TRUE,5)</f>
        <v>2</v>
      </c>
      <c r="G4997" cm="1">
        <f t="array" ref="G4997">_xlfn.IFS(D4997&lt;=PERCENTILE($D$3:$D$5882,0.2),1,D4997&lt;=PERCENTILE($D$3:$D$5882,0.4),2,D4997&lt;=PERCENTILE($D$3:$D$5882,0.6),3,D4997&lt;=PERCENTILE($D$3:$D$5882,0.8),4,TRUE,5)</f>
        <v>2</v>
      </c>
      <c r="H4997" s="3" t="str" cm="1">
        <f t="array" ref="H4997">_xlfn.IFS(AND(E4997&gt;=4,F4997&gt;=4,G4997&gt;=4),"Champions",AND(E4997&gt;=3,F4997&gt;=3,G4997&gt;=3),"Loyal Customers",AND(E4997&lt;=2,F4997&gt;=3),"At Risk",AND(E4997&lt;=2,F4997&lt;=2,G4997&lt;=2),"Lost",AND(E4997&gt;=4,F4997&lt;=2),"New/Promising",TRUE,"Needs Attention")</f>
        <v>Needs Attention</v>
      </c>
      <c r="I4997" s="3" t="str">
        <f t="shared" si="82"/>
        <v>Churned</v>
      </c>
      <c r="J4997" s="3" t="str">
        <f>_xlfn.XLOOKUP(A4997,'Country_Lookup'!$D:$D,'Country_Lookup'!$E:$E)</f>
        <v>United Kingdom</v>
      </c>
    </row>
    <row r="4998" spans="1:10" x14ac:dyDescent="0.3">
      <c r="A4998">
        <v>17392</v>
      </c>
      <c r="B4998">
        <v>306</v>
      </c>
      <c r="C4998">
        <v>3</v>
      </c>
      <c r="D4998">
        <v>626.55999999999972</v>
      </c>
      <c r="E4998" cm="1">
        <f t="array" ref="E4998">_xlfn.IFS(B4998&lt;=PERCENTILE($B$3:$B$5882,0.2),5,B4998&lt;=PERCENTILE($B$3:$B$5882,0.4),4,B4998&lt;=PERCENTILE($B$3:$B$5882,0.6),3,B4998&lt;=PERCENTILE($B$3:$B$5882,0.8),2,TRUE,1)</f>
        <v>2</v>
      </c>
      <c r="F4998" cm="1">
        <f t="array" ref="F4998">_xlfn.IFS(C4998&lt;=PERCENTILE($C$3:$C$5882,0.2),1,C4998&lt;=PERCENTILE($C$3:$C$5882,0.4),2,C4998&lt;=PERCENTILE($C$3:$C$5882,0.6),3,C4998&lt;=PERCENTILE($C$3:$C$5882,0.8),4,TRUE,5)</f>
        <v>3</v>
      </c>
      <c r="G4998" cm="1">
        <f t="array" ref="G4998">_xlfn.IFS(D4998&lt;=PERCENTILE($D$3:$D$5882,0.2),1,D4998&lt;=PERCENTILE($D$3:$D$5882,0.4),2,D4998&lt;=PERCENTILE($D$3:$D$5882,0.6),3,D4998&lt;=PERCENTILE($D$3:$D$5882,0.8),4,TRUE,5)</f>
        <v>3</v>
      </c>
      <c r="H4998" s="3" t="str" cm="1">
        <f t="array" ref="H4998">_xlfn.IFS(AND(E4998&gt;=4,F4998&gt;=4,G4998&gt;=4),"Champions",AND(E4998&gt;=3,F4998&gt;=3,G4998&gt;=3),"Loyal Customers",AND(E4998&lt;=2,F4998&gt;=3),"At Risk",AND(E4998&lt;=2,F4998&lt;=2,G4998&lt;=2),"Lost",AND(E4998&gt;=4,F4998&lt;=2),"New/Promising",TRUE,"Needs Attention")</f>
        <v>At Risk</v>
      </c>
      <c r="I4998" s="3" t="str">
        <f t="shared" si="82"/>
        <v>Churned</v>
      </c>
      <c r="J4998" s="3" t="str">
        <f>_xlfn.XLOOKUP(A4998,'Country_Lookup'!$D:$D,'Country_Lookup'!$E:$E)</f>
        <v>United Kingdom</v>
      </c>
    </row>
    <row r="4999" spans="1:10" x14ac:dyDescent="0.3">
      <c r="A4999">
        <v>17393</v>
      </c>
      <c r="B4999">
        <v>410</v>
      </c>
      <c r="C4999">
        <v>2</v>
      </c>
      <c r="D4999">
        <v>381.14999999999992</v>
      </c>
      <c r="E4999" cm="1">
        <f t="array" ref="E4999">_xlfn.IFS(B4999&lt;=PERCENTILE($B$3:$B$5882,0.2),5,B4999&lt;=PERCENTILE($B$3:$B$5882,0.4),4,B4999&lt;=PERCENTILE($B$3:$B$5882,0.6),3,B4999&lt;=PERCENTILE($B$3:$B$5882,0.8),2,TRUE,1)</f>
        <v>2</v>
      </c>
      <c r="F4999" cm="1">
        <f t="array" ref="F4999">_xlfn.IFS(C4999&lt;=PERCENTILE($C$3:$C$5882,0.2),1,C4999&lt;=PERCENTILE($C$3:$C$5882,0.4),2,C4999&lt;=PERCENTILE($C$3:$C$5882,0.6),3,C4999&lt;=PERCENTILE($C$3:$C$5882,0.8),4,TRUE,5)</f>
        <v>2</v>
      </c>
      <c r="G4999" cm="1">
        <f t="array" ref="G4999">_xlfn.IFS(D4999&lt;=PERCENTILE($D$3:$D$5882,0.2),1,D4999&lt;=PERCENTILE($D$3:$D$5882,0.4),2,D4999&lt;=PERCENTILE($D$3:$D$5882,0.6),3,D4999&lt;=PERCENTILE($D$3:$D$5882,0.8),4,TRUE,5)</f>
        <v>2</v>
      </c>
      <c r="H4999" s="3" t="str" cm="1">
        <f t="array" ref="H4999">_xlfn.IFS(AND(E4999&gt;=4,F4999&gt;=4,G4999&gt;=4),"Champions",AND(E4999&gt;=3,F4999&gt;=3,G4999&gt;=3),"Loyal Customers",AND(E4999&lt;=2,F4999&gt;=3),"At Risk",AND(E4999&lt;=2,F4999&lt;=2,G4999&lt;=2),"Lost",AND(E4999&gt;=4,F4999&lt;=2),"New/Promising",TRUE,"Needs Attention")</f>
        <v>Lost</v>
      </c>
      <c r="I4999" s="3" t="str">
        <f t="shared" si="82"/>
        <v>Churned</v>
      </c>
      <c r="J4999" s="3" t="str">
        <f>_xlfn.XLOOKUP(A4999,'Country_Lookup'!$D:$D,'Country_Lookup'!$E:$E)</f>
        <v>United Kingdom</v>
      </c>
    </row>
    <row r="5000" spans="1:10" x14ac:dyDescent="0.3">
      <c r="A5000">
        <v>17394</v>
      </c>
      <c r="B5000">
        <v>219</v>
      </c>
      <c r="C5000">
        <v>1</v>
      </c>
      <c r="D5000">
        <v>203.86999999999998</v>
      </c>
      <c r="E5000" cm="1">
        <f t="array" ref="E5000">_xlfn.IFS(B5000&lt;=PERCENTILE($B$3:$B$5882,0.2),5,B5000&lt;=PERCENTILE($B$3:$B$5882,0.4),4,B5000&lt;=PERCENTILE($B$3:$B$5882,0.6),3,B5000&lt;=PERCENTILE($B$3:$B$5882,0.8),2,TRUE,1)</f>
        <v>2</v>
      </c>
      <c r="F5000" cm="1">
        <f t="array" ref="F5000">_xlfn.IFS(C5000&lt;=PERCENTILE($C$3:$C$5882,0.2),1,C5000&lt;=PERCENTILE($C$3:$C$5882,0.4),2,C5000&lt;=PERCENTILE($C$3:$C$5882,0.6),3,C5000&lt;=PERCENTILE($C$3:$C$5882,0.8),4,TRUE,5)</f>
        <v>1</v>
      </c>
      <c r="G5000" cm="1">
        <f t="array" ref="G5000">_xlfn.IFS(D5000&lt;=PERCENTILE($D$3:$D$5882,0.2),1,D5000&lt;=PERCENTILE($D$3:$D$5882,0.4),2,D5000&lt;=PERCENTILE($D$3:$D$5882,0.6),3,D5000&lt;=PERCENTILE($D$3:$D$5882,0.8),4,TRUE,5)</f>
        <v>1</v>
      </c>
      <c r="H5000" s="3" t="str" cm="1">
        <f t="array" ref="H5000">_xlfn.IFS(AND(E5000&gt;=4,F5000&gt;=4,G5000&gt;=4),"Champions",AND(E5000&gt;=3,F5000&gt;=3,G5000&gt;=3),"Loyal Customers",AND(E5000&lt;=2,F5000&gt;=3),"At Risk",AND(E5000&lt;=2,F5000&lt;=2,G5000&lt;=2),"Lost",AND(E5000&gt;=4,F5000&lt;=2),"New/Promising",TRUE,"Needs Attention")</f>
        <v>Lost</v>
      </c>
      <c r="I5000" s="3" t="str">
        <f t="shared" si="82"/>
        <v>Churned</v>
      </c>
      <c r="J5000" s="3" t="str">
        <f>_xlfn.XLOOKUP(A5000,'Country_Lookup'!$D:$D,'Country_Lookup'!$E:$E)</f>
        <v>United Kingdom</v>
      </c>
    </row>
    <row r="5001" spans="1:10" x14ac:dyDescent="0.3">
      <c r="A5001">
        <v>17395</v>
      </c>
      <c r="B5001">
        <v>508</v>
      </c>
      <c r="C5001">
        <v>1</v>
      </c>
      <c r="D5001">
        <v>97.5</v>
      </c>
      <c r="E5001" cm="1">
        <f t="array" ref="E5001">_xlfn.IFS(B5001&lt;=PERCENTILE($B$3:$B$5882,0.2),5,B5001&lt;=PERCENTILE($B$3:$B$5882,0.4),4,B5001&lt;=PERCENTILE($B$3:$B$5882,0.6),3,B5001&lt;=PERCENTILE($B$3:$B$5882,0.8),2,TRUE,1)</f>
        <v>1</v>
      </c>
      <c r="F5001" cm="1">
        <f t="array" ref="F5001">_xlfn.IFS(C5001&lt;=PERCENTILE($C$3:$C$5882,0.2),1,C5001&lt;=PERCENTILE($C$3:$C$5882,0.4),2,C5001&lt;=PERCENTILE($C$3:$C$5882,0.6),3,C5001&lt;=PERCENTILE($C$3:$C$5882,0.8),4,TRUE,5)</f>
        <v>1</v>
      </c>
      <c r="G5001" cm="1">
        <f t="array" ref="G5001">_xlfn.IFS(D5001&lt;=PERCENTILE($D$3:$D$5882,0.2),1,D5001&lt;=PERCENTILE($D$3:$D$5882,0.4),2,D5001&lt;=PERCENTILE($D$3:$D$5882,0.6),3,D5001&lt;=PERCENTILE($D$3:$D$5882,0.8),4,TRUE,5)</f>
        <v>1</v>
      </c>
      <c r="H5001" s="3" t="str" cm="1">
        <f t="array" ref="H5001">_xlfn.IFS(AND(E5001&gt;=4,F5001&gt;=4,G5001&gt;=4),"Champions",AND(E5001&gt;=3,F5001&gt;=3,G5001&gt;=3),"Loyal Customers",AND(E5001&lt;=2,F5001&gt;=3),"At Risk",AND(E5001&lt;=2,F5001&lt;=2,G5001&lt;=2),"Lost",AND(E5001&gt;=4,F5001&lt;=2),"New/Promising",TRUE,"Needs Attention")</f>
        <v>Lost</v>
      </c>
      <c r="I5001" s="3" t="str">
        <f t="shared" si="82"/>
        <v>Churned</v>
      </c>
      <c r="J5001" s="3" t="str">
        <f>_xlfn.XLOOKUP(A5001,'Country_Lookup'!$D:$D,'Country_Lookup'!$E:$E)</f>
        <v>United Kingdom</v>
      </c>
    </row>
    <row r="5002" spans="1:10" x14ac:dyDescent="0.3">
      <c r="A5002">
        <v>17396</v>
      </c>
      <c r="B5002">
        <v>39</v>
      </c>
      <c r="C5002">
        <v>14</v>
      </c>
      <c r="D5002">
        <v>8807.0999999999931</v>
      </c>
      <c r="E5002" cm="1">
        <f t="array" ref="E5002">_xlfn.IFS(B5002&lt;=PERCENTILE($B$3:$B$5882,0.2),5,B5002&lt;=PERCENTILE($B$3:$B$5882,0.4),4,B5002&lt;=PERCENTILE($B$3:$B$5882,0.6),3,B5002&lt;=PERCENTILE($B$3:$B$5882,0.8),2,TRUE,1)</f>
        <v>4</v>
      </c>
      <c r="F5002" cm="1">
        <f t="array" ref="F5002">_xlfn.IFS(C5002&lt;=PERCENTILE($C$3:$C$5882,0.2),1,C5002&lt;=PERCENTILE($C$3:$C$5882,0.4),2,C5002&lt;=PERCENTILE($C$3:$C$5882,0.6),3,C5002&lt;=PERCENTILE($C$3:$C$5882,0.8),4,TRUE,5)</f>
        <v>5</v>
      </c>
      <c r="G5002" cm="1">
        <f t="array" ref="G5002">_xlfn.IFS(D5002&lt;=PERCENTILE($D$3:$D$5882,0.2),1,D5002&lt;=PERCENTILE($D$3:$D$5882,0.4),2,D5002&lt;=PERCENTILE($D$3:$D$5882,0.6),3,D5002&lt;=PERCENTILE($D$3:$D$5882,0.8),4,TRUE,5)</f>
        <v>5</v>
      </c>
      <c r="H5002" s="3" t="str" cm="1">
        <f t="array" ref="H5002">_xlfn.IFS(AND(E5002&gt;=4,F5002&gt;=4,G5002&gt;=4),"Champions",AND(E5002&gt;=3,F5002&gt;=3,G5002&gt;=3),"Loyal Customers",AND(E5002&lt;=2,F5002&gt;=3),"At Risk",AND(E5002&lt;=2,F5002&lt;=2,G5002&lt;=2),"Lost",AND(E5002&gt;=4,F5002&lt;=2),"New/Promising",TRUE,"Needs Attention")</f>
        <v>Champions</v>
      </c>
      <c r="I5002" s="3" t="str">
        <f t="shared" si="82"/>
        <v>Active</v>
      </c>
      <c r="J5002" s="3" t="str">
        <f>_xlfn.XLOOKUP(A5002,'Country_Lookup'!$D:$D,'Country_Lookup'!$E:$E)</f>
        <v>United Kingdom</v>
      </c>
    </row>
    <row r="5003" spans="1:10" x14ac:dyDescent="0.3">
      <c r="A5003">
        <v>17397</v>
      </c>
      <c r="B5003">
        <v>22</v>
      </c>
      <c r="C5003">
        <v>3</v>
      </c>
      <c r="D5003">
        <v>1233.1799999999957</v>
      </c>
      <c r="E5003" cm="1">
        <f t="array" ref="E5003">_xlfn.IFS(B5003&lt;=PERCENTILE($B$3:$B$5882,0.2),5,B5003&lt;=PERCENTILE($B$3:$B$5882,0.4),4,B5003&lt;=PERCENTILE($B$3:$B$5882,0.6),3,B5003&lt;=PERCENTILE($B$3:$B$5882,0.8),2,TRUE,1)</f>
        <v>4</v>
      </c>
      <c r="F5003" cm="1">
        <f t="array" ref="F5003">_xlfn.IFS(C5003&lt;=PERCENTILE($C$3:$C$5882,0.2),1,C5003&lt;=PERCENTILE($C$3:$C$5882,0.4),2,C5003&lt;=PERCENTILE($C$3:$C$5882,0.6),3,C5003&lt;=PERCENTILE($C$3:$C$5882,0.8),4,TRUE,5)</f>
        <v>3</v>
      </c>
      <c r="G5003" cm="1">
        <f t="array" ref="G5003">_xlfn.IFS(D5003&lt;=PERCENTILE($D$3:$D$5882,0.2),1,D5003&lt;=PERCENTILE($D$3:$D$5882,0.4),2,D5003&lt;=PERCENTILE($D$3:$D$5882,0.6),3,D5003&lt;=PERCENTILE($D$3:$D$5882,0.8),4,TRUE,5)</f>
        <v>3</v>
      </c>
      <c r="H5003" s="3" t="str" cm="1">
        <f t="array" ref="H5003">_xlfn.IFS(AND(E5003&gt;=4,F5003&gt;=4,G5003&gt;=4),"Champions",AND(E5003&gt;=3,F5003&gt;=3,G5003&gt;=3),"Loyal Customers",AND(E5003&lt;=2,F5003&gt;=3),"At Risk",AND(E5003&lt;=2,F5003&lt;=2,G5003&lt;=2),"Lost",AND(E5003&gt;=4,F5003&lt;=2),"New/Promising",TRUE,"Needs Attention")</f>
        <v>Loyal Customers</v>
      </c>
      <c r="I5003" s="3" t="str">
        <f t="shared" si="82"/>
        <v>Active</v>
      </c>
      <c r="J5003" s="3" t="str">
        <f>_xlfn.XLOOKUP(A5003,'Country_Lookup'!$D:$D,'Country_Lookup'!$E:$E)</f>
        <v>United Kingdom</v>
      </c>
    </row>
    <row r="5004" spans="1:10" x14ac:dyDescent="0.3">
      <c r="A5004">
        <v>17398</v>
      </c>
      <c r="B5004">
        <v>114</v>
      </c>
      <c r="C5004">
        <v>3</v>
      </c>
      <c r="D5004">
        <v>653.38000000000068</v>
      </c>
      <c r="E5004" cm="1">
        <f t="array" ref="E5004">_xlfn.IFS(B5004&lt;=PERCENTILE($B$3:$B$5882,0.2),5,B5004&lt;=PERCENTILE($B$3:$B$5882,0.4),4,B5004&lt;=PERCENTILE($B$3:$B$5882,0.6),3,B5004&lt;=PERCENTILE($B$3:$B$5882,0.8),2,TRUE,1)</f>
        <v>3</v>
      </c>
      <c r="F5004" cm="1">
        <f t="array" ref="F5004">_xlfn.IFS(C5004&lt;=PERCENTILE($C$3:$C$5882,0.2),1,C5004&lt;=PERCENTILE($C$3:$C$5882,0.4),2,C5004&lt;=PERCENTILE($C$3:$C$5882,0.6),3,C5004&lt;=PERCENTILE($C$3:$C$5882,0.8),4,TRUE,5)</f>
        <v>3</v>
      </c>
      <c r="G5004" cm="1">
        <f t="array" ref="G5004">_xlfn.IFS(D5004&lt;=PERCENTILE($D$3:$D$5882,0.2),1,D5004&lt;=PERCENTILE($D$3:$D$5882,0.4),2,D5004&lt;=PERCENTILE($D$3:$D$5882,0.6),3,D5004&lt;=PERCENTILE($D$3:$D$5882,0.8),4,TRUE,5)</f>
        <v>3</v>
      </c>
      <c r="H5004" s="3" t="str" cm="1">
        <f t="array" ref="H5004">_xlfn.IFS(AND(E5004&gt;=4,F5004&gt;=4,G5004&gt;=4),"Champions",AND(E5004&gt;=3,F5004&gt;=3,G5004&gt;=3),"Loyal Customers",AND(E5004&lt;=2,F5004&gt;=3),"At Risk",AND(E5004&lt;=2,F5004&lt;=2,G5004&lt;=2),"Lost",AND(E5004&gt;=4,F5004&lt;=2),"New/Promising",TRUE,"Needs Attention")</f>
        <v>Loyal Customers</v>
      </c>
      <c r="I5004" s="3" t="str">
        <f t="shared" si="82"/>
        <v>Churned</v>
      </c>
      <c r="J5004" s="3" t="str">
        <f>_xlfn.XLOOKUP(A5004,'Country_Lookup'!$D:$D,'Country_Lookup'!$E:$E)</f>
        <v>United Kingdom</v>
      </c>
    </row>
    <row r="5005" spans="1:10" x14ac:dyDescent="0.3">
      <c r="A5005">
        <v>17400</v>
      </c>
      <c r="B5005">
        <v>126</v>
      </c>
      <c r="C5005">
        <v>8</v>
      </c>
      <c r="D5005">
        <v>4677.0500000000202</v>
      </c>
      <c r="E5005" cm="1">
        <f t="array" ref="E5005">_xlfn.IFS(B5005&lt;=PERCENTILE($B$3:$B$5882,0.2),5,B5005&lt;=PERCENTILE($B$3:$B$5882,0.4),4,B5005&lt;=PERCENTILE($B$3:$B$5882,0.6),3,B5005&lt;=PERCENTILE($B$3:$B$5882,0.8),2,TRUE,1)</f>
        <v>3</v>
      </c>
      <c r="F5005" cm="1">
        <f t="array" ref="F5005">_xlfn.IFS(C5005&lt;=PERCENTILE($C$3:$C$5882,0.2),1,C5005&lt;=PERCENTILE($C$3:$C$5882,0.4),2,C5005&lt;=PERCENTILE($C$3:$C$5882,0.6),3,C5005&lt;=PERCENTILE($C$3:$C$5882,0.8),4,TRUE,5)</f>
        <v>4</v>
      </c>
      <c r="G5005" cm="1">
        <f t="array" ref="G5005">_xlfn.IFS(D5005&lt;=PERCENTILE($D$3:$D$5882,0.2),1,D5005&lt;=PERCENTILE($D$3:$D$5882,0.4),2,D5005&lt;=PERCENTILE($D$3:$D$5882,0.6),3,D5005&lt;=PERCENTILE($D$3:$D$5882,0.8),4,TRUE,5)</f>
        <v>5</v>
      </c>
      <c r="H5005" s="3" t="str" cm="1">
        <f t="array" ref="H5005">_xlfn.IFS(AND(E5005&gt;=4,F5005&gt;=4,G5005&gt;=4),"Champions",AND(E5005&gt;=3,F5005&gt;=3,G5005&gt;=3),"Loyal Customers",AND(E5005&lt;=2,F5005&gt;=3),"At Risk",AND(E5005&lt;=2,F5005&lt;=2,G5005&lt;=2),"Lost",AND(E5005&gt;=4,F5005&lt;=2),"New/Promising",TRUE,"Needs Attention")</f>
        <v>Loyal Customers</v>
      </c>
      <c r="I5005" s="3" t="str">
        <f t="shared" si="82"/>
        <v>Churned</v>
      </c>
      <c r="J5005" s="3" t="str">
        <f>_xlfn.XLOOKUP(A5005,'Country_Lookup'!$D:$D,'Country_Lookup'!$E:$E)</f>
        <v>United Kingdom</v>
      </c>
    </row>
    <row r="5006" spans="1:10" x14ac:dyDescent="0.3">
      <c r="A5006">
        <v>17401</v>
      </c>
      <c r="B5006">
        <v>541</v>
      </c>
      <c r="C5006">
        <v>1</v>
      </c>
      <c r="D5006">
        <v>114.84999999999998</v>
      </c>
      <c r="E5006" cm="1">
        <f t="array" ref="E5006">_xlfn.IFS(B5006&lt;=PERCENTILE($B$3:$B$5882,0.2),5,B5006&lt;=PERCENTILE($B$3:$B$5882,0.4),4,B5006&lt;=PERCENTILE($B$3:$B$5882,0.6),3,B5006&lt;=PERCENTILE($B$3:$B$5882,0.8),2,TRUE,1)</f>
        <v>1</v>
      </c>
      <c r="F5006" cm="1">
        <f t="array" ref="F5006">_xlfn.IFS(C5006&lt;=PERCENTILE($C$3:$C$5882,0.2),1,C5006&lt;=PERCENTILE($C$3:$C$5882,0.4),2,C5006&lt;=PERCENTILE($C$3:$C$5882,0.6),3,C5006&lt;=PERCENTILE($C$3:$C$5882,0.8),4,TRUE,5)</f>
        <v>1</v>
      </c>
      <c r="G5006" cm="1">
        <f t="array" ref="G5006">_xlfn.IFS(D5006&lt;=PERCENTILE($D$3:$D$5882,0.2),1,D5006&lt;=PERCENTILE($D$3:$D$5882,0.4),2,D5006&lt;=PERCENTILE($D$3:$D$5882,0.6),3,D5006&lt;=PERCENTILE($D$3:$D$5882,0.8),4,TRUE,5)</f>
        <v>1</v>
      </c>
      <c r="H5006" s="3" t="str" cm="1">
        <f t="array" ref="H5006">_xlfn.IFS(AND(E5006&gt;=4,F5006&gt;=4,G5006&gt;=4),"Champions",AND(E5006&gt;=3,F5006&gt;=3,G5006&gt;=3),"Loyal Customers",AND(E5006&lt;=2,F5006&gt;=3),"At Risk",AND(E5006&lt;=2,F5006&lt;=2,G5006&lt;=2),"Lost",AND(E5006&gt;=4,F5006&lt;=2),"New/Promising",TRUE,"Needs Attention")</f>
        <v>Lost</v>
      </c>
      <c r="I5006" s="3" t="str">
        <f t="shared" si="82"/>
        <v>Churned</v>
      </c>
      <c r="J5006" s="3" t="str">
        <f>_xlfn.XLOOKUP(A5006,'Country_Lookup'!$D:$D,'Country_Lookup'!$E:$E)</f>
        <v>United Kingdom</v>
      </c>
    </row>
    <row r="5007" spans="1:10" x14ac:dyDescent="0.3">
      <c r="A5007">
        <v>17402</v>
      </c>
      <c r="B5007">
        <v>4</v>
      </c>
      <c r="C5007">
        <v>23</v>
      </c>
      <c r="D5007">
        <v>5096.1800000000221</v>
      </c>
      <c r="E5007" cm="1">
        <f t="array" ref="E5007">_xlfn.IFS(B5007&lt;=PERCENTILE($B$3:$B$5882,0.2),5,B5007&lt;=PERCENTILE($B$3:$B$5882,0.4),4,B5007&lt;=PERCENTILE($B$3:$B$5882,0.6),3,B5007&lt;=PERCENTILE($B$3:$B$5882,0.8),2,TRUE,1)</f>
        <v>5</v>
      </c>
      <c r="F5007" cm="1">
        <f t="array" ref="F5007">_xlfn.IFS(C5007&lt;=PERCENTILE($C$3:$C$5882,0.2),1,C5007&lt;=PERCENTILE($C$3:$C$5882,0.4),2,C5007&lt;=PERCENTILE($C$3:$C$5882,0.6),3,C5007&lt;=PERCENTILE($C$3:$C$5882,0.8),4,TRUE,5)</f>
        <v>5</v>
      </c>
      <c r="G5007" cm="1">
        <f t="array" ref="G5007">_xlfn.IFS(D5007&lt;=PERCENTILE($D$3:$D$5882,0.2),1,D5007&lt;=PERCENTILE($D$3:$D$5882,0.4),2,D5007&lt;=PERCENTILE($D$3:$D$5882,0.6),3,D5007&lt;=PERCENTILE($D$3:$D$5882,0.8),4,TRUE,5)</f>
        <v>5</v>
      </c>
      <c r="H5007" s="3" t="str" cm="1">
        <f t="array" ref="H5007">_xlfn.IFS(AND(E5007&gt;=4,F5007&gt;=4,G5007&gt;=4),"Champions",AND(E5007&gt;=3,F5007&gt;=3,G5007&gt;=3),"Loyal Customers",AND(E5007&lt;=2,F5007&gt;=3),"At Risk",AND(E5007&lt;=2,F5007&lt;=2,G5007&lt;=2),"Lost",AND(E5007&gt;=4,F5007&lt;=2),"New/Promising",TRUE,"Needs Attention")</f>
        <v>Champions</v>
      </c>
      <c r="I5007" s="3" t="str">
        <f t="shared" si="82"/>
        <v>Active</v>
      </c>
      <c r="J5007" s="3" t="str">
        <f>_xlfn.XLOOKUP(A5007,'Country_Lookup'!$D:$D,'Country_Lookup'!$E:$E)</f>
        <v>United Kingdom</v>
      </c>
    </row>
    <row r="5008" spans="1:10" x14ac:dyDescent="0.3">
      <c r="A5008">
        <v>17403</v>
      </c>
      <c r="B5008">
        <v>36</v>
      </c>
      <c r="C5008">
        <v>2</v>
      </c>
      <c r="D5008">
        <v>400.56999999999988</v>
      </c>
      <c r="E5008" cm="1">
        <f t="array" ref="E5008">_xlfn.IFS(B5008&lt;=PERCENTILE($B$3:$B$5882,0.2),5,B5008&lt;=PERCENTILE($B$3:$B$5882,0.4),4,B5008&lt;=PERCENTILE($B$3:$B$5882,0.6),3,B5008&lt;=PERCENTILE($B$3:$B$5882,0.8),2,TRUE,1)</f>
        <v>4</v>
      </c>
      <c r="F5008" cm="1">
        <f t="array" ref="F5008">_xlfn.IFS(C5008&lt;=PERCENTILE($C$3:$C$5882,0.2),1,C5008&lt;=PERCENTILE($C$3:$C$5882,0.4),2,C5008&lt;=PERCENTILE($C$3:$C$5882,0.6),3,C5008&lt;=PERCENTILE($C$3:$C$5882,0.8),4,TRUE,5)</f>
        <v>2</v>
      </c>
      <c r="G5008" cm="1">
        <f t="array" ref="G5008">_xlfn.IFS(D5008&lt;=PERCENTILE($D$3:$D$5882,0.2),1,D5008&lt;=PERCENTILE($D$3:$D$5882,0.4),2,D5008&lt;=PERCENTILE($D$3:$D$5882,0.6),3,D5008&lt;=PERCENTILE($D$3:$D$5882,0.8),4,TRUE,5)</f>
        <v>2</v>
      </c>
      <c r="H5008" s="3" t="str" cm="1">
        <f t="array" ref="H5008">_xlfn.IFS(AND(E5008&gt;=4,F5008&gt;=4,G5008&gt;=4),"Champions",AND(E5008&gt;=3,F5008&gt;=3,G5008&gt;=3),"Loyal Customers",AND(E5008&lt;=2,F5008&gt;=3),"At Risk",AND(E5008&lt;=2,F5008&lt;=2,G5008&lt;=2),"Lost",AND(E5008&gt;=4,F5008&lt;=2),"New/Promising",TRUE,"Needs Attention")</f>
        <v>New/Promising</v>
      </c>
      <c r="I5008" s="3" t="str">
        <f t="shared" si="82"/>
        <v>Active</v>
      </c>
      <c r="J5008" s="3" t="str">
        <f>_xlfn.XLOOKUP(A5008,'Country_Lookup'!$D:$D,'Country_Lookup'!$E:$E)</f>
        <v>United Kingdom</v>
      </c>
    </row>
    <row r="5009" spans="1:10" x14ac:dyDescent="0.3">
      <c r="A5009">
        <v>17404</v>
      </c>
      <c r="B5009">
        <v>4</v>
      </c>
      <c r="C5009">
        <v>23</v>
      </c>
      <c r="D5009">
        <v>47781.119999999712</v>
      </c>
      <c r="E5009" cm="1">
        <f t="array" ref="E5009">_xlfn.IFS(B5009&lt;=PERCENTILE($B$3:$B$5882,0.2),5,B5009&lt;=PERCENTILE($B$3:$B$5882,0.4),4,B5009&lt;=PERCENTILE($B$3:$B$5882,0.6),3,B5009&lt;=PERCENTILE($B$3:$B$5882,0.8),2,TRUE,1)</f>
        <v>5</v>
      </c>
      <c r="F5009" cm="1">
        <f t="array" ref="F5009">_xlfn.IFS(C5009&lt;=PERCENTILE($C$3:$C$5882,0.2),1,C5009&lt;=PERCENTILE($C$3:$C$5882,0.4),2,C5009&lt;=PERCENTILE($C$3:$C$5882,0.6),3,C5009&lt;=PERCENTILE($C$3:$C$5882,0.8),4,TRUE,5)</f>
        <v>5</v>
      </c>
      <c r="G5009" cm="1">
        <f t="array" ref="G5009">_xlfn.IFS(D5009&lt;=PERCENTILE($D$3:$D$5882,0.2),1,D5009&lt;=PERCENTILE($D$3:$D$5882,0.4),2,D5009&lt;=PERCENTILE($D$3:$D$5882,0.6),3,D5009&lt;=PERCENTILE($D$3:$D$5882,0.8),4,TRUE,5)</f>
        <v>5</v>
      </c>
      <c r="H5009" s="3" t="str" cm="1">
        <f t="array" ref="H5009">_xlfn.IFS(AND(E5009&gt;=4,F5009&gt;=4,G5009&gt;=4),"Champions",AND(E5009&gt;=3,F5009&gt;=3,G5009&gt;=3),"Loyal Customers",AND(E5009&lt;=2,F5009&gt;=3),"At Risk",AND(E5009&lt;=2,F5009&lt;=2,G5009&lt;=2),"Lost",AND(E5009&gt;=4,F5009&lt;=2),"New/Promising",TRUE,"Needs Attention")</f>
        <v>Champions</v>
      </c>
      <c r="I5009" s="3" t="str">
        <f t="shared" si="82"/>
        <v>Active</v>
      </c>
      <c r="J5009" s="3" t="str">
        <f>_xlfn.XLOOKUP(A5009,'Country_Lookup'!$D:$D,'Country_Lookup'!$E:$E)</f>
        <v>Sweden</v>
      </c>
    </row>
    <row r="5010" spans="1:10" x14ac:dyDescent="0.3">
      <c r="A5010">
        <v>17405</v>
      </c>
      <c r="B5010">
        <v>1</v>
      </c>
      <c r="C5010">
        <v>3</v>
      </c>
      <c r="D5010">
        <v>1031.4100000000021</v>
      </c>
      <c r="E5010" cm="1">
        <f t="array" ref="E5010">_xlfn.IFS(B5010&lt;=PERCENTILE($B$3:$B$5882,0.2),5,B5010&lt;=PERCENTILE($B$3:$B$5882,0.4),4,B5010&lt;=PERCENTILE($B$3:$B$5882,0.6),3,B5010&lt;=PERCENTILE($B$3:$B$5882,0.8),2,TRUE,1)</f>
        <v>5</v>
      </c>
      <c r="F5010" cm="1">
        <f t="array" ref="F5010">_xlfn.IFS(C5010&lt;=PERCENTILE($C$3:$C$5882,0.2),1,C5010&lt;=PERCENTILE($C$3:$C$5882,0.4),2,C5010&lt;=PERCENTILE($C$3:$C$5882,0.6),3,C5010&lt;=PERCENTILE($C$3:$C$5882,0.8),4,TRUE,5)</f>
        <v>3</v>
      </c>
      <c r="G5010" cm="1">
        <f t="array" ref="G5010">_xlfn.IFS(D5010&lt;=PERCENTILE($D$3:$D$5882,0.2),1,D5010&lt;=PERCENTILE($D$3:$D$5882,0.4),2,D5010&lt;=PERCENTILE($D$3:$D$5882,0.6),3,D5010&lt;=PERCENTILE($D$3:$D$5882,0.8),4,TRUE,5)</f>
        <v>3</v>
      </c>
      <c r="H5010" s="3" t="str" cm="1">
        <f t="array" ref="H5010">_xlfn.IFS(AND(E5010&gt;=4,F5010&gt;=4,G5010&gt;=4),"Champions",AND(E5010&gt;=3,F5010&gt;=3,G5010&gt;=3),"Loyal Customers",AND(E5010&lt;=2,F5010&gt;=3),"At Risk",AND(E5010&lt;=2,F5010&lt;=2,G5010&lt;=2),"Lost",AND(E5010&gt;=4,F5010&lt;=2),"New/Promising",TRUE,"Needs Attention")</f>
        <v>Loyal Customers</v>
      </c>
      <c r="I5010" s="3" t="str">
        <f t="shared" si="82"/>
        <v>Active</v>
      </c>
      <c r="J5010" s="3" t="str">
        <f>_xlfn.XLOOKUP(A5010,'Country_Lookup'!$D:$D,'Country_Lookup'!$E:$E)</f>
        <v>United Kingdom</v>
      </c>
    </row>
    <row r="5011" spans="1:10" x14ac:dyDescent="0.3">
      <c r="A5011">
        <v>17406</v>
      </c>
      <c r="B5011">
        <v>333</v>
      </c>
      <c r="C5011">
        <v>13</v>
      </c>
      <c r="D5011">
        <v>4905.0500000000238</v>
      </c>
      <c r="E5011" cm="1">
        <f t="array" ref="E5011">_xlfn.IFS(B5011&lt;=PERCENTILE($B$3:$B$5882,0.2),5,B5011&lt;=PERCENTILE($B$3:$B$5882,0.4),4,B5011&lt;=PERCENTILE($B$3:$B$5882,0.6),3,B5011&lt;=PERCENTILE($B$3:$B$5882,0.8),2,TRUE,1)</f>
        <v>2</v>
      </c>
      <c r="F5011" cm="1">
        <f t="array" ref="F5011">_xlfn.IFS(C5011&lt;=PERCENTILE($C$3:$C$5882,0.2),1,C5011&lt;=PERCENTILE($C$3:$C$5882,0.4),2,C5011&lt;=PERCENTILE($C$3:$C$5882,0.6),3,C5011&lt;=PERCENTILE($C$3:$C$5882,0.8),4,TRUE,5)</f>
        <v>5</v>
      </c>
      <c r="G5011" cm="1">
        <f t="array" ref="G5011">_xlfn.IFS(D5011&lt;=PERCENTILE($D$3:$D$5882,0.2),1,D5011&lt;=PERCENTILE($D$3:$D$5882,0.4),2,D5011&lt;=PERCENTILE($D$3:$D$5882,0.6),3,D5011&lt;=PERCENTILE($D$3:$D$5882,0.8),4,TRUE,5)</f>
        <v>5</v>
      </c>
      <c r="H5011" s="3" t="str" cm="1">
        <f t="array" ref="H5011">_xlfn.IFS(AND(E5011&gt;=4,F5011&gt;=4,G5011&gt;=4),"Champions",AND(E5011&gt;=3,F5011&gt;=3,G5011&gt;=3),"Loyal Customers",AND(E5011&lt;=2,F5011&gt;=3),"At Risk",AND(E5011&lt;=2,F5011&lt;=2,G5011&lt;=2),"Lost",AND(E5011&gt;=4,F5011&lt;=2),"New/Promising",TRUE,"Needs Attention")</f>
        <v>At Risk</v>
      </c>
      <c r="I5011" s="3" t="str">
        <f t="shared" si="82"/>
        <v>Churned</v>
      </c>
      <c r="J5011" s="3" t="str">
        <f>_xlfn.XLOOKUP(A5011,'Country_Lookup'!$D:$D,'Country_Lookup'!$E:$E)</f>
        <v>United Kingdom</v>
      </c>
    </row>
    <row r="5012" spans="1:10" x14ac:dyDescent="0.3">
      <c r="A5012">
        <v>17407</v>
      </c>
      <c r="B5012">
        <v>411</v>
      </c>
      <c r="C5012">
        <v>1</v>
      </c>
      <c r="D5012">
        <v>552.89999999999975</v>
      </c>
      <c r="E5012" cm="1">
        <f t="array" ref="E5012">_xlfn.IFS(B5012&lt;=PERCENTILE($B$3:$B$5882,0.2),5,B5012&lt;=PERCENTILE($B$3:$B$5882,0.4),4,B5012&lt;=PERCENTILE($B$3:$B$5882,0.6),3,B5012&lt;=PERCENTILE($B$3:$B$5882,0.8),2,TRUE,1)</f>
        <v>1</v>
      </c>
      <c r="F5012" cm="1">
        <f t="array" ref="F5012">_xlfn.IFS(C5012&lt;=PERCENTILE($C$3:$C$5882,0.2),1,C5012&lt;=PERCENTILE($C$3:$C$5882,0.4),2,C5012&lt;=PERCENTILE($C$3:$C$5882,0.6),3,C5012&lt;=PERCENTILE($C$3:$C$5882,0.8),4,TRUE,5)</f>
        <v>1</v>
      </c>
      <c r="G5012" cm="1">
        <f t="array" ref="G5012">_xlfn.IFS(D5012&lt;=PERCENTILE($D$3:$D$5882,0.2),1,D5012&lt;=PERCENTILE($D$3:$D$5882,0.4),2,D5012&lt;=PERCENTILE($D$3:$D$5882,0.6),3,D5012&lt;=PERCENTILE($D$3:$D$5882,0.8),4,TRUE,5)</f>
        <v>2</v>
      </c>
      <c r="H5012" s="3" t="str" cm="1">
        <f t="array" ref="H5012">_xlfn.IFS(AND(E5012&gt;=4,F5012&gt;=4,G5012&gt;=4),"Champions",AND(E5012&gt;=3,F5012&gt;=3,G5012&gt;=3),"Loyal Customers",AND(E5012&lt;=2,F5012&gt;=3),"At Risk",AND(E5012&lt;=2,F5012&lt;=2,G5012&lt;=2),"Lost",AND(E5012&gt;=4,F5012&lt;=2),"New/Promising",TRUE,"Needs Attention")</f>
        <v>Lost</v>
      </c>
      <c r="I5012" s="3" t="str">
        <f t="shared" si="82"/>
        <v>Churned</v>
      </c>
      <c r="J5012" s="3" t="str">
        <f>_xlfn.XLOOKUP(A5012,'Country_Lookup'!$D:$D,'Country_Lookup'!$E:$E)</f>
        <v>United Kingdom</v>
      </c>
    </row>
    <row r="5013" spans="1:10" x14ac:dyDescent="0.3">
      <c r="A5013">
        <v>17408</v>
      </c>
      <c r="B5013">
        <v>163</v>
      </c>
      <c r="C5013">
        <v>3</v>
      </c>
      <c r="D5013">
        <v>316.09000000000009</v>
      </c>
      <c r="E5013" cm="1">
        <f t="array" ref="E5013">_xlfn.IFS(B5013&lt;=PERCENTILE($B$3:$B$5882,0.2),5,B5013&lt;=PERCENTILE($B$3:$B$5882,0.4),4,B5013&lt;=PERCENTILE($B$3:$B$5882,0.6),3,B5013&lt;=PERCENTILE($B$3:$B$5882,0.8),2,TRUE,1)</f>
        <v>3</v>
      </c>
      <c r="F5013" cm="1">
        <f t="array" ref="F5013">_xlfn.IFS(C5013&lt;=PERCENTILE($C$3:$C$5882,0.2),1,C5013&lt;=PERCENTILE($C$3:$C$5882,0.4),2,C5013&lt;=PERCENTILE($C$3:$C$5882,0.6),3,C5013&lt;=PERCENTILE($C$3:$C$5882,0.8),4,TRUE,5)</f>
        <v>3</v>
      </c>
      <c r="G5013" cm="1">
        <f t="array" ref="G5013">_xlfn.IFS(D5013&lt;=PERCENTILE($D$3:$D$5882,0.2),1,D5013&lt;=PERCENTILE($D$3:$D$5882,0.4),2,D5013&lt;=PERCENTILE($D$3:$D$5882,0.6),3,D5013&lt;=PERCENTILE($D$3:$D$5882,0.8),4,TRUE,5)</f>
        <v>2</v>
      </c>
      <c r="H5013" s="3" t="str" cm="1">
        <f t="array" ref="H5013">_xlfn.IFS(AND(E5013&gt;=4,F5013&gt;=4,G5013&gt;=4),"Champions",AND(E5013&gt;=3,F5013&gt;=3,G5013&gt;=3),"Loyal Customers",AND(E5013&lt;=2,F5013&gt;=3),"At Risk",AND(E5013&lt;=2,F5013&lt;=2,G5013&lt;=2),"Lost",AND(E5013&gt;=4,F5013&lt;=2),"New/Promising",TRUE,"Needs Attention")</f>
        <v>Needs Attention</v>
      </c>
      <c r="I5013" s="3" t="str">
        <f t="shared" si="82"/>
        <v>Churned</v>
      </c>
      <c r="J5013" s="3" t="str">
        <f>_xlfn.XLOOKUP(A5013,'Country_Lookup'!$D:$D,'Country_Lookup'!$E:$E)</f>
        <v>United Kingdom</v>
      </c>
    </row>
    <row r="5014" spans="1:10" x14ac:dyDescent="0.3">
      <c r="A5014">
        <v>17409</v>
      </c>
      <c r="B5014">
        <v>184</v>
      </c>
      <c r="C5014">
        <v>10</v>
      </c>
      <c r="D5014">
        <v>7793.5100000000084</v>
      </c>
      <c r="E5014" cm="1">
        <f t="array" ref="E5014">_xlfn.IFS(B5014&lt;=PERCENTILE($B$3:$B$5882,0.2),5,B5014&lt;=PERCENTILE($B$3:$B$5882,0.4),4,B5014&lt;=PERCENTILE($B$3:$B$5882,0.6),3,B5014&lt;=PERCENTILE($B$3:$B$5882,0.8),2,TRUE,1)</f>
        <v>3</v>
      </c>
      <c r="F5014" cm="1">
        <f t="array" ref="F5014">_xlfn.IFS(C5014&lt;=PERCENTILE($C$3:$C$5882,0.2),1,C5014&lt;=PERCENTILE($C$3:$C$5882,0.4),2,C5014&lt;=PERCENTILE($C$3:$C$5882,0.6),3,C5014&lt;=PERCENTILE($C$3:$C$5882,0.8),4,TRUE,5)</f>
        <v>5</v>
      </c>
      <c r="G5014" cm="1">
        <f t="array" ref="G5014">_xlfn.IFS(D5014&lt;=PERCENTILE($D$3:$D$5882,0.2),1,D5014&lt;=PERCENTILE($D$3:$D$5882,0.4),2,D5014&lt;=PERCENTILE($D$3:$D$5882,0.6),3,D5014&lt;=PERCENTILE($D$3:$D$5882,0.8),4,TRUE,5)</f>
        <v>5</v>
      </c>
      <c r="H5014" s="3" t="str" cm="1">
        <f t="array" ref="H5014">_xlfn.IFS(AND(E5014&gt;=4,F5014&gt;=4,G5014&gt;=4),"Champions",AND(E5014&gt;=3,F5014&gt;=3,G5014&gt;=3),"Loyal Customers",AND(E5014&lt;=2,F5014&gt;=3),"At Risk",AND(E5014&lt;=2,F5014&lt;=2,G5014&lt;=2),"Lost",AND(E5014&gt;=4,F5014&lt;=2),"New/Promising",TRUE,"Needs Attention")</f>
        <v>Loyal Customers</v>
      </c>
      <c r="I5014" s="3" t="str">
        <f t="shared" si="82"/>
        <v>Churned</v>
      </c>
      <c r="J5014" s="3" t="str">
        <f>_xlfn.XLOOKUP(A5014,'Country_Lookup'!$D:$D,'Country_Lookup'!$E:$E)</f>
        <v>United Kingdom</v>
      </c>
    </row>
    <row r="5015" spans="1:10" x14ac:dyDescent="0.3">
      <c r="A5015">
        <v>17410</v>
      </c>
      <c r="B5015">
        <v>16</v>
      </c>
      <c r="C5015">
        <v>5</v>
      </c>
      <c r="D5015">
        <v>1214.7200000000007</v>
      </c>
      <c r="E5015" cm="1">
        <f t="array" ref="E5015">_xlfn.IFS(B5015&lt;=PERCENTILE($B$3:$B$5882,0.2),5,B5015&lt;=PERCENTILE($B$3:$B$5882,0.4),4,B5015&lt;=PERCENTILE($B$3:$B$5882,0.6),3,B5015&lt;=PERCENTILE($B$3:$B$5882,0.8),2,TRUE,1)</f>
        <v>5</v>
      </c>
      <c r="F5015" cm="1">
        <f t="array" ref="F5015">_xlfn.IFS(C5015&lt;=PERCENTILE($C$3:$C$5882,0.2),1,C5015&lt;=PERCENTILE($C$3:$C$5882,0.4),2,C5015&lt;=PERCENTILE($C$3:$C$5882,0.6),3,C5015&lt;=PERCENTILE($C$3:$C$5882,0.8),4,TRUE,5)</f>
        <v>4</v>
      </c>
      <c r="G5015" cm="1">
        <f t="array" ref="G5015">_xlfn.IFS(D5015&lt;=PERCENTILE($D$3:$D$5882,0.2),1,D5015&lt;=PERCENTILE($D$3:$D$5882,0.4),2,D5015&lt;=PERCENTILE($D$3:$D$5882,0.6),3,D5015&lt;=PERCENTILE($D$3:$D$5882,0.8),4,TRUE,5)</f>
        <v>3</v>
      </c>
      <c r="H5015" s="3" t="str" cm="1">
        <f t="array" ref="H5015">_xlfn.IFS(AND(E5015&gt;=4,F5015&gt;=4,G5015&gt;=4),"Champions",AND(E5015&gt;=3,F5015&gt;=3,G5015&gt;=3),"Loyal Customers",AND(E5015&lt;=2,F5015&gt;=3),"At Risk",AND(E5015&lt;=2,F5015&lt;=2,G5015&lt;=2),"Lost",AND(E5015&gt;=4,F5015&lt;=2),"New/Promising",TRUE,"Needs Attention")</f>
        <v>Loyal Customers</v>
      </c>
      <c r="I5015" s="3" t="str">
        <f t="shared" si="82"/>
        <v>Active</v>
      </c>
      <c r="J5015" s="3" t="str">
        <f>_xlfn.XLOOKUP(A5015,'Country_Lookup'!$D:$D,'Country_Lookup'!$E:$E)</f>
        <v>United Kingdom</v>
      </c>
    </row>
    <row r="5016" spans="1:10" x14ac:dyDescent="0.3">
      <c r="A5016">
        <v>17411</v>
      </c>
      <c r="B5016">
        <v>12</v>
      </c>
      <c r="C5016">
        <v>5</v>
      </c>
      <c r="D5016">
        <v>1425.3800000000012</v>
      </c>
      <c r="E5016" cm="1">
        <f t="array" ref="E5016">_xlfn.IFS(B5016&lt;=PERCENTILE($B$3:$B$5882,0.2),5,B5016&lt;=PERCENTILE($B$3:$B$5882,0.4),4,B5016&lt;=PERCENTILE($B$3:$B$5882,0.6),3,B5016&lt;=PERCENTILE($B$3:$B$5882,0.8),2,TRUE,1)</f>
        <v>5</v>
      </c>
      <c r="F5016" cm="1">
        <f t="array" ref="F5016">_xlfn.IFS(C5016&lt;=PERCENTILE($C$3:$C$5882,0.2),1,C5016&lt;=PERCENTILE($C$3:$C$5882,0.4),2,C5016&lt;=PERCENTILE($C$3:$C$5882,0.6),3,C5016&lt;=PERCENTILE($C$3:$C$5882,0.8),4,TRUE,5)</f>
        <v>4</v>
      </c>
      <c r="G5016" cm="1">
        <f t="array" ref="G5016">_xlfn.IFS(D5016&lt;=PERCENTILE($D$3:$D$5882,0.2),1,D5016&lt;=PERCENTILE($D$3:$D$5882,0.4),2,D5016&lt;=PERCENTILE($D$3:$D$5882,0.6),3,D5016&lt;=PERCENTILE($D$3:$D$5882,0.8),4,TRUE,5)</f>
        <v>4</v>
      </c>
      <c r="H5016" s="3" t="str" cm="1">
        <f t="array" ref="H5016">_xlfn.IFS(AND(E5016&gt;=4,F5016&gt;=4,G5016&gt;=4),"Champions",AND(E5016&gt;=3,F5016&gt;=3,G5016&gt;=3),"Loyal Customers",AND(E5016&lt;=2,F5016&gt;=3),"At Risk",AND(E5016&lt;=2,F5016&lt;=2,G5016&lt;=2),"Lost",AND(E5016&gt;=4,F5016&lt;=2),"New/Promising",TRUE,"Needs Attention")</f>
        <v>Champions</v>
      </c>
      <c r="I5016" s="3" t="str">
        <f t="shared" si="82"/>
        <v>Active</v>
      </c>
      <c r="J5016" s="3" t="str">
        <f>_xlfn.XLOOKUP(A5016,'Country_Lookup'!$D:$D,'Country_Lookup'!$E:$E)</f>
        <v>United Kingdom</v>
      </c>
    </row>
    <row r="5017" spans="1:10" x14ac:dyDescent="0.3">
      <c r="A5017">
        <v>17412</v>
      </c>
      <c r="B5017">
        <v>2</v>
      </c>
      <c r="C5017">
        <v>16</v>
      </c>
      <c r="D5017">
        <v>4417.5200000000168</v>
      </c>
      <c r="E5017" cm="1">
        <f t="array" ref="E5017">_xlfn.IFS(B5017&lt;=PERCENTILE($B$3:$B$5882,0.2),5,B5017&lt;=PERCENTILE($B$3:$B$5882,0.4),4,B5017&lt;=PERCENTILE($B$3:$B$5882,0.6),3,B5017&lt;=PERCENTILE($B$3:$B$5882,0.8),2,TRUE,1)</f>
        <v>5</v>
      </c>
      <c r="F5017" cm="1">
        <f t="array" ref="F5017">_xlfn.IFS(C5017&lt;=PERCENTILE($C$3:$C$5882,0.2),1,C5017&lt;=PERCENTILE($C$3:$C$5882,0.4),2,C5017&lt;=PERCENTILE($C$3:$C$5882,0.6),3,C5017&lt;=PERCENTILE($C$3:$C$5882,0.8),4,TRUE,5)</f>
        <v>5</v>
      </c>
      <c r="G5017" cm="1">
        <f t="array" ref="G5017">_xlfn.IFS(D5017&lt;=PERCENTILE($D$3:$D$5882,0.2),1,D5017&lt;=PERCENTILE($D$3:$D$5882,0.4),2,D5017&lt;=PERCENTILE($D$3:$D$5882,0.6),3,D5017&lt;=PERCENTILE($D$3:$D$5882,0.8),4,TRUE,5)</f>
        <v>5</v>
      </c>
      <c r="H5017" s="3" t="str" cm="1">
        <f t="array" ref="H5017">_xlfn.IFS(AND(E5017&gt;=4,F5017&gt;=4,G5017&gt;=4),"Champions",AND(E5017&gt;=3,F5017&gt;=3,G5017&gt;=3),"Loyal Customers",AND(E5017&lt;=2,F5017&gt;=3),"At Risk",AND(E5017&lt;=2,F5017&lt;=2,G5017&lt;=2),"Lost",AND(E5017&gt;=4,F5017&lt;=2),"New/Promising",TRUE,"Needs Attention")</f>
        <v>Champions</v>
      </c>
      <c r="I5017" s="3" t="str">
        <f t="shared" si="82"/>
        <v>Active</v>
      </c>
      <c r="J5017" s="3" t="str">
        <f>_xlfn.XLOOKUP(A5017,'Country_Lookup'!$D:$D,'Country_Lookup'!$E:$E)</f>
        <v>United Kingdom</v>
      </c>
    </row>
    <row r="5018" spans="1:10" x14ac:dyDescent="0.3">
      <c r="A5018">
        <v>17413</v>
      </c>
      <c r="B5018">
        <v>404</v>
      </c>
      <c r="C5018">
        <v>2</v>
      </c>
      <c r="D5018">
        <v>560.1400000000001</v>
      </c>
      <c r="E5018" cm="1">
        <f t="array" ref="E5018">_xlfn.IFS(B5018&lt;=PERCENTILE($B$3:$B$5882,0.2),5,B5018&lt;=PERCENTILE($B$3:$B$5882,0.4),4,B5018&lt;=PERCENTILE($B$3:$B$5882,0.6),3,B5018&lt;=PERCENTILE($B$3:$B$5882,0.8),2,TRUE,1)</f>
        <v>2</v>
      </c>
      <c r="F5018" cm="1">
        <f t="array" ref="F5018">_xlfn.IFS(C5018&lt;=PERCENTILE($C$3:$C$5882,0.2),1,C5018&lt;=PERCENTILE($C$3:$C$5882,0.4),2,C5018&lt;=PERCENTILE($C$3:$C$5882,0.6),3,C5018&lt;=PERCENTILE($C$3:$C$5882,0.8),4,TRUE,5)</f>
        <v>2</v>
      </c>
      <c r="G5018" cm="1">
        <f t="array" ref="G5018">_xlfn.IFS(D5018&lt;=PERCENTILE($D$3:$D$5882,0.2),1,D5018&lt;=PERCENTILE($D$3:$D$5882,0.4),2,D5018&lt;=PERCENTILE($D$3:$D$5882,0.6),3,D5018&lt;=PERCENTILE($D$3:$D$5882,0.8),4,TRUE,5)</f>
        <v>2</v>
      </c>
      <c r="H5018" s="3" t="str" cm="1">
        <f t="array" ref="H5018">_xlfn.IFS(AND(E5018&gt;=4,F5018&gt;=4,G5018&gt;=4),"Champions",AND(E5018&gt;=3,F5018&gt;=3,G5018&gt;=3),"Loyal Customers",AND(E5018&lt;=2,F5018&gt;=3),"At Risk",AND(E5018&lt;=2,F5018&lt;=2,G5018&lt;=2),"Lost",AND(E5018&gt;=4,F5018&lt;=2),"New/Promising",TRUE,"Needs Attention")</f>
        <v>Lost</v>
      </c>
      <c r="I5018" s="3" t="str">
        <f t="shared" si="82"/>
        <v>Churned</v>
      </c>
      <c r="J5018" s="3" t="str">
        <f>_xlfn.XLOOKUP(A5018,'Country_Lookup'!$D:$D,'Country_Lookup'!$E:$E)</f>
        <v>United Kingdom</v>
      </c>
    </row>
    <row r="5019" spans="1:10" x14ac:dyDescent="0.3">
      <c r="A5019">
        <v>17414</v>
      </c>
      <c r="B5019">
        <v>43</v>
      </c>
      <c r="C5019">
        <v>6</v>
      </c>
      <c r="D5019">
        <v>2249.5199999999991</v>
      </c>
      <c r="E5019" cm="1">
        <f t="array" ref="E5019">_xlfn.IFS(B5019&lt;=PERCENTILE($B$3:$B$5882,0.2),5,B5019&lt;=PERCENTILE($B$3:$B$5882,0.4),4,B5019&lt;=PERCENTILE($B$3:$B$5882,0.6),3,B5019&lt;=PERCENTILE($B$3:$B$5882,0.8),2,TRUE,1)</f>
        <v>4</v>
      </c>
      <c r="F5019" cm="1">
        <f t="array" ref="F5019">_xlfn.IFS(C5019&lt;=PERCENTILE($C$3:$C$5882,0.2),1,C5019&lt;=PERCENTILE($C$3:$C$5882,0.4),2,C5019&lt;=PERCENTILE($C$3:$C$5882,0.6),3,C5019&lt;=PERCENTILE($C$3:$C$5882,0.8),4,TRUE,5)</f>
        <v>4</v>
      </c>
      <c r="G5019" cm="1">
        <f t="array" ref="G5019">_xlfn.IFS(D5019&lt;=PERCENTILE($D$3:$D$5882,0.2),1,D5019&lt;=PERCENTILE($D$3:$D$5882,0.4),2,D5019&lt;=PERCENTILE($D$3:$D$5882,0.6),3,D5019&lt;=PERCENTILE($D$3:$D$5882,0.8),4,TRUE,5)</f>
        <v>4</v>
      </c>
      <c r="H5019" s="3" t="str" cm="1">
        <f t="array" ref="H5019">_xlfn.IFS(AND(E5019&gt;=4,F5019&gt;=4,G5019&gt;=4),"Champions",AND(E5019&gt;=3,F5019&gt;=3,G5019&gt;=3),"Loyal Customers",AND(E5019&lt;=2,F5019&gt;=3),"At Risk",AND(E5019&lt;=2,F5019&lt;=2,G5019&lt;=2),"Lost",AND(E5019&gt;=4,F5019&lt;=2),"New/Promising",TRUE,"Needs Attention")</f>
        <v>Champions</v>
      </c>
      <c r="I5019" s="3" t="str">
        <f t="shared" si="82"/>
        <v>Active</v>
      </c>
      <c r="J5019" s="3" t="str">
        <f>_xlfn.XLOOKUP(A5019,'Country_Lookup'!$D:$D,'Country_Lookup'!$E:$E)</f>
        <v>United Kingdom</v>
      </c>
    </row>
    <row r="5020" spans="1:10" x14ac:dyDescent="0.3">
      <c r="A5020">
        <v>17415</v>
      </c>
      <c r="B5020">
        <v>79</v>
      </c>
      <c r="C5020">
        <v>1</v>
      </c>
      <c r="D5020">
        <v>507.84000000000009</v>
      </c>
      <c r="E5020" cm="1">
        <f t="array" ref="E5020">_xlfn.IFS(B5020&lt;=PERCENTILE($B$3:$B$5882,0.2),5,B5020&lt;=PERCENTILE($B$3:$B$5882,0.4),4,B5020&lt;=PERCENTILE($B$3:$B$5882,0.6),3,B5020&lt;=PERCENTILE($B$3:$B$5882,0.8),2,TRUE,1)</f>
        <v>3</v>
      </c>
      <c r="F5020" cm="1">
        <f t="array" ref="F5020">_xlfn.IFS(C5020&lt;=PERCENTILE($C$3:$C$5882,0.2),1,C5020&lt;=PERCENTILE($C$3:$C$5882,0.4),2,C5020&lt;=PERCENTILE($C$3:$C$5882,0.6),3,C5020&lt;=PERCENTILE($C$3:$C$5882,0.8),4,TRUE,5)</f>
        <v>1</v>
      </c>
      <c r="G5020" cm="1">
        <f t="array" ref="G5020">_xlfn.IFS(D5020&lt;=PERCENTILE($D$3:$D$5882,0.2),1,D5020&lt;=PERCENTILE($D$3:$D$5882,0.4),2,D5020&lt;=PERCENTILE($D$3:$D$5882,0.6),3,D5020&lt;=PERCENTILE($D$3:$D$5882,0.8),4,TRUE,5)</f>
        <v>2</v>
      </c>
      <c r="H5020" s="3" t="str" cm="1">
        <f t="array" ref="H5020">_xlfn.IFS(AND(E5020&gt;=4,F5020&gt;=4,G5020&gt;=4),"Champions",AND(E5020&gt;=3,F5020&gt;=3,G5020&gt;=3),"Loyal Customers",AND(E5020&lt;=2,F5020&gt;=3),"At Risk",AND(E5020&lt;=2,F5020&lt;=2,G5020&lt;=2),"Lost",AND(E5020&gt;=4,F5020&lt;=2),"New/Promising",TRUE,"Needs Attention")</f>
        <v>Needs Attention</v>
      </c>
      <c r="I5020" s="3" t="str">
        <f t="shared" si="82"/>
        <v>Active</v>
      </c>
      <c r="J5020" s="3" t="str">
        <f>_xlfn.XLOOKUP(A5020,'Country_Lookup'!$D:$D,'Country_Lookup'!$E:$E)</f>
        <v>United Kingdom</v>
      </c>
    </row>
    <row r="5021" spans="1:10" x14ac:dyDescent="0.3">
      <c r="A5021">
        <v>17416</v>
      </c>
      <c r="B5021">
        <v>29</v>
      </c>
      <c r="C5021">
        <v>22</v>
      </c>
      <c r="D5021">
        <v>17298.449999999968</v>
      </c>
      <c r="E5021" cm="1">
        <f t="array" ref="E5021">_xlfn.IFS(B5021&lt;=PERCENTILE($B$3:$B$5882,0.2),5,B5021&lt;=PERCENTILE($B$3:$B$5882,0.4),4,B5021&lt;=PERCENTILE($B$3:$B$5882,0.6),3,B5021&lt;=PERCENTILE($B$3:$B$5882,0.8),2,TRUE,1)</f>
        <v>4</v>
      </c>
      <c r="F5021" cm="1">
        <f t="array" ref="F5021">_xlfn.IFS(C5021&lt;=PERCENTILE($C$3:$C$5882,0.2),1,C5021&lt;=PERCENTILE($C$3:$C$5882,0.4),2,C5021&lt;=PERCENTILE($C$3:$C$5882,0.6),3,C5021&lt;=PERCENTILE($C$3:$C$5882,0.8),4,TRUE,5)</f>
        <v>5</v>
      </c>
      <c r="G5021" cm="1">
        <f t="array" ref="G5021">_xlfn.IFS(D5021&lt;=PERCENTILE($D$3:$D$5882,0.2),1,D5021&lt;=PERCENTILE($D$3:$D$5882,0.4),2,D5021&lt;=PERCENTILE($D$3:$D$5882,0.6),3,D5021&lt;=PERCENTILE($D$3:$D$5882,0.8),4,TRUE,5)</f>
        <v>5</v>
      </c>
      <c r="H5021" s="3" t="str" cm="1">
        <f t="array" ref="H5021">_xlfn.IFS(AND(E5021&gt;=4,F5021&gt;=4,G5021&gt;=4),"Champions",AND(E5021&gt;=3,F5021&gt;=3,G5021&gt;=3),"Loyal Customers",AND(E5021&lt;=2,F5021&gt;=3),"At Risk",AND(E5021&lt;=2,F5021&lt;=2,G5021&lt;=2),"Lost",AND(E5021&gt;=4,F5021&lt;=2),"New/Promising",TRUE,"Needs Attention")</f>
        <v>Champions</v>
      </c>
      <c r="I5021" s="3" t="str">
        <f t="shared" si="82"/>
        <v>Active</v>
      </c>
      <c r="J5021" s="3" t="str">
        <f>_xlfn.XLOOKUP(A5021,'Country_Lookup'!$D:$D,'Country_Lookup'!$E:$E)</f>
        <v>United Kingdom</v>
      </c>
    </row>
    <row r="5022" spans="1:10" x14ac:dyDescent="0.3">
      <c r="A5022">
        <v>17417</v>
      </c>
      <c r="B5022">
        <v>548</v>
      </c>
      <c r="C5022">
        <v>1</v>
      </c>
      <c r="D5022">
        <v>164.18</v>
      </c>
      <c r="E5022" cm="1">
        <f t="array" ref="E5022">_xlfn.IFS(B5022&lt;=PERCENTILE($B$3:$B$5882,0.2),5,B5022&lt;=PERCENTILE($B$3:$B$5882,0.4),4,B5022&lt;=PERCENTILE($B$3:$B$5882,0.6),3,B5022&lt;=PERCENTILE($B$3:$B$5882,0.8),2,TRUE,1)</f>
        <v>1</v>
      </c>
      <c r="F5022" cm="1">
        <f t="array" ref="F5022">_xlfn.IFS(C5022&lt;=PERCENTILE($C$3:$C$5882,0.2),1,C5022&lt;=PERCENTILE($C$3:$C$5882,0.4),2,C5022&lt;=PERCENTILE($C$3:$C$5882,0.6),3,C5022&lt;=PERCENTILE($C$3:$C$5882,0.8),4,TRUE,5)</f>
        <v>1</v>
      </c>
      <c r="G5022" cm="1">
        <f t="array" ref="G5022">_xlfn.IFS(D5022&lt;=PERCENTILE($D$3:$D$5882,0.2),1,D5022&lt;=PERCENTILE($D$3:$D$5882,0.4),2,D5022&lt;=PERCENTILE($D$3:$D$5882,0.6),3,D5022&lt;=PERCENTILE($D$3:$D$5882,0.8),4,TRUE,5)</f>
        <v>1</v>
      </c>
      <c r="H5022" s="3" t="str" cm="1">
        <f t="array" ref="H5022">_xlfn.IFS(AND(E5022&gt;=4,F5022&gt;=4,G5022&gt;=4),"Champions",AND(E5022&gt;=3,F5022&gt;=3,G5022&gt;=3),"Loyal Customers",AND(E5022&lt;=2,F5022&gt;=3),"At Risk",AND(E5022&lt;=2,F5022&lt;=2,G5022&lt;=2),"Lost",AND(E5022&gt;=4,F5022&lt;=2),"New/Promising",TRUE,"Needs Attention")</f>
        <v>Lost</v>
      </c>
      <c r="I5022" s="3" t="str">
        <f t="shared" si="82"/>
        <v>Churned</v>
      </c>
      <c r="J5022" s="3" t="str">
        <f>_xlfn.XLOOKUP(A5022,'Country_Lookup'!$D:$D,'Country_Lookup'!$E:$E)</f>
        <v>United Kingdom</v>
      </c>
    </row>
    <row r="5023" spans="1:10" x14ac:dyDescent="0.3">
      <c r="A5023">
        <v>17418</v>
      </c>
      <c r="B5023">
        <v>42</v>
      </c>
      <c r="C5023">
        <v>3</v>
      </c>
      <c r="D5023">
        <v>670.0600000000004</v>
      </c>
      <c r="E5023" cm="1">
        <f t="array" ref="E5023">_xlfn.IFS(B5023&lt;=PERCENTILE($B$3:$B$5882,0.2),5,B5023&lt;=PERCENTILE($B$3:$B$5882,0.4),4,B5023&lt;=PERCENTILE($B$3:$B$5882,0.6),3,B5023&lt;=PERCENTILE($B$3:$B$5882,0.8),2,TRUE,1)</f>
        <v>4</v>
      </c>
      <c r="F5023" cm="1">
        <f t="array" ref="F5023">_xlfn.IFS(C5023&lt;=PERCENTILE($C$3:$C$5882,0.2),1,C5023&lt;=PERCENTILE($C$3:$C$5882,0.4),2,C5023&lt;=PERCENTILE($C$3:$C$5882,0.6),3,C5023&lt;=PERCENTILE($C$3:$C$5882,0.8),4,TRUE,5)</f>
        <v>3</v>
      </c>
      <c r="G5023" cm="1">
        <f t="array" ref="G5023">_xlfn.IFS(D5023&lt;=PERCENTILE($D$3:$D$5882,0.2),1,D5023&lt;=PERCENTILE($D$3:$D$5882,0.4),2,D5023&lt;=PERCENTILE($D$3:$D$5882,0.6),3,D5023&lt;=PERCENTILE($D$3:$D$5882,0.8),4,TRUE,5)</f>
        <v>3</v>
      </c>
      <c r="H5023" s="3" t="str" cm="1">
        <f t="array" ref="H5023">_xlfn.IFS(AND(E5023&gt;=4,F5023&gt;=4,G5023&gt;=4),"Champions",AND(E5023&gt;=3,F5023&gt;=3,G5023&gt;=3),"Loyal Customers",AND(E5023&lt;=2,F5023&gt;=3),"At Risk",AND(E5023&lt;=2,F5023&lt;=2,G5023&lt;=2),"Lost",AND(E5023&gt;=4,F5023&lt;=2),"New/Promising",TRUE,"Needs Attention")</f>
        <v>Loyal Customers</v>
      </c>
      <c r="I5023" s="3" t="str">
        <f t="shared" si="82"/>
        <v>Active</v>
      </c>
      <c r="J5023" s="3" t="str">
        <f>_xlfn.XLOOKUP(A5023,'Country_Lookup'!$D:$D,'Country_Lookup'!$E:$E)</f>
        <v>United Kingdom</v>
      </c>
    </row>
    <row r="5024" spans="1:10" x14ac:dyDescent="0.3">
      <c r="A5024">
        <v>17419</v>
      </c>
      <c r="B5024">
        <v>11</v>
      </c>
      <c r="C5024">
        <v>18</v>
      </c>
      <c r="D5024">
        <v>6500.5200000000177</v>
      </c>
      <c r="E5024" cm="1">
        <f t="array" ref="E5024">_xlfn.IFS(B5024&lt;=PERCENTILE($B$3:$B$5882,0.2),5,B5024&lt;=PERCENTILE($B$3:$B$5882,0.4),4,B5024&lt;=PERCENTILE($B$3:$B$5882,0.6),3,B5024&lt;=PERCENTILE($B$3:$B$5882,0.8),2,TRUE,1)</f>
        <v>5</v>
      </c>
      <c r="F5024" cm="1">
        <f t="array" ref="F5024">_xlfn.IFS(C5024&lt;=PERCENTILE($C$3:$C$5882,0.2),1,C5024&lt;=PERCENTILE($C$3:$C$5882,0.4),2,C5024&lt;=PERCENTILE($C$3:$C$5882,0.6),3,C5024&lt;=PERCENTILE($C$3:$C$5882,0.8),4,TRUE,5)</f>
        <v>5</v>
      </c>
      <c r="G5024" cm="1">
        <f t="array" ref="G5024">_xlfn.IFS(D5024&lt;=PERCENTILE($D$3:$D$5882,0.2),1,D5024&lt;=PERCENTILE($D$3:$D$5882,0.4),2,D5024&lt;=PERCENTILE($D$3:$D$5882,0.6),3,D5024&lt;=PERCENTILE($D$3:$D$5882,0.8),4,TRUE,5)</f>
        <v>5</v>
      </c>
      <c r="H5024" s="3" t="str" cm="1">
        <f t="array" ref="H5024">_xlfn.IFS(AND(E5024&gt;=4,F5024&gt;=4,G5024&gt;=4),"Champions",AND(E5024&gt;=3,F5024&gt;=3,G5024&gt;=3),"Loyal Customers",AND(E5024&lt;=2,F5024&gt;=3),"At Risk",AND(E5024&lt;=2,F5024&lt;=2,G5024&lt;=2),"Lost",AND(E5024&gt;=4,F5024&lt;=2),"New/Promising",TRUE,"Needs Attention")</f>
        <v>Champions</v>
      </c>
      <c r="I5024" s="3" t="str">
        <f t="shared" si="82"/>
        <v>Active</v>
      </c>
      <c r="J5024" s="3" t="str">
        <f>_xlfn.XLOOKUP(A5024,'Country_Lookup'!$D:$D,'Country_Lookup'!$E:$E)</f>
        <v>United Kingdom</v>
      </c>
    </row>
    <row r="5025" spans="1:10" x14ac:dyDescent="0.3">
      <c r="A5025">
        <v>17420</v>
      </c>
      <c r="B5025">
        <v>50</v>
      </c>
      <c r="C5025">
        <v>6</v>
      </c>
      <c r="D5025">
        <v>1084.43</v>
      </c>
      <c r="E5025" cm="1">
        <f t="array" ref="E5025">_xlfn.IFS(B5025&lt;=PERCENTILE($B$3:$B$5882,0.2),5,B5025&lt;=PERCENTILE($B$3:$B$5882,0.4),4,B5025&lt;=PERCENTILE($B$3:$B$5882,0.6),3,B5025&lt;=PERCENTILE($B$3:$B$5882,0.8),2,TRUE,1)</f>
        <v>4</v>
      </c>
      <c r="F5025" cm="1">
        <f t="array" ref="F5025">_xlfn.IFS(C5025&lt;=PERCENTILE($C$3:$C$5882,0.2),1,C5025&lt;=PERCENTILE($C$3:$C$5882,0.4),2,C5025&lt;=PERCENTILE($C$3:$C$5882,0.6),3,C5025&lt;=PERCENTILE($C$3:$C$5882,0.8),4,TRUE,5)</f>
        <v>4</v>
      </c>
      <c r="G5025" cm="1">
        <f t="array" ref="G5025">_xlfn.IFS(D5025&lt;=PERCENTILE($D$3:$D$5882,0.2),1,D5025&lt;=PERCENTILE($D$3:$D$5882,0.4),2,D5025&lt;=PERCENTILE($D$3:$D$5882,0.6),3,D5025&lt;=PERCENTILE($D$3:$D$5882,0.8),4,TRUE,5)</f>
        <v>3</v>
      </c>
      <c r="H5025" s="3" t="str" cm="1">
        <f t="array" ref="H5025">_xlfn.IFS(AND(E5025&gt;=4,F5025&gt;=4,G5025&gt;=4),"Champions",AND(E5025&gt;=3,F5025&gt;=3,G5025&gt;=3),"Loyal Customers",AND(E5025&lt;=2,F5025&gt;=3),"At Risk",AND(E5025&lt;=2,F5025&lt;=2,G5025&lt;=2),"Lost",AND(E5025&gt;=4,F5025&lt;=2),"New/Promising",TRUE,"Needs Attention")</f>
        <v>Loyal Customers</v>
      </c>
      <c r="I5025" s="3" t="str">
        <f t="shared" si="82"/>
        <v>Active</v>
      </c>
      <c r="J5025" s="3" t="str">
        <f>_xlfn.XLOOKUP(A5025,'Country_Lookup'!$D:$D,'Country_Lookup'!$E:$E)</f>
        <v>United Kingdom</v>
      </c>
    </row>
    <row r="5026" spans="1:10" x14ac:dyDescent="0.3">
      <c r="A5026">
        <v>17421</v>
      </c>
      <c r="B5026">
        <v>386</v>
      </c>
      <c r="C5026">
        <v>3</v>
      </c>
      <c r="D5026">
        <v>1059.4100000000017</v>
      </c>
      <c r="E5026" cm="1">
        <f t="array" ref="E5026">_xlfn.IFS(B5026&lt;=PERCENTILE($B$3:$B$5882,0.2),5,B5026&lt;=PERCENTILE($B$3:$B$5882,0.4),4,B5026&lt;=PERCENTILE($B$3:$B$5882,0.6),3,B5026&lt;=PERCENTILE($B$3:$B$5882,0.8),2,TRUE,1)</f>
        <v>2</v>
      </c>
      <c r="F5026" cm="1">
        <f t="array" ref="F5026">_xlfn.IFS(C5026&lt;=PERCENTILE($C$3:$C$5882,0.2),1,C5026&lt;=PERCENTILE($C$3:$C$5882,0.4),2,C5026&lt;=PERCENTILE($C$3:$C$5882,0.6),3,C5026&lt;=PERCENTILE($C$3:$C$5882,0.8),4,TRUE,5)</f>
        <v>3</v>
      </c>
      <c r="G5026" cm="1">
        <f t="array" ref="G5026">_xlfn.IFS(D5026&lt;=PERCENTILE($D$3:$D$5882,0.2),1,D5026&lt;=PERCENTILE($D$3:$D$5882,0.4),2,D5026&lt;=PERCENTILE($D$3:$D$5882,0.6),3,D5026&lt;=PERCENTILE($D$3:$D$5882,0.8),4,TRUE,5)</f>
        <v>3</v>
      </c>
      <c r="H5026" s="3" t="str" cm="1">
        <f t="array" ref="H5026">_xlfn.IFS(AND(E5026&gt;=4,F5026&gt;=4,G5026&gt;=4),"Champions",AND(E5026&gt;=3,F5026&gt;=3,G5026&gt;=3),"Loyal Customers",AND(E5026&lt;=2,F5026&gt;=3),"At Risk",AND(E5026&lt;=2,F5026&lt;=2,G5026&lt;=2),"Lost",AND(E5026&gt;=4,F5026&lt;=2),"New/Promising",TRUE,"Needs Attention")</f>
        <v>At Risk</v>
      </c>
      <c r="I5026" s="3" t="str">
        <f t="shared" si="82"/>
        <v>Churned</v>
      </c>
      <c r="J5026" s="3" t="str">
        <f>_xlfn.XLOOKUP(A5026,'Country_Lookup'!$D:$D,'Country_Lookup'!$E:$E)</f>
        <v>United Kingdom</v>
      </c>
    </row>
    <row r="5027" spans="1:10" x14ac:dyDescent="0.3">
      <c r="A5027">
        <v>17422</v>
      </c>
      <c r="B5027">
        <v>16</v>
      </c>
      <c r="C5027">
        <v>11</v>
      </c>
      <c r="D5027">
        <v>3594.760000000007</v>
      </c>
      <c r="E5027" cm="1">
        <f t="array" ref="E5027">_xlfn.IFS(B5027&lt;=PERCENTILE($B$3:$B$5882,0.2),5,B5027&lt;=PERCENTILE($B$3:$B$5882,0.4),4,B5027&lt;=PERCENTILE($B$3:$B$5882,0.6),3,B5027&lt;=PERCENTILE($B$3:$B$5882,0.8),2,TRUE,1)</f>
        <v>5</v>
      </c>
      <c r="F5027" cm="1">
        <f t="array" ref="F5027">_xlfn.IFS(C5027&lt;=PERCENTILE($C$3:$C$5882,0.2),1,C5027&lt;=PERCENTILE($C$3:$C$5882,0.4),2,C5027&lt;=PERCENTILE($C$3:$C$5882,0.6),3,C5027&lt;=PERCENTILE($C$3:$C$5882,0.8),4,TRUE,5)</f>
        <v>5</v>
      </c>
      <c r="G5027" cm="1">
        <f t="array" ref="G5027">_xlfn.IFS(D5027&lt;=PERCENTILE($D$3:$D$5882,0.2),1,D5027&lt;=PERCENTILE($D$3:$D$5882,0.4),2,D5027&lt;=PERCENTILE($D$3:$D$5882,0.6),3,D5027&lt;=PERCENTILE($D$3:$D$5882,0.8),4,TRUE,5)</f>
        <v>5</v>
      </c>
      <c r="H5027" s="3" t="str" cm="1">
        <f t="array" ref="H5027">_xlfn.IFS(AND(E5027&gt;=4,F5027&gt;=4,G5027&gt;=4),"Champions",AND(E5027&gt;=3,F5027&gt;=3,G5027&gt;=3),"Loyal Customers",AND(E5027&lt;=2,F5027&gt;=3),"At Risk",AND(E5027&lt;=2,F5027&lt;=2,G5027&lt;=2),"Lost",AND(E5027&gt;=4,F5027&lt;=2),"New/Promising",TRUE,"Needs Attention")</f>
        <v>Champions</v>
      </c>
      <c r="I5027" s="3" t="str">
        <f t="shared" si="82"/>
        <v>Active</v>
      </c>
      <c r="J5027" s="3" t="str">
        <f>_xlfn.XLOOKUP(A5027,'Country_Lookup'!$D:$D,'Country_Lookup'!$E:$E)</f>
        <v>United Kingdom</v>
      </c>
    </row>
    <row r="5028" spans="1:10" x14ac:dyDescent="0.3">
      <c r="A5028">
        <v>17423</v>
      </c>
      <c r="B5028">
        <v>46</v>
      </c>
      <c r="C5028">
        <v>3</v>
      </c>
      <c r="D5028">
        <v>1118.9499999999994</v>
      </c>
      <c r="E5028" cm="1">
        <f t="array" ref="E5028">_xlfn.IFS(B5028&lt;=PERCENTILE($B$3:$B$5882,0.2),5,B5028&lt;=PERCENTILE($B$3:$B$5882,0.4),4,B5028&lt;=PERCENTILE($B$3:$B$5882,0.6),3,B5028&lt;=PERCENTILE($B$3:$B$5882,0.8),2,TRUE,1)</f>
        <v>4</v>
      </c>
      <c r="F5028" cm="1">
        <f t="array" ref="F5028">_xlfn.IFS(C5028&lt;=PERCENTILE($C$3:$C$5882,0.2),1,C5028&lt;=PERCENTILE($C$3:$C$5882,0.4),2,C5028&lt;=PERCENTILE($C$3:$C$5882,0.6),3,C5028&lt;=PERCENTILE($C$3:$C$5882,0.8),4,TRUE,5)</f>
        <v>3</v>
      </c>
      <c r="G5028" cm="1">
        <f t="array" ref="G5028">_xlfn.IFS(D5028&lt;=PERCENTILE($D$3:$D$5882,0.2),1,D5028&lt;=PERCENTILE($D$3:$D$5882,0.4),2,D5028&lt;=PERCENTILE($D$3:$D$5882,0.6),3,D5028&lt;=PERCENTILE($D$3:$D$5882,0.8),4,TRUE,5)</f>
        <v>3</v>
      </c>
      <c r="H5028" s="3" t="str" cm="1">
        <f t="array" ref="H5028">_xlfn.IFS(AND(E5028&gt;=4,F5028&gt;=4,G5028&gt;=4),"Champions",AND(E5028&gt;=3,F5028&gt;=3,G5028&gt;=3),"Loyal Customers",AND(E5028&lt;=2,F5028&gt;=3),"At Risk",AND(E5028&lt;=2,F5028&lt;=2,G5028&lt;=2),"Lost",AND(E5028&gt;=4,F5028&lt;=2),"New/Promising",TRUE,"Needs Attention")</f>
        <v>Loyal Customers</v>
      </c>
      <c r="I5028" s="3" t="str">
        <f t="shared" si="82"/>
        <v>Active</v>
      </c>
      <c r="J5028" s="3" t="str">
        <f>_xlfn.XLOOKUP(A5028,'Country_Lookup'!$D:$D,'Country_Lookup'!$E:$E)</f>
        <v>United Kingdom</v>
      </c>
    </row>
    <row r="5029" spans="1:10" x14ac:dyDescent="0.3">
      <c r="A5029">
        <v>17425</v>
      </c>
      <c r="B5029">
        <v>19</v>
      </c>
      <c r="C5029">
        <v>2</v>
      </c>
      <c r="D5029">
        <v>759.16999999999905</v>
      </c>
      <c r="E5029" cm="1">
        <f t="array" ref="E5029">_xlfn.IFS(B5029&lt;=PERCENTILE($B$3:$B$5882,0.2),5,B5029&lt;=PERCENTILE($B$3:$B$5882,0.4),4,B5029&lt;=PERCENTILE($B$3:$B$5882,0.6),3,B5029&lt;=PERCENTILE($B$3:$B$5882,0.8),2,TRUE,1)</f>
        <v>5</v>
      </c>
      <c r="F5029" cm="1">
        <f t="array" ref="F5029">_xlfn.IFS(C5029&lt;=PERCENTILE($C$3:$C$5882,0.2),1,C5029&lt;=PERCENTILE($C$3:$C$5882,0.4),2,C5029&lt;=PERCENTILE($C$3:$C$5882,0.6),3,C5029&lt;=PERCENTILE($C$3:$C$5882,0.8),4,TRUE,5)</f>
        <v>2</v>
      </c>
      <c r="G5029" cm="1">
        <f t="array" ref="G5029">_xlfn.IFS(D5029&lt;=PERCENTILE($D$3:$D$5882,0.2),1,D5029&lt;=PERCENTILE($D$3:$D$5882,0.4),2,D5029&lt;=PERCENTILE($D$3:$D$5882,0.6),3,D5029&lt;=PERCENTILE($D$3:$D$5882,0.8),4,TRUE,5)</f>
        <v>3</v>
      </c>
      <c r="H5029" s="3" t="str" cm="1">
        <f t="array" ref="H5029">_xlfn.IFS(AND(E5029&gt;=4,F5029&gt;=4,G5029&gt;=4),"Champions",AND(E5029&gt;=3,F5029&gt;=3,G5029&gt;=3),"Loyal Customers",AND(E5029&lt;=2,F5029&gt;=3),"At Risk",AND(E5029&lt;=2,F5029&lt;=2,G5029&lt;=2),"Lost",AND(E5029&gt;=4,F5029&lt;=2),"New/Promising",TRUE,"Needs Attention")</f>
        <v>New/Promising</v>
      </c>
      <c r="I5029" s="3" t="str">
        <f t="shared" si="82"/>
        <v>Active</v>
      </c>
      <c r="J5029" s="3" t="str">
        <f>_xlfn.XLOOKUP(A5029,'Country_Lookup'!$D:$D,'Country_Lookup'!$E:$E)</f>
        <v>United Kingdom</v>
      </c>
    </row>
    <row r="5030" spans="1:10" x14ac:dyDescent="0.3">
      <c r="A5030">
        <v>17426</v>
      </c>
      <c r="B5030">
        <v>8</v>
      </c>
      <c r="C5030">
        <v>13</v>
      </c>
      <c r="D5030">
        <v>8077.7700000000168</v>
      </c>
      <c r="E5030" cm="1">
        <f t="array" ref="E5030">_xlfn.IFS(B5030&lt;=PERCENTILE($B$3:$B$5882,0.2),5,B5030&lt;=PERCENTILE($B$3:$B$5882,0.4),4,B5030&lt;=PERCENTILE($B$3:$B$5882,0.6),3,B5030&lt;=PERCENTILE($B$3:$B$5882,0.8),2,TRUE,1)</f>
        <v>5</v>
      </c>
      <c r="F5030" cm="1">
        <f t="array" ref="F5030">_xlfn.IFS(C5030&lt;=PERCENTILE($C$3:$C$5882,0.2),1,C5030&lt;=PERCENTILE($C$3:$C$5882,0.4),2,C5030&lt;=PERCENTILE($C$3:$C$5882,0.6),3,C5030&lt;=PERCENTILE($C$3:$C$5882,0.8),4,TRUE,5)</f>
        <v>5</v>
      </c>
      <c r="G5030" cm="1">
        <f t="array" ref="G5030">_xlfn.IFS(D5030&lt;=PERCENTILE($D$3:$D$5882,0.2),1,D5030&lt;=PERCENTILE($D$3:$D$5882,0.4),2,D5030&lt;=PERCENTILE($D$3:$D$5882,0.6),3,D5030&lt;=PERCENTILE($D$3:$D$5882,0.8),4,TRUE,5)</f>
        <v>5</v>
      </c>
      <c r="H5030" s="3" t="str" cm="1">
        <f t="array" ref="H5030">_xlfn.IFS(AND(E5030&gt;=4,F5030&gt;=4,G5030&gt;=4),"Champions",AND(E5030&gt;=3,F5030&gt;=3,G5030&gt;=3),"Loyal Customers",AND(E5030&lt;=2,F5030&gt;=3),"At Risk",AND(E5030&lt;=2,F5030&lt;=2,G5030&lt;=2),"Lost",AND(E5030&gt;=4,F5030&lt;=2),"New/Promising",TRUE,"Needs Attention")</f>
        <v>Champions</v>
      </c>
      <c r="I5030" s="3" t="str">
        <f t="shared" si="82"/>
        <v>Active</v>
      </c>
      <c r="J5030" s="3" t="str">
        <f>_xlfn.XLOOKUP(A5030,'Country_Lookup'!$D:$D,'Country_Lookup'!$E:$E)</f>
        <v>United Kingdom</v>
      </c>
    </row>
    <row r="5031" spans="1:10" x14ac:dyDescent="0.3">
      <c r="A5031">
        <v>17427</v>
      </c>
      <c r="B5031">
        <v>71</v>
      </c>
      <c r="C5031">
        <v>1</v>
      </c>
      <c r="D5031">
        <v>100.8</v>
      </c>
      <c r="E5031" cm="1">
        <f t="array" ref="E5031">_xlfn.IFS(B5031&lt;=PERCENTILE($B$3:$B$5882,0.2),5,B5031&lt;=PERCENTILE($B$3:$B$5882,0.4),4,B5031&lt;=PERCENTILE($B$3:$B$5882,0.6),3,B5031&lt;=PERCENTILE($B$3:$B$5882,0.8),2,TRUE,1)</f>
        <v>3</v>
      </c>
      <c r="F5031" cm="1">
        <f t="array" ref="F5031">_xlfn.IFS(C5031&lt;=PERCENTILE($C$3:$C$5882,0.2),1,C5031&lt;=PERCENTILE($C$3:$C$5882,0.4),2,C5031&lt;=PERCENTILE($C$3:$C$5882,0.6),3,C5031&lt;=PERCENTILE($C$3:$C$5882,0.8),4,TRUE,5)</f>
        <v>1</v>
      </c>
      <c r="G5031" cm="1">
        <f t="array" ref="G5031">_xlfn.IFS(D5031&lt;=PERCENTILE($D$3:$D$5882,0.2),1,D5031&lt;=PERCENTILE($D$3:$D$5882,0.4),2,D5031&lt;=PERCENTILE($D$3:$D$5882,0.6),3,D5031&lt;=PERCENTILE($D$3:$D$5882,0.8),4,TRUE,5)</f>
        <v>1</v>
      </c>
      <c r="H5031" s="3" t="str" cm="1">
        <f t="array" ref="H5031">_xlfn.IFS(AND(E5031&gt;=4,F5031&gt;=4,G5031&gt;=4),"Champions",AND(E5031&gt;=3,F5031&gt;=3,G5031&gt;=3),"Loyal Customers",AND(E5031&lt;=2,F5031&gt;=3),"At Risk",AND(E5031&lt;=2,F5031&lt;=2,G5031&lt;=2),"Lost",AND(E5031&gt;=4,F5031&lt;=2),"New/Promising",TRUE,"Needs Attention")</f>
        <v>Needs Attention</v>
      </c>
      <c r="I5031" s="3" t="str">
        <f t="shared" si="82"/>
        <v>Active</v>
      </c>
      <c r="J5031" s="3" t="str">
        <f>_xlfn.XLOOKUP(A5031,'Country_Lookup'!$D:$D,'Country_Lookup'!$E:$E)</f>
        <v>United Kingdom</v>
      </c>
    </row>
    <row r="5032" spans="1:10" x14ac:dyDescent="0.3">
      <c r="A5032">
        <v>17428</v>
      </c>
      <c r="B5032">
        <v>0</v>
      </c>
      <c r="C5032">
        <v>45</v>
      </c>
      <c r="D5032">
        <v>31819.760000000311</v>
      </c>
      <c r="E5032" cm="1">
        <f t="array" ref="E5032">_xlfn.IFS(B5032&lt;=PERCENTILE($B$3:$B$5882,0.2),5,B5032&lt;=PERCENTILE($B$3:$B$5882,0.4),4,B5032&lt;=PERCENTILE($B$3:$B$5882,0.6),3,B5032&lt;=PERCENTILE($B$3:$B$5882,0.8),2,TRUE,1)</f>
        <v>5</v>
      </c>
      <c r="F5032" cm="1">
        <f t="array" ref="F5032">_xlfn.IFS(C5032&lt;=PERCENTILE($C$3:$C$5882,0.2),1,C5032&lt;=PERCENTILE($C$3:$C$5882,0.4),2,C5032&lt;=PERCENTILE($C$3:$C$5882,0.6),3,C5032&lt;=PERCENTILE($C$3:$C$5882,0.8),4,TRUE,5)</f>
        <v>5</v>
      </c>
      <c r="G5032" cm="1">
        <f t="array" ref="G5032">_xlfn.IFS(D5032&lt;=PERCENTILE($D$3:$D$5882,0.2),1,D5032&lt;=PERCENTILE($D$3:$D$5882,0.4),2,D5032&lt;=PERCENTILE($D$3:$D$5882,0.6),3,D5032&lt;=PERCENTILE($D$3:$D$5882,0.8),4,TRUE,5)</f>
        <v>5</v>
      </c>
      <c r="H5032" s="3" t="str" cm="1">
        <f t="array" ref="H5032">_xlfn.IFS(AND(E5032&gt;=4,F5032&gt;=4,G5032&gt;=4),"Champions",AND(E5032&gt;=3,F5032&gt;=3,G5032&gt;=3),"Loyal Customers",AND(E5032&lt;=2,F5032&gt;=3),"At Risk",AND(E5032&lt;=2,F5032&lt;=2,G5032&lt;=2),"Lost",AND(E5032&gt;=4,F5032&lt;=2),"New/Promising",TRUE,"Needs Attention")</f>
        <v>Champions</v>
      </c>
      <c r="I5032" s="3" t="str">
        <f t="shared" si="82"/>
        <v>Active</v>
      </c>
      <c r="J5032" s="3" t="str">
        <f>_xlfn.XLOOKUP(A5032,'Country_Lookup'!$D:$D,'Country_Lookup'!$E:$E)</f>
        <v>United Kingdom</v>
      </c>
    </row>
    <row r="5033" spans="1:10" x14ac:dyDescent="0.3">
      <c r="A5033">
        <v>17429</v>
      </c>
      <c r="B5033">
        <v>128</v>
      </c>
      <c r="C5033">
        <v>5</v>
      </c>
      <c r="D5033">
        <v>1357.4600000000028</v>
      </c>
      <c r="E5033" cm="1">
        <f t="array" ref="E5033">_xlfn.IFS(B5033&lt;=PERCENTILE($B$3:$B$5882,0.2),5,B5033&lt;=PERCENTILE($B$3:$B$5882,0.4),4,B5033&lt;=PERCENTILE($B$3:$B$5882,0.6),3,B5033&lt;=PERCENTILE($B$3:$B$5882,0.8),2,TRUE,1)</f>
        <v>3</v>
      </c>
      <c r="F5033" cm="1">
        <f t="array" ref="F5033">_xlfn.IFS(C5033&lt;=PERCENTILE($C$3:$C$5882,0.2),1,C5033&lt;=PERCENTILE($C$3:$C$5882,0.4),2,C5033&lt;=PERCENTILE($C$3:$C$5882,0.6),3,C5033&lt;=PERCENTILE($C$3:$C$5882,0.8),4,TRUE,5)</f>
        <v>4</v>
      </c>
      <c r="G5033" cm="1">
        <f t="array" ref="G5033">_xlfn.IFS(D5033&lt;=PERCENTILE($D$3:$D$5882,0.2),1,D5033&lt;=PERCENTILE($D$3:$D$5882,0.4),2,D5033&lt;=PERCENTILE($D$3:$D$5882,0.6),3,D5033&lt;=PERCENTILE($D$3:$D$5882,0.8),4,TRUE,5)</f>
        <v>4</v>
      </c>
      <c r="H5033" s="3" t="str" cm="1">
        <f t="array" ref="H5033">_xlfn.IFS(AND(E5033&gt;=4,F5033&gt;=4,G5033&gt;=4),"Champions",AND(E5033&gt;=3,F5033&gt;=3,G5033&gt;=3),"Loyal Customers",AND(E5033&lt;=2,F5033&gt;=3),"At Risk",AND(E5033&lt;=2,F5033&lt;=2,G5033&lt;=2),"Lost",AND(E5033&gt;=4,F5033&lt;=2),"New/Promising",TRUE,"Needs Attention")</f>
        <v>Loyal Customers</v>
      </c>
      <c r="I5033" s="3" t="str">
        <f t="shared" si="82"/>
        <v>Churned</v>
      </c>
      <c r="J5033" s="3" t="str">
        <f>_xlfn.XLOOKUP(A5033,'Country_Lookup'!$D:$D,'Country_Lookup'!$E:$E)</f>
        <v>United Kingdom</v>
      </c>
    </row>
    <row r="5034" spans="1:10" x14ac:dyDescent="0.3">
      <c r="A5034">
        <v>17430</v>
      </c>
      <c r="B5034">
        <v>32</v>
      </c>
      <c r="C5034">
        <v>4</v>
      </c>
      <c r="D5034">
        <v>735.16999999999916</v>
      </c>
      <c r="E5034" cm="1">
        <f t="array" ref="E5034">_xlfn.IFS(B5034&lt;=PERCENTILE($B$3:$B$5882,0.2),5,B5034&lt;=PERCENTILE($B$3:$B$5882,0.4),4,B5034&lt;=PERCENTILE($B$3:$B$5882,0.6),3,B5034&lt;=PERCENTILE($B$3:$B$5882,0.8),2,TRUE,1)</f>
        <v>4</v>
      </c>
      <c r="F5034" cm="1">
        <f t="array" ref="F5034">_xlfn.IFS(C5034&lt;=PERCENTILE($C$3:$C$5882,0.2),1,C5034&lt;=PERCENTILE($C$3:$C$5882,0.4),2,C5034&lt;=PERCENTILE($C$3:$C$5882,0.6),3,C5034&lt;=PERCENTILE($C$3:$C$5882,0.8),4,TRUE,5)</f>
        <v>3</v>
      </c>
      <c r="G5034" cm="1">
        <f t="array" ref="G5034">_xlfn.IFS(D5034&lt;=PERCENTILE($D$3:$D$5882,0.2),1,D5034&lt;=PERCENTILE($D$3:$D$5882,0.4),2,D5034&lt;=PERCENTILE($D$3:$D$5882,0.6),3,D5034&lt;=PERCENTILE($D$3:$D$5882,0.8),4,TRUE,5)</f>
        <v>3</v>
      </c>
      <c r="H5034" s="3" t="str" cm="1">
        <f t="array" ref="H5034">_xlfn.IFS(AND(E5034&gt;=4,F5034&gt;=4,G5034&gt;=4),"Champions",AND(E5034&gt;=3,F5034&gt;=3,G5034&gt;=3),"Loyal Customers",AND(E5034&lt;=2,F5034&gt;=3),"At Risk",AND(E5034&lt;=2,F5034&lt;=2,G5034&lt;=2),"Lost",AND(E5034&gt;=4,F5034&lt;=2),"New/Promising",TRUE,"Needs Attention")</f>
        <v>Loyal Customers</v>
      </c>
      <c r="I5034" s="3" t="str">
        <f t="shared" si="82"/>
        <v>Active</v>
      </c>
      <c r="J5034" s="3" t="str">
        <f>_xlfn.XLOOKUP(A5034,'Country_Lookup'!$D:$D,'Country_Lookup'!$E:$E)</f>
        <v>United Kingdom</v>
      </c>
    </row>
    <row r="5035" spans="1:10" x14ac:dyDescent="0.3">
      <c r="A5035">
        <v>17431</v>
      </c>
      <c r="B5035">
        <v>313</v>
      </c>
      <c r="C5035">
        <v>1</v>
      </c>
      <c r="D5035">
        <v>403.29999999999967</v>
      </c>
      <c r="E5035" cm="1">
        <f t="array" ref="E5035">_xlfn.IFS(B5035&lt;=PERCENTILE($B$3:$B$5882,0.2),5,B5035&lt;=PERCENTILE($B$3:$B$5882,0.4),4,B5035&lt;=PERCENTILE($B$3:$B$5882,0.6),3,B5035&lt;=PERCENTILE($B$3:$B$5882,0.8),2,TRUE,1)</f>
        <v>2</v>
      </c>
      <c r="F5035" cm="1">
        <f t="array" ref="F5035">_xlfn.IFS(C5035&lt;=PERCENTILE($C$3:$C$5882,0.2),1,C5035&lt;=PERCENTILE($C$3:$C$5882,0.4),2,C5035&lt;=PERCENTILE($C$3:$C$5882,0.6),3,C5035&lt;=PERCENTILE($C$3:$C$5882,0.8),4,TRUE,5)</f>
        <v>1</v>
      </c>
      <c r="G5035" cm="1">
        <f t="array" ref="G5035">_xlfn.IFS(D5035&lt;=PERCENTILE($D$3:$D$5882,0.2),1,D5035&lt;=PERCENTILE($D$3:$D$5882,0.4),2,D5035&lt;=PERCENTILE($D$3:$D$5882,0.6),3,D5035&lt;=PERCENTILE($D$3:$D$5882,0.8),4,TRUE,5)</f>
        <v>2</v>
      </c>
      <c r="H5035" s="3" t="str" cm="1">
        <f t="array" ref="H5035">_xlfn.IFS(AND(E5035&gt;=4,F5035&gt;=4,G5035&gt;=4),"Champions",AND(E5035&gt;=3,F5035&gt;=3,G5035&gt;=3),"Loyal Customers",AND(E5035&lt;=2,F5035&gt;=3),"At Risk",AND(E5035&lt;=2,F5035&lt;=2,G5035&lt;=2),"Lost",AND(E5035&gt;=4,F5035&lt;=2),"New/Promising",TRUE,"Needs Attention")</f>
        <v>Lost</v>
      </c>
      <c r="I5035" s="3" t="str">
        <f t="shared" si="82"/>
        <v>Churned</v>
      </c>
      <c r="J5035" s="3" t="str">
        <f>_xlfn.XLOOKUP(A5035,'Country_Lookup'!$D:$D,'Country_Lookup'!$E:$E)</f>
        <v>United Kingdom</v>
      </c>
    </row>
    <row r="5036" spans="1:10" x14ac:dyDescent="0.3">
      <c r="A5036">
        <v>17432</v>
      </c>
      <c r="B5036">
        <v>18</v>
      </c>
      <c r="C5036">
        <v>9</v>
      </c>
      <c r="D5036">
        <v>1751.3900000000021</v>
      </c>
      <c r="E5036" cm="1">
        <f t="array" ref="E5036">_xlfn.IFS(B5036&lt;=PERCENTILE($B$3:$B$5882,0.2),5,B5036&lt;=PERCENTILE($B$3:$B$5882,0.4),4,B5036&lt;=PERCENTILE($B$3:$B$5882,0.6),3,B5036&lt;=PERCENTILE($B$3:$B$5882,0.8),2,TRUE,1)</f>
        <v>5</v>
      </c>
      <c r="F5036" cm="1">
        <f t="array" ref="F5036">_xlfn.IFS(C5036&lt;=PERCENTILE($C$3:$C$5882,0.2),1,C5036&lt;=PERCENTILE($C$3:$C$5882,0.4),2,C5036&lt;=PERCENTILE($C$3:$C$5882,0.6),3,C5036&lt;=PERCENTILE($C$3:$C$5882,0.8),4,TRUE,5)</f>
        <v>5</v>
      </c>
      <c r="G5036" cm="1">
        <f t="array" ref="G5036">_xlfn.IFS(D5036&lt;=PERCENTILE($D$3:$D$5882,0.2),1,D5036&lt;=PERCENTILE($D$3:$D$5882,0.4),2,D5036&lt;=PERCENTILE($D$3:$D$5882,0.6),3,D5036&lt;=PERCENTILE($D$3:$D$5882,0.8),4,TRUE,5)</f>
        <v>4</v>
      </c>
      <c r="H5036" s="3" t="str" cm="1">
        <f t="array" ref="H5036">_xlfn.IFS(AND(E5036&gt;=4,F5036&gt;=4,G5036&gt;=4),"Champions",AND(E5036&gt;=3,F5036&gt;=3,G5036&gt;=3),"Loyal Customers",AND(E5036&lt;=2,F5036&gt;=3),"At Risk",AND(E5036&lt;=2,F5036&lt;=2,G5036&lt;=2),"Lost",AND(E5036&gt;=4,F5036&lt;=2),"New/Promising",TRUE,"Needs Attention")</f>
        <v>Champions</v>
      </c>
      <c r="I5036" s="3" t="str">
        <f t="shared" si="82"/>
        <v>Active</v>
      </c>
      <c r="J5036" s="3" t="str">
        <f>_xlfn.XLOOKUP(A5036,'Country_Lookup'!$D:$D,'Country_Lookup'!$E:$E)</f>
        <v>United Kingdom</v>
      </c>
    </row>
    <row r="5037" spans="1:10" x14ac:dyDescent="0.3">
      <c r="A5037">
        <v>17433</v>
      </c>
      <c r="B5037">
        <v>88</v>
      </c>
      <c r="C5037">
        <v>2</v>
      </c>
      <c r="D5037">
        <v>569.9599999999997</v>
      </c>
      <c r="E5037" cm="1">
        <f t="array" ref="E5037">_xlfn.IFS(B5037&lt;=PERCENTILE($B$3:$B$5882,0.2),5,B5037&lt;=PERCENTILE($B$3:$B$5882,0.4),4,B5037&lt;=PERCENTILE($B$3:$B$5882,0.6),3,B5037&lt;=PERCENTILE($B$3:$B$5882,0.8),2,TRUE,1)</f>
        <v>3</v>
      </c>
      <c r="F5037" cm="1">
        <f t="array" ref="F5037">_xlfn.IFS(C5037&lt;=PERCENTILE($C$3:$C$5882,0.2),1,C5037&lt;=PERCENTILE($C$3:$C$5882,0.4),2,C5037&lt;=PERCENTILE($C$3:$C$5882,0.6),3,C5037&lt;=PERCENTILE($C$3:$C$5882,0.8),4,TRUE,5)</f>
        <v>2</v>
      </c>
      <c r="G5037" cm="1">
        <f t="array" ref="G5037">_xlfn.IFS(D5037&lt;=PERCENTILE($D$3:$D$5882,0.2),1,D5037&lt;=PERCENTILE($D$3:$D$5882,0.4),2,D5037&lt;=PERCENTILE($D$3:$D$5882,0.6),3,D5037&lt;=PERCENTILE($D$3:$D$5882,0.8),4,TRUE,5)</f>
        <v>2</v>
      </c>
      <c r="H5037" s="3" t="str" cm="1">
        <f t="array" ref="H5037">_xlfn.IFS(AND(E5037&gt;=4,F5037&gt;=4,G5037&gt;=4),"Champions",AND(E5037&gt;=3,F5037&gt;=3,G5037&gt;=3),"Loyal Customers",AND(E5037&lt;=2,F5037&gt;=3),"At Risk",AND(E5037&lt;=2,F5037&lt;=2,G5037&lt;=2),"Lost",AND(E5037&gt;=4,F5037&lt;=2),"New/Promising",TRUE,"Needs Attention")</f>
        <v>Needs Attention</v>
      </c>
      <c r="I5037" s="3" t="str">
        <f t="shared" si="82"/>
        <v>Active</v>
      </c>
      <c r="J5037" s="3" t="str">
        <f>_xlfn.XLOOKUP(A5037,'Country_Lookup'!$D:$D,'Country_Lookup'!$E:$E)</f>
        <v>United Kingdom</v>
      </c>
    </row>
    <row r="5038" spans="1:10" x14ac:dyDescent="0.3">
      <c r="A5038">
        <v>17434</v>
      </c>
      <c r="B5038">
        <v>2</v>
      </c>
      <c r="C5038">
        <v>7</v>
      </c>
      <c r="D5038">
        <v>2373.820000000002</v>
      </c>
      <c r="E5038" cm="1">
        <f t="array" ref="E5038">_xlfn.IFS(B5038&lt;=PERCENTILE($B$3:$B$5882,0.2),5,B5038&lt;=PERCENTILE($B$3:$B$5882,0.4),4,B5038&lt;=PERCENTILE($B$3:$B$5882,0.6),3,B5038&lt;=PERCENTILE($B$3:$B$5882,0.8),2,TRUE,1)</f>
        <v>5</v>
      </c>
      <c r="F5038" cm="1">
        <f t="array" ref="F5038">_xlfn.IFS(C5038&lt;=PERCENTILE($C$3:$C$5882,0.2),1,C5038&lt;=PERCENTILE($C$3:$C$5882,0.4),2,C5038&lt;=PERCENTILE($C$3:$C$5882,0.6),3,C5038&lt;=PERCENTILE($C$3:$C$5882,0.8),4,TRUE,5)</f>
        <v>4</v>
      </c>
      <c r="G5038" cm="1">
        <f t="array" ref="G5038">_xlfn.IFS(D5038&lt;=PERCENTILE($D$3:$D$5882,0.2),1,D5038&lt;=PERCENTILE($D$3:$D$5882,0.4),2,D5038&lt;=PERCENTILE($D$3:$D$5882,0.6),3,D5038&lt;=PERCENTILE($D$3:$D$5882,0.8),4,TRUE,5)</f>
        <v>4</v>
      </c>
      <c r="H5038" s="3" t="str" cm="1">
        <f t="array" ref="H5038">_xlfn.IFS(AND(E5038&gt;=4,F5038&gt;=4,G5038&gt;=4),"Champions",AND(E5038&gt;=3,F5038&gt;=3,G5038&gt;=3),"Loyal Customers",AND(E5038&lt;=2,F5038&gt;=3),"At Risk",AND(E5038&lt;=2,F5038&lt;=2,G5038&lt;=2),"Lost",AND(E5038&gt;=4,F5038&lt;=2),"New/Promising",TRUE,"Needs Attention")</f>
        <v>Champions</v>
      </c>
      <c r="I5038" s="3" t="str">
        <f t="shared" si="82"/>
        <v>Active</v>
      </c>
      <c r="J5038" s="3" t="str">
        <f>_xlfn.XLOOKUP(A5038,'Country_Lookup'!$D:$D,'Country_Lookup'!$E:$E)</f>
        <v>United Kingdom</v>
      </c>
    </row>
    <row r="5039" spans="1:10" x14ac:dyDescent="0.3">
      <c r="A5039">
        <v>17435</v>
      </c>
      <c r="B5039">
        <v>411</v>
      </c>
      <c r="C5039">
        <v>1</v>
      </c>
      <c r="D5039">
        <v>331.35</v>
      </c>
      <c r="E5039" cm="1">
        <f t="array" ref="E5039">_xlfn.IFS(B5039&lt;=PERCENTILE($B$3:$B$5882,0.2),5,B5039&lt;=PERCENTILE($B$3:$B$5882,0.4),4,B5039&lt;=PERCENTILE($B$3:$B$5882,0.6),3,B5039&lt;=PERCENTILE($B$3:$B$5882,0.8),2,TRUE,1)</f>
        <v>1</v>
      </c>
      <c r="F5039" cm="1">
        <f t="array" ref="F5039">_xlfn.IFS(C5039&lt;=PERCENTILE($C$3:$C$5882,0.2),1,C5039&lt;=PERCENTILE($C$3:$C$5882,0.4),2,C5039&lt;=PERCENTILE($C$3:$C$5882,0.6),3,C5039&lt;=PERCENTILE($C$3:$C$5882,0.8),4,TRUE,5)</f>
        <v>1</v>
      </c>
      <c r="G5039" cm="1">
        <f t="array" ref="G5039">_xlfn.IFS(D5039&lt;=PERCENTILE($D$3:$D$5882,0.2),1,D5039&lt;=PERCENTILE($D$3:$D$5882,0.4),2,D5039&lt;=PERCENTILE($D$3:$D$5882,0.6),3,D5039&lt;=PERCENTILE($D$3:$D$5882,0.8),4,TRUE,5)</f>
        <v>2</v>
      </c>
      <c r="H5039" s="3" t="str" cm="1">
        <f t="array" ref="H5039">_xlfn.IFS(AND(E5039&gt;=4,F5039&gt;=4,G5039&gt;=4),"Champions",AND(E5039&gt;=3,F5039&gt;=3,G5039&gt;=3),"Loyal Customers",AND(E5039&lt;=2,F5039&gt;=3),"At Risk",AND(E5039&lt;=2,F5039&lt;=2,G5039&lt;=2),"Lost",AND(E5039&gt;=4,F5039&lt;=2),"New/Promising",TRUE,"Needs Attention")</f>
        <v>Lost</v>
      </c>
      <c r="I5039" s="3" t="str">
        <f t="shared" si="82"/>
        <v>Churned</v>
      </c>
      <c r="J5039" s="3" t="str">
        <f>_xlfn.XLOOKUP(A5039,'Country_Lookup'!$D:$D,'Country_Lookup'!$E:$E)</f>
        <v>United Kingdom</v>
      </c>
    </row>
    <row r="5040" spans="1:10" x14ac:dyDescent="0.3">
      <c r="A5040">
        <v>17436</v>
      </c>
      <c r="B5040">
        <v>1</v>
      </c>
      <c r="C5040">
        <v>5</v>
      </c>
      <c r="D5040">
        <v>534.06000000000017</v>
      </c>
      <c r="E5040" cm="1">
        <f t="array" ref="E5040">_xlfn.IFS(B5040&lt;=PERCENTILE($B$3:$B$5882,0.2),5,B5040&lt;=PERCENTILE($B$3:$B$5882,0.4),4,B5040&lt;=PERCENTILE($B$3:$B$5882,0.6),3,B5040&lt;=PERCENTILE($B$3:$B$5882,0.8),2,TRUE,1)</f>
        <v>5</v>
      </c>
      <c r="F5040" cm="1">
        <f t="array" ref="F5040">_xlfn.IFS(C5040&lt;=PERCENTILE($C$3:$C$5882,0.2),1,C5040&lt;=PERCENTILE($C$3:$C$5882,0.4),2,C5040&lt;=PERCENTILE($C$3:$C$5882,0.6),3,C5040&lt;=PERCENTILE($C$3:$C$5882,0.8),4,TRUE,5)</f>
        <v>4</v>
      </c>
      <c r="G5040" cm="1">
        <f t="array" ref="G5040">_xlfn.IFS(D5040&lt;=PERCENTILE($D$3:$D$5882,0.2),1,D5040&lt;=PERCENTILE($D$3:$D$5882,0.4),2,D5040&lt;=PERCENTILE($D$3:$D$5882,0.6),3,D5040&lt;=PERCENTILE($D$3:$D$5882,0.8),4,TRUE,5)</f>
        <v>2</v>
      </c>
      <c r="H5040" s="3" t="str" cm="1">
        <f t="array" ref="H5040">_xlfn.IFS(AND(E5040&gt;=4,F5040&gt;=4,G5040&gt;=4),"Champions",AND(E5040&gt;=3,F5040&gt;=3,G5040&gt;=3),"Loyal Customers",AND(E5040&lt;=2,F5040&gt;=3),"At Risk",AND(E5040&lt;=2,F5040&lt;=2,G5040&lt;=2),"Lost",AND(E5040&gt;=4,F5040&lt;=2),"New/Promising",TRUE,"Needs Attention")</f>
        <v>Needs Attention</v>
      </c>
      <c r="I5040" s="3" t="str">
        <f t="shared" si="82"/>
        <v>Active</v>
      </c>
      <c r="J5040" s="3" t="str">
        <f>_xlfn.XLOOKUP(A5040,'Country_Lookup'!$D:$D,'Country_Lookup'!$E:$E)</f>
        <v>United Kingdom</v>
      </c>
    </row>
    <row r="5041" spans="1:10" x14ac:dyDescent="0.3">
      <c r="A5041">
        <v>17437</v>
      </c>
      <c r="B5041">
        <v>529</v>
      </c>
      <c r="C5041">
        <v>1</v>
      </c>
      <c r="D5041">
        <v>373.16999999999967</v>
      </c>
      <c r="E5041" cm="1">
        <f t="array" ref="E5041">_xlfn.IFS(B5041&lt;=PERCENTILE($B$3:$B$5882,0.2),5,B5041&lt;=PERCENTILE($B$3:$B$5882,0.4),4,B5041&lt;=PERCENTILE($B$3:$B$5882,0.6),3,B5041&lt;=PERCENTILE($B$3:$B$5882,0.8),2,TRUE,1)</f>
        <v>1</v>
      </c>
      <c r="F5041" cm="1">
        <f t="array" ref="F5041">_xlfn.IFS(C5041&lt;=PERCENTILE($C$3:$C$5882,0.2),1,C5041&lt;=PERCENTILE($C$3:$C$5882,0.4),2,C5041&lt;=PERCENTILE($C$3:$C$5882,0.6),3,C5041&lt;=PERCENTILE($C$3:$C$5882,0.8),4,TRUE,5)</f>
        <v>1</v>
      </c>
      <c r="G5041" cm="1">
        <f t="array" ref="G5041">_xlfn.IFS(D5041&lt;=PERCENTILE($D$3:$D$5882,0.2),1,D5041&lt;=PERCENTILE($D$3:$D$5882,0.4),2,D5041&lt;=PERCENTILE($D$3:$D$5882,0.6),3,D5041&lt;=PERCENTILE($D$3:$D$5882,0.8),4,TRUE,5)</f>
        <v>2</v>
      </c>
      <c r="H5041" s="3" t="str" cm="1">
        <f t="array" ref="H5041">_xlfn.IFS(AND(E5041&gt;=4,F5041&gt;=4,G5041&gt;=4),"Champions",AND(E5041&gt;=3,F5041&gt;=3,G5041&gt;=3),"Loyal Customers",AND(E5041&lt;=2,F5041&gt;=3),"At Risk",AND(E5041&lt;=2,F5041&lt;=2,G5041&lt;=2),"Lost",AND(E5041&gt;=4,F5041&lt;=2),"New/Promising",TRUE,"Needs Attention")</f>
        <v>Lost</v>
      </c>
      <c r="I5041" s="3" t="str">
        <f t="shared" si="82"/>
        <v>Churned</v>
      </c>
      <c r="J5041" s="3" t="str">
        <f>_xlfn.XLOOKUP(A5041,'Country_Lookup'!$D:$D,'Country_Lookup'!$E:$E)</f>
        <v>United Kingdom</v>
      </c>
    </row>
    <row r="5042" spans="1:10" x14ac:dyDescent="0.3">
      <c r="A5042">
        <v>17438</v>
      </c>
      <c r="B5042">
        <v>253</v>
      </c>
      <c r="C5042">
        <v>5</v>
      </c>
      <c r="D5042">
        <v>1422.7699999999995</v>
      </c>
      <c r="E5042" cm="1">
        <f t="array" ref="E5042">_xlfn.IFS(B5042&lt;=PERCENTILE($B$3:$B$5882,0.2),5,B5042&lt;=PERCENTILE($B$3:$B$5882,0.4),4,B5042&lt;=PERCENTILE($B$3:$B$5882,0.6),3,B5042&lt;=PERCENTILE($B$3:$B$5882,0.8),2,TRUE,1)</f>
        <v>2</v>
      </c>
      <c r="F5042" cm="1">
        <f t="array" ref="F5042">_xlfn.IFS(C5042&lt;=PERCENTILE($C$3:$C$5882,0.2),1,C5042&lt;=PERCENTILE($C$3:$C$5882,0.4),2,C5042&lt;=PERCENTILE($C$3:$C$5882,0.6),3,C5042&lt;=PERCENTILE($C$3:$C$5882,0.8),4,TRUE,5)</f>
        <v>4</v>
      </c>
      <c r="G5042" cm="1">
        <f t="array" ref="G5042">_xlfn.IFS(D5042&lt;=PERCENTILE($D$3:$D$5882,0.2),1,D5042&lt;=PERCENTILE($D$3:$D$5882,0.4),2,D5042&lt;=PERCENTILE($D$3:$D$5882,0.6),3,D5042&lt;=PERCENTILE($D$3:$D$5882,0.8),4,TRUE,5)</f>
        <v>4</v>
      </c>
      <c r="H5042" s="3" t="str" cm="1">
        <f t="array" ref="H5042">_xlfn.IFS(AND(E5042&gt;=4,F5042&gt;=4,G5042&gt;=4),"Champions",AND(E5042&gt;=3,F5042&gt;=3,G5042&gt;=3),"Loyal Customers",AND(E5042&lt;=2,F5042&gt;=3),"At Risk",AND(E5042&lt;=2,F5042&lt;=2,G5042&lt;=2),"Lost",AND(E5042&gt;=4,F5042&lt;=2),"New/Promising",TRUE,"Needs Attention")</f>
        <v>At Risk</v>
      </c>
      <c r="I5042" s="3" t="str">
        <f t="shared" si="82"/>
        <v>Churned</v>
      </c>
      <c r="J5042" s="3" t="str">
        <f>_xlfn.XLOOKUP(A5042,'Country_Lookup'!$D:$D,'Country_Lookup'!$E:$E)</f>
        <v>United Kingdom</v>
      </c>
    </row>
    <row r="5043" spans="1:10" x14ac:dyDescent="0.3">
      <c r="A5043">
        <v>17439</v>
      </c>
      <c r="B5043">
        <v>655</v>
      </c>
      <c r="C5043">
        <v>1</v>
      </c>
      <c r="D5043">
        <v>325.74</v>
      </c>
      <c r="E5043" cm="1">
        <f t="array" ref="E5043">_xlfn.IFS(B5043&lt;=PERCENTILE($B$3:$B$5882,0.2),5,B5043&lt;=PERCENTILE($B$3:$B$5882,0.4),4,B5043&lt;=PERCENTILE($B$3:$B$5882,0.6),3,B5043&lt;=PERCENTILE($B$3:$B$5882,0.8),2,TRUE,1)</f>
        <v>1</v>
      </c>
      <c r="F5043" cm="1">
        <f t="array" ref="F5043">_xlfn.IFS(C5043&lt;=PERCENTILE($C$3:$C$5882,0.2),1,C5043&lt;=PERCENTILE($C$3:$C$5882,0.4),2,C5043&lt;=PERCENTILE($C$3:$C$5882,0.6),3,C5043&lt;=PERCENTILE($C$3:$C$5882,0.8),4,TRUE,5)</f>
        <v>1</v>
      </c>
      <c r="G5043" cm="1">
        <f t="array" ref="G5043">_xlfn.IFS(D5043&lt;=PERCENTILE($D$3:$D$5882,0.2),1,D5043&lt;=PERCENTILE($D$3:$D$5882,0.4),2,D5043&lt;=PERCENTILE($D$3:$D$5882,0.6),3,D5043&lt;=PERCENTILE($D$3:$D$5882,0.8),4,TRUE,5)</f>
        <v>2</v>
      </c>
      <c r="H5043" s="3" t="str" cm="1">
        <f t="array" ref="H5043">_xlfn.IFS(AND(E5043&gt;=4,F5043&gt;=4,G5043&gt;=4),"Champions",AND(E5043&gt;=3,F5043&gt;=3,G5043&gt;=3),"Loyal Customers",AND(E5043&lt;=2,F5043&gt;=3),"At Risk",AND(E5043&lt;=2,F5043&lt;=2,G5043&lt;=2),"Lost",AND(E5043&gt;=4,F5043&lt;=2),"New/Promising",TRUE,"Needs Attention")</f>
        <v>Lost</v>
      </c>
      <c r="I5043" s="3" t="str">
        <f t="shared" si="82"/>
        <v>Churned</v>
      </c>
      <c r="J5043" s="3" t="str">
        <f>_xlfn.XLOOKUP(A5043,'Country_Lookup'!$D:$D,'Country_Lookup'!$E:$E)</f>
        <v>United Kingdom</v>
      </c>
    </row>
    <row r="5044" spans="1:10" x14ac:dyDescent="0.3">
      <c r="A5044">
        <v>17440</v>
      </c>
      <c r="B5044">
        <v>156</v>
      </c>
      <c r="C5044">
        <v>4</v>
      </c>
      <c r="D5044">
        <v>323.58</v>
      </c>
      <c r="E5044" cm="1">
        <f t="array" ref="E5044">_xlfn.IFS(B5044&lt;=PERCENTILE($B$3:$B$5882,0.2),5,B5044&lt;=PERCENTILE($B$3:$B$5882,0.4),4,B5044&lt;=PERCENTILE($B$3:$B$5882,0.6),3,B5044&lt;=PERCENTILE($B$3:$B$5882,0.8),2,TRUE,1)</f>
        <v>3</v>
      </c>
      <c r="F5044" cm="1">
        <f t="array" ref="F5044">_xlfn.IFS(C5044&lt;=PERCENTILE($C$3:$C$5882,0.2),1,C5044&lt;=PERCENTILE($C$3:$C$5882,0.4),2,C5044&lt;=PERCENTILE($C$3:$C$5882,0.6),3,C5044&lt;=PERCENTILE($C$3:$C$5882,0.8),4,TRUE,5)</f>
        <v>3</v>
      </c>
      <c r="G5044" cm="1">
        <f t="array" ref="G5044">_xlfn.IFS(D5044&lt;=PERCENTILE($D$3:$D$5882,0.2),1,D5044&lt;=PERCENTILE($D$3:$D$5882,0.4),2,D5044&lt;=PERCENTILE($D$3:$D$5882,0.6),3,D5044&lt;=PERCENTILE($D$3:$D$5882,0.8),4,TRUE,5)</f>
        <v>2</v>
      </c>
      <c r="H5044" s="3" t="str" cm="1">
        <f t="array" ref="H5044">_xlfn.IFS(AND(E5044&gt;=4,F5044&gt;=4,G5044&gt;=4),"Champions",AND(E5044&gt;=3,F5044&gt;=3,G5044&gt;=3),"Loyal Customers",AND(E5044&lt;=2,F5044&gt;=3),"At Risk",AND(E5044&lt;=2,F5044&lt;=2,G5044&lt;=2),"Lost",AND(E5044&gt;=4,F5044&lt;=2),"New/Promising",TRUE,"Needs Attention")</f>
        <v>Needs Attention</v>
      </c>
      <c r="I5044" s="3" t="str">
        <f t="shared" si="82"/>
        <v>Churned</v>
      </c>
      <c r="J5044" s="3" t="str">
        <f>_xlfn.XLOOKUP(A5044,'Country_Lookup'!$D:$D,'Country_Lookup'!$E:$E)</f>
        <v>United Kingdom</v>
      </c>
    </row>
    <row r="5045" spans="1:10" x14ac:dyDescent="0.3">
      <c r="A5045">
        <v>17441</v>
      </c>
      <c r="B5045">
        <v>732</v>
      </c>
      <c r="C5045">
        <v>1</v>
      </c>
      <c r="D5045">
        <v>293.35000000000008</v>
      </c>
      <c r="E5045" cm="1">
        <f t="array" ref="E5045">_xlfn.IFS(B5045&lt;=PERCENTILE($B$3:$B$5882,0.2),5,B5045&lt;=PERCENTILE($B$3:$B$5882,0.4),4,B5045&lt;=PERCENTILE($B$3:$B$5882,0.6),3,B5045&lt;=PERCENTILE($B$3:$B$5882,0.8),2,TRUE,1)</f>
        <v>1</v>
      </c>
      <c r="F5045" cm="1">
        <f t="array" ref="F5045">_xlfn.IFS(C5045&lt;=PERCENTILE($C$3:$C$5882,0.2),1,C5045&lt;=PERCENTILE($C$3:$C$5882,0.4),2,C5045&lt;=PERCENTILE($C$3:$C$5882,0.6),3,C5045&lt;=PERCENTILE($C$3:$C$5882,0.8),4,TRUE,5)</f>
        <v>1</v>
      </c>
      <c r="G5045" cm="1">
        <f t="array" ref="G5045">_xlfn.IFS(D5045&lt;=PERCENTILE($D$3:$D$5882,0.2),1,D5045&lt;=PERCENTILE($D$3:$D$5882,0.4),2,D5045&lt;=PERCENTILE($D$3:$D$5882,0.6),3,D5045&lt;=PERCENTILE($D$3:$D$5882,0.8),4,TRUE,5)</f>
        <v>2</v>
      </c>
      <c r="H5045" s="3" t="str" cm="1">
        <f t="array" ref="H5045">_xlfn.IFS(AND(E5045&gt;=4,F5045&gt;=4,G5045&gt;=4),"Champions",AND(E5045&gt;=3,F5045&gt;=3,G5045&gt;=3),"Loyal Customers",AND(E5045&lt;=2,F5045&gt;=3),"At Risk",AND(E5045&lt;=2,F5045&lt;=2,G5045&lt;=2),"Lost",AND(E5045&gt;=4,F5045&lt;=2),"New/Promising",TRUE,"Needs Attention")</f>
        <v>Lost</v>
      </c>
      <c r="I5045" s="3" t="str">
        <f t="shared" si="82"/>
        <v>Churned</v>
      </c>
      <c r="J5045" s="3" t="str">
        <f>_xlfn.XLOOKUP(A5045,'Country_Lookup'!$D:$D,'Country_Lookup'!$E:$E)</f>
        <v>United Kingdom</v>
      </c>
    </row>
    <row r="5046" spans="1:10" x14ac:dyDescent="0.3">
      <c r="A5046">
        <v>17442</v>
      </c>
      <c r="B5046">
        <v>36</v>
      </c>
      <c r="C5046">
        <v>15</v>
      </c>
      <c r="D5046">
        <v>4620.3000000000247</v>
      </c>
      <c r="E5046" cm="1">
        <f t="array" ref="E5046">_xlfn.IFS(B5046&lt;=PERCENTILE($B$3:$B$5882,0.2),5,B5046&lt;=PERCENTILE($B$3:$B$5882,0.4),4,B5046&lt;=PERCENTILE($B$3:$B$5882,0.6),3,B5046&lt;=PERCENTILE($B$3:$B$5882,0.8),2,TRUE,1)</f>
        <v>4</v>
      </c>
      <c r="F5046" cm="1">
        <f t="array" ref="F5046">_xlfn.IFS(C5046&lt;=PERCENTILE($C$3:$C$5882,0.2),1,C5046&lt;=PERCENTILE($C$3:$C$5882,0.4),2,C5046&lt;=PERCENTILE($C$3:$C$5882,0.6),3,C5046&lt;=PERCENTILE($C$3:$C$5882,0.8),4,TRUE,5)</f>
        <v>5</v>
      </c>
      <c r="G5046" cm="1">
        <f t="array" ref="G5046">_xlfn.IFS(D5046&lt;=PERCENTILE($D$3:$D$5882,0.2),1,D5046&lt;=PERCENTILE($D$3:$D$5882,0.4),2,D5046&lt;=PERCENTILE($D$3:$D$5882,0.6),3,D5046&lt;=PERCENTILE($D$3:$D$5882,0.8),4,TRUE,5)</f>
        <v>5</v>
      </c>
      <c r="H5046" s="3" t="str" cm="1">
        <f t="array" ref="H5046">_xlfn.IFS(AND(E5046&gt;=4,F5046&gt;=4,G5046&gt;=4),"Champions",AND(E5046&gt;=3,F5046&gt;=3,G5046&gt;=3),"Loyal Customers",AND(E5046&lt;=2,F5046&gt;=3),"At Risk",AND(E5046&lt;=2,F5046&lt;=2,G5046&lt;=2),"Lost",AND(E5046&gt;=4,F5046&lt;=2),"New/Promising",TRUE,"Needs Attention")</f>
        <v>Champions</v>
      </c>
      <c r="I5046" s="3" t="str">
        <f t="shared" si="82"/>
        <v>Active</v>
      </c>
      <c r="J5046" s="3" t="str">
        <f>_xlfn.XLOOKUP(A5046,'Country_Lookup'!$D:$D,'Country_Lookup'!$E:$E)</f>
        <v>United Kingdom</v>
      </c>
    </row>
    <row r="5047" spans="1:10" x14ac:dyDescent="0.3">
      <c r="A5047">
        <v>17443</v>
      </c>
      <c r="B5047">
        <v>219</v>
      </c>
      <c r="C5047">
        <v>1</v>
      </c>
      <c r="D5047">
        <v>534.24</v>
      </c>
      <c r="E5047" cm="1">
        <f t="array" ref="E5047">_xlfn.IFS(B5047&lt;=PERCENTILE($B$3:$B$5882,0.2),5,B5047&lt;=PERCENTILE($B$3:$B$5882,0.4),4,B5047&lt;=PERCENTILE($B$3:$B$5882,0.6),3,B5047&lt;=PERCENTILE($B$3:$B$5882,0.8),2,TRUE,1)</f>
        <v>2</v>
      </c>
      <c r="F5047" cm="1">
        <f t="array" ref="F5047">_xlfn.IFS(C5047&lt;=PERCENTILE($C$3:$C$5882,0.2),1,C5047&lt;=PERCENTILE($C$3:$C$5882,0.4),2,C5047&lt;=PERCENTILE($C$3:$C$5882,0.6),3,C5047&lt;=PERCENTILE($C$3:$C$5882,0.8),4,TRUE,5)</f>
        <v>1</v>
      </c>
      <c r="G5047" cm="1">
        <f t="array" ref="G5047">_xlfn.IFS(D5047&lt;=PERCENTILE($D$3:$D$5882,0.2),1,D5047&lt;=PERCENTILE($D$3:$D$5882,0.4),2,D5047&lt;=PERCENTILE($D$3:$D$5882,0.6),3,D5047&lt;=PERCENTILE($D$3:$D$5882,0.8),4,TRUE,5)</f>
        <v>2</v>
      </c>
      <c r="H5047" s="3" t="str" cm="1">
        <f t="array" ref="H5047">_xlfn.IFS(AND(E5047&gt;=4,F5047&gt;=4,G5047&gt;=4),"Champions",AND(E5047&gt;=3,F5047&gt;=3,G5047&gt;=3),"Loyal Customers",AND(E5047&lt;=2,F5047&gt;=3),"At Risk",AND(E5047&lt;=2,F5047&lt;=2,G5047&lt;=2),"Lost",AND(E5047&gt;=4,F5047&lt;=2),"New/Promising",TRUE,"Needs Attention")</f>
        <v>Lost</v>
      </c>
      <c r="I5047" s="3" t="str">
        <f t="shared" si="82"/>
        <v>Churned</v>
      </c>
      <c r="J5047" s="3" t="str">
        <f>_xlfn.XLOOKUP(A5047,'Country_Lookup'!$D:$D,'Country_Lookup'!$E:$E)</f>
        <v>Canada</v>
      </c>
    </row>
    <row r="5048" spans="1:10" x14ac:dyDescent="0.3">
      <c r="A5048">
        <v>17444</v>
      </c>
      <c r="B5048">
        <v>147</v>
      </c>
      <c r="C5048">
        <v>3</v>
      </c>
      <c r="D5048">
        <v>2940.0399999999945</v>
      </c>
      <c r="E5048" cm="1">
        <f t="array" ref="E5048">_xlfn.IFS(B5048&lt;=PERCENTILE($B$3:$B$5882,0.2),5,B5048&lt;=PERCENTILE($B$3:$B$5882,0.4),4,B5048&lt;=PERCENTILE($B$3:$B$5882,0.6),3,B5048&lt;=PERCENTILE($B$3:$B$5882,0.8),2,TRUE,1)</f>
        <v>3</v>
      </c>
      <c r="F5048" cm="1">
        <f t="array" ref="F5048">_xlfn.IFS(C5048&lt;=PERCENTILE($C$3:$C$5882,0.2),1,C5048&lt;=PERCENTILE($C$3:$C$5882,0.4),2,C5048&lt;=PERCENTILE($C$3:$C$5882,0.6),3,C5048&lt;=PERCENTILE($C$3:$C$5882,0.8),4,TRUE,5)</f>
        <v>3</v>
      </c>
      <c r="G5048" cm="1">
        <f t="array" ref="G5048">_xlfn.IFS(D5048&lt;=PERCENTILE($D$3:$D$5882,0.2),1,D5048&lt;=PERCENTILE($D$3:$D$5882,0.4),2,D5048&lt;=PERCENTILE($D$3:$D$5882,0.6),3,D5048&lt;=PERCENTILE($D$3:$D$5882,0.8),4,TRUE,5)</f>
        <v>4</v>
      </c>
      <c r="H5048" s="3" t="str" cm="1">
        <f t="array" ref="H5048">_xlfn.IFS(AND(E5048&gt;=4,F5048&gt;=4,G5048&gt;=4),"Champions",AND(E5048&gt;=3,F5048&gt;=3,G5048&gt;=3),"Loyal Customers",AND(E5048&lt;=2,F5048&gt;=3),"At Risk",AND(E5048&lt;=2,F5048&lt;=2,G5048&lt;=2),"Lost",AND(E5048&gt;=4,F5048&lt;=2),"New/Promising",TRUE,"Needs Attention")</f>
        <v>Loyal Customers</v>
      </c>
      <c r="I5048" s="3" t="str">
        <f t="shared" si="82"/>
        <v>Churned</v>
      </c>
      <c r="J5048" s="3" t="str">
        <f>_xlfn.XLOOKUP(A5048,'Country_Lookup'!$D:$D,'Country_Lookup'!$E:$E)</f>
        <v>Canada</v>
      </c>
    </row>
    <row r="5049" spans="1:10" x14ac:dyDescent="0.3">
      <c r="A5049">
        <v>17446</v>
      </c>
      <c r="B5049">
        <v>176</v>
      </c>
      <c r="C5049">
        <v>2</v>
      </c>
      <c r="D5049">
        <v>120.90000000000002</v>
      </c>
      <c r="E5049" cm="1">
        <f t="array" ref="E5049">_xlfn.IFS(B5049&lt;=PERCENTILE($B$3:$B$5882,0.2),5,B5049&lt;=PERCENTILE($B$3:$B$5882,0.4),4,B5049&lt;=PERCENTILE($B$3:$B$5882,0.6),3,B5049&lt;=PERCENTILE($B$3:$B$5882,0.8),2,TRUE,1)</f>
        <v>3</v>
      </c>
      <c r="F5049" cm="1">
        <f t="array" ref="F5049">_xlfn.IFS(C5049&lt;=PERCENTILE($C$3:$C$5882,0.2),1,C5049&lt;=PERCENTILE($C$3:$C$5882,0.4),2,C5049&lt;=PERCENTILE($C$3:$C$5882,0.6),3,C5049&lt;=PERCENTILE($C$3:$C$5882,0.8),4,TRUE,5)</f>
        <v>2</v>
      </c>
      <c r="G5049" cm="1">
        <f t="array" ref="G5049">_xlfn.IFS(D5049&lt;=PERCENTILE($D$3:$D$5882,0.2),1,D5049&lt;=PERCENTILE($D$3:$D$5882,0.4),2,D5049&lt;=PERCENTILE($D$3:$D$5882,0.6),3,D5049&lt;=PERCENTILE($D$3:$D$5882,0.8),4,TRUE,5)</f>
        <v>1</v>
      </c>
      <c r="H5049" s="3" t="str" cm="1">
        <f t="array" ref="H5049">_xlfn.IFS(AND(E5049&gt;=4,F5049&gt;=4,G5049&gt;=4),"Champions",AND(E5049&gt;=3,F5049&gt;=3,G5049&gt;=3),"Loyal Customers",AND(E5049&lt;=2,F5049&gt;=3),"At Risk",AND(E5049&lt;=2,F5049&lt;=2,G5049&lt;=2),"Lost",AND(E5049&gt;=4,F5049&lt;=2),"New/Promising",TRUE,"Needs Attention")</f>
        <v>Needs Attention</v>
      </c>
      <c r="I5049" s="3" t="str">
        <f t="shared" si="82"/>
        <v>Churned</v>
      </c>
      <c r="J5049" s="3" t="str">
        <f>_xlfn.XLOOKUP(A5049,'Country_Lookup'!$D:$D,'Country_Lookup'!$E:$E)</f>
        <v>United Kingdom</v>
      </c>
    </row>
    <row r="5050" spans="1:10" x14ac:dyDescent="0.3">
      <c r="A5050">
        <v>17447</v>
      </c>
      <c r="B5050">
        <v>40</v>
      </c>
      <c r="C5050">
        <v>2</v>
      </c>
      <c r="D5050">
        <v>541.53000000000009</v>
      </c>
      <c r="E5050" cm="1">
        <f t="array" ref="E5050">_xlfn.IFS(B5050&lt;=PERCENTILE($B$3:$B$5882,0.2),5,B5050&lt;=PERCENTILE($B$3:$B$5882,0.4),4,B5050&lt;=PERCENTILE($B$3:$B$5882,0.6),3,B5050&lt;=PERCENTILE($B$3:$B$5882,0.8),2,TRUE,1)</f>
        <v>4</v>
      </c>
      <c r="F5050" cm="1">
        <f t="array" ref="F5050">_xlfn.IFS(C5050&lt;=PERCENTILE($C$3:$C$5882,0.2),1,C5050&lt;=PERCENTILE($C$3:$C$5882,0.4),2,C5050&lt;=PERCENTILE($C$3:$C$5882,0.6),3,C5050&lt;=PERCENTILE($C$3:$C$5882,0.8),4,TRUE,5)</f>
        <v>2</v>
      </c>
      <c r="G5050" cm="1">
        <f t="array" ref="G5050">_xlfn.IFS(D5050&lt;=PERCENTILE($D$3:$D$5882,0.2),1,D5050&lt;=PERCENTILE($D$3:$D$5882,0.4),2,D5050&lt;=PERCENTILE($D$3:$D$5882,0.6),3,D5050&lt;=PERCENTILE($D$3:$D$5882,0.8),4,TRUE,5)</f>
        <v>2</v>
      </c>
      <c r="H5050" s="3" t="str" cm="1">
        <f t="array" ref="H5050">_xlfn.IFS(AND(E5050&gt;=4,F5050&gt;=4,G5050&gt;=4),"Champions",AND(E5050&gt;=3,F5050&gt;=3,G5050&gt;=3),"Loyal Customers",AND(E5050&lt;=2,F5050&gt;=3),"At Risk",AND(E5050&lt;=2,F5050&lt;=2,G5050&lt;=2),"Lost",AND(E5050&gt;=4,F5050&lt;=2),"New/Promising",TRUE,"Needs Attention")</f>
        <v>New/Promising</v>
      </c>
      <c r="I5050" s="3" t="str">
        <f t="shared" si="82"/>
        <v>Active</v>
      </c>
      <c r="J5050" s="3" t="str">
        <f>_xlfn.XLOOKUP(A5050,'Country_Lookup'!$D:$D,'Country_Lookup'!$E:$E)</f>
        <v>United Kingdom</v>
      </c>
    </row>
    <row r="5051" spans="1:10" x14ac:dyDescent="0.3">
      <c r="A5051">
        <v>17448</v>
      </c>
      <c r="B5051">
        <v>497</v>
      </c>
      <c r="C5051">
        <v>46</v>
      </c>
      <c r="D5051">
        <v>14556.970000000249</v>
      </c>
      <c r="E5051" cm="1">
        <f t="array" ref="E5051">_xlfn.IFS(B5051&lt;=PERCENTILE($B$3:$B$5882,0.2),5,B5051&lt;=PERCENTILE($B$3:$B$5882,0.4),4,B5051&lt;=PERCENTILE($B$3:$B$5882,0.6),3,B5051&lt;=PERCENTILE($B$3:$B$5882,0.8),2,TRUE,1)</f>
        <v>1</v>
      </c>
      <c r="F5051" cm="1">
        <f t="array" ref="F5051">_xlfn.IFS(C5051&lt;=PERCENTILE($C$3:$C$5882,0.2),1,C5051&lt;=PERCENTILE($C$3:$C$5882,0.4),2,C5051&lt;=PERCENTILE($C$3:$C$5882,0.6),3,C5051&lt;=PERCENTILE($C$3:$C$5882,0.8),4,TRUE,5)</f>
        <v>5</v>
      </c>
      <c r="G5051" cm="1">
        <f t="array" ref="G5051">_xlfn.IFS(D5051&lt;=PERCENTILE($D$3:$D$5882,0.2),1,D5051&lt;=PERCENTILE($D$3:$D$5882,0.4),2,D5051&lt;=PERCENTILE($D$3:$D$5882,0.6),3,D5051&lt;=PERCENTILE($D$3:$D$5882,0.8),4,TRUE,5)</f>
        <v>5</v>
      </c>
      <c r="H5051" s="3" t="str" cm="1">
        <f t="array" ref="H5051">_xlfn.IFS(AND(E5051&gt;=4,F5051&gt;=4,G5051&gt;=4),"Champions",AND(E5051&gt;=3,F5051&gt;=3,G5051&gt;=3),"Loyal Customers",AND(E5051&lt;=2,F5051&gt;=3),"At Risk",AND(E5051&lt;=2,F5051&lt;=2,G5051&lt;=2),"Lost",AND(E5051&gt;=4,F5051&lt;=2),"New/Promising",TRUE,"Needs Attention")</f>
        <v>At Risk</v>
      </c>
      <c r="I5051" s="3" t="str">
        <f t="shared" si="82"/>
        <v>Churned</v>
      </c>
      <c r="J5051" s="3" t="str">
        <f>_xlfn.XLOOKUP(A5051,'Country_Lookup'!$D:$D,'Country_Lookup'!$E:$E)</f>
        <v>United Kingdom</v>
      </c>
    </row>
    <row r="5052" spans="1:10" x14ac:dyDescent="0.3">
      <c r="A5052">
        <v>17449</v>
      </c>
      <c r="B5052">
        <v>2</v>
      </c>
      <c r="C5052">
        <v>13</v>
      </c>
      <c r="D5052">
        <v>4951.149999999946</v>
      </c>
      <c r="E5052" cm="1">
        <f t="array" ref="E5052">_xlfn.IFS(B5052&lt;=PERCENTILE($B$3:$B$5882,0.2),5,B5052&lt;=PERCENTILE($B$3:$B$5882,0.4),4,B5052&lt;=PERCENTILE($B$3:$B$5882,0.6),3,B5052&lt;=PERCENTILE($B$3:$B$5882,0.8),2,TRUE,1)</f>
        <v>5</v>
      </c>
      <c r="F5052" cm="1">
        <f t="array" ref="F5052">_xlfn.IFS(C5052&lt;=PERCENTILE($C$3:$C$5882,0.2),1,C5052&lt;=PERCENTILE($C$3:$C$5882,0.4),2,C5052&lt;=PERCENTILE($C$3:$C$5882,0.6),3,C5052&lt;=PERCENTILE($C$3:$C$5882,0.8),4,TRUE,5)</f>
        <v>5</v>
      </c>
      <c r="G5052" cm="1">
        <f t="array" ref="G5052">_xlfn.IFS(D5052&lt;=PERCENTILE($D$3:$D$5882,0.2),1,D5052&lt;=PERCENTILE($D$3:$D$5882,0.4),2,D5052&lt;=PERCENTILE($D$3:$D$5882,0.6),3,D5052&lt;=PERCENTILE($D$3:$D$5882,0.8),4,TRUE,5)</f>
        <v>5</v>
      </c>
      <c r="H5052" s="3" t="str" cm="1">
        <f t="array" ref="H5052">_xlfn.IFS(AND(E5052&gt;=4,F5052&gt;=4,G5052&gt;=4),"Champions",AND(E5052&gt;=3,F5052&gt;=3,G5052&gt;=3),"Loyal Customers",AND(E5052&lt;=2,F5052&gt;=3),"At Risk",AND(E5052&lt;=2,F5052&lt;=2,G5052&lt;=2),"Lost",AND(E5052&gt;=4,F5052&lt;=2),"New/Promising",TRUE,"Needs Attention")</f>
        <v>Champions</v>
      </c>
      <c r="I5052" s="3" t="str">
        <f t="shared" si="82"/>
        <v>Active</v>
      </c>
      <c r="J5052" s="3" t="str">
        <f>_xlfn.XLOOKUP(A5052,'Country_Lookup'!$D:$D,'Country_Lookup'!$E:$E)</f>
        <v>United Kingdom</v>
      </c>
    </row>
    <row r="5053" spans="1:10" x14ac:dyDescent="0.3">
      <c r="A5053">
        <v>17450</v>
      </c>
      <c r="B5053">
        <v>8</v>
      </c>
      <c r="C5053">
        <v>51</v>
      </c>
      <c r="D5053">
        <v>246973.09000000099</v>
      </c>
      <c r="E5053" cm="1">
        <f t="array" ref="E5053">_xlfn.IFS(B5053&lt;=PERCENTILE($B$3:$B$5882,0.2),5,B5053&lt;=PERCENTILE($B$3:$B$5882,0.4),4,B5053&lt;=PERCENTILE($B$3:$B$5882,0.6),3,B5053&lt;=PERCENTILE($B$3:$B$5882,0.8),2,TRUE,1)</f>
        <v>5</v>
      </c>
      <c r="F5053" cm="1">
        <f t="array" ref="F5053">_xlfn.IFS(C5053&lt;=PERCENTILE($C$3:$C$5882,0.2),1,C5053&lt;=PERCENTILE($C$3:$C$5882,0.4),2,C5053&lt;=PERCENTILE($C$3:$C$5882,0.6),3,C5053&lt;=PERCENTILE($C$3:$C$5882,0.8),4,TRUE,5)</f>
        <v>5</v>
      </c>
      <c r="G5053" cm="1">
        <f t="array" ref="G5053">_xlfn.IFS(D5053&lt;=PERCENTILE($D$3:$D$5882,0.2),1,D5053&lt;=PERCENTILE($D$3:$D$5882,0.4),2,D5053&lt;=PERCENTILE($D$3:$D$5882,0.6),3,D5053&lt;=PERCENTILE($D$3:$D$5882,0.8),4,TRUE,5)</f>
        <v>5</v>
      </c>
      <c r="H5053" s="3" t="str" cm="1">
        <f t="array" ref="H5053">_xlfn.IFS(AND(E5053&gt;=4,F5053&gt;=4,G5053&gt;=4),"Champions",AND(E5053&gt;=3,F5053&gt;=3,G5053&gt;=3),"Loyal Customers",AND(E5053&lt;=2,F5053&gt;=3),"At Risk",AND(E5053&lt;=2,F5053&lt;=2,G5053&lt;=2),"Lost",AND(E5053&gt;=4,F5053&lt;=2),"New/Promising",TRUE,"Needs Attention")</f>
        <v>Champions</v>
      </c>
      <c r="I5053" s="3" t="str">
        <f t="shared" si="82"/>
        <v>Active</v>
      </c>
      <c r="J5053" s="3" t="str">
        <f>_xlfn.XLOOKUP(A5053,'Country_Lookup'!$D:$D,'Country_Lookup'!$E:$E)</f>
        <v>United Kingdom</v>
      </c>
    </row>
    <row r="5054" spans="1:10" x14ac:dyDescent="0.3">
      <c r="A5054">
        <v>17451</v>
      </c>
      <c r="B5054">
        <v>1</v>
      </c>
      <c r="C5054">
        <v>7</v>
      </c>
      <c r="D5054">
        <v>1721.3999999999965</v>
      </c>
      <c r="E5054" cm="1">
        <f t="array" ref="E5054">_xlfn.IFS(B5054&lt;=PERCENTILE($B$3:$B$5882,0.2),5,B5054&lt;=PERCENTILE($B$3:$B$5882,0.4),4,B5054&lt;=PERCENTILE($B$3:$B$5882,0.6),3,B5054&lt;=PERCENTILE($B$3:$B$5882,0.8),2,TRUE,1)</f>
        <v>5</v>
      </c>
      <c r="F5054" cm="1">
        <f t="array" ref="F5054">_xlfn.IFS(C5054&lt;=PERCENTILE($C$3:$C$5882,0.2),1,C5054&lt;=PERCENTILE($C$3:$C$5882,0.4),2,C5054&lt;=PERCENTILE($C$3:$C$5882,0.6),3,C5054&lt;=PERCENTILE($C$3:$C$5882,0.8),4,TRUE,5)</f>
        <v>4</v>
      </c>
      <c r="G5054" cm="1">
        <f t="array" ref="G5054">_xlfn.IFS(D5054&lt;=PERCENTILE($D$3:$D$5882,0.2),1,D5054&lt;=PERCENTILE($D$3:$D$5882,0.4),2,D5054&lt;=PERCENTILE($D$3:$D$5882,0.6),3,D5054&lt;=PERCENTILE($D$3:$D$5882,0.8),4,TRUE,5)</f>
        <v>4</v>
      </c>
      <c r="H5054" s="3" t="str" cm="1">
        <f t="array" ref="H5054">_xlfn.IFS(AND(E5054&gt;=4,F5054&gt;=4,G5054&gt;=4),"Champions",AND(E5054&gt;=3,F5054&gt;=3,G5054&gt;=3),"Loyal Customers",AND(E5054&lt;=2,F5054&gt;=3),"At Risk",AND(E5054&lt;=2,F5054&lt;=2,G5054&lt;=2),"Lost",AND(E5054&gt;=4,F5054&lt;=2),"New/Promising",TRUE,"Needs Attention")</f>
        <v>Champions</v>
      </c>
      <c r="I5054" s="3" t="str">
        <f t="shared" si="82"/>
        <v>Active</v>
      </c>
      <c r="J5054" s="3" t="str">
        <f>_xlfn.XLOOKUP(A5054,'Country_Lookup'!$D:$D,'Country_Lookup'!$E:$E)</f>
        <v>United Kingdom</v>
      </c>
    </row>
    <row r="5055" spans="1:10" x14ac:dyDescent="0.3">
      <c r="A5055">
        <v>17453</v>
      </c>
      <c r="B5055">
        <v>17</v>
      </c>
      <c r="C5055">
        <v>2</v>
      </c>
      <c r="D5055">
        <v>486.72</v>
      </c>
      <c r="E5055" cm="1">
        <f t="array" ref="E5055">_xlfn.IFS(B5055&lt;=PERCENTILE($B$3:$B$5882,0.2),5,B5055&lt;=PERCENTILE($B$3:$B$5882,0.4),4,B5055&lt;=PERCENTILE($B$3:$B$5882,0.6),3,B5055&lt;=PERCENTILE($B$3:$B$5882,0.8),2,TRUE,1)</f>
        <v>5</v>
      </c>
      <c r="F5055" cm="1">
        <f t="array" ref="F5055">_xlfn.IFS(C5055&lt;=PERCENTILE($C$3:$C$5882,0.2),1,C5055&lt;=PERCENTILE($C$3:$C$5882,0.4),2,C5055&lt;=PERCENTILE($C$3:$C$5882,0.6),3,C5055&lt;=PERCENTILE($C$3:$C$5882,0.8),4,TRUE,5)</f>
        <v>2</v>
      </c>
      <c r="G5055" cm="1">
        <f t="array" ref="G5055">_xlfn.IFS(D5055&lt;=PERCENTILE($D$3:$D$5882,0.2),1,D5055&lt;=PERCENTILE($D$3:$D$5882,0.4),2,D5055&lt;=PERCENTILE($D$3:$D$5882,0.6),3,D5055&lt;=PERCENTILE($D$3:$D$5882,0.8),4,TRUE,5)</f>
        <v>2</v>
      </c>
      <c r="H5055" s="3" t="str" cm="1">
        <f t="array" ref="H5055">_xlfn.IFS(AND(E5055&gt;=4,F5055&gt;=4,G5055&gt;=4),"Champions",AND(E5055&gt;=3,F5055&gt;=3,G5055&gt;=3),"Loyal Customers",AND(E5055&lt;=2,F5055&gt;=3),"At Risk",AND(E5055&lt;=2,F5055&lt;=2,G5055&lt;=2),"Lost",AND(E5055&gt;=4,F5055&lt;=2),"New/Promising",TRUE,"Needs Attention")</f>
        <v>New/Promising</v>
      </c>
      <c r="I5055" s="3" t="str">
        <f t="shared" si="82"/>
        <v>Active</v>
      </c>
      <c r="J5055" s="3" t="str">
        <f>_xlfn.XLOOKUP(A5055,'Country_Lookup'!$D:$D,'Country_Lookup'!$E:$E)</f>
        <v>United Kingdom</v>
      </c>
    </row>
    <row r="5056" spans="1:10" x14ac:dyDescent="0.3">
      <c r="A5056">
        <v>17454</v>
      </c>
      <c r="B5056">
        <v>192</v>
      </c>
      <c r="C5056">
        <v>10</v>
      </c>
      <c r="D5056">
        <v>1547.9400000000016</v>
      </c>
      <c r="E5056" cm="1">
        <f t="array" ref="E5056">_xlfn.IFS(B5056&lt;=PERCENTILE($B$3:$B$5882,0.2),5,B5056&lt;=PERCENTILE($B$3:$B$5882,0.4),4,B5056&lt;=PERCENTILE($B$3:$B$5882,0.6),3,B5056&lt;=PERCENTILE($B$3:$B$5882,0.8),2,TRUE,1)</f>
        <v>2</v>
      </c>
      <c r="F5056" cm="1">
        <f t="array" ref="F5056">_xlfn.IFS(C5056&lt;=PERCENTILE($C$3:$C$5882,0.2),1,C5056&lt;=PERCENTILE($C$3:$C$5882,0.4),2,C5056&lt;=PERCENTILE($C$3:$C$5882,0.6),3,C5056&lt;=PERCENTILE($C$3:$C$5882,0.8),4,TRUE,5)</f>
        <v>5</v>
      </c>
      <c r="G5056" cm="1">
        <f t="array" ref="G5056">_xlfn.IFS(D5056&lt;=PERCENTILE($D$3:$D$5882,0.2),1,D5056&lt;=PERCENTILE($D$3:$D$5882,0.4),2,D5056&lt;=PERCENTILE($D$3:$D$5882,0.6),3,D5056&lt;=PERCENTILE($D$3:$D$5882,0.8),4,TRUE,5)</f>
        <v>4</v>
      </c>
      <c r="H5056" s="3" t="str" cm="1">
        <f t="array" ref="H5056">_xlfn.IFS(AND(E5056&gt;=4,F5056&gt;=4,G5056&gt;=4),"Champions",AND(E5056&gt;=3,F5056&gt;=3,G5056&gt;=3),"Loyal Customers",AND(E5056&lt;=2,F5056&gt;=3),"At Risk",AND(E5056&lt;=2,F5056&lt;=2,G5056&lt;=2),"Lost",AND(E5056&gt;=4,F5056&lt;=2),"New/Promising",TRUE,"Needs Attention")</f>
        <v>At Risk</v>
      </c>
      <c r="I5056" s="3" t="str">
        <f t="shared" si="82"/>
        <v>Churned</v>
      </c>
      <c r="J5056" s="3" t="str">
        <f>_xlfn.XLOOKUP(A5056,'Country_Lookup'!$D:$D,'Country_Lookup'!$E:$E)</f>
        <v>United Kingdom</v>
      </c>
    </row>
    <row r="5057" spans="1:10" x14ac:dyDescent="0.3">
      <c r="A5057">
        <v>17455</v>
      </c>
      <c r="B5057">
        <v>203</v>
      </c>
      <c r="C5057">
        <v>1</v>
      </c>
      <c r="D5057">
        <v>131.70000000000002</v>
      </c>
      <c r="E5057" cm="1">
        <f t="array" ref="E5057">_xlfn.IFS(B5057&lt;=PERCENTILE($B$3:$B$5882,0.2),5,B5057&lt;=PERCENTILE($B$3:$B$5882,0.4),4,B5057&lt;=PERCENTILE($B$3:$B$5882,0.6),3,B5057&lt;=PERCENTILE($B$3:$B$5882,0.8),2,TRUE,1)</f>
        <v>2</v>
      </c>
      <c r="F5057" cm="1">
        <f t="array" ref="F5057">_xlfn.IFS(C5057&lt;=PERCENTILE($C$3:$C$5882,0.2),1,C5057&lt;=PERCENTILE($C$3:$C$5882,0.4),2,C5057&lt;=PERCENTILE($C$3:$C$5882,0.6),3,C5057&lt;=PERCENTILE($C$3:$C$5882,0.8),4,TRUE,5)</f>
        <v>1</v>
      </c>
      <c r="G5057" cm="1">
        <f t="array" ref="G5057">_xlfn.IFS(D5057&lt;=PERCENTILE($D$3:$D$5882,0.2),1,D5057&lt;=PERCENTILE($D$3:$D$5882,0.4),2,D5057&lt;=PERCENTILE($D$3:$D$5882,0.6),3,D5057&lt;=PERCENTILE($D$3:$D$5882,0.8),4,TRUE,5)</f>
        <v>1</v>
      </c>
      <c r="H5057" s="3" t="str" cm="1">
        <f t="array" ref="H5057">_xlfn.IFS(AND(E5057&gt;=4,F5057&gt;=4,G5057&gt;=4),"Champions",AND(E5057&gt;=3,F5057&gt;=3,G5057&gt;=3),"Loyal Customers",AND(E5057&lt;=2,F5057&gt;=3),"At Risk",AND(E5057&lt;=2,F5057&lt;=2,G5057&lt;=2),"Lost",AND(E5057&gt;=4,F5057&lt;=2),"New/Promising",TRUE,"Needs Attention")</f>
        <v>Lost</v>
      </c>
      <c r="I5057" s="3" t="str">
        <f t="shared" si="82"/>
        <v>Churned</v>
      </c>
      <c r="J5057" s="3" t="str">
        <f>_xlfn.XLOOKUP(A5057,'Country_Lookup'!$D:$D,'Country_Lookup'!$E:$E)</f>
        <v>United Kingdom</v>
      </c>
    </row>
    <row r="5058" spans="1:10" x14ac:dyDescent="0.3">
      <c r="A5058">
        <v>17456</v>
      </c>
      <c r="B5058">
        <v>365</v>
      </c>
      <c r="C5058">
        <v>2</v>
      </c>
      <c r="D5058">
        <v>1225.4199999999987</v>
      </c>
      <c r="E5058" cm="1">
        <f t="array" ref="E5058">_xlfn.IFS(B5058&lt;=PERCENTILE($B$3:$B$5882,0.2),5,B5058&lt;=PERCENTILE($B$3:$B$5882,0.4),4,B5058&lt;=PERCENTILE($B$3:$B$5882,0.6),3,B5058&lt;=PERCENTILE($B$3:$B$5882,0.8),2,TRUE,1)</f>
        <v>2</v>
      </c>
      <c r="F5058" cm="1">
        <f t="array" ref="F5058">_xlfn.IFS(C5058&lt;=PERCENTILE($C$3:$C$5882,0.2),1,C5058&lt;=PERCENTILE($C$3:$C$5882,0.4),2,C5058&lt;=PERCENTILE($C$3:$C$5882,0.6),3,C5058&lt;=PERCENTILE($C$3:$C$5882,0.8),4,TRUE,5)</f>
        <v>2</v>
      </c>
      <c r="G5058" cm="1">
        <f t="array" ref="G5058">_xlfn.IFS(D5058&lt;=PERCENTILE($D$3:$D$5882,0.2),1,D5058&lt;=PERCENTILE($D$3:$D$5882,0.4),2,D5058&lt;=PERCENTILE($D$3:$D$5882,0.6),3,D5058&lt;=PERCENTILE($D$3:$D$5882,0.8),4,TRUE,5)</f>
        <v>3</v>
      </c>
      <c r="H5058" s="3" t="str" cm="1">
        <f t="array" ref="H5058">_xlfn.IFS(AND(E5058&gt;=4,F5058&gt;=4,G5058&gt;=4),"Champions",AND(E5058&gt;=3,F5058&gt;=3,G5058&gt;=3),"Loyal Customers",AND(E5058&lt;=2,F5058&gt;=3),"At Risk",AND(E5058&lt;=2,F5058&lt;=2,G5058&lt;=2),"Lost",AND(E5058&gt;=4,F5058&lt;=2),"New/Promising",TRUE,"Needs Attention")</f>
        <v>Needs Attention</v>
      </c>
      <c r="I5058" s="3" t="str">
        <f t="shared" si="82"/>
        <v>Churned</v>
      </c>
      <c r="J5058" s="3" t="str">
        <f>_xlfn.XLOOKUP(A5058,'Country_Lookup'!$D:$D,'Country_Lookup'!$E:$E)</f>
        <v>United Kingdom</v>
      </c>
    </row>
    <row r="5059" spans="1:10" x14ac:dyDescent="0.3">
      <c r="A5059">
        <v>17457</v>
      </c>
      <c r="B5059">
        <v>126</v>
      </c>
      <c r="C5059">
        <v>14</v>
      </c>
      <c r="D5059">
        <v>5984.8099999999986</v>
      </c>
      <c r="E5059" cm="1">
        <f t="array" ref="E5059">_xlfn.IFS(B5059&lt;=PERCENTILE($B$3:$B$5882,0.2),5,B5059&lt;=PERCENTILE($B$3:$B$5882,0.4),4,B5059&lt;=PERCENTILE($B$3:$B$5882,0.6),3,B5059&lt;=PERCENTILE($B$3:$B$5882,0.8),2,TRUE,1)</f>
        <v>3</v>
      </c>
      <c r="F5059" cm="1">
        <f t="array" ref="F5059">_xlfn.IFS(C5059&lt;=PERCENTILE($C$3:$C$5882,0.2),1,C5059&lt;=PERCENTILE($C$3:$C$5882,0.4),2,C5059&lt;=PERCENTILE($C$3:$C$5882,0.6),3,C5059&lt;=PERCENTILE($C$3:$C$5882,0.8),4,TRUE,5)</f>
        <v>5</v>
      </c>
      <c r="G5059" cm="1">
        <f t="array" ref="G5059">_xlfn.IFS(D5059&lt;=PERCENTILE($D$3:$D$5882,0.2),1,D5059&lt;=PERCENTILE($D$3:$D$5882,0.4),2,D5059&lt;=PERCENTILE($D$3:$D$5882,0.6),3,D5059&lt;=PERCENTILE($D$3:$D$5882,0.8),4,TRUE,5)</f>
        <v>5</v>
      </c>
      <c r="H5059" s="3" t="str" cm="1">
        <f t="array" ref="H5059">_xlfn.IFS(AND(E5059&gt;=4,F5059&gt;=4,G5059&gt;=4),"Champions",AND(E5059&gt;=3,F5059&gt;=3,G5059&gt;=3),"Loyal Customers",AND(E5059&lt;=2,F5059&gt;=3),"At Risk",AND(E5059&lt;=2,F5059&lt;=2,G5059&lt;=2),"Lost",AND(E5059&gt;=4,F5059&lt;=2),"New/Promising",TRUE,"Needs Attention")</f>
        <v>Loyal Customers</v>
      </c>
      <c r="I5059" s="3" t="str">
        <f t="shared" ref="I5059:I5122" si="83">IF(B5059&gt;90,"Churned","Active")</f>
        <v>Churned</v>
      </c>
      <c r="J5059" s="3" t="str">
        <f>_xlfn.XLOOKUP(A5059,'Country_Lookup'!$D:$D,'Country_Lookup'!$E:$E)</f>
        <v>United Kingdom</v>
      </c>
    </row>
    <row r="5060" spans="1:10" x14ac:dyDescent="0.3">
      <c r="A5060">
        <v>17458</v>
      </c>
      <c r="B5060">
        <v>15</v>
      </c>
      <c r="C5060">
        <v>2</v>
      </c>
      <c r="D5060">
        <v>529.58000000000106</v>
      </c>
      <c r="E5060" cm="1">
        <f t="array" ref="E5060">_xlfn.IFS(B5060&lt;=PERCENTILE($B$3:$B$5882,0.2),5,B5060&lt;=PERCENTILE($B$3:$B$5882,0.4),4,B5060&lt;=PERCENTILE($B$3:$B$5882,0.6),3,B5060&lt;=PERCENTILE($B$3:$B$5882,0.8),2,TRUE,1)</f>
        <v>5</v>
      </c>
      <c r="F5060" cm="1">
        <f t="array" ref="F5060">_xlfn.IFS(C5060&lt;=PERCENTILE($C$3:$C$5882,0.2),1,C5060&lt;=PERCENTILE($C$3:$C$5882,0.4),2,C5060&lt;=PERCENTILE($C$3:$C$5882,0.6),3,C5060&lt;=PERCENTILE($C$3:$C$5882,0.8),4,TRUE,5)</f>
        <v>2</v>
      </c>
      <c r="G5060" cm="1">
        <f t="array" ref="G5060">_xlfn.IFS(D5060&lt;=PERCENTILE($D$3:$D$5882,0.2),1,D5060&lt;=PERCENTILE($D$3:$D$5882,0.4),2,D5060&lt;=PERCENTILE($D$3:$D$5882,0.6),3,D5060&lt;=PERCENTILE($D$3:$D$5882,0.8),4,TRUE,5)</f>
        <v>2</v>
      </c>
      <c r="H5060" s="3" t="str" cm="1">
        <f t="array" ref="H5060">_xlfn.IFS(AND(E5060&gt;=4,F5060&gt;=4,G5060&gt;=4),"Champions",AND(E5060&gt;=3,F5060&gt;=3,G5060&gt;=3),"Loyal Customers",AND(E5060&lt;=2,F5060&gt;=3),"At Risk",AND(E5060&lt;=2,F5060&lt;=2,G5060&lt;=2),"Lost",AND(E5060&gt;=4,F5060&lt;=2),"New/Promising",TRUE,"Needs Attention")</f>
        <v>New/Promising</v>
      </c>
      <c r="I5060" s="3" t="str">
        <f t="shared" si="83"/>
        <v>Active</v>
      </c>
      <c r="J5060" s="3" t="str">
        <f>_xlfn.XLOOKUP(A5060,'Country_Lookup'!$D:$D,'Country_Lookup'!$E:$E)</f>
        <v>United Kingdom</v>
      </c>
    </row>
    <row r="5061" spans="1:10" x14ac:dyDescent="0.3">
      <c r="A5061">
        <v>17459</v>
      </c>
      <c r="B5061">
        <v>43</v>
      </c>
      <c r="C5061">
        <v>2</v>
      </c>
      <c r="D5061">
        <v>657.30000000000132</v>
      </c>
      <c r="E5061" cm="1">
        <f t="array" ref="E5061">_xlfn.IFS(B5061&lt;=PERCENTILE($B$3:$B$5882,0.2),5,B5061&lt;=PERCENTILE($B$3:$B$5882,0.4),4,B5061&lt;=PERCENTILE($B$3:$B$5882,0.6),3,B5061&lt;=PERCENTILE($B$3:$B$5882,0.8),2,TRUE,1)</f>
        <v>4</v>
      </c>
      <c r="F5061" cm="1">
        <f t="array" ref="F5061">_xlfn.IFS(C5061&lt;=PERCENTILE($C$3:$C$5882,0.2),1,C5061&lt;=PERCENTILE($C$3:$C$5882,0.4),2,C5061&lt;=PERCENTILE($C$3:$C$5882,0.6),3,C5061&lt;=PERCENTILE($C$3:$C$5882,0.8),4,TRUE,5)</f>
        <v>2</v>
      </c>
      <c r="G5061" cm="1">
        <f t="array" ref="G5061">_xlfn.IFS(D5061&lt;=PERCENTILE($D$3:$D$5882,0.2),1,D5061&lt;=PERCENTILE($D$3:$D$5882,0.4),2,D5061&lt;=PERCENTILE($D$3:$D$5882,0.6),3,D5061&lt;=PERCENTILE($D$3:$D$5882,0.8),4,TRUE,5)</f>
        <v>3</v>
      </c>
      <c r="H5061" s="3" t="str" cm="1">
        <f t="array" ref="H5061">_xlfn.IFS(AND(E5061&gt;=4,F5061&gt;=4,G5061&gt;=4),"Champions",AND(E5061&gt;=3,F5061&gt;=3,G5061&gt;=3),"Loyal Customers",AND(E5061&lt;=2,F5061&gt;=3),"At Risk",AND(E5061&lt;=2,F5061&lt;=2,G5061&lt;=2),"Lost",AND(E5061&gt;=4,F5061&lt;=2),"New/Promising",TRUE,"Needs Attention")</f>
        <v>New/Promising</v>
      </c>
      <c r="I5061" s="3" t="str">
        <f t="shared" si="83"/>
        <v>Active</v>
      </c>
      <c r="J5061" s="3" t="str">
        <f>_xlfn.XLOOKUP(A5061,'Country_Lookup'!$D:$D,'Country_Lookup'!$E:$E)</f>
        <v>United Kingdom</v>
      </c>
    </row>
    <row r="5062" spans="1:10" x14ac:dyDescent="0.3">
      <c r="A5062">
        <v>17460</v>
      </c>
      <c r="B5062">
        <v>94</v>
      </c>
      <c r="C5062">
        <v>16</v>
      </c>
      <c r="D5062">
        <v>2228.2699999999991</v>
      </c>
      <c r="E5062" cm="1">
        <f t="array" ref="E5062">_xlfn.IFS(B5062&lt;=PERCENTILE($B$3:$B$5882,0.2),5,B5062&lt;=PERCENTILE($B$3:$B$5882,0.4),4,B5062&lt;=PERCENTILE($B$3:$B$5882,0.6),3,B5062&lt;=PERCENTILE($B$3:$B$5882,0.8),2,TRUE,1)</f>
        <v>3</v>
      </c>
      <c r="F5062" cm="1">
        <f t="array" ref="F5062">_xlfn.IFS(C5062&lt;=PERCENTILE($C$3:$C$5882,0.2),1,C5062&lt;=PERCENTILE($C$3:$C$5882,0.4),2,C5062&lt;=PERCENTILE($C$3:$C$5882,0.6),3,C5062&lt;=PERCENTILE($C$3:$C$5882,0.8),4,TRUE,5)</f>
        <v>5</v>
      </c>
      <c r="G5062" cm="1">
        <f t="array" ref="G5062">_xlfn.IFS(D5062&lt;=PERCENTILE($D$3:$D$5882,0.2),1,D5062&lt;=PERCENTILE($D$3:$D$5882,0.4),2,D5062&lt;=PERCENTILE($D$3:$D$5882,0.6),3,D5062&lt;=PERCENTILE($D$3:$D$5882,0.8),4,TRUE,5)</f>
        <v>4</v>
      </c>
      <c r="H5062" s="3" t="str" cm="1">
        <f t="array" ref="H5062">_xlfn.IFS(AND(E5062&gt;=4,F5062&gt;=4,G5062&gt;=4),"Champions",AND(E5062&gt;=3,F5062&gt;=3,G5062&gt;=3),"Loyal Customers",AND(E5062&lt;=2,F5062&gt;=3),"At Risk",AND(E5062&lt;=2,F5062&lt;=2,G5062&lt;=2),"Lost",AND(E5062&gt;=4,F5062&lt;=2),"New/Promising",TRUE,"Needs Attention")</f>
        <v>Loyal Customers</v>
      </c>
      <c r="I5062" s="3" t="str">
        <f t="shared" si="83"/>
        <v>Churned</v>
      </c>
      <c r="J5062" s="3" t="str">
        <f>_xlfn.XLOOKUP(A5062,'Country_Lookup'!$D:$D,'Country_Lookup'!$E:$E)</f>
        <v>United Kingdom</v>
      </c>
    </row>
    <row r="5063" spans="1:10" x14ac:dyDescent="0.3">
      <c r="A5063">
        <v>17461</v>
      </c>
      <c r="B5063">
        <v>22</v>
      </c>
      <c r="C5063">
        <v>3</v>
      </c>
      <c r="D5063">
        <v>757.46000000000095</v>
      </c>
      <c r="E5063" cm="1">
        <f t="array" ref="E5063">_xlfn.IFS(B5063&lt;=PERCENTILE($B$3:$B$5882,0.2),5,B5063&lt;=PERCENTILE($B$3:$B$5882,0.4),4,B5063&lt;=PERCENTILE($B$3:$B$5882,0.6),3,B5063&lt;=PERCENTILE($B$3:$B$5882,0.8),2,TRUE,1)</f>
        <v>4</v>
      </c>
      <c r="F5063" cm="1">
        <f t="array" ref="F5063">_xlfn.IFS(C5063&lt;=PERCENTILE($C$3:$C$5882,0.2),1,C5063&lt;=PERCENTILE($C$3:$C$5882,0.4),2,C5063&lt;=PERCENTILE($C$3:$C$5882,0.6),3,C5063&lt;=PERCENTILE($C$3:$C$5882,0.8),4,TRUE,5)</f>
        <v>3</v>
      </c>
      <c r="G5063" cm="1">
        <f t="array" ref="G5063">_xlfn.IFS(D5063&lt;=PERCENTILE($D$3:$D$5882,0.2),1,D5063&lt;=PERCENTILE($D$3:$D$5882,0.4),2,D5063&lt;=PERCENTILE($D$3:$D$5882,0.6),3,D5063&lt;=PERCENTILE($D$3:$D$5882,0.8),4,TRUE,5)</f>
        <v>3</v>
      </c>
      <c r="H5063" s="3" t="str" cm="1">
        <f t="array" ref="H5063">_xlfn.IFS(AND(E5063&gt;=4,F5063&gt;=4,G5063&gt;=4),"Champions",AND(E5063&gt;=3,F5063&gt;=3,G5063&gt;=3),"Loyal Customers",AND(E5063&lt;=2,F5063&gt;=3),"At Risk",AND(E5063&lt;=2,F5063&lt;=2,G5063&lt;=2),"Lost",AND(E5063&gt;=4,F5063&lt;=2),"New/Promising",TRUE,"Needs Attention")</f>
        <v>Loyal Customers</v>
      </c>
      <c r="I5063" s="3" t="str">
        <f t="shared" si="83"/>
        <v>Active</v>
      </c>
      <c r="J5063" s="3" t="str">
        <f>_xlfn.XLOOKUP(A5063,'Country_Lookup'!$D:$D,'Country_Lookup'!$E:$E)</f>
        <v>United Kingdom</v>
      </c>
    </row>
    <row r="5064" spans="1:10" x14ac:dyDescent="0.3">
      <c r="A5064">
        <v>17462</v>
      </c>
      <c r="B5064">
        <v>60</v>
      </c>
      <c r="C5064">
        <v>2</v>
      </c>
      <c r="D5064">
        <v>675.69000000000017</v>
      </c>
      <c r="E5064" cm="1">
        <f t="array" ref="E5064">_xlfn.IFS(B5064&lt;=PERCENTILE($B$3:$B$5882,0.2),5,B5064&lt;=PERCENTILE($B$3:$B$5882,0.4),4,B5064&lt;=PERCENTILE($B$3:$B$5882,0.6),3,B5064&lt;=PERCENTILE($B$3:$B$5882,0.8),2,TRUE,1)</f>
        <v>3</v>
      </c>
      <c r="F5064" cm="1">
        <f t="array" ref="F5064">_xlfn.IFS(C5064&lt;=PERCENTILE($C$3:$C$5882,0.2),1,C5064&lt;=PERCENTILE($C$3:$C$5882,0.4),2,C5064&lt;=PERCENTILE($C$3:$C$5882,0.6),3,C5064&lt;=PERCENTILE($C$3:$C$5882,0.8),4,TRUE,5)</f>
        <v>2</v>
      </c>
      <c r="G5064" cm="1">
        <f t="array" ref="G5064">_xlfn.IFS(D5064&lt;=PERCENTILE($D$3:$D$5882,0.2),1,D5064&lt;=PERCENTILE($D$3:$D$5882,0.4),2,D5064&lt;=PERCENTILE($D$3:$D$5882,0.6),3,D5064&lt;=PERCENTILE($D$3:$D$5882,0.8),4,TRUE,5)</f>
        <v>3</v>
      </c>
      <c r="H5064" s="3" t="str" cm="1">
        <f t="array" ref="H5064">_xlfn.IFS(AND(E5064&gt;=4,F5064&gt;=4,G5064&gt;=4),"Champions",AND(E5064&gt;=3,F5064&gt;=3,G5064&gt;=3),"Loyal Customers",AND(E5064&lt;=2,F5064&gt;=3),"At Risk",AND(E5064&lt;=2,F5064&lt;=2,G5064&lt;=2),"Lost",AND(E5064&gt;=4,F5064&lt;=2),"New/Promising",TRUE,"Needs Attention")</f>
        <v>Needs Attention</v>
      </c>
      <c r="I5064" s="3" t="str">
        <f t="shared" si="83"/>
        <v>Active</v>
      </c>
      <c r="J5064" s="3" t="str">
        <f>_xlfn.XLOOKUP(A5064,'Country_Lookup'!$D:$D,'Country_Lookup'!$E:$E)</f>
        <v>United Kingdom</v>
      </c>
    </row>
    <row r="5065" spans="1:10" x14ac:dyDescent="0.3">
      <c r="A5065">
        <v>17463</v>
      </c>
      <c r="B5065">
        <v>16</v>
      </c>
      <c r="C5065">
        <v>7</v>
      </c>
      <c r="D5065">
        <v>2557.9100000000044</v>
      </c>
      <c r="E5065" cm="1">
        <f t="array" ref="E5065">_xlfn.IFS(B5065&lt;=PERCENTILE($B$3:$B$5882,0.2),5,B5065&lt;=PERCENTILE($B$3:$B$5882,0.4),4,B5065&lt;=PERCENTILE($B$3:$B$5882,0.6),3,B5065&lt;=PERCENTILE($B$3:$B$5882,0.8),2,TRUE,1)</f>
        <v>5</v>
      </c>
      <c r="F5065" cm="1">
        <f t="array" ref="F5065">_xlfn.IFS(C5065&lt;=PERCENTILE($C$3:$C$5882,0.2),1,C5065&lt;=PERCENTILE($C$3:$C$5882,0.4),2,C5065&lt;=PERCENTILE($C$3:$C$5882,0.6),3,C5065&lt;=PERCENTILE($C$3:$C$5882,0.8),4,TRUE,5)</f>
        <v>4</v>
      </c>
      <c r="G5065" cm="1">
        <f t="array" ref="G5065">_xlfn.IFS(D5065&lt;=PERCENTILE($D$3:$D$5882,0.2),1,D5065&lt;=PERCENTILE($D$3:$D$5882,0.4),2,D5065&lt;=PERCENTILE($D$3:$D$5882,0.6),3,D5065&lt;=PERCENTILE($D$3:$D$5882,0.8),4,TRUE,5)</f>
        <v>4</v>
      </c>
      <c r="H5065" s="3" t="str" cm="1">
        <f t="array" ref="H5065">_xlfn.IFS(AND(E5065&gt;=4,F5065&gt;=4,G5065&gt;=4),"Champions",AND(E5065&gt;=3,F5065&gt;=3,G5065&gt;=3),"Loyal Customers",AND(E5065&lt;=2,F5065&gt;=3),"At Risk",AND(E5065&lt;=2,F5065&lt;=2,G5065&lt;=2),"Lost",AND(E5065&gt;=4,F5065&lt;=2),"New/Promising",TRUE,"Needs Attention")</f>
        <v>Champions</v>
      </c>
      <c r="I5065" s="3" t="str">
        <f t="shared" si="83"/>
        <v>Active</v>
      </c>
      <c r="J5065" s="3" t="str">
        <f>_xlfn.XLOOKUP(A5065,'Country_Lookup'!$D:$D,'Country_Lookup'!$E:$E)</f>
        <v>United Kingdom</v>
      </c>
    </row>
    <row r="5066" spans="1:10" x14ac:dyDescent="0.3">
      <c r="A5066">
        <v>17464</v>
      </c>
      <c r="B5066">
        <v>158</v>
      </c>
      <c r="C5066">
        <v>3</v>
      </c>
      <c r="D5066">
        <v>1000.9400000000003</v>
      </c>
      <c r="E5066" cm="1">
        <f t="array" ref="E5066">_xlfn.IFS(B5066&lt;=PERCENTILE($B$3:$B$5882,0.2),5,B5066&lt;=PERCENTILE($B$3:$B$5882,0.4),4,B5066&lt;=PERCENTILE($B$3:$B$5882,0.6),3,B5066&lt;=PERCENTILE($B$3:$B$5882,0.8),2,TRUE,1)</f>
        <v>3</v>
      </c>
      <c r="F5066" cm="1">
        <f t="array" ref="F5066">_xlfn.IFS(C5066&lt;=PERCENTILE($C$3:$C$5882,0.2),1,C5066&lt;=PERCENTILE($C$3:$C$5882,0.4),2,C5066&lt;=PERCENTILE($C$3:$C$5882,0.6),3,C5066&lt;=PERCENTILE($C$3:$C$5882,0.8),4,TRUE,5)</f>
        <v>3</v>
      </c>
      <c r="G5066" cm="1">
        <f t="array" ref="G5066">_xlfn.IFS(D5066&lt;=PERCENTILE($D$3:$D$5882,0.2),1,D5066&lt;=PERCENTILE($D$3:$D$5882,0.4),2,D5066&lt;=PERCENTILE($D$3:$D$5882,0.6),3,D5066&lt;=PERCENTILE($D$3:$D$5882,0.8),4,TRUE,5)</f>
        <v>3</v>
      </c>
      <c r="H5066" s="3" t="str" cm="1">
        <f t="array" ref="H5066">_xlfn.IFS(AND(E5066&gt;=4,F5066&gt;=4,G5066&gt;=4),"Champions",AND(E5066&gt;=3,F5066&gt;=3,G5066&gt;=3),"Loyal Customers",AND(E5066&lt;=2,F5066&gt;=3),"At Risk",AND(E5066&lt;=2,F5066&lt;=2,G5066&lt;=2),"Lost",AND(E5066&gt;=4,F5066&lt;=2),"New/Promising",TRUE,"Needs Attention")</f>
        <v>Loyal Customers</v>
      </c>
      <c r="I5066" s="3" t="str">
        <f t="shared" si="83"/>
        <v>Churned</v>
      </c>
      <c r="J5066" s="3" t="str">
        <f>_xlfn.XLOOKUP(A5066,'Country_Lookup'!$D:$D,'Country_Lookup'!$E:$E)</f>
        <v>United Kingdom</v>
      </c>
    </row>
    <row r="5067" spans="1:10" x14ac:dyDescent="0.3">
      <c r="A5067">
        <v>17465</v>
      </c>
      <c r="B5067">
        <v>425</v>
      </c>
      <c r="C5067">
        <v>7</v>
      </c>
      <c r="D5067">
        <v>2542.7899999999959</v>
      </c>
      <c r="E5067" cm="1">
        <f t="array" ref="E5067">_xlfn.IFS(B5067&lt;=PERCENTILE($B$3:$B$5882,0.2),5,B5067&lt;=PERCENTILE($B$3:$B$5882,0.4),4,B5067&lt;=PERCENTILE($B$3:$B$5882,0.6),3,B5067&lt;=PERCENTILE($B$3:$B$5882,0.8),2,TRUE,1)</f>
        <v>1</v>
      </c>
      <c r="F5067" cm="1">
        <f t="array" ref="F5067">_xlfn.IFS(C5067&lt;=PERCENTILE($C$3:$C$5882,0.2),1,C5067&lt;=PERCENTILE($C$3:$C$5882,0.4),2,C5067&lt;=PERCENTILE($C$3:$C$5882,0.6),3,C5067&lt;=PERCENTILE($C$3:$C$5882,0.8),4,TRUE,5)</f>
        <v>4</v>
      </c>
      <c r="G5067" cm="1">
        <f t="array" ref="G5067">_xlfn.IFS(D5067&lt;=PERCENTILE($D$3:$D$5882,0.2),1,D5067&lt;=PERCENTILE($D$3:$D$5882,0.4),2,D5067&lt;=PERCENTILE($D$3:$D$5882,0.6),3,D5067&lt;=PERCENTILE($D$3:$D$5882,0.8),4,TRUE,5)</f>
        <v>4</v>
      </c>
      <c r="H5067" s="3" t="str" cm="1">
        <f t="array" ref="H5067">_xlfn.IFS(AND(E5067&gt;=4,F5067&gt;=4,G5067&gt;=4),"Champions",AND(E5067&gt;=3,F5067&gt;=3,G5067&gt;=3),"Loyal Customers",AND(E5067&lt;=2,F5067&gt;=3),"At Risk",AND(E5067&lt;=2,F5067&lt;=2,G5067&lt;=2),"Lost",AND(E5067&gt;=4,F5067&lt;=2),"New/Promising",TRUE,"Needs Attention")</f>
        <v>At Risk</v>
      </c>
      <c r="I5067" s="3" t="str">
        <f t="shared" si="83"/>
        <v>Churned</v>
      </c>
      <c r="J5067" s="3" t="str">
        <f>_xlfn.XLOOKUP(A5067,'Country_Lookup'!$D:$D,'Country_Lookup'!$E:$E)</f>
        <v>United Kingdom</v>
      </c>
    </row>
    <row r="5068" spans="1:10" x14ac:dyDescent="0.3">
      <c r="A5068">
        <v>17466</v>
      </c>
      <c r="B5068">
        <v>10</v>
      </c>
      <c r="C5068">
        <v>2</v>
      </c>
      <c r="D5068">
        <v>763.27999999999952</v>
      </c>
      <c r="E5068" cm="1">
        <f t="array" ref="E5068">_xlfn.IFS(B5068&lt;=PERCENTILE($B$3:$B$5882,0.2),5,B5068&lt;=PERCENTILE($B$3:$B$5882,0.4),4,B5068&lt;=PERCENTILE($B$3:$B$5882,0.6),3,B5068&lt;=PERCENTILE($B$3:$B$5882,0.8),2,TRUE,1)</f>
        <v>5</v>
      </c>
      <c r="F5068" cm="1">
        <f t="array" ref="F5068">_xlfn.IFS(C5068&lt;=PERCENTILE($C$3:$C$5882,0.2),1,C5068&lt;=PERCENTILE($C$3:$C$5882,0.4),2,C5068&lt;=PERCENTILE($C$3:$C$5882,0.6),3,C5068&lt;=PERCENTILE($C$3:$C$5882,0.8),4,TRUE,5)</f>
        <v>2</v>
      </c>
      <c r="G5068" cm="1">
        <f t="array" ref="G5068">_xlfn.IFS(D5068&lt;=PERCENTILE($D$3:$D$5882,0.2),1,D5068&lt;=PERCENTILE($D$3:$D$5882,0.4),2,D5068&lt;=PERCENTILE($D$3:$D$5882,0.6),3,D5068&lt;=PERCENTILE($D$3:$D$5882,0.8),4,TRUE,5)</f>
        <v>3</v>
      </c>
      <c r="H5068" s="3" t="str" cm="1">
        <f t="array" ref="H5068">_xlfn.IFS(AND(E5068&gt;=4,F5068&gt;=4,G5068&gt;=4),"Champions",AND(E5068&gt;=3,F5068&gt;=3,G5068&gt;=3),"Loyal Customers",AND(E5068&lt;=2,F5068&gt;=3),"At Risk",AND(E5068&lt;=2,F5068&lt;=2,G5068&lt;=2),"Lost",AND(E5068&gt;=4,F5068&lt;=2),"New/Promising",TRUE,"Needs Attention")</f>
        <v>New/Promising</v>
      </c>
      <c r="I5068" s="3" t="str">
        <f t="shared" si="83"/>
        <v>Active</v>
      </c>
      <c r="J5068" s="3" t="str">
        <f>_xlfn.XLOOKUP(A5068,'Country_Lookup'!$D:$D,'Country_Lookup'!$E:$E)</f>
        <v>United Kingdom</v>
      </c>
    </row>
    <row r="5069" spans="1:10" x14ac:dyDescent="0.3">
      <c r="A5069">
        <v>17467</v>
      </c>
      <c r="B5069">
        <v>395</v>
      </c>
      <c r="C5069">
        <v>1</v>
      </c>
      <c r="D5069">
        <v>102.60000000000001</v>
      </c>
      <c r="E5069" cm="1">
        <f t="array" ref="E5069">_xlfn.IFS(B5069&lt;=PERCENTILE($B$3:$B$5882,0.2),5,B5069&lt;=PERCENTILE($B$3:$B$5882,0.4),4,B5069&lt;=PERCENTILE($B$3:$B$5882,0.6),3,B5069&lt;=PERCENTILE($B$3:$B$5882,0.8),2,TRUE,1)</f>
        <v>2</v>
      </c>
      <c r="F5069" cm="1">
        <f t="array" ref="F5069">_xlfn.IFS(C5069&lt;=PERCENTILE($C$3:$C$5882,0.2),1,C5069&lt;=PERCENTILE($C$3:$C$5882,0.4),2,C5069&lt;=PERCENTILE($C$3:$C$5882,0.6),3,C5069&lt;=PERCENTILE($C$3:$C$5882,0.8),4,TRUE,5)</f>
        <v>1</v>
      </c>
      <c r="G5069" cm="1">
        <f t="array" ref="G5069">_xlfn.IFS(D5069&lt;=PERCENTILE($D$3:$D$5882,0.2),1,D5069&lt;=PERCENTILE($D$3:$D$5882,0.4),2,D5069&lt;=PERCENTILE($D$3:$D$5882,0.6),3,D5069&lt;=PERCENTILE($D$3:$D$5882,0.8),4,TRUE,5)</f>
        <v>1</v>
      </c>
      <c r="H5069" s="3" t="str" cm="1">
        <f t="array" ref="H5069">_xlfn.IFS(AND(E5069&gt;=4,F5069&gt;=4,G5069&gt;=4),"Champions",AND(E5069&gt;=3,F5069&gt;=3,G5069&gt;=3),"Loyal Customers",AND(E5069&lt;=2,F5069&gt;=3),"At Risk",AND(E5069&lt;=2,F5069&lt;=2,G5069&lt;=2),"Lost",AND(E5069&gt;=4,F5069&lt;=2),"New/Promising",TRUE,"Needs Attention")</f>
        <v>Lost</v>
      </c>
      <c r="I5069" s="3" t="str">
        <f t="shared" si="83"/>
        <v>Churned</v>
      </c>
      <c r="J5069" s="3" t="str">
        <f>_xlfn.XLOOKUP(A5069,'Country_Lookup'!$D:$D,'Country_Lookup'!$E:$E)</f>
        <v>United Kingdom</v>
      </c>
    </row>
    <row r="5070" spans="1:10" x14ac:dyDescent="0.3">
      <c r="A5070">
        <v>17468</v>
      </c>
      <c r="B5070">
        <v>10</v>
      </c>
      <c r="C5070">
        <v>3</v>
      </c>
      <c r="D5070">
        <v>194.79999999999998</v>
      </c>
      <c r="E5070" cm="1">
        <f t="array" ref="E5070">_xlfn.IFS(B5070&lt;=PERCENTILE($B$3:$B$5882,0.2),5,B5070&lt;=PERCENTILE($B$3:$B$5882,0.4),4,B5070&lt;=PERCENTILE($B$3:$B$5882,0.6),3,B5070&lt;=PERCENTILE($B$3:$B$5882,0.8),2,TRUE,1)</f>
        <v>5</v>
      </c>
      <c r="F5070" cm="1">
        <f t="array" ref="F5070">_xlfn.IFS(C5070&lt;=PERCENTILE($C$3:$C$5882,0.2),1,C5070&lt;=PERCENTILE($C$3:$C$5882,0.4),2,C5070&lt;=PERCENTILE($C$3:$C$5882,0.6),3,C5070&lt;=PERCENTILE($C$3:$C$5882,0.8),4,TRUE,5)</f>
        <v>3</v>
      </c>
      <c r="G5070" cm="1">
        <f t="array" ref="G5070">_xlfn.IFS(D5070&lt;=PERCENTILE($D$3:$D$5882,0.2),1,D5070&lt;=PERCENTILE($D$3:$D$5882,0.4),2,D5070&lt;=PERCENTILE($D$3:$D$5882,0.6),3,D5070&lt;=PERCENTILE($D$3:$D$5882,0.8),4,TRUE,5)</f>
        <v>1</v>
      </c>
      <c r="H5070" s="3" t="str" cm="1">
        <f t="array" ref="H5070">_xlfn.IFS(AND(E5070&gt;=4,F5070&gt;=4,G5070&gt;=4),"Champions",AND(E5070&gt;=3,F5070&gt;=3,G5070&gt;=3),"Loyal Customers",AND(E5070&lt;=2,F5070&gt;=3),"At Risk",AND(E5070&lt;=2,F5070&lt;=2,G5070&lt;=2),"Lost",AND(E5070&gt;=4,F5070&lt;=2),"New/Promising",TRUE,"Needs Attention")</f>
        <v>Needs Attention</v>
      </c>
      <c r="I5070" s="3" t="str">
        <f t="shared" si="83"/>
        <v>Active</v>
      </c>
      <c r="J5070" s="3" t="str">
        <f>_xlfn.XLOOKUP(A5070,'Country_Lookup'!$D:$D,'Country_Lookup'!$E:$E)</f>
        <v>United Kingdom</v>
      </c>
    </row>
    <row r="5071" spans="1:10" x14ac:dyDescent="0.3">
      <c r="A5071">
        <v>17469</v>
      </c>
      <c r="B5071">
        <v>16</v>
      </c>
      <c r="C5071">
        <v>17</v>
      </c>
      <c r="D5071">
        <v>5051.2500000000009</v>
      </c>
      <c r="E5071" cm="1">
        <f t="array" ref="E5071">_xlfn.IFS(B5071&lt;=PERCENTILE($B$3:$B$5882,0.2),5,B5071&lt;=PERCENTILE($B$3:$B$5882,0.4),4,B5071&lt;=PERCENTILE($B$3:$B$5882,0.6),3,B5071&lt;=PERCENTILE($B$3:$B$5882,0.8),2,TRUE,1)</f>
        <v>5</v>
      </c>
      <c r="F5071" cm="1">
        <f t="array" ref="F5071">_xlfn.IFS(C5071&lt;=PERCENTILE($C$3:$C$5882,0.2),1,C5071&lt;=PERCENTILE($C$3:$C$5882,0.4),2,C5071&lt;=PERCENTILE($C$3:$C$5882,0.6),3,C5071&lt;=PERCENTILE($C$3:$C$5882,0.8),4,TRUE,5)</f>
        <v>5</v>
      </c>
      <c r="G5071" cm="1">
        <f t="array" ref="G5071">_xlfn.IFS(D5071&lt;=PERCENTILE($D$3:$D$5882,0.2),1,D5071&lt;=PERCENTILE($D$3:$D$5882,0.4),2,D5071&lt;=PERCENTILE($D$3:$D$5882,0.6),3,D5071&lt;=PERCENTILE($D$3:$D$5882,0.8),4,TRUE,5)</f>
        <v>5</v>
      </c>
      <c r="H5071" s="3" t="str" cm="1">
        <f t="array" ref="H5071">_xlfn.IFS(AND(E5071&gt;=4,F5071&gt;=4,G5071&gt;=4),"Champions",AND(E5071&gt;=3,F5071&gt;=3,G5071&gt;=3),"Loyal Customers",AND(E5071&lt;=2,F5071&gt;=3),"At Risk",AND(E5071&lt;=2,F5071&lt;=2,G5071&lt;=2),"Lost",AND(E5071&gt;=4,F5071&lt;=2),"New/Promising",TRUE,"Needs Attention")</f>
        <v>Champions</v>
      </c>
      <c r="I5071" s="3" t="str">
        <f t="shared" si="83"/>
        <v>Active</v>
      </c>
      <c r="J5071" s="3" t="str">
        <f>_xlfn.XLOOKUP(A5071,'Country_Lookup'!$D:$D,'Country_Lookup'!$E:$E)</f>
        <v>United Kingdom</v>
      </c>
    </row>
    <row r="5072" spans="1:10" x14ac:dyDescent="0.3">
      <c r="A5072">
        <v>17470</v>
      </c>
      <c r="B5072">
        <v>44</v>
      </c>
      <c r="C5072">
        <v>11</v>
      </c>
      <c r="D5072">
        <v>2804.8699999999958</v>
      </c>
      <c r="E5072" cm="1">
        <f t="array" ref="E5072">_xlfn.IFS(B5072&lt;=PERCENTILE($B$3:$B$5882,0.2),5,B5072&lt;=PERCENTILE($B$3:$B$5882,0.4),4,B5072&lt;=PERCENTILE($B$3:$B$5882,0.6),3,B5072&lt;=PERCENTILE($B$3:$B$5882,0.8),2,TRUE,1)</f>
        <v>4</v>
      </c>
      <c r="F5072" cm="1">
        <f t="array" ref="F5072">_xlfn.IFS(C5072&lt;=PERCENTILE($C$3:$C$5882,0.2),1,C5072&lt;=PERCENTILE($C$3:$C$5882,0.4),2,C5072&lt;=PERCENTILE($C$3:$C$5882,0.6),3,C5072&lt;=PERCENTILE($C$3:$C$5882,0.8),4,TRUE,5)</f>
        <v>5</v>
      </c>
      <c r="G5072" cm="1">
        <f t="array" ref="G5072">_xlfn.IFS(D5072&lt;=PERCENTILE($D$3:$D$5882,0.2),1,D5072&lt;=PERCENTILE($D$3:$D$5882,0.4),2,D5072&lt;=PERCENTILE($D$3:$D$5882,0.6),3,D5072&lt;=PERCENTILE($D$3:$D$5882,0.8),4,TRUE,5)</f>
        <v>4</v>
      </c>
      <c r="H5072" s="3" t="str" cm="1">
        <f t="array" ref="H5072">_xlfn.IFS(AND(E5072&gt;=4,F5072&gt;=4,G5072&gt;=4),"Champions",AND(E5072&gt;=3,F5072&gt;=3,G5072&gt;=3),"Loyal Customers",AND(E5072&lt;=2,F5072&gt;=3),"At Risk",AND(E5072&lt;=2,F5072&lt;=2,G5072&lt;=2),"Lost",AND(E5072&gt;=4,F5072&lt;=2),"New/Promising",TRUE,"Needs Attention")</f>
        <v>Champions</v>
      </c>
      <c r="I5072" s="3" t="str">
        <f t="shared" si="83"/>
        <v>Active</v>
      </c>
      <c r="J5072" s="3" t="str">
        <f>_xlfn.XLOOKUP(A5072,'Country_Lookup'!$D:$D,'Country_Lookup'!$E:$E)</f>
        <v>United Kingdom</v>
      </c>
    </row>
    <row r="5073" spans="1:10" x14ac:dyDescent="0.3">
      <c r="A5073">
        <v>17471</v>
      </c>
      <c r="B5073">
        <v>474</v>
      </c>
      <c r="C5073">
        <v>1</v>
      </c>
      <c r="D5073">
        <v>321.64999999999992</v>
      </c>
      <c r="E5073" cm="1">
        <f t="array" ref="E5073">_xlfn.IFS(B5073&lt;=PERCENTILE($B$3:$B$5882,0.2),5,B5073&lt;=PERCENTILE($B$3:$B$5882,0.4),4,B5073&lt;=PERCENTILE($B$3:$B$5882,0.6),3,B5073&lt;=PERCENTILE($B$3:$B$5882,0.8),2,TRUE,1)</f>
        <v>1</v>
      </c>
      <c r="F5073" cm="1">
        <f t="array" ref="F5073">_xlfn.IFS(C5073&lt;=PERCENTILE($C$3:$C$5882,0.2),1,C5073&lt;=PERCENTILE($C$3:$C$5882,0.4),2,C5073&lt;=PERCENTILE($C$3:$C$5882,0.6),3,C5073&lt;=PERCENTILE($C$3:$C$5882,0.8),4,TRUE,5)</f>
        <v>1</v>
      </c>
      <c r="G5073" cm="1">
        <f t="array" ref="G5073">_xlfn.IFS(D5073&lt;=PERCENTILE($D$3:$D$5882,0.2),1,D5073&lt;=PERCENTILE($D$3:$D$5882,0.4),2,D5073&lt;=PERCENTILE($D$3:$D$5882,0.6),3,D5073&lt;=PERCENTILE($D$3:$D$5882,0.8),4,TRUE,5)</f>
        <v>2</v>
      </c>
      <c r="H5073" s="3" t="str" cm="1">
        <f t="array" ref="H5073">_xlfn.IFS(AND(E5073&gt;=4,F5073&gt;=4,G5073&gt;=4),"Champions",AND(E5073&gt;=3,F5073&gt;=3,G5073&gt;=3),"Loyal Customers",AND(E5073&lt;=2,F5073&gt;=3),"At Risk",AND(E5073&lt;=2,F5073&lt;=2,G5073&lt;=2),"Lost",AND(E5073&gt;=4,F5073&lt;=2),"New/Promising",TRUE,"Needs Attention")</f>
        <v>Lost</v>
      </c>
      <c r="I5073" s="3" t="str">
        <f t="shared" si="83"/>
        <v>Churned</v>
      </c>
      <c r="J5073" s="3" t="str">
        <f>_xlfn.XLOOKUP(A5073,'Country_Lookup'!$D:$D,'Country_Lookup'!$E:$E)</f>
        <v>United Kingdom</v>
      </c>
    </row>
    <row r="5074" spans="1:10" x14ac:dyDescent="0.3">
      <c r="A5074">
        <v>17472</v>
      </c>
      <c r="B5074">
        <v>191</v>
      </c>
      <c r="C5074">
        <v>4</v>
      </c>
      <c r="D5074">
        <v>935.10000000000366</v>
      </c>
      <c r="E5074" cm="1">
        <f t="array" ref="E5074">_xlfn.IFS(B5074&lt;=PERCENTILE($B$3:$B$5882,0.2),5,B5074&lt;=PERCENTILE($B$3:$B$5882,0.4),4,B5074&lt;=PERCENTILE($B$3:$B$5882,0.6),3,B5074&lt;=PERCENTILE($B$3:$B$5882,0.8),2,TRUE,1)</f>
        <v>2</v>
      </c>
      <c r="F5074" cm="1">
        <f t="array" ref="F5074">_xlfn.IFS(C5074&lt;=PERCENTILE($C$3:$C$5882,0.2),1,C5074&lt;=PERCENTILE($C$3:$C$5882,0.4),2,C5074&lt;=PERCENTILE($C$3:$C$5882,0.6),3,C5074&lt;=PERCENTILE($C$3:$C$5882,0.8),4,TRUE,5)</f>
        <v>3</v>
      </c>
      <c r="G5074" cm="1">
        <f t="array" ref="G5074">_xlfn.IFS(D5074&lt;=PERCENTILE($D$3:$D$5882,0.2),1,D5074&lt;=PERCENTILE($D$3:$D$5882,0.4),2,D5074&lt;=PERCENTILE($D$3:$D$5882,0.6),3,D5074&lt;=PERCENTILE($D$3:$D$5882,0.8),4,TRUE,5)</f>
        <v>3</v>
      </c>
      <c r="H5074" s="3" t="str" cm="1">
        <f t="array" ref="H5074">_xlfn.IFS(AND(E5074&gt;=4,F5074&gt;=4,G5074&gt;=4),"Champions",AND(E5074&gt;=3,F5074&gt;=3,G5074&gt;=3),"Loyal Customers",AND(E5074&lt;=2,F5074&gt;=3),"At Risk",AND(E5074&lt;=2,F5074&lt;=2,G5074&lt;=2),"Lost",AND(E5074&gt;=4,F5074&lt;=2),"New/Promising",TRUE,"Needs Attention")</f>
        <v>At Risk</v>
      </c>
      <c r="I5074" s="3" t="str">
        <f t="shared" si="83"/>
        <v>Churned</v>
      </c>
      <c r="J5074" s="3" t="str">
        <f>_xlfn.XLOOKUP(A5074,'Country_Lookup'!$D:$D,'Country_Lookup'!$E:$E)</f>
        <v>United Kingdom</v>
      </c>
    </row>
    <row r="5075" spans="1:10" x14ac:dyDescent="0.3">
      <c r="A5075">
        <v>17473</v>
      </c>
      <c r="B5075">
        <v>408</v>
      </c>
      <c r="C5075">
        <v>2</v>
      </c>
      <c r="D5075">
        <v>607.00000000000011</v>
      </c>
      <c r="E5075" cm="1">
        <f t="array" ref="E5075">_xlfn.IFS(B5075&lt;=PERCENTILE($B$3:$B$5882,0.2),5,B5075&lt;=PERCENTILE($B$3:$B$5882,0.4),4,B5075&lt;=PERCENTILE($B$3:$B$5882,0.6),3,B5075&lt;=PERCENTILE($B$3:$B$5882,0.8),2,TRUE,1)</f>
        <v>2</v>
      </c>
      <c r="F5075" cm="1">
        <f t="array" ref="F5075">_xlfn.IFS(C5075&lt;=PERCENTILE($C$3:$C$5882,0.2),1,C5075&lt;=PERCENTILE($C$3:$C$5882,0.4),2,C5075&lt;=PERCENTILE($C$3:$C$5882,0.6),3,C5075&lt;=PERCENTILE($C$3:$C$5882,0.8),4,TRUE,5)</f>
        <v>2</v>
      </c>
      <c r="G5075" cm="1">
        <f t="array" ref="G5075">_xlfn.IFS(D5075&lt;=PERCENTILE($D$3:$D$5882,0.2),1,D5075&lt;=PERCENTILE($D$3:$D$5882,0.4),2,D5075&lt;=PERCENTILE($D$3:$D$5882,0.6),3,D5075&lt;=PERCENTILE($D$3:$D$5882,0.8),4,TRUE,5)</f>
        <v>2</v>
      </c>
      <c r="H5075" s="3" t="str" cm="1">
        <f t="array" ref="H5075">_xlfn.IFS(AND(E5075&gt;=4,F5075&gt;=4,G5075&gt;=4),"Champions",AND(E5075&gt;=3,F5075&gt;=3,G5075&gt;=3),"Loyal Customers",AND(E5075&lt;=2,F5075&gt;=3),"At Risk",AND(E5075&lt;=2,F5075&lt;=2,G5075&lt;=2),"Lost",AND(E5075&gt;=4,F5075&lt;=2),"New/Promising",TRUE,"Needs Attention")</f>
        <v>Lost</v>
      </c>
      <c r="I5075" s="3" t="str">
        <f t="shared" si="83"/>
        <v>Churned</v>
      </c>
      <c r="J5075" s="3" t="str">
        <f>_xlfn.XLOOKUP(A5075,'Country_Lookup'!$D:$D,'Country_Lookup'!$E:$E)</f>
        <v>United Kingdom</v>
      </c>
    </row>
    <row r="5076" spans="1:10" x14ac:dyDescent="0.3">
      <c r="A5076">
        <v>17474</v>
      </c>
      <c r="B5076">
        <v>599</v>
      </c>
      <c r="C5076">
        <v>1</v>
      </c>
      <c r="D5076">
        <v>1047</v>
      </c>
      <c r="E5076" cm="1">
        <f t="array" ref="E5076">_xlfn.IFS(B5076&lt;=PERCENTILE($B$3:$B$5882,0.2),5,B5076&lt;=PERCENTILE($B$3:$B$5882,0.4),4,B5076&lt;=PERCENTILE($B$3:$B$5882,0.6),3,B5076&lt;=PERCENTILE($B$3:$B$5882,0.8),2,TRUE,1)</f>
        <v>1</v>
      </c>
      <c r="F5076" cm="1">
        <f t="array" ref="F5076">_xlfn.IFS(C5076&lt;=PERCENTILE($C$3:$C$5882,0.2),1,C5076&lt;=PERCENTILE($C$3:$C$5882,0.4),2,C5076&lt;=PERCENTILE($C$3:$C$5882,0.6),3,C5076&lt;=PERCENTILE($C$3:$C$5882,0.8),4,TRUE,5)</f>
        <v>1</v>
      </c>
      <c r="G5076" cm="1">
        <f t="array" ref="G5076">_xlfn.IFS(D5076&lt;=PERCENTILE($D$3:$D$5882,0.2),1,D5076&lt;=PERCENTILE($D$3:$D$5882,0.4),2,D5076&lt;=PERCENTILE($D$3:$D$5882,0.6),3,D5076&lt;=PERCENTILE($D$3:$D$5882,0.8),4,TRUE,5)</f>
        <v>3</v>
      </c>
      <c r="H5076" s="3" t="str" cm="1">
        <f t="array" ref="H5076">_xlfn.IFS(AND(E5076&gt;=4,F5076&gt;=4,G5076&gt;=4),"Champions",AND(E5076&gt;=3,F5076&gt;=3,G5076&gt;=3),"Loyal Customers",AND(E5076&lt;=2,F5076&gt;=3),"At Risk",AND(E5076&lt;=2,F5076&lt;=2,G5076&lt;=2),"Lost",AND(E5076&gt;=4,F5076&lt;=2),"New/Promising",TRUE,"Needs Attention")</f>
        <v>Needs Attention</v>
      </c>
      <c r="I5076" s="3" t="str">
        <f t="shared" si="83"/>
        <v>Churned</v>
      </c>
      <c r="J5076" s="3" t="str">
        <f>_xlfn.XLOOKUP(A5076,'Country_Lookup'!$D:$D,'Country_Lookup'!$E:$E)</f>
        <v>United Kingdom</v>
      </c>
    </row>
    <row r="5077" spans="1:10" x14ac:dyDescent="0.3">
      <c r="A5077">
        <v>17475</v>
      </c>
      <c r="B5077">
        <v>79</v>
      </c>
      <c r="C5077">
        <v>1</v>
      </c>
      <c r="D5077">
        <v>194.36999999999992</v>
      </c>
      <c r="E5077" cm="1">
        <f t="array" ref="E5077">_xlfn.IFS(B5077&lt;=PERCENTILE($B$3:$B$5882,0.2),5,B5077&lt;=PERCENTILE($B$3:$B$5882,0.4),4,B5077&lt;=PERCENTILE($B$3:$B$5882,0.6),3,B5077&lt;=PERCENTILE($B$3:$B$5882,0.8),2,TRUE,1)</f>
        <v>3</v>
      </c>
      <c r="F5077" cm="1">
        <f t="array" ref="F5077">_xlfn.IFS(C5077&lt;=PERCENTILE($C$3:$C$5882,0.2),1,C5077&lt;=PERCENTILE($C$3:$C$5882,0.4),2,C5077&lt;=PERCENTILE($C$3:$C$5882,0.6),3,C5077&lt;=PERCENTILE($C$3:$C$5882,0.8),4,TRUE,5)</f>
        <v>1</v>
      </c>
      <c r="G5077" cm="1">
        <f t="array" ref="G5077">_xlfn.IFS(D5077&lt;=PERCENTILE($D$3:$D$5882,0.2),1,D5077&lt;=PERCENTILE($D$3:$D$5882,0.4),2,D5077&lt;=PERCENTILE($D$3:$D$5882,0.6),3,D5077&lt;=PERCENTILE($D$3:$D$5882,0.8),4,TRUE,5)</f>
        <v>1</v>
      </c>
      <c r="H5077" s="3" t="str" cm="1">
        <f t="array" ref="H5077">_xlfn.IFS(AND(E5077&gt;=4,F5077&gt;=4,G5077&gt;=4),"Champions",AND(E5077&gt;=3,F5077&gt;=3,G5077&gt;=3),"Loyal Customers",AND(E5077&lt;=2,F5077&gt;=3),"At Risk",AND(E5077&lt;=2,F5077&lt;=2,G5077&lt;=2),"Lost",AND(E5077&gt;=4,F5077&lt;=2),"New/Promising",TRUE,"Needs Attention")</f>
        <v>Needs Attention</v>
      </c>
      <c r="I5077" s="3" t="str">
        <f t="shared" si="83"/>
        <v>Active</v>
      </c>
      <c r="J5077" s="3" t="str">
        <f>_xlfn.XLOOKUP(A5077,'Country_Lookup'!$D:$D,'Country_Lookup'!$E:$E)</f>
        <v>United Kingdom</v>
      </c>
    </row>
    <row r="5078" spans="1:10" x14ac:dyDescent="0.3">
      <c r="A5078">
        <v>17476</v>
      </c>
      <c r="B5078">
        <v>395</v>
      </c>
      <c r="C5078">
        <v>2</v>
      </c>
      <c r="D5078">
        <v>489.86000000000047</v>
      </c>
      <c r="E5078" cm="1">
        <f t="array" ref="E5078">_xlfn.IFS(B5078&lt;=PERCENTILE($B$3:$B$5882,0.2),5,B5078&lt;=PERCENTILE($B$3:$B$5882,0.4),4,B5078&lt;=PERCENTILE($B$3:$B$5882,0.6),3,B5078&lt;=PERCENTILE($B$3:$B$5882,0.8),2,TRUE,1)</f>
        <v>2</v>
      </c>
      <c r="F5078" cm="1">
        <f t="array" ref="F5078">_xlfn.IFS(C5078&lt;=PERCENTILE($C$3:$C$5882,0.2),1,C5078&lt;=PERCENTILE($C$3:$C$5882,0.4),2,C5078&lt;=PERCENTILE($C$3:$C$5882,0.6),3,C5078&lt;=PERCENTILE($C$3:$C$5882,0.8),4,TRUE,5)</f>
        <v>2</v>
      </c>
      <c r="G5078" cm="1">
        <f t="array" ref="G5078">_xlfn.IFS(D5078&lt;=PERCENTILE($D$3:$D$5882,0.2),1,D5078&lt;=PERCENTILE($D$3:$D$5882,0.4),2,D5078&lt;=PERCENTILE($D$3:$D$5882,0.6),3,D5078&lt;=PERCENTILE($D$3:$D$5882,0.8),4,TRUE,5)</f>
        <v>2</v>
      </c>
      <c r="H5078" s="3" t="str" cm="1">
        <f t="array" ref="H5078">_xlfn.IFS(AND(E5078&gt;=4,F5078&gt;=4,G5078&gt;=4),"Champions",AND(E5078&gt;=3,F5078&gt;=3,G5078&gt;=3),"Loyal Customers",AND(E5078&lt;=2,F5078&gt;=3),"At Risk",AND(E5078&lt;=2,F5078&lt;=2,G5078&lt;=2),"Lost",AND(E5078&gt;=4,F5078&lt;=2),"New/Promising",TRUE,"Needs Attention")</f>
        <v>Lost</v>
      </c>
      <c r="I5078" s="3" t="str">
        <f t="shared" si="83"/>
        <v>Churned</v>
      </c>
      <c r="J5078" s="3" t="str">
        <f>_xlfn.XLOOKUP(A5078,'Country_Lookup'!$D:$D,'Country_Lookup'!$E:$E)</f>
        <v>United Kingdom</v>
      </c>
    </row>
    <row r="5079" spans="1:10" x14ac:dyDescent="0.3">
      <c r="A5079">
        <v>17477</v>
      </c>
      <c r="B5079">
        <v>612</v>
      </c>
      <c r="C5079">
        <v>2</v>
      </c>
      <c r="D5079">
        <v>1144.3000000000009</v>
      </c>
      <c r="E5079" cm="1">
        <f t="array" ref="E5079">_xlfn.IFS(B5079&lt;=PERCENTILE($B$3:$B$5882,0.2),5,B5079&lt;=PERCENTILE($B$3:$B$5882,0.4),4,B5079&lt;=PERCENTILE($B$3:$B$5882,0.6),3,B5079&lt;=PERCENTILE($B$3:$B$5882,0.8),2,TRUE,1)</f>
        <v>1</v>
      </c>
      <c r="F5079" cm="1">
        <f t="array" ref="F5079">_xlfn.IFS(C5079&lt;=PERCENTILE($C$3:$C$5882,0.2),1,C5079&lt;=PERCENTILE($C$3:$C$5882,0.4),2,C5079&lt;=PERCENTILE($C$3:$C$5882,0.6),3,C5079&lt;=PERCENTILE($C$3:$C$5882,0.8),4,TRUE,5)</f>
        <v>2</v>
      </c>
      <c r="G5079" cm="1">
        <f t="array" ref="G5079">_xlfn.IFS(D5079&lt;=PERCENTILE($D$3:$D$5882,0.2),1,D5079&lt;=PERCENTILE($D$3:$D$5882,0.4),2,D5079&lt;=PERCENTILE($D$3:$D$5882,0.6),3,D5079&lt;=PERCENTILE($D$3:$D$5882,0.8),4,TRUE,5)</f>
        <v>3</v>
      </c>
      <c r="H5079" s="3" t="str" cm="1">
        <f t="array" ref="H5079">_xlfn.IFS(AND(E5079&gt;=4,F5079&gt;=4,G5079&gt;=4),"Champions",AND(E5079&gt;=3,F5079&gt;=3,G5079&gt;=3),"Loyal Customers",AND(E5079&lt;=2,F5079&gt;=3),"At Risk",AND(E5079&lt;=2,F5079&lt;=2,G5079&lt;=2),"Lost",AND(E5079&gt;=4,F5079&lt;=2),"New/Promising",TRUE,"Needs Attention")</f>
        <v>Needs Attention</v>
      </c>
      <c r="I5079" s="3" t="str">
        <f t="shared" si="83"/>
        <v>Churned</v>
      </c>
      <c r="J5079" s="3" t="str">
        <f>_xlfn.XLOOKUP(A5079,'Country_Lookup'!$D:$D,'Country_Lookup'!$E:$E)</f>
        <v>United Kingdom</v>
      </c>
    </row>
    <row r="5080" spans="1:10" x14ac:dyDescent="0.3">
      <c r="A5080">
        <v>17478</v>
      </c>
      <c r="B5080">
        <v>408</v>
      </c>
      <c r="C5080">
        <v>2</v>
      </c>
      <c r="D5080">
        <v>1272.8000000000006</v>
      </c>
      <c r="E5080" cm="1">
        <f t="array" ref="E5080">_xlfn.IFS(B5080&lt;=PERCENTILE($B$3:$B$5882,0.2),5,B5080&lt;=PERCENTILE($B$3:$B$5882,0.4),4,B5080&lt;=PERCENTILE($B$3:$B$5882,0.6),3,B5080&lt;=PERCENTILE($B$3:$B$5882,0.8),2,TRUE,1)</f>
        <v>2</v>
      </c>
      <c r="F5080" cm="1">
        <f t="array" ref="F5080">_xlfn.IFS(C5080&lt;=PERCENTILE($C$3:$C$5882,0.2),1,C5080&lt;=PERCENTILE($C$3:$C$5882,0.4),2,C5080&lt;=PERCENTILE($C$3:$C$5882,0.6),3,C5080&lt;=PERCENTILE($C$3:$C$5882,0.8),4,TRUE,5)</f>
        <v>2</v>
      </c>
      <c r="G5080" cm="1">
        <f t="array" ref="G5080">_xlfn.IFS(D5080&lt;=PERCENTILE($D$3:$D$5882,0.2),1,D5080&lt;=PERCENTILE($D$3:$D$5882,0.4),2,D5080&lt;=PERCENTILE($D$3:$D$5882,0.6),3,D5080&lt;=PERCENTILE($D$3:$D$5882,0.8),4,TRUE,5)</f>
        <v>4</v>
      </c>
      <c r="H5080" s="3" t="str" cm="1">
        <f t="array" ref="H5080">_xlfn.IFS(AND(E5080&gt;=4,F5080&gt;=4,G5080&gt;=4),"Champions",AND(E5080&gt;=3,F5080&gt;=3,G5080&gt;=3),"Loyal Customers",AND(E5080&lt;=2,F5080&gt;=3),"At Risk",AND(E5080&lt;=2,F5080&lt;=2,G5080&lt;=2),"Lost",AND(E5080&gt;=4,F5080&lt;=2),"New/Promising",TRUE,"Needs Attention")</f>
        <v>Needs Attention</v>
      </c>
      <c r="I5080" s="3" t="str">
        <f t="shared" si="83"/>
        <v>Churned</v>
      </c>
      <c r="J5080" s="3" t="str">
        <f>_xlfn.XLOOKUP(A5080,'Country_Lookup'!$D:$D,'Country_Lookup'!$E:$E)</f>
        <v>United Kingdom</v>
      </c>
    </row>
    <row r="5081" spans="1:10" x14ac:dyDescent="0.3">
      <c r="A5081">
        <v>17479</v>
      </c>
      <c r="B5081">
        <v>632</v>
      </c>
      <c r="C5081">
        <v>1</v>
      </c>
      <c r="D5081">
        <v>389.26000000000016</v>
      </c>
      <c r="E5081" cm="1">
        <f t="array" ref="E5081">_xlfn.IFS(B5081&lt;=PERCENTILE($B$3:$B$5882,0.2),5,B5081&lt;=PERCENTILE($B$3:$B$5882,0.4),4,B5081&lt;=PERCENTILE($B$3:$B$5882,0.6),3,B5081&lt;=PERCENTILE($B$3:$B$5882,0.8),2,TRUE,1)</f>
        <v>1</v>
      </c>
      <c r="F5081" cm="1">
        <f t="array" ref="F5081">_xlfn.IFS(C5081&lt;=PERCENTILE($C$3:$C$5882,0.2),1,C5081&lt;=PERCENTILE($C$3:$C$5882,0.4),2,C5081&lt;=PERCENTILE($C$3:$C$5882,0.6),3,C5081&lt;=PERCENTILE($C$3:$C$5882,0.8),4,TRUE,5)</f>
        <v>1</v>
      </c>
      <c r="G5081" cm="1">
        <f t="array" ref="G5081">_xlfn.IFS(D5081&lt;=PERCENTILE($D$3:$D$5882,0.2),1,D5081&lt;=PERCENTILE($D$3:$D$5882,0.4),2,D5081&lt;=PERCENTILE($D$3:$D$5882,0.6),3,D5081&lt;=PERCENTILE($D$3:$D$5882,0.8),4,TRUE,5)</f>
        <v>2</v>
      </c>
      <c r="H5081" s="3" t="str" cm="1">
        <f t="array" ref="H5081">_xlfn.IFS(AND(E5081&gt;=4,F5081&gt;=4,G5081&gt;=4),"Champions",AND(E5081&gt;=3,F5081&gt;=3,G5081&gt;=3),"Loyal Customers",AND(E5081&lt;=2,F5081&gt;=3),"At Risk",AND(E5081&lt;=2,F5081&lt;=2,G5081&lt;=2),"Lost",AND(E5081&gt;=4,F5081&lt;=2),"New/Promising",TRUE,"Needs Attention")</f>
        <v>Lost</v>
      </c>
      <c r="I5081" s="3" t="str">
        <f t="shared" si="83"/>
        <v>Churned</v>
      </c>
      <c r="J5081" s="3" t="str">
        <f>_xlfn.XLOOKUP(A5081,'Country_Lookup'!$D:$D,'Country_Lookup'!$E:$E)</f>
        <v>United Kingdom</v>
      </c>
    </row>
    <row r="5082" spans="1:10" x14ac:dyDescent="0.3">
      <c r="A5082">
        <v>17480</v>
      </c>
      <c r="B5082">
        <v>77</v>
      </c>
      <c r="C5082">
        <v>2</v>
      </c>
      <c r="D5082">
        <v>902.0299999999994</v>
      </c>
      <c r="E5082" cm="1">
        <f t="array" ref="E5082">_xlfn.IFS(B5082&lt;=PERCENTILE($B$3:$B$5882,0.2),5,B5082&lt;=PERCENTILE($B$3:$B$5882,0.4),4,B5082&lt;=PERCENTILE($B$3:$B$5882,0.6),3,B5082&lt;=PERCENTILE($B$3:$B$5882,0.8),2,TRUE,1)</f>
        <v>3</v>
      </c>
      <c r="F5082" cm="1">
        <f t="array" ref="F5082">_xlfn.IFS(C5082&lt;=PERCENTILE($C$3:$C$5882,0.2),1,C5082&lt;=PERCENTILE($C$3:$C$5882,0.4),2,C5082&lt;=PERCENTILE($C$3:$C$5882,0.6),3,C5082&lt;=PERCENTILE($C$3:$C$5882,0.8),4,TRUE,5)</f>
        <v>2</v>
      </c>
      <c r="G5082" cm="1">
        <f t="array" ref="G5082">_xlfn.IFS(D5082&lt;=PERCENTILE($D$3:$D$5882,0.2),1,D5082&lt;=PERCENTILE($D$3:$D$5882,0.4),2,D5082&lt;=PERCENTILE($D$3:$D$5882,0.6),3,D5082&lt;=PERCENTILE($D$3:$D$5882,0.8),4,TRUE,5)</f>
        <v>3</v>
      </c>
      <c r="H5082" s="3" t="str" cm="1">
        <f t="array" ref="H5082">_xlfn.IFS(AND(E5082&gt;=4,F5082&gt;=4,G5082&gt;=4),"Champions",AND(E5082&gt;=3,F5082&gt;=3,G5082&gt;=3),"Loyal Customers",AND(E5082&lt;=2,F5082&gt;=3),"At Risk",AND(E5082&lt;=2,F5082&lt;=2,G5082&lt;=2),"Lost",AND(E5082&gt;=4,F5082&lt;=2),"New/Promising",TRUE,"Needs Attention")</f>
        <v>Needs Attention</v>
      </c>
      <c r="I5082" s="3" t="str">
        <f t="shared" si="83"/>
        <v>Active</v>
      </c>
      <c r="J5082" s="3" t="str">
        <f>_xlfn.XLOOKUP(A5082,'Country_Lookup'!$D:$D,'Country_Lookup'!$E:$E)</f>
        <v>United Kingdom</v>
      </c>
    </row>
    <row r="5083" spans="1:10" x14ac:dyDescent="0.3">
      <c r="A5083">
        <v>17481</v>
      </c>
      <c r="B5083">
        <v>3</v>
      </c>
      <c r="C5083">
        <v>4</v>
      </c>
      <c r="D5083">
        <v>1255.5899999999976</v>
      </c>
      <c r="E5083" cm="1">
        <f t="array" ref="E5083">_xlfn.IFS(B5083&lt;=PERCENTILE($B$3:$B$5882,0.2),5,B5083&lt;=PERCENTILE($B$3:$B$5882,0.4),4,B5083&lt;=PERCENTILE($B$3:$B$5882,0.6),3,B5083&lt;=PERCENTILE($B$3:$B$5882,0.8),2,TRUE,1)</f>
        <v>5</v>
      </c>
      <c r="F5083" cm="1">
        <f t="array" ref="F5083">_xlfn.IFS(C5083&lt;=PERCENTILE($C$3:$C$5882,0.2),1,C5083&lt;=PERCENTILE($C$3:$C$5882,0.4),2,C5083&lt;=PERCENTILE($C$3:$C$5882,0.6),3,C5083&lt;=PERCENTILE($C$3:$C$5882,0.8),4,TRUE,5)</f>
        <v>3</v>
      </c>
      <c r="G5083" cm="1">
        <f t="array" ref="G5083">_xlfn.IFS(D5083&lt;=PERCENTILE($D$3:$D$5882,0.2),1,D5083&lt;=PERCENTILE($D$3:$D$5882,0.4),2,D5083&lt;=PERCENTILE($D$3:$D$5882,0.6),3,D5083&lt;=PERCENTILE($D$3:$D$5882,0.8),4,TRUE,5)</f>
        <v>4</v>
      </c>
      <c r="H5083" s="3" t="str" cm="1">
        <f t="array" ref="H5083">_xlfn.IFS(AND(E5083&gt;=4,F5083&gt;=4,G5083&gt;=4),"Champions",AND(E5083&gt;=3,F5083&gt;=3,G5083&gt;=3),"Loyal Customers",AND(E5083&lt;=2,F5083&gt;=3),"At Risk",AND(E5083&lt;=2,F5083&lt;=2,G5083&lt;=2),"Lost",AND(E5083&gt;=4,F5083&lt;=2),"New/Promising",TRUE,"Needs Attention")</f>
        <v>Loyal Customers</v>
      </c>
      <c r="I5083" s="3" t="str">
        <f t="shared" si="83"/>
        <v>Active</v>
      </c>
      <c r="J5083" s="3" t="str">
        <f>_xlfn.XLOOKUP(A5083,'Country_Lookup'!$D:$D,'Country_Lookup'!$E:$E)</f>
        <v>United Kingdom</v>
      </c>
    </row>
    <row r="5084" spans="1:10" x14ac:dyDescent="0.3">
      <c r="A5084">
        <v>17482</v>
      </c>
      <c r="B5084">
        <v>487</v>
      </c>
      <c r="C5084">
        <v>2</v>
      </c>
      <c r="D5084">
        <v>778.19000000000017</v>
      </c>
      <c r="E5084" cm="1">
        <f t="array" ref="E5084">_xlfn.IFS(B5084&lt;=PERCENTILE($B$3:$B$5882,0.2),5,B5084&lt;=PERCENTILE($B$3:$B$5882,0.4),4,B5084&lt;=PERCENTILE($B$3:$B$5882,0.6),3,B5084&lt;=PERCENTILE($B$3:$B$5882,0.8),2,TRUE,1)</f>
        <v>1</v>
      </c>
      <c r="F5084" cm="1">
        <f t="array" ref="F5084">_xlfn.IFS(C5084&lt;=PERCENTILE($C$3:$C$5882,0.2),1,C5084&lt;=PERCENTILE($C$3:$C$5882,0.4),2,C5084&lt;=PERCENTILE($C$3:$C$5882,0.6),3,C5084&lt;=PERCENTILE($C$3:$C$5882,0.8),4,TRUE,5)</f>
        <v>2</v>
      </c>
      <c r="G5084" cm="1">
        <f t="array" ref="G5084">_xlfn.IFS(D5084&lt;=PERCENTILE($D$3:$D$5882,0.2),1,D5084&lt;=PERCENTILE($D$3:$D$5882,0.4),2,D5084&lt;=PERCENTILE($D$3:$D$5882,0.6),3,D5084&lt;=PERCENTILE($D$3:$D$5882,0.8),4,TRUE,5)</f>
        <v>3</v>
      </c>
      <c r="H5084" s="3" t="str" cm="1">
        <f t="array" ref="H5084">_xlfn.IFS(AND(E5084&gt;=4,F5084&gt;=4,G5084&gt;=4),"Champions",AND(E5084&gt;=3,F5084&gt;=3,G5084&gt;=3),"Loyal Customers",AND(E5084&lt;=2,F5084&gt;=3),"At Risk",AND(E5084&lt;=2,F5084&lt;=2,G5084&lt;=2),"Lost",AND(E5084&gt;=4,F5084&lt;=2),"New/Promising",TRUE,"Needs Attention")</f>
        <v>Needs Attention</v>
      </c>
      <c r="I5084" s="3" t="str">
        <f t="shared" si="83"/>
        <v>Churned</v>
      </c>
      <c r="J5084" s="3" t="str">
        <f>_xlfn.XLOOKUP(A5084,'Country_Lookup'!$D:$D,'Country_Lookup'!$E:$E)</f>
        <v>United Kingdom</v>
      </c>
    </row>
    <row r="5085" spans="1:10" x14ac:dyDescent="0.3">
      <c r="A5085">
        <v>17483</v>
      </c>
      <c r="B5085">
        <v>65</v>
      </c>
      <c r="C5085">
        <v>4</v>
      </c>
      <c r="D5085">
        <v>591.72999999999968</v>
      </c>
      <c r="E5085" cm="1">
        <f t="array" ref="E5085">_xlfn.IFS(B5085&lt;=PERCENTILE($B$3:$B$5882,0.2),5,B5085&lt;=PERCENTILE($B$3:$B$5882,0.4),4,B5085&lt;=PERCENTILE($B$3:$B$5882,0.6),3,B5085&lt;=PERCENTILE($B$3:$B$5882,0.8),2,TRUE,1)</f>
        <v>3</v>
      </c>
      <c r="F5085" cm="1">
        <f t="array" ref="F5085">_xlfn.IFS(C5085&lt;=PERCENTILE($C$3:$C$5882,0.2),1,C5085&lt;=PERCENTILE($C$3:$C$5882,0.4),2,C5085&lt;=PERCENTILE($C$3:$C$5882,0.6),3,C5085&lt;=PERCENTILE($C$3:$C$5882,0.8),4,TRUE,5)</f>
        <v>3</v>
      </c>
      <c r="G5085" cm="1">
        <f t="array" ref="G5085">_xlfn.IFS(D5085&lt;=PERCENTILE($D$3:$D$5882,0.2),1,D5085&lt;=PERCENTILE($D$3:$D$5882,0.4),2,D5085&lt;=PERCENTILE($D$3:$D$5882,0.6),3,D5085&lt;=PERCENTILE($D$3:$D$5882,0.8),4,TRUE,5)</f>
        <v>2</v>
      </c>
      <c r="H5085" s="3" t="str" cm="1">
        <f t="array" ref="H5085">_xlfn.IFS(AND(E5085&gt;=4,F5085&gt;=4,G5085&gt;=4),"Champions",AND(E5085&gt;=3,F5085&gt;=3,G5085&gt;=3),"Loyal Customers",AND(E5085&lt;=2,F5085&gt;=3),"At Risk",AND(E5085&lt;=2,F5085&lt;=2,G5085&lt;=2),"Lost",AND(E5085&gt;=4,F5085&lt;=2),"New/Promising",TRUE,"Needs Attention")</f>
        <v>Needs Attention</v>
      </c>
      <c r="I5085" s="3" t="str">
        <f t="shared" si="83"/>
        <v>Active</v>
      </c>
      <c r="J5085" s="3" t="str">
        <f>_xlfn.XLOOKUP(A5085,'Country_Lookup'!$D:$D,'Country_Lookup'!$E:$E)</f>
        <v>United Kingdom</v>
      </c>
    </row>
    <row r="5086" spans="1:10" x14ac:dyDescent="0.3">
      <c r="A5086">
        <v>17484</v>
      </c>
      <c r="B5086">
        <v>576</v>
      </c>
      <c r="C5086">
        <v>2</v>
      </c>
      <c r="D5086">
        <v>209.57000000000002</v>
      </c>
      <c r="E5086" cm="1">
        <f t="array" ref="E5086">_xlfn.IFS(B5086&lt;=PERCENTILE($B$3:$B$5882,0.2),5,B5086&lt;=PERCENTILE($B$3:$B$5882,0.4),4,B5086&lt;=PERCENTILE($B$3:$B$5882,0.6),3,B5086&lt;=PERCENTILE($B$3:$B$5882,0.8),2,TRUE,1)</f>
        <v>1</v>
      </c>
      <c r="F5086" cm="1">
        <f t="array" ref="F5086">_xlfn.IFS(C5086&lt;=PERCENTILE($C$3:$C$5882,0.2),1,C5086&lt;=PERCENTILE($C$3:$C$5882,0.4),2,C5086&lt;=PERCENTILE($C$3:$C$5882,0.6),3,C5086&lt;=PERCENTILE($C$3:$C$5882,0.8),4,TRUE,5)</f>
        <v>2</v>
      </c>
      <c r="G5086" cm="1">
        <f t="array" ref="G5086">_xlfn.IFS(D5086&lt;=PERCENTILE($D$3:$D$5882,0.2),1,D5086&lt;=PERCENTILE($D$3:$D$5882,0.4),2,D5086&lt;=PERCENTILE($D$3:$D$5882,0.6),3,D5086&lt;=PERCENTILE($D$3:$D$5882,0.8),4,TRUE,5)</f>
        <v>1</v>
      </c>
      <c r="H5086" s="3" t="str" cm="1">
        <f t="array" ref="H5086">_xlfn.IFS(AND(E5086&gt;=4,F5086&gt;=4,G5086&gt;=4),"Champions",AND(E5086&gt;=3,F5086&gt;=3,G5086&gt;=3),"Loyal Customers",AND(E5086&lt;=2,F5086&gt;=3),"At Risk",AND(E5086&lt;=2,F5086&lt;=2,G5086&lt;=2),"Lost",AND(E5086&gt;=4,F5086&lt;=2),"New/Promising",TRUE,"Needs Attention")</f>
        <v>Lost</v>
      </c>
      <c r="I5086" s="3" t="str">
        <f t="shared" si="83"/>
        <v>Churned</v>
      </c>
      <c r="J5086" s="3" t="str">
        <f>_xlfn.XLOOKUP(A5086,'Country_Lookup'!$D:$D,'Country_Lookup'!$E:$E)</f>
        <v>United Kingdom</v>
      </c>
    </row>
    <row r="5087" spans="1:10" x14ac:dyDescent="0.3">
      <c r="A5087">
        <v>17486</v>
      </c>
      <c r="B5087">
        <v>261</v>
      </c>
      <c r="C5087">
        <v>1</v>
      </c>
      <c r="D5087">
        <v>396.87000000000006</v>
      </c>
      <c r="E5087" cm="1">
        <f t="array" ref="E5087">_xlfn.IFS(B5087&lt;=PERCENTILE($B$3:$B$5882,0.2),5,B5087&lt;=PERCENTILE($B$3:$B$5882,0.4),4,B5087&lt;=PERCENTILE($B$3:$B$5882,0.6),3,B5087&lt;=PERCENTILE($B$3:$B$5882,0.8),2,TRUE,1)</f>
        <v>2</v>
      </c>
      <c r="F5087" cm="1">
        <f t="array" ref="F5087">_xlfn.IFS(C5087&lt;=PERCENTILE($C$3:$C$5882,0.2),1,C5087&lt;=PERCENTILE($C$3:$C$5882,0.4),2,C5087&lt;=PERCENTILE($C$3:$C$5882,0.6),3,C5087&lt;=PERCENTILE($C$3:$C$5882,0.8),4,TRUE,5)</f>
        <v>1</v>
      </c>
      <c r="G5087" cm="1">
        <f t="array" ref="G5087">_xlfn.IFS(D5087&lt;=PERCENTILE($D$3:$D$5882,0.2),1,D5087&lt;=PERCENTILE($D$3:$D$5882,0.4),2,D5087&lt;=PERCENTILE($D$3:$D$5882,0.6),3,D5087&lt;=PERCENTILE($D$3:$D$5882,0.8),4,TRUE,5)</f>
        <v>2</v>
      </c>
      <c r="H5087" s="3" t="str" cm="1">
        <f t="array" ref="H5087">_xlfn.IFS(AND(E5087&gt;=4,F5087&gt;=4,G5087&gt;=4),"Champions",AND(E5087&gt;=3,F5087&gt;=3,G5087&gt;=3),"Loyal Customers",AND(E5087&lt;=2,F5087&gt;=3),"At Risk",AND(E5087&lt;=2,F5087&lt;=2,G5087&lt;=2),"Lost",AND(E5087&gt;=4,F5087&lt;=2),"New/Promising",TRUE,"Needs Attention")</f>
        <v>Lost</v>
      </c>
      <c r="I5087" s="3" t="str">
        <f t="shared" si="83"/>
        <v>Churned</v>
      </c>
      <c r="J5087" s="3" t="str">
        <f>_xlfn.XLOOKUP(A5087,'Country_Lookup'!$D:$D,'Country_Lookup'!$E:$E)</f>
        <v>United Kingdom</v>
      </c>
    </row>
    <row r="5088" spans="1:10" x14ac:dyDescent="0.3">
      <c r="A5088">
        <v>17487</v>
      </c>
      <c r="B5088">
        <v>728</v>
      </c>
      <c r="C5088">
        <v>1</v>
      </c>
      <c r="D5088">
        <v>160.54999999999998</v>
      </c>
      <c r="E5088" cm="1">
        <f t="array" ref="E5088">_xlfn.IFS(B5088&lt;=PERCENTILE($B$3:$B$5882,0.2),5,B5088&lt;=PERCENTILE($B$3:$B$5882,0.4),4,B5088&lt;=PERCENTILE($B$3:$B$5882,0.6),3,B5088&lt;=PERCENTILE($B$3:$B$5882,0.8),2,TRUE,1)</f>
        <v>1</v>
      </c>
      <c r="F5088" cm="1">
        <f t="array" ref="F5088">_xlfn.IFS(C5088&lt;=PERCENTILE($C$3:$C$5882,0.2),1,C5088&lt;=PERCENTILE($C$3:$C$5882,0.4),2,C5088&lt;=PERCENTILE($C$3:$C$5882,0.6),3,C5088&lt;=PERCENTILE($C$3:$C$5882,0.8),4,TRUE,5)</f>
        <v>1</v>
      </c>
      <c r="G5088" cm="1">
        <f t="array" ref="G5088">_xlfn.IFS(D5088&lt;=PERCENTILE($D$3:$D$5882,0.2),1,D5088&lt;=PERCENTILE($D$3:$D$5882,0.4),2,D5088&lt;=PERCENTILE($D$3:$D$5882,0.6),3,D5088&lt;=PERCENTILE($D$3:$D$5882,0.8),4,TRUE,5)</f>
        <v>1</v>
      </c>
      <c r="H5088" s="3" t="str" cm="1">
        <f t="array" ref="H5088">_xlfn.IFS(AND(E5088&gt;=4,F5088&gt;=4,G5088&gt;=4),"Champions",AND(E5088&gt;=3,F5088&gt;=3,G5088&gt;=3),"Loyal Customers",AND(E5088&lt;=2,F5088&gt;=3),"At Risk",AND(E5088&lt;=2,F5088&lt;=2,G5088&lt;=2),"Lost",AND(E5088&gt;=4,F5088&lt;=2),"New/Promising",TRUE,"Needs Attention")</f>
        <v>Lost</v>
      </c>
      <c r="I5088" s="3" t="str">
        <f t="shared" si="83"/>
        <v>Churned</v>
      </c>
      <c r="J5088" s="3" t="str">
        <f>_xlfn.XLOOKUP(A5088,'Country_Lookup'!$D:$D,'Country_Lookup'!$E:$E)</f>
        <v>United Kingdom</v>
      </c>
    </row>
    <row r="5089" spans="1:10" x14ac:dyDescent="0.3">
      <c r="A5089">
        <v>17488</v>
      </c>
      <c r="B5089">
        <v>641</v>
      </c>
      <c r="C5089">
        <v>1</v>
      </c>
      <c r="D5089">
        <v>336.50000000000006</v>
      </c>
      <c r="E5089" cm="1">
        <f t="array" ref="E5089">_xlfn.IFS(B5089&lt;=PERCENTILE($B$3:$B$5882,0.2),5,B5089&lt;=PERCENTILE($B$3:$B$5882,0.4),4,B5089&lt;=PERCENTILE($B$3:$B$5882,0.6),3,B5089&lt;=PERCENTILE($B$3:$B$5882,0.8),2,TRUE,1)</f>
        <v>1</v>
      </c>
      <c r="F5089" cm="1">
        <f t="array" ref="F5089">_xlfn.IFS(C5089&lt;=PERCENTILE($C$3:$C$5882,0.2),1,C5089&lt;=PERCENTILE($C$3:$C$5882,0.4),2,C5089&lt;=PERCENTILE($C$3:$C$5882,0.6),3,C5089&lt;=PERCENTILE($C$3:$C$5882,0.8),4,TRUE,5)</f>
        <v>1</v>
      </c>
      <c r="G5089" cm="1">
        <f t="array" ref="G5089">_xlfn.IFS(D5089&lt;=PERCENTILE($D$3:$D$5882,0.2),1,D5089&lt;=PERCENTILE($D$3:$D$5882,0.4),2,D5089&lt;=PERCENTILE($D$3:$D$5882,0.6),3,D5089&lt;=PERCENTILE($D$3:$D$5882,0.8),4,TRUE,5)</f>
        <v>2</v>
      </c>
      <c r="H5089" s="3" t="str" cm="1">
        <f t="array" ref="H5089">_xlfn.IFS(AND(E5089&gt;=4,F5089&gt;=4,G5089&gt;=4),"Champions",AND(E5089&gt;=3,F5089&gt;=3,G5089&gt;=3),"Loyal Customers",AND(E5089&lt;=2,F5089&gt;=3),"At Risk",AND(E5089&lt;=2,F5089&lt;=2,G5089&lt;=2),"Lost",AND(E5089&gt;=4,F5089&lt;=2),"New/Promising",TRUE,"Needs Attention")</f>
        <v>Lost</v>
      </c>
      <c r="I5089" s="3" t="str">
        <f t="shared" si="83"/>
        <v>Churned</v>
      </c>
      <c r="J5089" s="3" t="str">
        <f>_xlfn.XLOOKUP(A5089,'Country_Lookup'!$D:$D,'Country_Lookup'!$E:$E)</f>
        <v>United Kingdom</v>
      </c>
    </row>
    <row r="5090" spans="1:10" x14ac:dyDescent="0.3">
      <c r="A5090">
        <v>17489</v>
      </c>
      <c r="B5090">
        <v>58</v>
      </c>
      <c r="C5090">
        <v>2</v>
      </c>
      <c r="D5090">
        <v>376.63999999999959</v>
      </c>
      <c r="E5090" cm="1">
        <f t="array" ref="E5090">_xlfn.IFS(B5090&lt;=PERCENTILE($B$3:$B$5882,0.2),5,B5090&lt;=PERCENTILE($B$3:$B$5882,0.4),4,B5090&lt;=PERCENTILE($B$3:$B$5882,0.6),3,B5090&lt;=PERCENTILE($B$3:$B$5882,0.8),2,TRUE,1)</f>
        <v>4</v>
      </c>
      <c r="F5090" cm="1">
        <f t="array" ref="F5090">_xlfn.IFS(C5090&lt;=PERCENTILE($C$3:$C$5882,0.2),1,C5090&lt;=PERCENTILE($C$3:$C$5882,0.4),2,C5090&lt;=PERCENTILE($C$3:$C$5882,0.6),3,C5090&lt;=PERCENTILE($C$3:$C$5882,0.8),4,TRUE,5)</f>
        <v>2</v>
      </c>
      <c r="G5090" cm="1">
        <f t="array" ref="G5090">_xlfn.IFS(D5090&lt;=PERCENTILE($D$3:$D$5882,0.2),1,D5090&lt;=PERCENTILE($D$3:$D$5882,0.4),2,D5090&lt;=PERCENTILE($D$3:$D$5882,0.6),3,D5090&lt;=PERCENTILE($D$3:$D$5882,0.8),4,TRUE,5)</f>
        <v>2</v>
      </c>
      <c r="H5090" s="3" t="str" cm="1">
        <f t="array" ref="H5090">_xlfn.IFS(AND(E5090&gt;=4,F5090&gt;=4,G5090&gt;=4),"Champions",AND(E5090&gt;=3,F5090&gt;=3,G5090&gt;=3),"Loyal Customers",AND(E5090&lt;=2,F5090&gt;=3),"At Risk",AND(E5090&lt;=2,F5090&lt;=2,G5090&lt;=2),"Lost",AND(E5090&gt;=4,F5090&lt;=2),"New/Promising",TRUE,"Needs Attention")</f>
        <v>New/Promising</v>
      </c>
      <c r="I5090" s="3" t="str">
        <f t="shared" si="83"/>
        <v>Active</v>
      </c>
      <c r="J5090" s="3" t="str">
        <f>_xlfn.XLOOKUP(A5090,'Country_Lookup'!$D:$D,'Country_Lookup'!$E:$E)</f>
        <v>United Kingdom</v>
      </c>
    </row>
    <row r="5091" spans="1:10" x14ac:dyDescent="0.3">
      <c r="A5091">
        <v>17490</v>
      </c>
      <c r="B5091">
        <v>0</v>
      </c>
      <c r="C5091">
        <v>9</v>
      </c>
      <c r="D5091">
        <v>2750.5</v>
      </c>
      <c r="E5091" cm="1">
        <f t="array" ref="E5091">_xlfn.IFS(B5091&lt;=PERCENTILE($B$3:$B$5882,0.2),5,B5091&lt;=PERCENTILE($B$3:$B$5882,0.4),4,B5091&lt;=PERCENTILE($B$3:$B$5882,0.6),3,B5091&lt;=PERCENTILE($B$3:$B$5882,0.8),2,TRUE,1)</f>
        <v>5</v>
      </c>
      <c r="F5091" cm="1">
        <f t="array" ref="F5091">_xlfn.IFS(C5091&lt;=PERCENTILE($C$3:$C$5882,0.2),1,C5091&lt;=PERCENTILE($C$3:$C$5882,0.4),2,C5091&lt;=PERCENTILE($C$3:$C$5882,0.6),3,C5091&lt;=PERCENTILE($C$3:$C$5882,0.8),4,TRUE,5)</f>
        <v>5</v>
      </c>
      <c r="G5091" cm="1">
        <f t="array" ref="G5091">_xlfn.IFS(D5091&lt;=PERCENTILE($D$3:$D$5882,0.2),1,D5091&lt;=PERCENTILE($D$3:$D$5882,0.4),2,D5091&lt;=PERCENTILE($D$3:$D$5882,0.6),3,D5091&lt;=PERCENTILE($D$3:$D$5882,0.8),4,TRUE,5)</f>
        <v>4</v>
      </c>
      <c r="H5091" s="3" t="str" cm="1">
        <f t="array" ref="H5091">_xlfn.IFS(AND(E5091&gt;=4,F5091&gt;=4,G5091&gt;=4),"Champions",AND(E5091&gt;=3,F5091&gt;=3,G5091&gt;=3),"Loyal Customers",AND(E5091&lt;=2,F5091&gt;=3),"At Risk",AND(E5091&lt;=2,F5091&lt;=2,G5091&lt;=2),"Lost",AND(E5091&gt;=4,F5091&lt;=2),"New/Promising",TRUE,"Needs Attention")</f>
        <v>Champions</v>
      </c>
      <c r="I5091" s="3" t="str">
        <f t="shared" si="83"/>
        <v>Active</v>
      </c>
      <c r="J5091" s="3" t="str">
        <f>_xlfn.XLOOKUP(A5091,'Country_Lookup'!$D:$D,'Country_Lookup'!$E:$E)</f>
        <v>United Kingdom</v>
      </c>
    </row>
    <row r="5092" spans="1:10" x14ac:dyDescent="0.3">
      <c r="A5092">
        <v>17491</v>
      </c>
      <c r="B5092">
        <v>1</v>
      </c>
      <c r="C5092">
        <v>17</v>
      </c>
      <c r="D5092">
        <v>5981.0699999999806</v>
      </c>
      <c r="E5092" cm="1">
        <f t="array" ref="E5092">_xlfn.IFS(B5092&lt;=PERCENTILE($B$3:$B$5882,0.2),5,B5092&lt;=PERCENTILE($B$3:$B$5882,0.4),4,B5092&lt;=PERCENTILE($B$3:$B$5882,0.6),3,B5092&lt;=PERCENTILE($B$3:$B$5882,0.8),2,TRUE,1)</f>
        <v>5</v>
      </c>
      <c r="F5092" cm="1">
        <f t="array" ref="F5092">_xlfn.IFS(C5092&lt;=PERCENTILE($C$3:$C$5882,0.2),1,C5092&lt;=PERCENTILE($C$3:$C$5882,0.4),2,C5092&lt;=PERCENTILE($C$3:$C$5882,0.6),3,C5092&lt;=PERCENTILE($C$3:$C$5882,0.8),4,TRUE,5)</f>
        <v>5</v>
      </c>
      <c r="G5092" cm="1">
        <f t="array" ref="G5092">_xlfn.IFS(D5092&lt;=PERCENTILE($D$3:$D$5882,0.2),1,D5092&lt;=PERCENTILE($D$3:$D$5882,0.4),2,D5092&lt;=PERCENTILE($D$3:$D$5882,0.6),3,D5092&lt;=PERCENTILE($D$3:$D$5882,0.8),4,TRUE,5)</f>
        <v>5</v>
      </c>
      <c r="H5092" s="3" t="str" cm="1">
        <f t="array" ref="H5092">_xlfn.IFS(AND(E5092&gt;=4,F5092&gt;=4,G5092&gt;=4),"Champions",AND(E5092&gt;=3,F5092&gt;=3,G5092&gt;=3),"Loyal Customers",AND(E5092&lt;=2,F5092&gt;=3),"At Risk",AND(E5092&lt;=2,F5092&lt;=2,G5092&lt;=2),"Lost",AND(E5092&gt;=4,F5092&lt;=2),"New/Promising",TRUE,"Needs Attention")</f>
        <v>Champions</v>
      </c>
      <c r="I5092" s="3" t="str">
        <f t="shared" si="83"/>
        <v>Active</v>
      </c>
      <c r="J5092" s="3" t="str">
        <f>_xlfn.XLOOKUP(A5092,'Country_Lookup'!$D:$D,'Country_Lookup'!$E:$E)</f>
        <v>United Kingdom</v>
      </c>
    </row>
    <row r="5093" spans="1:10" x14ac:dyDescent="0.3">
      <c r="A5093">
        <v>17492</v>
      </c>
      <c r="B5093">
        <v>248</v>
      </c>
      <c r="C5093">
        <v>3</v>
      </c>
      <c r="D5093">
        <v>1122.4199999999989</v>
      </c>
      <c r="E5093" cm="1">
        <f t="array" ref="E5093">_xlfn.IFS(B5093&lt;=PERCENTILE($B$3:$B$5882,0.2),5,B5093&lt;=PERCENTILE($B$3:$B$5882,0.4),4,B5093&lt;=PERCENTILE($B$3:$B$5882,0.6),3,B5093&lt;=PERCENTILE($B$3:$B$5882,0.8),2,TRUE,1)</f>
        <v>2</v>
      </c>
      <c r="F5093" cm="1">
        <f t="array" ref="F5093">_xlfn.IFS(C5093&lt;=PERCENTILE($C$3:$C$5882,0.2),1,C5093&lt;=PERCENTILE($C$3:$C$5882,0.4),2,C5093&lt;=PERCENTILE($C$3:$C$5882,0.6),3,C5093&lt;=PERCENTILE($C$3:$C$5882,0.8),4,TRUE,5)</f>
        <v>3</v>
      </c>
      <c r="G5093" cm="1">
        <f t="array" ref="G5093">_xlfn.IFS(D5093&lt;=PERCENTILE($D$3:$D$5882,0.2),1,D5093&lt;=PERCENTILE($D$3:$D$5882,0.4),2,D5093&lt;=PERCENTILE($D$3:$D$5882,0.6),3,D5093&lt;=PERCENTILE($D$3:$D$5882,0.8),4,TRUE,5)</f>
        <v>3</v>
      </c>
      <c r="H5093" s="3" t="str" cm="1">
        <f t="array" ref="H5093">_xlfn.IFS(AND(E5093&gt;=4,F5093&gt;=4,G5093&gt;=4),"Champions",AND(E5093&gt;=3,F5093&gt;=3,G5093&gt;=3),"Loyal Customers",AND(E5093&lt;=2,F5093&gt;=3),"At Risk",AND(E5093&lt;=2,F5093&lt;=2,G5093&lt;=2),"Lost",AND(E5093&gt;=4,F5093&lt;=2),"New/Promising",TRUE,"Needs Attention")</f>
        <v>At Risk</v>
      </c>
      <c r="I5093" s="3" t="str">
        <f t="shared" si="83"/>
        <v>Churned</v>
      </c>
      <c r="J5093" s="3" t="str">
        <f>_xlfn.XLOOKUP(A5093,'Country_Lookup'!$D:$D,'Country_Lookup'!$E:$E)</f>
        <v>United Kingdom</v>
      </c>
    </row>
    <row r="5094" spans="1:10" x14ac:dyDescent="0.3">
      <c r="A5094">
        <v>17493</v>
      </c>
      <c r="B5094">
        <v>385</v>
      </c>
      <c r="C5094">
        <v>1</v>
      </c>
      <c r="D5094">
        <v>100.91</v>
      </c>
      <c r="E5094" cm="1">
        <f t="array" ref="E5094">_xlfn.IFS(B5094&lt;=PERCENTILE($B$3:$B$5882,0.2),5,B5094&lt;=PERCENTILE($B$3:$B$5882,0.4),4,B5094&lt;=PERCENTILE($B$3:$B$5882,0.6),3,B5094&lt;=PERCENTILE($B$3:$B$5882,0.8),2,TRUE,1)</f>
        <v>2</v>
      </c>
      <c r="F5094" cm="1">
        <f t="array" ref="F5094">_xlfn.IFS(C5094&lt;=PERCENTILE($C$3:$C$5882,0.2),1,C5094&lt;=PERCENTILE($C$3:$C$5882,0.4),2,C5094&lt;=PERCENTILE($C$3:$C$5882,0.6),3,C5094&lt;=PERCENTILE($C$3:$C$5882,0.8),4,TRUE,5)</f>
        <v>1</v>
      </c>
      <c r="G5094" cm="1">
        <f t="array" ref="G5094">_xlfn.IFS(D5094&lt;=PERCENTILE($D$3:$D$5882,0.2),1,D5094&lt;=PERCENTILE($D$3:$D$5882,0.4),2,D5094&lt;=PERCENTILE($D$3:$D$5882,0.6),3,D5094&lt;=PERCENTILE($D$3:$D$5882,0.8),4,TRUE,5)</f>
        <v>1</v>
      </c>
      <c r="H5094" s="3" t="str" cm="1">
        <f t="array" ref="H5094">_xlfn.IFS(AND(E5094&gt;=4,F5094&gt;=4,G5094&gt;=4),"Champions",AND(E5094&gt;=3,F5094&gt;=3,G5094&gt;=3),"Loyal Customers",AND(E5094&lt;=2,F5094&gt;=3),"At Risk",AND(E5094&lt;=2,F5094&lt;=2,G5094&lt;=2),"Lost",AND(E5094&gt;=4,F5094&lt;=2),"New/Promising",TRUE,"Needs Attention")</f>
        <v>Lost</v>
      </c>
      <c r="I5094" s="3" t="str">
        <f t="shared" si="83"/>
        <v>Churned</v>
      </c>
      <c r="J5094" s="3" t="str">
        <f>_xlfn.XLOOKUP(A5094,'Country_Lookup'!$D:$D,'Country_Lookup'!$E:$E)</f>
        <v>United Kingdom</v>
      </c>
    </row>
    <row r="5095" spans="1:10" x14ac:dyDescent="0.3">
      <c r="A5095">
        <v>17494</v>
      </c>
      <c r="B5095">
        <v>501</v>
      </c>
      <c r="C5095">
        <v>1</v>
      </c>
      <c r="D5095">
        <v>54.699999999999996</v>
      </c>
      <c r="E5095" cm="1">
        <f t="array" ref="E5095">_xlfn.IFS(B5095&lt;=PERCENTILE($B$3:$B$5882,0.2),5,B5095&lt;=PERCENTILE($B$3:$B$5882,0.4),4,B5095&lt;=PERCENTILE($B$3:$B$5882,0.6),3,B5095&lt;=PERCENTILE($B$3:$B$5882,0.8),2,TRUE,1)</f>
        <v>1</v>
      </c>
      <c r="F5095" cm="1">
        <f t="array" ref="F5095">_xlfn.IFS(C5095&lt;=PERCENTILE($C$3:$C$5882,0.2),1,C5095&lt;=PERCENTILE($C$3:$C$5882,0.4),2,C5095&lt;=PERCENTILE($C$3:$C$5882,0.6),3,C5095&lt;=PERCENTILE($C$3:$C$5882,0.8),4,TRUE,5)</f>
        <v>1</v>
      </c>
      <c r="G5095" cm="1">
        <f t="array" ref="G5095">_xlfn.IFS(D5095&lt;=PERCENTILE($D$3:$D$5882,0.2),1,D5095&lt;=PERCENTILE($D$3:$D$5882,0.4),2,D5095&lt;=PERCENTILE($D$3:$D$5882,0.6),3,D5095&lt;=PERCENTILE($D$3:$D$5882,0.8),4,TRUE,5)</f>
        <v>1</v>
      </c>
      <c r="H5095" s="3" t="str" cm="1">
        <f t="array" ref="H5095">_xlfn.IFS(AND(E5095&gt;=4,F5095&gt;=4,G5095&gt;=4),"Champions",AND(E5095&gt;=3,F5095&gt;=3,G5095&gt;=3),"Loyal Customers",AND(E5095&lt;=2,F5095&gt;=3),"At Risk",AND(E5095&lt;=2,F5095&lt;=2,G5095&lt;=2),"Lost",AND(E5095&gt;=4,F5095&lt;=2),"New/Promising",TRUE,"Needs Attention")</f>
        <v>Lost</v>
      </c>
      <c r="I5095" s="3" t="str">
        <f t="shared" si="83"/>
        <v>Churned</v>
      </c>
      <c r="J5095" s="3" t="str">
        <f>_xlfn.XLOOKUP(A5095,'Country_Lookup'!$D:$D,'Country_Lookup'!$E:$E)</f>
        <v>United Kingdom</v>
      </c>
    </row>
    <row r="5096" spans="1:10" x14ac:dyDescent="0.3">
      <c r="A5096">
        <v>17495</v>
      </c>
      <c r="B5096">
        <v>7</v>
      </c>
      <c r="C5096">
        <v>3</v>
      </c>
      <c r="D5096">
        <v>806.7200000000006</v>
      </c>
      <c r="E5096" cm="1">
        <f t="array" ref="E5096">_xlfn.IFS(B5096&lt;=PERCENTILE($B$3:$B$5882,0.2),5,B5096&lt;=PERCENTILE($B$3:$B$5882,0.4),4,B5096&lt;=PERCENTILE($B$3:$B$5882,0.6),3,B5096&lt;=PERCENTILE($B$3:$B$5882,0.8),2,TRUE,1)</f>
        <v>5</v>
      </c>
      <c r="F5096" cm="1">
        <f t="array" ref="F5096">_xlfn.IFS(C5096&lt;=PERCENTILE($C$3:$C$5882,0.2),1,C5096&lt;=PERCENTILE($C$3:$C$5882,0.4),2,C5096&lt;=PERCENTILE($C$3:$C$5882,0.6),3,C5096&lt;=PERCENTILE($C$3:$C$5882,0.8),4,TRUE,5)</f>
        <v>3</v>
      </c>
      <c r="G5096" cm="1">
        <f t="array" ref="G5096">_xlfn.IFS(D5096&lt;=PERCENTILE($D$3:$D$5882,0.2),1,D5096&lt;=PERCENTILE($D$3:$D$5882,0.4),2,D5096&lt;=PERCENTILE($D$3:$D$5882,0.6),3,D5096&lt;=PERCENTILE($D$3:$D$5882,0.8),4,TRUE,5)</f>
        <v>3</v>
      </c>
      <c r="H5096" s="3" t="str" cm="1">
        <f t="array" ref="H5096">_xlfn.IFS(AND(E5096&gt;=4,F5096&gt;=4,G5096&gt;=4),"Champions",AND(E5096&gt;=3,F5096&gt;=3,G5096&gt;=3),"Loyal Customers",AND(E5096&lt;=2,F5096&gt;=3),"At Risk",AND(E5096&lt;=2,F5096&lt;=2,G5096&lt;=2),"Lost",AND(E5096&gt;=4,F5096&lt;=2),"New/Promising",TRUE,"Needs Attention")</f>
        <v>Loyal Customers</v>
      </c>
      <c r="I5096" s="3" t="str">
        <f t="shared" si="83"/>
        <v>Active</v>
      </c>
      <c r="J5096" s="3" t="str">
        <f>_xlfn.XLOOKUP(A5096,'Country_Lookup'!$D:$D,'Country_Lookup'!$E:$E)</f>
        <v>United Kingdom</v>
      </c>
    </row>
    <row r="5097" spans="1:10" x14ac:dyDescent="0.3">
      <c r="A5097">
        <v>17496</v>
      </c>
      <c r="B5097">
        <v>358</v>
      </c>
      <c r="C5097">
        <v>4</v>
      </c>
      <c r="D5097">
        <v>1412.8899999999994</v>
      </c>
      <c r="E5097" cm="1">
        <f t="array" ref="E5097">_xlfn.IFS(B5097&lt;=PERCENTILE($B$3:$B$5882,0.2),5,B5097&lt;=PERCENTILE($B$3:$B$5882,0.4),4,B5097&lt;=PERCENTILE($B$3:$B$5882,0.6),3,B5097&lt;=PERCENTILE($B$3:$B$5882,0.8),2,TRUE,1)</f>
        <v>2</v>
      </c>
      <c r="F5097" cm="1">
        <f t="array" ref="F5097">_xlfn.IFS(C5097&lt;=PERCENTILE($C$3:$C$5882,0.2),1,C5097&lt;=PERCENTILE($C$3:$C$5882,0.4),2,C5097&lt;=PERCENTILE($C$3:$C$5882,0.6),3,C5097&lt;=PERCENTILE($C$3:$C$5882,0.8),4,TRUE,5)</f>
        <v>3</v>
      </c>
      <c r="G5097" cm="1">
        <f t="array" ref="G5097">_xlfn.IFS(D5097&lt;=PERCENTILE($D$3:$D$5882,0.2),1,D5097&lt;=PERCENTILE($D$3:$D$5882,0.4),2,D5097&lt;=PERCENTILE($D$3:$D$5882,0.6),3,D5097&lt;=PERCENTILE($D$3:$D$5882,0.8),4,TRUE,5)</f>
        <v>4</v>
      </c>
      <c r="H5097" s="3" t="str" cm="1">
        <f t="array" ref="H5097">_xlfn.IFS(AND(E5097&gt;=4,F5097&gt;=4,G5097&gt;=4),"Champions",AND(E5097&gt;=3,F5097&gt;=3,G5097&gt;=3),"Loyal Customers",AND(E5097&lt;=2,F5097&gt;=3),"At Risk",AND(E5097&lt;=2,F5097&lt;=2,G5097&lt;=2),"Lost",AND(E5097&gt;=4,F5097&lt;=2),"New/Promising",TRUE,"Needs Attention")</f>
        <v>At Risk</v>
      </c>
      <c r="I5097" s="3" t="str">
        <f t="shared" si="83"/>
        <v>Churned</v>
      </c>
      <c r="J5097" s="3" t="str">
        <f>_xlfn.XLOOKUP(A5097,'Country_Lookup'!$D:$D,'Country_Lookup'!$E:$E)</f>
        <v>United Kingdom</v>
      </c>
    </row>
    <row r="5098" spans="1:10" x14ac:dyDescent="0.3">
      <c r="A5098">
        <v>17497</v>
      </c>
      <c r="B5098">
        <v>390</v>
      </c>
      <c r="C5098">
        <v>2</v>
      </c>
      <c r="D5098">
        <v>287.25</v>
      </c>
      <c r="E5098" cm="1">
        <f t="array" ref="E5098">_xlfn.IFS(B5098&lt;=PERCENTILE($B$3:$B$5882,0.2),5,B5098&lt;=PERCENTILE($B$3:$B$5882,0.4),4,B5098&lt;=PERCENTILE($B$3:$B$5882,0.6),3,B5098&lt;=PERCENTILE($B$3:$B$5882,0.8),2,TRUE,1)</f>
        <v>2</v>
      </c>
      <c r="F5098" cm="1">
        <f t="array" ref="F5098">_xlfn.IFS(C5098&lt;=PERCENTILE($C$3:$C$5882,0.2),1,C5098&lt;=PERCENTILE($C$3:$C$5882,0.4),2,C5098&lt;=PERCENTILE($C$3:$C$5882,0.6),3,C5098&lt;=PERCENTILE($C$3:$C$5882,0.8),4,TRUE,5)</f>
        <v>2</v>
      </c>
      <c r="G5098" cm="1">
        <f t="array" ref="G5098">_xlfn.IFS(D5098&lt;=PERCENTILE($D$3:$D$5882,0.2),1,D5098&lt;=PERCENTILE($D$3:$D$5882,0.4),2,D5098&lt;=PERCENTILE($D$3:$D$5882,0.6),3,D5098&lt;=PERCENTILE($D$3:$D$5882,0.8),4,TRUE,5)</f>
        <v>1</v>
      </c>
      <c r="H5098" s="3" t="str" cm="1">
        <f t="array" ref="H5098">_xlfn.IFS(AND(E5098&gt;=4,F5098&gt;=4,G5098&gt;=4),"Champions",AND(E5098&gt;=3,F5098&gt;=3,G5098&gt;=3),"Loyal Customers",AND(E5098&lt;=2,F5098&gt;=3),"At Risk",AND(E5098&lt;=2,F5098&lt;=2,G5098&lt;=2),"Lost",AND(E5098&gt;=4,F5098&lt;=2),"New/Promising",TRUE,"Needs Attention")</f>
        <v>Lost</v>
      </c>
      <c r="I5098" s="3" t="str">
        <f t="shared" si="83"/>
        <v>Churned</v>
      </c>
      <c r="J5098" s="3" t="str">
        <f>_xlfn.XLOOKUP(A5098,'Country_Lookup'!$D:$D,'Country_Lookup'!$E:$E)</f>
        <v>United Kingdom</v>
      </c>
    </row>
    <row r="5099" spans="1:10" x14ac:dyDescent="0.3">
      <c r="A5099">
        <v>17498</v>
      </c>
      <c r="B5099">
        <v>75</v>
      </c>
      <c r="C5099">
        <v>1</v>
      </c>
      <c r="D5099">
        <v>272.22000000000014</v>
      </c>
      <c r="E5099" cm="1">
        <f t="array" ref="E5099">_xlfn.IFS(B5099&lt;=PERCENTILE($B$3:$B$5882,0.2),5,B5099&lt;=PERCENTILE($B$3:$B$5882,0.4),4,B5099&lt;=PERCENTILE($B$3:$B$5882,0.6),3,B5099&lt;=PERCENTILE($B$3:$B$5882,0.8),2,TRUE,1)</f>
        <v>3</v>
      </c>
      <c r="F5099" cm="1">
        <f t="array" ref="F5099">_xlfn.IFS(C5099&lt;=PERCENTILE($C$3:$C$5882,0.2),1,C5099&lt;=PERCENTILE($C$3:$C$5882,0.4),2,C5099&lt;=PERCENTILE($C$3:$C$5882,0.6),3,C5099&lt;=PERCENTILE($C$3:$C$5882,0.8),4,TRUE,5)</f>
        <v>1</v>
      </c>
      <c r="G5099" cm="1">
        <f t="array" ref="G5099">_xlfn.IFS(D5099&lt;=PERCENTILE($D$3:$D$5882,0.2),1,D5099&lt;=PERCENTILE($D$3:$D$5882,0.4),2,D5099&lt;=PERCENTILE($D$3:$D$5882,0.6),3,D5099&lt;=PERCENTILE($D$3:$D$5882,0.8),4,TRUE,5)</f>
        <v>1</v>
      </c>
      <c r="H5099" s="3" t="str" cm="1">
        <f t="array" ref="H5099">_xlfn.IFS(AND(E5099&gt;=4,F5099&gt;=4,G5099&gt;=4),"Champions",AND(E5099&gt;=3,F5099&gt;=3,G5099&gt;=3),"Loyal Customers",AND(E5099&lt;=2,F5099&gt;=3),"At Risk",AND(E5099&lt;=2,F5099&lt;=2,G5099&lt;=2),"Lost",AND(E5099&gt;=4,F5099&lt;=2),"New/Promising",TRUE,"Needs Attention")</f>
        <v>Needs Attention</v>
      </c>
      <c r="I5099" s="3" t="str">
        <f t="shared" si="83"/>
        <v>Active</v>
      </c>
      <c r="J5099" s="3" t="str">
        <f>_xlfn.XLOOKUP(A5099,'Country_Lookup'!$D:$D,'Country_Lookup'!$E:$E)</f>
        <v>United Kingdom</v>
      </c>
    </row>
    <row r="5100" spans="1:10" x14ac:dyDescent="0.3">
      <c r="A5100">
        <v>17499</v>
      </c>
      <c r="B5100">
        <v>289</v>
      </c>
      <c r="C5100">
        <v>2</v>
      </c>
      <c r="D5100">
        <v>1341.3899999999996</v>
      </c>
      <c r="E5100" cm="1">
        <f t="array" ref="E5100">_xlfn.IFS(B5100&lt;=PERCENTILE($B$3:$B$5882,0.2),5,B5100&lt;=PERCENTILE($B$3:$B$5882,0.4),4,B5100&lt;=PERCENTILE($B$3:$B$5882,0.6),3,B5100&lt;=PERCENTILE($B$3:$B$5882,0.8),2,TRUE,1)</f>
        <v>2</v>
      </c>
      <c r="F5100" cm="1">
        <f t="array" ref="F5100">_xlfn.IFS(C5100&lt;=PERCENTILE($C$3:$C$5882,0.2),1,C5100&lt;=PERCENTILE($C$3:$C$5882,0.4),2,C5100&lt;=PERCENTILE($C$3:$C$5882,0.6),3,C5100&lt;=PERCENTILE($C$3:$C$5882,0.8),4,TRUE,5)</f>
        <v>2</v>
      </c>
      <c r="G5100" cm="1">
        <f t="array" ref="G5100">_xlfn.IFS(D5100&lt;=PERCENTILE($D$3:$D$5882,0.2),1,D5100&lt;=PERCENTILE($D$3:$D$5882,0.4),2,D5100&lt;=PERCENTILE($D$3:$D$5882,0.6),3,D5100&lt;=PERCENTILE($D$3:$D$5882,0.8),4,TRUE,5)</f>
        <v>4</v>
      </c>
      <c r="H5100" s="3" t="str" cm="1">
        <f t="array" ref="H5100">_xlfn.IFS(AND(E5100&gt;=4,F5100&gt;=4,G5100&gt;=4),"Champions",AND(E5100&gt;=3,F5100&gt;=3,G5100&gt;=3),"Loyal Customers",AND(E5100&lt;=2,F5100&gt;=3),"At Risk",AND(E5100&lt;=2,F5100&lt;=2,G5100&lt;=2),"Lost",AND(E5100&gt;=4,F5100&lt;=2),"New/Promising",TRUE,"Needs Attention")</f>
        <v>Needs Attention</v>
      </c>
      <c r="I5100" s="3" t="str">
        <f t="shared" si="83"/>
        <v>Churned</v>
      </c>
      <c r="J5100" s="3" t="str">
        <f>_xlfn.XLOOKUP(A5100,'Country_Lookup'!$D:$D,'Country_Lookup'!$E:$E)</f>
        <v>United Kingdom</v>
      </c>
    </row>
    <row r="5101" spans="1:10" x14ac:dyDescent="0.3">
      <c r="A5101">
        <v>17500</v>
      </c>
      <c r="B5101">
        <v>17</v>
      </c>
      <c r="C5101">
        <v>3</v>
      </c>
      <c r="D5101">
        <v>1138</v>
      </c>
      <c r="E5101" cm="1">
        <f t="array" ref="E5101">_xlfn.IFS(B5101&lt;=PERCENTILE($B$3:$B$5882,0.2),5,B5101&lt;=PERCENTILE($B$3:$B$5882,0.4),4,B5101&lt;=PERCENTILE($B$3:$B$5882,0.6),3,B5101&lt;=PERCENTILE($B$3:$B$5882,0.8),2,TRUE,1)</f>
        <v>5</v>
      </c>
      <c r="F5101" cm="1">
        <f t="array" ref="F5101">_xlfn.IFS(C5101&lt;=PERCENTILE($C$3:$C$5882,0.2),1,C5101&lt;=PERCENTILE($C$3:$C$5882,0.4),2,C5101&lt;=PERCENTILE($C$3:$C$5882,0.6),3,C5101&lt;=PERCENTILE($C$3:$C$5882,0.8),4,TRUE,5)</f>
        <v>3</v>
      </c>
      <c r="G5101" cm="1">
        <f t="array" ref="G5101">_xlfn.IFS(D5101&lt;=PERCENTILE($D$3:$D$5882,0.2),1,D5101&lt;=PERCENTILE($D$3:$D$5882,0.4),2,D5101&lt;=PERCENTILE($D$3:$D$5882,0.6),3,D5101&lt;=PERCENTILE($D$3:$D$5882,0.8),4,TRUE,5)</f>
        <v>3</v>
      </c>
      <c r="H5101" s="3" t="str" cm="1">
        <f t="array" ref="H5101">_xlfn.IFS(AND(E5101&gt;=4,F5101&gt;=4,G5101&gt;=4),"Champions",AND(E5101&gt;=3,F5101&gt;=3,G5101&gt;=3),"Loyal Customers",AND(E5101&lt;=2,F5101&gt;=3),"At Risk",AND(E5101&lt;=2,F5101&lt;=2,G5101&lt;=2),"Lost",AND(E5101&gt;=4,F5101&lt;=2),"New/Promising",TRUE,"Needs Attention")</f>
        <v>Loyal Customers</v>
      </c>
      <c r="I5101" s="3" t="str">
        <f t="shared" si="83"/>
        <v>Active</v>
      </c>
      <c r="J5101" s="3" t="str">
        <f>_xlfn.XLOOKUP(A5101,'Country_Lookup'!$D:$D,'Country_Lookup'!$E:$E)</f>
        <v>United Kingdom</v>
      </c>
    </row>
    <row r="5102" spans="1:10" x14ac:dyDescent="0.3">
      <c r="A5102">
        <v>17501</v>
      </c>
      <c r="B5102">
        <v>220</v>
      </c>
      <c r="C5102">
        <v>2</v>
      </c>
      <c r="D5102">
        <v>288.60000000000002</v>
      </c>
      <c r="E5102" cm="1">
        <f t="array" ref="E5102">_xlfn.IFS(B5102&lt;=PERCENTILE($B$3:$B$5882,0.2),5,B5102&lt;=PERCENTILE($B$3:$B$5882,0.4),4,B5102&lt;=PERCENTILE($B$3:$B$5882,0.6),3,B5102&lt;=PERCENTILE($B$3:$B$5882,0.8),2,TRUE,1)</f>
        <v>2</v>
      </c>
      <c r="F5102" cm="1">
        <f t="array" ref="F5102">_xlfn.IFS(C5102&lt;=PERCENTILE($C$3:$C$5882,0.2),1,C5102&lt;=PERCENTILE($C$3:$C$5882,0.4),2,C5102&lt;=PERCENTILE($C$3:$C$5882,0.6),3,C5102&lt;=PERCENTILE($C$3:$C$5882,0.8),4,TRUE,5)</f>
        <v>2</v>
      </c>
      <c r="G5102" cm="1">
        <f t="array" ref="G5102">_xlfn.IFS(D5102&lt;=PERCENTILE($D$3:$D$5882,0.2),1,D5102&lt;=PERCENTILE($D$3:$D$5882,0.4),2,D5102&lt;=PERCENTILE($D$3:$D$5882,0.6),3,D5102&lt;=PERCENTILE($D$3:$D$5882,0.8),4,TRUE,5)</f>
        <v>1</v>
      </c>
      <c r="H5102" s="3" t="str" cm="1">
        <f t="array" ref="H5102">_xlfn.IFS(AND(E5102&gt;=4,F5102&gt;=4,G5102&gt;=4),"Champions",AND(E5102&gt;=3,F5102&gt;=3,G5102&gt;=3),"Loyal Customers",AND(E5102&lt;=2,F5102&gt;=3),"At Risk",AND(E5102&lt;=2,F5102&lt;=2,G5102&lt;=2),"Lost",AND(E5102&gt;=4,F5102&lt;=2),"New/Promising",TRUE,"Needs Attention")</f>
        <v>Lost</v>
      </c>
      <c r="I5102" s="3" t="str">
        <f t="shared" si="83"/>
        <v>Churned</v>
      </c>
      <c r="J5102" s="3" t="str">
        <f>_xlfn.XLOOKUP(A5102,'Country_Lookup'!$D:$D,'Country_Lookup'!$E:$E)</f>
        <v>United Kingdom</v>
      </c>
    </row>
    <row r="5103" spans="1:10" x14ac:dyDescent="0.3">
      <c r="A5103">
        <v>17502</v>
      </c>
      <c r="B5103">
        <v>9</v>
      </c>
      <c r="C5103">
        <v>4</v>
      </c>
      <c r="D5103">
        <v>689.1</v>
      </c>
      <c r="E5103" cm="1">
        <f t="array" ref="E5103">_xlfn.IFS(B5103&lt;=PERCENTILE($B$3:$B$5882,0.2),5,B5103&lt;=PERCENTILE($B$3:$B$5882,0.4),4,B5103&lt;=PERCENTILE($B$3:$B$5882,0.6),3,B5103&lt;=PERCENTILE($B$3:$B$5882,0.8),2,TRUE,1)</f>
        <v>5</v>
      </c>
      <c r="F5103" cm="1">
        <f t="array" ref="F5103">_xlfn.IFS(C5103&lt;=PERCENTILE($C$3:$C$5882,0.2),1,C5103&lt;=PERCENTILE($C$3:$C$5882,0.4),2,C5103&lt;=PERCENTILE($C$3:$C$5882,0.6),3,C5103&lt;=PERCENTILE($C$3:$C$5882,0.8),4,TRUE,5)</f>
        <v>3</v>
      </c>
      <c r="G5103" cm="1">
        <f t="array" ref="G5103">_xlfn.IFS(D5103&lt;=PERCENTILE($D$3:$D$5882,0.2),1,D5103&lt;=PERCENTILE($D$3:$D$5882,0.4),2,D5103&lt;=PERCENTILE($D$3:$D$5882,0.6),3,D5103&lt;=PERCENTILE($D$3:$D$5882,0.8),4,TRUE,5)</f>
        <v>3</v>
      </c>
      <c r="H5103" s="3" t="str" cm="1">
        <f t="array" ref="H5103">_xlfn.IFS(AND(E5103&gt;=4,F5103&gt;=4,G5103&gt;=4),"Champions",AND(E5103&gt;=3,F5103&gt;=3,G5103&gt;=3),"Loyal Customers",AND(E5103&lt;=2,F5103&gt;=3),"At Risk",AND(E5103&lt;=2,F5103&lt;=2,G5103&lt;=2),"Lost",AND(E5103&gt;=4,F5103&lt;=2),"New/Promising",TRUE,"Needs Attention")</f>
        <v>Loyal Customers</v>
      </c>
      <c r="I5103" s="3" t="str">
        <f t="shared" si="83"/>
        <v>Active</v>
      </c>
      <c r="J5103" s="3" t="str">
        <f>_xlfn.XLOOKUP(A5103,'Country_Lookup'!$D:$D,'Country_Lookup'!$E:$E)</f>
        <v>United Kingdom</v>
      </c>
    </row>
    <row r="5104" spans="1:10" x14ac:dyDescent="0.3">
      <c r="A5104">
        <v>17503</v>
      </c>
      <c r="B5104">
        <v>2</v>
      </c>
      <c r="C5104">
        <v>2</v>
      </c>
      <c r="D5104">
        <v>558.95999999999947</v>
      </c>
      <c r="E5104" cm="1">
        <f t="array" ref="E5104">_xlfn.IFS(B5104&lt;=PERCENTILE($B$3:$B$5882,0.2),5,B5104&lt;=PERCENTILE($B$3:$B$5882,0.4),4,B5104&lt;=PERCENTILE($B$3:$B$5882,0.6),3,B5104&lt;=PERCENTILE($B$3:$B$5882,0.8),2,TRUE,1)</f>
        <v>5</v>
      </c>
      <c r="F5104" cm="1">
        <f t="array" ref="F5104">_xlfn.IFS(C5104&lt;=PERCENTILE($C$3:$C$5882,0.2),1,C5104&lt;=PERCENTILE($C$3:$C$5882,0.4),2,C5104&lt;=PERCENTILE($C$3:$C$5882,0.6),3,C5104&lt;=PERCENTILE($C$3:$C$5882,0.8),4,TRUE,5)</f>
        <v>2</v>
      </c>
      <c r="G5104" cm="1">
        <f t="array" ref="G5104">_xlfn.IFS(D5104&lt;=PERCENTILE($D$3:$D$5882,0.2),1,D5104&lt;=PERCENTILE($D$3:$D$5882,0.4),2,D5104&lt;=PERCENTILE($D$3:$D$5882,0.6),3,D5104&lt;=PERCENTILE($D$3:$D$5882,0.8),4,TRUE,5)</f>
        <v>2</v>
      </c>
      <c r="H5104" s="3" t="str" cm="1">
        <f t="array" ref="H5104">_xlfn.IFS(AND(E5104&gt;=4,F5104&gt;=4,G5104&gt;=4),"Champions",AND(E5104&gt;=3,F5104&gt;=3,G5104&gt;=3),"Loyal Customers",AND(E5104&lt;=2,F5104&gt;=3),"At Risk",AND(E5104&lt;=2,F5104&lt;=2,G5104&lt;=2),"Lost",AND(E5104&gt;=4,F5104&lt;=2),"New/Promising",TRUE,"Needs Attention")</f>
        <v>New/Promising</v>
      </c>
      <c r="I5104" s="3" t="str">
        <f t="shared" si="83"/>
        <v>Active</v>
      </c>
      <c r="J5104" s="3" t="str">
        <f>_xlfn.XLOOKUP(A5104,'Country_Lookup'!$D:$D,'Country_Lookup'!$E:$E)</f>
        <v>United Kingdom</v>
      </c>
    </row>
    <row r="5105" spans="1:10" x14ac:dyDescent="0.3">
      <c r="A5105">
        <v>17504</v>
      </c>
      <c r="B5105">
        <v>206</v>
      </c>
      <c r="C5105">
        <v>18</v>
      </c>
      <c r="D5105">
        <v>9565.1200000000754</v>
      </c>
      <c r="E5105" cm="1">
        <f t="array" ref="E5105">_xlfn.IFS(B5105&lt;=PERCENTILE($B$3:$B$5882,0.2),5,B5105&lt;=PERCENTILE($B$3:$B$5882,0.4),4,B5105&lt;=PERCENTILE($B$3:$B$5882,0.6),3,B5105&lt;=PERCENTILE($B$3:$B$5882,0.8),2,TRUE,1)</f>
        <v>2</v>
      </c>
      <c r="F5105" cm="1">
        <f t="array" ref="F5105">_xlfn.IFS(C5105&lt;=PERCENTILE($C$3:$C$5882,0.2),1,C5105&lt;=PERCENTILE($C$3:$C$5882,0.4),2,C5105&lt;=PERCENTILE($C$3:$C$5882,0.6),3,C5105&lt;=PERCENTILE($C$3:$C$5882,0.8),4,TRUE,5)</f>
        <v>5</v>
      </c>
      <c r="G5105" cm="1">
        <f t="array" ref="G5105">_xlfn.IFS(D5105&lt;=PERCENTILE($D$3:$D$5882,0.2),1,D5105&lt;=PERCENTILE($D$3:$D$5882,0.4),2,D5105&lt;=PERCENTILE($D$3:$D$5882,0.6),3,D5105&lt;=PERCENTILE($D$3:$D$5882,0.8),4,TRUE,5)</f>
        <v>5</v>
      </c>
      <c r="H5105" s="3" t="str" cm="1">
        <f t="array" ref="H5105">_xlfn.IFS(AND(E5105&gt;=4,F5105&gt;=4,G5105&gt;=4),"Champions",AND(E5105&gt;=3,F5105&gt;=3,G5105&gt;=3),"Loyal Customers",AND(E5105&lt;=2,F5105&gt;=3),"At Risk",AND(E5105&lt;=2,F5105&lt;=2,G5105&lt;=2),"Lost",AND(E5105&gt;=4,F5105&lt;=2),"New/Promising",TRUE,"Needs Attention")</f>
        <v>At Risk</v>
      </c>
      <c r="I5105" s="3" t="str">
        <f t="shared" si="83"/>
        <v>Churned</v>
      </c>
      <c r="J5105" s="3" t="str">
        <f>_xlfn.XLOOKUP(A5105,'Country_Lookup'!$D:$D,'Country_Lookup'!$E:$E)</f>
        <v>United Kingdom</v>
      </c>
    </row>
    <row r="5106" spans="1:10" x14ac:dyDescent="0.3">
      <c r="A5106">
        <v>17505</v>
      </c>
      <c r="B5106">
        <v>161</v>
      </c>
      <c r="C5106">
        <v>5</v>
      </c>
      <c r="D5106">
        <v>2435.4800000000041</v>
      </c>
      <c r="E5106" cm="1">
        <f t="array" ref="E5106">_xlfn.IFS(B5106&lt;=PERCENTILE($B$3:$B$5882,0.2),5,B5106&lt;=PERCENTILE($B$3:$B$5882,0.4),4,B5106&lt;=PERCENTILE($B$3:$B$5882,0.6),3,B5106&lt;=PERCENTILE($B$3:$B$5882,0.8),2,TRUE,1)</f>
        <v>3</v>
      </c>
      <c r="F5106" cm="1">
        <f t="array" ref="F5106">_xlfn.IFS(C5106&lt;=PERCENTILE($C$3:$C$5882,0.2),1,C5106&lt;=PERCENTILE($C$3:$C$5882,0.4),2,C5106&lt;=PERCENTILE($C$3:$C$5882,0.6),3,C5106&lt;=PERCENTILE($C$3:$C$5882,0.8),4,TRUE,5)</f>
        <v>4</v>
      </c>
      <c r="G5106" cm="1">
        <f t="array" ref="G5106">_xlfn.IFS(D5106&lt;=PERCENTILE($D$3:$D$5882,0.2),1,D5106&lt;=PERCENTILE($D$3:$D$5882,0.4),2,D5106&lt;=PERCENTILE($D$3:$D$5882,0.6),3,D5106&lt;=PERCENTILE($D$3:$D$5882,0.8),4,TRUE,5)</f>
        <v>4</v>
      </c>
      <c r="H5106" s="3" t="str" cm="1">
        <f t="array" ref="H5106">_xlfn.IFS(AND(E5106&gt;=4,F5106&gt;=4,G5106&gt;=4),"Champions",AND(E5106&gt;=3,F5106&gt;=3,G5106&gt;=3),"Loyal Customers",AND(E5106&lt;=2,F5106&gt;=3),"At Risk",AND(E5106&lt;=2,F5106&lt;=2,G5106&lt;=2),"Lost",AND(E5106&gt;=4,F5106&lt;=2),"New/Promising",TRUE,"Needs Attention")</f>
        <v>Loyal Customers</v>
      </c>
      <c r="I5106" s="3" t="str">
        <f t="shared" si="83"/>
        <v>Churned</v>
      </c>
      <c r="J5106" s="3" t="str">
        <f>_xlfn.XLOOKUP(A5106,'Country_Lookup'!$D:$D,'Country_Lookup'!$E:$E)</f>
        <v>United Kingdom</v>
      </c>
    </row>
    <row r="5107" spans="1:10" x14ac:dyDescent="0.3">
      <c r="A5107">
        <v>17506</v>
      </c>
      <c r="B5107">
        <v>75</v>
      </c>
      <c r="C5107">
        <v>1</v>
      </c>
      <c r="D5107">
        <v>302.19999999999993</v>
      </c>
      <c r="E5107" cm="1">
        <f t="array" ref="E5107">_xlfn.IFS(B5107&lt;=PERCENTILE($B$3:$B$5882,0.2),5,B5107&lt;=PERCENTILE($B$3:$B$5882,0.4),4,B5107&lt;=PERCENTILE($B$3:$B$5882,0.6),3,B5107&lt;=PERCENTILE($B$3:$B$5882,0.8),2,TRUE,1)</f>
        <v>3</v>
      </c>
      <c r="F5107" cm="1">
        <f t="array" ref="F5107">_xlfn.IFS(C5107&lt;=PERCENTILE($C$3:$C$5882,0.2),1,C5107&lt;=PERCENTILE($C$3:$C$5882,0.4),2,C5107&lt;=PERCENTILE($C$3:$C$5882,0.6),3,C5107&lt;=PERCENTILE($C$3:$C$5882,0.8),4,TRUE,5)</f>
        <v>1</v>
      </c>
      <c r="G5107" cm="1">
        <f t="array" ref="G5107">_xlfn.IFS(D5107&lt;=PERCENTILE($D$3:$D$5882,0.2),1,D5107&lt;=PERCENTILE($D$3:$D$5882,0.4),2,D5107&lt;=PERCENTILE($D$3:$D$5882,0.6),3,D5107&lt;=PERCENTILE($D$3:$D$5882,0.8),4,TRUE,5)</f>
        <v>2</v>
      </c>
      <c r="H5107" s="3" t="str" cm="1">
        <f t="array" ref="H5107">_xlfn.IFS(AND(E5107&gt;=4,F5107&gt;=4,G5107&gt;=4),"Champions",AND(E5107&gt;=3,F5107&gt;=3,G5107&gt;=3),"Loyal Customers",AND(E5107&lt;=2,F5107&gt;=3),"At Risk",AND(E5107&lt;=2,F5107&lt;=2,G5107&lt;=2),"Lost",AND(E5107&gt;=4,F5107&lt;=2),"New/Promising",TRUE,"Needs Attention")</f>
        <v>Needs Attention</v>
      </c>
      <c r="I5107" s="3" t="str">
        <f t="shared" si="83"/>
        <v>Active</v>
      </c>
      <c r="J5107" s="3" t="str">
        <f>_xlfn.XLOOKUP(A5107,'Country_Lookup'!$D:$D,'Country_Lookup'!$E:$E)</f>
        <v>United Kingdom</v>
      </c>
    </row>
    <row r="5108" spans="1:10" x14ac:dyDescent="0.3">
      <c r="A5108">
        <v>17507</v>
      </c>
      <c r="B5108">
        <v>261</v>
      </c>
      <c r="C5108">
        <v>2</v>
      </c>
      <c r="D5108">
        <v>605.58000000000118</v>
      </c>
      <c r="E5108" cm="1">
        <f t="array" ref="E5108">_xlfn.IFS(B5108&lt;=PERCENTILE($B$3:$B$5882,0.2),5,B5108&lt;=PERCENTILE($B$3:$B$5882,0.4),4,B5108&lt;=PERCENTILE($B$3:$B$5882,0.6),3,B5108&lt;=PERCENTILE($B$3:$B$5882,0.8),2,TRUE,1)</f>
        <v>2</v>
      </c>
      <c r="F5108" cm="1">
        <f t="array" ref="F5108">_xlfn.IFS(C5108&lt;=PERCENTILE($C$3:$C$5882,0.2),1,C5108&lt;=PERCENTILE($C$3:$C$5882,0.4),2,C5108&lt;=PERCENTILE($C$3:$C$5882,0.6),3,C5108&lt;=PERCENTILE($C$3:$C$5882,0.8),4,TRUE,5)</f>
        <v>2</v>
      </c>
      <c r="G5108" cm="1">
        <f t="array" ref="G5108">_xlfn.IFS(D5108&lt;=PERCENTILE($D$3:$D$5882,0.2),1,D5108&lt;=PERCENTILE($D$3:$D$5882,0.4),2,D5108&lt;=PERCENTILE($D$3:$D$5882,0.6),3,D5108&lt;=PERCENTILE($D$3:$D$5882,0.8),4,TRUE,5)</f>
        <v>2</v>
      </c>
      <c r="H5108" s="3" t="str" cm="1">
        <f t="array" ref="H5108">_xlfn.IFS(AND(E5108&gt;=4,F5108&gt;=4,G5108&gt;=4),"Champions",AND(E5108&gt;=3,F5108&gt;=3,G5108&gt;=3),"Loyal Customers",AND(E5108&lt;=2,F5108&gt;=3),"At Risk",AND(E5108&lt;=2,F5108&lt;=2,G5108&lt;=2),"Lost",AND(E5108&gt;=4,F5108&lt;=2),"New/Promising",TRUE,"Needs Attention")</f>
        <v>Lost</v>
      </c>
      <c r="I5108" s="3" t="str">
        <f t="shared" si="83"/>
        <v>Churned</v>
      </c>
      <c r="J5108" s="3" t="str">
        <f>_xlfn.XLOOKUP(A5108,'Country_Lookup'!$D:$D,'Country_Lookup'!$E:$E)</f>
        <v>United Kingdom</v>
      </c>
    </row>
    <row r="5109" spans="1:10" x14ac:dyDescent="0.3">
      <c r="A5109">
        <v>17508</v>
      </c>
      <c r="B5109">
        <v>280</v>
      </c>
      <c r="C5109">
        <v>8</v>
      </c>
      <c r="D5109">
        <v>4579.2299999999877</v>
      </c>
      <c r="E5109" cm="1">
        <f t="array" ref="E5109">_xlfn.IFS(B5109&lt;=PERCENTILE($B$3:$B$5882,0.2),5,B5109&lt;=PERCENTILE($B$3:$B$5882,0.4),4,B5109&lt;=PERCENTILE($B$3:$B$5882,0.6),3,B5109&lt;=PERCENTILE($B$3:$B$5882,0.8),2,TRUE,1)</f>
        <v>2</v>
      </c>
      <c r="F5109" cm="1">
        <f t="array" ref="F5109">_xlfn.IFS(C5109&lt;=PERCENTILE($C$3:$C$5882,0.2),1,C5109&lt;=PERCENTILE($C$3:$C$5882,0.4),2,C5109&lt;=PERCENTILE($C$3:$C$5882,0.6),3,C5109&lt;=PERCENTILE($C$3:$C$5882,0.8),4,TRUE,5)</f>
        <v>4</v>
      </c>
      <c r="G5109" cm="1">
        <f t="array" ref="G5109">_xlfn.IFS(D5109&lt;=PERCENTILE($D$3:$D$5882,0.2),1,D5109&lt;=PERCENTILE($D$3:$D$5882,0.4),2,D5109&lt;=PERCENTILE($D$3:$D$5882,0.6),3,D5109&lt;=PERCENTILE($D$3:$D$5882,0.8),4,TRUE,5)</f>
        <v>5</v>
      </c>
      <c r="H5109" s="3" t="str" cm="1">
        <f t="array" ref="H5109">_xlfn.IFS(AND(E5109&gt;=4,F5109&gt;=4,G5109&gt;=4),"Champions",AND(E5109&gt;=3,F5109&gt;=3,G5109&gt;=3),"Loyal Customers",AND(E5109&lt;=2,F5109&gt;=3),"At Risk",AND(E5109&lt;=2,F5109&lt;=2,G5109&lt;=2),"Lost",AND(E5109&gt;=4,F5109&lt;=2),"New/Promising",TRUE,"Needs Attention")</f>
        <v>At Risk</v>
      </c>
      <c r="I5109" s="3" t="str">
        <f t="shared" si="83"/>
        <v>Churned</v>
      </c>
      <c r="J5109" s="3" t="str">
        <f>_xlfn.XLOOKUP(A5109,'Country_Lookup'!$D:$D,'Country_Lookup'!$E:$E)</f>
        <v>Greece</v>
      </c>
    </row>
    <row r="5110" spans="1:10" x14ac:dyDescent="0.3">
      <c r="A5110">
        <v>17509</v>
      </c>
      <c r="B5110">
        <v>57</v>
      </c>
      <c r="C5110">
        <v>8</v>
      </c>
      <c r="D5110">
        <v>6115.1399999999649</v>
      </c>
      <c r="E5110" cm="1">
        <f t="array" ref="E5110">_xlfn.IFS(B5110&lt;=PERCENTILE($B$3:$B$5882,0.2),5,B5110&lt;=PERCENTILE($B$3:$B$5882,0.4),4,B5110&lt;=PERCENTILE($B$3:$B$5882,0.6),3,B5110&lt;=PERCENTILE($B$3:$B$5882,0.8),2,TRUE,1)</f>
        <v>4</v>
      </c>
      <c r="F5110" cm="1">
        <f t="array" ref="F5110">_xlfn.IFS(C5110&lt;=PERCENTILE($C$3:$C$5882,0.2),1,C5110&lt;=PERCENTILE($C$3:$C$5882,0.4),2,C5110&lt;=PERCENTILE($C$3:$C$5882,0.6),3,C5110&lt;=PERCENTILE($C$3:$C$5882,0.8),4,TRUE,5)</f>
        <v>4</v>
      </c>
      <c r="G5110" cm="1">
        <f t="array" ref="G5110">_xlfn.IFS(D5110&lt;=PERCENTILE($D$3:$D$5882,0.2),1,D5110&lt;=PERCENTILE($D$3:$D$5882,0.4),2,D5110&lt;=PERCENTILE($D$3:$D$5882,0.6),3,D5110&lt;=PERCENTILE($D$3:$D$5882,0.8),4,TRUE,5)</f>
        <v>5</v>
      </c>
      <c r="H5110" s="3" t="str" cm="1">
        <f t="array" ref="H5110">_xlfn.IFS(AND(E5110&gt;=4,F5110&gt;=4,G5110&gt;=4),"Champions",AND(E5110&gt;=3,F5110&gt;=3,G5110&gt;=3),"Loyal Customers",AND(E5110&lt;=2,F5110&gt;=3),"At Risk",AND(E5110&lt;=2,F5110&lt;=2,G5110&lt;=2),"Lost",AND(E5110&gt;=4,F5110&lt;=2),"New/Promising",TRUE,"Needs Attention")</f>
        <v>Champions</v>
      </c>
      <c r="I5110" s="3" t="str">
        <f t="shared" si="83"/>
        <v>Active</v>
      </c>
      <c r="J5110" s="3" t="str">
        <f>_xlfn.XLOOKUP(A5110,'Country_Lookup'!$D:$D,'Country_Lookup'!$E:$E)</f>
        <v>United Kingdom</v>
      </c>
    </row>
    <row r="5111" spans="1:10" x14ac:dyDescent="0.3">
      <c r="A5111">
        <v>17510</v>
      </c>
      <c r="B5111">
        <v>24</v>
      </c>
      <c r="C5111">
        <v>2</v>
      </c>
      <c r="D5111">
        <v>514.55999999999995</v>
      </c>
      <c r="E5111" cm="1">
        <f t="array" ref="E5111">_xlfn.IFS(B5111&lt;=PERCENTILE($B$3:$B$5882,0.2),5,B5111&lt;=PERCENTILE($B$3:$B$5882,0.4),4,B5111&lt;=PERCENTILE($B$3:$B$5882,0.6),3,B5111&lt;=PERCENTILE($B$3:$B$5882,0.8),2,TRUE,1)</f>
        <v>4</v>
      </c>
      <c r="F5111" cm="1">
        <f t="array" ref="F5111">_xlfn.IFS(C5111&lt;=PERCENTILE($C$3:$C$5882,0.2),1,C5111&lt;=PERCENTILE($C$3:$C$5882,0.4),2,C5111&lt;=PERCENTILE($C$3:$C$5882,0.6),3,C5111&lt;=PERCENTILE($C$3:$C$5882,0.8),4,TRUE,5)</f>
        <v>2</v>
      </c>
      <c r="G5111" cm="1">
        <f t="array" ref="G5111">_xlfn.IFS(D5111&lt;=PERCENTILE($D$3:$D$5882,0.2),1,D5111&lt;=PERCENTILE($D$3:$D$5882,0.4),2,D5111&lt;=PERCENTILE($D$3:$D$5882,0.6),3,D5111&lt;=PERCENTILE($D$3:$D$5882,0.8),4,TRUE,5)</f>
        <v>2</v>
      </c>
      <c r="H5111" s="3" t="str" cm="1">
        <f t="array" ref="H5111">_xlfn.IFS(AND(E5111&gt;=4,F5111&gt;=4,G5111&gt;=4),"Champions",AND(E5111&gt;=3,F5111&gt;=3,G5111&gt;=3),"Loyal Customers",AND(E5111&lt;=2,F5111&gt;=3),"At Risk",AND(E5111&lt;=2,F5111&lt;=2,G5111&lt;=2),"Lost",AND(E5111&gt;=4,F5111&lt;=2),"New/Promising",TRUE,"Needs Attention")</f>
        <v>New/Promising</v>
      </c>
      <c r="I5111" s="3" t="str">
        <f t="shared" si="83"/>
        <v>Active</v>
      </c>
      <c r="J5111" s="3" t="str">
        <f>_xlfn.XLOOKUP(A5111,'Country_Lookup'!$D:$D,'Country_Lookup'!$E:$E)</f>
        <v>United Kingdom</v>
      </c>
    </row>
    <row r="5112" spans="1:10" x14ac:dyDescent="0.3">
      <c r="A5112">
        <v>17511</v>
      </c>
      <c r="B5112">
        <v>2</v>
      </c>
      <c r="C5112">
        <v>60</v>
      </c>
      <c r="D5112">
        <v>175603.55000000563</v>
      </c>
      <c r="E5112" cm="1">
        <f t="array" ref="E5112">_xlfn.IFS(B5112&lt;=PERCENTILE($B$3:$B$5882,0.2),5,B5112&lt;=PERCENTILE($B$3:$B$5882,0.4),4,B5112&lt;=PERCENTILE($B$3:$B$5882,0.6),3,B5112&lt;=PERCENTILE($B$3:$B$5882,0.8),2,TRUE,1)</f>
        <v>5</v>
      </c>
      <c r="F5112" cm="1">
        <f t="array" ref="F5112">_xlfn.IFS(C5112&lt;=PERCENTILE($C$3:$C$5882,0.2),1,C5112&lt;=PERCENTILE($C$3:$C$5882,0.4),2,C5112&lt;=PERCENTILE($C$3:$C$5882,0.6),3,C5112&lt;=PERCENTILE($C$3:$C$5882,0.8),4,TRUE,5)</f>
        <v>5</v>
      </c>
      <c r="G5112" cm="1">
        <f t="array" ref="G5112">_xlfn.IFS(D5112&lt;=PERCENTILE($D$3:$D$5882,0.2),1,D5112&lt;=PERCENTILE($D$3:$D$5882,0.4),2,D5112&lt;=PERCENTILE($D$3:$D$5882,0.6),3,D5112&lt;=PERCENTILE($D$3:$D$5882,0.8),4,TRUE,5)</f>
        <v>5</v>
      </c>
      <c r="H5112" s="3" t="str" cm="1">
        <f t="array" ref="H5112">_xlfn.IFS(AND(E5112&gt;=4,F5112&gt;=4,G5112&gt;=4),"Champions",AND(E5112&gt;=3,F5112&gt;=3,G5112&gt;=3),"Loyal Customers",AND(E5112&lt;=2,F5112&gt;=3),"At Risk",AND(E5112&lt;=2,F5112&lt;=2,G5112&lt;=2),"Lost",AND(E5112&gt;=4,F5112&lt;=2),"New/Promising",TRUE,"Needs Attention")</f>
        <v>Champions</v>
      </c>
      <c r="I5112" s="3" t="str">
        <f t="shared" si="83"/>
        <v>Active</v>
      </c>
      <c r="J5112" s="3" t="str">
        <f>_xlfn.XLOOKUP(A5112,'Country_Lookup'!$D:$D,'Country_Lookup'!$E:$E)</f>
        <v>United Kingdom</v>
      </c>
    </row>
    <row r="5113" spans="1:10" x14ac:dyDescent="0.3">
      <c r="A5113">
        <v>17512</v>
      </c>
      <c r="B5113">
        <v>28</v>
      </c>
      <c r="C5113">
        <v>18</v>
      </c>
      <c r="D5113">
        <v>5467.8199999999788</v>
      </c>
      <c r="E5113" cm="1">
        <f t="array" ref="E5113">_xlfn.IFS(B5113&lt;=PERCENTILE($B$3:$B$5882,0.2),5,B5113&lt;=PERCENTILE($B$3:$B$5882,0.4),4,B5113&lt;=PERCENTILE($B$3:$B$5882,0.6),3,B5113&lt;=PERCENTILE($B$3:$B$5882,0.8),2,TRUE,1)</f>
        <v>4</v>
      </c>
      <c r="F5113" cm="1">
        <f t="array" ref="F5113">_xlfn.IFS(C5113&lt;=PERCENTILE($C$3:$C$5882,0.2),1,C5113&lt;=PERCENTILE($C$3:$C$5882,0.4),2,C5113&lt;=PERCENTILE($C$3:$C$5882,0.6),3,C5113&lt;=PERCENTILE($C$3:$C$5882,0.8),4,TRUE,5)</f>
        <v>5</v>
      </c>
      <c r="G5113" cm="1">
        <f t="array" ref="G5113">_xlfn.IFS(D5113&lt;=PERCENTILE($D$3:$D$5882,0.2),1,D5113&lt;=PERCENTILE($D$3:$D$5882,0.4),2,D5113&lt;=PERCENTILE($D$3:$D$5882,0.6),3,D5113&lt;=PERCENTILE($D$3:$D$5882,0.8),4,TRUE,5)</f>
        <v>5</v>
      </c>
      <c r="H5113" s="3" t="str" cm="1">
        <f t="array" ref="H5113">_xlfn.IFS(AND(E5113&gt;=4,F5113&gt;=4,G5113&gt;=4),"Champions",AND(E5113&gt;=3,F5113&gt;=3,G5113&gt;=3),"Loyal Customers",AND(E5113&lt;=2,F5113&gt;=3),"At Risk",AND(E5113&lt;=2,F5113&lt;=2,G5113&lt;=2),"Lost",AND(E5113&gt;=4,F5113&lt;=2),"New/Promising",TRUE,"Needs Attention")</f>
        <v>Champions</v>
      </c>
      <c r="I5113" s="3" t="str">
        <f t="shared" si="83"/>
        <v>Active</v>
      </c>
      <c r="J5113" s="3" t="str">
        <f>_xlfn.XLOOKUP(A5113,'Country_Lookup'!$D:$D,'Country_Lookup'!$E:$E)</f>
        <v>United Kingdom</v>
      </c>
    </row>
    <row r="5114" spans="1:10" x14ac:dyDescent="0.3">
      <c r="A5114">
        <v>17513</v>
      </c>
      <c r="B5114">
        <v>72</v>
      </c>
      <c r="C5114">
        <v>3</v>
      </c>
      <c r="D5114">
        <v>1158.7999999999997</v>
      </c>
      <c r="E5114" cm="1">
        <f t="array" ref="E5114">_xlfn.IFS(B5114&lt;=PERCENTILE($B$3:$B$5882,0.2),5,B5114&lt;=PERCENTILE($B$3:$B$5882,0.4),4,B5114&lt;=PERCENTILE($B$3:$B$5882,0.6),3,B5114&lt;=PERCENTILE($B$3:$B$5882,0.8),2,TRUE,1)</f>
        <v>3</v>
      </c>
      <c r="F5114" cm="1">
        <f t="array" ref="F5114">_xlfn.IFS(C5114&lt;=PERCENTILE($C$3:$C$5882,0.2),1,C5114&lt;=PERCENTILE($C$3:$C$5882,0.4),2,C5114&lt;=PERCENTILE($C$3:$C$5882,0.6),3,C5114&lt;=PERCENTILE($C$3:$C$5882,0.8),4,TRUE,5)</f>
        <v>3</v>
      </c>
      <c r="G5114" cm="1">
        <f t="array" ref="G5114">_xlfn.IFS(D5114&lt;=PERCENTILE($D$3:$D$5882,0.2),1,D5114&lt;=PERCENTILE($D$3:$D$5882,0.4),2,D5114&lt;=PERCENTILE($D$3:$D$5882,0.6),3,D5114&lt;=PERCENTILE($D$3:$D$5882,0.8),4,TRUE,5)</f>
        <v>3</v>
      </c>
      <c r="H5114" s="3" t="str" cm="1">
        <f t="array" ref="H5114">_xlfn.IFS(AND(E5114&gt;=4,F5114&gt;=4,G5114&gt;=4),"Champions",AND(E5114&gt;=3,F5114&gt;=3,G5114&gt;=3),"Loyal Customers",AND(E5114&lt;=2,F5114&gt;=3),"At Risk",AND(E5114&lt;=2,F5114&lt;=2,G5114&lt;=2),"Lost",AND(E5114&gt;=4,F5114&lt;=2),"New/Promising",TRUE,"Needs Attention")</f>
        <v>Loyal Customers</v>
      </c>
      <c r="I5114" s="3" t="str">
        <f t="shared" si="83"/>
        <v>Active</v>
      </c>
      <c r="J5114" s="3" t="str">
        <f>_xlfn.XLOOKUP(A5114,'Country_Lookup'!$D:$D,'Country_Lookup'!$E:$E)</f>
        <v>United Kingdom</v>
      </c>
    </row>
    <row r="5115" spans="1:10" x14ac:dyDescent="0.3">
      <c r="A5115">
        <v>17514</v>
      </c>
      <c r="B5115">
        <v>128</v>
      </c>
      <c r="C5115">
        <v>2</v>
      </c>
      <c r="D5115">
        <v>542.83000000000106</v>
      </c>
      <c r="E5115" cm="1">
        <f t="array" ref="E5115">_xlfn.IFS(B5115&lt;=PERCENTILE($B$3:$B$5882,0.2),5,B5115&lt;=PERCENTILE($B$3:$B$5882,0.4),4,B5115&lt;=PERCENTILE($B$3:$B$5882,0.6),3,B5115&lt;=PERCENTILE($B$3:$B$5882,0.8),2,TRUE,1)</f>
        <v>3</v>
      </c>
      <c r="F5115" cm="1">
        <f t="array" ref="F5115">_xlfn.IFS(C5115&lt;=PERCENTILE($C$3:$C$5882,0.2),1,C5115&lt;=PERCENTILE($C$3:$C$5882,0.4),2,C5115&lt;=PERCENTILE($C$3:$C$5882,0.6),3,C5115&lt;=PERCENTILE($C$3:$C$5882,0.8),4,TRUE,5)</f>
        <v>2</v>
      </c>
      <c r="G5115" cm="1">
        <f t="array" ref="G5115">_xlfn.IFS(D5115&lt;=PERCENTILE($D$3:$D$5882,0.2),1,D5115&lt;=PERCENTILE($D$3:$D$5882,0.4),2,D5115&lt;=PERCENTILE($D$3:$D$5882,0.6),3,D5115&lt;=PERCENTILE($D$3:$D$5882,0.8),4,TRUE,5)</f>
        <v>2</v>
      </c>
      <c r="H5115" s="3" t="str" cm="1">
        <f t="array" ref="H5115">_xlfn.IFS(AND(E5115&gt;=4,F5115&gt;=4,G5115&gt;=4),"Champions",AND(E5115&gt;=3,F5115&gt;=3,G5115&gt;=3),"Loyal Customers",AND(E5115&lt;=2,F5115&gt;=3),"At Risk",AND(E5115&lt;=2,F5115&lt;=2,G5115&lt;=2),"Lost",AND(E5115&gt;=4,F5115&lt;=2),"New/Promising",TRUE,"Needs Attention")</f>
        <v>Needs Attention</v>
      </c>
      <c r="I5115" s="3" t="str">
        <f t="shared" si="83"/>
        <v>Churned</v>
      </c>
      <c r="J5115" s="3" t="str">
        <f>_xlfn.XLOOKUP(A5115,'Country_Lookup'!$D:$D,'Country_Lookup'!$E:$E)</f>
        <v>United Kingdom</v>
      </c>
    </row>
    <row r="5116" spans="1:10" x14ac:dyDescent="0.3">
      <c r="A5116">
        <v>17515</v>
      </c>
      <c r="B5116">
        <v>31</v>
      </c>
      <c r="C5116">
        <v>9</v>
      </c>
      <c r="D5116">
        <v>1617.4599999999996</v>
      </c>
      <c r="E5116" cm="1">
        <f t="array" ref="E5116">_xlfn.IFS(B5116&lt;=PERCENTILE($B$3:$B$5882,0.2),5,B5116&lt;=PERCENTILE($B$3:$B$5882,0.4),4,B5116&lt;=PERCENTILE($B$3:$B$5882,0.6),3,B5116&lt;=PERCENTILE($B$3:$B$5882,0.8),2,TRUE,1)</f>
        <v>4</v>
      </c>
      <c r="F5116" cm="1">
        <f t="array" ref="F5116">_xlfn.IFS(C5116&lt;=PERCENTILE($C$3:$C$5882,0.2),1,C5116&lt;=PERCENTILE($C$3:$C$5882,0.4),2,C5116&lt;=PERCENTILE($C$3:$C$5882,0.6),3,C5116&lt;=PERCENTILE($C$3:$C$5882,0.8),4,TRUE,5)</f>
        <v>5</v>
      </c>
      <c r="G5116" cm="1">
        <f t="array" ref="G5116">_xlfn.IFS(D5116&lt;=PERCENTILE($D$3:$D$5882,0.2),1,D5116&lt;=PERCENTILE($D$3:$D$5882,0.4),2,D5116&lt;=PERCENTILE($D$3:$D$5882,0.6),3,D5116&lt;=PERCENTILE($D$3:$D$5882,0.8),4,TRUE,5)</f>
        <v>4</v>
      </c>
      <c r="H5116" s="3" t="str" cm="1">
        <f t="array" ref="H5116">_xlfn.IFS(AND(E5116&gt;=4,F5116&gt;=4,G5116&gt;=4),"Champions",AND(E5116&gt;=3,F5116&gt;=3,G5116&gt;=3),"Loyal Customers",AND(E5116&lt;=2,F5116&gt;=3),"At Risk",AND(E5116&lt;=2,F5116&lt;=2,G5116&lt;=2),"Lost",AND(E5116&gt;=4,F5116&lt;=2),"New/Promising",TRUE,"Needs Attention")</f>
        <v>Champions</v>
      </c>
      <c r="I5116" s="3" t="str">
        <f t="shared" si="83"/>
        <v>Active</v>
      </c>
      <c r="J5116" s="3" t="str">
        <f>_xlfn.XLOOKUP(A5116,'Country_Lookup'!$D:$D,'Country_Lookup'!$E:$E)</f>
        <v>United Kingdom</v>
      </c>
    </row>
    <row r="5117" spans="1:10" x14ac:dyDescent="0.3">
      <c r="A5117">
        <v>17516</v>
      </c>
      <c r="B5117">
        <v>15</v>
      </c>
      <c r="C5117">
        <v>6</v>
      </c>
      <c r="D5117">
        <v>957.54999999999791</v>
      </c>
      <c r="E5117" cm="1">
        <f t="array" ref="E5117">_xlfn.IFS(B5117&lt;=PERCENTILE($B$3:$B$5882,0.2),5,B5117&lt;=PERCENTILE($B$3:$B$5882,0.4),4,B5117&lt;=PERCENTILE($B$3:$B$5882,0.6),3,B5117&lt;=PERCENTILE($B$3:$B$5882,0.8),2,TRUE,1)</f>
        <v>5</v>
      </c>
      <c r="F5117" cm="1">
        <f t="array" ref="F5117">_xlfn.IFS(C5117&lt;=PERCENTILE($C$3:$C$5882,0.2),1,C5117&lt;=PERCENTILE($C$3:$C$5882,0.4),2,C5117&lt;=PERCENTILE($C$3:$C$5882,0.6),3,C5117&lt;=PERCENTILE($C$3:$C$5882,0.8),4,TRUE,5)</f>
        <v>4</v>
      </c>
      <c r="G5117" cm="1">
        <f t="array" ref="G5117">_xlfn.IFS(D5117&lt;=PERCENTILE($D$3:$D$5882,0.2),1,D5117&lt;=PERCENTILE($D$3:$D$5882,0.4),2,D5117&lt;=PERCENTILE($D$3:$D$5882,0.6),3,D5117&lt;=PERCENTILE($D$3:$D$5882,0.8),4,TRUE,5)</f>
        <v>3</v>
      </c>
      <c r="H5117" s="3" t="str" cm="1">
        <f t="array" ref="H5117">_xlfn.IFS(AND(E5117&gt;=4,F5117&gt;=4,G5117&gt;=4),"Champions",AND(E5117&gt;=3,F5117&gt;=3,G5117&gt;=3),"Loyal Customers",AND(E5117&lt;=2,F5117&gt;=3),"At Risk",AND(E5117&lt;=2,F5117&lt;=2,G5117&lt;=2),"Lost",AND(E5117&gt;=4,F5117&lt;=2),"New/Promising",TRUE,"Needs Attention")</f>
        <v>Loyal Customers</v>
      </c>
      <c r="I5117" s="3" t="str">
        <f t="shared" si="83"/>
        <v>Active</v>
      </c>
      <c r="J5117" s="3" t="str">
        <f>_xlfn.XLOOKUP(A5117,'Country_Lookup'!$D:$D,'Country_Lookup'!$E:$E)</f>
        <v>United Kingdom</v>
      </c>
    </row>
    <row r="5118" spans="1:10" x14ac:dyDescent="0.3">
      <c r="A5118">
        <v>17517</v>
      </c>
      <c r="B5118">
        <v>308</v>
      </c>
      <c r="C5118">
        <v>1</v>
      </c>
      <c r="D5118">
        <v>153.94000000000003</v>
      </c>
      <c r="E5118" cm="1">
        <f t="array" ref="E5118">_xlfn.IFS(B5118&lt;=PERCENTILE($B$3:$B$5882,0.2),5,B5118&lt;=PERCENTILE($B$3:$B$5882,0.4),4,B5118&lt;=PERCENTILE($B$3:$B$5882,0.6),3,B5118&lt;=PERCENTILE($B$3:$B$5882,0.8),2,TRUE,1)</f>
        <v>2</v>
      </c>
      <c r="F5118" cm="1">
        <f t="array" ref="F5118">_xlfn.IFS(C5118&lt;=PERCENTILE($C$3:$C$5882,0.2),1,C5118&lt;=PERCENTILE($C$3:$C$5882,0.4),2,C5118&lt;=PERCENTILE($C$3:$C$5882,0.6),3,C5118&lt;=PERCENTILE($C$3:$C$5882,0.8),4,TRUE,5)</f>
        <v>1</v>
      </c>
      <c r="G5118" cm="1">
        <f t="array" ref="G5118">_xlfn.IFS(D5118&lt;=PERCENTILE($D$3:$D$5882,0.2),1,D5118&lt;=PERCENTILE($D$3:$D$5882,0.4),2,D5118&lt;=PERCENTILE($D$3:$D$5882,0.6),3,D5118&lt;=PERCENTILE($D$3:$D$5882,0.8),4,TRUE,5)</f>
        <v>1</v>
      </c>
      <c r="H5118" s="3" t="str" cm="1">
        <f t="array" ref="H5118">_xlfn.IFS(AND(E5118&gt;=4,F5118&gt;=4,G5118&gt;=4),"Champions",AND(E5118&gt;=3,F5118&gt;=3,G5118&gt;=3),"Loyal Customers",AND(E5118&lt;=2,F5118&gt;=3),"At Risk",AND(E5118&lt;=2,F5118&lt;=2,G5118&lt;=2),"Lost",AND(E5118&gt;=4,F5118&lt;=2),"New/Promising",TRUE,"Needs Attention")</f>
        <v>Lost</v>
      </c>
      <c r="I5118" s="3" t="str">
        <f t="shared" si="83"/>
        <v>Churned</v>
      </c>
      <c r="J5118" s="3" t="str">
        <f>_xlfn.XLOOKUP(A5118,'Country_Lookup'!$D:$D,'Country_Lookup'!$E:$E)</f>
        <v>United Kingdom</v>
      </c>
    </row>
    <row r="5119" spans="1:10" x14ac:dyDescent="0.3">
      <c r="A5119">
        <v>17518</v>
      </c>
      <c r="B5119">
        <v>425</v>
      </c>
      <c r="C5119">
        <v>2</v>
      </c>
      <c r="D5119">
        <v>329.4199999999995</v>
      </c>
      <c r="E5119" cm="1">
        <f t="array" ref="E5119">_xlfn.IFS(B5119&lt;=PERCENTILE($B$3:$B$5882,0.2),5,B5119&lt;=PERCENTILE($B$3:$B$5882,0.4),4,B5119&lt;=PERCENTILE($B$3:$B$5882,0.6),3,B5119&lt;=PERCENTILE($B$3:$B$5882,0.8),2,TRUE,1)</f>
        <v>1</v>
      </c>
      <c r="F5119" cm="1">
        <f t="array" ref="F5119">_xlfn.IFS(C5119&lt;=PERCENTILE($C$3:$C$5882,0.2),1,C5119&lt;=PERCENTILE($C$3:$C$5882,0.4),2,C5119&lt;=PERCENTILE($C$3:$C$5882,0.6),3,C5119&lt;=PERCENTILE($C$3:$C$5882,0.8),4,TRUE,5)</f>
        <v>2</v>
      </c>
      <c r="G5119" cm="1">
        <f t="array" ref="G5119">_xlfn.IFS(D5119&lt;=PERCENTILE($D$3:$D$5882,0.2),1,D5119&lt;=PERCENTILE($D$3:$D$5882,0.4),2,D5119&lt;=PERCENTILE($D$3:$D$5882,0.6),3,D5119&lt;=PERCENTILE($D$3:$D$5882,0.8),4,TRUE,5)</f>
        <v>2</v>
      </c>
      <c r="H5119" s="3" t="str" cm="1">
        <f t="array" ref="H5119">_xlfn.IFS(AND(E5119&gt;=4,F5119&gt;=4,G5119&gt;=4),"Champions",AND(E5119&gt;=3,F5119&gt;=3,G5119&gt;=3),"Loyal Customers",AND(E5119&lt;=2,F5119&gt;=3),"At Risk",AND(E5119&lt;=2,F5119&lt;=2,G5119&lt;=2),"Lost",AND(E5119&gt;=4,F5119&lt;=2),"New/Promising",TRUE,"Needs Attention")</f>
        <v>Lost</v>
      </c>
      <c r="I5119" s="3" t="str">
        <f t="shared" si="83"/>
        <v>Churned</v>
      </c>
      <c r="J5119" s="3" t="str">
        <f>_xlfn.XLOOKUP(A5119,'Country_Lookup'!$D:$D,'Country_Lookup'!$E:$E)</f>
        <v>United Kingdom</v>
      </c>
    </row>
    <row r="5120" spans="1:10" x14ac:dyDescent="0.3">
      <c r="A5120">
        <v>17519</v>
      </c>
      <c r="B5120">
        <v>17</v>
      </c>
      <c r="C5120">
        <v>15</v>
      </c>
      <c r="D5120">
        <v>5109.4699999999793</v>
      </c>
      <c r="E5120" cm="1">
        <f t="array" ref="E5120">_xlfn.IFS(B5120&lt;=PERCENTILE($B$3:$B$5882,0.2),5,B5120&lt;=PERCENTILE($B$3:$B$5882,0.4),4,B5120&lt;=PERCENTILE($B$3:$B$5882,0.6),3,B5120&lt;=PERCENTILE($B$3:$B$5882,0.8),2,TRUE,1)</f>
        <v>5</v>
      </c>
      <c r="F5120" cm="1">
        <f t="array" ref="F5120">_xlfn.IFS(C5120&lt;=PERCENTILE($C$3:$C$5882,0.2),1,C5120&lt;=PERCENTILE($C$3:$C$5882,0.4),2,C5120&lt;=PERCENTILE($C$3:$C$5882,0.6),3,C5120&lt;=PERCENTILE($C$3:$C$5882,0.8),4,TRUE,5)</f>
        <v>5</v>
      </c>
      <c r="G5120" cm="1">
        <f t="array" ref="G5120">_xlfn.IFS(D5120&lt;=PERCENTILE($D$3:$D$5882,0.2),1,D5120&lt;=PERCENTILE($D$3:$D$5882,0.4),2,D5120&lt;=PERCENTILE($D$3:$D$5882,0.6),3,D5120&lt;=PERCENTILE($D$3:$D$5882,0.8),4,TRUE,5)</f>
        <v>5</v>
      </c>
      <c r="H5120" s="3" t="str" cm="1">
        <f t="array" ref="H5120">_xlfn.IFS(AND(E5120&gt;=4,F5120&gt;=4,G5120&gt;=4),"Champions",AND(E5120&gt;=3,F5120&gt;=3,G5120&gt;=3),"Loyal Customers",AND(E5120&lt;=2,F5120&gt;=3),"At Risk",AND(E5120&lt;=2,F5120&lt;=2,G5120&lt;=2),"Lost",AND(E5120&gt;=4,F5120&lt;=2),"New/Promising",TRUE,"Needs Attention")</f>
        <v>Champions</v>
      </c>
      <c r="I5120" s="3" t="str">
        <f t="shared" si="83"/>
        <v>Active</v>
      </c>
      <c r="J5120" s="3" t="str">
        <f>_xlfn.XLOOKUP(A5120,'Country_Lookup'!$D:$D,'Country_Lookup'!$E:$E)</f>
        <v>United Kingdom</v>
      </c>
    </row>
    <row r="5121" spans="1:10" x14ac:dyDescent="0.3">
      <c r="A5121">
        <v>17520</v>
      </c>
      <c r="B5121">
        <v>53</v>
      </c>
      <c r="C5121">
        <v>1</v>
      </c>
      <c r="D5121">
        <v>546.8099999999996</v>
      </c>
      <c r="E5121" cm="1">
        <f t="array" ref="E5121">_xlfn.IFS(B5121&lt;=PERCENTILE($B$3:$B$5882,0.2),5,B5121&lt;=PERCENTILE($B$3:$B$5882,0.4),4,B5121&lt;=PERCENTILE($B$3:$B$5882,0.6),3,B5121&lt;=PERCENTILE($B$3:$B$5882,0.8),2,TRUE,1)</f>
        <v>4</v>
      </c>
      <c r="F5121" cm="1">
        <f t="array" ref="F5121">_xlfn.IFS(C5121&lt;=PERCENTILE($C$3:$C$5882,0.2),1,C5121&lt;=PERCENTILE($C$3:$C$5882,0.4),2,C5121&lt;=PERCENTILE($C$3:$C$5882,0.6),3,C5121&lt;=PERCENTILE($C$3:$C$5882,0.8),4,TRUE,5)</f>
        <v>1</v>
      </c>
      <c r="G5121" cm="1">
        <f t="array" ref="G5121">_xlfn.IFS(D5121&lt;=PERCENTILE($D$3:$D$5882,0.2),1,D5121&lt;=PERCENTILE($D$3:$D$5882,0.4),2,D5121&lt;=PERCENTILE($D$3:$D$5882,0.6),3,D5121&lt;=PERCENTILE($D$3:$D$5882,0.8),4,TRUE,5)</f>
        <v>2</v>
      </c>
      <c r="H5121" s="3" t="str" cm="1">
        <f t="array" ref="H5121">_xlfn.IFS(AND(E5121&gt;=4,F5121&gt;=4,G5121&gt;=4),"Champions",AND(E5121&gt;=3,F5121&gt;=3,G5121&gt;=3),"Loyal Customers",AND(E5121&lt;=2,F5121&gt;=3),"At Risk",AND(E5121&lt;=2,F5121&lt;=2,G5121&lt;=2),"Lost",AND(E5121&gt;=4,F5121&lt;=2),"New/Promising",TRUE,"Needs Attention")</f>
        <v>New/Promising</v>
      </c>
      <c r="I5121" s="3" t="str">
        <f t="shared" si="83"/>
        <v>Active</v>
      </c>
      <c r="J5121" s="3" t="str">
        <f>_xlfn.XLOOKUP(A5121,'Country_Lookup'!$D:$D,'Country_Lookup'!$E:$E)</f>
        <v>United Kingdom</v>
      </c>
    </row>
    <row r="5122" spans="1:10" x14ac:dyDescent="0.3">
      <c r="A5122">
        <v>17521</v>
      </c>
      <c r="B5122">
        <v>29</v>
      </c>
      <c r="C5122">
        <v>5</v>
      </c>
      <c r="D5122">
        <v>1278.0599999999986</v>
      </c>
      <c r="E5122" cm="1">
        <f t="array" ref="E5122">_xlfn.IFS(B5122&lt;=PERCENTILE($B$3:$B$5882,0.2),5,B5122&lt;=PERCENTILE($B$3:$B$5882,0.4),4,B5122&lt;=PERCENTILE($B$3:$B$5882,0.6),3,B5122&lt;=PERCENTILE($B$3:$B$5882,0.8),2,TRUE,1)</f>
        <v>4</v>
      </c>
      <c r="F5122" cm="1">
        <f t="array" ref="F5122">_xlfn.IFS(C5122&lt;=PERCENTILE($C$3:$C$5882,0.2),1,C5122&lt;=PERCENTILE($C$3:$C$5882,0.4),2,C5122&lt;=PERCENTILE($C$3:$C$5882,0.6),3,C5122&lt;=PERCENTILE($C$3:$C$5882,0.8),4,TRUE,5)</f>
        <v>4</v>
      </c>
      <c r="G5122" cm="1">
        <f t="array" ref="G5122">_xlfn.IFS(D5122&lt;=PERCENTILE($D$3:$D$5882,0.2),1,D5122&lt;=PERCENTILE($D$3:$D$5882,0.4),2,D5122&lt;=PERCENTILE($D$3:$D$5882,0.6),3,D5122&lt;=PERCENTILE($D$3:$D$5882,0.8),4,TRUE,5)</f>
        <v>4</v>
      </c>
      <c r="H5122" s="3" t="str" cm="1">
        <f t="array" ref="H5122">_xlfn.IFS(AND(E5122&gt;=4,F5122&gt;=4,G5122&gt;=4),"Champions",AND(E5122&gt;=3,F5122&gt;=3,G5122&gt;=3),"Loyal Customers",AND(E5122&lt;=2,F5122&gt;=3),"At Risk",AND(E5122&lt;=2,F5122&lt;=2,G5122&lt;=2),"Lost",AND(E5122&gt;=4,F5122&lt;=2),"New/Promising",TRUE,"Needs Attention")</f>
        <v>Champions</v>
      </c>
      <c r="I5122" s="3" t="str">
        <f t="shared" si="83"/>
        <v>Active</v>
      </c>
      <c r="J5122" s="3" t="str">
        <f>_xlfn.XLOOKUP(A5122,'Country_Lookup'!$D:$D,'Country_Lookup'!$E:$E)</f>
        <v>United Kingdom</v>
      </c>
    </row>
    <row r="5123" spans="1:10" x14ac:dyDescent="0.3">
      <c r="A5123">
        <v>17522</v>
      </c>
      <c r="B5123">
        <v>1</v>
      </c>
      <c r="C5123">
        <v>5</v>
      </c>
      <c r="D5123">
        <v>1070.7100000000005</v>
      </c>
      <c r="E5123" cm="1">
        <f t="array" ref="E5123">_xlfn.IFS(B5123&lt;=PERCENTILE($B$3:$B$5882,0.2),5,B5123&lt;=PERCENTILE($B$3:$B$5882,0.4),4,B5123&lt;=PERCENTILE($B$3:$B$5882,0.6),3,B5123&lt;=PERCENTILE($B$3:$B$5882,0.8),2,TRUE,1)</f>
        <v>5</v>
      </c>
      <c r="F5123" cm="1">
        <f t="array" ref="F5123">_xlfn.IFS(C5123&lt;=PERCENTILE($C$3:$C$5882,0.2),1,C5123&lt;=PERCENTILE($C$3:$C$5882,0.4),2,C5123&lt;=PERCENTILE($C$3:$C$5882,0.6),3,C5123&lt;=PERCENTILE($C$3:$C$5882,0.8),4,TRUE,5)</f>
        <v>4</v>
      </c>
      <c r="G5123" cm="1">
        <f t="array" ref="G5123">_xlfn.IFS(D5123&lt;=PERCENTILE($D$3:$D$5882,0.2),1,D5123&lt;=PERCENTILE($D$3:$D$5882,0.4),2,D5123&lt;=PERCENTILE($D$3:$D$5882,0.6),3,D5123&lt;=PERCENTILE($D$3:$D$5882,0.8),4,TRUE,5)</f>
        <v>3</v>
      </c>
      <c r="H5123" s="3" t="str" cm="1">
        <f t="array" ref="H5123">_xlfn.IFS(AND(E5123&gt;=4,F5123&gt;=4,G5123&gt;=4),"Champions",AND(E5123&gt;=3,F5123&gt;=3,G5123&gt;=3),"Loyal Customers",AND(E5123&lt;=2,F5123&gt;=3),"At Risk",AND(E5123&lt;=2,F5123&lt;=2,G5123&lt;=2),"Lost",AND(E5123&gt;=4,F5123&lt;=2),"New/Promising",TRUE,"Needs Attention")</f>
        <v>Loyal Customers</v>
      </c>
      <c r="I5123" s="3" t="str">
        <f t="shared" ref="I5123:I5186" si="84">IF(B5123&gt;90,"Churned","Active")</f>
        <v>Active</v>
      </c>
      <c r="J5123" s="3" t="str">
        <f>_xlfn.XLOOKUP(A5123,'Country_Lookup'!$D:$D,'Country_Lookup'!$E:$E)</f>
        <v>United Kingdom</v>
      </c>
    </row>
    <row r="5124" spans="1:10" x14ac:dyDescent="0.3">
      <c r="A5124">
        <v>17523</v>
      </c>
      <c r="B5124">
        <v>11</v>
      </c>
      <c r="C5124">
        <v>4</v>
      </c>
      <c r="D5124">
        <v>652.74000000000024</v>
      </c>
      <c r="E5124" cm="1">
        <f t="array" ref="E5124">_xlfn.IFS(B5124&lt;=PERCENTILE($B$3:$B$5882,0.2),5,B5124&lt;=PERCENTILE($B$3:$B$5882,0.4),4,B5124&lt;=PERCENTILE($B$3:$B$5882,0.6),3,B5124&lt;=PERCENTILE($B$3:$B$5882,0.8),2,TRUE,1)</f>
        <v>5</v>
      </c>
      <c r="F5124" cm="1">
        <f t="array" ref="F5124">_xlfn.IFS(C5124&lt;=PERCENTILE($C$3:$C$5882,0.2),1,C5124&lt;=PERCENTILE($C$3:$C$5882,0.4),2,C5124&lt;=PERCENTILE($C$3:$C$5882,0.6),3,C5124&lt;=PERCENTILE($C$3:$C$5882,0.8),4,TRUE,5)</f>
        <v>3</v>
      </c>
      <c r="G5124" cm="1">
        <f t="array" ref="G5124">_xlfn.IFS(D5124&lt;=PERCENTILE($D$3:$D$5882,0.2),1,D5124&lt;=PERCENTILE($D$3:$D$5882,0.4),2,D5124&lt;=PERCENTILE($D$3:$D$5882,0.6),3,D5124&lt;=PERCENTILE($D$3:$D$5882,0.8),4,TRUE,5)</f>
        <v>3</v>
      </c>
      <c r="H5124" s="3" t="str" cm="1">
        <f t="array" ref="H5124">_xlfn.IFS(AND(E5124&gt;=4,F5124&gt;=4,G5124&gt;=4),"Champions",AND(E5124&gt;=3,F5124&gt;=3,G5124&gt;=3),"Loyal Customers",AND(E5124&lt;=2,F5124&gt;=3),"At Risk",AND(E5124&lt;=2,F5124&lt;=2,G5124&lt;=2),"Lost",AND(E5124&gt;=4,F5124&lt;=2),"New/Promising",TRUE,"Needs Attention")</f>
        <v>Loyal Customers</v>
      </c>
      <c r="I5124" s="3" t="str">
        <f t="shared" si="84"/>
        <v>Active</v>
      </c>
      <c r="J5124" s="3" t="str">
        <f>_xlfn.XLOOKUP(A5124,'Country_Lookup'!$D:$D,'Country_Lookup'!$E:$E)</f>
        <v>United Kingdom</v>
      </c>
    </row>
    <row r="5125" spans="1:10" x14ac:dyDescent="0.3">
      <c r="A5125">
        <v>17524</v>
      </c>
      <c r="B5125">
        <v>361</v>
      </c>
      <c r="C5125">
        <v>3</v>
      </c>
      <c r="D5125">
        <v>539.13999999999965</v>
      </c>
      <c r="E5125" cm="1">
        <f t="array" ref="E5125">_xlfn.IFS(B5125&lt;=PERCENTILE($B$3:$B$5882,0.2),5,B5125&lt;=PERCENTILE($B$3:$B$5882,0.4),4,B5125&lt;=PERCENTILE($B$3:$B$5882,0.6),3,B5125&lt;=PERCENTILE($B$3:$B$5882,0.8),2,TRUE,1)</f>
        <v>2</v>
      </c>
      <c r="F5125" cm="1">
        <f t="array" ref="F5125">_xlfn.IFS(C5125&lt;=PERCENTILE($C$3:$C$5882,0.2),1,C5125&lt;=PERCENTILE($C$3:$C$5882,0.4),2,C5125&lt;=PERCENTILE($C$3:$C$5882,0.6),3,C5125&lt;=PERCENTILE($C$3:$C$5882,0.8),4,TRUE,5)</f>
        <v>3</v>
      </c>
      <c r="G5125" cm="1">
        <f t="array" ref="G5125">_xlfn.IFS(D5125&lt;=PERCENTILE($D$3:$D$5882,0.2),1,D5125&lt;=PERCENTILE($D$3:$D$5882,0.4),2,D5125&lt;=PERCENTILE($D$3:$D$5882,0.6),3,D5125&lt;=PERCENTILE($D$3:$D$5882,0.8),4,TRUE,5)</f>
        <v>2</v>
      </c>
      <c r="H5125" s="3" t="str" cm="1">
        <f t="array" ref="H5125">_xlfn.IFS(AND(E5125&gt;=4,F5125&gt;=4,G5125&gt;=4),"Champions",AND(E5125&gt;=3,F5125&gt;=3,G5125&gt;=3),"Loyal Customers",AND(E5125&lt;=2,F5125&gt;=3),"At Risk",AND(E5125&lt;=2,F5125&lt;=2,G5125&lt;=2),"Lost",AND(E5125&gt;=4,F5125&lt;=2),"New/Promising",TRUE,"Needs Attention")</f>
        <v>At Risk</v>
      </c>
      <c r="I5125" s="3" t="str">
        <f t="shared" si="84"/>
        <v>Churned</v>
      </c>
      <c r="J5125" s="3" t="str">
        <f>_xlfn.XLOOKUP(A5125,'Country_Lookup'!$D:$D,'Country_Lookup'!$E:$E)</f>
        <v>United Kingdom</v>
      </c>
    </row>
    <row r="5126" spans="1:10" x14ac:dyDescent="0.3">
      <c r="A5126">
        <v>17525</v>
      </c>
      <c r="B5126">
        <v>359</v>
      </c>
      <c r="C5126">
        <v>3</v>
      </c>
      <c r="D5126">
        <v>1161.9000000000003</v>
      </c>
      <c r="E5126" cm="1">
        <f t="array" ref="E5126">_xlfn.IFS(B5126&lt;=PERCENTILE($B$3:$B$5882,0.2),5,B5126&lt;=PERCENTILE($B$3:$B$5882,0.4),4,B5126&lt;=PERCENTILE($B$3:$B$5882,0.6),3,B5126&lt;=PERCENTILE($B$3:$B$5882,0.8),2,TRUE,1)</f>
        <v>2</v>
      </c>
      <c r="F5126" cm="1">
        <f t="array" ref="F5126">_xlfn.IFS(C5126&lt;=PERCENTILE($C$3:$C$5882,0.2),1,C5126&lt;=PERCENTILE($C$3:$C$5882,0.4),2,C5126&lt;=PERCENTILE($C$3:$C$5882,0.6),3,C5126&lt;=PERCENTILE($C$3:$C$5882,0.8),4,TRUE,5)</f>
        <v>3</v>
      </c>
      <c r="G5126" cm="1">
        <f t="array" ref="G5126">_xlfn.IFS(D5126&lt;=PERCENTILE($D$3:$D$5882,0.2),1,D5126&lt;=PERCENTILE($D$3:$D$5882,0.4),2,D5126&lt;=PERCENTILE($D$3:$D$5882,0.6),3,D5126&lt;=PERCENTILE($D$3:$D$5882,0.8),4,TRUE,5)</f>
        <v>3</v>
      </c>
      <c r="H5126" s="3" t="str" cm="1">
        <f t="array" ref="H5126">_xlfn.IFS(AND(E5126&gt;=4,F5126&gt;=4,G5126&gt;=4),"Champions",AND(E5126&gt;=3,F5126&gt;=3,G5126&gt;=3),"Loyal Customers",AND(E5126&lt;=2,F5126&gt;=3),"At Risk",AND(E5126&lt;=2,F5126&lt;=2,G5126&lt;=2),"Lost",AND(E5126&gt;=4,F5126&lt;=2),"New/Promising",TRUE,"Needs Attention")</f>
        <v>At Risk</v>
      </c>
      <c r="I5126" s="3" t="str">
        <f t="shared" si="84"/>
        <v>Churned</v>
      </c>
      <c r="J5126" s="3" t="str">
        <f>_xlfn.XLOOKUP(A5126,'Country_Lookup'!$D:$D,'Country_Lookup'!$E:$E)</f>
        <v>United Kingdom</v>
      </c>
    </row>
    <row r="5127" spans="1:10" x14ac:dyDescent="0.3">
      <c r="A5127">
        <v>17526</v>
      </c>
      <c r="B5127">
        <v>4</v>
      </c>
      <c r="C5127">
        <v>12</v>
      </c>
      <c r="D5127">
        <v>4166.0399999999963</v>
      </c>
      <c r="E5127" cm="1">
        <f t="array" ref="E5127">_xlfn.IFS(B5127&lt;=PERCENTILE($B$3:$B$5882,0.2),5,B5127&lt;=PERCENTILE($B$3:$B$5882,0.4),4,B5127&lt;=PERCENTILE($B$3:$B$5882,0.6),3,B5127&lt;=PERCENTILE($B$3:$B$5882,0.8),2,TRUE,1)</f>
        <v>5</v>
      </c>
      <c r="F5127" cm="1">
        <f t="array" ref="F5127">_xlfn.IFS(C5127&lt;=PERCENTILE($C$3:$C$5882,0.2),1,C5127&lt;=PERCENTILE($C$3:$C$5882,0.4),2,C5127&lt;=PERCENTILE($C$3:$C$5882,0.6),3,C5127&lt;=PERCENTILE($C$3:$C$5882,0.8),4,TRUE,5)</f>
        <v>5</v>
      </c>
      <c r="G5127" cm="1">
        <f t="array" ref="G5127">_xlfn.IFS(D5127&lt;=PERCENTILE($D$3:$D$5882,0.2),1,D5127&lt;=PERCENTILE($D$3:$D$5882,0.4),2,D5127&lt;=PERCENTILE($D$3:$D$5882,0.6),3,D5127&lt;=PERCENTILE($D$3:$D$5882,0.8),4,TRUE,5)</f>
        <v>5</v>
      </c>
      <c r="H5127" s="3" t="str" cm="1">
        <f t="array" ref="H5127">_xlfn.IFS(AND(E5127&gt;=4,F5127&gt;=4,G5127&gt;=4),"Champions",AND(E5127&gt;=3,F5127&gt;=3,G5127&gt;=3),"Loyal Customers",AND(E5127&lt;=2,F5127&gt;=3),"At Risk",AND(E5127&lt;=2,F5127&lt;=2,G5127&lt;=2),"Lost",AND(E5127&gt;=4,F5127&lt;=2),"New/Promising",TRUE,"Needs Attention")</f>
        <v>Champions</v>
      </c>
      <c r="I5127" s="3" t="str">
        <f t="shared" si="84"/>
        <v>Active</v>
      </c>
      <c r="J5127" s="3" t="str">
        <f>_xlfn.XLOOKUP(A5127,'Country_Lookup'!$D:$D,'Country_Lookup'!$E:$E)</f>
        <v>United Kingdom</v>
      </c>
    </row>
    <row r="5128" spans="1:10" x14ac:dyDescent="0.3">
      <c r="A5128">
        <v>17527</v>
      </c>
      <c r="B5128">
        <v>53</v>
      </c>
      <c r="C5128">
        <v>4</v>
      </c>
      <c r="D5128">
        <v>939.37000000000012</v>
      </c>
      <c r="E5128" cm="1">
        <f t="array" ref="E5128">_xlfn.IFS(B5128&lt;=PERCENTILE($B$3:$B$5882,0.2),5,B5128&lt;=PERCENTILE($B$3:$B$5882,0.4),4,B5128&lt;=PERCENTILE($B$3:$B$5882,0.6),3,B5128&lt;=PERCENTILE($B$3:$B$5882,0.8),2,TRUE,1)</f>
        <v>4</v>
      </c>
      <c r="F5128" cm="1">
        <f t="array" ref="F5128">_xlfn.IFS(C5128&lt;=PERCENTILE($C$3:$C$5882,0.2),1,C5128&lt;=PERCENTILE($C$3:$C$5882,0.4),2,C5128&lt;=PERCENTILE($C$3:$C$5882,0.6),3,C5128&lt;=PERCENTILE($C$3:$C$5882,0.8),4,TRUE,5)</f>
        <v>3</v>
      </c>
      <c r="G5128" cm="1">
        <f t="array" ref="G5128">_xlfn.IFS(D5128&lt;=PERCENTILE($D$3:$D$5882,0.2),1,D5128&lt;=PERCENTILE($D$3:$D$5882,0.4),2,D5128&lt;=PERCENTILE($D$3:$D$5882,0.6),3,D5128&lt;=PERCENTILE($D$3:$D$5882,0.8),4,TRUE,5)</f>
        <v>3</v>
      </c>
      <c r="H5128" s="3" t="str" cm="1">
        <f t="array" ref="H5128">_xlfn.IFS(AND(E5128&gt;=4,F5128&gt;=4,G5128&gt;=4),"Champions",AND(E5128&gt;=3,F5128&gt;=3,G5128&gt;=3),"Loyal Customers",AND(E5128&lt;=2,F5128&gt;=3),"At Risk",AND(E5128&lt;=2,F5128&lt;=2,G5128&lt;=2),"Lost",AND(E5128&gt;=4,F5128&lt;=2),"New/Promising",TRUE,"Needs Attention")</f>
        <v>Loyal Customers</v>
      </c>
      <c r="I5128" s="3" t="str">
        <f t="shared" si="84"/>
        <v>Active</v>
      </c>
      <c r="J5128" s="3" t="str">
        <f>_xlfn.XLOOKUP(A5128,'Country_Lookup'!$D:$D,'Country_Lookup'!$E:$E)</f>
        <v>United Kingdom</v>
      </c>
    </row>
    <row r="5129" spans="1:10" x14ac:dyDescent="0.3">
      <c r="A5129">
        <v>17528</v>
      </c>
      <c r="B5129">
        <v>1</v>
      </c>
      <c r="C5129">
        <v>8</v>
      </c>
      <c r="D5129">
        <v>3628.4999999999995</v>
      </c>
      <c r="E5129" cm="1">
        <f t="array" ref="E5129">_xlfn.IFS(B5129&lt;=PERCENTILE($B$3:$B$5882,0.2),5,B5129&lt;=PERCENTILE($B$3:$B$5882,0.4),4,B5129&lt;=PERCENTILE($B$3:$B$5882,0.6),3,B5129&lt;=PERCENTILE($B$3:$B$5882,0.8),2,TRUE,1)</f>
        <v>5</v>
      </c>
      <c r="F5129" cm="1">
        <f t="array" ref="F5129">_xlfn.IFS(C5129&lt;=PERCENTILE($C$3:$C$5882,0.2),1,C5129&lt;=PERCENTILE($C$3:$C$5882,0.4),2,C5129&lt;=PERCENTILE($C$3:$C$5882,0.6),3,C5129&lt;=PERCENTILE($C$3:$C$5882,0.8),4,TRUE,5)</f>
        <v>4</v>
      </c>
      <c r="G5129" cm="1">
        <f t="array" ref="G5129">_xlfn.IFS(D5129&lt;=PERCENTILE($D$3:$D$5882,0.2),1,D5129&lt;=PERCENTILE($D$3:$D$5882,0.4),2,D5129&lt;=PERCENTILE($D$3:$D$5882,0.6),3,D5129&lt;=PERCENTILE($D$3:$D$5882,0.8),4,TRUE,5)</f>
        <v>5</v>
      </c>
      <c r="H5129" s="3" t="str" cm="1">
        <f t="array" ref="H5129">_xlfn.IFS(AND(E5129&gt;=4,F5129&gt;=4,G5129&gt;=4),"Champions",AND(E5129&gt;=3,F5129&gt;=3,G5129&gt;=3),"Loyal Customers",AND(E5129&lt;=2,F5129&gt;=3),"At Risk",AND(E5129&lt;=2,F5129&lt;=2,G5129&lt;=2),"Lost",AND(E5129&gt;=4,F5129&lt;=2),"New/Promising",TRUE,"Needs Attention")</f>
        <v>Champions</v>
      </c>
      <c r="I5129" s="3" t="str">
        <f t="shared" si="84"/>
        <v>Active</v>
      </c>
      <c r="J5129" s="3" t="str">
        <f>_xlfn.XLOOKUP(A5129,'Country_Lookup'!$D:$D,'Country_Lookup'!$E:$E)</f>
        <v>United Kingdom</v>
      </c>
    </row>
    <row r="5130" spans="1:10" x14ac:dyDescent="0.3">
      <c r="A5130">
        <v>17529</v>
      </c>
      <c r="B5130">
        <v>610</v>
      </c>
      <c r="C5130">
        <v>2</v>
      </c>
      <c r="D5130">
        <v>1240.2500000000002</v>
      </c>
      <c r="E5130" cm="1">
        <f t="array" ref="E5130">_xlfn.IFS(B5130&lt;=PERCENTILE($B$3:$B$5882,0.2),5,B5130&lt;=PERCENTILE($B$3:$B$5882,0.4),4,B5130&lt;=PERCENTILE($B$3:$B$5882,0.6),3,B5130&lt;=PERCENTILE($B$3:$B$5882,0.8),2,TRUE,1)</f>
        <v>1</v>
      </c>
      <c r="F5130" cm="1">
        <f t="array" ref="F5130">_xlfn.IFS(C5130&lt;=PERCENTILE($C$3:$C$5882,0.2),1,C5130&lt;=PERCENTILE($C$3:$C$5882,0.4),2,C5130&lt;=PERCENTILE($C$3:$C$5882,0.6),3,C5130&lt;=PERCENTILE($C$3:$C$5882,0.8),4,TRUE,5)</f>
        <v>2</v>
      </c>
      <c r="G5130" cm="1">
        <f t="array" ref="G5130">_xlfn.IFS(D5130&lt;=PERCENTILE($D$3:$D$5882,0.2),1,D5130&lt;=PERCENTILE($D$3:$D$5882,0.4),2,D5130&lt;=PERCENTILE($D$3:$D$5882,0.6),3,D5130&lt;=PERCENTILE($D$3:$D$5882,0.8),4,TRUE,5)</f>
        <v>3</v>
      </c>
      <c r="H5130" s="3" t="str" cm="1">
        <f t="array" ref="H5130">_xlfn.IFS(AND(E5130&gt;=4,F5130&gt;=4,G5130&gt;=4),"Champions",AND(E5130&gt;=3,F5130&gt;=3,G5130&gt;=3),"Loyal Customers",AND(E5130&lt;=2,F5130&gt;=3),"At Risk",AND(E5130&lt;=2,F5130&lt;=2,G5130&lt;=2),"Lost",AND(E5130&gt;=4,F5130&lt;=2),"New/Promising",TRUE,"Needs Attention")</f>
        <v>Needs Attention</v>
      </c>
      <c r="I5130" s="3" t="str">
        <f t="shared" si="84"/>
        <v>Churned</v>
      </c>
      <c r="J5130" s="3" t="str">
        <f>_xlfn.XLOOKUP(A5130,'Country_Lookup'!$D:$D,'Country_Lookup'!$E:$E)</f>
        <v>United Kingdom</v>
      </c>
    </row>
    <row r="5131" spans="1:10" x14ac:dyDescent="0.3">
      <c r="A5131">
        <v>17530</v>
      </c>
      <c r="B5131">
        <v>1</v>
      </c>
      <c r="C5131">
        <v>12</v>
      </c>
      <c r="D5131">
        <v>3141.5100000000079</v>
      </c>
      <c r="E5131" cm="1">
        <f t="array" ref="E5131">_xlfn.IFS(B5131&lt;=PERCENTILE($B$3:$B$5882,0.2),5,B5131&lt;=PERCENTILE($B$3:$B$5882,0.4),4,B5131&lt;=PERCENTILE($B$3:$B$5882,0.6),3,B5131&lt;=PERCENTILE($B$3:$B$5882,0.8),2,TRUE,1)</f>
        <v>5</v>
      </c>
      <c r="F5131" cm="1">
        <f t="array" ref="F5131">_xlfn.IFS(C5131&lt;=PERCENTILE($C$3:$C$5882,0.2),1,C5131&lt;=PERCENTILE($C$3:$C$5882,0.4),2,C5131&lt;=PERCENTILE($C$3:$C$5882,0.6),3,C5131&lt;=PERCENTILE($C$3:$C$5882,0.8),4,TRUE,5)</f>
        <v>5</v>
      </c>
      <c r="G5131" cm="1">
        <f t="array" ref="G5131">_xlfn.IFS(D5131&lt;=PERCENTILE($D$3:$D$5882,0.2),1,D5131&lt;=PERCENTILE($D$3:$D$5882,0.4),2,D5131&lt;=PERCENTILE($D$3:$D$5882,0.6),3,D5131&lt;=PERCENTILE($D$3:$D$5882,0.8),4,TRUE,5)</f>
        <v>5</v>
      </c>
      <c r="H5131" s="3" t="str" cm="1">
        <f t="array" ref="H5131">_xlfn.IFS(AND(E5131&gt;=4,F5131&gt;=4,G5131&gt;=4),"Champions",AND(E5131&gt;=3,F5131&gt;=3,G5131&gt;=3),"Loyal Customers",AND(E5131&lt;=2,F5131&gt;=3),"At Risk",AND(E5131&lt;=2,F5131&lt;=2,G5131&lt;=2),"Lost",AND(E5131&gt;=4,F5131&lt;=2),"New/Promising",TRUE,"Needs Attention")</f>
        <v>Champions</v>
      </c>
      <c r="I5131" s="3" t="str">
        <f t="shared" si="84"/>
        <v>Active</v>
      </c>
      <c r="J5131" s="3" t="str">
        <f>_xlfn.XLOOKUP(A5131,'Country_Lookup'!$D:$D,'Country_Lookup'!$E:$E)</f>
        <v>United Kingdom</v>
      </c>
    </row>
    <row r="5132" spans="1:10" x14ac:dyDescent="0.3">
      <c r="A5132">
        <v>17531</v>
      </c>
      <c r="B5132">
        <v>190</v>
      </c>
      <c r="C5132">
        <v>3</v>
      </c>
      <c r="D5132">
        <v>1266.8199999999988</v>
      </c>
      <c r="E5132" cm="1">
        <f t="array" ref="E5132">_xlfn.IFS(B5132&lt;=PERCENTILE($B$3:$B$5882,0.2),5,B5132&lt;=PERCENTILE($B$3:$B$5882,0.4),4,B5132&lt;=PERCENTILE($B$3:$B$5882,0.6),3,B5132&lt;=PERCENTILE($B$3:$B$5882,0.8),2,TRUE,1)</f>
        <v>2</v>
      </c>
      <c r="F5132" cm="1">
        <f t="array" ref="F5132">_xlfn.IFS(C5132&lt;=PERCENTILE($C$3:$C$5882,0.2),1,C5132&lt;=PERCENTILE($C$3:$C$5882,0.4),2,C5132&lt;=PERCENTILE($C$3:$C$5882,0.6),3,C5132&lt;=PERCENTILE($C$3:$C$5882,0.8),4,TRUE,5)</f>
        <v>3</v>
      </c>
      <c r="G5132" cm="1">
        <f t="array" ref="G5132">_xlfn.IFS(D5132&lt;=PERCENTILE($D$3:$D$5882,0.2),1,D5132&lt;=PERCENTILE($D$3:$D$5882,0.4),2,D5132&lt;=PERCENTILE($D$3:$D$5882,0.6),3,D5132&lt;=PERCENTILE($D$3:$D$5882,0.8),4,TRUE,5)</f>
        <v>4</v>
      </c>
      <c r="H5132" s="3" t="str" cm="1">
        <f t="array" ref="H5132">_xlfn.IFS(AND(E5132&gt;=4,F5132&gt;=4,G5132&gt;=4),"Champions",AND(E5132&gt;=3,F5132&gt;=3,G5132&gt;=3),"Loyal Customers",AND(E5132&lt;=2,F5132&gt;=3),"At Risk",AND(E5132&lt;=2,F5132&lt;=2,G5132&lt;=2),"Lost",AND(E5132&gt;=4,F5132&lt;=2),"New/Promising",TRUE,"Needs Attention")</f>
        <v>At Risk</v>
      </c>
      <c r="I5132" s="3" t="str">
        <f t="shared" si="84"/>
        <v>Churned</v>
      </c>
      <c r="J5132" s="3" t="str">
        <f>_xlfn.XLOOKUP(A5132,'Country_Lookup'!$D:$D,'Country_Lookup'!$E:$E)</f>
        <v>United Kingdom</v>
      </c>
    </row>
    <row r="5133" spans="1:10" x14ac:dyDescent="0.3">
      <c r="A5133">
        <v>17532</v>
      </c>
      <c r="B5133">
        <v>385</v>
      </c>
      <c r="C5133">
        <v>1</v>
      </c>
      <c r="D5133">
        <v>65.34</v>
      </c>
      <c r="E5133" cm="1">
        <f t="array" ref="E5133">_xlfn.IFS(B5133&lt;=PERCENTILE($B$3:$B$5882,0.2),5,B5133&lt;=PERCENTILE($B$3:$B$5882,0.4),4,B5133&lt;=PERCENTILE($B$3:$B$5882,0.6),3,B5133&lt;=PERCENTILE($B$3:$B$5882,0.8),2,TRUE,1)</f>
        <v>2</v>
      </c>
      <c r="F5133" cm="1">
        <f t="array" ref="F5133">_xlfn.IFS(C5133&lt;=PERCENTILE($C$3:$C$5882,0.2),1,C5133&lt;=PERCENTILE($C$3:$C$5882,0.4),2,C5133&lt;=PERCENTILE($C$3:$C$5882,0.6),3,C5133&lt;=PERCENTILE($C$3:$C$5882,0.8),4,TRUE,5)</f>
        <v>1</v>
      </c>
      <c r="G5133" cm="1">
        <f t="array" ref="G5133">_xlfn.IFS(D5133&lt;=PERCENTILE($D$3:$D$5882,0.2),1,D5133&lt;=PERCENTILE($D$3:$D$5882,0.4),2,D5133&lt;=PERCENTILE($D$3:$D$5882,0.6),3,D5133&lt;=PERCENTILE($D$3:$D$5882,0.8),4,TRUE,5)</f>
        <v>1</v>
      </c>
      <c r="H5133" s="3" t="str" cm="1">
        <f t="array" ref="H5133">_xlfn.IFS(AND(E5133&gt;=4,F5133&gt;=4,G5133&gt;=4),"Champions",AND(E5133&gt;=3,F5133&gt;=3,G5133&gt;=3),"Loyal Customers",AND(E5133&lt;=2,F5133&gt;=3),"At Risk",AND(E5133&lt;=2,F5133&lt;=2,G5133&lt;=2),"Lost",AND(E5133&gt;=4,F5133&lt;=2),"New/Promising",TRUE,"Needs Attention")</f>
        <v>Lost</v>
      </c>
      <c r="I5133" s="3" t="str">
        <f t="shared" si="84"/>
        <v>Churned</v>
      </c>
      <c r="J5133" s="3" t="str">
        <f>_xlfn.XLOOKUP(A5133,'Country_Lookup'!$D:$D,'Country_Lookup'!$E:$E)</f>
        <v>United Kingdom</v>
      </c>
    </row>
    <row r="5134" spans="1:10" x14ac:dyDescent="0.3">
      <c r="A5134">
        <v>17533</v>
      </c>
      <c r="B5134">
        <v>434</v>
      </c>
      <c r="C5134">
        <v>1</v>
      </c>
      <c r="D5134">
        <v>34.799999999999997</v>
      </c>
      <c r="E5134" cm="1">
        <f t="array" ref="E5134">_xlfn.IFS(B5134&lt;=PERCENTILE($B$3:$B$5882,0.2),5,B5134&lt;=PERCENTILE($B$3:$B$5882,0.4),4,B5134&lt;=PERCENTILE($B$3:$B$5882,0.6),3,B5134&lt;=PERCENTILE($B$3:$B$5882,0.8),2,TRUE,1)</f>
        <v>1</v>
      </c>
      <c r="F5134" cm="1">
        <f t="array" ref="F5134">_xlfn.IFS(C5134&lt;=PERCENTILE($C$3:$C$5882,0.2),1,C5134&lt;=PERCENTILE($C$3:$C$5882,0.4),2,C5134&lt;=PERCENTILE($C$3:$C$5882,0.6),3,C5134&lt;=PERCENTILE($C$3:$C$5882,0.8),4,TRUE,5)</f>
        <v>1</v>
      </c>
      <c r="G5134" cm="1">
        <f t="array" ref="G5134">_xlfn.IFS(D5134&lt;=PERCENTILE($D$3:$D$5882,0.2),1,D5134&lt;=PERCENTILE($D$3:$D$5882,0.4),2,D5134&lt;=PERCENTILE($D$3:$D$5882,0.6),3,D5134&lt;=PERCENTILE($D$3:$D$5882,0.8),4,TRUE,5)</f>
        <v>1</v>
      </c>
      <c r="H5134" s="3" t="str" cm="1">
        <f t="array" ref="H5134">_xlfn.IFS(AND(E5134&gt;=4,F5134&gt;=4,G5134&gt;=4),"Champions",AND(E5134&gt;=3,F5134&gt;=3,G5134&gt;=3),"Loyal Customers",AND(E5134&lt;=2,F5134&gt;=3),"At Risk",AND(E5134&lt;=2,F5134&lt;=2,G5134&lt;=2),"Lost",AND(E5134&gt;=4,F5134&lt;=2),"New/Promising",TRUE,"Needs Attention")</f>
        <v>Lost</v>
      </c>
      <c r="I5134" s="3" t="str">
        <f t="shared" si="84"/>
        <v>Churned</v>
      </c>
      <c r="J5134" s="3" t="str">
        <f>_xlfn.XLOOKUP(A5134,'Country_Lookup'!$D:$D,'Country_Lookup'!$E:$E)</f>
        <v>United Kingdom</v>
      </c>
    </row>
    <row r="5135" spans="1:10" x14ac:dyDescent="0.3">
      <c r="A5135">
        <v>17534</v>
      </c>
      <c r="B5135">
        <v>53</v>
      </c>
      <c r="C5135">
        <v>5</v>
      </c>
      <c r="D5135">
        <v>1668.8299999999988</v>
      </c>
      <c r="E5135" cm="1">
        <f t="array" ref="E5135">_xlfn.IFS(B5135&lt;=PERCENTILE($B$3:$B$5882,0.2),5,B5135&lt;=PERCENTILE($B$3:$B$5882,0.4),4,B5135&lt;=PERCENTILE($B$3:$B$5882,0.6),3,B5135&lt;=PERCENTILE($B$3:$B$5882,0.8),2,TRUE,1)</f>
        <v>4</v>
      </c>
      <c r="F5135" cm="1">
        <f t="array" ref="F5135">_xlfn.IFS(C5135&lt;=PERCENTILE($C$3:$C$5882,0.2),1,C5135&lt;=PERCENTILE($C$3:$C$5882,0.4),2,C5135&lt;=PERCENTILE($C$3:$C$5882,0.6),3,C5135&lt;=PERCENTILE($C$3:$C$5882,0.8),4,TRUE,5)</f>
        <v>4</v>
      </c>
      <c r="G5135" cm="1">
        <f t="array" ref="G5135">_xlfn.IFS(D5135&lt;=PERCENTILE($D$3:$D$5882,0.2),1,D5135&lt;=PERCENTILE($D$3:$D$5882,0.4),2,D5135&lt;=PERCENTILE($D$3:$D$5882,0.6),3,D5135&lt;=PERCENTILE($D$3:$D$5882,0.8),4,TRUE,5)</f>
        <v>4</v>
      </c>
      <c r="H5135" s="3" t="str" cm="1">
        <f t="array" ref="H5135">_xlfn.IFS(AND(E5135&gt;=4,F5135&gt;=4,G5135&gt;=4),"Champions",AND(E5135&gt;=3,F5135&gt;=3,G5135&gt;=3),"Loyal Customers",AND(E5135&lt;=2,F5135&gt;=3),"At Risk",AND(E5135&lt;=2,F5135&lt;=2,G5135&lt;=2),"Lost",AND(E5135&gt;=4,F5135&lt;=2),"New/Promising",TRUE,"Needs Attention")</f>
        <v>Champions</v>
      </c>
      <c r="I5135" s="3" t="str">
        <f t="shared" si="84"/>
        <v>Active</v>
      </c>
      <c r="J5135" s="3" t="str">
        <f>_xlfn.XLOOKUP(A5135,'Country_Lookup'!$D:$D,'Country_Lookup'!$E:$E)</f>
        <v>United Kingdom</v>
      </c>
    </row>
    <row r="5136" spans="1:10" x14ac:dyDescent="0.3">
      <c r="A5136">
        <v>17535</v>
      </c>
      <c r="B5136">
        <v>280</v>
      </c>
      <c r="C5136">
        <v>1</v>
      </c>
      <c r="D5136">
        <v>164.40000000000003</v>
      </c>
      <c r="E5136" cm="1">
        <f t="array" ref="E5136">_xlfn.IFS(B5136&lt;=PERCENTILE($B$3:$B$5882,0.2),5,B5136&lt;=PERCENTILE($B$3:$B$5882,0.4),4,B5136&lt;=PERCENTILE($B$3:$B$5882,0.6),3,B5136&lt;=PERCENTILE($B$3:$B$5882,0.8),2,TRUE,1)</f>
        <v>2</v>
      </c>
      <c r="F5136" cm="1">
        <f t="array" ref="F5136">_xlfn.IFS(C5136&lt;=PERCENTILE($C$3:$C$5882,0.2),1,C5136&lt;=PERCENTILE($C$3:$C$5882,0.4),2,C5136&lt;=PERCENTILE($C$3:$C$5882,0.6),3,C5136&lt;=PERCENTILE($C$3:$C$5882,0.8),4,TRUE,5)</f>
        <v>1</v>
      </c>
      <c r="G5136" cm="1">
        <f t="array" ref="G5136">_xlfn.IFS(D5136&lt;=PERCENTILE($D$3:$D$5882,0.2),1,D5136&lt;=PERCENTILE($D$3:$D$5882,0.4),2,D5136&lt;=PERCENTILE($D$3:$D$5882,0.6),3,D5136&lt;=PERCENTILE($D$3:$D$5882,0.8),4,TRUE,5)</f>
        <v>1</v>
      </c>
      <c r="H5136" s="3" t="str" cm="1">
        <f t="array" ref="H5136">_xlfn.IFS(AND(E5136&gt;=4,F5136&gt;=4,G5136&gt;=4),"Champions",AND(E5136&gt;=3,F5136&gt;=3,G5136&gt;=3),"Loyal Customers",AND(E5136&lt;=2,F5136&gt;=3),"At Risk",AND(E5136&lt;=2,F5136&lt;=2,G5136&lt;=2),"Lost",AND(E5136&gt;=4,F5136&lt;=2),"New/Promising",TRUE,"Needs Attention")</f>
        <v>Lost</v>
      </c>
      <c r="I5136" s="3" t="str">
        <f t="shared" si="84"/>
        <v>Churned</v>
      </c>
      <c r="J5136" s="3" t="str">
        <f>_xlfn.XLOOKUP(A5136,'Country_Lookup'!$D:$D,'Country_Lookup'!$E:$E)</f>
        <v>United Kingdom</v>
      </c>
    </row>
    <row r="5137" spans="1:10" x14ac:dyDescent="0.3">
      <c r="A5137">
        <v>17536</v>
      </c>
      <c r="B5137">
        <v>177</v>
      </c>
      <c r="C5137">
        <v>3</v>
      </c>
      <c r="D5137">
        <v>364.83</v>
      </c>
      <c r="E5137" cm="1">
        <f t="array" ref="E5137">_xlfn.IFS(B5137&lt;=PERCENTILE($B$3:$B$5882,0.2),5,B5137&lt;=PERCENTILE($B$3:$B$5882,0.4),4,B5137&lt;=PERCENTILE($B$3:$B$5882,0.6),3,B5137&lt;=PERCENTILE($B$3:$B$5882,0.8),2,TRUE,1)</f>
        <v>3</v>
      </c>
      <c r="F5137" cm="1">
        <f t="array" ref="F5137">_xlfn.IFS(C5137&lt;=PERCENTILE($C$3:$C$5882,0.2),1,C5137&lt;=PERCENTILE($C$3:$C$5882,0.4),2,C5137&lt;=PERCENTILE($C$3:$C$5882,0.6),3,C5137&lt;=PERCENTILE($C$3:$C$5882,0.8),4,TRUE,5)</f>
        <v>3</v>
      </c>
      <c r="G5137" cm="1">
        <f t="array" ref="G5137">_xlfn.IFS(D5137&lt;=PERCENTILE($D$3:$D$5882,0.2),1,D5137&lt;=PERCENTILE($D$3:$D$5882,0.4),2,D5137&lt;=PERCENTILE($D$3:$D$5882,0.6),3,D5137&lt;=PERCENTILE($D$3:$D$5882,0.8),4,TRUE,5)</f>
        <v>2</v>
      </c>
      <c r="H5137" s="3" t="str" cm="1">
        <f t="array" ref="H5137">_xlfn.IFS(AND(E5137&gt;=4,F5137&gt;=4,G5137&gt;=4),"Champions",AND(E5137&gt;=3,F5137&gt;=3,G5137&gt;=3),"Loyal Customers",AND(E5137&lt;=2,F5137&gt;=3),"At Risk",AND(E5137&lt;=2,F5137&lt;=2,G5137&lt;=2),"Lost",AND(E5137&gt;=4,F5137&lt;=2),"New/Promising",TRUE,"Needs Attention")</f>
        <v>Needs Attention</v>
      </c>
      <c r="I5137" s="3" t="str">
        <f t="shared" si="84"/>
        <v>Churned</v>
      </c>
      <c r="J5137" s="3" t="str">
        <f>_xlfn.XLOOKUP(A5137,'Country_Lookup'!$D:$D,'Country_Lookup'!$E:$E)</f>
        <v>United Kingdom</v>
      </c>
    </row>
    <row r="5138" spans="1:10" x14ac:dyDescent="0.3">
      <c r="A5138">
        <v>17537</v>
      </c>
      <c r="B5138">
        <v>29</v>
      </c>
      <c r="C5138">
        <v>2</v>
      </c>
      <c r="D5138">
        <v>897.62000000000091</v>
      </c>
      <c r="E5138" cm="1">
        <f t="array" ref="E5138">_xlfn.IFS(B5138&lt;=PERCENTILE($B$3:$B$5882,0.2),5,B5138&lt;=PERCENTILE($B$3:$B$5882,0.4),4,B5138&lt;=PERCENTILE($B$3:$B$5882,0.6),3,B5138&lt;=PERCENTILE($B$3:$B$5882,0.8),2,TRUE,1)</f>
        <v>4</v>
      </c>
      <c r="F5138" cm="1">
        <f t="array" ref="F5138">_xlfn.IFS(C5138&lt;=PERCENTILE($C$3:$C$5882,0.2),1,C5138&lt;=PERCENTILE($C$3:$C$5882,0.4),2,C5138&lt;=PERCENTILE($C$3:$C$5882,0.6),3,C5138&lt;=PERCENTILE($C$3:$C$5882,0.8),4,TRUE,5)</f>
        <v>2</v>
      </c>
      <c r="G5138" cm="1">
        <f t="array" ref="G5138">_xlfn.IFS(D5138&lt;=PERCENTILE($D$3:$D$5882,0.2),1,D5138&lt;=PERCENTILE($D$3:$D$5882,0.4),2,D5138&lt;=PERCENTILE($D$3:$D$5882,0.6),3,D5138&lt;=PERCENTILE($D$3:$D$5882,0.8),4,TRUE,5)</f>
        <v>3</v>
      </c>
      <c r="H5138" s="3" t="str" cm="1">
        <f t="array" ref="H5138">_xlfn.IFS(AND(E5138&gt;=4,F5138&gt;=4,G5138&gt;=4),"Champions",AND(E5138&gt;=3,F5138&gt;=3,G5138&gt;=3),"Loyal Customers",AND(E5138&lt;=2,F5138&gt;=3),"At Risk",AND(E5138&lt;=2,F5138&lt;=2,G5138&lt;=2),"Lost",AND(E5138&gt;=4,F5138&lt;=2),"New/Promising",TRUE,"Needs Attention")</f>
        <v>New/Promising</v>
      </c>
      <c r="I5138" s="3" t="str">
        <f t="shared" si="84"/>
        <v>Active</v>
      </c>
      <c r="J5138" s="3" t="str">
        <f>_xlfn.XLOOKUP(A5138,'Country_Lookup'!$D:$D,'Country_Lookup'!$E:$E)</f>
        <v>United Kingdom</v>
      </c>
    </row>
    <row r="5139" spans="1:10" x14ac:dyDescent="0.3">
      <c r="A5139">
        <v>17538</v>
      </c>
      <c r="B5139">
        <v>25</v>
      </c>
      <c r="C5139">
        <v>1</v>
      </c>
      <c r="D5139">
        <v>98.419999999999987</v>
      </c>
      <c r="E5139" cm="1">
        <f t="array" ref="E5139">_xlfn.IFS(B5139&lt;=PERCENTILE($B$3:$B$5882,0.2),5,B5139&lt;=PERCENTILE($B$3:$B$5882,0.4),4,B5139&lt;=PERCENTILE($B$3:$B$5882,0.6),3,B5139&lt;=PERCENTILE($B$3:$B$5882,0.8),2,TRUE,1)</f>
        <v>4</v>
      </c>
      <c r="F5139" cm="1">
        <f t="array" ref="F5139">_xlfn.IFS(C5139&lt;=PERCENTILE($C$3:$C$5882,0.2),1,C5139&lt;=PERCENTILE($C$3:$C$5882,0.4),2,C5139&lt;=PERCENTILE($C$3:$C$5882,0.6),3,C5139&lt;=PERCENTILE($C$3:$C$5882,0.8),4,TRUE,5)</f>
        <v>1</v>
      </c>
      <c r="G5139" cm="1">
        <f t="array" ref="G5139">_xlfn.IFS(D5139&lt;=PERCENTILE($D$3:$D$5882,0.2),1,D5139&lt;=PERCENTILE($D$3:$D$5882,0.4),2,D5139&lt;=PERCENTILE($D$3:$D$5882,0.6),3,D5139&lt;=PERCENTILE($D$3:$D$5882,0.8),4,TRUE,5)</f>
        <v>1</v>
      </c>
      <c r="H5139" s="3" t="str" cm="1">
        <f t="array" ref="H5139">_xlfn.IFS(AND(E5139&gt;=4,F5139&gt;=4,G5139&gt;=4),"Champions",AND(E5139&gt;=3,F5139&gt;=3,G5139&gt;=3),"Loyal Customers",AND(E5139&lt;=2,F5139&gt;=3),"At Risk",AND(E5139&lt;=2,F5139&lt;=2,G5139&lt;=2),"Lost",AND(E5139&gt;=4,F5139&lt;=2),"New/Promising",TRUE,"Needs Attention")</f>
        <v>New/Promising</v>
      </c>
      <c r="I5139" s="3" t="str">
        <f t="shared" si="84"/>
        <v>Active</v>
      </c>
      <c r="J5139" s="3" t="str">
        <f>_xlfn.XLOOKUP(A5139,'Country_Lookup'!$D:$D,'Country_Lookup'!$E:$E)</f>
        <v>United Kingdom</v>
      </c>
    </row>
    <row r="5140" spans="1:10" x14ac:dyDescent="0.3">
      <c r="A5140">
        <v>17539</v>
      </c>
      <c r="B5140">
        <v>617</v>
      </c>
      <c r="C5140">
        <v>4</v>
      </c>
      <c r="D5140">
        <v>1226.5700000000043</v>
      </c>
      <c r="E5140" cm="1">
        <f t="array" ref="E5140">_xlfn.IFS(B5140&lt;=PERCENTILE($B$3:$B$5882,0.2),5,B5140&lt;=PERCENTILE($B$3:$B$5882,0.4),4,B5140&lt;=PERCENTILE($B$3:$B$5882,0.6),3,B5140&lt;=PERCENTILE($B$3:$B$5882,0.8),2,TRUE,1)</f>
        <v>1</v>
      </c>
      <c r="F5140" cm="1">
        <f t="array" ref="F5140">_xlfn.IFS(C5140&lt;=PERCENTILE($C$3:$C$5882,0.2),1,C5140&lt;=PERCENTILE($C$3:$C$5882,0.4),2,C5140&lt;=PERCENTILE($C$3:$C$5882,0.6),3,C5140&lt;=PERCENTILE($C$3:$C$5882,0.8),4,TRUE,5)</f>
        <v>3</v>
      </c>
      <c r="G5140" cm="1">
        <f t="array" ref="G5140">_xlfn.IFS(D5140&lt;=PERCENTILE($D$3:$D$5882,0.2),1,D5140&lt;=PERCENTILE($D$3:$D$5882,0.4),2,D5140&lt;=PERCENTILE($D$3:$D$5882,0.6),3,D5140&lt;=PERCENTILE($D$3:$D$5882,0.8),4,TRUE,5)</f>
        <v>3</v>
      </c>
      <c r="H5140" s="3" t="str" cm="1">
        <f t="array" ref="H5140">_xlfn.IFS(AND(E5140&gt;=4,F5140&gt;=4,G5140&gt;=4),"Champions",AND(E5140&gt;=3,F5140&gt;=3,G5140&gt;=3),"Loyal Customers",AND(E5140&lt;=2,F5140&gt;=3),"At Risk",AND(E5140&lt;=2,F5140&lt;=2,G5140&lt;=2),"Lost",AND(E5140&gt;=4,F5140&lt;=2),"New/Promising",TRUE,"Needs Attention")</f>
        <v>At Risk</v>
      </c>
      <c r="I5140" s="3" t="str">
        <f t="shared" si="84"/>
        <v>Churned</v>
      </c>
      <c r="J5140" s="3" t="str">
        <f>_xlfn.XLOOKUP(A5140,'Country_Lookup'!$D:$D,'Country_Lookup'!$E:$E)</f>
        <v>United Kingdom</v>
      </c>
    </row>
    <row r="5141" spans="1:10" x14ac:dyDescent="0.3">
      <c r="A5141">
        <v>17540</v>
      </c>
      <c r="B5141">
        <v>24</v>
      </c>
      <c r="C5141">
        <v>6</v>
      </c>
      <c r="D5141">
        <v>1590.6000000000013</v>
      </c>
      <c r="E5141" cm="1">
        <f t="array" ref="E5141">_xlfn.IFS(B5141&lt;=PERCENTILE($B$3:$B$5882,0.2),5,B5141&lt;=PERCENTILE($B$3:$B$5882,0.4),4,B5141&lt;=PERCENTILE($B$3:$B$5882,0.6),3,B5141&lt;=PERCENTILE($B$3:$B$5882,0.8),2,TRUE,1)</f>
        <v>4</v>
      </c>
      <c r="F5141" cm="1">
        <f t="array" ref="F5141">_xlfn.IFS(C5141&lt;=PERCENTILE($C$3:$C$5882,0.2),1,C5141&lt;=PERCENTILE($C$3:$C$5882,0.4),2,C5141&lt;=PERCENTILE($C$3:$C$5882,0.6),3,C5141&lt;=PERCENTILE($C$3:$C$5882,0.8),4,TRUE,5)</f>
        <v>4</v>
      </c>
      <c r="G5141" cm="1">
        <f t="array" ref="G5141">_xlfn.IFS(D5141&lt;=PERCENTILE($D$3:$D$5882,0.2),1,D5141&lt;=PERCENTILE($D$3:$D$5882,0.4),2,D5141&lt;=PERCENTILE($D$3:$D$5882,0.6),3,D5141&lt;=PERCENTILE($D$3:$D$5882,0.8),4,TRUE,5)</f>
        <v>4</v>
      </c>
      <c r="H5141" s="3" t="str" cm="1">
        <f t="array" ref="H5141">_xlfn.IFS(AND(E5141&gt;=4,F5141&gt;=4,G5141&gt;=4),"Champions",AND(E5141&gt;=3,F5141&gt;=3,G5141&gt;=3),"Loyal Customers",AND(E5141&lt;=2,F5141&gt;=3),"At Risk",AND(E5141&lt;=2,F5141&lt;=2,G5141&lt;=2),"Lost",AND(E5141&gt;=4,F5141&lt;=2),"New/Promising",TRUE,"Needs Attention")</f>
        <v>Champions</v>
      </c>
      <c r="I5141" s="3" t="str">
        <f t="shared" si="84"/>
        <v>Active</v>
      </c>
      <c r="J5141" s="3" t="str">
        <f>_xlfn.XLOOKUP(A5141,'Country_Lookup'!$D:$D,'Country_Lookup'!$E:$E)</f>
        <v>United Kingdom</v>
      </c>
    </row>
    <row r="5142" spans="1:10" x14ac:dyDescent="0.3">
      <c r="A5142">
        <v>17541</v>
      </c>
      <c r="B5142">
        <v>509</v>
      </c>
      <c r="C5142">
        <v>1</v>
      </c>
      <c r="D5142">
        <v>124.46000000000001</v>
      </c>
      <c r="E5142" cm="1">
        <f t="array" ref="E5142">_xlfn.IFS(B5142&lt;=PERCENTILE($B$3:$B$5882,0.2),5,B5142&lt;=PERCENTILE($B$3:$B$5882,0.4),4,B5142&lt;=PERCENTILE($B$3:$B$5882,0.6),3,B5142&lt;=PERCENTILE($B$3:$B$5882,0.8),2,TRUE,1)</f>
        <v>1</v>
      </c>
      <c r="F5142" cm="1">
        <f t="array" ref="F5142">_xlfn.IFS(C5142&lt;=PERCENTILE($C$3:$C$5882,0.2),1,C5142&lt;=PERCENTILE($C$3:$C$5882,0.4),2,C5142&lt;=PERCENTILE($C$3:$C$5882,0.6),3,C5142&lt;=PERCENTILE($C$3:$C$5882,0.8),4,TRUE,5)</f>
        <v>1</v>
      </c>
      <c r="G5142" cm="1">
        <f t="array" ref="G5142">_xlfn.IFS(D5142&lt;=PERCENTILE($D$3:$D$5882,0.2),1,D5142&lt;=PERCENTILE($D$3:$D$5882,0.4),2,D5142&lt;=PERCENTILE($D$3:$D$5882,0.6),3,D5142&lt;=PERCENTILE($D$3:$D$5882,0.8),4,TRUE,5)</f>
        <v>1</v>
      </c>
      <c r="H5142" s="3" t="str" cm="1">
        <f t="array" ref="H5142">_xlfn.IFS(AND(E5142&gt;=4,F5142&gt;=4,G5142&gt;=4),"Champions",AND(E5142&gt;=3,F5142&gt;=3,G5142&gt;=3),"Loyal Customers",AND(E5142&lt;=2,F5142&gt;=3),"At Risk",AND(E5142&lt;=2,F5142&lt;=2,G5142&lt;=2),"Lost",AND(E5142&gt;=4,F5142&lt;=2),"New/Promising",TRUE,"Needs Attention")</f>
        <v>Lost</v>
      </c>
      <c r="I5142" s="3" t="str">
        <f t="shared" si="84"/>
        <v>Churned</v>
      </c>
      <c r="J5142" s="3" t="str">
        <f>_xlfn.XLOOKUP(A5142,'Country_Lookup'!$D:$D,'Country_Lookup'!$E:$E)</f>
        <v>United Kingdom</v>
      </c>
    </row>
    <row r="5143" spans="1:10" x14ac:dyDescent="0.3">
      <c r="A5143">
        <v>17542</v>
      </c>
      <c r="B5143">
        <v>269</v>
      </c>
      <c r="C5143">
        <v>3</v>
      </c>
      <c r="D5143">
        <v>341.70000000000039</v>
      </c>
      <c r="E5143" cm="1">
        <f t="array" ref="E5143">_xlfn.IFS(B5143&lt;=PERCENTILE($B$3:$B$5882,0.2),5,B5143&lt;=PERCENTILE($B$3:$B$5882,0.4),4,B5143&lt;=PERCENTILE($B$3:$B$5882,0.6),3,B5143&lt;=PERCENTILE($B$3:$B$5882,0.8),2,TRUE,1)</f>
        <v>2</v>
      </c>
      <c r="F5143" cm="1">
        <f t="array" ref="F5143">_xlfn.IFS(C5143&lt;=PERCENTILE($C$3:$C$5882,0.2),1,C5143&lt;=PERCENTILE($C$3:$C$5882,0.4),2,C5143&lt;=PERCENTILE($C$3:$C$5882,0.6),3,C5143&lt;=PERCENTILE($C$3:$C$5882,0.8),4,TRUE,5)</f>
        <v>3</v>
      </c>
      <c r="G5143" cm="1">
        <f t="array" ref="G5143">_xlfn.IFS(D5143&lt;=PERCENTILE($D$3:$D$5882,0.2),1,D5143&lt;=PERCENTILE($D$3:$D$5882,0.4),2,D5143&lt;=PERCENTILE($D$3:$D$5882,0.6),3,D5143&lt;=PERCENTILE($D$3:$D$5882,0.8),4,TRUE,5)</f>
        <v>2</v>
      </c>
      <c r="H5143" s="3" t="str" cm="1">
        <f t="array" ref="H5143">_xlfn.IFS(AND(E5143&gt;=4,F5143&gt;=4,G5143&gt;=4),"Champions",AND(E5143&gt;=3,F5143&gt;=3,G5143&gt;=3),"Loyal Customers",AND(E5143&lt;=2,F5143&gt;=3),"At Risk",AND(E5143&lt;=2,F5143&lt;=2,G5143&lt;=2),"Lost",AND(E5143&gt;=4,F5143&lt;=2),"New/Promising",TRUE,"Needs Attention")</f>
        <v>At Risk</v>
      </c>
      <c r="I5143" s="3" t="str">
        <f t="shared" si="84"/>
        <v>Churned</v>
      </c>
      <c r="J5143" s="3" t="str">
        <f>_xlfn.XLOOKUP(A5143,'Country_Lookup'!$D:$D,'Country_Lookup'!$E:$E)</f>
        <v>United Kingdom</v>
      </c>
    </row>
    <row r="5144" spans="1:10" x14ac:dyDescent="0.3">
      <c r="A5144">
        <v>17543</v>
      </c>
      <c r="B5144">
        <v>549</v>
      </c>
      <c r="C5144">
        <v>1</v>
      </c>
      <c r="D5144">
        <v>120.04999999999997</v>
      </c>
      <c r="E5144" cm="1">
        <f t="array" ref="E5144">_xlfn.IFS(B5144&lt;=PERCENTILE($B$3:$B$5882,0.2),5,B5144&lt;=PERCENTILE($B$3:$B$5882,0.4),4,B5144&lt;=PERCENTILE($B$3:$B$5882,0.6),3,B5144&lt;=PERCENTILE($B$3:$B$5882,0.8),2,TRUE,1)</f>
        <v>1</v>
      </c>
      <c r="F5144" cm="1">
        <f t="array" ref="F5144">_xlfn.IFS(C5144&lt;=PERCENTILE($C$3:$C$5882,0.2),1,C5144&lt;=PERCENTILE($C$3:$C$5882,0.4),2,C5144&lt;=PERCENTILE($C$3:$C$5882,0.6),3,C5144&lt;=PERCENTILE($C$3:$C$5882,0.8),4,TRUE,5)</f>
        <v>1</v>
      </c>
      <c r="G5144" cm="1">
        <f t="array" ref="G5144">_xlfn.IFS(D5144&lt;=PERCENTILE($D$3:$D$5882,0.2),1,D5144&lt;=PERCENTILE($D$3:$D$5882,0.4),2,D5144&lt;=PERCENTILE($D$3:$D$5882,0.6),3,D5144&lt;=PERCENTILE($D$3:$D$5882,0.8),4,TRUE,5)</f>
        <v>1</v>
      </c>
      <c r="H5144" s="3" t="str" cm="1">
        <f t="array" ref="H5144">_xlfn.IFS(AND(E5144&gt;=4,F5144&gt;=4,G5144&gt;=4),"Champions",AND(E5144&gt;=3,F5144&gt;=3,G5144&gt;=3),"Loyal Customers",AND(E5144&lt;=2,F5144&gt;=3),"At Risk",AND(E5144&lt;=2,F5144&lt;=2,G5144&lt;=2),"Lost",AND(E5144&gt;=4,F5144&lt;=2),"New/Promising",TRUE,"Needs Attention")</f>
        <v>Lost</v>
      </c>
      <c r="I5144" s="3" t="str">
        <f t="shared" si="84"/>
        <v>Churned</v>
      </c>
      <c r="J5144" s="3" t="str">
        <f>_xlfn.XLOOKUP(A5144,'Country_Lookup'!$D:$D,'Country_Lookup'!$E:$E)</f>
        <v>United Kingdom</v>
      </c>
    </row>
    <row r="5145" spans="1:10" x14ac:dyDescent="0.3">
      <c r="A5145">
        <v>17544</v>
      </c>
      <c r="B5145">
        <v>390</v>
      </c>
      <c r="C5145">
        <v>3</v>
      </c>
      <c r="D5145">
        <v>960.69000000000119</v>
      </c>
      <c r="E5145" cm="1">
        <f t="array" ref="E5145">_xlfn.IFS(B5145&lt;=PERCENTILE($B$3:$B$5882,0.2),5,B5145&lt;=PERCENTILE($B$3:$B$5882,0.4),4,B5145&lt;=PERCENTILE($B$3:$B$5882,0.6),3,B5145&lt;=PERCENTILE($B$3:$B$5882,0.8),2,TRUE,1)</f>
        <v>2</v>
      </c>
      <c r="F5145" cm="1">
        <f t="array" ref="F5145">_xlfn.IFS(C5145&lt;=PERCENTILE($C$3:$C$5882,0.2),1,C5145&lt;=PERCENTILE($C$3:$C$5882,0.4),2,C5145&lt;=PERCENTILE($C$3:$C$5882,0.6),3,C5145&lt;=PERCENTILE($C$3:$C$5882,0.8),4,TRUE,5)</f>
        <v>3</v>
      </c>
      <c r="G5145" cm="1">
        <f t="array" ref="G5145">_xlfn.IFS(D5145&lt;=PERCENTILE($D$3:$D$5882,0.2),1,D5145&lt;=PERCENTILE($D$3:$D$5882,0.4),2,D5145&lt;=PERCENTILE($D$3:$D$5882,0.6),3,D5145&lt;=PERCENTILE($D$3:$D$5882,0.8),4,TRUE,5)</f>
        <v>3</v>
      </c>
      <c r="H5145" s="3" t="str" cm="1">
        <f t="array" ref="H5145">_xlfn.IFS(AND(E5145&gt;=4,F5145&gt;=4,G5145&gt;=4),"Champions",AND(E5145&gt;=3,F5145&gt;=3,G5145&gt;=3),"Loyal Customers",AND(E5145&lt;=2,F5145&gt;=3),"At Risk",AND(E5145&lt;=2,F5145&lt;=2,G5145&lt;=2),"Lost",AND(E5145&gt;=4,F5145&lt;=2),"New/Promising",TRUE,"Needs Attention")</f>
        <v>At Risk</v>
      </c>
      <c r="I5145" s="3" t="str">
        <f t="shared" si="84"/>
        <v>Churned</v>
      </c>
      <c r="J5145" s="3" t="str">
        <f>_xlfn.XLOOKUP(A5145,'Country_Lookup'!$D:$D,'Country_Lookup'!$E:$E)</f>
        <v>United Kingdom</v>
      </c>
    </row>
    <row r="5146" spans="1:10" x14ac:dyDescent="0.3">
      <c r="A5146">
        <v>17545</v>
      </c>
      <c r="B5146">
        <v>43</v>
      </c>
      <c r="C5146">
        <v>6</v>
      </c>
      <c r="D5146">
        <v>1448.5399999999941</v>
      </c>
      <c r="E5146" cm="1">
        <f t="array" ref="E5146">_xlfn.IFS(B5146&lt;=PERCENTILE($B$3:$B$5882,0.2),5,B5146&lt;=PERCENTILE($B$3:$B$5882,0.4),4,B5146&lt;=PERCENTILE($B$3:$B$5882,0.6),3,B5146&lt;=PERCENTILE($B$3:$B$5882,0.8),2,TRUE,1)</f>
        <v>4</v>
      </c>
      <c r="F5146" cm="1">
        <f t="array" ref="F5146">_xlfn.IFS(C5146&lt;=PERCENTILE($C$3:$C$5882,0.2),1,C5146&lt;=PERCENTILE($C$3:$C$5882,0.4),2,C5146&lt;=PERCENTILE($C$3:$C$5882,0.6),3,C5146&lt;=PERCENTILE($C$3:$C$5882,0.8),4,TRUE,5)</f>
        <v>4</v>
      </c>
      <c r="G5146" cm="1">
        <f t="array" ref="G5146">_xlfn.IFS(D5146&lt;=PERCENTILE($D$3:$D$5882,0.2),1,D5146&lt;=PERCENTILE($D$3:$D$5882,0.4),2,D5146&lt;=PERCENTILE($D$3:$D$5882,0.6),3,D5146&lt;=PERCENTILE($D$3:$D$5882,0.8),4,TRUE,5)</f>
        <v>4</v>
      </c>
      <c r="H5146" s="3" t="str" cm="1">
        <f t="array" ref="H5146">_xlfn.IFS(AND(E5146&gt;=4,F5146&gt;=4,G5146&gt;=4),"Champions",AND(E5146&gt;=3,F5146&gt;=3,G5146&gt;=3),"Loyal Customers",AND(E5146&lt;=2,F5146&gt;=3),"At Risk",AND(E5146&lt;=2,F5146&lt;=2,G5146&lt;=2),"Lost",AND(E5146&gt;=4,F5146&lt;=2),"New/Promising",TRUE,"Needs Attention")</f>
        <v>Champions</v>
      </c>
      <c r="I5146" s="3" t="str">
        <f t="shared" si="84"/>
        <v>Active</v>
      </c>
      <c r="J5146" s="3" t="str">
        <f>_xlfn.XLOOKUP(A5146,'Country_Lookup'!$D:$D,'Country_Lookup'!$E:$E)</f>
        <v>United Kingdom</v>
      </c>
    </row>
    <row r="5147" spans="1:10" x14ac:dyDescent="0.3">
      <c r="A5147">
        <v>17547</v>
      </c>
      <c r="B5147">
        <v>375</v>
      </c>
      <c r="C5147">
        <v>2</v>
      </c>
      <c r="D5147">
        <v>727.8499999999998</v>
      </c>
      <c r="E5147" cm="1">
        <f t="array" ref="E5147">_xlfn.IFS(B5147&lt;=PERCENTILE($B$3:$B$5882,0.2),5,B5147&lt;=PERCENTILE($B$3:$B$5882,0.4),4,B5147&lt;=PERCENTILE($B$3:$B$5882,0.6),3,B5147&lt;=PERCENTILE($B$3:$B$5882,0.8),2,TRUE,1)</f>
        <v>2</v>
      </c>
      <c r="F5147" cm="1">
        <f t="array" ref="F5147">_xlfn.IFS(C5147&lt;=PERCENTILE($C$3:$C$5882,0.2),1,C5147&lt;=PERCENTILE($C$3:$C$5882,0.4),2,C5147&lt;=PERCENTILE($C$3:$C$5882,0.6),3,C5147&lt;=PERCENTILE($C$3:$C$5882,0.8),4,TRUE,5)</f>
        <v>2</v>
      </c>
      <c r="G5147" cm="1">
        <f t="array" ref="G5147">_xlfn.IFS(D5147&lt;=PERCENTILE($D$3:$D$5882,0.2),1,D5147&lt;=PERCENTILE($D$3:$D$5882,0.4),2,D5147&lt;=PERCENTILE($D$3:$D$5882,0.6),3,D5147&lt;=PERCENTILE($D$3:$D$5882,0.8),4,TRUE,5)</f>
        <v>3</v>
      </c>
      <c r="H5147" s="3" t="str" cm="1">
        <f t="array" ref="H5147">_xlfn.IFS(AND(E5147&gt;=4,F5147&gt;=4,G5147&gt;=4),"Champions",AND(E5147&gt;=3,F5147&gt;=3,G5147&gt;=3),"Loyal Customers",AND(E5147&lt;=2,F5147&gt;=3),"At Risk",AND(E5147&lt;=2,F5147&lt;=2,G5147&lt;=2),"Lost",AND(E5147&gt;=4,F5147&lt;=2),"New/Promising",TRUE,"Needs Attention")</f>
        <v>Needs Attention</v>
      </c>
      <c r="I5147" s="3" t="str">
        <f t="shared" si="84"/>
        <v>Churned</v>
      </c>
      <c r="J5147" s="3" t="str">
        <f>_xlfn.XLOOKUP(A5147,'Country_Lookup'!$D:$D,'Country_Lookup'!$E:$E)</f>
        <v>United Kingdom</v>
      </c>
    </row>
    <row r="5148" spans="1:10" x14ac:dyDescent="0.3">
      <c r="A5148">
        <v>17548</v>
      </c>
      <c r="B5148">
        <v>233</v>
      </c>
      <c r="C5148">
        <v>4</v>
      </c>
      <c r="D5148">
        <v>731.25999999999954</v>
      </c>
      <c r="E5148" cm="1">
        <f t="array" ref="E5148">_xlfn.IFS(B5148&lt;=PERCENTILE($B$3:$B$5882,0.2),5,B5148&lt;=PERCENTILE($B$3:$B$5882,0.4),4,B5148&lt;=PERCENTILE($B$3:$B$5882,0.6),3,B5148&lt;=PERCENTILE($B$3:$B$5882,0.8),2,TRUE,1)</f>
        <v>2</v>
      </c>
      <c r="F5148" cm="1">
        <f t="array" ref="F5148">_xlfn.IFS(C5148&lt;=PERCENTILE($C$3:$C$5882,0.2),1,C5148&lt;=PERCENTILE($C$3:$C$5882,0.4),2,C5148&lt;=PERCENTILE($C$3:$C$5882,0.6),3,C5148&lt;=PERCENTILE($C$3:$C$5882,0.8),4,TRUE,5)</f>
        <v>3</v>
      </c>
      <c r="G5148" cm="1">
        <f t="array" ref="G5148">_xlfn.IFS(D5148&lt;=PERCENTILE($D$3:$D$5882,0.2),1,D5148&lt;=PERCENTILE($D$3:$D$5882,0.4),2,D5148&lt;=PERCENTILE($D$3:$D$5882,0.6),3,D5148&lt;=PERCENTILE($D$3:$D$5882,0.8),4,TRUE,5)</f>
        <v>3</v>
      </c>
      <c r="H5148" s="3" t="str" cm="1">
        <f t="array" ref="H5148">_xlfn.IFS(AND(E5148&gt;=4,F5148&gt;=4,G5148&gt;=4),"Champions",AND(E5148&gt;=3,F5148&gt;=3,G5148&gt;=3),"Loyal Customers",AND(E5148&lt;=2,F5148&gt;=3),"At Risk",AND(E5148&lt;=2,F5148&lt;=2,G5148&lt;=2),"Lost",AND(E5148&gt;=4,F5148&lt;=2),"New/Promising",TRUE,"Needs Attention")</f>
        <v>At Risk</v>
      </c>
      <c r="I5148" s="3" t="str">
        <f t="shared" si="84"/>
        <v>Churned</v>
      </c>
      <c r="J5148" s="3" t="str">
        <f>_xlfn.XLOOKUP(A5148,'Country_Lookup'!$D:$D,'Country_Lookup'!$E:$E)</f>
        <v>United Kingdom</v>
      </c>
    </row>
    <row r="5149" spans="1:10" x14ac:dyDescent="0.3">
      <c r="A5149">
        <v>17549</v>
      </c>
      <c r="B5149">
        <v>23</v>
      </c>
      <c r="C5149">
        <v>2</v>
      </c>
      <c r="D5149">
        <v>148.86000000000001</v>
      </c>
      <c r="E5149" cm="1">
        <f t="array" ref="E5149">_xlfn.IFS(B5149&lt;=PERCENTILE($B$3:$B$5882,0.2),5,B5149&lt;=PERCENTILE($B$3:$B$5882,0.4),4,B5149&lt;=PERCENTILE($B$3:$B$5882,0.6),3,B5149&lt;=PERCENTILE($B$3:$B$5882,0.8),2,TRUE,1)</f>
        <v>4</v>
      </c>
      <c r="F5149" cm="1">
        <f t="array" ref="F5149">_xlfn.IFS(C5149&lt;=PERCENTILE($C$3:$C$5882,0.2),1,C5149&lt;=PERCENTILE($C$3:$C$5882,0.4),2,C5149&lt;=PERCENTILE($C$3:$C$5882,0.6),3,C5149&lt;=PERCENTILE($C$3:$C$5882,0.8),4,TRUE,5)</f>
        <v>2</v>
      </c>
      <c r="G5149" cm="1">
        <f t="array" ref="G5149">_xlfn.IFS(D5149&lt;=PERCENTILE($D$3:$D$5882,0.2),1,D5149&lt;=PERCENTILE($D$3:$D$5882,0.4),2,D5149&lt;=PERCENTILE($D$3:$D$5882,0.6),3,D5149&lt;=PERCENTILE($D$3:$D$5882,0.8),4,TRUE,5)</f>
        <v>1</v>
      </c>
      <c r="H5149" s="3" t="str" cm="1">
        <f t="array" ref="H5149">_xlfn.IFS(AND(E5149&gt;=4,F5149&gt;=4,G5149&gt;=4),"Champions",AND(E5149&gt;=3,F5149&gt;=3,G5149&gt;=3),"Loyal Customers",AND(E5149&lt;=2,F5149&gt;=3),"At Risk",AND(E5149&lt;=2,F5149&lt;=2,G5149&lt;=2),"Lost",AND(E5149&gt;=4,F5149&lt;=2),"New/Promising",TRUE,"Needs Attention")</f>
        <v>New/Promising</v>
      </c>
      <c r="I5149" s="3" t="str">
        <f t="shared" si="84"/>
        <v>Active</v>
      </c>
      <c r="J5149" s="3" t="str">
        <f>_xlfn.XLOOKUP(A5149,'Country_Lookup'!$D:$D,'Country_Lookup'!$E:$E)</f>
        <v>United Kingdom</v>
      </c>
    </row>
    <row r="5150" spans="1:10" x14ac:dyDescent="0.3">
      <c r="A5150">
        <v>17550</v>
      </c>
      <c r="B5150">
        <v>197</v>
      </c>
      <c r="C5150">
        <v>9</v>
      </c>
      <c r="D5150">
        <v>2547.6400000000117</v>
      </c>
      <c r="E5150" cm="1">
        <f t="array" ref="E5150">_xlfn.IFS(B5150&lt;=PERCENTILE($B$3:$B$5882,0.2),5,B5150&lt;=PERCENTILE($B$3:$B$5882,0.4),4,B5150&lt;=PERCENTILE($B$3:$B$5882,0.6),3,B5150&lt;=PERCENTILE($B$3:$B$5882,0.8),2,TRUE,1)</f>
        <v>2</v>
      </c>
      <c r="F5150" cm="1">
        <f t="array" ref="F5150">_xlfn.IFS(C5150&lt;=PERCENTILE($C$3:$C$5882,0.2),1,C5150&lt;=PERCENTILE($C$3:$C$5882,0.4),2,C5150&lt;=PERCENTILE($C$3:$C$5882,0.6),3,C5150&lt;=PERCENTILE($C$3:$C$5882,0.8),4,TRUE,5)</f>
        <v>5</v>
      </c>
      <c r="G5150" cm="1">
        <f t="array" ref="G5150">_xlfn.IFS(D5150&lt;=PERCENTILE($D$3:$D$5882,0.2),1,D5150&lt;=PERCENTILE($D$3:$D$5882,0.4),2,D5150&lt;=PERCENTILE($D$3:$D$5882,0.6),3,D5150&lt;=PERCENTILE($D$3:$D$5882,0.8),4,TRUE,5)</f>
        <v>4</v>
      </c>
      <c r="H5150" s="3" t="str" cm="1">
        <f t="array" ref="H5150">_xlfn.IFS(AND(E5150&gt;=4,F5150&gt;=4,G5150&gt;=4),"Champions",AND(E5150&gt;=3,F5150&gt;=3,G5150&gt;=3),"Loyal Customers",AND(E5150&lt;=2,F5150&gt;=3),"At Risk",AND(E5150&lt;=2,F5150&lt;=2,G5150&lt;=2),"Lost",AND(E5150&gt;=4,F5150&lt;=2),"New/Promising",TRUE,"Needs Attention")</f>
        <v>At Risk</v>
      </c>
      <c r="I5150" s="3" t="str">
        <f t="shared" si="84"/>
        <v>Churned</v>
      </c>
      <c r="J5150" s="3" t="str">
        <f>_xlfn.XLOOKUP(A5150,'Country_Lookup'!$D:$D,'Country_Lookup'!$E:$E)</f>
        <v>United Kingdom</v>
      </c>
    </row>
    <row r="5151" spans="1:10" x14ac:dyDescent="0.3">
      <c r="A5151">
        <v>17551</v>
      </c>
      <c r="B5151">
        <v>359</v>
      </c>
      <c r="C5151">
        <v>1</v>
      </c>
      <c r="D5151">
        <v>306.84000000000009</v>
      </c>
      <c r="E5151" cm="1">
        <f t="array" ref="E5151">_xlfn.IFS(B5151&lt;=PERCENTILE($B$3:$B$5882,0.2),5,B5151&lt;=PERCENTILE($B$3:$B$5882,0.4),4,B5151&lt;=PERCENTILE($B$3:$B$5882,0.6),3,B5151&lt;=PERCENTILE($B$3:$B$5882,0.8),2,TRUE,1)</f>
        <v>2</v>
      </c>
      <c r="F5151" cm="1">
        <f t="array" ref="F5151">_xlfn.IFS(C5151&lt;=PERCENTILE($C$3:$C$5882,0.2),1,C5151&lt;=PERCENTILE($C$3:$C$5882,0.4),2,C5151&lt;=PERCENTILE($C$3:$C$5882,0.6),3,C5151&lt;=PERCENTILE($C$3:$C$5882,0.8),4,TRUE,5)</f>
        <v>1</v>
      </c>
      <c r="G5151" cm="1">
        <f t="array" ref="G5151">_xlfn.IFS(D5151&lt;=PERCENTILE($D$3:$D$5882,0.2),1,D5151&lt;=PERCENTILE($D$3:$D$5882,0.4),2,D5151&lt;=PERCENTILE($D$3:$D$5882,0.6),3,D5151&lt;=PERCENTILE($D$3:$D$5882,0.8),4,TRUE,5)</f>
        <v>2</v>
      </c>
      <c r="H5151" s="3" t="str" cm="1">
        <f t="array" ref="H5151">_xlfn.IFS(AND(E5151&gt;=4,F5151&gt;=4,G5151&gt;=4),"Champions",AND(E5151&gt;=3,F5151&gt;=3,G5151&gt;=3),"Loyal Customers",AND(E5151&lt;=2,F5151&gt;=3),"At Risk",AND(E5151&lt;=2,F5151&lt;=2,G5151&lt;=2),"Lost",AND(E5151&gt;=4,F5151&lt;=2),"New/Promising",TRUE,"Needs Attention")</f>
        <v>Lost</v>
      </c>
      <c r="I5151" s="3" t="str">
        <f t="shared" si="84"/>
        <v>Churned</v>
      </c>
      <c r="J5151" s="3" t="str">
        <f>_xlfn.XLOOKUP(A5151,'Country_Lookup'!$D:$D,'Country_Lookup'!$E:$E)</f>
        <v>United Kingdom</v>
      </c>
    </row>
    <row r="5152" spans="1:10" x14ac:dyDescent="0.3">
      <c r="A5152">
        <v>17552</v>
      </c>
      <c r="B5152">
        <v>60</v>
      </c>
      <c r="C5152">
        <v>12</v>
      </c>
      <c r="D5152">
        <v>3085.2899999999918</v>
      </c>
      <c r="E5152" cm="1">
        <f t="array" ref="E5152">_xlfn.IFS(B5152&lt;=PERCENTILE($B$3:$B$5882,0.2),5,B5152&lt;=PERCENTILE($B$3:$B$5882,0.4),4,B5152&lt;=PERCENTILE($B$3:$B$5882,0.6),3,B5152&lt;=PERCENTILE($B$3:$B$5882,0.8),2,TRUE,1)</f>
        <v>3</v>
      </c>
      <c r="F5152" cm="1">
        <f t="array" ref="F5152">_xlfn.IFS(C5152&lt;=PERCENTILE($C$3:$C$5882,0.2),1,C5152&lt;=PERCENTILE($C$3:$C$5882,0.4),2,C5152&lt;=PERCENTILE($C$3:$C$5882,0.6),3,C5152&lt;=PERCENTILE($C$3:$C$5882,0.8),4,TRUE,5)</f>
        <v>5</v>
      </c>
      <c r="G5152" cm="1">
        <f t="array" ref="G5152">_xlfn.IFS(D5152&lt;=PERCENTILE($D$3:$D$5882,0.2),1,D5152&lt;=PERCENTILE($D$3:$D$5882,0.4),2,D5152&lt;=PERCENTILE($D$3:$D$5882,0.6),3,D5152&lt;=PERCENTILE($D$3:$D$5882,0.8),4,TRUE,5)</f>
        <v>5</v>
      </c>
      <c r="H5152" s="3" t="str" cm="1">
        <f t="array" ref="H5152">_xlfn.IFS(AND(E5152&gt;=4,F5152&gt;=4,G5152&gt;=4),"Champions",AND(E5152&gt;=3,F5152&gt;=3,G5152&gt;=3),"Loyal Customers",AND(E5152&lt;=2,F5152&gt;=3),"At Risk",AND(E5152&lt;=2,F5152&lt;=2,G5152&lt;=2),"Lost",AND(E5152&gt;=4,F5152&lt;=2),"New/Promising",TRUE,"Needs Attention")</f>
        <v>Loyal Customers</v>
      </c>
      <c r="I5152" s="3" t="str">
        <f t="shared" si="84"/>
        <v>Active</v>
      </c>
      <c r="J5152" s="3" t="str">
        <f>_xlfn.XLOOKUP(A5152,'Country_Lookup'!$D:$D,'Country_Lookup'!$E:$E)</f>
        <v>United Kingdom</v>
      </c>
    </row>
    <row r="5153" spans="1:10" x14ac:dyDescent="0.3">
      <c r="A5153">
        <v>17553</v>
      </c>
      <c r="B5153">
        <v>129</v>
      </c>
      <c r="C5153">
        <v>4</v>
      </c>
      <c r="D5153">
        <v>3757.6</v>
      </c>
      <c r="E5153" cm="1">
        <f t="array" ref="E5153">_xlfn.IFS(B5153&lt;=PERCENTILE($B$3:$B$5882,0.2),5,B5153&lt;=PERCENTILE($B$3:$B$5882,0.4),4,B5153&lt;=PERCENTILE($B$3:$B$5882,0.6),3,B5153&lt;=PERCENTILE($B$3:$B$5882,0.8),2,TRUE,1)</f>
        <v>3</v>
      </c>
      <c r="F5153" cm="1">
        <f t="array" ref="F5153">_xlfn.IFS(C5153&lt;=PERCENTILE($C$3:$C$5882,0.2),1,C5153&lt;=PERCENTILE($C$3:$C$5882,0.4),2,C5153&lt;=PERCENTILE($C$3:$C$5882,0.6),3,C5153&lt;=PERCENTILE($C$3:$C$5882,0.8),4,TRUE,5)</f>
        <v>3</v>
      </c>
      <c r="G5153" cm="1">
        <f t="array" ref="G5153">_xlfn.IFS(D5153&lt;=PERCENTILE($D$3:$D$5882,0.2),1,D5153&lt;=PERCENTILE($D$3:$D$5882,0.4),2,D5153&lt;=PERCENTILE($D$3:$D$5882,0.6),3,D5153&lt;=PERCENTILE($D$3:$D$5882,0.8),4,TRUE,5)</f>
        <v>5</v>
      </c>
      <c r="H5153" s="3" t="str" cm="1">
        <f t="array" ref="H5153">_xlfn.IFS(AND(E5153&gt;=4,F5153&gt;=4,G5153&gt;=4),"Champions",AND(E5153&gt;=3,F5153&gt;=3,G5153&gt;=3),"Loyal Customers",AND(E5153&lt;=2,F5153&gt;=3),"At Risk",AND(E5153&lt;=2,F5153&lt;=2,G5153&lt;=2),"Lost",AND(E5153&gt;=4,F5153&lt;=2),"New/Promising",TRUE,"Needs Attention")</f>
        <v>Loyal Customers</v>
      </c>
      <c r="I5153" s="3" t="str">
        <f t="shared" si="84"/>
        <v>Churned</v>
      </c>
      <c r="J5153" s="3" t="str">
        <f>_xlfn.XLOOKUP(A5153,'Country_Lookup'!$D:$D,'Country_Lookup'!$E:$E)</f>
        <v>United Kingdom</v>
      </c>
    </row>
    <row r="5154" spans="1:10" x14ac:dyDescent="0.3">
      <c r="A5154">
        <v>17554</v>
      </c>
      <c r="B5154">
        <v>1</v>
      </c>
      <c r="C5154">
        <v>5</v>
      </c>
      <c r="D5154">
        <v>1952.450000000001</v>
      </c>
      <c r="E5154" cm="1">
        <f t="array" ref="E5154">_xlfn.IFS(B5154&lt;=PERCENTILE($B$3:$B$5882,0.2),5,B5154&lt;=PERCENTILE($B$3:$B$5882,0.4),4,B5154&lt;=PERCENTILE($B$3:$B$5882,0.6),3,B5154&lt;=PERCENTILE($B$3:$B$5882,0.8),2,TRUE,1)</f>
        <v>5</v>
      </c>
      <c r="F5154" cm="1">
        <f t="array" ref="F5154">_xlfn.IFS(C5154&lt;=PERCENTILE($C$3:$C$5882,0.2),1,C5154&lt;=PERCENTILE($C$3:$C$5882,0.4),2,C5154&lt;=PERCENTILE($C$3:$C$5882,0.6),3,C5154&lt;=PERCENTILE($C$3:$C$5882,0.8),4,TRUE,5)</f>
        <v>4</v>
      </c>
      <c r="G5154" cm="1">
        <f t="array" ref="G5154">_xlfn.IFS(D5154&lt;=PERCENTILE($D$3:$D$5882,0.2),1,D5154&lt;=PERCENTILE($D$3:$D$5882,0.4),2,D5154&lt;=PERCENTILE($D$3:$D$5882,0.6),3,D5154&lt;=PERCENTILE($D$3:$D$5882,0.8),4,TRUE,5)</f>
        <v>4</v>
      </c>
      <c r="H5154" s="3" t="str" cm="1">
        <f t="array" ref="H5154">_xlfn.IFS(AND(E5154&gt;=4,F5154&gt;=4,G5154&gt;=4),"Champions",AND(E5154&gt;=3,F5154&gt;=3,G5154&gt;=3),"Loyal Customers",AND(E5154&lt;=2,F5154&gt;=3),"At Risk",AND(E5154&lt;=2,F5154&lt;=2,G5154&lt;=2),"Lost",AND(E5154&gt;=4,F5154&lt;=2),"New/Promising",TRUE,"Needs Attention")</f>
        <v>Champions</v>
      </c>
      <c r="I5154" s="3" t="str">
        <f t="shared" si="84"/>
        <v>Active</v>
      </c>
      <c r="J5154" s="3" t="str">
        <f>_xlfn.XLOOKUP(A5154,'Country_Lookup'!$D:$D,'Country_Lookup'!$E:$E)</f>
        <v>United Kingdom</v>
      </c>
    </row>
    <row r="5155" spans="1:10" x14ac:dyDescent="0.3">
      <c r="A5155">
        <v>17555</v>
      </c>
      <c r="B5155">
        <v>19</v>
      </c>
      <c r="C5155">
        <v>5</v>
      </c>
      <c r="D5155">
        <v>1057.7399999999925</v>
      </c>
      <c r="E5155" cm="1">
        <f t="array" ref="E5155">_xlfn.IFS(B5155&lt;=PERCENTILE($B$3:$B$5882,0.2),5,B5155&lt;=PERCENTILE($B$3:$B$5882,0.4),4,B5155&lt;=PERCENTILE($B$3:$B$5882,0.6),3,B5155&lt;=PERCENTILE($B$3:$B$5882,0.8),2,TRUE,1)</f>
        <v>5</v>
      </c>
      <c r="F5155" cm="1">
        <f t="array" ref="F5155">_xlfn.IFS(C5155&lt;=PERCENTILE($C$3:$C$5882,0.2),1,C5155&lt;=PERCENTILE($C$3:$C$5882,0.4),2,C5155&lt;=PERCENTILE($C$3:$C$5882,0.6),3,C5155&lt;=PERCENTILE($C$3:$C$5882,0.8),4,TRUE,5)</f>
        <v>4</v>
      </c>
      <c r="G5155" cm="1">
        <f t="array" ref="G5155">_xlfn.IFS(D5155&lt;=PERCENTILE($D$3:$D$5882,0.2),1,D5155&lt;=PERCENTILE($D$3:$D$5882,0.4),2,D5155&lt;=PERCENTILE($D$3:$D$5882,0.6),3,D5155&lt;=PERCENTILE($D$3:$D$5882,0.8),4,TRUE,5)</f>
        <v>3</v>
      </c>
      <c r="H5155" s="3" t="str" cm="1">
        <f t="array" ref="H5155">_xlfn.IFS(AND(E5155&gt;=4,F5155&gt;=4,G5155&gt;=4),"Champions",AND(E5155&gt;=3,F5155&gt;=3,G5155&gt;=3),"Loyal Customers",AND(E5155&lt;=2,F5155&gt;=3),"At Risk",AND(E5155&lt;=2,F5155&lt;=2,G5155&lt;=2),"Lost",AND(E5155&gt;=4,F5155&lt;=2),"New/Promising",TRUE,"Needs Attention")</f>
        <v>Loyal Customers</v>
      </c>
      <c r="I5155" s="3" t="str">
        <f t="shared" si="84"/>
        <v>Active</v>
      </c>
      <c r="J5155" s="3" t="str">
        <f>_xlfn.XLOOKUP(A5155,'Country_Lookup'!$D:$D,'Country_Lookup'!$E:$E)</f>
        <v>United Kingdom</v>
      </c>
    </row>
    <row r="5156" spans="1:10" x14ac:dyDescent="0.3">
      <c r="A5156">
        <v>17556</v>
      </c>
      <c r="B5156">
        <v>205</v>
      </c>
      <c r="C5156">
        <v>2</v>
      </c>
      <c r="D5156">
        <v>300.67000000000007</v>
      </c>
      <c r="E5156" cm="1">
        <f t="array" ref="E5156">_xlfn.IFS(B5156&lt;=PERCENTILE($B$3:$B$5882,0.2),5,B5156&lt;=PERCENTILE($B$3:$B$5882,0.4),4,B5156&lt;=PERCENTILE($B$3:$B$5882,0.6),3,B5156&lt;=PERCENTILE($B$3:$B$5882,0.8),2,TRUE,1)</f>
        <v>2</v>
      </c>
      <c r="F5156" cm="1">
        <f t="array" ref="F5156">_xlfn.IFS(C5156&lt;=PERCENTILE($C$3:$C$5882,0.2),1,C5156&lt;=PERCENTILE($C$3:$C$5882,0.4),2,C5156&lt;=PERCENTILE($C$3:$C$5882,0.6),3,C5156&lt;=PERCENTILE($C$3:$C$5882,0.8),4,TRUE,5)</f>
        <v>2</v>
      </c>
      <c r="G5156" cm="1">
        <f t="array" ref="G5156">_xlfn.IFS(D5156&lt;=PERCENTILE($D$3:$D$5882,0.2),1,D5156&lt;=PERCENTILE($D$3:$D$5882,0.4),2,D5156&lt;=PERCENTILE($D$3:$D$5882,0.6),3,D5156&lt;=PERCENTILE($D$3:$D$5882,0.8),4,TRUE,5)</f>
        <v>2</v>
      </c>
      <c r="H5156" s="3" t="str" cm="1">
        <f t="array" ref="H5156">_xlfn.IFS(AND(E5156&gt;=4,F5156&gt;=4,G5156&gt;=4),"Champions",AND(E5156&gt;=3,F5156&gt;=3,G5156&gt;=3),"Loyal Customers",AND(E5156&lt;=2,F5156&gt;=3),"At Risk",AND(E5156&lt;=2,F5156&lt;=2,G5156&lt;=2),"Lost",AND(E5156&gt;=4,F5156&lt;=2),"New/Promising",TRUE,"Needs Attention")</f>
        <v>Lost</v>
      </c>
      <c r="I5156" s="3" t="str">
        <f t="shared" si="84"/>
        <v>Churned</v>
      </c>
      <c r="J5156" s="3" t="str">
        <f>_xlfn.XLOOKUP(A5156,'Country_Lookup'!$D:$D,'Country_Lookup'!$E:$E)</f>
        <v>United Kingdom</v>
      </c>
    </row>
    <row r="5157" spans="1:10" x14ac:dyDescent="0.3">
      <c r="A5157">
        <v>17557</v>
      </c>
      <c r="B5157">
        <v>14</v>
      </c>
      <c r="C5157">
        <v>4</v>
      </c>
      <c r="D5157">
        <v>575.46000000000026</v>
      </c>
      <c r="E5157" cm="1">
        <f t="array" ref="E5157">_xlfn.IFS(B5157&lt;=PERCENTILE($B$3:$B$5882,0.2),5,B5157&lt;=PERCENTILE($B$3:$B$5882,0.4),4,B5157&lt;=PERCENTILE($B$3:$B$5882,0.6),3,B5157&lt;=PERCENTILE($B$3:$B$5882,0.8),2,TRUE,1)</f>
        <v>5</v>
      </c>
      <c r="F5157" cm="1">
        <f t="array" ref="F5157">_xlfn.IFS(C5157&lt;=PERCENTILE($C$3:$C$5882,0.2),1,C5157&lt;=PERCENTILE($C$3:$C$5882,0.4),2,C5157&lt;=PERCENTILE($C$3:$C$5882,0.6),3,C5157&lt;=PERCENTILE($C$3:$C$5882,0.8),4,TRUE,5)</f>
        <v>3</v>
      </c>
      <c r="G5157" cm="1">
        <f t="array" ref="G5157">_xlfn.IFS(D5157&lt;=PERCENTILE($D$3:$D$5882,0.2),1,D5157&lt;=PERCENTILE($D$3:$D$5882,0.4),2,D5157&lt;=PERCENTILE($D$3:$D$5882,0.6),3,D5157&lt;=PERCENTILE($D$3:$D$5882,0.8),4,TRUE,5)</f>
        <v>2</v>
      </c>
      <c r="H5157" s="3" t="str" cm="1">
        <f t="array" ref="H5157">_xlfn.IFS(AND(E5157&gt;=4,F5157&gt;=4,G5157&gt;=4),"Champions",AND(E5157&gt;=3,F5157&gt;=3,G5157&gt;=3),"Loyal Customers",AND(E5157&lt;=2,F5157&gt;=3),"At Risk",AND(E5157&lt;=2,F5157&lt;=2,G5157&lt;=2),"Lost",AND(E5157&gt;=4,F5157&lt;=2),"New/Promising",TRUE,"Needs Attention")</f>
        <v>Needs Attention</v>
      </c>
      <c r="I5157" s="3" t="str">
        <f t="shared" si="84"/>
        <v>Active</v>
      </c>
      <c r="J5157" s="3" t="str">
        <f>_xlfn.XLOOKUP(A5157,'Country_Lookup'!$D:$D,'Country_Lookup'!$E:$E)</f>
        <v>United Kingdom</v>
      </c>
    </row>
    <row r="5158" spans="1:10" x14ac:dyDescent="0.3">
      <c r="A5158">
        <v>17558</v>
      </c>
      <c r="B5158">
        <v>393</v>
      </c>
      <c r="C5158">
        <v>1</v>
      </c>
      <c r="D5158">
        <v>259.17000000000007</v>
      </c>
      <c r="E5158" cm="1">
        <f t="array" ref="E5158">_xlfn.IFS(B5158&lt;=PERCENTILE($B$3:$B$5882,0.2),5,B5158&lt;=PERCENTILE($B$3:$B$5882,0.4),4,B5158&lt;=PERCENTILE($B$3:$B$5882,0.6),3,B5158&lt;=PERCENTILE($B$3:$B$5882,0.8),2,TRUE,1)</f>
        <v>2</v>
      </c>
      <c r="F5158" cm="1">
        <f t="array" ref="F5158">_xlfn.IFS(C5158&lt;=PERCENTILE($C$3:$C$5882,0.2),1,C5158&lt;=PERCENTILE($C$3:$C$5882,0.4),2,C5158&lt;=PERCENTILE($C$3:$C$5882,0.6),3,C5158&lt;=PERCENTILE($C$3:$C$5882,0.8),4,TRUE,5)</f>
        <v>1</v>
      </c>
      <c r="G5158" cm="1">
        <f t="array" ref="G5158">_xlfn.IFS(D5158&lt;=PERCENTILE($D$3:$D$5882,0.2),1,D5158&lt;=PERCENTILE($D$3:$D$5882,0.4),2,D5158&lt;=PERCENTILE($D$3:$D$5882,0.6),3,D5158&lt;=PERCENTILE($D$3:$D$5882,0.8),4,TRUE,5)</f>
        <v>1</v>
      </c>
      <c r="H5158" s="3" t="str" cm="1">
        <f t="array" ref="H5158">_xlfn.IFS(AND(E5158&gt;=4,F5158&gt;=4,G5158&gt;=4),"Champions",AND(E5158&gt;=3,F5158&gt;=3,G5158&gt;=3),"Loyal Customers",AND(E5158&lt;=2,F5158&gt;=3),"At Risk",AND(E5158&lt;=2,F5158&lt;=2,G5158&lt;=2),"Lost",AND(E5158&gt;=4,F5158&lt;=2),"New/Promising",TRUE,"Needs Attention")</f>
        <v>Lost</v>
      </c>
      <c r="I5158" s="3" t="str">
        <f t="shared" si="84"/>
        <v>Churned</v>
      </c>
      <c r="J5158" s="3" t="str">
        <f>_xlfn.XLOOKUP(A5158,'Country_Lookup'!$D:$D,'Country_Lookup'!$E:$E)</f>
        <v>United Kingdom</v>
      </c>
    </row>
    <row r="5159" spans="1:10" x14ac:dyDescent="0.3">
      <c r="A5159">
        <v>17559</v>
      </c>
      <c r="B5159">
        <v>512</v>
      </c>
      <c r="C5159">
        <v>1</v>
      </c>
      <c r="D5159">
        <v>167.61999999999995</v>
      </c>
      <c r="E5159" cm="1">
        <f t="array" ref="E5159">_xlfn.IFS(B5159&lt;=PERCENTILE($B$3:$B$5882,0.2),5,B5159&lt;=PERCENTILE($B$3:$B$5882,0.4),4,B5159&lt;=PERCENTILE($B$3:$B$5882,0.6),3,B5159&lt;=PERCENTILE($B$3:$B$5882,0.8),2,TRUE,1)</f>
        <v>1</v>
      </c>
      <c r="F5159" cm="1">
        <f t="array" ref="F5159">_xlfn.IFS(C5159&lt;=PERCENTILE($C$3:$C$5882,0.2),1,C5159&lt;=PERCENTILE($C$3:$C$5882,0.4),2,C5159&lt;=PERCENTILE($C$3:$C$5882,0.6),3,C5159&lt;=PERCENTILE($C$3:$C$5882,0.8),4,TRUE,5)</f>
        <v>1</v>
      </c>
      <c r="G5159" cm="1">
        <f t="array" ref="G5159">_xlfn.IFS(D5159&lt;=PERCENTILE($D$3:$D$5882,0.2),1,D5159&lt;=PERCENTILE($D$3:$D$5882,0.4),2,D5159&lt;=PERCENTILE($D$3:$D$5882,0.6),3,D5159&lt;=PERCENTILE($D$3:$D$5882,0.8),4,TRUE,5)</f>
        <v>1</v>
      </c>
      <c r="H5159" s="3" t="str" cm="1">
        <f t="array" ref="H5159">_xlfn.IFS(AND(E5159&gt;=4,F5159&gt;=4,G5159&gt;=4),"Champions",AND(E5159&gt;=3,F5159&gt;=3,G5159&gt;=3),"Loyal Customers",AND(E5159&lt;=2,F5159&gt;=3),"At Risk",AND(E5159&lt;=2,F5159&lt;=2,G5159&lt;=2),"Lost",AND(E5159&gt;=4,F5159&lt;=2),"New/Promising",TRUE,"Needs Attention")</f>
        <v>Lost</v>
      </c>
      <c r="I5159" s="3" t="str">
        <f t="shared" si="84"/>
        <v>Churned</v>
      </c>
      <c r="J5159" s="3" t="str">
        <f>_xlfn.XLOOKUP(A5159,'Country_Lookup'!$D:$D,'Country_Lookup'!$E:$E)</f>
        <v>United Kingdom</v>
      </c>
    </row>
    <row r="5160" spans="1:10" x14ac:dyDescent="0.3">
      <c r="A5160">
        <v>17560</v>
      </c>
      <c r="B5160">
        <v>94</v>
      </c>
      <c r="C5160">
        <v>8</v>
      </c>
      <c r="D5160">
        <v>1895.8000000000018</v>
      </c>
      <c r="E5160" cm="1">
        <f t="array" ref="E5160">_xlfn.IFS(B5160&lt;=PERCENTILE($B$3:$B$5882,0.2),5,B5160&lt;=PERCENTILE($B$3:$B$5882,0.4),4,B5160&lt;=PERCENTILE($B$3:$B$5882,0.6),3,B5160&lt;=PERCENTILE($B$3:$B$5882,0.8),2,TRUE,1)</f>
        <v>3</v>
      </c>
      <c r="F5160" cm="1">
        <f t="array" ref="F5160">_xlfn.IFS(C5160&lt;=PERCENTILE($C$3:$C$5882,0.2),1,C5160&lt;=PERCENTILE($C$3:$C$5882,0.4),2,C5160&lt;=PERCENTILE($C$3:$C$5882,0.6),3,C5160&lt;=PERCENTILE($C$3:$C$5882,0.8),4,TRUE,5)</f>
        <v>4</v>
      </c>
      <c r="G5160" cm="1">
        <f t="array" ref="G5160">_xlfn.IFS(D5160&lt;=PERCENTILE($D$3:$D$5882,0.2),1,D5160&lt;=PERCENTILE($D$3:$D$5882,0.4),2,D5160&lt;=PERCENTILE($D$3:$D$5882,0.6),3,D5160&lt;=PERCENTILE($D$3:$D$5882,0.8),4,TRUE,5)</f>
        <v>4</v>
      </c>
      <c r="H5160" s="3" t="str" cm="1">
        <f t="array" ref="H5160">_xlfn.IFS(AND(E5160&gt;=4,F5160&gt;=4,G5160&gt;=4),"Champions",AND(E5160&gt;=3,F5160&gt;=3,G5160&gt;=3),"Loyal Customers",AND(E5160&lt;=2,F5160&gt;=3),"At Risk",AND(E5160&lt;=2,F5160&lt;=2,G5160&lt;=2),"Lost",AND(E5160&gt;=4,F5160&lt;=2),"New/Promising",TRUE,"Needs Attention")</f>
        <v>Loyal Customers</v>
      </c>
      <c r="I5160" s="3" t="str">
        <f t="shared" si="84"/>
        <v>Churned</v>
      </c>
      <c r="J5160" s="3" t="str">
        <f>_xlfn.XLOOKUP(A5160,'Country_Lookup'!$D:$D,'Country_Lookup'!$E:$E)</f>
        <v>United Kingdom</v>
      </c>
    </row>
    <row r="5161" spans="1:10" x14ac:dyDescent="0.3">
      <c r="A5161">
        <v>17561</v>
      </c>
      <c r="B5161">
        <v>19</v>
      </c>
      <c r="C5161">
        <v>4</v>
      </c>
      <c r="D5161">
        <v>722.33999999999742</v>
      </c>
      <c r="E5161" cm="1">
        <f t="array" ref="E5161">_xlfn.IFS(B5161&lt;=PERCENTILE($B$3:$B$5882,0.2),5,B5161&lt;=PERCENTILE($B$3:$B$5882,0.4),4,B5161&lt;=PERCENTILE($B$3:$B$5882,0.6),3,B5161&lt;=PERCENTILE($B$3:$B$5882,0.8),2,TRUE,1)</f>
        <v>5</v>
      </c>
      <c r="F5161" cm="1">
        <f t="array" ref="F5161">_xlfn.IFS(C5161&lt;=PERCENTILE($C$3:$C$5882,0.2),1,C5161&lt;=PERCENTILE($C$3:$C$5882,0.4),2,C5161&lt;=PERCENTILE($C$3:$C$5882,0.6),3,C5161&lt;=PERCENTILE($C$3:$C$5882,0.8),4,TRUE,5)</f>
        <v>3</v>
      </c>
      <c r="G5161" cm="1">
        <f t="array" ref="G5161">_xlfn.IFS(D5161&lt;=PERCENTILE($D$3:$D$5882,0.2),1,D5161&lt;=PERCENTILE($D$3:$D$5882,0.4),2,D5161&lt;=PERCENTILE($D$3:$D$5882,0.6),3,D5161&lt;=PERCENTILE($D$3:$D$5882,0.8),4,TRUE,5)</f>
        <v>3</v>
      </c>
      <c r="H5161" s="3" t="str" cm="1">
        <f t="array" ref="H5161">_xlfn.IFS(AND(E5161&gt;=4,F5161&gt;=4,G5161&gt;=4),"Champions",AND(E5161&gt;=3,F5161&gt;=3,G5161&gt;=3),"Loyal Customers",AND(E5161&lt;=2,F5161&gt;=3),"At Risk",AND(E5161&lt;=2,F5161&lt;=2,G5161&lt;=2),"Lost",AND(E5161&gt;=4,F5161&lt;=2),"New/Promising",TRUE,"Needs Attention")</f>
        <v>Loyal Customers</v>
      </c>
      <c r="I5161" s="3" t="str">
        <f t="shared" si="84"/>
        <v>Active</v>
      </c>
      <c r="J5161" s="3" t="str">
        <f>_xlfn.XLOOKUP(A5161,'Country_Lookup'!$D:$D,'Country_Lookup'!$E:$E)</f>
        <v>United Kingdom</v>
      </c>
    </row>
    <row r="5162" spans="1:10" x14ac:dyDescent="0.3">
      <c r="A5162">
        <v>17562</v>
      </c>
      <c r="B5162">
        <v>14</v>
      </c>
      <c r="C5162">
        <v>7</v>
      </c>
      <c r="D5162">
        <v>1122.3799999999992</v>
      </c>
      <c r="E5162" cm="1">
        <f t="array" ref="E5162">_xlfn.IFS(B5162&lt;=PERCENTILE($B$3:$B$5882,0.2),5,B5162&lt;=PERCENTILE($B$3:$B$5882,0.4),4,B5162&lt;=PERCENTILE($B$3:$B$5882,0.6),3,B5162&lt;=PERCENTILE($B$3:$B$5882,0.8),2,TRUE,1)</f>
        <v>5</v>
      </c>
      <c r="F5162" cm="1">
        <f t="array" ref="F5162">_xlfn.IFS(C5162&lt;=PERCENTILE($C$3:$C$5882,0.2),1,C5162&lt;=PERCENTILE($C$3:$C$5882,0.4),2,C5162&lt;=PERCENTILE($C$3:$C$5882,0.6),3,C5162&lt;=PERCENTILE($C$3:$C$5882,0.8),4,TRUE,5)</f>
        <v>4</v>
      </c>
      <c r="G5162" cm="1">
        <f t="array" ref="G5162">_xlfn.IFS(D5162&lt;=PERCENTILE($D$3:$D$5882,0.2),1,D5162&lt;=PERCENTILE($D$3:$D$5882,0.4),2,D5162&lt;=PERCENTILE($D$3:$D$5882,0.6),3,D5162&lt;=PERCENTILE($D$3:$D$5882,0.8),4,TRUE,5)</f>
        <v>3</v>
      </c>
      <c r="H5162" s="3" t="str" cm="1">
        <f t="array" ref="H5162">_xlfn.IFS(AND(E5162&gt;=4,F5162&gt;=4,G5162&gt;=4),"Champions",AND(E5162&gt;=3,F5162&gt;=3,G5162&gt;=3),"Loyal Customers",AND(E5162&lt;=2,F5162&gt;=3),"At Risk",AND(E5162&lt;=2,F5162&lt;=2,G5162&lt;=2),"Lost",AND(E5162&gt;=4,F5162&lt;=2),"New/Promising",TRUE,"Needs Attention")</f>
        <v>Loyal Customers</v>
      </c>
      <c r="I5162" s="3" t="str">
        <f t="shared" si="84"/>
        <v>Active</v>
      </c>
      <c r="J5162" s="3" t="str">
        <f>_xlfn.XLOOKUP(A5162,'Country_Lookup'!$D:$D,'Country_Lookup'!$E:$E)</f>
        <v>United Kingdom</v>
      </c>
    </row>
    <row r="5163" spans="1:10" x14ac:dyDescent="0.3">
      <c r="A5163">
        <v>17563</v>
      </c>
      <c r="B5163">
        <v>578</v>
      </c>
      <c r="C5163">
        <v>2</v>
      </c>
      <c r="D5163">
        <v>392.37999999999982</v>
      </c>
      <c r="E5163" cm="1">
        <f t="array" ref="E5163">_xlfn.IFS(B5163&lt;=PERCENTILE($B$3:$B$5882,0.2),5,B5163&lt;=PERCENTILE($B$3:$B$5882,0.4),4,B5163&lt;=PERCENTILE($B$3:$B$5882,0.6),3,B5163&lt;=PERCENTILE($B$3:$B$5882,0.8),2,TRUE,1)</f>
        <v>1</v>
      </c>
      <c r="F5163" cm="1">
        <f t="array" ref="F5163">_xlfn.IFS(C5163&lt;=PERCENTILE($C$3:$C$5882,0.2),1,C5163&lt;=PERCENTILE($C$3:$C$5882,0.4),2,C5163&lt;=PERCENTILE($C$3:$C$5882,0.6),3,C5163&lt;=PERCENTILE($C$3:$C$5882,0.8),4,TRUE,5)</f>
        <v>2</v>
      </c>
      <c r="G5163" cm="1">
        <f t="array" ref="G5163">_xlfn.IFS(D5163&lt;=PERCENTILE($D$3:$D$5882,0.2),1,D5163&lt;=PERCENTILE($D$3:$D$5882,0.4),2,D5163&lt;=PERCENTILE($D$3:$D$5882,0.6),3,D5163&lt;=PERCENTILE($D$3:$D$5882,0.8),4,TRUE,5)</f>
        <v>2</v>
      </c>
      <c r="H5163" s="3" t="str" cm="1">
        <f t="array" ref="H5163">_xlfn.IFS(AND(E5163&gt;=4,F5163&gt;=4,G5163&gt;=4),"Champions",AND(E5163&gt;=3,F5163&gt;=3,G5163&gt;=3),"Loyal Customers",AND(E5163&lt;=2,F5163&gt;=3),"At Risk",AND(E5163&lt;=2,F5163&lt;=2,G5163&lt;=2),"Lost",AND(E5163&gt;=4,F5163&lt;=2),"New/Promising",TRUE,"Needs Attention")</f>
        <v>Lost</v>
      </c>
      <c r="I5163" s="3" t="str">
        <f t="shared" si="84"/>
        <v>Churned</v>
      </c>
      <c r="J5163" s="3" t="str">
        <f>_xlfn.XLOOKUP(A5163,'Country_Lookup'!$D:$D,'Country_Lookup'!$E:$E)</f>
        <v>United Kingdom</v>
      </c>
    </row>
    <row r="5164" spans="1:10" x14ac:dyDescent="0.3">
      <c r="A5164">
        <v>17564</v>
      </c>
      <c r="B5164">
        <v>24</v>
      </c>
      <c r="C5164">
        <v>3</v>
      </c>
      <c r="D5164">
        <v>454.00999999999976</v>
      </c>
      <c r="E5164" cm="1">
        <f t="array" ref="E5164">_xlfn.IFS(B5164&lt;=PERCENTILE($B$3:$B$5882,0.2),5,B5164&lt;=PERCENTILE($B$3:$B$5882,0.4),4,B5164&lt;=PERCENTILE($B$3:$B$5882,0.6),3,B5164&lt;=PERCENTILE($B$3:$B$5882,0.8),2,TRUE,1)</f>
        <v>4</v>
      </c>
      <c r="F5164" cm="1">
        <f t="array" ref="F5164">_xlfn.IFS(C5164&lt;=PERCENTILE($C$3:$C$5882,0.2),1,C5164&lt;=PERCENTILE($C$3:$C$5882,0.4),2,C5164&lt;=PERCENTILE($C$3:$C$5882,0.6),3,C5164&lt;=PERCENTILE($C$3:$C$5882,0.8),4,TRUE,5)</f>
        <v>3</v>
      </c>
      <c r="G5164" cm="1">
        <f t="array" ref="G5164">_xlfn.IFS(D5164&lt;=PERCENTILE($D$3:$D$5882,0.2),1,D5164&lt;=PERCENTILE($D$3:$D$5882,0.4),2,D5164&lt;=PERCENTILE($D$3:$D$5882,0.6),3,D5164&lt;=PERCENTILE($D$3:$D$5882,0.8),4,TRUE,5)</f>
        <v>2</v>
      </c>
      <c r="H5164" s="3" t="str" cm="1">
        <f t="array" ref="H5164">_xlfn.IFS(AND(E5164&gt;=4,F5164&gt;=4,G5164&gt;=4),"Champions",AND(E5164&gt;=3,F5164&gt;=3,G5164&gt;=3),"Loyal Customers",AND(E5164&lt;=2,F5164&gt;=3),"At Risk",AND(E5164&lt;=2,F5164&lt;=2,G5164&lt;=2),"Lost",AND(E5164&gt;=4,F5164&lt;=2),"New/Promising",TRUE,"Needs Attention")</f>
        <v>Needs Attention</v>
      </c>
      <c r="I5164" s="3" t="str">
        <f t="shared" si="84"/>
        <v>Active</v>
      </c>
      <c r="J5164" s="3" t="str">
        <f>_xlfn.XLOOKUP(A5164,'Country_Lookup'!$D:$D,'Country_Lookup'!$E:$E)</f>
        <v>United Kingdom</v>
      </c>
    </row>
    <row r="5165" spans="1:10" x14ac:dyDescent="0.3">
      <c r="A5165">
        <v>17565</v>
      </c>
      <c r="B5165">
        <v>586</v>
      </c>
      <c r="C5165">
        <v>1</v>
      </c>
      <c r="D5165">
        <v>131.82999999999996</v>
      </c>
      <c r="E5165" cm="1">
        <f t="array" ref="E5165">_xlfn.IFS(B5165&lt;=PERCENTILE($B$3:$B$5882,0.2),5,B5165&lt;=PERCENTILE($B$3:$B$5882,0.4),4,B5165&lt;=PERCENTILE($B$3:$B$5882,0.6),3,B5165&lt;=PERCENTILE($B$3:$B$5882,0.8),2,TRUE,1)</f>
        <v>1</v>
      </c>
      <c r="F5165" cm="1">
        <f t="array" ref="F5165">_xlfn.IFS(C5165&lt;=PERCENTILE($C$3:$C$5882,0.2),1,C5165&lt;=PERCENTILE($C$3:$C$5882,0.4),2,C5165&lt;=PERCENTILE($C$3:$C$5882,0.6),3,C5165&lt;=PERCENTILE($C$3:$C$5882,0.8),4,TRUE,5)</f>
        <v>1</v>
      </c>
      <c r="G5165" cm="1">
        <f t="array" ref="G5165">_xlfn.IFS(D5165&lt;=PERCENTILE($D$3:$D$5882,0.2),1,D5165&lt;=PERCENTILE($D$3:$D$5882,0.4),2,D5165&lt;=PERCENTILE($D$3:$D$5882,0.6),3,D5165&lt;=PERCENTILE($D$3:$D$5882,0.8),4,TRUE,5)</f>
        <v>1</v>
      </c>
      <c r="H5165" s="3" t="str" cm="1">
        <f t="array" ref="H5165">_xlfn.IFS(AND(E5165&gt;=4,F5165&gt;=4,G5165&gt;=4),"Champions",AND(E5165&gt;=3,F5165&gt;=3,G5165&gt;=3),"Loyal Customers",AND(E5165&lt;=2,F5165&gt;=3),"At Risk",AND(E5165&lt;=2,F5165&lt;=2,G5165&lt;=2),"Lost",AND(E5165&gt;=4,F5165&lt;=2),"New/Promising",TRUE,"Needs Attention")</f>
        <v>Lost</v>
      </c>
      <c r="I5165" s="3" t="str">
        <f t="shared" si="84"/>
        <v>Churned</v>
      </c>
      <c r="J5165" s="3" t="str">
        <f>_xlfn.XLOOKUP(A5165,'Country_Lookup'!$D:$D,'Country_Lookup'!$E:$E)</f>
        <v>United Kingdom</v>
      </c>
    </row>
    <row r="5166" spans="1:10" x14ac:dyDescent="0.3">
      <c r="A5166">
        <v>17566</v>
      </c>
      <c r="B5166">
        <v>8</v>
      </c>
      <c r="C5166">
        <v>2</v>
      </c>
      <c r="D5166">
        <v>901.21000000000242</v>
      </c>
      <c r="E5166" cm="1">
        <f t="array" ref="E5166">_xlfn.IFS(B5166&lt;=PERCENTILE($B$3:$B$5882,0.2),5,B5166&lt;=PERCENTILE($B$3:$B$5882,0.4),4,B5166&lt;=PERCENTILE($B$3:$B$5882,0.6),3,B5166&lt;=PERCENTILE($B$3:$B$5882,0.8),2,TRUE,1)</f>
        <v>5</v>
      </c>
      <c r="F5166" cm="1">
        <f t="array" ref="F5166">_xlfn.IFS(C5166&lt;=PERCENTILE($C$3:$C$5882,0.2),1,C5166&lt;=PERCENTILE($C$3:$C$5882,0.4),2,C5166&lt;=PERCENTILE($C$3:$C$5882,0.6),3,C5166&lt;=PERCENTILE($C$3:$C$5882,0.8),4,TRUE,5)</f>
        <v>2</v>
      </c>
      <c r="G5166" cm="1">
        <f t="array" ref="G5166">_xlfn.IFS(D5166&lt;=PERCENTILE($D$3:$D$5882,0.2),1,D5166&lt;=PERCENTILE($D$3:$D$5882,0.4),2,D5166&lt;=PERCENTILE($D$3:$D$5882,0.6),3,D5166&lt;=PERCENTILE($D$3:$D$5882,0.8),4,TRUE,5)</f>
        <v>3</v>
      </c>
      <c r="H5166" s="3" t="str" cm="1">
        <f t="array" ref="H5166">_xlfn.IFS(AND(E5166&gt;=4,F5166&gt;=4,G5166&gt;=4),"Champions",AND(E5166&gt;=3,F5166&gt;=3,G5166&gt;=3),"Loyal Customers",AND(E5166&lt;=2,F5166&gt;=3),"At Risk",AND(E5166&lt;=2,F5166&lt;=2,G5166&lt;=2),"Lost",AND(E5166&gt;=4,F5166&lt;=2),"New/Promising",TRUE,"Needs Attention")</f>
        <v>New/Promising</v>
      </c>
      <c r="I5166" s="3" t="str">
        <f t="shared" si="84"/>
        <v>Active</v>
      </c>
      <c r="J5166" s="3" t="str">
        <f>_xlfn.XLOOKUP(A5166,'Country_Lookup'!$D:$D,'Country_Lookup'!$E:$E)</f>
        <v>United Kingdom</v>
      </c>
    </row>
    <row r="5167" spans="1:10" x14ac:dyDescent="0.3">
      <c r="A5167">
        <v>17567</v>
      </c>
      <c r="B5167">
        <v>7</v>
      </c>
      <c r="C5167">
        <v>9</v>
      </c>
      <c r="D5167">
        <v>5356.0300000000079</v>
      </c>
      <c r="E5167" cm="1">
        <f t="array" ref="E5167">_xlfn.IFS(B5167&lt;=PERCENTILE($B$3:$B$5882,0.2),5,B5167&lt;=PERCENTILE($B$3:$B$5882,0.4),4,B5167&lt;=PERCENTILE($B$3:$B$5882,0.6),3,B5167&lt;=PERCENTILE($B$3:$B$5882,0.8),2,TRUE,1)</f>
        <v>5</v>
      </c>
      <c r="F5167" cm="1">
        <f t="array" ref="F5167">_xlfn.IFS(C5167&lt;=PERCENTILE($C$3:$C$5882,0.2),1,C5167&lt;=PERCENTILE($C$3:$C$5882,0.4),2,C5167&lt;=PERCENTILE($C$3:$C$5882,0.6),3,C5167&lt;=PERCENTILE($C$3:$C$5882,0.8),4,TRUE,5)</f>
        <v>5</v>
      </c>
      <c r="G5167" cm="1">
        <f t="array" ref="G5167">_xlfn.IFS(D5167&lt;=PERCENTILE($D$3:$D$5882,0.2),1,D5167&lt;=PERCENTILE($D$3:$D$5882,0.4),2,D5167&lt;=PERCENTILE($D$3:$D$5882,0.6),3,D5167&lt;=PERCENTILE($D$3:$D$5882,0.8),4,TRUE,5)</f>
        <v>5</v>
      </c>
      <c r="H5167" s="3" t="str" cm="1">
        <f t="array" ref="H5167">_xlfn.IFS(AND(E5167&gt;=4,F5167&gt;=4,G5167&gt;=4),"Champions",AND(E5167&gt;=3,F5167&gt;=3,G5167&gt;=3),"Loyal Customers",AND(E5167&lt;=2,F5167&gt;=3),"At Risk",AND(E5167&lt;=2,F5167&lt;=2,G5167&lt;=2),"Lost",AND(E5167&gt;=4,F5167&lt;=2),"New/Promising",TRUE,"Needs Attention")</f>
        <v>Champions</v>
      </c>
      <c r="I5167" s="3" t="str">
        <f t="shared" si="84"/>
        <v>Active</v>
      </c>
      <c r="J5167" s="3" t="str">
        <f>_xlfn.XLOOKUP(A5167,'Country_Lookup'!$D:$D,'Country_Lookup'!$E:$E)</f>
        <v>United Kingdom</v>
      </c>
    </row>
    <row r="5168" spans="1:10" x14ac:dyDescent="0.3">
      <c r="A5168">
        <v>17568</v>
      </c>
      <c r="B5168">
        <v>633</v>
      </c>
      <c r="C5168">
        <v>1</v>
      </c>
      <c r="D5168">
        <v>382.78999999999996</v>
      </c>
      <c r="E5168" cm="1">
        <f t="array" ref="E5168">_xlfn.IFS(B5168&lt;=PERCENTILE($B$3:$B$5882,0.2),5,B5168&lt;=PERCENTILE($B$3:$B$5882,0.4),4,B5168&lt;=PERCENTILE($B$3:$B$5882,0.6),3,B5168&lt;=PERCENTILE($B$3:$B$5882,0.8),2,TRUE,1)</f>
        <v>1</v>
      </c>
      <c r="F5168" cm="1">
        <f t="array" ref="F5168">_xlfn.IFS(C5168&lt;=PERCENTILE($C$3:$C$5882,0.2),1,C5168&lt;=PERCENTILE($C$3:$C$5882,0.4),2,C5168&lt;=PERCENTILE($C$3:$C$5882,0.6),3,C5168&lt;=PERCENTILE($C$3:$C$5882,0.8),4,TRUE,5)</f>
        <v>1</v>
      </c>
      <c r="G5168" cm="1">
        <f t="array" ref="G5168">_xlfn.IFS(D5168&lt;=PERCENTILE($D$3:$D$5882,0.2),1,D5168&lt;=PERCENTILE($D$3:$D$5882,0.4),2,D5168&lt;=PERCENTILE($D$3:$D$5882,0.6),3,D5168&lt;=PERCENTILE($D$3:$D$5882,0.8),4,TRUE,5)</f>
        <v>2</v>
      </c>
      <c r="H5168" s="3" t="str" cm="1">
        <f t="array" ref="H5168">_xlfn.IFS(AND(E5168&gt;=4,F5168&gt;=4,G5168&gt;=4),"Champions",AND(E5168&gt;=3,F5168&gt;=3,G5168&gt;=3),"Loyal Customers",AND(E5168&lt;=2,F5168&gt;=3),"At Risk",AND(E5168&lt;=2,F5168&lt;=2,G5168&lt;=2),"Lost",AND(E5168&gt;=4,F5168&lt;=2),"New/Promising",TRUE,"Needs Attention")</f>
        <v>Lost</v>
      </c>
      <c r="I5168" s="3" t="str">
        <f t="shared" si="84"/>
        <v>Churned</v>
      </c>
      <c r="J5168" s="3" t="str">
        <f>_xlfn.XLOOKUP(A5168,'Country_Lookup'!$D:$D,'Country_Lookup'!$E:$E)</f>
        <v>United Kingdom</v>
      </c>
    </row>
    <row r="5169" spans="1:10" x14ac:dyDescent="0.3">
      <c r="A5169">
        <v>17569</v>
      </c>
      <c r="B5169">
        <v>332</v>
      </c>
      <c r="C5169">
        <v>1</v>
      </c>
      <c r="D5169">
        <v>344.14</v>
      </c>
      <c r="E5169" cm="1">
        <f t="array" ref="E5169">_xlfn.IFS(B5169&lt;=PERCENTILE($B$3:$B$5882,0.2),5,B5169&lt;=PERCENTILE($B$3:$B$5882,0.4),4,B5169&lt;=PERCENTILE($B$3:$B$5882,0.6),3,B5169&lt;=PERCENTILE($B$3:$B$5882,0.8),2,TRUE,1)</f>
        <v>2</v>
      </c>
      <c r="F5169" cm="1">
        <f t="array" ref="F5169">_xlfn.IFS(C5169&lt;=PERCENTILE($C$3:$C$5882,0.2),1,C5169&lt;=PERCENTILE($C$3:$C$5882,0.4),2,C5169&lt;=PERCENTILE($C$3:$C$5882,0.6),3,C5169&lt;=PERCENTILE($C$3:$C$5882,0.8),4,TRUE,5)</f>
        <v>1</v>
      </c>
      <c r="G5169" cm="1">
        <f t="array" ref="G5169">_xlfn.IFS(D5169&lt;=PERCENTILE($D$3:$D$5882,0.2),1,D5169&lt;=PERCENTILE($D$3:$D$5882,0.4),2,D5169&lt;=PERCENTILE($D$3:$D$5882,0.6),3,D5169&lt;=PERCENTILE($D$3:$D$5882,0.8),4,TRUE,5)</f>
        <v>2</v>
      </c>
      <c r="H5169" s="3" t="str" cm="1">
        <f t="array" ref="H5169">_xlfn.IFS(AND(E5169&gt;=4,F5169&gt;=4,G5169&gt;=4),"Champions",AND(E5169&gt;=3,F5169&gt;=3,G5169&gt;=3),"Loyal Customers",AND(E5169&lt;=2,F5169&gt;=3),"At Risk",AND(E5169&lt;=2,F5169&lt;=2,G5169&lt;=2),"Lost",AND(E5169&gt;=4,F5169&lt;=2),"New/Promising",TRUE,"Needs Attention")</f>
        <v>Lost</v>
      </c>
      <c r="I5169" s="3" t="str">
        <f t="shared" si="84"/>
        <v>Churned</v>
      </c>
      <c r="J5169" s="3" t="str">
        <f>_xlfn.XLOOKUP(A5169,'Country_Lookup'!$D:$D,'Country_Lookup'!$E:$E)</f>
        <v>United Kingdom</v>
      </c>
    </row>
    <row r="5170" spans="1:10" x14ac:dyDescent="0.3">
      <c r="A5170">
        <v>17570</v>
      </c>
      <c r="B5170">
        <v>381</v>
      </c>
      <c r="C5170">
        <v>1</v>
      </c>
      <c r="D5170">
        <v>100</v>
      </c>
      <c r="E5170" cm="1">
        <f t="array" ref="E5170">_xlfn.IFS(B5170&lt;=PERCENTILE($B$3:$B$5882,0.2),5,B5170&lt;=PERCENTILE($B$3:$B$5882,0.4),4,B5170&lt;=PERCENTILE($B$3:$B$5882,0.6),3,B5170&lt;=PERCENTILE($B$3:$B$5882,0.8),2,TRUE,1)</f>
        <v>2</v>
      </c>
      <c r="F5170" cm="1">
        <f t="array" ref="F5170">_xlfn.IFS(C5170&lt;=PERCENTILE($C$3:$C$5882,0.2),1,C5170&lt;=PERCENTILE($C$3:$C$5882,0.4),2,C5170&lt;=PERCENTILE($C$3:$C$5882,0.6),3,C5170&lt;=PERCENTILE($C$3:$C$5882,0.8),4,TRUE,5)</f>
        <v>1</v>
      </c>
      <c r="G5170" cm="1">
        <f t="array" ref="G5170">_xlfn.IFS(D5170&lt;=PERCENTILE($D$3:$D$5882,0.2),1,D5170&lt;=PERCENTILE($D$3:$D$5882,0.4),2,D5170&lt;=PERCENTILE($D$3:$D$5882,0.6),3,D5170&lt;=PERCENTILE($D$3:$D$5882,0.8),4,TRUE,5)</f>
        <v>1</v>
      </c>
      <c r="H5170" s="3" t="str" cm="1">
        <f t="array" ref="H5170">_xlfn.IFS(AND(E5170&gt;=4,F5170&gt;=4,G5170&gt;=4),"Champions",AND(E5170&gt;=3,F5170&gt;=3,G5170&gt;=3),"Loyal Customers",AND(E5170&lt;=2,F5170&gt;=3),"At Risk",AND(E5170&lt;=2,F5170&lt;=2,G5170&lt;=2),"Lost",AND(E5170&gt;=4,F5170&lt;=2),"New/Promising",TRUE,"Needs Attention")</f>
        <v>Lost</v>
      </c>
      <c r="I5170" s="3" t="str">
        <f t="shared" si="84"/>
        <v>Churned</v>
      </c>
      <c r="J5170" s="3" t="str">
        <f>_xlfn.XLOOKUP(A5170,'Country_Lookup'!$D:$D,'Country_Lookup'!$E:$E)</f>
        <v>United Kingdom</v>
      </c>
    </row>
    <row r="5171" spans="1:10" x14ac:dyDescent="0.3">
      <c r="A5171">
        <v>17571</v>
      </c>
      <c r="B5171">
        <v>50</v>
      </c>
      <c r="C5171">
        <v>5</v>
      </c>
      <c r="D5171">
        <v>1703.7499999999998</v>
      </c>
      <c r="E5171" cm="1">
        <f t="array" ref="E5171">_xlfn.IFS(B5171&lt;=PERCENTILE($B$3:$B$5882,0.2),5,B5171&lt;=PERCENTILE($B$3:$B$5882,0.4),4,B5171&lt;=PERCENTILE($B$3:$B$5882,0.6),3,B5171&lt;=PERCENTILE($B$3:$B$5882,0.8),2,TRUE,1)</f>
        <v>4</v>
      </c>
      <c r="F5171" cm="1">
        <f t="array" ref="F5171">_xlfn.IFS(C5171&lt;=PERCENTILE($C$3:$C$5882,0.2),1,C5171&lt;=PERCENTILE($C$3:$C$5882,0.4),2,C5171&lt;=PERCENTILE($C$3:$C$5882,0.6),3,C5171&lt;=PERCENTILE($C$3:$C$5882,0.8),4,TRUE,5)</f>
        <v>4</v>
      </c>
      <c r="G5171" cm="1">
        <f t="array" ref="G5171">_xlfn.IFS(D5171&lt;=PERCENTILE($D$3:$D$5882,0.2),1,D5171&lt;=PERCENTILE($D$3:$D$5882,0.4),2,D5171&lt;=PERCENTILE($D$3:$D$5882,0.6),3,D5171&lt;=PERCENTILE($D$3:$D$5882,0.8),4,TRUE,5)</f>
        <v>4</v>
      </c>
      <c r="H5171" s="3" t="str" cm="1">
        <f t="array" ref="H5171">_xlfn.IFS(AND(E5171&gt;=4,F5171&gt;=4,G5171&gt;=4),"Champions",AND(E5171&gt;=3,F5171&gt;=3,G5171&gt;=3),"Loyal Customers",AND(E5171&lt;=2,F5171&gt;=3),"At Risk",AND(E5171&lt;=2,F5171&lt;=2,G5171&lt;=2),"Lost",AND(E5171&gt;=4,F5171&lt;=2),"New/Promising",TRUE,"Needs Attention")</f>
        <v>Champions</v>
      </c>
      <c r="I5171" s="3" t="str">
        <f t="shared" si="84"/>
        <v>Active</v>
      </c>
      <c r="J5171" s="3" t="str">
        <f>_xlfn.XLOOKUP(A5171,'Country_Lookup'!$D:$D,'Country_Lookup'!$E:$E)</f>
        <v>United Kingdom</v>
      </c>
    </row>
    <row r="5172" spans="1:10" x14ac:dyDescent="0.3">
      <c r="A5172">
        <v>17572</v>
      </c>
      <c r="B5172">
        <v>71</v>
      </c>
      <c r="C5172">
        <v>10</v>
      </c>
      <c r="D5172">
        <v>723.00999999999954</v>
      </c>
      <c r="E5172" cm="1">
        <f t="array" ref="E5172">_xlfn.IFS(B5172&lt;=PERCENTILE($B$3:$B$5882,0.2),5,B5172&lt;=PERCENTILE($B$3:$B$5882,0.4),4,B5172&lt;=PERCENTILE($B$3:$B$5882,0.6),3,B5172&lt;=PERCENTILE($B$3:$B$5882,0.8),2,TRUE,1)</f>
        <v>3</v>
      </c>
      <c r="F5172" cm="1">
        <f t="array" ref="F5172">_xlfn.IFS(C5172&lt;=PERCENTILE($C$3:$C$5882,0.2),1,C5172&lt;=PERCENTILE($C$3:$C$5882,0.4),2,C5172&lt;=PERCENTILE($C$3:$C$5882,0.6),3,C5172&lt;=PERCENTILE($C$3:$C$5882,0.8),4,TRUE,5)</f>
        <v>5</v>
      </c>
      <c r="G5172" cm="1">
        <f t="array" ref="G5172">_xlfn.IFS(D5172&lt;=PERCENTILE($D$3:$D$5882,0.2),1,D5172&lt;=PERCENTILE($D$3:$D$5882,0.4),2,D5172&lt;=PERCENTILE($D$3:$D$5882,0.6),3,D5172&lt;=PERCENTILE($D$3:$D$5882,0.8),4,TRUE,5)</f>
        <v>3</v>
      </c>
      <c r="H5172" s="3" t="str" cm="1">
        <f t="array" ref="H5172">_xlfn.IFS(AND(E5172&gt;=4,F5172&gt;=4,G5172&gt;=4),"Champions",AND(E5172&gt;=3,F5172&gt;=3,G5172&gt;=3),"Loyal Customers",AND(E5172&lt;=2,F5172&gt;=3),"At Risk",AND(E5172&lt;=2,F5172&lt;=2,G5172&lt;=2),"Lost",AND(E5172&gt;=4,F5172&lt;=2),"New/Promising",TRUE,"Needs Attention")</f>
        <v>Loyal Customers</v>
      </c>
      <c r="I5172" s="3" t="str">
        <f t="shared" si="84"/>
        <v>Active</v>
      </c>
      <c r="J5172" s="3" t="str">
        <f>_xlfn.XLOOKUP(A5172,'Country_Lookup'!$D:$D,'Country_Lookup'!$E:$E)</f>
        <v>United Kingdom</v>
      </c>
    </row>
    <row r="5173" spans="1:10" x14ac:dyDescent="0.3">
      <c r="A5173">
        <v>17573</v>
      </c>
      <c r="B5173">
        <v>29</v>
      </c>
      <c r="C5173">
        <v>3</v>
      </c>
      <c r="D5173">
        <v>380.60000000000014</v>
      </c>
      <c r="E5173" cm="1">
        <f t="array" ref="E5173">_xlfn.IFS(B5173&lt;=PERCENTILE($B$3:$B$5882,0.2),5,B5173&lt;=PERCENTILE($B$3:$B$5882,0.4),4,B5173&lt;=PERCENTILE($B$3:$B$5882,0.6),3,B5173&lt;=PERCENTILE($B$3:$B$5882,0.8),2,TRUE,1)</f>
        <v>4</v>
      </c>
      <c r="F5173" cm="1">
        <f t="array" ref="F5173">_xlfn.IFS(C5173&lt;=PERCENTILE($C$3:$C$5882,0.2),1,C5173&lt;=PERCENTILE($C$3:$C$5882,0.4),2,C5173&lt;=PERCENTILE($C$3:$C$5882,0.6),3,C5173&lt;=PERCENTILE($C$3:$C$5882,0.8),4,TRUE,5)</f>
        <v>3</v>
      </c>
      <c r="G5173" cm="1">
        <f t="array" ref="G5173">_xlfn.IFS(D5173&lt;=PERCENTILE($D$3:$D$5882,0.2),1,D5173&lt;=PERCENTILE($D$3:$D$5882,0.4),2,D5173&lt;=PERCENTILE($D$3:$D$5882,0.6),3,D5173&lt;=PERCENTILE($D$3:$D$5882,0.8),4,TRUE,5)</f>
        <v>2</v>
      </c>
      <c r="H5173" s="3" t="str" cm="1">
        <f t="array" ref="H5173">_xlfn.IFS(AND(E5173&gt;=4,F5173&gt;=4,G5173&gt;=4),"Champions",AND(E5173&gt;=3,F5173&gt;=3,G5173&gt;=3),"Loyal Customers",AND(E5173&lt;=2,F5173&gt;=3),"At Risk",AND(E5173&lt;=2,F5173&lt;=2,G5173&lt;=2),"Lost",AND(E5173&gt;=4,F5173&lt;=2),"New/Promising",TRUE,"Needs Attention")</f>
        <v>Needs Attention</v>
      </c>
      <c r="I5173" s="3" t="str">
        <f t="shared" si="84"/>
        <v>Active</v>
      </c>
      <c r="J5173" s="3" t="str">
        <f>_xlfn.XLOOKUP(A5173,'Country_Lookup'!$D:$D,'Country_Lookup'!$E:$E)</f>
        <v>United Kingdom</v>
      </c>
    </row>
    <row r="5174" spans="1:10" x14ac:dyDescent="0.3">
      <c r="A5174">
        <v>17574</v>
      </c>
      <c r="B5174">
        <v>242</v>
      </c>
      <c r="C5174">
        <v>1</v>
      </c>
      <c r="D5174">
        <v>185.65000000000006</v>
      </c>
      <c r="E5174" cm="1">
        <f t="array" ref="E5174">_xlfn.IFS(B5174&lt;=PERCENTILE($B$3:$B$5882,0.2),5,B5174&lt;=PERCENTILE($B$3:$B$5882,0.4),4,B5174&lt;=PERCENTILE($B$3:$B$5882,0.6),3,B5174&lt;=PERCENTILE($B$3:$B$5882,0.8),2,TRUE,1)</f>
        <v>2</v>
      </c>
      <c r="F5174" cm="1">
        <f t="array" ref="F5174">_xlfn.IFS(C5174&lt;=PERCENTILE($C$3:$C$5882,0.2),1,C5174&lt;=PERCENTILE($C$3:$C$5882,0.4),2,C5174&lt;=PERCENTILE($C$3:$C$5882,0.6),3,C5174&lt;=PERCENTILE($C$3:$C$5882,0.8),4,TRUE,5)</f>
        <v>1</v>
      </c>
      <c r="G5174" cm="1">
        <f t="array" ref="G5174">_xlfn.IFS(D5174&lt;=PERCENTILE($D$3:$D$5882,0.2),1,D5174&lt;=PERCENTILE($D$3:$D$5882,0.4),2,D5174&lt;=PERCENTILE($D$3:$D$5882,0.6),3,D5174&lt;=PERCENTILE($D$3:$D$5882,0.8),4,TRUE,5)</f>
        <v>1</v>
      </c>
      <c r="H5174" s="3" t="str" cm="1">
        <f t="array" ref="H5174">_xlfn.IFS(AND(E5174&gt;=4,F5174&gt;=4,G5174&gt;=4),"Champions",AND(E5174&gt;=3,F5174&gt;=3,G5174&gt;=3),"Loyal Customers",AND(E5174&lt;=2,F5174&gt;=3),"At Risk",AND(E5174&lt;=2,F5174&lt;=2,G5174&lt;=2),"Lost",AND(E5174&gt;=4,F5174&lt;=2),"New/Promising",TRUE,"Needs Attention")</f>
        <v>Lost</v>
      </c>
      <c r="I5174" s="3" t="str">
        <f t="shared" si="84"/>
        <v>Churned</v>
      </c>
      <c r="J5174" s="3" t="str">
        <f>_xlfn.XLOOKUP(A5174,'Country_Lookup'!$D:$D,'Country_Lookup'!$E:$E)</f>
        <v>United Kingdom</v>
      </c>
    </row>
    <row r="5175" spans="1:10" x14ac:dyDescent="0.3">
      <c r="A5175">
        <v>17575</v>
      </c>
      <c r="B5175">
        <v>667</v>
      </c>
      <c r="C5175">
        <v>1</v>
      </c>
      <c r="D5175">
        <v>171.7</v>
      </c>
      <c r="E5175" cm="1">
        <f t="array" ref="E5175">_xlfn.IFS(B5175&lt;=PERCENTILE($B$3:$B$5882,0.2),5,B5175&lt;=PERCENTILE($B$3:$B$5882,0.4),4,B5175&lt;=PERCENTILE($B$3:$B$5882,0.6),3,B5175&lt;=PERCENTILE($B$3:$B$5882,0.8),2,TRUE,1)</f>
        <v>1</v>
      </c>
      <c r="F5175" cm="1">
        <f t="array" ref="F5175">_xlfn.IFS(C5175&lt;=PERCENTILE($C$3:$C$5882,0.2),1,C5175&lt;=PERCENTILE($C$3:$C$5882,0.4),2,C5175&lt;=PERCENTILE($C$3:$C$5882,0.6),3,C5175&lt;=PERCENTILE($C$3:$C$5882,0.8),4,TRUE,5)</f>
        <v>1</v>
      </c>
      <c r="G5175" cm="1">
        <f t="array" ref="G5175">_xlfn.IFS(D5175&lt;=PERCENTILE($D$3:$D$5882,0.2),1,D5175&lt;=PERCENTILE($D$3:$D$5882,0.4),2,D5175&lt;=PERCENTILE($D$3:$D$5882,0.6),3,D5175&lt;=PERCENTILE($D$3:$D$5882,0.8),4,TRUE,5)</f>
        <v>1</v>
      </c>
      <c r="H5175" s="3" t="str" cm="1">
        <f t="array" ref="H5175">_xlfn.IFS(AND(E5175&gt;=4,F5175&gt;=4,G5175&gt;=4),"Champions",AND(E5175&gt;=3,F5175&gt;=3,G5175&gt;=3),"Loyal Customers",AND(E5175&lt;=2,F5175&gt;=3),"At Risk",AND(E5175&lt;=2,F5175&lt;=2,G5175&lt;=2),"Lost",AND(E5175&gt;=4,F5175&lt;=2),"New/Promising",TRUE,"Needs Attention")</f>
        <v>Lost</v>
      </c>
      <c r="I5175" s="3" t="str">
        <f t="shared" si="84"/>
        <v>Churned</v>
      </c>
      <c r="J5175" s="3" t="str">
        <f>_xlfn.XLOOKUP(A5175,'Country_Lookup'!$D:$D,'Country_Lookup'!$E:$E)</f>
        <v>United Kingdom</v>
      </c>
    </row>
    <row r="5176" spans="1:10" x14ac:dyDescent="0.3">
      <c r="A5176">
        <v>17576</v>
      </c>
      <c r="B5176">
        <v>8</v>
      </c>
      <c r="C5176">
        <v>41</v>
      </c>
      <c r="D5176">
        <v>9056.809999999823</v>
      </c>
      <c r="E5176" cm="1">
        <f t="array" ref="E5176">_xlfn.IFS(B5176&lt;=PERCENTILE($B$3:$B$5882,0.2),5,B5176&lt;=PERCENTILE($B$3:$B$5882,0.4),4,B5176&lt;=PERCENTILE($B$3:$B$5882,0.6),3,B5176&lt;=PERCENTILE($B$3:$B$5882,0.8),2,TRUE,1)</f>
        <v>5</v>
      </c>
      <c r="F5176" cm="1">
        <f t="array" ref="F5176">_xlfn.IFS(C5176&lt;=PERCENTILE($C$3:$C$5882,0.2),1,C5176&lt;=PERCENTILE($C$3:$C$5882,0.4),2,C5176&lt;=PERCENTILE($C$3:$C$5882,0.6),3,C5176&lt;=PERCENTILE($C$3:$C$5882,0.8),4,TRUE,5)</f>
        <v>5</v>
      </c>
      <c r="G5176" cm="1">
        <f t="array" ref="G5176">_xlfn.IFS(D5176&lt;=PERCENTILE($D$3:$D$5882,0.2),1,D5176&lt;=PERCENTILE($D$3:$D$5882,0.4),2,D5176&lt;=PERCENTILE($D$3:$D$5882,0.6),3,D5176&lt;=PERCENTILE($D$3:$D$5882,0.8),4,TRUE,5)</f>
        <v>5</v>
      </c>
      <c r="H5176" s="3" t="str" cm="1">
        <f t="array" ref="H5176">_xlfn.IFS(AND(E5176&gt;=4,F5176&gt;=4,G5176&gt;=4),"Champions",AND(E5176&gt;=3,F5176&gt;=3,G5176&gt;=3),"Loyal Customers",AND(E5176&lt;=2,F5176&gt;=3),"At Risk",AND(E5176&lt;=2,F5176&lt;=2,G5176&lt;=2),"Lost",AND(E5176&gt;=4,F5176&lt;=2),"New/Promising",TRUE,"Needs Attention")</f>
        <v>Champions</v>
      </c>
      <c r="I5176" s="3" t="str">
        <f t="shared" si="84"/>
        <v>Active</v>
      </c>
      <c r="J5176" s="3" t="str">
        <f>_xlfn.XLOOKUP(A5176,'Country_Lookup'!$D:$D,'Country_Lookup'!$E:$E)</f>
        <v>United Kingdom</v>
      </c>
    </row>
    <row r="5177" spans="1:10" x14ac:dyDescent="0.3">
      <c r="A5177">
        <v>17577</v>
      </c>
      <c r="B5177">
        <v>645</v>
      </c>
      <c r="C5177">
        <v>2</v>
      </c>
      <c r="D5177">
        <v>348.75</v>
      </c>
      <c r="E5177" cm="1">
        <f t="array" ref="E5177">_xlfn.IFS(B5177&lt;=PERCENTILE($B$3:$B$5882,0.2),5,B5177&lt;=PERCENTILE($B$3:$B$5882,0.4),4,B5177&lt;=PERCENTILE($B$3:$B$5882,0.6),3,B5177&lt;=PERCENTILE($B$3:$B$5882,0.8),2,TRUE,1)</f>
        <v>1</v>
      </c>
      <c r="F5177" cm="1">
        <f t="array" ref="F5177">_xlfn.IFS(C5177&lt;=PERCENTILE($C$3:$C$5882,0.2),1,C5177&lt;=PERCENTILE($C$3:$C$5882,0.4),2,C5177&lt;=PERCENTILE($C$3:$C$5882,0.6),3,C5177&lt;=PERCENTILE($C$3:$C$5882,0.8),4,TRUE,5)</f>
        <v>2</v>
      </c>
      <c r="G5177" cm="1">
        <f t="array" ref="G5177">_xlfn.IFS(D5177&lt;=PERCENTILE($D$3:$D$5882,0.2),1,D5177&lt;=PERCENTILE($D$3:$D$5882,0.4),2,D5177&lt;=PERCENTILE($D$3:$D$5882,0.6),3,D5177&lt;=PERCENTILE($D$3:$D$5882,0.8),4,TRUE,5)</f>
        <v>2</v>
      </c>
      <c r="H5177" s="3" t="str" cm="1">
        <f t="array" ref="H5177">_xlfn.IFS(AND(E5177&gt;=4,F5177&gt;=4,G5177&gt;=4),"Champions",AND(E5177&gt;=3,F5177&gt;=3,G5177&gt;=3),"Loyal Customers",AND(E5177&lt;=2,F5177&gt;=3),"At Risk",AND(E5177&lt;=2,F5177&lt;=2,G5177&lt;=2),"Lost",AND(E5177&gt;=4,F5177&lt;=2),"New/Promising",TRUE,"Needs Attention")</f>
        <v>Lost</v>
      </c>
      <c r="I5177" s="3" t="str">
        <f t="shared" si="84"/>
        <v>Churned</v>
      </c>
      <c r="J5177" s="3" t="str">
        <f>_xlfn.XLOOKUP(A5177,'Country_Lookup'!$D:$D,'Country_Lookup'!$E:$E)</f>
        <v>United Kingdom</v>
      </c>
    </row>
    <row r="5178" spans="1:10" x14ac:dyDescent="0.3">
      <c r="A5178">
        <v>17578</v>
      </c>
      <c r="B5178">
        <v>218</v>
      </c>
      <c r="C5178">
        <v>7</v>
      </c>
      <c r="D5178">
        <v>1047.3300000000013</v>
      </c>
      <c r="E5178" cm="1">
        <f t="array" ref="E5178">_xlfn.IFS(B5178&lt;=PERCENTILE($B$3:$B$5882,0.2),5,B5178&lt;=PERCENTILE($B$3:$B$5882,0.4),4,B5178&lt;=PERCENTILE($B$3:$B$5882,0.6),3,B5178&lt;=PERCENTILE($B$3:$B$5882,0.8),2,TRUE,1)</f>
        <v>2</v>
      </c>
      <c r="F5178" cm="1">
        <f t="array" ref="F5178">_xlfn.IFS(C5178&lt;=PERCENTILE($C$3:$C$5882,0.2),1,C5178&lt;=PERCENTILE($C$3:$C$5882,0.4),2,C5178&lt;=PERCENTILE($C$3:$C$5882,0.6),3,C5178&lt;=PERCENTILE($C$3:$C$5882,0.8),4,TRUE,5)</f>
        <v>4</v>
      </c>
      <c r="G5178" cm="1">
        <f t="array" ref="G5178">_xlfn.IFS(D5178&lt;=PERCENTILE($D$3:$D$5882,0.2),1,D5178&lt;=PERCENTILE($D$3:$D$5882,0.4),2,D5178&lt;=PERCENTILE($D$3:$D$5882,0.6),3,D5178&lt;=PERCENTILE($D$3:$D$5882,0.8),4,TRUE,5)</f>
        <v>3</v>
      </c>
      <c r="H5178" s="3" t="str" cm="1">
        <f t="array" ref="H5178">_xlfn.IFS(AND(E5178&gt;=4,F5178&gt;=4,G5178&gt;=4),"Champions",AND(E5178&gt;=3,F5178&gt;=3,G5178&gt;=3),"Loyal Customers",AND(E5178&lt;=2,F5178&gt;=3),"At Risk",AND(E5178&lt;=2,F5178&lt;=2,G5178&lt;=2),"Lost",AND(E5178&gt;=4,F5178&lt;=2),"New/Promising",TRUE,"Needs Attention")</f>
        <v>At Risk</v>
      </c>
      <c r="I5178" s="3" t="str">
        <f t="shared" si="84"/>
        <v>Churned</v>
      </c>
      <c r="J5178" s="3" t="str">
        <f>_xlfn.XLOOKUP(A5178,'Country_Lookup'!$D:$D,'Country_Lookup'!$E:$E)</f>
        <v>United Kingdom</v>
      </c>
    </row>
    <row r="5179" spans="1:10" x14ac:dyDescent="0.3">
      <c r="A5179">
        <v>17579</v>
      </c>
      <c r="B5179">
        <v>4</v>
      </c>
      <c r="C5179">
        <v>4</v>
      </c>
      <c r="D5179">
        <v>753.27999999999918</v>
      </c>
      <c r="E5179" cm="1">
        <f t="array" ref="E5179">_xlfn.IFS(B5179&lt;=PERCENTILE($B$3:$B$5882,0.2),5,B5179&lt;=PERCENTILE($B$3:$B$5882,0.4),4,B5179&lt;=PERCENTILE($B$3:$B$5882,0.6),3,B5179&lt;=PERCENTILE($B$3:$B$5882,0.8),2,TRUE,1)</f>
        <v>5</v>
      </c>
      <c r="F5179" cm="1">
        <f t="array" ref="F5179">_xlfn.IFS(C5179&lt;=PERCENTILE($C$3:$C$5882,0.2),1,C5179&lt;=PERCENTILE($C$3:$C$5882,0.4),2,C5179&lt;=PERCENTILE($C$3:$C$5882,0.6),3,C5179&lt;=PERCENTILE($C$3:$C$5882,0.8),4,TRUE,5)</f>
        <v>3</v>
      </c>
      <c r="G5179" cm="1">
        <f t="array" ref="G5179">_xlfn.IFS(D5179&lt;=PERCENTILE($D$3:$D$5882,0.2),1,D5179&lt;=PERCENTILE($D$3:$D$5882,0.4),2,D5179&lt;=PERCENTILE($D$3:$D$5882,0.6),3,D5179&lt;=PERCENTILE($D$3:$D$5882,0.8),4,TRUE,5)</f>
        <v>3</v>
      </c>
      <c r="H5179" s="3" t="str" cm="1">
        <f t="array" ref="H5179">_xlfn.IFS(AND(E5179&gt;=4,F5179&gt;=4,G5179&gt;=4),"Champions",AND(E5179&gt;=3,F5179&gt;=3,G5179&gt;=3),"Loyal Customers",AND(E5179&lt;=2,F5179&gt;=3),"At Risk",AND(E5179&lt;=2,F5179&lt;=2,G5179&lt;=2),"Lost",AND(E5179&gt;=4,F5179&lt;=2),"New/Promising",TRUE,"Needs Attention")</f>
        <v>Loyal Customers</v>
      </c>
      <c r="I5179" s="3" t="str">
        <f t="shared" si="84"/>
        <v>Active</v>
      </c>
      <c r="J5179" s="3" t="str">
        <f>_xlfn.XLOOKUP(A5179,'Country_Lookup'!$D:$D,'Country_Lookup'!$E:$E)</f>
        <v>United Kingdom</v>
      </c>
    </row>
    <row r="5180" spans="1:10" x14ac:dyDescent="0.3">
      <c r="A5180">
        <v>17580</v>
      </c>
      <c r="B5180">
        <v>252</v>
      </c>
      <c r="C5180">
        <v>5</v>
      </c>
      <c r="D5180">
        <v>545.26999999999907</v>
      </c>
      <c r="E5180" cm="1">
        <f t="array" ref="E5180">_xlfn.IFS(B5180&lt;=PERCENTILE($B$3:$B$5882,0.2),5,B5180&lt;=PERCENTILE($B$3:$B$5882,0.4),4,B5180&lt;=PERCENTILE($B$3:$B$5882,0.6),3,B5180&lt;=PERCENTILE($B$3:$B$5882,0.8),2,TRUE,1)</f>
        <v>2</v>
      </c>
      <c r="F5180" cm="1">
        <f t="array" ref="F5180">_xlfn.IFS(C5180&lt;=PERCENTILE($C$3:$C$5882,0.2),1,C5180&lt;=PERCENTILE($C$3:$C$5882,0.4),2,C5180&lt;=PERCENTILE($C$3:$C$5882,0.6),3,C5180&lt;=PERCENTILE($C$3:$C$5882,0.8),4,TRUE,5)</f>
        <v>4</v>
      </c>
      <c r="G5180" cm="1">
        <f t="array" ref="G5180">_xlfn.IFS(D5180&lt;=PERCENTILE($D$3:$D$5882,0.2),1,D5180&lt;=PERCENTILE($D$3:$D$5882,0.4),2,D5180&lt;=PERCENTILE($D$3:$D$5882,0.6),3,D5180&lt;=PERCENTILE($D$3:$D$5882,0.8),4,TRUE,5)</f>
        <v>2</v>
      </c>
      <c r="H5180" s="3" t="str" cm="1">
        <f t="array" ref="H5180">_xlfn.IFS(AND(E5180&gt;=4,F5180&gt;=4,G5180&gt;=4),"Champions",AND(E5180&gt;=3,F5180&gt;=3,G5180&gt;=3),"Loyal Customers",AND(E5180&lt;=2,F5180&gt;=3),"At Risk",AND(E5180&lt;=2,F5180&lt;=2,G5180&lt;=2),"Lost",AND(E5180&gt;=4,F5180&lt;=2),"New/Promising",TRUE,"Needs Attention")</f>
        <v>At Risk</v>
      </c>
      <c r="I5180" s="3" t="str">
        <f t="shared" si="84"/>
        <v>Churned</v>
      </c>
      <c r="J5180" s="3" t="str">
        <f>_xlfn.XLOOKUP(A5180,'Country_Lookup'!$D:$D,'Country_Lookup'!$E:$E)</f>
        <v>United Kingdom</v>
      </c>
    </row>
    <row r="5181" spans="1:10" x14ac:dyDescent="0.3">
      <c r="A5181">
        <v>17581</v>
      </c>
      <c r="B5181">
        <v>0</v>
      </c>
      <c r="C5181">
        <v>43</v>
      </c>
      <c r="D5181">
        <v>18757.75</v>
      </c>
      <c r="E5181" cm="1">
        <f t="array" ref="E5181">_xlfn.IFS(B5181&lt;=PERCENTILE($B$3:$B$5882,0.2),5,B5181&lt;=PERCENTILE($B$3:$B$5882,0.4),4,B5181&lt;=PERCENTILE($B$3:$B$5882,0.6),3,B5181&lt;=PERCENTILE($B$3:$B$5882,0.8),2,TRUE,1)</f>
        <v>5</v>
      </c>
      <c r="F5181" cm="1">
        <f t="array" ref="F5181">_xlfn.IFS(C5181&lt;=PERCENTILE($C$3:$C$5882,0.2),1,C5181&lt;=PERCENTILE($C$3:$C$5882,0.4),2,C5181&lt;=PERCENTILE($C$3:$C$5882,0.6),3,C5181&lt;=PERCENTILE($C$3:$C$5882,0.8),4,TRUE,5)</f>
        <v>5</v>
      </c>
      <c r="G5181" cm="1">
        <f t="array" ref="G5181">_xlfn.IFS(D5181&lt;=PERCENTILE($D$3:$D$5882,0.2),1,D5181&lt;=PERCENTILE($D$3:$D$5882,0.4),2,D5181&lt;=PERCENTILE($D$3:$D$5882,0.6),3,D5181&lt;=PERCENTILE($D$3:$D$5882,0.8),4,TRUE,5)</f>
        <v>5</v>
      </c>
      <c r="H5181" s="3" t="str" cm="1">
        <f t="array" ref="H5181">_xlfn.IFS(AND(E5181&gt;=4,F5181&gt;=4,G5181&gt;=4),"Champions",AND(E5181&gt;=3,F5181&gt;=3,G5181&gt;=3),"Loyal Customers",AND(E5181&lt;=2,F5181&gt;=3),"At Risk",AND(E5181&lt;=2,F5181&lt;=2,G5181&lt;=2),"Lost",AND(E5181&gt;=4,F5181&lt;=2),"New/Promising",TRUE,"Needs Attention")</f>
        <v>Champions</v>
      </c>
      <c r="I5181" s="3" t="str">
        <f t="shared" si="84"/>
        <v>Active</v>
      </c>
      <c r="J5181" s="3" t="str">
        <f>_xlfn.XLOOKUP(A5181,'Country_Lookup'!$D:$D,'Country_Lookup'!$E:$E)</f>
        <v>United Kingdom</v>
      </c>
    </row>
    <row r="5182" spans="1:10" x14ac:dyDescent="0.3">
      <c r="A5182">
        <v>17582</v>
      </c>
      <c r="B5182">
        <v>236</v>
      </c>
      <c r="C5182">
        <v>5</v>
      </c>
      <c r="D5182">
        <v>1450.7000000000016</v>
      </c>
      <c r="E5182" cm="1">
        <f t="array" ref="E5182">_xlfn.IFS(B5182&lt;=PERCENTILE($B$3:$B$5882,0.2),5,B5182&lt;=PERCENTILE($B$3:$B$5882,0.4),4,B5182&lt;=PERCENTILE($B$3:$B$5882,0.6),3,B5182&lt;=PERCENTILE($B$3:$B$5882,0.8),2,TRUE,1)</f>
        <v>2</v>
      </c>
      <c r="F5182" cm="1">
        <f t="array" ref="F5182">_xlfn.IFS(C5182&lt;=PERCENTILE($C$3:$C$5882,0.2),1,C5182&lt;=PERCENTILE($C$3:$C$5882,0.4),2,C5182&lt;=PERCENTILE($C$3:$C$5882,0.6),3,C5182&lt;=PERCENTILE($C$3:$C$5882,0.8),4,TRUE,5)</f>
        <v>4</v>
      </c>
      <c r="G5182" cm="1">
        <f t="array" ref="G5182">_xlfn.IFS(D5182&lt;=PERCENTILE($D$3:$D$5882,0.2),1,D5182&lt;=PERCENTILE($D$3:$D$5882,0.4),2,D5182&lt;=PERCENTILE($D$3:$D$5882,0.6),3,D5182&lt;=PERCENTILE($D$3:$D$5882,0.8),4,TRUE,5)</f>
        <v>4</v>
      </c>
      <c r="H5182" s="3" t="str" cm="1">
        <f t="array" ref="H5182">_xlfn.IFS(AND(E5182&gt;=4,F5182&gt;=4,G5182&gt;=4),"Champions",AND(E5182&gt;=3,F5182&gt;=3,G5182&gt;=3),"Loyal Customers",AND(E5182&lt;=2,F5182&gt;=3),"At Risk",AND(E5182&lt;=2,F5182&lt;=2,G5182&lt;=2),"Lost",AND(E5182&gt;=4,F5182&lt;=2),"New/Promising",TRUE,"Needs Attention")</f>
        <v>At Risk</v>
      </c>
      <c r="I5182" s="3" t="str">
        <f t="shared" si="84"/>
        <v>Churned</v>
      </c>
      <c r="J5182" s="3" t="str">
        <f>_xlfn.XLOOKUP(A5182,'Country_Lookup'!$D:$D,'Country_Lookup'!$E:$E)</f>
        <v>United Kingdom</v>
      </c>
    </row>
    <row r="5183" spans="1:10" x14ac:dyDescent="0.3">
      <c r="A5183">
        <v>17583</v>
      </c>
      <c r="B5183">
        <v>560</v>
      </c>
      <c r="C5183">
        <v>1</v>
      </c>
      <c r="D5183">
        <v>135.95000000000002</v>
      </c>
      <c r="E5183" cm="1">
        <f t="array" ref="E5183">_xlfn.IFS(B5183&lt;=PERCENTILE($B$3:$B$5882,0.2),5,B5183&lt;=PERCENTILE($B$3:$B$5882,0.4),4,B5183&lt;=PERCENTILE($B$3:$B$5882,0.6),3,B5183&lt;=PERCENTILE($B$3:$B$5882,0.8),2,TRUE,1)</f>
        <v>1</v>
      </c>
      <c r="F5183" cm="1">
        <f t="array" ref="F5183">_xlfn.IFS(C5183&lt;=PERCENTILE($C$3:$C$5882,0.2),1,C5183&lt;=PERCENTILE($C$3:$C$5882,0.4),2,C5183&lt;=PERCENTILE($C$3:$C$5882,0.6),3,C5183&lt;=PERCENTILE($C$3:$C$5882,0.8),4,TRUE,5)</f>
        <v>1</v>
      </c>
      <c r="G5183" cm="1">
        <f t="array" ref="G5183">_xlfn.IFS(D5183&lt;=PERCENTILE($D$3:$D$5882,0.2),1,D5183&lt;=PERCENTILE($D$3:$D$5882,0.4),2,D5183&lt;=PERCENTILE($D$3:$D$5882,0.6),3,D5183&lt;=PERCENTILE($D$3:$D$5882,0.8),4,TRUE,5)</f>
        <v>1</v>
      </c>
      <c r="H5183" s="3" t="str" cm="1">
        <f t="array" ref="H5183">_xlfn.IFS(AND(E5183&gt;=4,F5183&gt;=4,G5183&gt;=4),"Champions",AND(E5183&gt;=3,F5183&gt;=3,G5183&gt;=3),"Loyal Customers",AND(E5183&lt;=2,F5183&gt;=3),"At Risk",AND(E5183&lt;=2,F5183&lt;=2,G5183&lt;=2),"Lost",AND(E5183&gt;=4,F5183&lt;=2),"New/Promising",TRUE,"Needs Attention")</f>
        <v>Lost</v>
      </c>
      <c r="I5183" s="3" t="str">
        <f t="shared" si="84"/>
        <v>Churned</v>
      </c>
      <c r="J5183" s="3" t="str">
        <f>_xlfn.XLOOKUP(A5183,'Country_Lookup'!$D:$D,'Country_Lookup'!$E:$E)</f>
        <v>United Kingdom</v>
      </c>
    </row>
    <row r="5184" spans="1:10" x14ac:dyDescent="0.3">
      <c r="A5184">
        <v>17584</v>
      </c>
      <c r="B5184">
        <v>7</v>
      </c>
      <c r="C5184">
        <v>6</v>
      </c>
      <c r="D5184">
        <v>5309.4200000000046</v>
      </c>
      <c r="E5184" cm="1">
        <f t="array" ref="E5184">_xlfn.IFS(B5184&lt;=PERCENTILE($B$3:$B$5882,0.2),5,B5184&lt;=PERCENTILE($B$3:$B$5882,0.4),4,B5184&lt;=PERCENTILE($B$3:$B$5882,0.6),3,B5184&lt;=PERCENTILE($B$3:$B$5882,0.8),2,TRUE,1)</f>
        <v>5</v>
      </c>
      <c r="F5184" cm="1">
        <f t="array" ref="F5184">_xlfn.IFS(C5184&lt;=PERCENTILE($C$3:$C$5882,0.2),1,C5184&lt;=PERCENTILE($C$3:$C$5882,0.4),2,C5184&lt;=PERCENTILE($C$3:$C$5882,0.6),3,C5184&lt;=PERCENTILE($C$3:$C$5882,0.8),4,TRUE,5)</f>
        <v>4</v>
      </c>
      <c r="G5184" cm="1">
        <f t="array" ref="G5184">_xlfn.IFS(D5184&lt;=PERCENTILE($D$3:$D$5882,0.2),1,D5184&lt;=PERCENTILE($D$3:$D$5882,0.4),2,D5184&lt;=PERCENTILE($D$3:$D$5882,0.6),3,D5184&lt;=PERCENTILE($D$3:$D$5882,0.8),4,TRUE,5)</f>
        <v>5</v>
      </c>
      <c r="H5184" s="3" t="str" cm="1">
        <f t="array" ref="H5184">_xlfn.IFS(AND(E5184&gt;=4,F5184&gt;=4,G5184&gt;=4),"Champions",AND(E5184&gt;=3,F5184&gt;=3,G5184&gt;=3),"Loyal Customers",AND(E5184&lt;=2,F5184&gt;=3),"At Risk",AND(E5184&lt;=2,F5184&lt;=2,G5184&lt;=2),"Lost",AND(E5184&gt;=4,F5184&lt;=2),"New/Promising",TRUE,"Needs Attention")</f>
        <v>Champions</v>
      </c>
      <c r="I5184" s="3" t="str">
        <f t="shared" si="84"/>
        <v>Active</v>
      </c>
      <c r="J5184" s="3" t="str">
        <f>_xlfn.XLOOKUP(A5184,'Country_Lookup'!$D:$D,'Country_Lookup'!$E:$E)</f>
        <v>United Kingdom</v>
      </c>
    </row>
    <row r="5185" spans="1:10" x14ac:dyDescent="0.3">
      <c r="A5185">
        <v>17585</v>
      </c>
      <c r="B5185">
        <v>109</v>
      </c>
      <c r="C5185">
        <v>7</v>
      </c>
      <c r="D5185">
        <v>2093.3000000000116</v>
      </c>
      <c r="E5185" cm="1">
        <f t="array" ref="E5185">_xlfn.IFS(B5185&lt;=PERCENTILE($B$3:$B$5882,0.2),5,B5185&lt;=PERCENTILE($B$3:$B$5882,0.4),4,B5185&lt;=PERCENTILE($B$3:$B$5882,0.6),3,B5185&lt;=PERCENTILE($B$3:$B$5882,0.8),2,TRUE,1)</f>
        <v>3</v>
      </c>
      <c r="F5185" cm="1">
        <f t="array" ref="F5185">_xlfn.IFS(C5185&lt;=PERCENTILE($C$3:$C$5882,0.2),1,C5185&lt;=PERCENTILE($C$3:$C$5882,0.4),2,C5185&lt;=PERCENTILE($C$3:$C$5882,0.6),3,C5185&lt;=PERCENTILE($C$3:$C$5882,0.8),4,TRUE,5)</f>
        <v>4</v>
      </c>
      <c r="G5185" cm="1">
        <f t="array" ref="G5185">_xlfn.IFS(D5185&lt;=PERCENTILE($D$3:$D$5882,0.2),1,D5185&lt;=PERCENTILE($D$3:$D$5882,0.4),2,D5185&lt;=PERCENTILE($D$3:$D$5882,0.6),3,D5185&lt;=PERCENTILE($D$3:$D$5882,0.8),4,TRUE,5)</f>
        <v>4</v>
      </c>
      <c r="H5185" s="3" t="str" cm="1">
        <f t="array" ref="H5185">_xlfn.IFS(AND(E5185&gt;=4,F5185&gt;=4,G5185&gt;=4),"Champions",AND(E5185&gt;=3,F5185&gt;=3,G5185&gt;=3),"Loyal Customers",AND(E5185&lt;=2,F5185&gt;=3),"At Risk",AND(E5185&lt;=2,F5185&lt;=2,G5185&lt;=2),"Lost",AND(E5185&gt;=4,F5185&lt;=2),"New/Promising",TRUE,"Needs Attention")</f>
        <v>Loyal Customers</v>
      </c>
      <c r="I5185" s="3" t="str">
        <f t="shared" si="84"/>
        <v>Churned</v>
      </c>
      <c r="J5185" s="3" t="str">
        <f>_xlfn.XLOOKUP(A5185,'Country_Lookup'!$D:$D,'Country_Lookup'!$E:$E)</f>
        <v>United Kingdom</v>
      </c>
    </row>
    <row r="5186" spans="1:10" x14ac:dyDescent="0.3">
      <c r="A5186">
        <v>17586</v>
      </c>
      <c r="B5186">
        <v>619</v>
      </c>
      <c r="C5186">
        <v>1</v>
      </c>
      <c r="D5186">
        <v>167.4</v>
      </c>
      <c r="E5186" cm="1">
        <f t="array" ref="E5186">_xlfn.IFS(B5186&lt;=PERCENTILE($B$3:$B$5882,0.2),5,B5186&lt;=PERCENTILE($B$3:$B$5882,0.4),4,B5186&lt;=PERCENTILE($B$3:$B$5882,0.6),3,B5186&lt;=PERCENTILE($B$3:$B$5882,0.8),2,TRUE,1)</f>
        <v>1</v>
      </c>
      <c r="F5186" cm="1">
        <f t="array" ref="F5186">_xlfn.IFS(C5186&lt;=PERCENTILE($C$3:$C$5882,0.2),1,C5186&lt;=PERCENTILE($C$3:$C$5882,0.4),2,C5186&lt;=PERCENTILE($C$3:$C$5882,0.6),3,C5186&lt;=PERCENTILE($C$3:$C$5882,0.8),4,TRUE,5)</f>
        <v>1</v>
      </c>
      <c r="G5186" cm="1">
        <f t="array" ref="G5186">_xlfn.IFS(D5186&lt;=PERCENTILE($D$3:$D$5882,0.2),1,D5186&lt;=PERCENTILE($D$3:$D$5882,0.4),2,D5186&lt;=PERCENTILE($D$3:$D$5882,0.6),3,D5186&lt;=PERCENTILE($D$3:$D$5882,0.8),4,TRUE,5)</f>
        <v>1</v>
      </c>
      <c r="H5186" s="3" t="str" cm="1">
        <f t="array" ref="H5186">_xlfn.IFS(AND(E5186&gt;=4,F5186&gt;=4,G5186&gt;=4),"Champions",AND(E5186&gt;=3,F5186&gt;=3,G5186&gt;=3),"Loyal Customers",AND(E5186&lt;=2,F5186&gt;=3),"At Risk",AND(E5186&lt;=2,F5186&lt;=2,G5186&lt;=2),"Lost",AND(E5186&gt;=4,F5186&lt;=2),"New/Promising",TRUE,"Needs Attention")</f>
        <v>Lost</v>
      </c>
      <c r="I5186" s="3" t="str">
        <f t="shared" si="84"/>
        <v>Churned</v>
      </c>
      <c r="J5186" s="3" t="str">
        <f>_xlfn.XLOOKUP(A5186,'Country_Lookup'!$D:$D,'Country_Lookup'!$E:$E)</f>
        <v>United Kingdom</v>
      </c>
    </row>
    <row r="5187" spans="1:10" x14ac:dyDescent="0.3">
      <c r="A5187">
        <v>17587</v>
      </c>
      <c r="B5187">
        <v>628</v>
      </c>
      <c r="C5187">
        <v>1</v>
      </c>
      <c r="D5187">
        <v>181.65999999999991</v>
      </c>
      <c r="E5187" cm="1">
        <f t="array" ref="E5187">_xlfn.IFS(B5187&lt;=PERCENTILE($B$3:$B$5882,0.2),5,B5187&lt;=PERCENTILE($B$3:$B$5882,0.4),4,B5187&lt;=PERCENTILE($B$3:$B$5882,0.6),3,B5187&lt;=PERCENTILE($B$3:$B$5882,0.8),2,TRUE,1)</f>
        <v>1</v>
      </c>
      <c r="F5187" cm="1">
        <f t="array" ref="F5187">_xlfn.IFS(C5187&lt;=PERCENTILE($C$3:$C$5882,0.2),1,C5187&lt;=PERCENTILE($C$3:$C$5882,0.4),2,C5187&lt;=PERCENTILE($C$3:$C$5882,0.6),3,C5187&lt;=PERCENTILE($C$3:$C$5882,0.8),4,TRUE,5)</f>
        <v>1</v>
      </c>
      <c r="G5187" cm="1">
        <f t="array" ref="G5187">_xlfn.IFS(D5187&lt;=PERCENTILE($D$3:$D$5882,0.2),1,D5187&lt;=PERCENTILE($D$3:$D$5882,0.4),2,D5187&lt;=PERCENTILE($D$3:$D$5882,0.6),3,D5187&lt;=PERCENTILE($D$3:$D$5882,0.8),4,TRUE,5)</f>
        <v>1</v>
      </c>
      <c r="H5187" s="3" t="str" cm="1">
        <f t="array" ref="H5187">_xlfn.IFS(AND(E5187&gt;=4,F5187&gt;=4,G5187&gt;=4),"Champions",AND(E5187&gt;=3,F5187&gt;=3,G5187&gt;=3),"Loyal Customers",AND(E5187&lt;=2,F5187&gt;=3),"At Risk",AND(E5187&lt;=2,F5187&lt;=2,G5187&lt;=2),"Lost",AND(E5187&gt;=4,F5187&lt;=2),"New/Promising",TRUE,"Needs Attention")</f>
        <v>Lost</v>
      </c>
      <c r="I5187" s="3" t="str">
        <f t="shared" ref="I5187:I5250" si="85">IF(B5187&gt;90,"Churned","Active")</f>
        <v>Churned</v>
      </c>
      <c r="J5187" s="3" t="str">
        <f>_xlfn.XLOOKUP(A5187,'Country_Lookup'!$D:$D,'Country_Lookup'!$E:$E)</f>
        <v>United Kingdom</v>
      </c>
    </row>
    <row r="5188" spans="1:10" x14ac:dyDescent="0.3">
      <c r="A5188">
        <v>17588</v>
      </c>
      <c r="B5188">
        <v>100</v>
      </c>
      <c r="C5188">
        <v>7</v>
      </c>
      <c r="D5188">
        <v>2939.5499999999956</v>
      </c>
      <c r="E5188" cm="1">
        <f t="array" ref="E5188">_xlfn.IFS(B5188&lt;=PERCENTILE($B$3:$B$5882,0.2),5,B5188&lt;=PERCENTILE($B$3:$B$5882,0.4),4,B5188&lt;=PERCENTILE($B$3:$B$5882,0.6),3,B5188&lt;=PERCENTILE($B$3:$B$5882,0.8),2,TRUE,1)</f>
        <v>3</v>
      </c>
      <c r="F5188" cm="1">
        <f t="array" ref="F5188">_xlfn.IFS(C5188&lt;=PERCENTILE($C$3:$C$5882,0.2),1,C5188&lt;=PERCENTILE($C$3:$C$5882,0.4),2,C5188&lt;=PERCENTILE($C$3:$C$5882,0.6),3,C5188&lt;=PERCENTILE($C$3:$C$5882,0.8),4,TRUE,5)</f>
        <v>4</v>
      </c>
      <c r="G5188" cm="1">
        <f t="array" ref="G5188">_xlfn.IFS(D5188&lt;=PERCENTILE($D$3:$D$5882,0.2),1,D5188&lt;=PERCENTILE($D$3:$D$5882,0.4),2,D5188&lt;=PERCENTILE($D$3:$D$5882,0.6),3,D5188&lt;=PERCENTILE($D$3:$D$5882,0.8),4,TRUE,5)</f>
        <v>4</v>
      </c>
      <c r="H5188" s="3" t="str" cm="1">
        <f t="array" ref="H5188">_xlfn.IFS(AND(E5188&gt;=4,F5188&gt;=4,G5188&gt;=4),"Champions",AND(E5188&gt;=3,F5188&gt;=3,G5188&gt;=3),"Loyal Customers",AND(E5188&lt;=2,F5188&gt;=3),"At Risk",AND(E5188&lt;=2,F5188&lt;=2,G5188&lt;=2),"Lost",AND(E5188&gt;=4,F5188&lt;=2),"New/Promising",TRUE,"Needs Attention")</f>
        <v>Loyal Customers</v>
      </c>
      <c r="I5188" s="3" t="str">
        <f t="shared" si="85"/>
        <v>Churned</v>
      </c>
      <c r="J5188" s="3" t="str">
        <f>_xlfn.XLOOKUP(A5188,'Country_Lookup'!$D:$D,'Country_Lookup'!$E:$E)</f>
        <v>United Kingdom</v>
      </c>
    </row>
    <row r="5189" spans="1:10" x14ac:dyDescent="0.3">
      <c r="A5189">
        <v>17589</v>
      </c>
      <c r="B5189">
        <v>60</v>
      </c>
      <c r="C5189">
        <v>18</v>
      </c>
      <c r="D5189">
        <v>14049.869999999795</v>
      </c>
      <c r="E5189" cm="1">
        <f t="array" ref="E5189">_xlfn.IFS(B5189&lt;=PERCENTILE($B$3:$B$5882,0.2),5,B5189&lt;=PERCENTILE($B$3:$B$5882,0.4),4,B5189&lt;=PERCENTILE($B$3:$B$5882,0.6),3,B5189&lt;=PERCENTILE($B$3:$B$5882,0.8),2,TRUE,1)</f>
        <v>3</v>
      </c>
      <c r="F5189" cm="1">
        <f t="array" ref="F5189">_xlfn.IFS(C5189&lt;=PERCENTILE($C$3:$C$5882,0.2),1,C5189&lt;=PERCENTILE($C$3:$C$5882,0.4),2,C5189&lt;=PERCENTILE($C$3:$C$5882,0.6),3,C5189&lt;=PERCENTILE($C$3:$C$5882,0.8),4,TRUE,5)</f>
        <v>5</v>
      </c>
      <c r="G5189" cm="1">
        <f t="array" ref="G5189">_xlfn.IFS(D5189&lt;=PERCENTILE($D$3:$D$5882,0.2),1,D5189&lt;=PERCENTILE($D$3:$D$5882,0.4),2,D5189&lt;=PERCENTILE($D$3:$D$5882,0.6),3,D5189&lt;=PERCENTILE($D$3:$D$5882,0.8),4,TRUE,5)</f>
        <v>5</v>
      </c>
      <c r="H5189" s="3" t="str" cm="1">
        <f t="array" ref="H5189">_xlfn.IFS(AND(E5189&gt;=4,F5189&gt;=4,G5189&gt;=4),"Champions",AND(E5189&gt;=3,F5189&gt;=3,G5189&gt;=3),"Loyal Customers",AND(E5189&lt;=2,F5189&gt;=3),"At Risk",AND(E5189&lt;=2,F5189&lt;=2,G5189&lt;=2),"Lost",AND(E5189&gt;=4,F5189&lt;=2),"New/Promising",TRUE,"Needs Attention")</f>
        <v>Loyal Customers</v>
      </c>
      <c r="I5189" s="3" t="str">
        <f t="shared" si="85"/>
        <v>Active</v>
      </c>
      <c r="J5189" s="3" t="str">
        <f>_xlfn.XLOOKUP(A5189,'Country_Lookup'!$D:$D,'Country_Lookup'!$E:$E)</f>
        <v>United Kingdom</v>
      </c>
    </row>
    <row r="5190" spans="1:10" x14ac:dyDescent="0.3">
      <c r="A5190">
        <v>17590</v>
      </c>
      <c r="B5190">
        <v>2</v>
      </c>
      <c r="C5190">
        <v>3</v>
      </c>
      <c r="D5190">
        <v>1479.2199999999975</v>
      </c>
      <c r="E5190" cm="1">
        <f t="array" ref="E5190">_xlfn.IFS(B5190&lt;=PERCENTILE($B$3:$B$5882,0.2),5,B5190&lt;=PERCENTILE($B$3:$B$5882,0.4),4,B5190&lt;=PERCENTILE($B$3:$B$5882,0.6),3,B5190&lt;=PERCENTILE($B$3:$B$5882,0.8),2,TRUE,1)</f>
        <v>5</v>
      </c>
      <c r="F5190" cm="1">
        <f t="array" ref="F5190">_xlfn.IFS(C5190&lt;=PERCENTILE($C$3:$C$5882,0.2),1,C5190&lt;=PERCENTILE($C$3:$C$5882,0.4),2,C5190&lt;=PERCENTILE($C$3:$C$5882,0.6),3,C5190&lt;=PERCENTILE($C$3:$C$5882,0.8),4,TRUE,5)</f>
        <v>3</v>
      </c>
      <c r="G5190" cm="1">
        <f t="array" ref="G5190">_xlfn.IFS(D5190&lt;=PERCENTILE($D$3:$D$5882,0.2),1,D5190&lt;=PERCENTILE($D$3:$D$5882,0.4),2,D5190&lt;=PERCENTILE($D$3:$D$5882,0.6),3,D5190&lt;=PERCENTILE($D$3:$D$5882,0.8),4,TRUE,5)</f>
        <v>4</v>
      </c>
      <c r="H5190" s="3" t="str" cm="1">
        <f t="array" ref="H5190">_xlfn.IFS(AND(E5190&gt;=4,F5190&gt;=4,G5190&gt;=4),"Champions",AND(E5190&gt;=3,F5190&gt;=3,G5190&gt;=3),"Loyal Customers",AND(E5190&lt;=2,F5190&gt;=3),"At Risk",AND(E5190&lt;=2,F5190&lt;=2,G5190&lt;=2),"Lost",AND(E5190&gt;=4,F5190&lt;=2),"New/Promising",TRUE,"Needs Attention")</f>
        <v>Loyal Customers</v>
      </c>
      <c r="I5190" s="3" t="str">
        <f t="shared" si="85"/>
        <v>Active</v>
      </c>
      <c r="J5190" s="3" t="str">
        <f>_xlfn.XLOOKUP(A5190,'Country_Lookup'!$D:$D,'Country_Lookup'!$E:$E)</f>
        <v>United Kingdom</v>
      </c>
    </row>
    <row r="5191" spans="1:10" x14ac:dyDescent="0.3">
      <c r="A5191">
        <v>17591</v>
      </c>
      <c r="B5191">
        <v>73</v>
      </c>
      <c r="C5191">
        <v>8</v>
      </c>
      <c r="D5191">
        <v>2776.6700000000037</v>
      </c>
      <c r="E5191" cm="1">
        <f t="array" ref="E5191">_xlfn.IFS(B5191&lt;=PERCENTILE($B$3:$B$5882,0.2),5,B5191&lt;=PERCENTILE($B$3:$B$5882,0.4),4,B5191&lt;=PERCENTILE($B$3:$B$5882,0.6),3,B5191&lt;=PERCENTILE($B$3:$B$5882,0.8),2,TRUE,1)</f>
        <v>3</v>
      </c>
      <c r="F5191" cm="1">
        <f t="array" ref="F5191">_xlfn.IFS(C5191&lt;=PERCENTILE($C$3:$C$5882,0.2),1,C5191&lt;=PERCENTILE($C$3:$C$5882,0.4),2,C5191&lt;=PERCENTILE($C$3:$C$5882,0.6),3,C5191&lt;=PERCENTILE($C$3:$C$5882,0.8),4,TRUE,5)</f>
        <v>4</v>
      </c>
      <c r="G5191" cm="1">
        <f t="array" ref="G5191">_xlfn.IFS(D5191&lt;=PERCENTILE($D$3:$D$5882,0.2),1,D5191&lt;=PERCENTILE($D$3:$D$5882,0.4),2,D5191&lt;=PERCENTILE($D$3:$D$5882,0.6),3,D5191&lt;=PERCENTILE($D$3:$D$5882,0.8),4,TRUE,5)</f>
        <v>4</v>
      </c>
      <c r="H5191" s="3" t="str" cm="1">
        <f t="array" ref="H5191">_xlfn.IFS(AND(E5191&gt;=4,F5191&gt;=4,G5191&gt;=4),"Champions",AND(E5191&gt;=3,F5191&gt;=3,G5191&gt;=3),"Loyal Customers",AND(E5191&lt;=2,F5191&gt;=3),"At Risk",AND(E5191&lt;=2,F5191&lt;=2,G5191&lt;=2),"Lost",AND(E5191&gt;=4,F5191&lt;=2),"New/Promising",TRUE,"Needs Attention")</f>
        <v>Loyal Customers</v>
      </c>
      <c r="I5191" s="3" t="str">
        <f t="shared" si="85"/>
        <v>Active</v>
      </c>
      <c r="J5191" s="3" t="str">
        <f>_xlfn.XLOOKUP(A5191,'Country_Lookup'!$D:$D,'Country_Lookup'!$E:$E)</f>
        <v>United Kingdom</v>
      </c>
    </row>
    <row r="5192" spans="1:10" x14ac:dyDescent="0.3">
      <c r="A5192">
        <v>17592</v>
      </c>
      <c r="B5192">
        <v>738</v>
      </c>
      <c r="C5192">
        <v>1</v>
      </c>
      <c r="D5192">
        <v>148.29999999999998</v>
      </c>
      <c r="E5192" cm="1">
        <f t="array" ref="E5192">_xlfn.IFS(B5192&lt;=PERCENTILE($B$3:$B$5882,0.2),5,B5192&lt;=PERCENTILE($B$3:$B$5882,0.4),4,B5192&lt;=PERCENTILE($B$3:$B$5882,0.6),3,B5192&lt;=PERCENTILE($B$3:$B$5882,0.8),2,TRUE,1)</f>
        <v>1</v>
      </c>
      <c r="F5192" cm="1">
        <f t="array" ref="F5192">_xlfn.IFS(C5192&lt;=PERCENTILE($C$3:$C$5882,0.2),1,C5192&lt;=PERCENTILE($C$3:$C$5882,0.4),2,C5192&lt;=PERCENTILE($C$3:$C$5882,0.6),3,C5192&lt;=PERCENTILE($C$3:$C$5882,0.8),4,TRUE,5)</f>
        <v>1</v>
      </c>
      <c r="G5192" cm="1">
        <f t="array" ref="G5192">_xlfn.IFS(D5192&lt;=PERCENTILE($D$3:$D$5882,0.2),1,D5192&lt;=PERCENTILE($D$3:$D$5882,0.4),2,D5192&lt;=PERCENTILE($D$3:$D$5882,0.6),3,D5192&lt;=PERCENTILE($D$3:$D$5882,0.8),4,TRUE,5)</f>
        <v>1</v>
      </c>
      <c r="H5192" s="3" t="str" cm="1">
        <f t="array" ref="H5192">_xlfn.IFS(AND(E5192&gt;=4,F5192&gt;=4,G5192&gt;=4),"Champions",AND(E5192&gt;=3,F5192&gt;=3,G5192&gt;=3),"Loyal Customers",AND(E5192&lt;=2,F5192&gt;=3),"At Risk",AND(E5192&lt;=2,F5192&lt;=2,G5192&lt;=2),"Lost",AND(E5192&gt;=4,F5192&lt;=2),"New/Promising",TRUE,"Needs Attention")</f>
        <v>Lost</v>
      </c>
      <c r="I5192" s="3" t="str">
        <f t="shared" si="85"/>
        <v>Churned</v>
      </c>
      <c r="J5192" s="3" t="str">
        <f>_xlfn.XLOOKUP(A5192,'Country_Lookup'!$D:$D,'Country_Lookup'!$E:$E)</f>
        <v>United Kingdom</v>
      </c>
    </row>
    <row r="5193" spans="1:10" x14ac:dyDescent="0.3">
      <c r="A5193">
        <v>17593</v>
      </c>
      <c r="B5193">
        <v>3</v>
      </c>
      <c r="C5193">
        <v>11</v>
      </c>
      <c r="D5193">
        <v>8095.7999999999538</v>
      </c>
      <c r="E5193" cm="1">
        <f t="array" ref="E5193">_xlfn.IFS(B5193&lt;=PERCENTILE($B$3:$B$5882,0.2),5,B5193&lt;=PERCENTILE($B$3:$B$5882,0.4),4,B5193&lt;=PERCENTILE($B$3:$B$5882,0.6),3,B5193&lt;=PERCENTILE($B$3:$B$5882,0.8),2,TRUE,1)</f>
        <v>5</v>
      </c>
      <c r="F5193" cm="1">
        <f t="array" ref="F5193">_xlfn.IFS(C5193&lt;=PERCENTILE($C$3:$C$5882,0.2),1,C5193&lt;=PERCENTILE($C$3:$C$5882,0.4),2,C5193&lt;=PERCENTILE($C$3:$C$5882,0.6),3,C5193&lt;=PERCENTILE($C$3:$C$5882,0.8),4,TRUE,5)</f>
        <v>5</v>
      </c>
      <c r="G5193" cm="1">
        <f t="array" ref="G5193">_xlfn.IFS(D5193&lt;=PERCENTILE($D$3:$D$5882,0.2),1,D5193&lt;=PERCENTILE($D$3:$D$5882,0.4),2,D5193&lt;=PERCENTILE($D$3:$D$5882,0.6),3,D5193&lt;=PERCENTILE($D$3:$D$5882,0.8),4,TRUE,5)</f>
        <v>5</v>
      </c>
      <c r="H5193" s="3" t="str" cm="1">
        <f t="array" ref="H5193">_xlfn.IFS(AND(E5193&gt;=4,F5193&gt;=4,G5193&gt;=4),"Champions",AND(E5193&gt;=3,F5193&gt;=3,G5193&gt;=3),"Loyal Customers",AND(E5193&lt;=2,F5193&gt;=3),"At Risk",AND(E5193&lt;=2,F5193&lt;=2,G5193&lt;=2),"Lost",AND(E5193&gt;=4,F5193&lt;=2),"New/Promising",TRUE,"Needs Attention")</f>
        <v>Champions</v>
      </c>
      <c r="I5193" s="3" t="str">
        <f t="shared" si="85"/>
        <v>Active</v>
      </c>
      <c r="J5193" s="3" t="str">
        <f>_xlfn.XLOOKUP(A5193,'Country_Lookup'!$D:$D,'Country_Lookup'!$E:$E)</f>
        <v>United Kingdom</v>
      </c>
    </row>
    <row r="5194" spans="1:10" x14ac:dyDescent="0.3">
      <c r="A5194">
        <v>17594</v>
      </c>
      <c r="B5194">
        <v>85</v>
      </c>
      <c r="C5194">
        <v>4</v>
      </c>
      <c r="D5194">
        <v>2497.8800000000028</v>
      </c>
      <c r="E5194" cm="1">
        <f t="array" ref="E5194">_xlfn.IFS(B5194&lt;=PERCENTILE($B$3:$B$5882,0.2),5,B5194&lt;=PERCENTILE($B$3:$B$5882,0.4),4,B5194&lt;=PERCENTILE($B$3:$B$5882,0.6),3,B5194&lt;=PERCENTILE($B$3:$B$5882,0.8),2,TRUE,1)</f>
        <v>3</v>
      </c>
      <c r="F5194" cm="1">
        <f t="array" ref="F5194">_xlfn.IFS(C5194&lt;=PERCENTILE($C$3:$C$5882,0.2),1,C5194&lt;=PERCENTILE($C$3:$C$5882,0.4),2,C5194&lt;=PERCENTILE($C$3:$C$5882,0.6),3,C5194&lt;=PERCENTILE($C$3:$C$5882,0.8),4,TRUE,5)</f>
        <v>3</v>
      </c>
      <c r="G5194" cm="1">
        <f t="array" ref="G5194">_xlfn.IFS(D5194&lt;=PERCENTILE($D$3:$D$5882,0.2),1,D5194&lt;=PERCENTILE($D$3:$D$5882,0.4),2,D5194&lt;=PERCENTILE($D$3:$D$5882,0.6),3,D5194&lt;=PERCENTILE($D$3:$D$5882,0.8),4,TRUE,5)</f>
        <v>4</v>
      </c>
      <c r="H5194" s="3" t="str" cm="1">
        <f t="array" ref="H5194">_xlfn.IFS(AND(E5194&gt;=4,F5194&gt;=4,G5194&gt;=4),"Champions",AND(E5194&gt;=3,F5194&gt;=3,G5194&gt;=3),"Loyal Customers",AND(E5194&lt;=2,F5194&gt;=3),"At Risk",AND(E5194&lt;=2,F5194&lt;=2,G5194&lt;=2),"Lost",AND(E5194&gt;=4,F5194&lt;=2),"New/Promising",TRUE,"Needs Attention")</f>
        <v>Loyal Customers</v>
      </c>
      <c r="I5194" s="3" t="str">
        <f t="shared" si="85"/>
        <v>Active</v>
      </c>
      <c r="J5194" s="3" t="str">
        <f>_xlfn.XLOOKUP(A5194,'Country_Lookup'!$D:$D,'Country_Lookup'!$E:$E)</f>
        <v>United Kingdom</v>
      </c>
    </row>
    <row r="5195" spans="1:10" x14ac:dyDescent="0.3">
      <c r="A5195">
        <v>17595</v>
      </c>
      <c r="B5195">
        <v>12</v>
      </c>
      <c r="C5195">
        <v>2</v>
      </c>
      <c r="D5195">
        <v>388.79000000000065</v>
      </c>
      <c r="E5195" cm="1">
        <f t="array" ref="E5195">_xlfn.IFS(B5195&lt;=PERCENTILE($B$3:$B$5882,0.2),5,B5195&lt;=PERCENTILE($B$3:$B$5882,0.4),4,B5195&lt;=PERCENTILE($B$3:$B$5882,0.6),3,B5195&lt;=PERCENTILE($B$3:$B$5882,0.8),2,TRUE,1)</f>
        <v>5</v>
      </c>
      <c r="F5195" cm="1">
        <f t="array" ref="F5195">_xlfn.IFS(C5195&lt;=PERCENTILE($C$3:$C$5882,0.2),1,C5195&lt;=PERCENTILE($C$3:$C$5882,0.4),2,C5195&lt;=PERCENTILE($C$3:$C$5882,0.6),3,C5195&lt;=PERCENTILE($C$3:$C$5882,0.8),4,TRUE,5)</f>
        <v>2</v>
      </c>
      <c r="G5195" cm="1">
        <f t="array" ref="G5195">_xlfn.IFS(D5195&lt;=PERCENTILE($D$3:$D$5882,0.2),1,D5195&lt;=PERCENTILE($D$3:$D$5882,0.4),2,D5195&lt;=PERCENTILE($D$3:$D$5882,0.6),3,D5195&lt;=PERCENTILE($D$3:$D$5882,0.8),4,TRUE,5)</f>
        <v>2</v>
      </c>
      <c r="H5195" s="3" t="str" cm="1">
        <f t="array" ref="H5195">_xlfn.IFS(AND(E5195&gt;=4,F5195&gt;=4,G5195&gt;=4),"Champions",AND(E5195&gt;=3,F5195&gt;=3,G5195&gt;=3),"Loyal Customers",AND(E5195&lt;=2,F5195&gt;=3),"At Risk",AND(E5195&lt;=2,F5195&lt;=2,G5195&lt;=2),"Lost",AND(E5195&gt;=4,F5195&lt;=2),"New/Promising",TRUE,"Needs Attention")</f>
        <v>New/Promising</v>
      </c>
      <c r="I5195" s="3" t="str">
        <f t="shared" si="85"/>
        <v>Active</v>
      </c>
      <c r="J5195" s="3" t="str">
        <f>_xlfn.XLOOKUP(A5195,'Country_Lookup'!$D:$D,'Country_Lookup'!$E:$E)</f>
        <v>United Kingdom</v>
      </c>
    </row>
    <row r="5196" spans="1:10" x14ac:dyDescent="0.3">
      <c r="A5196">
        <v>17596</v>
      </c>
      <c r="B5196">
        <v>23</v>
      </c>
      <c r="C5196">
        <v>13</v>
      </c>
      <c r="D5196">
        <v>4920.6699999999601</v>
      </c>
      <c r="E5196" cm="1">
        <f t="array" ref="E5196">_xlfn.IFS(B5196&lt;=PERCENTILE($B$3:$B$5882,0.2),5,B5196&lt;=PERCENTILE($B$3:$B$5882,0.4),4,B5196&lt;=PERCENTILE($B$3:$B$5882,0.6),3,B5196&lt;=PERCENTILE($B$3:$B$5882,0.8),2,TRUE,1)</f>
        <v>4</v>
      </c>
      <c r="F5196" cm="1">
        <f t="array" ref="F5196">_xlfn.IFS(C5196&lt;=PERCENTILE($C$3:$C$5882,0.2),1,C5196&lt;=PERCENTILE($C$3:$C$5882,0.4),2,C5196&lt;=PERCENTILE($C$3:$C$5882,0.6),3,C5196&lt;=PERCENTILE($C$3:$C$5882,0.8),4,TRUE,5)</f>
        <v>5</v>
      </c>
      <c r="G5196" cm="1">
        <f t="array" ref="G5196">_xlfn.IFS(D5196&lt;=PERCENTILE($D$3:$D$5882,0.2),1,D5196&lt;=PERCENTILE($D$3:$D$5882,0.4),2,D5196&lt;=PERCENTILE($D$3:$D$5882,0.6),3,D5196&lt;=PERCENTILE($D$3:$D$5882,0.8),4,TRUE,5)</f>
        <v>5</v>
      </c>
      <c r="H5196" s="3" t="str" cm="1">
        <f t="array" ref="H5196">_xlfn.IFS(AND(E5196&gt;=4,F5196&gt;=4,G5196&gt;=4),"Champions",AND(E5196&gt;=3,F5196&gt;=3,G5196&gt;=3),"Loyal Customers",AND(E5196&lt;=2,F5196&gt;=3),"At Risk",AND(E5196&lt;=2,F5196&lt;=2,G5196&lt;=2),"Lost",AND(E5196&gt;=4,F5196&lt;=2),"New/Promising",TRUE,"Needs Attention")</f>
        <v>Champions</v>
      </c>
      <c r="I5196" s="3" t="str">
        <f t="shared" si="85"/>
        <v>Active</v>
      </c>
      <c r="J5196" s="3" t="str">
        <f>_xlfn.XLOOKUP(A5196,'Country_Lookup'!$D:$D,'Country_Lookup'!$E:$E)</f>
        <v>United Kingdom</v>
      </c>
    </row>
    <row r="5197" spans="1:10" x14ac:dyDescent="0.3">
      <c r="A5197">
        <v>17597</v>
      </c>
      <c r="B5197">
        <v>213</v>
      </c>
      <c r="C5197">
        <v>5</v>
      </c>
      <c r="D5197">
        <v>3484.0900000000088</v>
      </c>
      <c r="E5197" cm="1">
        <f t="array" ref="E5197">_xlfn.IFS(B5197&lt;=PERCENTILE($B$3:$B$5882,0.2),5,B5197&lt;=PERCENTILE($B$3:$B$5882,0.4),4,B5197&lt;=PERCENTILE($B$3:$B$5882,0.6),3,B5197&lt;=PERCENTILE($B$3:$B$5882,0.8),2,TRUE,1)</f>
        <v>2</v>
      </c>
      <c r="F5197" cm="1">
        <f t="array" ref="F5197">_xlfn.IFS(C5197&lt;=PERCENTILE($C$3:$C$5882,0.2),1,C5197&lt;=PERCENTILE($C$3:$C$5882,0.4),2,C5197&lt;=PERCENTILE($C$3:$C$5882,0.6),3,C5197&lt;=PERCENTILE($C$3:$C$5882,0.8),4,TRUE,5)</f>
        <v>4</v>
      </c>
      <c r="G5197" cm="1">
        <f t="array" ref="G5197">_xlfn.IFS(D5197&lt;=PERCENTILE($D$3:$D$5882,0.2),1,D5197&lt;=PERCENTILE($D$3:$D$5882,0.4),2,D5197&lt;=PERCENTILE($D$3:$D$5882,0.6),3,D5197&lt;=PERCENTILE($D$3:$D$5882,0.8),4,TRUE,5)</f>
        <v>5</v>
      </c>
      <c r="H5197" s="3" t="str" cm="1">
        <f t="array" ref="H5197">_xlfn.IFS(AND(E5197&gt;=4,F5197&gt;=4,G5197&gt;=4),"Champions",AND(E5197&gt;=3,F5197&gt;=3,G5197&gt;=3),"Loyal Customers",AND(E5197&lt;=2,F5197&gt;=3),"At Risk",AND(E5197&lt;=2,F5197&lt;=2,G5197&lt;=2),"Lost",AND(E5197&gt;=4,F5197&lt;=2),"New/Promising",TRUE,"Needs Attention")</f>
        <v>At Risk</v>
      </c>
      <c r="I5197" s="3" t="str">
        <f t="shared" si="85"/>
        <v>Churned</v>
      </c>
      <c r="J5197" s="3" t="str">
        <f>_xlfn.XLOOKUP(A5197,'Country_Lookup'!$D:$D,'Country_Lookup'!$E:$E)</f>
        <v>United Kingdom</v>
      </c>
    </row>
    <row r="5198" spans="1:10" x14ac:dyDescent="0.3">
      <c r="A5198">
        <v>17598</v>
      </c>
      <c r="B5198">
        <v>381</v>
      </c>
      <c r="C5198">
        <v>1</v>
      </c>
      <c r="D5198">
        <v>409.98</v>
      </c>
      <c r="E5198" cm="1">
        <f t="array" ref="E5198">_xlfn.IFS(B5198&lt;=PERCENTILE($B$3:$B$5882,0.2),5,B5198&lt;=PERCENTILE($B$3:$B$5882,0.4),4,B5198&lt;=PERCENTILE($B$3:$B$5882,0.6),3,B5198&lt;=PERCENTILE($B$3:$B$5882,0.8),2,TRUE,1)</f>
        <v>2</v>
      </c>
      <c r="F5198" cm="1">
        <f t="array" ref="F5198">_xlfn.IFS(C5198&lt;=PERCENTILE($C$3:$C$5882,0.2),1,C5198&lt;=PERCENTILE($C$3:$C$5882,0.4),2,C5198&lt;=PERCENTILE($C$3:$C$5882,0.6),3,C5198&lt;=PERCENTILE($C$3:$C$5882,0.8),4,TRUE,5)</f>
        <v>1</v>
      </c>
      <c r="G5198" cm="1">
        <f t="array" ref="G5198">_xlfn.IFS(D5198&lt;=PERCENTILE($D$3:$D$5882,0.2),1,D5198&lt;=PERCENTILE($D$3:$D$5882,0.4),2,D5198&lt;=PERCENTILE($D$3:$D$5882,0.6),3,D5198&lt;=PERCENTILE($D$3:$D$5882,0.8),4,TRUE,5)</f>
        <v>2</v>
      </c>
      <c r="H5198" s="3" t="str" cm="1">
        <f t="array" ref="H5198">_xlfn.IFS(AND(E5198&gt;=4,F5198&gt;=4,G5198&gt;=4),"Champions",AND(E5198&gt;=3,F5198&gt;=3,G5198&gt;=3),"Loyal Customers",AND(E5198&lt;=2,F5198&gt;=3),"At Risk",AND(E5198&lt;=2,F5198&lt;=2,G5198&lt;=2),"Lost",AND(E5198&gt;=4,F5198&lt;=2),"New/Promising",TRUE,"Needs Attention")</f>
        <v>Lost</v>
      </c>
      <c r="I5198" s="3" t="str">
        <f t="shared" si="85"/>
        <v>Churned</v>
      </c>
      <c r="J5198" s="3" t="str">
        <f>_xlfn.XLOOKUP(A5198,'Country_Lookup'!$D:$D,'Country_Lookup'!$E:$E)</f>
        <v>United Kingdom</v>
      </c>
    </row>
    <row r="5199" spans="1:10" x14ac:dyDescent="0.3">
      <c r="A5199">
        <v>17599</v>
      </c>
      <c r="B5199">
        <v>477</v>
      </c>
      <c r="C5199">
        <v>1</v>
      </c>
      <c r="D5199">
        <v>52.04999999999999</v>
      </c>
      <c r="E5199" cm="1">
        <f t="array" ref="E5199">_xlfn.IFS(B5199&lt;=PERCENTILE($B$3:$B$5882,0.2),5,B5199&lt;=PERCENTILE($B$3:$B$5882,0.4),4,B5199&lt;=PERCENTILE($B$3:$B$5882,0.6),3,B5199&lt;=PERCENTILE($B$3:$B$5882,0.8),2,TRUE,1)</f>
        <v>1</v>
      </c>
      <c r="F5199" cm="1">
        <f t="array" ref="F5199">_xlfn.IFS(C5199&lt;=PERCENTILE($C$3:$C$5882,0.2),1,C5199&lt;=PERCENTILE($C$3:$C$5882,0.4),2,C5199&lt;=PERCENTILE($C$3:$C$5882,0.6),3,C5199&lt;=PERCENTILE($C$3:$C$5882,0.8),4,TRUE,5)</f>
        <v>1</v>
      </c>
      <c r="G5199" cm="1">
        <f t="array" ref="G5199">_xlfn.IFS(D5199&lt;=PERCENTILE($D$3:$D$5882,0.2),1,D5199&lt;=PERCENTILE($D$3:$D$5882,0.4),2,D5199&lt;=PERCENTILE($D$3:$D$5882,0.6),3,D5199&lt;=PERCENTILE($D$3:$D$5882,0.8),4,TRUE,5)</f>
        <v>1</v>
      </c>
      <c r="H5199" s="3" t="str" cm="1">
        <f t="array" ref="H5199">_xlfn.IFS(AND(E5199&gt;=4,F5199&gt;=4,G5199&gt;=4),"Champions",AND(E5199&gt;=3,F5199&gt;=3,G5199&gt;=3),"Loyal Customers",AND(E5199&lt;=2,F5199&gt;=3),"At Risk",AND(E5199&lt;=2,F5199&lt;=2,G5199&lt;=2),"Lost",AND(E5199&gt;=4,F5199&lt;=2),"New/Promising",TRUE,"Needs Attention")</f>
        <v>Lost</v>
      </c>
      <c r="I5199" s="3" t="str">
        <f t="shared" si="85"/>
        <v>Churned</v>
      </c>
      <c r="J5199" s="3" t="str">
        <f>_xlfn.XLOOKUP(A5199,'Country_Lookup'!$D:$D,'Country_Lookup'!$E:$E)</f>
        <v>United Kingdom</v>
      </c>
    </row>
    <row r="5200" spans="1:10" x14ac:dyDescent="0.3">
      <c r="A5200">
        <v>17600</v>
      </c>
      <c r="B5200">
        <v>17</v>
      </c>
      <c r="C5200">
        <v>1</v>
      </c>
      <c r="D5200">
        <v>161.67000000000002</v>
      </c>
      <c r="E5200" cm="1">
        <f t="array" ref="E5200">_xlfn.IFS(B5200&lt;=PERCENTILE($B$3:$B$5882,0.2),5,B5200&lt;=PERCENTILE($B$3:$B$5882,0.4),4,B5200&lt;=PERCENTILE($B$3:$B$5882,0.6),3,B5200&lt;=PERCENTILE($B$3:$B$5882,0.8),2,TRUE,1)</f>
        <v>5</v>
      </c>
      <c r="F5200" cm="1">
        <f t="array" ref="F5200">_xlfn.IFS(C5200&lt;=PERCENTILE($C$3:$C$5882,0.2),1,C5200&lt;=PERCENTILE($C$3:$C$5882,0.4),2,C5200&lt;=PERCENTILE($C$3:$C$5882,0.6),3,C5200&lt;=PERCENTILE($C$3:$C$5882,0.8),4,TRUE,5)</f>
        <v>1</v>
      </c>
      <c r="G5200" cm="1">
        <f t="array" ref="G5200">_xlfn.IFS(D5200&lt;=PERCENTILE($D$3:$D$5882,0.2),1,D5200&lt;=PERCENTILE($D$3:$D$5882,0.4),2,D5200&lt;=PERCENTILE($D$3:$D$5882,0.6),3,D5200&lt;=PERCENTILE($D$3:$D$5882,0.8),4,TRUE,5)</f>
        <v>1</v>
      </c>
      <c r="H5200" s="3" t="str" cm="1">
        <f t="array" ref="H5200">_xlfn.IFS(AND(E5200&gt;=4,F5200&gt;=4,G5200&gt;=4),"Champions",AND(E5200&gt;=3,F5200&gt;=3,G5200&gt;=3),"Loyal Customers",AND(E5200&lt;=2,F5200&gt;=3),"At Risk",AND(E5200&lt;=2,F5200&lt;=2,G5200&lt;=2),"Lost",AND(E5200&gt;=4,F5200&lt;=2),"New/Promising",TRUE,"Needs Attention")</f>
        <v>New/Promising</v>
      </c>
      <c r="I5200" s="3" t="str">
        <f t="shared" si="85"/>
        <v>Active</v>
      </c>
      <c r="J5200" s="3" t="str">
        <f>_xlfn.XLOOKUP(A5200,'Country_Lookup'!$D:$D,'Country_Lookup'!$E:$E)</f>
        <v>United Kingdom</v>
      </c>
    </row>
    <row r="5201" spans="1:10" x14ac:dyDescent="0.3">
      <c r="A5201">
        <v>17601</v>
      </c>
      <c r="B5201">
        <v>239</v>
      </c>
      <c r="C5201">
        <v>2</v>
      </c>
      <c r="D5201">
        <v>421.47999999999962</v>
      </c>
      <c r="E5201" cm="1">
        <f t="array" ref="E5201">_xlfn.IFS(B5201&lt;=PERCENTILE($B$3:$B$5882,0.2),5,B5201&lt;=PERCENTILE($B$3:$B$5882,0.4),4,B5201&lt;=PERCENTILE($B$3:$B$5882,0.6),3,B5201&lt;=PERCENTILE($B$3:$B$5882,0.8),2,TRUE,1)</f>
        <v>2</v>
      </c>
      <c r="F5201" cm="1">
        <f t="array" ref="F5201">_xlfn.IFS(C5201&lt;=PERCENTILE($C$3:$C$5882,0.2),1,C5201&lt;=PERCENTILE($C$3:$C$5882,0.4),2,C5201&lt;=PERCENTILE($C$3:$C$5882,0.6),3,C5201&lt;=PERCENTILE($C$3:$C$5882,0.8),4,TRUE,5)</f>
        <v>2</v>
      </c>
      <c r="G5201" cm="1">
        <f t="array" ref="G5201">_xlfn.IFS(D5201&lt;=PERCENTILE($D$3:$D$5882,0.2),1,D5201&lt;=PERCENTILE($D$3:$D$5882,0.4),2,D5201&lt;=PERCENTILE($D$3:$D$5882,0.6),3,D5201&lt;=PERCENTILE($D$3:$D$5882,0.8),4,TRUE,5)</f>
        <v>2</v>
      </c>
      <c r="H5201" s="3" t="str" cm="1">
        <f t="array" ref="H5201">_xlfn.IFS(AND(E5201&gt;=4,F5201&gt;=4,G5201&gt;=4),"Champions",AND(E5201&gt;=3,F5201&gt;=3,G5201&gt;=3),"Loyal Customers",AND(E5201&lt;=2,F5201&gt;=3),"At Risk",AND(E5201&lt;=2,F5201&lt;=2,G5201&lt;=2),"Lost",AND(E5201&gt;=4,F5201&lt;=2),"New/Promising",TRUE,"Needs Attention")</f>
        <v>Lost</v>
      </c>
      <c r="I5201" s="3" t="str">
        <f t="shared" si="85"/>
        <v>Churned</v>
      </c>
      <c r="J5201" s="3" t="str">
        <f>_xlfn.XLOOKUP(A5201,'Country_Lookup'!$D:$D,'Country_Lookup'!$E:$E)</f>
        <v>United Kingdom</v>
      </c>
    </row>
    <row r="5202" spans="1:10" x14ac:dyDescent="0.3">
      <c r="A5202">
        <v>17602</v>
      </c>
      <c r="B5202">
        <v>2</v>
      </c>
      <c r="C5202">
        <v>14</v>
      </c>
      <c r="D5202">
        <v>7451.1299999999055</v>
      </c>
      <c r="E5202" cm="1">
        <f t="array" ref="E5202">_xlfn.IFS(B5202&lt;=PERCENTILE($B$3:$B$5882,0.2),5,B5202&lt;=PERCENTILE($B$3:$B$5882,0.4),4,B5202&lt;=PERCENTILE($B$3:$B$5882,0.6),3,B5202&lt;=PERCENTILE($B$3:$B$5882,0.8),2,TRUE,1)</f>
        <v>5</v>
      </c>
      <c r="F5202" cm="1">
        <f t="array" ref="F5202">_xlfn.IFS(C5202&lt;=PERCENTILE($C$3:$C$5882,0.2),1,C5202&lt;=PERCENTILE($C$3:$C$5882,0.4),2,C5202&lt;=PERCENTILE($C$3:$C$5882,0.6),3,C5202&lt;=PERCENTILE($C$3:$C$5882,0.8),4,TRUE,5)</f>
        <v>5</v>
      </c>
      <c r="G5202" cm="1">
        <f t="array" ref="G5202">_xlfn.IFS(D5202&lt;=PERCENTILE($D$3:$D$5882,0.2),1,D5202&lt;=PERCENTILE($D$3:$D$5882,0.4),2,D5202&lt;=PERCENTILE($D$3:$D$5882,0.6),3,D5202&lt;=PERCENTILE($D$3:$D$5882,0.8),4,TRUE,5)</f>
        <v>5</v>
      </c>
      <c r="H5202" s="3" t="str" cm="1">
        <f t="array" ref="H5202">_xlfn.IFS(AND(E5202&gt;=4,F5202&gt;=4,G5202&gt;=4),"Champions",AND(E5202&gt;=3,F5202&gt;=3,G5202&gt;=3),"Loyal Customers",AND(E5202&lt;=2,F5202&gt;=3),"At Risk",AND(E5202&lt;=2,F5202&lt;=2,G5202&lt;=2),"Lost",AND(E5202&gt;=4,F5202&lt;=2),"New/Promising",TRUE,"Needs Attention")</f>
        <v>Champions</v>
      </c>
      <c r="I5202" s="3" t="str">
        <f t="shared" si="85"/>
        <v>Active</v>
      </c>
      <c r="J5202" s="3" t="str">
        <f>_xlfn.XLOOKUP(A5202,'Country_Lookup'!$D:$D,'Country_Lookup'!$E:$E)</f>
        <v>United Kingdom</v>
      </c>
    </row>
    <row r="5203" spans="1:10" x14ac:dyDescent="0.3">
      <c r="A5203">
        <v>17603</v>
      </c>
      <c r="B5203">
        <v>78</v>
      </c>
      <c r="C5203">
        <v>4</v>
      </c>
      <c r="D5203">
        <v>1793.4800000000012</v>
      </c>
      <c r="E5203" cm="1">
        <f t="array" ref="E5203">_xlfn.IFS(B5203&lt;=PERCENTILE($B$3:$B$5882,0.2),5,B5203&lt;=PERCENTILE($B$3:$B$5882,0.4),4,B5203&lt;=PERCENTILE($B$3:$B$5882,0.6),3,B5203&lt;=PERCENTILE($B$3:$B$5882,0.8),2,TRUE,1)</f>
        <v>3</v>
      </c>
      <c r="F5203" cm="1">
        <f t="array" ref="F5203">_xlfn.IFS(C5203&lt;=PERCENTILE($C$3:$C$5882,0.2),1,C5203&lt;=PERCENTILE($C$3:$C$5882,0.4),2,C5203&lt;=PERCENTILE($C$3:$C$5882,0.6),3,C5203&lt;=PERCENTILE($C$3:$C$5882,0.8),4,TRUE,5)</f>
        <v>3</v>
      </c>
      <c r="G5203" cm="1">
        <f t="array" ref="G5203">_xlfn.IFS(D5203&lt;=PERCENTILE($D$3:$D$5882,0.2),1,D5203&lt;=PERCENTILE($D$3:$D$5882,0.4),2,D5203&lt;=PERCENTILE($D$3:$D$5882,0.6),3,D5203&lt;=PERCENTILE($D$3:$D$5882,0.8),4,TRUE,5)</f>
        <v>4</v>
      </c>
      <c r="H5203" s="3" t="str" cm="1">
        <f t="array" ref="H5203">_xlfn.IFS(AND(E5203&gt;=4,F5203&gt;=4,G5203&gt;=4),"Champions",AND(E5203&gt;=3,F5203&gt;=3,G5203&gt;=3),"Loyal Customers",AND(E5203&lt;=2,F5203&gt;=3),"At Risk",AND(E5203&lt;=2,F5203&lt;=2,G5203&lt;=2),"Lost",AND(E5203&gt;=4,F5203&lt;=2),"New/Promising",TRUE,"Needs Attention")</f>
        <v>Loyal Customers</v>
      </c>
      <c r="I5203" s="3" t="str">
        <f t="shared" si="85"/>
        <v>Active</v>
      </c>
      <c r="J5203" s="3" t="str">
        <f>_xlfn.XLOOKUP(A5203,'Country_Lookup'!$D:$D,'Country_Lookup'!$E:$E)</f>
        <v>United Kingdom</v>
      </c>
    </row>
    <row r="5204" spans="1:10" x14ac:dyDescent="0.3">
      <c r="A5204">
        <v>17604</v>
      </c>
      <c r="B5204">
        <v>217</v>
      </c>
      <c r="C5204">
        <v>6</v>
      </c>
      <c r="D5204">
        <v>945.9299999999954</v>
      </c>
      <c r="E5204" cm="1">
        <f t="array" ref="E5204">_xlfn.IFS(B5204&lt;=PERCENTILE($B$3:$B$5882,0.2),5,B5204&lt;=PERCENTILE($B$3:$B$5882,0.4),4,B5204&lt;=PERCENTILE($B$3:$B$5882,0.6),3,B5204&lt;=PERCENTILE($B$3:$B$5882,0.8),2,TRUE,1)</f>
        <v>2</v>
      </c>
      <c r="F5204" cm="1">
        <f t="array" ref="F5204">_xlfn.IFS(C5204&lt;=PERCENTILE($C$3:$C$5882,0.2),1,C5204&lt;=PERCENTILE($C$3:$C$5882,0.4),2,C5204&lt;=PERCENTILE($C$3:$C$5882,0.6),3,C5204&lt;=PERCENTILE($C$3:$C$5882,0.8),4,TRUE,5)</f>
        <v>4</v>
      </c>
      <c r="G5204" cm="1">
        <f t="array" ref="G5204">_xlfn.IFS(D5204&lt;=PERCENTILE($D$3:$D$5882,0.2),1,D5204&lt;=PERCENTILE($D$3:$D$5882,0.4),2,D5204&lt;=PERCENTILE($D$3:$D$5882,0.6),3,D5204&lt;=PERCENTILE($D$3:$D$5882,0.8),4,TRUE,5)</f>
        <v>3</v>
      </c>
      <c r="H5204" s="3" t="str" cm="1">
        <f t="array" ref="H5204">_xlfn.IFS(AND(E5204&gt;=4,F5204&gt;=4,G5204&gt;=4),"Champions",AND(E5204&gt;=3,F5204&gt;=3,G5204&gt;=3),"Loyal Customers",AND(E5204&lt;=2,F5204&gt;=3),"At Risk",AND(E5204&lt;=2,F5204&lt;=2,G5204&lt;=2),"Lost",AND(E5204&gt;=4,F5204&lt;=2),"New/Promising",TRUE,"Needs Attention")</f>
        <v>At Risk</v>
      </c>
      <c r="I5204" s="3" t="str">
        <f t="shared" si="85"/>
        <v>Churned</v>
      </c>
      <c r="J5204" s="3" t="str">
        <f>_xlfn.XLOOKUP(A5204,'Country_Lookup'!$D:$D,'Country_Lookup'!$E:$E)</f>
        <v>United Kingdom</v>
      </c>
    </row>
    <row r="5205" spans="1:10" x14ac:dyDescent="0.3">
      <c r="A5205">
        <v>17605</v>
      </c>
      <c r="B5205">
        <v>590</v>
      </c>
      <c r="C5205">
        <v>1</v>
      </c>
      <c r="D5205">
        <v>160.75</v>
      </c>
      <c r="E5205" cm="1">
        <f t="array" ref="E5205">_xlfn.IFS(B5205&lt;=PERCENTILE($B$3:$B$5882,0.2),5,B5205&lt;=PERCENTILE($B$3:$B$5882,0.4),4,B5205&lt;=PERCENTILE($B$3:$B$5882,0.6),3,B5205&lt;=PERCENTILE($B$3:$B$5882,0.8),2,TRUE,1)</f>
        <v>1</v>
      </c>
      <c r="F5205" cm="1">
        <f t="array" ref="F5205">_xlfn.IFS(C5205&lt;=PERCENTILE($C$3:$C$5882,0.2),1,C5205&lt;=PERCENTILE($C$3:$C$5882,0.4),2,C5205&lt;=PERCENTILE($C$3:$C$5882,0.6),3,C5205&lt;=PERCENTILE($C$3:$C$5882,0.8),4,TRUE,5)</f>
        <v>1</v>
      </c>
      <c r="G5205" cm="1">
        <f t="array" ref="G5205">_xlfn.IFS(D5205&lt;=PERCENTILE($D$3:$D$5882,0.2),1,D5205&lt;=PERCENTILE($D$3:$D$5882,0.4),2,D5205&lt;=PERCENTILE($D$3:$D$5882,0.6),3,D5205&lt;=PERCENTILE($D$3:$D$5882,0.8),4,TRUE,5)</f>
        <v>1</v>
      </c>
      <c r="H5205" s="3" t="str" cm="1">
        <f t="array" ref="H5205">_xlfn.IFS(AND(E5205&gt;=4,F5205&gt;=4,G5205&gt;=4),"Champions",AND(E5205&gt;=3,F5205&gt;=3,G5205&gt;=3),"Loyal Customers",AND(E5205&lt;=2,F5205&gt;=3),"At Risk",AND(E5205&lt;=2,F5205&lt;=2,G5205&lt;=2),"Lost",AND(E5205&gt;=4,F5205&lt;=2),"New/Promising",TRUE,"Needs Attention")</f>
        <v>Lost</v>
      </c>
      <c r="I5205" s="3" t="str">
        <f t="shared" si="85"/>
        <v>Churned</v>
      </c>
      <c r="J5205" s="3" t="str">
        <f>_xlfn.XLOOKUP(A5205,'Country_Lookup'!$D:$D,'Country_Lookup'!$E:$E)</f>
        <v>United Kingdom</v>
      </c>
    </row>
    <row r="5206" spans="1:10" x14ac:dyDescent="0.3">
      <c r="A5206">
        <v>17606</v>
      </c>
      <c r="B5206">
        <v>737</v>
      </c>
      <c r="C5206">
        <v>1</v>
      </c>
      <c r="D5206">
        <v>87.300000000000011</v>
      </c>
      <c r="E5206" cm="1">
        <f t="array" ref="E5206">_xlfn.IFS(B5206&lt;=PERCENTILE($B$3:$B$5882,0.2),5,B5206&lt;=PERCENTILE($B$3:$B$5882,0.4),4,B5206&lt;=PERCENTILE($B$3:$B$5882,0.6),3,B5206&lt;=PERCENTILE($B$3:$B$5882,0.8),2,TRUE,1)</f>
        <v>1</v>
      </c>
      <c r="F5206" cm="1">
        <f t="array" ref="F5206">_xlfn.IFS(C5206&lt;=PERCENTILE($C$3:$C$5882,0.2),1,C5206&lt;=PERCENTILE($C$3:$C$5882,0.4),2,C5206&lt;=PERCENTILE($C$3:$C$5882,0.6),3,C5206&lt;=PERCENTILE($C$3:$C$5882,0.8),4,TRUE,5)</f>
        <v>1</v>
      </c>
      <c r="G5206" cm="1">
        <f t="array" ref="G5206">_xlfn.IFS(D5206&lt;=PERCENTILE($D$3:$D$5882,0.2),1,D5206&lt;=PERCENTILE($D$3:$D$5882,0.4),2,D5206&lt;=PERCENTILE($D$3:$D$5882,0.6),3,D5206&lt;=PERCENTILE($D$3:$D$5882,0.8),4,TRUE,5)</f>
        <v>1</v>
      </c>
      <c r="H5206" s="3" t="str" cm="1">
        <f t="array" ref="H5206">_xlfn.IFS(AND(E5206&gt;=4,F5206&gt;=4,G5206&gt;=4),"Champions",AND(E5206&gt;=3,F5206&gt;=3,G5206&gt;=3),"Loyal Customers",AND(E5206&lt;=2,F5206&gt;=3),"At Risk",AND(E5206&lt;=2,F5206&lt;=2,G5206&lt;=2),"Lost",AND(E5206&gt;=4,F5206&lt;=2),"New/Promising",TRUE,"Needs Attention")</f>
        <v>Lost</v>
      </c>
      <c r="I5206" s="3" t="str">
        <f t="shared" si="85"/>
        <v>Churned</v>
      </c>
      <c r="J5206" s="3" t="str">
        <f>_xlfn.XLOOKUP(A5206,'Country_Lookup'!$D:$D,'Country_Lookup'!$E:$E)</f>
        <v>United Kingdom</v>
      </c>
    </row>
    <row r="5207" spans="1:10" x14ac:dyDescent="0.3">
      <c r="A5207">
        <v>17607</v>
      </c>
      <c r="B5207">
        <v>376</v>
      </c>
      <c r="C5207">
        <v>1</v>
      </c>
      <c r="D5207">
        <v>333.81000000000017</v>
      </c>
      <c r="E5207" cm="1">
        <f t="array" ref="E5207">_xlfn.IFS(B5207&lt;=PERCENTILE($B$3:$B$5882,0.2),5,B5207&lt;=PERCENTILE($B$3:$B$5882,0.4),4,B5207&lt;=PERCENTILE($B$3:$B$5882,0.6),3,B5207&lt;=PERCENTILE($B$3:$B$5882,0.8),2,TRUE,1)</f>
        <v>2</v>
      </c>
      <c r="F5207" cm="1">
        <f t="array" ref="F5207">_xlfn.IFS(C5207&lt;=PERCENTILE($C$3:$C$5882,0.2),1,C5207&lt;=PERCENTILE($C$3:$C$5882,0.4),2,C5207&lt;=PERCENTILE($C$3:$C$5882,0.6),3,C5207&lt;=PERCENTILE($C$3:$C$5882,0.8),4,TRUE,5)</f>
        <v>1</v>
      </c>
      <c r="G5207" cm="1">
        <f t="array" ref="G5207">_xlfn.IFS(D5207&lt;=PERCENTILE($D$3:$D$5882,0.2),1,D5207&lt;=PERCENTILE($D$3:$D$5882,0.4),2,D5207&lt;=PERCENTILE($D$3:$D$5882,0.6),3,D5207&lt;=PERCENTILE($D$3:$D$5882,0.8),4,TRUE,5)</f>
        <v>2</v>
      </c>
      <c r="H5207" s="3" t="str" cm="1">
        <f t="array" ref="H5207">_xlfn.IFS(AND(E5207&gt;=4,F5207&gt;=4,G5207&gt;=4),"Champions",AND(E5207&gt;=3,F5207&gt;=3,G5207&gt;=3),"Loyal Customers",AND(E5207&lt;=2,F5207&gt;=3),"At Risk",AND(E5207&lt;=2,F5207&lt;=2,G5207&lt;=2),"Lost",AND(E5207&gt;=4,F5207&lt;=2),"New/Promising",TRUE,"Needs Attention")</f>
        <v>Lost</v>
      </c>
      <c r="I5207" s="3" t="str">
        <f t="shared" si="85"/>
        <v>Churned</v>
      </c>
      <c r="J5207" s="3" t="str">
        <f>_xlfn.XLOOKUP(A5207,'Country_Lookup'!$D:$D,'Country_Lookup'!$E:$E)</f>
        <v>United Kingdom</v>
      </c>
    </row>
    <row r="5208" spans="1:10" x14ac:dyDescent="0.3">
      <c r="A5208">
        <v>17608</v>
      </c>
      <c r="B5208">
        <v>33</v>
      </c>
      <c r="C5208">
        <v>4</v>
      </c>
      <c r="D5208">
        <v>498.52999999999918</v>
      </c>
      <c r="E5208" cm="1">
        <f t="array" ref="E5208">_xlfn.IFS(B5208&lt;=PERCENTILE($B$3:$B$5882,0.2),5,B5208&lt;=PERCENTILE($B$3:$B$5882,0.4),4,B5208&lt;=PERCENTILE($B$3:$B$5882,0.6),3,B5208&lt;=PERCENTILE($B$3:$B$5882,0.8),2,TRUE,1)</f>
        <v>4</v>
      </c>
      <c r="F5208" cm="1">
        <f t="array" ref="F5208">_xlfn.IFS(C5208&lt;=PERCENTILE($C$3:$C$5882,0.2),1,C5208&lt;=PERCENTILE($C$3:$C$5882,0.4),2,C5208&lt;=PERCENTILE($C$3:$C$5882,0.6),3,C5208&lt;=PERCENTILE($C$3:$C$5882,0.8),4,TRUE,5)</f>
        <v>3</v>
      </c>
      <c r="G5208" cm="1">
        <f t="array" ref="G5208">_xlfn.IFS(D5208&lt;=PERCENTILE($D$3:$D$5882,0.2),1,D5208&lt;=PERCENTILE($D$3:$D$5882,0.4),2,D5208&lt;=PERCENTILE($D$3:$D$5882,0.6),3,D5208&lt;=PERCENTILE($D$3:$D$5882,0.8),4,TRUE,5)</f>
        <v>2</v>
      </c>
      <c r="H5208" s="3" t="str" cm="1">
        <f t="array" ref="H5208">_xlfn.IFS(AND(E5208&gt;=4,F5208&gt;=4,G5208&gt;=4),"Champions",AND(E5208&gt;=3,F5208&gt;=3,G5208&gt;=3),"Loyal Customers",AND(E5208&lt;=2,F5208&gt;=3),"At Risk",AND(E5208&lt;=2,F5208&lt;=2,G5208&lt;=2),"Lost",AND(E5208&gt;=4,F5208&lt;=2),"New/Promising",TRUE,"Needs Attention")</f>
        <v>Needs Attention</v>
      </c>
      <c r="I5208" s="3" t="str">
        <f t="shared" si="85"/>
        <v>Active</v>
      </c>
      <c r="J5208" s="3" t="str">
        <f>_xlfn.XLOOKUP(A5208,'Country_Lookup'!$D:$D,'Country_Lookup'!$E:$E)</f>
        <v>United Kingdom</v>
      </c>
    </row>
    <row r="5209" spans="1:10" x14ac:dyDescent="0.3">
      <c r="A5209">
        <v>17609</v>
      </c>
      <c r="B5209">
        <v>40</v>
      </c>
      <c r="C5209">
        <v>11</v>
      </c>
      <c r="D5209">
        <v>1894.3399999999986</v>
      </c>
      <c r="E5209" cm="1">
        <f t="array" ref="E5209">_xlfn.IFS(B5209&lt;=PERCENTILE($B$3:$B$5882,0.2),5,B5209&lt;=PERCENTILE($B$3:$B$5882,0.4),4,B5209&lt;=PERCENTILE($B$3:$B$5882,0.6),3,B5209&lt;=PERCENTILE($B$3:$B$5882,0.8),2,TRUE,1)</f>
        <v>4</v>
      </c>
      <c r="F5209" cm="1">
        <f t="array" ref="F5209">_xlfn.IFS(C5209&lt;=PERCENTILE($C$3:$C$5882,0.2),1,C5209&lt;=PERCENTILE($C$3:$C$5882,0.4),2,C5209&lt;=PERCENTILE($C$3:$C$5882,0.6),3,C5209&lt;=PERCENTILE($C$3:$C$5882,0.8),4,TRUE,5)</f>
        <v>5</v>
      </c>
      <c r="G5209" cm="1">
        <f t="array" ref="G5209">_xlfn.IFS(D5209&lt;=PERCENTILE($D$3:$D$5882,0.2),1,D5209&lt;=PERCENTILE($D$3:$D$5882,0.4),2,D5209&lt;=PERCENTILE($D$3:$D$5882,0.6),3,D5209&lt;=PERCENTILE($D$3:$D$5882,0.8),4,TRUE,5)</f>
        <v>4</v>
      </c>
      <c r="H5209" s="3" t="str" cm="1">
        <f t="array" ref="H5209">_xlfn.IFS(AND(E5209&gt;=4,F5209&gt;=4,G5209&gt;=4),"Champions",AND(E5209&gt;=3,F5209&gt;=3,G5209&gt;=3),"Loyal Customers",AND(E5209&lt;=2,F5209&gt;=3),"At Risk",AND(E5209&lt;=2,F5209&lt;=2,G5209&lt;=2),"Lost",AND(E5209&gt;=4,F5209&lt;=2),"New/Promising",TRUE,"Needs Attention")</f>
        <v>Champions</v>
      </c>
      <c r="I5209" s="3" t="str">
        <f t="shared" si="85"/>
        <v>Active</v>
      </c>
      <c r="J5209" s="3" t="str">
        <f>_xlfn.XLOOKUP(A5209,'Country_Lookup'!$D:$D,'Country_Lookup'!$E:$E)</f>
        <v>United Kingdom</v>
      </c>
    </row>
    <row r="5210" spans="1:10" x14ac:dyDescent="0.3">
      <c r="A5210">
        <v>17610</v>
      </c>
      <c r="B5210">
        <v>540</v>
      </c>
      <c r="C5210">
        <v>5</v>
      </c>
      <c r="D5210">
        <v>1529.4899999999968</v>
      </c>
      <c r="E5210" cm="1">
        <f t="array" ref="E5210">_xlfn.IFS(B5210&lt;=PERCENTILE($B$3:$B$5882,0.2),5,B5210&lt;=PERCENTILE($B$3:$B$5882,0.4),4,B5210&lt;=PERCENTILE($B$3:$B$5882,0.6),3,B5210&lt;=PERCENTILE($B$3:$B$5882,0.8),2,TRUE,1)</f>
        <v>1</v>
      </c>
      <c r="F5210" cm="1">
        <f t="array" ref="F5210">_xlfn.IFS(C5210&lt;=PERCENTILE($C$3:$C$5882,0.2),1,C5210&lt;=PERCENTILE($C$3:$C$5882,0.4),2,C5210&lt;=PERCENTILE($C$3:$C$5882,0.6),3,C5210&lt;=PERCENTILE($C$3:$C$5882,0.8),4,TRUE,5)</f>
        <v>4</v>
      </c>
      <c r="G5210" cm="1">
        <f t="array" ref="G5210">_xlfn.IFS(D5210&lt;=PERCENTILE($D$3:$D$5882,0.2),1,D5210&lt;=PERCENTILE($D$3:$D$5882,0.4),2,D5210&lt;=PERCENTILE($D$3:$D$5882,0.6),3,D5210&lt;=PERCENTILE($D$3:$D$5882,0.8),4,TRUE,5)</f>
        <v>4</v>
      </c>
      <c r="H5210" s="3" t="str" cm="1">
        <f t="array" ref="H5210">_xlfn.IFS(AND(E5210&gt;=4,F5210&gt;=4,G5210&gt;=4),"Champions",AND(E5210&gt;=3,F5210&gt;=3,G5210&gt;=3),"Loyal Customers",AND(E5210&lt;=2,F5210&gt;=3),"At Risk",AND(E5210&lt;=2,F5210&lt;=2,G5210&lt;=2),"Lost",AND(E5210&gt;=4,F5210&lt;=2),"New/Promising",TRUE,"Needs Attention")</f>
        <v>At Risk</v>
      </c>
      <c r="I5210" s="3" t="str">
        <f t="shared" si="85"/>
        <v>Churned</v>
      </c>
      <c r="J5210" s="3" t="str">
        <f>_xlfn.XLOOKUP(A5210,'Country_Lookup'!$D:$D,'Country_Lookup'!$E:$E)</f>
        <v>United Kingdom</v>
      </c>
    </row>
    <row r="5211" spans="1:10" x14ac:dyDescent="0.3">
      <c r="A5211">
        <v>17611</v>
      </c>
      <c r="B5211">
        <v>7</v>
      </c>
      <c r="C5211">
        <v>28</v>
      </c>
      <c r="D5211">
        <v>8371.9800000002415</v>
      </c>
      <c r="E5211" cm="1">
        <f t="array" ref="E5211">_xlfn.IFS(B5211&lt;=PERCENTILE($B$3:$B$5882,0.2),5,B5211&lt;=PERCENTILE($B$3:$B$5882,0.4),4,B5211&lt;=PERCENTILE($B$3:$B$5882,0.6),3,B5211&lt;=PERCENTILE($B$3:$B$5882,0.8),2,TRUE,1)</f>
        <v>5</v>
      </c>
      <c r="F5211" cm="1">
        <f t="array" ref="F5211">_xlfn.IFS(C5211&lt;=PERCENTILE($C$3:$C$5882,0.2),1,C5211&lt;=PERCENTILE($C$3:$C$5882,0.4),2,C5211&lt;=PERCENTILE($C$3:$C$5882,0.6),3,C5211&lt;=PERCENTILE($C$3:$C$5882,0.8),4,TRUE,5)</f>
        <v>5</v>
      </c>
      <c r="G5211" cm="1">
        <f t="array" ref="G5211">_xlfn.IFS(D5211&lt;=PERCENTILE($D$3:$D$5882,0.2),1,D5211&lt;=PERCENTILE($D$3:$D$5882,0.4),2,D5211&lt;=PERCENTILE($D$3:$D$5882,0.6),3,D5211&lt;=PERCENTILE($D$3:$D$5882,0.8),4,TRUE,5)</f>
        <v>5</v>
      </c>
      <c r="H5211" s="3" t="str" cm="1">
        <f t="array" ref="H5211">_xlfn.IFS(AND(E5211&gt;=4,F5211&gt;=4,G5211&gt;=4),"Champions",AND(E5211&gt;=3,F5211&gt;=3,G5211&gt;=3),"Loyal Customers",AND(E5211&lt;=2,F5211&gt;=3),"At Risk",AND(E5211&lt;=2,F5211&lt;=2,G5211&lt;=2),"Lost",AND(E5211&gt;=4,F5211&lt;=2),"New/Promising",TRUE,"Needs Attention")</f>
        <v>Champions</v>
      </c>
      <c r="I5211" s="3" t="str">
        <f t="shared" si="85"/>
        <v>Active</v>
      </c>
      <c r="J5211" s="3" t="str">
        <f>_xlfn.XLOOKUP(A5211,'Country_Lookup'!$D:$D,'Country_Lookup'!$E:$E)</f>
        <v>United Kingdom</v>
      </c>
    </row>
    <row r="5212" spans="1:10" x14ac:dyDescent="0.3">
      <c r="A5212">
        <v>17612</v>
      </c>
      <c r="B5212">
        <v>53</v>
      </c>
      <c r="C5212">
        <v>18</v>
      </c>
      <c r="D5212">
        <v>5394.8600000000388</v>
      </c>
      <c r="E5212" cm="1">
        <f t="array" ref="E5212">_xlfn.IFS(B5212&lt;=PERCENTILE($B$3:$B$5882,0.2),5,B5212&lt;=PERCENTILE($B$3:$B$5882,0.4),4,B5212&lt;=PERCENTILE($B$3:$B$5882,0.6),3,B5212&lt;=PERCENTILE($B$3:$B$5882,0.8),2,TRUE,1)</f>
        <v>4</v>
      </c>
      <c r="F5212" cm="1">
        <f t="array" ref="F5212">_xlfn.IFS(C5212&lt;=PERCENTILE($C$3:$C$5882,0.2),1,C5212&lt;=PERCENTILE($C$3:$C$5882,0.4),2,C5212&lt;=PERCENTILE($C$3:$C$5882,0.6),3,C5212&lt;=PERCENTILE($C$3:$C$5882,0.8),4,TRUE,5)</f>
        <v>5</v>
      </c>
      <c r="G5212" cm="1">
        <f t="array" ref="G5212">_xlfn.IFS(D5212&lt;=PERCENTILE($D$3:$D$5882,0.2),1,D5212&lt;=PERCENTILE($D$3:$D$5882,0.4),2,D5212&lt;=PERCENTILE($D$3:$D$5882,0.6),3,D5212&lt;=PERCENTILE($D$3:$D$5882,0.8),4,TRUE,5)</f>
        <v>5</v>
      </c>
      <c r="H5212" s="3" t="str" cm="1">
        <f t="array" ref="H5212">_xlfn.IFS(AND(E5212&gt;=4,F5212&gt;=4,G5212&gt;=4),"Champions",AND(E5212&gt;=3,F5212&gt;=3,G5212&gt;=3),"Loyal Customers",AND(E5212&lt;=2,F5212&gt;=3),"At Risk",AND(E5212&lt;=2,F5212&lt;=2,G5212&lt;=2),"Lost",AND(E5212&gt;=4,F5212&lt;=2),"New/Promising",TRUE,"Needs Attention")</f>
        <v>Champions</v>
      </c>
      <c r="I5212" s="3" t="str">
        <f t="shared" si="85"/>
        <v>Active</v>
      </c>
      <c r="J5212" s="3" t="str">
        <f>_xlfn.XLOOKUP(A5212,'Country_Lookup'!$D:$D,'Country_Lookup'!$E:$E)</f>
        <v>United Kingdom</v>
      </c>
    </row>
    <row r="5213" spans="1:10" x14ac:dyDescent="0.3">
      <c r="A5213">
        <v>17613</v>
      </c>
      <c r="B5213">
        <v>22</v>
      </c>
      <c r="C5213">
        <v>14</v>
      </c>
      <c r="D5213">
        <v>4559.1499999999878</v>
      </c>
      <c r="E5213" cm="1">
        <f t="array" ref="E5213">_xlfn.IFS(B5213&lt;=PERCENTILE($B$3:$B$5882,0.2),5,B5213&lt;=PERCENTILE($B$3:$B$5882,0.4),4,B5213&lt;=PERCENTILE($B$3:$B$5882,0.6),3,B5213&lt;=PERCENTILE($B$3:$B$5882,0.8),2,TRUE,1)</f>
        <v>4</v>
      </c>
      <c r="F5213" cm="1">
        <f t="array" ref="F5213">_xlfn.IFS(C5213&lt;=PERCENTILE($C$3:$C$5882,0.2),1,C5213&lt;=PERCENTILE($C$3:$C$5882,0.4),2,C5213&lt;=PERCENTILE($C$3:$C$5882,0.6),3,C5213&lt;=PERCENTILE($C$3:$C$5882,0.8),4,TRUE,5)</f>
        <v>5</v>
      </c>
      <c r="G5213" cm="1">
        <f t="array" ref="G5213">_xlfn.IFS(D5213&lt;=PERCENTILE($D$3:$D$5882,0.2),1,D5213&lt;=PERCENTILE($D$3:$D$5882,0.4),2,D5213&lt;=PERCENTILE($D$3:$D$5882,0.6),3,D5213&lt;=PERCENTILE($D$3:$D$5882,0.8),4,TRUE,5)</f>
        <v>5</v>
      </c>
      <c r="H5213" s="3" t="str" cm="1">
        <f t="array" ref="H5213">_xlfn.IFS(AND(E5213&gt;=4,F5213&gt;=4,G5213&gt;=4),"Champions",AND(E5213&gt;=3,F5213&gt;=3,G5213&gt;=3),"Loyal Customers",AND(E5213&lt;=2,F5213&gt;=3),"At Risk",AND(E5213&lt;=2,F5213&lt;=2,G5213&lt;=2),"Lost",AND(E5213&gt;=4,F5213&lt;=2),"New/Promising",TRUE,"Needs Attention")</f>
        <v>Champions</v>
      </c>
      <c r="I5213" s="3" t="str">
        <f t="shared" si="85"/>
        <v>Active</v>
      </c>
      <c r="J5213" s="3" t="str">
        <f>_xlfn.XLOOKUP(A5213,'Country_Lookup'!$D:$D,'Country_Lookup'!$E:$E)</f>
        <v>United Kingdom</v>
      </c>
    </row>
    <row r="5214" spans="1:10" x14ac:dyDescent="0.3">
      <c r="A5214">
        <v>17614</v>
      </c>
      <c r="B5214">
        <v>57</v>
      </c>
      <c r="C5214">
        <v>1</v>
      </c>
      <c r="D5214">
        <v>390.06999999999977</v>
      </c>
      <c r="E5214" cm="1">
        <f t="array" ref="E5214">_xlfn.IFS(B5214&lt;=PERCENTILE($B$3:$B$5882,0.2),5,B5214&lt;=PERCENTILE($B$3:$B$5882,0.4),4,B5214&lt;=PERCENTILE($B$3:$B$5882,0.6),3,B5214&lt;=PERCENTILE($B$3:$B$5882,0.8),2,TRUE,1)</f>
        <v>4</v>
      </c>
      <c r="F5214" cm="1">
        <f t="array" ref="F5214">_xlfn.IFS(C5214&lt;=PERCENTILE($C$3:$C$5882,0.2),1,C5214&lt;=PERCENTILE($C$3:$C$5882,0.4),2,C5214&lt;=PERCENTILE($C$3:$C$5882,0.6),3,C5214&lt;=PERCENTILE($C$3:$C$5882,0.8),4,TRUE,5)</f>
        <v>1</v>
      </c>
      <c r="G5214" cm="1">
        <f t="array" ref="G5214">_xlfn.IFS(D5214&lt;=PERCENTILE($D$3:$D$5882,0.2),1,D5214&lt;=PERCENTILE($D$3:$D$5882,0.4),2,D5214&lt;=PERCENTILE($D$3:$D$5882,0.6),3,D5214&lt;=PERCENTILE($D$3:$D$5882,0.8),4,TRUE,5)</f>
        <v>2</v>
      </c>
      <c r="H5214" s="3" t="str" cm="1">
        <f t="array" ref="H5214">_xlfn.IFS(AND(E5214&gt;=4,F5214&gt;=4,G5214&gt;=4),"Champions",AND(E5214&gt;=3,F5214&gt;=3,G5214&gt;=3),"Loyal Customers",AND(E5214&lt;=2,F5214&gt;=3),"At Risk",AND(E5214&lt;=2,F5214&lt;=2,G5214&lt;=2),"Lost",AND(E5214&gt;=4,F5214&lt;=2),"New/Promising",TRUE,"Needs Attention")</f>
        <v>New/Promising</v>
      </c>
      <c r="I5214" s="3" t="str">
        <f t="shared" si="85"/>
        <v>Active</v>
      </c>
      <c r="J5214" s="3" t="str">
        <f>_xlfn.XLOOKUP(A5214,'Country_Lookup'!$D:$D,'Country_Lookup'!$E:$E)</f>
        <v>United Kingdom</v>
      </c>
    </row>
    <row r="5215" spans="1:10" x14ac:dyDescent="0.3">
      <c r="A5215">
        <v>17615</v>
      </c>
      <c r="B5215">
        <v>130</v>
      </c>
      <c r="C5215">
        <v>6</v>
      </c>
      <c r="D5215">
        <v>733.1999999999997</v>
      </c>
      <c r="E5215" cm="1">
        <f t="array" ref="E5215">_xlfn.IFS(B5215&lt;=PERCENTILE($B$3:$B$5882,0.2),5,B5215&lt;=PERCENTILE($B$3:$B$5882,0.4),4,B5215&lt;=PERCENTILE($B$3:$B$5882,0.6),3,B5215&lt;=PERCENTILE($B$3:$B$5882,0.8),2,TRUE,1)</f>
        <v>3</v>
      </c>
      <c r="F5215" cm="1">
        <f t="array" ref="F5215">_xlfn.IFS(C5215&lt;=PERCENTILE($C$3:$C$5882,0.2),1,C5215&lt;=PERCENTILE($C$3:$C$5882,0.4),2,C5215&lt;=PERCENTILE($C$3:$C$5882,0.6),3,C5215&lt;=PERCENTILE($C$3:$C$5882,0.8),4,TRUE,5)</f>
        <v>4</v>
      </c>
      <c r="G5215" cm="1">
        <f t="array" ref="G5215">_xlfn.IFS(D5215&lt;=PERCENTILE($D$3:$D$5882,0.2),1,D5215&lt;=PERCENTILE($D$3:$D$5882,0.4),2,D5215&lt;=PERCENTILE($D$3:$D$5882,0.6),3,D5215&lt;=PERCENTILE($D$3:$D$5882,0.8),4,TRUE,5)</f>
        <v>3</v>
      </c>
      <c r="H5215" s="3" t="str" cm="1">
        <f t="array" ref="H5215">_xlfn.IFS(AND(E5215&gt;=4,F5215&gt;=4,G5215&gt;=4),"Champions",AND(E5215&gt;=3,F5215&gt;=3,G5215&gt;=3),"Loyal Customers",AND(E5215&lt;=2,F5215&gt;=3),"At Risk",AND(E5215&lt;=2,F5215&lt;=2,G5215&lt;=2),"Lost",AND(E5215&gt;=4,F5215&lt;=2),"New/Promising",TRUE,"Needs Attention")</f>
        <v>Loyal Customers</v>
      </c>
      <c r="I5215" s="3" t="str">
        <f t="shared" si="85"/>
        <v>Churned</v>
      </c>
      <c r="J5215" s="3" t="str">
        <f>_xlfn.XLOOKUP(A5215,'Country_Lookup'!$D:$D,'Country_Lookup'!$E:$E)</f>
        <v>United Kingdom</v>
      </c>
    </row>
    <row r="5216" spans="1:10" x14ac:dyDescent="0.3">
      <c r="A5216">
        <v>17616</v>
      </c>
      <c r="B5216">
        <v>173</v>
      </c>
      <c r="C5216">
        <v>4</v>
      </c>
      <c r="D5216">
        <v>1060.8</v>
      </c>
      <c r="E5216" cm="1">
        <f t="array" ref="E5216">_xlfn.IFS(B5216&lt;=PERCENTILE($B$3:$B$5882,0.2),5,B5216&lt;=PERCENTILE($B$3:$B$5882,0.4),4,B5216&lt;=PERCENTILE($B$3:$B$5882,0.6),3,B5216&lt;=PERCENTILE($B$3:$B$5882,0.8),2,TRUE,1)</f>
        <v>3</v>
      </c>
      <c r="F5216" cm="1">
        <f t="array" ref="F5216">_xlfn.IFS(C5216&lt;=PERCENTILE($C$3:$C$5882,0.2),1,C5216&lt;=PERCENTILE($C$3:$C$5882,0.4),2,C5216&lt;=PERCENTILE($C$3:$C$5882,0.6),3,C5216&lt;=PERCENTILE($C$3:$C$5882,0.8),4,TRUE,5)</f>
        <v>3</v>
      </c>
      <c r="G5216" cm="1">
        <f t="array" ref="G5216">_xlfn.IFS(D5216&lt;=PERCENTILE($D$3:$D$5882,0.2),1,D5216&lt;=PERCENTILE($D$3:$D$5882,0.4),2,D5216&lt;=PERCENTILE($D$3:$D$5882,0.6),3,D5216&lt;=PERCENTILE($D$3:$D$5882,0.8),4,TRUE,5)</f>
        <v>3</v>
      </c>
      <c r="H5216" s="3" t="str" cm="1">
        <f t="array" ref="H5216">_xlfn.IFS(AND(E5216&gt;=4,F5216&gt;=4,G5216&gt;=4),"Champions",AND(E5216&gt;=3,F5216&gt;=3,G5216&gt;=3),"Loyal Customers",AND(E5216&lt;=2,F5216&gt;=3),"At Risk",AND(E5216&lt;=2,F5216&lt;=2,G5216&lt;=2),"Lost",AND(E5216&gt;=4,F5216&lt;=2),"New/Promising",TRUE,"Needs Attention")</f>
        <v>Loyal Customers</v>
      </c>
      <c r="I5216" s="3" t="str">
        <f t="shared" si="85"/>
        <v>Churned</v>
      </c>
      <c r="J5216" s="3" t="str">
        <f>_xlfn.XLOOKUP(A5216,'Country_Lookup'!$D:$D,'Country_Lookup'!$E:$E)</f>
        <v>United Kingdom</v>
      </c>
    </row>
    <row r="5217" spans="1:10" x14ac:dyDescent="0.3">
      <c r="A5217">
        <v>17617</v>
      </c>
      <c r="B5217">
        <v>558</v>
      </c>
      <c r="C5217">
        <v>1</v>
      </c>
      <c r="D5217">
        <v>395.33</v>
      </c>
      <c r="E5217" cm="1">
        <f t="array" ref="E5217">_xlfn.IFS(B5217&lt;=PERCENTILE($B$3:$B$5882,0.2),5,B5217&lt;=PERCENTILE($B$3:$B$5882,0.4),4,B5217&lt;=PERCENTILE($B$3:$B$5882,0.6),3,B5217&lt;=PERCENTILE($B$3:$B$5882,0.8),2,TRUE,1)</f>
        <v>1</v>
      </c>
      <c r="F5217" cm="1">
        <f t="array" ref="F5217">_xlfn.IFS(C5217&lt;=PERCENTILE($C$3:$C$5882,0.2),1,C5217&lt;=PERCENTILE($C$3:$C$5882,0.4),2,C5217&lt;=PERCENTILE($C$3:$C$5882,0.6),3,C5217&lt;=PERCENTILE($C$3:$C$5882,0.8),4,TRUE,5)</f>
        <v>1</v>
      </c>
      <c r="G5217" cm="1">
        <f t="array" ref="G5217">_xlfn.IFS(D5217&lt;=PERCENTILE($D$3:$D$5882,0.2),1,D5217&lt;=PERCENTILE($D$3:$D$5882,0.4),2,D5217&lt;=PERCENTILE($D$3:$D$5882,0.6),3,D5217&lt;=PERCENTILE($D$3:$D$5882,0.8),4,TRUE,5)</f>
        <v>2</v>
      </c>
      <c r="H5217" s="3" t="str" cm="1">
        <f t="array" ref="H5217">_xlfn.IFS(AND(E5217&gt;=4,F5217&gt;=4,G5217&gt;=4),"Champions",AND(E5217&gt;=3,F5217&gt;=3,G5217&gt;=3),"Loyal Customers",AND(E5217&lt;=2,F5217&gt;=3),"At Risk",AND(E5217&lt;=2,F5217&lt;=2,G5217&lt;=2),"Lost",AND(E5217&gt;=4,F5217&lt;=2),"New/Promising",TRUE,"Needs Attention")</f>
        <v>Lost</v>
      </c>
      <c r="I5217" s="3" t="str">
        <f t="shared" si="85"/>
        <v>Churned</v>
      </c>
      <c r="J5217" s="3" t="str">
        <f>_xlfn.XLOOKUP(A5217,'Country_Lookup'!$D:$D,'Country_Lookup'!$E:$E)</f>
        <v>United Kingdom</v>
      </c>
    </row>
    <row r="5218" spans="1:10" x14ac:dyDescent="0.3">
      <c r="A5218">
        <v>17618</v>
      </c>
      <c r="B5218">
        <v>5</v>
      </c>
      <c r="C5218">
        <v>11</v>
      </c>
      <c r="D5218">
        <v>4073.2399999999921</v>
      </c>
      <c r="E5218" cm="1">
        <f t="array" ref="E5218">_xlfn.IFS(B5218&lt;=PERCENTILE($B$3:$B$5882,0.2),5,B5218&lt;=PERCENTILE($B$3:$B$5882,0.4),4,B5218&lt;=PERCENTILE($B$3:$B$5882,0.6),3,B5218&lt;=PERCENTILE($B$3:$B$5882,0.8),2,TRUE,1)</f>
        <v>5</v>
      </c>
      <c r="F5218" cm="1">
        <f t="array" ref="F5218">_xlfn.IFS(C5218&lt;=PERCENTILE($C$3:$C$5882,0.2),1,C5218&lt;=PERCENTILE($C$3:$C$5882,0.4),2,C5218&lt;=PERCENTILE($C$3:$C$5882,0.6),3,C5218&lt;=PERCENTILE($C$3:$C$5882,0.8),4,TRUE,5)</f>
        <v>5</v>
      </c>
      <c r="G5218" cm="1">
        <f t="array" ref="G5218">_xlfn.IFS(D5218&lt;=PERCENTILE($D$3:$D$5882,0.2),1,D5218&lt;=PERCENTILE($D$3:$D$5882,0.4),2,D5218&lt;=PERCENTILE($D$3:$D$5882,0.6),3,D5218&lt;=PERCENTILE($D$3:$D$5882,0.8),4,TRUE,5)</f>
        <v>5</v>
      </c>
      <c r="H5218" s="3" t="str" cm="1">
        <f t="array" ref="H5218">_xlfn.IFS(AND(E5218&gt;=4,F5218&gt;=4,G5218&gt;=4),"Champions",AND(E5218&gt;=3,F5218&gt;=3,G5218&gt;=3),"Loyal Customers",AND(E5218&lt;=2,F5218&gt;=3),"At Risk",AND(E5218&lt;=2,F5218&lt;=2,G5218&lt;=2),"Lost",AND(E5218&gt;=4,F5218&lt;=2),"New/Promising",TRUE,"Needs Attention")</f>
        <v>Champions</v>
      </c>
      <c r="I5218" s="3" t="str">
        <f t="shared" si="85"/>
        <v>Active</v>
      </c>
      <c r="J5218" s="3" t="str">
        <f>_xlfn.XLOOKUP(A5218,'Country_Lookup'!$D:$D,'Country_Lookup'!$E:$E)</f>
        <v>United Kingdom</v>
      </c>
    </row>
    <row r="5219" spans="1:10" x14ac:dyDescent="0.3">
      <c r="A5219">
        <v>17619</v>
      </c>
      <c r="B5219">
        <v>312</v>
      </c>
      <c r="C5219">
        <v>1</v>
      </c>
      <c r="D5219">
        <v>218.52000000000035</v>
      </c>
      <c r="E5219" cm="1">
        <f t="array" ref="E5219">_xlfn.IFS(B5219&lt;=PERCENTILE($B$3:$B$5882,0.2),5,B5219&lt;=PERCENTILE($B$3:$B$5882,0.4),4,B5219&lt;=PERCENTILE($B$3:$B$5882,0.6),3,B5219&lt;=PERCENTILE($B$3:$B$5882,0.8),2,TRUE,1)</f>
        <v>2</v>
      </c>
      <c r="F5219" cm="1">
        <f t="array" ref="F5219">_xlfn.IFS(C5219&lt;=PERCENTILE($C$3:$C$5882,0.2),1,C5219&lt;=PERCENTILE($C$3:$C$5882,0.4),2,C5219&lt;=PERCENTILE($C$3:$C$5882,0.6),3,C5219&lt;=PERCENTILE($C$3:$C$5882,0.8),4,TRUE,5)</f>
        <v>1</v>
      </c>
      <c r="G5219" cm="1">
        <f t="array" ref="G5219">_xlfn.IFS(D5219&lt;=PERCENTILE($D$3:$D$5882,0.2),1,D5219&lt;=PERCENTILE($D$3:$D$5882,0.4),2,D5219&lt;=PERCENTILE($D$3:$D$5882,0.6),3,D5219&lt;=PERCENTILE($D$3:$D$5882,0.8),4,TRUE,5)</f>
        <v>1</v>
      </c>
      <c r="H5219" s="3" t="str" cm="1">
        <f t="array" ref="H5219">_xlfn.IFS(AND(E5219&gt;=4,F5219&gt;=4,G5219&gt;=4),"Champions",AND(E5219&gt;=3,F5219&gt;=3,G5219&gt;=3),"Loyal Customers",AND(E5219&lt;=2,F5219&gt;=3),"At Risk",AND(E5219&lt;=2,F5219&lt;=2,G5219&lt;=2),"Lost",AND(E5219&gt;=4,F5219&lt;=2),"New/Promising",TRUE,"Needs Attention")</f>
        <v>Lost</v>
      </c>
      <c r="I5219" s="3" t="str">
        <f t="shared" si="85"/>
        <v>Churned</v>
      </c>
      <c r="J5219" s="3" t="str">
        <f>_xlfn.XLOOKUP(A5219,'Country_Lookup'!$D:$D,'Country_Lookup'!$E:$E)</f>
        <v>United Kingdom</v>
      </c>
    </row>
    <row r="5220" spans="1:10" x14ac:dyDescent="0.3">
      <c r="A5220">
        <v>17620</v>
      </c>
      <c r="B5220">
        <v>59</v>
      </c>
      <c r="C5220">
        <v>1</v>
      </c>
      <c r="D5220">
        <v>81.44</v>
      </c>
      <c r="E5220" cm="1">
        <f t="array" ref="E5220">_xlfn.IFS(B5220&lt;=PERCENTILE($B$3:$B$5882,0.2),5,B5220&lt;=PERCENTILE($B$3:$B$5882,0.4),4,B5220&lt;=PERCENTILE($B$3:$B$5882,0.6),3,B5220&lt;=PERCENTILE($B$3:$B$5882,0.8),2,TRUE,1)</f>
        <v>3</v>
      </c>
      <c r="F5220" cm="1">
        <f t="array" ref="F5220">_xlfn.IFS(C5220&lt;=PERCENTILE($C$3:$C$5882,0.2),1,C5220&lt;=PERCENTILE($C$3:$C$5882,0.4),2,C5220&lt;=PERCENTILE($C$3:$C$5882,0.6),3,C5220&lt;=PERCENTILE($C$3:$C$5882,0.8),4,TRUE,5)</f>
        <v>1</v>
      </c>
      <c r="G5220" cm="1">
        <f t="array" ref="G5220">_xlfn.IFS(D5220&lt;=PERCENTILE($D$3:$D$5882,0.2),1,D5220&lt;=PERCENTILE($D$3:$D$5882,0.4),2,D5220&lt;=PERCENTILE($D$3:$D$5882,0.6),3,D5220&lt;=PERCENTILE($D$3:$D$5882,0.8),4,TRUE,5)</f>
        <v>1</v>
      </c>
      <c r="H5220" s="3" t="str" cm="1">
        <f t="array" ref="H5220">_xlfn.IFS(AND(E5220&gt;=4,F5220&gt;=4,G5220&gt;=4),"Champions",AND(E5220&gt;=3,F5220&gt;=3,G5220&gt;=3),"Loyal Customers",AND(E5220&lt;=2,F5220&gt;=3),"At Risk",AND(E5220&lt;=2,F5220&lt;=2,G5220&lt;=2),"Lost",AND(E5220&gt;=4,F5220&lt;=2),"New/Promising",TRUE,"Needs Attention")</f>
        <v>Needs Attention</v>
      </c>
      <c r="I5220" s="3" t="str">
        <f t="shared" si="85"/>
        <v>Active</v>
      </c>
      <c r="J5220" s="3" t="str">
        <f>_xlfn.XLOOKUP(A5220,'Country_Lookup'!$D:$D,'Country_Lookup'!$E:$E)</f>
        <v>United Kingdom</v>
      </c>
    </row>
    <row r="5221" spans="1:10" x14ac:dyDescent="0.3">
      <c r="A5221">
        <v>17621</v>
      </c>
      <c r="B5221">
        <v>21</v>
      </c>
      <c r="C5221">
        <v>6</v>
      </c>
      <c r="D5221">
        <v>3175.1199999999972</v>
      </c>
      <c r="E5221" cm="1">
        <f t="array" ref="E5221">_xlfn.IFS(B5221&lt;=PERCENTILE($B$3:$B$5882,0.2),5,B5221&lt;=PERCENTILE($B$3:$B$5882,0.4),4,B5221&lt;=PERCENTILE($B$3:$B$5882,0.6),3,B5221&lt;=PERCENTILE($B$3:$B$5882,0.8),2,TRUE,1)</f>
        <v>4</v>
      </c>
      <c r="F5221" cm="1">
        <f t="array" ref="F5221">_xlfn.IFS(C5221&lt;=PERCENTILE($C$3:$C$5882,0.2),1,C5221&lt;=PERCENTILE($C$3:$C$5882,0.4),2,C5221&lt;=PERCENTILE($C$3:$C$5882,0.6),3,C5221&lt;=PERCENTILE($C$3:$C$5882,0.8),4,TRUE,5)</f>
        <v>4</v>
      </c>
      <c r="G5221" cm="1">
        <f t="array" ref="G5221">_xlfn.IFS(D5221&lt;=PERCENTILE($D$3:$D$5882,0.2),1,D5221&lt;=PERCENTILE($D$3:$D$5882,0.4),2,D5221&lt;=PERCENTILE($D$3:$D$5882,0.6),3,D5221&lt;=PERCENTILE($D$3:$D$5882,0.8),4,TRUE,5)</f>
        <v>5</v>
      </c>
      <c r="H5221" s="3" t="str" cm="1">
        <f t="array" ref="H5221">_xlfn.IFS(AND(E5221&gt;=4,F5221&gt;=4,G5221&gt;=4),"Champions",AND(E5221&gt;=3,F5221&gt;=3,G5221&gt;=3),"Loyal Customers",AND(E5221&lt;=2,F5221&gt;=3),"At Risk",AND(E5221&lt;=2,F5221&lt;=2,G5221&lt;=2),"Lost",AND(E5221&gt;=4,F5221&lt;=2),"New/Promising",TRUE,"Needs Attention")</f>
        <v>Champions</v>
      </c>
      <c r="I5221" s="3" t="str">
        <f t="shared" si="85"/>
        <v>Active</v>
      </c>
      <c r="J5221" s="3" t="str">
        <f>_xlfn.XLOOKUP(A5221,'Country_Lookup'!$D:$D,'Country_Lookup'!$E:$E)</f>
        <v>United Kingdom</v>
      </c>
    </row>
    <row r="5222" spans="1:10" x14ac:dyDescent="0.3">
      <c r="A5222">
        <v>17622</v>
      </c>
      <c r="B5222">
        <v>597</v>
      </c>
      <c r="C5222">
        <v>2</v>
      </c>
      <c r="D5222">
        <v>1130.2099999999994</v>
      </c>
      <c r="E5222" cm="1">
        <f t="array" ref="E5222">_xlfn.IFS(B5222&lt;=PERCENTILE($B$3:$B$5882,0.2),5,B5222&lt;=PERCENTILE($B$3:$B$5882,0.4),4,B5222&lt;=PERCENTILE($B$3:$B$5882,0.6),3,B5222&lt;=PERCENTILE($B$3:$B$5882,0.8),2,TRUE,1)</f>
        <v>1</v>
      </c>
      <c r="F5222" cm="1">
        <f t="array" ref="F5222">_xlfn.IFS(C5222&lt;=PERCENTILE($C$3:$C$5882,0.2),1,C5222&lt;=PERCENTILE($C$3:$C$5882,0.4),2,C5222&lt;=PERCENTILE($C$3:$C$5882,0.6),3,C5222&lt;=PERCENTILE($C$3:$C$5882,0.8),4,TRUE,5)</f>
        <v>2</v>
      </c>
      <c r="G5222" cm="1">
        <f t="array" ref="G5222">_xlfn.IFS(D5222&lt;=PERCENTILE($D$3:$D$5882,0.2),1,D5222&lt;=PERCENTILE($D$3:$D$5882,0.4),2,D5222&lt;=PERCENTILE($D$3:$D$5882,0.6),3,D5222&lt;=PERCENTILE($D$3:$D$5882,0.8),4,TRUE,5)</f>
        <v>3</v>
      </c>
      <c r="H5222" s="3" t="str" cm="1">
        <f t="array" ref="H5222">_xlfn.IFS(AND(E5222&gt;=4,F5222&gt;=4,G5222&gt;=4),"Champions",AND(E5222&gt;=3,F5222&gt;=3,G5222&gt;=3),"Loyal Customers",AND(E5222&lt;=2,F5222&gt;=3),"At Risk",AND(E5222&lt;=2,F5222&lt;=2,G5222&lt;=2),"Lost",AND(E5222&gt;=4,F5222&lt;=2),"New/Promising",TRUE,"Needs Attention")</f>
        <v>Needs Attention</v>
      </c>
      <c r="I5222" s="3" t="str">
        <f t="shared" si="85"/>
        <v>Churned</v>
      </c>
      <c r="J5222" s="3" t="str">
        <f>_xlfn.XLOOKUP(A5222,'Country_Lookup'!$D:$D,'Country_Lookup'!$E:$E)</f>
        <v>United Kingdom</v>
      </c>
    </row>
    <row r="5223" spans="1:10" x14ac:dyDescent="0.3">
      <c r="A5223">
        <v>17623</v>
      </c>
      <c r="B5223">
        <v>32</v>
      </c>
      <c r="C5223">
        <v>7</v>
      </c>
      <c r="D5223">
        <v>2383.669999999996</v>
      </c>
      <c r="E5223" cm="1">
        <f t="array" ref="E5223">_xlfn.IFS(B5223&lt;=PERCENTILE($B$3:$B$5882,0.2),5,B5223&lt;=PERCENTILE($B$3:$B$5882,0.4),4,B5223&lt;=PERCENTILE($B$3:$B$5882,0.6),3,B5223&lt;=PERCENTILE($B$3:$B$5882,0.8),2,TRUE,1)</f>
        <v>4</v>
      </c>
      <c r="F5223" cm="1">
        <f t="array" ref="F5223">_xlfn.IFS(C5223&lt;=PERCENTILE($C$3:$C$5882,0.2),1,C5223&lt;=PERCENTILE($C$3:$C$5882,0.4),2,C5223&lt;=PERCENTILE($C$3:$C$5882,0.6),3,C5223&lt;=PERCENTILE($C$3:$C$5882,0.8),4,TRUE,5)</f>
        <v>4</v>
      </c>
      <c r="G5223" cm="1">
        <f t="array" ref="G5223">_xlfn.IFS(D5223&lt;=PERCENTILE($D$3:$D$5882,0.2),1,D5223&lt;=PERCENTILE($D$3:$D$5882,0.4),2,D5223&lt;=PERCENTILE($D$3:$D$5882,0.6),3,D5223&lt;=PERCENTILE($D$3:$D$5882,0.8),4,TRUE,5)</f>
        <v>4</v>
      </c>
      <c r="H5223" s="3" t="str" cm="1">
        <f t="array" ref="H5223">_xlfn.IFS(AND(E5223&gt;=4,F5223&gt;=4,G5223&gt;=4),"Champions",AND(E5223&gt;=3,F5223&gt;=3,G5223&gt;=3),"Loyal Customers",AND(E5223&lt;=2,F5223&gt;=3),"At Risk",AND(E5223&lt;=2,F5223&lt;=2,G5223&lt;=2),"Lost",AND(E5223&gt;=4,F5223&lt;=2),"New/Promising",TRUE,"Needs Attention")</f>
        <v>Champions</v>
      </c>
      <c r="I5223" s="3" t="str">
        <f t="shared" si="85"/>
        <v>Active</v>
      </c>
      <c r="J5223" s="3" t="str">
        <f>_xlfn.XLOOKUP(A5223,'Country_Lookup'!$D:$D,'Country_Lookup'!$E:$E)</f>
        <v>United Kingdom</v>
      </c>
    </row>
    <row r="5224" spans="1:10" x14ac:dyDescent="0.3">
      <c r="A5224">
        <v>17624</v>
      </c>
      <c r="B5224">
        <v>14</v>
      </c>
      <c r="C5224">
        <v>4</v>
      </c>
      <c r="D5224">
        <v>1568.6300000000019</v>
      </c>
      <c r="E5224" cm="1">
        <f t="array" ref="E5224">_xlfn.IFS(B5224&lt;=PERCENTILE($B$3:$B$5882,0.2),5,B5224&lt;=PERCENTILE($B$3:$B$5882,0.4),4,B5224&lt;=PERCENTILE($B$3:$B$5882,0.6),3,B5224&lt;=PERCENTILE($B$3:$B$5882,0.8),2,TRUE,1)</f>
        <v>5</v>
      </c>
      <c r="F5224" cm="1">
        <f t="array" ref="F5224">_xlfn.IFS(C5224&lt;=PERCENTILE($C$3:$C$5882,0.2),1,C5224&lt;=PERCENTILE($C$3:$C$5882,0.4),2,C5224&lt;=PERCENTILE($C$3:$C$5882,0.6),3,C5224&lt;=PERCENTILE($C$3:$C$5882,0.8),4,TRUE,5)</f>
        <v>3</v>
      </c>
      <c r="G5224" cm="1">
        <f t="array" ref="G5224">_xlfn.IFS(D5224&lt;=PERCENTILE($D$3:$D$5882,0.2),1,D5224&lt;=PERCENTILE($D$3:$D$5882,0.4),2,D5224&lt;=PERCENTILE($D$3:$D$5882,0.6),3,D5224&lt;=PERCENTILE($D$3:$D$5882,0.8),4,TRUE,5)</f>
        <v>4</v>
      </c>
      <c r="H5224" s="3" t="str" cm="1">
        <f t="array" ref="H5224">_xlfn.IFS(AND(E5224&gt;=4,F5224&gt;=4,G5224&gt;=4),"Champions",AND(E5224&gt;=3,F5224&gt;=3,G5224&gt;=3),"Loyal Customers",AND(E5224&lt;=2,F5224&gt;=3),"At Risk",AND(E5224&lt;=2,F5224&lt;=2,G5224&lt;=2),"Lost",AND(E5224&gt;=4,F5224&lt;=2),"New/Promising",TRUE,"Needs Attention")</f>
        <v>Loyal Customers</v>
      </c>
      <c r="I5224" s="3" t="str">
        <f t="shared" si="85"/>
        <v>Active</v>
      </c>
      <c r="J5224" s="3" t="str">
        <f>_xlfn.XLOOKUP(A5224,'Country_Lookup'!$D:$D,'Country_Lookup'!$E:$E)</f>
        <v>United Kingdom</v>
      </c>
    </row>
    <row r="5225" spans="1:10" x14ac:dyDescent="0.3">
      <c r="A5225">
        <v>17625</v>
      </c>
      <c r="B5225">
        <v>18</v>
      </c>
      <c r="C5225">
        <v>8</v>
      </c>
      <c r="D5225">
        <v>6067.799999999922</v>
      </c>
      <c r="E5225" cm="1">
        <f t="array" ref="E5225">_xlfn.IFS(B5225&lt;=PERCENTILE($B$3:$B$5882,0.2),5,B5225&lt;=PERCENTILE($B$3:$B$5882,0.4),4,B5225&lt;=PERCENTILE($B$3:$B$5882,0.6),3,B5225&lt;=PERCENTILE($B$3:$B$5882,0.8),2,TRUE,1)</f>
        <v>5</v>
      </c>
      <c r="F5225" cm="1">
        <f t="array" ref="F5225">_xlfn.IFS(C5225&lt;=PERCENTILE($C$3:$C$5882,0.2),1,C5225&lt;=PERCENTILE($C$3:$C$5882,0.4),2,C5225&lt;=PERCENTILE($C$3:$C$5882,0.6),3,C5225&lt;=PERCENTILE($C$3:$C$5882,0.8),4,TRUE,5)</f>
        <v>4</v>
      </c>
      <c r="G5225" cm="1">
        <f t="array" ref="G5225">_xlfn.IFS(D5225&lt;=PERCENTILE($D$3:$D$5882,0.2),1,D5225&lt;=PERCENTILE($D$3:$D$5882,0.4),2,D5225&lt;=PERCENTILE($D$3:$D$5882,0.6),3,D5225&lt;=PERCENTILE($D$3:$D$5882,0.8),4,TRUE,5)</f>
        <v>5</v>
      </c>
      <c r="H5225" s="3" t="str" cm="1">
        <f t="array" ref="H5225">_xlfn.IFS(AND(E5225&gt;=4,F5225&gt;=4,G5225&gt;=4),"Champions",AND(E5225&gt;=3,F5225&gt;=3,G5225&gt;=3),"Loyal Customers",AND(E5225&lt;=2,F5225&gt;=3),"At Risk",AND(E5225&lt;=2,F5225&lt;=2,G5225&lt;=2),"Lost",AND(E5225&gt;=4,F5225&lt;=2),"New/Promising",TRUE,"Needs Attention")</f>
        <v>Champions</v>
      </c>
      <c r="I5225" s="3" t="str">
        <f t="shared" si="85"/>
        <v>Active</v>
      </c>
      <c r="J5225" s="3" t="str">
        <f>_xlfn.XLOOKUP(A5225,'Country_Lookup'!$D:$D,'Country_Lookup'!$E:$E)</f>
        <v>United Kingdom</v>
      </c>
    </row>
    <row r="5226" spans="1:10" x14ac:dyDescent="0.3">
      <c r="A5226">
        <v>17626</v>
      </c>
      <c r="B5226">
        <v>602</v>
      </c>
      <c r="C5226">
        <v>1</v>
      </c>
      <c r="D5226">
        <v>254</v>
      </c>
      <c r="E5226" cm="1">
        <f t="array" ref="E5226">_xlfn.IFS(B5226&lt;=PERCENTILE($B$3:$B$5882,0.2),5,B5226&lt;=PERCENTILE($B$3:$B$5882,0.4),4,B5226&lt;=PERCENTILE($B$3:$B$5882,0.6),3,B5226&lt;=PERCENTILE($B$3:$B$5882,0.8),2,TRUE,1)</f>
        <v>1</v>
      </c>
      <c r="F5226" cm="1">
        <f t="array" ref="F5226">_xlfn.IFS(C5226&lt;=PERCENTILE($C$3:$C$5882,0.2),1,C5226&lt;=PERCENTILE($C$3:$C$5882,0.4),2,C5226&lt;=PERCENTILE($C$3:$C$5882,0.6),3,C5226&lt;=PERCENTILE($C$3:$C$5882,0.8),4,TRUE,5)</f>
        <v>1</v>
      </c>
      <c r="G5226" cm="1">
        <f t="array" ref="G5226">_xlfn.IFS(D5226&lt;=PERCENTILE($D$3:$D$5882,0.2),1,D5226&lt;=PERCENTILE($D$3:$D$5882,0.4),2,D5226&lt;=PERCENTILE($D$3:$D$5882,0.6),3,D5226&lt;=PERCENTILE($D$3:$D$5882,0.8),4,TRUE,5)</f>
        <v>1</v>
      </c>
      <c r="H5226" s="3" t="str" cm="1">
        <f t="array" ref="H5226">_xlfn.IFS(AND(E5226&gt;=4,F5226&gt;=4,G5226&gt;=4),"Champions",AND(E5226&gt;=3,F5226&gt;=3,G5226&gt;=3),"Loyal Customers",AND(E5226&lt;=2,F5226&gt;=3),"At Risk",AND(E5226&lt;=2,F5226&lt;=2,G5226&lt;=2),"Lost",AND(E5226&gt;=4,F5226&lt;=2),"New/Promising",TRUE,"Needs Attention")</f>
        <v>Lost</v>
      </c>
      <c r="I5226" s="3" t="str">
        <f t="shared" si="85"/>
        <v>Churned</v>
      </c>
      <c r="J5226" s="3" t="str">
        <f>_xlfn.XLOOKUP(A5226,'Country_Lookup'!$D:$D,'Country_Lookup'!$E:$E)</f>
        <v>United Kingdom</v>
      </c>
    </row>
    <row r="5227" spans="1:10" x14ac:dyDescent="0.3">
      <c r="A5227">
        <v>17627</v>
      </c>
      <c r="B5227">
        <v>478</v>
      </c>
      <c r="C5227">
        <v>1</v>
      </c>
      <c r="D5227">
        <v>296.36000000000007</v>
      </c>
      <c r="E5227" cm="1">
        <f t="array" ref="E5227">_xlfn.IFS(B5227&lt;=PERCENTILE($B$3:$B$5882,0.2),5,B5227&lt;=PERCENTILE($B$3:$B$5882,0.4),4,B5227&lt;=PERCENTILE($B$3:$B$5882,0.6),3,B5227&lt;=PERCENTILE($B$3:$B$5882,0.8),2,TRUE,1)</f>
        <v>1</v>
      </c>
      <c r="F5227" cm="1">
        <f t="array" ref="F5227">_xlfn.IFS(C5227&lt;=PERCENTILE($C$3:$C$5882,0.2),1,C5227&lt;=PERCENTILE($C$3:$C$5882,0.4),2,C5227&lt;=PERCENTILE($C$3:$C$5882,0.6),3,C5227&lt;=PERCENTILE($C$3:$C$5882,0.8),4,TRUE,5)</f>
        <v>1</v>
      </c>
      <c r="G5227" cm="1">
        <f t="array" ref="G5227">_xlfn.IFS(D5227&lt;=PERCENTILE($D$3:$D$5882,0.2),1,D5227&lt;=PERCENTILE($D$3:$D$5882,0.4),2,D5227&lt;=PERCENTILE($D$3:$D$5882,0.6),3,D5227&lt;=PERCENTILE($D$3:$D$5882,0.8),4,TRUE,5)</f>
        <v>2</v>
      </c>
      <c r="H5227" s="3" t="str" cm="1">
        <f t="array" ref="H5227">_xlfn.IFS(AND(E5227&gt;=4,F5227&gt;=4,G5227&gt;=4),"Champions",AND(E5227&gt;=3,F5227&gt;=3,G5227&gt;=3),"Loyal Customers",AND(E5227&lt;=2,F5227&gt;=3),"At Risk",AND(E5227&lt;=2,F5227&lt;=2,G5227&lt;=2),"Lost",AND(E5227&gt;=4,F5227&lt;=2),"New/Promising",TRUE,"Needs Attention")</f>
        <v>Lost</v>
      </c>
      <c r="I5227" s="3" t="str">
        <f t="shared" si="85"/>
        <v>Churned</v>
      </c>
      <c r="J5227" s="3" t="str">
        <f>_xlfn.XLOOKUP(A5227,'Country_Lookup'!$D:$D,'Country_Lookup'!$E:$E)</f>
        <v>United Kingdom</v>
      </c>
    </row>
    <row r="5228" spans="1:10" x14ac:dyDescent="0.3">
      <c r="A5228">
        <v>17628</v>
      </c>
      <c r="B5228">
        <v>81</v>
      </c>
      <c r="C5228">
        <v>1</v>
      </c>
      <c r="D5228">
        <v>75.750000000000014</v>
      </c>
      <c r="E5228" cm="1">
        <f t="array" ref="E5228">_xlfn.IFS(B5228&lt;=PERCENTILE($B$3:$B$5882,0.2),5,B5228&lt;=PERCENTILE($B$3:$B$5882,0.4),4,B5228&lt;=PERCENTILE($B$3:$B$5882,0.6),3,B5228&lt;=PERCENTILE($B$3:$B$5882,0.8),2,TRUE,1)</f>
        <v>3</v>
      </c>
      <c r="F5228" cm="1">
        <f t="array" ref="F5228">_xlfn.IFS(C5228&lt;=PERCENTILE($C$3:$C$5882,0.2),1,C5228&lt;=PERCENTILE($C$3:$C$5882,0.4),2,C5228&lt;=PERCENTILE($C$3:$C$5882,0.6),3,C5228&lt;=PERCENTILE($C$3:$C$5882,0.8),4,TRUE,5)</f>
        <v>1</v>
      </c>
      <c r="G5228" cm="1">
        <f t="array" ref="G5228">_xlfn.IFS(D5228&lt;=PERCENTILE($D$3:$D$5882,0.2),1,D5228&lt;=PERCENTILE($D$3:$D$5882,0.4),2,D5228&lt;=PERCENTILE($D$3:$D$5882,0.6),3,D5228&lt;=PERCENTILE($D$3:$D$5882,0.8),4,TRUE,5)</f>
        <v>1</v>
      </c>
      <c r="H5228" s="3" t="str" cm="1">
        <f t="array" ref="H5228">_xlfn.IFS(AND(E5228&gt;=4,F5228&gt;=4,G5228&gt;=4),"Champions",AND(E5228&gt;=3,F5228&gt;=3,G5228&gt;=3),"Loyal Customers",AND(E5228&lt;=2,F5228&gt;=3),"At Risk",AND(E5228&lt;=2,F5228&lt;=2,G5228&lt;=2),"Lost",AND(E5228&gt;=4,F5228&lt;=2),"New/Promising",TRUE,"Needs Attention")</f>
        <v>Needs Attention</v>
      </c>
      <c r="I5228" s="3" t="str">
        <f t="shared" si="85"/>
        <v>Active</v>
      </c>
      <c r="J5228" s="3" t="str">
        <f>_xlfn.XLOOKUP(A5228,'Country_Lookup'!$D:$D,'Country_Lookup'!$E:$E)</f>
        <v>United Kingdom</v>
      </c>
    </row>
    <row r="5229" spans="1:10" x14ac:dyDescent="0.3">
      <c r="A5229">
        <v>17629</v>
      </c>
      <c r="B5229">
        <v>5</v>
      </c>
      <c r="C5229">
        <v>10</v>
      </c>
      <c r="D5229">
        <v>2455.5200000000027</v>
      </c>
      <c r="E5229" cm="1">
        <f t="array" ref="E5229">_xlfn.IFS(B5229&lt;=PERCENTILE($B$3:$B$5882,0.2),5,B5229&lt;=PERCENTILE($B$3:$B$5882,0.4),4,B5229&lt;=PERCENTILE($B$3:$B$5882,0.6),3,B5229&lt;=PERCENTILE($B$3:$B$5882,0.8),2,TRUE,1)</f>
        <v>5</v>
      </c>
      <c r="F5229" cm="1">
        <f t="array" ref="F5229">_xlfn.IFS(C5229&lt;=PERCENTILE($C$3:$C$5882,0.2),1,C5229&lt;=PERCENTILE($C$3:$C$5882,0.4),2,C5229&lt;=PERCENTILE($C$3:$C$5882,0.6),3,C5229&lt;=PERCENTILE($C$3:$C$5882,0.8),4,TRUE,5)</f>
        <v>5</v>
      </c>
      <c r="G5229" cm="1">
        <f t="array" ref="G5229">_xlfn.IFS(D5229&lt;=PERCENTILE($D$3:$D$5882,0.2),1,D5229&lt;=PERCENTILE($D$3:$D$5882,0.4),2,D5229&lt;=PERCENTILE($D$3:$D$5882,0.6),3,D5229&lt;=PERCENTILE($D$3:$D$5882,0.8),4,TRUE,5)</f>
        <v>4</v>
      </c>
      <c r="H5229" s="3" t="str" cm="1">
        <f t="array" ref="H5229">_xlfn.IFS(AND(E5229&gt;=4,F5229&gt;=4,G5229&gt;=4),"Champions",AND(E5229&gt;=3,F5229&gt;=3,G5229&gt;=3),"Loyal Customers",AND(E5229&lt;=2,F5229&gt;=3),"At Risk",AND(E5229&lt;=2,F5229&lt;=2,G5229&lt;=2),"Lost",AND(E5229&gt;=4,F5229&lt;=2),"New/Promising",TRUE,"Needs Attention")</f>
        <v>Champions</v>
      </c>
      <c r="I5229" s="3" t="str">
        <f t="shared" si="85"/>
        <v>Active</v>
      </c>
      <c r="J5229" s="3" t="str">
        <f>_xlfn.XLOOKUP(A5229,'Country_Lookup'!$D:$D,'Country_Lookup'!$E:$E)</f>
        <v>United Kingdom</v>
      </c>
    </row>
    <row r="5230" spans="1:10" x14ac:dyDescent="0.3">
      <c r="A5230">
        <v>17630</v>
      </c>
      <c r="B5230">
        <v>169</v>
      </c>
      <c r="C5230">
        <v>2</v>
      </c>
      <c r="D5230">
        <v>503.60000000000025</v>
      </c>
      <c r="E5230" cm="1">
        <f t="array" ref="E5230">_xlfn.IFS(B5230&lt;=PERCENTILE($B$3:$B$5882,0.2),5,B5230&lt;=PERCENTILE($B$3:$B$5882,0.4),4,B5230&lt;=PERCENTILE($B$3:$B$5882,0.6),3,B5230&lt;=PERCENTILE($B$3:$B$5882,0.8),2,TRUE,1)</f>
        <v>3</v>
      </c>
      <c r="F5230" cm="1">
        <f t="array" ref="F5230">_xlfn.IFS(C5230&lt;=PERCENTILE($C$3:$C$5882,0.2),1,C5230&lt;=PERCENTILE($C$3:$C$5882,0.4),2,C5230&lt;=PERCENTILE($C$3:$C$5882,0.6),3,C5230&lt;=PERCENTILE($C$3:$C$5882,0.8),4,TRUE,5)</f>
        <v>2</v>
      </c>
      <c r="G5230" cm="1">
        <f t="array" ref="G5230">_xlfn.IFS(D5230&lt;=PERCENTILE($D$3:$D$5882,0.2),1,D5230&lt;=PERCENTILE($D$3:$D$5882,0.4),2,D5230&lt;=PERCENTILE($D$3:$D$5882,0.6),3,D5230&lt;=PERCENTILE($D$3:$D$5882,0.8),4,TRUE,5)</f>
        <v>2</v>
      </c>
      <c r="H5230" s="3" t="str" cm="1">
        <f t="array" ref="H5230">_xlfn.IFS(AND(E5230&gt;=4,F5230&gt;=4,G5230&gt;=4),"Champions",AND(E5230&gt;=3,F5230&gt;=3,G5230&gt;=3),"Loyal Customers",AND(E5230&lt;=2,F5230&gt;=3),"At Risk",AND(E5230&lt;=2,F5230&lt;=2,G5230&lt;=2),"Lost",AND(E5230&gt;=4,F5230&lt;=2),"New/Promising",TRUE,"Needs Attention")</f>
        <v>Needs Attention</v>
      </c>
      <c r="I5230" s="3" t="str">
        <f t="shared" si="85"/>
        <v>Churned</v>
      </c>
      <c r="J5230" s="3" t="str">
        <f>_xlfn.XLOOKUP(A5230,'Country_Lookup'!$D:$D,'Country_Lookup'!$E:$E)</f>
        <v>United Kingdom</v>
      </c>
    </row>
    <row r="5231" spans="1:10" x14ac:dyDescent="0.3">
      <c r="A5231">
        <v>17631</v>
      </c>
      <c r="B5231">
        <v>1</v>
      </c>
      <c r="C5231">
        <v>7</v>
      </c>
      <c r="D5231">
        <v>998.48999999999955</v>
      </c>
      <c r="E5231" cm="1">
        <f t="array" ref="E5231">_xlfn.IFS(B5231&lt;=PERCENTILE($B$3:$B$5882,0.2),5,B5231&lt;=PERCENTILE($B$3:$B$5882,0.4),4,B5231&lt;=PERCENTILE($B$3:$B$5882,0.6),3,B5231&lt;=PERCENTILE($B$3:$B$5882,0.8),2,TRUE,1)</f>
        <v>5</v>
      </c>
      <c r="F5231" cm="1">
        <f t="array" ref="F5231">_xlfn.IFS(C5231&lt;=PERCENTILE($C$3:$C$5882,0.2),1,C5231&lt;=PERCENTILE($C$3:$C$5882,0.4),2,C5231&lt;=PERCENTILE($C$3:$C$5882,0.6),3,C5231&lt;=PERCENTILE($C$3:$C$5882,0.8),4,TRUE,5)</f>
        <v>4</v>
      </c>
      <c r="G5231" cm="1">
        <f t="array" ref="G5231">_xlfn.IFS(D5231&lt;=PERCENTILE($D$3:$D$5882,0.2),1,D5231&lt;=PERCENTILE($D$3:$D$5882,0.4),2,D5231&lt;=PERCENTILE($D$3:$D$5882,0.6),3,D5231&lt;=PERCENTILE($D$3:$D$5882,0.8),4,TRUE,5)</f>
        <v>3</v>
      </c>
      <c r="H5231" s="3" t="str" cm="1">
        <f t="array" ref="H5231">_xlfn.IFS(AND(E5231&gt;=4,F5231&gt;=4,G5231&gt;=4),"Champions",AND(E5231&gt;=3,F5231&gt;=3,G5231&gt;=3),"Loyal Customers",AND(E5231&lt;=2,F5231&gt;=3),"At Risk",AND(E5231&lt;=2,F5231&lt;=2,G5231&lt;=2),"Lost",AND(E5231&gt;=4,F5231&lt;=2),"New/Promising",TRUE,"Needs Attention")</f>
        <v>Loyal Customers</v>
      </c>
      <c r="I5231" s="3" t="str">
        <f t="shared" si="85"/>
        <v>Active</v>
      </c>
      <c r="J5231" s="3" t="str">
        <f>_xlfn.XLOOKUP(A5231,'Country_Lookup'!$D:$D,'Country_Lookup'!$E:$E)</f>
        <v>United Kingdom</v>
      </c>
    </row>
    <row r="5232" spans="1:10" x14ac:dyDescent="0.3">
      <c r="A5232">
        <v>17633</v>
      </c>
      <c r="B5232">
        <v>31</v>
      </c>
      <c r="C5232">
        <v>7</v>
      </c>
      <c r="D5232">
        <v>2057.3900000000049</v>
      </c>
      <c r="E5232" cm="1">
        <f t="array" ref="E5232">_xlfn.IFS(B5232&lt;=PERCENTILE($B$3:$B$5882,0.2),5,B5232&lt;=PERCENTILE($B$3:$B$5882,0.4),4,B5232&lt;=PERCENTILE($B$3:$B$5882,0.6),3,B5232&lt;=PERCENTILE($B$3:$B$5882,0.8),2,TRUE,1)</f>
        <v>4</v>
      </c>
      <c r="F5232" cm="1">
        <f t="array" ref="F5232">_xlfn.IFS(C5232&lt;=PERCENTILE($C$3:$C$5882,0.2),1,C5232&lt;=PERCENTILE($C$3:$C$5882,0.4),2,C5232&lt;=PERCENTILE($C$3:$C$5882,0.6),3,C5232&lt;=PERCENTILE($C$3:$C$5882,0.8),4,TRUE,5)</f>
        <v>4</v>
      </c>
      <c r="G5232" cm="1">
        <f t="array" ref="G5232">_xlfn.IFS(D5232&lt;=PERCENTILE($D$3:$D$5882,0.2),1,D5232&lt;=PERCENTILE($D$3:$D$5882,0.4),2,D5232&lt;=PERCENTILE($D$3:$D$5882,0.6),3,D5232&lt;=PERCENTILE($D$3:$D$5882,0.8),4,TRUE,5)</f>
        <v>4</v>
      </c>
      <c r="H5232" s="3" t="str" cm="1">
        <f t="array" ref="H5232">_xlfn.IFS(AND(E5232&gt;=4,F5232&gt;=4,G5232&gt;=4),"Champions",AND(E5232&gt;=3,F5232&gt;=3,G5232&gt;=3),"Loyal Customers",AND(E5232&lt;=2,F5232&gt;=3),"At Risk",AND(E5232&lt;=2,F5232&lt;=2,G5232&lt;=2),"Lost",AND(E5232&gt;=4,F5232&lt;=2),"New/Promising",TRUE,"Needs Attention")</f>
        <v>Champions</v>
      </c>
      <c r="I5232" s="3" t="str">
        <f t="shared" si="85"/>
        <v>Active</v>
      </c>
      <c r="J5232" s="3" t="str">
        <f>_xlfn.XLOOKUP(A5232,'Country_Lookup'!$D:$D,'Country_Lookup'!$E:$E)</f>
        <v>United Kingdom</v>
      </c>
    </row>
    <row r="5233" spans="1:10" x14ac:dyDescent="0.3">
      <c r="A5233">
        <v>17634</v>
      </c>
      <c r="B5233">
        <v>36</v>
      </c>
      <c r="C5233">
        <v>9</v>
      </c>
      <c r="D5233">
        <v>2361.9699999999825</v>
      </c>
      <c r="E5233" cm="1">
        <f t="array" ref="E5233">_xlfn.IFS(B5233&lt;=PERCENTILE($B$3:$B$5882,0.2),5,B5233&lt;=PERCENTILE($B$3:$B$5882,0.4),4,B5233&lt;=PERCENTILE($B$3:$B$5882,0.6),3,B5233&lt;=PERCENTILE($B$3:$B$5882,0.8),2,TRUE,1)</f>
        <v>4</v>
      </c>
      <c r="F5233" cm="1">
        <f t="array" ref="F5233">_xlfn.IFS(C5233&lt;=PERCENTILE($C$3:$C$5882,0.2),1,C5233&lt;=PERCENTILE($C$3:$C$5882,0.4),2,C5233&lt;=PERCENTILE($C$3:$C$5882,0.6),3,C5233&lt;=PERCENTILE($C$3:$C$5882,0.8),4,TRUE,5)</f>
        <v>5</v>
      </c>
      <c r="G5233" cm="1">
        <f t="array" ref="G5233">_xlfn.IFS(D5233&lt;=PERCENTILE($D$3:$D$5882,0.2),1,D5233&lt;=PERCENTILE($D$3:$D$5882,0.4),2,D5233&lt;=PERCENTILE($D$3:$D$5882,0.6),3,D5233&lt;=PERCENTILE($D$3:$D$5882,0.8),4,TRUE,5)</f>
        <v>4</v>
      </c>
      <c r="H5233" s="3" t="str" cm="1">
        <f t="array" ref="H5233">_xlfn.IFS(AND(E5233&gt;=4,F5233&gt;=4,G5233&gt;=4),"Champions",AND(E5233&gt;=3,F5233&gt;=3,G5233&gt;=3),"Loyal Customers",AND(E5233&lt;=2,F5233&gt;=3),"At Risk",AND(E5233&lt;=2,F5233&lt;=2,G5233&lt;=2),"Lost",AND(E5233&gt;=4,F5233&lt;=2),"New/Promising",TRUE,"Needs Attention")</f>
        <v>Champions</v>
      </c>
      <c r="I5233" s="3" t="str">
        <f t="shared" si="85"/>
        <v>Active</v>
      </c>
      <c r="J5233" s="3" t="str">
        <f>_xlfn.XLOOKUP(A5233,'Country_Lookup'!$D:$D,'Country_Lookup'!$E:$E)</f>
        <v>United Kingdom</v>
      </c>
    </row>
    <row r="5234" spans="1:10" x14ac:dyDescent="0.3">
      <c r="A5234">
        <v>17635</v>
      </c>
      <c r="B5234">
        <v>424</v>
      </c>
      <c r="C5234">
        <v>3</v>
      </c>
      <c r="D5234">
        <v>1265.5800000000008</v>
      </c>
      <c r="E5234" cm="1">
        <f t="array" ref="E5234">_xlfn.IFS(B5234&lt;=PERCENTILE($B$3:$B$5882,0.2),5,B5234&lt;=PERCENTILE($B$3:$B$5882,0.4),4,B5234&lt;=PERCENTILE($B$3:$B$5882,0.6),3,B5234&lt;=PERCENTILE($B$3:$B$5882,0.8),2,TRUE,1)</f>
        <v>1</v>
      </c>
      <c r="F5234" cm="1">
        <f t="array" ref="F5234">_xlfn.IFS(C5234&lt;=PERCENTILE($C$3:$C$5882,0.2),1,C5234&lt;=PERCENTILE($C$3:$C$5882,0.4),2,C5234&lt;=PERCENTILE($C$3:$C$5882,0.6),3,C5234&lt;=PERCENTILE($C$3:$C$5882,0.8),4,TRUE,5)</f>
        <v>3</v>
      </c>
      <c r="G5234" cm="1">
        <f t="array" ref="G5234">_xlfn.IFS(D5234&lt;=PERCENTILE($D$3:$D$5882,0.2),1,D5234&lt;=PERCENTILE($D$3:$D$5882,0.4),2,D5234&lt;=PERCENTILE($D$3:$D$5882,0.6),3,D5234&lt;=PERCENTILE($D$3:$D$5882,0.8),4,TRUE,5)</f>
        <v>4</v>
      </c>
      <c r="H5234" s="3" t="str" cm="1">
        <f t="array" ref="H5234">_xlfn.IFS(AND(E5234&gt;=4,F5234&gt;=4,G5234&gt;=4),"Champions",AND(E5234&gt;=3,F5234&gt;=3,G5234&gt;=3),"Loyal Customers",AND(E5234&lt;=2,F5234&gt;=3),"At Risk",AND(E5234&lt;=2,F5234&lt;=2,G5234&lt;=2),"Lost",AND(E5234&gt;=4,F5234&lt;=2),"New/Promising",TRUE,"Needs Attention")</f>
        <v>At Risk</v>
      </c>
      <c r="I5234" s="3" t="str">
        <f t="shared" si="85"/>
        <v>Churned</v>
      </c>
      <c r="J5234" s="3" t="str">
        <f>_xlfn.XLOOKUP(A5234,'Country_Lookup'!$D:$D,'Country_Lookup'!$E:$E)</f>
        <v>United Kingdom</v>
      </c>
    </row>
    <row r="5235" spans="1:10" x14ac:dyDescent="0.3">
      <c r="A5235">
        <v>17636</v>
      </c>
      <c r="B5235">
        <v>19</v>
      </c>
      <c r="C5235">
        <v>1</v>
      </c>
      <c r="D5235">
        <v>285.56000000000006</v>
      </c>
      <c r="E5235" cm="1">
        <f t="array" ref="E5235">_xlfn.IFS(B5235&lt;=PERCENTILE($B$3:$B$5882,0.2),5,B5235&lt;=PERCENTILE($B$3:$B$5882,0.4),4,B5235&lt;=PERCENTILE($B$3:$B$5882,0.6),3,B5235&lt;=PERCENTILE($B$3:$B$5882,0.8),2,TRUE,1)</f>
        <v>5</v>
      </c>
      <c r="F5235" cm="1">
        <f t="array" ref="F5235">_xlfn.IFS(C5235&lt;=PERCENTILE($C$3:$C$5882,0.2),1,C5235&lt;=PERCENTILE($C$3:$C$5882,0.4),2,C5235&lt;=PERCENTILE($C$3:$C$5882,0.6),3,C5235&lt;=PERCENTILE($C$3:$C$5882,0.8),4,TRUE,5)</f>
        <v>1</v>
      </c>
      <c r="G5235" cm="1">
        <f t="array" ref="G5235">_xlfn.IFS(D5235&lt;=PERCENTILE($D$3:$D$5882,0.2),1,D5235&lt;=PERCENTILE($D$3:$D$5882,0.4),2,D5235&lt;=PERCENTILE($D$3:$D$5882,0.6),3,D5235&lt;=PERCENTILE($D$3:$D$5882,0.8),4,TRUE,5)</f>
        <v>1</v>
      </c>
      <c r="H5235" s="3" t="str" cm="1">
        <f t="array" ref="H5235">_xlfn.IFS(AND(E5235&gt;=4,F5235&gt;=4,G5235&gt;=4),"Champions",AND(E5235&gt;=3,F5235&gt;=3,G5235&gt;=3),"Loyal Customers",AND(E5235&lt;=2,F5235&gt;=3),"At Risk",AND(E5235&lt;=2,F5235&lt;=2,G5235&lt;=2),"Lost",AND(E5235&gt;=4,F5235&lt;=2),"New/Promising",TRUE,"Needs Attention")</f>
        <v>New/Promising</v>
      </c>
      <c r="I5235" s="3" t="str">
        <f t="shared" si="85"/>
        <v>Active</v>
      </c>
      <c r="J5235" s="3" t="str">
        <f>_xlfn.XLOOKUP(A5235,'Country_Lookup'!$D:$D,'Country_Lookup'!$E:$E)</f>
        <v>United Kingdom</v>
      </c>
    </row>
    <row r="5236" spans="1:10" x14ac:dyDescent="0.3">
      <c r="A5236">
        <v>17637</v>
      </c>
      <c r="B5236">
        <v>31</v>
      </c>
      <c r="C5236">
        <v>2</v>
      </c>
      <c r="D5236">
        <v>547.06000000000006</v>
      </c>
      <c r="E5236" cm="1">
        <f t="array" ref="E5236">_xlfn.IFS(B5236&lt;=PERCENTILE($B$3:$B$5882,0.2),5,B5236&lt;=PERCENTILE($B$3:$B$5882,0.4),4,B5236&lt;=PERCENTILE($B$3:$B$5882,0.6),3,B5236&lt;=PERCENTILE($B$3:$B$5882,0.8),2,TRUE,1)</f>
        <v>4</v>
      </c>
      <c r="F5236" cm="1">
        <f t="array" ref="F5236">_xlfn.IFS(C5236&lt;=PERCENTILE($C$3:$C$5882,0.2),1,C5236&lt;=PERCENTILE($C$3:$C$5882,0.4),2,C5236&lt;=PERCENTILE($C$3:$C$5882,0.6),3,C5236&lt;=PERCENTILE($C$3:$C$5882,0.8),4,TRUE,5)</f>
        <v>2</v>
      </c>
      <c r="G5236" cm="1">
        <f t="array" ref="G5236">_xlfn.IFS(D5236&lt;=PERCENTILE($D$3:$D$5882,0.2),1,D5236&lt;=PERCENTILE($D$3:$D$5882,0.4),2,D5236&lt;=PERCENTILE($D$3:$D$5882,0.6),3,D5236&lt;=PERCENTILE($D$3:$D$5882,0.8),4,TRUE,5)</f>
        <v>2</v>
      </c>
      <c r="H5236" s="3" t="str" cm="1">
        <f t="array" ref="H5236">_xlfn.IFS(AND(E5236&gt;=4,F5236&gt;=4,G5236&gt;=4),"Champions",AND(E5236&gt;=3,F5236&gt;=3,G5236&gt;=3),"Loyal Customers",AND(E5236&lt;=2,F5236&gt;=3),"At Risk",AND(E5236&lt;=2,F5236&lt;=2,G5236&lt;=2),"Lost",AND(E5236&gt;=4,F5236&lt;=2),"New/Promising",TRUE,"Needs Attention")</f>
        <v>New/Promising</v>
      </c>
      <c r="I5236" s="3" t="str">
        <f t="shared" si="85"/>
        <v>Active</v>
      </c>
      <c r="J5236" s="3" t="str">
        <f>_xlfn.XLOOKUP(A5236,'Country_Lookup'!$D:$D,'Country_Lookup'!$E:$E)</f>
        <v>United Kingdom</v>
      </c>
    </row>
    <row r="5237" spans="1:10" x14ac:dyDescent="0.3">
      <c r="A5237">
        <v>17638</v>
      </c>
      <c r="B5237">
        <v>647</v>
      </c>
      <c r="C5237">
        <v>2</v>
      </c>
      <c r="D5237">
        <v>842.4</v>
      </c>
      <c r="E5237" cm="1">
        <f t="array" ref="E5237">_xlfn.IFS(B5237&lt;=PERCENTILE($B$3:$B$5882,0.2),5,B5237&lt;=PERCENTILE($B$3:$B$5882,0.4),4,B5237&lt;=PERCENTILE($B$3:$B$5882,0.6),3,B5237&lt;=PERCENTILE($B$3:$B$5882,0.8),2,TRUE,1)</f>
        <v>1</v>
      </c>
      <c r="F5237" cm="1">
        <f t="array" ref="F5237">_xlfn.IFS(C5237&lt;=PERCENTILE($C$3:$C$5882,0.2),1,C5237&lt;=PERCENTILE($C$3:$C$5882,0.4),2,C5237&lt;=PERCENTILE($C$3:$C$5882,0.6),3,C5237&lt;=PERCENTILE($C$3:$C$5882,0.8),4,TRUE,5)</f>
        <v>2</v>
      </c>
      <c r="G5237" cm="1">
        <f t="array" ref="G5237">_xlfn.IFS(D5237&lt;=PERCENTILE($D$3:$D$5882,0.2),1,D5237&lt;=PERCENTILE($D$3:$D$5882,0.4),2,D5237&lt;=PERCENTILE($D$3:$D$5882,0.6),3,D5237&lt;=PERCENTILE($D$3:$D$5882,0.8),4,TRUE,5)</f>
        <v>3</v>
      </c>
      <c r="H5237" s="3" t="str" cm="1">
        <f t="array" ref="H5237">_xlfn.IFS(AND(E5237&gt;=4,F5237&gt;=4,G5237&gt;=4),"Champions",AND(E5237&gt;=3,F5237&gt;=3,G5237&gt;=3),"Loyal Customers",AND(E5237&lt;=2,F5237&gt;=3),"At Risk",AND(E5237&lt;=2,F5237&lt;=2,G5237&lt;=2),"Lost",AND(E5237&gt;=4,F5237&lt;=2),"New/Promising",TRUE,"Needs Attention")</f>
        <v>Needs Attention</v>
      </c>
      <c r="I5237" s="3" t="str">
        <f t="shared" si="85"/>
        <v>Churned</v>
      </c>
      <c r="J5237" s="3" t="str">
        <f>_xlfn.XLOOKUP(A5237,'Country_Lookup'!$D:$D,'Country_Lookup'!$E:$E)</f>
        <v>United Kingdom</v>
      </c>
    </row>
    <row r="5238" spans="1:10" x14ac:dyDescent="0.3">
      <c r="A5238">
        <v>17639</v>
      </c>
      <c r="B5238">
        <v>276</v>
      </c>
      <c r="C5238">
        <v>6</v>
      </c>
      <c r="D5238">
        <v>615.16999999999894</v>
      </c>
      <c r="E5238" cm="1">
        <f t="array" ref="E5238">_xlfn.IFS(B5238&lt;=PERCENTILE($B$3:$B$5882,0.2),5,B5238&lt;=PERCENTILE($B$3:$B$5882,0.4),4,B5238&lt;=PERCENTILE($B$3:$B$5882,0.6),3,B5238&lt;=PERCENTILE($B$3:$B$5882,0.8),2,TRUE,1)</f>
        <v>2</v>
      </c>
      <c r="F5238" cm="1">
        <f t="array" ref="F5238">_xlfn.IFS(C5238&lt;=PERCENTILE($C$3:$C$5882,0.2),1,C5238&lt;=PERCENTILE($C$3:$C$5882,0.4),2,C5238&lt;=PERCENTILE($C$3:$C$5882,0.6),3,C5238&lt;=PERCENTILE($C$3:$C$5882,0.8),4,TRUE,5)</f>
        <v>4</v>
      </c>
      <c r="G5238" cm="1">
        <f t="array" ref="G5238">_xlfn.IFS(D5238&lt;=PERCENTILE($D$3:$D$5882,0.2),1,D5238&lt;=PERCENTILE($D$3:$D$5882,0.4),2,D5238&lt;=PERCENTILE($D$3:$D$5882,0.6),3,D5238&lt;=PERCENTILE($D$3:$D$5882,0.8),4,TRUE,5)</f>
        <v>2</v>
      </c>
      <c r="H5238" s="3" t="str" cm="1">
        <f t="array" ref="H5238">_xlfn.IFS(AND(E5238&gt;=4,F5238&gt;=4,G5238&gt;=4),"Champions",AND(E5238&gt;=3,F5238&gt;=3,G5238&gt;=3),"Loyal Customers",AND(E5238&lt;=2,F5238&gt;=3),"At Risk",AND(E5238&lt;=2,F5238&lt;=2,G5238&lt;=2),"Lost",AND(E5238&gt;=4,F5238&lt;=2),"New/Promising",TRUE,"Needs Attention")</f>
        <v>At Risk</v>
      </c>
      <c r="I5238" s="3" t="str">
        <f t="shared" si="85"/>
        <v>Churned</v>
      </c>
      <c r="J5238" s="3" t="str">
        <f>_xlfn.XLOOKUP(A5238,'Country_Lookup'!$D:$D,'Country_Lookup'!$E:$E)</f>
        <v>United Kingdom</v>
      </c>
    </row>
    <row r="5239" spans="1:10" x14ac:dyDescent="0.3">
      <c r="A5239">
        <v>17640</v>
      </c>
      <c r="B5239">
        <v>86</v>
      </c>
      <c r="C5239">
        <v>6</v>
      </c>
      <c r="D5239">
        <v>3168.9400000000014</v>
      </c>
      <c r="E5239" cm="1">
        <f t="array" ref="E5239">_xlfn.IFS(B5239&lt;=PERCENTILE($B$3:$B$5882,0.2),5,B5239&lt;=PERCENTILE($B$3:$B$5882,0.4),4,B5239&lt;=PERCENTILE($B$3:$B$5882,0.6),3,B5239&lt;=PERCENTILE($B$3:$B$5882,0.8),2,TRUE,1)</f>
        <v>3</v>
      </c>
      <c r="F5239" cm="1">
        <f t="array" ref="F5239">_xlfn.IFS(C5239&lt;=PERCENTILE($C$3:$C$5882,0.2),1,C5239&lt;=PERCENTILE($C$3:$C$5882,0.4),2,C5239&lt;=PERCENTILE($C$3:$C$5882,0.6),3,C5239&lt;=PERCENTILE($C$3:$C$5882,0.8),4,TRUE,5)</f>
        <v>4</v>
      </c>
      <c r="G5239" cm="1">
        <f t="array" ref="G5239">_xlfn.IFS(D5239&lt;=PERCENTILE($D$3:$D$5882,0.2),1,D5239&lt;=PERCENTILE($D$3:$D$5882,0.4),2,D5239&lt;=PERCENTILE($D$3:$D$5882,0.6),3,D5239&lt;=PERCENTILE($D$3:$D$5882,0.8),4,TRUE,5)</f>
        <v>5</v>
      </c>
      <c r="H5239" s="3" t="str" cm="1">
        <f t="array" ref="H5239">_xlfn.IFS(AND(E5239&gt;=4,F5239&gt;=4,G5239&gt;=4),"Champions",AND(E5239&gt;=3,F5239&gt;=3,G5239&gt;=3),"Loyal Customers",AND(E5239&lt;=2,F5239&gt;=3),"At Risk",AND(E5239&lt;=2,F5239&lt;=2,G5239&lt;=2),"Lost",AND(E5239&gt;=4,F5239&lt;=2),"New/Promising",TRUE,"Needs Attention")</f>
        <v>Loyal Customers</v>
      </c>
      <c r="I5239" s="3" t="str">
        <f t="shared" si="85"/>
        <v>Active</v>
      </c>
      <c r="J5239" s="3" t="str">
        <f>_xlfn.XLOOKUP(A5239,'Country_Lookup'!$D:$D,'Country_Lookup'!$E:$E)</f>
        <v>United Kingdom</v>
      </c>
    </row>
    <row r="5240" spans="1:10" x14ac:dyDescent="0.3">
      <c r="A5240">
        <v>17642</v>
      </c>
      <c r="B5240">
        <v>119</v>
      </c>
      <c r="C5240">
        <v>5</v>
      </c>
      <c r="D5240">
        <v>1824.4899999999984</v>
      </c>
      <c r="E5240" cm="1">
        <f t="array" ref="E5240">_xlfn.IFS(B5240&lt;=PERCENTILE($B$3:$B$5882,0.2),5,B5240&lt;=PERCENTILE($B$3:$B$5882,0.4),4,B5240&lt;=PERCENTILE($B$3:$B$5882,0.6),3,B5240&lt;=PERCENTILE($B$3:$B$5882,0.8),2,TRUE,1)</f>
        <v>3</v>
      </c>
      <c r="F5240" cm="1">
        <f t="array" ref="F5240">_xlfn.IFS(C5240&lt;=PERCENTILE($C$3:$C$5882,0.2),1,C5240&lt;=PERCENTILE($C$3:$C$5882,0.4),2,C5240&lt;=PERCENTILE($C$3:$C$5882,0.6),3,C5240&lt;=PERCENTILE($C$3:$C$5882,0.8),4,TRUE,5)</f>
        <v>4</v>
      </c>
      <c r="G5240" cm="1">
        <f t="array" ref="G5240">_xlfn.IFS(D5240&lt;=PERCENTILE($D$3:$D$5882,0.2),1,D5240&lt;=PERCENTILE($D$3:$D$5882,0.4),2,D5240&lt;=PERCENTILE($D$3:$D$5882,0.6),3,D5240&lt;=PERCENTILE($D$3:$D$5882,0.8),4,TRUE,5)</f>
        <v>4</v>
      </c>
      <c r="H5240" s="3" t="str" cm="1">
        <f t="array" ref="H5240">_xlfn.IFS(AND(E5240&gt;=4,F5240&gt;=4,G5240&gt;=4),"Champions",AND(E5240&gt;=3,F5240&gt;=3,G5240&gt;=3),"Loyal Customers",AND(E5240&lt;=2,F5240&gt;=3),"At Risk",AND(E5240&lt;=2,F5240&lt;=2,G5240&lt;=2),"Lost",AND(E5240&gt;=4,F5240&lt;=2),"New/Promising",TRUE,"Needs Attention")</f>
        <v>Loyal Customers</v>
      </c>
      <c r="I5240" s="3" t="str">
        <f t="shared" si="85"/>
        <v>Churned</v>
      </c>
      <c r="J5240" s="3" t="str">
        <f>_xlfn.XLOOKUP(A5240,'Country_Lookup'!$D:$D,'Country_Lookup'!$E:$E)</f>
        <v>United Kingdom</v>
      </c>
    </row>
    <row r="5241" spans="1:10" x14ac:dyDescent="0.3">
      <c r="A5241">
        <v>17643</v>
      </c>
      <c r="B5241">
        <v>373</v>
      </c>
      <c r="C5241">
        <v>2</v>
      </c>
      <c r="D5241">
        <v>541.25000000000011</v>
      </c>
      <c r="E5241" cm="1">
        <f t="array" ref="E5241">_xlfn.IFS(B5241&lt;=PERCENTILE($B$3:$B$5882,0.2),5,B5241&lt;=PERCENTILE($B$3:$B$5882,0.4),4,B5241&lt;=PERCENTILE($B$3:$B$5882,0.6),3,B5241&lt;=PERCENTILE($B$3:$B$5882,0.8),2,TRUE,1)</f>
        <v>2</v>
      </c>
      <c r="F5241" cm="1">
        <f t="array" ref="F5241">_xlfn.IFS(C5241&lt;=PERCENTILE($C$3:$C$5882,0.2),1,C5241&lt;=PERCENTILE($C$3:$C$5882,0.4),2,C5241&lt;=PERCENTILE($C$3:$C$5882,0.6),3,C5241&lt;=PERCENTILE($C$3:$C$5882,0.8),4,TRUE,5)</f>
        <v>2</v>
      </c>
      <c r="G5241" cm="1">
        <f t="array" ref="G5241">_xlfn.IFS(D5241&lt;=PERCENTILE($D$3:$D$5882,0.2),1,D5241&lt;=PERCENTILE($D$3:$D$5882,0.4),2,D5241&lt;=PERCENTILE($D$3:$D$5882,0.6),3,D5241&lt;=PERCENTILE($D$3:$D$5882,0.8),4,TRUE,5)</f>
        <v>2</v>
      </c>
      <c r="H5241" s="3" t="str" cm="1">
        <f t="array" ref="H5241">_xlfn.IFS(AND(E5241&gt;=4,F5241&gt;=4,G5241&gt;=4),"Champions",AND(E5241&gt;=3,F5241&gt;=3,G5241&gt;=3),"Loyal Customers",AND(E5241&lt;=2,F5241&gt;=3),"At Risk",AND(E5241&lt;=2,F5241&lt;=2,G5241&lt;=2),"Lost",AND(E5241&gt;=4,F5241&lt;=2),"New/Promising",TRUE,"Needs Attention")</f>
        <v>Lost</v>
      </c>
      <c r="I5241" s="3" t="str">
        <f t="shared" si="85"/>
        <v>Churned</v>
      </c>
      <c r="J5241" s="3" t="str">
        <f>_xlfn.XLOOKUP(A5241,'Country_Lookup'!$D:$D,'Country_Lookup'!$E:$E)</f>
        <v>United Kingdom</v>
      </c>
    </row>
    <row r="5242" spans="1:10" x14ac:dyDescent="0.3">
      <c r="A5242">
        <v>17644</v>
      </c>
      <c r="B5242">
        <v>1</v>
      </c>
      <c r="C5242">
        <v>20</v>
      </c>
      <c r="D5242">
        <v>6028.6000000000358</v>
      </c>
      <c r="E5242" cm="1">
        <f t="array" ref="E5242">_xlfn.IFS(B5242&lt;=PERCENTILE($B$3:$B$5882,0.2),5,B5242&lt;=PERCENTILE($B$3:$B$5882,0.4),4,B5242&lt;=PERCENTILE($B$3:$B$5882,0.6),3,B5242&lt;=PERCENTILE($B$3:$B$5882,0.8),2,TRUE,1)</f>
        <v>5</v>
      </c>
      <c r="F5242" cm="1">
        <f t="array" ref="F5242">_xlfn.IFS(C5242&lt;=PERCENTILE($C$3:$C$5882,0.2),1,C5242&lt;=PERCENTILE($C$3:$C$5882,0.4),2,C5242&lt;=PERCENTILE($C$3:$C$5882,0.6),3,C5242&lt;=PERCENTILE($C$3:$C$5882,0.8),4,TRUE,5)</f>
        <v>5</v>
      </c>
      <c r="G5242" cm="1">
        <f t="array" ref="G5242">_xlfn.IFS(D5242&lt;=PERCENTILE($D$3:$D$5882,0.2),1,D5242&lt;=PERCENTILE($D$3:$D$5882,0.4),2,D5242&lt;=PERCENTILE($D$3:$D$5882,0.6),3,D5242&lt;=PERCENTILE($D$3:$D$5882,0.8),4,TRUE,5)</f>
        <v>5</v>
      </c>
      <c r="H5242" s="3" t="str" cm="1">
        <f t="array" ref="H5242">_xlfn.IFS(AND(E5242&gt;=4,F5242&gt;=4,G5242&gt;=4),"Champions",AND(E5242&gt;=3,F5242&gt;=3,G5242&gt;=3),"Loyal Customers",AND(E5242&lt;=2,F5242&gt;=3),"At Risk",AND(E5242&lt;=2,F5242&lt;=2,G5242&lt;=2),"Lost",AND(E5242&gt;=4,F5242&lt;=2),"New/Promising",TRUE,"Needs Attention")</f>
        <v>Champions</v>
      </c>
      <c r="I5242" s="3" t="str">
        <f t="shared" si="85"/>
        <v>Active</v>
      </c>
      <c r="J5242" s="3" t="str">
        <f>_xlfn.XLOOKUP(A5242,'Country_Lookup'!$D:$D,'Country_Lookup'!$E:$E)</f>
        <v>United Kingdom</v>
      </c>
    </row>
    <row r="5243" spans="1:10" x14ac:dyDescent="0.3">
      <c r="A5243">
        <v>17646</v>
      </c>
      <c r="B5243">
        <v>219</v>
      </c>
      <c r="C5243">
        <v>12</v>
      </c>
      <c r="D5243">
        <v>4149.79000000001</v>
      </c>
      <c r="E5243" cm="1">
        <f t="array" ref="E5243">_xlfn.IFS(B5243&lt;=PERCENTILE($B$3:$B$5882,0.2),5,B5243&lt;=PERCENTILE($B$3:$B$5882,0.4),4,B5243&lt;=PERCENTILE($B$3:$B$5882,0.6),3,B5243&lt;=PERCENTILE($B$3:$B$5882,0.8),2,TRUE,1)</f>
        <v>2</v>
      </c>
      <c r="F5243" cm="1">
        <f t="array" ref="F5243">_xlfn.IFS(C5243&lt;=PERCENTILE($C$3:$C$5882,0.2),1,C5243&lt;=PERCENTILE($C$3:$C$5882,0.4),2,C5243&lt;=PERCENTILE($C$3:$C$5882,0.6),3,C5243&lt;=PERCENTILE($C$3:$C$5882,0.8),4,TRUE,5)</f>
        <v>5</v>
      </c>
      <c r="G5243" cm="1">
        <f t="array" ref="G5243">_xlfn.IFS(D5243&lt;=PERCENTILE($D$3:$D$5882,0.2),1,D5243&lt;=PERCENTILE($D$3:$D$5882,0.4),2,D5243&lt;=PERCENTILE($D$3:$D$5882,0.6),3,D5243&lt;=PERCENTILE($D$3:$D$5882,0.8),4,TRUE,5)</f>
        <v>5</v>
      </c>
      <c r="H5243" s="3" t="str" cm="1">
        <f t="array" ref="H5243">_xlfn.IFS(AND(E5243&gt;=4,F5243&gt;=4,G5243&gt;=4),"Champions",AND(E5243&gt;=3,F5243&gt;=3,G5243&gt;=3),"Loyal Customers",AND(E5243&lt;=2,F5243&gt;=3),"At Risk",AND(E5243&lt;=2,F5243&lt;=2,G5243&lt;=2),"Lost",AND(E5243&gt;=4,F5243&lt;=2),"New/Promising",TRUE,"Needs Attention")</f>
        <v>At Risk</v>
      </c>
      <c r="I5243" s="3" t="str">
        <f t="shared" si="85"/>
        <v>Churned</v>
      </c>
      <c r="J5243" s="3" t="str">
        <f>_xlfn.XLOOKUP(A5243,'Country_Lookup'!$D:$D,'Country_Lookup'!$E:$E)</f>
        <v>United Kingdom</v>
      </c>
    </row>
    <row r="5244" spans="1:10" x14ac:dyDescent="0.3">
      <c r="A5244">
        <v>17647</v>
      </c>
      <c r="B5244">
        <v>65</v>
      </c>
      <c r="C5244">
        <v>3</v>
      </c>
      <c r="D5244">
        <v>331.65999999999997</v>
      </c>
      <c r="E5244" cm="1">
        <f t="array" ref="E5244">_xlfn.IFS(B5244&lt;=PERCENTILE($B$3:$B$5882,0.2),5,B5244&lt;=PERCENTILE($B$3:$B$5882,0.4),4,B5244&lt;=PERCENTILE($B$3:$B$5882,0.6),3,B5244&lt;=PERCENTILE($B$3:$B$5882,0.8),2,TRUE,1)</f>
        <v>3</v>
      </c>
      <c r="F5244" cm="1">
        <f t="array" ref="F5244">_xlfn.IFS(C5244&lt;=PERCENTILE($C$3:$C$5882,0.2),1,C5244&lt;=PERCENTILE($C$3:$C$5882,0.4),2,C5244&lt;=PERCENTILE($C$3:$C$5882,0.6),3,C5244&lt;=PERCENTILE($C$3:$C$5882,0.8),4,TRUE,5)</f>
        <v>3</v>
      </c>
      <c r="G5244" cm="1">
        <f t="array" ref="G5244">_xlfn.IFS(D5244&lt;=PERCENTILE($D$3:$D$5882,0.2),1,D5244&lt;=PERCENTILE($D$3:$D$5882,0.4),2,D5244&lt;=PERCENTILE($D$3:$D$5882,0.6),3,D5244&lt;=PERCENTILE($D$3:$D$5882,0.8),4,TRUE,5)</f>
        <v>2</v>
      </c>
      <c r="H5244" s="3" t="str" cm="1">
        <f t="array" ref="H5244">_xlfn.IFS(AND(E5244&gt;=4,F5244&gt;=4,G5244&gt;=4),"Champions",AND(E5244&gt;=3,F5244&gt;=3,G5244&gt;=3),"Loyal Customers",AND(E5244&lt;=2,F5244&gt;=3),"At Risk",AND(E5244&lt;=2,F5244&lt;=2,G5244&lt;=2),"Lost",AND(E5244&gt;=4,F5244&lt;=2),"New/Promising",TRUE,"Needs Attention")</f>
        <v>Needs Attention</v>
      </c>
      <c r="I5244" s="3" t="str">
        <f t="shared" si="85"/>
        <v>Active</v>
      </c>
      <c r="J5244" s="3" t="str">
        <f>_xlfn.XLOOKUP(A5244,'Country_Lookup'!$D:$D,'Country_Lookup'!$E:$E)</f>
        <v>United Kingdom</v>
      </c>
    </row>
    <row r="5245" spans="1:10" x14ac:dyDescent="0.3">
      <c r="A5245">
        <v>17648</v>
      </c>
      <c r="B5245">
        <v>60</v>
      </c>
      <c r="C5245">
        <v>5</v>
      </c>
      <c r="D5245">
        <v>2216.3699999999958</v>
      </c>
      <c r="E5245" cm="1">
        <f t="array" ref="E5245">_xlfn.IFS(B5245&lt;=PERCENTILE($B$3:$B$5882,0.2),5,B5245&lt;=PERCENTILE($B$3:$B$5882,0.4),4,B5245&lt;=PERCENTILE($B$3:$B$5882,0.6),3,B5245&lt;=PERCENTILE($B$3:$B$5882,0.8),2,TRUE,1)</f>
        <v>3</v>
      </c>
      <c r="F5245" cm="1">
        <f t="array" ref="F5245">_xlfn.IFS(C5245&lt;=PERCENTILE($C$3:$C$5882,0.2),1,C5245&lt;=PERCENTILE($C$3:$C$5882,0.4),2,C5245&lt;=PERCENTILE($C$3:$C$5882,0.6),3,C5245&lt;=PERCENTILE($C$3:$C$5882,0.8),4,TRUE,5)</f>
        <v>4</v>
      </c>
      <c r="G5245" cm="1">
        <f t="array" ref="G5245">_xlfn.IFS(D5245&lt;=PERCENTILE($D$3:$D$5882,0.2),1,D5245&lt;=PERCENTILE($D$3:$D$5882,0.4),2,D5245&lt;=PERCENTILE($D$3:$D$5882,0.6),3,D5245&lt;=PERCENTILE($D$3:$D$5882,0.8),4,TRUE,5)</f>
        <v>4</v>
      </c>
      <c r="H5245" s="3" t="str" cm="1">
        <f t="array" ref="H5245">_xlfn.IFS(AND(E5245&gt;=4,F5245&gt;=4,G5245&gt;=4),"Champions",AND(E5245&gt;=3,F5245&gt;=3,G5245&gt;=3),"Loyal Customers",AND(E5245&lt;=2,F5245&gt;=3),"At Risk",AND(E5245&lt;=2,F5245&lt;=2,G5245&lt;=2),"Lost",AND(E5245&gt;=4,F5245&lt;=2),"New/Promising",TRUE,"Needs Attention")</f>
        <v>Loyal Customers</v>
      </c>
      <c r="I5245" s="3" t="str">
        <f t="shared" si="85"/>
        <v>Active</v>
      </c>
      <c r="J5245" s="3" t="str">
        <f>_xlfn.XLOOKUP(A5245,'Country_Lookup'!$D:$D,'Country_Lookup'!$E:$E)</f>
        <v>United Kingdom</v>
      </c>
    </row>
    <row r="5246" spans="1:10" x14ac:dyDescent="0.3">
      <c r="A5246">
        <v>17649</v>
      </c>
      <c r="B5246">
        <v>138</v>
      </c>
      <c r="C5246">
        <v>3</v>
      </c>
      <c r="D5246">
        <v>1578.8899999999971</v>
      </c>
      <c r="E5246" cm="1">
        <f t="array" ref="E5246">_xlfn.IFS(B5246&lt;=PERCENTILE($B$3:$B$5882,0.2),5,B5246&lt;=PERCENTILE($B$3:$B$5882,0.4),4,B5246&lt;=PERCENTILE($B$3:$B$5882,0.6),3,B5246&lt;=PERCENTILE($B$3:$B$5882,0.8),2,TRUE,1)</f>
        <v>3</v>
      </c>
      <c r="F5246" cm="1">
        <f t="array" ref="F5246">_xlfn.IFS(C5246&lt;=PERCENTILE($C$3:$C$5882,0.2),1,C5246&lt;=PERCENTILE($C$3:$C$5882,0.4),2,C5246&lt;=PERCENTILE($C$3:$C$5882,0.6),3,C5246&lt;=PERCENTILE($C$3:$C$5882,0.8),4,TRUE,5)</f>
        <v>3</v>
      </c>
      <c r="G5246" cm="1">
        <f t="array" ref="G5246">_xlfn.IFS(D5246&lt;=PERCENTILE($D$3:$D$5882,0.2),1,D5246&lt;=PERCENTILE($D$3:$D$5882,0.4),2,D5246&lt;=PERCENTILE($D$3:$D$5882,0.6),3,D5246&lt;=PERCENTILE($D$3:$D$5882,0.8),4,TRUE,5)</f>
        <v>4</v>
      </c>
      <c r="H5246" s="3" t="str" cm="1">
        <f t="array" ref="H5246">_xlfn.IFS(AND(E5246&gt;=4,F5246&gt;=4,G5246&gt;=4),"Champions",AND(E5246&gt;=3,F5246&gt;=3,G5246&gt;=3),"Loyal Customers",AND(E5246&lt;=2,F5246&gt;=3),"At Risk",AND(E5246&lt;=2,F5246&lt;=2,G5246&lt;=2),"Lost",AND(E5246&gt;=4,F5246&lt;=2),"New/Promising",TRUE,"Needs Attention")</f>
        <v>Loyal Customers</v>
      </c>
      <c r="I5246" s="3" t="str">
        <f t="shared" si="85"/>
        <v>Churned</v>
      </c>
      <c r="J5246" s="3" t="str">
        <f>_xlfn.XLOOKUP(A5246,'Country_Lookup'!$D:$D,'Country_Lookup'!$E:$E)</f>
        <v>United Kingdom</v>
      </c>
    </row>
    <row r="5247" spans="1:10" x14ac:dyDescent="0.3">
      <c r="A5247">
        <v>17650</v>
      </c>
      <c r="B5247">
        <v>21</v>
      </c>
      <c r="C5247">
        <v>1</v>
      </c>
      <c r="D5247">
        <v>166.08</v>
      </c>
      <c r="E5247" cm="1">
        <f t="array" ref="E5247">_xlfn.IFS(B5247&lt;=PERCENTILE($B$3:$B$5882,0.2),5,B5247&lt;=PERCENTILE($B$3:$B$5882,0.4),4,B5247&lt;=PERCENTILE($B$3:$B$5882,0.6),3,B5247&lt;=PERCENTILE($B$3:$B$5882,0.8),2,TRUE,1)</f>
        <v>4</v>
      </c>
      <c r="F5247" cm="1">
        <f t="array" ref="F5247">_xlfn.IFS(C5247&lt;=PERCENTILE($C$3:$C$5882,0.2),1,C5247&lt;=PERCENTILE($C$3:$C$5882,0.4),2,C5247&lt;=PERCENTILE($C$3:$C$5882,0.6),3,C5247&lt;=PERCENTILE($C$3:$C$5882,0.8),4,TRUE,5)</f>
        <v>1</v>
      </c>
      <c r="G5247" cm="1">
        <f t="array" ref="G5247">_xlfn.IFS(D5247&lt;=PERCENTILE($D$3:$D$5882,0.2),1,D5247&lt;=PERCENTILE($D$3:$D$5882,0.4),2,D5247&lt;=PERCENTILE($D$3:$D$5882,0.6),3,D5247&lt;=PERCENTILE($D$3:$D$5882,0.8),4,TRUE,5)</f>
        <v>1</v>
      </c>
      <c r="H5247" s="3" t="str" cm="1">
        <f t="array" ref="H5247">_xlfn.IFS(AND(E5247&gt;=4,F5247&gt;=4,G5247&gt;=4),"Champions",AND(E5247&gt;=3,F5247&gt;=3,G5247&gt;=3),"Loyal Customers",AND(E5247&lt;=2,F5247&gt;=3),"At Risk",AND(E5247&lt;=2,F5247&lt;=2,G5247&lt;=2),"Lost",AND(E5247&gt;=4,F5247&lt;=2),"New/Promising",TRUE,"Needs Attention")</f>
        <v>New/Promising</v>
      </c>
      <c r="I5247" s="3" t="str">
        <f t="shared" si="85"/>
        <v>Active</v>
      </c>
      <c r="J5247" s="3" t="str">
        <f>_xlfn.XLOOKUP(A5247,'Country_Lookup'!$D:$D,'Country_Lookup'!$E:$E)</f>
        <v>United Kingdom</v>
      </c>
    </row>
    <row r="5248" spans="1:10" x14ac:dyDescent="0.3">
      <c r="A5248">
        <v>17651</v>
      </c>
      <c r="B5248">
        <v>11</v>
      </c>
      <c r="C5248">
        <v>16</v>
      </c>
      <c r="D5248">
        <v>5703.520000000015</v>
      </c>
      <c r="E5248" cm="1">
        <f t="array" ref="E5248">_xlfn.IFS(B5248&lt;=PERCENTILE($B$3:$B$5882,0.2),5,B5248&lt;=PERCENTILE($B$3:$B$5882,0.4),4,B5248&lt;=PERCENTILE($B$3:$B$5882,0.6),3,B5248&lt;=PERCENTILE($B$3:$B$5882,0.8),2,TRUE,1)</f>
        <v>5</v>
      </c>
      <c r="F5248" cm="1">
        <f t="array" ref="F5248">_xlfn.IFS(C5248&lt;=PERCENTILE($C$3:$C$5882,0.2),1,C5248&lt;=PERCENTILE($C$3:$C$5882,0.4),2,C5248&lt;=PERCENTILE($C$3:$C$5882,0.6),3,C5248&lt;=PERCENTILE($C$3:$C$5882,0.8),4,TRUE,5)</f>
        <v>5</v>
      </c>
      <c r="G5248" cm="1">
        <f t="array" ref="G5248">_xlfn.IFS(D5248&lt;=PERCENTILE($D$3:$D$5882,0.2),1,D5248&lt;=PERCENTILE($D$3:$D$5882,0.4),2,D5248&lt;=PERCENTILE($D$3:$D$5882,0.6),3,D5248&lt;=PERCENTILE($D$3:$D$5882,0.8),4,TRUE,5)</f>
        <v>5</v>
      </c>
      <c r="H5248" s="3" t="str" cm="1">
        <f t="array" ref="H5248">_xlfn.IFS(AND(E5248&gt;=4,F5248&gt;=4,G5248&gt;=4),"Champions",AND(E5248&gt;=3,F5248&gt;=3,G5248&gt;=3),"Loyal Customers",AND(E5248&lt;=2,F5248&gt;=3),"At Risk",AND(E5248&lt;=2,F5248&lt;=2,G5248&lt;=2),"Lost",AND(E5248&gt;=4,F5248&lt;=2),"New/Promising",TRUE,"Needs Attention")</f>
        <v>Champions</v>
      </c>
      <c r="I5248" s="3" t="str">
        <f t="shared" si="85"/>
        <v>Active</v>
      </c>
      <c r="J5248" s="3" t="str">
        <f>_xlfn.XLOOKUP(A5248,'Country_Lookup'!$D:$D,'Country_Lookup'!$E:$E)</f>
        <v>United Kingdom</v>
      </c>
    </row>
    <row r="5249" spans="1:10" x14ac:dyDescent="0.3">
      <c r="A5249">
        <v>17652</v>
      </c>
      <c r="B5249">
        <v>25</v>
      </c>
      <c r="C5249">
        <v>12</v>
      </c>
      <c r="D5249">
        <v>4867.7199999999912</v>
      </c>
      <c r="E5249" cm="1">
        <f t="array" ref="E5249">_xlfn.IFS(B5249&lt;=PERCENTILE($B$3:$B$5882,0.2),5,B5249&lt;=PERCENTILE($B$3:$B$5882,0.4),4,B5249&lt;=PERCENTILE($B$3:$B$5882,0.6),3,B5249&lt;=PERCENTILE($B$3:$B$5882,0.8),2,TRUE,1)</f>
        <v>4</v>
      </c>
      <c r="F5249" cm="1">
        <f t="array" ref="F5249">_xlfn.IFS(C5249&lt;=PERCENTILE($C$3:$C$5882,0.2),1,C5249&lt;=PERCENTILE($C$3:$C$5882,0.4),2,C5249&lt;=PERCENTILE($C$3:$C$5882,0.6),3,C5249&lt;=PERCENTILE($C$3:$C$5882,0.8),4,TRUE,5)</f>
        <v>5</v>
      </c>
      <c r="G5249" cm="1">
        <f t="array" ref="G5249">_xlfn.IFS(D5249&lt;=PERCENTILE($D$3:$D$5882,0.2),1,D5249&lt;=PERCENTILE($D$3:$D$5882,0.4),2,D5249&lt;=PERCENTILE($D$3:$D$5882,0.6),3,D5249&lt;=PERCENTILE($D$3:$D$5882,0.8),4,TRUE,5)</f>
        <v>5</v>
      </c>
      <c r="H5249" s="3" t="str" cm="1">
        <f t="array" ref="H5249">_xlfn.IFS(AND(E5249&gt;=4,F5249&gt;=4,G5249&gt;=4),"Champions",AND(E5249&gt;=3,F5249&gt;=3,G5249&gt;=3),"Loyal Customers",AND(E5249&lt;=2,F5249&gt;=3),"At Risk",AND(E5249&lt;=2,F5249&lt;=2,G5249&lt;=2),"Lost",AND(E5249&gt;=4,F5249&lt;=2),"New/Promising",TRUE,"Needs Attention")</f>
        <v>Champions</v>
      </c>
      <c r="I5249" s="3" t="str">
        <f t="shared" si="85"/>
        <v>Active</v>
      </c>
      <c r="J5249" s="3" t="str">
        <f>_xlfn.XLOOKUP(A5249,'Country_Lookup'!$D:$D,'Country_Lookup'!$E:$E)</f>
        <v>United Kingdom</v>
      </c>
    </row>
    <row r="5250" spans="1:10" x14ac:dyDescent="0.3">
      <c r="A5250">
        <v>17653</v>
      </c>
      <c r="B5250">
        <v>36</v>
      </c>
      <c r="C5250">
        <v>4</v>
      </c>
      <c r="D5250">
        <v>1207.5599999999995</v>
      </c>
      <c r="E5250" cm="1">
        <f t="array" ref="E5250">_xlfn.IFS(B5250&lt;=PERCENTILE($B$3:$B$5882,0.2),5,B5250&lt;=PERCENTILE($B$3:$B$5882,0.4),4,B5250&lt;=PERCENTILE($B$3:$B$5882,0.6),3,B5250&lt;=PERCENTILE($B$3:$B$5882,0.8),2,TRUE,1)</f>
        <v>4</v>
      </c>
      <c r="F5250" cm="1">
        <f t="array" ref="F5250">_xlfn.IFS(C5250&lt;=PERCENTILE($C$3:$C$5882,0.2),1,C5250&lt;=PERCENTILE($C$3:$C$5882,0.4),2,C5250&lt;=PERCENTILE($C$3:$C$5882,0.6),3,C5250&lt;=PERCENTILE($C$3:$C$5882,0.8),4,TRUE,5)</f>
        <v>3</v>
      </c>
      <c r="G5250" cm="1">
        <f t="array" ref="G5250">_xlfn.IFS(D5250&lt;=PERCENTILE($D$3:$D$5882,0.2),1,D5250&lt;=PERCENTILE($D$3:$D$5882,0.4),2,D5250&lt;=PERCENTILE($D$3:$D$5882,0.6),3,D5250&lt;=PERCENTILE($D$3:$D$5882,0.8),4,TRUE,5)</f>
        <v>3</v>
      </c>
      <c r="H5250" s="3" t="str" cm="1">
        <f t="array" ref="H5250">_xlfn.IFS(AND(E5250&gt;=4,F5250&gt;=4,G5250&gt;=4),"Champions",AND(E5250&gt;=3,F5250&gt;=3,G5250&gt;=3),"Loyal Customers",AND(E5250&lt;=2,F5250&gt;=3),"At Risk",AND(E5250&lt;=2,F5250&lt;=2,G5250&lt;=2),"Lost",AND(E5250&gt;=4,F5250&lt;=2),"New/Promising",TRUE,"Needs Attention")</f>
        <v>Loyal Customers</v>
      </c>
      <c r="I5250" s="3" t="str">
        <f t="shared" si="85"/>
        <v>Active</v>
      </c>
      <c r="J5250" s="3" t="str">
        <f>_xlfn.XLOOKUP(A5250,'Country_Lookup'!$D:$D,'Country_Lookup'!$E:$E)</f>
        <v>United Kingdom</v>
      </c>
    </row>
    <row r="5251" spans="1:10" x14ac:dyDescent="0.3">
      <c r="A5251">
        <v>17654</v>
      </c>
      <c r="B5251">
        <v>277</v>
      </c>
      <c r="C5251">
        <v>1</v>
      </c>
      <c r="D5251">
        <v>117.55000000000004</v>
      </c>
      <c r="E5251" cm="1">
        <f t="array" ref="E5251">_xlfn.IFS(B5251&lt;=PERCENTILE($B$3:$B$5882,0.2),5,B5251&lt;=PERCENTILE($B$3:$B$5882,0.4),4,B5251&lt;=PERCENTILE($B$3:$B$5882,0.6),3,B5251&lt;=PERCENTILE($B$3:$B$5882,0.8),2,TRUE,1)</f>
        <v>2</v>
      </c>
      <c r="F5251" cm="1">
        <f t="array" ref="F5251">_xlfn.IFS(C5251&lt;=PERCENTILE($C$3:$C$5882,0.2),1,C5251&lt;=PERCENTILE($C$3:$C$5882,0.4),2,C5251&lt;=PERCENTILE($C$3:$C$5882,0.6),3,C5251&lt;=PERCENTILE($C$3:$C$5882,0.8),4,TRUE,5)</f>
        <v>1</v>
      </c>
      <c r="G5251" cm="1">
        <f t="array" ref="G5251">_xlfn.IFS(D5251&lt;=PERCENTILE($D$3:$D$5882,0.2),1,D5251&lt;=PERCENTILE($D$3:$D$5882,0.4),2,D5251&lt;=PERCENTILE($D$3:$D$5882,0.6),3,D5251&lt;=PERCENTILE($D$3:$D$5882,0.8),4,TRUE,5)</f>
        <v>1</v>
      </c>
      <c r="H5251" s="3" t="str" cm="1">
        <f t="array" ref="H5251">_xlfn.IFS(AND(E5251&gt;=4,F5251&gt;=4,G5251&gt;=4),"Champions",AND(E5251&gt;=3,F5251&gt;=3,G5251&gt;=3),"Loyal Customers",AND(E5251&lt;=2,F5251&gt;=3),"At Risk",AND(E5251&lt;=2,F5251&lt;=2,G5251&lt;=2),"Lost",AND(E5251&gt;=4,F5251&lt;=2),"New/Promising",TRUE,"Needs Attention")</f>
        <v>Lost</v>
      </c>
      <c r="I5251" s="3" t="str">
        <f t="shared" ref="I5251:I5314" si="86">IF(B5251&gt;90,"Churned","Active")</f>
        <v>Churned</v>
      </c>
      <c r="J5251" s="3" t="str">
        <f>_xlfn.XLOOKUP(A5251,'Country_Lookup'!$D:$D,'Country_Lookup'!$E:$E)</f>
        <v>United Kingdom</v>
      </c>
    </row>
    <row r="5252" spans="1:10" x14ac:dyDescent="0.3">
      <c r="A5252">
        <v>17655</v>
      </c>
      <c r="B5252">
        <v>10</v>
      </c>
      <c r="C5252">
        <v>9</v>
      </c>
      <c r="D5252">
        <v>3652.4799999999946</v>
      </c>
      <c r="E5252" cm="1">
        <f t="array" ref="E5252">_xlfn.IFS(B5252&lt;=PERCENTILE($B$3:$B$5882,0.2),5,B5252&lt;=PERCENTILE($B$3:$B$5882,0.4),4,B5252&lt;=PERCENTILE($B$3:$B$5882,0.6),3,B5252&lt;=PERCENTILE($B$3:$B$5882,0.8),2,TRUE,1)</f>
        <v>5</v>
      </c>
      <c r="F5252" cm="1">
        <f t="array" ref="F5252">_xlfn.IFS(C5252&lt;=PERCENTILE($C$3:$C$5882,0.2),1,C5252&lt;=PERCENTILE($C$3:$C$5882,0.4),2,C5252&lt;=PERCENTILE($C$3:$C$5882,0.6),3,C5252&lt;=PERCENTILE($C$3:$C$5882,0.8),4,TRUE,5)</f>
        <v>5</v>
      </c>
      <c r="G5252" cm="1">
        <f t="array" ref="G5252">_xlfn.IFS(D5252&lt;=PERCENTILE($D$3:$D$5882,0.2),1,D5252&lt;=PERCENTILE($D$3:$D$5882,0.4),2,D5252&lt;=PERCENTILE($D$3:$D$5882,0.6),3,D5252&lt;=PERCENTILE($D$3:$D$5882,0.8),4,TRUE,5)</f>
        <v>5</v>
      </c>
      <c r="H5252" s="3" t="str" cm="1">
        <f t="array" ref="H5252">_xlfn.IFS(AND(E5252&gt;=4,F5252&gt;=4,G5252&gt;=4),"Champions",AND(E5252&gt;=3,F5252&gt;=3,G5252&gt;=3),"Loyal Customers",AND(E5252&lt;=2,F5252&gt;=3),"At Risk",AND(E5252&lt;=2,F5252&lt;=2,G5252&lt;=2),"Lost",AND(E5252&gt;=4,F5252&lt;=2),"New/Promising",TRUE,"Needs Attention")</f>
        <v>Champions</v>
      </c>
      <c r="I5252" s="3" t="str">
        <f t="shared" si="86"/>
        <v>Active</v>
      </c>
      <c r="J5252" s="3" t="str">
        <f>_xlfn.XLOOKUP(A5252,'Country_Lookup'!$D:$D,'Country_Lookup'!$E:$E)</f>
        <v>United Kingdom</v>
      </c>
    </row>
    <row r="5253" spans="1:10" x14ac:dyDescent="0.3">
      <c r="A5253">
        <v>17656</v>
      </c>
      <c r="B5253">
        <v>73</v>
      </c>
      <c r="C5253">
        <v>5</v>
      </c>
      <c r="D5253">
        <v>1674.6900000000012</v>
      </c>
      <c r="E5253" cm="1">
        <f t="array" ref="E5253">_xlfn.IFS(B5253&lt;=PERCENTILE($B$3:$B$5882,0.2),5,B5253&lt;=PERCENTILE($B$3:$B$5882,0.4),4,B5253&lt;=PERCENTILE($B$3:$B$5882,0.6),3,B5253&lt;=PERCENTILE($B$3:$B$5882,0.8),2,TRUE,1)</f>
        <v>3</v>
      </c>
      <c r="F5253" cm="1">
        <f t="array" ref="F5253">_xlfn.IFS(C5253&lt;=PERCENTILE($C$3:$C$5882,0.2),1,C5253&lt;=PERCENTILE($C$3:$C$5882,0.4),2,C5253&lt;=PERCENTILE($C$3:$C$5882,0.6),3,C5253&lt;=PERCENTILE($C$3:$C$5882,0.8),4,TRUE,5)</f>
        <v>4</v>
      </c>
      <c r="G5253" cm="1">
        <f t="array" ref="G5253">_xlfn.IFS(D5253&lt;=PERCENTILE($D$3:$D$5882,0.2),1,D5253&lt;=PERCENTILE($D$3:$D$5882,0.4),2,D5253&lt;=PERCENTILE($D$3:$D$5882,0.6),3,D5253&lt;=PERCENTILE($D$3:$D$5882,0.8),4,TRUE,5)</f>
        <v>4</v>
      </c>
      <c r="H5253" s="3" t="str" cm="1">
        <f t="array" ref="H5253">_xlfn.IFS(AND(E5253&gt;=4,F5253&gt;=4,G5253&gt;=4),"Champions",AND(E5253&gt;=3,F5253&gt;=3,G5253&gt;=3),"Loyal Customers",AND(E5253&lt;=2,F5253&gt;=3),"At Risk",AND(E5253&lt;=2,F5253&lt;=2,G5253&lt;=2),"Lost",AND(E5253&gt;=4,F5253&lt;=2),"New/Promising",TRUE,"Needs Attention")</f>
        <v>Loyal Customers</v>
      </c>
      <c r="I5253" s="3" t="str">
        <f t="shared" si="86"/>
        <v>Active</v>
      </c>
      <c r="J5253" s="3" t="str">
        <f>_xlfn.XLOOKUP(A5253,'Country_Lookup'!$D:$D,'Country_Lookup'!$E:$E)</f>
        <v>United Kingdom</v>
      </c>
    </row>
    <row r="5254" spans="1:10" x14ac:dyDescent="0.3">
      <c r="A5254">
        <v>17657</v>
      </c>
      <c r="B5254">
        <v>430</v>
      </c>
      <c r="C5254">
        <v>1</v>
      </c>
      <c r="D5254">
        <v>126</v>
      </c>
      <c r="E5254" cm="1">
        <f t="array" ref="E5254">_xlfn.IFS(B5254&lt;=PERCENTILE($B$3:$B$5882,0.2),5,B5254&lt;=PERCENTILE($B$3:$B$5882,0.4),4,B5254&lt;=PERCENTILE($B$3:$B$5882,0.6),3,B5254&lt;=PERCENTILE($B$3:$B$5882,0.8),2,TRUE,1)</f>
        <v>1</v>
      </c>
      <c r="F5254" cm="1">
        <f t="array" ref="F5254">_xlfn.IFS(C5254&lt;=PERCENTILE($C$3:$C$5882,0.2),1,C5254&lt;=PERCENTILE($C$3:$C$5882,0.4),2,C5254&lt;=PERCENTILE($C$3:$C$5882,0.6),3,C5254&lt;=PERCENTILE($C$3:$C$5882,0.8),4,TRUE,5)</f>
        <v>1</v>
      </c>
      <c r="G5254" cm="1">
        <f t="array" ref="G5254">_xlfn.IFS(D5254&lt;=PERCENTILE($D$3:$D$5882,0.2),1,D5254&lt;=PERCENTILE($D$3:$D$5882,0.4),2,D5254&lt;=PERCENTILE($D$3:$D$5882,0.6),3,D5254&lt;=PERCENTILE($D$3:$D$5882,0.8),4,TRUE,5)</f>
        <v>1</v>
      </c>
      <c r="H5254" s="3" t="str" cm="1">
        <f t="array" ref="H5254">_xlfn.IFS(AND(E5254&gt;=4,F5254&gt;=4,G5254&gt;=4),"Champions",AND(E5254&gt;=3,F5254&gt;=3,G5254&gt;=3),"Loyal Customers",AND(E5254&lt;=2,F5254&gt;=3),"At Risk",AND(E5254&lt;=2,F5254&lt;=2,G5254&lt;=2),"Lost",AND(E5254&gt;=4,F5254&lt;=2),"New/Promising",TRUE,"Needs Attention")</f>
        <v>Lost</v>
      </c>
      <c r="I5254" s="3" t="str">
        <f t="shared" si="86"/>
        <v>Churned</v>
      </c>
      <c r="J5254" s="3" t="str">
        <f>_xlfn.XLOOKUP(A5254,'Country_Lookup'!$D:$D,'Country_Lookup'!$E:$E)</f>
        <v>United Kingdom</v>
      </c>
    </row>
    <row r="5255" spans="1:10" x14ac:dyDescent="0.3">
      <c r="A5255">
        <v>17658</v>
      </c>
      <c r="B5255">
        <v>25</v>
      </c>
      <c r="C5255">
        <v>2</v>
      </c>
      <c r="D5255">
        <v>595.41999999999996</v>
      </c>
      <c r="E5255" cm="1">
        <f t="array" ref="E5255">_xlfn.IFS(B5255&lt;=PERCENTILE($B$3:$B$5882,0.2),5,B5255&lt;=PERCENTILE($B$3:$B$5882,0.4),4,B5255&lt;=PERCENTILE($B$3:$B$5882,0.6),3,B5255&lt;=PERCENTILE($B$3:$B$5882,0.8),2,TRUE,1)</f>
        <v>4</v>
      </c>
      <c r="F5255" cm="1">
        <f t="array" ref="F5255">_xlfn.IFS(C5255&lt;=PERCENTILE($C$3:$C$5882,0.2),1,C5255&lt;=PERCENTILE($C$3:$C$5882,0.4),2,C5255&lt;=PERCENTILE($C$3:$C$5882,0.6),3,C5255&lt;=PERCENTILE($C$3:$C$5882,0.8),4,TRUE,5)</f>
        <v>2</v>
      </c>
      <c r="G5255" cm="1">
        <f t="array" ref="G5255">_xlfn.IFS(D5255&lt;=PERCENTILE($D$3:$D$5882,0.2),1,D5255&lt;=PERCENTILE($D$3:$D$5882,0.4),2,D5255&lt;=PERCENTILE($D$3:$D$5882,0.6),3,D5255&lt;=PERCENTILE($D$3:$D$5882,0.8),4,TRUE,5)</f>
        <v>2</v>
      </c>
      <c r="H5255" s="3" t="str" cm="1">
        <f t="array" ref="H5255">_xlfn.IFS(AND(E5255&gt;=4,F5255&gt;=4,G5255&gt;=4),"Champions",AND(E5255&gt;=3,F5255&gt;=3,G5255&gt;=3),"Loyal Customers",AND(E5255&lt;=2,F5255&gt;=3),"At Risk",AND(E5255&lt;=2,F5255&lt;=2,G5255&lt;=2),"Lost",AND(E5255&gt;=4,F5255&lt;=2),"New/Promising",TRUE,"Needs Attention")</f>
        <v>New/Promising</v>
      </c>
      <c r="I5255" s="3" t="str">
        <f t="shared" si="86"/>
        <v>Active</v>
      </c>
      <c r="J5255" s="3" t="str">
        <f>_xlfn.XLOOKUP(A5255,'Country_Lookup'!$D:$D,'Country_Lookup'!$E:$E)</f>
        <v>United Kingdom</v>
      </c>
    </row>
    <row r="5256" spans="1:10" x14ac:dyDescent="0.3">
      <c r="A5256">
        <v>17659</v>
      </c>
      <c r="B5256">
        <v>17</v>
      </c>
      <c r="C5256">
        <v>14</v>
      </c>
      <c r="D5256">
        <v>3834.7900000000063</v>
      </c>
      <c r="E5256" cm="1">
        <f t="array" ref="E5256">_xlfn.IFS(B5256&lt;=PERCENTILE($B$3:$B$5882,0.2),5,B5256&lt;=PERCENTILE($B$3:$B$5882,0.4),4,B5256&lt;=PERCENTILE($B$3:$B$5882,0.6),3,B5256&lt;=PERCENTILE($B$3:$B$5882,0.8),2,TRUE,1)</f>
        <v>5</v>
      </c>
      <c r="F5256" cm="1">
        <f t="array" ref="F5256">_xlfn.IFS(C5256&lt;=PERCENTILE($C$3:$C$5882,0.2),1,C5256&lt;=PERCENTILE($C$3:$C$5882,0.4),2,C5256&lt;=PERCENTILE($C$3:$C$5882,0.6),3,C5256&lt;=PERCENTILE($C$3:$C$5882,0.8),4,TRUE,5)</f>
        <v>5</v>
      </c>
      <c r="G5256" cm="1">
        <f t="array" ref="G5256">_xlfn.IFS(D5256&lt;=PERCENTILE($D$3:$D$5882,0.2),1,D5256&lt;=PERCENTILE($D$3:$D$5882,0.4),2,D5256&lt;=PERCENTILE($D$3:$D$5882,0.6),3,D5256&lt;=PERCENTILE($D$3:$D$5882,0.8),4,TRUE,5)</f>
        <v>5</v>
      </c>
      <c r="H5256" s="3" t="str" cm="1">
        <f t="array" ref="H5256">_xlfn.IFS(AND(E5256&gt;=4,F5256&gt;=4,G5256&gt;=4),"Champions",AND(E5256&gt;=3,F5256&gt;=3,G5256&gt;=3),"Loyal Customers",AND(E5256&lt;=2,F5256&gt;=3),"At Risk",AND(E5256&lt;=2,F5256&lt;=2,G5256&lt;=2),"Lost",AND(E5256&gt;=4,F5256&lt;=2),"New/Promising",TRUE,"Needs Attention")</f>
        <v>Champions</v>
      </c>
      <c r="I5256" s="3" t="str">
        <f t="shared" si="86"/>
        <v>Active</v>
      </c>
      <c r="J5256" s="3" t="str">
        <f>_xlfn.XLOOKUP(A5256,'Country_Lookup'!$D:$D,'Country_Lookup'!$E:$E)</f>
        <v>United Kingdom</v>
      </c>
    </row>
    <row r="5257" spans="1:10" x14ac:dyDescent="0.3">
      <c r="A5257">
        <v>17660</v>
      </c>
      <c r="B5257">
        <v>141</v>
      </c>
      <c r="C5257">
        <v>2</v>
      </c>
      <c r="D5257">
        <v>359.47000000000043</v>
      </c>
      <c r="E5257" cm="1">
        <f t="array" ref="E5257">_xlfn.IFS(B5257&lt;=PERCENTILE($B$3:$B$5882,0.2),5,B5257&lt;=PERCENTILE($B$3:$B$5882,0.4),4,B5257&lt;=PERCENTILE($B$3:$B$5882,0.6),3,B5257&lt;=PERCENTILE($B$3:$B$5882,0.8),2,TRUE,1)</f>
        <v>3</v>
      </c>
      <c r="F5257" cm="1">
        <f t="array" ref="F5257">_xlfn.IFS(C5257&lt;=PERCENTILE($C$3:$C$5882,0.2),1,C5257&lt;=PERCENTILE($C$3:$C$5882,0.4),2,C5257&lt;=PERCENTILE($C$3:$C$5882,0.6),3,C5257&lt;=PERCENTILE($C$3:$C$5882,0.8),4,TRUE,5)</f>
        <v>2</v>
      </c>
      <c r="G5257" cm="1">
        <f t="array" ref="G5257">_xlfn.IFS(D5257&lt;=PERCENTILE($D$3:$D$5882,0.2),1,D5257&lt;=PERCENTILE($D$3:$D$5882,0.4),2,D5257&lt;=PERCENTILE($D$3:$D$5882,0.6),3,D5257&lt;=PERCENTILE($D$3:$D$5882,0.8),4,TRUE,5)</f>
        <v>2</v>
      </c>
      <c r="H5257" s="3" t="str" cm="1">
        <f t="array" ref="H5257">_xlfn.IFS(AND(E5257&gt;=4,F5257&gt;=4,G5257&gt;=4),"Champions",AND(E5257&gt;=3,F5257&gt;=3,G5257&gt;=3),"Loyal Customers",AND(E5257&lt;=2,F5257&gt;=3),"At Risk",AND(E5257&lt;=2,F5257&lt;=2,G5257&lt;=2),"Lost",AND(E5257&gt;=4,F5257&lt;=2),"New/Promising",TRUE,"Needs Attention")</f>
        <v>Needs Attention</v>
      </c>
      <c r="I5257" s="3" t="str">
        <f t="shared" si="86"/>
        <v>Churned</v>
      </c>
      <c r="J5257" s="3" t="str">
        <f>_xlfn.XLOOKUP(A5257,'Country_Lookup'!$D:$D,'Country_Lookup'!$E:$E)</f>
        <v>United Kingdom</v>
      </c>
    </row>
    <row r="5258" spans="1:10" x14ac:dyDescent="0.3">
      <c r="A5258">
        <v>17662</v>
      </c>
      <c r="B5258">
        <v>661</v>
      </c>
      <c r="C5258">
        <v>2</v>
      </c>
      <c r="D5258">
        <v>412.92</v>
      </c>
      <c r="E5258" cm="1">
        <f t="array" ref="E5258">_xlfn.IFS(B5258&lt;=PERCENTILE($B$3:$B$5882,0.2),5,B5258&lt;=PERCENTILE($B$3:$B$5882,0.4),4,B5258&lt;=PERCENTILE($B$3:$B$5882,0.6),3,B5258&lt;=PERCENTILE($B$3:$B$5882,0.8),2,TRUE,1)</f>
        <v>1</v>
      </c>
      <c r="F5258" cm="1">
        <f t="array" ref="F5258">_xlfn.IFS(C5258&lt;=PERCENTILE($C$3:$C$5882,0.2),1,C5258&lt;=PERCENTILE($C$3:$C$5882,0.4),2,C5258&lt;=PERCENTILE($C$3:$C$5882,0.6),3,C5258&lt;=PERCENTILE($C$3:$C$5882,0.8),4,TRUE,5)</f>
        <v>2</v>
      </c>
      <c r="G5258" cm="1">
        <f t="array" ref="G5258">_xlfn.IFS(D5258&lt;=PERCENTILE($D$3:$D$5882,0.2),1,D5258&lt;=PERCENTILE($D$3:$D$5882,0.4),2,D5258&lt;=PERCENTILE($D$3:$D$5882,0.6),3,D5258&lt;=PERCENTILE($D$3:$D$5882,0.8),4,TRUE,5)</f>
        <v>2</v>
      </c>
      <c r="H5258" s="3" t="str" cm="1">
        <f t="array" ref="H5258">_xlfn.IFS(AND(E5258&gt;=4,F5258&gt;=4,G5258&gt;=4),"Champions",AND(E5258&gt;=3,F5258&gt;=3,G5258&gt;=3),"Loyal Customers",AND(E5258&lt;=2,F5258&gt;=3),"At Risk",AND(E5258&lt;=2,F5258&lt;=2,G5258&lt;=2),"Lost",AND(E5258&gt;=4,F5258&lt;=2),"New/Promising",TRUE,"Needs Attention")</f>
        <v>Lost</v>
      </c>
      <c r="I5258" s="3" t="str">
        <f t="shared" si="86"/>
        <v>Churned</v>
      </c>
      <c r="J5258" s="3" t="str">
        <f>_xlfn.XLOOKUP(A5258,'Country_Lookup'!$D:$D,'Country_Lookup'!$E:$E)</f>
        <v>United Kingdom</v>
      </c>
    </row>
    <row r="5259" spans="1:10" x14ac:dyDescent="0.3">
      <c r="A5259">
        <v>17663</v>
      </c>
      <c r="B5259">
        <v>25</v>
      </c>
      <c r="C5259">
        <v>17</v>
      </c>
      <c r="D5259">
        <v>5175.8299999999954</v>
      </c>
      <c r="E5259" cm="1">
        <f t="array" ref="E5259">_xlfn.IFS(B5259&lt;=PERCENTILE($B$3:$B$5882,0.2),5,B5259&lt;=PERCENTILE($B$3:$B$5882,0.4),4,B5259&lt;=PERCENTILE($B$3:$B$5882,0.6),3,B5259&lt;=PERCENTILE($B$3:$B$5882,0.8),2,TRUE,1)</f>
        <v>4</v>
      </c>
      <c r="F5259" cm="1">
        <f t="array" ref="F5259">_xlfn.IFS(C5259&lt;=PERCENTILE($C$3:$C$5882,0.2),1,C5259&lt;=PERCENTILE($C$3:$C$5882,0.4),2,C5259&lt;=PERCENTILE($C$3:$C$5882,0.6),3,C5259&lt;=PERCENTILE($C$3:$C$5882,0.8),4,TRUE,5)</f>
        <v>5</v>
      </c>
      <c r="G5259" cm="1">
        <f t="array" ref="G5259">_xlfn.IFS(D5259&lt;=PERCENTILE($D$3:$D$5882,0.2),1,D5259&lt;=PERCENTILE($D$3:$D$5882,0.4),2,D5259&lt;=PERCENTILE($D$3:$D$5882,0.6),3,D5259&lt;=PERCENTILE($D$3:$D$5882,0.8),4,TRUE,5)</f>
        <v>5</v>
      </c>
      <c r="H5259" s="3" t="str" cm="1">
        <f t="array" ref="H5259">_xlfn.IFS(AND(E5259&gt;=4,F5259&gt;=4,G5259&gt;=4),"Champions",AND(E5259&gt;=3,F5259&gt;=3,G5259&gt;=3),"Loyal Customers",AND(E5259&lt;=2,F5259&gt;=3),"At Risk",AND(E5259&lt;=2,F5259&lt;=2,G5259&lt;=2),"Lost",AND(E5259&gt;=4,F5259&lt;=2),"New/Promising",TRUE,"Needs Attention")</f>
        <v>Champions</v>
      </c>
      <c r="I5259" s="3" t="str">
        <f t="shared" si="86"/>
        <v>Active</v>
      </c>
      <c r="J5259" s="3" t="str">
        <f>_xlfn.XLOOKUP(A5259,'Country_Lookup'!$D:$D,'Country_Lookup'!$E:$E)</f>
        <v>United Kingdom</v>
      </c>
    </row>
    <row r="5260" spans="1:10" x14ac:dyDescent="0.3">
      <c r="A5260">
        <v>17664</v>
      </c>
      <c r="B5260">
        <v>18</v>
      </c>
      <c r="C5260">
        <v>4</v>
      </c>
      <c r="D5260">
        <v>1166.23</v>
      </c>
      <c r="E5260" cm="1">
        <f t="array" ref="E5260">_xlfn.IFS(B5260&lt;=PERCENTILE($B$3:$B$5882,0.2),5,B5260&lt;=PERCENTILE($B$3:$B$5882,0.4),4,B5260&lt;=PERCENTILE($B$3:$B$5882,0.6),3,B5260&lt;=PERCENTILE($B$3:$B$5882,0.8),2,TRUE,1)</f>
        <v>5</v>
      </c>
      <c r="F5260" cm="1">
        <f t="array" ref="F5260">_xlfn.IFS(C5260&lt;=PERCENTILE($C$3:$C$5882,0.2),1,C5260&lt;=PERCENTILE($C$3:$C$5882,0.4),2,C5260&lt;=PERCENTILE($C$3:$C$5882,0.6),3,C5260&lt;=PERCENTILE($C$3:$C$5882,0.8),4,TRUE,5)</f>
        <v>3</v>
      </c>
      <c r="G5260" cm="1">
        <f t="array" ref="G5260">_xlfn.IFS(D5260&lt;=PERCENTILE($D$3:$D$5882,0.2),1,D5260&lt;=PERCENTILE($D$3:$D$5882,0.4),2,D5260&lt;=PERCENTILE($D$3:$D$5882,0.6),3,D5260&lt;=PERCENTILE($D$3:$D$5882,0.8),4,TRUE,5)</f>
        <v>3</v>
      </c>
      <c r="H5260" s="3" t="str" cm="1">
        <f t="array" ref="H5260">_xlfn.IFS(AND(E5260&gt;=4,F5260&gt;=4,G5260&gt;=4),"Champions",AND(E5260&gt;=3,F5260&gt;=3,G5260&gt;=3),"Loyal Customers",AND(E5260&lt;=2,F5260&gt;=3),"At Risk",AND(E5260&lt;=2,F5260&lt;=2,G5260&lt;=2),"Lost",AND(E5260&gt;=4,F5260&lt;=2),"New/Promising",TRUE,"Needs Attention")</f>
        <v>Loyal Customers</v>
      </c>
      <c r="I5260" s="3" t="str">
        <f t="shared" si="86"/>
        <v>Active</v>
      </c>
      <c r="J5260" s="3" t="str">
        <f>_xlfn.XLOOKUP(A5260,'Country_Lookup'!$D:$D,'Country_Lookup'!$E:$E)</f>
        <v>United Kingdom</v>
      </c>
    </row>
    <row r="5261" spans="1:10" x14ac:dyDescent="0.3">
      <c r="A5261">
        <v>17665</v>
      </c>
      <c r="B5261">
        <v>493</v>
      </c>
      <c r="C5261">
        <v>1</v>
      </c>
      <c r="D5261">
        <v>563.10000000000014</v>
      </c>
      <c r="E5261" cm="1">
        <f t="array" ref="E5261">_xlfn.IFS(B5261&lt;=PERCENTILE($B$3:$B$5882,0.2),5,B5261&lt;=PERCENTILE($B$3:$B$5882,0.4),4,B5261&lt;=PERCENTILE($B$3:$B$5882,0.6),3,B5261&lt;=PERCENTILE($B$3:$B$5882,0.8),2,TRUE,1)</f>
        <v>1</v>
      </c>
      <c r="F5261" cm="1">
        <f t="array" ref="F5261">_xlfn.IFS(C5261&lt;=PERCENTILE($C$3:$C$5882,0.2),1,C5261&lt;=PERCENTILE($C$3:$C$5882,0.4),2,C5261&lt;=PERCENTILE($C$3:$C$5882,0.6),3,C5261&lt;=PERCENTILE($C$3:$C$5882,0.8),4,TRUE,5)</f>
        <v>1</v>
      </c>
      <c r="G5261" cm="1">
        <f t="array" ref="G5261">_xlfn.IFS(D5261&lt;=PERCENTILE($D$3:$D$5882,0.2),1,D5261&lt;=PERCENTILE($D$3:$D$5882,0.4),2,D5261&lt;=PERCENTILE($D$3:$D$5882,0.6),3,D5261&lt;=PERCENTILE($D$3:$D$5882,0.8),4,TRUE,5)</f>
        <v>2</v>
      </c>
      <c r="H5261" s="3" t="str" cm="1">
        <f t="array" ref="H5261">_xlfn.IFS(AND(E5261&gt;=4,F5261&gt;=4,G5261&gt;=4),"Champions",AND(E5261&gt;=3,F5261&gt;=3,G5261&gt;=3),"Loyal Customers",AND(E5261&lt;=2,F5261&gt;=3),"At Risk",AND(E5261&lt;=2,F5261&lt;=2,G5261&lt;=2),"Lost",AND(E5261&gt;=4,F5261&lt;=2),"New/Promising",TRUE,"Needs Attention")</f>
        <v>Lost</v>
      </c>
      <c r="I5261" s="3" t="str">
        <f t="shared" si="86"/>
        <v>Churned</v>
      </c>
      <c r="J5261" s="3" t="str">
        <f>_xlfn.XLOOKUP(A5261,'Country_Lookup'!$D:$D,'Country_Lookup'!$E:$E)</f>
        <v>United Kingdom</v>
      </c>
    </row>
    <row r="5262" spans="1:10" x14ac:dyDescent="0.3">
      <c r="A5262">
        <v>17666</v>
      </c>
      <c r="B5262">
        <v>3</v>
      </c>
      <c r="C5262">
        <v>5</v>
      </c>
      <c r="D5262">
        <v>2047.8000000000015</v>
      </c>
      <c r="E5262" cm="1">
        <f t="array" ref="E5262">_xlfn.IFS(B5262&lt;=PERCENTILE($B$3:$B$5882,0.2),5,B5262&lt;=PERCENTILE($B$3:$B$5882,0.4),4,B5262&lt;=PERCENTILE($B$3:$B$5882,0.6),3,B5262&lt;=PERCENTILE($B$3:$B$5882,0.8),2,TRUE,1)</f>
        <v>5</v>
      </c>
      <c r="F5262" cm="1">
        <f t="array" ref="F5262">_xlfn.IFS(C5262&lt;=PERCENTILE($C$3:$C$5882,0.2),1,C5262&lt;=PERCENTILE($C$3:$C$5882,0.4),2,C5262&lt;=PERCENTILE($C$3:$C$5882,0.6),3,C5262&lt;=PERCENTILE($C$3:$C$5882,0.8),4,TRUE,5)</f>
        <v>4</v>
      </c>
      <c r="G5262" cm="1">
        <f t="array" ref="G5262">_xlfn.IFS(D5262&lt;=PERCENTILE($D$3:$D$5882,0.2),1,D5262&lt;=PERCENTILE($D$3:$D$5882,0.4),2,D5262&lt;=PERCENTILE($D$3:$D$5882,0.6),3,D5262&lt;=PERCENTILE($D$3:$D$5882,0.8),4,TRUE,5)</f>
        <v>4</v>
      </c>
      <c r="H5262" s="3" t="str" cm="1">
        <f t="array" ref="H5262">_xlfn.IFS(AND(E5262&gt;=4,F5262&gt;=4,G5262&gt;=4),"Champions",AND(E5262&gt;=3,F5262&gt;=3,G5262&gt;=3),"Loyal Customers",AND(E5262&lt;=2,F5262&gt;=3),"At Risk",AND(E5262&lt;=2,F5262&lt;=2,G5262&lt;=2),"Lost",AND(E5262&gt;=4,F5262&lt;=2),"New/Promising",TRUE,"Needs Attention")</f>
        <v>Champions</v>
      </c>
      <c r="I5262" s="3" t="str">
        <f t="shared" si="86"/>
        <v>Active</v>
      </c>
      <c r="J5262" s="3" t="str">
        <f>_xlfn.XLOOKUP(A5262,'Country_Lookup'!$D:$D,'Country_Lookup'!$E:$E)</f>
        <v>United Kingdom</v>
      </c>
    </row>
    <row r="5263" spans="1:10" x14ac:dyDescent="0.3">
      <c r="A5263">
        <v>17667</v>
      </c>
      <c r="B5263">
        <v>66</v>
      </c>
      <c r="C5263">
        <v>9</v>
      </c>
      <c r="D5263">
        <v>3950.6999999999848</v>
      </c>
      <c r="E5263" cm="1">
        <f t="array" ref="E5263">_xlfn.IFS(B5263&lt;=PERCENTILE($B$3:$B$5882,0.2),5,B5263&lt;=PERCENTILE($B$3:$B$5882,0.4),4,B5263&lt;=PERCENTILE($B$3:$B$5882,0.6),3,B5263&lt;=PERCENTILE($B$3:$B$5882,0.8),2,TRUE,1)</f>
        <v>3</v>
      </c>
      <c r="F5263" cm="1">
        <f t="array" ref="F5263">_xlfn.IFS(C5263&lt;=PERCENTILE($C$3:$C$5882,0.2),1,C5263&lt;=PERCENTILE($C$3:$C$5882,0.4),2,C5263&lt;=PERCENTILE($C$3:$C$5882,0.6),3,C5263&lt;=PERCENTILE($C$3:$C$5882,0.8),4,TRUE,5)</f>
        <v>5</v>
      </c>
      <c r="G5263" cm="1">
        <f t="array" ref="G5263">_xlfn.IFS(D5263&lt;=PERCENTILE($D$3:$D$5882,0.2),1,D5263&lt;=PERCENTILE($D$3:$D$5882,0.4),2,D5263&lt;=PERCENTILE($D$3:$D$5882,0.6),3,D5263&lt;=PERCENTILE($D$3:$D$5882,0.8),4,TRUE,5)</f>
        <v>5</v>
      </c>
      <c r="H5263" s="3" t="str" cm="1">
        <f t="array" ref="H5263">_xlfn.IFS(AND(E5263&gt;=4,F5263&gt;=4,G5263&gt;=4),"Champions",AND(E5263&gt;=3,F5263&gt;=3,G5263&gt;=3),"Loyal Customers",AND(E5263&lt;=2,F5263&gt;=3),"At Risk",AND(E5263&lt;=2,F5263&lt;=2,G5263&lt;=2),"Lost",AND(E5263&gt;=4,F5263&lt;=2),"New/Promising",TRUE,"Needs Attention")</f>
        <v>Loyal Customers</v>
      </c>
      <c r="I5263" s="3" t="str">
        <f t="shared" si="86"/>
        <v>Active</v>
      </c>
      <c r="J5263" s="3" t="str">
        <f>_xlfn.XLOOKUP(A5263,'Country_Lookup'!$D:$D,'Country_Lookup'!$E:$E)</f>
        <v>United Kingdom</v>
      </c>
    </row>
    <row r="5264" spans="1:10" x14ac:dyDescent="0.3">
      <c r="A5264">
        <v>17668</v>
      </c>
      <c r="B5264">
        <v>1</v>
      </c>
      <c r="C5264">
        <v>2</v>
      </c>
      <c r="D5264">
        <v>347.75</v>
      </c>
      <c r="E5264" cm="1">
        <f t="array" ref="E5264">_xlfn.IFS(B5264&lt;=PERCENTILE($B$3:$B$5882,0.2),5,B5264&lt;=PERCENTILE($B$3:$B$5882,0.4),4,B5264&lt;=PERCENTILE($B$3:$B$5882,0.6),3,B5264&lt;=PERCENTILE($B$3:$B$5882,0.8),2,TRUE,1)</f>
        <v>5</v>
      </c>
      <c r="F5264" cm="1">
        <f t="array" ref="F5264">_xlfn.IFS(C5264&lt;=PERCENTILE($C$3:$C$5882,0.2),1,C5264&lt;=PERCENTILE($C$3:$C$5882,0.4),2,C5264&lt;=PERCENTILE($C$3:$C$5882,0.6),3,C5264&lt;=PERCENTILE($C$3:$C$5882,0.8),4,TRUE,5)</f>
        <v>2</v>
      </c>
      <c r="G5264" cm="1">
        <f t="array" ref="G5264">_xlfn.IFS(D5264&lt;=PERCENTILE($D$3:$D$5882,0.2),1,D5264&lt;=PERCENTILE($D$3:$D$5882,0.4),2,D5264&lt;=PERCENTILE($D$3:$D$5882,0.6),3,D5264&lt;=PERCENTILE($D$3:$D$5882,0.8),4,TRUE,5)</f>
        <v>2</v>
      </c>
      <c r="H5264" s="3" t="str" cm="1">
        <f t="array" ref="H5264">_xlfn.IFS(AND(E5264&gt;=4,F5264&gt;=4,G5264&gt;=4),"Champions",AND(E5264&gt;=3,F5264&gt;=3,G5264&gt;=3),"Loyal Customers",AND(E5264&lt;=2,F5264&gt;=3),"At Risk",AND(E5264&lt;=2,F5264&lt;=2,G5264&lt;=2),"Lost",AND(E5264&gt;=4,F5264&lt;=2),"New/Promising",TRUE,"Needs Attention")</f>
        <v>New/Promising</v>
      </c>
      <c r="I5264" s="3" t="str">
        <f t="shared" si="86"/>
        <v>Active</v>
      </c>
      <c r="J5264" s="3" t="str">
        <f>_xlfn.XLOOKUP(A5264,'Country_Lookup'!$D:$D,'Country_Lookup'!$E:$E)</f>
        <v>United Kingdom</v>
      </c>
    </row>
    <row r="5265" spans="1:10" x14ac:dyDescent="0.3">
      <c r="A5265">
        <v>17669</v>
      </c>
      <c r="B5265">
        <v>42</v>
      </c>
      <c r="C5265">
        <v>10</v>
      </c>
      <c r="D5265">
        <v>6142.3499999999849</v>
      </c>
      <c r="E5265" cm="1">
        <f t="array" ref="E5265">_xlfn.IFS(B5265&lt;=PERCENTILE($B$3:$B$5882,0.2),5,B5265&lt;=PERCENTILE($B$3:$B$5882,0.4),4,B5265&lt;=PERCENTILE($B$3:$B$5882,0.6),3,B5265&lt;=PERCENTILE($B$3:$B$5882,0.8),2,TRUE,1)</f>
        <v>4</v>
      </c>
      <c r="F5265" cm="1">
        <f t="array" ref="F5265">_xlfn.IFS(C5265&lt;=PERCENTILE($C$3:$C$5882,0.2),1,C5265&lt;=PERCENTILE($C$3:$C$5882,0.4),2,C5265&lt;=PERCENTILE($C$3:$C$5882,0.6),3,C5265&lt;=PERCENTILE($C$3:$C$5882,0.8),4,TRUE,5)</f>
        <v>5</v>
      </c>
      <c r="G5265" cm="1">
        <f t="array" ref="G5265">_xlfn.IFS(D5265&lt;=PERCENTILE($D$3:$D$5882,0.2),1,D5265&lt;=PERCENTILE($D$3:$D$5882,0.4),2,D5265&lt;=PERCENTILE($D$3:$D$5882,0.6),3,D5265&lt;=PERCENTILE($D$3:$D$5882,0.8),4,TRUE,5)</f>
        <v>5</v>
      </c>
      <c r="H5265" s="3" t="str" cm="1">
        <f t="array" ref="H5265">_xlfn.IFS(AND(E5265&gt;=4,F5265&gt;=4,G5265&gt;=4),"Champions",AND(E5265&gt;=3,F5265&gt;=3,G5265&gt;=3),"Loyal Customers",AND(E5265&lt;=2,F5265&gt;=3),"At Risk",AND(E5265&lt;=2,F5265&lt;=2,G5265&lt;=2),"Lost",AND(E5265&gt;=4,F5265&lt;=2),"New/Promising",TRUE,"Needs Attention")</f>
        <v>Champions</v>
      </c>
      <c r="I5265" s="3" t="str">
        <f t="shared" si="86"/>
        <v>Active</v>
      </c>
      <c r="J5265" s="3" t="str">
        <f>_xlfn.XLOOKUP(A5265,'Country_Lookup'!$D:$D,'Country_Lookup'!$E:$E)</f>
        <v>United Kingdom</v>
      </c>
    </row>
    <row r="5266" spans="1:10" x14ac:dyDescent="0.3">
      <c r="A5266">
        <v>17670</v>
      </c>
      <c r="B5266">
        <v>227</v>
      </c>
      <c r="C5266">
        <v>1</v>
      </c>
      <c r="D5266">
        <v>205.7</v>
      </c>
      <c r="E5266" cm="1">
        <f t="array" ref="E5266">_xlfn.IFS(B5266&lt;=PERCENTILE($B$3:$B$5882,0.2),5,B5266&lt;=PERCENTILE($B$3:$B$5882,0.4),4,B5266&lt;=PERCENTILE($B$3:$B$5882,0.6),3,B5266&lt;=PERCENTILE($B$3:$B$5882,0.8),2,TRUE,1)</f>
        <v>2</v>
      </c>
      <c r="F5266" cm="1">
        <f t="array" ref="F5266">_xlfn.IFS(C5266&lt;=PERCENTILE($C$3:$C$5882,0.2),1,C5266&lt;=PERCENTILE($C$3:$C$5882,0.4),2,C5266&lt;=PERCENTILE($C$3:$C$5882,0.6),3,C5266&lt;=PERCENTILE($C$3:$C$5882,0.8),4,TRUE,5)</f>
        <v>1</v>
      </c>
      <c r="G5266" cm="1">
        <f t="array" ref="G5266">_xlfn.IFS(D5266&lt;=PERCENTILE($D$3:$D$5882,0.2),1,D5266&lt;=PERCENTILE($D$3:$D$5882,0.4),2,D5266&lt;=PERCENTILE($D$3:$D$5882,0.6),3,D5266&lt;=PERCENTILE($D$3:$D$5882,0.8),4,TRUE,5)</f>
        <v>1</v>
      </c>
      <c r="H5266" s="3" t="str" cm="1">
        <f t="array" ref="H5266">_xlfn.IFS(AND(E5266&gt;=4,F5266&gt;=4,G5266&gt;=4),"Champions",AND(E5266&gt;=3,F5266&gt;=3,G5266&gt;=3),"Loyal Customers",AND(E5266&lt;=2,F5266&gt;=3),"At Risk",AND(E5266&lt;=2,F5266&lt;=2,G5266&lt;=2),"Lost",AND(E5266&gt;=4,F5266&lt;=2),"New/Promising",TRUE,"Needs Attention")</f>
        <v>Lost</v>
      </c>
      <c r="I5266" s="3" t="str">
        <f t="shared" si="86"/>
        <v>Churned</v>
      </c>
      <c r="J5266" s="3" t="str">
        <f>_xlfn.XLOOKUP(A5266,'Country_Lookup'!$D:$D,'Country_Lookup'!$E:$E)</f>
        <v>United Kingdom</v>
      </c>
    </row>
    <row r="5267" spans="1:10" x14ac:dyDescent="0.3">
      <c r="A5267">
        <v>17671</v>
      </c>
      <c r="B5267">
        <v>15</v>
      </c>
      <c r="C5267">
        <v>5</v>
      </c>
      <c r="D5267">
        <v>2403.339999999997</v>
      </c>
      <c r="E5267" cm="1">
        <f t="array" ref="E5267">_xlfn.IFS(B5267&lt;=PERCENTILE($B$3:$B$5882,0.2),5,B5267&lt;=PERCENTILE($B$3:$B$5882,0.4),4,B5267&lt;=PERCENTILE($B$3:$B$5882,0.6),3,B5267&lt;=PERCENTILE($B$3:$B$5882,0.8),2,TRUE,1)</f>
        <v>5</v>
      </c>
      <c r="F5267" cm="1">
        <f t="array" ref="F5267">_xlfn.IFS(C5267&lt;=PERCENTILE($C$3:$C$5882,0.2),1,C5267&lt;=PERCENTILE($C$3:$C$5882,0.4),2,C5267&lt;=PERCENTILE($C$3:$C$5882,0.6),3,C5267&lt;=PERCENTILE($C$3:$C$5882,0.8),4,TRUE,5)</f>
        <v>4</v>
      </c>
      <c r="G5267" cm="1">
        <f t="array" ref="G5267">_xlfn.IFS(D5267&lt;=PERCENTILE($D$3:$D$5882,0.2),1,D5267&lt;=PERCENTILE($D$3:$D$5882,0.4),2,D5267&lt;=PERCENTILE($D$3:$D$5882,0.6),3,D5267&lt;=PERCENTILE($D$3:$D$5882,0.8),4,TRUE,5)</f>
        <v>4</v>
      </c>
      <c r="H5267" s="3" t="str" cm="1">
        <f t="array" ref="H5267">_xlfn.IFS(AND(E5267&gt;=4,F5267&gt;=4,G5267&gt;=4),"Champions",AND(E5267&gt;=3,F5267&gt;=3,G5267&gt;=3),"Loyal Customers",AND(E5267&lt;=2,F5267&gt;=3),"At Risk",AND(E5267&lt;=2,F5267&lt;=2,G5267&lt;=2),"Lost",AND(E5267&gt;=4,F5267&lt;=2),"New/Promising",TRUE,"Needs Attention")</f>
        <v>Champions</v>
      </c>
      <c r="I5267" s="3" t="str">
        <f t="shared" si="86"/>
        <v>Active</v>
      </c>
      <c r="J5267" s="3" t="str">
        <f>_xlfn.XLOOKUP(A5267,'Country_Lookup'!$D:$D,'Country_Lookup'!$E:$E)</f>
        <v>United Kingdom</v>
      </c>
    </row>
    <row r="5268" spans="1:10" x14ac:dyDescent="0.3">
      <c r="A5268">
        <v>17672</v>
      </c>
      <c r="B5268">
        <v>50</v>
      </c>
      <c r="C5268">
        <v>7</v>
      </c>
      <c r="D5268">
        <v>5778.6299999999901</v>
      </c>
      <c r="E5268" cm="1">
        <f t="array" ref="E5268">_xlfn.IFS(B5268&lt;=PERCENTILE($B$3:$B$5882,0.2),5,B5268&lt;=PERCENTILE($B$3:$B$5882,0.4),4,B5268&lt;=PERCENTILE($B$3:$B$5882,0.6),3,B5268&lt;=PERCENTILE($B$3:$B$5882,0.8),2,TRUE,1)</f>
        <v>4</v>
      </c>
      <c r="F5268" cm="1">
        <f t="array" ref="F5268">_xlfn.IFS(C5268&lt;=PERCENTILE($C$3:$C$5882,0.2),1,C5268&lt;=PERCENTILE($C$3:$C$5882,0.4),2,C5268&lt;=PERCENTILE($C$3:$C$5882,0.6),3,C5268&lt;=PERCENTILE($C$3:$C$5882,0.8),4,TRUE,5)</f>
        <v>4</v>
      </c>
      <c r="G5268" cm="1">
        <f t="array" ref="G5268">_xlfn.IFS(D5268&lt;=PERCENTILE($D$3:$D$5882,0.2),1,D5268&lt;=PERCENTILE($D$3:$D$5882,0.4),2,D5268&lt;=PERCENTILE($D$3:$D$5882,0.6),3,D5268&lt;=PERCENTILE($D$3:$D$5882,0.8),4,TRUE,5)</f>
        <v>5</v>
      </c>
      <c r="H5268" s="3" t="str" cm="1">
        <f t="array" ref="H5268">_xlfn.IFS(AND(E5268&gt;=4,F5268&gt;=4,G5268&gt;=4),"Champions",AND(E5268&gt;=3,F5268&gt;=3,G5268&gt;=3),"Loyal Customers",AND(E5268&lt;=2,F5268&gt;=3),"At Risk",AND(E5268&lt;=2,F5268&lt;=2,G5268&lt;=2),"Lost",AND(E5268&gt;=4,F5268&lt;=2),"New/Promising",TRUE,"Needs Attention")</f>
        <v>Champions</v>
      </c>
      <c r="I5268" s="3" t="str">
        <f t="shared" si="86"/>
        <v>Active</v>
      </c>
      <c r="J5268" s="3" t="str">
        <f>_xlfn.XLOOKUP(A5268,'Country_Lookup'!$D:$D,'Country_Lookup'!$E:$E)</f>
        <v>United Kingdom</v>
      </c>
    </row>
    <row r="5269" spans="1:10" x14ac:dyDescent="0.3">
      <c r="A5269">
        <v>17673</v>
      </c>
      <c r="B5269">
        <v>1</v>
      </c>
      <c r="C5269">
        <v>13</v>
      </c>
      <c r="D5269">
        <v>4233.5800000000299</v>
      </c>
      <c r="E5269" cm="1">
        <f t="array" ref="E5269">_xlfn.IFS(B5269&lt;=PERCENTILE($B$3:$B$5882,0.2),5,B5269&lt;=PERCENTILE($B$3:$B$5882,0.4),4,B5269&lt;=PERCENTILE($B$3:$B$5882,0.6),3,B5269&lt;=PERCENTILE($B$3:$B$5882,0.8),2,TRUE,1)</f>
        <v>5</v>
      </c>
      <c r="F5269" cm="1">
        <f t="array" ref="F5269">_xlfn.IFS(C5269&lt;=PERCENTILE($C$3:$C$5882,0.2),1,C5269&lt;=PERCENTILE($C$3:$C$5882,0.4),2,C5269&lt;=PERCENTILE($C$3:$C$5882,0.6),3,C5269&lt;=PERCENTILE($C$3:$C$5882,0.8),4,TRUE,5)</f>
        <v>5</v>
      </c>
      <c r="G5269" cm="1">
        <f t="array" ref="G5269">_xlfn.IFS(D5269&lt;=PERCENTILE($D$3:$D$5882,0.2),1,D5269&lt;=PERCENTILE($D$3:$D$5882,0.4),2,D5269&lt;=PERCENTILE($D$3:$D$5882,0.6),3,D5269&lt;=PERCENTILE($D$3:$D$5882,0.8),4,TRUE,5)</f>
        <v>5</v>
      </c>
      <c r="H5269" s="3" t="str" cm="1">
        <f t="array" ref="H5269">_xlfn.IFS(AND(E5269&gt;=4,F5269&gt;=4,G5269&gt;=4),"Champions",AND(E5269&gt;=3,F5269&gt;=3,G5269&gt;=3),"Loyal Customers",AND(E5269&lt;=2,F5269&gt;=3),"At Risk",AND(E5269&lt;=2,F5269&lt;=2,G5269&lt;=2),"Lost",AND(E5269&gt;=4,F5269&lt;=2),"New/Promising",TRUE,"Needs Attention")</f>
        <v>Champions</v>
      </c>
      <c r="I5269" s="3" t="str">
        <f t="shared" si="86"/>
        <v>Active</v>
      </c>
      <c r="J5269" s="3" t="str">
        <f>_xlfn.XLOOKUP(A5269,'Country_Lookup'!$D:$D,'Country_Lookup'!$E:$E)</f>
        <v>United Kingdom</v>
      </c>
    </row>
    <row r="5270" spans="1:10" x14ac:dyDescent="0.3">
      <c r="A5270">
        <v>17674</v>
      </c>
      <c r="B5270">
        <v>74</v>
      </c>
      <c r="C5270">
        <v>2</v>
      </c>
      <c r="D5270">
        <v>851.7000000000005</v>
      </c>
      <c r="E5270" cm="1">
        <f t="array" ref="E5270">_xlfn.IFS(B5270&lt;=PERCENTILE($B$3:$B$5882,0.2),5,B5270&lt;=PERCENTILE($B$3:$B$5882,0.4),4,B5270&lt;=PERCENTILE($B$3:$B$5882,0.6),3,B5270&lt;=PERCENTILE($B$3:$B$5882,0.8),2,TRUE,1)</f>
        <v>3</v>
      </c>
      <c r="F5270" cm="1">
        <f t="array" ref="F5270">_xlfn.IFS(C5270&lt;=PERCENTILE($C$3:$C$5882,0.2),1,C5270&lt;=PERCENTILE($C$3:$C$5882,0.4),2,C5270&lt;=PERCENTILE($C$3:$C$5882,0.6),3,C5270&lt;=PERCENTILE($C$3:$C$5882,0.8),4,TRUE,5)</f>
        <v>2</v>
      </c>
      <c r="G5270" cm="1">
        <f t="array" ref="G5270">_xlfn.IFS(D5270&lt;=PERCENTILE($D$3:$D$5882,0.2),1,D5270&lt;=PERCENTILE($D$3:$D$5882,0.4),2,D5270&lt;=PERCENTILE($D$3:$D$5882,0.6),3,D5270&lt;=PERCENTILE($D$3:$D$5882,0.8),4,TRUE,5)</f>
        <v>3</v>
      </c>
      <c r="H5270" s="3" t="str" cm="1">
        <f t="array" ref="H5270">_xlfn.IFS(AND(E5270&gt;=4,F5270&gt;=4,G5270&gt;=4),"Champions",AND(E5270&gt;=3,F5270&gt;=3,G5270&gt;=3),"Loyal Customers",AND(E5270&lt;=2,F5270&gt;=3),"At Risk",AND(E5270&lt;=2,F5270&lt;=2,G5270&lt;=2),"Lost",AND(E5270&gt;=4,F5270&lt;=2),"New/Promising",TRUE,"Needs Attention")</f>
        <v>Needs Attention</v>
      </c>
      <c r="I5270" s="3" t="str">
        <f t="shared" si="86"/>
        <v>Active</v>
      </c>
      <c r="J5270" s="3" t="str">
        <f>_xlfn.XLOOKUP(A5270,'Country_Lookup'!$D:$D,'Country_Lookup'!$E:$E)</f>
        <v>United Kingdom</v>
      </c>
    </row>
    <row r="5271" spans="1:10" x14ac:dyDescent="0.3">
      <c r="A5271">
        <v>17675</v>
      </c>
      <c r="B5271">
        <v>1</v>
      </c>
      <c r="C5271">
        <v>70</v>
      </c>
      <c r="D5271">
        <v>38259.600000000777</v>
      </c>
      <c r="E5271" cm="1">
        <f t="array" ref="E5271">_xlfn.IFS(B5271&lt;=PERCENTILE($B$3:$B$5882,0.2),5,B5271&lt;=PERCENTILE($B$3:$B$5882,0.4),4,B5271&lt;=PERCENTILE($B$3:$B$5882,0.6),3,B5271&lt;=PERCENTILE($B$3:$B$5882,0.8),2,TRUE,1)</f>
        <v>5</v>
      </c>
      <c r="F5271" cm="1">
        <f t="array" ref="F5271">_xlfn.IFS(C5271&lt;=PERCENTILE($C$3:$C$5882,0.2),1,C5271&lt;=PERCENTILE($C$3:$C$5882,0.4),2,C5271&lt;=PERCENTILE($C$3:$C$5882,0.6),3,C5271&lt;=PERCENTILE($C$3:$C$5882,0.8),4,TRUE,5)</f>
        <v>5</v>
      </c>
      <c r="G5271" cm="1">
        <f t="array" ref="G5271">_xlfn.IFS(D5271&lt;=PERCENTILE($D$3:$D$5882,0.2),1,D5271&lt;=PERCENTILE($D$3:$D$5882,0.4),2,D5271&lt;=PERCENTILE($D$3:$D$5882,0.6),3,D5271&lt;=PERCENTILE($D$3:$D$5882,0.8),4,TRUE,5)</f>
        <v>5</v>
      </c>
      <c r="H5271" s="3" t="str" cm="1">
        <f t="array" ref="H5271">_xlfn.IFS(AND(E5271&gt;=4,F5271&gt;=4,G5271&gt;=4),"Champions",AND(E5271&gt;=3,F5271&gt;=3,G5271&gt;=3),"Loyal Customers",AND(E5271&lt;=2,F5271&gt;=3),"At Risk",AND(E5271&lt;=2,F5271&lt;=2,G5271&lt;=2),"Lost",AND(E5271&gt;=4,F5271&lt;=2),"New/Promising",TRUE,"Needs Attention")</f>
        <v>Champions</v>
      </c>
      <c r="I5271" s="3" t="str">
        <f t="shared" si="86"/>
        <v>Active</v>
      </c>
      <c r="J5271" s="3" t="str">
        <f>_xlfn.XLOOKUP(A5271,'Country_Lookup'!$D:$D,'Country_Lookup'!$E:$E)</f>
        <v>United Kingdom</v>
      </c>
    </row>
    <row r="5272" spans="1:10" x14ac:dyDescent="0.3">
      <c r="A5272">
        <v>17676</v>
      </c>
      <c r="B5272">
        <v>4</v>
      </c>
      <c r="C5272">
        <v>10</v>
      </c>
      <c r="D5272">
        <v>2765.8400000000088</v>
      </c>
      <c r="E5272" cm="1">
        <f t="array" ref="E5272">_xlfn.IFS(B5272&lt;=PERCENTILE($B$3:$B$5882,0.2),5,B5272&lt;=PERCENTILE($B$3:$B$5882,0.4),4,B5272&lt;=PERCENTILE($B$3:$B$5882,0.6),3,B5272&lt;=PERCENTILE($B$3:$B$5882,0.8),2,TRUE,1)</f>
        <v>5</v>
      </c>
      <c r="F5272" cm="1">
        <f t="array" ref="F5272">_xlfn.IFS(C5272&lt;=PERCENTILE($C$3:$C$5882,0.2),1,C5272&lt;=PERCENTILE($C$3:$C$5882,0.4),2,C5272&lt;=PERCENTILE($C$3:$C$5882,0.6),3,C5272&lt;=PERCENTILE($C$3:$C$5882,0.8),4,TRUE,5)</f>
        <v>5</v>
      </c>
      <c r="G5272" cm="1">
        <f t="array" ref="G5272">_xlfn.IFS(D5272&lt;=PERCENTILE($D$3:$D$5882,0.2),1,D5272&lt;=PERCENTILE($D$3:$D$5882,0.4),2,D5272&lt;=PERCENTILE($D$3:$D$5882,0.6),3,D5272&lt;=PERCENTILE($D$3:$D$5882,0.8),4,TRUE,5)</f>
        <v>4</v>
      </c>
      <c r="H5272" s="3" t="str" cm="1">
        <f t="array" ref="H5272">_xlfn.IFS(AND(E5272&gt;=4,F5272&gt;=4,G5272&gt;=4),"Champions",AND(E5272&gt;=3,F5272&gt;=3,G5272&gt;=3),"Loyal Customers",AND(E5272&lt;=2,F5272&gt;=3),"At Risk",AND(E5272&lt;=2,F5272&lt;=2,G5272&lt;=2),"Lost",AND(E5272&gt;=4,F5272&lt;=2),"New/Promising",TRUE,"Needs Attention")</f>
        <v>Champions</v>
      </c>
      <c r="I5272" s="3" t="str">
        <f t="shared" si="86"/>
        <v>Active</v>
      </c>
      <c r="J5272" s="3" t="str">
        <f>_xlfn.XLOOKUP(A5272,'Country_Lookup'!$D:$D,'Country_Lookup'!$E:$E)</f>
        <v>United Kingdom</v>
      </c>
    </row>
    <row r="5273" spans="1:10" x14ac:dyDescent="0.3">
      <c r="A5273">
        <v>17677</v>
      </c>
      <c r="B5273">
        <v>1</v>
      </c>
      <c r="C5273">
        <v>54</v>
      </c>
      <c r="D5273">
        <v>36692.910000000134</v>
      </c>
      <c r="E5273" cm="1">
        <f t="array" ref="E5273">_xlfn.IFS(B5273&lt;=PERCENTILE($B$3:$B$5882,0.2),5,B5273&lt;=PERCENTILE($B$3:$B$5882,0.4),4,B5273&lt;=PERCENTILE($B$3:$B$5882,0.6),3,B5273&lt;=PERCENTILE($B$3:$B$5882,0.8),2,TRUE,1)</f>
        <v>5</v>
      </c>
      <c r="F5273" cm="1">
        <f t="array" ref="F5273">_xlfn.IFS(C5273&lt;=PERCENTILE($C$3:$C$5882,0.2),1,C5273&lt;=PERCENTILE($C$3:$C$5882,0.4),2,C5273&lt;=PERCENTILE($C$3:$C$5882,0.6),3,C5273&lt;=PERCENTILE($C$3:$C$5882,0.8),4,TRUE,5)</f>
        <v>5</v>
      </c>
      <c r="G5273" cm="1">
        <f t="array" ref="G5273">_xlfn.IFS(D5273&lt;=PERCENTILE($D$3:$D$5882,0.2),1,D5273&lt;=PERCENTILE($D$3:$D$5882,0.4),2,D5273&lt;=PERCENTILE($D$3:$D$5882,0.6),3,D5273&lt;=PERCENTILE($D$3:$D$5882,0.8),4,TRUE,5)</f>
        <v>5</v>
      </c>
      <c r="H5273" s="3" t="str" cm="1">
        <f t="array" ref="H5273">_xlfn.IFS(AND(E5273&gt;=4,F5273&gt;=4,G5273&gt;=4),"Champions",AND(E5273&gt;=3,F5273&gt;=3,G5273&gt;=3),"Loyal Customers",AND(E5273&lt;=2,F5273&gt;=3),"At Risk",AND(E5273&lt;=2,F5273&lt;=2,G5273&lt;=2),"Lost",AND(E5273&gt;=4,F5273&lt;=2),"New/Promising",TRUE,"Needs Attention")</f>
        <v>Champions</v>
      </c>
      <c r="I5273" s="3" t="str">
        <f t="shared" si="86"/>
        <v>Active</v>
      </c>
      <c r="J5273" s="3" t="str">
        <f>_xlfn.XLOOKUP(A5273,'Country_Lookup'!$D:$D,'Country_Lookup'!$E:$E)</f>
        <v>United Kingdom</v>
      </c>
    </row>
    <row r="5274" spans="1:10" x14ac:dyDescent="0.3">
      <c r="A5274">
        <v>17678</v>
      </c>
      <c r="B5274">
        <v>263</v>
      </c>
      <c r="C5274">
        <v>2</v>
      </c>
      <c r="D5274">
        <v>599.7600000000001</v>
      </c>
      <c r="E5274" cm="1">
        <f t="array" ref="E5274">_xlfn.IFS(B5274&lt;=PERCENTILE($B$3:$B$5882,0.2),5,B5274&lt;=PERCENTILE($B$3:$B$5882,0.4),4,B5274&lt;=PERCENTILE($B$3:$B$5882,0.6),3,B5274&lt;=PERCENTILE($B$3:$B$5882,0.8),2,TRUE,1)</f>
        <v>2</v>
      </c>
      <c r="F5274" cm="1">
        <f t="array" ref="F5274">_xlfn.IFS(C5274&lt;=PERCENTILE($C$3:$C$5882,0.2),1,C5274&lt;=PERCENTILE($C$3:$C$5882,0.4),2,C5274&lt;=PERCENTILE($C$3:$C$5882,0.6),3,C5274&lt;=PERCENTILE($C$3:$C$5882,0.8),4,TRUE,5)</f>
        <v>2</v>
      </c>
      <c r="G5274" cm="1">
        <f t="array" ref="G5274">_xlfn.IFS(D5274&lt;=PERCENTILE($D$3:$D$5882,0.2),1,D5274&lt;=PERCENTILE($D$3:$D$5882,0.4),2,D5274&lt;=PERCENTILE($D$3:$D$5882,0.6),3,D5274&lt;=PERCENTILE($D$3:$D$5882,0.8),4,TRUE,5)</f>
        <v>2</v>
      </c>
      <c r="H5274" s="3" t="str" cm="1">
        <f t="array" ref="H5274">_xlfn.IFS(AND(E5274&gt;=4,F5274&gt;=4,G5274&gt;=4),"Champions",AND(E5274&gt;=3,F5274&gt;=3,G5274&gt;=3),"Loyal Customers",AND(E5274&lt;=2,F5274&gt;=3),"At Risk",AND(E5274&lt;=2,F5274&lt;=2,G5274&lt;=2),"Lost",AND(E5274&gt;=4,F5274&lt;=2),"New/Promising",TRUE,"Needs Attention")</f>
        <v>Lost</v>
      </c>
      <c r="I5274" s="3" t="str">
        <f t="shared" si="86"/>
        <v>Churned</v>
      </c>
      <c r="J5274" s="3" t="str">
        <f>_xlfn.XLOOKUP(A5274,'Country_Lookup'!$D:$D,'Country_Lookup'!$E:$E)</f>
        <v>United Kingdom</v>
      </c>
    </row>
    <row r="5275" spans="1:10" x14ac:dyDescent="0.3">
      <c r="A5275">
        <v>17679</v>
      </c>
      <c r="B5275">
        <v>52</v>
      </c>
      <c r="C5275">
        <v>7</v>
      </c>
      <c r="D5275">
        <v>3577.6099999999924</v>
      </c>
      <c r="E5275" cm="1">
        <f t="array" ref="E5275">_xlfn.IFS(B5275&lt;=PERCENTILE($B$3:$B$5882,0.2),5,B5275&lt;=PERCENTILE($B$3:$B$5882,0.4),4,B5275&lt;=PERCENTILE($B$3:$B$5882,0.6),3,B5275&lt;=PERCENTILE($B$3:$B$5882,0.8),2,TRUE,1)</f>
        <v>4</v>
      </c>
      <c r="F5275" cm="1">
        <f t="array" ref="F5275">_xlfn.IFS(C5275&lt;=PERCENTILE($C$3:$C$5882,0.2),1,C5275&lt;=PERCENTILE($C$3:$C$5882,0.4),2,C5275&lt;=PERCENTILE($C$3:$C$5882,0.6),3,C5275&lt;=PERCENTILE($C$3:$C$5882,0.8),4,TRUE,5)</f>
        <v>4</v>
      </c>
      <c r="G5275" cm="1">
        <f t="array" ref="G5275">_xlfn.IFS(D5275&lt;=PERCENTILE($D$3:$D$5882,0.2),1,D5275&lt;=PERCENTILE($D$3:$D$5882,0.4),2,D5275&lt;=PERCENTILE($D$3:$D$5882,0.6),3,D5275&lt;=PERCENTILE($D$3:$D$5882,0.8),4,TRUE,5)</f>
        <v>5</v>
      </c>
      <c r="H5275" s="3" t="str" cm="1">
        <f t="array" ref="H5275">_xlfn.IFS(AND(E5275&gt;=4,F5275&gt;=4,G5275&gt;=4),"Champions",AND(E5275&gt;=3,F5275&gt;=3,G5275&gt;=3),"Loyal Customers",AND(E5275&lt;=2,F5275&gt;=3),"At Risk",AND(E5275&lt;=2,F5275&lt;=2,G5275&lt;=2),"Lost",AND(E5275&gt;=4,F5275&lt;=2),"New/Promising",TRUE,"Needs Attention")</f>
        <v>Champions</v>
      </c>
      <c r="I5275" s="3" t="str">
        <f t="shared" si="86"/>
        <v>Active</v>
      </c>
      <c r="J5275" s="3" t="str">
        <f>_xlfn.XLOOKUP(A5275,'Country_Lookup'!$D:$D,'Country_Lookup'!$E:$E)</f>
        <v>United Kingdom</v>
      </c>
    </row>
    <row r="5276" spans="1:10" x14ac:dyDescent="0.3">
      <c r="A5276">
        <v>17680</v>
      </c>
      <c r="B5276">
        <v>23</v>
      </c>
      <c r="C5276">
        <v>3</v>
      </c>
      <c r="D5276">
        <v>497.45</v>
      </c>
      <c r="E5276" cm="1">
        <f t="array" ref="E5276">_xlfn.IFS(B5276&lt;=PERCENTILE($B$3:$B$5882,0.2),5,B5276&lt;=PERCENTILE($B$3:$B$5882,0.4),4,B5276&lt;=PERCENTILE($B$3:$B$5882,0.6),3,B5276&lt;=PERCENTILE($B$3:$B$5882,0.8),2,TRUE,1)</f>
        <v>4</v>
      </c>
      <c r="F5276" cm="1">
        <f t="array" ref="F5276">_xlfn.IFS(C5276&lt;=PERCENTILE($C$3:$C$5882,0.2),1,C5276&lt;=PERCENTILE($C$3:$C$5882,0.4),2,C5276&lt;=PERCENTILE($C$3:$C$5882,0.6),3,C5276&lt;=PERCENTILE($C$3:$C$5882,0.8),4,TRUE,5)</f>
        <v>3</v>
      </c>
      <c r="G5276" cm="1">
        <f t="array" ref="G5276">_xlfn.IFS(D5276&lt;=PERCENTILE($D$3:$D$5882,0.2),1,D5276&lt;=PERCENTILE($D$3:$D$5882,0.4),2,D5276&lt;=PERCENTILE($D$3:$D$5882,0.6),3,D5276&lt;=PERCENTILE($D$3:$D$5882,0.8),4,TRUE,5)</f>
        <v>2</v>
      </c>
      <c r="H5276" s="3" t="str" cm="1">
        <f t="array" ref="H5276">_xlfn.IFS(AND(E5276&gt;=4,F5276&gt;=4,G5276&gt;=4),"Champions",AND(E5276&gt;=3,F5276&gt;=3,G5276&gt;=3),"Loyal Customers",AND(E5276&lt;=2,F5276&gt;=3),"At Risk",AND(E5276&lt;=2,F5276&lt;=2,G5276&lt;=2),"Lost",AND(E5276&gt;=4,F5276&lt;=2),"New/Promising",TRUE,"Needs Attention")</f>
        <v>Needs Attention</v>
      </c>
      <c r="I5276" s="3" t="str">
        <f t="shared" si="86"/>
        <v>Active</v>
      </c>
      <c r="J5276" s="3" t="str">
        <f>_xlfn.XLOOKUP(A5276,'Country_Lookup'!$D:$D,'Country_Lookup'!$E:$E)</f>
        <v>United Kingdom</v>
      </c>
    </row>
    <row r="5277" spans="1:10" x14ac:dyDescent="0.3">
      <c r="A5277">
        <v>17681</v>
      </c>
      <c r="B5277">
        <v>597</v>
      </c>
      <c r="C5277">
        <v>5</v>
      </c>
      <c r="D5277">
        <v>731.2</v>
      </c>
      <c r="E5277" cm="1">
        <f t="array" ref="E5277">_xlfn.IFS(B5277&lt;=PERCENTILE($B$3:$B$5882,0.2),5,B5277&lt;=PERCENTILE($B$3:$B$5882,0.4),4,B5277&lt;=PERCENTILE($B$3:$B$5882,0.6),3,B5277&lt;=PERCENTILE($B$3:$B$5882,0.8),2,TRUE,1)</f>
        <v>1</v>
      </c>
      <c r="F5277" cm="1">
        <f t="array" ref="F5277">_xlfn.IFS(C5277&lt;=PERCENTILE($C$3:$C$5882,0.2),1,C5277&lt;=PERCENTILE($C$3:$C$5882,0.4),2,C5277&lt;=PERCENTILE($C$3:$C$5882,0.6),3,C5277&lt;=PERCENTILE($C$3:$C$5882,0.8),4,TRUE,5)</f>
        <v>4</v>
      </c>
      <c r="G5277" cm="1">
        <f t="array" ref="G5277">_xlfn.IFS(D5277&lt;=PERCENTILE($D$3:$D$5882,0.2),1,D5277&lt;=PERCENTILE($D$3:$D$5882,0.4),2,D5277&lt;=PERCENTILE($D$3:$D$5882,0.6),3,D5277&lt;=PERCENTILE($D$3:$D$5882,0.8),4,TRUE,5)</f>
        <v>3</v>
      </c>
      <c r="H5277" s="3" t="str" cm="1">
        <f t="array" ref="H5277">_xlfn.IFS(AND(E5277&gt;=4,F5277&gt;=4,G5277&gt;=4),"Champions",AND(E5277&gt;=3,F5277&gt;=3,G5277&gt;=3),"Loyal Customers",AND(E5277&lt;=2,F5277&gt;=3),"At Risk",AND(E5277&lt;=2,F5277&lt;=2,G5277&lt;=2),"Lost",AND(E5277&gt;=4,F5277&lt;=2),"New/Promising",TRUE,"Needs Attention")</f>
        <v>At Risk</v>
      </c>
      <c r="I5277" s="3" t="str">
        <f t="shared" si="86"/>
        <v>Churned</v>
      </c>
      <c r="J5277" s="3" t="str">
        <f>_xlfn.XLOOKUP(A5277,'Country_Lookup'!$D:$D,'Country_Lookup'!$E:$E)</f>
        <v>United Kingdom</v>
      </c>
    </row>
    <row r="5278" spans="1:10" x14ac:dyDescent="0.3">
      <c r="A5278">
        <v>17682</v>
      </c>
      <c r="B5278">
        <v>10</v>
      </c>
      <c r="C5278">
        <v>11</v>
      </c>
      <c r="D5278">
        <v>4456.7800000000198</v>
      </c>
      <c r="E5278" cm="1">
        <f t="array" ref="E5278">_xlfn.IFS(B5278&lt;=PERCENTILE($B$3:$B$5882,0.2),5,B5278&lt;=PERCENTILE($B$3:$B$5882,0.4),4,B5278&lt;=PERCENTILE($B$3:$B$5882,0.6),3,B5278&lt;=PERCENTILE($B$3:$B$5882,0.8),2,TRUE,1)</f>
        <v>5</v>
      </c>
      <c r="F5278" cm="1">
        <f t="array" ref="F5278">_xlfn.IFS(C5278&lt;=PERCENTILE($C$3:$C$5882,0.2),1,C5278&lt;=PERCENTILE($C$3:$C$5882,0.4),2,C5278&lt;=PERCENTILE($C$3:$C$5882,0.6),3,C5278&lt;=PERCENTILE($C$3:$C$5882,0.8),4,TRUE,5)</f>
        <v>5</v>
      </c>
      <c r="G5278" cm="1">
        <f t="array" ref="G5278">_xlfn.IFS(D5278&lt;=PERCENTILE($D$3:$D$5882,0.2),1,D5278&lt;=PERCENTILE($D$3:$D$5882,0.4),2,D5278&lt;=PERCENTILE($D$3:$D$5882,0.6),3,D5278&lt;=PERCENTILE($D$3:$D$5882,0.8),4,TRUE,5)</f>
        <v>5</v>
      </c>
      <c r="H5278" s="3" t="str" cm="1">
        <f t="array" ref="H5278">_xlfn.IFS(AND(E5278&gt;=4,F5278&gt;=4,G5278&gt;=4),"Champions",AND(E5278&gt;=3,F5278&gt;=3,G5278&gt;=3),"Loyal Customers",AND(E5278&lt;=2,F5278&gt;=3),"At Risk",AND(E5278&lt;=2,F5278&lt;=2,G5278&lt;=2),"Lost",AND(E5278&gt;=4,F5278&lt;=2),"New/Promising",TRUE,"Needs Attention")</f>
        <v>Champions</v>
      </c>
      <c r="I5278" s="3" t="str">
        <f t="shared" si="86"/>
        <v>Active</v>
      </c>
      <c r="J5278" s="3" t="str">
        <f>_xlfn.XLOOKUP(A5278,'Country_Lookup'!$D:$D,'Country_Lookup'!$E:$E)</f>
        <v>United Kingdom</v>
      </c>
    </row>
    <row r="5279" spans="1:10" x14ac:dyDescent="0.3">
      <c r="A5279">
        <v>17683</v>
      </c>
      <c r="B5279">
        <v>385</v>
      </c>
      <c r="C5279">
        <v>3</v>
      </c>
      <c r="D5279">
        <v>819.00999999999965</v>
      </c>
      <c r="E5279" cm="1">
        <f t="array" ref="E5279">_xlfn.IFS(B5279&lt;=PERCENTILE($B$3:$B$5882,0.2),5,B5279&lt;=PERCENTILE($B$3:$B$5882,0.4),4,B5279&lt;=PERCENTILE($B$3:$B$5882,0.6),3,B5279&lt;=PERCENTILE($B$3:$B$5882,0.8),2,TRUE,1)</f>
        <v>2</v>
      </c>
      <c r="F5279" cm="1">
        <f t="array" ref="F5279">_xlfn.IFS(C5279&lt;=PERCENTILE($C$3:$C$5882,0.2),1,C5279&lt;=PERCENTILE($C$3:$C$5882,0.4),2,C5279&lt;=PERCENTILE($C$3:$C$5882,0.6),3,C5279&lt;=PERCENTILE($C$3:$C$5882,0.8),4,TRUE,5)</f>
        <v>3</v>
      </c>
      <c r="G5279" cm="1">
        <f t="array" ref="G5279">_xlfn.IFS(D5279&lt;=PERCENTILE($D$3:$D$5882,0.2),1,D5279&lt;=PERCENTILE($D$3:$D$5882,0.4),2,D5279&lt;=PERCENTILE($D$3:$D$5882,0.6),3,D5279&lt;=PERCENTILE($D$3:$D$5882,0.8),4,TRUE,5)</f>
        <v>3</v>
      </c>
      <c r="H5279" s="3" t="str" cm="1">
        <f t="array" ref="H5279">_xlfn.IFS(AND(E5279&gt;=4,F5279&gt;=4,G5279&gt;=4),"Champions",AND(E5279&gt;=3,F5279&gt;=3,G5279&gt;=3),"Loyal Customers",AND(E5279&lt;=2,F5279&gt;=3),"At Risk",AND(E5279&lt;=2,F5279&lt;=2,G5279&lt;=2),"Lost",AND(E5279&gt;=4,F5279&lt;=2),"New/Promising",TRUE,"Needs Attention")</f>
        <v>At Risk</v>
      </c>
      <c r="I5279" s="3" t="str">
        <f t="shared" si="86"/>
        <v>Churned</v>
      </c>
      <c r="J5279" s="3" t="str">
        <f>_xlfn.XLOOKUP(A5279,'Country_Lookup'!$D:$D,'Country_Lookup'!$E:$E)</f>
        <v>United Kingdom</v>
      </c>
    </row>
    <row r="5280" spans="1:10" x14ac:dyDescent="0.3">
      <c r="A5280">
        <v>17684</v>
      </c>
      <c r="B5280">
        <v>43</v>
      </c>
      <c r="C5280">
        <v>1</v>
      </c>
      <c r="D5280">
        <v>239.40999999999994</v>
      </c>
      <c r="E5280" cm="1">
        <f t="array" ref="E5280">_xlfn.IFS(B5280&lt;=PERCENTILE($B$3:$B$5882,0.2),5,B5280&lt;=PERCENTILE($B$3:$B$5882,0.4),4,B5280&lt;=PERCENTILE($B$3:$B$5882,0.6),3,B5280&lt;=PERCENTILE($B$3:$B$5882,0.8),2,TRUE,1)</f>
        <v>4</v>
      </c>
      <c r="F5280" cm="1">
        <f t="array" ref="F5280">_xlfn.IFS(C5280&lt;=PERCENTILE($C$3:$C$5882,0.2),1,C5280&lt;=PERCENTILE($C$3:$C$5882,0.4),2,C5280&lt;=PERCENTILE($C$3:$C$5882,0.6),3,C5280&lt;=PERCENTILE($C$3:$C$5882,0.8),4,TRUE,5)</f>
        <v>1</v>
      </c>
      <c r="G5280" cm="1">
        <f t="array" ref="G5280">_xlfn.IFS(D5280&lt;=PERCENTILE($D$3:$D$5882,0.2),1,D5280&lt;=PERCENTILE($D$3:$D$5882,0.4),2,D5280&lt;=PERCENTILE($D$3:$D$5882,0.6),3,D5280&lt;=PERCENTILE($D$3:$D$5882,0.8),4,TRUE,5)</f>
        <v>1</v>
      </c>
      <c r="H5280" s="3" t="str" cm="1">
        <f t="array" ref="H5280">_xlfn.IFS(AND(E5280&gt;=4,F5280&gt;=4,G5280&gt;=4),"Champions",AND(E5280&gt;=3,F5280&gt;=3,G5280&gt;=3),"Loyal Customers",AND(E5280&lt;=2,F5280&gt;=3),"At Risk",AND(E5280&lt;=2,F5280&lt;=2,G5280&lt;=2),"Lost",AND(E5280&gt;=4,F5280&lt;=2),"New/Promising",TRUE,"Needs Attention")</f>
        <v>New/Promising</v>
      </c>
      <c r="I5280" s="3" t="str">
        <f t="shared" si="86"/>
        <v>Active</v>
      </c>
      <c r="J5280" s="3" t="str">
        <f>_xlfn.XLOOKUP(A5280,'Country_Lookup'!$D:$D,'Country_Lookup'!$E:$E)</f>
        <v>United Kingdom</v>
      </c>
    </row>
    <row r="5281" spans="1:10" x14ac:dyDescent="0.3">
      <c r="A5281">
        <v>17685</v>
      </c>
      <c r="B5281">
        <v>16</v>
      </c>
      <c r="C5281">
        <v>12</v>
      </c>
      <c r="D5281">
        <v>5943.1700000000019</v>
      </c>
      <c r="E5281" cm="1">
        <f t="array" ref="E5281">_xlfn.IFS(B5281&lt;=PERCENTILE($B$3:$B$5882,0.2),5,B5281&lt;=PERCENTILE($B$3:$B$5882,0.4),4,B5281&lt;=PERCENTILE($B$3:$B$5882,0.6),3,B5281&lt;=PERCENTILE($B$3:$B$5882,0.8),2,TRUE,1)</f>
        <v>5</v>
      </c>
      <c r="F5281" cm="1">
        <f t="array" ref="F5281">_xlfn.IFS(C5281&lt;=PERCENTILE($C$3:$C$5882,0.2),1,C5281&lt;=PERCENTILE($C$3:$C$5882,0.4),2,C5281&lt;=PERCENTILE($C$3:$C$5882,0.6),3,C5281&lt;=PERCENTILE($C$3:$C$5882,0.8),4,TRUE,5)</f>
        <v>5</v>
      </c>
      <c r="G5281" cm="1">
        <f t="array" ref="G5281">_xlfn.IFS(D5281&lt;=PERCENTILE($D$3:$D$5882,0.2),1,D5281&lt;=PERCENTILE($D$3:$D$5882,0.4),2,D5281&lt;=PERCENTILE($D$3:$D$5882,0.6),3,D5281&lt;=PERCENTILE($D$3:$D$5882,0.8),4,TRUE,5)</f>
        <v>5</v>
      </c>
      <c r="H5281" s="3" t="str" cm="1">
        <f t="array" ref="H5281">_xlfn.IFS(AND(E5281&gt;=4,F5281&gt;=4,G5281&gt;=4),"Champions",AND(E5281&gt;=3,F5281&gt;=3,G5281&gt;=3),"Loyal Customers",AND(E5281&lt;=2,F5281&gt;=3),"At Risk",AND(E5281&lt;=2,F5281&lt;=2,G5281&lt;=2),"Lost",AND(E5281&gt;=4,F5281&lt;=2),"New/Promising",TRUE,"Needs Attention")</f>
        <v>Champions</v>
      </c>
      <c r="I5281" s="3" t="str">
        <f t="shared" si="86"/>
        <v>Active</v>
      </c>
      <c r="J5281" s="3" t="str">
        <f>_xlfn.XLOOKUP(A5281,'Country_Lookup'!$D:$D,'Country_Lookup'!$E:$E)</f>
        <v>United Kingdom</v>
      </c>
    </row>
    <row r="5282" spans="1:10" x14ac:dyDescent="0.3">
      <c r="A5282">
        <v>17686</v>
      </c>
      <c r="B5282">
        <v>7</v>
      </c>
      <c r="C5282">
        <v>9</v>
      </c>
      <c r="D5282">
        <v>8296.8100000000486</v>
      </c>
      <c r="E5282" cm="1">
        <f t="array" ref="E5282">_xlfn.IFS(B5282&lt;=PERCENTILE($B$3:$B$5882,0.2),5,B5282&lt;=PERCENTILE($B$3:$B$5882,0.4),4,B5282&lt;=PERCENTILE($B$3:$B$5882,0.6),3,B5282&lt;=PERCENTILE($B$3:$B$5882,0.8),2,TRUE,1)</f>
        <v>5</v>
      </c>
      <c r="F5282" cm="1">
        <f t="array" ref="F5282">_xlfn.IFS(C5282&lt;=PERCENTILE($C$3:$C$5882,0.2),1,C5282&lt;=PERCENTILE($C$3:$C$5882,0.4),2,C5282&lt;=PERCENTILE($C$3:$C$5882,0.6),3,C5282&lt;=PERCENTILE($C$3:$C$5882,0.8),4,TRUE,5)</f>
        <v>5</v>
      </c>
      <c r="G5282" cm="1">
        <f t="array" ref="G5282">_xlfn.IFS(D5282&lt;=PERCENTILE($D$3:$D$5882,0.2),1,D5282&lt;=PERCENTILE($D$3:$D$5882,0.4),2,D5282&lt;=PERCENTILE($D$3:$D$5882,0.6),3,D5282&lt;=PERCENTILE($D$3:$D$5882,0.8),4,TRUE,5)</f>
        <v>5</v>
      </c>
      <c r="H5282" s="3" t="str" cm="1">
        <f t="array" ref="H5282">_xlfn.IFS(AND(E5282&gt;=4,F5282&gt;=4,G5282&gt;=4),"Champions",AND(E5282&gt;=3,F5282&gt;=3,G5282&gt;=3),"Loyal Customers",AND(E5282&lt;=2,F5282&gt;=3),"At Risk",AND(E5282&lt;=2,F5282&lt;=2,G5282&lt;=2),"Lost",AND(E5282&gt;=4,F5282&lt;=2),"New/Promising",TRUE,"Needs Attention")</f>
        <v>Champions</v>
      </c>
      <c r="I5282" s="3" t="str">
        <f t="shared" si="86"/>
        <v>Active</v>
      </c>
      <c r="J5282" s="3" t="str">
        <f>_xlfn.XLOOKUP(A5282,'Country_Lookup'!$D:$D,'Country_Lookup'!$E:$E)</f>
        <v>United Kingdom</v>
      </c>
    </row>
    <row r="5283" spans="1:10" x14ac:dyDescent="0.3">
      <c r="A5283">
        <v>17687</v>
      </c>
      <c r="B5283">
        <v>420</v>
      </c>
      <c r="C5283">
        <v>1</v>
      </c>
      <c r="D5283">
        <v>432.68000000000018</v>
      </c>
      <c r="E5283" cm="1">
        <f t="array" ref="E5283">_xlfn.IFS(B5283&lt;=PERCENTILE($B$3:$B$5882,0.2),5,B5283&lt;=PERCENTILE($B$3:$B$5882,0.4),4,B5283&lt;=PERCENTILE($B$3:$B$5882,0.6),3,B5283&lt;=PERCENTILE($B$3:$B$5882,0.8),2,TRUE,1)</f>
        <v>1</v>
      </c>
      <c r="F5283" cm="1">
        <f t="array" ref="F5283">_xlfn.IFS(C5283&lt;=PERCENTILE($C$3:$C$5882,0.2),1,C5283&lt;=PERCENTILE($C$3:$C$5882,0.4),2,C5283&lt;=PERCENTILE($C$3:$C$5882,0.6),3,C5283&lt;=PERCENTILE($C$3:$C$5882,0.8),4,TRUE,5)</f>
        <v>1</v>
      </c>
      <c r="G5283" cm="1">
        <f t="array" ref="G5283">_xlfn.IFS(D5283&lt;=PERCENTILE($D$3:$D$5882,0.2),1,D5283&lt;=PERCENTILE($D$3:$D$5882,0.4),2,D5283&lt;=PERCENTILE($D$3:$D$5882,0.6),3,D5283&lt;=PERCENTILE($D$3:$D$5882,0.8),4,TRUE,5)</f>
        <v>2</v>
      </c>
      <c r="H5283" s="3" t="str" cm="1">
        <f t="array" ref="H5283">_xlfn.IFS(AND(E5283&gt;=4,F5283&gt;=4,G5283&gt;=4),"Champions",AND(E5283&gt;=3,F5283&gt;=3,G5283&gt;=3),"Loyal Customers",AND(E5283&lt;=2,F5283&gt;=3),"At Risk",AND(E5283&lt;=2,F5283&lt;=2,G5283&lt;=2),"Lost",AND(E5283&gt;=4,F5283&lt;=2),"New/Promising",TRUE,"Needs Attention")</f>
        <v>Lost</v>
      </c>
      <c r="I5283" s="3" t="str">
        <f t="shared" si="86"/>
        <v>Churned</v>
      </c>
      <c r="J5283" s="3" t="str">
        <f>_xlfn.XLOOKUP(A5283,'Country_Lookup'!$D:$D,'Country_Lookup'!$E:$E)</f>
        <v>United Kingdom</v>
      </c>
    </row>
    <row r="5284" spans="1:10" x14ac:dyDescent="0.3">
      <c r="A5284">
        <v>17688</v>
      </c>
      <c r="B5284">
        <v>393</v>
      </c>
      <c r="C5284">
        <v>1</v>
      </c>
      <c r="D5284">
        <v>304.20000000000005</v>
      </c>
      <c r="E5284" cm="1">
        <f t="array" ref="E5284">_xlfn.IFS(B5284&lt;=PERCENTILE($B$3:$B$5882,0.2),5,B5284&lt;=PERCENTILE($B$3:$B$5882,0.4),4,B5284&lt;=PERCENTILE($B$3:$B$5882,0.6),3,B5284&lt;=PERCENTILE($B$3:$B$5882,0.8),2,TRUE,1)</f>
        <v>2</v>
      </c>
      <c r="F5284" cm="1">
        <f t="array" ref="F5284">_xlfn.IFS(C5284&lt;=PERCENTILE($C$3:$C$5882,0.2),1,C5284&lt;=PERCENTILE($C$3:$C$5882,0.4),2,C5284&lt;=PERCENTILE($C$3:$C$5882,0.6),3,C5284&lt;=PERCENTILE($C$3:$C$5882,0.8),4,TRUE,5)</f>
        <v>1</v>
      </c>
      <c r="G5284" cm="1">
        <f t="array" ref="G5284">_xlfn.IFS(D5284&lt;=PERCENTILE($D$3:$D$5882,0.2),1,D5284&lt;=PERCENTILE($D$3:$D$5882,0.4),2,D5284&lt;=PERCENTILE($D$3:$D$5882,0.6),3,D5284&lt;=PERCENTILE($D$3:$D$5882,0.8),4,TRUE,5)</f>
        <v>2</v>
      </c>
      <c r="H5284" s="3" t="str" cm="1">
        <f t="array" ref="H5284">_xlfn.IFS(AND(E5284&gt;=4,F5284&gt;=4,G5284&gt;=4),"Champions",AND(E5284&gt;=3,F5284&gt;=3,G5284&gt;=3),"Loyal Customers",AND(E5284&lt;=2,F5284&gt;=3),"At Risk",AND(E5284&lt;=2,F5284&lt;=2,G5284&lt;=2),"Lost",AND(E5284&gt;=4,F5284&lt;=2),"New/Promising",TRUE,"Needs Attention")</f>
        <v>Lost</v>
      </c>
      <c r="I5284" s="3" t="str">
        <f t="shared" si="86"/>
        <v>Churned</v>
      </c>
      <c r="J5284" s="3" t="str">
        <f>_xlfn.XLOOKUP(A5284,'Country_Lookup'!$D:$D,'Country_Lookup'!$E:$E)</f>
        <v>United Kingdom</v>
      </c>
    </row>
    <row r="5285" spans="1:10" x14ac:dyDescent="0.3">
      <c r="A5285">
        <v>17689</v>
      </c>
      <c r="B5285">
        <v>388</v>
      </c>
      <c r="C5285">
        <v>2</v>
      </c>
      <c r="D5285">
        <v>317.08</v>
      </c>
      <c r="E5285" cm="1">
        <f t="array" ref="E5285">_xlfn.IFS(B5285&lt;=PERCENTILE($B$3:$B$5882,0.2),5,B5285&lt;=PERCENTILE($B$3:$B$5882,0.4),4,B5285&lt;=PERCENTILE($B$3:$B$5882,0.6),3,B5285&lt;=PERCENTILE($B$3:$B$5882,0.8),2,TRUE,1)</f>
        <v>2</v>
      </c>
      <c r="F5285" cm="1">
        <f t="array" ref="F5285">_xlfn.IFS(C5285&lt;=PERCENTILE($C$3:$C$5882,0.2),1,C5285&lt;=PERCENTILE($C$3:$C$5882,0.4),2,C5285&lt;=PERCENTILE($C$3:$C$5882,0.6),3,C5285&lt;=PERCENTILE($C$3:$C$5882,0.8),4,TRUE,5)</f>
        <v>2</v>
      </c>
      <c r="G5285" cm="1">
        <f t="array" ref="G5285">_xlfn.IFS(D5285&lt;=PERCENTILE($D$3:$D$5882,0.2),1,D5285&lt;=PERCENTILE($D$3:$D$5882,0.4),2,D5285&lt;=PERCENTILE($D$3:$D$5882,0.6),3,D5285&lt;=PERCENTILE($D$3:$D$5882,0.8),4,TRUE,5)</f>
        <v>2</v>
      </c>
      <c r="H5285" s="3" t="str" cm="1">
        <f t="array" ref="H5285">_xlfn.IFS(AND(E5285&gt;=4,F5285&gt;=4,G5285&gt;=4),"Champions",AND(E5285&gt;=3,F5285&gt;=3,G5285&gt;=3),"Loyal Customers",AND(E5285&lt;=2,F5285&gt;=3),"At Risk",AND(E5285&lt;=2,F5285&lt;=2,G5285&lt;=2),"Lost",AND(E5285&gt;=4,F5285&lt;=2),"New/Promising",TRUE,"Needs Attention")</f>
        <v>Lost</v>
      </c>
      <c r="I5285" s="3" t="str">
        <f t="shared" si="86"/>
        <v>Churned</v>
      </c>
      <c r="J5285" s="3" t="str">
        <f>_xlfn.XLOOKUP(A5285,'Country_Lookup'!$D:$D,'Country_Lookup'!$E:$E)</f>
        <v>United Kingdom</v>
      </c>
    </row>
    <row r="5286" spans="1:10" x14ac:dyDescent="0.3">
      <c r="A5286">
        <v>17690</v>
      </c>
      <c r="B5286">
        <v>30</v>
      </c>
      <c r="C5286">
        <v>20</v>
      </c>
      <c r="D5286">
        <v>7448.1000000000577</v>
      </c>
      <c r="E5286" cm="1">
        <f t="array" ref="E5286">_xlfn.IFS(B5286&lt;=PERCENTILE($B$3:$B$5882,0.2),5,B5286&lt;=PERCENTILE($B$3:$B$5882,0.4),4,B5286&lt;=PERCENTILE($B$3:$B$5882,0.6),3,B5286&lt;=PERCENTILE($B$3:$B$5882,0.8),2,TRUE,1)</f>
        <v>4</v>
      </c>
      <c r="F5286" cm="1">
        <f t="array" ref="F5286">_xlfn.IFS(C5286&lt;=PERCENTILE($C$3:$C$5882,0.2),1,C5286&lt;=PERCENTILE($C$3:$C$5882,0.4),2,C5286&lt;=PERCENTILE($C$3:$C$5882,0.6),3,C5286&lt;=PERCENTILE($C$3:$C$5882,0.8),4,TRUE,5)</f>
        <v>5</v>
      </c>
      <c r="G5286" cm="1">
        <f t="array" ref="G5286">_xlfn.IFS(D5286&lt;=PERCENTILE($D$3:$D$5882,0.2),1,D5286&lt;=PERCENTILE($D$3:$D$5882,0.4),2,D5286&lt;=PERCENTILE($D$3:$D$5882,0.6),3,D5286&lt;=PERCENTILE($D$3:$D$5882,0.8),4,TRUE,5)</f>
        <v>5</v>
      </c>
      <c r="H5286" s="3" t="str" cm="1">
        <f t="array" ref="H5286">_xlfn.IFS(AND(E5286&gt;=4,F5286&gt;=4,G5286&gt;=4),"Champions",AND(E5286&gt;=3,F5286&gt;=3,G5286&gt;=3),"Loyal Customers",AND(E5286&lt;=2,F5286&gt;=3),"At Risk",AND(E5286&lt;=2,F5286&lt;=2,G5286&lt;=2),"Lost",AND(E5286&gt;=4,F5286&lt;=2),"New/Promising",TRUE,"Needs Attention")</f>
        <v>Champions</v>
      </c>
      <c r="I5286" s="3" t="str">
        <f t="shared" si="86"/>
        <v>Active</v>
      </c>
      <c r="J5286" s="3" t="str">
        <f>_xlfn.XLOOKUP(A5286,'Country_Lookup'!$D:$D,'Country_Lookup'!$E:$E)</f>
        <v>United Kingdom</v>
      </c>
    </row>
    <row r="5287" spans="1:10" x14ac:dyDescent="0.3">
      <c r="A5287">
        <v>17691</v>
      </c>
      <c r="B5287">
        <v>358</v>
      </c>
      <c r="C5287">
        <v>4</v>
      </c>
      <c r="D5287">
        <v>780.05000000000007</v>
      </c>
      <c r="E5287" cm="1">
        <f t="array" ref="E5287">_xlfn.IFS(B5287&lt;=PERCENTILE($B$3:$B$5882,0.2),5,B5287&lt;=PERCENTILE($B$3:$B$5882,0.4),4,B5287&lt;=PERCENTILE($B$3:$B$5882,0.6),3,B5287&lt;=PERCENTILE($B$3:$B$5882,0.8),2,TRUE,1)</f>
        <v>2</v>
      </c>
      <c r="F5287" cm="1">
        <f t="array" ref="F5287">_xlfn.IFS(C5287&lt;=PERCENTILE($C$3:$C$5882,0.2),1,C5287&lt;=PERCENTILE($C$3:$C$5882,0.4),2,C5287&lt;=PERCENTILE($C$3:$C$5882,0.6),3,C5287&lt;=PERCENTILE($C$3:$C$5882,0.8),4,TRUE,5)</f>
        <v>3</v>
      </c>
      <c r="G5287" cm="1">
        <f t="array" ref="G5287">_xlfn.IFS(D5287&lt;=PERCENTILE($D$3:$D$5882,0.2),1,D5287&lt;=PERCENTILE($D$3:$D$5882,0.4),2,D5287&lt;=PERCENTILE($D$3:$D$5882,0.6),3,D5287&lt;=PERCENTILE($D$3:$D$5882,0.8),4,TRUE,5)</f>
        <v>3</v>
      </c>
      <c r="H5287" s="3" t="str" cm="1">
        <f t="array" ref="H5287">_xlfn.IFS(AND(E5287&gt;=4,F5287&gt;=4,G5287&gt;=4),"Champions",AND(E5287&gt;=3,F5287&gt;=3,G5287&gt;=3),"Loyal Customers",AND(E5287&lt;=2,F5287&gt;=3),"At Risk",AND(E5287&lt;=2,F5287&lt;=2,G5287&lt;=2),"Lost",AND(E5287&gt;=4,F5287&lt;=2),"New/Promising",TRUE,"Needs Attention")</f>
        <v>At Risk</v>
      </c>
      <c r="I5287" s="3" t="str">
        <f t="shared" si="86"/>
        <v>Churned</v>
      </c>
      <c r="J5287" s="3" t="str">
        <f>_xlfn.XLOOKUP(A5287,'Country_Lookup'!$D:$D,'Country_Lookup'!$E:$E)</f>
        <v>United Kingdom</v>
      </c>
    </row>
    <row r="5288" spans="1:10" x14ac:dyDescent="0.3">
      <c r="A5288">
        <v>17692</v>
      </c>
      <c r="B5288">
        <v>127</v>
      </c>
      <c r="C5288">
        <v>12</v>
      </c>
      <c r="D5288">
        <v>2975.7999999999925</v>
      </c>
      <c r="E5288" cm="1">
        <f t="array" ref="E5288">_xlfn.IFS(B5288&lt;=PERCENTILE($B$3:$B$5882,0.2),5,B5288&lt;=PERCENTILE($B$3:$B$5882,0.4),4,B5288&lt;=PERCENTILE($B$3:$B$5882,0.6),3,B5288&lt;=PERCENTILE($B$3:$B$5882,0.8),2,TRUE,1)</f>
        <v>3</v>
      </c>
      <c r="F5288" cm="1">
        <f t="array" ref="F5288">_xlfn.IFS(C5288&lt;=PERCENTILE($C$3:$C$5882,0.2),1,C5288&lt;=PERCENTILE($C$3:$C$5882,0.4),2,C5288&lt;=PERCENTILE($C$3:$C$5882,0.6),3,C5288&lt;=PERCENTILE($C$3:$C$5882,0.8),4,TRUE,5)</f>
        <v>5</v>
      </c>
      <c r="G5288" cm="1">
        <f t="array" ref="G5288">_xlfn.IFS(D5288&lt;=PERCENTILE($D$3:$D$5882,0.2),1,D5288&lt;=PERCENTILE($D$3:$D$5882,0.4),2,D5288&lt;=PERCENTILE($D$3:$D$5882,0.6),3,D5288&lt;=PERCENTILE($D$3:$D$5882,0.8),4,TRUE,5)</f>
        <v>5</v>
      </c>
      <c r="H5288" s="3" t="str" cm="1">
        <f t="array" ref="H5288">_xlfn.IFS(AND(E5288&gt;=4,F5288&gt;=4,G5288&gt;=4),"Champions",AND(E5288&gt;=3,F5288&gt;=3,G5288&gt;=3),"Loyal Customers",AND(E5288&lt;=2,F5288&gt;=3),"At Risk",AND(E5288&lt;=2,F5288&lt;=2,G5288&lt;=2),"Lost",AND(E5288&gt;=4,F5288&lt;=2),"New/Promising",TRUE,"Needs Attention")</f>
        <v>Loyal Customers</v>
      </c>
      <c r="I5288" s="3" t="str">
        <f t="shared" si="86"/>
        <v>Churned</v>
      </c>
      <c r="J5288" s="3" t="str">
        <f>_xlfn.XLOOKUP(A5288,'Country_Lookup'!$D:$D,'Country_Lookup'!$E:$E)</f>
        <v>United Kingdom</v>
      </c>
    </row>
    <row r="5289" spans="1:10" x14ac:dyDescent="0.3">
      <c r="A5289">
        <v>17693</v>
      </c>
      <c r="B5289">
        <v>137</v>
      </c>
      <c r="C5289">
        <v>1</v>
      </c>
      <c r="D5289">
        <v>200.46999999999994</v>
      </c>
      <c r="E5289" cm="1">
        <f t="array" ref="E5289">_xlfn.IFS(B5289&lt;=PERCENTILE($B$3:$B$5882,0.2),5,B5289&lt;=PERCENTILE($B$3:$B$5882,0.4),4,B5289&lt;=PERCENTILE($B$3:$B$5882,0.6),3,B5289&lt;=PERCENTILE($B$3:$B$5882,0.8),2,TRUE,1)</f>
        <v>3</v>
      </c>
      <c r="F5289" cm="1">
        <f t="array" ref="F5289">_xlfn.IFS(C5289&lt;=PERCENTILE($C$3:$C$5882,0.2),1,C5289&lt;=PERCENTILE($C$3:$C$5882,0.4),2,C5289&lt;=PERCENTILE($C$3:$C$5882,0.6),3,C5289&lt;=PERCENTILE($C$3:$C$5882,0.8),4,TRUE,5)</f>
        <v>1</v>
      </c>
      <c r="G5289" cm="1">
        <f t="array" ref="G5289">_xlfn.IFS(D5289&lt;=PERCENTILE($D$3:$D$5882,0.2),1,D5289&lt;=PERCENTILE($D$3:$D$5882,0.4),2,D5289&lt;=PERCENTILE($D$3:$D$5882,0.6),3,D5289&lt;=PERCENTILE($D$3:$D$5882,0.8),4,TRUE,5)</f>
        <v>1</v>
      </c>
      <c r="H5289" s="3" t="str" cm="1">
        <f t="array" ref="H5289">_xlfn.IFS(AND(E5289&gt;=4,F5289&gt;=4,G5289&gt;=4),"Champions",AND(E5289&gt;=3,F5289&gt;=3,G5289&gt;=3),"Loyal Customers",AND(E5289&lt;=2,F5289&gt;=3),"At Risk",AND(E5289&lt;=2,F5289&lt;=2,G5289&lt;=2),"Lost",AND(E5289&gt;=4,F5289&lt;=2),"New/Promising",TRUE,"Needs Attention")</f>
        <v>Needs Attention</v>
      </c>
      <c r="I5289" s="3" t="str">
        <f t="shared" si="86"/>
        <v>Churned</v>
      </c>
      <c r="J5289" s="3" t="str">
        <f>_xlfn.XLOOKUP(A5289,'Country_Lookup'!$D:$D,'Country_Lookup'!$E:$E)</f>
        <v>United Kingdom</v>
      </c>
    </row>
    <row r="5290" spans="1:10" x14ac:dyDescent="0.3">
      <c r="A5290">
        <v>17694</v>
      </c>
      <c r="B5290">
        <v>141</v>
      </c>
      <c r="C5290">
        <v>3</v>
      </c>
      <c r="D5290">
        <v>1695.9700000000007</v>
      </c>
      <c r="E5290" cm="1">
        <f t="array" ref="E5290">_xlfn.IFS(B5290&lt;=PERCENTILE($B$3:$B$5882,0.2),5,B5290&lt;=PERCENTILE($B$3:$B$5882,0.4),4,B5290&lt;=PERCENTILE($B$3:$B$5882,0.6),3,B5290&lt;=PERCENTILE($B$3:$B$5882,0.8),2,TRUE,1)</f>
        <v>3</v>
      </c>
      <c r="F5290" cm="1">
        <f t="array" ref="F5290">_xlfn.IFS(C5290&lt;=PERCENTILE($C$3:$C$5882,0.2),1,C5290&lt;=PERCENTILE($C$3:$C$5882,0.4),2,C5290&lt;=PERCENTILE($C$3:$C$5882,0.6),3,C5290&lt;=PERCENTILE($C$3:$C$5882,0.8),4,TRUE,5)</f>
        <v>3</v>
      </c>
      <c r="G5290" cm="1">
        <f t="array" ref="G5290">_xlfn.IFS(D5290&lt;=PERCENTILE($D$3:$D$5882,0.2),1,D5290&lt;=PERCENTILE($D$3:$D$5882,0.4),2,D5290&lt;=PERCENTILE($D$3:$D$5882,0.6),3,D5290&lt;=PERCENTILE($D$3:$D$5882,0.8),4,TRUE,5)</f>
        <v>4</v>
      </c>
      <c r="H5290" s="3" t="str" cm="1">
        <f t="array" ref="H5290">_xlfn.IFS(AND(E5290&gt;=4,F5290&gt;=4,G5290&gt;=4),"Champions",AND(E5290&gt;=3,F5290&gt;=3,G5290&gt;=3),"Loyal Customers",AND(E5290&lt;=2,F5290&gt;=3),"At Risk",AND(E5290&lt;=2,F5290&lt;=2,G5290&lt;=2),"Lost",AND(E5290&gt;=4,F5290&lt;=2),"New/Promising",TRUE,"Needs Attention")</f>
        <v>Loyal Customers</v>
      </c>
      <c r="I5290" s="3" t="str">
        <f t="shared" si="86"/>
        <v>Churned</v>
      </c>
      <c r="J5290" s="3" t="str">
        <f>_xlfn.XLOOKUP(A5290,'Country_Lookup'!$D:$D,'Country_Lookup'!$E:$E)</f>
        <v>United Kingdom</v>
      </c>
    </row>
    <row r="5291" spans="1:10" x14ac:dyDescent="0.3">
      <c r="A5291">
        <v>17695</v>
      </c>
      <c r="B5291">
        <v>131</v>
      </c>
      <c r="C5291">
        <v>5</v>
      </c>
      <c r="D5291">
        <v>1746.0400000000034</v>
      </c>
      <c r="E5291" cm="1">
        <f t="array" ref="E5291">_xlfn.IFS(B5291&lt;=PERCENTILE($B$3:$B$5882,0.2),5,B5291&lt;=PERCENTILE($B$3:$B$5882,0.4),4,B5291&lt;=PERCENTILE($B$3:$B$5882,0.6),3,B5291&lt;=PERCENTILE($B$3:$B$5882,0.8),2,TRUE,1)</f>
        <v>3</v>
      </c>
      <c r="F5291" cm="1">
        <f t="array" ref="F5291">_xlfn.IFS(C5291&lt;=PERCENTILE($C$3:$C$5882,0.2),1,C5291&lt;=PERCENTILE($C$3:$C$5882,0.4),2,C5291&lt;=PERCENTILE($C$3:$C$5882,0.6),3,C5291&lt;=PERCENTILE($C$3:$C$5882,0.8),4,TRUE,5)</f>
        <v>4</v>
      </c>
      <c r="G5291" cm="1">
        <f t="array" ref="G5291">_xlfn.IFS(D5291&lt;=PERCENTILE($D$3:$D$5882,0.2),1,D5291&lt;=PERCENTILE($D$3:$D$5882,0.4),2,D5291&lt;=PERCENTILE($D$3:$D$5882,0.6),3,D5291&lt;=PERCENTILE($D$3:$D$5882,0.8),4,TRUE,5)</f>
        <v>4</v>
      </c>
      <c r="H5291" s="3" t="str" cm="1">
        <f t="array" ref="H5291">_xlfn.IFS(AND(E5291&gt;=4,F5291&gt;=4,G5291&gt;=4),"Champions",AND(E5291&gt;=3,F5291&gt;=3,G5291&gt;=3),"Loyal Customers",AND(E5291&lt;=2,F5291&gt;=3),"At Risk",AND(E5291&lt;=2,F5291&lt;=2,G5291&lt;=2),"Lost",AND(E5291&gt;=4,F5291&lt;=2),"New/Promising",TRUE,"Needs Attention")</f>
        <v>Loyal Customers</v>
      </c>
      <c r="I5291" s="3" t="str">
        <f t="shared" si="86"/>
        <v>Churned</v>
      </c>
      <c r="J5291" s="3" t="str">
        <f>_xlfn.XLOOKUP(A5291,'Country_Lookup'!$D:$D,'Country_Lookup'!$E:$E)</f>
        <v>United Kingdom</v>
      </c>
    </row>
    <row r="5292" spans="1:10" x14ac:dyDescent="0.3">
      <c r="A5292">
        <v>17696</v>
      </c>
      <c r="B5292">
        <v>38</v>
      </c>
      <c r="C5292">
        <v>27</v>
      </c>
      <c r="D5292">
        <v>7679.5899999999901</v>
      </c>
      <c r="E5292" cm="1">
        <f t="array" ref="E5292">_xlfn.IFS(B5292&lt;=PERCENTILE($B$3:$B$5882,0.2),5,B5292&lt;=PERCENTILE($B$3:$B$5882,0.4),4,B5292&lt;=PERCENTILE($B$3:$B$5882,0.6),3,B5292&lt;=PERCENTILE($B$3:$B$5882,0.8),2,TRUE,1)</f>
        <v>4</v>
      </c>
      <c r="F5292" cm="1">
        <f t="array" ref="F5292">_xlfn.IFS(C5292&lt;=PERCENTILE($C$3:$C$5882,0.2),1,C5292&lt;=PERCENTILE($C$3:$C$5882,0.4),2,C5292&lt;=PERCENTILE($C$3:$C$5882,0.6),3,C5292&lt;=PERCENTILE($C$3:$C$5882,0.8),4,TRUE,5)</f>
        <v>5</v>
      </c>
      <c r="G5292" cm="1">
        <f t="array" ref="G5292">_xlfn.IFS(D5292&lt;=PERCENTILE($D$3:$D$5882,0.2),1,D5292&lt;=PERCENTILE($D$3:$D$5882,0.4),2,D5292&lt;=PERCENTILE($D$3:$D$5882,0.6),3,D5292&lt;=PERCENTILE($D$3:$D$5882,0.8),4,TRUE,5)</f>
        <v>5</v>
      </c>
      <c r="H5292" s="3" t="str" cm="1">
        <f t="array" ref="H5292">_xlfn.IFS(AND(E5292&gt;=4,F5292&gt;=4,G5292&gt;=4),"Champions",AND(E5292&gt;=3,F5292&gt;=3,G5292&gt;=3),"Loyal Customers",AND(E5292&lt;=2,F5292&gt;=3),"At Risk",AND(E5292&lt;=2,F5292&lt;=2,G5292&lt;=2),"Lost",AND(E5292&gt;=4,F5292&lt;=2),"New/Promising",TRUE,"Needs Attention")</f>
        <v>Champions</v>
      </c>
      <c r="I5292" s="3" t="str">
        <f t="shared" si="86"/>
        <v>Active</v>
      </c>
      <c r="J5292" s="3" t="str">
        <f>_xlfn.XLOOKUP(A5292,'Country_Lookup'!$D:$D,'Country_Lookup'!$E:$E)</f>
        <v>United Kingdom</v>
      </c>
    </row>
    <row r="5293" spans="1:10" x14ac:dyDescent="0.3">
      <c r="A5293">
        <v>17697</v>
      </c>
      <c r="B5293">
        <v>236</v>
      </c>
      <c r="C5293">
        <v>1</v>
      </c>
      <c r="D5293">
        <v>338.95000000000005</v>
      </c>
      <c r="E5293" cm="1">
        <f t="array" ref="E5293">_xlfn.IFS(B5293&lt;=PERCENTILE($B$3:$B$5882,0.2),5,B5293&lt;=PERCENTILE($B$3:$B$5882,0.4),4,B5293&lt;=PERCENTILE($B$3:$B$5882,0.6),3,B5293&lt;=PERCENTILE($B$3:$B$5882,0.8),2,TRUE,1)</f>
        <v>2</v>
      </c>
      <c r="F5293" cm="1">
        <f t="array" ref="F5293">_xlfn.IFS(C5293&lt;=PERCENTILE($C$3:$C$5882,0.2),1,C5293&lt;=PERCENTILE($C$3:$C$5882,0.4),2,C5293&lt;=PERCENTILE($C$3:$C$5882,0.6),3,C5293&lt;=PERCENTILE($C$3:$C$5882,0.8),4,TRUE,5)</f>
        <v>1</v>
      </c>
      <c r="G5293" cm="1">
        <f t="array" ref="G5293">_xlfn.IFS(D5293&lt;=PERCENTILE($D$3:$D$5882,0.2),1,D5293&lt;=PERCENTILE($D$3:$D$5882,0.4),2,D5293&lt;=PERCENTILE($D$3:$D$5882,0.6),3,D5293&lt;=PERCENTILE($D$3:$D$5882,0.8),4,TRUE,5)</f>
        <v>2</v>
      </c>
      <c r="H5293" s="3" t="str" cm="1">
        <f t="array" ref="H5293">_xlfn.IFS(AND(E5293&gt;=4,F5293&gt;=4,G5293&gt;=4),"Champions",AND(E5293&gt;=3,F5293&gt;=3,G5293&gt;=3),"Loyal Customers",AND(E5293&lt;=2,F5293&gt;=3),"At Risk",AND(E5293&lt;=2,F5293&lt;=2,G5293&lt;=2),"Lost",AND(E5293&gt;=4,F5293&lt;=2),"New/Promising",TRUE,"Needs Attention")</f>
        <v>Lost</v>
      </c>
      <c r="I5293" s="3" t="str">
        <f t="shared" si="86"/>
        <v>Churned</v>
      </c>
      <c r="J5293" s="3" t="str">
        <f>_xlfn.XLOOKUP(A5293,'Country_Lookup'!$D:$D,'Country_Lookup'!$E:$E)</f>
        <v>United Kingdom</v>
      </c>
    </row>
    <row r="5294" spans="1:10" x14ac:dyDescent="0.3">
      <c r="A5294">
        <v>17698</v>
      </c>
      <c r="B5294">
        <v>260</v>
      </c>
      <c r="C5294">
        <v>1</v>
      </c>
      <c r="D5294">
        <v>154.95000000000002</v>
      </c>
      <c r="E5294" cm="1">
        <f t="array" ref="E5294">_xlfn.IFS(B5294&lt;=PERCENTILE($B$3:$B$5882,0.2),5,B5294&lt;=PERCENTILE($B$3:$B$5882,0.4),4,B5294&lt;=PERCENTILE($B$3:$B$5882,0.6),3,B5294&lt;=PERCENTILE($B$3:$B$5882,0.8),2,TRUE,1)</f>
        <v>2</v>
      </c>
      <c r="F5294" cm="1">
        <f t="array" ref="F5294">_xlfn.IFS(C5294&lt;=PERCENTILE($C$3:$C$5882,0.2),1,C5294&lt;=PERCENTILE($C$3:$C$5882,0.4),2,C5294&lt;=PERCENTILE($C$3:$C$5882,0.6),3,C5294&lt;=PERCENTILE($C$3:$C$5882,0.8),4,TRUE,5)</f>
        <v>1</v>
      </c>
      <c r="G5294" cm="1">
        <f t="array" ref="G5294">_xlfn.IFS(D5294&lt;=PERCENTILE($D$3:$D$5882,0.2),1,D5294&lt;=PERCENTILE($D$3:$D$5882,0.4),2,D5294&lt;=PERCENTILE($D$3:$D$5882,0.6),3,D5294&lt;=PERCENTILE($D$3:$D$5882,0.8),4,TRUE,5)</f>
        <v>1</v>
      </c>
      <c r="H5294" s="3" t="str" cm="1">
        <f t="array" ref="H5294">_xlfn.IFS(AND(E5294&gt;=4,F5294&gt;=4,G5294&gt;=4),"Champions",AND(E5294&gt;=3,F5294&gt;=3,G5294&gt;=3),"Loyal Customers",AND(E5294&lt;=2,F5294&gt;=3),"At Risk",AND(E5294&lt;=2,F5294&lt;=2,G5294&lt;=2),"Lost",AND(E5294&gt;=4,F5294&lt;=2),"New/Promising",TRUE,"Needs Attention")</f>
        <v>Lost</v>
      </c>
      <c r="I5294" s="3" t="str">
        <f t="shared" si="86"/>
        <v>Churned</v>
      </c>
      <c r="J5294" s="3" t="str">
        <f>_xlfn.XLOOKUP(A5294,'Country_Lookup'!$D:$D,'Country_Lookup'!$E:$E)</f>
        <v>United Kingdom</v>
      </c>
    </row>
    <row r="5295" spans="1:10" x14ac:dyDescent="0.3">
      <c r="A5295">
        <v>17699</v>
      </c>
      <c r="B5295">
        <v>476</v>
      </c>
      <c r="C5295">
        <v>2</v>
      </c>
      <c r="D5295">
        <v>442</v>
      </c>
      <c r="E5295" cm="1">
        <f t="array" ref="E5295">_xlfn.IFS(B5295&lt;=PERCENTILE($B$3:$B$5882,0.2),5,B5295&lt;=PERCENTILE($B$3:$B$5882,0.4),4,B5295&lt;=PERCENTILE($B$3:$B$5882,0.6),3,B5295&lt;=PERCENTILE($B$3:$B$5882,0.8),2,TRUE,1)</f>
        <v>1</v>
      </c>
      <c r="F5295" cm="1">
        <f t="array" ref="F5295">_xlfn.IFS(C5295&lt;=PERCENTILE($C$3:$C$5882,0.2),1,C5295&lt;=PERCENTILE($C$3:$C$5882,0.4),2,C5295&lt;=PERCENTILE($C$3:$C$5882,0.6),3,C5295&lt;=PERCENTILE($C$3:$C$5882,0.8),4,TRUE,5)</f>
        <v>2</v>
      </c>
      <c r="G5295" cm="1">
        <f t="array" ref="G5295">_xlfn.IFS(D5295&lt;=PERCENTILE($D$3:$D$5882,0.2),1,D5295&lt;=PERCENTILE($D$3:$D$5882,0.4),2,D5295&lt;=PERCENTILE($D$3:$D$5882,0.6),3,D5295&lt;=PERCENTILE($D$3:$D$5882,0.8),4,TRUE,5)</f>
        <v>2</v>
      </c>
      <c r="H5295" s="3" t="str" cm="1">
        <f t="array" ref="H5295">_xlfn.IFS(AND(E5295&gt;=4,F5295&gt;=4,G5295&gt;=4),"Champions",AND(E5295&gt;=3,F5295&gt;=3,G5295&gt;=3),"Loyal Customers",AND(E5295&lt;=2,F5295&gt;=3),"At Risk",AND(E5295&lt;=2,F5295&lt;=2,G5295&lt;=2),"Lost",AND(E5295&gt;=4,F5295&lt;=2),"New/Promising",TRUE,"Needs Attention")</f>
        <v>Lost</v>
      </c>
      <c r="I5295" s="3" t="str">
        <f t="shared" si="86"/>
        <v>Churned</v>
      </c>
      <c r="J5295" s="3" t="str">
        <f>_xlfn.XLOOKUP(A5295,'Country_Lookup'!$D:$D,'Country_Lookup'!$E:$E)</f>
        <v>United Kingdom</v>
      </c>
    </row>
    <row r="5296" spans="1:10" x14ac:dyDescent="0.3">
      <c r="A5296">
        <v>17700</v>
      </c>
      <c r="B5296">
        <v>16</v>
      </c>
      <c r="C5296">
        <v>14</v>
      </c>
      <c r="D5296">
        <v>6679.9700000000121</v>
      </c>
      <c r="E5296" cm="1">
        <f t="array" ref="E5296">_xlfn.IFS(B5296&lt;=PERCENTILE($B$3:$B$5882,0.2),5,B5296&lt;=PERCENTILE($B$3:$B$5882,0.4),4,B5296&lt;=PERCENTILE($B$3:$B$5882,0.6),3,B5296&lt;=PERCENTILE($B$3:$B$5882,0.8),2,TRUE,1)</f>
        <v>5</v>
      </c>
      <c r="F5296" cm="1">
        <f t="array" ref="F5296">_xlfn.IFS(C5296&lt;=PERCENTILE($C$3:$C$5882,0.2),1,C5296&lt;=PERCENTILE($C$3:$C$5882,0.4),2,C5296&lt;=PERCENTILE($C$3:$C$5882,0.6),3,C5296&lt;=PERCENTILE($C$3:$C$5882,0.8),4,TRUE,5)</f>
        <v>5</v>
      </c>
      <c r="G5296" cm="1">
        <f t="array" ref="G5296">_xlfn.IFS(D5296&lt;=PERCENTILE($D$3:$D$5882,0.2),1,D5296&lt;=PERCENTILE($D$3:$D$5882,0.4),2,D5296&lt;=PERCENTILE($D$3:$D$5882,0.6),3,D5296&lt;=PERCENTILE($D$3:$D$5882,0.8),4,TRUE,5)</f>
        <v>5</v>
      </c>
      <c r="H5296" s="3" t="str" cm="1">
        <f t="array" ref="H5296">_xlfn.IFS(AND(E5296&gt;=4,F5296&gt;=4,G5296&gt;=4),"Champions",AND(E5296&gt;=3,F5296&gt;=3,G5296&gt;=3),"Loyal Customers",AND(E5296&lt;=2,F5296&gt;=3),"At Risk",AND(E5296&lt;=2,F5296&lt;=2,G5296&lt;=2),"Lost",AND(E5296&gt;=4,F5296&lt;=2),"New/Promising",TRUE,"Needs Attention")</f>
        <v>Champions</v>
      </c>
      <c r="I5296" s="3" t="str">
        <f t="shared" si="86"/>
        <v>Active</v>
      </c>
      <c r="J5296" s="3" t="str">
        <f>_xlfn.XLOOKUP(A5296,'Country_Lookup'!$D:$D,'Country_Lookup'!$E:$E)</f>
        <v>United Kingdom</v>
      </c>
    </row>
    <row r="5297" spans="1:10" x14ac:dyDescent="0.3">
      <c r="A5297">
        <v>17701</v>
      </c>
      <c r="B5297">
        <v>252</v>
      </c>
      <c r="C5297">
        <v>1</v>
      </c>
      <c r="D5297">
        <v>417.95000000000005</v>
      </c>
      <c r="E5297" cm="1">
        <f t="array" ref="E5297">_xlfn.IFS(B5297&lt;=PERCENTILE($B$3:$B$5882,0.2),5,B5297&lt;=PERCENTILE($B$3:$B$5882,0.4),4,B5297&lt;=PERCENTILE($B$3:$B$5882,0.6),3,B5297&lt;=PERCENTILE($B$3:$B$5882,0.8),2,TRUE,1)</f>
        <v>2</v>
      </c>
      <c r="F5297" cm="1">
        <f t="array" ref="F5297">_xlfn.IFS(C5297&lt;=PERCENTILE($C$3:$C$5882,0.2),1,C5297&lt;=PERCENTILE($C$3:$C$5882,0.4),2,C5297&lt;=PERCENTILE($C$3:$C$5882,0.6),3,C5297&lt;=PERCENTILE($C$3:$C$5882,0.8),4,TRUE,5)</f>
        <v>1</v>
      </c>
      <c r="G5297" cm="1">
        <f t="array" ref="G5297">_xlfn.IFS(D5297&lt;=PERCENTILE($D$3:$D$5882,0.2),1,D5297&lt;=PERCENTILE($D$3:$D$5882,0.4),2,D5297&lt;=PERCENTILE($D$3:$D$5882,0.6),3,D5297&lt;=PERCENTILE($D$3:$D$5882,0.8),4,TRUE,5)</f>
        <v>2</v>
      </c>
      <c r="H5297" s="3" t="str" cm="1">
        <f t="array" ref="H5297">_xlfn.IFS(AND(E5297&gt;=4,F5297&gt;=4,G5297&gt;=4),"Champions",AND(E5297&gt;=3,F5297&gt;=3,G5297&gt;=3),"Loyal Customers",AND(E5297&lt;=2,F5297&gt;=3),"At Risk",AND(E5297&lt;=2,F5297&lt;=2,G5297&lt;=2),"Lost",AND(E5297&gt;=4,F5297&lt;=2),"New/Promising",TRUE,"Needs Attention")</f>
        <v>Lost</v>
      </c>
      <c r="I5297" s="3" t="str">
        <f t="shared" si="86"/>
        <v>Churned</v>
      </c>
      <c r="J5297" s="3" t="str">
        <f>_xlfn.XLOOKUP(A5297,'Country_Lookup'!$D:$D,'Country_Lookup'!$E:$E)</f>
        <v>United Kingdom</v>
      </c>
    </row>
    <row r="5298" spans="1:10" x14ac:dyDescent="0.3">
      <c r="A5298">
        <v>17702</v>
      </c>
      <c r="B5298">
        <v>30</v>
      </c>
      <c r="C5298">
        <v>6</v>
      </c>
      <c r="D5298">
        <v>3144.0399999999918</v>
      </c>
      <c r="E5298" cm="1">
        <f t="array" ref="E5298">_xlfn.IFS(B5298&lt;=PERCENTILE($B$3:$B$5882,0.2),5,B5298&lt;=PERCENTILE($B$3:$B$5882,0.4),4,B5298&lt;=PERCENTILE($B$3:$B$5882,0.6),3,B5298&lt;=PERCENTILE($B$3:$B$5882,0.8),2,TRUE,1)</f>
        <v>4</v>
      </c>
      <c r="F5298" cm="1">
        <f t="array" ref="F5298">_xlfn.IFS(C5298&lt;=PERCENTILE($C$3:$C$5882,0.2),1,C5298&lt;=PERCENTILE($C$3:$C$5882,0.4),2,C5298&lt;=PERCENTILE($C$3:$C$5882,0.6),3,C5298&lt;=PERCENTILE($C$3:$C$5882,0.8),4,TRUE,5)</f>
        <v>4</v>
      </c>
      <c r="G5298" cm="1">
        <f t="array" ref="G5298">_xlfn.IFS(D5298&lt;=PERCENTILE($D$3:$D$5882,0.2),1,D5298&lt;=PERCENTILE($D$3:$D$5882,0.4),2,D5298&lt;=PERCENTILE($D$3:$D$5882,0.6),3,D5298&lt;=PERCENTILE($D$3:$D$5882,0.8),4,TRUE,5)</f>
        <v>5</v>
      </c>
      <c r="H5298" s="3" t="str" cm="1">
        <f t="array" ref="H5298">_xlfn.IFS(AND(E5298&gt;=4,F5298&gt;=4,G5298&gt;=4),"Champions",AND(E5298&gt;=3,F5298&gt;=3,G5298&gt;=3),"Loyal Customers",AND(E5298&lt;=2,F5298&gt;=3),"At Risk",AND(E5298&lt;=2,F5298&lt;=2,G5298&lt;=2),"Lost",AND(E5298&gt;=4,F5298&lt;=2),"New/Promising",TRUE,"Needs Attention")</f>
        <v>Champions</v>
      </c>
      <c r="I5298" s="3" t="str">
        <f t="shared" si="86"/>
        <v>Active</v>
      </c>
      <c r="J5298" s="3" t="str">
        <f>_xlfn.XLOOKUP(A5298,'Country_Lookup'!$D:$D,'Country_Lookup'!$E:$E)</f>
        <v>United Kingdom</v>
      </c>
    </row>
    <row r="5299" spans="1:10" x14ac:dyDescent="0.3">
      <c r="A5299">
        <v>17703</v>
      </c>
      <c r="B5299">
        <v>35</v>
      </c>
      <c r="C5299">
        <v>4</v>
      </c>
      <c r="D5299">
        <v>1094.8400000000008</v>
      </c>
      <c r="E5299" cm="1">
        <f t="array" ref="E5299">_xlfn.IFS(B5299&lt;=PERCENTILE($B$3:$B$5882,0.2),5,B5299&lt;=PERCENTILE($B$3:$B$5882,0.4),4,B5299&lt;=PERCENTILE($B$3:$B$5882,0.6),3,B5299&lt;=PERCENTILE($B$3:$B$5882,0.8),2,TRUE,1)</f>
        <v>4</v>
      </c>
      <c r="F5299" cm="1">
        <f t="array" ref="F5299">_xlfn.IFS(C5299&lt;=PERCENTILE($C$3:$C$5882,0.2),1,C5299&lt;=PERCENTILE($C$3:$C$5882,0.4),2,C5299&lt;=PERCENTILE($C$3:$C$5882,0.6),3,C5299&lt;=PERCENTILE($C$3:$C$5882,0.8),4,TRUE,5)</f>
        <v>3</v>
      </c>
      <c r="G5299" cm="1">
        <f t="array" ref="G5299">_xlfn.IFS(D5299&lt;=PERCENTILE($D$3:$D$5882,0.2),1,D5299&lt;=PERCENTILE($D$3:$D$5882,0.4),2,D5299&lt;=PERCENTILE($D$3:$D$5882,0.6),3,D5299&lt;=PERCENTILE($D$3:$D$5882,0.8),4,TRUE,5)</f>
        <v>3</v>
      </c>
      <c r="H5299" s="3" t="str" cm="1">
        <f t="array" ref="H5299">_xlfn.IFS(AND(E5299&gt;=4,F5299&gt;=4,G5299&gt;=4),"Champions",AND(E5299&gt;=3,F5299&gt;=3,G5299&gt;=3),"Loyal Customers",AND(E5299&lt;=2,F5299&gt;=3),"At Risk",AND(E5299&lt;=2,F5299&lt;=2,G5299&lt;=2),"Lost",AND(E5299&gt;=4,F5299&lt;=2),"New/Promising",TRUE,"Needs Attention")</f>
        <v>Loyal Customers</v>
      </c>
      <c r="I5299" s="3" t="str">
        <f t="shared" si="86"/>
        <v>Active</v>
      </c>
      <c r="J5299" s="3" t="str">
        <f>_xlfn.XLOOKUP(A5299,'Country_Lookup'!$D:$D,'Country_Lookup'!$E:$E)</f>
        <v>United Kingdom</v>
      </c>
    </row>
    <row r="5300" spans="1:10" x14ac:dyDescent="0.3">
      <c r="A5300">
        <v>17704</v>
      </c>
      <c r="B5300">
        <v>168</v>
      </c>
      <c r="C5300">
        <v>2</v>
      </c>
      <c r="D5300">
        <v>885.18999999999971</v>
      </c>
      <c r="E5300" cm="1">
        <f t="array" ref="E5300">_xlfn.IFS(B5300&lt;=PERCENTILE($B$3:$B$5882,0.2),5,B5300&lt;=PERCENTILE($B$3:$B$5882,0.4),4,B5300&lt;=PERCENTILE($B$3:$B$5882,0.6),3,B5300&lt;=PERCENTILE($B$3:$B$5882,0.8),2,TRUE,1)</f>
        <v>3</v>
      </c>
      <c r="F5300" cm="1">
        <f t="array" ref="F5300">_xlfn.IFS(C5300&lt;=PERCENTILE($C$3:$C$5882,0.2),1,C5300&lt;=PERCENTILE($C$3:$C$5882,0.4),2,C5300&lt;=PERCENTILE($C$3:$C$5882,0.6),3,C5300&lt;=PERCENTILE($C$3:$C$5882,0.8),4,TRUE,5)</f>
        <v>2</v>
      </c>
      <c r="G5300" cm="1">
        <f t="array" ref="G5300">_xlfn.IFS(D5300&lt;=PERCENTILE($D$3:$D$5882,0.2),1,D5300&lt;=PERCENTILE($D$3:$D$5882,0.4),2,D5300&lt;=PERCENTILE($D$3:$D$5882,0.6),3,D5300&lt;=PERCENTILE($D$3:$D$5882,0.8),4,TRUE,5)</f>
        <v>3</v>
      </c>
      <c r="H5300" s="3" t="str" cm="1">
        <f t="array" ref="H5300">_xlfn.IFS(AND(E5300&gt;=4,F5300&gt;=4,G5300&gt;=4),"Champions",AND(E5300&gt;=3,F5300&gt;=3,G5300&gt;=3),"Loyal Customers",AND(E5300&lt;=2,F5300&gt;=3),"At Risk",AND(E5300&lt;=2,F5300&lt;=2,G5300&lt;=2),"Lost",AND(E5300&gt;=4,F5300&lt;=2),"New/Promising",TRUE,"Needs Attention")</f>
        <v>Needs Attention</v>
      </c>
      <c r="I5300" s="3" t="str">
        <f t="shared" si="86"/>
        <v>Churned</v>
      </c>
      <c r="J5300" s="3" t="str">
        <f>_xlfn.XLOOKUP(A5300,'Country_Lookup'!$D:$D,'Country_Lookup'!$E:$E)</f>
        <v>United Kingdom</v>
      </c>
    </row>
    <row r="5301" spans="1:10" x14ac:dyDescent="0.3">
      <c r="A5301">
        <v>17705</v>
      </c>
      <c r="B5301">
        <v>3</v>
      </c>
      <c r="C5301">
        <v>11</v>
      </c>
      <c r="D5301">
        <v>2083.899999999996</v>
      </c>
      <c r="E5301" cm="1">
        <f t="array" ref="E5301">_xlfn.IFS(B5301&lt;=PERCENTILE($B$3:$B$5882,0.2),5,B5301&lt;=PERCENTILE($B$3:$B$5882,0.4),4,B5301&lt;=PERCENTILE($B$3:$B$5882,0.6),3,B5301&lt;=PERCENTILE($B$3:$B$5882,0.8),2,TRUE,1)</f>
        <v>5</v>
      </c>
      <c r="F5301" cm="1">
        <f t="array" ref="F5301">_xlfn.IFS(C5301&lt;=PERCENTILE($C$3:$C$5882,0.2),1,C5301&lt;=PERCENTILE($C$3:$C$5882,0.4),2,C5301&lt;=PERCENTILE($C$3:$C$5882,0.6),3,C5301&lt;=PERCENTILE($C$3:$C$5882,0.8),4,TRUE,5)</f>
        <v>5</v>
      </c>
      <c r="G5301" cm="1">
        <f t="array" ref="G5301">_xlfn.IFS(D5301&lt;=PERCENTILE($D$3:$D$5882,0.2),1,D5301&lt;=PERCENTILE($D$3:$D$5882,0.4),2,D5301&lt;=PERCENTILE($D$3:$D$5882,0.6),3,D5301&lt;=PERCENTILE($D$3:$D$5882,0.8),4,TRUE,5)</f>
        <v>4</v>
      </c>
      <c r="H5301" s="3" t="str" cm="1">
        <f t="array" ref="H5301">_xlfn.IFS(AND(E5301&gt;=4,F5301&gt;=4,G5301&gt;=4),"Champions",AND(E5301&gt;=3,F5301&gt;=3,G5301&gt;=3),"Loyal Customers",AND(E5301&lt;=2,F5301&gt;=3),"At Risk",AND(E5301&lt;=2,F5301&lt;=2,G5301&lt;=2),"Lost",AND(E5301&gt;=4,F5301&lt;=2),"New/Promising",TRUE,"Needs Attention")</f>
        <v>Champions</v>
      </c>
      <c r="I5301" s="3" t="str">
        <f t="shared" si="86"/>
        <v>Active</v>
      </c>
      <c r="J5301" s="3" t="str">
        <f>_xlfn.XLOOKUP(A5301,'Country_Lookup'!$D:$D,'Country_Lookup'!$E:$E)</f>
        <v>United Kingdom</v>
      </c>
    </row>
    <row r="5302" spans="1:10" x14ac:dyDescent="0.3">
      <c r="A5302">
        <v>17706</v>
      </c>
      <c r="B5302">
        <v>4</v>
      </c>
      <c r="C5302">
        <v>31</v>
      </c>
      <c r="D5302">
        <v>20749.980000000076</v>
      </c>
      <c r="E5302" cm="1">
        <f t="array" ref="E5302">_xlfn.IFS(B5302&lt;=PERCENTILE($B$3:$B$5882,0.2),5,B5302&lt;=PERCENTILE($B$3:$B$5882,0.4),4,B5302&lt;=PERCENTILE($B$3:$B$5882,0.6),3,B5302&lt;=PERCENTILE($B$3:$B$5882,0.8),2,TRUE,1)</f>
        <v>5</v>
      </c>
      <c r="F5302" cm="1">
        <f t="array" ref="F5302">_xlfn.IFS(C5302&lt;=PERCENTILE($C$3:$C$5882,0.2),1,C5302&lt;=PERCENTILE($C$3:$C$5882,0.4),2,C5302&lt;=PERCENTILE($C$3:$C$5882,0.6),3,C5302&lt;=PERCENTILE($C$3:$C$5882,0.8),4,TRUE,5)</f>
        <v>5</v>
      </c>
      <c r="G5302" cm="1">
        <f t="array" ref="G5302">_xlfn.IFS(D5302&lt;=PERCENTILE($D$3:$D$5882,0.2),1,D5302&lt;=PERCENTILE($D$3:$D$5882,0.4),2,D5302&lt;=PERCENTILE($D$3:$D$5882,0.6),3,D5302&lt;=PERCENTILE($D$3:$D$5882,0.8),4,TRUE,5)</f>
        <v>5</v>
      </c>
      <c r="H5302" s="3" t="str" cm="1">
        <f t="array" ref="H5302">_xlfn.IFS(AND(E5302&gt;=4,F5302&gt;=4,G5302&gt;=4),"Champions",AND(E5302&gt;=3,F5302&gt;=3,G5302&gt;=3),"Loyal Customers",AND(E5302&lt;=2,F5302&gt;=3),"At Risk",AND(E5302&lt;=2,F5302&lt;=2,G5302&lt;=2),"Lost",AND(E5302&gt;=4,F5302&lt;=2),"New/Promising",TRUE,"Needs Attention")</f>
        <v>Champions</v>
      </c>
      <c r="I5302" s="3" t="str">
        <f t="shared" si="86"/>
        <v>Active</v>
      </c>
      <c r="J5302" s="3" t="str">
        <f>_xlfn.XLOOKUP(A5302,'Country_Lookup'!$D:$D,'Country_Lookup'!$E:$E)</f>
        <v>United Kingdom</v>
      </c>
    </row>
    <row r="5303" spans="1:10" x14ac:dyDescent="0.3">
      <c r="A5303">
        <v>17707</v>
      </c>
      <c r="B5303">
        <v>185</v>
      </c>
      <c r="C5303">
        <v>8</v>
      </c>
      <c r="D5303">
        <v>609.29999999999973</v>
      </c>
      <c r="E5303" cm="1">
        <f t="array" ref="E5303">_xlfn.IFS(B5303&lt;=PERCENTILE($B$3:$B$5882,0.2),5,B5303&lt;=PERCENTILE($B$3:$B$5882,0.4),4,B5303&lt;=PERCENTILE($B$3:$B$5882,0.6),3,B5303&lt;=PERCENTILE($B$3:$B$5882,0.8),2,TRUE,1)</f>
        <v>3</v>
      </c>
      <c r="F5303" cm="1">
        <f t="array" ref="F5303">_xlfn.IFS(C5303&lt;=PERCENTILE($C$3:$C$5882,0.2),1,C5303&lt;=PERCENTILE($C$3:$C$5882,0.4),2,C5303&lt;=PERCENTILE($C$3:$C$5882,0.6),3,C5303&lt;=PERCENTILE($C$3:$C$5882,0.8),4,TRUE,5)</f>
        <v>4</v>
      </c>
      <c r="G5303" cm="1">
        <f t="array" ref="G5303">_xlfn.IFS(D5303&lt;=PERCENTILE($D$3:$D$5882,0.2),1,D5303&lt;=PERCENTILE($D$3:$D$5882,0.4),2,D5303&lt;=PERCENTILE($D$3:$D$5882,0.6),3,D5303&lt;=PERCENTILE($D$3:$D$5882,0.8),4,TRUE,5)</f>
        <v>2</v>
      </c>
      <c r="H5303" s="3" t="str" cm="1">
        <f t="array" ref="H5303">_xlfn.IFS(AND(E5303&gt;=4,F5303&gt;=4,G5303&gt;=4),"Champions",AND(E5303&gt;=3,F5303&gt;=3,G5303&gt;=3),"Loyal Customers",AND(E5303&lt;=2,F5303&gt;=3),"At Risk",AND(E5303&lt;=2,F5303&lt;=2,G5303&lt;=2),"Lost",AND(E5303&gt;=4,F5303&lt;=2),"New/Promising",TRUE,"Needs Attention")</f>
        <v>Needs Attention</v>
      </c>
      <c r="I5303" s="3" t="str">
        <f t="shared" si="86"/>
        <v>Churned</v>
      </c>
      <c r="J5303" s="3" t="str">
        <f>_xlfn.XLOOKUP(A5303,'Country_Lookup'!$D:$D,'Country_Lookup'!$E:$E)</f>
        <v>United Kingdom</v>
      </c>
    </row>
    <row r="5304" spans="1:10" x14ac:dyDescent="0.3">
      <c r="A5304">
        <v>17708</v>
      </c>
      <c r="B5304">
        <v>187</v>
      </c>
      <c r="C5304">
        <v>4</v>
      </c>
      <c r="D5304">
        <v>887.93000000000029</v>
      </c>
      <c r="E5304" cm="1">
        <f t="array" ref="E5304">_xlfn.IFS(B5304&lt;=PERCENTILE($B$3:$B$5882,0.2),5,B5304&lt;=PERCENTILE($B$3:$B$5882,0.4),4,B5304&lt;=PERCENTILE($B$3:$B$5882,0.6),3,B5304&lt;=PERCENTILE($B$3:$B$5882,0.8),2,TRUE,1)</f>
        <v>3</v>
      </c>
      <c r="F5304" cm="1">
        <f t="array" ref="F5304">_xlfn.IFS(C5304&lt;=PERCENTILE($C$3:$C$5882,0.2),1,C5304&lt;=PERCENTILE($C$3:$C$5882,0.4),2,C5304&lt;=PERCENTILE($C$3:$C$5882,0.6),3,C5304&lt;=PERCENTILE($C$3:$C$5882,0.8),4,TRUE,5)</f>
        <v>3</v>
      </c>
      <c r="G5304" cm="1">
        <f t="array" ref="G5304">_xlfn.IFS(D5304&lt;=PERCENTILE($D$3:$D$5882,0.2),1,D5304&lt;=PERCENTILE($D$3:$D$5882,0.4),2,D5304&lt;=PERCENTILE($D$3:$D$5882,0.6),3,D5304&lt;=PERCENTILE($D$3:$D$5882,0.8),4,TRUE,5)</f>
        <v>3</v>
      </c>
      <c r="H5304" s="3" t="str" cm="1">
        <f t="array" ref="H5304">_xlfn.IFS(AND(E5304&gt;=4,F5304&gt;=4,G5304&gt;=4),"Champions",AND(E5304&gt;=3,F5304&gt;=3,G5304&gt;=3),"Loyal Customers",AND(E5304&lt;=2,F5304&gt;=3),"At Risk",AND(E5304&lt;=2,F5304&lt;=2,G5304&lt;=2),"Lost",AND(E5304&gt;=4,F5304&lt;=2),"New/Promising",TRUE,"Needs Attention")</f>
        <v>Loyal Customers</v>
      </c>
      <c r="I5304" s="3" t="str">
        <f t="shared" si="86"/>
        <v>Churned</v>
      </c>
      <c r="J5304" s="3" t="str">
        <f>_xlfn.XLOOKUP(A5304,'Country_Lookup'!$D:$D,'Country_Lookup'!$E:$E)</f>
        <v>United Kingdom</v>
      </c>
    </row>
    <row r="5305" spans="1:10" x14ac:dyDescent="0.3">
      <c r="A5305">
        <v>17709</v>
      </c>
      <c r="B5305">
        <v>169</v>
      </c>
      <c r="C5305">
        <v>5</v>
      </c>
      <c r="D5305">
        <v>671.0100000000009</v>
      </c>
      <c r="E5305" cm="1">
        <f t="array" ref="E5305">_xlfn.IFS(B5305&lt;=PERCENTILE($B$3:$B$5882,0.2),5,B5305&lt;=PERCENTILE($B$3:$B$5882,0.4),4,B5305&lt;=PERCENTILE($B$3:$B$5882,0.6),3,B5305&lt;=PERCENTILE($B$3:$B$5882,0.8),2,TRUE,1)</f>
        <v>3</v>
      </c>
      <c r="F5305" cm="1">
        <f t="array" ref="F5305">_xlfn.IFS(C5305&lt;=PERCENTILE($C$3:$C$5882,0.2),1,C5305&lt;=PERCENTILE($C$3:$C$5882,0.4),2,C5305&lt;=PERCENTILE($C$3:$C$5882,0.6),3,C5305&lt;=PERCENTILE($C$3:$C$5882,0.8),4,TRUE,5)</f>
        <v>4</v>
      </c>
      <c r="G5305" cm="1">
        <f t="array" ref="G5305">_xlfn.IFS(D5305&lt;=PERCENTILE($D$3:$D$5882,0.2),1,D5305&lt;=PERCENTILE($D$3:$D$5882,0.4),2,D5305&lt;=PERCENTILE($D$3:$D$5882,0.6),3,D5305&lt;=PERCENTILE($D$3:$D$5882,0.8),4,TRUE,5)</f>
        <v>3</v>
      </c>
      <c r="H5305" s="3" t="str" cm="1">
        <f t="array" ref="H5305">_xlfn.IFS(AND(E5305&gt;=4,F5305&gt;=4,G5305&gt;=4),"Champions",AND(E5305&gt;=3,F5305&gt;=3,G5305&gt;=3),"Loyal Customers",AND(E5305&lt;=2,F5305&gt;=3),"At Risk",AND(E5305&lt;=2,F5305&lt;=2,G5305&lt;=2),"Lost",AND(E5305&gt;=4,F5305&lt;=2),"New/Promising",TRUE,"Needs Attention")</f>
        <v>Loyal Customers</v>
      </c>
      <c r="I5305" s="3" t="str">
        <f t="shared" si="86"/>
        <v>Churned</v>
      </c>
      <c r="J5305" s="3" t="str">
        <f>_xlfn.XLOOKUP(A5305,'Country_Lookup'!$D:$D,'Country_Lookup'!$E:$E)</f>
        <v>United Kingdom</v>
      </c>
    </row>
    <row r="5306" spans="1:10" x14ac:dyDescent="0.3">
      <c r="A5306">
        <v>17710</v>
      </c>
      <c r="B5306">
        <v>423</v>
      </c>
      <c r="C5306">
        <v>1</v>
      </c>
      <c r="D5306">
        <v>293.50000000000006</v>
      </c>
      <c r="E5306" cm="1">
        <f t="array" ref="E5306">_xlfn.IFS(B5306&lt;=PERCENTILE($B$3:$B$5882,0.2),5,B5306&lt;=PERCENTILE($B$3:$B$5882,0.4),4,B5306&lt;=PERCENTILE($B$3:$B$5882,0.6),3,B5306&lt;=PERCENTILE($B$3:$B$5882,0.8),2,TRUE,1)</f>
        <v>1</v>
      </c>
      <c r="F5306" cm="1">
        <f t="array" ref="F5306">_xlfn.IFS(C5306&lt;=PERCENTILE($C$3:$C$5882,0.2),1,C5306&lt;=PERCENTILE($C$3:$C$5882,0.4),2,C5306&lt;=PERCENTILE($C$3:$C$5882,0.6),3,C5306&lt;=PERCENTILE($C$3:$C$5882,0.8),4,TRUE,5)</f>
        <v>1</v>
      </c>
      <c r="G5306" cm="1">
        <f t="array" ref="G5306">_xlfn.IFS(D5306&lt;=PERCENTILE($D$3:$D$5882,0.2),1,D5306&lt;=PERCENTILE($D$3:$D$5882,0.4),2,D5306&lt;=PERCENTILE($D$3:$D$5882,0.6),3,D5306&lt;=PERCENTILE($D$3:$D$5882,0.8),4,TRUE,5)</f>
        <v>2</v>
      </c>
      <c r="H5306" s="3" t="str" cm="1">
        <f t="array" ref="H5306">_xlfn.IFS(AND(E5306&gt;=4,F5306&gt;=4,G5306&gt;=4),"Champions",AND(E5306&gt;=3,F5306&gt;=3,G5306&gt;=3),"Loyal Customers",AND(E5306&lt;=2,F5306&gt;=3),"At Risk",AND(E5306&lt;=2,F5306&lt;=2,G5306&lt;=2),"Lost",AND(E5306&gt;=4,F5306&lt;=2),"New/Promising",TRUE,"Needs Attention")</f>
        <v>Lost</v>
      </c>
      <c r="I5306" s="3" t="str">
        <f t="shared" si="86"/>
        <v>Churned</v>
      </c>
      <c r="J5306" s="3" t="str">
        <f>_xlfn.XLOOKUP(A5306,'Country_Lookup'!$D:$D,'Country_Lookup'!$E:$E)</f>
        <v>United Kingdom</v>
      </c>
    </row>
    <row r="5307" spans="1:10" x14ac:dyDescent="0.3">
      <c r="A5307">
        <v>17711</v>
      </c>
      <c r="B5307">
        <v>10</v>
      </c>
      <c r="C5307">
        <v>2</v>
      </c>
      <c r="D5307">
        <v>385.10000000000014</v>
      </c>
      <c r="E5307" cm="1">
        <f t="array" ref="E5307">_xlfn.IFS(B5307&lt;=PERCENTILE($B$3:$B$5882,0.2),5,B5307&lt;=PERCENTILE($B$3:$B$5882,0.4),4,B5307&lt;=PERCENTILE($B$3:$B$5882,0.6),3,B5307&lt;=PERCENTILE($B$3:$B$5882,0.8),2,TRUE,1)</f>
        <v>5</v>
      </c>
      <c r="F5307" cm="1">
        <f t="array" ref="F5307">_xlfn.IFS(C5307&lt;=PERCENTILE($C$3:$C$5882,0.2),1,C5307&lt;=PERCENTILE($C$3:$C$5882,0.4),2,C5307&lt;=PERCENTILE($C$3:$C$5882,0.6),3,C5307&lt;=PERCENTILE($C$3:$C$5882,0.8),4,TRUE,5)</f>
        <v>2</v>
      </c>
      <c r="G5307" cm="1">
        <f t="array" ref="G5307">_xlfn.IFS(D5307&lt;=PERCENTILE($D$3:$D$5882,0.2),1,D5307&lt;=PERCENTILE($D$3:$D$5882,0.4),2,D5307&lt;=PERCENTILE($D$3:$D$5882,0.6),3,D5307&lt;=PERCENTILE($D$3:$D$5882,0.8),4,TRUE,5)</f>
        <v>2</v>
      </c>
      <c r="H5307" s="3" t="str" cm="1">
        <f t="array" ref="H5307">_xlfn.IFS(AND(E5307&gt;=4,F5307&gt;=4,G5307&gt;=4),"Champions",AND(E5307&gt;=3,F5307&gt;=3,G5307&gt;=3),"Loyal Customers",AND(E5307&lt;=2,F5307&gt;=3),"At Risk",AND(E5307&lt;=2,F5307&lt;=2,G5307&lt;=2),"Lost",AND(E5307&gt;=4,F5307&lt;=2),"New/Promising",TRUE,"Needs Attention")</f>
        <v>New/Promising</v>
      </c>
      <c r="I5307" s="3" t="str">
        <f t="shared" si="86"/>
        <v>Active</v>
      </c>
      <c r="J5307" s="3" t="str">
        <f>_xlfn.XLOOKUP(A5307,'Country_Lookup'!$D:$D,'Country_Lookup'!$E:$E)</f>
        <v>United Kingdom</v>
      </c>
    </row>
    <row r="5308" spans="1:10" x14ac:dyDescent="0.3">
      <c r="A5308">
        <v>17712</v>
      </c>
      <c r="B5308">
        <v>44</v>
      </c>
      <c r="C5308">
        <v>1</v>
      </c>
      <c r="D5308">
        <v>522.91</v>
      </c>
      <c r="E5308" cm="1">
        <f t="array" ref="E5308">_xlfn.IFS(B5308&lt;=PERCENTILE($B$3:$B$5882,0.2),5,B5308&lt;=PERCENTILE($B$3:$B$5882,0.4),4,B5308&lt;=PERCENTILE($B$3:$B$5882,0.6),3,B5308&lt;=PERCENTILE($B$3:$B$5882,0.8),2,TRUE,1)</f>
        <v>4</v>
      </c>
      <c r="F5308" cm="1">
        <f t="array" ref="F5308">_xlfn.IFS(C5308&lt;=PERCENTILE($C$3:$C$5882,0.2),1,C5308&lt;=PERCENTILE($C$3:$C$5882,0.4),2,C5308&lt;=PERCENTILE($C$3:$C$5882,0.6),3,C5308&lt;=PERCENTILE($C$3:$C$5882,0.8),4,TRUE,5)</f>
        <v>1</v>
      </c>
      <c r="G5308" cm="1">
        <f t="array" ref="G5308">_xlfn.IFS(D5308&lt;=PERCENTILE($D$3:$D$5882,0.2),1,D5308&lt;=PERCENTILE($D$3:$D$5882,0.4),2,D5308&lt;=PERCENTILE($D$3:$D$5882,0.6),3,D5308&lt;=PERCENTILE($D$3:$D$5882,0.8),4,TRUE,5)</f>
        <v>2</v>
      </c>
      <c r="H5308" s="3" t="str" cm="1">
        <f t="array" ref="H5308">_xlfn.IFS(AND(E5308&gt;=4,F5308&gt;=4,G5308&gt;=4),"Champions",AND(E5308&gt;=3,F5308&gt;=3,G5308&gt;=3),"Loyal Customers",AND(E5308&lt;=2,F5308&gt;=3),"At Risk",AND(E5308&lt;=2,F5308&lt;=2,G5308&lt;=2),"Lost",AND(E5308&gt;=4,F5308&lt;=2),"New/Promising",TRUE,"Needs Attention")</f>
        <v>New/Promising</v>
      </c>
      <c r="I5308" s="3" t="str">
        <f t="shared" si="86"/>
        <v>Active</v>
      </c>
      <c r="J5308" s="3" t="str">
        <f>_xlfn.XLOOKUP(A5308,'Country_Lookup'!$D:$D,'Country_Lookup'!$E:$E)</f>
        <v>United Kingdom</v>
      </c>
    </row>
    <row r="5309" spans="1:10" x14ac:dyDescent="0.3">
      <c r="A5309">
        <v>17713</v>
      </c>
      <c r="B5309">
        <v>382</v>
      </c>
      <c r="C5309">
        <v>4</v>
      </c>
      <c r="D5309">
        <v>1198.0899999999979</v>
      </c>
      <c r="E5309" cm="1">
        <f t="array" ref="E5309">_xlfn.IFS(B5309&lt;=PERCENTILE($B$3:$B$5882,0.2),5,B5309&lt;=PERCENTILE($B$3:$B$5882,0.4),4,B5309&lt;=PERCENTILE($B$3:$B$5882,0.6),3,B5309&lt;=PERCENTILE($B$3:$B$5882,0.8),2,TRUE,1)</f>
        <v>2</v>
      </c>
      <c r="F5309" cm="1">
        <f t="array" ref="F5309">_xlfn.IFS(C5309&lt;=PERCENTILE($C$3:$C$5882,0.2),1,C5309&lt;=PERCENTILE($C$3:$C$5882,0.4),2,C5309&lt;=PERCENTILE($C$3:$C$5882,0.6),3,C5309&lt;=PERCENTILE($C$3:$C$5882,0.8),4,TRUE,5)</f>
        <v>3</v>
      </c>
      <c r="G5309" cm="1">
        <f t="array" ref="G5309">_xlfn.IFS(D5309&lt;=PERCENTILE($D$3:$D$5882,0.2),1,D5309&lt;=PERCENTILE($D$3:$D$5882,0.4),2,D5309&lt;=PERCENTILE($D$3:$D$5882,0.6),3,D5309&lt;=PERCENTILE($D$3:$D$5882,0.8),4,TRUE,5)</f>
        <v>3</v>
      </c>
      <c r="H5309" s="3" t="str" cm="1">
        <f t="array" ref="H5309">_xlfn.IFS(AND(E5309&gt;=4,F5309&gt;=4,G5309&gt;=4),"Champions",AND(E5309&gt;=3,F5309&gt;=3,G5309&gt;=3),"Loyal Customers",AND(E5309&lt;=2,F5309&gt;=3),"At Risk",AND(E5309&lt;=2,F5309&lt;=2,G5309&lt;=2),"Lost",AND(E5309&gt;=4,F5309&lt;=2),"New/Promising",TRUE,"Needs Attention")</f>
        <v>At Risk</v>
      </c>
      <c r="I5309" s="3" t="str">
        <f t="shared" si="86"/>
        <v>Churned</v>
      </c>
      <c r="J5309" s="3" t="str">
        <f>_xlfn.XLOOKUP(A5309,'Country_Lookup'!$D:$D,'Country_Lookup'!$E:$E)</f>
        <v>United Kingdom</v>
      </c>
    </row>
    <row r="5310" spans="1:10" x14ac:dyDescent="0.3">
      <c r="A5310">
        <v>17714</v>
      </c>
      <c r="B5310">
        <v>320</v>
      </c>
      <c r="C5310">
        <v>5</v>
      </c>
      <c r="D5310">
        <v>1410.1799999999969</v>
      </c>
      <c r="E5310" cm="1">
        <f t="array" ref="E5310">_xlfn.IFS(B5310&lt;=PERCENTILE($B$3:$B$5882,0.2),5,B5310&lt;=PERCENTILE($B$3:$B$5882,0.4),4,B5310&lt;=PERCENTILE($B$3:$B$5882,0.6),3,B5310&lt;=PERCENTILE($B$3:$B$5882,0.8),2,TRUE,1)</f>
        <v>2</v>
      </c>
      <c r="F5310" cm="1">
        <f t="array" ref="F5310">_xlfn.IFS(C5310&lt;=PERCENTILE($C$3:$C$5882,0.2),1,C5310&lt;=PERCENTILE($C$3:$C$5882,0.4),2,C5310&lt;=PERCENTILE($C$3:$C$5882,0.6),3,C5310&lt;=PERCENTILE($C$3:$C$5882,0.8),4,TRUE,5)</f>
        <v>4</v>
      </c>
      <c r="G5310" cm="1">
        <f t="array" ref="G5310">_xlfn.IFS(D5310&lt;=PERCENTILE($D$3:$D$5882,0.2),1,D5310&lt;=PERCENTILE($D$3:$D$5882,0.4),2,D5310&lt;=PERCENTILE($D$3:$D$5882,0.6),3,D5310&lt;=PERCENTILE($D$3:$D$5882,0.8),4,TRUE,5)</f>
        <v>4</v>
      </c>
      <c r="H5310" s="3" t="str" cm="1">
        <f t="array" ref="H5310">_xlfn.IFS(AND(E5310&gt;=4,F5310&gt;=4,G5310&gt;=4),"Champions",AND(E5310&gt;=3,F5310&gt;=3,G5310&gt;=3),"Loyal Customers",AND(E5310&lt;=2,F5310&gt;=3),"At Risk",AND(E5310&lt;=2,F5310&lt;=2,G5310&lt;=2),"Lost",AND(E5310&gt;=4,F5310&lt;=2),"New/Promising",TRUE,"Needs Attention")</f>
        <v>At Risk</v>
      </c>
      <c r="I5310" s="3" t="str">
        <f t="shared" si="86"/>
        <v>Churned</v>
      </c>
      <c r="J5310" s="3" t="str">
        <f>_xlfn.XLOOKUP(A5310,'Country_Lookup'!$D:$D,'Country_Lookup'!$E:$E)</f>
        <v>United Kingdom</v>
      </c>
    </row>
    <row r="5311" spans="1:10" x14ac:dyDescent="0.3">
      <c r="A5311">
        <v>17715</v>
      </c>
      <c r="B5311">
        <v>200</v>
      </c>
      <c r="C5311">
        <v>2</v>
      </c>
      <c r="D5311">
        <v>489.59999999999997</v>
      </c>
      <c r="E5311" cm="1">
        <f t="array" ref="E5311">_xlfn.IFS(B5311&lt;=PERCENTILE($B$3:$B$5882,0.2),5,B5311&lt;=PERCENTILE($B$3:$B$5882,0.4),4,B5311&lt;=PERCENTILE($B$3:$B$5882,0.6),3,B5311&lt;=PERCENTILE($B$3:$B$5882,0.8),2,TRUE,1)</f>
        <v>2</v>
      </c>
      <c r="F5311" cm="1">
        <f t="array" ref="F5311">_xlfn.IFS(C5311&lt;=PERCENTILE($C$3:$C$5882,0.2),1,C5311&lt;=PERCENTILE($C$3:$C$5882,0.4),2,C5311&lt;=PERCENTILE($C$3:$C$5882,0.6),3,C5311&lt;=PERCENTILE($C$3:$C$5882,0.8),4,TRUE,5)</f>
        <v>2</v>
      </c>
      <c r="G5311" cm="1">
        <f t="array" ref="G5311">_xlfn.IFS(D5311&lt;=PERCENTILE($D$3:$D$5882,0.2),1,D5311&lt;=PERCENTILE($D$3:$D$5882,0.4),2,D5311&lt;=PERCENTILE($D$3:$D$5882,0.6),3,D5311&lt;=PERCENTILE($D$3:$D$5882,0.8),4,TRUE,5)</f>
        <v>2</v>
      </c>
      <c r="H5311" s="3" t="str" cm="1">
        <f t="array" ref="H5311">_xlfn.IFS(AND(E5311&gt;=4,F5311&gt;=4,G5311&gt;=4),"Champions",AND(E5311&gt;=3,F5311&gt;=3,G5311&gt;=3),"Loyal Customers",AND(E5311&lt;=2,F5311&gt;=3),"At Risk",AND(E5311&lt;=2,F5311&lt;=2,G5311&lt;=2),"Lost",AND(E5311&gt;=4,F5311&lt;=2),"New/Promising",TRUE,"Needs Attention")</f>
        <v>Lost</v>
      </c>
      <c r="I5311" s="3" t="str">
        <f t="shared" si="86"/>
        <v>Churned</v>
      </c>
      <c r="J5311" s="3" t="str">
        <f>_xlfn.XLOOKUP(A5311,'Country_Lookup'!$D:$D,'Country_Lookup'!$E:$E)</f>
        <v>United Kingdom</v>
      </c>
    </row>
    <row r="5312" spans="1:10" x14ac:dyDescent="0.3">
      <c r="A5312">
        <v>17716</v>
      </c>
      <c r="B5312">
        <v>22</v>
      </c>
      <c r="C5312">
        <v>24</v>
      </c>
      <c r="D5312">
        <v>15956.97000000001</v>
      </c>
      <c r="E5312" cm="1">
        <f t="array" ref="E5312">_xlfn.IFS(B5312&lt;=PERCENTILE($B$3:$B$5882,0.2),5,B5312&lt;=PERCENTILE($B$3:$B$5882,0.4),4,B5312&lt;=PERCENTILE($B$3:$B$5882,0.6),3,B5312&lt;=PERCENTILE($B$3:$B$5882,0.8),2,TRUE,1)</f>
        <v>4</v>
      </c>
      <c r="F5312" cm="1">
        <f t="array" ref="F5312">_xlfn.IFS(C5312&lt;=PERCENTILE($C$3:$C$5882,0.2),1,C5312&lt;=PERCENTILE($C$3:$C$5882,0.4),2,C5312&lt;=PERCENTILE($C$3:$C$5882,0.6),3,C5312&lt;=PERCENTILE($C$3:$C$5882,0.8),4,TRUE,5)</f>
        <v>5</v>
      </c>
      <c r="G5312" cm="1">
        <f t="array" ref="G5312">_xlfn.IFS(D5312&lt;=PERCENTILE($D$3:$D$5882,0.2),1,D5312&lt;=PERCENTILE($D$3:$D$5882,0.4),2,D5312&lt;=PERCENTILE($D$3:$D$5882,0.6),3,D5312&lt;=PERCENTILE($D$3:$D$5882,0.8),4,TRUE,5)</f>
        <v>5</v>
      </c>
      <c r="H5312" s="3" t="str" cm="1">
        <f t="array" ref="H5312">_xlfn.IFS(AND(E5312&gt;=4,F5312&gt;=4,G5312&gt;=4),"Champions",AND(E5312&gt;=3,F5312&gt;=3,G5312&gt;=3),"Loyal Customers",AND(E5312&lt;=2,F5312&gt;=3),"At Risk",AND(E5312&lt;=2,F5312&lt;=2,G5312&lt;=2),"Lost",AND(E5312&gt;=4,F5312&lt;=2),"New/Promising",TRUE,"Needs Attention")</f>
        <v>Champions</v>
      </c>
      <c r="I5312" s="3" t="str">
        <f t="shared" si="86"/>
        <v>Active</v>
      </c>
      <c r="J5312" s="3" t="str">
        <f>_xlfn.XLOOKUP(A5312,'Country_Lookup'!$D:$D,'Country_Lookup'!$E:$E)</f>
        <v>United Kingdom</v>
      </c>
    </row>
    <row r="5313" spans="1:10" x14ac:dyDescent="0.3">
      <c r="A5313">
        <v>17717</v>
      </c>
      <c r="B5313">
        <v>421</v>
      </c>
      <c r="C5313">
        <v>1</v>
      </c>
      <c r="D5313">
        <v>376.92</v>
      </c>
      <c r="E5313" cm="1">
        <f t="array" ref="E5313">_xlfn.IFS(B5313&lt;=PERCENTILE($B$3:$B$5882,0.2),5,B5313&lt;=PERCENTILE($B$3:$B$5882,0.4),4,B5313&lt;=PERCENTILE($B$3:$B$5882,0.6),3,B5313&lt;=PERCENTILE($B$3:$B$5882,0.8),2,TRUE,1)</f>
        <v>1</v>
      </c>
      <c r="F5313" cm="1">
        <f t="array" ref="F5313">_xlfn.IFS(C5313&lt;=PERCENTILE($C$3:$C$5882,0.2),1,C5313&lt;=PERCENTILE($C$3:$C$5882,0.4),2,C5313&lt;=PERCENTILE($C$3:$C$5882,0.6),3,C5313&lt;=PERCENTILE($C$3:$C$5882,0.8),4,TRUE,5)</f>
        <v>1</v>
      </c>
      <c r="G5313" cm="1">
        <f t="array" ref="G5313">_xlfn.IFS(D5313&lt;=PERCENTILE($D$3:$D$5882,0.2),1,D5313&lt;=PERCENTILE($D$3:$D$5882,0.4),2,D5313&lt;=PERCENTILE($D$3:$D$5882,0.6),3,D5313&lt;=PERCENTILE($D$3:$D$5882,0.8),4,TRUE,5)</f>
        <v>2</v>
      </c>
      <c r="H5313" s="3" t="str" cm="1">
        <f t="array" ref="H5313">_xlfn.IFS(AND(E5313&gt;=4,F5313&gt;=4,G5313&gt;=4),"Champions",AND(E5313&gt;=3,F5313&gt;=3,G5313&gt;=3),"Loyal Customers",AND(E5313&lt;=2,F5313&gt;=3),"At Risk",AND(E5313&lt;=2,F5313&lt;=2,G5313&lt;=2),"Lost",AND(E5313&gt;=4,F5313&lt;=2),"New/Promising",TRUE,"Needs Attention")</f>
        <v>Lost</v>
      </c>
      <c r="I5313" s="3" t="str">
        <f t="shared" si="86"/>
        <v>Churned</v>
      </c>
      <c r="J5313" s="3" t="str">
        <f>_xlfn.XLOOKUP(A5313,'Country_Lookup'!$D:$D,'Country_Lookup'!$E:$E)</f>
        <v>United Kingdom</v>
      </c>
    </row>
    <row r="5314" spans="1:10" x14ac:dyDescent="0.3">
      <c r="A5314">
        <v>17718</v>
      </c>
      <c r="B5314">
        <v>232</v>
      </c>
      <c r="C5314">
        <v>2</v>
      </c>
      <c r="D5314">
        <v>439.18000000000012</v>
      </c>
      <c r="E5314" cm="1">
        <f t="array" ref="E5314">_xlfn.IFS(B5314&lt;=PERCENTILE($B$3:$B$5882,0.2),5,B5314&lt;=PERCENTILE($B$3:$B$5882,0.4),4,B5314&lt;=PERCENTILE($B$3:$B$5882,0.6),3,B5314&lt;=PERCENTILE($B$3:$B$5882,0.8),2,TRUE,1)</f>
        <v>2</v>
      </c>
      <c r="F5314" cm="1">
        <f t="array" ref="F5314">_xlfn.IFS(C5314&lt;=PERCENTILE($C$3:$C$5882,0.2),1,C5314&lt;=PERCENTILE($C$3:$C$5882,0.4),2,C5314&lt;=PERCENTILE($C$3:$C$5882,0.6),3,C5314&lt;=PERCENTILE($C$3:$C$5882,0.8),4,TRUE,5)</f>
        <v>2</v>
      </c>
      <c r="G5314" cm="1">
        <f t="array" ref="G5314">_xlfn.IFS(D5314&lt;=PERCENTILE($D$3:$D$5882,0.2),1,D5314&lt;=PERCENTILE($D$3:$D$5882,0.4),2,D5314&lt;=PERCENTILE($D$3:$D$5882,0.6),3,D5314&lt;=PERCENTILE($D$3:$D$5882,0.8),4,TRUE,5)</f>
        <v>2</v>
      </c>
      <c r="H5314" s="3" t="str" cm="1">
        <f t="array" ref="H5314">_xlfn.IFS(AND(E5314&gt;=4,F5314&gt;=4,G5314&gt;=4),"Champions",AND(E5314&gt;=3,F5314&gt;=3,G5314&gt;=3),"Loyal Customers",AND(E5314&lt;=2,F5314&gt;=3),"At Risk",AND(E5314&lt;=2,F5314&lt;=2,G5314&lt;=2),"Lost",AND(E5314&gt;=4,F5314&lt;=2),"New/Promising",TRUE,"Needs Attention")</f>
        <v>Lost</v>
      </c>
      <c r="I5314" s="3" t="str">
        <f t="shared" si="86"/>
        <v>Churned</v>
      </c>
      <c r="J5314" s="3" t="str">
        <f>_xlfn.XLOOKUP(A5314,'Country_Lookup'!$D:$D,'Country_Lookup'!$E:$E)</f>
        <v>United Kingdom</v>
      </c>
    </row>
    <row r="5315" spans="1:10" x14ac:dyDescent="0.3">
      <c r="A5315">
        <v>17719</v>
      </c>
      <c r="B5315">
        <v>37</v>
      </c>
      <c r="C5315">
        <v>15</v>
      </c>
      <c r="D5315">
        <v>5396.0400000000209</v>
      </c>
      <c r="E5315" cm="1">
        <f t="array" ref="E5315">_xlfn.IFS(B5315&lt;=PERCENTILE($B$3:$B$5882,0.2),5,B5315&lt;=PERCENTILE($B$3:$B$5882,0.4),4,B5315&lt;=PERCENTILE($B$3:$B$5882,0.6),3,B5315&lt;=PERCENTILE($B$3:$B$5882,0.8),2,TRUE,1)</f>
        <v>4</v>
      </c>
      <c r="F5315" cm="1">
        <f t="array" ref="F5315">_xlfn.IFS(C5315&lt;=PERCENTILE($C$3:$C$5882,0.2),1,C5315&lt;=PERCENTILE($C$3:$C$5882,0.4),2,C5315&lt;=PERCENTILE($C$3:$C$5882,0.6),3,C5315&lt;=PERCENTILE($C$3:$C$5882,0.8),4,TRUE,5)</f>
        <v>5</v>
      </c>
      <c r="G5315" cm="1">
        <f t="array" ref="G5315">_xlfn.IFS(D5315&lt;=PERCENTILE($D$3:$D$5882,0.2),1,D5315&lt;=PERCENTILE($D$3:$D$5882,0.4),2,D5315&lt;=PERCENTILE($D$3:$D$5882,0.6),3,D5315&lt;=PERCENTILE($D$3:$D$5882,0.8),4,TRUE,5)</f>
        <v>5</v>
      </c>
      <c r="H5315" s="3" t="str" cm="1">
        <f t="array" ref="H5315">_xlfn.IFS(AND(E5315&gt;=4,F5315&gt;=4,G5315&gt;=4),"Champions",AND(E5315&gt;=3,F5315&gt;=3,G5315&gt;=3),"Loyal Customers",AND(E5315&lt;=2,F5315&gt;=3),"At Risk",AND(E5315&lt;=2,F5315&lt;=2,G5315&lt;=2),"Lost",AND(E5315&gt;=4,F5315&lt;=2),"New/Promising",TRUE,"Needs Attention")</f>
        <v>Champions</v>
      </c>
      <c r="I5315" s="3" t="str">
        <f t="shared" ref="I5315:I5378" si="87">IF(B5315&gt;90,"Churned","Active")</f>
        <v>Active</v>
      </c>
      <c r="J5315" s="3" t="str">
        <f>_xlfn.XLOOKUP(A5315,'Country_Lookup'!$D:$D,'Country_Lookup'!$E:$E)</f>
        <v>United Kingdom</v>
      </c>
    </row>
    <row r="5316" spans="1:10" x14ac:dyDescent="0.3">
      <c r="A5316">
        <v>17720</v>
      </c>
      <c r="B5316">
        <v>26</v>
      </c>
      <c r="C5316">
        <v>10</v>
      </c>
      <c r="D5316">
        <v>2768.9099999999935</v>
      </c>
      <c r="E5316" cm="1">
        <f t="array" ref="E5316">_xlfn.IFS(B5316&lt;=PERCENTILE($B$3:$B$5882,0.2),5,B5316&lt;=PERCENTILE($B$3:$B$5882,0.4),4,B5316&lt;=PERCENTILE($B$3:$B$5882,0.6),3,B5316&lt;=PERCENTILE($B$3:$B$5882,0.8),2,TRUE,1)</f>
        <v>4</v>
      </c>
      <c r="F5316" cm="1">
        <f t="array" ref="F5316">_xlfn.IFS(C5316&lt;=PERCENTILE($C$3:$C$5882,0.2),1,C5316&lt;=PERCENTILE($C$3:$C$5882,0.4),2,C5316&lt;=PERCENTILE($C$3:$C$5882,0.6),3,C5316&lt;=PERCENTILE($C$3:$C$5882,0.8),4,TRUE,5)</f>
        <v>5</v>
      </c>
      <c r="G5316" cm="1">
        <f t="array" ref="G5316">_xlfn.IFS(D5316&lt;=PERCENTILE($D$3:$D$5882,0.2),1,D5316&lt;=PERCENTILE($D$3:$D$5882,0.4),2,D5316&lt;=PERCENTILE($D$3:$D$5882,0.6),3,D5316&lt;=PERCENTILE($D$3:$D$5882,0.8),4,TRUE,5)</f>
        <v>4</v>
      </c>
      <c r="H5316" s="3" t="str" cm="1">
        <f t="array" ref="H5316">_xlfn.IFS(AND(E5316&gt;=4,F5316&gt;=4,G5316&gt;=4),"Champions",AND(E5316&gt;=3,F5316&gt;=3,G5316&gt;=3),"Loyal Customers",AND(E5316&lt;=2,F5316&gt;=3),"At Risk",AND(E5316&lt;=2,F5316&lt;=2,G5316&lt;=2),"Lost",AND(E5316&gt;=4,F5316&lt;=2),"New/Promising",TRUE,"Needs Attention")</f>
        <v>Champions</v>
      </c>
      <c r="I5316" s="3" t="str">
        <f t="shared" si="87"/>
        <v>Active</v>
      </c>
      <c r="J5316" s="3" t="str">
        <f>_xlfn.XLOOKUP(A5316,'Country_Lookup'!$D:$D,'Country_Lookup'!$E:$E)</f>
        <v>United Kingdom</v>
      </c>
    </row>
    <row r="5317" spans="1:10" x14ac:dyDescent="0.3">
      <c r="A5317">
        <v>17721</v>
      </c>
      <c r="B5317">
        <v>659</v>
      </c>
      <c r="C5317">
        <v>1</v>
      </c>
      <c r="D5317">
        <v>307.21000000000004</v>
      </c>
      <c r="E5317" cm="1">
        <f t="array" ref="E5317">_xlfn.IFS(B5317&lt;=PERCENTILE($B$3:$B$5882,0.2),5,B5317&lt;=PERCENTILE($B$3:$B$5882,0.4),4,B5317&lt;=PERCENTILE($B$3:$B$5882,0.6),3,B5317&lt;=PERCENTILE($B$3:$B$5882,0.8),2,TRUE,1)</f>
        <v>1</v>
      </c>
      <c r="F5317" cm="1">
        <f t="array" ref="F5317">_xlfn.IFS(C5317&lt;=PERCENTILE($C$3:$C$5882,0.2),1,C5317&lt;=PERCENTILE($C$3:$C$5882,0.4),2,C5317&lt;=PERCENTILE($C$3:$C$5882,0.6),3,C5317&lt;=PERCENTILE($C$3:$C$5882,0.8),4,TRUE,5)</f>
        <v>1</v>
      </c>
      <c r="G5317" cm="1">
        <f t="array" ref="G5317">_xlfn.IFS(D5317&lt;=PERCENTILE($D$3:$D$5882,0.2),1,D5317&lt;=PERCENTILE($D$3:$D$5882,0.4),2,D5317&lt;=PERCENTILE($D$3:$D$5882,0.6),3,D5317&lt;=PERCENTILE($D$3:$D$5882,0.8),4,TRUE,5)</f>
        <v>2</v>
      </c>
      <c r="H5317" s="3" t="str" cm="1">
        <f t="array" ref="H5317">_xlfn.IFS(AND(E5317&gt;=4,F5317&gt;=4,G5317&gt;=4),"Champions",AND(E5317&gt;=3,F5317&gt;=3,G5317&gt;=3),"Loyal Customers",AND(E5317&lt;=2,F5317&gt;=3),"At Risk",AND(E5317&lt;=2,F5317&lt;=2,G5317&lt;=2),"Lost",AND(E5317&gt;=4,F5317&lt;=2),"New/Promising",TRUE,"Needs Attention")</f>
        <v>Lost</v>
      </c>
      <c r="I5317" s="3" t="str">
        <f t="shared" si="87"/>
        <v>Churned</v>
      </c>
      <c r="J5317" s="3" t="str">
        <f>_xlfn.XLOOKUP(A5317,'Country_Lookup'!$D:$D,'Country_Lookup'!$E:$E)</f>
        <v>United Kingdom</v>
      </c>
    </row>
    <row r="5318" spans="1:10" x14ac:dyDescent="0.3">
      <c r="A5318">
        <v>17722</v>
      </c>
      <c r="B5318">
        <v>96</v>
      </c>
      <c r="C5318">
        <v>5</v>
      </c>
      <c r="D5318">
        <v>4430.3599999999878</v>
      </c>
      <c r="E5318" cm="1">
        <f t="array" ref="E5318">_xlfn.IFS(B5318&lt;=PERCENTILE($B$3:$B$5882,0.2),5,B5318&lt;=PERCENTILE($B$3:$B$5882,0.4),4,B5318&lt;=PERCENTILE($B$3:$B$5882,0.6),3,B5318&lt;=PERCENTILE($B$3:$B$5882,0.8),2,TRUE,1)</f>
        <v>3</v>
      </c>
      <c r="F5318" cm="1">
        <f t="array" ref="F5318">_xlfn.IFS(C5318&lt;=PERCENTILE($C$3:$C$5882,0.2),1,C5318&lt;=PERCENTILE($C$3:$C$5882,0.4),2,C5318&lt;=PERCENTILE($C$3:$C$5882,0.6),3,C5318&lt;=PERCENTILE($C$3:$C$5882,0.8),4,TRUE,5)</f>
        <v>4</v>
      </c>
      <c r="G5318" cm="1">
        <f t="array" ref="G5318">_xlfn.IFS(D5318&lt;=PERCENTILE($D$3:$D$5882,0.2),1,D5318&lt;=PERCENTILE($D$3:$D$5882,0.4),2,D5318&lt;=PERCENTILE($D$3:$D$5882,0.6),3,D5318&lt;=PERCENTILE($D$3:$D$5882,0.8),4,TRUE,5)</f>
        <v>5</v>
      </c>
      <c r="H5318" s="3" t="str" cm="1">
        <f t="array" ref="H5318">_xlfn.IFS(AND(E5318&gt;=4,F5318&gt;=4,G5318&gt;=4),"Champions",AND(E5318&gt;=3,F5318&gt;=3,G5318&gt;=3),"Loyal Customers",AND(E5318&lt;=2,F5318&gt;=3),"At Risk",AND(E5318&lt;=2,F5318&lt;=2,G5318&lt;=2),"Lost",AND(E5318&gt;=4,F5318&lt;=2),"New/Promising",TRUE,"Needs Attention")</f>
        <v>Loyal Customers</v>
      </c>
      <c r="I5318" s="3" t="str">
        <f t="shared" si="87"/>
        <v>Churned</v>
      </c>
      <c r="J5318" s="3" t="str">
        <f>_xlfn.XLOOKUP(A5318,'Country_Lookup'!$D:$D,'Country_Lookup'!$E:$E)</f>
        <v>United Kingdom</v>
      </c>
    </row>
    <row r="5319" spans="1:10" x14ac:dyDescent="0.3">
      <c r="A5319">
        <v>17723</v>
      </c>
      <c r="B5319">
        <v>127</v>
      </c>
      <c r="C5319">
        <v>7</v>
      </c>
      <c r="D5319">
        <v>3378.400000000001</v>
      </c>
      <c r="E5319" cm="1">
        <f t="array" ref="E5319">_xlfn.IFS(B5319&lt;=PERCENTILE($B$3:$B$5882,0.2),5,B5319&lt;=PERCENTILE($B$3:$B$5882,0.4),4,B5319&lt;=PERCENTILE($B$3:$B$5882,0.6),3,B5319&lt;=PERCENTILE($B$3:$B$5882,0.8),2,TRUE,1)</f>
        <v>3</v>
      </c>
      <c r="F5319" cm="1">
        <f t="array" ref="F5319">_xlfn.IFS(C5319&lt;=PERCENTILE($C$3:$C$5882,0.2),1,C5319&lt;=PERCENTILE($C$3:$C$5882,0.4),2,C5319&lt;=PERCENTILE($C$3:$C$5882,0.6),3,C5319&lt;=PERCENTILE($C$3:$C$5882,0.8),4,TRUE,5)</f>
        <v>4</v>
      </c>
      <c r="G5319" cm="1">
        <f t="array" ref="G5319">_xlfn.IFS(D5319&lt;=PERCENTILE($D$3:$D$5882,0.2),1,D5319&lt;=PERCENTILE($D$3:$D$5882,0.4),2,D5319&lt;=PERCENTILE($D$3:$D$5882,0.6),3,D5319&lt;=PERCENTILE($D$3:$D$5882,0.8),4,TRUE,5)</f>
        <v>5</v>
      </c>
      <c r="H5319" s="3" t="str" cm="1">
        <f t="array" ref="H5319">_xlfn.IFS(AND(E5319&gt;=4,F5319&gt;=4,G5319&gt;=4),"Champions",AND(E5319&gt;=3,F5319&gt;=3,G5319&gt;=3),"Loyal Customers",AND(E5319&lt;=2,F5319&gt;=3),"At Risk",AND(E5319&lt;=2,F5319&lt;=2,G5319&lt;=2),"Lost",AND(E5319&gt;=4,F5319&lt;=2),"New/Promising",TRUE,"Needs Attention")</f>
        <v>Loyal Customers</v>
      </c>
      <c r="I5319" s="3" t="str">
        <f t="shared" si="87"/>
        <v>Churned</v>
      </c>
      <c r="J5319" s="3" t="str">
        <f>_xlfn.XLOOKUP(A5319,'Country_Lookup'!$D:$D,'Country_Lookup'!$E:$E)</f>
        <v>United Kingdom</v>
      </c>
    </row>
    <row r="5320" spans="1:10" x14ac:dyDescent="0.3">
      <c r="A5320">
        <v>17724</v>
      </c>
      <c r="B5320">
        <v>71</v>
      </c>
      <c r="C5320">
        <v>3</v>
      </c>
      <c r="D5320">
        <v>1032.9999999999998</v>
      </c>
      <c r="E5320" cm="1">
        <f t="array" ref="E5320">_xlfn.IFS(B5320&lt;=PERCENTILE($B$3:$B$5882,0.2),5,B5320&lt;=PERCENTILE($B$3:$B$5882,0.4),4,B5320&lt;=PERCENTILE($B$3:$B$5882,0.6),3,B5320&lt;=PERCENTILE($B$3:$B$5882,0.8),2,TRUE,1)</f>
        <v>3</v>
      </c>
      <c r="F5320" cm="1">
        <f t="array" ref="F5320">_xlfn.IFS(C5320&lt;=PERCENTILE($C$3:$C$5882,0.2),1,C5320&lt;=PERCENTILE($C$3:$C$5882,0.4),2,C5320&lt;=PERCENTILE($C$3:$C$5882,0.6),3,C5320&lt;=PERCENTILE($C$3:$C$5882,0.8),4,TRUE,5)</f>
        <v>3</v>
      </c>
      <c r="G5320" cm="1">
        <f t="array" ref="G5320">_xlfn.IFS(D5320&lt;=PERCENTILE($D$3:$D$5882,0.2),1,D5320&lt;=PERCENTILE($D$3:$D$5882,0.4),2,D5320&lt;=PERCENTILE($D$3:$D$5882,0.6),3,D5320&lt;=PERCENTILE($D$3:$D$5882,0.8),4,TRUE,5)</f>
        <v>3</v>
      </c>
      <c r="H5320" s="3" t="str" cm="1">
        <f t="array" ref="H5320">_xlfn.IFS(AND(E5320&gt;=4,F5320&gt;=4,G5320&gt;=4),"Champions",AND(E5320&gt;=3,F5320&gt;=3,G5320&gt;=3),"Loyal Customers",AND(E5320&lt;=2,F5320&gt;=3),"At Risk",AND(E5320&lt;=2,F5320&lt;=2,G5320&lt;=2),"Lost",AND(E5320&gt;=4,F5320&lt;=2),"New/Promising",TRUE,"Needs Attention")</f>
        <v>Loyal Customers</v>
      </c>
      <c r="I5320" s="3" t="str">
        <f t="shared" si="87"/>
        <v>Active</v>
      </c>
      <c r="J5320" s="3" t="str">
        <f>_xlfn.XLOOKUP(A5320,'Country_Lookup'!$D:$D,'Country_Lookup'!$E:$E)</f>
        <v>United Kingdom</v>
      </c>
    </row>
    <row r="5321" spans="1:10" x14ac:dyDescent="0.3">
      <c r="A5321">
        <v>17725</v>
      </c>
      <c r="B5321">
        <v>16</v>
      </c>
      <c r="C5321">
        <v>11</v>
      </c>
      <c r="D5321">
        <v>3439.0799999999958</v>
      </c>
      <c r="E5321" cm="1">
        <f t="array" ref="E5321">_xlfn.IFS(B5321&lt;=PERCENTILE($B$3:$B$5882,0.2),5,B5321&lt;=PERCENTILE($B$3:$B$5882,0.4),4,B5321&lt;=PERCENTILE($B$3:$B$5882,0.6),3,B5321&lt;=PERCENTILE($B$3:$B$5882,0.8),2,TRUE,1)</f>
        <v>5</v>
      </c>
      <c r="F5321" cm="1">
        <f t="array" ref="F5321">_xlfn.IFS(C5321&lt;=PERCENTILE($C$3:$C$5882,0.2),1,C5321&lt;=PERCENTILE($C$3:$C$5882,0.4),2,C5321&lt;=PERCENTILE($C$3:$C$5882,0.6),3,C5321&lt;=PERCENTILE($C$3:$C$5882,0.8),4,TRUE,5)</f>
        <v>5</v>
      </c>
      <c r="G5321" cm="1">
        <f t="array" ref="G5321">_xlfn.IFS(D5321&lt;=PERCENTILE($D$3:$D$5882,0.2),1,D5321&lt;=PERCENTILE($D$3:$D$5882,0.4),2,D5321&lt;=PERCENTILE($D$3:$D$5882,0.6),3,D5321&lt;=PERCENTILE($D$3:$D$5882,0.8),4,TRUE,5)</f>
        <v>5</v>
      </c>
      <c r="H5321" s="3" t="str" cm="1">
        <f t="array" ref="H5321">_xlfn.IFS(AND(E5321&gt;=4,F5321&gt;=4,G5321&gt;=4),"Champions",AND(E5321&gt;=3,F5321&gt;=3,G5321&gt;=3),"Loyal Customers",AND(E5321&lt;=2,F5321&gt;=3),"At Risk",AND(E5321&lt;=2,F5321&lt;=2,G5321&lt;=2),"Lost",AND(E5321&gt;=4,F5321&lt;=2),"New/Promising",TRUE,"Needs Attention")</f>
        <v>Champions</v>
      </c>
      <c r="I5321" s="3" t="str">
        <f t="shared" si="87"/>
        <v>Active</v>
      </c>
      <c r="J5321" s="3" t="str">
        <f>_xlfn.XLOOKUP(A5321,'Country_Lookup'!$D:$D,'Country_Lookup'!$E:$E)</f>
        <v>United Kingdom</v>
      </c>
    </row>
    <row r="5322" spans="1:10" x14ac:dyDescent="0.3">
      <c r="A5322">
        <v>17726</v>
      </c>
      <c r="B5322">
        <v>395</v>
      </c>
      <c r="C5322">
        <v>7</v>
      </c>
      <c r="D5322">
        <v>1092.059999999999</v>
      </c>
      <c r="E5322" cm="1">
        <f t="array" ref="E5322">_xlfn.IFS(B5322&lt;=PERCENTILE($B$3:$B$5882,0.2),5,B5322&lt;=PERCENTILE($B$3:$B$5882,0.4),4,B5322&lt;=PERCENTILE($B$3:$B$5882,0.6),3,B5322&lt;=PERCENTILE($B$3:$B$5882,0.8),2,TRUE,1)</f>
        <v>2</v>
      </c>
      <c r="F5322" cm="1">
        <f t="array" ref="F5322">_xlfn.IFS(C5322&lt;=PERCENTILE($C$3:$C$5882,0.2),1,C5322&lt;=PERCENTILE($C$3:$C$5882,0.4),2,C5322&lt;=PERCENTILE($C$3:$C$5882,0.6),3,C5322&lt;=PERCENTILE($C$3:$C$5882,0.8),4,TRUE,5)</f>
        <v>4</v>
      </c>
      <c r="G5322" cm="1">
        <f t="array" ref="G5322">_xlfn.IFS(D5322&lt;=PERCENTILE($D$3:$D$5882,0.2),1,D5322&lt;=PERCENTILE($D$3:$D$5882,0.4),2,D5322&lt;=PERCENTILE($D$3:$D$5882,0.6),3,D5322&lt;=PERCENTILE($D$3:$D$5882,0.8),4,TRUE,5)</f>
        <v>3</v>
      </c>
      <c r="H5322" s="3" t="str" cm="1">
        <f t="array" ref="H5322">_xlfn.IFS(AND(E5322&gt;=4,F5322&gt;=4,G5322&gt;=4),"Champions",AND(E5322&gt;=3,F5322&gt;=3,G5322&gt;=3),"Loyal Customers",AND(E5322&lt;=2,F5322&gt;=3),"At Risk",AND(E5322&lt;=2,F5322&lt;=2,G5322&lt;=2),"Lost",AND(E5322&gt;=4,F5322&lt;=2),"New/Promising",TRUE,"Needs Attention")</f>
        <v>At Risk</v>
      </c>
      <c r="I5322" s="3" t="str">
        <f t="shared" si="87"/>
        <v>Churned</v>
      </c>
      <c r="J5322" s="3" t="str">
        <f>_xlfn.XLOOKUP(A5322,'Country_Lookup'!$D:$D,'Country_Lookup'!$E:$E)</f>
        <v>United Kingdom</v>
      </c>
    </row>
    <row r="5323" spans="1:10" x14ac:dyDescent="0.3">
      <c r="A5323">
        <v>17727</v>
      </c>
      <c r="B5323">
        <v>15</v>
      </c>
      <c r="C5323">
        <v>1</v>
      </c>
      <c r="D5323">
        <v>1060.25</v>
      </c>
      <c r="E5323" cm="1">
        <f t="array" ref="E5323">_xlfn.IFS(B5323&lt;=PERCENTILE($B$3:$B$5882,0.2),5,B5323&lt;=PERCENTILE($B$3:$B$5882,0.4),4,B5323&lt;=PERCENTILE($B$3:$B$5882,0.6),3,B5323&lt;=PERCENTILE($B$3:$B$5882,0.8),2,TRUE,1)</f>
        <v>5</v>
      </c>
      <c r="F5323" cm="1">
        <f t="array" ref="F5323">_xlfn.IFS(C5323&lt;=PERCENTILE($C$3:$C$5882,0.2),1,C5323&lt;=PERCENTILE($C$3:$C$5882,0.4),2,C5323&lt;=PERCENTILE($C$3:$C$5882,0.6),3,C5323&lt;=PERCENTILE($C$3:$C$5882,0.8),4,TRUE,5)</f>
        <v>1</v>
      </c>
      <c r="G5323" cm="1">
        <f t="array" ref="G5323">_xlfn.IFS(D5323&lt;=PERCENTILE($D$3:$D$5882,0.2),1,D5323&lt;=PERCENTILE($D$3:$D$5882,0.4),2,D5323&lt;=PERCENTILE($D$3:$D$5882,0.6),3,D5323&lt;=PERCENTILE($D$3:$D$5882,0.8),4,TRUE,5)</f>
        <v>3</v>
      </c>
      <c r="H5323" s="3" t="str" cm="1">
        <f t="array" ref="H5323">_xlfn.IFS(AND(E5323&gt;=4,F5323&gt;=4,G5323&gt;=4),"Champions",AND(E5323&gt;=3,F5323&gt;=3,G5323&gt;=3),"Loyal Customers",AND(E5323&lt;=2,F5323&gt;=3),"At Risk",AND(E5323&lt;=2,F5323&lt;=2,G5323&lt;=2),"Lost",AND(E5323&gt;=4,F5323&lt;=2),"New/Promising",TRUE,"Needs Attention")</f>
        <v>New/Promising</v>
      </c>
      <c r="I5323" s="3" t="str">
        <f t="shared" si="87"/>
        <v>Active</v>
      </c>
      <c r="J5323" s="3" t="str">
        <f>_xlfn.XLOOKUP(A5323,'Country_Lookup'!$D:$D,'Country_Lookup'!$E:$E)</f>
        <v>United Kingdom</v>
      </c>
    </row>
    <row r="5324" spans="1:10" x14ac:dyDescent="0.3">
      <c r="A5324">
        <v>17728</v>
      </c>
      <c r="B5324">
        <v>3</v>
      </c>
      <c r="C5324">
        <v>5</v>
      </c>
      <c r="D5324">
        <v>4238.7600000000084</v>
      </c>
      <c r="E5324" cm="1">
        <f t="array" ref="E5324">_xlfn.IFS(B5324&lt;=PERCENTILE($B$3:$B$5882,0.2),5,B5324&lt;=PERCENTILE($B$3:$B$5882,0.4),4,B5324&lt;=PERCENTILE($B$3:$B$5882,0.6),3,B5324&lt;=PERCENTILE($B$3:$B$5882,0.8),2,TRUE,1)</f>
        <v>5</v>
      </c>
      <c r="F5324" cm="1">
        <f t="array" ref="F5324">_xlfn.IFS(C5324&lt;=PERCENTILE($C$3:$C$5882,0.2),1,C5324&lt;=PERCENTILE($C$3:$C$5882,0.4),2,C5324&lt;=PERCENTILE($C$3:$C$5882,0.6),3,C5324&lt;=PERCENTILE($C$3:$C$5882,0.8),4,TRUE,5)</f>
        <v>4</v>
      </c>
      <c r="G5324" cm="1">
        <f t="array" ref="G5324">_xlfn.IFS(D5324&lt;=PERCENTILE($D$3:$D$5882,0.2),1,D5324&lt;=PERCENTILE($D$3:$D$5882,0.4),2,D5324&lt;=PERCENTILE($D$3:$D$5882,0.6),3,D5324&lt;=PERCENTILE($D$3:$D$5882,0.8),4,TRUE,5)</f>
        <v>5</v>
      </c>
      <c r="H5324" s="3" t="str" cm="1">
        <f t="array" ref="H5324">_xlfn.IFS(AND(E5324&gt;=4,F5324&gt;=4,G5324&gt;=4),"Champions",AND(E5324&gt;=3,F5324&gt;=3,G5324&gt;=3),"Loyal Customers",AND(E5324&lt;=2,F5324&gt;=3),"At Risk",AND(E5324&lt;=2,F5324&lt;=2,G5324&lt;=2),"Lost",AND(E5324&gt;=4,F5324&lt;=2),"New/Promising",TRUE,"Needs Attention")</f>
        <v>Champions</v>
      </c>
      <c r="I5324" s="3" t="str">
        <f t="shared" si="87"/>
        <v>Active</v>
      </c>
      <c r="J5324" s="3" t="str">
        <f>_xlfn.XLOOKUP(A5324,'Country_Lookup'!$D:$D,'Country_Lookup'!$E:$E)</f>
        <v>United Kingdom</v>
      </c>
    </row>
    <row r="5325" spans="1:10" x14ac:dyDescent="0.3">
      <c r="A5325">
        <v>17729</v>
      </c>
      <c r="B5325">
        <v>596</v>
      </c>
      <c r="C5325">
        <v>1</v>
      </c>
      <c r="D5325">
        <v>438.64999999999981</v>
      </c>
      <c r="E5325" cm="1">
        <f t="array" ref="E5325">_xlfn.IFS(B5325&lt;=PERCENTILE($B$3:$B$5882,0.2),5,B5325&lt;=PERCENTILE($B$3:$B$5882,0.4),4,B5325&lt;=PERCENTILE($B$3:$B$5882,0.6),3,B5325&lt;=PERCENTILE($B$3:$B$5882,0.8),2,TRUE,1)</f>
        <v>1</v>
      </c>
      <c r="F5325" cm="1">
        <f t="array" ref="F5325">_xlfn.IFS(C5325&lt;=PERCENTILE($C$3:$C$5882,0.2),1,C5325&lt;=PERCENTILE($C$3:$C$5882,0.4),2,C5325&lt;=PERCENTILE($C$3:$C$5882,0.6),3,C5325&lt;=PERCENTILE($C$3:$C$5882,0.8),4,TRUE,5)</f>
        <v>1</v>
      </c>
      <c r="G5325" cm="1">
        <f t="array" ref="G5325">_xlfn.IFS(D5325&lt;=PERCENTILE($D$3:$D$5882,0.2),1,D5325&lt;=PERCENTILE($D$3:$D$5882,0.4),2,D5325&lt;=PERCENTILE($D$3:$D$5882,0.6),3,D5325&lt;=PERCENTILE($D$3:$D$5882,0.8),4,TRUE,5)</f>
        <v>2</v>
      </c>
      <c r="H5325" s="3" t="str" cm="1">
        <f t="array" ref="H5325">_xlfn.IFS(AND(E5325&gt;=4,F5325&gt;=4,G5325&gt;=4),"Champions",AND(E5325&gt;=3,F5325&gt;=3,G5325&gt;=3),"Loyal Customers",AND(E5325&lt;=2,F5325&gt;=3),"At Risk",AND(E5325&lt;=2,F5325&lt;=2,G5325&lt;=2),"Lost",AND(E5325&gt;=4,F5325&lt;=2),"New/Promising",TRUE,"Needs Attention")</f>
        <v>Lost</v>
      </c>
      <c r="I5325" s="3" t="str">
        <f t="shared" si="87"/>
        <v>Churned</v>
      </c>
      <c r="J5325" s="3" t="str">
        <f>_xlfn.XLOOKUP(A5325,'Country_Lookup'!$D:$D,'Country_Lookup'!$E:$E)</f>
        <v>United Kingdom</v>
      </c>
    </row>
    <row r="5326" spans="1:10" x14ac:dyDescent="0.3">
      <c r="A5326">
        <v>17730</v>
      </c>
      <c r="B5326">
        <v>3</v>
      </c>
      <c r="C5326">
        <v>20</v>
      </c>
      <c r="D5326">
        <v>7773.800000000002</v>
      </c>
      <c r="E5326" cm="1">
        <f t="array" ref="E5326">_xlfn.IFS(B5326&lt;=PERCENTILE($B$3:$B$5882,0.2),5,B5326&lt;=PERCENTILE($B$3:$B$5882,0.4),4,B5326&lt;=PERCENTILE($B$3:$B$5882,0.6),3,B5326&lt;=PERCENTILE($B$3:$B$5882,0.8),2,TRUE,1)</f>
        <v>5</v>
      </c>
      <c r="F5326" cm="1">
        <f t="array" ref="F5326">_xlfn.IFS(C5326&lt;=PERCENTILE($C$3:$C$5882,0.2),1,C5326&lt;=PERCENTILE($C$3:$C$5882,0.4),2,C5326&lt;=PERCENTILE($C$3:$C$5882,0.6),3,C5326&lt;=PERCENTILE($C$3:$C$5882,0.8),4,TRUE,5)</f>
        <v>5</v>
      </c>
      <c r="G5326" cm="1">
        <f t="array" ref="G5326">_xlfn.IFS(D5326&lt;=PERCENTILE($D$3:$D$5882,0.2),1,D5326&lt;=PERCENTILE($D$3:$D$5882,0.4),2,D5326&lt;=PERCENTILE($D$3:$D$5882,0.6),3,D5326&lt;=PERCENTILE($D$3:$D$5882,0.8),4,TRUE,5)</f>
        <v>5</v>
      </c>
      <c r="H5326" s="3" t="str" cm="1">
        <f t="array" ref="H5326">_xlfn.IFS(AND(E5326&gt;=4,F5326&gt;=4,G5326&gt;=4),"Champions",AND(E5326&gt;=3,F5326&gt;=3,G5326&gt;=3),"Loyal Customers",AND(E5326&lt;=2,F5326&gt;=3),"At Risk",AND(E5326&lt;=2,F5326&lt;=2,G5326&lt;=2),"Lost",AND(E5326&gt;=4,F5326&lt;=2),"New/Promising",TRUE,"Needs Attention")</f>
        <v>Champions</v>
      </c>
      <c r="I5326" s="3" t="str">
        <f t="shared" si="87"/>
        <v>Active</v>
      </c>
      <c r="J5326" s="3" t="str">
        <f>_xlfn.XLOOKUP(A5326,'Country_Lookup'!$D:$D,'Country_Lookup'!$E:$E)</f>
        <v>United Kingdom</v>
      </c>
    </row>
    <row r="5327" spans="1:10" x14ac:dyDescent="0.3">
      <c r="A5327">
        <v>17731</v>
      </c>
      <c r="B5327">
        <v>79</v>
      </c>
      <c r="C5327">
        <v>6</v>
      </c>
      <c r="D5327">
        <v>1708.9899999999991</v>
      </c>
      <c r="E5327" cm="1">
        <f t="array" ref="E5327">_xlfn.IFS(B5327&lt;=PERCENTILE($B$3:$B$5882,0.2),5,B5327&lt;=PERCENTILE($B$3:$B$5882,0.4),4,B5327&lt;=PERCENTILE($B$3:$B$5882,0.6),3,B5327&lt;=PERCENTILE($B$3:$B$5882,0.8),2,TRUE,1)</f>
        <v>3</v>
      </c>
      <c r="F5327" cm="1">
        <f t="array" ref="F5327">_xlfn.IFS(C5327&lt;=PERCENTILE($C$3:$C$5882,0.2),1,C5327&lt;=PERCENTILE($C$3:$C$5882,0.4),2,C5327&lt;=PERCENTILE($C$3:$C$5882,0.6),3,C5327&lt;=PERCENTILE($C$3:$C$5882,0.8),4,TRUE,5)</f>
        <v>4</v>
      </c>
      <c r="G5327" cm="1">
        <f t="array" ref="G5327">_xlfn.IFS(D5327&lt;=PERCENTILE($D$3:$D$5882,0.2),1,D5327&lt;=PERCENTILE($D$3:$D$5882,0.4),2,D5327&lt;=PERCENTILE($D$3:$D$5882,0.6),3,D5327&lt;=PERCENTILE($D$3:$D$5882,0.8),4,TRUE,5)</f>
        <v>4</v>
      </c>
      <c r="H5327" s="3" t="str" cm="1">
        <f t="array" ref="H5327">_xlfn.IFS(AND(E5327&gt;=4,F5327&gt;=4,G5327&gt;=4),"Champions",AND(E5327&gt;=3,F5327&gt;=3,G5327&gt;=3),"Loyal Customers",AND(E5327&lt;=2,F5327&gt;=3),"At Risk",AND(E5327&lt;=2,F5327&lt;=2,G5327&lt;=2),"Lost",AND(E5327&gt;=4,F5327&lt;=2),"New/Promising",TRUE,"Needs Attention")</f>
        <v>Loyal Customers</v>
      </c>
      <c r="I5327" s="3" t="str">
        <f t="shared" si="87"/>
        <v>Active</v>
      </c>
      <c r="J5327" s="3" t="str">
        <f>_xlfn.XLOOKUP(A5327,'Country_Lookup'!$D:$D,'Country_Lookup'!$E:$E)</f>
        <v>United Kingdom</v>
      </c>
    </row>
    <row r="5328" spans="1:10" x14ac:dyDescent="0.3">
      <c r="A5328">
        <v>17732</v>
      </c>
      <c r="B5328">
        <v>372</v>
      </c>
      <c r="C5328">
        <v>8</v>
      </c>
      <c r="D5328">
        <v>2470.3899999999971</v>
      </c>
      <c r="E5328" cm="1">
        <f t="array" ref="E5328">_xlfn.IFS(B5328&lt;=PERCENTILE($B$3:$B$5882,0.2),5,B5328&lt;=PERCENTILE($B$3:$B$5882,0.4),4,B5328&lt;=PERCENTILE($B$3:$B$5882,0.6),3,B5328&lt;=PERCENTILE($B$3:$B$5882,0.8),2,TRUE,1)</f>
        <v>2</v>
      </c>
      <c r="F5328" cm="1">
        <f t="array" ref="F5328">_xlfn.IFS(C5328&lt;=PERCENTILE($C$3:$C$5882,0.2),1,C5328&lt;=PERCENTILE($C$3:$C$5882,0.4),2,C5328&lt;=PERCENTILE($C$3:$C$5882,0.6),3,C5328&lt;=PERCENTILE($C$3:$C$5882,0.8),4,TRUE,5)</f>
        <v>4</v>
      </c>
      <c r="G5328" cm="1">
        <f t="array" ref="G5328">_xlfn.IFS(D5328&lt;=PERCENTILE($D$3:$D$5882,0.2),1,D5328&lt;=PERCENTILE($D$3:$D$5882,0.4),2,D5328&lt;=PERCENTILE($D$3:$D$5882,0.6),3,D5328&lt;=PERCENTILE($D$3:$D$5882,0.8),4,TRUE,5)</f>
        <v>4</v>
      </c>
      <c r="H5328" s="3" t="str" cm="1">
        <f t="array" ref="H5328">_xlfn.IFS(AND(E5328&gt;=4,F5328&gt;=4,G5328&gt;=4),"Champions",AND(E5328&gt;=3,F5328&gt;=3,G5328&gt;=3),"Loyal Customers",AND(E5328&lt;=2,F5328&gt;=3),"At Risk",AND(E5328&lt;=2,F5328&lt;=2,G5328&lt;=2),"Lost",AND(E5328&gt;=4,F5328&lt;=2),"New/Promising",TRUE,"Needs Attention")</f>
        <v>At Risk</v>
      </c>
      <c r="I5328" s="3" t="str">
        <f t="shared" si="87"/>
        <v>Churned</v>
      </c>
      <c r="J5328" s="3" t="str">
        <f>_xlfn.XLOOKUP(A5328,'Country_Lookup'!$D:$D,'Country_Lookup'!$E:$E)</f>
        <v>United Kingdom</v>
      </c>
    </row>
    <row r="5329" spans="1:10" x14ac:dyDescent="0.3">
      <c r="A5329">
        <v>17733</v>
      </c>
      <c r="B5329">
        <v>38</v>
      </c>
      <c r="C5329">
        <v>2</v>
      </c>
      <c r="D5329">
        <v>692.18999999999983</v>
      </c>
      <c r="E5329" cm="1">
        <f t="array" ref="E5329">_xlfn.IFS(B5329&lt;=PERCENTILE($B$3:$B$5882,0.2),5,B5329&lt;=PERCENTILE($B$3:$B$5882,0.4),4,B5329&lt;=PERCENTILE($B$3:$B$5882,0.6),3,B5329&lt;=PERCENTILE($B$3:$B$5882,0.8),2,TRUE,1)</f>
        <v>4</v>
      </c>
      <c r="F5329" cm="1">
        <f t="array" ref="F5329">_xlfn.IFS(C5329&lt;=PERCENTILE($C$3:$C$5882,0.2),1,C5329&lt;=PERCENTILE($C$3:$C$5882,0.4),2,C5329&lt;=PERCENTILE($C$3:$C$5882,0.6),3,C5329&lt;=PERCENTILE($C$3:$C$5882,0.8),4,TRUE,5)</f>
        <v>2</v>
      </c>
      <c r="G5329" cm="1">
        <f t="array" ref="G5329">_xlfn.IFS(D5329&lt;=PERCENTILE($D$3:$D$5882,0.2),1,D5329&lt;=PERCENTILE($D$3:$D$5882,0.4),2,D5329&lt;=PERCENTILE($D$3:$D$5882,0.6),3,D5329&lt;=PERCENTILE($D$3:$D$5882,0.8),4,TRUE,5)</f>
        <v>3</v>
      </c>
      <c r="H5329" s="3" t="str" cm="1">
        <f t="array" ref="H5329">_xlfn.IFS(AND(E5329&gt;=4,F5329&gt;=4,G5329&gt;=4),"Champions",AND(E5329&gt;=3,F5329&gt;=3,G5329&gt;=3),"Loyal Customers",AND(E5329&lt;=2,F5329&gt;=3),"At Risk",AND(E5329&lt;=2,F5329&lt;=2,G5329&lt;=2),"Lost",AND(E5329&gt;=4,F5329&lt;=2),"New/Promising",TRUE,"Needs Attention")</f>
        <v>New/Promising</v>
      </c>
      <c r="I5329" s="3" t="str">
        <f t="shared" si="87"/>
        <v>Active</v>
      </c>
      <c r="J5329" s="3" t="str">
        <f>_xlfn.XLOOKUP(A5329,'Country_Lookup'!$D:$D,'Country_Lookup'!$E:$E)</f>
        <v>United Kingdom</v>
      </c>
    </row>
    <row r="5330" spans="1:10" x14ac:dyDescent="0.3">
      <c r="A5330">
        <v>17734</v>
      </c>
      <c r="B5330">
        <v>53</v>
      </c>
      <c r="C5330">
        <v>6</v>
      </c>
      <c r="D5330">
        <v>1442.3200000000033</v>
      </c>
      <c r="E5330" cm="1">
        <f t="array" ref="E5330">_xlfn.IFS(B5330&lt;=PERCENTILE($B$3:$B$5882,0.2),5,B5330&lt;=PERCENTILE($B$3:$B$5882,0.4),4,B5330&lt;=PERCENTILE($B$3:$B$5882,0.6),3,B5330&lt;=PERCENTILE($B$3:$B$5882,0.8),2,TRUE,1)</f>
        <v>4</v>
      </c>
      <c r="F5330" cm="1">
        <f t="array" ref="F5330">_xlfn.IFS(C5330&lt;=PERCENTILE($C$3:$C$5882,0.2),1,C5330&lt;=PERCENTILE($C$3:$C$5882,0.4),2,C5330&lt;=PERCENTILE($C$3:$C$5882,0.6),3,C5330&lt;=PERCENTILE($C$3:$C$5882,0.8),4,TRUE,5)</f>
        <v>4</v>
      </c>
      <c r="G5330" cm="1">
        <f t="array" ref="G5330">_xlfn.IFS(D5330&lt;=PERCENTILE($D$3:$D$5882,0.2),1,D5330&lt;=PERCENTILE($D$3:$D$5882,0.4),2,D5330&lt;=PERCENTILE($D$3:$D$5882,0.6),3,D5330&lt;=PERCENTILE($D$3:$D$5882,0.8),4,TRUE,5)</f>
        <v>4</v>
      </c>
      <c r="H5330" s="3" t="str" cm="1">
        <f t="array" ref="H5330">_xlfn.IFS(AND(E5330&gt;=4,F5330&gt;=4,G5330&gt;=4),"Champions",AND(E5330&gt;=3,F5330&gt;=3,G5330&gt;=3),"Loyal Customers",AND(E5330&lt;=2,F5330&gt;=3),"At Risk",AND(E5330&lt;=2,F5330&lt;=2,G5330&lt;=2),"Lost",AND(E5330&gt;=4,F5330&lt;=2),"New/Promising",TRUE,"Needs Attention")</f>
        <v>Champions</v>
      </c>
      <c r="I5330" s="3" t="str">
        <f t="shared" si="87"/>
        <v>Active</v>
      </c>
      <c r="J5330" s="3" t="str">
        <f>_xlfn.XLOOKUP(A5330,'Country_Lookup'!$D:$D,'Country_Lookup'!$E:$E)</f>
        <v>United Kingdom</v>
      </c>
    </row>
    <row r="5331" spans="1:10" x14ac:dyDescent="0.3">
      <c r="A5331">
        <v>17735</v>
      </c>
      <c r="B5331">
        <v>2</v>
      </c>
      <c r="C5331">
        <v>26</v>
      </c>
      <c r="D5331">
        <v>17244.9299999998</v>
      </c>
      <c r="E5331" cm="1">
        <f t="array" ref="E5331">_xlfn.IFS(B5331&lt;=PERCENTILE($B$3:$B$5882,0.2),5,B5331&lt;=PERCENTILE($B$3:$B$5882,0.4),4,B5331&lt;=PERCENTILE($B$3:$B$5882,0.6),3,B5331&lt;=PERCENTILE($B$3:$B$5882,0.8),2,TRUE,1)</f>
        <v>5</v>
      </c>
      <c r="F5331" cm="1">
        <f t="array" ref="F5331">_xlfn.IFS(C5331&lt;=PERCENTILE($C$3:$C$5882,0.2),1,C5331&lt;=PERCENTILE($C$3:$C$5882,0.4),2,C5331&lt;=PERCENTILE($C$3:$C$5882,0.6),3,C5331&lt;=PERCENTILE($C$3:$C$5882,0.8),4,TRUE,5)</f>
        <v>5</v>
      </c>
      <c r="G5331" cm="1">
        <f t="array" ref="G5331">_xlfn.IFS(D5331&lt;=PERCENTILE($D$3:$D$5882,0.2),1,D5331&lt;=PERCENTILE($D$3:$D$5882,0.4),2,D5331&lt;=PERCENTILE($D$3:$D$5882,0.6),3,D5331&lt;=PERCENTILE($D$3:$D$5882,0.8),4,TRUE,5)</f>
        <v>5</v>
      </c>
      <c r="H5331" s="3" t="str" cm="1">
        <f t="array" ref="H5331">_xlfn.IFS(AND(E5331&gt;=4,F5331&gt;=4,G5331&gt;=4),"Champions",AND(E5331&gt;=3,F5331&gt;=3,G5331&gt;=3),"Loyal Customers",AND(E5331&lt;=2,F5331&gt;=3),"At Risk",AND(E5331&lt;=2,F5331&lt;=2,G5331&lt;=2),"Lost",AND(E5331&gt;=4,F5331&lt;=2),"New/Promising",TRUE,"Needs Attention")</f>
        <v>Champions</v>
      </c>
      <c r="I5331" s="3" t="str">
        <f t="shared" si="87"/>
        <v>Active</v>
      </c>
      <c r="J5331" s="3" t="str">
        <f>_xlfn.XLOOKUP(A5331,'Country_Lookup'!$D:$D,'Country_Lookup'!$E:$E)</f>
        <v>United Kingdom</v>
      </c>
    </row>
    <row r="5332" spans="1:10" x14ac:dyDescent="0.3">
      <c r="A5332">
        <v>17736</v>
      </c>
      <c r="B5332">
        <v>9</v>
      </c>
      <c r="C5332">
        <v>3</v>
      </c>
      <c r="D5332">
        <v>377.43999999999994</v>
      </c>
      <c r="E5332" cm="1">
        <f t="array" ref="E5332">_xlfn.IFS(B5332&lt;=PERCENTILE($B$3:$B$5882,0.2),5,B5332&lt;=PERCENTILE($B$3:$B$5882,0.4),4,B5332&lt;=PERCENTILE($B$3:$B$5882,0.6),3,B5332&lt;=PERCENTILE($B$3:$B$5882,0.8),2,TRUE,1)</f>
        <v>5</v>
      </c>
      <c r="F5332" cm="1">
        <f t="array" ref="F5332">_xlfn.IFS(C5332&lt;=PERCENTILE($C$3:$C$5882,0.2),1,C5332&lt;=PERCENTILE($C$3:$C$5882,0.4),2,C5332&lt;=PERCENTILE($C$3:$C$5882,0.6),3,C5332&lt;=PERCENTILE($C$3:$C$5882,0.8),4,TRUE,5)</f>
        <v>3</v>
      </c>
      <c r="G5332" cm="1">
        <f t="array" ref="G5332">_xlfn.IFS(D5332&lt;=PERCENTILE($D$3:$D$5882,0.2),1,D5332&lt;=PERCENTILE($D$3:$D$5882,0.4),2,D5332&lt;=PERCENTILE($D$3:$D$5882,0.6),3,D5332&lt;=PERCENTILE($D$3:$D$5882,0.8),4,TRUE,5)</f>
        <v>2</v>
      </c>
      <c r="H5332" s="3" t="str" cm="1">
        <f t="array" ref="H5332">_xlfn.IFS(AND(E5332&gt;=4,F5332&gt;=4,G5332&gt;=4),"Champions",AND(E5332&gt;=3,F5332&gt;=3,G5332&gt;=3),"Loyal Customers",AND(E5332&lt;=2,F5332&gt;=3),"At Risk",AND(E5332&lt;=2,F5332&lt;=2,G5332&lt;=2),"Lost",AND(E5332&gt;=4,F5332&lt;=2),"New/Promising",TRUE,"Needs Attention")</f>
        <v>Needs Attention</v>
      </c>
      <c r="I5332" s="3" t="str">
        <f t="shared" si="87"/>
        <v>Active</v>
      </c>
      <c r="J5332" s="3" t="str">
        <f>_xlfn.XLOOKUP(A5332,'Country_Lookup'!$D:$D,'Country_Lookup'!$E:$E)</f>
        <v>United Kingdom</v>
      </c>
    </row>
    <row r="5333" spans="1:10" x14ac:dyDescent="0.3">
      <c r="A5333">
        <v>17737</v>
      </c>
      <c r="B5333">
        <v>9</v>
      </c>
      <c r="C5333">
        <v>2</v>
      </c>
      <c r="D5333">
        <v>168.24</v>
      </c>
      <c r="E5333" cm="1">
        <f t="array" ref="E5333">_xlfn.IFS(B5333&lt;=PERCENTILE($B$3:$B$5882,0.2),5,B5333&lt;=PERCENTILE($B$3:$B$5882,0.4),4,B5333&lt;=PERCENTILE($B$3:$B$5882,0.6),3,B5333&lt;=PERCENTILE($B$3:$B$5882,0.8),2,TRUE,1)</f>
        <v>5</v>
      </c>
      <c r="F5333" cm="1">
        <f t="array" ref="F5333">_xlfn.IFS(C5333&lt;=PERCENTILE($C$3:$C$5882,0.2),1,C5333&lt;=PERCENTILE($C$3:$C$5882,0.4),2,C5333&lt;=PERCENTILE($C$3:$C$5882,0.6),3,C5333&lt;=PERCENTILE($C$3:$C$5882,0.8),4,TRUE,5)</f>
        <v>2</v>
      </c>
      <c r="G5333" cm="1">
        <f t="array" ref="G5333">_xlfn.IFS(D5333&lt;=PERCENTILE($D$3:$D$5882,0.2),1,D5333&lt;=PERCENTILE($D$3:$D$5882,0.4),2,D5333&lt;=PERCENTILE($D$3:$D$5882,0.6),3,D5333&lt;=PERCENTILE($D$3:$D$5882,0.8),4,TRUE,5)</f>
        <v>1</v>
      </c>
      <c r="H5333" s="3" t="str" cm="1">
        <f t="array" ref="H5333">_xlfn.IFS(AND(E5333&gt;=4,F5333&gt;=4,G5333&gt;=4),"Champions",AND(E5333&gt;=3,F5333&gt;=3,G5333&gt;=3),"Loyal Customers",AND(E5333&lt;=2,F5333&gt;=3),"At Risk",AND(E5333&lt;=2,F5333&lt;=2,G5333&lt;=2),"Lost",AND(E5333&gt;=4,F5333&lt;=2),"New/Promising",TRUE,"Needs Attention")</f>
        <v>New/Promising</v>
      </c>
      <c r="I5333" s="3" t="str">
        <f t="shared" si="87"/>
        <v>Active</v>
      </c>
      <c r="J5333" s="3" t="str">
        <f>_xlfn.XLOOKUP(A5333,'Country_Lookup'!$D:$D,'Country_Lookup'!$E:$E)</f>
        <v>United Kingdom</v>
      </c>
    </row>
    <row r="5334" spans="1:10" x14ac:dyDescent="0.3">
      <c r="A5334">
        <v>17738</v>
      </c>
      <c r="B5334">
        <v>19</v>
      </c>
      <c r="C5334">
        <v>13</v>
      </c>
      <c r="D5334">
        <v>4183.5600000000231</v>
      </c>
      <c r="E5334" cm="1">
        <f t="array" ref="E5334">_xlfn.IFS(B5334&lt;=PERCENTILE($B$3:$B$5882,0.2),5,B5334&lt;=PERCENTILE($B$3:$B$5882,0.4),4,B5334&lt;=PERCENTILE($B$3:$B$5882,0.6),3,B5334&lt;=PERCENTILE($B$3:$B$5882,0.8),2,TRUE,1)</f>
        <v>5</v>
      </c>
      <c r="F5334" cm="1">
        <f t="array" ref="F5334">_xlfn.IFS(C5334&lt;=PERCENTILE($C$3:$C$5882,0.2),1,C5334&lt;=PERCENTILE($C$3:$C$5882,0.4),2,C5334&lt;=PERCENTILE($C$3:$C$5882,0.6),3,C5334&lt;=PERCENTILE($C$3:$C$5882,0.8),4,TRUE,5)</f>
        <v>5</v>
      </c>
      <c r="G5334" cm="1">
        <f t="array" ref="G5334">_xlfn.IFS(D5334&lt;=PERCENTILE($D$3:$D$5882,0.2),1,D5334&lt;=PERCENTILE($D$3:$D$5882,0.4),2,D5334&lt;=PERCENTILE($D$3:$D$5882,0.6),3,D5334&lt;=PERCENTILE($D$3:$D$5882,0.8),4,TRUE,5)</f>
        <v>5</v>
      </c>
      <c r="H5334" s="3" t="str" cm="1">
        <f t="array" ref="H5334">_xlfn.IFS(AND(E5334&gt;=4,F5334&gt;=4,G5334&gt;=4),"Champions",AND(E5334&gt;=3,F5334&gt;=3,G5334&gt;=3),"Loyal Customers",AND(E5334&lt;=2,F5334&gt;=3),"At Risk",AND(E5334&lt;=2,F5334&lt;=2,G5334&lt;=2),"Lost",AND(E5334&gt;=4,F5334&lt;=2),"New/Promising",TRUE,"Needs Attention")</f>
        <v>Champions</v>
      </c>
      <c r="I5334" s="3" t="str">
        <f t="shared" si="87"/>
        <v>Active</v>
      </c>
      <c r="J5334" s="3" t="str">
        <f>_xlfn.XLOOKUP(A5334,'Country_Lookup'!$D:$D,'Country_Lookup'!$E:$E)</f>
        <v>United Kingdom</v>
      </c>
    </row>
    <row r="5335" spans="1:10" x14ac:dyDescent="0.3">
      <c r="A5335">
        <v>17739</v>
      </c>
      <c r="B5335">
        <v>11</v>
      </c>
      <c r="C5335">
        <v>18</v>
      </c>
      <c r="D5335">
        <v>7730.5899999999983</v>
      </c>
      <c r="E5335" cm="1">
        <f t="array" ref="E5335">_xlfn.IFS(B5335&lt;=PERCENTILE($B$3:$B$5882,0.2),5,B5335&lt;=PERCENTILE($B$3:$B$5882,0.4),4,B5335&lt;=PERCENTILE($B$3:$B$5882,0.6),3,B5335&lt;=PERCENTILE($B$3:$B$5882,0.8),2,TRUE,1)</f>
        <v>5</v>
      </c>
      <c r="F5335" cm="1">
        <f t="array" ref="F5335">_xlfn.IFS(C5335&lt;=PERCENTILE($C$3:$C$5882,0.2),1,C5335&lt;=PERCENTILE($C$3:$C$5882,0.4),2,C5335&lt;=PERCENTILE($C$3:$C$5882,0.6),3,C5335&lt;=PERCENTILE($C$3:$C$5882,0.8),4,TRUE,5)</f>
        <v>5</v>
      </c>
      <c r="G5335" cm="1">
        <f t="array" ref="G5335">_xlfn.IFS(D5335&lt;=PERCENTILE($D$3:$D$5882,0.2),1,D5335&lt;=PERCENTILE($D$3:$D$5882,0.4),2,D5335&lt;=PERCENTILE($D$3:$D$5882,0.6),3,D5335&lt;=PERCENTILE($D$3:$D$5882,0.8),4,TRUE,5)</f>
        <v>5</v>
      </c>
      <c r="H5335" s="3" t="str" cm="1">
        <f t="array" ref="H5335">_xlfn.IFS(AND(E5335&gt;=4,F5335&gt;=4,G5335&gt;=4),"Champions",AND(E5335&gt;=3,F5335&gt;=3,G5335&gt;=3),"Loyal Customers",AND(E5335&lt;=2,F5335&gt;=3),"At Risk",AND(E5335&lt;=2,F5335&lt;=2,G5335&lt;=2),"Lost",AND(E5335&gt;=4,F5335&lt;=2),"New/Promising",TRUE,"Needs Attention")</f>
        <v>Champions</v>
      </c>
      <c r="I5335" s="3" t="str">
        <f t="shared" si="87"/>
        <v>Active</v>
      </c>
      <c r="J5335" s="3" t="str">
        <f>_xlfn.XLOOKUP(A5335,'Country_Lookup'!$D:$D,'Country_Lookup'!$E:$E)</f>
        <v>United Kingdom</v>
      </c>
    </row>
    <row r="5336" spans="1:10" x14ac:dyDescent="0.3">
      <c r="A5336">
        <v>17740</v>
      </c>
      <c r="B5336">
        <v>389</v>
      </c>
      <c r="C5336">
        <v>6</v>
      </c>
      <c r="D5336">
        <v>426.90000000000003</v>
      </c>
      <c r="E5336" cm="1">
        <f t="array" ref="E5336">_xlfn.IFS(B5336&lt;=PERCENTILE($B$3:$B$5882,0.2),5,B5336&lt;=PERCENTILE($B$3:$B$5882,0.4),4,B5336&lt;=PERCENTILE($B$3:$B$5882,0.6),3,B5336&lt;=PERCENTILE($B$3:$B$5882,0.8),2,TRUE,1)</f>
        <v>2</v>
      </c>
      <c r="F5336" cm="1">
        <f t="array" ref="F5336">_xlfn.IFS(C5336&lt;=PERCENTILE($C$3:$C$5882,0.2),1,C5336&lt;=PERCENTILE($C$3:$C$5882,0.4),2,C5336&lt;=PERCENTILE($C$3:$C$5882,0.6),3,C5336&lt;=PERCENTILE($C$3:$C$5882,0.8),4,TRUE,5)</f>
        <v>4</v>
      </c>
      <c r="G5336" cm="1">
        <f t="array" ref="G5336">_xlfn.IFS(D5336&lt;=PERCENTILE($D$3:$D$5882,0.2),1,D5336&lt;=PERCENTILE($D$3:$D$5882,0.4),2,D5336&lt;=PERCENTILE($D$3:$D$5882,0.6),3,D5336&lt;=PERCENTILE($D$3:$D$5882,0.8),4,TRUE,5)</f>
        <v>2</v>
      </c>
      <c r="H5336" s="3" t="str" cm="1">
        <f t="array" ref="H5336">_xlfn.IFS(AND(E5336&gt;=4,F5336&gt;=4,G5336&gt;=4),"Champions",AND(E5336&gt;=3,F5336&gt;=3,G5336&gt;=3),"Loyal Customers",AND(E5336&lt;=2,F5336&gt;=3),"At Risk",AND(E5336&lt;=2,F5336&lt;=2,G5336&lt;=2),"Lost",AND(E5336&gt;=4,F5336&lt;=2),"New/Promising",TRUE,"Needs Attention")</f>
        <v>At Risk</v>
      </c>
      <c r="I5336" s="3" t="str">
        <f t="shared" si="87"/>
        <v>Churned</v>
      </c>
      <c r="J5336" s="3" t="str">
        <f>_xlfn.XLOOKUP(A5336,'Country_Lookup'!$D:$D,'Country_Lookup'!$E:$E)</f>
        <v>United Kingdom</v>
      </c>
    </row>
    <row r="5337" spans="1:10" x14ac:dyDescent="0.3">
      <c r="A5337">
        <v>17741</v>
      </c>
      <c r="B5337">
        <v>406</v>
      </c>
      <c r="C5337">
        <v>2</v>
      </c>
      <c r="D5337">
        <v>101.10000000000001</v>
      </c>
      <c r="E5337" cm="1">
        <f t="array" ref="E5337">_xlfn.IFS(B5337&lt;=PERCENTILE($B$3:$B$5882,0.2),5,B5337&lt;=PERCENTILE($B$3:$B$5882,0.4),4,B5337&lt;=PERCENTILE($B$3:$B$5882,0.6),3,B5337&lt;=PERCENTILE($B$3:$B$5882,0.8),2,TRUE,1)</f>
        <v>2</v>
      </c>
      <c r="F5337" cm="1">
        <f t="array" ref="F5337">_xlfn.IFS(C5337&lt;=PERCENTILE($C$3:$C$5882,0.2),1,C5337&lt;=PERCENTILE($C$3:$C$5882,0.4),2,C5337&lt;=PERCENTILE($C$3:$C$5882,0.6),3,C5337&lt;=PERCENTILE($C$3:$C$5882,0.8),4,TRUE,5)</f>
        <v>2</v>
      </c>
      <c r="G5337" cm="1">
        <f t="array" ref="G5337">_xlfn.IFS(D5337&lt;=PERCENTILE($D$3:$D$5882,0.2),1,D5337&lt;=PERCENTILE($D$3:$D$5882,0.4),2,D5337&lt;=PERCENTILE($D$3:$D$5882,0.6),3,D5337&lt;=PERCENTILE($D$3:$D$5882,0.8),4,TRUE,5)</f>
        <v>1</v>
      </c>
      <c r="H5337" s="3" t="str" cm="1">
        <f t="array" ref="H5337">_xlfn.IFS(AND(E5337&gt;=4,F5337&gt;=4,G5337&gt;=4),"Champions",AND(E5337&gt;=3,F5337&gt;=3,G5337&gt;=3),"Loyal Customers",AND(E5337&lt;=2,F5337&gt;=3),"At Risk",AND(E5337&lt;=2,F5337&lt;=2,G5337&lt;=2),"Lost",AND(E5337&gt;=4,F5337&lt;=2),"New/Promising",TRUE,"Needs Attention")</f>
        <v>Lost</v>
      </c>
      <c r="I5337" s="3" t="str">
        <f t="shared" si="87"/>
        <v>Churned</v>
      </c>
      <c r="J5337" s="3" t="str">
        <f>_xlfn.XLOOKUP(A5337,'Country_Lookup'!$D:$D,'Country_Lookup'!$E:$E)</f>
        <v>United Kingdom</v>
      </c>
    </row>
    <row r="5338" spans="1:10" x14ac:dyDescent="0.3">
      <c r="A5338">
        <v>17742</v>
      </c>
      <c r="B5338">
        <v>113</v>
      </c>
      <c r="C5338">
        <v>11</v>
      </c>
      <c r="D5338">
        <v>2098.4800000000005</v>
      </c>
      <c r="E5338" cm="1">
        <f t="array" ref="E5338">_xlfn.IFS(B5338&lt;=PERCENTILE($B$3:$B$5882,0.2),5,B5338&lt;=PERCENTILE($B$3:$B$5882,0.4),4,B5338&lt;=PERCENTILE($B$3:$B$5882,0.6),3,B5338&lt;=PERCENTILE($B$3:$B$5882,0.8),2,TRUE,1)</f>
        <v>3</v>
      </c>
      <c r="F5338" cm="1">
        <f t="array" ref="F5338">_xlfn.IFS(C5338&lt;=PERCENTILE($C$3:$C$5882,0.2),1,C5338&lt;=PERCENTILE($C$3:$C$5882,0.4),2,C5338&lt;=PERCENTILE($C$3:$C$5882,0.6),3,C5338&lt;=PERCENTILE($C$3:$C$5882,0.8),4,TRUE,5)</f>
        <v>5</v>
      </c>
      <c r="G5338" cm="1">
        <f t="array" ref="G5338">_xlfn.IFS(D5338&lt;=PERCENTILE($D$3:$D$5882,0.2),1,D5338&lt;=PERCENTILE($D$3:$D$5882,0.4),2,D5338&lt;=PERCENTILE($D$3:$D$5882,0.6),3,D5338&lt;=PERCENTILE($D$3:$D$5882,0.8),4,TRUE,5)</f>
        <v>4</v>
      </c>
      <c r="H5338" s="3" t="str" cm="1">
        <f t="array" ref="H5338">_xlfn.IFS(AND(E5338&gt;=4,F5338&gt;=4,G5338&gt;=4),"Champions",AND(E5338&gt;=3,F5338&gt;=3,G5338&gt;=3),"Loyal Customers",AND(E5338&lt;=2,F5338&gt;=3),"At Risk",AND(E5338&lt;=2,F5338&lt;=2,G5338&lt;=2),"Lost",AND(E5338&gt;=4,F5338&lt;=2),"New/Promising",TRUE,"Needs Attention")</f>
        <v>Loyal Customers</v>
      </c>
      <c r="I5338" s="3" t="str">
        <f t="shared" si="87"/>
        <v>Churned</v>
      </c>
      <c r="J5338" s="3" t="str">
        <f>_xlfn.XLOOKUP(A5338,'Country_Lookup'!$D:$D,'Country_Lookup'!$E:$E)</f>
        <v>United Kingdom</v>
      </c>
    </row>
    <row r="5339" spans="1:10" x14ac:dyDescent="0.3">
      <c r="A5339">
        <v>17743</v>
      </c>
      <c r="B5339">
        <v>448</v>
      </c>
      <c r="C5339">
        <v>1</v>
      </c>
      <c r="D5339">
        <v>229.19999999999996</v>
      </c>
      <c r="E5339" cm="1">
        <f t="array" ref="E5339">_xlfn.IFS(B5339&lt;=PERCENTILE($B$3:$B$5882,0.2),5,B5339&lt;=PERCENTILE($B$3:$B$5882,0.4),4,B5339&lt;=PERCENTILE($B$3:$B$5882,0.6),3,B5339&lt;=PERCENTILE($B$3:$B$5882,0.8),2,TRUE,1)</f>
        <v>1</v>
      </c>
      <c r="F5339" cm="1">
        <f t="array" ref="F5339">_xlfn.IFS(C5339&lt;=PERCENTILE($C$3:$C$5882,0.2),1,C5339&lt;=PERCENTILE($C$3:$C$5882,0.4),2,C5339&lt;=PERCENTILE($C$3:$C$5882,0.6),3,C5339&lt;=PERCENTILE($C$3:$C$5882,0.8),4,TRUE,5)</f>
        <v>1</v>
      </c>
      <c r="G5339" cm="1">
        <f t="array" ref="G5339">_xlfn.IFS(D5339&lt;=PERCENTILE($D$3:$D$5882,0.2),1,D5339&lt;=PERCENTILE($D$3:$D$5882,0.4),2,D5339&lt;=PERCENTILE($D$3:$D$5882,0.6),3,D5339&lt;=PERCENTILE($D$3:$D$5882,0.8),4,TRUE,5)</f>
        <v>1</v>
      </c>
      <c r="H5339" s="3" t="str" cm="1">
        <f t="array" ref="H5339">_xlfn.IFS(AND(E5339&gt;=4,F5339&gt;=4,G5339&gt;=4),"Champions",AND(E5339&gt;=3,F5339&gt;=3,G5339&gt;=3),"Loyal Customers",AND(E5339&lt;=2,F5339&gt;=3),"At Risk",AND(E5339&lt;=2,F5339&lt;=2,G5339&lt;=2),"Lost",AND(E5339&gt;=4,F5339&lt;=2),"New/Promising",TRUE,"Needs Attention")</f>
        <v>Lost</v>
      </c>
      <c r="I5339" s="3" t="str">
        <f t="shared" si="87"/>
        <v>Churned</v>
      </c>
      <c r="J5339" s="3" t="str">
        <f>_xlfn.XLOOKUP(A5339,'Country_Lookup'!$D:$D,'Country_Lookup'!$E:$E)</f>
        <v>United Kingdom</v>
      </c>
    </row>
    <row r="5340" spans="1:10" x14ac:dyDescent="0.3">
      <c r="A5340">
        <v>17744</v>
      </c>
      <c r="B5340">
        <v>3</v>
      </c>
      <c r="C5340">
        <v>7</v>
      </c>
      <c r="D5340">
        <v>2649.1399999999994</v>
      </c>
      <c r="E5340" cm="1">
        <f t="array" ref="E5340">_xlfn.IFS(B5340&lt;=PERCENTILE($B$3:$B$5882,0.2),5,B5340&lt;=PERCENTILE($B$3:$B$5882,0.4),4,B5340&lt;=PERCENTILE($B$3:$B$5882,0.6),3,B5340&lt;=PERCENTILE($B$3:$B$5882,0.8),2,TRUE,1)</f>
        <v>5</v>
      </c>
      <c r="F5340" cm="1">
        <f t="array" ref="F5340">_xlfn.IFS(C5340&lt;=PERCENTILE($C$3:$C$5882,0.2),1,C5340&lt;=PERCENTILE($C$3:$C$5882,0.4),2,C5340&lt;=PERCENTILE($C$3:$C$5882,0.6),3,C5340&lt;=PERCENTILE($C$3:$C$5882,0.8),4,TRUE,5)</f>
        <v>4</v>
      </c>
      <c r="G5340" cm="1">
        <f t="array" ref="G5340">_xlfn.IFS(D5340&lt;=PERCENTILE($D$3:$D$5882,0.2),1,D5340&lt;=PERCENTILE($D$3:$D$5882,0.4),2,D5340&lt;=PERCENTILE($D$3:$D$5882,0.6),3,D5340&lt;=PERCENTILE($D$3:$D$5882,0.8),4,TRUE,5)</f>
        <v>4</v>
      </c>
      <c r="H5340" s="3" t="str" cm="1">
        <f t="array" ref="H5340">_xlfn.IFS(AND(E5340&gt;=4,F5340&gt;=4,G5340&gt;=4),"Champions",AND(E5340&gt;=3,F5340&gt;=3,G5340&gt;=3),"Loyal Customers",AND(E5340&lt;=2,F5340&gt;=3),"At Risk",AND(E5340&lt;=2,F5340&lt;=2,G5340&lt;=2),"Lost",AND(E5340&gt;=4,F5340&lt;=2),"New/Promising",TRUE,"Needs Attention")</f>
        <v>Champions</v>
      </c>
      <c r="I5340" s="3" t="str">
        <f t="shared" si="87"/>
        <v>Active</v>
      </c>
      <c r="J5340" s="3" t="str">
        <f>_xlfn.XLOOKUP(A5340,'Country_Lookup'!$D:$D,'Country_Lookup'!$E:$E)</f>
        <v>United Kingdom</v>
      </c>
    </row>
    <row r="5341" spans="1:10" x14ac:dyDescent="0.3">
      <c r="A5341">
        <v>17745</v>
      </c>
      <c r="B5341">
        <v>477</v>
      </c>
      <c r="C5341">
        <v>2</v>
      </c>
      <c r="D5341">
        <v>600.34</v>
      </c>
      <c r="E5341" cm="1">
        <f t="array" ref="E5341">_xlfn.IFS(B5341&lt;=PERCENTILE($B$3:$B$5882,0.2),5,B5341&lt;=PERCENTILE($B$3:$B$5882,0.4),4,B5341&lt;=PERCENTILE($B$3:$B$5882,0.6),3,B5341&lt;=PERCENTILE($B$3:$B$5882,0.8),2,TRUE,1)</f>
        <v>1</v>
      </c>
      <c r="F5341" cm="1">
        <f t="array" ref="F5341">_xlfn.IFS(C5341&lt;=PERCENTILE($C$3:$C$5882,0.2),1,C5341&lt;=PERCENTILE($C$3:$C$5882,0.4),2,C5341&lt;=PERCENTILE($C$3:$C$5882,0.6),3,C5341&lt;=PERCENTILE($C$3:$C$5882,0.8),4,TRUE,5)</f>
        <v>2</v>
      </c>
      <c r="G5341" cm="1">
        <f t="array" ref="G5341">_xlfn.IFS(D5341&lt;=PERCENTILE($D$3:$D$5882,0.2),1,D5341&lt;=PERCENTILE($D$3:$D$5882,0.4),2,D5341&lt;=PERCENTILE($D$3:$D$5882,0.6),3,D5341&lt;=PERCENTILE($D$3:$D$5882,0.8),4,TRUE,5)</f>
        <v>2</v>
      </c>
      <c r="H5341" s="3" t="str" cm="1">
        <f t="array" ref="H5341">_xlfn.IFS(AND(E5341&gt;=4,F5341&gt;=4,G5341&gt;=4),"Champions",AND(E5341&gt;=3,F5341&gt;=3,G5341&gt;=3),"Loyal Customers",AND(E5341&lt;=2,F5341&gt;=3),"At Risk",AND(E5341&lt;=2,F5341&lt;=2,G5341&lt;=2),"Lost",AND(E5341&gt;=4,F5341&lt;=2),"New/Promising",TRUE,"Needs Attention")</f>
        <v>Lost</v>
      </c>
      <c r="I5341" s="3" t="str">
        <f t="shared" si="87"/>
        <v>Churned</v>
      </c>
      <c r="J5341" s="3" t="str">
        <f>_xlfn.XLOOKUP(A5341,'Country_Lookup'!$D:$D,'Country_Lookup'!$E:$E)</f>
        <v>United Kingdom</v>
      </c>
    </row>
    <row r="5342" spans="1:10" x14ac:dyDescent="0.3">
      <c r="A5342">
        <v>17746</v>
      </c>
      <c r="B5342">
        <v>240</v>
      </c>
      <c r="C5342">
        <v>4</v>
      </c>
      <c r="D5342">
        <v>904.18000000000018</v>
      </c>
      <c r="E5342" cm="1">
        <f t="array" ref="E5342">_xlfn.IFS(B5342&lt;=PERCENTILE($B$3:$B$5882,0.2),5,B5342&lt;=PERCENTILE($B$3:$B$5882,0.4),4,B5342&lt;=PERCENTILE($B$3:$B$5882,0.6),3,B5342&lt;=PERCENTILE($B$3:$B$5882,0.8),2,TRUE,1)</f>
        <v>2</v>
      </c>
      <c r="F5342" cm="1">
        <f t="array" ref="F5342">_xlfn.IFS(C5342&lt;=PERCENTILE($C$3:$C$5882,0.2),1,C5342&lt;=PERCENTILE($C$3:$C$5882,0.4),2,C5342&lt;=PERCENTILE($C$3:$C$5882,0.6),3,C5342&lt;=PERCENTILE($C$3:$C$5882,0.8),4,TRUE,5)</f>
        <v>3</v>
      </c>
      <c r="G5342" cm="1">
        <f t="array" ref="G5342">_xlfn.IFS(D5342&lt;=PERCENTILE($D$3:$D$5882,0.2),1,D5342&lt;=PERCENTILE($D$3:$D$5882,0.4),2,D5342&lt;=PERCENTILE($D$3:$D$5882,0.6),3,D5342&lt;=PERCENTILE($D$3:$D$5882,0.8),4,TRUE,5)</f>
        <v>3</v>
      </c>
      <c r="H5342" s="3" t="str" cm="1">
        <f t="array" ref="H5342">_xlfn.IFS(AND(E5342&gt;=4,F5342&gt;=4,G5342&gt;=4),"Champions",AND(E5342&gt;=3,F5342&gt;=3,G5342&gt;=3),"Loyal Customers",AND(E5342&lt;=2,F5342&gt;=3),"At Risk",AND(E5342&lt;=2,F5342&lt;=2,G5342&lt;=2),"Lost",AND(E5342&gt;=4,F5342&lt;=2),"New/Promising",TRUE,"Needs Attention")</f>
        <v>At Risk</v>
      </c>
      <c r="I5342" s="3" t="str">
        <f t="shared" si="87"/>
        <v>Churned</v>
      </c>
      <c r="J5342" s="3" t="str">
        <f>_xlfn.XLOOKUP(A5342,'Country_Lookup'!$D:$D,'Country_Lookup'!$E:$E)</f>
        <v>United Kingdom</v>
      </c>
    </row>
    <row r="5343" spans="1:10" x14ac:dyDescent="0.3">
      <c r="A5343">
        <v>17747</v>
      </c>
      <c r="B5343">
        <v>112</v>
      </c>
      <c r="C5343">
        <v>1</v>
      </c>
      <c r="D5343">
        <v>71.400000000000006</v>
      </c>
      <c r="E5343" cm="1">
        <f t="array" ref="E5343">_xlfn.IFS(B5343&lt;=PERCENTILE($B$3:$B$5882,0.2),5,B5343&lt;=PERCENTILE($B$3:$B$5882,0.4),4,B5343&lt;=PERCENTILE($B$3:$B$5882,0.6),3,B5343&lt;=PERCENTILE($B$3:$B$5882,0.8),2,TRUE,1)</f>
        <v>3</v>
      </c>
      <c r="F5343" cm="1">
        <f t="array" ref="F5343">_xlfn.IFS(C5343&lt;=PERCENTILE($C$3:$C$5882,0.2),1,C5343&lt;=PERCENTILE($C$3:$C$5882,0.4),2,C5343&lt;=PERCENTILE($C$3:$C$5882,0.6),3,C5343&lt;=PERCENTILE($C$3:$C$5882,0.8),4,TRUE,5)</f>
        <v>1</v>
      </c>
      <c r="G5343" cm="1">
        <f t="array" ref="G5343">_xlfn.IFS(D5343&lt;=PERCENTILE($D$3:$D$5882,0.2),1,D5343&lt;=PERCENTILE($D$3:$D$5882,0.4),2,D5343&lt;=PERCENTILE($D$3:$D$5882,0.6),3,D5343&lt;=PERCENTILE($D$3:$D$5882,0.8),4,TRUE,5)</f>
        <v>1</v>
      </c>
      <c r="H5343" s="3" t="str" cm="1">
        <f t="array" ref="H5343">_xlfn.IFS(AND(E5343&gt;=4,F5343&gt;=4,G5343&gt;=4),"Champions",AND(E5343&gt;=3,F5343&gt;=3,G5343&gt;=3),"Loyal Customers",AND(E5343&lt;=2,F5343&gt;=3),"At Risk",AND(E5343&lt;=2,F5343&lt;=2,G5343&lt;=2),"Lost",AND(E5343&gt;=4,F5343&lt;=2),"New/Promising",TRUE,"Needs Attention")</f>
        <v>Needs Attention</v>
      </c>
      <c r="I5343" s="3" t="str">
        <f t="shared" si="87"/>
        <v>Churned</v>
      </c>
      <c r="J5343" s="3" t="str">
        <f>_xlfn.XLOOKUP(A5343,'Country_Lookup'!$D:$D,'Country_Lookup'!$E:$E)</f>
        <v>United Kingdom</v>
      </c>
    </row>
    <row r="5344" spans="1:10" x14ac:dyDescent="0.3">
      <c r="A5344">
        <v>17748</v>
      </c>
      <c r="B5344">
        <v>527</v>
      </c>
      <c r="C5344">
        <v>1</v>
      </c>
      <c r="D5344">
        <v>358.14999999999992</v>
      </c>
      <c r="E5344" cm="1">
        <f t="array" ref="E5344">_xlfn.IFS(B5344&lt;=PERCENTILE($B$3:$B$5882,0.2),5,B5344&lt;=PERCENTILE($B$3:$B$5882,0.4),4,B5344&lt;=PERCENTILE($B$3:$B$5882,0.6),3,B5344&lt;=PERCENTILE($B$3:$B$5882,0.8),2,TRUE,1)</f>
        <v>1</v>
      </c>
      <c r="F5344" cm="1">
        <f t="array" ref="F5344">_xlfn.IFS(C5344&lt;=PERCENTILE($C$3:$C$5882,0.2),1,C5344&lt;=PERCENTILE($C$3:$C$5882,0.4),2,C5344&lt;=PERCENTILE($C$3:$C$5882,0.6),3,C5344&lt;=PERCENTILE($C$3:$C$5882,0.8),4,TRUE,5)</f>
        <v>1</v>
      </c>
      <c r="G5344" cm="1">
        <f t="array" ref="G5344">_xlfn.IFS(D5344&lt;=PERCENTILE($D$3:$D$5882,0.2),1,D5344&lt;=PERCENTILE($D$3:$D$5882,0.4),2,D5344&lt;=PERCENTILE($D$3:$D$5882,0.6),3,D5344&lt;=PERCENTILE($D$3:$D$5882,0.8),4,TRUE,5)</f>
        <v>2</v>
      </c>
      <c r="H5344" s="3" t="str" cm="1">
        <f t="array" ref="H5344">_xlfn.IFS(AND(E5344&gt;=4,F5344&gt;=4,G5344&gt;=4),"Champions",AND(E5344&gt;=3,F5344&gt;=3,G5344&gt;=3),"Loyal Customers",AND(E5344&lt;=2,F5344&gt;=3),"At Risk",AND(E5344&lt;=2,F5344&lt;=2,G5344&lt;=2),"Lost",AND(E5344&gt;=4,F5344&lt;=2),"New/Promising",TRUE,"Needs Attention")</f>
        <v>Lost</v>
      </c>
      <c r="I5344" s="3" t="str">
        <f t="shared" si="87"/>
        <v>Churned</v>
      </c>
      <c r="J5344" s="3" t="str">
        <f>_xlfn.XLOOKUP(A5344,'Country_Lookup'!$D:$D,'Country_Lookup'!$E:$E)</f>
        <v>United Kingdom</v>
      </c>
    </row>
    <row r="5345" spans="1:10" x14ac:dyDescent="0.3">
      <c r="A5345">
        <v>17749</v>
      </c>
      <c r="B5345">
        <v>178</v>
      </c>
      <c r="C5345">
        <v>3</v>
      </c>
      <c r="D5345">
        <v>1026.18</v>
      </c>
      <c r="E5345" cm="1">
        <f t="array" ref="E5345">_xlfn.IFS(B5345&lt;=PERCENTILE($B$3:$B$5882,0.2),5,B5345&lt;=PERCENTILE($B$3:$B$5882,0.4),4,B5345&lt;=PERCENTILE($B$3:$B$5882,0.6),3,B5345&lt;=PERCENTILE($B$3:$B$5882,0.8),2,TRUE,1)</f>
        <v>3</v>
      </c>
      <c r="F5345" cm="1">
        <f t="array" ref="F5345">_xlfn.IFS(C5345&lt;=PERCENTILE($C$3:$C$5882,0.2),1,C5345&lt;=PERCENTILE($C$3:$C$5882,0.4),2,C5345&lt;=PERCENTILE($C$3:$C$5882,0.6),3,C5345&lt;=PERCENTILE($C$3:$C$5882,0.8),4,TRUE,5)</f>
        <v>3</v>
      </c>
      <c r="G5345" cm="1">
        <f t="array" ref="G5345">_xlfn.IFS(D5345&lt;=PERCENTILE($D$3:$D$5882,0.2),1,D5345&lt;=PERCENTILE($D$3:$D$5882,0.4),2,D5345&lt;=PERCENTILE($D$3:$D$5882,0.6),3,D5345&lt;=PERCENTILE($D$3:$D$5882,0.8),4,TRUE,5)</f>
        <v>3</v>
      </c>
      <c r="H5345" s="3" t="str" cm="1">
        <f t="array" ref="H5345">_xlfn.IFS(AND(E5345&gt;=4,F5345&gt;=4,G5345&gt;=4),"Champions",AND(E5345&gt;=3,F5345&gt;=3,G5345&gt;=3),"Loyal Customers",AND(E5345&lt;=2,F5345&gt;=3),"At Risk",AND(E5345&lt;=2,F5345&lt;=2,G5345&lt;=2),"Lost",AND(E5345&gt;=4,F5345&lt;=2),"New/Promising",TRUE,"Needs Attention")</f>
        <v>Loyal Customers</v>
      </c>
      <c r="I5345" s="3" t="str">
        <f t="shared" si="87"/>
        <v>Churned</v>
      </c>
      <c r="J5345" s="3" t="str">
        <f>_xlfn.XLOOKUP(A5345,'Country_Lookup'!$D:$D,'Country_Lookup'!$E:$E)</f>
        <v>United Kingdom</v>
      </c>
    </row>
    <row r="5346" spans="1:10" x14ac:dyDescent="0.3">
      <c r="A5346">
        <v>17750</v>
      </c>
      <c r="B5346">
        <v>5</v>
      </c>
      <c r="C5346">
        <v>9</v>
      </c>
      <c r="D5346">
        <v>1797.5700000000058</v>
      </c>
      <c r="E5346" cm="1">
        <f t="array" ref="E5346">_xlfn.IFS(B5346&lt;=PERCENTILE($B$3:$B$5882,0.2),5,B5346&lt;=PERCENTILE($B$3:$B$5882,0.4),4,B5346&lt;=PERCENTILE($B$3:$B$5882,0.6),3,B5346&lt;=PERCENTILE($B$3:$B$5882,0.8),2,TRUE,1)</f>
        <v>5</v>
      </c>
      <c r="F5346" cm="1">
        <f t="array" ref="F5346">_xlfn.IFS(C5346&lt;=PERCENTILE($C$3:$C$5882,0.2),1,C5346&lt;=PERCENTILE($C$3:$C$5882,0.4),2,C5346&lt;=PERCENTILE($C$3:$C$5882,0.6),3,C5346&lt;=PERCENTILE($C$3:$C$5882,0.8),4,TRUE,5)</f>
        <v>5</v>
      </c>
      <c r="G5346" cm="1">
        <f t="array" ref="G5346">_xlfn.IFS(D5346&lt;=PERCENTILE($D$3:$D$5882,0.2),1,D5346&lt;=PERCENTILE($D$3:$D$5882,0.4),2,D5346&lt;=PERCENTILE($D$3:$D$5882,0.6),3,D5346&lt;=PERCENTILE($D$3:$D$5882,0.8),4,TRUE,5)</f>
        <v>4</v>
      </c>
      <c r="H5346" s="3" t="str" cm="1">
        <f t="array" ref="H5346">_xlfn.IFS(AND(E5346&gt;=4,F5346&gt;=4,G5346&gt;=4),"Champions",AND(E5346&gt;=3,F5346&gt;=3,G5346&gt;=3),"Loyal Customers",AND(E5346&lt;=2,F5346&gt;=3),"At Risk",AND(E5346&lt;=2,F5346&lt;=2,G5346&lt;=2),"Lost",AND(E5346&gt;=4,F5346&lt;=2),"New/Promising",TRUE,"Needs Attention")</f>
        <v>Champions</v>
      </c>
      <c r="I5346" s="3" t="str">
        <f t="shared" si="87"/>
        <v>Active</v>
      </c>
      <c r="J5346" s="3" t="str">
        <f>_xlfn.XLOOKUP(A5346,'Country_Lookup'!$D:$D,'Country_Lookup'!$E:$E)</f>
        <v>United Kingdom</v>
      </c>
    </row>
    <row r="5347" spans="1:10" x14ac:dyDescent="0.3">
      <c r="A5347">
        <v>17751</v>
      </c>
      <c r="B5347">
        <v>421</v>
      </c>
      <c r="C5347">
        <v>1</v>
      </c>
      <c r="D5347">
        <v>157.86000000000001</v>
      </c>
      <c r="E5347" cm="1">
        <f t="array" ref="E5347">_xlfn.IFS(B5347&lt;=PERCENTILE($B$3:$B$5882,0.2),5,B5347&lt;=PERCENTILE($B$3:$B$5882,0.4),4,B5347&lt;=PERCENTILE($B$3:$B$5882,0.6),3,B5347&lt;=PERCENTILE($B$3:$B$5882,0.8),2,TRUE,1)</f>
        <v>1</v>
      </c>
      <c r="F5347" cm="1">
        <f t="array" ref="F5347">_xlfn.IFS(C5347&lt;=PERCENTILE($C$3:$C$5882,0.2),1,C5347&lt;=PERCENTILE($C$3:$C$5882,0.4),2,C5347&lt;=PERCENTILE($C$3:$C$5882,0.6),3,C5347&lt;=PERCENTILE($C$3:$C$5882,0.8),4,TRUE,5)</f>
        <v>1</v>
      </c>
      <c r="G5347" cm="1">
        <f t="array" ref="G5347">_xlfn.IFS(D5347&lt;=PERCENTILE($D$3:$D$5882,0.2),1,D5347&lt;=PERCENTILE($D$3:$D$5882,0.4),2,D5347&lt;=PERCENTILE($D$3:$D$5882,0.6),3,D5347&lt;=PERCENTILE($D$3:$D$5882,0.8),4,TRUE,5)</f>
        <v>1</v>
      </c>
      <c r="H5347" s="3" t="str" cm="1">
        <f t="array" ref="H5347">_xlfn.IFS(AND(E5347&gt;=4,F5347&gt;=4,G5347&gt;=4),"Champions",AND(E5347&gt;=3,F5347&gt;=3,G5347&gt;=3),"Loyal Customers",AND(E5347&lt;=2,F5347&gt;=3),"At Risk",AND(E5347&lt;=2,F5347&lt;=2,G5347&lt;=2),"Lost",AND(E5347&gt;=4,F5347&lt;=2),"New/Promising",TRUE,"Needs Attention")</f>
        <v>Lost</v>
      </c>
      <c r="I5347" s="3" t="str">
        <f t="shared" si="87"/>
        <v>Churned</v>
      </c>
      <c r="J5347" s="3" t="str">
        <f>_xlfn.XLOOKUP(A5347,'Country_Lookup'!$D:$D,'Country_Lookup'!$E:$E)</f>
        <v>United Kingdom</v>
      </c>
    </row>
    <row r="5348" spans="1:10" x14ac:dyDescent="0.3">
      <c r="A5348">
        <v>17752</v>
      </c>
      <c r="B5348">
        <v>359</v>
      </c>
      <c r="C5348">
        <v>1</v>
      </c>
      <c r="D5348">
        <v>80.64</v>
      </c>
      <c r="E5348" cm="1">
        <f t="array" ref="E5348">_xlfn.IFS(B5348&lt;=PERCENTILE($B$3:$B$5882,0.2),5,B5348&lt;=PERCENTILE($B$3:$B$5882,0.4),4,B5348&lt;=PERCENTILE($B$3:$B$5882,0.6),3,B5348&lt;=PERCENTILE($B$3:$B$5882,0.8),2,TRUE,1)</f>
        <v>2</v>
      </c>
      <c r="F5348" cm="1">
        <f t="array" ref="F5348">_xlfn.IFS(C5348&lt;=PERCENTILE($C$3:$C$5882,0.2),1,C5348&lt;=PERCENTILE($C$3:$C$5882,0.4),2,C5348&lt;=PERCENTILE($C$3:$C$5882,0.6),3,C5348&lt;=PERCENTILE($C$3:$C$5882,0.8),4,TRUE,5)</f>
        <v>1</v>
      </c>
      <c r="G5348" cm="1">
        <f t="array" ref="G5348">_xlfn.IFS(D5348&lt;=PERCENTILE($D$3:$D$5882,0.2),1,D5348&lt;=PERCENTILE($D$3:$D$5882,0.4),2,D5348&lt;=PERCENTILE($D$3:$D$5882,0.6),3,D5348&lt;=PERCENTILE($D$3:$D$5882,0.8),4,TRUE,5)</f>
        <v>1</v>
      </c>
      <c r="H5348" s="3" t="str" cm="1">
        <f t="array" ref="H5348">_xlfn.IFS(AND(E5348&gt;=4,F5348&gt;=4,G5348&gt;=4),"Champions",AND(E5348&gt;=3,F5348&gt;=3,G5348&gt;=3),"Loyal Customers",AND(E5348&lt;=2,F5348&gt;=3),"At Risk",AND(E5348&lt;=2,F5348&lt;=2,G5348&lt;=2),"Lost",AND(E5348&gt;=4,F5348&lt;=2),"New/Promising",TRUE,"Needs Attention")</f>
        <v>Lost</v>
      </c>
      <c r="I5348" s="3" t="str">
        <f t="shared" si="87"/>
        <v>Churned</v>
      </c>
      <c r="J5348" s="3" t="str">
        <f>_xlfn.XLOOKUP(A5348,'Country_Lookup'!$D:$D,'Country_Lookup'!$E:$E)</f>
        <v>United Kingdom</v>
      </c>
    </row>
    <row r="5349" spans="1:10" x14ac:dyDescent="0.3">
      <c r="A5349">
        <v>17753</v>
      </c>
      <c r="B5349">
        <v>464</v>
      </c>
      <c r="C5349">
        <v>4</v>
      </c>
      <c r="D5349">
        <v>390.56000000000034</v>
      </c>
      <c r="E5349" cm="1">
        <f t="array" ref="E5349">_xlfn.IFS(B5349&lt;=PERCENTILE($B$3:$B$5882,0.2),5,B5349&lt;=PERCENTILE($B$3:$B$5882,0.4),4,B5349&lt;=PERCENTILE($B$3:$B$5882,0.6),3,B5349&lt;=PERCENTILE($B$3:$B$5882,0.8),2,TRUE,1)</f>
        <v>1</v>
      </c>
      <c r="F5349" cm="1">
        <f t="array" ref="F5349">_xlfn.IFS(C5349&lt;=PERCENTILE($C$3:$C$5882,0.2),1,C5349&lt;=PERCENTILE($C$3:$C$5882,0.4),2,C5349&lt;=PERCENTILE($C$3:$C$5882,0.6),3,C5349&lt;=PERCENTILE($C$3:$C$5882,0.8),4,TRUE,5)</f>
        <v>3</v>
      </c>
      <c r="G5349" cm="1">
        <f t="array" ref="G5349">_xlfn.IFS(D5349&lt;=PERCENTILE($D$3:$D$5882,0.2),1,D5349&lt;=PERCENTILE($D$3:$D$5882,0.4),2,D5349&lt;=PERCENTILE($D$3:$D$5882,0.6),3,D5349&lt;=PERCENTILE($D$3:$D$5882,0.8),4,TRUE,5)</f>
        <v>2</v>
      </c>
      <c r="H5349" s="3" t="str" cm="1">
        <f t="array" ref="H5349">_xlfn.IFS(AND(E5349&gt;=4,F5349&gt;=4,G5349&gt;=4),"Champions",AND(E5349&gt;=3,F5349&gt;=3,G5349&gt;=3),"Loyal Customers",AND(E5349&lt;=2,F5349&gt;=3),"At Risk",AND(E5349&lt;=2,F5349&lt;=2,G5349&lt;=2),"Lost",AND(E5349&gt;=4,F5349&lt;=2),"New/Promising",TRUE,"Needs Attention")</f>
        <v>At Risk</v>
      </c>
      <c r="I5349" s="3" t="str">
        <f t="shared" si="87"/>
        <v>Churned</v>
      </c>
      <c r="J5349" s="3" t="str">
        <f>_xlfn.XLOOKUP(A5349,'Country_Lookup'!$D:$D,'Country_Lookup'!$E:$E)</f>
        <v>United Kingdom</v>
      </c>
    </row>
    <row r="5350" spans="1:10" x14ac:dyDescent="0.3">
      <c r="A5350">
        <v>17754</v>
      </c>
      <c r="B5350">
        <v>0</v>
      </c>
      <c r="C5350">
        <v>13</v>
      </c>
      <c r="D5350">
        <v>4577.5300000000207</v>
      </c>
      <c r="E5350" cm="1">
        <f t="array" ref="E5350">_xlfn.IFS(B5350&lt;=PERCENTILE($B$3:$B$5882,0.2),5,B5350&lt;=PERCENTILE($B$3:$B$5882,0.4),4,B5350&lt;=PERCENTILE($B$3:$B$5882,0.6),3,B5350&lt;=PERCENTILE($B$3:$B$5882,0.8),2,TRUE,1)</f>
        <v>5</v>
      </c>
      <c r="F5350" cm="1">
        <f t="array" ref="F5350">_xlfn.IFS(C5350&lt;=PERCENTILE($C$3:$C$5882,0.2),1,C5350&lt;=PERCENTILE($C$3:$C$5882,0.4),2,C5350&lt;=PERCENTILE($C$3:$C$5882,0.6),3,C5350&lt;=PERCENTILE($C$3:$C$5882,0.8),4,TRUE,5)</f>
        <v>5</v>
      </c>
      <c r="G5350" cm="1">
        <f t="array" ref="G5350">_xlfn.IFS(D5350&lt;=PERCENTILE($D$3:$D$5882,0.2),1,D5350&lt;=PERCENTILE($D$3:$D$5882,0.4),2,D5350&lt;=PERCENTILE($D$3:$D$5882,0.6),3,D5350&lt;=PERCENTILE($D$3:$D$5882,0.8),4,TRUE,5)</f>
        <v>5</v>
      </c>
      <c r="H5350" s="3" t="str" cm="1">
        <f t="array" ref="H5350">_xlfn.IFS(AND(E5350&gt;=4,F5350&gt;=4,G5350&gt;=4),"Champions",AND(E5350&gt;=3,F5350&gt;=3,G5350&gt;=3),"Loyal Customers",AND(E5350&lt;=2,F5350&gt;=3),"At Risk",AND(E5350&lt;=2,F5350&lt;=2,G5350&lt;=2),"Lost",AND(E5350&gt;=4,F5350&lt;=2),"New/Promising",TRUE,"Needs Attention")</f>
        <v>Champions</v>
      </c>
      <c r="I5350" s="3" t="str">
        <f t="shared" si="87"/>
        <v>Active</v>
      </c>
      <c r="J5350" s="3" t="str">
        <f>_xlfn.XLOOKUP(A5350,'Country_Lookup'!$D:$D,'Country_Lookup'!$E:$E)</f>
        <v>United Kingdom</v>
      </c>
    </row>
    <row r="5351" spans="1:10" x14ac:dyDescent="0.3">
      <c r="A5351">
        <v>17756</v>
      </c>
      <c r="B5351">
        <v>375</v>
      </c>
      <c r="C5351">
        <v>3</v>
      </c>
      <c r="D5351">
        <v>733.69999999999902</v>
      </c>
      <c r="E5351" cm="1">
        <f t="array" ref="E5351">_xlfn.IFS(B5351&lt;=PERCENTILE($B$3:$B$5882,0.2),5,B5351&lt;=PERCENTILE($B$3:$B$5882,0.4),4,B5351&lt;=PERCENTILE($B$3:$B$5882,0.6),3,B5351&lt;=PERCENTILE($B$3:$B$5882,0.8),2,TRUE,1)</f>
        <v>2</v>
      </c>
      <c r="F5351" cm="1">
        <f t="array" ref="F5351">_xlfn.IFS(C5351&lt;=PERCENTILE($C$3:$C$5882,0.2),1,C5351&lt;=PERCENTILE($C$3:$C$5882,0.4),2,C5351&lt;=PERCENTILE($C$3:$C$5882,0.6),3,C5351&lt;=PERCENTILE($C$3:$C$5882,0.8),4,TRUE,5)</f>
        <v>3</v>
      </c>
      <c r="G5351" cm="1">
        <f t="array" ref="G5351">_xlfn.IFS(D5351&lt;=PERCENTILE($D$3:$D$5882,0.2),1,D5351&lt;=PERCENTILE($D$3:$D$5882,0.4),2,D5351&lt;=PERCENTILE($D$3:$D$5882,0.6),3,D5351&lt;=PERCENTILE($D$3:$D$5882,0.8),4,TRUE,5)</f>
        <v>3</v>
      </c>
      <c r="H5351" s="3" t="str" cm="1">
        <f t="array" ref="H5351">_xlfn.IFS(AND(E5351&gt;=4,F5351&gt;=4,G5351&gt;=4),"Champions",AND(E5351&gt;=3,F5351&gt;=3,G5351&gt;=3),"Loyal Customers",AND(E5351&lt;=2,F5351&gt;=3),"At Risk",AND(E5351&lt;=2,F5351&lt;=2,G5351&lt;=2),"Lost",AND(E5351&gt;=4,F5351&lt;=2),"New/Promising",TRUE,"Needs Attention")</f>
        <v>At Risk</v>
      </c>
      <c r="I5351" s="3" t="str">
        <f t="shared" si="87"/>
        <v>Churned</v>
      </c>
      <c r="J5351" s="3" t="str">
        <f>_xlfn.XLOOKUP(A5351,'Country_Lookup'!$D:$D,'Country_Lookup'!$E:$E)</f>
        <v>United Kingdom</v>
      </c>
    </row>
    <row r="5352" spans="1:10" x14ac:dyDescent="0.3">
      <c r="A5352">
        <v>17757</v>
      </c>
      <c r="B5352">
        <v>1</v>
      </c>
      <c r="C5352">
        <v>56</v>
      </c>
      <c r="D5352">
        <v>9422.4499999998498</v>
      </c>
      <c r="E5352" cm="1">
        <f t="array" ref="E5352">_xlfn.IFS(B5352&lt;=PERCENTILE($B$3:$B$5882,0.2),5,B5352&lt;=PERCENTILE($B$3:$B$5882,0.4),4,B5352&lt;=PERCENTILE($B$3:$B$5882,0.6),3,B5352&lt;=PERCENTILE($B$3:$B$5882,0.8),2,TRUE,1)</f>
        <v>5</v>
      </c>
      <c r="F5352" cm="1">
        <f t="array" ref="F5352">_xlfn.IFS(C5352&lt;=PERCENTILE($C$3:$C$5882,0.2),1,C5352&lt;=PERCENTILE($C$3:$C$5882,0.4),2,C5352&lt;=PERCENTILE($C$3:$C$5882,0.6),3,C5352&lt;=PERCENTILE($C$3:$C$5882,0.8),4,TRUE,5)</f>
        <v>5</v>
      </c>
      <c r="G5352" cm="1">
        <f t="array" ref="G5352">_xlfn.IFS(D5352&lt;=PERCENTILE($D$3:$D$5882,0.2),1,D5352&lt;=PERCENTILE($D$3:$D$5882,0.4),2,D5352&lt;=PERCENTILE($D$3:$D$5882,0.6),3,D5352&lt;=PERCENTILE($D$3:$D$5882,0.8),4,TRUE,5)</f>
        <v>5</v>
      </c>
      <c r="H5352" s="3" t="str" cm="1">
        <f t="array" ref="H5352">_xlfn.IFS(AND(E5352&gt;=4,F5352&gt;=4,G5352&gt;=4),"Champions",AND(E5352&gt;=3,F5352&gt;=3,G5352&gt;=3),"Loyal Customers",AND(E5352&lt;=2,F5352&gt;=3),"At Risk",AND(E5352&lt;=2,F5352&lt;=2,G5352&lt;=2),"Lost",AND(E5352&gt;=4,F5352&lt;=2),"New/Promising",TRUE,"Needs Attention")</f>
        <v>Champions</v>
      </c>
      <c r="I5352" s="3" t="str">
        <f t="shared" si="87"/>
        <v>Active</v>
      </c>
      <c r="J5352" s="3" t="str">
        <f>_xlfn.XLOOKUP(A5352,'Country_Lookup'!$D:$D,'Country_Lookup'!$E:$E)</f>
        <v>United Kingdom</v>
      </c>
    </row>
    <row r="5353" spans="1:10" x14ac:dyDescent="0.3">
      <c r="A5353">
        <v>17758</v>
      </c>
      <c r="B5353">
        <v>19</v>
      </c>
      <c r="C5353">
        <v>12</v>
      </c>
      <c r="D5353">
        <v>5012.5299999999679</v>
      </c>
      <c r="E5353" cm="1">
        <f t="array" ref="E5353">_xlfn.IFS(B5353&lt;=PERCENTILE($B$3:$B$5882,0.2),5,B5353&lt;=PERCENTILE($B$3:$B$5882,0.4),4,B5353&lt;=PERCENTILE($B$3:$B$5882,0.6),3,B5353&lt;=PERCENTILE($B$3:$B$5882,0.8),2,TRUE,1)</f>
        <v>5</v>
      </c>
      <c r="F5353" cm="1">
        <f t="array" ref="F5353">_xlfn.IFS(C5353&lt;=PERCENTILE($C$3:$C$5882,0.2),1,C5353&lt;=PERCENTILE($C$3:$C$5882,0.4),2,C5353&lt;=PERCENTILE($C$3:$C$5882,0.6),3,C5353&lt;=PERCENTILE($C$3:$C$5882,0.8),4,TRUE,5)</f>
        <v>5</v>
      </c>
      <c r="G5353" cm="1">
        <f t="array" ref="G5353">_xlfn.IFS(D5353&lt;=PERCENTILE($D$3:$D$5882,0.2),1,D5353&lt;=PERCENTILE($D$3:$D$5882,0.4),2,D5353&lt;=PERCENTILE($D$3:$D$5882,0.6),3,D5353&lt;=PERCENTILE($D$3:$D$5882,0.8),4,TRUE,5)</f>
        <v>5</v>
      </c>
      <c r="H5353" s="3" t="str" cm="1">
        <f t="array" ref="H5353">_xlfn.IFS(AND(E5353&gt;=4,F5353&gt;=4,G5353&gt;=4),"Champions",AND(E5353&gt;=3,F5353&gt;=3,G5353&gt;=3),"Loyal Customers",AND(E5353&lt;=2,F5353&gt;=3),"At Risk",AND(E5353&lt;=2,F5353&lt;=2,G5353&lt;=2),"Lost",AND(E5353&gt;=4,F5353&lt;=2),"New/Promising",TRUE,"Needs Attention")</f>
        <v>Champions</v>
      </c>
      <c r="I5353" s="3" t="str">
        <f t="shared" si="87"/>
        <v>Active</v>
      </c>
      <c r="J5353" s="3" t="str">
        <f>_xlfn.XLOOKUP(A5353,'Country_Lookup'!$D:$D,'Country_Lookup'!$E:$E)</f>
        <v>United Kingdom</v>
      </c>
    </row>
    <row r="5354" spans="1:10" x14ac:dyDescent="0.3">
      <c r="A5354">
        <v>17759</v>
      </c>
      <c r="B5354">
        <v>17</v>
      </c>
      <c r="C5354">
        <v>5</v>
      </c>
      <c r="D5354">
        <v>1276.9100000000026</v>
      </c>
      <c r="E5354" cm="1">
        <f t="array" ref="E5354">_xlfn.IFS(B5354&lt;=PERCENTILE($B$3:$B$5882,0.2),5,B5354&lt;=PERCENTILE($B$3:$B$5882,0.4),4,B5354&lt;=PERCENTILE($B$3:$B$5882,0.6),3,B5354&lt;=PERCENTILE($B$3:$B$5882,0.8),2,TRUE,1)</f>
        <v>5</v>
      </c>
      <c r="F5354" cm="1">
        <f t="array" ref="F5354">_xlfn.IFS(C5354&lt;=PERCENTILE($C$3:$C$5882,0.2),1,C5354&lt;=PERCENTILE($C$3:$C$5882,0.4),2,C5354&lt;=PERCENTILE($C$3:$C$5882,0.6),3,C5354&lt;=PERCENTILE($C$3:$C$5882,0.8),4,TRUE,5)</f>
        <v>4</v>
      </c>
      <c r="G5354" cm="1">
        <f t="array" ref="G5354">_xlfn.IFS(D5354&lt;=PERCENTILE($D$3:$D$5882,0.2),1,D5354&lt;=PERCENTILE($D$3:$D$5882,0.4),2,D5354&lt;=PERCENTILE($D$3:$D$5882,0.6),3,D5354&lt;=PERCENTILE($D$3:$D$5882,0.8),4,TRUE,5)</f>
        <v>4</v>
      </c>
      <c r="H5354" s="3" t="str" cm="1">
        <f t="array" ref="H5354">_xlfn.IFS(AND(E5354&gt;=4,F5354&gt;=4,G5354&gt;=4),"Champions",AND(E5354&gt;=3,F5354&gt;=3,G5354&gt;=3),"Loyal Customers",AND(E5354&lt;=2,F5354&gt;=3),"At Risk",AND(E5354&lt;=2,F5354&lt;=2,G5354&lt;=2),"Lost",AND(E5354&gt;=4,F5354&lt;=2),"New/Promising",TRUE,"Needs Attention")</f>
        <v>Champions</v>
      </c>
      <c r="I5354" s="3" t="str">
        <f t="shared" si="87"/>
        <v>Active</v>
      </c>
      <c r="J5354" s="3" t="str">
        <f>_xlfn.XLOOKUP(A5354,'Country_Lookup'!$D:$D,'Country_Lookup'!$E:$E)</f>
        <v>United Kingdom</v>
      </c>
    </row>
    <row r="5355" spans="1:10" x14ac:dyDescent="0.3">
      <c r="A5355">
        <v>17760</v>
      </c>
      <c r="B5355">
        <v>21</v>
      </c>
      <c r="C5355">
        <v>6</v>
      </c>
      <c r="D5355">
        <v>918.92999999999972</v>
      </c>
      <c r="E5355" cm="1">
        <f t="array" ref="E5355">_xlfn.IFS(B5355&lt;=PERCENTILE($B$3:$B$5882,0.2),5,B5355&lt;=PERCENTILE($B$3:$B$5882,0.4),4,B5355&lt;=PERCENTILE($B$3:$B$5882,0.6),3,B5355&lt;=PERCENTILE($B$3:$B$5882,0.8),2,TRUE,1)</f>
        <v>4</v>
      </c>
      <c r="F5355" cm="1">
        <f t="array" ref="F5355">_xlfn.IFS(C5355&lt;=PERCENTILE($C$3:$C$5882,0.2),1,C5355&lt;=PERCENTILE($C$3:$C$5882,0.4),2,C5355&lt;=PERCENTILE($C$3:$C$5882,0.6),3,C5355&lt;=PERCENTILE($C$3:$C$5882,0.8),4,TRUE,5)</f>
        <v>4</v>
      </c>
      <c r="G5355" cm="1">
        <f t="array" ref="G5355">_xlfn.IFS(D5355&lt;=PERCENTILE($D$3:$D$5882,0.2),1,D5355&lt;=PERCENTILE($D$3:$D$5882,0.4),2,D5355&lt;=PERCENTILE($D$3:$D$5882,0.6),3,D5355&lt;=PERCENTILE($D$3:$D$5882,0.8),4,TRUE,5)</f>
        <v>3</v>
      </c>
      <c r="H5355" s="3" t="str" cm="1">
        <f t="array" ref="H5355">_xlfn.IFS(AND(E5355&gt;=4,F5355&gt;=4,G5355&gt;=4),"Champions",AND(E5355&gt;=3,F5355&gt;=3,G5355&gt;=3),"Loyal Customers",AND(E5355&lt;=2,F5355&gt;=3),"At Risk",AND(E5355&lt;=2,F5355&lt;=2,G5355&lt;=2),"Lost",AND(E5355&gt;=4,F5355&lt;=2),"New/Promising",TRUE,"Needs Attention")</f>
        <v>Loyal Customers</v>
      </c>
      <c r="I5355" s="3" t="str">
        <f t="shared" si="87"/>
        <v>Active</v>
      </c>
      <c r="J5355" s="3" t="str">
        <f>_xlfn.XLOOKUP(A5355,'Country_Lookup'!$D:$D,'Country_Lookup'!$E:$E)</f>
        <v>United Kingdom</v>
      </c>
    </row>
    <row r="5356" spans="1:10" x14ac:dyDescent="0.3">
      <c r="A5356">
        <v>17761</v>
      </c>
      <c r="B5356">
        <v>32</v>
      </c>
      <c r="C5356">
        <v>1</v>
      </c>
      <c r="D5356">
        <v>712.7800000000002</v>
      </c>
      <c r="E5356" cm="1">
        <f t="array" ref="E5356">_xlfn.IFS(B5356&lt;=PERCENTILE($B$3:$B$5882,0.2),5,B5356&lt;=PERCENTILE($B$3:$B$5882,0.4),4,B5356&lt;=PERCENTILE($B$3:$B$5882,0.6),3,B5356&lt;=PERCENTILE($B$3:$B$5882,0.8),2,TRUE,1)</f>
        <v>4</v>
      </c>
      <c r="F5356" cm="1">
        <f t="array" ref="F5356">_xlfn.IFS(C5356&lt;=PERCENTILE($C$3:$C$5882,0.2),1,C5356&lt;=PERCENTILE($C$3:$C$5882,0.4),2,C5356&lt;=PERCENTILE($C$3:$C$5882,0.6),3,C5356&lt;=PERCENTILE($C$3:$C$5882,0.8),4,TRUE,5)</f>
        <v>1</v>
      </c>
      <c r="G5356" cm="1">
        <f t="array" ref="G5356">_xlfn.IFS(D5356&lt;=PERCENTILE($D$3:$D$5882,0.2),1,D5356&lt;=PERCENTILE($D$3:$D$5882,0.4),2,D5356&lt;=PERCENTILE($D$3:$D$5882,0.6),3,D5356&lt;=PERCENTILE($D$3:$D$5882,0.8),4,TRUE,5)</f>
        <v>3</v>
      </c>
      <c r="H5356" s="3" t="str" cm="1">
        <f t="array" ref="H5356">_xlfn.IFS(AND(E5356&gt;=4,F5356&gt;=4,G5356&gt;=4),"Champions",AND(E5356&gt;=3,F5356&gt;=3,G5356&gt;=3),"Loyal Customers",AND(E5356&lt;=2,F5356&gt;=3),"At Risk",AND(E5356&lt;=2,F5356&lt;=2,G5356&lt;=2),"Lost",AND(E5356&gt;=4,F5356&lt;=2),"New/Promising",TRUE,"Needs Attention")</f>
        <v>New/Promising</v>
      </c>
      <c r="I5356" s="3" t="str">
        <f t="shared" si="87"/>
        <v>Active</v>
      </c>
      <c r="J5356" s="3" t="str">
        <f>_xlfn.XLOOKUP(A5356,'Country_Lookup'!$D:$D,'Country_Lookup'!$E:$E)</f>
        <v>United Kingdom</v>
      </c>
    </row>
    <row r="5357" spans="1:10" x14ac:dyDescent="0.3">
      <c r="A5357">
        <v>17762</v>
      </c>
      <c r="B5357">
        <v>456</v>
      </c>
      <c r="C5357">
        <v>1</v>
      </c>
      <c r="D5357">
        <v>129.75</v>
      </c>
      <c r="E5357" cm="1">
        <f t="array" ref="E5357">_xlfn.IFS(B5357&lt;=PERCENTILE($B$3:$B$5882,0.2),5,B5357&lt;=PERCENTILE($B$3:$B$5882,0.4),4,B5357&lt;=PERCENTILE($B$3:$B$5882,0.6),3,B5357&lt;=PERCENTILE($B$3:$B$5882,0.8),2,TRUE,1)</f>
        <v>1</v>
      </c>
      <c r="F5357" cm="1">
        <f t="array" ref="F5357">_xlfn.IFS(C5357&lt;=PERCENTILE($C$3:$C$5882,0.2),1,C5357&lt;=PERCENTILE($C$3:$C$5882,0.4),2,C5357&lt;=PERCENTILE($C$3:$C$5882,0.6),3,C5357&lt;=PERCENTILE($C$3:$C$5882,0.8),4,TRUE,5)</f>
        <v>1</v>
      </c>
      <c r="G5357" cm="1">
        <f t="array" ref="G5357">_xlfn.IFS(D5357&lt;=PERCENTILE($D$3:$D$5882,0.2),1,D5357&lt;=PERCENTILE($D$3:$D$5882,0.4),2,D5357&lt;=PERCENTILE($D$3:$D$5882,0.6),3,D5357&lt;=PERCENTILE($D$3:$D$5882,0.8),4,TRUE,5)</f>
        <v>1</v>
      </c>
      <c r="H5357" s="3" t="str" cm="1">
        <f t="array" ref="H5357">_xlfn.IFS(AND(E5357&gt;=4,F5357&gt;=4,G5357&gt;=4),"Champions",AND(E5357&gt;=3,F5357&gt;=3,G5357&gt;=3),"Loyal Customers",AND(E5357&lt;=2,F5357&gt;=3),"At Risk",AND(E5357&lt;=2,F5357&lt;=2,G5357&lt;=2),"Lost",AND(E5357&gt;=4,F5357&lt;=2),"New/Promising",TRUE,"Needs Attention")</f>
        <v>Lost</v>
      </c>
      <c r="I5357" s="3" t="str">
        <f t="shared" si="87"/>
        <v>Churned</v>
      </c>
      <c r="J5357" s="3" t="str">
        <f>_xlfn.XLOOKUP(A5357,'Country_Lookup'!$D:$D,'Country_Lookup'!$E:$E)</f>
        <v>United Kingdom</v>
      </c>
    </row>
    <row r="5358" spans="1:10" x14ac:dyDescent="0.3">
      <c r="A5358">
        <v>17763</v>
      </c>
      <c r="B5358">
        <v>263</v>
      </c>
      <c r="C5358">
        <v>4</v>
      </c>
      <c r="D5358">
        <v>86.15</v>
      </c>
      <c r="E5358" cm="1">
        <f t="array" ref="E5358">_xlfn.IFS(B5358&lt;=PERCENTILE($B$3:$B$5882,0.2),5,B5358&lt;=PERCENTILE($B$3:$B$5882,0.4),4,B5358&lt;=PERCENTILE($B$3:$B$5882,0.6),3,B5358&lt;=PERCENTILE($B$3:$B$5882,0.8),2,TRUE,1)</f>
        <v>2</v>
      </c>
      <c r="F5358" cm="1">
        <f t="array" ref="F5358">_xlfn.IFS(C5358&lt;=PERCENTILE($C$3:$C$5882,0.2),1,C5358&lt;=PERCENTILE($C$3:$C$5882,0.4),2,C5358&lt;=PERCENTILE($C$3:$C$5882,0.6),3,C5358&lt;=PERCENTILE($C$3:$C$5882,0.8),4,TRUE,5)</f>
        <v>3</v>
      </c>
      <c r="G5358" cm="1">
        <f t="array" ref="G5358">_xlfn.IFS(D5358&lt;=PERCENTILE($D$3:$D$5882,0.2),1,D5358&lt;=PERCENTILE($D$3:$D$5882,0.4),2,D5358&lt;=PERCENTILE($D$3:$D$5882,0.6),3,D5358&lt;=PERCENTILE($D$3:$D$5882,0.8),4,TRUE,5)</f>
        <v>1</v>
      </c>
      <c r="H5358" s="3" t="str" cm="1">
        <f t="array" ref="H5358">_xlfn.IFS(AND(E5358&gt;=4,F5358&gt;=4,G5358&gt;=4),"Champions",AND(E5358&gt;=3,F5358&gt;=3,G5358&gt;=3),"Loyal Customers",AND(E5358&lt;=2,F5358&gt;=3),"At Risk",AND(E5358&lt;=2,F5358&lt;=2,G5358&lt;=2),"Lost",AND(E5358&gt;=4,F5358&lt;=2),"New/Promising",TRUE,"Needs Attention")</f>
        <v>At Risk</v>
      </c>
      <c r="I5358" s="3" t="str">
        <f t="shared" si="87"/>
        <v>Churned</v>
      </c>
      <c r="J5358" s="3" t="str">
        <f>_xlfn.XLOOKUP(A5358,'Country_Lookup'!$D:$D,'Country_Lookup'!$E:$E)</f>
        <v>United Kingdom</v>
      </c>
    </row>
    <row r="5359" spans="1:10" x14ac:dyDescent="0.3">
      <c r="A5359">
        <v>17764</v>
      </c>
      <c r="B5359">
        <v>50</v>
      </c>
      <c r="C5359">
        <v>5</v>
      </c>
      <c r="D5359">
        <v>1623.6400000000067</v>
      </c>
      <c r="E5359" cm="1">
        <f t="array" ref="E5359">_xlfn.IFS(B5359&lt;=PERCENTILE($B$3:$B$5882,0.2),5,B5359&lt;=PERCENTILE($B$3:$B$5882,0.4),4,B5359&lt;=PERCENTILE($B$3:$B$5882,0.6),3,B5359&lt;=PERCENTILE($B$3:$B$5882,0.8),2,TRUE,1)</f>
        <v>4</v>
      </c>
      <c r="F5359" cm="1">
        <f t="array" ref="F5359">_xlfn.IFS(C5359&lt;=PERCENTILE($C$3:$C$5882,0.2),1,C5359&lt;=PERCENTILE($C$3:$C$5882,0.4),2,C5359&lt;=PERCENTILE($C$3:$C$5882,0.6),3,C5359&lt;=PERCENTILE($C$3:$C$5882,0.8),4,TRUE,5)</f>
        <v>4</v>
      </c>
      <c r="G5359" cm="1">
        <f t="array" ref="G5359">_xlfn.IFS(D5359&lt;=PERCENTILE($D$3:$D$5882,0.2),1,D5359&lt;=PERCENTILE($D$3:$D$5882,0.4),2,D5359&lt;=PERCENTILE($D$3:$D$5882,0.6),3,D5359&lt;=PERCENTILE($D$3:$D$5882,0.8),4,TRUE,5)</f>
        <v>4</v>
      </c>
      <c r="H5359" s="3" t="str" cm="1">
        <f t="array" ref="H5359">_xlfn.IFS(AND(E5359&gt;=4,F5359&gt;=4,G5359&gt;=4),"Champions",AND(E5359&gt;=3,F5359&gt;=3,G5359&gt;=3),"Loyal Customers",AND(E5359&lt;=2,F5359&gt;=3),"At Risk",AND(E5359&lt;=2,F5359&lt;=2,G5359&lt;=2),"Lost",AND(E5359&gt;=4,F5359&lt;=2),"New/Promising",TRUE,"Needs Attention")</f>
        <v>Champions</v>
      </c>
      <c r="I5359" s="3" t="str">
        <f t="shared" si="87"/>
        <v>Active</v>
      </c>
      <c r="J5359" s="3" t="str">
        <f>_xlfn.XLOOKUP(A5359,'Country_Lookup'!$D:$D,'Country_Lookup'!$E:$E)</f>
        <v>United Kingdom</v>
      </c>
    </row>
    <row r="5360" spans="1:10" x14ac:dyDescent="0.3">
      <c r="A5360">
        <v>17765</v>
      </c>
      <c r="B5360">
        <v>158</v>
      </c>
      <c r="C5360">
        <v>4</v>
      </c>
      <c r="D5360">
        <v>530.80000000000041</v>
      </c>
      <c r="E5360" cm="1">
        <f t="array" ref="E5360">_xlfn.IFS(B5360&lt;=PERCENTILE($B$3:$B$5882,0.2),5,B5360&lt;=PERCENTILE($B$3:$B$5882,0.4),4,B5360&lt;=PERCENTILE($B$3:$B$5882,0.6),3,B5360&lt;=PERCENTILE($B$3:$B$5882,0.8),2,TRUE,1)</f>
        <v>3</v>
      </c>
      <c r="F5360" cm="1">
        <f t="array" ref="F5360">_xlfn.IFS(C5360&lt;=PERCENTILE($C$3:$C$5882,0.2),1,C5360&lt;=PERCENTILE($C$3:$C$5882,0.4),2,C5360&lt;=PERCENTILE($C$3:$C$5882,0.6),3,C5360&lt;=PERCENTILE($C$3:$C$5882,0.8),4,TRUE,5)</f>
        <v>3</v>
      </c>
      <c r="G5360" cm="1">
        <f t="array" ref="G5360">_xlfn.IFS(D5360&lt;=PERCENTILE($D$3:$D$5882,0.2),1,D5360&lt;=PERCENTILE($D$3:$D$5882,0.4),2,D5360&lt;=PERCENTILE($D$3:$D$5882,0.6),3,D5360&lt;=PERCENTILE($D$3:$D$5882,0.8),4,TRUE,5)</f>
        <v>2</v>
      </c>
      <c r="H5360" s="3" t="str" cm="1">
        <f t="array" ref="H5360">_xlfn.IFS(AND(E5360&gt;=4,F5360&gt;=4,G5360&gt;=4),"Champions",AND(E5360&gt;=3,F5360&gt;=3,G5360&gt;=3),"Loyal Customers",AND(E5360&lt;=2,F5360&gt;=3),"At Risk",AND(E5360&lt;=2,F5360&lt;=2,G5360&lt;=2),"Lost",AND(E5360&gt;=4,F5360&lt;=2),"New/Promising",TRUE,"Needs Attention")</f>
        <v>Needs Attention</v>
      </c>
      <c r="I5360" s="3" t="str">
        <f t="shared" si="87"/>
        <v>Churned</v>
      </c>
      <c r="J5360" s="3" t="str">
        <f>_xlfn.XLOOKUP(A5360,'Country_Lookup'!$D:$D,'Country_Lookup'!$E:$E)</f>
        <v>United Kingdom</v>
      </c>
    </row>
    <row r="5361" spans="1:10" x14ac:dyDescent="0.3">
      <c r="A5361">
        <v>17766</v>
      </c>
      <c r="B5361">
        <v>381</v>
      </c>
      <c r="C5361">
        <v>2</v>
      </c>
      <c r="D5361">
        <v>299.6099999999999</v>
      </c>
      <c r="E5361" cm="1">
        <f t="array" ref="E5361">_xlfn.IFS(B5361&lt;=PERCENTILE($B$3:$B$5882,0.2),5,B5361&lt;=PERCENTILE($B$3:$B$5882,0.4),4,B5361&lt;=PERCENTILE($B$3:$B$5882,0.6),3,B5361&lt;=PERCENTILE($B$3:$B$5882,0.8),2,TRUE,1)</f>
        <v>2</v>
      </c>
      <c r="F5361" cm="1">
        <f t="array" ref="F5361">_xlfn.IFS(C5361&lt;=PERCENTILE($C$3:$C$5882,0.2),1,C5361&lt;=PERCENTILE($C$3:$C$5882,0.4),2,C5361&lt;=PERCENTILE($C$3:$C$5882,0.6),3,C5361&lt;=PERCENTILE($C$3:$C$5882,0.8),4,TRUE,5)</f>
        <v>2</v>
      </c>
      <c r="G5361" cm="1">
        <f t="array" ref="G5361">_xlfn.IFS(D5361&lt;=PERCENTILE($D$3:$D$5882,0.2),1,D5361&lt;=PERCENTILE($D$3:$D$5882,0.4),2,D5361&lt;=PERCENTILE($D$3:$D$5882,0.6),3,D5361&lt;=PERCENTILE($D$3:$D$5882,0.8),4,TRUE,5)</f>
        <v>2</v>
      </c>
      <c r="H5361" s="3" t="str" cm="1">
        <f t="array" ref="H5361">_xlfn.IFS(AND(E5361&gt;=4,F5361&gt;=4,G5361&gt;=4),"Champions",AND(E5361&gt;=3,F5361&gt;=3,G5361&gt;=3),"Loyal Customers",AND(E5361&lt;=2,F5361&gt;=3),"At Risk",AND(E5361&lt;=2,F5361&lt;=2,G5361&lt;=2),"Lost",AND(E5361&gt;=4,F5361&lt;=2),"New/Promising",TRUE,"Needs Attention")</f>
        <v>Lost</v>
      </c>
      <c r="I5361" s="3" t="str">
        <f t="shared" si="87"/>
        <v>Churned</v>
      </c>
      <c r="J5361" s="3" t="str">
        <f>_xlfn.XLOOKUP(A5361,'Country_Lookup'!$D:$D,'Country_Lookup'!$E:$E)</f>
        <v>United Kingdom</v>
      </c>
    </row>
    <row r="5362" spans="1:10" x14ac:dyDescent="0.3">
      <c r="A5362">
        <v>17767</v>
      </c>
      <c r="B5362">
        <v>15</v>
      </c>
      <c r="C5362">
        <v>2</v>
      </c>
      <c r="D5362">
        <v>413.04999999999967</v>
      </c>
      <c r="E5362" cm="1">
        <f t="array" ref="E5362">_xlfn.IFS(B5362&lt;=PERCENTILE($B$3:$B$5882,0.2),5,B5362&lt;=PERCENTILE($B$3:$B$5882,0.4),4,B5362&lt;=PERCENTILE($B$3:$B$5882,0.6),3,B5362&lt;=PERCENTILE($B$3:$B$5882,0.8),2,TRUE,1)</f>
        <v>5</v>
      </c>
      <c r="F5362" cm="1">
        <f t="array" ref="F5362">_xlfn.IFS(C5362&lt;=PERCENTILE($C$3:$C$5882,0.2),1,C5362&lt;=PERCENTILE($C$3:$C$5882,0.4),2,C5362&lt;=PERCENTILE($C$3:$C$5882,0.6),3,C5362&lt;=PERCENTILE($C$3:$C$5882,0.8),4,TRUE,5)</f>
        <v>2</v>
      </c>
      <c r="G5362" cm="1">
        <f t="array" ref="G5362">_xlfn.IFS(D5362&lt;=PERCENTILE($D$3:$D$5882,0.2),1,D5362&lt;=PERCENTILE($D$3:$D$5882,0.4),2,D5362&lt;=PERCENTILE($D$3:$D$5882,0.6),3,D5362&lt;=PERCENTILE($D$3:$D$5882,0.8),4,TRUE,5)</f>
        <v>2</v>
      </c>
      <c r="H5362" s="3" t="str" cm="1">
        <f t="array" ref="H5362">_xlfn.IFS(AND(E5362&gt;=4,F5362&gt;=4,G5362&gt;=4),"Champions",AND(E5362&gt;=3,F5362&gt;=3,G5362&gt;=3),"Loyal Customers",AND(E5362&lt;=2,F5362&gt;=3),"At Risk",AND(E5362&lt;=2,F5362&lt;=2,G5362&lt;=2),"Lost",AND(E5362&gt;=4,F5362&lt;=2),"New/Promising",TRUE,"Needs Attention")</f>
        <v>New/Promising</v>
      </c>
      <c r="I5362" s="3" t="str">
        <f t="shared" si="87"/>
        <v>Active</v>
      </c>
      <c r="J5362" s="3" t="str">
        <f>_xlfn.XLOOKUP(A5362,'Country_Lookup'!$D:$D,'Country_Lookup'!$E:$E)</f>
        <v>United Kingdom</v>
      </c>
    </row>
    <row r="5363" spans="1:10" x14ac:dyDescent="0.3">
      <c r="A5363">
        <v>17768</v>
      </c>
      <c r="B5363">
        <v>8</v>
      </c>
      <c r="C5363">
        <v>7</v>
      </c>
      <c r="D5363">
        <v>3509.5100000000061</v>
      </c>
      <c r="E5363" cm="1">
        <f t="array" ref="E5363">_xlfn.IFS(B5363&lt;=PERCENTILE($B$3:$B$5882,0.2),5,B5363&lt;=PERCENTILE($B$3:$B$5882,0.4),4,B5363&lt;=PERCENTILE($B$3:$B$5882,0.6),3,B5363&lt;=PERCENTILE($B$3:$B$5882,0.8),2,TRUE,1)</f>
        <v>5</v>
      </c>
      <c r="F5363" cm="1">
        <f t="array" ref="F5363">_xlfn.IFS(C5363&lt;=PERCENTILE($C$3:$C$5882,0.2),1,C5363&lt;=PERCENTILE($C$3:$C$5882,0.4),2,C5363&lt;=PERCENTILE($C$3:$C$5882,0.6),3,C5363&lt;=PERCENTILE($C$3:$C$5882,0.8),4,TRUE,5)</f>
        <v>4</v>
      </c>
      <c r="G5363" cm="1">
        <f t="array" ref="G5363">_xlfn.IFS(D5363&lt;=PERCENTILE($D$3:$D$5882,0.2),1,D5363&lt;=PERCENTILE($D$3:$D$5882,0.4),2,D5363&lt;=PERCENTILE($D$3:$D$5882,0.6),3,D5363&lt;=PERCENTILE($D$3:$D$5882,0.8),4,TRUE,5)</f>
        <v>5</v>
      </c>
      <c r="H5363" s="3" t="str" cm="1">
        <f t="array" ref="H5363">_xlfn.IFS(AND(E5363&gt;=4,F5363&gt;=4,G5363&gt;=4),"Champions",AND(E5363&gt;=3,F5363&gt;=3,G5363&gt;=3),"Loyal Customers",AND(E5363&lt;=2,F5363&gt;=3),"At Risk",AND(E5363&lt;=2,F5363&lt;=2,G5363&lt;=2),"Lost",AND(E5363&gt;=4,F5363&lt;=2),"New/Promising",TRUE,"Needs Attention")</f>
        <v>Champions</v>
      </c>
      <c r="I5363" s="3" t="str">
        <f t="shared" si="87"/>
        <v>Active</v>
      </c>
      <c r="J5363" s="3" t="str">
        <f>_xlfn.XLOOKUP(A5363,'Country_Lookup'!$D:$D,'Country_Lookup'!$E:$E)</f>
        <v>United Kingdom</v>
      </c>
    </row>
    <row r="5364" spans="1:10" x14ac:dyDescent="0.3">
      <c r="A5364">
        <v>17769</v>
      </c>
      <c r="B5364">
        <v>12</v>
      </c>
      <c r="C5364">
        <v>17</v>
      </c>
      <c r="D5364">
        <v>7103.0800000000663</v>
      </c>
      <c r="E5364" cm="1">
        <f t="array" ref="E5364">_xlfn.IFS(B5364&lt;=PERCENTILE($B$3:$B$5882,0.2),5,B5364&lt;=PERCENTILE($B$3:$B$5882,0.4),4,B5364&lt;=PERCENTILE($B$3:$B$5882,0.6),3,B5364&lt;=PERCENTILE($B$3:$B$5882,0.8),2,TRUE,1)</f>
        <v>5</v>
      </c>
      <c r="F5364" cm="1">
        <f t="array" ref="F5364">_xlfn.IFS(C5364&lt;=PERCENTILE($C$3:$C$5882,0.2),1,C5364&lt;=PERCENTILE($C$3:$C$5882,0.4),2,C5364&lt;=PERCENTILE($C$3:$C$5882,0.6),3,C5364&lt;=PERCENTILE($C$3:$C$5882,0.8),4,TRUE,5)</f>
        <v>5</v>
      </c>
      <c r="G5364" cm="1">
        <f t="array" ref="G5364">_xlfn.IFS(D5364&lt;=PERCENTILE($D$3:$D$5882,0.2),1,D5364&lt;=PERCENTILE($D$3:$D$5882,0.4),2,D5364&lt;=PERCENTILE($D$3:$D$5882,0.6),3,D5364&lt;=PERCENTILE($D$3:$D$5882,0.8),4,TRUE,5)</f>
        <v>5</v>
      </c>
      <c r="H5364" s="3" t="str" cm="1">
        <f t="array" ref="H5364">_xlfn.IFS(AND(E5364&gt;=4,F5364&gt;=4,G5364&gt;=4),"Champions",AND(E5364&gt;=3,F5364&gt;=3,G5364&gt;=3),"Loyal Customers",AND(E5364&lt;=2,F5364&gt;=3),"At Risk",AND(E5364&lt;=2,F5364&lt;=2,G5364&lt;=2),"Lost",AND(E5364&gt;=4,F5364&lt;=2),"New/Promising",TRUE,"Needs Attention")</f>
        <v>Champions</v>
      </c>
      <c r="I5364" s="3" t="str">
        <f t="shared" si="87"/>
        <v>Active</v>
      </c>
      <c r="J5364" s="3" t="str">
        <f>_xlfn.XLOOKUP(A5364,'Country_Lookup'!$D:$D,'Country_Lookup'!$E:$E)</f>
        <v>United Kingdom</v>
      </c>
    </row>
    <row r="5365" spans="1:10" x14ac:dyDescent="0.3">
      <c r="A5365">
        <v>17770</v>
      </c>
      <c r="B5365">
        <v>198</v>
      </c>
      <c r="C5365">
        <v>5</v>
      </c>
      <c r="D5365">
        <v>1143.2699999999995</v>
      </c>
      <c r="E5365" cm="1">
        <f t="array" ref="E5365">_xlfn.IFS(B5365&lt;=PERCENTILE($B$3:$B$5882,0.2),5,B5365&lt;=PERCENTILE($B$3:$B$5882,0.4),4,B5365&lt;=PERCENTILE($B$3:$B$5882,0.6),3,B5365&lt;=PERCENTILE($B$3:$B$5882,0.8),2,TRUE,1)</f>
        <v>2</v>
      </c>
      <c r="F5365" cm="1">
        <f t="array" ref="F5365">_xlfn.IFS(C5365&lt;=PERCENTILE($C$3:$C$5882,0.2),1,C5365&lt;=PERCENTILE($C$3:$C$5882,0.4),2,C5365&lt;=PERCENTILE($C$3:$C$5882,0.6),3,C5365&lt;=PERCENTILE($C$3:$C$5882,0.8),4,TRUE,5)</f>
        <v>4</v>
      </c>
      <c r="G5365" cm="1">
        <f t="array" ref="G5365">_xlfn.IFS(D5365&lt;=PERCENTILE($D$3:$D$5882,0.2),1,D5365&lt;=PERCENTILE($D$3:$D$5882,0.4),2,D5365&lt;=PERCENTILE($D$3:$D$5882,0.6),3,D5365&lt;=PERCENTILE($D$3:$D$5882,0.8),4,TRUE,5)</f>
        <v>3</v>
      </c>
      <c r="H5365" s="3" t="str" cm="1">
        <f t="array" ref="H5365">_xlfn.IFS(AND(E5365&gt;=4,F5365&gt;=4,G5365&gt;=4),"Champions",AND(E5365&gt;=3,F5365&gt;=3,G5365&gt;=3),"Loyal Customers",AND(E5365&lt;=2,F5365&gt;=3),"At Risk",AND(E5365&lt;=2,F5365&lt;=2,G5365&lt;=2),"Lost",AND(E5365&gt;=4,F5365&lt;=2),"New/Promising",TRUE,"Needs Attention")</f>
        <v>At Risk</v>
      </c>
      <c r="I5365" s="3" t="str">
        <f t="shared" si="87"/>
        <v>Churned</v>
      </c>
      <c r="J5365" s="3" t="str">
        <f>_xlfn.XLOOKUP(A5365,'Country_Lookup'!$D:$D,'Country_Lookup'!$E:$E)</f>
        <v>United Kingdom</v>
      </c>
    </row>
    <row r="5366" spans="1:10" x14ac:dyDescent="0.3">
      <c r="A5366">
        <v>17771</v>
      </c>
      <c r="B5366">
        <v>56</v>
      </c>
      <c r="C5366">
        <v>4</v>
      </c>
      <c r="D5366">
        <v>387.40999999999991</v>
      </c>
      <c r="E5366" cm="1">
        <f t="array" ref="E5366">_xlfn.IFS(B5366&lt;=PERCENTILE($B$3:$B$5882,0.2),5,B5366&lt;=PERCENTILE($B$3:$B$5882,0.4),4,B5366&lt;=PERCENTILE($B$3:$B$5882,0.6),3,B5366&lt;=PERCENTILE($B$3:$B$5882,0.8),2,TRUE,1)</f>
        <v>4</v>
      </c>
      <c r="F5366" cm="1">
        <f t="array" ref="F5366">_xlfn.IFS(C5366&lt;=PERCENTILE($C$3:$C$5882,0.2),1,C5366&lt;=PERCENTILE($C$3:$C$5882,0.4),2,C5366&lt;=PERCENTILE($C$3:$C$5882,0.6),3,C5366&lt;=PERCENTILE($C$3:$C$5882,0.8),4,TRUE,5)</f>
        <v>3</v>
      </c>
      <c r="G5366" cm="1">
        <f t="array" ref="G5366">_xlfn.IFS(D5366&lt;=PERCENTILE($D$3:$D$5882,0.2),1,D5366&lt;=PERCENTILE($D$3:$D$5882,0.4),2,D5366&lt;=PERCENTILE($D$3:$D$5882,0.6),3,D5366&lt;=PERCENTILE($D$3:$D$5882,0.8),4,TRUE,5)</f>
        <v>2</v>
      </c>
      <c r="H5366" s="3" t="str" cm="1">
        <f t="array" ref="H5366">_xlfn.IFS(AND(E5366&gt;=4,F5366&gt;=4,G5366&gt;=4),"Champions",AND(E5366&gt;=3,F5366&gt;=3,G5366&gt;=3),"Loyal Customers",AND(E5366&lt;=2,F5366&gt;=3),"At Risk",AND(E5366&lt;=2,F5366&lt;=2,G5366&lt;=2),"Lost",AND(E5366&gt;=4,F5366&lt;=2),"New/Promising",TRUE,"Needs Attention")</f>
        <v>Needs Attention</v>
      </c>
      <c r="I5366" s="3" t="str">
        <f t="shared" si="87"/>
        <v>Active</v>
      </c>
      <c r="J5366" s="3" t="str">
        <f>_xlfn.XLOOKUP(A5366,'Country_Lookup'!$D:$D,'Country_Lookup'!$E:$E)</f>
        <v>United Kingdom</v>
      </c>
    </row>
    <row r="5367" spans="1:10" x14ac:dyDescent="0.3">
      <c r="A5367">
        <v>17772</v>
      </c>
      <c r="B5367">
        <v>10</v>
      </c>
      <c r="C5367">
        <v>3</v>
      </c>
      <c r="D5367">
        <v>384.76999999999958</v>
      </c>
      <c r="E5367" cm="1">
        <f t="array" ref="E5367">_xlfn.IFS(B5367&lt;=PERCENTILE($B$3:$B$5882,0.2),5,B5367&lt;=PERCENTILE($B$3:$B$5882,0.4),4,B5367&lt;=PERCENTILE($B$3:$B$5882,0.6),3,B5367&lt;=PERCENTILE($B$3:$B$5882,0.8),2,TRUE,1)</f>
        <v>5</v>
      </c>
      <c r="F5367" cm="1">
        <f t="array" ref="F5367">_xlfn.IFS(C5367&lt;=PERCENTILE($C$3:$C$5882,0.2),1,C5367&lt;=PERCENTILE($C$3:$C$5882,0.4),2,C5367&lt;=PERCENTILE($C$3:$C$5882,0.6),3,C5367&lt;=PERCENTILE($C$3:$C$5882,0.8),4,TRUE,5)</f>
        <v>3</v>
      </c>
      <c r="G5367" cm="1">
        <f t="array" ref="G5367">_xlfn.IFS(D5367&lt;=PERCENTILE($D$3:$D$5882,0.2),1,D5367&lt;=PERCENTILE($D$3:$D$5882,0.4),2,D5367&lt;=PERCENTILE($D$3:$D$5882,0.6),3,D5367&lt;=PERCENTILE($D$3:$D$5882,0.8),4,TRUE,5)</f>
        <v>2</v>
      </c>
      <c r="H5367" s="3" t="str" cm="1">
        <f t="array" ref="H5367">_xlfn.IFS(AND(E5367&gt;=4,F5367&gt;=4,G5367&gt;=4),"Champions",AND(E5367&gt;=3,F5367&gt;=3,G5367&gt;=3),"Loyal Customers",AND(E5367&lt;=2,F5367&gt;=3),"At Risk",AND(E5367&lt;=2,F5367&lt;=2,G5367&lt;=2),"Lost",AND(E5367&gt;=4,F5367&lt;=2),"New/Promising",TRUE,"Needs Attention")</f>
        <v>Needs Attention</v>
      </c>
      <c r="I5367" s="3" t="str">
        <f t="shared" si="87"/>
        <v>Active</v>
      </c>
      <c r="J5367" s="3" t="str">
        <f>_xlfn.XLOOKUP(A5367,'Country_Lookup'!$D:$D,'Country_Lookup'!$E:$E)</f>
        <v>United Kingdom</v>
      </c>
    </row>
    <row r="5368" spans="1:10" x14ac:dyDescent="0.3">
      <c r="A5368">
        <v>17773</v>
      </c>
      <c r="B5368">
        <v>514</v>
      </c>
      <c r="C5368">
        <v>2</v>
      </c>
      <c r="D5368">
        <v>585.27000000000032</v>
      </c>
      <c r="E5368" cm="1">
        <f t="array" ref="E5368">_xlfn.IFS(B5368&lt;=PERCENTILE($B$3:$B$5882,0.2),5,B5368&lt;=PERCENTILE($B$3:$B$5882,0.4),4,B5368&lt;=PERCENTILE($B$3:$B$5882,0.6),3,B5368&lt;=PERCENTILE($B$3:$B$5882,0.8),2,TRUE,1)</f>
        <v>1</v>
      </c>
      <c r="F5368" cm="1">
        <f t="array" ref="F5368">_xlfn.IFS(C5368&lt;=PERCENTILE($C$3:$C$5882,0.2),1,C5368&lt;=PERCENTILE($C$3:$C$5882,0.4),2,C5368&lt;=PERCENTILE($C$3:$C$5882,0.6),3,C5368&lt;=PERCENTILE($C$3:$C$5882,0.8),4,TRUE,5)</f>
        <v>2</v>
      </c>
      <c r="G5368" cm="1">
        <f t="array" ref="G5368">_xlfn.IFS(D5368&lt;=PERCENTILE($D$3:$D$5882,0.2),1,D5368&lt;=PERCENTILE($D$3:$D$5882,0.4),2,D5368&lt;=PERCENTILE($D$3:$D$5882,0.6),3,D5368&lt;=PERCENTILE($D$3:$D$5882,0.8),4,TRUE,5)</f>
        <v>2</v>
      </c>
      <c r="H5368" s="3" t="str" cm="1">
        <f t="array" ref="H5368">_xlfn.IFS(AND(E5368&gt;=4,F5368&gt;=4,G5368&gt;=4),"Champions",AND(E5368&gt;=3,F5368&gt;=3,G5368&gt;=3),"Loyal Customers",AND(E5368&lt;=2,F5368&gt;=3),"At Risk",AND(E5368&lt;=2,F5368&lt;=2,G5368&lt;=2),"Lost",AND(E5368&gt;=4,F5368&lt;=2),"New/Promising",TRUE,"Needs Attention")</f>
        <v>Lost</v>
      </c>
      <c r="I5368" s="3" t="str">
        <f t="shared" si="87"/>
        <v>Churned</v>
      </c>
      <c r="J5368" s="3" t="str">
        <f>_xlfn.XLOOKUP(A5368,'Country_Lookup'!$D:$D,'Country_Lookup'!$E:$E)</f>
        <v>United Kingdom</v>
      </c>
    </row>
    <row r="5369" spans="1:10" x14ac:dyDescent="0.3">
      <c r="A5369">
        <v>17774</v>
      </c>
      <c r="B5369">
        <v>96</v>
      </c>
      <c r="C5369">
        <v>9</v>
      </c>
      <c r="D5369">
        <v>3328.0500000000252</v>
      </c>
      <c r="E5369" cm="1">
        <f t="array" ref="E5369">_xlfn.IFS(B5369&lt;=PERCENTILE($B$3:$B$5882,0.2),5,B5369&lt;=PERCENTILE($B$3:$B$5882,0.4),4,B5369&lt;=PERCENTILE($B$3:$B$5882,0.6),3,B5369&lt;=PERCENTILE($B$3:$B$5882,0.8),2,TRUE,1)</f>
        <v>3</v>
      </c>
      <c r="F5369" cm="1">
        <f t="array" ref="F5369">_xlfn.IFS(C5369&lt;=PERCENTILE($C$3:$C$5882,0.2),1,C5369&lt;=PERCENTILE($C$3:$C$5882,0.4),2,C5369&lt;=PERCENTILE($C$3:$C$5882,0.6),3,C5369&lt;=PERCENTILE($C$3:$C$5882,0.8),4,TRUE,5)</f>
        <v>5</v>
      </c>
      <c r="G5369" cm="1">
        <f t="array" ref="G5369">_xlfn.IFS(D5369&lt;=PERCENTILE($D$3:$D$5882,0.2),1,D5369&lt;=PERCENTILE($D$3:$D$5882,0.4),2,D5369&lt;=PERCENTILE($D$3:$D$5882,0.6),3,D5369&lt;=PERCENTILE($D$3:$D$5882,0.8),4,TRUE,5)</f>
        <v>5</v>
      </c>
      <c r="H5369" s="3" t="str" cm="1">
        <f t="array" ref="H5369">_xlfn.IFS(AND(E5369&gt;=4,F5369&gt;=4,G5369&gt;=4),"Champions",AND(E5369&gt;=3,F5369&gt;=3,G5369&gt;=3),"Loyal Customers",AND(E5369&lt;=2,F5369&gt;=3),"At Risk",AND(E5369&lt;=2,F5369&lt;=2,G5369&lt;=2),"Lost",AND(E5369&gt;=4,F5369&lt;=2),"New/Promising",TRUE,"Needs Attention")</f>
        <v>Loyal Customers</v>
      </c>
      <c r="I5369" s="3" t="str">
        <f t="shared" si="87"/>
        <v>Churned</v>
      </c>
      <c r="J5369" s="3" t="str">
        <f>_xlfn.XLOOKUP(A5369,'Country_Lookup'!$D:$D,'Country_Lookup'!$E:$E)</f>
        <v>United Kingdom</v>
      </c>
    </row>
    <row r="5370" spans="1:10" x14ac:dyDescent="0.3">
      <c r="A5370">
        <v>17775</v>
      </c>
      <c r="B5370">
        <v>254</v>
      </c>
      <c r="C5370">
        <v>1</v>
      </c>
      <c r="D5370">
        <v>56.4</v>
      </c>
      <c r="E5370" cm="1">
        <f t="array" ref="E5370">_xlfn.IFS(B5370&lt;=PERCENTILE($B$3:$B$5882,0.2),5,B5370&lt;=PERCENTILE($B$3:$B$5882,0.4),4,B5370&lt;=PERCENTILE($B$3:$B$5882,0.6),3,B5370&lt;=PERCENTILE($B$3:$B$5882,0.8),2,TRUE,1)</f>
        <v>2</v>
      </c>
      <c r="F5370" cm="1">
        <f t="array" ref="F5370">_xlfn.IFS(C5370&lt;=PERCENTILE($C$3:$C$5882,0.2),1,C5370&lt;=PERCENTILE($C$3:$C$5882,0.4),2,C5370&lt;=PERCENTILE($C$3:$C$5882,0.6),3,C5370&lt;=PERCENTILE($C$3:$C$5882,0.8),4,TRUE,5)</f>
        <v>1</v>
      </c>
      <c r="G5370" cm="1">
        <f t="array" ref="G5370">_xlfn.IFS(D5370&lt;=PERCENTILE($D$3:$D$5882,0.2),1,D5370&lt;=PERCENTILE($D$3:$D$5882,0.4),2,D5370&lt;=PERCENTILE($D$3:$D$5882,0.6),3,D5370&lt;=PERCENTILE($D$3:$D$5882,0.8),4,TRUE,5)</f>
        <v>1</v>
      </c>
      <c r="H5370" s="3" t="str" cm="1">
        <f t="array" ref="H5370">_xlfn.IFS(AND(E5370&gt;=4,F5370&gt;=4,G5370&gt;=4),"Champions",AND(E5370&gt;=3,F5370&gt;=3,G5370&gt;=3),"Loyal Customers",AND(E5370&lt;=2,F5370&gt;=3),"At Risk",AND(E5370&lt;=2,F5370&lt;=2,G5370&lt;=2),"Lost",AND(E5370&gt;=4,F5370&lt;=2),"New/Promising",TRUE,"Needs Attention")</f>
        <v>Lost</v>
      </c>
      <c r="I5370" s="3" t="str">
        <f t="shared" si="87"/>
        <v>Churned</v>
      </c>
      <c r="J5370" s="3" t="str">
        <f>_xlfn.XLOOKUP(A5370,'Country_Lookup'!$D:$D,'Country_Lookup'!$E:$E)</f>
        <v>United Kingdom</v>
      </c>
    </row>
    <row r="5371" spans="1:10" x14ac:dyDescent="0.3">
      <c r="A5371">
        <v>17776</v>
      </c>
      <c r="B5371">
        <v>386</v>
      </c>
      <c r="C5371">
        <v>2</v>
      </c>
      <c r="D5371">
        <v>338.56000000000029</v>
      </c>
      <c r="E5371" cm="1">
        <f t="array" ref="E5371">_xlfn.IFS(B5371&lt;=PERCENTILE($B$3:$B$5882,0.2),5,B5371&lt;=PERCENTILE($B$3:$B$5882,0.4),4,B5371&lt;=PERCENTILE($B$3:$B$5882,0.6),3,B5371&lt;=PERCENTILE($B$3:$B$5882,0.8),2,TRUE,1)</f>
        <v>2</v>
      </c>
      <c r="F5371" cm="1">
        <f t="array" ref="F5371">_xlfn.IFS(C5371&lt;=PERCENTILE($C$3:$C$5882,0.2),1,C5371&lt;=PERCENTILE($C$3:$C$5882,0.4),2,C5371&lt;=PERCENTILE($C$3:$C$5882,0.6),3,C5371&lt;=PERCENTILE($C$3:$C$5882,0.8),4,TRUE,5)</f>
        <v>2</v>
      </c>
      <c r="G5371" cm="1">
        <f t="array" ref="G5371">_xlfn.IFS(D5371&lt;=PERCENTILE($D$3:$D$5882,0.2),1,D5371&lt;=PERCENTILE($D$3:$D$5882,0.4),2,D5371&lt;=PERCENTILE($D$3:$D$5882,0.6),3,D5371&lt;=PERCENTILE($D$3:$D$5882,0.8),4,TRUE,5)</f>
        <v>2</v>
      </c>
      <c r="H5371" s="3" t="str" cm="1">
        <f t="array" ref="H5371">_xlfn.IFS(AND(E5371&gt;=4,F5371&gt;=4,G5371&gt;=4),"Champions",AND(E5371&gt;=3,F5371&gt;=3,G5371&gt;=3),"Loyal Customers",AND(E5371&lt;=2,F5371&gt;=3),"At Risk",AND(E5371&lt;=2,F5371&lt;=2,G5371&lt;=2),"Lost",AND(E5371&gt;=4,F5371&lt;=2),"New/Promising",TRUE,"Needs Attention")</f>
        <v>Lost</v>
      </c>
      <c r="I5371" s="3" t="str">
        <f t="shared" si="87"/>
        <v>Churned</v>
      </c>
      <c r="J5371" s="3" t="str">
        <f>_xlfn.XLOOKUP(A5371,'Country_Lookup'!$D:$D,'Country_Lookup'!$E:$E)</f>
        <v>United Kingdom</v>
      </c>
    </row>
    <row r="5372" spans="1:10" x14ac:dyDescent="0.3">
      <c r="A5372">
        <v>17777</v>
      </c>
      <c r="B5372">
        <v>24</v>
      </c>
      <c r="C5372">
        <v>3</v>
      </c>
      <c r="D5372">
        <v>665.86000000000047</v>
      </c>
      <c r="E5372" cm="1">
        <f t="array" ref="E5372">_xlfn.IFS(B5372&lt;=PERCENTILE($B$3:$B$5882,0.2),5,B5372&lt;=PERCENTILE($B$3:$B$5882,0.4),4,B5372&lt;=PERCENTILE($B$3:$B$5882,0.6),3,B5372&lt;=PERCENTILE($B$3:$B$5882,0.8),2,TRUE,1)</f>
        <v>4</v>
      </c>
      <c r="F5372" cm="1">
        <f t="array" ref="F5372">_xlfn.IFS(C5372&lt;=PERCENTILE($C$3:$C$5882,0.2),1,C5372&lt;=PERCENTILE($C$3:$C$5882,0.4),2,C5372&lt;=PERCENTILE($C$3:$C$5882,0.6),3,C5372&lt;=PERCENTILE($C$3:$C$5882,0.8),4,TRUE,5)</f>
        <v>3</v>
      </c>
      <c r="G5372" cm="1">
        <f t="array" ref="G5372">_xlfn.IFS(D5372&lt;=PERCENTILE($D$3:$D$5882,0.2),1,D5372&lt;=PERCENTILE($D$3:$D$5882,0.4),2,D5372&lt;=PERCENTILE($D$3:$D$5882,0.6),3,D5372&lt;=PERCENTILE($D$3:$D$5882,0.8),4,TRUE,5)</f>
        <v>3</v>
      </c>
      <c r="H5372" s="3" t="str" cm="1">
        <f t="array" ref="H5372">_xlfn.IFS(AND(E5372&gt;=4,F5372&gt;=4,G5372&gt;=4),"Champions",AND(E5372&gt;=3,F5372&gt;=3,G5372&gt;=3),"Loyal Customers",AND(E5372&lt;=2,F5372&gt;=3),"At Risk",AND(E5372&lt;=2,F5372&lt;=2,G5372&lt;=2),"Lost",AND(E5372&gt;=4,F5372&lt;=2),"New/Promising",TRUE,"Needs Attention")</f>
        <v>Loyal Customers</v>
      </c>
      <c r="I5372" s="3" t="str">
        <f t="shared" si="87"/>
        <v>Active</v>
      </c>
      <c r="J5372" s="3" t="str">
        <f>_xlfn.XLOOKUP(A5372,'Country_Lookup'!$D:$D,'Country_Lookup'!$E:$E)</f>
        <v>United Kingdom</v>
      </c>
    </row>
    <row r="5373" spans="1:10" x14ac:dyDescent="0.3">
      <c r="A5373">
        <v>17778</v>
      </c>
      <c r="B5373">
        <v>661</v>
      </c>
      <c r="C5373">
        <v>1</v>
      </c>
      <c r="D5373">
        <v>197.70000000000002</v>
      </c>
      <c r="E5373" cm="1">
        <f t="array" ref="E5373">_xlfn.IFS(B5373&lt;=PERCENTILE($B$3:$B$5882,0.2),5,B5373&lt;=PERCENTILE($B$3:$B$5882,0.4),4,B5373&lt;=PERCENTILE($B$3:$B$5882,0.6),3,B5373&lt;=PERCENTILE($B$3:$B$5882,0.8),2,TRUE,1)</f>
        <v>1</v>
      </c>
      <c r="F5373" cm="1">
        <f t="array" ref="F5373">_xlfn.IFS(C5373&lt;=PERCENTILE($C$3:$C$5882,0.2),1,C5373&lt;=PERCENTILE($C$3:$C$5882,0.4),2,C5373&lt;=PERCENTILE($C$3:$C$5882,0.6),3,C5373&lt;=PERCENTILE($C$3:$C$5882,0.8),4,TRUE,5)</f>
        <v>1</v>
      </c>
      <c r="G5373" cm="1">
        <f t="array" ref="G5373">_xlfn.IFS(D5373&lt;=PERCENTILE($D$3:$D$5882,0.2),1,D5373&lt;=PERCENTILE($D$3:$D$5882,0.4),2,D5373&lt;=PERCENTILE($D$3:$D$5882,0.6),3,D5373&lt;=PERCENTILE($D$3:$D$5882,0.8),4,TRUE,5)</f>
        <v>1</v>
      </c>
      <c r="H5373" s="3" t="str" cm="1">
        <f t="array" ref="H5373">_xlfn.IFS(AND(E5373&gt;=4,F5373&gt;=4,G5373&gt;=4),"Champions",AND(E5373&gt;=3,F5373&gt;=3,G5373&gt;=3),"Loyal Customers",AND(E5373&lt;=2,F5373&gt;=3),"At Risk",AND(E5373&lt;=2,F5373&lt;=2,G5373&lt;=2),"Lost",AND(E5373&gt;=4,F5373&lt;=2),"New/Promising",TRUE,"Needs Attention")</f>
        <v>Lost</v>
      </c>
      <c r="I5373" s="3" t="str">
        <f t="shared" si="87"/>
        <v>Churned</v>
      </c>
      <c r="J5373" s="3" t="str">
        <f>_xlfn.XLOOKUP(A5373,'Country_Lookup'!$D:$D,'Country_Lookup'!$E:$E)</f>
        <v>United Kingdom</v>
      </c>
    </row>
    <row r="5374" spans="1:10" x14ac:dyDescent="0.3">
      <c r="A5374">
        <v>17779</v>
      </c>
      <c r="B5374">
        <v>21</v>
      </c>
      <c r="C5374">
        <v>3</v>
      </c>
      <c r="D5374">
        <v>658.56999999999982</v>
      </c>
      <c r="E5374" cm="1">
        <f t="array" ref="E5374">_xlfn.IFS(B5374&lt;=PERCENTILE($B$3:$B$5882,0.2),5,B5374&lt;=PERCENTILE($B$3:$B$5882,0.4),4,B5374&lt;=PERCENTILE($B$3:$B$5882,0.6),3,B5374&lt;=PERCENTILE($B$3:$B$5882,0.8),2,TRUE,1)</f>
        <v>4</v>
      </c>
      <c r="F5374" cm="1">
        <f t="array" ref="F5374">_xlfn.IFS(C5374&lt;=PERCENTILE($C$3:$C$5882,0.2),1,C5374&lt;=PERCENTILE($C$3:$C$5882,0.4),2,C5374&lt;=PERCENTILE($C$3:$C$5882,0.6),3,C5374&lt;=PERCENTILE($C$3:$C$5882,0.8),4,TRUE,5)</f>
        <v>3</v>
      </c>
      <c r="G5374" cm="1">
        <f t="array" ref="G5374">_xlfn.IFS(D5374&lt;=PERCENTILE($D$3:$D$5882,0.2),1,D5374&lt;=PERCENTILE($D$3:$D$5882,0.4),2,D5374&lt;=PERCENTILE($D$3:$D$5882,0.6),3,D5374&lt;=PERCENTILE($D$3:$D$5882,0.8),4,TRUE,5)</f>
        <v>3</v>
      </c>
      <c r="H5374" s="3" t="str" cm="1">
        <f t="array" ref="H5374">_xlfn.IFS(AND(E5374&gt;=4,F5374&gt;=4,G5374&gt;=4),"Champions",AND(E5374&gt;=3,F5374&gt;=3,G5374&gt;=3),"Loyal Customers",AND(E5374&lt;=2,F5374&gt;=3),"At Risk",AND(E5374&lt;=2,F5374&lt;=2,G5374&lt;=2),"Lost",AND(E5374&gt;=4,F5374&lt;=2),"New/Promising",TRUE,"Needs Attention")</f>
        <v>Loyal Customers</v>
      </c>
      <c r="I5374" s="3" t="str">
        <f t="shared" si="87"/>
        <v>Active</v>
      </c>
      <c r="J5374" s="3" t="str">
        <f>_xlfn.XLOOKUP(A5374,'Country_Lookup'!$D:$D,'Country_Lookup'!$E:$E)</f>
        <v>United Kingdom</v>
      </c>
    </row>
    <row r="5375" spans="1:10" x14ac:dyDescent="0.3">
      <c r="A5375">
        <v>17780</v>
      </c>
      <c r="B5375">
        <v>667</v>
      </c>
      <c r="C5375">
        <v>3</v>
      </c>
      <c r="D5375">
        <v>352.90999999999985</v>
      </c>
      <c r="E5375" cm="1">
        <f t="array" ref="E5375">_xlfn.IFS(B5375&lt;=PERCENTILE($B$3:$B$5882,0.2),5,B5375&lt;=PERCENTILE($B$3:$B$5882,0.4),4,B5375&lt;=PERCENTILE($B$3:$B$5882,0.6),3,B5375&lt;=PERCENTILE($B$3:$B$5882,0.8),2,TRUE,1)</f>
        <v>1</v>
      </c>
      <c r="F5375" cm="1">
        <f t="array" ref="F5375">_xlfn.IFS(C5375&lt;=PERCENTILE($C$3:$C$5882,0.2),1,C5375&lt;=PERCENTILE($C$3:$C$5882,0.4),2,C5375&lt;=PERCENTILE($C$3:$C$5882,0.6),3,C5375&lt;=PERCENTILE($C$3:$C$5882,0.8),4,TRUE,5)</f>
        <v>3</v>
      </c>
      <c r="G5375" cm="1">
        <f t="array" ref="G5375">_xlfn.IFS(D5375&lt;=PERCENTILE($D$3:$D$5882,0.2),1,D5375&lt;=PERCENTILE($D$3:$D$5882,0.4),2,D5375&lt;=PERCENTILE($D$3:$D$5882,0.6),3,D5375&lt;=PERCENTILE($D$3:$D$5882,0.8),4,TRUE,5)</f>
        <v>2</v>
      </c>
      <c r="H5375" s="3" t="str" cm="1">
        <f t="array" ref="H5375">_xlfn.IFS(AND(E5375&gt;=4,F5375&gt;=4,G5375&gt;=4),"Champions",AND(E5375&gt;=3,F5375&gt;=3,G5375&gt;=3),"Loyal Customers",AND(E5375&lt;=2,F5375&gt;=3),"At Risk",AND(E5375&lt;=2,F5375&lt;=2,G5375&lt;=2),"Lost",AND(E5375&gt;=4,F5375&lt;=2),"New/Promising",TRUE,"Needs Attention")</f>
        <v>At Risk</v>
      </c>
      <c r="I5375" s="3" t="str">
        <f t="shared" si="87"/>
        <v>Churned</v>
      </c>
      <c r="J5375" s="3" t="str">
        <f>_xlfn.XLOOKUP(A5375,'Country_Lookup'!$D:$D,'Country_Lookup'!$E:$E)</f>
        <v>United Kingdom</v>
      </c>
    </row>
    <row r="5376" spans="1:10" x14ac:dyDescent="0.3">
      <c r="A5376">
        <v>17781</v>
      </c>
      <c r="B5376">
        <v>159</v>
      </c>
      <c r="C5376">
        <v>2</v>
      </c>
      <c r="D5376">
        <v>188.02</v>
      </c>
      <c r="E5376" cm="1">
        <f t="array" ref="E5376">_xlfn.IFS(B5376&lt;=PERCENTILE($B$3:$B$5882,0.2),5,B5376&lt;=PERCENTILE($B$3:$B$5882,0.4),4,B5376&lt;=PERCENTILE($B$3:$B$5882,0.6),3,B5376&lt;=PERCENTILE($B$3:$B$5882,0.8),2,TRUE,1)</f>
        <v>3</v>
      </c>
      <c r="F5376" cm="1">
        <f t="array" ref="F5376">_xlfn.IFS(C5376&lt;=PERCENTILE($C$3:$C$5882,0.2),1,C5376&lt;=PERCENTILE($C$3:$C$5882,0.4),2,C5376&lt;=PERCENTILE($C$3:$C$5882,0.6),3,C5376&lt;=PERCENTILE($C$3:$C$5882,0.8),4,TRUE,5)</f>
        <v>2</v>
      </c>
      <c r="G5376" cm="1">
        <f t="array" ref="G5376">_xlfn.IFS(D5376&lt;=PERCENTILE($D$3:$D$5882,0.2),1,D5376&lt;=PERCENTILE($D$3:$D$5882,0.4),2,D5376&lt;=PERCENTILE($D$3:$D$5882,0.6),3,D5376&lt;=PERCENTILE($D$3:$D$5882,0.8),4,TRUE,5)</f>
        <v>1</v>
      </c>
      <c r="H5376" s="3" t="str" cm="1">
        <f t="array" ref="H5376">_xlfn.IFS(AND(E5376&gt;=4,F5376&gt;=4,G5376&gt;=4),"Champions",AND(E5376&gt;=3,F5376&gt;=3,G5376&gt;=3),"Loyal Customers",AND(E5376&lt;=2,F5376&gt;=3),"At Risk",AND(E5376&lt;=2,F5376&lt;=2,G5376&lt;=2),"Lost",AND(E5376&gt;=4,F5376&lt;=2),"New/Promising",TRUE,"Needs Attention")</f>
        <v>Needs Attention</v>
      </c>
      <c r="I5376" s="3" t="str">
        <f t="shared" si="87"/>
        <v>Churned</v>
      </c>
      <c r="J5376" s="3" t="str">
        <f>_xlfn.XLOOKUP(A5376,'Country_Lookup'!$D:$D,'Country_Lookup'!$E:$E)</f>
        <v>United Kingdom</v>
      </c>
    </row>
    <row r="5377" spans="1:10" x14ac:dyDescent="0.3">
      <c r="A5377">
        <v>17782</v>
      </c>
      <c r="B5377">
        <v>382</v>
      </c>
      <c r="C5377">
        <v>2</v>
      </c>
      <c r="D5377">
        <v>679.02000000000032</v>
      </c>
      <c r="E5377" cm="1">
        <f t="array" ref="E5377">_xlfn.IFS(B5377&lt;=PERCENTILE($B$3:$B$5882,0.2),5,B5377&lt;=PERCENTILE($B$3:$B$5882,0.4),4,B5377&lt;=PERCENTILE($B$3:$B$5882,0.6),3,B5377&lt;=PERCENTILE($B$3:$B$5882,0.8),2,TRUE,1)</f>
        <v>2</v>
      </c>
      <c r="F5377" cm="1">
        <f t="array" ref="F5377">_xlfn.IFS(C5377&lt;=PERCENTILE($C$3:$C$5882,0.2),1,C5377&lt;=PERCENTILE($C$3:$C$5882,0.4),2,C5377&lt;=PERCENTILE($C$3:$C$5882,0.6),3,C5377&lt;=PERCENTILE($C$3:$C$5882,0.8),4,TRUE,5)</f>
        <v>2</v>
      </c>
      <c r="G5377" cm="1">
        <f t="array" ref="G5377">_xlfn.IFS(D5377&lt;=PERCENTILE($D$3:$D$5882,0.2),1,D5377&lt;=PERCENTILE($D$3:$D$5882,0.4),2,D5377&lt;=PERCENTILE($D$3:$D$5882,0.6),3,D5377&lt;=PERCENTILE($D$3:$D$5882,0.8),4,TRUE,5)</f>
        <v>3</v>
      </c>
      <c r="H5377" s="3" t="str" cm="1">
        <f t="array" ref="H5377">_xlfn.IFS(AND(E5377&gt;=4,F5377&gt;=4,G5377&gt;=4),"Champions",AND(E5377&gt;=3,F5377&gt;=3,G5377&gt;=3),"Loyal Customers",AND(E5377&lt;=2,F5377&gt;=3),"At Risk",AND(E5377&lt;=2,F5377&lt;=2,G5377&lt;=2),"Lost",AND(E5377&gt;=4,F5377&lt;=2),"New/Promising",TRUE,"Needs Attention")</f>
        <v>Needs Attention</v>
      </c>
      <c r="I5377" s="3" t="str">
        <f t="shared" si="87"/>
        <v>Churned</v>
      </c>
      <c r="J5377" s="3" t="str">
        <f>_xlfn.XLOOKUP(A5377,'Country_Lookup'!$D:$D,'Country_Lookup'!$E:$E)</f>
        <v>United Kingdom</v>
      </c>
    </row>
    <row r="5378" spans="1:10" x14ac:dyDescent="0.3">
      <c r="A5378">
        <v>17783</v>
      </c>
      <c r="B5378">
        <v>72</v>
      </c>
      <c r="C5378">
        <v>3</v>
      </c>
      <c r="D5378">
        <v>379.91000000000008</v>
      </c>
      <c r="E5378" cm="1">
        <f t="array" ref="E5378">_xlfn.IFS(B5378&lt;=PERCENTILE($B$3:$B$5882,0.2),5,B5378&lt;=PERCENTILE($B$3:$B$5882,0.4),4,B5378&lt;=PERCENTILE($B$3:$B$5882,0.6),3,B5378&lt;=PERCENTILE($B$3:$B$5882,0.8),2,TRUE,1)</f>
        <v>3</v>
      </c>
      <c r="F5378" cm="1">
        <f t="array" ref="F5378">_xlfn.IFS(C5378&lt;=PERCENTILE($C$3:$C$5882,0.2),1,C5378&lt;=PERCENTILE($C$3:$C$5882,0.4),2,C5378&lt;=PERCENTILE($C$3:$C$5882,0.6),3,C5378&lt;=PERCENTILE($C$3:$C$5882,0.8),4,TRUE,5)</f>
        <v>3</v>
      </c>
      <c r="G5378" cm="1">
        <f t="array" ref="G5378">_xlfn.IFS(D5378&lt;=PERCENTILE($D$3:$D$5882,0.2),1,D5378&lt;=PERCENTILE($D$3:$D$5882,0.4),2,D5378&lt;=PERCENTILE($D$3:$D$5882,0.6),3,D5378&lt;=PERCENTILE($D$3:$D$5882,0.8),4,TRUE,5)</f>
        <v>2</v>
      </c>
      <c r="H5378" s="3" t="str" cm="1">
        <f t="array" ref="H5378">_xlfn.IFS(AND(E5378&gt;=4,F5378&gt;=4,G5378&gt;=4),"Champions",AND(E5378&gt;=3,F5378&gt;=3,G5378&gt;=3),"Loyal Customers",AND(E5378&lt;=2,F5378&gt;=3),"At Risk",AND(E5378&lt;=2,F5378&lt;=2,G5378&lt;=2),"Lost",AND(E5378&gt;=4,F5378&lt;=2),"New/Promising",TRUE,"Needs Attention")</f>
        <v>Needs Attention</v>
      </c>
      <c r="I5378" s="3" t="str">
        <f t="shared" si="87"/>
        <v>Active</v>
      </c>
      <c r="J5378" s="3" t="str">
        <f>_xlfn.XLOOKUP(A5378,'Country_Lookup'!$D:$D,'Country_Lookup'!$E:$E)</f>
        <v>United Kingdom</v>
      </c>
    </row>
    <row r="5379" spans="1:10" x14ac:dyDescent="0.3">
      <c r="A5379">
        <v>17784</v>
      </c>
      <c r="B5379">
        <v>550</v>
      </c>
      <c r="C5379">
        <v>1</v>
      </c>
      <c r="D5379">
        <v>112.86000000000007</v>
      </c>
      <c r="E5379" cm="1">
        <f t="array" ref="E5379">_xlfn.IFS(B5379&lt;=PERCENTILE($B$3:$B$5882,0.2),5,B5379&lt;=PERCENTILE($B$3:$B$5882,0.4),4,B5379&lt;=PERCENTILE($B$3:$B$5882,0.6),3,B5379&lt;=PERCENTILE($B$3:$B$5882,0.8),2,TRUE,1)</f>
        <v>1</v>
      </c>
      <c r="F5379" cm="1">
        <f t="array" ref="F5379">_xlfn.IFS(C5379&lt;=PERCENTILE($C$3:$C$5882,0.2),1,C5379&lt;=PERCENTILE($C$3:$C$5882,0.4),2,C5379&lt;=PERCENTILE($C$3:$C$5882,0.6),3,C5379&lt;=PERCENTILE($C$3:$C$5882,0.8),4,TRUE,5)</f>
        <v>1</v>
      </c>
      <c r="G5379" cm="1">
        <f t="array" ref="G5379">_xlfn.IFS(D5379&lt;=PERCENTILE($D$3:$D$5882,0.2),1,D5379&lt;=PERCENTILE($D$3:$D$5882,0.4),2,D5379&lt;=PERCENTILE($D$3:$D$5882,0.6),3,D5379&lt;=PERCENTILE($D$3:$D$5882,0.8),4,TRUE,5)</f>
        <v>1</v>
      </c>
      <c r="H5379" s="3" t="str" cm="1">
        <f t="array" ref="H5379">_xlfn.IFS(AND(E5379&gt;=4,F5379&gt;=4,G5379&gt;=4),"Champions",AND(E5379&gt;=3,F5379&gt;=3,G5379&gt;=3),"Loyal Customers",AND(E5379&lt;=2,F5379&gt;=3),"At Risk",AND(E5379&lt;=2,F5379&lt;=2,G5379&lt;=2),"Lost",AND(E5379&gt;=4,F5379&lt;=2),"New/Promising",TRUE,"Needs Attention")</f>
        <v>Lost</v>
      </c>
      <c r="I5379" s="3" t="str">
        <f t="shared" ref="I5379:I5442" si="88">IF(B5379&gt;90,"Churned","Active")</f>
        <v>Churned</v>
      </c>
      <c r="J5379" s="3" t="str">
        <f>_xlfn.XLOOKUP(A5379,'Country_Lookup'!$D:$D,'Country_Lookup'!$E:$E)</f>
        <v>United Kingdom</v>
      </c>
    </row>
    <row r="5380" spans="1:10" x14ac:dyDescent="0.3">
      <c r="A5380">
        <v>17785</v>
      </c>
      <c r="B5380">
        <v>53</v>
      </c>
      <c r="C5380">
        <v>3</v>
      </c>
      <c r="D5380">
        <v>403.37999999999994</v>
      </c>
      <c r="E5380" cm="1">
        <f t="array" ref="E5380">_xlfn.IFS(B5380&lt;=PERCENTILE($B$3:$B$5882,0.2),5,B5380&lt;=PERCENTILE($B$3:$B$5882,0.4),4,B5380&lt;=PERCENTILE($B$3:$B$5882,0.6),3,B5380&lt;=PERCENTILE($B$3:$B$5882,0.8),2,TRUE,1)</f>
        <v>4</v>
      </c>
      <c r="F5380" cm="1">
        <f t="array" ref="F5380">_xlfn.IFS(C5380&lt;=PERCENTILE($C$3:$C$5882,0.2),1,C5380&lt;=PERCENTILE($C$3:$C$5882,0.4),2,C5380&lt;=PERCENTILE($C$3:$C$5882,0.6),3,C5380&lt;=PERCENTILE($C$3:$C$5882,0.8),4,TRUE,5)</f>
        <v>3</v>
      </c>
      <c r="G5380" cm="1">
        <f t="array" ref="G5380">_xlfn.IFS(D5380&lt;=PERCENTILE($D$3:$D$5882,0.2),1,D5380&lt;=PERCENTILE($D$3:$D$5882,0.4),2,D5380&lt;=PERCENTILE($D$3:$D$5882,0.6),3,D5380&lt;=PERCENTILE($D$3:$D$5882,0.8),4,TRUE,5)</f>
        <v>2</v>
      </c>
      <c r="H5380" s="3" t="str" cm="1">
        <f t="array" ref="H5380">_xlfn.IFS(AND(E5380&gt;=4,F5380&gt;=4,G5380&gt;=4),"Champions",AND(E5380&gt;=3,F5380&gt;=3,G5380&gt;=3),"Loyal Customers",AND(E5380&lt;=2,F5380&gt;=3),"At Risk",AND(E5380&lt;=2,F5380&lt;=2,G5380&lt;=2),"Lost",AND(E5380&gt;=4,F5380&lt;=2),"New/Promising",TRUE,"Needs Attention")</f>
        <v>Needs Attention</v>
      </c>
      <c r="I5380" s="3" t="str">
        <f t="shared" si="88"/>
        <v>Active</v>
      </c>
      <c r="J5380" s="3" t="str">
        <f>_xlfn.XLOOKUP(A5380,'Country_Lookup'!$D:$D,'Country_Lookup'!$E:$E)</f>
        <v>United Kingdom</v>
      </c>
    </row>
    <row r="5381" spans="1:10" x14ac:dyDescent="0.3">
      <c r="A5381">
        <v>17786</v>
      </c>
      <c r="B5381">
        <v>85</v>
      </c>
      <c r="C5381">
        <v>2</v>
      </c>
      <c r="D5381">
        <v>278.74000000000018</v>
      </c>
      <c r="E5381" cm="1">
        <f t="array" ref="E5381">_xlfn.IFS(B5381&lt;=PERCENTILE($B$3:$B$5882,0.2),5,B5381&lt;=PERCENTILE($B$3:$B$5882,0.4),4,B5381&lt;=PERCENTILE($B$3:$B$5882,0.6),3,B5381&lt;=PERCENTILE($B$3:$B$5882,0.8),2,TRUE,1)</f>
        <v>3</v>
      </c>
      <c r="F5381" cm="1">
        <f t="array" ref="F5381">_xlfn.IFS(C5381&lt;=PERCENTILE($C$3:$C$5882,0.2),1,C5381&lt;=PERCENTILE($C$3:$C$5882,0.4),2,C5381&lt;=PERCENTILE($C$3:$C$5882,0.6),3,C5381&lt;=PERCENTILE($C$3:$C$5882,0.8),4,TRUE,5)</f>
        <v>2</v>
      </c>
      <c r="G5381" cm="1">
        <f t="array" ref="G5381">_xlfn.IFS(D5381&lt;=PERCENTILE($D$3:$D$5882,0.2),1,D5381&lt;=PERCENTILE($D$3:$D$5882,0.4),2,D5381&lt;=PERCENTILE($D$3:$D$5882,0.6),3,D5381&lt;=PERCENTILE($D$3:$D$5882,0.8),4,TRUE,5)</f>
        <v>1</v>
      </c>
      <c r="H5381" s="3" t="str" cm="1">
        <f t="array" ref="H5381">_xlfn.IFS(AND(E5381&gt;=4,F5381&gt;=4,G5381&gt;=4),"Champions",AND(E5381&gt;=3,F5381&gt;=3,G5381&gt;=3),"Loyal Customers",AND(E5381&lt;=2,F5381&gt;=3),"At Risk",AND(E5381&lt;=2,F5381&lt;=2,G5381&lt;=2),"Lost",AND(E5381&gt;=4,F5381&lt;=2),"New/Promising",TRUE,"Needs Attention")</f>
        <v>Needs Attention</v>
      </c>
      <c r="I5381" s="3" t="str">
        <f t="shared" si="88"/>
        <v>Active</v>
      </c>
      <c r="J5381" s="3" t="str">
        <f>_xlfn.XLOOKUP(A5381,'Country_Lookup'!$D:$D,'Country_Lookup'!$E:$E)</f>
        <v>United Kingdom</v>
      </c>
    </row>
    <row r="5382" spans="1:10" x14ac:dyDescent="0.3">
      <c r="A5382">
        <v>17787</v>
      </c>
      <c r="B5382">
        <v>152</v>
      </c>
      <c r="C5382">
        <v>4</v>
      </c>
      <c r="D5382">
        <v>2601.4699999999898</v>
      </c>
      <c r="E5382" cm="1">
        <f t="array" ref="E5382">_xlfn.IFS(B5382&lt;=PERCENTILE($B$3:$B$5882,0.2),5,B5382&lt;=PERCENTILE($B$3:$B$5882,0.4),4,B5382&lt;=PERCENTILE($B$3:$B$5882,0.6),3,B5382&lt;=PERCENTILE($B$3:$B$5882,0.8),2,TRUE,1)</f>
        <v>3</v>
      </c>
      <c r="F5382" cm="1">
        <f t="array" ref="F5382">_xlfn.IFS(C5382&lt;=PERCENTILE($C$3:$C$5882,0.2),1,C5382&lt;=PERCENTILE($C$3:$C$5882,0.4),2,C5382&lt;=PERCENTILE($C$3:$C$5882,0.6),3,C5382&lt;=PERCENTILE($C$3:$C$5882,0.8),4,TRUE,5)</f>
        <v>3</v>
      </c>
      <c r="G5382" cm="1">
        <f t="array" ref="G5382">_xlfn.IFS(D5382&lt;=PERCENTILE($D$3:$D$5882,0.2),1,D5382&lt;=PERCENTILE($D$3:$D$5882,0.4),2,D5382&lt;=PERCENTILE($D$3:$D$5882,0.6),3,D5382&lt;=PERCENTILE($D$3:$D$5882,0.8),4,TRUE,5)</f>
        <v>4</v>
      </c>
      <c r="H5382" s="3" t="str" cm="1">
        <f t="array" ref="H5382">_xlfn.IFS(AND(E5382&gt;=4,F5382&gt;=4,G5382&gt;=4),"Champions",AND(E5382&gt;=3,F5382&gt;=3,G5382&gt;=3),"Loyal Customers",AND(E5382&lt;=2,F5382&gt;=3),"At Risk",AND(E5382&lt;=2,F5382&lt;=2,G5382&lt;=2),"Lost",AND(E5382&gt;=4,F5382&lt;=2),"New/Promising",TRUE,"Needs Attention")</f>
        <v>Loyal Customers</v>
      </c>
      <c r="I5382" s="3" t="str">
        <f t="shared" si="88"/>
        <v>Churned</v>
      </c>
      <c r="J5382" s="3" t="str">
        <f>_xlfn.XLOOKUP(A5382,'Country_Lookup'!$D:$D,'Country_Lookup'!$E:$E)</f>
        <v>United Kingdom</v>
      </c>
    </row>
    <row r="5383" spans="1:10" x14ac:dyDescent="0.3">
      <c r="A5383">
        <v>17788</v>
      </c>
      <c r="B5383">
        <v>73</v>
      </c>
      <c r="C5383">
        <v>2</v>
      </c>
      <c r="D5383">
        <v>1117.9000000000001</v>
      </c>
      <c r="E5383" cm="1">
        <f t="array" ref="E5383">_xlfn.IFS(B5383&lt;=PERCENTILE($B$3:$B$5882,0.2),5,B5383&lt;=PERCENTILE($B$3:$B$5882,0.4),4,B5383&lt;=PERCENTILE($B$3:$B$5882,0.6),3,B5383&lt;=PERCENTILE($B$3:$B$5882,0.8),2,TRUE,1)</f>
        <v>3</v>
      </c>
      <c r="F5383" cm="1">
        <f t="array" ref="F5383">_xlfn.IFS(C5383&lt;=PERCENTILE($C$3:$C$5882,0.2),1,C5383&lt;=PERCENTILE($C$3:$C$5882,0.4),2,C5383&lt;=PERCENTILE($C$3:$C$5882,0.6),3,C5383&lt;=PERCENTILE($C$3:$C$5882,0.8),4,TRUE,5)</f>
        <v>2</v>
      </c>
      <c r="G5383" cm="1">
        <f t="array" ref="G5383">_xlfn.IFS(D5383&lt;=PERCENTILE($D$3:$D$5882,0.2),1,D5383&lt;=PERCENTILE($D$3:$D$5882,0.4),2,D5383&lt;=PERCENTILE($D$3:$D$5882,0.6),3,D5383&lt;=PERCENTILE($D$3:$D$5882,0.8),4,TRUE,5)</f>
        <v>3</v>
      </c>
      <c r="H5383" s="3" t="str" cm="1">
        <f t="array" ref="H5383">_xlfn.IFS(AND(E5383&gt;=4,F5383&gt;=4,G5383&gt;=4),"Champions",AND(E5383&gt;=3,F5383&gt;=3,G5383&gt;=3),"Loyal Customers",AND(E5383&lt;=2,F5383&gt;=3),"At Risk",AND(E5383&lt;=2,F5383&lt;=2,G5383&lt;=2),"Lost",AND(E5383&gt;=4,F5383&lt;=2),"New/Promising",TRUE,"Needs Attention")</f>
        <v>Needs Attention</v>
      </c>
      <c r="I5383" s="3" t="str">
        <f t="shared" si="88"/>
        <v>Active</v>
      </c>
      <c r="J5383" s="3" t="str">
        <f>_xlfn.XLOOKUP(A5383,'Country_Lookup'!$D:$D,'Country_Lookup'!$E:$E)</f>
        <v>United Kingdom</v>
      </c>
    </row>
    <row r="5384" spans="1:10" x14ac:dyDescent="0.3">
      <c r="A5384">
        <v>17789</v>
      </c>
      <c r="B5384">
        <v>281</v>
      </c>
      <c r="C5384">
        <v>2</v>
      </c>
      <c r="D5384">
        <v>397.14999999999969</v>
      </c>
      <c r="E5384" cm="1">
        <f t="array" ref="E5384">_xlfn.IFS(B5384&lt;=PERCENTILE($B$3:$B$5882,0.2),5,B5384&lt;=PERCENTILE($B$3:$B$5882,0.4),4,B5384&lt;=PERCENTILE($B$3:$B$5882,0.6),3,B5384&lt;=PERCENTILE($B$3:$B$5882,0.8),2,TRUE,1)</f>
        <v>2</v>
      </c>
      <c r="F5384" cm="1">
        <f t="array" ref="F5384">_xlfn.IFS(C5384&lt;=PERCENTILE($C$3:$C$5882,0.2),1,C5384&lt;=PERCENTILE($C$3:$C$5882,0.4),2,C5384&lt;=PERCENTILE($C$3:$C$5882,0.6),3,C5384&lt;=PERCENTILE($C$3:$C$5882,0.8),4,TRUE,5)</f>
        <v>2</v>
      </c>
      <c r="G5384" cm="1">
        <f t="array" ref="G5384">_xlfn.IFS(D5384&lt;=PERCENTILE($D$3:$D$5882,0.2),1,D5384&lt;=PERCENTILE($D$3:$D$5882,0.4),2,D5384&lt;=PERCENTILE($D$3:$D$5882,0.6),3,D5384&lt;=PERCENTILE($D$3:$D$5882,0.8),4,TRUE,5)</f>
        <v>2</v>
      </c>
      <c r="H5384" s="3" t="str" cm="1">
        <f t="array" ref="H5384">_xlfn.IFS(AND(E5384&gt;=4,F5384&gt;=4,G5384&gt;=4),"Champions",AND(E5384&gt;=3,F5384&gt;=3,G5384&gt;=3),"Loyal Customers",AND(E5384&lt;=2,F5384&gt;=3),"At Risk",AND(E5384&lt;=2,F5384&lt;=2,G5384&lt;=2),"Lost",AND(E5384&gt;=4,F5384&lt;=2),"New/Promising",TRUE,"Needs Attention")</f>
        <v>Lost</v>
      </c>
      <c r="I5384" s="3" t="str">
        <f t="shared" si="88"/>
        <v>Churned</v>
      </c>
      <c r="J5384" s="3" t="str">
        <f>_xlfn.XLOOKUP(A5384,'Country_Lookup'!$D:$D,'Country_Lookup'!$E:$E)</f>
        <v>United Kingdom</v>
      </c>
    </row>
    <row r="5385" spans="1:10" x14ac:dyDescent="0.3">
      <c r="A5385">
        <v>17790</v>
      </c>
      <c r="B5385">
        <v>26</v>
      </c>
      <c r="C5385">
        <v>20</v>
      </c>
      <c r="D5385">
        <v>2783.6099999999883</v>
      </c>
      <c r="E5385" cm="1">
        <f t="array" ref="E5385">_xlfn.IFS(B5385&lt;=PERCENTILE($B$3:$B$5882,0.2),5,B5385&lt;=PERCENTILE($B$3:$B$5882,0.4),4,B5385&lt;=PERCENTILE($B$3:$B$5882,0.6),3,B5385&lt;=PERCENTILE($B$3:$B$5882,0.8),2,TRUE,1)</f>
        <v>4</v>
      </c>
      <c r="F5385" cm="1">
        <f t="array" ref="F5385">_xlfn.IFS(C5385&lt;=PERCENTILE($C$3:$C$5882,0.2),1,C5385&lt;=PERCENTILE($C$3:$C$5882,0.4),2,C5385&lt;=PERCENTILE($C$3:$C$5882,0.6),3,C5385&lt;=PERCENTILE($C$3:$C$5882,0.8),4,TRUE,5)</f>
        <v>5</v>
      </c>
      <c r="G5385" cm="1">
        <f t="array" ref="G5385">_xlfn.IFS(D5385&lt;=PERCENTILE($D$3:$D$5882,0.2),1,D5385&lt;=PERCENTILE($D$3:$D$5882,0.4),2,D5385&lt;=PERCENTILE($D$3:$D$5882,0.6),3,D5385&lt;=PERCENTILE($D$3:$D$5882,0.8),4,TRUE,5)</f>
        <v>4</v>
      </c>
      <c r="H5385" s="3" t="str" cm="1">
        <f t="array" ref="H5385">_xlfn.IFS(AND(E5385&gt;=4,F5385&gt;=4,G5385&gt;=4),"Champions",AND(E5385&gt;=3,F5385&gt;=3,G5385&gt;=3),"Loyal Customers",AND(E5385&lt;=2,F5385&gt;=3),"At Risk",AND(E5385&lt;=2,F5385&lt;=2,G5385&lt;=2),"Lost",AND(E5385&gt;=4,F5385&lt;=2),"New/Promising",TRUE,"Needs Attention")</f>
        <v>Champions</v>
      </c>
      <c r="I5385" s="3" t="str">
        <f t="shared" si="88"/>
        <v>Active</v>
      </c>
      <c r="J5385" s="3" t="str">
        <f>_xlfn.XLOOKUP(A5385,'Country_Lookup'!$D:$D,'Country_Lookup'!$E:$E)</f>
        <v>United Kingdom</v>
      </c>
    </row>
    <row r="5386" spans="1:10" x14ac:dyDescent="0.3">
      <c r="A5386">
        <v>17791</v>
      </c>
      <c r="B5386">
        <v>29</v>
      </c>
      <c r="C5386">
        <v>1</v>
      </c>
      <c r="D5386">
        <v>106.1</v>
      </c>
      <c r="E5386" cm="1">
        <f t="array" ref="E5386">_xlfn.IFS(B5386&lt;=PERCENTILE($B$3:$B$5882,0.2),5,B5386&lt;=PERCENTILE($B$3:$B$5882,0.4),4,B5386&lt;=PERCENTILE($B$3:$B$5882,0.6),3,B5386&lt;=PERCENTILE($B$3:$B$5882,0.8),2,TRUE,1)</f>
        <v>4</v>
      </c>
      <c r="F5386" cm="1">
        <f t="array" ref="F5386">_xlfn.IFS(C5386&lt;=PERCENTILE($C$3:$C$5882,0.2),1,C5386&lt;=PERCENTILE($C$3:$C$5882,0.4),2,C5386&lt;=PERCENTILE($C$3:$C$5882,0.6),3,C5386&lt;=PERCENTILE($C$3:$C$5882,0.8),4,TRUE,5)</f>
        <v>1</v>
      </c>
      <c r="G5386" cm="1">
        <f t="array" ref="G5386">_xlfn.IFS(D5386&lt;=PERCENTILE($D$3:$D$5882,0.2),1,D5386&lt;=PERCENTILE($D$3:$D$5882,0.4),2,D5386&lt;=PERCENTILE($D$3:$D$5882,0.6),3,D5386&lt;=PERCENTILE($D$3:$D$5882,0.8),4,TRUE,5)</f>
        <v>1</v>
      </c>
      <c r="H5386" s="3" t="str" cm="1">
        <f t="array" ref="H5386">_xlfn.IFS(AND(E5386&gt;=4,F5386&gt;=4,G5386&gt;=4),"Champions",AND(E5386&gt;=3,F5386&gt;=3,G5386&gt;=3),"Loyal Customers",AND(E5386&lt;=2,F5386&gt;=3),"At Risk",AND(E5386&lt;=2,F5386&lt;=2,G5386&lt;=2),"Lost",AND(E5386&gt;=4,F5386&lt;=2),"New/Promising",TRUE,"Needs Attention")</f>
        <v>New/Promising</v>
      </c>
      <c r="I5386" s="3" t="str">
        <f t="shared" si="88"/>
        <v>Active</v>
      </c>
      <c r="J5386" s="3" t="str">
        <f>_xlfn.XLOOKUP(A5386,'Country_Lookup'!$D:$D,'Country_Lookup'!$E:$E)</f>
        <v>United Kingdom</v>
      </c>
    </row>
    <row r="5387" spans="1:10" x14ac:dyDescent="0.3">
      <c r="A5387">
        <v>17792</v>
      </c>
      <c r="B5387">
        <v>467</v>
      </c>
      <c r="C5387">
        <v>2</v>
      </c>
      <c r="D5387">
        <v>370.04999999999967</v>
      </c>
      <c r="E5387" cm="1">
        <f t="array" ref="E5387">_xlfn.IFS(B5387&lt;=PERCENTILE($B$3:$B$5882,0.2),5,B5387&lt;=PERCENTILE($B$3:$B$5882,0.4),4,B5387&lt;=PERCENTILE($B$3:$B$5882,0.6),3,B5387&lt;=PERCENTILE($B$3:$B$5882,0.8),2,TRUE,1)</f>
        <v>1</v>
      </c>
      <c r="F5387" cm="1">
        <f t="array" ref="F5387">_xlfn.IFS(C5387&lt;=PERCENTILE($C$3:$C$5882,0.2),1,C5387&lt;=PERCENTILE($C$3:$C$5882,0.4),2,C5387&lt;=PERCENTILE($C$3:$C$5882,0.6),3,C5387&lt;=PERCENTILE($C$3:$C$5882,0.8),4,TRUE,5)</f>
        <v>2</v>
      </c>
      <c r="G5387" cm="1">
        <f t="array" ref="G5387">_xlfn.IFS(D5387&lt;=PERCENTILE($D$3:$D$5882,0.2),1,D5387&lt;=PERCENTILE($D$3:$D$5882,0.4),2,D5387&lt;=PERCENTILE($D$3:$D$5882,0.6),3,D5387&lt;=PERCENTILE($D$3:$D$5882,0.8),4,TRUE,5)</f>
        <v>2</v>
      </c>
      <c r="H5387" s="3" t="str" cm="1">
        <f t="array" ref="H5387">_xlfn.IFS(AND(E5387&gt;=4,F5387&gt;=4,G5387&gt;=4),"Champions",AND(E5387&gt;=3,F5387&gt;=3,G5387&gt;=3),"Loyal Customers",AND(E5387&lt;=2,F5387&gt;=3),"At Risk",AND(E5387&lt;=2,F5387&lt;=2,G5387&lt;=2),"Lost",AND(E5387&gt;=4,F5387&lt;=2),"New/Promising",TRUE,"Needs Attention")</f>
        <v>Lost</v>
      </c>
      <c r="I5387" s="3" t="str">
        <f t="shared" si="88"/>
        <v>Churned</v>
      </c>
      <c r="J5387" s="3" t="str">
        <f>_xlfn.XLOOKUP(A5387,'Country_Lookup'!$D:$D,'Country_Lookup'!$E:$E)</f>
        <v>United Kingdom</v>
      </c>
    </row>
    <row r="5388" spans="1:10" x14ac:dyDescent="0.3">
      <c r="A5388">
        <v>17793</v>
      </c>
      <c r="B5388">
        <v>25</v>
      </c>
      <c r="C5388">
        <v>1</v>
      </c>
      <c r="D5388">
        <v>323.04000000000042</v>
      </c>
      <c r="E5388" cm="1">
        <f t="array" ref="E5388">_xlfn.IFS(B5388&lt;=PERCENTILE($B$3:$B$5882,0.2),5,B5388&lt;=PERCENTILE($B$3:$B$5882,0.4),4,B5388&lt;=PERCENTILE($B$3:$B$5882,0.6),3,B5388&lt;=PERCENTILE($B$3:$B$5882,0.8),2,TRUE,1)</f>
        <v>4</v>
      </c>
      <c r="F5388" cm="1">
        <f t="array" ref="F5388">_xlfn.IFS(C5388&lt;=PERCENTILE($C$3:$C$5882,0.2),1,C5388&lt;=PERCENTILE($C$3:$C$5882,0.4),2,C5388&lt;=PERCENTILE($C$3:$C$5882,0.6),3,C5388&lt;=PERCENTILE($C$3:$C$5882,0.8),4,TRUE,5)</f>
        <v>1</v>
      </c>
      <c r="G5388" cm="1">
        <f t="array" ref="G5388">_xlfn.IFS(D5388&lt;=PERCENTILE($D$3:$D$5882,0.2),1,D5388&lt;=PERCENTILE($D$3:$D$5882,0.4),2,D5388&lt;=PERCENTILE($D$3:$D$5882,0.6),3,D5388&lt;=PERCENTILE($D$3:$D$5882,0.8),4,TRUE,5)</f>
        <v>2</v>
      </c>
      <c r="H5388" s="3" t="str" cm="1">
        <f t="array" ref="H5388">_xlfn.IFS(AND(E5388&gt;=4,F5388&gt;=4,G5388&gt;=4),"Champions",AND(E5388&gt;=3,F5388&gt;=3,G5388&gt;=3),"Loyal Customers",AND(E5388&lt;=2,F5388&gt;=3),"At Risk",AND(E5388&lt;=2,F5388&lt;=2,G5388&lt;=2),"Lost",AND(E5388&gt;=4,F5388&lt;=2),"New/Promising",TRUE,"Needs Attention")</f>
        <v>New/Promising</v>
      </c>
      <c r="I5388" s="3" t="str">
        <f t="shared" si="88"/>
        <v>Active</v>
      </c>
      <c r="J5388" s="3" t="str">
        <f>_xlfn.XLOOKUP(A5388,'Country_Lookup'!$D:$D,'Country_Lookup'!$E:$E)</f>
        <v>United Kingdom</v>
      </c>
    </row>
    <row r="5389" spans="1:10" x14ac:dyDescent="0.3">
      <c r="A5389">
        <v>17794</v>
      </c>
      <c r="B5389">
        <v>686</v>
      </c>
      <c r="C5389">
        <v>2</v>
      </c>
      <c r="D5389">
        <v>147.29999999999998</v>
      </c>
      <c r="E5389" cm="1">
        <f t="array" ref="E5389">_xlfn.IFS(B5389&lt;=PERCENTILE($B$3:$B$5882,0.2),5,B5389&lt;=PERCENTILE($B$3:$B$5882,0.4),4,B5389&lt;=PERCENTILE($B$3:$B$5882,0.6),3,B5389&lt;=PERCENTILE($B$3:$B$5882,0.8),2,TRUE,1)</f>
        <v>1</v>
      </c>
      <c r="F5389" cm="1">
        <f t="array" ref="F5389">_xlfn.IFS(C5389&lt;=PERCENTILE($C$3:$C$5882,0.2),1,C5389&lt;=PERCENTILE($C$3:$C$5882,0.4),2,C5389&lt;=PERCENTILE($C$3:$C$5882,0.6),3,C5389&lt;=PERCENTILE($C$3:$C$5882,0.8),4,TRUE,5)</f>
        <v>2</v>
      </c>
      <c r="G5389" cm="1">
        <f t="array" ref="G5389">_xlfn.IFS(D5389&lt;=PERCENTILE($D$3:$D$5882,0.2),1,D5389&lt;=PERCENTILE($D$3:$D$5882,0.4),2,D5389&lt;=PERCENTILE($D$3:$D$5882,0.6),3,D5389&lt;=PERCENTILE($D$3:$D$5882,0.8),4,TRUE,5)</f>
        <v>1</v>
      </c>
      <c r="H5389" s="3" t="str" cm="1">
        <f t="array" ref="H5389">_xlfn.IFS(AND(E5389&gt;=4,F5389&gt;=4,G5389&gt;=4),"Champions",AND(E5389&gt;=3,F5389&gt;=3,G5389&gt;=3),"Loyal Customers",AND(E5389&lt;=2,F5389&gt;=3),"At Risk",AND(E5389&lt;=2,F5389&lt;=2,G5389&lt;=2),"Lost",AND(E5389&gt;=4,F5389&lt;=2),"New/Promising",TRUE,"Needs Attention")</f>
        <v>Lost</v>
      </c>
      <c r="I5389" s="3" t="str">
        <f t="shared" si="88"/>
        <v>Churned</v>
      </c>
      <c r="J5389" s="3" t="str">
        <f>_xlfn.XLOOKUP(A5389,'Country_Lookup'!$D:$D,'Country_Lookup'!$E:$E)</f>
        <v>United Kingdom</v>
      </c>
    </row>
    <row r="5390" spans="1:10" x14ac:dyDescent="0.3">
      <c r="A5390">
        <v>17795</v>
      </c>
      <c r="B5390">
        <v>179</v>
      </c>
      <c r="C5390">
        <v>2</v>
      </c>
      <c r="D5390">
        <v>350.38999999999976</v>
      </c>
      <c r="E5390" cm="1">
        <f t="array" ref="E5390">_xlfn.IFS(B5390&lt;=PERCENTILE($B$3:$B$5882,0.2),5,B5390&lt;=PERCENTILE($B$3:$B$5882,0.4),4,B5390&lt;=PERCENTILE($B$3:$B$5882,0.6),3,B5390&lt;=PERCENTILE($B$3:$B$5882,0.8),2,TRUE,1)</f>
        <v>3</v>
      </c>
      <c r="F5390" cm="1">
        <f t="array" ref="F5390">_xlfn.IFS(C5390&lt;=PERCENTILE($C$3:$C$5882,0.2),1,C5390&lt;=PERCENTILE($C$3:$C$5882,0.4),2,C5390&lt;=PERCENTILE($C$3:$C$5882,0.6),3,C5390&lt;=PERCENTILE($C$3:$C$5882,0.8),4,TRUE,5)</f>
        <v>2</v>
      </c>
      <c r="G5390" cm="1">
        <f t="array" ref="G5390">_xlfn.IFS(D5390&lt;=PERCENTILE($D$3:$D$5882,0.2),1,D5390&lt;=PERCENTILE($D$3:$D$5882,0.4),2,D5390&lt;=PERCENTILE($D$3:$D$5882,0.6),3,D5390&lt;=PERCENTILE($D$3:$D$5882,0.8),4,TRUE,5)</f>
        <v>2</v>
      </c>
      <c r="H5390" s="3" t="str" cm="1">
        <f t="array" ref="H5390">_xlfn.IFS(AND(E5390&gt;=4,F5390&gt;=4,G5390&gt;=4),"Champions",AND(E5390&gt;=3,F5390&gt;=3,G5390&gt;=3),"Loyal Customers",AND(E5390&lt;=2,F5390&gt;=3),"At Risk",AND(E5390&lt;=2,F5390&lt;=2,G5390&lt;=2),"Lost",AND(E5390&gt;=4,F5390&lt;=2),"New/Promising",TRUE,"Needs Attention")</f>
        <v>Needs Attention</v>
      </c>
      <c r="I5390" s="3" t="str">
        <f t="shared" si="88"/>
        <v>Churned</v>
      </c>
      <c r="J5390" s="3" t="str">
        <f>_xlfn.XLOOKUP(A5390,'Country_Lookup'!$D:$D,'Country_Lookup'!$E:$E)</f>
        <v>United Kingdom</v>
      </c>
    </row>
    <row r="5391" spans="1:10" x14ac:dyDescent="0.3">
      <c r="A5391">
        <v>17796</v>
      </c>
      <c r="B5391">
        <v>40</v>
      </c>
      <c r="C5391">
        <v>7</v>
      </c>
      <c r="D5391">
        <v>1361.9899999999952</v>
      </c>
      <c r="E5391" cm="1">
        <f t="array" ref="E5391">_xlfn.IFS(B5391&lt;=PERCENTILE($B$3:$B$5882,0.2),5,B5391&lt;=PERCENTILE($B$3:$B$5882,0.4),4,B5391&lt;=PERCENTILE($B$3:$B$5882,0.6),3,B5391&lt;=PERCENTILE($B$3:$B$5882,0.8),2,TRUE,1)</f>
        <v>4</v>
      </c>
      <c r="F5391" cm="1">
        <f t="array" ref="F5391">_xlfn.IFS(C5391&lt;=PERCENTILE($C$3:$C$5882,0.2),1,C5391&lt;=PERCENTILE($C$3:$C$5882,0.4),2,C5391&lt;=PERCENTILE($C$3:$C$5882,0.6),3,C5391&lt;=PERCENTILE($C$3:$C$5882,0.8),4,TRUE,5)</f>
        <v>4</v>
      </c>
      <c r="G5391" cm="1">
        <f t="array" ref="G5391">_xlfn.IFS(D5391&lt;=PERCENTILE($D$3:$D$5882,0.2),1,D5391&lt;=PERCENTILE($D$3:$D$5882,0.4),2,D5391&lt;=PERCENTILE($D$3:$D$5882,0.6),3,D5391&lt;=PERCENTILE($D$3:$D$5882,0.8),4,TRUE,5)</f>
        <v>4</v>
      </c>
      <c r="H5391" s="3" t="str" cm="1">
        <f t="array" ref="H5391">_xlfn.IFS(AND(E5391&gt;=4,F5391&gt;=4,G5391&gt;=4),"Champions",AND(E5391&gt;=3,F5391&gt;=3,G5391&gt;=3),"Loyal Customers",AND(E5391&lt;=2,F5391&gt;=3),"At Risk",AND(E5391&lt;=2,F5391&lt;=2,G5391&lt;=2),"Lost",AND(E5391&gt;=4,F5391&lt;=2),"New/Promising",TRUE,"Needs Attention")</f>
        <v>Champions</v>
      </c>
      <c r="I5391" s="3" t="str">
        <f t="shared" si="88"/>
        <v>Active</v>
      </c>
      <c r="J5391" s="3" t="str">
        <f>_xlfn.XLOOKUP(A5391,'Country_Lookup'!$D:$D,'Country_Lookup'!$E:$E)</f>
        <v>United Kingdom</v>
      </c>
    </row>
    <row r="5392" spans="1:10" x14ac:dyDescent="0.3">
      <c r="A5392">
        <v>17797</v>
      </c>
      <c r="B5392">
        <v>22</v>
      </c>
      <c r="C5392">
        <v>8</v>
      </c>
      <c r="D5392">
        <v>1985.8699999999958</v>
      </c>
      <c r="E5392" cm="1">
        <f t="array" ref="E5392">_xlfn.IFS(B5392&lt;=PERCENTILE($B$3:$B$5882,0.2),5,B5392&lt;=PERCENTILE($B$3:$B$5882,0.4),4,B5392&lt;=PERCENTILE($B$3:$B$5882,0.6),3,B5392&lt;=PERCENTILE($B$3:$B$5882,0.8),2,TRUE,1)</f>
        <v>4</v>
      </c>
      <c r="F5392" cm="1">
        <f t="array" ref="F5392">_xlfn.IFS(C5392&lt;=PERCENTILE($C$3:$C$5882,0.2),1,C5392&lt;=PERCENTILE($C$3:$C$5882,0.4),2,C5392&lt;=PERCENTILE($C$3:$C$5882,0.6),3,C5392&lt;=PERCENTILE($C$3:$C$5882,0.8),4,TRUE,5)</f>
        <v>4</v>
      </c>
      <c r="G5392" cm="1">
        <f t="array" ref="G5392">_xlfn.IFS(D5392&lt;=PERCENTILE($D$3:$D$5882,0.2),1,D5392&lt;=PERCENTILE($D$3:$D$5882,0.4),2,D5392&lt;=PERCENTILE($D$3:$D$5882,0.6),3,D5392&lt;=PERCENTILE($D$3:$D$5882,0.8),4,TRUE,5)</f>
        <v>4</v>
      </c>
      <c r="H5392" s="3" t="str" cm="1">
        <f t="array" ref="H5392">_xlfn.IFS(AND(E5392&gt;=4,F5392&gt;=4,G5392&gt;=4),"Champions",AND(E5392&gt;=3,F5392&gt;=3,G5392&gt;=3),"Loyal Customers",AND(E5392&lt;=2,F5392&gt;=3),"At Risk",AND(E5392&lt;=2,F5392&lt;=2,G5392&lt;=2),"Lost",AND(E5392&gt;=4,F5392&lt;=2),"New/Promising",TRUE,"Needs Attention")</f>
        <v>Champions</v>
      </c>
      <c r="I5392" s="3" t="str">
        <f t="shared" si="88"/>
        <v>Active</v>
      </c>
      <c r="J5392" s="3" t="str">
        <f>_xlfn.XLOOKUP(A5392,'Country_Lookup'!$D:$D,'Country_Lookup'!$E:$E)</f>
        <v>United Kingdom</v>
      </c>
    </row>
    <row r="5393" spans="1:10" x14ac:dyDescent="0.3">
      <c r="A5393">
        <v>17798</v>
      </c>
      <c r="B5393">
        <v>581</v>
      </c>
      <c r="C5393">
        <v>1</v>
      </c>
      <c r="D5393">
        <v>183.09000000000012</v>
      </c>
      <c r="E5393" cm="1">
        <f t="array" ref="E5393">_xlfn.IFS(B5393&lt;=PERCENTILE($B$3:$B$5882,0.2),5,B5393&lt;=PERCENTILE($B$3:$B$5882,0.4),4,B5393&lt;=PERCENTILE($B$3:$B$5882,0.6),3,B5393&lt;=PERCENTILE($B$3:$B$5882,0.8),2,TRUE,1)</f>
        <v>1</v>
      </c>
      <c r="F5393" cm="1">
        <f t="array" ref="F5393">_xlfn.IFS(C5393&lt;=PERCENTILE($C$3:$C$5882,0.2),1,C5393&lt;=PERCENTILE($C$3:$C$5882,0.4),2,C5393&lt;=PERCENTILE($C$3:$C$5882,0.6),3,C5393&lt;=PERCENTILE($C$3:$C$5882,0.8),4,TRUE,5)</f>
        <v>1</v>
      </c>
      <c r="G5393" cm="1">
        <f t="array" ref="G5393">_xlfn.IFS(D5393&lt;=PERCENTILE($D$3:$D$5882,0.2),1,D5393&lt;=PERCENTILE($D$3:$D$5882,0.4),2,D5393&lt;=PERCENTILE($D$3:$D$5882,0.6),3,D5393&lt;=PERCENTILE($D$3:$D$5882,0.8),4,TRUE,5)</f>
        <v>1</v>
      </c>
      <c r="H5393" s="3" t="str" cm="1">
        <f t="array" ref="H5393">_xlfn.IFS(AND(E5393&gt;=4,F5393&gt;=4,G5393&gt;=4),"Champions",AND(E5393&gt;=3,F5393&gt;=3,G5393&gt;=3),"Loyal Customers",AND(E5393&lt;=2,F5393&gt;=3),"At Risk",AND(E5393&lt;=2,F5393&lt;=2,G5393&lt;=2),"Lost",AND(E5393&gt;=4,F5393&lt;=2),"New/Promising",TRUE,"Needs Attention")</f>
        <v>Lost</v>
      </c>
      <c r="I5393" s="3" t="str">
        <f t="shared" si="88"/>
        <v>Churned</v>
      </c>
      <c r="J5393" s="3" t="str">
        <f>_xlfn.XLOOKUP(A5393,'Country_Lookup'!$D:$D,'Country_Lookup'!$E:$E)</f>
        <v>United Kingdom</v>
      </c>
    </row>
    <row r="5394" spans="1:10" x14ac:dyDescent="0.3">
      <c r="A5394">
        <v>17799</v>
      </c>
      <c r="B5394">
        <v>22</v>
      </c>
      <c r="C5394">
        <v>20</v>
      </c>
      <c r="D5394">
        <v>6341.8899999999767</v>
      </c>
      <c r="E5394" cm="1">
        <f t="array" ref="E5394">_xlfn.IFS(B5394&lt;=PERCENTILE($B$3:$B$5882,0.2),5,B5394&lt;=PERCENTILE($B$3:$B$5882,0.4),4,B5394&lt;=PERCENTILE($B$3:$B$5882,0.6),3,B5394&lt;=PERCENTILE($B$3:$B$5882,0.8),2,TRUE,1)</f>
        <v>4</v>
      </c>
      <c r="F5394" cm="1">
        <f t="array" ref="F5394">_xlfn.IFS(C5394&lt;=PERCENTILE($C$3:$C$5882,0.2),1,C5394&lt;=PERCENTILE($C$3:$C$5882,0.4),2,C5394&lt;=PERCENTILE($C$3:$C$5882,0.6),3,C5394&lt;=PERCENTILE($C$3:$C$5882,0.8),4,TRUE,5)</f>
        <v>5</v>
      </c>
      <c r="G5394" cm="1">
        <f t="array" ref="G5394">_xlfn.IFS(D5394&lt;=PERCENTILE($D$3:$D$5882,0.2),1,D5394&lt;=PERCENTILE($D$3:$D$5882,0.4),2,D5394&lt;=PERCENTILE($D$3:$D$5882,0.6),3,D5394&lt;=PERCENTILE($D$3:$D$5882,0.8),4,TRUE,5)</f>
        <v>5</v>
      </c>
      <c r="H5394" s="3" t="str" cm="1">
        <f t="array" ref="H5394">_xlfn.IFS(AND(E5394&gt;=4,F5394&gt;=4,G5394&gt;=4),"Champions",AND(E5394&gt;=3,F5394&gt;=3,G5394&gt;=3),"Loyal Customers",AND(E5394&lt;=2,F5394&gt;=3),"At Risk",AND(E5394&lt;=2,F5394&lt;=2,G5394&lt;=2),"Lost",AND(E5394&gt;=4,F5394&lt;=2),"New/Promising",TRUE,"Needs Attention")</f>
        <v>Champions</v>
      </c>
      <c r="I5394" s="3" t="str">
        <f t="shared" si="88"/>
        <v>Active</v>
      </c>
      <c r="J5394" s="3" t="str">
        <f>_xlfn.XLOOKUP(A5394,'Country_Lookup'!$D:$D,'Country_Lookup'!$E:$E)</f>
        <v>United Kingdom</v>
      </c>
    </row>
    <row r="5395" spans="1:10" x14ac:dyDescent="0.3">
      <c r="A5395">
        <v>17800</v>
      </c>
      <c r="B5395">
        <v>37</v>
      </c>
      <c r="C5395">
        <v>9</v>
      </c>
      <c r="D5395">
        <v>1199.0099999999984</v>
      </c>
      <c r="E5395" cm="1">
        <f t="array" ref="E5395">_xlfn.IFS(B5395&lt;=PERCENTILE($B$3:$B$5882,0.2),5,B5395&lt;=PERCENTILE($B$3:$B$5882,0.4),4,B5395&lt;=PERCENTILE($B$3:$B$5882,0.6),3,B5395&lt;=PERCENTILE($B$3:$B$5882,0.8),2,TRUE,1)</f>
        <v>4</v>
      </c>
      <c r="F5395" cm="1">
        <f t="array" ref="F5395">_xlfn.IFS(C5395&lt;=PERCENTILE($C$3:$C$5882,0.2),1,C5395&lt;=PERCENTILE($C$3:$C$5882,0.4),2,C5395&lt;=PERCENTILE($C$3:$C$5882,0.6),3,C5395&lt;=PERCENTILE($C$3:$C$5882,0.8),4,TRUE,5)</f>
        <v>5</v>
      </c>
      <c r="G5395" cm="1">
        <f t="array" ref="G5395">_xlfn.IFS(D5395&lt;=PERCENTILE($D$3:$D$5882,0.2),1,D5395&lt;=PERCENTILE($D$3:$D$5882,0.4),2,D5395&lt;=PERCENTILE($D$3:$D$5882,0.6),3,D5395&lt;=PERCENTILE($D$3:$D$5882,0.8),4,TRUE,5)</f>
        <v>3</v>
      </c>
      <c r="H5395" s="3" t="str" cm="1">
        <f t="array" ref="H5395">_xlfn.IFS(AND(E5395&gt;=4,F5395&gt;=4,G5395&gt;=4),"Champions",AND(E5395&gt;=3,F5395&gt;=3,G5395&gt;=3),"Loyal Customers",AND(E5395&lt;=2,F5395&gt;=3),"At Risk",AND(E5395&lt;=2,F5395&lt;=2,G5395&lt;=2),"Lost",AND(E5395&gt;=4,F5395&lt;=2),"New/Promising",TRUE,"Needs Attention")</f>
        <v>Loyal Customers</v>
      </c>
      <c r="I5395" s="3" t="str">
        <f t="shared" si="88"/>
        <v>Active</v>
      </c>
      <c r="J5395" s="3" t="str">
        <f>_xlfn.XLOOKUP(A5395,'Country_Lookup'!$D:$D,'Country_Lookup'!$E:$E)</f>
        <v>United Kingdom</v>
      </c>
    </row>
    <row r="5396" spans="1:10" x14ac:dyDescent="0.3">
      <c r="A5396">
        <v>17801</v>
      </c>
      <c r="B5396">
        <v>451</v>
      </c>
      <c r="C5396">
        <v>3</v>
      </c>
      <c r="D5396">
        <v>798.33000000000141</v>
      </c>
      <c r="E5396" cm="1">
        <f t="array" ref="E5396">_xlfn.IFS(B5396&lt;=PERCENTILE($B$3:$B$5882,0.2),5,B5396&lt;=PERCENTILE($B$3:$B$5882,0.4),4,B5396&lt;=PERCENTILE($B$3:$B$5882,0.6),3,B5396&lt;=PERCENTILE($B$3:$B$5882,0.8),2,TRUE,1)</f>
        <v>1</v>
      </c>
      <c r="F5396" cm="1">
        <f t="array" ref="F5396">_xlfn.IFS(C5396&lt;=PERCENTILE($C$3:$C$5882,0.2),1,C5396&lt;=PERCENTILE($C$3:$C$5882,0.4),2,C5396&lt;=PERCENTILE($C$3:$C$5882,0.6),3,C5396&lt;=PERCENTILE($C$3:$C$5882,0.8),4,TRUE,5)</f>
        <v>3</v>
      </c>
      <c r="G5396" cm="1">
        <f t="array" ref="G5396">_xlfn.IFS(D5396&lt;=PERCENTILE($D$3:$D$5882,0.2),1,D5396&lt;=PERCENTILE($D$3:$D$5882,0.4),2,D5396&lt;=PERCENTILE($D$3:$D$5882,0.6),3,D5396&lt;=PERCENTILE($D$3:$D$5882,0.8),4,TRUE,5)</f>
        <v>3</v>
      </c>
      <c r="H5396" s="3" t="str" cm="1">
        <f t="array" ref="H5396">_xlfn.IFS(AND(E5396&gt;=4,F5396&gt;=4,G5396&gt;=4),"Champions",AND(E5396&gt;=3,F5396&gt;=3,G5396&gt;=3),"Loyal Customers",AND(E5396&lt;=2,F5396&gt;=3),"At Risk",AND(E5396&lt;=2,F5396&lt;=2,G5396&lt;=2),"Lost",AND(E5396&gt;=4,F5396&lt;=2),"New/Promising",TRUE,"Needs Attention")</f>
        <v>At Risk</v>
      </c>
      <c r="I5396" s="3" t="str">
        <f t="shared" si="88"/>
        <v>Churned</v>
      </c>
      <c r="J5396" s="3" t="str">
        <f>_xlfn.XLOOKUP(A5396,'Country_Lookup'!$D:$D,'Country_Lookup'!$E:$E)</f>
        <v>United Kingdom</v>
      </c>
    </row>
    <row r="5397" spans="1:10" x14ac:dyDescent="0.3">
      <c r="A5397">
        <v>17802</v>
      </c>
      <c r="B5397">
        <v>82</v>
      </c>
      <c r="C5397">
        <v>10</v>
      </c>
      <c r="D5397">
        <v>5053.1199999999772</v>
      </c>
      <c r="E5397" cm="1">
        <f t="array" ref="E5397">_xlfn.IFS(B5397&lt;=PERCENTILE($B$3:$B$5882,0.2),5,B5397&lt;=PERCENTILE($B$3:$B$5882,0.4),4,B5397&lt;=PERCENTILE($B$3:$B$5882,0.6),3,B5397&lt;=PERCENTILE($B$3:$B$5882,0.8),2,TRUE,1)</f>
        <v>3</v>
      </c>
      <c r="F5397" cm="1">
        <f t="array" ref="F5397">_xlfn.IFS(C5397&lt;=PERCENTILE($C$3:$C$5882,0.2),1,C5397&lt;=PERCENTILE($C$3:$C$5882,0.4),2,C5397&lt;=PERCENTILE($C$3:$C$5882,0.6),3,C5397&lt;=PERCENTILE($C$3:$C$5882,0.8),4,TRUE,5)</f>
        <v>5</v>
      </c>
      <c r="G5397" cm="1">
        <f t="array" ref="G5397">_xlfn.IFS(D5397&lt;=PERCENTILE($D$3:$D$5882,0.2),1,D5397&lt;=PERCENTILE($D$3:$D$5882,0.4),2,D5397&lt;=PERCENTILE($D$3:$D$5882,0.6),3,D5397&lt;=PERCENTILE($D$3:$D$5882,0.8),4,TRUE,5)</f>
        <v>5</v>
      </c>
      <c r="H5397" s="3" t="str" cm="1">
        <f t="array" ref="H5397">_xlfn.IFS(AND(E5397&gt;=4,F5397&gt;=4,G5397&gt;=4),"Champions",AND(E5397&gt;=3,F5397&gt;=3,G5397&gt;=3),"Loyal Customers",AND(E5397&lt;=2,F5397&gt;=3),"At Risk",AND(E5397&lt;=2,F5397&lt;=2,G5397&lt;=2),"Lost",AND(E5397&gt;=4,F5397&lt;=2),"New/Promising",TRUE,"Needs Attention")</f>
        <v>Loyal Customers</v>
      </c>
      <c r="I5397" s="3" t="str">
        <f t="shared" si="88"/>
        <v>Active</v>
      </c>
      <c r="J5397" s="3" t="str">
        <f>_xlfn.XLOOKUP(A5397,'Country_Lookup'!$D:$D,'Country_Lookup'!$E:$E)</f>
        <v>United Kingdom</v>
      </c>
    </row>
    <row r="5398" spans="1:10" x14ac:dyDescent="0.3">
      <c r="A5398">
        <v>17803</v>
      </c>
      <c r="B5398">
        <v>392</v>
      </c>
      <c r="C5398">
        <v>1</v>
      </c>
      <c r="D5398">
        <v>184.65999999999997</v>
      </c>
      <c r="E5398" cm="1">
        <f t="array" ref="E5398">_xlfn.IFS(B5398&lt;=PERCENTILE($B$3:$B$5882,0.2),5,B5398&lt;=PERCENTILE($B$3:$B$5882,0.4),4,B5398&lt;=PERCENTILE($B$3:$B$5882,0.6),3,B5398&lt;=PERCENTILE($B$3:$B$5882,0.8),2,TRUE,1)</f>
        <v>2</v>
      </c>
      <c r="F5398" cm="1">
        <f t="array" ref="F5398">_xlfn.IFS(C5398&lt;=PERCENTILE($C$3:$C$5882,0.2),1,C5398&lt;=PERCENTILE($C$3:$C$5882,0.4),2,C5398&lt;=PERCENTILE($C$3:$C$5882,0.6),3,C5398&lt;=PERCENTILE($C$3:$C$5882,0.8),4,TRUE,5)</f>
        <v>1</v>
      </c>
      <c r="G5398" cm="1">
        <f t="array" ref="G5398">_xlfn.IFS(D5398&lt;=PERCENTILE($D$3:$D$5882,0.2),1,D5398&lt;=PERCENTILE($D$3:$D$5882,0.4),2,D5398&lt;=PERCENTILE($D$3:$D$5882,0.6),3,D5398&lt;=PERCENTILE($D$3:$D$5882,0.8),4,TRUE,5)</f>
        <v>1</v>
      </c>
      <c r="H5398" s="3" t="str" cm="1">
        <f t="array" ref="H5398">_xlfn.IFS(AND(E5398&gt;=4,F5398&gt;=4,G5398&gt;=4),"Champions",AND(E5398&gt;=3,F5398&gt;=3,G5398&gt;=3),"Loyal Customers",AND(E5398&lt;=2,F5398&gt;=3),"At Risk",AND(E5398&lt;=2,F5398&lt;=2,G5398&lt;=2),"Lost",AND(E5398&gt;=4,F5398&lt;=2),"New/Promising",TRUE,"Needs Attention")</f>
        <v>Lost</v>
      </c>
      <c r="I5398" s="3" t="str">
        <f t="shared" si="88"/>
        <v>Churned</v>
      </c>
      <c r="J5398" s="3" t="str">
        <f>_xlfn.XLOOKUP(A5398,'Country_Lookup'!$D:$D,'Country_Lookup'!$E:$E)</f>
        <v>United Kingdom</v>
      </c>
    </row>
    <row r="5399" spans="1:10" x14ac:dyDescent="0.3">
      <c r="A5399">
        <v>17804</v>
      </c>
      <c r="B5399">
        <v>376</v>
      </c>
      <c r="C5399">
        <v>3</v>
      </c>
      <c r="D5399">
        <v>385.2299999999999</v>
      </c>
      <c r="E5399" cm="1">
        <f t="array" ref="E5399">_xlfn.IFS(B5399&lt;=PERCENTILE($B$3:$B$5882,0.2),5,B5399&lt;=PERCENTILE($B$3:$B$5882,0.4),4,B5399&lt;=PERCENTILE($B$3:$B$5882,0.6),3,B5399&lt;=PERCENTILE($B$3:$B$5882,0.8),2,TRUE,1)</f>
        <v>2</v>
      </c>
      <c r="F5399" cm="1">
        <f t="array" ref="F5399">_xlfn.IFS(C5399&lt;=PERCENTILE($C$3:$C$5882,0.2),1,C5399&lt;=PERCENTILE($C$3:$C$5882,0.4),2,C5399&lt;=PERCENTILE($C$3:$C$5882,0.6),3,C5399&lt;=PERCENTILE($C$3:$C$5882,0.8),4,TRUE,5)</f>
        <v>3</v>
      </c>
      <c r="G5399" cm="1">
        <f t="array" ref="G5399">_xlfn.IFS(D5399&lt;=PERCENTILE($D$3:$D$5882,0.2),1,D5399&lt;=PERCENTILE($D$3:$D$5882,0.4),2,D5399&lt;=PERCENTILE($D$3:$D$5882,0.6),3,D5399&lt;=PERCENTILE($D$3:$D$5882,0.8),4,TRUE,5)</f>
        <v>2</v>
      </c>
      <c r="H5399" s="3" t="str" cm="1">
        <f t="array" ref="H5399">_xlfn.IFS(AND(E5399&gt;=4,F5399&gt;=4,G5399&gt;=4),"Champions",AND(E5399&gt;=3,F5399&gt;=3,G5399&gt;=3),"Loyal Customers",AND(E5399&lt;=2,F5399&gt;=3),"At Risk",AND(E5399&lt;=2,F5399&lt;=2,G5399&lt;=2),"Lost",AND(E5399&gt;=4,F5399&lt;=2),"New/Promising",TRUE,"Needs Attention")</f>
        <v>At Risk</v>
      </c>
      <c r="I5399" s="3" t="str">
        <f t="shared" si="88"/>
        <v>Churned</v>
      </c>
      <c r="J5399" s="3" t="str">
        <f>_xlfn.XLOOKUP(A5399,'Country_Lookup'!$D:$D,'Country_Lookup'!$E:$E)</f>
        <v>United Kingdom</v>
      </c>
    </row>
    <row r="5400" spans="1:10" x14ac:dyDescent="0.3">
      <c r="A5400">
        <v>17805</v>
      </c>
      <c r="B5400">
        <v>73</v>
      </c>
      <c r="C5400">
        <v>2</v>
      </c>
      <c r="D5400">
        <v>927.03</v>
      </c>
      <c r="E5400" cm="1">
        <f t="array" ref="E5400">_xlfn.IFS(B5400&lt;=PERCENTILE($B$3:$B$5882,0.2),5,B5400&lt;=PERCENTILE($B$3:$B$5882,0.4),4,B5400&lt;=PERCENTILE($B$3:$B$5882,0.6),3,B5400&lt;=PERCENTILE($B$3:$B$5882,0.8),2,TRUE,1)</f>
        <v>3</v>
      </c>
      <c r="F5400" cm="1">
        <f t="array" ref="F5400">_xlfn.IFS(C5400&lt;=PERCENTILE($C$3:$C$5882,0.2),1,C5400&lt;=PERCENTILE($C$3:$C$5882,0.4),2,C5400&lt;=PERCENTILE($C$3:$C$5882,0.6),3,C5400&lt;=PERCENTILE($C$3:$C$5882,0.8),4,TRUE,5)</f>
        <v>2</v>
      </c>
      <c r="G5400" cm="1">
        <f t="array" ref="G5400">_xlfn.IFS(D5400&lt;=PERCENTILE($D$3:$D$5882,0.2),1,D5400&lt;=PERCENTILE($D$3:$D$5882,0.4),2,D5400&lt;=PERCENTILE($D$3:$D$5882,0.6),3,D5400&lt;=PERCENTILE($D$3:$D$5882,0.8),4,TRUE,5)</f>
        <v>3</v>
      </c>
      <c r="H5400" s="3" t="str" cm="1">
        <f t="array" ref="H5400">_xlfn.IFS(AND(E5400&gt;=4,F5400&gt;=4,G5400&gt;=4),"Champions",AND(E5400&gt;=3,F5400&gt;=3,G5400&gt;=3),"Loyal Customers",AND(E5400&lt;=2,F5400&gt;=3),"At Risk",AND(E5400&lt;=2,F5400&lt;=2,G5400&lt;=2),"Lost",AND(E5400&gt;=4,F5400&lt;=2),"New/Promising",TRUE,"Needs Attention")</f>
        <v>Needs Attention</v>
      </c>
      <c r="I5400" s="3" t="str">
        <f t="shared" si="88"/>
        <v>Active</v>
      </c>
      <c r="J5400" s="3" t="str">
        <f>_xlfn.XLOOKUP(A5400,'Country_Lookup'!$D:$D,'Country_Lookup'!$E:$E)</f>
        <v>United Kingdom</v>
      </c>
    </row>
    <row r="5401" spans="1:10" x14ac:dyDescent="0.3">
      <c r="A5401">
        <v>17806</v>
      </c>
      <c r="B5401">
        <v>11</v>
      </c>
      <c r="C5401">
        <v>1</v>
      </c>
      <c r="D5401">
        <v>546.04000000000053</v>
      </c>
      <c r="E5401" cm="1">
        <f t="array" ref="E5401">_xlfn.IFS(B5401&lt;=PERCENTILE($B$3:$B$5882,0.2),5,B5401&lt;=PERCENTILE($B$3:$B$5882,0.4),4,B5401&lt;=PERCENTILE($B$3:$B$5882,0.6),3,B5401&lt;=PERCENTILE($B$3:$B$5882,0.8),2,TRUE,1)</f>
        <v>5</v>
      </c>
      <c r="F5401" cm="1">
        <f t="array" ref="F5401">_xlfn.IFS(C5401&lt;=PERCENTILE($C$3:$C$5882,0.2),1,C5401&lt;=PERCENTILE($C$3:$C$5882,0.4),2,C5401&lt;=PERCENTILE($C$3:$C$5882,0.6),3,C5401&lt;=PERCENTILE($C$3:$C$5882,0.8),4,TRUE,5)</f>
        <v>1</v>
      </c>
      <c r="G5401" cm="1">
        <f t="array" ref="G5401">_xlfn.IFS(D5401&lt;=PERCENTILE($D$3:$D$5882,0.2),1,D5401&lt;=PERCENTILE($D$3:$D$5882,0.4),2,D5401&lt;=PERCENTILE($D$3:$D$5882,0.6),3,D5401&lt;=PERCENTILE($D$3:$D$5882,0.8),4,TRUE,5)</f>
        <v>2</v>
      </c>
      <c r="H5401" s="3" t="str" cm="1">
        <f t="array" ref="H5401">_xlfn.IFS(AND(E5401&gt;=4,F5401&gt;=4,G5401&gt;=4),"Champions",AND(E5401&gt;=3,F5401&gt;=3,G5401&gt;=3),"Loyal Customers",AND(E5401&lt;=2,F5401&gt;=3),"At Risk",AND(E5401&lt;=2,F5401&lt;=2,G5401&lt;=2),"Lost",AND(E5401&gt;=4,F5401&lt;=2),"New/Promising",TRUE,"Needs Attention")</f>
        <v>New/Promising</v>
      </c>
      <c r="I5401" s="3" t="str">
        <f t="shared" si="88"/>
        <v>Active</v>
      </c>
      <c r="J5401" s="3" t="str">
        <f>_xlfn.XLOOKUP(A5401,'Country_Lookup'!$D:$D,'Country_Lookup'!$E:$E)</f>
        <v>United Kingdom</v>
      </c>
    </row>
    <row r="5402" spans="1:10" x14ac:dyDescent="0.3">
      <c r="A5402">
        <v>17807</v>
      </c>
      <c r="B5402">
        <v>395</v>
      </c>
      <c r="C5402">
        <v>3</v>
      </c>
      <c r="D5402">
        <v>437.87000000000018</v>
      </c>
      <c r="E5402" cm="1">
        <f t="array" ref="E5402">_xlfn.IFS(B5402&lt;=PERCENTILE($B$3:$B$5882,0.2),5,B5402&lt;=PERCENTILE($B$3:$B$5882,0.4),4,B5402&lt;=PERCENTILE($B$3:$B$5882,0.6),3,B5402&lt;=PERCENTILE($B$3:$B$5882,0.8),2,TRUE,1)</f>
        <v>2</v>
      </c>
      <c r="F5402" cm="1">
        <f t="array" ref="F5402">_xlfn.IFS(C5402&lt;=PERCENTILE($C$3:$C$5882,0.2),1,C5402&lt;=PERCENTILE($C$3:$C$5882,0.4),2,C5402&lt;=PERCENTILE($C$3:$C$5882,0.6),3,C5402&lt;=PERCENTILE($C$3:$C$5882,0.8),4,TRUE,5)</f>
        <v>3</v>
      </c>
      <c r="G5402" cm="1">
        <f t="array" ref="G5402">_xlfn.IFS(D5402&lt;=PERCENTILE($D$3:$D$5882,0.2),1,D5402&lt;=PERCENTILE($D$3:$D$5882,0.4),2,D5402&lt;=PERCENTILE($D$3:$D$5882,0.6),3,D5402&lt;=PERCENTILE($D$3:$D$5882,0.8),4,TRUE,5)</f>
        <v>2</v>
      </c>
      <c r="H5402" s="3" t="str" cm="1">
        <f t="array" ref="H5402">_xlfn.IFS(AND(E5402&gt;=4,F5402&gt;=4,G5402&gt;=4),"Champions",AND(E5402&gt;=3,F5402&gt;=3,G5402&gt;=3),"Loyal Customers",AND(E5402&lt;=2,F5402&gt;=3),"At Risk",AND(E5402&lt;=2,F5402&lt;=2,G5402&lt;=2),"Lost",AND(E5402&gt;=4,F5402&lt;=2),"New/Promising",TRUE,"Needs Attention")</f>
        <v>At Risk</v>
      </c>
      <c r="I5402" s="3" t="str">
        <f t="shared" si="88"/>
        <v>Churned</v>
      </c>
      <c r="J5402" s="3" t="str">
        <f>_xlfn.XLOOKUP(A5402,'Country_Lookup'!$D:$D,'Country_Lookup'!$E:$E)</f>
        <v>United Kingdom</v>
      </c>
    </row>
    <row r="5403" spans="1:10" x14ac:dyDescent="0.3">
      <c r="A5403">
        <v>17808</v>
      </c>
      <c r="B5403">
        <v>548</v>
      </c>
      <c r="C5403">
        <v>4</v>
      </c>
      <c r="D5403">
        <v>262.64000000000027</v>
      </c>
      <c r="E5403" cm="1">
        <f t="array" ref="E5403">_xlfn.IFS(B5403&lt;=PERCENTILE($B$3:$B$5882,0.2),5,B5403&lt;=PERCENTILE($B$3:$B$5882,0.4),4,B5403&lt;=PERCENTILE($B$3:$B$5882,0.6),3,B5403&lt;=PERCENTILE($B$3:$B$5882,0.8),2,TRUE,1)</f>
        <v>1</v>
      </c>
      <c r="F5403" cm="1">
        <f t="array" ref="F5403">_xlfn.IFS(C5403&lt;=PERCENTILE($C$3:$C$5882,0.2),1,C5403&lt;=PERCENTILE($C$3:$C$5882,0.4),2,C5403&lt;=PERCENTILE($C$3:$C$5882,0.6),3,C5403&lt;=PERCENTILE($C$3:$C$5882,0.8),4,TRUE,5)</f>
        <v>3</v>
      </c>
      <c r="G5403" cm="1">
        <f t="array" ref="G5403">_xlfn.IFS(D5403&lt;=PERCENTILE($D$3:$D$5882,0.2),1,D5403&lt;=PERCENTILE($D$3:$D$5882,0.4),2,D5403&lt;=PERCENTILE($D$3:$D$5882,0.6),3,D5403&lt;=PERCENTILE($D$3:$D$5882,0.8),4,TRUE,5)</f>
        <v>1</v>
      </c>
      <c r="H5403" s="3" t="str" cm="1">
        <f t="array" ref="H5403">_xlfn.IFS(AND(E5403&gt;=4,F5403&gt;=4,G5403&gt;=4),"Champions",AND(E5403&gt;=3,F5403&gt;=3,G5403&gt;=3),"Loyal Customers",AND(E5403&lt;=2,F5403&gt;=3),"At Risk",AND(E5403&lt;=2,F5403&lt;=2,G5403&lt;=2),"Lost",AND(E5403&gt;=4,F5403&lt;=2),"New/Promising",TRUE,"Needs Attention")</f>
        <v>At Risk</v>
      </c>
      <c r="I5403" s="3" t="str">
        <f t="shared" si="88"/>
        <v>Churned</v>
      </c>
      <c r="J5403" s="3" t="str">
        <f>_xlfn.XLOOKUP(A5403,'Country_Lookup'!$D:$D,'Country_Lookup'!$E:$E)</f>
        <v>United Kingdom</v>
      </c>
    </row>
    <row r="5404" spans="1:10" x14ac:dyDescent="0.3">
      <c r="A5404">
        <v>17809</v>
      </c>
      <c r="B5404">
        <v>16</v>
      </c>
      <c r="C5404">
        <v>20</v>
      </c>
      <c r="D5404">
        <v>11337.38999999999</v>
      </c>
      <c r="E5404" cm="1">
        <f t="array" ref="E5404">_xlfn.IFS(B5404&lt;=PERCENTILE($B$3:$B$5882,0.2),5,B5404&lt;=PERCENTILE($B$3:$B$5882,0.4),4,B5404&lt;=PERCENTILE($B$3:$B$5882,0.6),3,B5404&lt;=PERCENTILE($B$3:$B$5882,0.8),2,TRUE,1)</f>
        <v>5</v>
      </c>
      <c r="F5404" cm="1">
        <f t="array" ref="F5404">_xlfn.IFS(C5404&lt;=PERCENTILE($C$3:$C$5882,0.2),1,C5404&lt;=PERCENTILE($C$3:$C$5882,0.4),2,C5404&lt;=PERCENTILE($C$3:$C$5882,0.6),3,C5404&lt;=PERCENTILE($C$3:$C$5882,0.8),4,TRUE,5)</f>
        <v>5</v>
      </c>
      <c r="G5404" cm="1">
        <f t="array" ref="G5404">_xlfn.IFS(D5404&lt;=PERCENTILE($D$3:$D$5882,0.2),1,D5404&lt;=PERCENTILE($D$3:$D$5882,0.4),2,D5404&lt;=PERCENTILE($D$3:$D$5882,0.6),3,D5404&lt;=PERCENTILE($D$3:$D$5882,0.8),4,TRUE,5)</f>
        <v>5</v>
      </c>
      <c r="H5404" s="3" t="str" cm="1">
        <f t="array" ref="H5404">_xlfn.IFS(AND(E5404&gt;=4,F5404&gt;=4,G5404&gt;=4),"Champions",AND(E5404&gt;=3,F5404&gt;=3,G5404&gt;=3),"Loyal Customers",AND(E5404&lt;=2,F5404&gt;=3),"At Risk",AND(E5404&lt;=2,F5404&lt;=2,G5404&lt;=2),"Lost",AND(E5404&gt;=4,F5404&lt;=2),"New/Promising",TRUE,"Needs Attention")</f>
        <v>Champions</v>
      </c>
      <c r="I5404" s="3" t="str">
        <f t="shared" si="88"/>
        <v>Active</v>
      </c>
      <c r="J5404" s="3" t="str">
        <f>_xlfn.XLOOKUP(A5404,'Country_Lookup'!$D:$D,'Country_Lookup'!$E:$E)</f>
        <v>United Kingdom</v>
      </c>
    </row>
    <row r="5405" spans="1:10" x14ac:dyDescent="0.3">
      <c r="A5405">
        <v>17810</v>
      </c>
      <c r="B5405">
        <v>668</v>
      </c>
      <c r="C5405">
        <v>2</v>
      </c>
      <c r="D5405">
        <v>374.81</v>
      </c>
      <c r="E5405" cm="1">
        <f t="array" ref="E5405">_xlfn.IFS(B5405&lt;=PERCENTILE($B$3:$B$5882,0.2),5,B5405&lt;=PERCENTILE($B$3:$B$5882,0.4),4,B5405&lt;=PERCENTILE($B$3:$B$5882,0.6),3,B5405&lt;=PERCENTILE($B$3:$B$5882,0.8),2,TRUE,1)</f>
        <v>1</v>
      </c>
      <c r="F5405" cm="1">
        <f t="array" ref="F5405">_xlfn.IFS(C5405&lt;=PERCENTILE($C$3:$C$5882,0.2),1,C5405&lt;=PERCENTILE($C$3:$C$5882,0.4),2,C5405&lt;=PERCENTILE($C$3:$C$5882,0.6),3,C5405&lt;=PERCENTILE($C$3:$C$5882,0.8),4,TRUE,5)</f>
        <v>2</v>
      </c>
      <c r="G5405" cm="1">
        <f t="array" ref="G5405">_xlfn.IFS(D5405&lt;=PERCENTILE($D$3:$D$5882,0.2),1,D5405&lt;=PERCENTILE($D$3:$D$5882,0.4),2,D5405&lt;=PERCENTILE($D$3:$D$5882,0.6),3,D5405&lt;=PERCENTILE($D$3:$D$5882,0.8),4,TRUE,5)</f>
        <v>2</v>
      </c>
      <c r="H5405" s="3" t="str" cm="1">
        <f t="array" ref="H5405">_xlfn.IFS(AND(E5405&gt;=4,F5405&gt;=4,G5405&gt;=4),"Champions",AND(E5405&gt;=3,F5405&gt;=3,G5405&gt;=3),"Loyal Customers",AND(E5405&lt;=2,F5405&gt;=3),"At Risk",AND(E5405&lt;=2,F5405&lt;=2,G5405&lt;=2),"Lost",AND(E5405&gt;=4,F5405&lt;=2),"New/Promising",TRUE,"Needs Attention")</f>
        <v>Lost</v>
      </c>
      <c r="I5405" s="3" t="str">
        <f t="shared" si="88"/>
        <v>Churned</v>
      </c>
      <c r="J5405" s="3" t="str">
        <f>_xlfn.XLOOKUP(A5405,'Country_Lookup'!$D:$D,'Country_Lookup'!$E:$E)</f>
        <v>United Kingdom</v>
      </c>
    </row>
    <row r="5406" spans="1:10" x14ac:dyDescent="0.3">
      <c r="A5406">
        <v>17811</v>
      </c>
      <c r="B5406">
        <v>4</v>
      </c>
      <c r="C5406">
        <v>47</v>
      </c>
      <c r="D5406">
        <v>9609.8000000000993</v>
      </c>
      <c r="E5406" cm="1">
        <f t="array" ref="E5406">_xlfn.IFS(B5406&lt;=PERCENTILE($B$3:$B$5882,0.2),5,B5406&lt;=PERCENTILE($B$3:$B$5882,0.4),4,B5406&lt;=PERCENTILE($B$3:$B$5882,0.6),3,B5406&lt;=PERCENTILE($B$3:$B$5882,0.8),2,TRUE,1)</f>
        <v>5</v>
      </c>
      <c r="F5406" cm="1">
        <f t="array" ref="F5406">_xlfn.IFS(C5406&lt;=PERCENTILE($C$3:$C$5882,0.2),1,C5406&lt;=PERCENTILE($C$3:$C$5882,0.4),2,C5406&lt;=PERCENTILE($C$3:$C$5882,0.6),3,C5406&lt;=PERCENTILE($C$3:$C$5882,0.8),4,TRUE,5)</f>
        <v>5</v>
      </c>
      <c r="G5406" cm="1">
        <f t="array" ref="G5406">_xlfn.IFS(D5406&lt;=PERCENTILE($D$3:$D$5882,0.2),1,D5406&lt;=PERCENTILE($D$3:$D$5882,0.4),2,D5406&lt;=PERCENTILE($D$3:$D$5882,0.6),3,D5406&lt;=PERCENTILE($D$3:$D$5882,0.8),4,TRUE,5)</f>
        <v>5</v>
      </c>
      <c r="H5406" s="3" t="str" cm="1">
        <f t="array" ref="H5406">_xlfn.IFS(AND(E5406&gt;=4,F5406&gt;=4,G5406&gt;=4),"Champions",AND(E5406&gt;=3,F5406&gt;=3,G5406&gt;=3),"Loyal Customers",AND(E5406&lt;=2,F5406&gt;=3),"At Risk",AND(E5406&lt;=2,F5406&lt;=2,G5406&lt;=2),"Lost",AND(E5406&gt;=4,F5406&lt;=2),"New/Promising",TRUE,"Needs Attention")</f>
        <v>Champions</v>
      </c>
      <c r="I5406" s="3" t="str">
        <f t="shared" si="88"/>
        <v>Active</v>
      </c>
      <c r="J5406" s="3" t="str">
        <f>_xlfn.XLOOKUP(A5406,'Country_Lookup'!$D:$D,'Country_Lookup'!$E:$E)</f>
        <v>United Kingdom</v>
      </c>
    </row>
    <row r="5407" spans="1:10" x14ac:dyDescent="0.3">
      <c r="A5407">
        <v>17812</v>
      </c>
      <c r="B5407">
        <v>12</v>
      </c>
      <c r="C5407">
        <v>7</v>
      </c>
      <c r="D5407">
        <v>1165.8899999999931</v>
      </c>
      <c r="E5407" cm="1">
        <f t="array" ref="E5407">_xlfn.IFS(B5407&lt;=PERCENTILE($B$3:$B$5882,0.2),5,B5407&lt;=PERCENTILE($B$3:$B$5882,0.4),4,B5407&lt;=PERCENTILE($B$3:$B$5882,0.6),3,B5407&lt;=PERCENTILE($B$3:$B$5882,0.8),2,TRUE,1)</f>
        <v>5</v>
      </c>
      <c r="F5407" cm="1">
        <f t="array" ref="F5407">_xlfn.IFS(C5407&lt;=PERCENTILE($C$3:$C$5882,0.2),1,C5407&lt;=PERCENTILE($C$3:$C$5882,0.4),2,C5407&lt;=PERCENTILE($C$3:$C$5882,0.6),3,C5407&lt;=PERCENTILE($C$3:$C$5882,0.8),4,TRUE,5)</f>
        <v>4</v>
      </c>
      <c r="G5407" cm="1">
        <f t="array" ref="G5407">_xlfn.IFS(D5407&lt;=PERCENTILE($D$3:$D$5882,0.2),1,D5407&lt;=PERCENTILE($D$3:$D$5882,0.4),2,D5407&lt;=PERCENTILE($D$3:$D$5882,0.6),3,D5407&lt;=PERCENTILE($D$3:$D$5882,0.8),4,TRUE,5)</f>
        <v>3</v>
      </c>
      <c r="H5407" s="3" t="str" cm="1">
        <f t="array" ref="H5407">_xlfn.IFS(AND(E5407&gt;=4,F5407&gt;=4,G5407&gt;=4),"Champions",AND(E5407&gt;=3,F5407&gt;=3,G5407&gt;=3),"Loyal Customers",AND(E5407&lt;=2,F5407&gt;=3),"At Risk",AND(E5407&lt;=2,F5407&lt;=2,G5407&lt;=2),"Lost",AND(E5407&gt;=4,F5407&lt;=2),"New/Promising",TRUE,"Needs Attention")</f>
        <v>Loyal Customers</v>
      </c>
      <c r="I5407" s="3" t="str">
        <f t="shared" si="88"/>
        <v>Active</v>
      </c>
      <c r="J5407" s="3" t="str">
        <f>_xlfn.XLOOKUP(A5407,'Country_Lookup'!$D:$D,'Country_Lookup'!$E:$E)</f>
        <v>United Kingdom</v>
      </c>
    </row>
    <row r="5408" spans="1:10" x14ac:dyDescent="0.3">
      <c r="A5408">
        <v>17813</v>
      </c>
      <c r="B5408">
        <v>14</v>
      </c>
      <c r="C5408">
        <v>5</v>
      </c>
      <c r="D5408">
        <v>1770.8800000000044</v>
      </c>
      <c r="E5408" cm="1">
        <f t="array" ref="E5408">_xlfn.IFS(B5408&lt;=PERCENTILE($B$3:$B$5882,0.2),5,B5408&lt;=PERCENTILE($B$3:$B$5882,0.4),4,B5408&lt;=PERCENTILE($B$3:$B$5882,0.6),3,B5408&lt;=PERCENTILE($B$3:$B$5882,0.8),2,TRUE,1)</f>
        <v>5</v>
      </c>
      <c r="F5408" cm="1">
        <f t="array" ref="F5408">_xlfn.IFS(C5408&lt;=PERCENTILE($C$3:$C$5882,0.2),1,C5408&lt;=PERCENTILE($C$3:$C$5882,0.4),2,C5408&lt;=PERCENTILE($C$3:$C$5882,0.6),3,C5408&lt;=PERCENTILE($C$3:$C$5882,0.8),4,TRUE,5)</f>
        <v>4</v>
      </c>
      <c r="G5408" cm="1">
        <f t="array" ref="G5408">_xlfn.IFS(D5408&lt;=PERCENTILE($D$3:$D$5882,0.2),1,D5408&lt;=PERCENTILE($D$3:$D$5882,0.4),2,D5408&lt;=PERCENTILE($D$3:$D$5882,0.6),3,D5408&lt;=PERCENTILE($D$3:$D$5882,0.8),4,TRUE,5)</f>
        <v>4</v>
      </c>
      <c r="H5408" s="3" t="str" cm="1">
        <f t="array" ref="H5408">_xlfn.IFS(AND(E5408&gt;=4,F5408&gt;=4,G5408&gt;=4),"Champions",AND(E5408&gt;=3,F5408&gt;=3,G5408&gt;=3),"Loyal Customers",AND(E5408&lt;=2,F5408&gt;=3),"At Risk",AND(E5408&lt;=2,F5408&lt;=2,G5408&lt;=2),"Lost",AND(E5408&gt;=4,F5408&lt;=2),"New/Promising",TRUE,"Needs Attention")</f>
        <v>Champions</v>
      </c>
      <c r="I5408" s="3" t="str">
        <f t="shared" si="88"/>
        <v>Active</v>
      </c>
      <c r="J5408" s="3" t="str">
        <f>_xlfn.XLOOKUP(A5408,'Country_Lookup'!$D:$D,'Country_Lookup'!$E:$E)</f>
        <v>United Kingdom</v>
      </c>
    </row>
    <row r="5409" spans="1:10" x14ac:dyDescent="0.3">
      <c r="A5409">
        <v>17814</v>
      </c>
      <c r="B5409">
        <v>375</v>
      </c>
      <c r="C5409">
        <v>2</v>
      </c>
      <c r="D5409">
        <v>1617.3200000000049</v>
      </c>
      <c r="E5409" cm="1">
        <f t="array" ref="E5409">_xlfn.IFS(B5409&lt;=PERCENTILE($B$3:$B$5882,0.2),5,B5409&lt;=PERCENTILE($B$3:$B$5882,0.4),4,B5409&lt;=PERCENTILE($B$3:$B$5882,0.6),3,B5409&lt;=PERCENTILE($B$3:$B$5882,0.8),2,TRUE,1)</f>
        <v>2</v>
      </c>
      <c r="F5409" cm="1">
        <f t="array" ref="F5409">_xlfn.IFS(C5409&lt;=PERCENTILE($C$3:$C$5882,0.2),1,C5409&lt;=PERCENTILE($C$3:$C$5882,0.4),2,C5409&lt;=PERCENTILE($C$3:$C$5882,0.6),3,C5409&lt;=PERCENTILE($C$3:$C$5882,0.8),4,TRUE,5)</f>
        <v>2</v>
      </c>
      <c r="G5409" cm="1">
        <f t="array" ref="G5409">_xlfn.IFS(D5409&lt;=PERCENTILE($D$3:$D$5882,0.2),1,D5409&lt;=PERCENTILE($D$3:$D$5882,0.4),2,D5409&lt;=PERCENTILE($D$3:$D$5882,0.6),3,D5409&lt;=PERCENTILE($D$3:$D$5882,0.8),4,TRUE,5)</f>
        <v>4</v>
      </c>
      <c r="H5409" s="3" t="str" cm="1">
        <f t="array" ref="H5409">_xlfn.IFS(AND(E5409&gt;=4,F5409&gt;=4,G5409&gt;=4),"Champions",AND(E5409&gt;=3,F5409&gt;=3,G5409&gt;=3),"Loyal Customers",AND(E5409&lt;=2,F5409&gt;=3),"At Risk",AND(E5409&lt;=2,F5409&lt;=2,G5409&lt;=2),"Lost",AND(E5409&gt;=4,F5409&lt;=2),"New/Promising",TRUE,"Needs Attention")</f>
        <v>Needs Attention</v>
      </c>
      <c r="I5409" s="3" t="str">
        <f t="shared" si="88"/>
        <v>Churned</v>
      </c>
      <c r="J5409" s="3" t="str">
        <f>_xlfn.XLOOKUP(A5409,'Country_Lookup'!$D:$D,'Country_Lookup'!$E:$E)</f>
        <v>United Kingdom</v>
      </c>
    </row>
    <row r="5410" spans="1:10" x14ac:dyDescent="0.3">
      <c r="A5410">
        <v>17815</v>
      </c>
      <c r="B5410">
        <v>393</v>
      </c>
      <c r="C5410">
        <v>1</v>
      </c>
      <c r="D5410">
        <v>591.96</v>
      </c>
      <c r="E5410" cm="1">
        <f t="array" ref="E5410">_xlfn.IFS(B5410&lt;=PERCENTILE($B$3:$B$5882,0.2),5,B5410&lt;=PERCENTILE($B$3:$B$5882,0.4),4,B5410&lt;=PERCENTILE($B$3:$B$5882,0.6),3,B5410&lt;=PERCENTILE($B$3:$B$5882,0.8),2,TRUE,1)</f>
        <v>2</v>
      </c>
      <c r="F5410" cm="1">
        <f t="array" ref="F5410">_xlfn.IFS(C5410&lt;=PERCENTILE($C$3:$C$5882,0.2),1,C5410&lt;=PERCENTILE($C$3:$C$5882,0.4),2,C5410&lt;=PERCENTILE($C$3:$C$5882,0.6),3,C5410&lt;=PERCENTILE($C$3:$C$5882,0.8),4,TRUE,5)</f>
        <v>1</v>
      </c>
      <c r="G5410" cm="1">
        <f t="array" ref="G5410">_xlfn.IFS(D5410&lt;=PERCENTILE($D$3:$D$5882,0.2),1,D5410&lt;=PERCENTILE($D$3:$D$5882,0.4),2,D5410&lt;=PERCENTILE($D$3:$D$5882,0.6),3,D5410&lt;=PERCENTILE($D$3:$D$5882,0.8),4,TRUE,5)</f>
        <v>2</v>
      </c>
      <c r="H5410" s="3" t="str" cm="1">
        <f t="array" ref="H5410">_xlfn.IFS(AND(E5410&gt;=4,F5410&gt;=4,G5410&gt;=4),"Champions",AND(E5410&gt;=3,F5410&gt;=3,G5410&gt;=3),"Loyal Customers",AND(E5410&lt;=2,F5410&gt;=3),"At Risk",AND(E5410&lt;=2,F5410&lt;=2,G5410&lt;=2),"Lost",AND(E5410&gt;=4,F5410&lt;=2),"New/Promising",TRUE,"Needs Attention")</f>
        <v>Lost</v>
      </c>
      <c r="I5410" s="3" t="str">
        <f t="shared" si="88"/>
        <v>Churned</v>
      </c>
      <c r="J5410" s="3" t="str">
        <f>_xlfn.XLOOKUP(A5410,'Country_Lookup'!$D:$D,'Country_Lookup'!$E:$E)</f>
        <v>United Kingdom</v>
      </c>
    </row>
    <row r="5411" spans="1:10" x14ac:dyDescent="0.3">
      <c r="A5411">
        <v>17816</v>
      </c>
      <c r="B5411">
        <v>36</v>
      </c>
      <c r="C5411">
        <v>6</v>
      </c>
      <c r="D5411">
        <v>112.31999999999995</v>
      </c>
      <c r="E5411" cm="1">
        <f t="array" ref="E5411">_xlfn.IFS(B5411&lt;=PERCENTILE($B$3:$B$5882,0.2),5,B5411&lt;=PERCENTILE($B$3:$B$5882,0.4),4,B5411&lt;=PERCENTILE($B$3:$B$5882,0.6),3,B5411&lt;=PERCENTILE($B$3:$B$5882,0.8),2,TRUE,1)</f>
        <v>4</v>
      </c>
      <c r="F5411" cm="1">
        <f t="array" ref="F5411">_xlfn.IFS(C5411&lt;=PERCENTILE($C$3:$C$5882,0.2),1,C5411&lt;=PERCENTILE($C$3:$C$5882,0.4),2,C5411&lt;=PERCENTILE($C$3:$C$5882,0.6),3,C5411&lt;=PERCENTILE($C$3:$C$5882,0.8),4,TRUE,5)</f>
        <v>4</v>
      </c>
      <c r="G5411" cm="1">
        <f t="array" ref="G5411">_xlfn.IFS(D5411&lt;=PERCENTILE($D$3:$D$5882,0.2),1,D5411&lt;=PERCENTILE($D$3:$D$5882,0.4),2,D5411&lt;=PERCENTILE($D$3:$D$5882,0.6),3,D5411&lt;=PERCENTILE($D$3:$D$5882,0.8),4,TRUE,5)</f>
        <v>1</v>
      </c>
      <c r="H5411" s="3" t="str" cm="1">
        <f t="array" ref="H5411">_xlfn.IFS(AND(E5411&gt;=4,F5411&gt;=4,G5411&gt;=4),"Champions",AND(E5411&gt;=3,F5411&gt;=3,G5411&gt;=3),"Loyal Customers",AND(E5411&lt;=2,F5411&gt;=3),"At Risk",AND(E5411&lt;=2,F5411&lt;=2,G5411&lt;=2),"Lost",AND(E5411&gt;=4,F5411&lt;=2),"New/Promising",TRUE,"Needs Attention")</f>
        <v>Needs Attention</v>
      </c>
      <c r="I5411" s="3" t="str">
        <f t="shared" si="88"/>
        <v>Active</v>
      </c>
      <c r="J5411" s="3" t="str">
        <f>_xlfn.XLOOKUP(A5411,'Country_Lookup'!$D:$D,'Country_Lookup'!$E:$E)</f>
        <v>United Kingdom</v>
      </c>
    </row>
    <row r="5412" spans="1:10" x14ac:dyDescent="0.3">
      <c r="A5412">
        <v>17817</v>
      </c>
      <c r="B5412">
        <v>4</v>
      </c>
      <c r="C5412">
        <v>6</v>
      </c>
      <c r="D5412">
        <v>807.85000000000184</v>
      </c>
      <c r="E5412" cm="1">
        <f t="array" ref="E5412">_xlfn.IFS(B5412&lt;=PERCENTILE($B$3:$B$5882,0.2),5,B5412&lt;=PERCENTILE($B$3:$B$5882,0.4),4,B5412&lt;=PERCENTILE($B$3:$B$5882,0.6),3,B5412&lt;=PERCENTILE($B$3:$B$5882,0.8),2,TRUE,1)</f>
        <v>5</v>
      </c>
      <c r="F5412" cm="1">
        <f t="array" ref="F5412">_xlfn.IFS(C5412&lt;=PERCENTILE($C$3:$C$5882,0.2),1,C5412&lt;=PERCENTILE($C$3:$C$5882,0.4),2,C5412&lt;=PERCENTILE($C$3:$C$5882,0.6),3,C5412&lt;=PERCENTILE($C$3:$C$5882,0.8),4,TRUE,5)</f>
        <v>4</v>
      </c>
      <c r="G5412" cm="1">
        <f t="array" ref="G5412">_xlfn.IFS(D5412&lt;=PERCENTILE($D$3:$D$5882,0.2),1,D5412&lt;=PERCENTILE($D$3:$D$5882,0.4),2,D5412&lt;=PERCENTILE($D$3:$D$5882,0.6),3,D5412&lt;=PERCENTILE($D$3:$D$5882,0.8),4,TRUE,5)</f>
        <v>3</v>
      </c>
      <c r="H5412" s="3" t="str" cm="1">
        <f t="array" ref="H5412">_xlfn.IFS(AND(E5412&gt;=4,F5412&gt;=4,G5412&gt;=4),"Champions",AND(E5412&gt;=3,F5412&gt;=3,G5412&gt;=3),"Loyal Customers",AND(E5412&lt;=2,F5412&gt;=3),"At Risk",AND(E5412&lt;=2,F5412&lt;=2,G5412&lt;=2),"Lost",AND(E5412&gt;=4,F5412&lt;=2),"New/Promising",TRUE,"Needs Attention")</f>
        <v>Loyal Customers</v>
      </c>
      <c r="I5412" s="3" t="str">
        <f t="shared" si="88"/>
        <v>Active</v>
      </c>
      <c r="J5412" s="3" t="str">
        <f>_xlfn.XLOOKUP(A5412,'Country_Lookup'!$D:$D,'Country_Lookup'!$E:$E)</f>
        <v>United Kingdom</v>
      </c>
    </row>
    <row r="5413" spans="1:10" x14ac:dyDescent="0.3">
      <c r="A5413">
        <v>17818</v>
      </c>
      <c r="B5413">
        <v>737</v>
      </c>
      <c r="C5413">
        <v>1</v>
      </c>
      <c r="D5413">
        <v>130.18000000000006</v>
      </c>
      <c r="E5413" cm="1">
        <f t="array" ref="E5413">_xlfn.IFS(B5413&lt;=PERCENTILE($B$3:$B$5882,0.2),5,B5413&lt;=PERCENTILE($B$3:$B$5882,0.4),4,B5413&lt;=PERCENTILE($B$3:$B$5882,0.6),3,B5413&lt;=PERCENTILE($B$3:$B$5882,0.8),2,TRUE,1)</f>
        <v>1</v>
      </c>
      <c r="F5413" cm="1">
        <f t="array" ref="F5413">_xlfn.IFS(C5413&lt;=PERCENTILE($C$3:$C$5882,0.2),1,C5413&lt;=PERCENTILE($C$3:$C$5882,0.4),2,C5413&lt;=PERCENTILE($C$3:$C$5882,0.6),3,C5413&lt;=PERCENTILE($C$3:$C$5882,0.8),4,TRUE,5)</f>
        <v>1</v>
      </c>
      <c r="G5413" cm="1">
        <f t="array" ref="G5413">_xlfn.IFS(D5413&lt;=PERCENTILE($D$3:$D$5882,0.2),1,D5413&lt;=PERCENTILE($D$3:$D$5882,0.4),2,D5413&lt;=PERCENTILE($D$3:$D$5882,0.6),3,D5413&lt;=PERCENTILE($D$3:$D$5882,0.8),4,TRUE,5)</f>
        <v>1</v>
      </c>
      <c r="H5413" s="3" t="str" cm="1">
        <f t="array" ref="H5413">_xlfn.IFS(AND(E5413&gt;=4,F5413&gt;=4,G5413&gt;=4),"Champions",AND(E5413&gt;=3,F5413&gt;=3,G5413&gt;=3),"Loyal Customers",AND(E5413&lt;=2,F5413&gt;=3),"At Risk",AND(E5413&lt;=2,F5413&lt;=2,G5413&lt;=2),"Lost",AND(E5413&gt;=4,F5413&lt;=2),"New/Promising",TRUE,"Needs Attention")</f>
        <v>Lost</v>
      </c>
      <c r="I5413" s="3" t="str">
        <f t="shared" si="88"/>
        <v>Churned</v>
      </c>
      <c r="J5413" s="3" t="str">
        <f>_xlfn.XLOOKUP(A5413,'Country_Lookup'!$D:$D,'Country_Lookup'!$E:$E)</f>
        <v>United Kingdom</v>
      </c>
    </row>
    <row r="5414" spans="1:10" x14ac:dyDescent="0.3">
      <c r="A5414">
        <v>17819</v>
      </c>
      <c r="B5414">
        <v>71</v>
      </c>
      <c r="C5414">
        <v>12</v>
      </c>
      <c r="D5414">
        <v>6612.5200000000095</v>
      </c>
      <c r="E5414" cm="1">
        <f t="array" ref="E5414">_xlfn.IFS(B5414&lt;=PERCENTILE($B$3:$B$5882,0.2),5,B5414&lt;=PERCENTILE($B$3:$B$5882,0.4),4,B5414&lt;=PERCENTILE($B$3:$B$5882,0.6),3,B5414&lt;=PERCENTILE($B$3:$B$5882,0.8),2,TRUE,1)</f>
        <v>3</v>
      </c>
      <c r="F5414" cm="1">
        <f t="array" ref="F5414">_xlfn.IFS(C5414&lt;=PERCENTILE($C$3:$C$5882,0.2),1,C5414&lt;=PERCENTILE($C$3:$C$5882,0.4),2,C5414&lt;=PERCENTILE($C$3:$C$5882,0.6),3,C5414&lt;=PERCENTILE($C$3:$C$5882,0.8),4,TRUE,5)</f>
        <v>5</v>
      </c>
      <c r="G5414" cm="1">
        <f t="array" ref="G5414">_xlfn.IFS(D5414&lt;=PERCENTILE($D$3:$D$5882,0.2),1,D5414&lt;=PERCENTILE($D$3:$D$5882,0.4),2,D5414&lt;=PERCENTILE($D$3:$D$5882,0.6),3,D5414&lt;=PERCENTILE($D$3:$D$5882,0.8),4,TRUE,5)</f>
        <v>5</v>
      </c>
      <c r="H5414" s="3" t="str" cm="1">
        <f t="array" ref="H5414">_xlfn.IFS(AND(E5414&gt;=4,F5414&gt;=4,G5414&gt;=4),"Champions",AND(E5414&gt;=3,F5414&gt;=3,G5414&gt;=3),"Loyal Customers",AND(E5414&lt;=2,F5414&gt;=3),"At Risk",AND(E5414&lt;=2,F5414&lt;=2,G5414&lt;=2),"Lost",AND(E5414&gt;=4,F5414&lt;=2),"New/Promising",TRUE,"Needs Attention")</f>
        <v>Loyal Customers</v>
      </c>
      <c r="I5414" s="3" t="str">
        <f t="shared" si="88"/>
        <v>Active</v>
      </c>
      <c r="J5414" s="3" t="str">
        <f>_xlfn.XLOOKUP(A5414,'Country_Lookup'!$D:$D,'Country_Lookup'!$E:$E)</f>
        <v>United Kingdom</v>
      </c>
    </row>
    <row r="5415" spans="1:10" x14ac:dyDescent="0.3">
      <c r="A5415">
        <v>17820</v>
      </c>
      <c r="B5415">
        <v>374</v>
      </c>
      <c r="C5415">
        <v>1</v>
      </c>
      <c r="D5415">
        <v>183.56000000000017</v>
      </c>
      <c r="E5415" cm="1">
        <f t="array" ref="E5415">_xlfn.IFS(B5415&lt;=PERCENTILE($B$3:$B$5882,0.2),5,B5415&lt;=PERCENTILE($B$3:$B$5882,0.4),4,B5415&lt;=PERCENTILE($B$3:$B$5882,0.6),3,B5415&lt;=PERCENTILE($B$3:$B$5882,0.8),2,TRUE,1)</f>
        <v>2</v>
      </c>
      <c r="F5415" cm="1">
        <f t="array" ref="F5415">_xlfn.IFS(C5415&lt;=PERCENTILE($C$3:$C$5882,0.2),1,C5415&lt;=PERCENTILE($C$3:$C$5882,0.4),2,C5415&lt;=PERCENTILE($C$3:$C$5882,0.6),3,C5415&lt;=PERCENTILE($C$3:$C$5882,0.8),4,TRUE,5)</f>
        <v>1</v>
      </c>
      <c r="G5415" cm="1">
        <f t="array" ref="G5415">_xlfn.IFS(D5415&lt;=PERCENTILE($D$3:$D$5882,0.2),1,D5415&lt;=PERCENTILE($D$3:$D$5882,0.4),2,D5415&lt;=PERCENTILE($D$3:$D$5882,0.6),3,D5415&lt;=PERCENTILE($D$3:$D$5882,0.8),4,TRUE,5)</f>
        <v>1</v>
      </c>
      <c r="H5415" s="3" t="str" cm="1">
        <f t="array" ref="H5415">_xlfn.IFS(AND(E5415&gt;=4,F5415&gt;=4,G5415&gt;=4),"Champions",AND(E5415&gt;=3,F5415&gt;=3,G5415&gt;=3),"Loyal Customers",AND(E5415&lt;=2,F5415&gt;=3),"At Risk",AND(E5415&lt;=2,F5415&lt;=2,G5415&lt;=2),"Lost",AND(E5415&gt;=4,F5415&lt;=2),"New/Promising",TRUE,"Needs Attention")</f>
        <v>Lost</v>
      </c>
      <c r="I5415" s="3" t="str">
        <f t="shared" si="88"/>
        <v>Churned</v>
      </c>
      <c r="J5415" s="3" t="str">
        <f>_xlfn.XLOOKUP(A5415,'Country_Lookup'!$D:$D,'Country_Lookup'!$E:$E)</f>
        <v>United Kingdom</v>
      </c>
    </row>
    <row r="5416" spans="1:10" x14ac:dyDescent="0.3">
      <c r="A5416">
        <v>17821</v>
      </c>
      <c r="B5416">
        <v>406</v>
      </c>
      <c r="C5416">
        <v>1</v>
      </c>
      <c r="D5416">
        <v>334.62000000000006</v>
      </c>
      <c r="E5416" cm="1">
        <f t="array" ref="E5416">_xlfn.IFS(B5416&lt;=PERCENTILE($B$3:$B$5882,0.2),5,B5416&lt;=PERCENTILE($B$3:$B$5882,0.4),4,B5416&lt;=PERCENTILE($B$3:$B$5882,0.6),3,B5416&lt;=PERCENTILE($B$3:$B$5882,0.8),2,TRUE,1)</f>
        <v>2</v>
      </c>
      <c r="F5416" cm="1">
        <f t="array" ref="F5416">_xlfn.IFS(C5416&lt;=PERCENTILE($C$3:$C$5882,0.2),1,C5416&lt;=PERCENTILE($C$3:$C$5882,0.4),2,C5416&lt;=PERCENTILE($C$3:$C$5882,0.6),3,C5416&lt;=PERCENTILE($C$3:$C$5882,0.8),4,TRUE,5)</f>
        <v>1</v>
      </c>
      <c r="G5416" cm="1">
        <f t="array" ref="G5416">_xlfn.IFS(D5416&lt;=PERCENTILE($D$3:$D$5882,0.2),1,D5416&lt;=PERCENTILE($D$3:$D$5882,0.4),2,D5416&lt;=PERCENTILE($D$3:$D$5882,0.6),3,D5416&lt;=PERCENTILE($D$3:$D$5882,0.8),4,TRUE,5)</f>
        <v>2</v>
      </c>
      <c r="H5416" s="3" t="str" cm="1">
        <f t="array" ref="H5416">_xlfn.IFS(AND(E5416&gt;=4,F5416&gt;=4,G5416&gt;=4),"Champions",AND(E5416&gt;=3,F5416&gt;=3,G5416&gt;=3),"Loyal Customers",AND(E5416&lt;=2,F5416&gt;=3),"At Risk",AND(E5416&lt;=2,F5416&lt;=2,G5416&lt;=2),"Lost",AND(E5416&gt;=4,F5416&lt;=2),"New/Promising",TRUE,"Needs Attention")</f>
        <v>Lost</v>
      </c>
      <c r="I5416" s="3" t="str">
        <f t="shared" si="88"/>
        <v>Churned</v>
      </c>
      <c r="J5416" s="3" t="str">
        <f>_xlfn.XLOOKUP(A5416,'Country_Lookup'!$D:$D,'Country_Lookup'!$E:$E)</f>
        <v>United Kingdom</v>
      </c>
    </row>
    <row r="5417" spans="1:10" x14ac:dyDescent="0.3">
      <c r="A5417">
        <v>17822</v>
      </c>
      <c r="B5417">
        <v>420</v>
      </c>
      <c r="C5417">
        <v>5</v>
      </c>
      <c r="D5417">
        <v>2188.5</v>
      </c>
      <c r="E5417" cm="1">
        <f t="array" ref="E5417">_xlfn.IFS(B5417&lt;=PERCENTILE($B$3:$B$5882,0.2),5,B5417&lt;=PERCENTILE($B$3:$B$5882,0.4),4,B5417&lt;=PERCENTILE($B$3:$B$5882,0.6),3,B5417&lt;=PERCENTILE($B$3:$B$5882,0.8),2,TRUE,1)</f>
        <v>1</v>
      </c>
      <c r="F5417" cm="1">
        <f t="array" ref="F5417">_xlfn.IFS(C5417&lt;=PERCENTILE($C$3:$C$5882,0.2),1,C5417&lt;=PERCENTILE($C$3:$C$5882,0.4),2,C5417&lt;=PERCENTILE($C$3:$C$5882,0.6),3,C5417&lt;=PERCENTILE($C$3:$C$5882,0.8),4,TRUE,5)</f>
        <v>4</v>
      </c>
      <c r="G5417" cm="1">
        <f t="array" ref="G5417">_xlfn.IFS(D5417&lt;=PERCENTILE($D$3:$D$5882,0.2),1,D5417&lt;=PERCENTILE($D$3:$D$5882,0.4),2,D5417&lt;=PERCENTILE($D$3:$D$5882,0.6),3,D5417&lt;=PERCENTILE($D$3:$D$5882,0.8),4,TRUE,5)</f>
        <v>4</v>
      </c>
      <c r="H5417" s="3" t="str" cm="1">
        <f t="array" ref="H5417">_xlfn.IFS(AND(E5417&gt;=4,F5417&gt;=4,G5417&gt;=4),"Champions",AND(E5417&gt;=3,F5417&gt;=3,G5417&gt;=3),"Loyal Customers",AND(E5417&lt;=2,F5417&gt;=3),"At Risk",AND(E5417&lt;=2,F5417&lt;=2,G5417&lt;=2),"Lost",AND(E5417&gt;=4,F5417&lt;=2),"New/Promising",TRUE,"Needs Attention")</f>
        <v>At Risk</v>
      </c>
      <c r="I5417" s="3" t="str">
        <f t="shared" si="88"/>
        <v>Churned</v>
      </c>
      <c r="J5417" s="3" t="str">
        <f>_xlfn.XLOOKUP(A5417,'Country_Lookup'!$D:$D,'Country_Lookup'!$E:$E)</f>
        <v>United Kingdom</v>
      </c>
    </row>
    <row r="5418" spans="1:10" x14ac:dyDescent="0.3">
      <c r="A5418">
        <v>17823</v>
      </c>
      <c r="B5418">
        <v>421</v>
      </c>
      <c r="C5418">
        <v>2</v>
      </c>
      <c r="D5418">
        <v>494.24999999999994</v>
      </c>
      <c r="E5418" cm="1">
        <f t="array" ref="E5418">_xlfn.IFS(B5418&lt;=PERCENTILE($B$3:$B$5882,0.2),5,B5418&lt;=PERCENTILE($B$3:$B$5882,0.4),4,B5418&lt;=PERCENTILE($B$3:$B$5882,0.6),3,B5418&lt;=PERCENTILE($B$3:$B$5882,0.8),2,TRUE,1)</f>
        <v>1</v>
      </c>
      <c r="F5418" cm="1">
        <f t="array" ref="F5418">_xlfn.IFS(C5418&lt;=PERCENTILE($C$3:$C$5882,0.2),1,C5418&lt;=PERCENTILE($C$3:$C$5882,0.4),2,C5418&lt;=PERCENTILE($C$3:$C$5882,0.6),3,C5418&lt;=PERCENTILE($C$3:$C$5882,0.8),4,TRUE,5)</f>
        <v>2</v>
      </c>
      <c r="G5418" cm="1">
        <f t="array" ref="G5418">_xlfn.IFS(D5418&lt;=PERCENTILE($D$3:$D$5882,0.2),1,D5418&lt;=PERCENTILE($D$3:$D$5882,0.4),2,D5418&lt;=PERCENTILE($D$3:$D$5882,0.6),3,D5418&lt;=PERCENTILE($D$3:$D$5882,0.8),4,TRUE,5)</f>
        <v>2</v>
      </c>
      <c r="H5418" s="3" t="str" cm="1">
        <f t="array" ref="H5418">_xlfn.IFS(AND(E5418&gt;=4,F5418&gt;=4,G5418&gt;=4),"Champions",AND(E5418&gt;=3,F5418&gt;=3,G5418&gt;=3),"Loyal Customers",AND(E5418&lt;=2,F5418&gt;=3),"At Risk",AND(E5418&lt;=2,F5418&lt;=2,G5418&lt;=2),"Lost",AND(E5418&gt;=4,F5418&lt;=2),"New/Promising",TRUE,"Needs Attention")</f>
        <v>Lost</v>
      </c>
      <c r="I5418" s="3" t="str">
        <f t="shared" si="88"/>
        <v>Churned</v>
      </c>
      <c r="J5418" s="3" t="str">
        <f>_xlfn.XLOOKUP(A5418,'Country_Lookup'!$D:$D,'Country_Lookup'!$E:$E)</f>
        <v>United Kingdom</v>
      </c>
    </row>
    <row r="5419" spans="1:10" x14ac:dyDescent="0.3">
      <c r="A5419">
        <v>17824</v>
      </c>
      <c r="B5419">
        <v>51</v>
      </c>
      <c r="C5419">
        <v>1</v>
      </c>
      <c r="D5419">
        <v>298.40000000000003</v>
      </c>
      <c r="E5419" cm="1">
        <f t="array" ref="E5419">_xlfn.IFS(B5419&lt;=PERCENTILE($B$3:$B$5882,0.2),5,B5419&lt;=PERCENTILE($B$3:$B$5882,0.4),4,B5419&lt;=PERCENTILE($B$3:$B$5882,0.6),3,B5419&lt;=PERCENTILE($B$3:$B$5882,0.8),2,TRUE,1)</f>
        <v>4</v>
      </c>
      <c r="F5419" cm="1">
        <f t="array" ref="F5419">_xlfn.IFS(C5419&lt;=PERCENTILE($C$3:$C$5882,0.2),1,C5419&lt;=PERCENTILE($C$3:$C$5882,0.4),2,C5419&lt;=PERCENTILE($C$3:$C$5882,0.6),3,C5419&lt;=PERCENTILE($C$3:$C$5882,0.8),4,TRUE,5)</f>
        <v>1</v>
      </c>
      <c r="G5419" cm="1">
        <f t="array" ref="G5419">_xlfn.IFS(D5419&lt;=PERCENTILE($D$3:$D$5882,0.2),1,D5419&lt;=PERCENTILE($D$3:$D$5882,0.4),2,D5419&lt;=PERCENTILE($D$3:$D$5882,0.6),3,D5419&lt;=PERCENTILE($D$3:$D$5882,0.8),4,TRUE,5)</f>
        <v>2</v>
      </c>
      <c r="H5419" s="3" t="str" cm="1">
        <f t="array" ref="H5419">_xlfn.IFS(AND(E5419&gt;=4,F5419&gt;=4,G5419&gt;=4),"Champions",AND(E5419&gt;=3,F5419&gt;=3,G5419&gt;=3),"Loyal Customers",AND(E5419&lt;=2,F5419&gt;=3),"At Risk",AND(E5419&lt;=2,F5419&lt;=2,G5419&lt;=2),"Lost",AND(E5419&gt;=4,F5419&lt;=2),"New/Promising",TRUE,"Needs Attention")</f>
        <v>New/Promising</v>
      </c>
      <c r="I5419" s="3" t="str">
        <f t="shared" si="88"/>
        <v>Active</v>
      </c>
      <c r="J5419" s="3" t="str">
        <f>_xlfn.XLOOKUP(A5419,'Country_Lookup'!$D:$D,'Country_Lookup'!$E:$E)</f>
        <v>United Kingdom</v>
      </c>
    </row>
    <row r="5420" spans="1:10" x14ac:dyDescent="0.3">
      <c r="A5420">
        <v>17825</v>
      </c>
      <c r="B5420">
        <v>598</v>
      </c>
      <c r="C5420">
        <v>4</v>
      </c>
      <c r="D5420">
        <v>731.95999999999947</v>
      </c>
      <c r="E5420" cm="1">
        <f t="array" ref="E5420">_xlfn.IFS(B5420&lt;=PERCENTILE($B$3:$B$5882,0.2),5,B5420&lt;=PERCENTILE($B$3:$B$5882,0.4),4,B5420&lt;=PERCENTILE($B$3:$B$5882,0.6),3,B5420&lt;=PERCENTILE($B$3:$B$5882,0.8),2,TRUE,1)</f>
        <v>1</v>
      </c>
      <c r="F5420" cm="1">
        <f t="array" ref="F5420">_xlfn.IFS(C5420&lt;=PERCENTILE($C$3:$C$5882,0.2),1,C5420&lt;=PERCENTILE($C$3:$C$5882,0.4),2,C5420&lt;=PERCENTILE($C$3:$C$5882,0.6),3,C5420&lt;=PERCENTILE($C$3:$C$5882,0.8),4,TRUE,5)</f>
        <v>3</v>
      </c>
      <c r="G5420" cm="1">
        <f t="array" ref="G5420">_xlfn.IFS(D5420&lt;=PERCENTILE($D$3:$D$5882,0.2),1,D5420&lt;=PERCENTILE($D$3:$D$5882,0.4),2,D5420&lt;=PERCENTILE($D$3:$D$5882,0.6),3,D5420&lt;=PERCENTILE($D$3:$D$5882,0.8),4,TRUE,5)</f>
        <v>3</v>
      </c>
      <c r="H5420" s="3" t="str" cm="1">
        <f t="array" ref="H5420">_xlfn.IFS(AND(E5420&gt;=4,F5420&gt;=4,G5420&gt;=4),"Champions",AND(E5420&gt;=3,F5420&gt;=3,G5420&gt;=3),"Loyal Customers",AND(E5420&lt;=2,F5420&gt;=3),"At Risk",AND(E5420&lt;=2,F5420&lt;=2,G5420&lt;=2),"Lost",AND(E5420&gt;=4,F5420&lt;=2),"New/Promising",TRUE,"Needs Attention")</f>
        <v>At Risk</v>
      </c>
      <c r="I5420" s="3" t="str">
        <f t="shared" si="88"/>
        <v>Churned</v>
      </c>
      <c r="J5420" s="3" t="str">
        <f>_xlfn.XLOOKUP(A5420,'Country_Lookup'!$D:$D,'Country_Lookup'!$E:$E)</f>
        <v>United Kingdom</v>
      </c>
    </row>
    <row r="5421" spans="1:10" x14ac:dyDescent="0.3">
      <c r="A5421">
        <v>17826</v>
      </c>
      <c r="B5421">
        <v>374</v>
      </c>
      <c r="C5421">
        <v>1</v>
      </c>
      <c r="D5421">
        <v>134.59000000000012</v>
      </c>
      <c r="E5421" cm="1">
        <f t="array" ref="E5421">_xlfn.IFS(B5421&lt;=PERCENTILE($B$3:$B$5882,0.2),5,B5421&lt;=PERCENTILE($B$3:$B$5882,0.4),4,B5421&lt;=PERCENTILE($B$3:$B$5882,0.6),3,B5421&lt;=PERCENTILE($B$3:$B$5882,0.8),2,TRUE,1)</f>
        <v>2</v>
      </c>
      <c r="F5421" cm="1">
        <f t="array" ref="F5421">_xlfn.IFS(C5421&lt;=PERCENTILE($C$3:$C$5882,0.2),1,C5421&lt;=PERCENTILE($C$3:$C$5882,0.4),2,C5421&lt;=PERCENTILE($C$3:$C$5882,0.6),3,C5421&lt;=PERCENTILE($C$3:$C$5882,0.8),4,TRUE,5)</f>
        <v>1</v>
      </c>
      <c r="G5421" cm="1">
        <f t="array" ref="G5421">_xlfn.IFS(D5421&lt;=PERCENTILE($D$3:$D$5882,0.2),1,D5421&lt;=PERCENTILE($D$3:$D$5882,0.4),2,D5421&lt;=PERCENTILE($D$3:$D$5882,0.6),3,D5421&lt;=PERCENTILE($D$3:$D$5882,0.8),4,TRUE,5)</f>
        <v>1</v>
      </c>
      <c r="H5421" s="3" t="str" cm="1">
        <f t="array" ref="H5421">_xlfn.IFS(AND(E5421&gt;=4,F5421&gt;=4,G5421&gt;=4),"Champions",AND(E5421&gt;=3,F5421&gt;=3,G5421&gt;=3),"Loyal Customers",AND(E5421&lt;=2,F5421&gt;=3),"At Risk",AND(E5421&lt;=2,F5421&lt;=2,G5421&lt;=2),"Lost",AND(E5421&gt;=4,F5421&lt;=2),"New/Promising",TRUE,"Needs Attention")</f>
        <v>Lost</v>
      </c>
      <c r="I5421" s="3" t="str">
        <f t="shared" si="88"/>
        <v>Churned</v>
      </c>
      <c r="J5421" s="3" t="str">
        <f>_xlfn.XLOOKUP(A5421,'Country_Lookup'!$D:$D,'Country_Lookup'!$E:$E)</f>
        <v>United Kingdom</v>
      </c>
    </row>
    <row r="5422" spans="1:10" x14ac:dyDescent="0.3">
      <c r="A5422">
        <v>17827</v>
      </c>
      <c r="B5422">
        <v>5</v>
      </c>
      <c r="C5422">
        <v>6</v>
      </c>
      <c r="D5422">
        <v>2388.0500000000047</v>
      </c>
      <c r="E5422" cm="1">
        <f t="array" ref="E5422">_xlfn.IFS(B5422&lt;=PERCENTILE($B$3:$B$5882,0.2),5,B5422&lt;=PERCENTILE($B$3:$B$5882,0.4),4,B5422&lt;=PERCENTILE($B$3:$B$5882,0.6),3,B5422&lt;=PERCENTILE($B$3:$B$5882,0.8),2,TRUE,1)</f>
        <v>5</v>
      </c>
      <c r="F5422" cm="1">
        <f t="array" ref="F5422">_xlfn.IFS(C5422&lt;=PERCENTILE($C$3:$C$5882,0.2),1,C5422&lt;=PERCENTILE($C$3:$C$5882,0.4),2,C5422&lt;=PERCENTILE($C$3:$C$5882,0.6),3,C5422&lt;=PERCENTILE($C$3:$C$5882,0.8),4,TRUE,5)</f>
        <v>4</v>
      </c>
      <c r="G5422" cm="1">
        <f t="array" ref="G5422">_xlfn.IFS(D5422&lt;=PERCENTILE($D$3:$D$5882,0.2),1,D5422&lt;=PERCENTILE($D$3:$D$5882,0.4),2,D5422&lt;=PERCENTILE($D$3:$D$5882,0.6),3,D5422&lt;=PERCENTILE($D$3:$D$5882,0.8),4,TRUE,5)</f>
        <v>4</v>
      </c>
      <c r="H5422" s="3" t="str" cm="1">
        <f t="array" ref="H5422">_xlfn.IFS(AND(E5422&gt;=4,F5422&gt;=4,G5422&gt;=4),"Champions",AND(E5422&gt;=3,F5422&gt;=3,G5422&gt;=3),"Loyal Customers",AND(E5422&lt;=2,F5422&gt;=3),"At Risk",AND(E5422&lt;=2,F5422&lt;=2,G5422&lt;=2),"Lost",AND(E5422&gt;=4,F5422&lt;=2),"New/Promising",TRUE,"Needs Attention")</f>
        <v>Champions</v>
      </c>
      <c r="I5422" s="3" t="str">
        <f t="shared" si="88"/>
        <v>Active</v>
      </c>
      <c r="J5422" s="3" t="str">
        <f>_xlfn.XLOOKUP(A5422,'Country_Lookup'!$D:$D,'Country_Lookup'!$E:$E)</f>
        <v>United Kingdom</v>
      </c>
    </row>
    <row r="5423" spans="1:10" x14ac:dyDescent="0.3">
      <c r="A5423">
        <v>17828</v>
      </c>
      <c r="B5423">
        <v>22</v>
      </c>
      <c r="C5423">
        <v>4</v>
      </c>
      <c r="D5423">
        <v>1820.0899999999997</v>
      </c>
      <c r="E5423" cm="1">
        <f t="array" ref="E5423">_xlfn.IFS(B5423&lt;=PERCENTILE($B$3:$B$5882,0.2),5,B5423&lt;=PERCENTILE($B$3:$B$5882,0.4),4,B5423&lt;=PERCENTILE($B$3:$B$5882,0.6),3,B5423&lt;=PERCENTILE($B$3:$B$5882,0.8),2,TRUE,1)</f>
        <v>4</v>
      </c>
      <c r="F5423" cm="1">
        <f t="array" ref="F5423">_xlfn.IFS(C5423&lt;=PERCENTILE($C$3:$C$5882,0.2),1,C5423&lt;=PERCENTILE($C$3:$C$5882,0.4),2,C5423&lt;=PERCENTILE($C$3:$C$5882,0.6),3,C5423&lt;=PERCENTILE($C$3:$C$5882,0.8),4,TRUE,5)</f>
        <v>3</v>
      </c>
      <c r="G5423" cm="1">
        <f t="array" ref="G5423">_xlfn.IFS(D5423&lt;=PERCENTILE($D$3:$D$5882,0.2),1,D5423&lt;=PERCENTILE($D$3:$D$5882,0.4),2,D5423&lt;=PERCENTILE($D$3:$D$5882,0.6),3,D5423&lt;=PERCENTILE($D$3:$D$5882,0.8),4,TRUE,5)</f>
        <v>4</v>
      </c>
      <c r="H5423" s="3" t="str" cm="1">
        <f t="array" ref="H5423">_xlfn.IFS(AND(E5423&gt;=4,F5423&gt;=4,G5423&gt;=4),"Champions",AND(E5423&gt;=3,F5423&gt;=3,G5423&gt;=3),"Loyal Customers",AND(E5423&lt;=2,F5423&gt;=3),"At Risk",AND(E5423&lt;=2,F5423&lt;=2,G5423&lt;=2),"Lost",AND(E5423&gt;=4,F5423&lt;=2),"New/Promising",TRUE,"Needs Attention")</f>
        <v>Loyal Customers</v>
      </c>
      <c r="I5423" s="3" t="str">
        <f t="shared" si="88"/>
        <v>Active</v>
      </c>
      <c r="J5423" s="3" t="str">
        <f>_xlfn.XLOOKUP(A5423,'Country_Lookup'!$D:$D,'Country_Lookup'!$E:$E)</f>
        <v>Malta</v>
      </c>
    </row>
    <row r="5424" spans="1:10" x14ac:dyDescent="0.3">
      <c r="A5424">
        <v>17829</v>
      </c>
      <c r="B5424">
        <v>298</v>
      </c>
      <c r="C5424">
        <v>5</v>
      </c>
      <c r="D5424">
        <v>4756.7399999999916</v>
      </c>
      <c r="E5424" cm="1">
        <f t="array" ref="E5424">_xlfn.IFS(B5424&lt;=PERCENTILE($B$3:$B$5882,0.2),5,B5424&lt;=PERCENTILE($B$3:$B$5882,0.4),4,B5424&lt;=PERCENTILE($B$3:$B$5882,0.6),3,B5424&lt;=PERCENTILE($B$3:$B$5882,0.8),2,TRUE,1)</f>
        <v>2</v>
      </c>
      <c r="F5424" cm="1">
        <f t="array" ref="F5424">_xlfn.IFS(C5424&lt;=PERCENTILE($C$3:$C$5882,0.2),1,C5424&lt;=PERCENTILE($C$3:$C$5882,0.4),2,C5424&lt;=PERCENTILE($C$3:$C$5882,0.6),3,C5424&lt;=PERCENTILE($C$3:$C$5882,0.8),4,TRUE,5)</f>
        <v>4</v>
      </c>
      <c r="G5424" cm="1">
        <f t="array" ref="G5424">_xlfn.IFS(D5424&lt;=PERCENTILE($D$3:$D$5882,0.2),1,D5424&lt;=PERCENTILE($D$3:$D$5882,0.4),2,D5424&lt;=PERCENTILE($D$3:$D$5882,0.6),3,D5424&lt;=PERCENTILE($D$3:$D$5882,0.8),4,TRUE,5)</f>
        <v>5</v>
      </c>
      <c r="H5424" s="3" t="str" cm="1">
        <f t="array" ref="H5424">_xlfn.IFS(AND(E5424&gt;=4,F5424&gt;=4,G5424&gt;=4),"Champions",AND(E5424&gt;=3,F5424&gt;=3,G5424&gt;=3),"Loyal Customers",AND(E5424&lt;=2,F5424&gt;=3),"At Risk",AND(E5424&lt;=2,F5424&lt;=2,G5424&lt;=2),"Lost",AND(E5424&gt;=4,F5424&lt;=2),"New/Promising",TRUE,"Needs Attention")</f>
        <v>At Risk</v>
      </c>
      <c r="I5424" s="3" t="str">
        <f t="shared" si="88"/>
        <v>Churned</v>
      </c>
      <c r="J5424" s="3" t="str">
        <f>_xlfn.XLOOKUP(A5424,'Country_Lookup'!$D:$D,'Country_Lookup'!$E:$E)</f>
        <v>United Arab Emirates</v>
      </c>
    </row>
    <row r="5425" spans="1:10" x14ac:dyDescent="0.3">
      <c r="A5425">
        <v>17830</v>
      </c>
      <c r="B5425">
        <v>1</v>
      </c>
      <c r="C5425">
        <v>3</v>
      </c>
      <c r="D5425">
        <v>398.7</v>
      </c>
      <c r="E5425" cm="1">
        <f t="array" ref="E5425">_xlfn.IFS(B5425&lt;=PERCENTILE($B$3:$B$5882,0.2),5,B5425&lt;=PERCENTILE($B$3:$B$5882,0.4),4,B5425&lt;=PERCENTILE($B$3:$B$5882,0.6),3,B5425&lt;=PERCENTILE($B$3:$B$5882,0.8),2,TRUE,1)</f>
        <v>5</v>
      </c>
      <c r="F5425" cm="1">
        <f t="array" ref="F5425">_xlfn.IFS(C5425&lt;=PERCENTILE($C$3:$C$5882,0.2),1,C5425&lt;=PERCENTILE($C$3:$C$5882,0.4),2,C5425&lt;=PERCENTILE($C$3:$C$5882,0.6),3,C5425&lt;=PERCENTILE($C$3:$C$5882,0.8),4,TRUE,5)</f>
        <v>3</v>
      </c>
      <c r="G5425" cm="1">
        <f t="array" ref="G5425">_xlfn.IFS(D5425&lt;=PERCENTILE($D$3:$D$5882,0.2),1,D5425&lt;=PERCENTILE($D$3:$D$5882,0.4),2,D5425&lt;=PERCENTILE($D$3:$D$5882,0.6),3,D5425&lt;=PERCENTILE($D$3:$D$5882,0.8),4,TRUE,5)</f>
        <v>2</v>
      </c>
      <c r="H5425" s="3" t="str" cm="1">
        <f t="array" ref="H5425">_xlfn.IFS(AND(E5425&gt;=4,F5425&gt;=4,G5425&gt;=4),"Champions",AND(E5425&gt;=3,F5425&gt;=3,G5425&gt;=3),"Loyal Customers",AND(E5425&lt;=2,F5425&gt;=3),"At Risk",AND(E5425&lt;=2,F5425&lt;=2,G5425&lt;=2),"Lost",AND(E5425&gt;=4,F5425&lt;=2),"New/Promising",TRUE,"Needs Attention")</f>
        <v>Needs Attention</v>
      </c>
      <c r="I5425" s="3" t="str">
        <f t="shared" si="88"/>
        <v>Active</v>
      </c>
      <c r="J5425" s="3" t="str">
        <f>_xlfn.XLOOKUP(A5425,'Country_Lookup'!$D:$D,'Country_Lookup'!$E:$E)</f>
        <v>United Kingdom</v>
      </c>
    </row>
    <row r="5426" spans="1:10" x14ac:dyDescent="0.3">
      <c r="A5426">
        <v>17831</v>
      </c>
      <c r="B5426">
        <v>33</v>
      </c>
      <c r="C5426">
        <v>1</v>
      </c>
      <c r="D5426">
        <v>35.400000000000006</v>
      </c>
      <c r="E5426" cm="1">
        <f t="array" ref="E5426">_xlfn.IFS(B5426&lt;=PERCENTILE($B$3:$B$5882,0.2),5,B5426&lt;=PERCENTILE($B$3:$B$5882,0.4),4,B5426&lt;=PERCENTILE($B$3:$B$5882,0.6),3,B5426&lt;=PERCENTILE($B$3:$B$5882,0.8),2,TRUE,1)</f>
        <v>4</v>
      </c>
      <c r="F5426" cm="1">
        <f t="array" ref="F5426">_xlfn.IFS(C5426&lt;=PERCENTILE($C$3:$C$5882,0.2),1,C5426&lt;=PERCENTILE($C$3:$C$5882,0.4),2,C5426&lt;=PERCENTILE($C$3:$C$5882,0.6),3,C5426&lt;=PERCENTILE($C$3:$C$5882,0.8),4,TRUE,5)</f>
        <v>1</v>
      </c>
      <c r="G5426" cm="1">
        <f t="array" ref="G5426">_xlfn.IFS(D5426&lt;=PERCENTILE($D$3:$D$5882,0.2),1,D5426&lt;=PERCENTILE($D$3:$D$5882,0.4),2,D5426&lt;=PERCENTILE($D$3:$D$5882,0.6),3,D5426&lt;=PERCENTILE($D$3:$D$5882,0.8),4,TRUE,5)</f>
        <v>1</v>
      </c>
      <c r="H5426" s="3" t="str" cm="1">
        <f t="array" ref="H5426">_xlfn.IFS(AND(E5426&gt;=4,F5426&gt;=4,G5426&gt;=4),"Champions",AND(E5426&gt;=3,F5426&gt;=3,G5426&gt;=3),"Loyal Customers",AND(E5426&lt;=2,F5426&gt;=3),"At Risk",AND(E5426&lt;=2,F5426&lt;=2,G5426&lt;=2),"Lost",AND(E5426&gt;=4,F5426&lt;=2),"New/Promising",TRUE,"Needs Attention")</f>
        <v>New/Promising</v>
      </c>
      <c r="I5426" s="3" t="str">
        <f t="shared" si="88"/>
        <v>Active</v>
      </c>
      <c r="J5426" s="3" t="str">
        <f>_xlfn.XLOOKUP(A5426,'Country_Lookup'!$D:$D,'Country_Lookup'!$E:$E)</f>
        <v>United Kingdom</v>
      </c>
    </row>
    <row r="5427" spans="1:10" x14ac:dyDescent="0.3">
      <c r="A5427">
        <v>17832</v>
      </c>
      <c r="B5427">
        <v>49</v>
      </c>
      <c r="C5427">
        <v>1</v>
      </c>
      <c r="D5427">
        <v>155.37000000000006</v>
      </c>
      <c r="E5427" cm="1">
        <f t="array" ref="E5427">_xlfn.IFS(B5427&lt;=PERCENTILE($B$3:$B$5882,0.2),5,B5427&lt;=PERCENTILE($B$3:$B$5882,0.4),4,B5427&lt;=PERCENTILE($B$3:$B$5882,0.6),3,B5427&lt;=PERCENTILE($B$3:$B$5882,0.8),2,TRUE,1)</f>
        <v>4</v>
      </c>
      <c r="F5427" cm="1">
        <f t="array" ref="F5427">_xlfn.IFS(C5427&lt;=PERCENTILE($C$3:$C$5882,0.2),1,C5427&lt;=PERCENTILE($C$3:$C$5882,0.4),2,C5427&lt;=PERCENTILE($C$3:$C$5882,0.6),3,C5427&lt;=PERCENTILE($C$3:$C$5882,0.8),4,TRUE,5)</f>
        <v>1</v>
      </c>
      <c r="G5427" cm="1">
        <f t="array" ref="G5427">_xlfn.IFS(D5427&lt;=PERCENTILE($D$3:$D$5882,0.2),1,D5427&lt;=PERCENTILE($D$3:$D$5882,0.4),2,D5427&lt;=PERCENTILE($D$3:$D$5882,0.6),3,D5427&lt;=PERCENTILE($D$3:$D$5882,0.8),4,TRUE,5)</f>
        <v>1</v>
      </c>
      <c r="H5427" s="3" t="str" cm="1">
        <f t="array" ref="H5427">_xlfn.IFS(AND(E5427&gt;=4,F5427&gt;=4,G5427&gt;=4),"Champions",AND(E5427&gt;=3,F5427&gt;=3,G5427&gt;=3),"Loyal Customers",AND(E5427&lt;=2,F5427&gt;=3),"At Risk",AND(E5427&lt;=2,F5427&lt;=2,G5427&lt;=2),"Lost",AND(E5427&gt;=4,F5427&lt;=2),"New/Promising",TRUE,"Needs Attention")</f>
        <v>New/Promising</v>
      </c>
      <c r="I5427" s="3" t="str">
        <f t="shared" si="88"/>
        <v>Active</v>
      </c>
      <c r="J5427" s="3" t="str">
        <f>_xlfn.XLOOKUP(A5427,'Country_Lookup'!$D:$D,'Country_Lookup'!$E:$E)</f>
        <v>United Kingdom</v>
      </c>
    </row>
    <row r="5428" spans="1:10" x14ac:dyDescent="0.3">
      <c r="A5428">
        <v>17833</v>
      </c>
      <c r="B5428">
        <v>723</v>
      </c>
      <c r="C5428">
        <v>1</v>
      </c>
      <c r="D5428">
        <v>342.36000000000007</v>
      </c>
      <c r="E5428" cm="1">
        <f t="array" ref="E5428">_xlfn.IFS(B5428&lt;=PERCENTILE($B$3:$B$5882,0.2),5,B5428&lt;=PERCENTILE($B$3:$B$5882,0.4),4,B5428&lt;=PERCENTILE($B$3:$B$5882,0.6),3,B5428&lt;=PERCENTILE($B$3:$B$5882,0.8),2,TRUE,1)</f>
        <v>1</v>
      </c>
      <c r="F5428" cm="1">
        <f t="array" ref="F5428">_xlfn.IFS(C5428&lt;=PERCENTILE($C$3:$C$5882,0.2),1,C5428&lt;=PERCENTILE($C$3:$C$5882,0.4),2,C5428&lt;=PERCENTILE($C$3:$C$5882,0.6),3,C5428&lt;=PERCENTILE($C$3:$C$5882,0.8),4,TRUE,5)</f>
        <v>1</v>
      </c>
      <c r="G5428" cm="1">
        <f t="array" ref="G5428">_xlfn.IFS(D5428&lt;=PERCENTILE($D$3:$D$5882,0.2),1,D5428&lt;=PERCENTILE($D$3:$D$5882,0.4),2,D5428&lt;=PERCENTILE($D$3:$D$5882,0.6),3,D5428&lt;=PERCENTILE($D$3:$D$5882,0.8),4,TRUE,5)</f>
        <v>2</v>
      </c>
      <c r="H5428" s="3" t="str" cm="1">
        <f t="array" ref="H5428">_xlfn.IFS(AND(E5428&gt;=4,F5428&gt;=4,G5428&gt;=4),"Champions",AND(E5428&gt;=3,F5428&gt;=3,G5428&gt;=3),"Loyal Customers",AND(E5428&lt;=2,F5428&gt;=3),"At Risk",AND(E5428&lt;=2,F5428&lt;=2,G5428&lt;=2),"Lost",AND(E5428&gt;=4,F5428&lt;=2),"New/Promising",TRUE,"Needs Attention")</f>
        <v>Lost</v>
      </c>
      <c r="I5428" s="3" t="str">
        <f t="shared" si="88"/>
        <v>Churned</v>
      </c>
      <c r="J5428" s="3" t="str">
        <f>_xlfn.XLOOKUP(A5428,'Country_Lookup'!$D:$D,'Country_Lookup'!$E:$E)</f>
        <v>United Kingdom</v>
      </c>
    </row>
    <row r="5429" spans="1:10" x14ac:dyDescent="0.3">
      <c r="A5429">
        <v>17834</v>
      </c>
      <c r="B5429">
        <v>414</v>
      </c>
      <c r="C5429">
        <v>2</v>
      </c>
      <c r="D5429">
        <v>730.4700000000006</v>
      </c>
      <c r="E5429" cm="1">
        <f t="array" ref="E5429">_xlfn.IFS(B5429&lt;=PERCENTILE($B$3:$B$5882,0.2),5,B5429&lt;=PERCENTILE($B$3:$B$5882,0.4),4,B5429&lt;=PERCENTILE($B$3:$B$5882,0.6),3,B5429&lt;=PERCENTILE($B$3:$B$5882,0.8),2,TRUE,1)</f>
        <v>1</v>
      </c>
      <c r="F5429" cm="1">
        <f t="array" ref="F5429">_xlfn.IFS(C5429&lt;=PERCENTILE($C$3:$C$5882,0.2),1,C5429&lt;=PERCENTILE($C$3:$C$5882,0.4),2,C5429&lt;=PERCENTILE($C$3:$C$5882,0.6),3,C5429&lt;=PERCENTILE($C$3:$C$5882,0.8),4,TRUE,5)</f>
        <v>2</v>
      </c>
      <c r="G5429" cm="1">
        <f t="array" ref="G5429">_xlfn.IFS(D5429&lt;=PERCENTILE($D$3:$D$5882,0.2),1,D5429&lt;=PERCENTILE($D$3:$D$5882,0.4),2,D5429&lt;=PERCENTILE($D$3:$D$5882,0.6),3,D5429&lt;=PERCENTILE($D$3:$D$5882,0.8),4,TRUE,5)</f>
        <v>3</v>
      </c>
      <c r="H5429" s="3" t="str" cm="1">
        <f t="array" ref="H5429">_xlfn.IFS(AND(E5429&gt;=4,F5429&gt;=4,G5429&gt;=4),"Champions",AND(E5429&gt;=3,F5429&gt;=3,G5429&gt;=3),"Loyal Customers",AND(E5429&lt;=2,F5429&gt;=3),"At Risk",AND(E5429&lt;=2,F5429&lt;=2,G5429&lt;=2),"Lost",AND(E5429&gt;=4,F5429&lt;=2),"New/Promising",TRUE,"Needs Attention")</f>
        <v>Needs Attention</v>
      </c>
      <c r="I5429" s="3" t="str">
        <f t="shared" si="88"/>
        <v>Churned</v>
      </c>
      <c r="J5429" s="3" t="str">
        <f>_xlfn.XLOOKUP(A5429,'Country_Lookup'!$D:$D,'Country_Lookup'!$E:$E)</f>
        <v>United Kingdom</v>
      </c>
    </row>
    <row r="5430" spans="1:10" x14ac:dyDescent="0.3">
      <c r="A5430">
        <v>17835</v>
      </c>
      <c r="B5430">
        <v>2</v>
      </c>
      <c r="C5430">
        <v>3</v>
      </c>
      <c r="D5430">
        <v>350.6399999999997</v>
      </c>
      <c r="E5430" cm="1">
        <f t="array" ref="E5430">_xlfn.IFS(B5430&lt;=PERCENTILE($B$3:$B$5882,0.2),5,B5430&lt;=PERCENTILE($B$3:$B$5882,0.4),4,B5430&lt;=PERCENTILE($B$3:$B$5882,0.6),3,B5430&lt;=PERCENTILE($B$3:$B$5882,0.8),2,TRUE,1)</f>
        <v>5</v>
      </c>
      <c r="F5430" cm="1">
        <f t="array" ref="F5430">_xlfn.IFS(C5430&lt;=PERCENTILE($C$3:$C$5882,0.2),1,C5430&lt;=PERCENTILE($C$3:$C$5882,0.4),2,C5430&lt;=PERCENTILE($C$3:$C$5882,0.6),3,C5430&lt;=PERCENTILE($C$3:$C$5882,0.8),4,TRUE,5)</f>
        <v>3</v>
      </c>
      <c r="G5430" cm="1">
        <f t="array" ref="G5430">_xlfn.IFS(D5430&lt;=PERCENTILE($D$3:$D$5882,0.2),1,D5430&lt;=PERCENTILE($D$3:$D$5882,0.4),2,D5430&lt;=PERCENTILE($D$3:$D$5882,0.6),3,D5430&lt;=PERCENTILE($D$3:$D$5882,0.8),4,TRUE,5)</f>
        <v>2</v>
      </c>
      <c r="H5430" s="3" t="str" cm="1">
        <f t="array" ref="H5430">_xlfn.IFS(AND(E5430&gt;=4,F5430&gt;=4,G5430&gt;=4),"Champions",AND(E5430&gt;=3,F5430&gt;=3,G5430&gt;=3),"Loyal Customers",AND(E5430&lt;=2,F5430&gt;=3),"At Risk",AND(E5430&lt;=2,F5430&lt;=2,G5430&lt;=2),"Lost",AND(E5430&gt;=4,F5430&lt;=2),"New/Promising",TRUE,"Needs Attention")</f>
        <v>Needs Attention</v>
      </c>
      <c r="I5430" s="3" t="str">
        <f t="shared" si="88"/>
        <v>Active</v>
      </c>
      <c r="J5430" s="3" t="str">
        <f>_xlfn.XLOOKUP(A5430,'Country_Lookup'!$D:$D,'Country_Lookup'!$E:$E)</f>
        <v>United Kingdom</v>
      </c>
    </row>
    <row r="5431" spans="1:10" x14ac:dyDescent="0.3">
      <c r="A5431">
        <v>17836</v>
      </c>
      <c r="B5431">
        <v>47</v>
      </c>
      <c r="C5431">
        <v>1</v>
      </c>
      <c r="D5431">
        <v>110.21000000000002</v>
      </c>
      <c r="E5431" cm="1">
        <f t="array" ref="E5431">_xlfn.IFS(B5431&lt;=PERCENTILE($B$3:$B$5882,0.2),5,B5431&lt;=PERCENTILE($B$3:$B$5882,0.4),4,B5431&lt;=PERCENTILE($B$3:$B$5882,0.6),3,B5431&lt;=PERCENTILE($B$3:$B$5882,0.8),2,TRUE,1)</f>
        <v>4</v>
      </c>
      <c r="F5431" cm="1">
        <f t="array" ref="F5431">_xlfn.IFS(C5431&lt;=PERCENTILE($C$3:$C$5882,0.2),1,C5431&lt;=PERCENTILE($C$3:$C$5882,0.4),2,C5431&lt;=PERCENTILE($C$3:$C$5882,0.6),3,C5431&lt;=PERCENTILE($C$3:$C$5882,0.8),4,TRUE,5)</f>
        <v>1</v>
      </c>
      <c r="G5431" cm="1">
        <f t="array" ref="G5431">_xlfn.IFS(D5431&lt;=PERCENTILE($D$3:$D$5882,0.2),1,D5431&lt;=PERCENTILE($D$3:$D$5882,0.4),2,D5431&lt;=PERCENTILE($D$3:$D$5882,0.6),3,D5431&lt;=PERCENTILE($D$3:$D$5882,0.8),4,TRUE,5)</f>
        <v>1</v>
      </c>
      <c r="H5431" s="3" t="str" cm="1">
        <f t="array" ref="H5431">_xlfn.IFS(AND(E5431&gt;=4,F5431&gt;=4,G5431&gt;=4),"Champions",AND(E5431&gt;=3,F5431&gt;=3,G5431&gt;=3),"Loyal Customers",AND(E5431&lt;=2,F5431&gt;=3),"At Risk",AND(E5431&lt;=2,F5431&lt;=2,G5431&lt;=2),"Lost",AND(E5431&gt;=4,F5431&lt;=2),"New/Promising",TRUE,"Needs Attention")</f>
        <v>New/Promising</v>
      </c>
      <c r="I5431" s="3" t="str">
        <f t="shared" si="88"/>
        <v>Active</v>
      </c>
      <c r="J5431" s="3" t="str">
        <f>_xlfn.XLOOKUP(A5431,'Country_Lookup'!$D:$D,'Country_Lookup'!$E:$E)</f>
        <v>United Kingdom</v>
      </c>
    </row>
    <row r="5432" spans="1:10" x14ac:dyDescent="0.3">
      <c r="A5432">
        <v>17837</v>
      </c>
      <c r="B5432">
        <v>42</v>
      </c>
      <c r="C5432">
        <v>8</v>
      </c>
      <c r="D5432">
        <v>1593.3800000000028</v>
      </c>
      <c r="E5432" cm="1">
        <f t="array" ref="E5432">_xlfn.IFS(B5432&lt;=PERCENTILE($B$3:$B$5882,0.2),5,B5432&lt;=PERCENTILE($B$3:$B$5882,0.4),4,B5432&lt;=PERCENTILE($B$3:$B$5882,0.6),3,B5432&lt;=PERCENTILE($B$3:$B$5882,0.8),2,TRUE,1)</f>
        <v>4</v>
      </c>
      <c r="F5432" cm="1">
        <f t="array" ref="F5432">_xlfn.IFS(C5432&lt;=PERCENTILE($C$3:$C$5882,0.2),1,C5432&lt;=PERCENTILE($C$3:$C$5882,0.4),2,C5432&lt;=PERCENTILE($C$3:$C$5882,0.6),3,C5432&lt;=PERCENTILE($C$3:$C$5882,0.8),4,TRUE,5)</f>
        <v>4</v>
      </c>
      <c r="G5432" cm="1">
        <f t="array" ref="G5432">_xlfn.IFS(D5432&lt;=PERCENTILE($D$3:$D$5882,0.2),1,D5432&lt;=PERCENTILE($D$3:$D$5882,0.4),2,D5432&lt;=PERCENTILE($D$3:$D$5882,0.6),3,D5432&lt;=PERCENTILE($D$3:$D$5882,0.8),4,TRUE,5)</f>
        <v>4</v>
      </c>
      <c r="H5432" s="3" t="str" cm="1">
        <f t="array" ref="H5432">_xlfn.IFS(AND(E5432&gt;=4,F5432&gt;=4,G5432&gt;=4),"Champions",AND(E5432&gt;=3,F5432&gt;=3,G5432&gt;=3),"Loyal Customers",AND(E5432&lt;=2,F5432&gt;=3),"At Risk",AND(E5432&lt;=2,F5432&lt;=2,G5432&lt;=2),"Lost",AND(E5432&gt;=4,F5432&lt;=2),"New/Promising",TRUE,"Needs Attention")</f>
        <v>Champions</v>
      </c>
      <c r="I5432" s="3" t="str">
        <f t="shared" si="88"/>
        <v>Active</v>
      </c>
      <c r="J5432" s="3" t="str">
        <f>_xlfn.XLOOKUP(A5432,'Country_Lookup'!$D:$D,'Country_Lookup'!$E:$E)</f>
        <v>United Kingdom</v>
      </c>
    </row>
    <row r="5433" spans="1:10" x14ac:dyDescent="0.3">
      <c r="A5433">
        <v>17838</v>
      </c>
      <c r="B5433">
        <v>26</v>
      </c>
      <c r="C5433">
        <v>13</v>
      </c>
      <c r="D5433">
        <v>6722.8999999999623</v>
      </c>
      <c r="E5433" cm="1">
        <f t="array" ref="E5433">_xlfn.IFS(B5433&lt;=PERCENTILE($B$3:$B$5882,0.2),5,B5433&lt;=PERCENTILE($B$3:$B$5882,0.4),4,B5433&lt;=PERCENTILE($B$3:$B$5882,0.6),3,B5433&lt;=PERCENTILE($B$3:$B$5882,0.8),2,TRUE,1)</f>
        <v>4</v>
      </c>
      <c r="F5433" cm="1">
        <f t="array" ref="F5433">_xlfn.IFS(C5433&lt;=PERCENTILE($C$3:$C$5882,0.2),1,C5433&lt;=PERCENTILE($C$3:$C$5882,0.4),2,C5433&lt;=PERCENTILE($C$3:$C$5882,0.6),3,C5433&lt;=PERCENTILE($C$3:$C$5882,0.8),4,TRUE,5)</f>
        <v>5</v>
      </c>
      <c r="G5433" cm="1">
        <f t="array" ref="G5433">_xlfn.IFS(D5433&lt;=PERCENTILE($D$3:$D$5882,0.2),1,D5433&lt;=PERCENTILE($D$3:$D$5882,0.4),2,D5433&lt;=PERCENTILE($D$3:$D$5882,0.6),3,D5433&lt;=PERCENTILE($D$3:$D$5882,0.8),4,TRUE,5)</f>
        <v>5</v>
      </c>
      <c r="H5433" s="3" t="str" cm="1">
        <f t="array" ref="H5433">_xlfn.IFS(AND(E5433&gt;=4,F5433&gt;=4,G5433&gt;=4),"Champions",AND(E5433&gt;=3,F5433&gt;=3,G5433&gt;=3),"Loyal Customers",AND(E5433&lt;=2,F5433&gt;=3),"At Risk",AND(E5433&lt;=2,F5433&lt;=2,G5433&lt;=2),"Lost",AND(E5433&gt;=4,F5433&lt;=2),"New/Promising",TRUE,"Needs Attention")</f>
        <v>Champions</v>
      </c>
      <c r="I5433" s="3" t="str">
        <f t="shared" si="88"/>
        <v>Active</v>
      </c>
      <c r="J5433" s="3" t="str">
        <f>_xlfn.XLOOKUP(A5433,'Country_Lookup'!$D:$D,'Country_Lookup'!$E:$E)</f>
        <v>United Kingdom</v>
      </c>
    </row>
    <row r="5434" spans="1:10" x14ac:dyDescent="0.3">
      <c r="A5434">
        <v>17839</v>
      </c>
      <c r="B5434">
        <v>42</v>
      </c>
      <c r="C5434">
        <v>1</v>
      </c>
      <c r="D5434">
        <v>338.79999999999967</v>
      </c>
      <c r="E5434" cm="1">
        <f t="array" ref="E5434">_xlfn.IFS(B5434&lt;=PERCENTILE($B$3:$B$5882,0.2),5,B5434&lt;=PERCENTILE($B$3:$B$5882,0.4),4,B5434&lt;=PERCENTILE($B$3:$B$5882,0.6),3,B5434&lt;=PERCENTILE($B$3:$B$5882,0.8),2,TRUE,1)</f>
        <v>4</v>
      </c>
      <c r="F5434" cm="1">
        <f t="array" ref="F5434">_xlfn.IFS(C5434&lt;=PERCENTILE($C$3:$C$5882,0.2),1,C5434&lt;=PERCENTILE($C$3:$C$5882,0.4),2,C5434&lt;=PERCENTILE($C$3:$C$5882,0.6),3,C5434&lt;=PERCENTILE($C$3:$C$5882,0.8),4,TRUE,5)</f>
        <v>1</v>
      </c>
      <c r="G5434" cm="1">
        <f t="array" ref="G5434">_xlfn.IFS(D5434&lt;=PERCENTILE($D$3:$D$5882,0.2),1,D5434&lt;=PERCENTILE($D$3:$D$5882,0.4),2,D5434&lt;=PERCENTILE($D$3:$D$5882,0.6),3,D5434&lt;=PERCENTILE($D$3:$D$5882,0.8),4,TRUE,5)</f>
        <v>2</v>
      </c>
      <c r="H5434" s="3" t="str" cm="1">
        <f t="array" ref="H5434">_xlfn.IFS(AND(E5434&gt;=4,F5434&gt;=4,G5434&gt;=4),"Champions",AND(E5434&gt;=3,F5434&gt;=3,G5434&gt;=3),"Loyal Customers",AND(E5434&lt;=2,F5434&gt;=3),"At Risk",AND(E5434&lt;=2,F5434&lt;=2,G5434&lt;=2),"Lost",AND(E5434&gt;=4,F5434&lt;=2),"New/Promising",TRUE,"Needs Attention")</f>
        <v>New/Promising</v>
      </c>
      <c r="I5434" s="3" t="str">
        <f t="shared" si="88"/>
        <v>Active</v>
      </c>
      <c r="J5434" s="3" t="str">
        <f>_xlfn.XLOOKUP(A5434,'Country_Lookup'!$D:$D,'Country_Lookup'!$E:$E)</f>
        <v>United Kingdom</v>
      </c>
    </row>
    <row r="5435" spans="1:10" x14ac:dyDescent="0.3">
      <c r="A5435">
        <v>17840</v>
      </c>
      <c r="B5435">
        <v>443</v>
      </c>
      <c r="C5435">
        <v>1</v>
      </c>
      <c r="D5435">
        <v>185.72000000000003</v>
      </c>
      <c r="E5435" cm="1">
        <f t="array" ref="E5435">_xlfn.IFS(B5435&lt;=PERCENTILE($B$3:$B$5882,0.2),5,B5435&lt;=PERCENTILE($B$3:$B$5882,0.4),4,B5435&lt;=PERCENTILE($B$3:$B$5882,0.6),3,B5435&lt;=PERCENTILE($B$3:$B$5882,0.8),2,TRUE,1)</f>
        <v>1</v>
      </c>
      <c r="F5435" cm="1">
        <f t="array" ref="F5435">_xlfn.IFS(C5435&lt;=PERCENTILE($C$3:$C$5882,0.2),1,C5435&lt;=PERCENTILE($C$3:$C$5882,0.4),2,C5435&lt;=PERCENTILE($C$3:$C$5882,0.6),3,C5435&lt;=PERCENTILE($C$3:$C$5882,0.8),4,TRUE,5)</f>
        <v>1</v>
      </c>
      <c r="G5435" cm="1">
        <f t="array" ref="G5435">_xlfn.IFS(D5435&lt;=PERCENTILE($D$3:$D$5882,0.2),1,D5435&lt;=PERCENTILE($D$3:$D$5882,0.4),2,D5435&lt;=PERCENTILE($D$3:$D$5882,0.6),3,D5435&lt;=PERCENTILE($D$3:$D$5882,0.8),4,TRUE,5)</f>
        <v>1</v>
      </c>
      <c r="H5435" s="3" t="str" cm="1">
        <f t="array" ref="H5435">_xlfn.IFS(AND(E5435&gt;=4,F5435&gt;=4,G5435&gt;=4),"Champions",AND(E5435&gt;=3,F5435&gt;=3,G5435&gt;=3),"Loyal Customers",AND(E5435&lt;=2,F5435&gt;=3),"At Risk",AND(E5435&lt;=2,F5435&lt;=2,G5435&lt;=2),"Lost",AND(E5435&gt;=4,F5435&lt;=2),"New/Promising",TRUE,"Needs Attention")</f>
        <v>Lost</v>
      </c>
      <c r="I5435" s="3" t="str">
        <f t="shared" si="88"/>
        <v>Churned</v>
      </c>
      <c r="J5435" s="3" t="str">
        <f>_xlfn.XLOOKUP(A5435,'Country_Lookup'!$D:$D,'Country_Lookup'!$E:$E)</f>
        <v>United Kingdom</v>
      </c>
    </row>
    <row r="5436" spans="1:10" x14ac:dyDescent="0.3">
      <c r="A5436">
        <v>17841</v>
      </c>
      <c r="B5436">
        <v>1</v>
      </c>
      <c r="C5436">
        <v>211</v>
      </c>
      <c r="D5436">
        <v>70884.070000013948</v>
      </c>
      <c r="E5436" cm="1">
        <f t="array" ref="E5436">_xlfn.IFS(B5436&lt;=PERCENTILE($B$3:$B$5882,0.2),5,B5436&lt;=PERCENTILE($B$3:$B$5882,0.4),4,B5436&lt;=PERCENTILE($B$3:$B$5882,0.6),3,B5436&lt;=PERCENTILE($B$3:$B$5882,0.8),2,TRUE,1)</f>
        <v>5</v>
      </c>
      <c r="F5436" cm="1">
        <f t="array" ref="F5436">_xlfn.IFS(C5436&lt;=PERCENTILE($C$3:$C$5882,0.2),1,C5436&lt;=PERCENTILE($C$3:$C$5882,0.4),2,C5436&lt;=PERCENTILE($C$3:$C$5882,0.6),3,C5436&lt;=PERCENTILE($C$3:$C$5882,0.8),4,TRUE,5)</f>
        <v>5</v>
      </c>
      <c r="G5436" cm="1">
        <f t="array" ref="G5436">_xlfn.IFS(D5436&lt;=PERCENTILE($D$3:$D$5882,0.2),1,D5436&lt;=PERCENTILE($D$3:$D$5882,0.4),2,D5436&lt;=PERCENTILE($D$3:$D$5882,0.6),3,D5436&lt;=PERCENTILE($D$3:$D$5882,0.8),4,TRUE,5)</f>
        <v>5</v>
      </c>
      <c r="H5436" s="3" t="str" cm="1">
        <f t="array" ref="H5436">_xlfn.IFS(AND(E5436&gt;=4,F5436&gt;=4,G5436&gt;=4),"Champions",AND(E5436&gt;=3,F5436&gt;=3,G5436&gt;=3),"Loyal Customers",AND(E5436&lt;=2,F5436&gt;=3),"At Risk",AND(E5436&lt;=2,F5436&lt;=2,G5436&lt;=2),"Lost",AND(E5436&gt;=4,F5436&lt;=2),"New/Promising",TRUE,"Needs Attention")</f>
        <v>Champions</v>
      </c>
      <c r="I5436" s="3" t="str">
        <f t="shared" si="88"/>
        <v>Active</v>
      </c>
      <c r="J5436" s="3" t="str">
        <f>_xlfn.XLOOKUP(A5436,'Country_Lookup'!$D:$D,'Country_Lookup'!$E:$E)</f>
        <v>United Kingdom</v>
      </c>
    </row>
    <row r="5437" spans="1:10" x14ac:dyDescent="0.3">
      <c r="A5437">
        <v>17842</v>
      </c>
      <c r="B5437">
        <v>602</v>
      </c>
      <c r="C5437">
        <v>1</v>
      </c>
      <c r="D5437">
        <v>430.69000000000028</v>
      </c>
      <c r="E5437" cm="1">
        <f t="array" ref="E5437">_xlfn.IFS(B5437&lt;=PERCENTILE($B$3:$B$5882,0.2),5,B5437&lt;=PERCENTILE($B$3:$B$5882,0.4),4,B5437&lt;=PERCENTILE($B$3:$B$5882,0.6),3,B5437&lt;=PERCENTILE($B$3:$B$5882,0.8),2,TRUE,1)</f>
        <v>1</v>
      </c>
      <c r="F5437" cm="1">
        <f t="array" ref="F5437">_xlfn.IFS(C5437&lt;=PERCENTILE($C$3:$C$5882,0.2),1,C5437&lt;=PERCENTILE($C$3:$C$5882,0.4),2,C5437&lt;=PERCENTILE($C$3:$C$5882,0.6),3,C5437&lt;=PERCENTILE($C$3:$C$5882,0.8),4,TRUE,5)</f>
        <v>1</v>
      </c>
      <c r="G5437" cm="1">
        <f t="array" ref="G5437">_xlfn.IFS(D5437&lt;=PERCENTILE($D$3:$D$5882,0.2),1,D5437&lt;=PERCENTILE($D$3:$D$5882,0.4),2,D5437&lt;=PERCENTILE($D$3:$D$5882,0.6),3,D5437&lt;=PERCENTILE($D$3:$D$5882,0.8),4,TRUE,5)</f>
        <v>2</v>
      </c>
      <c r="H5437" s="3" t="str" cm="1">
        <f t="array" ref="H5437">_xlfn.IFS(AND(E5437&gt;=4,F5437&gt;=4,G5437&gt;=4),"Champions",AND(E5437&gt;=3,F5437&gt;=3,G5437&gt;=3),"Loyal Customers",AND(E5437&lt;=2,F5437&gt;=3),"At Risk",AND(E5437&lt;=2,F5437&lt;=2,G5437&lt;=2),"Lost",AND(E5437&gt;=4,F5437&lt;=2),"New/Promising",TRUE,"Needs Attention")</f>
        <v>Lost</v>
      </c>
      <c r="I5437" s="3" t="str">
        <f t="shared" si="88"/>
        <v>Churned</v>
      </c>
      <c r="J5437" s="3" t="str">
        <f>_xlfn.XLOOKUP(A5437,'Country_Lookup'!$D:$D,'Country_Lookup'!$E:$E)</f>
        <v>United Kingdom</v>
      </c>
    </row>
    <row r="5438" spans="1:10" x14ac:dyDescent="0.3">
      <c r="A5438">
        <v>17843</v>
      </c>
      <c r="B5438">
        <v>303</v>
      </c>
      <c r="C5438">
        <v>2</v>
      </c>
      <c r="D5438">
        <v>326.22999999999968</v>
      </c>
      <c r="E5438" cm="1">
        <f t="array" ref="E5438">_xlfn.IFS(B5438&lt;=PERCENTILE($B$3:$B$5882,0.2),5,B5438&lt;=PERCENTILE($B$3:$B$5882,0.4),4,B5438&lt;=PERCENTILE($B$3:$B$5882,0.6),3,B5438&lt;=PERCENTILE($B$3:$B$5882,0.8),2,TRUE,1)</f>
        <v>2</v>
      </c>
      <c r="F5438" cm="1">
        <f t="array" ref="F5438">_xlfn.IFS(C5438&lt;=PERCENTILE($C$3:$C$5882,0.2),1,C5438&lt;=PERCENTILE($C$3:$C$5882,0.4),2,C5438&lt;=PERCENTILE($C$3:$C$5882,0.6),3,C5438&lt;=PERCENTILE($C$3:$C$5882,0.8),4,TRUE,5)</f>
        <v>2</v>
      </c>
      <c r="G5438" cm="1">
        <f t="array" ref="G5438">_xlfn.IFS(D5438&lt;=PERCENTILE($D$3:$D$5882,0.2),1,D5438&lt;=PERCENTILE($D$3:$D$5882,0.4),2,D5438&lt;=PERCENTILE($D$3:$D$5882,0.6),3,D5438&lt;=PERCENTILE($D$3:$D$5882,0.8),4,TRUE,5)</f>
        <v>2</v>
      </c>
      <c r="H5438" s="3" t="str" cm="1">
        <f t="array" ref="H5438">_xlfn.IFS(AND(E5438&gt;=4,F5438&gt;=4,G5438&gt;=4),"Champions",AND(E5438&gt;=3,F5438&gt;=3,G5438&gt;=3),"Loyal Customers",AND(E5438&lt;=2,F5438&gt;=3),"At Risk",AND(E5438&lt;=2,F5438&lt;=2,G5438&lt;=2),"Lost",AND(E5438&gt;=4,F5438&lt;=2),"New/Promising",TRUE,"Needs Attention")</f>
        <v>Lost</v>
      </c>
      <c r="I5438" s="3" t="str">
        <f t="shared" si="88"/>
        <v>Churned</v>
      </c>
      <c r="J5438" s="3" t="str">
        <f>_xlfn.XLOOKUP(A5438,'Country_Lookup'!$D:$D,'Country_Lookup'!$E:$E)</f>
        <v>United Kingdom</v>
      </c>
    </row>
    <row r="5439" spans="1:10" x14ac:dyDescent="0.3">
      <c r="A5439">
        <v>17844</v>
      </c>
      <c r="B5439">
        <v>106</v>
      </c>
      <c r="C5439">
        <v>1</v>
      </c>
      <c r="D5439">
        <v>51.56</v>
      </c>
      <c r="E5439" cm="1">
        <f t="array" ref="E5439">_xlfn.IFS(B5439&lt;=PERCENTILE($B$3:$B$5882,0.2),5,B5439&lt;=PERCENTILE($B$3:$B$5882,0.4),4,B5439&lt;=PERCENTILE($B$3:$B$5882,0.6),3,B5439&lt;=PERCENTILE($B$3:$B$5882,0.8),2,TRUE,1)</f>
        <v>3</v>
      </c>
      <c r="F5439" cm="1">
        <f t="array" ref="F5439">_xlfn.IFS(C5439&lt;=PERCENTILE($C$3:$C$5882,0.2),1,C5439&lt;=PERCENTILE($C$3:$C$5882,0.4),2,C5439&lt;=PERCENTILE($C$3:$C$5882,0.6),3,C5439&lt;=PERCENTILE($C$3:$C$5882,0.8),4,TRUE,5)</f>
        <v>1</v>
      </c>
      <c r="G5439" cm="1">
        <f t="array" ref="G5439">_xlfn.IFS(D5439&lt;=PERCENTILE($D$3:$D$5882,0.2),1,D5439&lt;=PERCENTILE($D$3:$D$5882,0.4),2,D5439&lt;=PERCENTILE($D$3:$D$5882,0.6),3,D5439&lt;=PERCENTILE($D$3:$D$5882,0.8),4,TRUE,5)</f>
        <v>1</v>
      </c>
      <c r="H5439" s="3" t="str" cm="1">
        <f t="array" ref="H5439">_xlfn.IFS(AND(E5439&gt;=4,F5439&gt;=4,G5439&gt;=4),"Champions",AND(E5439&gt;=3,F5439&gt;=3,G5439&gt;=3),"Loyal Customers",AND(E5439&lt;=2,F5439&gt;=3),"At Risk",AND(E5439&lt;=2,F5439&lt;=2,G5439&lt;=2),"Lost",AND(E5439&gt;=4,F5439&lt;=2),"New/Promising",TRUE,"Needs Attention")</f>
        <v>Needs Attention</v>
      </c>
      <c r="I5439" s="3" t="str">
        <f t="shared" si="88"/>
        <v>Churned</v>
      </c>
      <c r="J5439" s="3" t="str">
        <f>_xlfn.XLOOKUP(A5439,'Country_Lookup'!$D:$D,'Country_Lookup'!$E:$E)</f>
        <v>Canada</v>
      </c>
    </row>
    <row r="5440" spans="1:10" x14ac:dyDescent="0.3">
      <c r="A5440">
        <v>17845</v>
      </c>
      <c r="B5440">
        <v>555</v>
      </c>
      <c r="C5440">
        <v>4</v>
      </c>
      <c r="D5440">
        <v>598.18999999999971</v>
      </c>
      <c r="E5440" cm="1">
        <f t="array" ref="E5440">_xlfn.IFS(B5440&lt;=PERCENTILE($B$3:$B$5882,0.2),5,B5440&lt;=PERCENTILE($B$3:$B$5882,0.4),4,B5440&lt;=PERCENTILE($B$3:$B$5882,0.6),3,B5440&lt;=PERCENTILE($B$3:$B$5882,0.8),2,TRUE,1)</f>
        <v>1</v>
      </c>
      <c r="F5440" cm="1">
        <f t="array" ref="F5440">_xlfn.IFS(C5440&lt;=PERCENTILE($C$3:$C$5882,0.2),1,C5440&lt;=PERCENTILE($C$3:$C$5882,0.4),2,C5440&lt;=PERCENTILE($C$3:$C$5882,0.6),3,C5440&lt;=PERCENTILE($C$3:$C$5882,0.8),4,TRUE,5)</f>
        <v>3</v>
      </c>
      <c r="G5440" cm="1">
        <f t="array" ref="G5440">_xlfn.IFS(D5440&lt;=PERCENTILE($D$3:$D$5882,0.2),1,D5440&lt;=PERCENTILE($D$3:$D$5882,0.4),2,D5440&lt;=PERCENTILE($D$3:$D$5882,0.6),3,D5440&lt;=PERCENTILE($D$3:$D$5882,0.8),4,TRUE,5)</f>
        <v>2</v>
      </c>
      <c r="H5440" s="3" t="str" cm="1">
        <f t="array" ref="H5440">_xlfn.IFS(AND(E5440&gt;=4,F5440&gt;=4,G5440&gt;=4),"Champions",AND(E5440&gt;=3,F5440&gt;=3,G5440&gt;=3),"Loyal Customers",AND(E5440&lt;=2,F5440&gt;=3),"At Risk",AND(E5440&lt;=2,F5440&lt;=2,G5440&lt;=2),"Lost",AND(E5440&gt;=4,F5440&lt;=2),"New/Promising",TRUE,"Needs Attention")</f>
        <v>At Risk</v>
      </c>
      <c r="I5440" s="3" t="str">
        <f t="shared" si="88"/>
        <v>Churned</v>
      </c>
      <c r="J5440" s="3" t="str">
        <f>_xlfn.XLOOKUP(A5440,'Country_Lookup'!$D:$D,'Country_Lookup'!$E:$E)</f>
        <v>United Kingdom</v>
      </c>
    </row>
    <row r="5441" spans="1:10" x14ac:dyDescent="0.3">
      <c r="A5441">
        <v>17846</v>
      </c>
      <c r="B5441">
        <v>85</v>
      </c>
      <c r="C5441">
        <v>1</v>
      </c>
      <c r="D5441">
        <v>2033.1</v>
      </c>
      <c r="E5441" cm="1">
        <f t="array" ref="E5441">_xlfn.IFS(B5441&lt;=PERCENTILE($B$3:$B$5882,0.2),5,B5441&lt;=PERCENTILE($B$3:$B$5882,0.4),4,B5441&lt;=PERCENTILE($B$3:$B$5882,0.6),3,B5441&lt;=PERCENTILE($B$3:$B$5882,0.8),2,TRUE,1)</f>
        <v>3</v>
      </c>
      <c r="F5441" cm="1">
        <f t="array" ref="F5441">_xlfn.IFS(C5441&lt;=PERCENTILE($C$3:$C$5882,0.2),1,C5441&lt;=PERCENTILE($C$3:$C$5882,0.4),2,C5441&lt;=PERCENTILE($C$3:$C$5882,0.6),3,C5441&lt;=PERCENTILE($C$3:$C$5882,0.8),4,TRUE,5)</f>
        <v>1</v>
      </c>
      <c r="G5441" cm="1">
        <f t="array" ref="G5441">_xlfn.IFS(D5441&lt;=PERCENTILE($D$3:$D$5882,0.2),1,D5441&lt;=PERCENTILE($D$3:$D$5882,0.4),2,D5441&lt;=PERCENTILE($D$3:$D$5882,0.6),3,D5441&lt;=PERCENTILE($D$3:$D$5882,0.8),4,TRUE,5)</f>
        <v>4</v>
      </c>
      <c r="H5441" s="3" t="str" cm="1">
        <f t="array" ref="H5441">_xlfn.IFS(AND(E5441&gt;=4,F5441&gt;=4,G5441&gt;=4),"Champions",AND(E5441&gt;=3,F5441&gt;=3,G5441&gt;=3),"Loyal Customers",AND(E5441&lt;=2,F5441&gt;=3),"At Risk",AND(E5441&lt;=2,F5441&lt;=2,G5441&lt;=2),"Lost",AND(E5441&gt;=4,F5441&lt;=2),"New/Promising",TRUE,"Needs Attention")</f>
        <v>Needs Attention</v>
      </c>
      <c r="I5441" s="3" t="str">
        <f t="shared" si="88"/>
        <v>Active</v>
      </c>
      <c r="J5441" s="3" t="str">
        <f>_xlfn.XLOOKUP(A5441,'Country_Lookup'!$D:$D,'Country_Lookup'!$E:$E)</f>
        <v>United Kingdom</v>
      </c>
    </row>
    <row r="5442" spans="1:10" x14ac:dyDescent="0.3">
      <c r="A5442">
        <v>17847</v>
      </c>
      <c r="B5442">
        <v>515</v>
      </c>
      <c r="C5442">
        <v>2</v>
      </c>
      <c r="D5442">
        <v>129.69000000000003</v>
      </c>
      <c r="E5442" cm="1">
        <f t="array" ref="E5442">_xlfn.IFS(B5442&lt;=PERCENTILE($B$3:$B$5882,0.2),5,B5442&lt;=PERCENTILE($B$3:$B$5882,0.4),4,B5442&lt;=PERCENTILE($B$3:$B$5882,0.6),3,B5442&lt;=PERCENTILE($B$3:$B$5882,0.8),2,TRUE,1)</f>
        <v>1</v>
      </c>
      <c r="F5442" cm="1">
        <f t="array" ref="F5442">_xlfn.IFS(C5442&lt;=PERCENTILE($C$3:$C$5882,0.2),1,C5442&lt;=PERCENTILE($C$3:$C$5882,0.4),2,C5442&lt;=PERCENTILE($C$3:$C$5882,0.6),3,C5442&lt;=PERCENTILE($C$3:$C$5882,0.8),4,TRUE,5)</f>
        <v>2</v>
      </c>
      <c r="G5442" cm="1">
        <f t="array" ref="G5442">_xlfn.IFS(D5442&lt;=PERCENTILE($D$3:$D$5882,0.2),1,D5442&lt;=PERCENTILE($D$3:$D$5882,0.4),2,D5442&lt;=PERCENTILE($D$3:$D$5882,0.6),3,D5442&lt;=PERCENTILE($D$3:$D$5882,0.8),4,TRUE,5)</f>
        <v>1</v>
      </c>
      <c r="H5442" s="3" t="str" cm="1">
        <f t="array" ref="H5442">_xlfn.IFS(AND(E5442&gt;=4,F5442&gt;=4,G5442&gt;=4),"Champions",AND(E5442&gt;=3,F5442&gt;=3,G5442&gt;=3),"Loyal Customers",AND(E5442&lt;=2,F5442&gt;=3),"At Risk",AND(E5442&lt;=2,F5442&lt;=2,G5442&lt;=2),"Lost",AND(E5442&gt;=4,F5442&lt;=2),"New/Promising",TRUE,"Needs Attention")</f>
        <v>Lost</v>
      </c>
      <c r="I5442" s="3" t="str">
        <f t="shared" si="88"/>
        <v>Churned</v>
      </c>
      <c r="J5442" s="3" t="str">
        <f>_xlfn.XLOOKUP(A5442,'Country_Lookup'!$D:$D,'Country_Lookup'!$E:$E)</f>
        <v>United Kingdom</v>
      </c>
    </row>
    <row r="5443" spans="1:10" x14ac:dyDescent="0.3">
      <c r="A5443">
        <v>17848</v>
      </c>
      <c r="B5443">
        <v>81</v>
      </c>
      <c r="C5443">
        <v>30</v>
      </c>
      <c r="D5443">
        <v>3650.900000000011</v>
      </c>
      <c r="E5443" cm="1">
        <f t="array" ref="E5443">_xlfn.IFS(B5443&lt;=PERCENTILE($B$3:$B$5882,0.2),5,B5443&lt;=PERCENTILE($B$3:$B$5882,0.4),4,B5443&lt;=PERCENTILE($B$3:$B$5882,0.6),3,B5443&lt;=PERCENTILE($B$3:$B$5882,0.8),2,TRUE,1)</f>
        <v>3</v>
      </c>
      <c r="F5443" cm="1">
        <f t="array" ref="F5443">_xlfn.IFS(C5443&lt;=PERCENTILE($C$3:$C$5882,0.2),1,C5443&lt;=PERCENTILE($C$3:$C$5882,0.4),2,C5443&lt;=PERCENTILE($C$3:$C$5882,0.6),3,C5443&lt;=PERCENTILE($C$3:$C$5882,0.8),4,TRUE,5)</f>
        <v>5</v>
      </c>
      <c r="G5443" cm="1">
        <f t="array" ref="G5443">_xlfn.IFS(D5443&lt;=PERCENTILE($D$3:$D$5882,0.2),1,D5443&lt;=PERCENTILE($D$3:$D$5882,0.4),2,D5443&lt;=PERCENTILE($D$3:$D$5882,0.6),3,D5443&lt;=PERCENTILE($D$3:$D$5882,0.8),4,TRUE,5)</f>
        <v>5</v>
      </c>
      <c r="H5443" s="3" t="str" cm="1">
        <f t="array" ref="H5443">_xlfn.IFS(AND(E5443&gt;=4,F5443&gt;=4,G5443&gt;=4),"Champions",AND(E5443&gt;=3,F5443&gt;=3,G5443&gt;=3),"Loyal Customers",AND(E5443&lt;=2,F5443&gt;=3),"At Risk",AND(E5443&lt;=2,F5443&lt;=2,G5443&lt;=2),"Lost",AND(E5443&gt;=4,F5443&lt;=2),"New/Promising",TRUE,"Needs Attention")</f>
        <v>Loyal Customers</v>
      </c>
      <c r="I5443" s="3" t="str">
        <f t="shared" ref="I5443:I5506" si="89">IF(B5443&gt;90,"Churned","Active")</f>
        <v>Active</v>
      </c>
      <c r="J5443" s="3" t="str">
        <f>_xlfn.XLOOKUP(A5443,'Country_Lookup'!$D:$D,'Country_Lookup'!$E:$E)</f>
        <v>United Kingdom</v>
      </c>
    </row>
    <row r="5444" spans="1:10" x14ac:dyDescent="0.3">
      <c r="A5444">
        <v>17849</v>
      </c>
      <c r="B5444">
        <v>218</v>
      </c>
      <c r="C5444">
        <v>8</v>
      </c>
      <c r="D5444">
        <v>1063.7600000000002</v>
      </c>
      <c r="E5444" cm="1">
        <f t="array" ref="E5444">_xlfn.IFS(B5444&lt;=PERCENTILE($B$3:$B$5882,0.2),5,B5444&lt;=PERCENTILE($B$3:$B$5882,0.4),4,B5444&lt;=PERCENTILE($B$3:$B$5882,0.6),3,B5444&lt;=PERCENTILE($B$3:$B$5882,0.8),2,TRUE,1)</f>
        <v>2</v>
      </c>
      <c r="F5444" cm="1">
        <f t="array" ref="F5444">_xlfn.IFS(C5444&lt;=PERCENTILE($C$3:$C$5882,0.2),1,C5444&lt;=PERCENTILE($C$3:$C$5882,0.4),2,C5444&lt;=PERCENTILE($C$3:$C$5882,0.6),3,C5444&lt;=PERCENTILE($C$3:$C$5882,0.8),4,TRUE,5)</f>
        <v>4</v>
      </c>
      <c r="G5444" cm="1">
        <f t="array" ref="G5444">_xlfn.IFS(D5444&lt;=PERCENTILE($D$3:$D$5882,0.2),1,D5444&lt;=PERCENTILE($D$3:$D$5882,0.4),2,D5444&lt;=PERCENTILE($D$3:$D$5882,0.6),3,D5444&lt;=PERCENTILE($D$3:$D$5882,0.8),4,TRUE,5)</f>
        <v>3</v>
      </c>
      <c r="H5444" s="3" t="str" cm="1">
        <f t="array" ref="H5444">_xlfn.IFS(AND(E5444&gt;=4,F5444&gt;=4,G5444&gt;=4),"Champions",AND(E5444&gt;=3,F5444&gt;=3,G5444&gt;=3),"Loyal Customers",AND(E5444&lt;=2,F5444&gt;=3),"At Risk",AND(E5444&lt;=2,F5444&lt;=2,G5444&lt;=2),"Lost",AND(E5444&gt;=4,F5444&lt;=2),"New/Promising",TRUE,"Needs Attention")</f>
        <v>At Risk</v>
      </c>
      <c r="I5444" s="3" t="str">
        <f t="shared" si="89"/>
        <v>Churned</v>
      </c>
      <c r="J5444" s="3" t="str">
        <f>_xlfn.XLOOKUP(A5444,'Country_Lookup'!$D:$D,'Country_Lookup'!$E:$E)</f>
        <v>United Kingdom</v>
      </c>
    </row>
    <row r="5445" spans="1:10" x14ac:dyDescent="0.3">
      <c r="A5445">
        <v>17850</v>
      </c>
      <c r="B5445">
        <v>372</v>
      </c>
      <c r="C5445">
        <v>155</v>
      </c>
      <c r="D5445">
        <v>56600.080000002061</v>
      </c>
      <c r="E5445" cm="1">
        <f t="array" ref="E5445">_xlfn.IFS(B5445&lt;=PERCENTILE($B$3:$B$5882,0.2),5,B5445&lt;=PERCENTILE($B$3:$B$5882,0.4),4,B5445&lt;=PERCENTILE($B$3:$B$5882,0.6),3,B5445&lt;=PERCENTILE($B$3:$B$5882,0.8),2,TRUE,1)</f>
        <v>2</v>
      </c>
      <c r="F5445" cm="1">
        <f t="array" ref="F5445">_xlfn.IFS(C5445&lt;=PERCENTILE($C$3:$C$5882,0.2),1,C5445&lt;=PERCENTILE($C$3:$C$5882,0.4),2,C5445&lt;=PERCENTILE($C$3:$C$5882,0.6),3,C5445&lt;=PERCENTILE($C$3:$C$5882,0.8),4,TRUE,5)</f>
        <v>5</v>
      </c>
      <c r="G5445" cm="1">
        <f t="array" ref="G5445">_xlfn.IFS(D5445&lt;=PERCENTILE($D$3:$D$5882,0.2),1,D5445&lt;=PERCENTILE($D$3:$D$5882,0.4),2,D5445&lt;=PERCENTILE($D$3:$D$5882,0.6),3,D5445&lt;=PERCENTILE($D$3:$D$5882,0.8),4,TRUE,5)</f>
        <v>5</v>
      </c>
      <c r="H5445" s="3" t="str" cm="1">
        <f t="array" ref="H5445">_xlfn.IFS(AND(E5445&gt;=4,F5445&gt;=4,G5445&gt;=4),"Champions",AND(E5445&gt;=3,F5445&gt;=3,G5445&gt;=3),"Loyal Customers",AND(E5445&lt;=2,F5445&gt;=3),"At Risk",AND(E5445&lt;=2,F5445&lt;=2,G5445&lt;=2),"Lost",AND(E5445&gt;=4,F5445&lt;=2),"New/Promising",TRUE,"Needs Attention")</f>
        <v>At Risk</v>
      </c>
      <c r="I5445" s="3" t="str">
        <f t="shared" si="89"/>
        <v>Churned</v>
      </c>
      <c r="J5445" s="3" t="str">
        <f>_xlfn.XLOOKUP(A5445,'Country_Lookup'!$D:$D,'Country_Lookup'!$E:$E)</f>
        <v>United Kingdom</v>
      </c>
    </row>
    <row r="5446" spans="1:10" x14ac:dyDescent="0.3">
      <c r="A5446">
        <v>17851</v>
      </c>
      <c r="B5446">
        <v>422</v>
      </c>
      <c r="C5446">
        <v>6</v>
      </c>
      <c r="D5446">
        <v>1563.3400000000051</v>
      </c>
      <c r="E5446" cm="1">
        <f t="array" ref="E5446">_xlfn.IFS(B5446&lt;=PERCENTILE($B$3:$B$5882,0.2),5,B5446&lt;=PERCENTILE($B$3:$B$5882,0.4),4,B5446&lt;=PERCENTILE($B$3:$B$5882,0.6),3,B5446&lt;=PERCENTILE($B$3:$B$5882,0.8),2,TRUE,1)</f>
        <v>1</v>
      </c>
      <c r="F5446" cm="1">
        <f t="array" ref="F5446">_xlfn.IFS(C5446&lt;=PERCENTILE($C$3:$C$5882,0.2),1,C5446&lt;=PERCENTILE($C$3:$C$5882,0.4),2,C5446&lt;=PERCENTILE($C$3:$C$5882,0.6),3,C5446&lt;=PERCENTILE($C$3:$C$5882,0.8),4,TRUE,5)</f>
        <v>4</v>
      </c>
      <c r="G5446" cm="1">
        <f t="array" ref="G5446">_xlfn.IFS(D5446&lt;=PERCENTILE($D$3:$D$5882,0.2),1,D5446&lt;=PERCENTILE($D$3:$D$5882,0.4),2,D5446&lt;=PERCENTILE($D$3:$D$5882,0.6),3,D5446&lt;=PERCENTILE($D$3:$D$5882,0.8),4,TRUE,5)</f>
        <v>4</v>
      </c>
      <c r="H5446" s="3" t="str" cm="1">
        <f t="array" ref="H5446">_xlfn.IFS(AND(E5446&gt;=4,F5446&gt;=4,G5446&gt;=4),"Champions",AND(E5446&gt;=3,F5446&gt;=3,G5446&gt;=3),"Loyal Customers",AND(E5446&lt;=2,F5446&gt;=3),"At Risk",AND(E5446&lt;=2,F5446&lt;=2,G5446&lt;=2),"Lost",AND(E5446&gt;=4,F5446&lt;=2),"New/Promising",TRUE,"Needs Attention")</f>
        <v>At Risk</v>
      </c>
      <c r="I5446" s="3" t="str">
        <f t="shared" si="89"/>
        <v>Churned</v>
      </c>
      <c r="J5446" s="3" t="str">
        <f>_xlfn.XLOOKUP(A5446,'Country_Lookup'!$D:$D,'Country_Lookup'!$E:$E)</f>
        <v>United Kingdom</v>
      </c>
    </row>
    <row r="5447" spans="1:10" x14ac:dyDescent="0.3">
      <c r="A5447">
        <v>17852</v>
      </c>
      <c r="B5447">
        <v>11</v>
      </c>
      <c r="C5447">
        <v>5</v>
      </c>
      <c r="D5447">
        <v>663.21000000000015</v>
      </c>
      <c r="E5447" cm="1">
        <f t="array" ref="E5447">_xlfn.IFS(B5447&lt;=PERCENTILE($B$3:$B$5882,0.2),5,B5447&lt;=PERCENTILE($B$3:$B$5882,0.4),4,B5447&lt;=PERCENTILE($B$3:$B$5882,0.6),3,B5447&lt;=PERCENTILE($B$3:$B$5882,0.8),2,TRUE,1)</f>
        <v>5</v>
      </c>
      <c r="F5447" cm="1">
        <f t="array" ref="F5447">_xlfn.IFS(C5447&lt;=PERCENTILE($C$3:$C$5882,0.2),1,C5447&lt;=PERCENTILE($C$3:$C$5882,0.4),2,C5447&lt;=PERCENTILE($C$3:$C$5882,0.6),3,C5447&lt;=PERCENTILE($C$3:$C$5882,0.8),4,TRUE,5)</f>
        <v>4</v>
      </c>
      <c r="G5447" cm="1">
        <f t="array" ref="G5447">_xlfn.IFS(D5447&lt;=PERCENTILE($D$3:$D$5882,0.2),1,D5447&lt;=PERCENTILE($D$3:$D$5882,0.4),2,D5447&lt;=PERCENTILE($D$3:$D$5882,0.6),3,D5447&lt;=PERCENTILE($D$3:$D$5882,0.8),4,TRUE,5)</f>
        <v>3</v>
      </c>
      <c r="H5447" s="3" t="str" cm="1">
        <f t="array" ref="H5447">_xlfn.IFS(AND(E5447&gt;=4,F5447&gt;=4,G5447&gt;=4),"Champions",AND(E5447&gt;=3,F5447&gt;=3,G5447&gt;=3),"Loyal Customers",AND(E5447&lt;=2,F5447&gt;=3),"At Risk",AND(E5447&lt;=2,F5447&lt;=2,G5447&lt;=2),"Lost",AND(E5447&gt;=4,F5447&lt;=2),"New/Promising",TRUE,"Needs Attention")</f>
        <v>Loyal Customers</v>
      </c>
      <c r="I5447" s="3" t="str">
        <f t="shared" si="89"/>
        <v>Active</v>
      </c>
      <c r="J5447" s="3" t="str">
        <f>_xlfn.XLOOKUP(A5447,'Country_Lookup'!$D:$D,'Country_Lookup'!$E:$E)</f>
        <v>United Kingdom</v>
      </c>
    </row>
    <row r="5448" spans="1:10" x14ac:dyDescent="0.3">
      <c r="A5448">
        <v>17853</v>
      </c>
      <c r="B5448">
        <v>407</v>
      </c>
      <c r="C5448">
        <v>3</v>
      </c>
      <c r="D5448">
        <v>1608.1900000000014</v>
      </c>
      <c r="E5448" cm="1">
        <f t="array" ref="E5448">_xlfn.IFS(B5448&lt;=PERCENTILE($B$3:$B$5882,0.2),5,B5448&lt;=PERCENTILE($B$3:$B$5882,0.4),4,B5448&lt;=PERCENTILE($B$3:$B$5882,0.6),3,B5448&lt;=PERCENTILE($B$3:$B$5882,0.8),2,TRUE,1)</f>
        <v>2</v>
      </c>
      <c r="F5448" cm="1">
        <f t="array" ref="F5448">_xlfn.IFS(C5448&lt;=PERCENTILE($C$3:$C$5882,0.2),1,C5448&lt;=PERCENTILE($C$3:$C$5882,0.4),2,C5448&lt;=PERCENTILE($C$3:$C$5882,0.6),3,C5448&lt;=PERCENTILE($C$3:$C$5882,0.8),4,TRUE,5)</f>
        <v>3</v>
      </c>
      <c r="G5448" cm="1">
        <f t="array" ref="G5448">_xlfn.IFS(D5448&lt;=PERCENTILE($D$3:$D$5882,0.2),1,D5448&lt;=PERCENTILE($D$3:$D$5882,0.4),2,D5448&lt;=PERCENTILE($D$3:$D$5882,0.6),3,D5448&lt;=PERCENTILE($D$3:$D$5882,0.8),4,TRUE,5)</f>
        <v>4</v>
      </c>
      <c r="H5448" s="3" t="str" cm="1">
        <f t="array" ref="H5448">_xlfn.IFS(AND(E5448&gt;=4,F5448&gt;=4,G5448&gt;=4),"Champions",AND(E5448&gt;=3,F5448&gt;=3,G5448&gt;=3),"Loyal Customers",AND(E5448&lt;=2,F5448&gt;=3),"At Risk",AND(E5448&lt;=2,F5448&lt;=2,G5448&lt;=2),"Lost",AND(E5448&gt;=4,F5448&lt;=2),"New/Promising",TRUE,"Needs Attention")</f>
        <v>At Risk</v>
      </c>
      <c r="I5448" s="3" t="str">
        <f t="shared" si="89"/>
        <v>Churned</v>
      </c>
      <c r="J5448" s="3" t="str">
        <f>_xlfn.XLOOKUP(A5448,'Country_Lookup'!$D:$D,'Country_Lookup'!$E:$E)</f>
        <v>United Kingdom</v>
      </c>
    </row>
    <row r="5449" spans="1:10" x14ac:dyDescent="0.3">
      <c r="A5449">
        <v>17854</v>
      </c>
      <c r="B5449">
        <v>185</v>
      </c>
      <c r="C5449">
        <v>6</v>
      </c>
      <c r="D5449">
        <v>1071.449999999998</v>
      </c>
      <c r="E5449" cm="1">
        <f t="array" ref="E5449">_xlfn.IFS(B5449&lt;=PERCENTILE($B$3:$B$5882,0.2),5,B5449&lt;=PERCENTILE($B$3:$B$5882,0.4),4,B5449&lt;=PERCENTILE($B$3:$B$5882,0.6),3,B5449&lt;=PERCENTILE($B$3:$B$5882,0.8),2,TRUE,1)</f>
        <v>3</v>
      </c>
      <c r="F5449" cm="1">
        <f t="array" ref="F5449">_xlfn.IFS(C5449&lt;=PERCENTILE($C$3:$C$5882,0.2),1,C5449&lt;=PERCENTILE($C$3:$C$5882,0.4),2,C5449&lt;=PERCENTILE($C$3:$C$5882,0.6),3,C5449&lt;=PERCENTILE($C$3:$C$5882,0.8),4,TRUE,5)</f>
        <v>4</v>
      </c>
      <c r="G5449" cm="1">
        <f t="array" ref="G5449">_xlfn.IFS(D5449&lt;=PERCENTILE($D$3:$D$5882,0.2),1,D5449&lt;=PERCENTILE($D$3:$D$5882,0.4),2,D5449&lt;=PERCENTILE($D$3:$D$5882,0.6),3,D5449&lt;=PERCENTILE($D$3:$D$5882,0.8),4,TRUE,5)</f>
        <v>3</v>
      </c>
      <c r="H5449" s="3" t="str" cm="1">
        <f t="array" ref="H5449">_xlfn.IFS(AND(E5449&gt;=4,F5449&gt;=4,G5449&gt;=4),"Champions",AND(E5449&gt;=3,F5449&gt;=3,G5449&gt;=3),"Loyal Customers",AND(E5449&lt;=2,F5449&gt;=3),"At Risk",AND(E5449&lt;=2,F5449&lt;=2,G5449&lt;=2),"Lost",AND(E5449&gt;=4,F5449&lt;=2),"New/Promising",TRUE,"Needs Attention")</f>
        <v>Loyal Customers</v>
      </c>
      <c r="I5449" s="3" t="str">
        <f t="shared" si="89"/>
        <v>Churned</v>
      </c>
      <c r="J5449" s="3" t="str">
        <f>_xlfn.XLOOKUP(A5449,'Country_Lookup'!$D:$D,'Country_Lookup'!$E:$E)</f>
        <v>United Kingdom</v>
      </c>
    </row>
    <row r="5450" spans="1:10" x14ac:dyDescent="0.3">
      <c r="A5450">
        <v>17855</v>
      </c>
      <c r="B5450">
        <v>372</v>
      </c>
      <c r="C5450">
        <v>1</v>
      </c>
      <c r="D5450">
        <v>417.94000000000005</v>
      </c>
      <c r="E5450" cm="1">
        <f t="array" ref="E5450">_xlfn.IFS(B5450&lt;=PERCENTILE($B$3:$B$5882,0.2),5,B5450&lt;=PERCENTILE($B$3:$B$5882,0.4),4,B5450&lt;=PERCENTILE($B$3:$B$5882,0.6),3,B5450&lt;=PERCENTILE($B$3:$B$5882,0.8),2,TRUE,1)</f>
        <v>2</v>
      </c>
      <c r="F5450" cm="1">
        <f t="array" ref="F5450">_xlfn.IFS(C5450&lt;=PERCENTILE($C$3:$C$5882,0.2),1,C5450&lt;=PERCENTILE($C$3:$C$5882,0.4),2,C5450&lt;=PERCENTILE($C$3:$C$5882,0.6),3,C5450&lt;=PERCENTILE($C$3:$C$5882,0.8),4,TRUE,5)</f>
        <v>1</v>
      </c>
      <c r="G5450" cm="1">
        <f t="array" ref="G5450">_xlfn.IFS(D5450&lt;=PERCENTILE($D$3:$D$5882,0.2),1,D5450&lt;=PERCENTILE($D$3:$D$5882,0.4),2,D5450&lt;=PERCENTILE($D$3:$D$5882,0.6),3,D5450&lt;=PERCENTILE($D$3:$D$5882,0.8),4,TRUE,5)</f>
        <v>2</v>
      </c>
      <c r="H5450" s="3" t="str" cm="1">
        <f t="array" ref="H5450">_xlfn.IFS(AND(E5450&gt;=4,F5450&gt;=4,G5450&gt;=4),"Champions",AND(E5450&gt;=3,F5450&gt;=3,G5450&gt;=3),"Loyal Customers",AND(E5450&lt;=2,F5450&gt;=3),"At Risk",AND(E5450&lt;=2,F5450&lt;=2,G5450&lt;=2),"Lost",AND(E5450&gt;=4,F5450&lt;=2),"New/Promising",TRUE,"Needs Attention")</f>
        <v>Lost</v>
      </c>
      <c r="I5450" s="3" t="str">
        <f t="shared" si="89"/>
        <v>Churned</v>
      </c>
      <c r="J5450" s="3" t="str">
        <f>_xlfn.XLOOKUP(A5450,'Country_Lookup'!$D:$D,'Country_Lookup'!$E:$E)</f>
        <v>United Kingdom</v>
      </c>
    </row>
    <row r="5451" spans="1:10" x14ac:dyDescent="0.3">
      <c r="A5451">
        <v>17856</v>
      </c>
      <c r="B5451">
        <v>1</v>
      </c>
      <c r="C5451">
        <v>4</v>
      </c>
      <c r="D5451">
        <v>1418.03</v>
      </c>
      <c r="E5451" cm="1">
        <f t="array" ref="E5451">_xlfn.IFS(B5451&lt;=PERCENTILE($B$3:$B$5882,0.2),5,B5451&lt;=PERCENTILE($B$3:$B$5882,0.4),4,B5451&lt;=PERCENTILE($B$3:$B$5882,0.6),3,B5451&lt;=PERCENTILE($B$3:$B$5882,0.8),2,TRUE,1)</f>
        <v>5</v>
      </c>
      <c r="F5451" cm="1">
        <f t="array" ref="F5451">_xlfn.IFS(C5451&lt;=PERCENTILE($C$3:$C$5882,0.2),1,C5451&lt;=PERCENTILE($C$3:$C$5882,0.4),2,C5451&lt;=PERCENTILE($C$3:$C$5882,0.6),3,C5451&lt;=PERCENTILE($C$3:$C$5882,0.8),4,TRUE,5)</f>
        <v>3</v>
      </c>
      <c r="G5451" cm="1">
        <f t="array" ref="G5451">_xlfn.IFS(D5451&lt;=PERCENTILE($D$3:$D$5882,0.2),1,D5451&lt;=PERCENTILE($D$3:$D$5882,0.4),2,D5451&lt;=PERCENTILE($D$3:$D$5882,0.6),3,D5451&lt;=PERCENTILE($D$3:$D$5882,0.8),4,TRUE,5)</f>
        <v>4</v>
      </c>
      <c r="H5451" s="3" t="str" cm="1">
        <f t="array" ref="H5451">_xlfn.IFS(AND(E5451&gt;=4,F5451&gt;=4,G5451&gt;=4),"Champions",AND(E5451&gt;=3,F5451&gt;=3,G5451&gt;=3),"Loyal Customers",AND(E5451&lt;=2,F5451&gt;=3),"At Risk",AND(E5451&lt;=2,F5451&lt;=2,G5451&lt;=2),"Lost",AND(E5451&gt;=4,F5451&lt;=2),"New/Promising",TRUE,"Needs Attention")</f>
        <v>Loyal Customers</v>
      </c>
      <c r="I5451" s="3" t="str">
        <f t="shared" si="89"/>
        <v>Active</v>
      </c>
      <c r="J5451" s="3" t="str">
        <f>_xlfn.XLOOKUP(A5451,'Country_Lookup'!$D:$D,'Country_Lookup'!$E:$E)</f>
        <v>United Kingdom</v>
      </c>
    </row>
    <row r="5452" spans="1:10" x14ac:dyDescent="0.3">
      <c r="A5452">
        <v>17857</v>
      </c>
      <c r="B5452">
        <v>4</v>
      </c>
      <c r="C5452">
        <v>24</v>
      </c>
      <c r="D5452">
        <v>28682.239999999994</v>
      </c>
      <c r="E5452" cm="1">
        <f t="array" ref="E5452">_xlfn.IFS(B5452&lt;=PERCENTILE($B$3:$B$5882,0.2),5,B5452&lt;=PERCENTILE($B$3:$B$5882,0.4),4,B5452&lt;=PERCENTILE($B$3:$B$5882,0.6),3,B5452&lt;=PERCENTILE($B$3:$B$5882,0.8),2,TRUE,1)</f>
        <v>5</v>
      </c>
      <c r="F5452" cm="1">
        <f t="array" ref="F5452">_xlfn.IFS(C5452&lt;=PERCENTILE($C$3:$C$5882,0.2),1,C5452&lt;=PERCENTILE($C$3:$C$5882,0.4),2,C5452&lt;=PERCENTILE($C$3:$C$5882,0.6),3,C5452&lt;=PERCENTILE($C$3:$C$5882,0.8),4,TRUE,5)</f>
        <v>5</v>
      </c>
      <c r="G5452" cm="1">
        <f t="array" ref="G5452">_xlfn.IFS(D5452&lt;=PERCENTILE($D$3:$D$5882,0.2),1,D5452&lt;=PERCENTILE($D$3:$D$5882,0.4),2,D5452&lt;=PERCENTILE($D$3:$D$5882,0.6),3,D5452&lt;=PERCENTILE($D$3:$D$5882,0.8),4,TRUE,5)</f>
        <v>5</v>
      </c>
      <c r="H5452" s="3" t="str" cm="1">
        <f t="array" ref="H5452">_xlfn.IFS(AND(E5452&gt;=4,F5452&gt;=4,G5452&gt;=4),"Champions",AND(E5452&gt;=3,F5452&gt;=3,G5452&gt;=3),"Loyal Customers",AND(E5452&lt;=2,F5452&gt;=3),"At Risk",AND(E5452&lt;=2,F5452&lt;=2,G5452&lt;=2),"Lost",AND(E5452&gt;=4,F5452&lt;=2),"New/Promising",TRUE,"Needs Attention")</f>
        <v>Champions</v>
      </c>
      <c r="I5452" s="3" t="str">
        <f t="shared" si="89"/>
        <v>Active</v>
      </c>
      <c r="J5452" s="3" t="str">
        <f>_xlfn.XLOOKUP(A5452,'Country_Lookup'!$D:$D,'Country_Lookup'!$E:$E)</f>
        <v>United Kingdom</v>
      </c>
    </row>
    <row r="5453" spans="1:10" x14ac:dyDescent="0.3">
      <c r="A5453">
        <v>17858</v>
      </c>
      <c r="B5453">
        <v>5</v>
      </c>
      <c r="C5453">
        <v>30</v>
      </c>
      <c r="D5453">
        <v>12797.650000000012</v>
      </c>
      <c r="E5453" cm="1">
        <f t="array" ref="E5453">_xlfn.IFS(B5453&lt;=PERCENTILE($B$3:$B$5882,0.2),5,B5453&lt;=PERCENTILE($B$3:$B$5882,0.4),4,B5453&lt;=PERCENTILE($B$3:$B$5882,0.6),3,B5453&lt;=PERCENTILE($B$3:$B$5882,0.8),2,TRUE,1)</f>
        <v>5</v>
      </c>
      <c r="F5453" cm="1">
        <f t="array" ref="F5453">_xlfn.IFS(C5453&lt;=PERCENTILE($C$3:$C$5882,0.2),1,C5453&lt;=PERCENTILE($C$3:$C$5882,0.4),2,C5453&lt;=PERCENTILE($C$3:$C$5882,0.6),3,C5453&lt;=PERCENTILE($C$3:$C$5882,0.8),4,TRUE,5)</f>
        <v>5</v>
      </c>
      <c r="G5453" cm="1">
        <f t="array" ref="G5453">_xlfn.IFS(D5453&lt;=PERCENTILE($D$3:$D$5882,0.2),1,D5453&lt;=PERCENTILE($D$3:$D$5882,0.4),2,D5453&lt;=PERCENTILE($D$3:$D$5882,0.6),3,D5453&lt;=PERCENTILE($D$3:$D$5882,0.8),4,TRUE,5)</f>
        <v>5</v>
      </c>
      <c r="H5453" s="3" t="str" cm="1">
        <f t="array" ref="H5453">_xlfn.IFS(AND(E5453&gt;=4,F5453&gt;=4,G5453&gt;=4),"Champions",AND(E5453&gt;=3,F5453&gt;=3,G5453&gt;=3),"Loyal Customers",AND(E5453&lt;=2,F5453&gt;=3),"At Risk",AND(E5453&lt;=2,F5453&lt;=2,G5453&lt;=2),"Lost",AND(E5453&gt;=4,F5453&lt;=2),"New/Promising",TRUE,"Needs Attention")</f>
        <v>Champions</v>
      </c>
      <c r="I5453" s="3" t="str">
        <f t="shared" si="89"/>
        <v>Active</v>
      </c>
      <c r="J5453" s="3" t="str">
        <f>_xlfn.XLOOKUP(A5453,'Country_Lookup'!$D:$D,'Country_Lookup'!$E:$E)</f>
        <v>United Kingdom</v>
      </c>
    </row>
    <row r="5454" spans="1:10" x14ac:dyDescent="0.3">
      <c r="A5454">
        <v>17859</v>
      </c>
      <c r="B5454">
        <v>304</v>
      </c>
      <c r="C5454">
        <v>1</v>
      </c>
      <c r="D5454">
        <v>148.21</v>
      </c>
      <c r="E5454" cm="1">
        <f t="array" ref="E5454">_xlfn.IFS(B5454&lt;=PERCENTILE($B$3:$B$5882,0.2),5,B5454&lt;=PERCENTILE($B$3:$B$5882,0.4),4,B5454&lt;=PERCENTILE($B$3:$B$5882,0.6),3,B5454&lt;=PERCENTILE($B$3:$B$5882,0.8),2,TRUE,1)</f>
        <v>2</v>
      </c>
      <c r="F5454" cm="1">
        <f t="array" ref="F5454">_xlfn.IFS(C5454&lt;=PERCENTILE($C$3:$C$5882,0.2),1,C5454&lt;=PERCENTILE($C$3:$C$5882,0.4),2,C5454&lt;=PERCENTILE($C$3:$C$5882,0.6),3,C5454&lt;=PERCENTILE($C$3:$C$5882,0.8),4,TRUE,5)</f>
        <v>1</v>
      </c>
      <c r="G5454" cm="1">
        <f t="array" ref="G5454">_xlfn.IFS(D5454&lt;=PERCENTILE($D$3:$D$5882,0.2),1,D5454&lt;=PERCENTILE($D$3:$D$5882,0.4),2,D5454&lt;=PERCENTILE($D$3:$D$5882,0.6),3,D5454&lt;=PERCENTILE($D$3:$D$5882,0.8),4,TRUE,5)</f>
        <v>1</v>
      </c>
      <c r="H5454" s="3" t="str" cm="1">
        <f t="array" ref="H5454">_xlfn.IFS(AND(E5454&gt;=4,F5454&gt;=4,G5454&gt;=4),"Champions",AND(E5454&gt;=3,F5454&gt;=3,G5454&gt;=3),"Loyal Customers",AND(E5454&lt;=2,F5454&gt;=3),"At Risk",AND(E5454&lt;=2,F5454&lt;=2,G5454&lt;=2),"Lost",AND(E5454&gt;=4,F5454&lt;=2),"New/Promising",TRUE,"Needs Attention")</f>
        <v>Lost</v>
      </c>
      <c r="I5454" s="3" t="str">
        <f t="shared" si="89"/>
        <v>Churned</v>
      </c>
      <c r="J5454" s="3" t="str">
        <f>_xlfn.XLOOKUP(A5454,'Country_Lookup'!$D:$D,'Country_Lookup'!$E:$E)</f>
        <v>United Kingdom</v>
      </c>
    </row>
    <row r="5455" spans="1:10" x14ac:dyDescent="0.3">
      <c r="A5455">
        <v>17860</v>
      </c>
      <c r="B5455">
        <v>368</v>
      </c>
      <c r="C5455">
        <v>4</v>
      </c>
      <c r="D5455">
        <v>1015.540000000002</v>
      </c>
      <c r="E5455" cm="1">
        <f t="array" ref="E5455">_xlfn.IFS(B5455&lt;=PERCENTILE($B$3:$B$5882,0.2),5,B5455&lt;=PERCENTILE($B$3:$B$5882,0.4),4,B5455&lt;=PERCENTILE($B$3:$B$5882,0.6),3,B5455&lt;=PERCENTILE($B$3:$B$5882,0.8),2,TRUE,1)</f>
        <v>2</v>
      </c>
      <c r="F5455" cm="1">
        <f t="array" ref="F5455">_xlfn.IFS(C5455&lt;=PERCENTILE($C$3:$C$5882,0.2),1,C5455&lt;=PERCENTILE($C$3:$C$5882,0.4),2,C5455&lt;=PERCENTILE($C$3:$C$5882,0.6),3,C5455&lt;=PERCENTILE($C$3:$C$5882,0.8),4,TRUE,5)</f>
        <v>3</v>
      </c>
      <c r="G5455" cm="1">
        <f t="array" ref="G5455">_xlfn.IFS(D5455&lt;=PERCENTILE($D$3:$D$5882,0.2),1,D5455&lt;=PERCENTILE($D$3:$D$5882,0.4),2,D5455&lt;=PERCENTILE($D$3:$D$5882,0.6),3,D5455&lt;=PERCENTILE($D$3:$D$5882,0.8),4,TRUE,5)</f>
        <v>3</v>
      </c>
      <c r="H5455" s="3" t="str" cm="1">
        <f t="array" ref="H5455">_xlfn.IFS(AND(E5455&gt;=4,F5455&gt;=4,G5455&gt;=4),"Champions",AND(E5455&gt;=3,F5455&gt;=3,G5455&gt;=3),"Loyal Customers",AND(E5455&lt;=2,F5455&gt;=3),"At Risk",AND(E5455&lt;=2,F5455&lt;=2,G5455&lt;=2),"Lost",AND(E5455&gt;=4,F5455&lt;=2),"New/Promising",TRUE,"Needs Attention")</f>
        <v>At Risk</v>
      </c>
      <c r="I5455" s="3" t="str">
        <f t="shared" si="89"/>
        <v>Churned</v>
      </c>
      <c r="J5455" s="3" t="str">
        <f>_xlfn.XLOOKUP(A5455,'Country_Lookup'!$D:$D,'Country_Lookup'!$E:$E)</f>
        <v>United Kingdom</v>
      </c>
    </row>
    <row r="5456" spans="1:10" x14ac:dyDescent="0.3">
      <c r="A5456">
        <v>17861</v>
      </c>
      <c r="B5456">
        <v>3</v>
      </c>
      <c r="C5456">
        <v>18</v>
      </c>
      <c r="D5456">
        <v>5127.689999999955</v>
      </c>
      <c r="E5456" cm="1">
        <f t="array" ref="E5456">_xlfn.IFS(B5456&lt;=PERCENTILE($B$3:$B$5882,0.2),5,B5456&lt;=PERCENTILE($B$3:$B$5882,0.4),4,B5456&lt;=PERCENTILE($B$3:$B$5882,0.6),3,B5456&lt;=PERCENTILE($B$3:$B$5882,0.8),2,TRUE,1)</f>
        <v>5</v>
      </c>
      <c r="F5456" cm="1">
        <f t="array" ref="F5456">_xlfn.IFS(C5456&lt;=PERCENTILE($C$3:$C$5882,0.2),1,C5456&lt;=PERCENTILE($C$3:$C$5882,0.4),2,C5456&lt;=PERCENTILE($C$3:$C$5882,0.6),3,C5456&lt;=PERCENTILE($C$3:$C$5882,0.8),4,TRUE,5)</f>
        <v>5</v>
      </c>
      <c r="G5456" cm="1">
        <f t="array" ref="G5456">_xlfn.IFS(D5456&lt;=PERCENTILE($D$3:$D$5882,0.2),1,D5456&lt;=PERCENTILE($D$3:$D$5882,0.4),2,D5456&lt;=PERCENTILE($D$3:$D$5882,0.6),3,D5456&lt;=PERCENTILE($D$3:$D$5882,0.8),4,TRUE,5)</f>
        <v>5</v>
      </c>
      <c r="H5456" s="3" t="str" cm="1">
        <f t="array" ref="H5456">_xlfn.IFS(AND(E5456&gt;=4,F5456&gt;=4,G5456&gt;=4),"Champions",AND(E5456&gt;=3,F5456&gt;=3,G5456&gt;=3),"Loyal Customers",AND(E5456&lt;=2,F5456&gt;=3),"At Risk",AND(E5456&lt;=2,F5456&lt;=2,G5456&lt;=2),"Lost",AND(E5456&gt;=4,F5456&lt;=2),"New/Promising",TRUE,"Needs Attention")</f>
        <v>Champions</v>
      </c>
      <c r="I5456" s="3" t="str">
        <f t="shared" si="89"/>
        <v>Active</v>
      </c>
      <c r="J5456" s="3" t="str">
        <f>_xlfn.XLOOKUP(A5456,'Country_Lookup'!$D:$D,'Country_Lookup'!$E:$E)</f>
        <v>United Kingdom</v>
      </c>
    </row>
    <row r="5457" spans="1:10" x14ac:dyDescent="0.3">
      <c r="A5457">
        <v>17862</v>
      </c>
      <c r="B5457">
        <v>323</v>
      </c>
      <c r="C5457">
        <v>4</v>
      </c>
      <c r="D5457">
        <v>1279.0899999999974</v>
      </c>
      <c r="E5457" cm="1">
        <f t="array" ref="E5457">_xlfn.IFS(B5457&lt;=PERCENTILE($B$3:$B$5882,0.2),5,B5457&lt;=PERCENTILE($B$3:$B$5882,0.4),4,B5457&lt;=PERCENTILE($B$3:$B$5882,0.6),3,B5457&lt;=PERCENTILE($B$3:$B$5882,0.8),2,TRUE,1)</f>
        <v>2</v>
      </c>
      <c r="F5457" cm="1">
        <f t="array" ref="F5457">_xlfn.IFS(C5457&lt;=PERCENTILE($C$3:$C$5882,0.2),1,C5457&lt;=PERCENTILE($C$3:$C$5882,0.4),2,C5457&lt;=PERCENTILE($C$3:$C$5882,0.6),3,C5457&lt;=PERCENTILE($C$3:$C$5882,0.8),4,TRUE,5)</f>
        <v>3</v>
      </c>
      <c r="G5457" cm="1">
        <f t="array" ref="G5457">_xlfn.IFS(D5457&lt;=PERCENTILE($D$3:$D$5882,0.2),1,D5457&lt;=PERCENTILE($D$3:$D$5882,0.4),2,D5457&lt;=PERCENTILE($D$3:$D$5882,0.6),3,D5457&lt;=PERCENTILE($D$3:$D$5882,0.8),4,TRUE,5)</f>
        <v>4</v>
      </c>
      <c r="H5457" s="3" t="str" cm="1">
        <f t="array" ref="H5457">_xlfn.IFS(AND(E5457&gt;=4,F5457&gt;=4,G5457&gt;=4),"Champions",AND(E5457&gt;=3,F5457&gt;=3,G5457&gt;=3),"Loyal Customers",AND(E5457&lt;=2,F5457&gt;=3),"At Risk",AND(E5457&lt;=2,F5457&lt;=2,G5457&lt;=2),"Lost",AND(E5457&gt;=4,F5457&lt;=2),"New/Promising",TRUE,"Needs Attention")</f>
        <v>At Risk</v>
      </c>
      <c r="I5457" s="3" t="str">
        <f t="shared" si="89"/>
        <v>Churned</v>
      </c>
      <c r="J5457" s="3" t="str">
        <f>_xlfn.XLOOKUP(A5457,'Country_Lookup'!$D:$D,'Country_Lookup'!$E:$E)</f>
        <v>United Kingdom</v>
      </c>
    </row>
    <row r="5458" spans="1:10" x14ac:dyDescent="0.3">
      <c r="A5458">
        <v>17863</v>
      </c>
      <c r="B5458">
        <v>59</v>
      </c>
      <c r="C5458">
        <v>12</v>
      </c>
      <c r="D5458">
        <v>5745.1999999999716</v>
      </c>
      <c r="E5458" cm="1">
        <f t="array" ref="E5458">_xlfn.IFS(B5458&lt;=PERCENTILE($B$3:$B$5882,0.2),5,B5458&lt;=PERCENTILE($B$3:$B$5882,0.4),4,B5458&lt;=PERCENTILE($B$3:$B$5882,0.6),3,B5458&lt;=PERCENTILE($B$3:$B$5882,0.8),2,TRUE,1)</f>
        <v>3</v>
      </c>
      <c r="F5458" cm="1">
        <f t="array" ref="F5458">_xlfn.IFS(C5458&lt;=PERCENTILE($C$3:$C$5882,0.2),1,C5458&lt;=PERCENTILE($C$3:$C$5882,0.4),2,C5458&lt;=PERCENTILE($C$3:$C$5882,0.6),3,C5458&lt;=PERCENTILE($C$3:$C$5882,0.8),4,TRUE,5)</f>
        <v>5</v>
      </c>
      <c r="G5458" cm="1">
        <f t="array" ref="G5458">_xlfn.IFS(D5458&lt;=PERCENTILE($D$3:$D$5882,0.2),1,D5458&lt;=PERCENTILE($D$3:$D$5882,0.4),2,D5458&lt;=PERCENTILE($D$3:$D$5882,0.6),3,D5458&lt;=PERCENTILE($D$3:$D$5882,0.8),4,TRUE,5)</f>
        <v>5</v>
      </c>
      <c r="H5458" s="3" t="str" cm="1">
        <f t="array" ref="H5458">_xlfn.IFS(AND(E5458&gt;=4,F5458&gt;=4,G5458&gt;=4),"Champions",AND(E5458&gt;=3,F5458&gt;=3,G5458&gt;=3),"Loyal Customers",AND(E5458&lt;=2,F5458&gt;=3),"At Risk",AND(E5458&lt;=2,F5458&lt;=2,G5458&lt;=2),"Lost",AND(E5458&gt;=4,F5458&lt;=2),"New/Promising",TRUE,"Needs Attention")</f>
        <v>Loyal Customers</v>
      </c>
      <c r="I5458" s="3" t="str">
        <f t="shared" si="89"/>
        <v>Active</v>
      </c>
      <c r="J5458" s="3" t="str">
        <f>_xlfn.XLOOKUP(A5458,'Country_Lookup'!$D:$D,'Country_Lookup'!$E:$E)</f>
        <v>United Kingdom</v>
      </c>
    </row>
    <row r="5459" spans="1:10" x14ac:dyDescent="0.3">
      <c r="A5459">
        <v>17864</v>
      </c>
      <c r="B5459">
        <v>12</v>
      </c>
      <c r="C5459">
        <v>5</v>
      </c>
      <c r="D5459">
        <v>924.32000000000335</v>
      </c>
      <c r="E5459" cm="1">
        <f t="array" ref="E5459">_xlfn.IFS(B5459&lt;=PERCENTILE($B$3:$B$5882,0.2),5,B5459&lt;=PERCENTILE($B$3:$B$5882,0.4),4,B5459&lt;=PERCENTILE($B$3:$B$5882,0.6),3,B5459&lt;=PERCENTILE($B$3:$B$5882,0.8),2,TRUE,1)</f>
        <v>5</v>
      </c>
      <c r="F5459" cm="1">
        <f t="array" ref="F5459">_xlfn.IFS(C5459&lt;=PERCENTILE($C$3:$C$5882,0.2),1,C5459&lt;=PERCENTILE($C$3:$C$5882,0.4),2,C5459&lt;=PERCENTILE($C$3:$C$5882,0.6),3,C5459&lt;=PERCENTILE($C$3:$C$5882,0.8),4,TRUE,5)</f>
        <v>4</v>
      </c>
      <c r="G5459" cm="1">
        <f t="array" ref="G5459">_xlfn.IFS(D5459&lt;=PERCENTILE($D$3:$D$5882,0.2),1,D5459&lt;=PERCENTILE($D$3:$D$5882,0.4),2,D5459&lt;=PERCENTILE($D$3:$D$5882,0.6),3,D5459&lt;=PERCENTILE($D$3:$D$5882,0.8),4,TRUE,5)</f>
        <v>3</v>
      </c>
      <c r="H5459" s="3" t="str" cm="1">
        <f t="array" ref="H5459">_xlfn.IFS(AND(E5459&gt;=4,F5459&gt;=4,G5459&gt;=4),"Champions",AND(E5459&gt;=3,F5459&gt;=3,G5459&gt;=3),"Loyal Customers",AND(E5459&lt;=2,F5459&gt;=3),"At Risk",AND(E5459&lt;=2,F5459&lt;=2,G5459&lt;=2),"Lost",AND(E5459&gt;=4,F5459&lt;=2),"New/Promising",TRUE,"Needs Attention")</f>
        <v>Loyal Customers</v>
      </c>
      <c r="I5459" s="3" t="str">
        <f t="shared" si="89"/>
        <v>Active</v>
      </c>
      <c r="J5459" s="3" t="str">
        <f>_xlfn.XLOOKUP(A5459,'Country_Lookup'!$D:$D,'Country_Lookup'!$E:$E)</f>
        <v>United Kingdom</v>
      </c>
    </row>
    <row r="5460" spans="1:10" x14ac:dyDescent="0.3">
      <c r="A5460">
        <v>17865</v>
      </c>
      <c r="B5460">
        <v>30</v>
      </c>
      <c r="C5460">
        <v>46</v>
      </c>
      <c r="D5460">
        <v>26374.39000000036</v>
      </c>
      <c r="E5460" cm="1">
        <f t="array" ref="E5460">_xlfn.IFS(B5460&lt;=PERCENTILE($B$3:$B$5882,0.2),5,B5460&lt;=PERCENTILE($B$3:$B$5882,0.4),4,B5460&lt;=PERCENTILE($B$3:$B$5882,0.6),3,B5460&lt;=PERCENTILE($B$3:$B$5882,0.8),2,TRUE,1)</f>
        <v>4</v>
      </c>
      <c r="F5460" cm="1">
        <f t="array" ref="F5460">_xlfn.IFS(C5460&lt;=PERCENTILE($C$3:$C$5882,0.2),1,C5460&lt;=PERCENTILE($C$3:$C$5882,0.4),2,C5460&lt;=PERCENTILE($C$3:$C$5882,0.6),3,C5460&lt;=PERCENTILE($C$3:$C$5882,0.8),4,TRUE,5)</f>
        <v>5</v>
      </c>
      <c r="G5460" cm="1">
        <f t="array" ref="G5460">_xlfn.IFS(D5460&lt;=PERCENTILE($D$3:$D$5882,0.2),1,D5460&lt;=PERCENTILE($D$3:$D$5882,0.4),2,D5460&lt;=PERCENTILE($D$3:$D$5882,0.6),3,D5460&lt;=PERCENTILE($D$3:$D$5882,0.8),4,TRUE,5)</f>
        <v>5</v>
      </c>
      <c r="H5460" s="3" t="str" cm="1">
        <f t="array" ref="H5460">_xlfn.IFS(AND(E5460&gt;=4,F5460&gt;=4,G5460&gt;=4),"Champions",AND(E5460&gt;=3,F5460&gt;=3,G5460&gt;=3),"Loyal Customers",AND(E5460&lt;=2,F5460&gt;=3),"At Risk",AND(E5460&lt;=2,F5460&lt;=2,G5460&lt;=2),"Lost",AND(E5460&gt;=4,F5460&lt;=2),"New/Promising",TRUE,"Needs Attention")</f>
        <v>Champions</v>
      </c>
      <c r="I5460" s="3" t="str">
        <f t="shared" si="89"/>
        <v>Active</v>
      </c>
      <c r="J5460" s="3" t="str">
        <f>_xlfn.XLOOKUP(A5460,'Country_Lookup'!$D:$D,'Country_Lookup'!$E:$E)</f>
        <v>United Kingdom</v>
      </c>
    </row>
    <row r="5461" spans="1:10" x14ac:dyDescent="0.3">
      <c r="A5461">
        <v>17866</v>
      </c>
      <c r="B5461">
        <v>142</v>
      </c>
      <c r="C5461">
        <v>3</v>
      </c>
      <c r="D5461">
        <v>1134.9500000000005</v>
      </c>
      <c r="E5461" cm="1">
        <f t="array" ref="E5461">_xlfn.IFS(B5461&lt;=PERCENTILE($B$3:$B$5882,0.2),5,B5461&lt;=PERCENTILE($B$3:$B$5882,0.4),4,B5461&lt;=PERCENTILE($B$3:$B$5882,0.6),3,B5461&lt;=PERCENTILE($B$3:$B$5882,0.8),2,TRUE,1)</f>
        <v>3</v>
      </c>
      <c r="F5461" cm="1">
        <f t="array" ref="F5461">_xlfn.IFS(C5461&lt;=PERCENTILE($C$3:$C$5882,0.2),1,C5461&lt;=PERCENTILE($C$3:$C$5882,0.4),2,C5461&lt;=PERCENTILE($C$3:$C$5882,0.6),3,C5461&lt;=PERCENTILE($C$3:$C$5882,0.8),4,TRUE,5)</f>
        <v>3</v>
      </c>
      <c r="G5461" cm="1">
        <f t="array" ref="G5461">_xlfn.IFS(D5461&lt;=PERCENTILE($D$3:$D$5882,0.2),1,D5461&lt;=PERCENTILE($D$3:$D$5882,0.4),2,D5461&lt;=PERCENTILE($D$3:$D$5882,0.6),3,D5461&lt;=PERCENTILE($D$3:$D$5882,0.8),4,TRUE,5)</f>
        <v>3</v>
      </c>
      <c r="H5461" s="3" t="str" cm="1">
        <f t="array" ref="H5461">_xlfn.IFS(AND(E5461&gt;=4,F5461&gt;=4,G5461&gt;=4),"Champions",AND(E5461&gt;=3,F5461&gt;=3,G5461&gt;=3),"Loyal Customers",AND(E5461&lt;=2,F5461&gt;=3),"At Risk",AND(E5461&lt;=2,F5461&lt;=2,G5461&lt;=2),"Lost",AND(E5461&gt;=4,F5461&lt;=2),"New/Promising",TRUE,"Needs Attention")</f>
        <v>Loyal Customers</v>
      </c>
      <c r="I5461" s="3" t="str">
        <f t="shared" si="89"/>
        <v>Churned</v>
      </c>
      <c r="J5461" s="3" t="str">
        <f>_xlfn.XLOOKUP(A5461,'Country_Lookup'!$D:$D,'Country_Lookup'!$E:$E)</f>
        <v>United Kingdom</v>
      </c>
    </row>
    <row r="5462" spans="1:10" x14ac:dyDescent="0.3">
      <c r="A5462">
        <v>17867</v>
      </c>
      <c r="B5462">
        <v>30</v>
      </c>
      <c r="C5462">
        <v>15</v>
      </c>
      <c r="D5462">
        <v>1621.2799999999991</v>
      </c>
      <c r="E5462" cm="1">
        <f t="array" ref="E5462">_xlfn.IFS(B5462&lt;=PERCENTILE($B$3:$B$5882,0.2),5,B5462&lt;=PERCENTILE($B$3:$B$5882,0.4),4,B5462&lt;=PERCENTILE($B$3:$B$5882,0.6),3,B5462&lt;=PERCENTILE($B$3:$B$5882,0.8),2,TRUE,1)</f>
        <v>4</v>
      </c>
      <c r="F5462" cm="1">
        <f t="array" ref="F5462">_xlfn.IFS(C5462&lt;=PERCENTILE($C$3:$C$5882,0.2),1,C5462&lt;=PERCENTILE($C$3:$C$5882,0.4),2,C5462&lt;=PERCENTILE($C$3:$C$5882,0.6),3,C5462&lt;=PERCENTILE($C$3:$C$5882,0.8),4,TRUE,5)</f>
        <v>5</v>
      </c>
      <c r="G5462" cm="1">
        <f t="array" ref="G5462">_xlfn.IFS(D5462&lt;=PERCENTILE($D$3:$D$5882,0.2),1,D5462&lt;=PERCENTILE($D$3:$D$5882,0.4),2,D5462&lt;=PERCENTILE($D$3:$D$5882,0.6),3,D5462&lt;=PERCENTILE($D$3:$D$5882,0.8),4,TRUE,5)</f>
        <v>4</v>
      </c>
      <c r="H5462" s="3" t="str" cm="1">
        <f t="array" ref="H5462">_xlfn.IFS(AND(E5462&gt;=4,F5462&gt;=4,G5462&gt;=4),"Champions",AND(E5462&gt;=3,F5462&gt;=3,G5462&gt;=3),"Loyal Customers",AND(E5462&lt;=2,F5462&gt;=3),"At Risk",AND(E5462&lt;=2,F5462&lt;=2,G5462&lt;=2),"Lost",AND(E5462&gt;=4,F5462&lt;=2),"New/Promising",TRUE,"Needs Attention")</f>
        <v>Champions</v>
      </c>
      <c r="I5462" s="3" t="str">
        <f t="shared" si="89"/>
        <v>Active</v>
      </c>
      <c r="J5462" s="3" t="str">
        <f>_xlfn.XLOOKUP(A5462,'Country_Lookup'!$D:$D,'Country_Lookup'!$E:$E)</f>
        <v>United Kingdom</v>
      </c>
    </row>
    <row r="5463" spans="1:10" x14ac:dyDescent="0.3">
      <c r="A5463">
        <v>17868</v>
      </c>
      <c r="B5463">
        <v>386</v>
      </c>
      <c r="C5463">
        <v>1</v>
      </c>
      <c r="D5463">
        <v>234.65</v>
      </c>
      <c r="E5463" cm="1">
        <f t="array" ref="E5463">_xlfn.IFS(B5463&lt;=PERCENTILE($B$3:$B$5882,0.2),5,B5463&lt;=PERCENTILE($B$3:$B$5882,0.4),4,B5463&lt;=PERCENTILE($B$3:$B$5882,0.6),3,B5463&lt;=PERCENTILE($B$3:$B$5882,0.8),2,TRUE,1)</f>
        <v>2</v>
      </c>
      <c r="F5463" cm="1">
        <f t="array" ref="F5463">_xlfn.IFS(C5463&lt;=PERCENTILE($C$3:$C$5882,0.2),1,C5463&lt;=PERCENTILE($C$3:$C$5882,0.4),2,C5463&lt;=PERCENTILE($C$3:$C$5882,0.6),3,C5463&lt;=PERCENTILE($C$3:$C$5882,0.8),4,TRUE,5)</f>
        <v>1</v>
      </c>
      <c r="G5463" cm="1">
        <f t="array" ref="G5463">_xlfn.IFS(D5463&lt;=PERCENTILE($D$3:$D$5882,0.2),1,D5463&lt;=PERCENTILE($D$3:$D$5882,0.4),2,D5463&lt;=PERCENTILE($D$3:$D$5882,0.6),3,D5463&lt;=PERCENTILE($D$3:$D$5882,0.8),4,TRUE,5)</f>
        <v>1</v>
      </c>
      <c r="H5463" s="3" t="str" cm="1">
        <f t="array" ref="H5463">_xlfn.IFS(AND(E5463&gt;=4,F5463&gt;=4,G5463&gt;=4),"Champions",AND(E5463&gt;=3,F5463&gt;=3,G5463&gt;=3),"Loyal Customers",AND(E5463&lt;=2,F5463&gt;=3),"At Risk",AND(E5463&lt;=2,F5463&lt;=2,G5463&lt;=2),"Lost",AND(E5463&gt;=4,F5463&lt;=2),"New/Promising",TRUE,"Needs Attention")</f>
        <v>Lost</v>
      </c>
      <c r="I5463" s="3" t="str">
        <f t="shared" si="89"/>
        <v>Churned</v>
      </c>
      <c r="J5463" s="3" t="str">
        <f>_xlfn.XLOOKUP(A5463,'Country_Lookup'!$D:$D,'Country_Lookup'!$E:$E)</f>
        <v>United Kingdom</v>
      </c>
    </row>
    <row r="5464" spans="1:10" x14ac:dyDescent="0.3">
      <c r="A5464">
        <v>17869</v>
      </c>
      <c r="B5464">
        <v>107</v>
      </c>
      <c r="C5464">
        <v>7</v>
      </c>
      <c r="D5464">
        <v>1036.1600000000024</v>
      </c>
      <c r="E5464" cm="1">
        <f t="array" ref="E5464">_xlfn.IFS(B5464&lt;=PERCENTILE($B$3:$B$5882,0.2),5,B5464&lt;=PERCENTILE($B$3:$B$5882,0.4),4,B5464&lt;=PERCENTILE($B$3:$B$5882,0.6),3,B5464&lt;=PERCENTILE($B$3:$B$5882,0.8),2,TRUE,1)</f>
        <v>3</v>
      </c>
      <c r="F5464" cm="1">
        <f t="array" ref="F5464">_xlfn.IFS(C5464&lt;=PERCENTILE($C$3:$C$5882,0.2),1,C5464&lt;=PERCENTILE($C$3:$C$5882,0.4),2,C5464&lt;=PERCENTILE($C$3:$C$5882,0.6),3,C5464&lt;=PERCENTILE($C$3:$C$5882,0.8),4,TRUE,5)</f>
        <v>4</v>
      </c>
      <c r="G5464" cm="1">
        <f t="array" ref="G5464">_xlfn.IFS(D5464&lt;=PERCENTILE($D$3:$D$5882,0.2),1,D5464&lt;=PERCENTILE($D$3:$D$5882,0.4),2,D5464&lt;=PERCENTILE($D$3:$D$5882,0.6),3,D5464&lt;=PERCENTILE($D$3:$D$5882,0.8),4,TRUE,5)</f>
        <v>3</v>
      </c>
      <c r="H5464" s="3" t="str" cm="1">
        <f t="array" ref="H5464">_xlfn.IFS(AND(E5464&gt;=4,F5464&gt;=4,G5464&gt;=4),"Champions",AND(E5464&gt;=3,F5464&gt;=3,G5464&gt;=3),"Loyal Customers",AND(E5464&lt;=2,F5464&gt;=3),"At Risk",AND(E5464&lt;=2,F5464&lt;=2,G5464&lt;=2),"Lost",AND(E5464&gt;=4,F5464&lt;=2),"New/Promising",TRUE,"Needs Attention")</f>
        <v>Loyal Customers</v>
      </c>
      <c r="I5464" s="3" t="str">
        <f t="shared" si="89"/>
        <v>Churned</v>
      </c>
      <c r="J5464" s="3" t="str">
        <f>_xlfn.XLOOKUP(A5464,'Country_Lookup'!$D:$D,'Country_Lookup'!$E:$E)</f>
        <v>United Kingdom</v>
      </c>
    </row>
    <row r="5465" spans="1:10" x14ac:dyDescent="0.3">
      <c r="A5465">
        <v>17870</v>
      </c>
      <c r="B5465">
        <v>2</v>
      </c>
      <c r="C5465">
        <v>13</v>
      </c>
      <c r="D5465">
        <v>3108.1500000000151</v>
      </c>
      <c r="E5465" cm="1">
        <f t="array" ref="E5465">_xlfn.IFS(B5465&lt;=PERCENTILE($B$3:$B$5882,0.2),5,B5465&lt;=PERCENTILE($B$3:$B$5882,0.4),4,B5465&lt;=PERCENTILE($B$3:$B$5882,0.6),3,B5465&lt;=PERCENTILE($B$3:$B$5882,0.8),2,TRUE,1)</f>
        <v>5</v>
      </c>
      <c r="F5465" cm="1">
        <f t="array" ref="F5465">_xlfn.IFS(C5465&lt;=PERCENTILE($C$3:$C$5882,0.2),1,C5465&lt;=PERCENTILE($C$3:$C$5882,0.4),2,C5465&lt;=PERCENTILE($C$3:$C$5882,0.6),3,C5465&lt;=PERCENTILE($C$3:$C$5882,0.8),4,TRUE,5)</f>
        <v>5</v>
      </c>
      <c r="G5465" cm="1">
        <f t="array" ref="G5465">_xlfn.IFS(D5465&lt;=PERCENTILE($D$3:$D$5882,0.2),1,D5465&lt;=PERCENTILE($D$3:$D$5882,0.4),2,D5465&lt;=PERCENTILE($D$3:$D$5882,0.6),3,D5465&lt;=PERCENTILE($D$3:$D$5882,0.8),4,TRUE,5)</f>
        <v>5</v>
      </c>
      <c r="H5465" s="3" t="str" cm="1">
        <f t="array" ref="H5465">_xlfn.IFS(AND(E5465&gt;=4,F5465&gt;=4,G5465&gt;=4),"Champions",AND(E5465&gt;=3,F5465&gt;=3,G5465&gt;=3),"Loyal Customers",AND(E5465&lt;=2,F5465&gt;=3),"At Risk",AND(E5465&lt;=2,F5465&lt;=2,G5465&lt;=2),"Lost",AND(E5465&gt;=4,F5465&lt;=2),"New/Promising",TRUE,"Needs Attention")</f>
        <v>Champions</v>
      </c>
      <c r="I5465" s="3" t="str">
        <f t="shared" si="89"/>
        <v>Active</v>
      </c>
      <c r="J5465" s="3" t="str">
        <f>_xlfn.XLOOKUP(A5465,'Country_Lookup'!$D:$D,'Country_Lookup'!$E:$E)</f>
        <v>United Kingdom</v>
      </c>
    </row>
    <row r="5466" spans="1:10" x14ac:dyDescent="0.3">
      <c r="A5466">
        <v>17871</v>
      </c>
      <c r="B5466">
        <v>204</v>
      </c>
      <c r="C5466">
        <v>5</v>
      </c>
      <c r="D5466">
        <v>1118.9900000000007</v>
      </c>
      <c r="E5466" cm="1">
        <f t="array" ref="E5466">_xlfn.IFS(B5466&lt;=PERCENTILE($B$3:$B$5882,0.2),5,B5466&lt;=PERCENTILE($B$3:$B$5882,0.4),4,B5466&lt;=PERCENTILE($B$3:$B$5882,0.6),3,B5466&lt;=PERCENTILE($B$3:$B$5882,0.8),2,TRUE,1)</f>
        <v>2</v>
      </c>
      <c r="F5466" cm="1">
        <f t="array" ref="F5466">_xlfn.IFS(C5466&lt;=PERCENTILE($C$3:$C$5882,0.2),1,C5466&lt;=PERCENTILE($C$3:$C$5882,0.4),2,C5466&lt;=PERCENTILE($C$3:$C$5882,0.6),3,C5466&lt;=PERCENTILE($C$3:$C$5882,0.8),4,TRUE,5)</f>
        <v>4</v>
      </c>
      <c r="G5466" cm="1">
        <f t="array" ref="G5466">_xlfn.IFS(D5466&lt;=PERCENTILE($D$3:$D$5882,0.2),1,D5466&lt;=PERCENTILE($D$3:$D$5882,0.4),2,D5466&lt;=PERCENTILE($D$3:$D$5882,0.6),3,D5466&lt;=PERCENTILE($D$3:$D$5882,0.8),4,TRUE,5)</f>
        <v>3</v>
      </c>
      <c r="H5466" s="3" t="str" cm="1">
        <f t="array" ref="H5466">_xlfn.IFS(AND(E5466&gt;=4,F5466&gt;=4,G5466&gt;=4),"Champions",AND(E5466&gt;=3,F5466&gt;=3,G5466&gt;=3),"Loyal Customers",AND(E5466&lt;=2,F5466&gt;=3),"At Risk",AND(E5466&lt;=2,F5466&lt;=2,G5466&lt;=2),"Lost",AND(E5466&gt;=4,F5466&lt;=2),"New/Promising",TRUE,"Needs Attention")</f>
        <v>At Risk</v>
      </c>
      <c r="I5466" s="3" t="str">
        <f t="shared" si="89"/>
        <v>Churned</v>
      </c>
      <c r="J5466" s="3" t="str">
        <f>_xlfn.XLOOKUP(A5466,'Country_Lookup'!$D:$D,'Country_Lookup'!$E:$E)</f>
        <v>United Kingdom</v>
      </c>
    </row>
    <row r="5467" spans="1:10" x14ac:dyDescent="0.3">
      <c r="A5467">
        <v>17872</v>
      </c>
      <c r="B5467">
        <v>381</v>
      </c>
      <c r="C5467">
        <v>1</v>
      </c>
      <c r="D5467">
        <v>235.86999999999992</v>
      </c>
      <c r="E5467" cm="1">
        <f t="array" ref="E5467">_xlfn.IFS(B5467&lt;=PERCENTILE($B$3:$B$5882,0.2),5,B5467&lt;=PERCENTILE($B$3:$B$5882,0.4),4,B5467&lt;=PERCENTILE($B$3:$B$5882,0.6),3,B5467&lt;=PERCENTILE($B$3:$B$5882,0.8),2,TRUE,1)</f>
        <v>2</v>
      </c>
      <c r="F5467" cm="1">
        <f t="array" ref="F5467">_xlfn.IFS(C5467&lt;=PERCENTILE($C$3:$C$5882,0.2),1,C5467&lt;=PERCENTILE($C$3:$C$5882,0.4),2,C5467&lt;=PERCENTILE($C$3:$C$5882,0.6),3,C5467&lt;=PERCENTILE($C$3:$C$5882,0.8),4,TRUE,5)</f>
        <v>1</v>
      </c>
      <c r="G5467" cm="1">
        <f t="array" ref="G5467">_xlfn.IFS(D5467&lt;=PERCENTILE($D$3:$D$5882,0.2),1,D5467&lt;=PERCENTILE($D$3:$D$5882,0.4),2,D5467&lt;=PERCENTILE($D$3:$D$5882,0.6),3,D5467&lt;=PERCENTILE($D$3:$D$5882,0.8),4,TRUE,5)</f>
        <v>1</v>
      </c>
      <c r="H5467" s="3" t="str" cm="1">
        <f t="array" ref="H5467">_xlfn.IFS(AND(E5467&gt;=4,F5467&gt;=4,G5467&gt;=4),"Champions",AND(E5467&gt;=3,F5467&gt;=3,G5467&gt;=3),"Loyal Customers",AND(E5467&lt;=2,F5467&gt;=3),"At Risk",AND(E5467&lt;=2,F5467&lt;=2,G5467&lt;=2),"Lost",AND(E5467&gt;=4,F5467&lt;=2),"New/Promising",TRUE,"Needs Attention")</f>
        <v>Lost</v>
      </c>
      <c r="I5467" s="3" t="str">
        <f t="shared" si="89"/>
        <v>Churned</v>
      </c>
      <c r="J5467" s="3" t="str">
        <f>_xlfn.XLOOKUP(A5467,'Country_Lookup'!$D:$D,'Country_Lookup'!$E:$E)</f>
        <v>United Kingdom</v>
      </c>
    </row>
    <row r="5468" spans="1:10" x14ac:dyDescent="0.3">
      <c r="A5468">
        <v>17873</v>
      </c>
      <c r="B5468">
        <v>80</v>
      </c>
      <c r="C5468">
        <v>18</v>
      </c>
      <c r="D5468">
        <v>6515.8799999999919</v>
      </c>
      <c r="E5468" cm="1">
        <f t="array" ref="E5468">_xlfn.IFS(B5468&lt;=PERCENTILE($B$3:$B$5882,0.2),5,B5468&lt;=PERCENTILE($B$3:$B$5882,0.4),4,B5468&lt;=PERCENTILE($B$3:$B$5882,0.6),3,B5468&lt;=PERCENTILE($B$3:$B$5882,0.8),2,TRUE,1)</f>
        <v>3</v>
      </c>
      <c r="F5468" cm="1">
        <f t="array" ref="F5468">_xlfn.IFS(C5468&lt;=PERCENTILE($C$3:$C$5882,0.2),1,C5468&lt;=PERCENTILE($C$3:$C$5882,0.4),2,C5468&lt;=PERCENTILE($C$3:$C$5882,0.6),3,C5468&lt;=PERCENTILE($C$3:$C$5882,0.8),4,TRUE,5)</f>
        <v>5</v>
      </c>
      <c r="G5468" cm="1">
        <f t="array" ref="G5468">_xlfn.IFS(D5468&lt;=PERCENTILE($D$3:$D$5882,0.2),1,D5468&lt;=PERCENTILE($D$3:$D$5882,0.4),2,D5468&lt;=PERCENTILE($D$3:$D$5882,0.6),3,D5468&lt;=PERCENTILE($D$3:$D$5882,0.8),4,TRUE,5)</f>
        <v>5</v>
      </c>
      <c r="H5468" s="3" t="str" cm="1">
        <f t="array" ref="H5468">_xlfn.IFS(AND(E5468&gt;=4,F5468&gt;=4,G5468&gt;=4),"Champions",AND(E5468&gt;=3,F5468&gt;=3,G5468&gt;=3),"Loyal Customers",AND(E5468&lt;=2,F5468&gt;=3),"At Risk",AND(E5468&lt;=2,F5468&lt;=2,G5468&lt;=2),"Lost",AND(E5468&gt;=4,F5468&lt;=2),"New/Promising",TRUE,"Needs Attention")</f>
        <v>Loyal Customers</v>
      </c>
      <c r="I5468" s="3" t="str">
        <f t="shared" si="89"/>
        <v>Active</v>
      </c>
      <c r="J5468" s="3" t="str">
        <f>_xlfn.XLOOKUP(A5468,'Country_Lookup'!$D:$D,'Country_Lookup'!$E:$E)</f>
        <v>United Kingdom</v>
      </c>
    </row>
    <row r="5469" spans="1:10" x14ac:dyDescent="0.3">
      <c r="A5469">
        <v>17874</v>
      </c>
      <c r="B5469">
        <v>185</v>
      </c>
      <c r="C5469">
        <v>6</v>
      </c>
      <c r="D5469">
        <v>683.45999999999981</v>
      </c>
      <c r="E5469" cm="1">
        <f t="array" ref="E5469">_xlfn.IFS(B5469&lt;=PERCENTILE($B$3:$B$5882,0.2),5,B5469&lt;=PERCENTILE($B$3:$B$5882,0.4),4,B5469&lt;=PERCENTILE($B$3:$B$5882,0.6),3,B5469&lt;=PERCENTILE($B$3:$B$5882,0.8),2,TRUE,1)</f>
        <v>3</v>
      </c>
      <c r="F5469" cm="1">
        <f t="array" ref="F5469">_xlfn.IFS(C5469&lt;=PERCENTILE($C$3:$C$5882,0.2),1,C5469&lt;=PERCENTILE($C$3:$C$5882,0.4),2,C5469&lt;=PERCENTILE($C$3:$C$5882,0.6),3,C5469&lt;=PERCENTILE($C$3:$C$5882,0.8),4,TRUE,5)</f>
        <v>4</v>
      </c>
      <c r="G5469" cm="1">
        <f t="array" ref="G5469">_xlfn.IFS(D5469&lt;=PERCENTILE($D$3:$D$5882,0.2),1,D5469&lt;=PERCENTILE($D$3:$D$5882,0.4),2,D5469&lt;=PERCENTILE($D$3:$D$5882,0.6),3,D5469&lt;=PERCENTILE($D$3:$D$5882,0.8),4,TRUE,5)</f>
        <v>3</v>
      </c>
      <c r="H5469" s="3" t="str" cm="1">
        <f t="array" ref="H5469">_xlfn.IFS(AND(E5469&gt;=4,F5469&gt;=4,G5469&gt;=4),"Champions",AND(E5469&gt;=3,F5469&gt;=3,G5469&gt;=3),"Loyal Customers",AND(E5469&lt;=2,F5469&gt;=3),"At Risk",AND(E5469&lt;=2,F5469&lt;=2,G5469&lt;=2),"Lost",AND(E5469&gt;=4,F5469&lt;=2),"New/Promising",TRUE,"Needs Attention")</f>
        <v>Loyal Customers</v>
      </c>
      <c r="I5469" s="3" t="str">
        <f t="shared" si="89"/>
        <v>Churned</v>
      </c>
      <c r="J5469" s="3" t="str">
        <f>_xlfn.XLOOKUP(A5469,'Country_Lookup'!$D:$D,'Country_Lookup'!$E:$E)</f>
        <v>United Kingdom</v>
      </c>
    </row>
    <row r="5470" spans="1:10" x14ac:dyDescent="0.3">
      <c r="A5470">
        <v>17875</v>
      </c>
      <c r="B5470">
        <v>688</v>
      </c>
      <c r="C5470">
        <v>1</v>
      </c>
      <c r="D5470">
        <v>167.09999999999997</v>
      </c>
      <c r="E5470" cm="1">
        <f t="array" ref="E5470">_xlfn.IFS(B5470&lt;=PERCENTILE($B$3:$B$5882,0.2),5,B5470&lt;=PERCENTILE($B$3:$B$5882,0.4),4,B5470&lt;=PERCENTILE($B$3:$B$5882,0.6),3,B5470&lt;=PERCENTILE($B$3:$B$5882,0.8),2,TRUE,1)</f>
        <v>1</v>
      </c>
      <c r="F5470" cm="1">
        <f t="array" ref="F5470">_xlfn.IFS(C5470&lt;=PERCENTILE($C$3:$C$5882,0.2),1,C5470&lt;=PERCENTILE($C$3:$C$5882,0.4),2,C5470&lt;=PERCENTILE($C$3:$C$5882,0.6),3,C5470&lt;=PERCENTILE($C$3:$C$5882,0.8),4,TRUE,5)</f>
        <v>1</v>
      </c>
      <c r="G5470" cm="1">
        <f t="array" ref="G5470">_xlfn.IFS(D5470&lt;=PERCENTILE($D$3:$D$5882,0.2),1,D5470&lt;=PERCENTILE($D$3:$D$5882,0.4),2,D5470&lt;=PERCENTILE($D$3:$D$5882,0.6),3,D5470&lt;=PERCENTILE($D$3:$D$5882,0.8),4,TRUE,5)</f>
        <v>1</v>
      </c>
      <c r="H5470" s="3" t="str" cm="1">
        <f t="array" ref="H5470">_xlfn.IFS(AND(E5470&gt;=4,F5470&gt;=4,G5470&gt;=4),"Champions",AND(E5470&gt;=3,F5470&gt;=3,G5470&gt;=3),"Loyal Customers",AND(E5470&lt;=2,F5470&gt;=3),"At Risk",AND(E5470&lt;=2,F5470&lt;=2,G5470&lt;=2),"Lost",AND(E5470&gt;=4,F5470&lt;=2),"New/Promising",TRUE,"Needs Attention")</f>
        <v>Lost</v>
      </c>
      <c r="I5470" s="3" t="str">
        <f t="shared" si="89"/>
        <v>Churned</v>
      </c>
      <c r="J5470" s="3" t="str">
        <f>_xlfn.XLOOKUP(A5470,'Country_Lookup'!$D:$D,'Country_Lookup'!$E:$E)</f>
        <v>United Kingdom</v>
      </c>
    </row>
    <row r="5471" spans="1:10" x14ac:dyDescent="0.3">
      <c r="A5471">
        <v>17876</v>
      </c>
      <c r="B5471">
        <v>399</v>
      </c>
      <c r="C5471">
        <v>3</v>
      </c>
      <c r="D5471">
        <v>3424.02</v>
      </c>
      <c r="E5471" cm="1">
        <f t="array" ref="E5471">_xlfn.IFS(B5471&lt;=PERCENTILE($B$3:$B$5882,0.2),5,B5471&lt;=PERCENTILE($B$3:$B$5882,0.4),4,B5471&lt;=PERCENTILE($B$3:$B$5882,0.6),3,B5471&lt;=PERCENTILE($B$3:$B$5882,0.8),2,TRUE,1)</f>
        <v>2</v>
      </c>
      <c r="F5471" cm="1">
        <f t="array" ref="F5471">_xlfn.IFS(C5471&lt;=PERCENTILE($C$3:$C$5882,0.2),1,C5471&lt;=PERCENTILE($C$3:$C$5882,0.4),2,C5471&lt;=PERCENTILE($C$3:$C$5882,0.6),3,C5471&lt;=PERCENTILE($C$3:$C$5882,0.8),4,TRUE,5)</f>
        <v>3</v>
      </c>
      <c r="G5471" cm="1">
        <f t="array" ref="G5471">_xlfn.IFS(D5471&lt;=PERCENTILE($D$3:$D$5882,0.2),1,D5471&lt;=PERCENTILE($D$3:$D$5882,0.4),2,D5471&lt;=PERCENTILE($D$3:$D$5882,0.6),3,D5471&lt;=PERCENTILE($D$3:$D$5882,0.8),4,TRUE,5)</f>
        <v>5</v>
      </c>
      <c r="H5471" s="3" t="str" cm="1">
        <f t="array" ref="H5471">_xlfn.IFS(AND(E5471&gt;=4,F5471&gt;=4,G5471&gt;=4),"Champions",AND(E5471&gt;=3,F5471&gt;=3,G5471&gt;=3),"Loyal Customers",AND(E5471&lt;=2,F5471&gt;=3),"At Risk",AND(E5471&lt;=2,F5471&lt;=2,G5471&lt;=2),"Lost",AND(E5471&gt;=4,F5471&lt;=2),"New/Promising",TRUE,"Needs Attention")</f>
        <v>At Risk</v>
      </c>
      <c r="I5471" s="3" t="str">
        <f t="shared" si="89"/>
        <v>Churned</v>
      </c>
      <c r="J5471" s="3" t="str">
        <f>_xlfn.XLOOKUP(A5471,'Country_Lookup'!$D:$D,'Country_Lookup'!$E:$E)</f>
        <v>United Kingdom</v>
      </c>
    </row>
    <row r="5472" spans="1:10" x14ac:dyDescent="0.3">
      <c r="A5472">
        <v>17877</v>
      </c>
      <c r="B5472">
        <v>170</v>
      </c>
      <c r="C5472">
        <v>1</v>
      </c>
      <c r="D5472">
        <v>237.6100000000001</v>
      </c>
      <c r="E5472" cm="1">
        <f t="array" ref="E5472">_xlfn.IFS(B5472&lt;=PERCENTILE($B$3:$B$5882,0.2),5,B5472&lt;=PERCENTILE($B$3:$B$5882,0.4),4,B5472&lt;=PERCENTILE($B$3:$B$5882,0.6),3,B5472&lt;=PERCENTILE($B$3:$B$5882,0.8),2,TRUE,1)</f>
        <v>3</v>
      </c>
      <c r="F5472" cm="1">
        <f t="array" ref="F5472">_xlfn.IFS(C5472&lt;=PERCENTILE($C$3:$C$5882,0.2),1,C5472&lt;=PERCENTILE($C$3:$C$5882,0.4),2,C5472&lt;=PERCENTILE($C$3:$C$5882,0.6),3,C5472&lt;=PERCENTILE($C$3:$C$5882,0.8),4,TRUE,5)</f>
        <v>1</v>
      </c>
      <c r="G5472" cm="1">
        <f t="array" ref="G5472">_xlfn.IFS(D5472&lt;=PERCENTILE($D$3:$D$5882,0.2),1,D5472&lt;=PERCENTILE($D$3:$D$5882,0.4),2,D5472&lt;=PERCENTILE($D$3:$D$5882,0.6),3,D5472&lt;=PERCENTILE($D$3:$D$5882,0.8),4,TRUE,5)</f>
        <v>1</v>
      </c>
      <c r="H5472" s="3" t="str" cm="1">
        <f t="array" ref="H5472">_xlfn.IFS(AND(E5472&gt;=4,F5472&gt;=4,G5472&gt;=4),"Champions",AND(E5472&gt;=3,F5472&gt;=3,G5472&gt;=3),"Loyal Customers",AND(E5472&lt;=2,F5472&gt;=3),"At Risk",AND(E5472&lt;=2,F5472&lt;=2,G5472&lt;=2),"Lost",AND(E5472&gt;=4,F5472&lt;=2),"New/Promising",TRUE,"Needs Attention")</f>
        <v>Needs Attention</v>
      </c>
      <c r="I5472" s="3" t="str">
        <f t="shared" si="89"/>
        <v>Churned</v>
      </c>
      <c r="J5472" s="3" t="str">
        <f>_xlfn.XLOOKUP(A5472,'Country_Lookup'!$D:$D,'Country_Lookup'!$E:$E)</f>
        <v>United Kingdom</v>
      </c>
    </row>
    <row r="5473" spans="1:10" x14ac:dyDescent="0.3">
      <c r="A5473">
        <v>17878</v>
      </c>
      <c r="B5473">
        <v>43</v>
      </c>
      <c r="C5473">
        <v>3</v>
      </c>
      <c r="D5473">
        <v>1412.3300000000013</v>
      </c>
      <c r="E5473" cm="1">
        <f t="array" ref="E5473">_xlfn.IFS(B5473&lt;=PERCENTILE($B$3:$B$5882,0.2),5,B5473&lt;=PERCENTILE($B$3:$B$5882,0.4),4,B5473&lt;=PERCENTILE($B$3:$B$5882,0.6),3,B5473&lt;=PERCENTILE($B$3:$B$5882,0.8),2,TRUE,1)</f>
        <v>4</v>
      </c>
      <c r="F5473" cm="1">
        <f t="array" ref="F5473">_xlfn.IFS(C5473&lt;=PERCENTILE($C$3:$C$5882,0.2),1,C5473&lt;=PERCENTILE($C$3:$C$5882,0.4),2,C5473&lt;=PERCENTILE($C$3:$C$5882,0.6),3,C5473&lt;=PERCENTILE($C$3:$C$5882,0.8),4,TRUE,5)</f>
        <v>3</v>
      </c>
      <c r="G5473" cm="1">
        <f t="array" ref="G5473">_xlfn.IFS(D5473&lt;=PERCENTILE($D$3:$D$5882,0.2),1,D5473&lt;=PERCENTILE($D$3:$D$5882,0.4),2,D5473&lt;=PERCENTILE($D$3:$D$5882,0.6),3,D5473&lt;=PERCENTILE($D$3:$D$5882,0.8),4,TRUE,5)</f>
        <v>4</v>
      </c>
      <c r="H5473" s="3" t="str" cm="1">
        <f t="array" ref="H5473">_xlfn.IFS(AND(E5473&gt;=4,F5473&gt;=4,G5473&gt;=4),"Champions",AND(E5473&gt;=3,F5473&gt;=3,G5473&gt;=3),"Loyal Customers",AND(E5473&lt;=2,F5473&gt;=3),"At Risk",AND(E5473&lt;=2,F5473&lt;=2,G5473&lt;=2),"Lost",AND(E5473&gt;=4,F5473&lt;=2),"New/Promising",TRUE,"Needs Attention")</f>
        <v>Loyal Customers</v>
      </c>
      <c r="I5473" s="3" t="str">
        <f t="shared" si="89"/>
        <v>Active</v>
      </c>
      <c r="J5473" s="3" t="str">
        <f>_xlfn.XLOOKUP(A5473,'Country_Lookup'!$D:$D,'Country_Lookup'!$E:$E)</f>
        <v>United Kingdom</v>
      </c>
    </row>
    <row r="5474" spans="1:10" x14ac:dyDescent="0.3">
      <c r="A5474">
        <v>17879</v>
      </c>
      <c r="B5474">
        <v>173</v>
      </c>
      <c r="C5474">
        <v>1</v>
      </c>
      <c r="D5474">
        <v>178.51999999999998</v>
      </c>
      <c r="E5474" cm="1">
        <f t="array" ref="E5474">_xlfn.IFS(B5474&lt;=PERCENTILE($B$3:$B$5882,0.2),5,B5474&lt;=PERCENTILE($B$3:$B$5882,0.4),4,B5474&lt;=PERCENTILE($B$3:$B$5882,0.6),3,B5474&lt;=PERCENTILE($B$3:$B$5882,0.8),2,TRUE,1)</f>
        <v>3</v>
      </c>
      <c r="F5474" cm="1">
        <f t="array" ref="F5474">_xlfn.IFS(C5474&lt;=PERCENTILE($C$3:$C$5882,0.2),1,C5474&lt;=PERCENTILE($C$3:$C$5882,0.4),2,C5474&lt;=PERCENTILE($C$3:$C$5882,0.6),3,C5474&lt;=PERCENTILE($C$3:$C$5882,0.8),4,TRUE,5)</f>
        <v>1</v>
      </c>
      <c r="G5474" cm="1">
        <f t="array" ref="G5474">_xlfn.IFS(D5474&lt;=PERCENTILE($D$3:$D$5882,0.2),1,D5474&lt;=PERCENTILE($D$3:$D$5882,0.4),2,D5474&lt;=PERCENTILE($D$3:$D$5882,0.6),3,D5474&lt;=PERCENTILE($D$3:$D$5882,0.8),4,TRUE,5)</f>
        <v>1</v>
      </c>
      <c r="H5474" s="3" t="str" cm="1">
        <f t="array" ref="H5474">_xlfn.IFS(AND(E5474&gt;=4,F5474&gt;=4,G5474&gt;=4),"Champions",AND(E5474&gt;=3,F5474&gt;=3,G5474&gt;=3),"Loyal Customers",AND(E5474&lt;=2,F5474&gt;=3),"At Risk",AND(E5474&lt;=2,F5474&lt;=2,G5474&lt;=2),"Lost",AND(E5474&gt;=4,F5474&lt;=2),"New/Promising",TRUE,"Needs Attention")</f>
        <v>Needs Attention</v>
      </c>
      <c r="I5474" s="3" t="str">
        <f t="shared" si="89"/>
        <v>Churned</v>
      </c>
      <c r="J5474" s="3" t="str">
        <f>_xlfn.XLOOKUP(A5474,'Country_Lookup'!$D:$D,'Country_Lookup'!$E:$E)</f>
        <v>United Kingdom</v>
      </c>
    </row>
    <row r="5475" spans="1:10" x14ac:dyDescent="0.3">
      <c r="A5475">
        <v>17880</v>
      </c>
      <c r="B5475">
        <v>364</v>
      </c>
      <c r="C5475">
        <v>3</v>
      </c>
      <c r="D5475">
        <v>824.92000000000064</v>
      </c>
      <c r="E5475" cm="1">
        <f t="array" ref="E5475">_xlfn.IFS(B5475&lt;=PERCENTILE($B$3:$B$5882,0.2),5,B5475&lt;=PERCENTILE($B$3:$B$5882,0.4),4,B5475&lt;=PERCENTILE($B$3:$B$5882,0.6),3,B5475&lt;=PERCENTILE($B$3:$B$5882,0.8),2,TRUE,1)</f>
        <v>2</v>
      </c>
      <c r="F5475" cm="1">
        <f t="array" ref="F5475">_xlfn.IFS(C5475&lt;=PERCENTILE($C$3:$C$5882,0.2),1,C5475&lt;=PERCENTILE($C$3:$C$5882,0.4),2,C5475&lt;=PERCENTILE($C$3:$C$5882,0.6),3,C5475&lt;=PERCENTILE($C$3:$C$5882,0.8),4,TRUE,5)</f>
        <v>3</v>
      </c>
      <c r="G5475" cm="1">
        <f t="array" ref="G5475">_xlfn.IFS(D5475&lt;=PERCENTILE($D$3:$D$5882,0.2),1,D5475&lt;=PERCENTILE($D$3:$D$5882,0.4),2,D5475&lt;=PERCENTILE($D$3:$D$5882,0.6),3,D5475&lt;=PERCENTILE($D$3:$D$5882,0.8),4,TRUE,5)</f>
        <v>3</v>
      </c>
      <c r="H5475" s="3" t="str" cm="1">
        <f t="array" ref="H5475">_xlfn.IFS(AND(E5475&gt;=4,F5475&gt;=4,G5475&gt;=4),"Champions",AND(E5475&gt;=3,F5475&gt;=3,G5475&gt;=3),"Loyal Customers",AND(E5475&lt;=2,F5475&gt;=3),"At Risk",AND(E5475&lt;=2,F5475&lt;=2,G5475&lt;=2),"Lost",AND(E5475&gt;=4,F5475&lt;=2),"New/Promising",TRUE,"Needs Attention")</f>
        <v>At Risk</v>
      </c>
      <c r="I5475" s="3" t="str">
        <f t="shared" si="89"/>
        <v>Churned</v>
      </c>
      <c r="J5475" s="3" t="str">
        <f>_xlfn.XLOOKUP(A5475,'Country_Lookup'!$D:$D,'Country_Lookup'!$E:$E)</f>
        <v>United Kingdom</v>
      </c>
    </row>
    <row r="5476" spans="1:10" x14ac:dyDescent="0.3">
      <c r="A5476">
        <v>17881</v>
      </c>
      <c r="B5476">
        <v>304</v>
      </c>
      <c r="C5476">
        <v>1</v>
      </c>
      <c r="D5476">
        <v>133.35000000000002</v>
      </c>
      <c r="E5476" cm="1">
        <f t="array" ref="E5476">_xlfn.IFS(B5476&lt;=PERCENTILE($B$3:$B$5882,0.2),5,B5476&lt;=PERCENTILE($B$3:$B$5882,0.4),4,B5476&lt;=PERCENTILE($B$3:$B$5882,0.6),3,B5476&lt;=PERCENTILE($B$3:$B$5882,0.8),2,TRUE,1)</f>
        <v>2</v>
      </c>
      <c r="F5476" cm="1">
        <f t="array" ref="F5476">_xlfn.IFS(C5476&lt;=PERCENTILE($C$3:$C$5882,0.2),1,C5476&lt;=PERCENTILE($C$3:$C$5882,0.4),2,C5476&lt;=PERCENTILE($C$3:$C$5882,0.6),3,C5476&lt;=PERCENTILE($C$3:$C$5882,0.8),4,TRUE,5)</f>
        <v>1</v>
      </c>
      <c r="G5476" cm="1">
        <f t="array" ref="G5476">_xlfn.IFS(D5476&lt;=PERCENTILE($D$3:$D$5882,0.2),1,D5476&lt;=PERCENTILE($D$3:$D$5882,0.4),2,D5476&lt;=PERCENTILE($D$3:$D$5882,0.6),3,D5476&lt;=PERCENTILE($D$3:$D$5882,0.8),4,TRUE,5)</f>
        <v>1</v>
      </c>
      <c r="H5476" s="3" t="str" cm="1">
        <f t="array" ref="H5476">_xlfn.IFS(AND(E5476&gt;=4,F5476&gt;=4,G5476&gt;=4),"Champions",AND(E5476&gt;=3,F5476&gt;=3,G5476&gt;=3),"Loyal Customers",AND(E5476&lt;=2,F5476&gt;=3),"At Risk",AND(E5476&lt;=2,F5476&lt;=2,G5476&lt;=2),"Lost",AND(E5476&gt;=4,F5476&lt;=2),"New/Promising",TRUE,"Needs Attention")</f>
        <v>Lost</v>
      </c>
      <c r="I5476" s="3" t="str">
        <f t="shared" si="89"/>
        <v>Churned</v>
      </c>
      <c r="J5476" s="3" t="str">
        <f>_xlfn.XLOOKUP(A5476,'Country_Lookup'!$D:$D,'Country_Lookup'!$E:$E)</f>
        <v>United Kingdom</v>
      </c>
    </row>
    <row r="5477" spans="1:10" x14ac:dyDescent="0.3">
      <c r="A5477">
        <v>17882</v>
      </c>
      <c r="B5477">
        <v>379</v>
      </c>
      <c r="C5477">
        <v>2</v>
      </c>
      <c r="D5477">
        <v>313.45999999999958</v>
      </c>
      <c r="E5477" cm="1">
        <f t="array" ref="E5477">_xlfn.IFS(B5477&lt;=PERCENTILE($B$3:$B$5882,0.2),5,B5477&lt;=PERCENTILE($B$3:$B$5882,0.4),4,B5477&lt;=PERCENTILE($B$3:$B$5882,0.6),3,B5477&lt;=PERCENTILE($B$3:$B$5882,0.8),2,TRUE,1)</f>
        <v>2</v>
      </c>
      <c r="F5477" cm="1">
        <f t="array" ref="F5477">_xlfn.IFS(C5477&lt;=PERCENTILE($C$3:$C$5882,0.2),1,C5477&lt;=PERCENTILE($C$3:$C$5882,0.4),2,C5477&lt;=PERCENTILE($C$3:$C$5882,0.6),3,C5477&lt;=PERCENTILE($C$3:$C$5882,0.8),4,TRUE,5)</f>
        <v>2</v>
      </c>
      <c r="G5477" cm="1">
        <f t="array" ref="G5477">_xlfn.IFS(D5477&lt;=PERCENTILE($D$3:$D$5882,0.2),1,D5477&lt;=PERCENTILE($D$3:$D$5882,0.4),2,D5477&lt;=PERCENTILE($D$3:$D$5882,0.6),3,D5477&lt;=PERCENTILE($D$3:$D$5882,0.8),4,TRUE,5)</f>
        <v>2</v>
      </c>
      <c r="H5477" s="3" t="str" cm="1">
        <f t="array" ref="H5477">_xlfn.IFS(AND(E5477&gt;=4,F5477&gt;=4,G5477&gt;=4),"Champions",AND(E5477&gt;=3,F5477&gt;=3,G5477&gt;=3),"Loyal Customers",AND(E5477&lt;=2,F5477&gt;=3),"At Risk",AND(E5477&lt;=2,F5477&lt;=2,G5477&lt;=2),"Lost",AND(E5477&gt;=4,F5477&lt;=2),"New/Promising",TRUE,"Needs Attention")</f>
        <v>Lost</v>
      </c>
      <c r="I5477" s="3" t="str">
        <f t="shared" si="89"/>
        <v>Churned</v>
      </c>
      <c r="J5477" s="3" t="str">
        <f>_xlfn.XLOOKUP(A5477,'Country_Lookup'!$D:$D,'Country_Lookup'!$E:$E)</f>
        <v>United Kingdom</v>
      </c>
    </row>
    <row r="5478" spans="1:10" x14ac:dyDescent="0.3">
      <c r="A5478">
        <v>17883</v>
      </c>
      <c r="B5478">
        <v>3</v>
      </c>
      <c r="C5478">
        <v>7</v>
      </c>
      <c r="D5478">
        <v>995.85000000000321</v>
      </c>
      <c r="E5478" cm="1">
        <f t="array" ref="E5478">_xlfn.IFS(B5478&lt;=PERCENTILE($B$3:$B$5882,0.2),5,B5478&lt;=PERCENTILE($B$3:$B$5882,0.4),4,B5478&lt;=PERCENTILE($B$3:$B$5882,0.6),3,B5478&lt;=PERCENTILE($B$3:$B$5882,0.8),2,TRUE,1)</f>
        <v>5</v>
      </c>
      <c r="F5478" cm="1">
        <f t="array" ref="F5478">_xlfn.IFS(C5478&lt;=PERCENTILE($C$3:$C$5882,0.2),1,C5478&lt;=PERCENTILE($C$3:$C$5882,0.4),2,C5478&lt;=PERCENTILE($C$3:$C$5882,0.6),3,C5478&lt;=PERCENTILE($C$3:$C$5882,0.8),4,TRUE,5)</f>
        <v>4</v>
      </c>
      <c r="G5478" cm="1">
        <f t="array" ref="G5478">_xlfn.IFS(D5478&lt;=PERCENTILE($D$3:$D$5882,0.2),1,D5478&lt;=PERCENTILE($D$3:$D$5882,0.4),2,D5478&lt;=PERCENTILE($D$3:$D$5882,0.6),3,D5478&lt;=PERCENTILE($D$3:$D$5882,0.8),4,TRUE,5)</f>
        <v>3</v>
      </c>
      <c r="H5478" s="3" t="str" cm="1">
        <f t="array" ref="H5478">_xlfn.IFS(AND(E5478&gt;=4,F5478&gt;=4,G5478&gt;=4),"Champions",AND(E5478&gt;=3,F5478&gt;=3,G5478&gt;=3),"Loyal Customers",AND(E5478&lt;=2,F5478&gt;=3),"At Risk",AND(E5478&lt;=2,F5478&lt;=2,G5478&lt;=2),"Lost",AND(E5478&gt;=4,F5478&lt;=2),"New/Promising",TRUE,"Needs Attention")</f>
        <v>Loyal Customers</v>
      </c>
      <c r="I5478" s="3" t="str">
        <f t="shared" si="89"/>
        <v>Active</v>
      </c>
      <c r="J5478" s="3" t="str">
        <f>_xlfn.XLOOKUP(A5478,'Country_Lookup'!$D:$D,'Country_Lookup'!$E:$E)</f>
        <v>United Kingdom</v>
      </c>
    </row>
    <row r="5479" spans="1:10" x14ac:dyDescent="0.3">
      <c r="A5479">
        <v>17884</v>
      </c>
      <c r="B5479">
        <v>3</v>
      </c>
      <c r="C5479">
        <v>20</v>
      </c>
      <c r="D5479">
        <v>3072.8899999999762</v>
      </c>
      <c r="E5479" cm="1">
        <f t="array" ref="E5479">_xlfn.IFS(B5479&lt;=PERCENTILE($B$3:$B$5882,0.2),5,B5479&lt;=PERCENTILE($B$3:$B$5882,0.4),4,B5479&lt;=PERCENTILE($B$3:$B$5882,0.6),3,B5479&lt;=PERCENTILE($B$3:$B$5882,0.8),2,TRUE,1)</f>
        <v>5</v>
      </c>
      <c r="F5479" cm="1">
        <f t="array" ref="F5479">_xlfn.IFS(C5479&lt;=PERCENTILE($C$3:$C$5882,0.2),1,C5479&lt;=PERCENTILE($C$3:$C$5882,0.4),2,C5479&lt;=PERCENTILE($C$3:$C$5882,0.6),3,C5479&lt;=PERCENTILE($C$3:$C$5882,0.8),4,TRUE,5)</f>
        <v>5</v>
      </c>
      <c r="G5479" cm="1">
        <f t="array" ref="G5479">_xlfn.IFS(D5479&lt;=PERCENTILE($D$3:$D$5882,0.2),1,D5479&lt;=PERCENTILE($D$3:$D$5882,0.4),2,D5479&lt;=PERCENTILE($D$3:$D$5882,0.6),3,D5479&lt;=PERCENTILE($D$3:$D$5882,0.8),4,TRUE,5)</f>
        <v>5</v>
      </c>
      <c r="H5479" s="3" t="str" cm="1">
        <f t="array" ref="H5479">_xlfn.IFS(AND(E5479&gt;=4,F5479&gt;=4,G5479&gt;=4),"Champions",AND(E5479&gt;=3,F5479&gt;=3,G5479&gt;=3),"Loyal Customers",AND(E5479&lt;=2,F5479&gt;=3),"At Risk",AND(E5479&lt;=2,F5479&lt;=2,G5479&lt;=2),"Lost",AND(E5479&gt;=4,F5479&lt;=2),"New/Promising",TRUE,"Needs Attention")</f>
        <v>Champions</v>
      </c>
      <c r="I5479" s="3" t="str">
        <f t="shared" si="89"/>
        <v>Active</v>
      </c>
      <c r="J5479" s="3" t="str">
        <f>_xlfn.XLOOKUP(A5479,'Country_Lookup'!$D:$D,'Country_Lookup'!$E:$E)</f>
        <v>United Kingdom</v>
      </c>
    </row>
    <row r="5480" spans="1:10" x14ac:dyDescent="0.3">
      <c r="A5480">
        <v>17885</v>
      </c>
      <c r="B5480">
        <v>12</v>
      </c>
      <c r="C5480">
        <v>1</v>
      </c>
      <c r="D5480">
        <v>190.19000000000003</v>
      </c>
      <c r="E5480" cm="1">
        <f t="array" ref="E5480">_xlfn.IFS(B5480&lt;=PERCENTILE($B$3:$B$5882,0.2),5,B5480&lt;=PERCENTILE($B$3:$B$5882,0.4),4,B5480&lt;=PERCENTILE($B$3:$B$5882,0.6),3,B5480&lt;=PERCENTILE($B$3:$B$5882,0.8),2,TRUE,1)</f>
        <v>5</v>
      </c>
      <c r="F5480" cm="1">
        <f t="array" ref="F5480">_xlfn.IFS(C5480&lt;=PERCENTILE($C$3:$C$5882,0.2),1,C5480&lt;=PERCENTILE($C$3:$C$5882,0.4),2,C5480&lt;=PERCENTILE($C$3:$C$5882,0.6),3,C5480&lt;=PERCENTILE($C$3:$C$5882,0.8),4,TRUE,5)</f>
        <v>1</v>
      </c>
      <c r="G5480" cm="1">
        <f t="array" ref="G5480">_xlfn.IFS(D5480&lt;=PERCENTILE($D$3:$D$5882,0.2),1,D5480&lt;=PERCENTILE($D$3:$D$5882,0.4),2,D5480&lt;=PERCENTILE($D$3:$D$5882,0.6),3,D5480&lt;=PERCENTILE($D$3:$D$5882,0.8),4,TRUE,5)</f>
        <v>1</v>
      </c>
      <c r="H5480" s="3" t="str" cm="1">
        <f t="array" ref="H5480">_xlfn.IFS(AND(E5480&gt;=4,F5480&gt;=4,G5480&gt;=4),"Champions",AND(E5480&gt;=3,F5480&gt;=3,G5480&gt;=3),"Loyal Customers",AND(E5480&lt;=2,F5480&gt;=3),"At Risk",AND(E5480&lt;=2,F5480&lt;=2,G5480&lt;=2),"Lost",AND(E5480&gt;=4,F5480&lt;=2),"New/Promising",TRUE,"Needs Attention")</f>
        <v>New/Promising</v>
      </c>
      <c r="I5480" s="3" t="str">
        <f t="shared" si="89"/>
        <v>Active</v>
      </c>
      <c r="J5480" s="3" t="str">
        <f>_xlfn.XLOOKUP(A5480,'Country_Lookup'!$D:$D,'Country_Lookup'!$E:$E)</f>
        <v>United Kingdom</v>
      </c>
    </row>
    <row r="5481" spans="1:10" x14ac:dyDescent="0.3">
      <c r="A5481">
        <v>17886</v>
      </c>
      <c r="B5481">
        <v>31</v>
      </c>
      <c r="C5481">
        <v>6</v>
      </c>
      <c r="D5481">
        <v>1608.3800000000031</v>
      </c>
      <c r="E5481" cm="1">
        <f t="array" ref="E5481">_xlfn.IFS(B5481&lt;=PERCENTILE($B$3:$B$5882,0.2),5,B5481&lt;=PERCENTILE($B$3:$B$5882,0.4),4,B5481&lt;=PERCENTILE($B$3:$B$5882,0.6),3,B5481&lt;=PERCENTILE($B$3:$B$5882,0.8),2,TRUE,1)</f>
        <v>4</v>
      </c>
      <c r="F5481" cm="1">
        <f t="array" ref="F5481">_xlfn.IFS(C5481&lt;=PERCENTILE($C$3:$C$5882,0.2),1,C5481&lt;=PERCENTILE($C$3:$C$5882,0.4),2,C5481&lt;=PERCENTILE($C$3:$C$5882,0.6),3,C5481&lt;=PERCENTILE($C$3:$C$5882,0.8),4,TRUE,5)</f>
        <v>4</v>
      </c>
      <c r="G5481" cm="1">
        <f t="array" ref="G5481">_xlfn.IFS(D5481&lt;=PERCENTILE($D$3:$D$5882,0.2),1,D5481&lt;=PERCENTILE($D$3:$D$5882,0.4),2,D5481&lt;=PERCENTILE($D$3:$D$5882,0.6),3,D5481&lt;=PERCENTILE($D$3:$D$5882,0.8),4,TRUE,5)</f>
        <v>4</v>
      </c>
      <c r="H5481" s="3" t="str" cm="1">
        <f t="array" ref="H5481">_xlfn.IFS(AND(E5481&gt;=4,F5481&gt;=4,G5481&gt;=4),"Champions",AND(E5481&gt;=3,F5481&gt;=3,G5481&gt;=3),"Loyal Customers",AND(E5481&lt;=2,F5481&gt;=3),"At Risk",AND(E5481&lt;=2,F5481&lt;=2,G5481&lt;=2),"Lost",AND(E5481&gt;=4,F5481&lt;=2),"New/Promising",TRUE,"Needs Attention")</f>
        <v>Champions</v>
      </c>
      <c r="I5481" s="3" t="str">
        <f t="shared" si="89"/>
        <v>Active</v>
      </c>
      <c r="J5481" s="3" t="str">
        <f>_xlfn.XLOOKUP(A5481,'Country_Lookup'!$D:$D,'Country_Lookup'!$E:$E)</f>
        <v>United Kingdom</v>
      </c>
    </row>
    <row r="5482" spans="1:10" x14ac:dyDescent="0.3">
      <c r="A5482">
        <v>17887</v>
      </c>
      <c r="B5482">
        <v>129</v>
      </c>
      <c r="C5482">
        <v>1</v>
      </c>
      <c r="D5482">
        <v>111.35</v>
      </c>
      <c r="E5482" cm="1">
        <f t="array" ref="E5482">_xlfn.IFS(B5482&lt;=PERCENTILE($B$3:$B$5882,0.2),5,B5482&lt;=PERCENTILE($B$3:$B$5882,0.4),4,B5482&lt;=PERCENTILE($B$3:$B$5882,0.6),3,B5482&lt;=PERCENTILE($B$3:$B$5882,0.8),2,TRUE,1)</f>
        <v>3</v>
      </c>
      <c r="F5482" cm="1">
        <f t="array" ref="F5482">_xlfn.IFS(C5482&lt;=PERCENTILE($C$3:$C$5882,0.2),1,C5482&lt;=PERCENTILE($C$3:$C$5882,0.4),2,C5482&lt;=PERCENTILE($C$3:$C$5882,0.6),3,C5482&lt;=PERCENTILE($C$3:$C$5882,0.8),4,TRUE,5)</f>
        <v>1</v>
      </c>
      <c r="G5482" cm="1">
        <f t="array" ref="G5482">_xlfn.IFS(D5482&lt;=PERCENTILE($D$3:$D$5882,0.2),1,D5482&lt;=PERCENTILE($D$3:$D$5882,0.4),2,D5482&lt;=PERCENTILE($D$3:$D$5882,0.6),3,D5482&lt;=PERCENTILE($D$3:$D$5882,0.8),4,TRUE,5)</f>
        <v>1</v>
      </c>
      <c r="H5482" s="3" t="str" cm="1">
        <f t="array" ref="H5482">_xlfn.IFS(AND(E5482&gt;=4,F5482&gt;=4,G5482&gt;=4),"Champions",AND(E5482&gt;=3,F5482&gt;=3,G5482&gt;=3),"Loyal Customers",AND(E5482&lt;=2,F5482&gt;=3),"At Risk",AND(E5482&lt;=2,F5482&lt;=2,G5482&lt;=2),"Lost",AND(E5482&gt;=4,F5482&lt;=2),"New/Promising",TRUE,"Needs Attention")</f>
        <v>Needs Attention</v>
      </c>
      <c r="I5482" s="3" t="str">
        <f t="shared" si="89"/>
        <v>Churned</v>
      </c>
      <c r="J5482" s="3" t="str">
        <f>_xlfn.XLOOKUP(A5482,'Country_Lookup'!$D:$D,'Country_Lookup'!$E:$E)</f>
        <v>United Kingdom</v>
      </c>
    </row>
    <row r="5483" spans="1:10" x14ac:dyDescent="0.3">
      <c r="A5483">
        <v>17888</v>
      </c>
      <c r="B5483">
        <v>21</v>
      </c>
      <c r="C5483">
        <v>25</v>
      </c>
      <c r="D5483">
        <v>1820.4400000000019</v>
      </c>
      <c r="E5483" cm="1">
        <f t="array" ref="E5483">_xlfn.IFS(B5483&lt;=PERCENTILE($B$3:$B$5882,0.2),5,B5483&lt;=PERCENTILE($B$3:$B$5882,0.4),4,B5483&lt;=PERCENTILE($B$3:$B$5882,0.6),3,B5483&lt;=PERCENTILE($B$3:$B$5882,0.8),2,TRUE,1)</f>
        <v>4</v>
      </c>
      <c r="F5483" cm="1">
        <f t="array" ref="F5483">_xlfn.IFS(C5483&lt;=PERCENTILE($C$3:$C$5882,0.2),1,C5483&lt;=PERCENTILE($C$3:$C$5882,0.4),2,C5483&lt;=PERCENTILE($C$3:$C$5882,0.6),3,C5483&lt;=PERCENTILE($C$3:$C$5882,0.8),4,TRUE,5)</f>
        <v>5</v>
      </c>
      <c r="G5483" cm="1">
        <f t="array" ref="G5483">_xlfn.IFS(D5483&lt;=PERCENTILE($D$3:$D$5882,0.2),1,D5483&lt;=PERCENTILE($D$3:$D$5882,0.4),2,D5483&lt;=PERCENTILE($D$3:$D$5882,0.6),3,D5483&lt;=PERCENTILE($D$3:$D$5882,0.8),4,TRUE,5)</f>
        <v>4</v>
      </c>
      <c r="H5483" s="3" t="str" cm="1">
        <f t="array" ref="H5483">_xlfn.IFS(AND(E5483&gt;=4,F5483&gt;=4,G5483&gt;=4),"Champions",AND(E5483&gt;=3,F5483&gt;=3,G5483&gt;=3),"Loyal Customers",AND(E5483&lt;=2,F5483&gt;=3),"At Risk",AND(E5483&lt;=2,F5483&lt;=2,G5483&lt;=2),"Lost",AND(E5483&gt;=4,F5483&lt;=2),"New/Promising",TRUE,"Needs Attention")</f>
        <v>Champions</v>
      </c>
      <c r="I5483" s="3" t="str">
        <f t="shared" si="89"/>
        <v>Active</v>
      </c>
      <c r="J5483" s="3" t="str">
        <f>_xlfn.XLOOKUP(A5483,'Country_Lookup'!$D:$D,'Country_Lookup'!$E:$E)</f>
        <v>United Kingdom</v>
      </c>
    </row>
    <row r="5484" spans="1:10" x14ac:dyDescent="0.3">
      <c r="A5484">
        <v>17889</v>
      </c>
      <c r="B5484">
        <v>212</v>
      </c>
      <c r="C5484">
        <v>7</v>
      </c>
      <c r="D5484">
        <v>774.86999999999944</v>
      </c>
      <c r="E5484" cm="1">
        <f t="array" ref="E5484">_xlfn.IFS(B5484&lt;=PERCENTILE($B$3:$B$5882,0.2),5,B5484&lt;=PERCENTILE($B$3:$B$5882,0.4),4,B5484&lt;=PERCENTILE($B$3:$B$5882,0.6),3,B5484&lt;=PERCENTILE($B$3:$B$5882,0.8),2,TRUE,1)</f>
        <v>2</v>
      </c>
      <c r="F5484" cm="1">
        <f t="array" ref="F5484">_xlfn.IFS(C5484&lt;=PERCENTILE($C$3:$C$5882,0.2),1,C5484&lt;=PERCENTILE($C$3:$C$5882,0.4),2,C5484&lt;=PERCENTILE($C$3:$C$5882,0.6),3,C5484&lt;=PERCENTILE($C$3:$C$5882,0.8),4,TRUE,5)</f>
        <v>4</v>
      </c>
      <c r="G5484" cm="1">
        <f t="array" ref="G5484">_xlfn.IFS(D5484&lt;=PERCENTILE($D$3:$D$5882,0.2),1,D5484&lt;=PERCENTILE($D$3:$D$5882,0.4),2,D5484&lt;=PERCENTILE($D$3:$D$5882,0.6),3,D5484&lt;=PERCENTILE($D$3:$D$5882,0.8),4,TRUE,5)</f>
        <v>3</v>
      </c>
      <c r="H5484" s="3" t="str" cm="1">
        <f t="array" ref="H5484">_xlfn.IFS(AND(E5484&gt;=4,F5484&gt;=4,G5484&gt;=4),"Champions",AND(E5484&gt;=3,F5484&gt;=3,G5484&gt;=3),"Loyal Customers",AND(E5484&lt;=2,F5484&gt;=3),"At Risk",AND(E5484&lt;=2,F5484&lt;=2,G5484&lt;=2),"Lost",AND(E5484&gt;=4,F5484&lt;=2),"New/Promising",TRUE,"Needs Attention")</f>
        <v>At Risk</v>
      </c>
      <c r="I5484" s="3" t="str">
        <f t="shared" si="89"/>
        <v>Churned</v>
      </c>
      <c r="J5484" s="3" t="str">
        <f>_xlfn.XLOOKUP(A5484,'Country_Lookup'!$D:$D,'Country_Lookup'!$E:$E)</f>
        <v>United Kingdom</v>
      </c>
    </row>
    <row r="5485" spans="1:10" x14ac:dyDescent="0.3">
      <c r="A5485">
        <v>17890</v>
      </c>
      <c r="B5485">
        <v>322</v>
      </c>
      <c r="C5485">
        <v>2</v>
      </c>
      <c r="D5485">
        <v>602.08999999999855</v>
      </c>
      <c r="E5485" cm="1">
        <f t="array" ref="E5485">_xlfn.IFS(B5485&lt;=PERCENTILE($B$3:$B$5882,0.2),5,B5485&lt;=PERCENTILE($B$3:$B$5882,0.4),4,B5485&lt;=PERCENTILE($B$3:$B$5882,0.6),3,B5485&lt;=PERCENTILE($B$3:$B$5882,0.8),2,TRUE,1)</f>
        <v>2</v>
      </c>
      <c r="F5485" cm="1">
        <f t="array" ref="F5485">_xlfn.IFS(C5485&lt;=PERCENTILE($C$3:$C$5882,0.2),1,C5485&lt;=PERCENTILE($C$3:$C$5882,0.4),2,C5485&lt;=PERCENTILE($C$3:$C$5882,0.6),3,C5485&lt;=PERCENTILE($C$3:$C$5882,0.8),4,TRUE,5)</f>
        <v>2</v>
      </c>
      <c r="G5485" cm="1">
        <f t="array" ref="G5485">_xlfn.IFS(D5485&lt;=PERCENTILE($D$3:$D$5882,0.2),1,D5485&lt;=PERCENTILE($D$3:$D$5882,0.4),2,D5485&lt;=PERCENTILE($D$3:$D$5882,0.6),3,D5485&lt;=PERCENTILE($D$3:$D$5882,0.8),4,TRUE,5)</f>
        <v>2</v>
      </c>
      <c r="H5485" s="3" t="str" cm="1">
        <f t="array" ref="H5485">_xlfn.IFS(AND(E5485&gt;=4,F5485&gt;=4,G5485&gt;=4),"Champions",AND(E5485&gt;=3,F5485&gt;=3,G5485&gt;=3),"Loyal Customers",AND(E5485&lt;=2,F5485&gt;=3),"At Risk",AND(E5485&lt;=2,F5485&lt;=2,G5485&lt;=2),"Lost",AND(E5485&gt;=4,F5485&lt;=2),"New/Promising",TRUE,"Needs Attention")</f>
        <v>Lost</v>
      </c>
      <c r="I5485" s="3" t="str">
        <f t="shared" si="89"/>
        <v>Churned</v>
      </c>
      <c r="J5485" s="3" t="str">
        <f>_xlfn.XLOOKUP(A5485,'Country_Lookup'!$D:$D,'Country_Lookup'!$E:$E)</f>
        <v>United Kingdom</v>
      </c>
    </row>
    <row r="5486" spans="1:10" x14ac:dyDescent="0.3">
      <c r="A5486">
        <v>17891</v>
      </c>
      <c r="B5486">
        <v>162</v>
      </c>
      <c r="C5486">
        <v>1</v>
      </c>
      <c r="D5486">
        <v>203.85999999999993</v>
      </c>
      <c r="E5486" cm="1">
        <f t="array" ref="E5486">_xlfn.IFS(B5486&lt;=PERCENTILE($B$3:$B$5882,0.2),5,B5486&lt;=PERCENTILE($B$3:$B$5882,0.4),4,B5486&lt;=PERCENTILE($B$3:$B$5882,0.6),3,B5486&lt;=PERCENTILE($B$3:$B$5882,0.8),2,TRUE,1)</f>
        <v>3</v>
      </c>
      <c r="F5486" cm="1">
        <f t="array" ref="F5486">_xlfn.IFS(C5486&lt;=PERCENTILE($C$3:$C$5882,0.2),1,C5486&lt;=PERCENTILE($C$3:$C$5882,0.4),2,C5486&lt;=PERCENTILE($C$3:$C$5882,0.6),3,C5486&lt;=PERCENTILE($C$3:$C$5882,0.8),4,TRUE,5)</f>
        <v>1</v>
      </c>
      <c r="G5486" cm="1">
        <f t="array" ref="G5486">_xlfn.IFS(D5486&lt;=PERCENTILE($D$3:$D$5882,0.2),1,D5486&lt;=PERCENTILE($D$3:$D$5882,0.4),2,D5486&lt;=PERCENTILE($D$3:$D$5882,0.6),3,D5486&lt;=PERCENTILE($D$3:$D$5882,0.8),4,TRUE,5)</f>
        <v>1</v>
      </c>
      <c r="H5486" s="3" t="str" cm="1">
        <f t="array" ref="H5486">_xlfn.IFS(AND(E5486&gt;=4,F5486&gt;=4,G5486&gt;=4),"Champions",AND(E5486&gt;=3,F5486&gt;=3,G5486&gt;=3),"Loyal Customers",AND(E5486&lt;=2,F5486&gt;=3),"At Risk",AND(E5486&lt;=2,F5486&lt;=2,G5486&lt;=2),"Lost",AND(E5486&gt;=4,F5486&lt;=2),"New/Promising",TRUE,"Needs Attention")</f>
        <v>Needs Attention</v>
      </c>
      <c r="I5486" s="3" t="str">
        <f t="shared" si="89"/>
        <v>Churned</v>
      </c>
      <c r="J5486" s="3" t="str">
        <f>_xlfn.XLOOKUP(A5486,'Country_Lookup'!$D:$D,'Country_Lookup'!$E:$E)</f>
        <v>United Kingdom</v>
      </c>
    </row>
    <row r="5487" spans="1:10" x14ac:dyDescent="0.3">
      <c r="A5487">
        <v>17892</v>
      </c>
      <c r="B5487">
        <v>56</v>
      </c>
      <c r="C5487">
        <v>3</v>
      </c>
      <c r="D5487">
        <v>244.10000000000011</v>
      </c>
      <c r="E5487" cm="1">
        <f t="array" ref="E5487">_xlfn.IFS(B5487&lt;=PERCENTILE($B$3:$B$5882,0.2),5,B5487&lt;=PERCENTILE($B$3:$B$5882,0.4),4,B5487&lt;=PERCENTILE($B$3:$B$5882,0.6),3,B5487&lt;=PERCENTILE($B$3:$B$5882,0.8),2,TRUE,1)</f>
        <v>4</v>
      </c>
      <c r="F5487" cm="1">
        <f t="array" ref="F5487">_xlfn.IFS(C5487&lt;=PERCENTILE($C$3:$C$5882,0.2),1,C5487&lt;=PERCENTILE($C$3:$C$5882,0.4),2,C5487&lt;=PERCENTILE($C$3:$C$5882,0.6),3,C5487&lt;=PERCENTILE($C$3:$C$5882,0.8),4,TRUE,5)</f>
        <v>3</v>
      </c>
      <c r="G5487" cm="1">
        <f t="array" ref="G5487">_xlfn.IFS(D5487&lt;=PERCENTILE($D$3:$D$5882,0.2),1,D5487&lt;=PERCENTILE($D$3:$D$5882,0.4),2,D5487&lt;=PERCENTILE($D$3:$D$5882,0.6),3,D5487&lt;=PERCENTILE($D$3:$D$5882,0.8),4,TRUE,5)</f>
        <v>1</v>
      </c>
      <c r="H5487" s="3" t="str" cm="1">
        <f t="array" ref="H5487">_xlfn.IFS(AND(E5487&gt;=4,F5487&gt;=4,G5487&gt;=4),"Champions",AND(E5487&gt;=3,F5487&gt;=3,G5487&gt;=3),"Loyal Customers",AND(E5487&lt;=2,F5487&gt;=3),"At Risk",AND(E5487&lt;=2,F5487&lt;=2,G5487&lt;=2),"Lost",AND(E5487&gt;=4,F5487&lt;=2),"New/Promising",TRUE,"Needs Attention")</f>
        <v>Needs Attention</v>
      </c>
      <c r="I5487" s="3" t="str">
        <f t="shared" si="89"/>
        <v>Active</v>
      </c>
      <c r="J5487" s="3" t="str">
        <f>_xlfn.XLOOKUP(A5487,'Country_Lookup'!$D:$D,'Country_Lookup'!$E:$E)</f>
        <v>United Kingdom</v>
      </c>
    </row>
    <row r="5488" spans="1:10" x14ac:dyDescent="0.3">
      <c r="A5488">
        <v>17893</v>
      </c>
      <c r="B5488">
        <v>225</v>
      </c>
      <c r="C5488">
        <v>1</v>
      </c>
      <c r="D5488">
        <v>112.24999999999999</v>
      </c>
      <c r="E5488" cm="1">
        <f t="array" ref="E5488">_xlfn.IFS(B5488&lt;=PERCENTILE($B$3:$B$5882,0.2),5,B5488&lt;=PERCENTILE($B$3:$B$5882,0.4),4,B5488&lt;=PERCENTILE($B$3:$B$5882,0.6),3,B5488&lt;=PERCENTILE($B$3:$B$5882,0.8),2,TRUE,1)</f>
        <v>2</v>
      </c>
      <c r="F5488" cm="1">
        <f t="array" ref="F5488">_xlfn.IFS(C5488&lt;=PERCENTILE($C$3:$C$5882,0.2),1,C5488&lt;=PERCENTILE($C$3:$C$5882,0.4),2,C5488&lt;=PERCENTILE($C$3:$C$5882,0.6),3,C5488&lt;=PERCENTILE($C$3:$C$5882,0.8),4,TRUE,5)</f>
        <v>1</v>
      </c>
      <c r="G5488" cm="1">
        <f t="array" ref="G5488">_xlfn.IFS(D5488&lt;=PERCENTILE($D$3:$D$5882,0.2),1,D5488&lt;=PERCENTILE($D$3:$D$5882,0.4),2,D5488&lt;=PERCENTILE($D$3:$D$5882,0.6),3,D5488&lt;=PERCENTILE($D$3:$D$5882,0.8),4,TRUE,5)</f>
        <v>1</v>
      </c>
      <c r="H5488" s="3" t="str" cm="1">
        <f t="array" ref="H5488">_xlfn.IFS(AND(E5488&gt;=4,F5488&gt;=4,G5488&gt;=4),"Champions",AND(E5488&gt;=3,F5488&gt;=3,G5488&gt;=3),"Loyal Customers",AND(E5488&lt;=2,F5488&gt;=3),"At Risk",AND(E5488&lt;=2,F5488&lt;=2,G5488&lt;=2),"Lost",AND(E5488&gt;=4,F5488&lt;=2),"New/Promising",TRUE,"Needs Attention")</f>
        <v>Lost</v>
      </c>
      <c r="I5488" s="3" t="str">
        <f t="shared" si="89"/>
        <v>Churned</v>
      </c>
      <c r="J5488" s="3" t="str">
        <f>_xlfn.XLOOKUP(A5488,'Country_Lookup'!$D:$D,'Country_Lookup'!$E:$E)</f>
        <v>United Kingdom</v>
      </c>
    </row>
    <row r="5489" spans="1:10" x14ac:dyDescent="0.3">
      <c r="A5489">
        <v>17894</v>
      </c>
      <c r="B5489">
        <v>71</v>
      </c>
      <c r="C5489">
        <v>18</v>
      </c>
      <c r="D5489">
        <v>2453.3800000000042</v>
      </c>
      <c r="E5489" cm="1">
        <f t="array" ref="E5489">_xlfn.IFS(B5489&lt;=PERCENTILE($B$3:$B$5882,0.2),5,B5489&lt;=PERCENTILE($B$3:$B$5882,0.4),4,B5489&lt;=PERCENTILE($B$3:$B$5882,0.6),3,B5489&lt;=PERCENTILE($B$3:$B$5882,0.8),2,TRUE,1)</f>
        <v>3</v>
      </c>
      <c r="F5489" cm="1">
        <f t="array" ref="F5489">_xlfn.IFS(C5489&lt;=PERCENTILE($C$3:$C$5882,0.2),1,C5489&lt;=PERCENTILE($C$3:$C$5882,0.4),2,C5489&lt;=PERCENTILE($C$3:$C$5882,0.6),3,C5489&lt;=PERCENTILE($C$3:$C$5882,0.8),4,TRUE,5)</f>
        <v>5</v>
      </c>
      <c r="G5489" cm="1">
        <f t="array" ref="G5489">_xlfn.IFS(D5489&lt;=PERCENTILE($D$3:$D$5882,0.2),1,D5489&lt;=PERCENTILE($D$3:$D$5882,0.4),2,D5489&lt;=PERCENTILE($D$3:$D$5882,0.6),3,D5489&lt;=PERCENTILE($D$3:$D$5882,0.8),4,TRUE,5)</f>
        <v>4</v>
      </c>
      <c r="H5489" s="3" t="str" cm="1">
        <f t="array" ref="H5489">_xlfn.IFS(AND(E5489&gt;=4,F5489&gt;=4,G5489&gt;=4),"Champions",AND(E5489&gt;=3,F5489&gt;=3,G5489&gt;=3),"Loyal Customers",AND(E5489&lt;=2,F5489&gt;=3),"At Risk",AND(E5489&lt;=2,F5489&lt;=2,G5489&lt;=2),"Lost",AND(E5489&gt;=4,F5489&lt;=2),"New/Promising",TRUE,"Needs Attention")</f>
        <v>Loyal Customers</v>
      </c>
      <c r="I5489" s="3" t="str">
        <f t="shared" si="89"/>
        <v>Active</v>
      </c>
      <c r="J5489" s="3" t="str">
        <f>_xlfn.XLOOKUP(A5489,'Country_Lookup'!$D:$D,'Country_Lookup'!$E:$E)</f>
        <v>United Kingdom</v>
      </c>
    </row>
    <row r="5490" spans="1:10" x14ac:dyDescent="0.3">
      <c r="A5490">
        <v>17895</v>
      </c>
      <c r="B5490">
        <v>44</v>
      </c>
      <c r="C5490">
        <v>1</v>
      </c>
      <c r="D5490">
        <v>98.000000000000014</v>
      </c>
      <c r="E5490" cm="1">
        <f t="array" ref="E5490">_xlfn.IFS(B5490&lt;=PERCENTILE($B$3:$B$5882,0.2),5,B5490&lt;=PERCENTILE($B$3:$B$5882,0.4),4,B5490&lt;=PERCENTILE($B$3:$B$5882,0.6),3,B5490&lt;=PERCENTILE($B$3:$B$5882,0.8),2,TRUE,1)</f>
        <v>4</v>
      </c>
      <c r="F5490" cm="1">
        <f t="array" ref="F5490">_xlfn.IFS(C5490&lt;=PERCENTILE($C$3:$C$5882,0.2),1,C5490&lt;=PERCENTILE($C$3:$C$5882,0.4),2,C5490&lt;=PERCENTILE($C$3:$C$5882,0.6),3,C5490&lt;=PERCENTILE($C$3:$C$5882,0.8),4,TRUE,5)</f>
        <v>1</v>
      </c>
      <c r="G5490" cm="1">
        <f t="array" ref="G5490">_xlfn.IFS(D5490&lt;=PERCENTILE($D$3:$D$5882,0.2),1,D5490&lt;=PERCENTILE($D$3:$D$5882,0.4),2,D5490&lt;=PERCENTILE($D$3:$D$5882,0.6),3,D5490&lt;=PERCENTILE($D$3:$D$5882,0.8),4,TRUE,5)</f>
        <v>1</v>
      </c>
      <c r="H5490" s="3" t="str" cm="1">
        <f t="array" ref="H5490">_xlfn.IFS(AND(E5490&gt;=4,F5490&gt;=4,G5490&gt;=4),"Champions",AND(E5490&gt;=3,F5490&gt;=3,G5490&gt;=3),"Loyal Customers",AND(E5490&lt;=2,F5490&gt;=3),"At Risk",AND(E5490&lt;=2,F5490&lt;=2,G5490&lt;=2),"Lost",AND(E5490&gt;=4,F5490&lt;=2),"New/Promising",TRUE,"Needs Attention")</f>
        <v>New/Promising</v>
      </c>
      <c r="I5490" s="3" t="str">
        <f t="shared" si="89"/>
        <v>Active</v>
      </c>
      <c r="J5490" s="3" t="str">
        <f>_xlfn.XLOOKUP(A5490,'Country_Lookup'!$D:$D,'Country_Lookup'!$E:$E)</f>
        <v>United Kingdom</v>
      </c>
    </row>
    <row r="5491" spans="1:10" x14ac:dyDescent="0.3">
      <c r="A5491">
        <v>17896</v>
      </c>
      <c r="B5491">
        <v>23</v>
      </c>
      <c r="C5491">
        <v>1</v>
      </c>
      <c r="D5491">
        <v>256.32</v>
      </c>
      <c r="E5491" cm="1">
        <f t="array" ref="E5491">_xlfn.IFS(B5491&lt;=PERCENTILE($B$3:$B$5882,0.2),5,B5491&lt;=PERCENTILE($B$3:$B$5882,0.4),4,B5491&lt;=PERCENTILE($B$3:$B$5882,0.6),3,B5491&lt;=PERCENTILE($B$3:$B$5882,0.8),2,TRUE,1)</f>
        <v>4</v>
      </c>
      <c r="F5491" cm="1">
        <f t="array" ref="F5491">_xlfn.IFS(C5491&lt;=PERCENTILE($C$3:$C$5882,0.2),1,C5491&lt;=PERCENTILE($C$3:$C$5882,0.4),2,C5491&lt;=PERCENTILE($C$3:$C$5882,0.6),3,C5491&lt;=PERCENTILE($C$3:$C$5882,0.8),4,TRUE,5)</f>
        <v>1</v>
      </c>
      <c r="G5491" cm="1">
        <f t="array" ref="G5491">_xlfn.IFS(D5491&lt;=PERCENTILE($D$3:$D$5882,0.2),1,D5491&lt;=PERCENTILE($D$3:$D$5882,0.4),2,D5491&lt;=PERCENTILE($D$3:$D$5882,0.6),3,D5491&lt;=PERCENTILE($D$3:$D$5882,0.8),4,TRUE,5)</f>
        <v>1</v>
      </c>
      <c r="H5491" s="3" t="str" cm="1">
        <f t="array" ref="H5491">_xlfn.IFS(AND(E5491&gt;=4,F5491&gt;=4,G5491&gt;=4),"Champions",AND(E5491&gt;=3,F5491&gt;=3,G5491&gt;=3),"Loyal Customers",AND(E5491&lt;=2,F5491&gt;=3),"At Risk",AND(E5491&lt;=2,F5491&lt;=2,G5491&lt;=2),"Lost",AND(E5491&gt;=4,F5491&lt;=2),"New/Promising",TRUE,"Needs Attention")</f>
        <v>New/Promising</v>
      </c>
      <c r="I5491" s="3" t="str">
        <f t="shared" si="89"/>
        <v>Active</v>
      </c>
      <c r="J5491" s="3" t="str">
        <f>_xlfn.XLOOKUP(A5491,'Country_Lookup'!$D:$D,'Country_Lookup'!$E:$E)</f>
        <v>United Kingdom</v>
      </c>
    </row>
    <row r="5492" spans="1:10" x14ac:dyDescent="0.3">
      <c r="A5492">
        <v>17897</v>
      </c>
      <c r="B5492">
        <v>172</v>
      </c>
      <c r="C5492">
        <v>9</v>
      </c>
      <c r="D5492">
        <v>2585.0000000000005</v>
      </c>
      <c r="E5492" cm="1">
        <f t="array" ref="E5492">_xlfn.IFS(B5492&lt;=PERCENTILE($B$3:$B$5882,0.2),5,B5492&lt;=PERCENTILE($B$3:$B$5882,0.4),4,B5492&lt;=PERCENTILE($B$3:$B$5882,0.6),3,B5492&lt;=PERCENTILE($B$3:$B$5882,0.8),2,TRUE,1)</f>
        <v>3</v>
      </c>
      <c r="F5492" cm="1">
        <f t="array" ref="F5492">_xlfn.IFS(C5492&lt;=PERCENTILE($C$3:$C$5882,0.2),1,C5492&lt;=PERCENTILE($C$3:$C$5882,0.4),2,C5492&lt;=PERCENTILE($C$3:$C$5882,0.6),3,C5492&lt;=PERCENTILE($C$3:$C$5882,0.8),4,TRUE,5)</f>
        <v>5</v>
      </c>
      <c r="G5492" cm="1">
        <f t="array" ref="G5492">_xlfn.IFS(D5492&lt;=PERCENTILE($D$3:$D$5882,0.2),1,D5492&lt;=PERCENTILE($D$3:$D$5882,0.4),2,D5492&lt;=PERCENTILE($D$3:$D$5882,0.6),3,D5492&lt;=PERCENTILE($D$3:$D$5882,0.8),4,TRUE,5)</f>
        <v>4</v>
      </c>
      <c r="H5492" s="3" t="str" cm="1">
        <f t="array" ref="H5492">_xlfn.IFS(AND(E5492&gt;=4,F5492&gt;=4,G5492&gt;=4),"Champions",AND(E5492&gt;=3,F5492&gt;=3,G5492&gt;=3),"Loyal Customers",AND(E5492&lt;=2,F5492&gt;=3),"At Risk",AND(E5492&lt;=2,F5492&lt;=2,G5492&lt;=2),"Lost",AND(E5492&gt;=4,F5492&lt;=2),"New/Promising",TRUE,"Needs Attention")</f>
        <v>Loyal Customers</v>
      </c>
      <c r="I5492" s="3" t="str">
        <f t="shared" si="89"/>
        <v>Churned</v>
      </c>
      <c r="J5492" s="3" t="str">
        <f>_xlfn.XLOOKUP(A5492,'Country_Lookup'!$D:$D,'Country_Lookup'!$E:$E)</f>
        <v>United Kingdom</v>
      </c>
    </row>
    <row r="5493" spans="1:10" x14ac:dyDescent="0.3">
      <c r="A5493">
        <v>17898</v>
      </c>
      <c r="B5493">
        <v>85</v>
      </c>
      <c r="C5493">
        <v>4</v>
      </c>
      <c r="D5493">
        <v>299.18000000000023</v>
      </c>
      <c r="E5493" cm="1">
        <f t="array" ref="E5493">_xlfn.IFS(B5493&lt;=PERCENTILE($B$3:$B$5882,0.2),5,B5493&lt;=PERCENTILE($B$3:$B$5882,0.4),4,B5493&lt;=PERCENTILE($B$3:$B$5882,0.6),3,B5493&lt;=PERCENTILE($B$3:$B$5882,0.8),2,TRUE,1)</f>
        <v>3</v>
      </c>
      <c r="F5493" cm="1">
        <f t="array" ref="F5493">_xlfn.IFS(C5493&lt;=PERCENTILE($C$3:$C$5882,0.2),1,C5493&lt;=PERCENTILE($C$3:$C$5882,0.4),2,C5493&lt;=PERCENTILE($C$3:$C$5882,0.6),3,C5493&lt;=PERCENTILE($C$3:$C$5882,0.8),4,TRUE,5)</f>
        <v>3</v>
      </c>
      <c r="G5493" cm="1">
        <f t="array" ref="G5493">_xlfn.IFS(D5493&lt;=PERCENTILE($D$3:$D$5882,0.2),1,D5493&lt;=PERCENTILE($D$3:$D$5882,0.4),2,D5493&lt;=PERCENTILE($D$3:$D$5882,0.6),3,D5493&lt;=PERCENTILE($D$3:$D$5882,0.8),4,TRUE,5)</f>
        <v>2</v>
      </c>
      <c r="H5493" s="3" t="str" cm="1">
        <f t="array" ref="H5493">_xlfn.IFS(AND(E5493&gt;=4,F5493&gt;=4,G5493&gt;=4),"Champions",AND(E5493&gt;=3,F5493&gt;=3,G5493&gt;=3),"Loyal Customers",AND(E5493&lt;=2,F5493&gt;=3),"At Risk",AND(E5493&lt;=2,F5493&lt;=2,G5493&lt;=2),"Lost",AND(E5493&gt;=4,F5493&lt;=2),"New/Promising",TRUE,"Needs Attention")</f>
        <v>Needs Attention</v>
      </c>
      <c r="I5493" s="3" t="str">
        <f t="shared" si="89"/>
        <v>Active</v>
      </c>
      <c r="J5493" s="3" t="str">
        <f>_xlfn.XLOOKUP(A5493,'Country_Lookup'!$D:$D,'Country_Lookup'!$E:$E)</f>
        <v>United Kingdom</v>
      </c>
    </row>
    <row r="5494" spans="1:10" x14ac:dyDescent="0.3">
      <c r="A5494">
        <v>17899</v>
      </c>
      <c r="B5494">
        <v>159</v>
      </c>
      <c r="C5494">
        <v>1</v>
      </c>
      <c r="D5494">
        <v>155.8000000000001</v>
      </c>
      <c r="E5494" cm="1">
        <f t="array" ref="E5494">_xlfn.IFS(B5494&lt;=PERCENTILE($B$3:$B$5882,0.2),5,B5494&lt;=PERCENTILE($B$3:$B$5882,0.4),4,B5494&lt;=PERCENTILE($B$3:$B$5882,0.6),3,B5494&lt;=PERCENTILE($B$3:$B$5882,0.8),2,TRUE,1)</f>
        <v>3</v>
      </c>
      <c r="F5494" cm="1">
        <f t="array" ref="F5494">_xlfn.IFS(C5494&lt;=PERCENTILE($C$3:$C$5882,0.2),1,C5494&lt;=PERCENTILE($C$3:$C$5882,0.4),2,C5494&lt;=PERCENTILE($C$3:$C$5882,0.6),3,C5494&lt;=PERCENTILE($C$3:$C$5882,0.8),4,TRUE,5)</f>
        <v>1</v>
      </c>
      <c r="G5494" cm="1">
        <f t="array" ref="G5494">_xlfn.IFS(D5494&lt;=PERCENTILE($D$3:$D$5882,0.2),1,D5494&lt;=PERCENTILE($D$3:$D$5882,0.4),2,D5494&lt;=PERCENTILE($D$3:$D$5882,0.6),3,D5494&lt;=PERCENTILE($D$3:$D$5882,0.8),4,TRUE,5)</f>
        <v>1</v>
      </c>
      <c r="H5494" s="3" t="str" cm="1">
        <f t="array" ref="H5494">_xlfn.IFS(AND(E5494&gt;=4,F5494&gt;=4,G5494&gt;=4),"Champions",AND(E5494&gt;=3,F5494&gt;=3,G5494&gt;=3),"Loyal Customers",AND(E5494&lt;=2,F5494&gt;=3),"At Risk",AND(E5494&lt;=2,F5494&lt;=2,G5494&lt;=2),"Lost",AND(E5494&gt;=4,F5494&lt;=2),"New/Promising",TRUE,"Needs Attention")</f>
        <v>Needs Attention</v>
      </c>
      <c r="I5494" s="3" t="str">
        <f t="shared" si="89"/>
        <v>Churned</v>
      </c>
      <c r="J5494" s="3" t="str">
        <f>_xlfn.XLOOKUP(A5494,'Country_Lookup'!$D:$D,'Country_Lookup'!$E:$E)</f>
        <v>United Kingdom</v>
      </c>
    </row>
    <row r="5495" spans="1:10" x14ac:dyDescent="0.3">
      <c r="A5495">
        <v>17900</v>
      </c>
      <c r="B5495">
        <v>190</v>
      </c>
      <c r="C5495">
        <v>2</v>
      </c>
      <c r="D5495">
        <v>112.2</v>
      </c>
      <c r="E5495" cm="1">
        <f t="array" ref="E5495">_xlfn.IFS(B5495&lt;=PERCENTILE($B$3:$B$5882,0.2),5,B5495&lt;=PERCENTILE($B$3:$B$5882,0.4),4,B5495&lt;=PERCENTILE($B$3:$B$5882,0.6),3,B5495&lt;=PERCENTILE($B$3:$B$5882,0.8),2,TRUE,1)</f>
        <v>2</v>
      </c>
      <c r="F5495" cm="1">
        <f t="array" ref="F5495">_xlfn.IFS(C5495&lt;=PERCENTILE($C$3:$C$5882,0.2),1,C5495&lt;=PERCENTILE($C$3:$C$5882,0.4),2,C5495&lt;=PERCENTILE($C$3:$C$5882,0.6),3,C5495&lt;=PERCENTILE($C$3:$C$5882,0.8),4,TRUE,5)</f>
        <v>2</v>
      </c>
      <c r="G5495" cm="1">
        <f t="array" ref="G5495">_xlfn.IFS(D5495&lt;=PERCENTILE($D$3:$D$5882,0.2),1,D5495&lt;=PERCENTILE($D$3:$D$5882,0.4),2,D5495&lt;=PERCENTILE($D$3:$D$5882,0.6),3,D5495&lt;=PERCENTILE($D$3:$D$5882,0.8),4,TRUE,5)</f>
        <v>1</v>
      </c>
      <c r="H5495" s="3" t="str" cm="1">
        <f t="array" ref="H5495">_xlfn.IFS(AND(E5495&gt;=4,F5495&gt;=4,G5495&gt;=4),"Champions",AND(E5495&gt;=3,F5495&gt;=3,G5495&gt;=3),"Loyal Customers",AND(E5495&lt;=2,F5495&gt;=3),"At Risk",AND(E5495&lt;=2,F5495&lt;=2,G5495&lt;=2),"Lost",AND(E5495&gt;=4,F5495&lt;=2),"New/Promising",TRUE,"Needs Attention")</f>
        <v>Lost</v>
      </c>
      <c r="I5495" s="3" t="str">
        <f t="shared" si="89"/>
        <v>Churned</v>
      </c>
      <c r="J5495" s="3" t="str">
        <f>_xlfn.XLOOKUP(A5495,'Country_Lookup'!$D:$D,'Country_Lookup'!$E:$E)</f>
        <v>United Kingdom</v>
      </c>
    </row>
    <row r="5496" spans="1:10" x14ac:dyDescent="0.3">
      <c r="A5496">
        <v>17901</v>
      </c>
      <c r="B5496">
        <v>29</v>
      </c>
      <c r="C5496">
        <v>3</v>
      </c>
      <c r="D5496">
        <v>260.08</v>
      </c>
      <c r="E5496" cm="1">
        <f t="array" ref="E5496">_xlfn.IFS(B5496&lt;=PERCENTILE($B$3:$B$5882,0.2),5,B5496&lt;=PERCENTILE($B$3:$B$5882,0.4),4,B5496&lt;=PERCENTILE($B$3:$B$5882,0.6),3,B5496&lt;=PERCENTILE($B$3:$B$5882,0.8),2,TRUE,1)</f>
        <v>4</v>
      </c>
      <c r="F5496" cm="1">
        <f t="array" ref="F5496">_xlfn.IFS(C5496&lt;=PERCENTILE($C$3:$C$5882,0.2),1,C5496&lt;=PERCENTILE($C$3:$C$5882,0.4),2,C5496&lt;=PERCENTILE($C$3:$C$5882,0.6),3,C5496&lt;=PERCENTILE($C$3:$C$5882,0.8),4,TRUE,5)</f>
        <v>3</v>
      </c>
      <c r="G5496" cm="1">
        <f t="array" ref="G5496">_xlfn.IFS(D5496&lt;=PERCENTILE($D$3:$D$5882,0.2),1,D5496&lt;=PERCENTILE($D$3:$D$5882,0.4),2,D5496&lt;=PERCENTILE($D$3:$D$5882,0.6),3,D5496&lt;=PERCENTILE($D$3:$D$5882,0.8),4,TRUE,5)</f>
        <v>1</v>
      </c>
      <c r="H5496" s="3" t="str" cm="1">
        <f t="array" ref="H5496">_xlfn.IFS(AND(E5496&gt;=4,F5496&gt;=4,G5496&gt;=4),"Champions",AND(E5496&gt;=3,F5496&gt;=3,G5496&gt;=3),"Loyal Customers",AND(E5496&lt;=2,F5496&gt;=3),"At Risk",AND(E5496&lt;=2,F5496&lt;=2,G5496&lt;=2),"Lost",AND(E5496&gt;=4,F5496&lt;=2),"New/Promising",TRUE,"Needs Attention")</f>
        <v>Needs Attention</v>
      </c>
      <c r="I5496" s="3" t="str">
        <f t="shared" si="89"/>
        <v>Active</v>
      </c>
      <c r="J5496" s="3" t="str">
        <f>_xlfn.XLOOKUP(A5496,'Country_Lookup'!$D:$D,'Country_Lookup'!$E:$E)</f>
        <v>United Kingdom</v>
      </c>
    </row>
    <row r="5497" spans="1:10" x14ac:dyDescent="0.3">
      <c r="A5497">
        <v>17902</v>
      </c>
      <c r="B5497">
        <v>546</v>
      </c>
      <c r="C5497">
        <v>1</v>
      </c>
      <c r="D5497">
        <v>216.39999999999998</v>
      </c>
      <c r="E5497" cm="1">
        <f t="array" ref="E5497">_xlfn.IFS(B5497&lt;=PERCENTILE($B$3:$B$5882,0.2),5,B5497&lt;=PERCENTILE($B$3:$B$5882,0.4),4,B5497&lt;=PERCENTILE($B$3:$B$5882,0.6),3,B5497&lt;=PERCENTILE($B$3:$B$5882,0.8),2,TRUE,1)</f>
        <v>1</v>
      </c>
      <c r="F5497" cm="1">
        <f t="array" ref="F5497">_xlfn.IFS(C5497&lt;=PERCENTILE($C$3:$C$5882,0.2),1,C5497&lt;=PERCENTILE($C$3:$C$5882,0.4),2,C5497&lt;=PERCENTILE($C$3:$C$5882,0.6),3,C5497&lt;=PERCENTILE($C$3:$C$5882,0.8),4,TRUE,5)</f>
        <v>1</v>
      </c>
      <c r="G5497" cm="1">
        <f t="array" ref="G5497">_xlfn.IFS(D5497&lt;=PERCENTILE($D$3:$D$5882,0.2),1,D5497&lt;=PERCENTILE($D$3:$D$5882,0.4),2,D5497&lt;=PERCENTILE($D$3:$D$5882,0.6),3,D5497&lt;=PERCENTILE($D$3:$D$5882,0.8),4,TRUE,5)</f>
        <v>1</v>
      </c>
      <c r="H5497" s="3" t="str" cm="1">
        <f t="array" ref="H5497">_xlfn.IFS(AND(E5497&gt;=4,F5497&gt;=4,G5497&gt;=4),"Champions",AND(E5497&gt;=3,F5497&gt;=3,G5497&gt;=3),"Loyal Customers",AND(E5497&lt;=2,F5497&gt;=3),"At Risk",AND(E5497&lt;=2,F5497&lt;=2,G5497&lt;=2),"Lost",AND(E5497&gt;=4,F5497&lt;=2),"New/Promising",TRUE,"Needs Attention")</f>
        <v>Lost</v>
      </c>
      <c r="I5497" s="3" t="str">
        <f t="shared" si="89"/>
        <v>Churned</v>
      </c>
      <c r="J5497" s="3" t="str">
        <f>_xlfn.XLOOKUP(A5497,'Country_Lookup'!$D:$D,'Country_Lookup'!$E:$E)</f>
        <v>United Kingdom</v>
      </c>
    </row>
    <row r="5498" spans="1:10" x14ac:dyDescent="0.3">
      <c r="A5498">
        <v>17903</v>
      </c>
      <c r="B5498">
        <v>394</v>
      </c>
      <c r="C5498">
        <v>1</v>
      </c>
      <c r="D5498">
        <v>381.09000000000009</v>
      </c>
      <c r="E5498" cm="1">
        <f t="array" ref="E5498">_xlfn.IFS(B5498&lt;=PERCENTILE($B$3:$B$5882,0.2),5,B5498&lt;=PERCENTILE($B$3:$B$5882,0.4),4,B5498&lt;=PERCENTILE($B$3:$B$5882,0.6),3,B5498&lt;=PERCENTILE($B$3:$B$5882,0.8),2,TRUE,1)</f>
        <v>2</v>
      </c>
      <c r="F5498" cm="1">
        <f t="array" ref="F5498">_xlfn.IFS(C5498&lt;=PERCENTILE($C$3:$C$5882,0.2),1,C5498&lt;=PERCENTILE($C$3:$C$5882,0.4),2,C5498&lt;=PERCENTILE($C$3:$C$5882,0.6),3,C5498&lt;=PERCENTILE($C$3:$C$5882,0.8),4,TRUE,5)</f>
        <v>1</v>
      </c>
      <c r="G5498" cm="1">
        <f t="array" ref="G5498">_xlfn.IFS(D5498&lt;=PERCENTILE($D$3:$D$5882,0.2),1,D5498&lt;=PERCENTILE($D$3:$D$5882,0.4),2,D5498&lt;=PERCENTILE($D$3:$D$5882,0.6),3,D5498&lt;=PERCENTILE($D$3:$D$5882,0.8),4,TRUE,5)</f>
        <v>2</v>
      </c>
      <c r="H5498" s="3" t="str" cm="1">
        <f t="array" ref="H5498">_xlfn.IFS(AND(E5498&gt;=4,F5498&gt;=4,G5498&gt;=4),"Champions",AND(E5498&gt;=3,F5498&gt;=3,G5498&gt;=3),"Loyal Customers",AND(E5498&lt;=2,F5498&gt;=3),"At Risk",AND(E5498&lt;=2,F5498&lt;=2,G5498&lt;=2),"Lost",AND(E5498&gt;=4,F5498&lt;=2),"New/Promising",TRUE,"Needs Attention")</f>
        <v>Lost</v>
      </c>
      <c r="I5498" s="3" t="str">
        <f t="shared" si="89"/>
        <v>Churned</v>
      </c>
      <c r="J5498" s="3" t="str">
        <f>_xlfn.XLOOKUP(A5498,'Country_Lookup'!$D:$D,'Country_Lookup'!$E:$E)</f>
        <v>United Kingdom</v>
      </c>
    </row>
    <row r="5499" spans="1:10" x14ac:dyDescent="0.3">
      <c r="A5499">
        <v>17904</v>
      </c>
      <c r="B5499">
        <v>21</v>
      </c>
      <c r="C5499">
        <v>1</v>
      </c>
      <c r="D5499">
        <v>191.67000000000004</v>
      </c>
      <c r="E5499" cm="1">
        <f t="array" ref="E5499">_xlfn.IFS(B5499&lt;=PERCENTILE($B$3:$B$5882,0.2),5,B5499&lt;=PERCENTILE($B$3:$B$5882,0.4),4,B5499&lt;=PERCENTILE($B$3:$B$5882,0.6),3,B5499&lt;=PERCENTILE($B$3:$B$5882,0.8),2,TRUE,1)</f>
        <v>4</v>
      </c>
      <c r="F5499" cm="1">
        <f t="array" ref="F5499">_xlfn.IFS(C5499&lt;=PERCENTILE($C$3:$C$5882,0.2),1,C5499&lt;=PERCENTILE($C$3:$C$5882,0.4),2,C5499&lt;=PERCENTILE($C$3:$C$5882,0.6),3,C5499&lt;=PERCENTILE($C$3:$C$5882,0.8),4,TRUE,5)</f>
        <v>1</v>
      </c>
      <c r="G5499" cm="1">
        <f t="array" ref="G5499">_xlfn.IFS(D5499&lt;=PERCENTILE($D$3:$D$5882,0.2),1,D5499&lt;=PERCENTILE($D$3:$D$5882,0.4),2,D5499&lt;=PERCENTILE($D$3:$D$5882,0.6),3,D5499&lt;=PERCENTILE($D$3:$D$5882,0.8),4,TRUE,5)</f>
        <v>1</v>
      </c>
      <c r="H5499" s="3" t="str" cm="1">
        <f t="array" ref="H5499">_xlfn.IFS(AND(E5499&gt;=4,F5499&gt;=4,G5499&gt;=4),"Champions",AND(E5499&gt;=3,F5499&gt;=3,G5499&gt;=3),"Loyal Customers",AND(E5499&lt;=2,F5499&gt;=3),"At Risk",AND(E5499&lt;=2,F5499&lt;=2,G5499&lt;=2),"Lost",AND(E5499&gt;=4,F5499&lt;=2),"New/Promising",TRUE,"Needs Attention")</f>
        <v>New/Promising</v>
      </c>
      <c r="I5499" s="3" t="str">
        <f t="shared" si="89"/>
        <v>Active</v>
      </c>
      <c r="J5499" s="3" t="str">
        <f>_xlfn.XLOOKUP(A5499,'Country_Lookup'!$D:$D,'Country_Lookup'!$E:$E)</f>
        <v>United Kingdom</v>
      </c>
    </row>
    <row r="5500" spans="1:10" x14ac:dyDescent="0.3">
      <c r="A5500">
        <v>17905</v>
      </c>
      <c r="B5500">
        <v>71</v>
      </c>
      <c r="C5500">
        <v>13</v>
      </c>
      <c r="D5500">
        <v>2383.5200000000036</v>
      </c>
      <c r="E5500" cm="1">
        <f t="array" ref="E5500">_xlfn.IFS(B5500&lt;=PERCENTILE($B$3:$B$5882,0.2),5,B5500&lt;=PERCENTILE($B$3:$B$5882,0.4),4,B5500&lt;=PERCENTILE($B$3:$B$5882,0.6),3,B5500&lt;=PERCENTILE($B$3:$B$5882,0.8),2,TRUE,1)</f>
        <v>3</v>
      </c>
      <c r="F5500" cm="1">
        <f t="array" ref="F5500">_xlfn.IFS(C5500&lt;=PERCENTILE($C$3:$C$5882,0.2),1,C5500&lt;=PERCENTILE($C$3:$C$5882,0.4),2,C5500&lt;=PERCENTILE($C$3:$C$5882,0.6),3,C5500&lt;=PERCENTILE($C$3:$C$5882,0.8),4,TRUE,5)</f>
        <v>5</v>
      </c>
      <c r="G5500" cm="1">
        <f t="array" ref="G5500">_xlfn.IFS(D5500&lt;=PERCENTILE($D$3:$D$5882,0.2),1,D5500&lt;=PERCENTILE($D$3:$D$5882,0.4),2,D5500&lt;=PERCENTILE($D$3:$D$5882,0.6),3,D5500&lt;=PERCENTILE($D$3:$D$5882,0.8),4,TRUE,5)</f>
        <v>4</v>
      </c>
      <c r="H5500" s="3" t="str" cm="1">
        <f t="array" ref="H5500">_xlfn.IFS(AND(E5500&gt;=4,F5500&gt;=4,G5500&gt;=4),"Champions",AND(E5500&gt;=3,F5500&gt;=3,G5500&gt;=3),"Loyal Customers",AND(E5500&lt;=2,F5500&gt;=3),"At Risk",AND(E5500&lt;=2,F5500&lt;=2,G5500&lt;=2),"Lost",AND(E5500&gt;=4,F5500&lt;=2),"New/Promising",TRUE,"Needs Attention")</f>
        <v>Loyal Customers</v>
      </c>
      <c r="I5500" s="3" t="str">
        <f t="shared" si="89"/>
        <v>Active</v>
      </c>
      <c r="J5500" s="3" t="str">
        <f>_xlfn.XLOOKUP(A5500,'Country_Lookup'!$D:$D,'Country_Lookup'!$E:$E)</f>
        <v>United Kingdom</v>
      </c>
    </row>
    <row r="5501" spans="1:10" x14ac:dyDescent="0.3">
      <c r="A5501">
        <v>17906</v>
      </c>
      <c r="B5501">
        <v>247</v>
      </c>
      <c r="C5501">
        <v>1</v>
      </c>
      <c r="D5501">
        <v>72.899999999999991</v>
      </c>
      <c r="E5501" cm="1">
        <f t="array" ref="E5501">_xlfn.IFS(B5501&lt;=PERCENTILE($B$3:$B$5882,0.2),5,B5501&lt;=PERCENTILE($B$3:$B$5882,0.4),4,B5501&lt;=PERCENTILE($B$3:$B$5882,0.6),3,B5501&lt;=PERCENTILE($B$3:$B$5882,0.8),2,TRUE,1)</f>
        <v>2</v>
      </c>
      <c r="F5501" cm="1">
        <f t="array" ref="F5501">_xlfn.IFS(C5501&lt;=PERCENTILE($C$3:$C$5882,0.2),1,C5501&lt;=PERCENTILE($C$3:$C$5882,0.4),2,C5501&lt;=PERCENTILE($C$3:$C$5882,0.6),3,C5501&lt;=PERCENTILE($C$3:$C$5882,0.8),4,TRUE,5)</f>
        <v>1</v>
      </c>
      <c r="G5501" cm="1">
        <f t="array" ref="G5501">_xlfn.IFS(D5501&lt;=PERCENTILE($D$3:$D$5882,0.2),1,D5501&lt;=PERCENTILE($D$3:$D$5882,0.4),2,D5501&lt;=PERCENTILE($D$3:$D$5882,0.6),3,D5501&lt;=PERCENTILE($D$3:$D$5882,0.8),4,TRUE,5)</f>
        <v>1</v>
      </c>
      <c r="H5501" s="3" t="str" cm="1">
        <f t="array" ref="H5501">_xlfn.IFS(AND(E5501&gt;=4,F5501&gt;=4,G5501&gt;=4),"Champions",AND(E5501&gt;=3,F5501&gt;=3,G5501&gt;=3),"Loyal Customers",AND(E5501&lt;=2,F5501&gt;=3),"At Risk",AND(E5501&lt;=2,F5501&lt;=2,G5501&lt;=2),"Lost",AND(E5501&gt;=4,F5501&lt;=2),"New/Promising",TRUE,"Needs Attention")</f>
        <v>Lost</v>
      </c>
      <c r="I5501" s="3" t="str">
        <f t="shared" si="89"/>
        <v>Churned</v>
      </c>
      <c r="J5501" s="3" t="str">
        <f>_xlfn.XLOOKUP(A5501,'Country_Lookup'!$D:$D,'Country_Lookup'!$E:$E)</f>
        <v>United Kingdom</v>
      </c>
    </row>
    <row r="5502" spans="1:10" x14ac:dyDescent="0.3">
      <c r="A5502">
        <v>17907</v>
      </c>
      <c r="B5502">
        <v>640</v>
      </c>
      <c r="C5502">
        <v>1</v>
      </c>
      <c r="D5502">
        <v>291.7600000000001</v>
      </c>
      <c r="E5502" cm="1">
        <f t="array" ref="E5502">_xlfn.IFS(B5502&lt;=PERCENTILE($B$3:$B$5882,0.2),5,B5502&lt;=PERCENTILE($B$3:$B$5882,0.4),4,B5502&lt;=PERCENTILE($B$3:$B$5882,0.6),3,B5502&lt;=PERCENTILE($B$3:$B$5882,0.8),2,TRUE,1)</f>
        <v>1</v>
      </c>
      <c r="F5502" cm="1">
        <f t="array" ref="F5502">_xlfn.IFS(C5502&lt;=PERCENTILE($C$3:$C$5882,0.2),1,C5502&lt;=PERCENTILE($C$3:$C$5882,0.4),2,C5502&lt;=PERCENTILE($C$3:$C$5882,0.6),3,C5502&lt;=PERCENTILE($C$3:$C$5882,0.8),4,TRUE,5)</f>
        <v>1</v>
      </c>
      <c r="G5502" cm="1">
        <f t="array" ref="G5502">_xlfn.IFS(D5502&lt;=PERCENTILE($D$3:$D$5882,0.2),1,D5502&lt;=PERCENTILE($D$3:$D$5882,0.4),2,D5502&lt;=PERCENTILE($D$3:$D$5882,0.6),3,D5502&lt;=PERCENTILE($D$3:$D$5882,0.8),4,TRUE,5)</f>
        <v>2</v>
      </c>
      <c r="H5502" s="3" t="str" cm="1">
        <f t="array" ref="H5502">_xlfn.IFS(AND(E5502&gt;=4,F5502&gt;=4,G5502&gt;=4),"Champions",AND(E5502&gt;=3,F5502&gt;=3,G5502&gt;=3),"Loyal Customers",AND(E5502&lt;=2,F5502&gt;=3),"At Risk",AND(E5502&lt;=2,F5502&lt;=2,G5502&lt;=2),"Lost",AND(E5502&gt;=4,F5502&lt;=2),"New/Promising",TRUE,"Needs Attention")</f>
        <v>Lost</v>
      </c>
      <c r="I5502" s="3" t="str">
        <f t="shared" si="89"/>
        <v>Churned</v>
      </c>
      <c r="J5502" s="3" t="str">
        <f>_xlfn.XLOOKUP(A5502,'Country_Lookup'!$D:$D,'Country_Lookup'!$E:$E)</f>
        <v>United Kingdom</v>
      </c>
    </row>
    <row r="5503" spans="1:10" x14ac:dyDescent="0.3">
      <c r="A5503">
        <v>17908</v>
      </c>
      <c r="B5503">
        <v>373</v>
      </c>
      <c r="C5503">
        <v>5</v>
      </c>
      <c r="D5503">
        <v>1411.5399999999945</v>
      </c>
      <c r="E5503" cm="1">
        <f t="array" ref="E5503">_xlfn.IFS(B5503&lt;=PERCENTILE($B$3:$B$5882,0.2),5,B5503&lt;=PERCENTILE($B$3:$B$5882,0.4),4,B5503&lt;=PERCENTILE($B$3:$B$5882,0.6),3,B5503&lt;=PERCENTILE($B$3:$B$5882,0.8),2,TRUE,1)</f>
        <v>2</v>
      </c>
      <c r="F5503" cm="1">
        <f t="array" ref="F5503">_xlfn.IFS(C5503&lt;=PERCENTILE($C$3:$C$5882,0.2),1,C5503&lt;=PERCENTILE($C$3:$C$5882,0.4),2,C5503&lt;=PERCENTILE($C$3:$C$5882,0.6),3,C5503&lt;=PERCENTILE($C$3:$C$5882,0.8),4,TRUE,5)</f>
        <v>4</v>
      </c>
      <c r="G5503" cm="1">
        <f t="array" ref="G5503">_xlfn.IFS(D5503&lt;=PERCENTILE($D$3:$D$5882,0.2),1,D5503&lt;=PERCENTILE($D$3:$D$5882,0.4),2,D5503&lt;=PERCENTILE($D$3:$D$5882,0.6),3,D5503&lt;=PERCENTILE($D$3:$D$5882,0.8),4,TRUE,5)</f>
        <v>4</v>
      </c>
      <c r="H5503" s="3" t="str" cm="1">
        <f t="array" ref="H5503">_xlfn.IFS(AND(E5503&gt;=4,F5503&gt;=4,G5503&gt;=4),"Champions",AND(E5503&gt;=3,F5503&gt;=3,G5503&gt;=3),"Loyal Customers",AND(E5503&lt;=2,F5503&gt;=3),"At Risk",AND(E5503&lt;=2,F5503&lt;=2,G5503&lt;=2),"Lost",AND(E5503&gt;=4,F5503&lt;=2),"New/Promising",TRUE,"Needs Attention")</f>
        <v>At Risk</v>
      </c>
      <c r="I5503" s="3" t="str">
        <f t="shared" si="89"/>
        <v>Churned</v>
      </c>
      <c r="J5503" s="3" t="str">
        <f>_xlfn.XLOOKUP(A5503,'Country_Lookup'!$D:$D,'Country_Lookup'!$E:$E)</f>
        <v>United Kingdom</v>
      </c>
    </row>
    <row r="5504" spans="1:10" x14ac:dyDescent="0.3">
      <c r="A5504">
        <v>17909</v>
      </c>
      <c r="B5504">
        <v>737</v>
      </c>
      <c r="C5504">
        <v>1</v>
      </c>
      <c r="D5504">
        <v>132.54999999999998</v>
      </c>
      <c r="E5504" cm="1">
        <f t="array" ref="E5504">_xlfn.IFS(B5504&lt;=PERCENTILE($B$3:$B$5882,0.2),5,B5504&lt;=PERCENTILE($B$3:$B$5882,0.4),4,B5504&lt;=PERCENTILE($B$3:$B$5882,0.6),3,B5504&lt;=PERCENTILE($B$3:$B$5882,0.8),2,TRUE,1)</f>
        <v>1</v>
      </c>
      <c r="F5504" cm="1">
        <f t="array" ref="F5504">_xlfn.IFS(C5504&lt;=PERCENTILE($C$3:$C$5882,0.2),1,C5504&lt;=PERCENTILE($C$3:$C$5882,0.4),2,C5504&lt;=PERCENTILE($C$3:$C$5882,0.6),3,C5504&lt;=PERCENTILE($C$3:$C$5882,0.8),4,TRUE,5)</f>
        <v>1</v>
      </c>
      <c r="G5504" cm="1">
        <f t="array" ref="G5504">_xlfn.IFS(D5504&lt;=PERCENTILE($D$3:$D$5882,0.2),1,D5504&lt;=PERCENTILE($D$3:$D$5882,0.4),2,D5504&lt;=PERCENTILE($D$3:$D$5882,0.6),3,D5504&lt;=PERCENTILE($D$3:$D$5882,0.8),4,TRUE,5)</f>
        <v>1</v>
      </c>
      <c r="H5504" s="3" t="str" cm="1">
        <f t="array" ref="H5504">_xlfn.IFS(AND(E5504&gt;=4,F5504&gt;=4,G5504&gt;=4),"Champions",AND(E5504&gt;=3,F5504&gt;=3,G5504&gt;=3),"Loyal Customers",AND(E5504&lt;=2,F5504&gt;=3),"At Risk",AND(E5504&lt;=2,F5504&lt;=2,G5504&lt;=2),"Lost",AND(E5504&gt;=4,F5504&lt;=2),"New/Promising",TRUE,"Needs Attention")</f>
        <v>Lost</v>
      </c>
      <c r="I5504" s="3" t="str">
        <f t="shared" si="89"/>
        <v>Churned</v>
      </c>
      <c r="J5504" s="3" t="str">
        <f>_xlfn.XLOOKUP(A5504,'Country_Lookup'!$D:$D,'Country_Lookup'!$E:$E)</f>
        <v>United Kingdom</v>
      </c>
    </row>
    <row r="5505" spans="1:10" x14ac:dyDescent="0.3">
      <c r="A5505">
        <v>17910</v>
      </c>
      <c r="B5505">
        <v>726</v>
      </c>
      <c r="C5505">
        <v>1</v>
      </c>
      <c r="D5505">
        <v>261.69999999999987</v>
      </c>
      <c r="E5505" cm="1">
        <f t="array" ref="E5505">_xlfn.IFS(B5505&lt;=PERCENTILE($B$3:$B$5882,0.2),5,B5505&lt;=PERCENTILE($B$3:$B$5882,0.4),4,B5505&lt;=PERCENTILE($B$3:$B$5882,0.6),3,B5505&lt;=PERCENTILE($B$3:$B$5882,0.8),2,TRUE,1)</f>
        <v>1</v>
      </c>
      <c r="F5505" cm="1">
        <f t="array" ref="F5505">_xlfn.IFS(C5505&lt;=PERCENTILE($C$3:$C$5882,0.2),1,C5505&lt;=PERCENTILE($C$3:$C$5882,0.4),2,C5505&lt;=PERCENTILE($C$3:$C$5882,0.6),3,C5505&lt;=PERCENTILE($C$3:$C$5882,0.8),4,TRUE,5)</f>
        <v>1</v>
      </c>
      <c r="G5505" cm="1">
        <f t="array" ref="G5505">_xlfn.IFS(D5505&lt;=PERCENTILE($D$3:$D$5882,0.2),1,D5505&lt;=PERCENTILE($D$3:$D$5882,0.4),2,D5505&lt;=PERCENTILE($D$3:$D$5882,0.6),3,D5505&lt;=PERCENTILE($D$3:$D$5882,0.8),4,TRUE,5)</f>
        <v>1</v>
      </c>
      <c r="H5505" s="3" t="str" cm="1">
        <f t="array" ref="H5505">_xlfn.IFS(AND(E5505&gt;=4,F5505&gt;=4,G5505&gt;=4),"Champions",AND(E5505&gt;=3,F5505&gt;=3,G5505&gt;=3),"Loyal Customers",AND(E5505&lt;=2,F5505&gt;=3),"At Risk",AND(E5505&lt;=2,F5505&lt;=2,G5505&lt;=2),"Lost",AND(E5505&gt;=4,F5505&lt;=2),"New/Promising",TRUE,"Needs Attention")</f>
        <v>Lost</v>
      </c>
      <c r="I5505" s="3" t="str">
        <f t="shared" si="89"/>
        <v>Churned</v>
      </c>
      <c r="J5505" s="3" t="str">
        <f>_xlfn.XLOOKUP(A5505,'Country_Lookup'!$D:$D,'Country_Lookup'!$E:$E)</f>
        <v>United Kingdom</v>
      </c>
    </row>
    <row r="5506" spans="1:10" x14ac:dyDescent="0.3">
      <c r="A5506">
        <v>17911</v>
      </c>
      <c r="B5506">
        <v>9</v>
      </c>
      <c r="C5506">
        <v>1</v>
      </c>
      <c r="D5506">
        <v>366.22999999999996</v>
      </c>
      <c r="E5506" cm="1">
        <f t="array" ref="E5506">_xlfn.IFS(B5506&lt;=PERCENTILE($B$3:$B$5882,0.2),5,B5506&lt;=PERCENTILE($B$3:$B$5882,0.4),4,B5506&lt;=PERCENTILE($B$3:$B$5882,0.6),3,B5506&lt;=PERCENTILE($B$3:$B$5882,0.8),2,TRUE,1)</f>
        <v>5</v>
      </c>
      <c r="F5506" cm="1">
        <f t="array" ref="F5506">_xlfn.IFS(C5506&lt;=PERCENTILE($C$3:$C$5882,0.2),1,C5506&lt;=PERCENTILE($C$3:$C$5882,0.4),2,C5506&lt;=PERCENTILE($C$3:$C$5882,0.6),3,C5506&lt;=PERCENTILE($C$3:$C$5882,0.8),4,TRUE,5)</f>
        <v>1</v>
      </c>
      <c r="G5506" cm="1">
        <f t="array" ref="G5506">_xlfn.IFS(D5506&lt;=PERCENTILE($D$3:$D$5882,0.2),1,D5506&lt;=PERCENTILE($D$3:$D$5882,0.4),2,D5506&lt;=PERCENTILE($D$3:$D$5882,0.6),3,D5506&lt;=PERCENTILE($D$3:$D$5882,0.8),4,TRUE,5)</f>
        <v>2</v>
      </c>
      <c r="H5506" s="3" t="str" cm="1">
        <f t="array" ref="H5506">_xlfn.IFS(AND(E5506&gt;=4,F5506&gt;=4,G5506&gt;=4),"Champions",AND(E5506&gt;=3,F5506&gt;=3,G5506&gt;=3),"Loyal Customers",AND(E5506&lt;=2,F5506&gt;=3),"At Risk",AND(E5506&lt;=2,F5506&lt;=2,G5506&lt;=2),"Lost",AND(E5506&gt;=4,F5506&lt;=2),"New/Promising",TRUE,"Needs Attention")</f>
        <v>New/Promising</v>
      </c>
      <c r="I5506" s="3" t="str">
        <f t="shared" si="89"/>
        <v>Active</v>
      </c>
      <c r="J5506" s="3" t="str">
        <f>_xlfn.XLOOKUP(A5506,'Country_Lookup'!$D:$D,'Country_Lookup'!$E:$E)</f>
        <v>United Kingdom</v>
      </c>
    </row>
    <row r="5507" spans="1:10" x14ac:dyDescent="0.3">
      <c r="A5507">
        <v>17912</v>
      </c>
      <c r="B5507">
        <v>310</v>
      </c>
      <c r="C5507">
        <v>6</v>
      </c>
      <c r="D5507">
        <v>375.5</v>
      </c>
      <c r="E5507" cm="1">
        <f t="array" ref="E5507">_xlfn.IFS(B5507&lt;=PERCENTILE($B$3:$B$5882,0.2),5,B5507&lt;=PERCENTILE($B$3:$B$5882,0.4),4,B5507&lt;=PERCENTILE($B$3:$B$5882,0.6),3,B5507&lt;=PERCENTILE($B$3:$B$5882,0.8),2,TRUE,1)</f>
        <v>2</v>
      </c>
      <c r="F5507" cm="1">
        <f t="array" ref="F5507">_xlfn.IFS(C5507&lt;=PERCENTILE($C$3:$C$5882,0.2),1,C5507&lt;=PERCENTILE($C$3:$C$5882,0.4),2,C5507&lt;=PERCENTILE($C$3:$C$5882,0.6),3,C5507&lt;=PERCENTILE($C$3:$C$5882,0.8),4,TRUE,5)</f>
        <v>4</v>
      </c>
      <c r="G5507" cm="1">
        <f t="array" ref="G5507">_xlfn.IFS(D5507&lt;=PERCENTILE($D$3:$D$5882,0.2),1,D5507&lt;=PERCENTILE($D$3:$D$5882,0.4),2,D5507&lt;=PERCENTILE($D$3:$D$5882,0.6),3,D5507&lt;=PERCENTILE($D$3:$D$5882,0.8),4,TRUE,5)</f>
        <v>2</v>
      </c>
      <c r="H5507" s="3" t="str" cm="1">
        <f t="array" ref="H5507">_xlfn.IFS(AND(E5507&gt;=4,F5507&gt;=4,G5507&gt;=4),"Champions",AND(E5507&gt;=3,F5507&gt;=3,G5507&gt;=3),"Loyal Customers",AND(E5507&lt;=2,F5507&gt;=3),"At Risk",AND(E5507&lt;=2,F5507&lt;=2,G5507&lt;=2),"Lost",AND(E5507&gt;=4,F5507&lt;=2),"New/Promising",TRUE,"Needs Attention")</f>
        <v>At Risk</v>
      </c>
      <c r="I5507" s="3" t="str">
        <f t="shared" ref="I5507:I5570" si="90">IF(B5507&gt;90,"Churned","Active")</f>
        <v>Churned</v>
      </c>
      <c r="J5507" s="3" t="str">
        <f>_xlfn.XLOOKUP(A5507,'Country_Lookup'!$D:$D,'Country_Lookup'!$E:$E)</f>
        <v>United Kingdom</v>
      </c>
    </row>
    <row r="5508" spans="1:10" x14ac:dyDescent="0.3">
      <c r="A5508">
        <v>17913</v>
      </c>
      <c r="B5508">
        <v>58</v>
      </c>
      <c r="C5508">
        <v>14</v>
      </c>
      <c r="D5508">
        <v>3479.6399999999699</v>
      </c>
      <c r="E5508" cm="1">
        <f t="array" ref="E5508">_xlfn.IFS(B5508&lt;=PERCENTILE($B$3:$B$5882,0.2),5,B5508&lt;=PERCENTILE($B$3:$B$5882,0.4),4,B5508&lt;=PERCENTILE($B$3:$B$5882,0.6),3,B5508&lt;=PERCENTILE($B$3:$B$5882,0.8),2,TRUE,1)</f>
        <v>4</v>
      </c>
      <c r="F5508" cm="1">
        <f t="array" ref="F5508">_xlfn.IFS(C5508&lt;=PERCENTILE($C$3:$C$5882,0.2),1,C5508&lt;=PERCENTILE($C$3:$C$5882,0.4),2,C5508&lt;=PERCENTILE($C$3:$C$5882,0.6),3,C5508&lt;=PERCENTILE($C$3:$C$5882,0.8),4,TRUE,5)</f>
        <v>5</v>
      </c>
      <c r="G5508" cm="1">
        <f t="array" ref="G5508">_xlfn.IFS(D5508&lt;=PERCENTILE($D$3:$D$5882,0.2),1,D5508&lt;=PERCENTILE($D$3:$D$5882,0.4),2,D5508&lt;=PERCENTILE($D$3:$D$5882,0.6),3,D5508&lt;=PERCENTILE($D$3:$D$5882,0.8),4,TRUE,5)</f>
        <v>5</v>
      </c>
      <c r="H5508" s="3" t="str" cm="1">
        <f t="array" ref="H5508">_xlfn.IFS(AND(E5508&gt;=4,F5508&gt;=4,G5508&gt;=4),"Champions",AND(E5508&gt;=3,F5508&gt;=3,G5508&gt;=3),"Loyal Customers",AND(E5508&lt;=2,F5508&gt;=3),"At Risk",AND(E5508&lt;=2,F5508&lt;=2,G5508&lt;=2),"Lost",AND(E5508&gt;=4,F5508&lt;=2),"New/Promising",TRUE,"Needs Attention")</f>
        <v>Champions</v>
      </c>
      <c r="I5508" s="3" t="str">
        <f t="shared" si="90"/>
        <v>Active</v>
      </c>
      <c r="J5508" s="3" t="str">
        <f>_xlfn.XLOOKUP(A5508,'Country_Lookup'!$D:$D,'Country_Lookup'!$E:$E)</f>
        <v>United Kingdom</v>
      </c>
    </row>
    <row r="5509" spans="1:10" x14ac:dyDescent="0.3">
      <c r="A5509">
        <v>17914</v>
      </c>
      <c r="B5509">
        <v>3</v>
      </c>
      <c r="C5509">
        <v>1</v>
      </c>
      <c r="D5509">
        <v>336.43000000000018</v>
      </c>
      <c r="E5509" cm="1">
        <f t="array" ref="E5509">_xlfn.IFS(B5509&lt;=PERCENTILE($B$3:$B$5882,0.2),5,B5509&lt;=PERCENTILE($B$3:$B$5882,0.4),4,B5509&lt;=PERCENTILE($B$3:$B$5882,0.6),3,B5509&lt;=PERCENTILE($B$3:$B$5882,0.8),2,TRUE,1)</f>
        <v>5</v>
      </c>
      <c r="F5509" cm="1">
        <f t="array" ref="F5509">_xlfn.IFS(C5509&lt;=PERCENTILE($C$3:$C$5882,0.2),1,C5509&lt;=PERCENTILE($C$3:$C$5882,0.4),2,C5509&lt;=PERCENTILE($C$3:$C$5882,0.6),3,C5509&lt;=PERCENTILE($C$3:$C$5882,0.8),4,TRUE,5)</f>
        <v>1</v>
      </c>
      <c r="G5509" cm="1">
        <f t="array" ref="G5509">_xlfn.IFS(D5509&lt;=PERCENTILE($D$3:$D$5882,0.2),1,D5509&lt;=PERCENTILE($D$3:$D$5882,0.4),2,D5509&lt;=PERCENTILE($D$3:$D$5882,0.6),3,D5509&lt;=PERCENTILE($D$3:$D$5882,0.8),4,TRUE,5)</f>
        <v>2</v>
      </c>
      <c r="H5509" s="3" t="str" cm="1">
        <f t="array" ref="H5509">_xlfn.IFS(AND(E5509&gt;=4,F5509&gt;=4,G5509&gt;=4),"Champions",AND(E5509&gt;=3,F5509&gt;=3,G5509&gt;=3),"Loyal Customers",AND(E5509&lt;=2,F5509&gt;=3),"At Risk",AND(E5509&lt;=2,F5509&lt;=2,G5509&lt;=2),"Lost",AND(E5509&gt;=4,F5509&lt;=2),"New/Promising",TRUE,"Needs Attention")</f>
        <v>New/Promising</v>
      </c>
      <c r="I5509" s="3" t="str">
        <f t="shared" si="90"/>
        <v>Active</v>
      </c>
      <c r="J5509" s="3" t="str">
        <f>_xlfn.XLOOKUP(A5509,'Country_Lookup'!$D:$D,'Country_Lookup'!$E:$E)</f>
        <v>United Kingdom</v>
      </c>
    </row>
    <row r="5510" spans="1:10" x14ac:dyDescent="0.3">
      <c r="A5510">
        <v>17915</v>
      </c>
      <c r="B5510">
        <v>551</v>
      </c>
      <c r="C5510">
        <v>1</v>
      </c>
      <c r="D5510">
        <v>242.13000000000002</v>
      </c>
      <c r="E5510" cm="1">
        <f t="array" ref="E5510">_xlfn.IFS(B5510&lt;=PERCENTILE($B$3:$B$5882,0.2),5,B5510&lt;=PERCENTILE($B$3:$B$5882,0.4),4,B5510&lt;=PERCENTILE($B$3:$B$5882,0.6),3,B5510&lt;=PERCENTILE($B$3:$B$5882,0.8),2,TRUE,1)</f>
        <v>1</v>
      </c>
      <c r="F5510" cm="1">
        <f t="array" ref="F5510">_xlfn.IFS(C5510&lt;=PERCENTILE($C$3:$C$5882,0.2),1,C5510&lt;=PERCENTILE($C$3:$C$5882,0.4),2,C5510&lt;=PERCENTILE($C$3:$C$5882,0.6),3,C5510&lt;=PERCENTILE($C$3:$C$5882,0.8),4,TRUE,5)</f>
        <v>1</v>
      </c>
      <c r="G5510" cm="1">
        <f t="array" ref="G5510">_xlfn.IFS(D5510&lt;=PERCENTILE($D$3:$D$5882,0.2),1,D5510&lt;=PERCENTILE($D$3:$D$5882,0.4),2,D5510&lt;=PERCENTILE($D$3:$D$5882,0.6),3,D5510&lt;=PERCENTILE($D$3:$D$5882,0.8),4,TRUE,5)</f>
        <v>1</v>
      </c>
      <c r="H5510" s="3" t="str" cm="1">
        <f t="array" ref="H5510">_xlfn.IFS(AND(E5510&gt;=4,F5510&gt;=4,G5510&gt;=4),"Champions",AND(E5510&gt;=3,F5510&gt;=3,G5510&gt;=3),"Loyal Customers",AND(E5510&lt;=2,F5510&gt;=3),"At Risk",AND(E5510&lt;=2,F5510&lt;=2,G5510&lt;=2),"Lost",AND(E5510&gt;=4,F5510&lt;=2),"New/Promising",TRUE,"Needs Attention")</f>
        <v>Lost</v>
      </c>
      <c r="I5510" s="3" t="str">
        <f t="shared" si="90"/>
        <v>Churned</v>
      </c>
      <c r="J5510" s="3" t="str">
        <f>_xlfn.XLOOKUP(A5510,'Country_Lookup'!$D:$D,'Country_Lookup'!$E:$E)</f>
        <v>United Kingdom</v>
      </c>
    </row>
    <row r="5511" spans="1:10" x14ac:dyDescent="0.3">
      <c r="A5511">
        <v>17916</v>
      </c>
      <c r="B5511">
        <v>628</v>
      </c>
      <c r="C5511">
        <v>2</v>
      </c>
      <c r="D5511">
        <v>43.870000000000005</v>
      </c>
      <c r="E5511" cm="1">
        <f t="array" ref="E5511">_xlfn.IFS(B5511&lt;=PERCENTILE($B$3:$B$5882,0.2),5,B5511&lt;=PERCENTILE($B$3:$B$5882,0.4),4,B5511&lt;=PERCENTILE($B$3:$B$5882,0.6),3,B5511&lt;=PERCENTILE($B$3:$B$5882,0.8),2,TRUE,1)</f>
        <v>1</v>
      </c>
      <c r="F5511" cm="1">
        <f t="array" ref="F5511">_xlfn.IFS(C5511&lt;=PERCENTILE($C$3:$C$5882,0.2),1,C5511&lt;=PERCENTILE($C$3:$C$5882,0.4),2,C5511&lt;=PERCENTILE($C$3:$C$5882,0.6),3,C5511&lt;=PERCENTILE($C$3:$C$5882,0.8),4,TRUE,5)</f>
        <v>2</v>
      </c>
      <c r="G5511" cm="1">
        <f t="array" ref="G5511">_xlfn.IFS(D5511&lt;=PERCENTILE($D$3:$D$5882,0.2),1,D5511&lt;=PERCENTILE($D$3:$D$5882,0.4),2,D5511&lt;=PERCENTILE($D$3:$D$5882,0.6),3,D5511&lt;=PERCENTILE($D$3:$D$5882,0.8),4,TRUE,5)</f>
        <v>1</v>
      </c>
      <c r="H5511" s="3" t="str" cm="1">
        <f t="array" ref="H5511">_xlfn.IFS(AND(E5511&gt;=4,F5511&gt;=4,G5511&gt;=4),"Champions",AND(E5511&gt;=3,F5511&gt;=3,G5511&gt;=3),"Loyal Customers",AND(E5511&lt;=2,F5511&gt;=3),"At Risk",AND(E5511&lt;=2,F5511&lt;=2,G5511&lt;=2),"Lost",AND(E5511&gt;=4,F5511&lt;=2),"New/Promising",TRUE,"Needs Attention")</f>
        <v>Lost</v>
      </c>
      <c r="I5511" s="3" t="str">
        <f t="shared" si="90"/>
        <v>Churned</v>
      </c>
      <c r="J5511" s="3" t="str">
        <f>_xlfn.XLOOKUP(A5511,'Country_Lookup'!$D:$D,'Country_Lookup'!$E:$E)</f>
        <v>United Kingdom</v>
      </c>
    </row>
    <row r="5512" spans="1:10" x14ac:dyDescent="0.3">
      <c r="A5512">
        <v>17917</v>
      </c>
      <c r="B5512">
        <v>45</v>
      </c>
      <c r="C5512">
        <v>3</v>
      </c>
      <c r="D5512">
        <v>341.27999999999963</v>
      </c>
      <c r="E5512" cm="1">
        <f t="array" ref="E5512">_xlfn.IFS(B5512&lt;=PERCENTILE($B$3:$B$5882,0.2),5,B5512&lt;=PERCENTILE($B$3:$B$5882,0.4),4,B5512&lt;=PERCENTILE($B$3:$B$5882,0.6),3,B5512&lt;=PERCENTILE($B$3:$B$5882,0.8),2,TRUE,1)</f>
        <v>4</v>
      </c>
      <c r="F5512" cm="1">
        <f t="array" ref="F5512">_xlfn.IFS(C5512&lt;=PERCENTILE($C$3:$C$5882,0.2),1,C5512&lt;=PERCENTILE($C$3:$C$5882,0.4),2,C5512&lt;=PERCENTILE($C$3:$C$5882,0.6),3,C5512&lt;=PERCENTILE($C$3:$C$5882,0.8),4,TRUE,5)</f>
        <v>3</v>
      </c>
      <c r="G5512" cm="1">
        <f t="array" ref="G5512">_xlfn.IFS(D5512&lt;=PERCENTILE($D$3:$D$5882,0.2),1,D5512&lt;=PERCENTILE($D$3:$D$5882,0.4),2,D5512&lt;=PERCENTILE($D$3:$D$5882,0.6),3,D5512&lt;=PERCENTILE($D$3:$D$5882,0.8),4,TRUE,5)</f>
        <v>2</v>
      </c>
      <c r="H5512" s="3" t="str" cm="1">
        <f t="array" ref="H5512">_xlfn.IFS(AND(E5512&gt;=4,F5512&gt;=4,G5512&gt;=4),"Champions",AND(E5512&gt;=3,F5512&gt;=3,G5512&gt;=3),"Loyal Customers",AND(E5512&lt;=2,F5512&gt;=3),"At Risk",AND(E5512&lt;=2,F5512&lt;=2,G5512&lt;=2),"Lost",AND(E5512&gt;=4,F5512&lt;=2),"New/Promising",TRUE,"Needs Attention")</f>
        <v>Needs Attention</v>
      </c>
      <c r="I5512" s="3" t="str">
        <f t="shared" si="90"/>
        <v>Active</v>
      </c>
      <c r="J5512" s="3" t="str">
        <f>_xlfn.XLOOKUP(A5512,'Country_Lookup'!$D:$D,'Country_Lookup'!$E:$E)</f>
        <v>United Kingdom</v>
      </c>
    </row>
    <row r="5513" spans="1:10" x14ac:dyDescent="0.3">
      <c r="A5513">
        <v>17918</v>
      </c>
      <c r="B5513">
        <v>500</v>
      </c>
      <c r="C5513">
        <v>3</v>
      </c>
      <c r="D5513">
        <v>396.38999999999976</v>
      </c>
      <c r="E5513" cm="1">
        <f t="array" ref="E5513">_xlfn.IFS(B5513&lt;=PERCENTILE($B$3:$B$5882,0.2),5,B5513&lt;=PERCENTILE($B$3:$B$5882,0.4),4,B5513&lt;=PERCENTILE($B$3:$B$5882,0.6),3,B5513&lt;=PERCENTILE($B$3:$B$5882,0.8),2,TRUE,1)</f>
        <v>1</v>
      </c>
      <c r="F5513" cm="1">
        <f t="array" ref="F5513">_xlfn.IFS(C5513&lt;=PERCENTILE($C$3:$C$5882,0.2),1,C5513&lt;=PERCENTILE($C$3:$C$5882,0.4),2,C5513&lt;=PERCENTILE($C$3:$C$5882,0.6),3,C5513&lt;=PERCENTILE($C$3:$C$5882,0.8),4,TRUE,5)</f>
        <v>3</v>
      </c>
      <c r="G5513" cm="1">
        <f t="array" ref="G5513">_xlfn.IFS(D5513&lt;=PERCENTILE($D$3:$D$5882,0.2),1,D5513&lt;=PERCENTILE($D$3:$D$5882,0.4),2,D5513&lt;=PERCENTILE($D$3:$D$5882,0.6),3,D5513&lt;=PERCENTILE($D$3:$D$5882,0.8),4,TRUE,5)</f>
        <v>2</v>
      </c>
      <c r="H5513" s="3" t="str" cm="1">
        <f t="array" ref="H5513">_xlfn.IFS(AND(E5513&gt;=4,F5513&gt;=4,G5513&gt;=4),"Champions",AND(E5513&gt;=3,F5513&gt;=3,G5513&gt;=3),"Loyal Customers",AND(E5513&lt;=2,F5513&gt;=3),"At Risk",AND(E5513&lt;=2,F5513&lt;=2,G5513&lt;=2),"Lost",AND(E5513&gt;=4,F5513&lt;=2),"New/Promising",TRUE,"Needs Attention")</f>
        <v>At Risk</v>
      </c>
      <c r="I5513" s="3" t="str">
        <f t="shared" si="90"/>
        <v>Churned</v>
      </c>
      <c r="J5513" s="3" t="str">
        <f>_xlfn.XLOOKUP(A5513,'Country_Lookup'!$D:$D,'Country_Lookup'!$E:$E)</f>
        <v>United Kingdom</v>
      </c>
    </row>
    <row r="5514" spans="1:10" x14ac:dyDescent="0.3">
      <c r="A5514">
        <v>17919</v>
      </c>
      <c r="B5514">
        <v>88</v>
      </c>
      <c r="C5514">
        <v>2</v>
      </c>
      <c r="D5514">
        <v>1840.3200000000008</v>
      </c>
      <c r="E5514" cm="1">
        <f t="array" ref="E5514">_xlfn.IFS(B5514&lt;=PERCENTILE($B$3:$B$5882,0.2),5,B5514&lt;=PERCENTILE($B$3:$B$5882,0.4),4,B5514&lt;=PERCENTILE($B$3:$B$5882,0.6),3,B5514&lt;=PERCENTILE($B$3:$B$5882,0.8),2,TRUE,1)</f>
        <v>3</v>
      </c>
      <c r="F5514" cm="1">
        <f t="array" ref="F5514">_xlfn.IFS(C5514&lt;=PERCENTILE($C$3:$C$5882,0.2),1,C5514&lt;=PERCENTILE($C$3:$C$5882,0.4),2,C5514&lt;=PERCENTILE($C$3:$C$5882,0.6),3,C5514&lt;=PERCENTILE($C$3:$C$5882,0.8),4,TRUE,5)</f>
        <v>2</v>
      </c>
      <c r="G5514" cm="1">
        <f t="array" ref="G5514">_xlfn.IFS(D5514&lt;=PERCENTILE($D$3:$D$5882,0.2),1,D5514&lt;=PERCENTILE($D$3:$D$5882,0.4),2,D5514&lt;=PERCENTILE($D$3:$D$5882,0.6),3,D5514&lt;=PERCENTILE($D$3:$D$5882,0.8),4,TRUE,5)</f>
        <v>4</v>
      </c>
      <c r="H5514" s="3" t="str" cm="1">
        <f t="array" ref="H5514">_xlfn.IFS(AND(E5514&gt;=4,F5514&gt;=4,G5514&gt;=4),"Champions",AND(E5514&gt;=3,F5514&gt;=3,G5514&gt;=3),"Loyal Customers",AND(E5514&lt;=2,F5514&gt;=3),"At Risk",AND(E5514&lt;=2,F5514&lt;=2,G5514&lt;=2),"Lost",AND(E5514&gt;=4,F5514&lt;=2),"New/Promising",TRUE,"Needs Attention")</f>
        <v>Needs Attention</v>
      </c>
      <c r="I5514" s="3" t="str">
        <f t="shared" si="90"/>
        <v>Active</v>
      </c>
      <c r="J5514" s="3" t="str">
        <f>_xlfn.XLOOKUP(A5514,'Country_Lookup'!$D:$D,'Country_Lookup'!$E:$E)</f>
        <v>United Kingdom</v>
      </c>
    </row>
    <row r="5515" spans="1:10" x14ac:dyDescent="0.3">
      <c r="A5515">
        <v>17920</v>
      </c>
      <c r="B5515">
        <v>4</v>
      </c>
      <c r="C5515">
        <v>54</v>
      </c>
      <c r="D5515">
        <v>24516.460000000716</v>
      </c>
      <c r="E5515" cm="1">
        <f t="array" ref="E5515">_xlfn.IFS(B5515&lt;=PERCENTILE($B$3:$B$5882,0.2),5,B5515&lt;=PERCENTILE($B$3:$B$5882,0.4),4,B5515&lt;=PERCENTILE($B$3:$B$5882,0.6),3,B5515&lt;=PERCENTILE($B$3:$B$5882,0.8),2,TRUE,1)</f>
        <v>5</v>
      </c>
      <c r="F5515" cm="1">
        <f t="array" ref="F5515">_xlfn.IFS(C5515&lt;=PERCENTILE($C$3:$C$5882,0.2),1,C5515&lt;=PERCENTILE($C$3:$C$5882,0.4),2,C5515&lt;=PERCENTILE($C$3:$C$5882,0.6),3,C5515&lt;=PERCENTILE($C$3:$C$5882,0.8),4,TRUE,5)</f>
        <v>5</v>
      </c>
      <c r="G5515" cm="1">
        <f t="array" ref="G5515">_xlfn.IFS(D5515&lt;=PERCENTILE($D$3:$D$5882,0.2),1,D5515&lt;=PERCENTILE($D$3:$D$5882,0.4),2,D5515&lt;=PERCENTILE($D$3:$D$5882,0.6),3,D5515&lt;=PERCENTILE($D$3:$D$5882,0.8),4,TRUE,5)</f>
        <v>5</v>
      </c>
      <c r="H5515" s="3" t="str" cm="1">
        <f t="array" ref="H5515">_xlfn.IFS(AND(E5515&gt;=4,F5515&gt;=4,G5515&gt;=4),"Champions",AND(E5515&gt;=3,F5515&gt;=3,G5515&gt;=3),"Loyal Customers",AND(E5515&lt;=2,F5515&gt;=3),"At Risk",AND(E5515&lt;=2,F5515&lt;=2,G5515&lt;=2),"Lost",AND(E5515&gt;=4,F5515&lt;=2),"New/Promising",TRUE,"Needs Attention")</f>
        <v>Champions</v>
      </c>
      <c r="I5515" s="3" t="str">
        <f t="shared" si="90"/>
        <v>Active</v>
      </c>
      <c r="J5515" s="3" t="str">
        <f>_xlfn.XLOOKUP(A5515,'Country_Lookup'!$D:$D,'Country_Lookup'!$E:$E)</f>
        <v>United Kingdom</v>
      </c>
    </row>
    <row r="5516" spans="1:10" x14ac:dyDescent="0.3">
      <c r="A5516">
        <v>17921</v>
      </c>
      <c r="B5516">
        <v>64</v>
      </c>
      <c r="C5516">
        <v>10</v>
      </c>
      <c r="D5516">
        <v>2423.4999999999995</v>
      </c>
      <c r="E5516" cm="1">
        <f t="array" ref="E5516">_xlfn.IFS(B5516&lt;=PERCENTILE($B$3:$B$5882,0.2),5,B5516&lt;=PERCENTILE($B$3:$B$5882,0.4),4,B5516&lt;=PERCENTILE($B$3:$B$5882,0.6),3,B5516&lt;=PERCENTILE($B$3:$B$5882,0.8),2,TRUE,1)</f>
        <v>3</v>
      </c>
      <c r="F5516" cm="1">
        <f t="array" ref="F5516">_xlfn.IFS(C5516&lt;=PERCENTILE($C$3:$C$5882,0.2),1,C5516&lt;=PERCENTILE($C$3:$C$5882,0.4),2,C5516&lt;=PERCENTILE($C$3:$C$5882,0.6),3,C5516&lt;=PERCENTILE($C$3:$C$5882,0.8),4,TRUE,5)</f>
        <v>5</v>
      </c>
      <c r="G5516" cm="1">
        <f t="array" ref="G5516">_xlfn.IFS(D5516&lt;=PERCENTILE($D$3:$D$5882,0.2),1,D5516&lt;=PERCENTILE($D$3:$D$5882,0.4),2,D5516&lt;=PERCENTILE($D$3:$D$5882,0.6),3,D5516&lt;=PERCENTILE($D$3:$D$5882,0.8),4,TRUE,5)</f>
        <v>4</v>
      </c>
      <c r="H5516" s="3" t="str" cm="1">
        <f t="array" ref="H5516">_xlfn.IFS(AND(E5516&gt;=4,F5516&gt;=4,G5516&gt;=4),"Champions",AND(E5516&gt;=3,F5516&gt;=3,G5516&gt;=3),"Loyal Customers",AND(E5516&lt;=2,F5516&gt;=3),"At Risk",AND(E5516&lt;=2,F5516&lt;=2,G5516&lt;=2),"Lost",AND(E5516&gt;=4,F5516&lt;=2),"New/Promising",TRUE,"Needs Attention")</f>
        <v>Loyal Customers</v>
      </c>
      <c r="I5516" s="3" t="str">
        <f t="shared" si="90"/>
        <v>Active</v>
      </c>
      <c r="J5516" s="3" t="str">
        <f>_xlfn.XLOOKUP(A5516,'Country_Lookup'!$D:$D,'Country_Lookup'!$E:$E)</f>
        <v>United Kingdom</v>
      </c>
    </row>
    <row r="5517" spans="1:10" x14ac:dyDescent="0.3">
      <c r="A5517">
        <v>17922</v>
      </c>
      <c r="B5517">
        <v>543</v>
      </c>
      <c r="C5517">
        <v>1</v>
      </c>
      <c r="D5517">
        <v>170.4</v>
      </c>
      <c r="E5517" cm="1">
        <f t="array" ref="E5517">_xlfn.IFS(B5517&lt;=PERCENTILE($B$3:$B$5882,0.2),5,B5517&lt;=PERCENTILE($B$3:$B$5882,0.4),4,B5517&lt;=PERCENTILE($B$3:$B$5882,0.6),3,B5517&lt;=PERCENTILE($B$3:$B$5882,0.8),2,TRUE,1)</f>
        <v>1</v>
      </c>
      <c r="F5517" cm="1">
        <f t="array" ref="F5517">_xlfn.IFS(C5517&lt;=PERCENTILE($C$3:$C$5882,0.2),1,C5517&lt;=PERCENTILE($C$3:$C$5882,0.4),2,C5517&lt;=PERCENTILE($C$3:$C$5882,0.6),3,C5517&lt;=PERCENTILE($C$3:$C$5882,0.8),4,TRUE,5)</f>
        <v>1</v>
      </c>
      <c r="G5517" cm="1">
        <f t="array" ref="G5517">_xlfn.IFS(D5517&lt;=PERCENTILE($D$3:$D$5882,0.2),1,D5517&lt;=PERCENTILE($D$3:$D$5882,0.4),2,D5517&lt;=PERCENTILE($D$3:$D$5882,0.6),3,D5517&lt;=PERCENTILE($D$3:$D$5882,0.8),4,TRUE,5)</f>
        <v>1</v>
      </c>
      <c r="H5517" s="3" t="str" cm="1">
        <f t="array" ref="H5517">_xlfn.IFS(AND(E5517&gt;=4,F5517&gt;=4,G5517&gt;=4),"Champions",AND(E5517&gt;=3,F5517&gt;=3,G5517&gt;=3),"Loyal Customers",AND(E5517&lt;=2,F5517&gt;=3),"At Risk",AND(E5517&lt;=2,F5517&lt;=2,G5517&lt;=2),"Lost",AND(E5517&gt;=4,F5517&lt;=2),"New/Promising",TRUE,"Needs Attention")</f>
        <v>Lost</v>
      </c>
      <c r="I5517" s="3" t="str">
        <f t="shared" si="90"/>
        <v>Churned</v>
      </c>
      <c r="J5517" s="3" t="str">
        <f>_xlfn.XLOOKUP(A5517,'Country_Lookup'!$D:$D,'Country_Lookup'!$E:$E)</f>
        <v>United Kingdom</v>
      </c>
    </row>
    <row r="5518" spans="1:10" x14ac:dyDescent="0.3">
      <c r="A5518">
        <v>17923</v>
      </c>
      <c r="B5518">
        <v>282</v>
      </c>
      <c r="C5518">
        <v>3</v>
      </c>
      <c r="D5518">
        <v>497</v>
      </c>
      <c r="E5518" cm="1">
        <f t="array" ref="E5518">_xlfn.IFS(B5518&lt;=PERCENTILE($B$3:$B$5882,0.2),5,B5518&lt;=PERCENTILE($B$3:$B$5882,0.4),4,B5518&lt;=PERCENTILE($B$3:$B$5882,0.6),3,B5518&lt;=PERCENTILE($B$3:$B$5882,0.8),2,TRUE,1)</f>
        <v>2</v>
      </c>
      <c r="F5518" cm="1">
        <f t="array" ref="F5518">_xlfn.IFS(C5518&lt;=PERCENTILE($C$3:$C$5882,0.2),1,C5518&lt;=PERCENTILE($C$3:$C$5882,0.4),2,C5518&lt;=PERCENTILE($C$3:$C$5882,0.6),3,C5518&lt;=PERCENTILE($C$3:$C$5882,0.8),4,TRUE,5)</f>
        <v>3</v>
      </c>
      <c r="G5518" cm="1">
        <f t="array" ref="G5518">_xlfn.IFS(D5518&lt;=PERCENTILE($D$3:$D$5882,0.2),1,D5518&lt;=PERCENTILE($D$3:$D$5882,0.4),2,D5518&lt;=PERCENTILE($D$3:$D$5882,0.6),3,D5518&lt;=PERCENTILE($D$3:$D$5882,0.8),4,TRUE,5)</f>
        <v>2</v>
      </c>
      <c r="H5518" s="3" t="str" cm="1">
        <f t="array" ref="H5518">_xlfn.IFS(AND(E5518&gt;=4,F5518&gt;=4,G5518&gt;=4),"Champions",AND(E5518&gt;=3,F5518&gt;=3,G5518&gt;=3),"Loyal Customers",AND(E5518&lt;=2,F5518&gt;=3),"At Risk",AND(E5518&lt;=2,F5518&lt;=2,G5518&lt;=2),"Lost",AND(E5518&gt;=4,F5518&lt;=2),"New/Promising",TRUE,"Needs Attention")</f>
        <v>At Risk</v>
      </c>
      <c r="I5518" s="3" t="str">
        <f t="shared" si="90"/>
        <v>Churned</v>
      </c>
      <c r="J5518" s="3" t="str">
        <f>_xlfn.XLOOKUP(A5518,'Country_Lookup'!$D:$D,'Country_Lookup'!$E:$E)</f>
        <v>United Kingdom</v>
      </c>
    </row>
    <row r="5519" spans="1:10" x14ac:dyDescent="0.3">
      <c r="A5519">
        <v>17924</v>
      </c>
      <c r="B5519">
        <v>11</v>
      </c>
      <c r="C5519">
        <v>8</v>
      </c>
      <c r="D5519">
        <v>3536.6999999999985</v>
      </c>
      <c r="E5519" cm="1">
        <f t="array" ref="E5519">_xlfn.IFS(B5519&lt;=PERCENTILE($B$3:$B$5882,0.2),5,B5519&lt;=PERCENTILE($B$3:$B$5882,0.4),4,B5519&lt;=PERCENTILE($B$3:$B$5882,0.6),3,B5519&lt;=PERCENTILE($B$3:$B$5882,0.8),2,TRUE,1)</f>
        <v>5</v>
      </c>
      <c r="F5519" cm="1">
        <f t="array" ref="F5519">_xlfn.IFS(C5519&lt;=PERCENTILE($C$3:$C$5882,0.2),1,C5519&lt;=PERCENTILE($C$3:$C$5882,0.4),2,C5519&lt;=PERCENTILE($C$3:$C$5882,0.6),3,C5519&lt;=PERCENTILE($C$3:$C$5882,0.8),4,TRUE,5)</f>
        <v>4</v>
      </c>
      <c r="G5519" cm="1">
        <f t="array" ref="G5519">_xlfn.IFS(D5519&lt;=PERCENTILE($D$3:$D$5882,0.2),1,D5519&lt;=PERCENTILE($D$3:$D$5882,0.4),2,D5519&lt;=PERCENTILE($D$3:$D$5882,0.6),3,D5519&lt;=PERCENTILE($D$3:$D$5882,0.8),4,TRUE,5)</f>
        <v>5</v>
      </c>
      <c r="H5519" s="3" t="str" cm="1">
        <f t="array" ref="H5519">_xlfn.IFS(AND(E5519&gt;=4,F5519&gt;=4,G5519&gt;=4),"Champions",AND(E5519&gt;=3,F5519&gt;=3,G5519&gt;=3),"Loyal Customers",AND(E5519&lt;=2,F5519&gt;=3),"At Risk",AND(E5519&lt;=2,F5519&lt;=2,G5519&lt;=2),"Lost",AND(E5519&gt;=4,F5519&lt;=2),"New/Promising",TRUE,"Needs Attention")</f>
        <v>Champions</v>
      </c>
      <c r="I5519" s="3" t="str">
        <f t="shared" si="90"/>
        <v>Active</v>
      </c>
      <c r="J5519" s="3" t="str">
        <f>_xlfn.XLOOKUP(A5519,'Country_Lookup'!$D:$D,'Country_Lookup'!$E:$E)</f>
        <v>United Kingdom</v>
      </c>
    </row>
    <row r="5520" spans="1:10" x14ac:dyDescent="0.3">
      <c r="A5520">
        <v>17925</v>
      </c>
      <c r="B5520">
        <v>372</v>
      </c>
      <c r="C5520">
        <v>1</v>
      </c>
      <c r="D5520">
        <v>488.16</v>
      </c>
      <c r="E5520" cm="1">
        <f t="array" ref="E5520">_xlfn.IFS(B5520&lt;=PERCENTILE($B$3:$B$5882,0.2),5,B5520&lt;=PERCENTILE($B$3:$B$5882,0.4),4,B5520&lt;=PERCENTILE($B$3:$B$5882,0.6),3,B5520&lt;=PERCENTILE($B$3:$B$5882,0.8),2,TRUE,1)</f>
        <v>2</v>
      </c>
      <c r="F5520" cm="1">
        <f t="array" ref="F5520">_xlfn.IFS(C5520&lt;=PERCENTILE($C$3:$C$5882,0.2),1,C5520&lt;=PERCENTILE($C$3:$C$5882,0.4),2,C5520&lt;=PERCENTILE($C$3:$C$5882,0.6),3,C5520&lt;=PERCENTILE($C$3:$C$5882,0.8),4,TRUE,5)</f>
        <v>1</v>
      </c>
      <c r="G5520" cm="1">
        <f t="array" ref="G5520">_xlfn.IFS(D5520&lt;=PERCENTILE($D$3:$D$5882,0.2),1,D5520&lt;=PERCENTILE($D$3:$D$5882,0.4),2,D5520&lt;=PERCENTILE($D$3:$D$5882,0.6),3,D5520&lt;=PERCENTILE($D$3:$D$5882,0.8),4,TRUE,5)</f>
        <v>2</v>
      </c>
      <c r="H5520" s="3" t="str" cm="1">
        <f t="array" ref="H5520">_xlfn.IFS(AND(E5520&gt;=4,F5520&gt;=4,G5520&gt;=4),"Champions",AND(E5520&gt;=3,F5520&gt;=3,G5520&gt;=3),"Loyal Customers",AND(E5520&lt;=2,F5520&gt;=3),"At Risk",AND(E5520&lt;=2,F5520&lt;=2,G5520&lt;=2),"Lost",AND(E5520&gt;=4,F5520&lt;=2),"New/Promising",TRUE,"Needs Attention")</f>
        <v>Lost</v>
      </c>
      <c r="I5520" s="3" t="str">
        <f t="shared" si="90"/>
        <v>Churned</v>
      </c>
      <c r="J5520" s="3" t="str">
        <f>_xlfn.XLOOKUP(A5520,'Country_Lookup'!$D:$D,'Country_Lookup'!$E:$E)</f>
        <v>United Kingdom</v>
      </c>
    </row>
    <row r="5521" spans="1:10" x14ac:dyDescent="0.3">
      <c r="A5521">
        <v>17926</v>
      </c>
      <c r="B5521">
        <v>133</v>
      </c>
      <c r="C5521">
        <v>5</v>
      </c>
      <c r="D5521">
        <v>1035.4899999999986</v>
      </c>
      <c r="E5521" cm="1">
        <f t="array" ref="E5521">_xlfn.IFS(B5521&lt;=PERCENTILE($B$3:$B$5882,0.2),5,B5521&lt;=PERCENTILE($B$3:$B$5882,0.4),4,B5521&lt;=PERCENTILE($B$3:$B$5882,0.6),3,B5521&lt;=PERCENTILE($B$3:$B$5882,0.8),2,TRUE,1)</f>
        <v>3</v>
      </c>
      <c r="F5521" cm="1">
        <f t="array" ref="F5521">_xlfn.IFS(C5521&lt;=PERCENTILE($C$3:$C$5882,0.2),1,C5521&lt;=PERCENTILE($C$3:$C$5882,0.4),2,C5521&lt;=PERCENTILE($C$3:$C$5882,0.6),3,C5521&lt;=PERCENTILE($C$3:$C$5882,0.8),4,TRUE,5)</f>
        <v>4</v>
      </c>
      <c r="G5521" cm="1">
        <f t="array" ref="G5521">_xlfn.IFS(D5521&lt;=PERCENTILE($D$3:$D$5882,0.2),1,D5521&lt;=PERCENTILE($D$3:$D$5882,0.4),2,D5521&lt;=PERCENTILE($D$3:$D$5882,0.6),3,D5521&lt;=PERCENTILE($D$3:$D$5882,0.8),4,TRUE,5)</f>
        <v>3</v>
      </c>
      <c r="H5521" s="3" t="str" cm="1">
        <f t="array" ref="H5521">_xlfn.IFS(AND(E5521&gt;=4,F5521&gt;=4,G5521&gt;=4),"Champions",AND(E5521&gt;=3,F5521&gt;=3,G5521&gt;=3),"Loyal Customers",AND(E5521&lt;=2,F5521&gt;=3),"At Risk",AND(E5521&lt;=2,F5521&lt;=2,G5521&lt;=2),"Lost",AND(E5521&gt;=4,F5521&lt;=2),"New/Promising",TRUE,"Needs Attention")</f>
        <v>Loyal Customers</v>
      </c>
      <c r="I5521" s="3" t="str">
        <f t="shared" si="90"/>
        <v>Churned</v>
      </c>
      <c r="J5521" s="3" t="str">
        <f>_xlfn.XLOOKUP(A5521,'Country_Lookup'!$D:$D,'Country_Lookup'!$E:$E)</f>
        <v>United Kingdom</v>
      </c>
    </row>
    <row r="5522" spans="1:10" x14ac:dyDescent="0.3">
      <c r="A5522">
        <v>17927</v>
      </c>
      <c r="B5522">
        <v>721</v>
      </c>
      <c r="C5522">
        <v>1</v>
      </c>
      <c r="D5522">
        <v>294</v>
      </c>
      <c r="E5522" cm="1">
        <f t="array" ref="E5522">_xlfn.IFS(B5522&lt;=PERCENTILE($B$3:$B$5882,0.2),5,B5522&lt;=PERCENTILE($B$3:$B$5882,0.4),4,B5522&lt;=PERCENTILE($B$3:$B$5882,0.6),3,B5522&lt;=PERCENTILE($B$3:$B$5882,0.8),2,TRUE,1)</f>
        <v>1</v>
      </c>
      <c r="F5522" cm="1">
        <f t="array" ref="F5522">_xlfn.IFS(C5522&lt;=PERCENTILE($C$3:$C$5882,0.2),1,C5522&lt;=PERCENTILE($C$3:$C$5882,0.4),2,C5522&lt;=PERCENTILE($C$3:$C$5882,0.6),3,C5522&lt;=PERCENTILE($C$3:$C$5882,0.8),4,TRUE,5)</f>
        <v>1</v>
      </c>
      <c r="G5522" cm="1">
        <f t="array" ref="G5522">_xlfn.IFS(D5522&lt;=PERCENTILE($D$3:$D$5882,0.2),1,D5522&lt;=PERCENTILE($D$3:$D$5882,0.4),2,D5522&lt;=PERCENTILE($D$3:$D$5882,0.6),3,D5522&lt;=PERCENTILE($D$3:$D$5882,0.8),4,TRUE,5)</f>
        <v>2</v>
      </c>
      <c r="H5522" s="3" t="str" cm="1">
        <f t="array" ref="H5522">_xlfn.IFS(AND(E5522&gt;=4,F5522&gt;=4,G5522&gt;=4),"Champions",AND(E5522&gt;=3,F5522&gt;=3,G5522&gt;=3),"Loyal Customers",AND(E5522&lt;=2,F5522&gt;=3),"At Risk",AND(E5522&lt;=2,F5522&lt;=2,G5522&lt;=2),"Lost",AND(E5522&gt;=4,F5522&lt;=2),"New/Promising",TRUE,"Needs Attention")</f>
        <v>Lost</v>
      </c>
      <c r="I5522" s="3" t="str">
        <f t="shared" si="90"/>
        <v>Churned</v>
      </c>
      <c r="J5522" s="3" t="str">
        <f>_xlfn.XLOOKUP(A5522,'Country_Lookup'!$D:$D,'Country_Lookup'!$E:$E)</f>
        <v>United Kingdom</v>
      </c>
    </row>
    <row r="5523" spans="1:10" x14ac:dyDescent="0.3">
      <c r="A5523">
        <v>17928</v>
      </c>
      <c r="B5523">
        <v>45</v>
      </c>
      <c r="C5523">
        <v>3</v>
      </c>
      <c r="D5523">
        <v>341.24</v>
      </c>
      <c r="E5523" cm="1">
        <f t="array" ref="E5523">_xlfn.IFS(B5523&lt;=PERCENTILE($B$3:$B$5882,0.2),5,B5523&lt;=PERCENTILE($B$3:$B$5882,0.4),4,B5523&lt;=PERCENTILE($B$3:$B$5882,0.6),3,B5523&lt;=PERCENTILE($B$3:$B$5882,0.8),2,TRUE,1)</f>
        <v>4</v>
      </c>
      <c r="F5523" cm="1">
        <f t="array" ref="F5523">_xlfn.IFS(C5523&lt;=PERCENTILE($C$3:$C$5882,0.2),1,C5523&lt;=PERCENTILE($C$3:$C$5882,0.4),2,C5523&lt;=PERCENTILE($C$3:$C$5882,0.6),3,C5523&lt;=PERCENTILE($C$3:$C$5882,0.8),4,TRUE,5)</f>
        <v>3</v>
      </c>
      <c r="G5523" cm="1">
        <f t="array" ref="G5523">_xlfn.IFS(D5523&lt;=PERCENTILE($D$3:$D$5882,0.2),1,D5523&lt;=PERCENTILE($D$3:$D$5882,0.4),2,D5523&lt;=PERCENTILE($D$3:$D$5882,0.6),3,D5523&lt;=PERCENTILE($D$3:$D$5882,0.8),4,TRUE,5)</f>
        <v>2</v>
      </c>
      <c r="H5523" s="3" t="str" cm="1">
        <f t="array" ref="H5523">_xlfn.IFS(AND(E5523&gt;=4,F5523&gt;=4,G5523&gt;=4),"Champions",AND(E5523&gt;=3,F5523&gt;=3,G5523&gt;=3),"Loyal Customers",AND(E5523&lt;=2,F5523&gt;=3),"At Risk",AND(E5523&lt;=2,F5523&lt;=2,G5523&lt;=2),"Lost",AND(E5523&gt;=4,F5523&lt;=2),"New/Promising",TRUE,"Needs Attention")</f>
        <v>Needs Attention</v>
      </c>
      <c r="I5523" s="3" t="str">
        <f t="shared" si="90"/>
        <v>Active</v>
      </c>
      <c r="J5523" s="3" t="str">
        <f>_xlfn.XLOOKUP(A5523,'Country_Lookup'!$D:$D,'Country_Lookup'!$E:$E)</f>
        <v>United Kingdom</v>
      </c>
    </row>
    <row r="5524" spans="1:10" x14ac:dyDescent="0.3">
      <c r="A5524">
        <v>17929</v>
      </c>
      <c r="B5524">
        <v>11</v>
      </c>
      <c r="C5524">
        <v>12</v>
      </c>
      <c r="D5524">
        <v>3082.099999999999</v>
      </c>
      <c r="E5524" cm="1">
        <f t="array" ref="E5524">_xlfn.IFS(B5524&lt;=PERCENTILE($B$3:$B$5882,0.2),5,B5524&lt;=PERCENTILE($B$3:$B$5882,0.4),4,B5524&lt;=PERCENTILE($B$3:$B$5882,0.6),3,B5524&lt;=PERCENTILE($B$3:$B$5882,0.8),2,TRUE,1)</f>
        <v>5</v>
      </c>
      <c r="F5524" cm="1">
        <f t="array" ref="F5524">_xlfn.IFS(C5524&lt;=PERCENTILE($C$3:$C$5882,0.2),1,C5524&lt;=PERCENTILE($C$3:$C$5882,0.4),2,C5524&lt;=PERCENTILE($C$3:$C$5882,0.6),3,C5524&lt;=PERCENTILE($C$3:$C$5882,0.8),4,TRUE,5)</f>
        <v>5</v>
      </c>
      <c r="G5524" cm="1">
        <f t="array" ref="G5524">_xlfn.IFS(D5524&lt;=PERCENTILE($D$3:$D$5882,0.2),1,D5524&lt;=PERCENTILE($D$3:$D$5882,0.4),2,D5524&lt;=PERCENTILE($D$3:$D$5882,0.6),3,D5524&lt;=PERCENTILE($D$3:$D$5882,0.8),4,TRUE,5)</f>
        <v>5</v>
      </c>
      <c r="H5524" s="3" t="str" cm="1">
        <f t="array" ref="H5524">_xlfn.IFS(AND(E5524&gt;=4,F5524&gt;=4,G5524&gt;=4),"Champions",AND(E5524&gt;=3,F5524&gt;=3,G5524&gt;=3),"Loyal Customers",AND(E5524&lt;=2,F5524&gt;=3),"At Risk",AND(E5524&lt;=2,F5524&lt;=2,G5524&lt;=2),"Lost",AND(E5524&gt;=4,F5524&lt;=2),"New/Promising",TRUE,"Needs Attention")</f>
        <v>Champions</v>
      </c>
      <c r="I5524" s="3" t="str">
        <f t="shared" si="90"/>
        <v>Active</v>
      </c>
      <c r="J5524" s="3" t="str">
        <f>_xlfn.XLOOKUP(A5524,'Country_Lookup'!$D:$D,'Country_Lookup'!$E:$E)</f>
        <v>United Kingdom</v>
      </c>
    </row>
    <row r="5525" spans="1:10" x14ac:dyDescent="0.3">
      <c r="A5525">
        <v>17930</v>
      </c>
      <c r="B5525">
        <v>35</v>
      </c>
      <c r="C5525">
        <v>13</v>
      </c>
      <c r="D5525">
        <v>4275.2199999999921</v>
      </c>
      <c r="E5525" cm="1">
        <f t="array" ref="E5525">_xlfn.IFS(B5525&lt;=PERCENTILE($B$3:$B$5882,0.2),5,B5525&lt;=PERCENTILE($B$3:$B$5882,0.4),4,B5525&lt;=PERCENTILE($B$3:$B$5882,0.6),3,B5525&lt;=PERCENTILE($B$3:$B$5882,0.8),2,TRUE,1)</f>
        <v>4</v>
      </c>
      <c r="F5525" cm="1">
        <f t="array" ref="F5525">_xlfn.IFS(C5525&lt;=PERCENTILE($C$3:$C$5882,0.2),1,C5525&lt;=PERCENTILE($C$3:$C$5882,0.4),2,C5525&lt;=PERCENTILE($C$3:$C$5882,0.6),3,C5525&lt;=PERCENTILE($C$3:$C$5882,0.8),4,TRUE,5)</f>
        <v>5</v>
      </c>
      <c r="G5525" cm="1">
        <f t="array" ref="G5525">_xlfn.IFS(D5525&lt;=PERCENTILE($D$3:$D$5882,0.2),1,D5525&lt;=PERCENTILE($D$3:$D$5882,0.4),2,D5525&lt;=PERCENTILE($D$3:$D$5882,0.6),3,D5525&lt;=PERCENTILE($D$3:$D$5882,0.8),4,TRUE,5)</f>
        <v>5</v>
      </c>
      <c r="H5525" s="3" t="str" cm="1">
        <f t="array" ref="H5525">_xlfn.IFS(AND(E5525&gt;=4,F5525&gt;=4,G5525&gt;=4),"Champions",AND(E5525&gt;=3,F5525&gt;=3,G5525&gt;=3),"Loyal Customers",AND(E5525&lt;=2,F5525&gt;=3),"At Risk",AND(E5525&lt;=2,F5525&lt;=2,G5525&lt;=2),"Lost",AND(E5525&gt;=4,F5525&lt;=2),"New/Promising",TRUE,"Needs Attention")</f>
        <v>Champions</v>
      </c>
      <c r="I5525" s="3" t="str">
        <f t="shared" si="90"/>
        <v>Active</v>
      </c>
      <c r="J5525" s="3" t="str">
        <f>_xlfn.XLOOKUP(A5525,'Country_Lookup'!$D:$D,'Country_Lookup'!$E:$E)</f>
        <v>United Kingdom</v>
      </c>
    </row>
    <row r="5526" spans="1:10" x14ac:dyDescent="0.3">
      <c r="A5526">
        <v>17931</v>
      </c>
      <c r="B5526">
        <v>134</v>
      </c>
      <c r="C5526">
        <v>14</v>
      </c>
      <c r="D5526">
        <v>3437.2900000000172</v>
      </c>
      <c r="E5526" cm="1">
        <f t="array" ref="E5526">_xlfn.IFS(B5526&lt;=PERCENTILE($B$3:$B$5882,0.2),5,B5526&lt;=PERCENTILE($B$3:$B$5882,0.4),4,B5526&lt;=PERCENTILE($B$3:$B$5882,0.6),3,B5526&lt;=PERCENTILE($B$3:$B$5882,0.8),2,TRUE,1)</f>
        <v>3</v>
      </c>
      <c r="F5526" cm="1">
        <f t="array" ref="F5526">_xlfn.IFS(C5526&lt;=PERCENTILE($C$3:$C$5882,0.2),1,C5526&lt;=PERCENTILE($C$3:$C$5882,0.4),2,C5526&lt;=PERCENTILE($C$3:$C$5882,0.6),3,C5526&lt;=PERCENTILE($C$3:$C$5882,0.8),4,TRUE,5)</f>
        <v>5</v>
      </c>
      <c r="G5526" cm="1">
        <f t="array" ref="G5526">_xlfn.IFS(D5526&lt;=PERCENTILE($D$3:$D$5882,0.2),1,D5526&lt;=PERCENTILE($D$3:$D$5882,0.4),2,D5526&lt;=PERCENTILE($D$3:$D$5882,0.6),3,D5526&lt;=PERCENTILE($D$3:$D$5882,0.8),4,TRUE,5)</f>
        <v>5</v>
      </c>
      <c r="H5526" s="3" t="str" cm="1">
        <f t="array" ref="H5526">_xlfn.IFS(AND(E5526&gt;=4,F5526&gt;=4,G5526&gt;=4),"Champions",AND(E5526&gt;=3,F5526&gt;=3,G5526&gt;=3),"Loyal Customers",AND(E5526&lt;=2,F5526&gt;=3),"At Risk",AND(E5526&lt;=2,F5526&lt;=2,G5526&lt;=2),"Lost",AND(E5526&gt;=4,F5526&lt;=2),"New/Promising",TRUE,"Needs Attention")</f>
        <v>Loyal Customers</v>
      </c>
      <c r="I5526" s="3" t="str">
        <f t="shared" si="90"/>
        <v>Churned</v>
      </c>
      <c r="J5526" s="3" t="str">
        <f>_xlfn.XLOOKUP(A5526,'Country_Lookup'!$D:$D,'Country_Lookup'!$E:$E)</f>
        <v>United Kingdom</v>
      </c>
    </row>
    <row r="5527" spans="1:10" x14ac:dyDescent="0.3">
      <c r="A5527">
        <v>17932</v>
      </c>
      <c r="B5527">
        <v>29</v>
      </c>
      <c r="C5527">
        <v>3</v>
      </c>
      <c r="D5527">
        <v>1331.5700000000029</v>
      </c>
      <c r="E5527" cm="1">
        <f t="array" ref="E5527">_xlfn.IFS(B5527&lt;=PERCENTILE($B$3:$B$5882,0.2),5,B5527&lt;=PERCENTILE($B$3:$B$5882,0.4),4,B5527&lt;=PERCENTILE($B$3:$B$5882,0.6),3,B5527&lt;=PERCENTILE($B$3:$B$5882,0.8),2,TRUE,1)</f>
        <v>4</v>
      </c>
      <c r="F5527" cm="1">
        <f t="array" ref="F5527">_xlfn.IFS(C5527&lt;=PERCENTILE($C$3:$C$5882,0.2),1,C5527&lt;=PERCENTILE($C$3:$C$5882,0.4),2,C5527&lt;=PERCENTILE($C$3:$C$5882,0.6),3,C5527&lt;=PERCENTILE($C$3:$C$5882,0.8),4,TRUE,5)</f>
        <v>3</v>
      </c>
      <c r="G5527" cm="1">
        <f t="array" ref="G5527">_xlfn.IFS(D5527&lt;=PERCENTILE($D$3:$D$5882,0.2),1,D5527&lt;=PERCENTILE($D$3:$D$5882,0.4),2,D5527&lt;=PERCENTILE($D$3:$D$5882,0.6),3,D5527&lt;=PERCENTILE($D$3:$D$5882,0.8),4,TRUE,5)</f>
        <v>4</v>
      </c>
      <c r="H5527" s="3" t="str" cm="1">
        <f t="array" ref="H5527">_xlfn.IFS(AND(E5527&gt;=4,F5527&gt;=4,G5527&gt;=4),"Champions",AND(E5527&gt;=3,F5527&gt;=3,G5527&gt;=3),"Loyal Customers",AND(E5527&lt;=2,F5527&gt;=3),"At Risk",AND(E5527&lt;=2,F5527&lt;=2,G5527&lt;=2),"Lost",AND(E5527&gt;=4,F5527&lt;=2),"New/Promising",TRUE,"Needs Attention")</f>
        <v>Loyal Customers</v>
      </c>
      <c r="I5527" s="3" t="str">
        <f t="shared" si="90"/>
        <v>Active</v>
      </c>
      <c r="J5527" s="3" t="str">
        <f>_xlfn.XLOOKUP(A5527,'Country_Lookup'!$D:$D,'Country_Lookup'!$E:$E)</f>
        <v>United Kingdom</v>
      </c>
    </row>
    <row r="5528" spans="1:10" x14ac:dyDescent="0.3">
      <c r="A5528">
        <v>17933</v>
      </c>
      <c r="B5528">
        <v>632</v>
      </c>
      <c r="C5528">
        <v>1</v>
      </c>
      <c r="D5528">
        <v>114.69000000000004</v>
      </c>
      <c r="E5528" cm="1">
        <f t="array" ref="E5528">_xlfn.IFS(B5528&lt;=PERCENTILE($B$3:$B$5882,0.2),5,B5528&lt;=PERCENTILE($B$3:$B$5882,0.4),4,B5528&lt;=PERCENTILE($B$3:$B$5882,0.6),3,B5528&lt;=PERCENTILE($B$3:$B$5882,0.8),2,TRUE,1)</f>
        <v>1</v>
      </c>
      <c r="F5528" cm="1">
        <f t="array" ref="F5528">_xlfn.IFS(C5528&lt;=PERCENTILE($C$3:$C$5882,0.2),1,C5528&lt;=PERCENTILE($C$3:$C$5882,0.4),2,C5528&lt;=PERCENTILE($C$3:$C$5882,0.6),3,C5528&lt;=PERCENTILE($C$3:$C$5882,0.8),4,TRUE,5)</f>
        <v>1</v>
      </c>
      <c r="G5528" cm="1">
        <f t="array" ref="G5528">_xlfn.IFS(D5528&lt;=PERCENTILE($D$3:$D$5882,0.2),1,D5528&lt;=PERCENTILE($D$3:$D$5882,0.4),2,D5528&lt;=PERCENTILE($D$3:$D$5882,0.6),3,D5528&lt;=PERCENTILE($D$3:$D$5882,0.8),4,TRUE,5)</f>
        <v>1</v>
      </c>
      <c r="H5528" s="3" t="str" cm="1">
        <f t="array" ref="H5528">_xlfn.IFS(AND(E5528&gt;=4,F5528&gt;=4,G5528&gt;=4),"Champions",AND(E5528&gt;=3,F5528&gt;=3,G5528&gt;=3),"Loyal Customers",AND(E5528&lt;=2,F5528&gt;=3),"At Risk",AND(E5528&lt;=2,F5528&lt;=2,G5528&lt;=2),"Lost",AND(E5528&gt;=4,F5528&lt;=2),"New/Promising",TRUE,"Needs Attention")</f>
        <v>Lost</v>
      </c>
      <c r="I5528" s="3" t="str">
        <f t="shared" si="90"/>
        <v>Churned</v>
      </c>
      <c r="J5528" s="3" t="str">
        <f>_xlfn.XLOOKUP(A5528,'Country_Lookup'!$D:$D,'Country_Lookup'!$E:$E)</f>
        <v>United Kingdom</v>
      </c>
    </row>
    <row r="5529" spans="1:10" x14ac:dyDescent="0.3">
      <c r="A5529">
        <v>17934</v>
      </c>
      <c r="B5529">
        <v>51</v>
      </c>
      <c r="C5529">
        <v>3</v>
      </c>
      <c r="D5529">
        <v>1049.1500000000008</v>
      </c>
      <c r="E5529" cm="1">
        <f t="array" ref="E5529">_xlfn.IFS(B5529&lt;=PERCENTILE($B$3:$B$5882,0.2),5,B5529&lt;=PERCENTILE($B$3:$B$5882,0.4),4,B5529&lt;=PERCENTILE($B$3:$B$5882,0.6),3,B5529&lt;=PERCENTILE($B$3:$B$5882,0.8),2,TRUE,1)</f>
        <v>4</v>
      </c>
      <c r="F5529" cm="1">
        <f t="array" ref="F5529">_xlfn.IFS(C5529&lt;=PERCENTILE($C$3:$C$5882,0.2),1,C5529&lt;=PERCENTILE($C$3:$C$5882,0.4),2,C5529&lt;=PERCENTILE($C$3:$C$5882,0.6),3,C5529&lt;=PERCENTILE($C$3:$C$5882,0.8),4,TRUE,5)</f>
        <v>3</v>
      </c>
      <c r="G5529" cm="1">
        <f t="array" ref="G5529">_xlfn.IFS(D5529&lt;=PERCENTILE($D$3:$D$5882,0.2),1,D5529&lt;=PERCENTILE($D$3:$D$5882,0.4),2,D5529&lt;=PERCENTILE($D$3:$D$5882,0.6),3,D5529&lt;=PERCENTILE($D$3:$D$5882,0.8),4,TRUE,5)</f>
        <v>3</v>
      </c>
      <c r="H5529" s="3" t="str" cm="1">
        <f t="array" ref="H5529">_xlfn.IFS(AND(E5529&gt;=4,F5529&gt;=4,G5529&gt;=4),"Champions",AND(E5529&gt;=3,F5529&gt;=3,G5529&gt;=3),"Loyal Customers",AND(E5529&lt;=2,F5529&gt;=3),"At Risk",AND(E5529&lt;=2,F5529&lt;=2,G5529&lt;=2),"Lost",AND(E5529&gt;=4,F5529&lt;=2),"New/Promising",TRUE,"Needs Attention")</f>
        <v>Loyal Customers</v>
      </c>
      <c r="I5529" s="3" t="str">
        <f t="shared" si="90"/>
        <v>Active</v>
      </c>
      <c r="J5529" s="3" t="str">
        <f>_xlfn.XLOOKUP(A5529,'Country_Lookup'!$D:$D,'Country_Lookup'!$E:$E)</f>
        <v>United Kingdom</v>
      </c>
    </row>
    <row r="5530" spans="1:10" x14ac:dyDescent="0.3">
      <c r="A5530">
        <v>17935</v>
      </c>
      <c r="B5530">
        <v>138</v>
      </c>
      <c r="C5530">
        <v>7</v>
      </c>
      <c r="D5530">
        <v>686.13999999999965</v>
      </c>
      <c r="E5530" cm="1">
        <f t="array" ref="E5530">_xlfn.IFS(B5530&lt;=PERCENTILE($B$3:$B$5882,0.2),5,B5530&lt;=PERCENTILE($B$3:$B$5882,0.4),4,B5530&lt;=PERCENTILE($B$3:$B$5882,0.6),3,B5530&lt;=PERCENTILE($B$3:$B$5882,0.8),2,TRUE,1)</f>
        <v>3</v>
      </c>
      <c r="F5530" cm="1">
        <f t="array" ref="F5530">_xlfn.IFS(C5530&lt;=PERCENTILE($C$3:$C$5882,0.2),1,C5530&lt;=PERCENTILE($C$3:$C$5882,0.4),2,C5530&lt;=PERCENTILE($C$3:$C$5882,0.6),3,C5530&lt;=PERCENTILE($C$3:$C$5882,0.8),4,TRUE,5)</f>
        <v>4</v>
      </c>
      <c r="G5530" cm="1">
        <f t="array" ref="G5530">_xlfn.IFS(D5530&lt;=PERCENTILE($D$3:$D$5882,0.2),1,D5530&lt;=PERCENTILE($D$3:$D$5882,0.4),2,D5530&lt;=PERCENTILE($D$3:$D$5882,0.6),3,D5530&lt;=PERCENTILE($D$3:$D$5882,0.8),4,TRUE,5)</f>
        <v>3</v>
      </c>
      <c r="H5530" s="3" t="str" cm="1">
        <f t="array" ref="H5530">_xlfn.IFS(AND(E5530&gt;=4,F5530&gt;=4,G5530&gt;=4),"Champions",AND(E5530&gt;=3,F5530&gt;=3,G5530&gt;=3),"Loyal Customers",AND(E5530&lt;=2,F5530&gt;=3),"At Risk",AND(E5530&lt;=2,F5530&lt;=2,G5530&lt;=2),"Lost",AND(E5530&gt;=4,F5530&lt;=2),"New/Promising",TRUE,"Needs Attention")</f>
        <v>Loyal Customers</v>
      </c>
      <c r="I5530" s="3" t="str">
        <f t="shared" si="90"/>
        <v>Churned</v>
      </c>
      <c r="J5530" s="3" t="str">
        <f>_xlfn.XLOOKUP(A5530,'Country_Lookup'!$D:$D,'Country_Lookup'!$E:$E)</f>
        <v>United Kingdom</v>
      </c>
    </row>
    <row r="5531" spans="1:10" x14ac:dyDescent="0.3">
      <c r="A5531">
        <v>17936</v>
      </c>
      <c r="B5531">
        <v>5</v>
      </c>
      <c r="C5531">
        <v>1</v>
      </c>
      <c r="D5531">
        <v>389.84000000000009</v>
      </c>
      <c r="E5531" cm="1">
        <f t="array" ref="E5531">_xlfn.IFS(B5531&lt;=PERCENTILE($B$3:$B$5882,0.2),5,B5531&lt;=PERCENTILE($B$3:$B$5882,0.4),4,B5531&lt;=PERCENTILE($B$3:$B$5882,0.6),3,B5531&lt;=PERCENTILE($B$3:$B$5882,0.8),2,TRUE,1)</f>
        <v>5</v>
      </c>
      <c r="F5531" cm="1">
        <f t="array" ref="F5531">_xlfn.IFS(C5531&lt;=PERCENTILE($C$3:$C$5882,0.2),1,C5531&lt;=PERCENTILE($C$3:$C$5882,0.4),2,C5531&lt;=PERCENTILE($C$3:$C$5882,0.6),3,C5531&lt;=PERCENTILE($C$3:$C$5882,0.8),4,TRUE,5)</f>
        <v>1</v>
      </c>
      <c r="G5531" cm="1">
        <f t="array" ref="G5531">_xlfn.IFS(D5531&lt;=PERCENTILE($D$3:$D$5882,0.2),1,D5531&lt;=PERCENTILE($D$3:$D$5882,0.4),2,D5531&lt;=PERCENTILE($D$3:$D$5882,0.6),3,D5531&lt;=PERCENTILE($D$3:$D$5882,0.8),4,TRUE,5)</f>
        <v>2</v>
      </c>
      <c r="H5531" s="3" t="str" cm="1">
        <f t="array" ref="H5531">_xlfn.IFS(AND(E5531&gt;=4,F5531&gt;=4,G5531&gt;=4),"Champions",AND(E5531&gt;=3,F5531&gt;=3,G5531&gt;=3),"Loyal Customers",AND(E5531&lt;=2,F5531&gt;=3),"At Risk",AND(E5531&lt;=2,F5531&lt;=2,G5531&lt;=2),"Lost",AND(E5531&gt;=4,F5531&lt;=2),"New/Promising",TRUE,"Needs Attention")</f>
        <v>New/Promising</v>
      </c>
      <c r="I5531" s="3" t="str">
        <f t="shared" si="90"/>
        <v>Active</v>
      </c>
      <c r="J5531" s="3" t="str">
        <f>_xlfn.XLOOKUP(A5531,'Country_Lookup'!$D:$D,'Country_Lookup'!$E:$E)</f>
        <v>United Kingdom</v>
      </c>
    </row>
    <row r="5532" spans="1:10" x14ac:dyDescent="0.3">
      <c r="A5532">
        <v>17937</v>
      </c>
      <c r="B5532">
        <v>8</v>
      </c>
      <c r="C5532">
        <v>7</v>
      </c>
      <c r="D5532">
        <v>4301.22</v>
      </c>
      <c r="E5532" cm="1">
        <f t="array" ref="E5532">_xlfn.IFS(B5532&lt;=PERCENTILE($B$3:$B$5882,0.2),5,B5532&lt;=PERCENTILE($B$3:$B$5882,0.4),4,B5532&lt;=PERCENTILE($B$3:$B$5882,0.6),3,B5532&lt;=PERCENTILE($B$3:$B$5882,0.8),2,TRUE,1)</f>
        <v>5</v>
      </c>
      <c r="F5532" cm="1">
        <f t="array" ref="F5532">_xlfn.IFS(C5532&lt;=PERCENTILE($C$3:$C$5882,0.2),1,C5532&lt;=PERCENTILE($C$3:$C$5882,0.4),2,C5532&lt;=PERCENTILE($C$3:$C$5882,0.6),3,C5532&lt;=PERCENTILE($C$3:$C$5882,0.8),4,TRUE,5)</f>
        <v>4</v>
      </c>
      <c r="G5532" cm="1">
        <f t="array" ref="G5532">_xlfn.IFS(D5532&lt;=PERCENTILE($D$3:$D$5882,0.2),1,D5532&lt;=PERCENTILE($D$3:$D$5882,0.4),2,D5532&lt;=PERCENTILE($D$3:$D$5882,0.6),3,D5532&lt;=PERCENTILE($D$3:$D$5882,0.8),4,TRUE,5)</f>
        <v>5</v>
      </c>
      <c r="H5532" s="3" t="str" cm="1">
        <f t="array" ref="H5532">_xlfn.IFS(AND(E5532&gt;=4,F5532&gt;=4,G5532&gt;=4),"Champions",AND(E5532&gt;=3,F5532&gt;=3,G5532&gt;=3),"Loyal Customers",AND(E5532&lt;=2,F5532&gt;=3),"At Risk",AND(E5532&lt;=2,F5532&lt;=2,G5532&lt;=2),"Lost",AND(E5532&gt;=4,F5532&lt;=2),"New/Promising",TRUE,"Needs Attention")</f>
        <v>Champions</v>
      </c>
      <c r="I5532" s="3" t="str">
        <f t="shared" si="90"/>
        <v>Active</v>
      </c>
      <c r="J5532" s="3" t="str">
        <f>_xlfn.XLOOKUP(A5532,'Country_Lookup'!$D:$D,'Country_Lookup'!$E:$E)</f>
        <v>United Kingdom</v>
      </c>
    </row>
    <row r="5533" spans="1:10" x14ac:dyDescent="0.3">
      <c r="A5533">
        <v>17938</v>
      </c>
      <c r="B5533">
        <v>420</v>
      </c>
      <c r="C5533">
        <v>1</v>
      </c>
      <c r="D5533">
        <v>144.29</v>
      </c>
      <c r="E5533" cm="1">
        <f t="array" ref="E5533">_xlfn.IFS(B5533&lt;=PERCENTILE($B$3:$B$5882,0.2),5,B5533&lt;=PERCENTILE($B$3:$B$5882,0.4),4,B5533&lt;=PERCENTILE($B$3:$B$5882,0.6),3,B5533&lt;=PERCENTILE($B$3:$B$5882,0.8),2,TRUE,1)</f>
        <v>1</v>
      </c>
      <c r="F5533" cm="1">
        <f t="array" ref="F5533">_xlfn.IFS(C5533&lt;=PERCENTILE($C$3:$C$5882,0.2),1,C5533&lt;=PERCENTILE($C$3:$C$5882,0.4),2,C5533&lt;=PERCENTILE($C$3:$C$5882,0.6),3,C5533&lt;=PERCENTILE($C$3:$C$5882,0.8),4,TRUE,5)</f>
        <v>1</v>
      </c>
      <c r="G5533" cm="1">
        <f t="array" ref="G5533">_xlfn.IFS(D5533&lt;=PERCENTILE($D$3:$D$5882,0.2),1,D5533&lt;=PERCENTILE($D$3:$D$5882,0.4),2,D5533&lt;=PERCENTILE($D$3:$D$5882,0.6),3,D5533&lt;=PERCENTILE($D$3:$D$5882,0.8),4,TRUE,5)</f>
        <v>1</v>
      </c>
      <c r="H5533" s="3" t="str" cm="1">
        <f t="array" ref="H5533">_xlfn.IFS(AND(E5533&gt;=4,F5533&gt;=4,G5533&gt;=4),"Champions",AND(E5533&gt;=3,F5533&gt;=3,G5533&gt;=3),"Loyal Customers",AND(E5533&lt;=2,F5533&gt;=3),"At Risk",AND(E5533&lt;=2,F5533&lt;=2,G5533&lt;=2),"Lost",AND(E5533&gt;=4,F5533&lt;=2),"New/Promising",TRUE,"Needs Attention")</f>
        <v>Lost</v>
      </c>
      <c r="I5533" s="3" t="str">
        <f t="shared" si="90"/>
        <v>Churned</v>
      </c>
      <c r="J5533" s="3" t="str">
        <f>_xlfn.XLOOKUP(A5533,'Country_Lookup'!$D:$D,'Country_Lookup'!$E:$E)</f>
        <v>United Kingdom</v>
      </c>
    </row>
    <row r="5534" spans="1:10" x14ac:dyDescent="0.3">
      <c r="A5534">
        <v>17939</v>
      </c>
      <c r="B5534">
        <v>159</v>
      </c>
      <c r="C5534">
        <v>1</v>
      </c>
      <c r="D5534">
        <v>99.14</v>
      </c>
      <c r="E5534" cm="1">
        <f t="array" ref="E5534">_xlfn.IFS(B5534&lt;=PERCENTILE($B$3:$B$5882,0.2),5,B5534&lt;=PERCENTILE($B$3:$B$5882,0.4),4,B5534&lt;=PERCENTILE($B$3:$B$5882,0.6),3,B5534&lt;=PERCENTILE($B$3:$B$5882,0.8),2,TRUE,1)</f>
        <v>3</v>
      </c>
      <c r="F5534" cm="1">
        <f t="array" ref="F5534">_xlfn.IFS(C5534&lt;=PERCENTILE($C$3:$C$5882,0.2),1,C5534&lt;=PERCENTILE($C$3:$C$5882,0.4),2,C5534&lt;=PERCENTILE($C$3:$C$5882,0.6),3,C5534&lt;=PERCENTILE($C$3:$C$5882,0.8),4,TRUE,5)</f>
        <v>1</v>
      </c>
      <c r="G5534" cm="1">
        <f t="array" ref="G5534">_xlfn.IFS(D5534&lt;=PERCENTILE($D$3:$D$5882,0.2),1,D5534&lt;=PERCENTILE($D$3:$D$5882,0.4),2,D5534&lt;=PERCENTILE($D$3:$D$5882,0.6),3,D5534&lt;=PERCENTILE($D$3:$D$5882,0.8),4,TRUE,5)</f>
        <v>1</v>
      </c>
      <c r="H5534" s="3" t="str" cm="1">
        <f t="array" ref="H5534">_xlfn.IFS(AND(E5534&gt;=4,F5534&gt;=4,G5534&gt;=4),"Champions",AND(E5534&gt;=3,F5534&gt;=3,G5534&gt;=3),"Loyal Customers",AND(E5534&lt;=2,F5534&gt;=3),"At Risk",AND(E5534&lt;=2,F5534&lt;=2,G5534&lt;=2),"Lost",AND(E5534&gt;=4,F5534&lt;=2),"New/Promising",TRUE,"Needs Attention")</f>
        <v>Needs Attention</v>
      </c>
      <c r="I5534" s="3" t="str">
        <f t="shared" si="90"/>
        <v>Churned</v>
      </c>
      <c r="J5534" s="3" t="str">
        <f>_xlfn.XLOOKUP(A5534,'Country_Lookup'!$D:$D,'Country_Lookup'!$E:$E)</f>
        <v>United Kingdom</v>
      </c>
    </row>
    <row r="5535" spans="1:10" x14ac:dyDescent="0.3">
      <c r="A5535">
        <v>17940</v>
      </c>
      <c r="B5535">
        <v>49</v>
      </c>
      <c r="C5535">
        <v>16</v>
      </c>
      <c r="D5535">
        <v>30393.189999999977</v>
      </c>
      <c r="E5535" cm="1">
        <f t="array" ref="E5535">_xlfn.IFS(B5535&lt;=PERCENTILE($B$3:$B$5882,0.2),5,B5535&lt;=PERCENTILE($B$3:$B$5882,0.4),4,B5535&lt;=PERCENTILE($B$3:$B$5882,0.6),3,B5535&lt;=PERCENTILE($B$3:$B$5882,0.8),2,TRUE,1)</f>
        <v>4</v>
      </c>
      <c r="F5535" cm="1">
        <f t="array" ref="F5535">_xlfn.IFS(C5535&lt;=PERCENTILE($C$3:$C$5882,0.2),1,C5535&lt;=PERCENTILE($C$3:$C$5882,0.4),2,C5535&lt;=PERCENTILE($C$3:$C$5882,0.6),3,C5535&lt;=PERCENTILE($C$3:$C$5882,0.8),4,TRUE,5)</f>
        <v>5</v>
      </c>
      <c r="G5535" cm="1">
        <f t="array" ref="G5535">_xlfn.IFS(D5535&lt;=PERCENTILE($D$3:$D$5882,0.2),1,D5535&lt;=PERCENTILE($D$3:$D$5882,0.4),2,D5535&lt;=PERCENTILE($D$3:$D$5882,0.6),3,D5535&lt;=PERCENTILE($D$3:$D$5882,0.8),4,TRUE,5)</f>
        <v>5</v>
      </c>
      <c r="H5535" s="3" t="str" cm="1">
        <f t="array" ref="H5535">_xlfn.IFS(AND(E5535&gt;=4,F5535&gt;=4,G5535&gt;=4),"Champions",AND(E5535&gt;=3,F5535&gt;=3,G5535&gt;=3),"Loyal Customers",AND(E5535&lt;=2,F5535&gt;=3),"At Risk",AND(E5535&lt;=2,F5535&lt;=2,G5535&lt;=2),"Lost",AND(E5535&gt;=4,F5535&lt;=2),"New/Promising",TRUE,"Needs Attention")</f>
        <v>Champions</v>
      </c>
      <c r="I5535" s="3" t="str">
        <f t="shared" si="90"/>
        <v>Active</v>
      </c>
      <c r="J5535" s="3" t="str">
        <f>_xlfn.XLOOKUP(A5535,'Country_Lookup'!$D:$D,'Country_Lookup'!$E:$E)</f>
        <v>United Kingdom</v>
      </c>
    </row>
    <row r="5536" spans="1:10" x14ac:dyDescent="0.3">
      <c r="A5536">
        <v>17941</v>
      </c>
      <c r="B5536">
        <v>130</v>
      </c>
      <c r="C5536">
        <v>4</v>
      </c>
      <c r="D5536">
        <v>1433.2800000000002</v>
      </c>
      <c r="E5536" cm="1">
        <f t="array" ref="E5536">_xlfn.IFS(B5536&lt;=PERCENTILE($B$3:$B$5882,0.2),5,B5536&lt;=PERCENTILE($B$3:$B$5882,0.4),4,B5536&lt;=PERCENTILE($B$3:$B$5882,0.6),3,B5536&lt;=PERCENTILE($B$3:$B$5882,0.8),2,TRUE,1)</f>
        <v>3</v>
      </c>
      <c r="F5536" cm="1">
        <f t="array" ref="F5536">_xlfn.IFS(C5536&lt;=PERCENTILE($C$3:$C$5882,0.2),1,C5536&lt;=PERCENTILE($C$3:$C$5882,0.4),2,C5536&lt;=PERCENTILE($C$3:$C$5882,0.6),3,C5536&lt;=PERCENTILE($C$3:$C$5882,0.8),4,TRUE,5)</f>
        <v>3</v>
      </c>
      <c r="G5536" cm="1">
        <f t="array" ref="G5536">_xlfn.IFS(D5536&lt;=PERCENTILE($D$3:$D$5882,0.2),1,D5536&lt;=PERCENTILE($D$3:$D$5882,0.4),2,D5536&lt;=PERCENTILE($D$3:$D$5882,0.6),3,D5536&lt;=PERCENTILE($D$3:$D$5882,0.8),4,TRUE,5)</f>
        <v>4</v>
      </c>
      <c r="H5536" s="3" t="str" cm="1">
        <f t="array" ref="H5536">_xlfn.IFS(AND(E5536&gt;=4,F5536&gt;=4,G5536&gt;=4),"Champions",AND(E5536&gt;=3,F5536&gt;=3,G5536&gt;=3),"Loyal Customers",AND(E5536&lt;=2,F5536&gt;=3),"At Risk",AND(E5536&lt;=2,F5536&lt;=2,G5536&lt;=2),"Lost",AND(E5536&gt;=4,F5536&lt;=2),"New/Promising",TRUE,"Needs Attention")</f>
        <v>Loyal Customers</v>
      </c>
      <c r="I5536" s="3" t="str">
        <f t="shared" si="90"/>
        <v>Churned</v>
      </c>
      <c r="J5536" s="3" t="str">
        <f>_xlfn.XLOOKUP(A5536,'Country_Lookup'!$D:$D,'Country_Lookup'!$E:$E)</f>
        <v>United Kingdom</v>
      </c>
    </row>
    <row r="5537" spans="1:10" x14ac:dyDescent="0.3">
      <c r="A5537">
        <v>17942</v>
      </c>
      <c r="B5537">
        <v>7</v>
      </c>
      <c r="C5537">
        <v>1</v>
      </c>
      <c r="D5537">
        <v>77.500000000000014</v>
      </c>
      <c r="E5537" cm="1">
        <f t="array" ref="E5537">_xlfn.IFS(B5537&lt;=PERCENTILE($B$3:$B$5882,0.2),5,B5537&lt;=PERCENTILE($B$3:$B$5882,0.4),4,B5537&lt;=PERCENTILE($B$3:$B$5882,0.6),3,B5537&lt;=PERCENTILE($B$3:$B$5882,0.8),2,TRUE,1)</f>
        <v>5</v>
      </c>
      <c r="F5537" cm="1">
        <f t="array" ref="F5537">_xlfn.IFS(C5537&lt;=PERCENTILE($C$3:$C$5882,0.2),1,C5537&lt;=PERCENTILE($C$3:$C$5882,0.4),2,C5537&lt;=PERCENTILE($C$3:$C$5882,0.6),3,C5537&lt;=PERCENTILE($C$3:$C$5882,0.8),4,TRUE,5)</f>
        <v>1</v>
      </c>
      <c r="G5537" cm="1">
        <f t="array" ref="G5537">_xlfn.IFS(D5537&lt;=PERCENTILE($D$3:$D$5882,0.2),1,D5537&lt;=PERCENTILE($D$3:$D$5882,0.4),2,D5537&lt;=PERCENTILE($D$3:$D$5882,0.6),3,D5537&lt;=PERCENTILE($D$3:$D$5882,0.8),4,TRUE,5)</f>
        <v>1</v>
      </c>
      <c r="H5537" s="3" t="str" cm="1">
        <f t="array" ref="H5537">_xlfn.IFS(AND(E5537&gt;=4,F5537&gt;=4,G5537&gt;=4),"Champions",AND(E5537&gt;=3,F5537&gt;=3,G5537&gt;=3),"Loyal Customers",AND(E5537&lt;=2,F5537&gt;=3),"At Risk",AND(E5537&lt;=2,F5537&lt;=2,G5537&lt;=2),"Lost",AND(E5537&gt;=4,F5537&lt;=2),"New/Promising",TRUE,"Needs Attention")</f>
        <v>New/Promising</v>
      </c>
      <c r="I5537" s="3" t="str">
        <f t="shared" si="90"/>
        <v>Active</v>
      </c>
      <c r="J5537" s="3" t="str">
        <f>_xlfn.XLOOKUP(A5537,'Country_Lookup'!$D:$D,'Country_Lookup'!$E:$E)</f>
        <v>United Kingdom</v>
      </c>
    </row>
    <row r="5538" spans="1:10" x14ac:dyDescent="0.3">
      <c r="A5538">
        <v>17944</v>
      </c>
      <c r="B5538">
        <v>423</v>
      </c>
      <c r="C5538">
        <v>1</v>
      </c>
      <c r="D5538">
        <v>75.410000000000025</v>
      </c>
      <c r="E5538" cm="1">
        <f t="array" ref="E5538">_xlfn.IFS(B5538&lt;=PERCENTILE($B$3:$B$5882,0.2),5,B5538&lt;=PERCENTILE($B$3:$B$5882,0.4),4,B5538&lt;=PERCENTILE($B$3:$B$5882,0.6),3,B5538&lt;=PERCENTILE($B$3:$B$5882,0.8),2,TRUE,1)</f>
        <v>1</v>
      </c>
      <c r="F5538" cm="1">
        <f t="array" ref="F5538">_xlfn.IFS(C5538&lt;=PERCENTILE($C$3:$C$5882,0.2),1,C5538&lt;=PERCENTILE($C$3:$C$5882,0.4),2,C5538&lt;=PERCENTILE($C$3:$C$5882,0.6),3,C5538&lt;=PERCENTILE($C$3:$C$5882,0.8),4,TRUE,5)</f>
        <v>1</v>
      </c>
      <c r="G5538" cm="1">
        <f t="array" ref="G5538">_xlfn.IFS(D5538&lt;=PERCENTILE($D$3:$D$5882,0.2),1,D5538&lt;=PERCENTILE($D$3:$D$5882,0.4),2,D5538&lt;=PERCENTILE($D$3:$D$5882,0.6),3,D5538&lt;=PERCENTILE($D$3:$D$5882,0.8),4,TRUE,5)</f>
        <v>1</v>
      </c>
      <c r="H5538" s="3" t="str" cm="1">
        <f t="array" ref="H5538">_xlfn.IFS(AND(E5538&gt;=4,F5538&gt;=4,G5538&gt;=4),"Champions",AND(E5538&gt;=3,F5538&gt;=3,G5538&gt;=3),"Loyal Customers",AND(E5538&lt;=2,F5538&gt;=3),"At Risk",AND(E5538&lt;=2,F5538&lt;=2,G5538&lt;=2),"Lost",AND(E5538&gt;=4,F5538&lt;=2),"New/Promising",TRUE,"Needs Attention")</f>
        <v>Lost</v>
      </c>
      <c r="I5538" s="3" t="str">
        <f t="shared" si="90"/>
        <v>Churned</v>
      </c>
      <c r="J5538" s="3" t="str">
        <f>_xlfn.XLOOKUP(A5538,'Country_Lookup'!$D:$D,'Country_Lookup'!$E:$E)</f>
        <v>United Kingdom</v>
      </c>
    </row>
    <row r="5539" spans="1:10" x14ac:dyDescent="0.3">
      <c r="A5539">
        <v>17945</v>
      </c>
      <c r="B5539">
        <v>696</v>
      </c>
      <c r="C5539">
        <v>3</v>
      </c>
      <c r="D5539">
        <v>360.34999999999962</v>
      </c>
      <c r="E5539" cm="1">
        <f t="array" ref="E5539">_xlfn.IFS(B5539&lt;=PERCENTILE($B$3:$B$5882,0.2),5,B5539&lt;=PERCENTILE($B$3:$B$5882,0.4),4,B5539&lt;=PERCENTILE($B$3:$B$5882,0.6),3,B5539&lt;=PERCENTILE($B$3:$B$5882,0.8),2,TRUE,1)</f>
        <v>1</v>
      </c>
      <c r="F5539" cm="1">
        <f t="array" ref="F5539">_xlfn.IFS(C5539&lt;=PERCENTILE($C$3:$C$5882,0.2),1,C5539&lt;=PERCENTILE($C$3:$C$5882,0.4),2,C5539&lt;=PERCENTILE($C$3:$C$5882,0.6),3,C5539&lt;=PERCENTILE($C$3:$C$5882,0.8),4,TRUE,5)</f>
        <v>3</v>
      </c>
      <c r="G5539" cm="1">
        <f t="array" ref="G5539">_xlfn.IFS(D5539&lt;=PERCENTILE($D$3:$D$5882,0.2),1,D5539&lt;=PERCENTILE($D$3:$D$5882,0.4),2,D5539&lt;=PERCENTILE($D$3:$D$5882,0.6),3,D5539&lt;=PERCENTILE($D$3:$D$5882,0.8),4,TRUE,5)</f>
        <v>2</v>
      </c>
      <c r="H5539" s="3" t="str" cm="1">
        <f t="array" ref="H5539">_xlfn.IFS(AND(E5539&gt;=4,F5539&gt;=4,G5539&gt;=4),"Champions",AND(E5539&gt;=3,F5539&gt;=3,G5539&gt;=3),"Loyal Customers",AND(E5539&lt;=2,F5539&gt;=3),"At Risk",AND(E5539&lt;=2,F5539&lt;=2,G5539&lt;=2),"Lost",AND(E5539&gt;=4,F5539&lt;=2),"New/Promising",TRUE,"Needs Attention")</f>
        <v>At Risk</v>
      </c>
      <c r="I5539" s="3" t="str">
        <f t="shared" si="90"/>
        <v>Churned</v>
      </c>
      <c r="J5539" s="3" t="str">
        <f>_xlfn.XLOOKUP(A5539,'Country_Lookup'!$D:$D,'Country_Lookup'!$E:$E)</f>
        <v>United Kingdom</v>
      </c>
    </row>
    <row r="5540" spans="1:10" x14ac:dyDescent="0.3">
      <c r="A5540">
        <v>17946</v>
      </c>
      <c r="B5540">
        <v>233</v>
      </c>
      <c r="C5540">
        <v>2</v>
      </c>
      <c r="D5540">
        <v>149.57999999999996</v>
      </c>
      <c r="E5540" cm="1">
        <f t="array" ref="E5540">_xlfn.IFS(B5540&lt;=PERCENTILE($B$3:$B$5882,0.2),5,B5540&lt;=PERCENTILE($B$3:$B$5882,0.4),4,B5540&lt;=PERCENTILE($B$3:$B$5882,0.6),3,B5540&lt;=PERCENTILE($B$3:$B$5882,0.8),2,TRUE,1)</f>
        <v>2</v>
      </c>
      <c r="F5540" cm="1">
        <f t="array" ref="F5540">_xlfn.IFS(C5540&lt;=PERCENTILE($C$3:$C$5882,0.2),1,C5540&lt;=PERCENTILE($C$3:$C$5882,0.4),2,C5540&lt;=PERCENTILE($C$3:$C$5882,0.6),3,C5540&lt;=PERCENTILE($C$3:$C$5882,0.8),4,TRUE,5)</f>
        <v>2</v>
      </c>
      <c r="G5540" cm="1">
        <f t="array" ref="G5540">_xlfn.IFS(D5540&lt;=PERCENTILE($D$3:$D$5882,0.2),1,D5540&lt;=PERCENTILE($D$3:$D$5882,0.4),2,D5540&lt;=PERCENTILE($D$3:$D$5882,0.6),3,D5540&lt;=PERCENTILE($D$3:$D$5882,0.8),4,TRUE,5)</f>
        <v>1</v>
      </c>
      <c r="H5540" s="3" t="str" cm="1">
        <f t="array" ref="H5540">_xlfn.IFS(AND(E5540&gt;=4,F5540&gt;=4,G5540&gt;=4),"Champions",AND(E5540&gt;=3,F5540&gt;=3,G5540&gt;=3),"Loyal Customers",AND(E5540&lt;=2,F5540&gt;=3),"At Risk",AND(E5540&lt;=2,F5540&lt;=2,G5540&lt;=2),"Lost",AND(E5540&gt;=4,F5540&lt;=2),"New/Promising",TRUE,"Needs Attention")</f>
        <v>Lost</v>
      </c>
      <c r="I5540" s="3" t="str">
        <f t="shared" si="90"/>
        <v>Churned</v>
      </c>
      <c r="J5540" s="3" t="str">
        <f>_xlfn.XLOOKUP(A5540,'Country_Lookup'!$D:$D,'Country_Lookup'!$E:$E)</f>
        <v>United Kingdom</v>
      </c>
    </row>
    <row r="5541" spans="1:10" x14ac:dyDescent="0.3">
      <c r="A5541">
        <v>17947</v>
      </c>
      <c r="B5541">
        <v>37</v>
      </c>
      <c r="C5541">
        <v>1</v>
      </c>
      <c r="D5541">
        <v>176.68000000000004</v>
      </c>
      <c r="E5541" cm="1">
        <f t="array" ref="E5541">_xlfn.IFS(B5541&lt;=PERCENTILE($B$3:$B$5882,0.2),5,B5541&lt;=PERCENTILE($B$3:$B$5882,0.4),4,B5541&lt;=PERCENTILE($B$3:$B$5882,0.6),3,B5541&lt;=PERCENTILE($B$3:$B$5882,0.8),2,TRUE,1)</f>
        <v>4</v>
      </c>
      <c r="F5541" cm="1">
        <f t="array" ref="F5541">_xlfn.IFS(C5541&lt;=PERCENTILE($C$3:$C$5882,0.2),1,C5541&lt;=PERCENTILE($C$3:$C$5882,0.4),2,C5541&lt;=PERCENTILE($C$3:$C$5882,0.6),3,C5541&lt;=PERCENTILE($C$3:$C$5882,0.8),4,TRUE,5)</f>
        <v>1</v>
      </c>
      <c r="G5541" cm="1">
        <f t="array" ref="G5541">_xlfn.IFS(D5541&lt;=PERCENTILE($D$3:$D$5882,0.2),1,D5541&lt;=PERCENTILE($D$3:$D$5882,0.4),2,D5541&lt;=PERCENTILE($D$3:$D$5882,0.6),3,D5541&lt;=PERCENTILE($D$3:$D$5882,0.8),4,TRUE,5)</f>
        <v>1</v>
      </c>
      <c r="H5541" s="3" t="str" cm="1">
        <f t="array" ref="H5541">_xlfn.IFS(AND(E5541&gt;=4,F5541&gt;=4,G5541&gt;=4),"Champions",AND(E5541&gt;=3,F5541&gt;=3,G5541&gt;=3),"Loyal Customers",AND(E5541&lt;=2,F5541&gt;=3),"At Risk",AND(E5541&lt;=2,F5541&lt;=2,G5541&lt;=2),"Lost",AND(E5541&gt;=4,F5541&lt;=2),"New/Promising",TRUE,"Needs Attention")</f>
        <v>New/Promising</v>
      </c>
      <c r="I5541" s="3" t="str">
        <f t="shared" si="90"/>
        <v>Active</v>
      </c>
      <c r="J5541" s="3" t="str">
        <f>_xlfn.XLOOKUP(A5541,'Country_Lookup'!$D:$D,'Country_Lookup'!$E:$E)</f>
        <v>United Kingdom</v>
      </c>
    </row>
    <row r="5542" spans="1:10" x14ac:dyDescent="0.3">
      <c r="A5542">
        <v>17948</v>
      </c>
      <c r="B5542">
        <v>147</v>
      </c>
      <c r="C5542">
        <v>1</v>
      </c>
      <c r="D5542">
        <v>358.56000000000006</v>
      </c>
      <c r="E5542" cm="1">
        <f t="array" ref="E5542">_xlfn.IFS(B5542&lt;=PERCENTILE($B$3:$B$5882,0.2),5,B5542&lt;=PERCENTILE($B$3:$B$5882,0.4),4,B5542&lt;=PERCENTILE($B$3:$B$5882,0.6),3,B5542&lt;=PERCENTILE($B$3:$B$5882,0.8),2,TRUE,1)</f>
        <v>3</v>
      </c>
      <c r="F5542" cm="1">
        <f t="array" ref="F5542">_xlfn.IFS(C5542&lt;=PERCENTILE($C$3:$C$5882,0.2),1,C5542&lt;=PERCENTILE($C$3:$C$5882,0.4),2,C5542&lt;=PERCENTILE($C$3:$C$5882,0.6),3,C5542&lt;=PERCENTILE($C$3:$C$5882,0.8),4,TRUE,5)</f>
        <v>1</v>
      </c>
      <c r="G5542" cm="1">
        <f t="array" ref="G5542">_xlfn.IFS(D5542&lt;=PERCENTILE($D$3:$D$5882,0.2),1,D5542&lt;=PERCENTILE($D$3:$D$5882,0.4),2,D5542&lt;=PERCENTILE($D$3:$D$5882,0.6),3,D5542&lt;=PERCENTILE($D$3:$D$5882,0.8),4,TRUE,5)</f>
        <v>2</v>
      </c>
      <c r="H5542" s="3" t="str" cm="1">
        <f t="array" ref="H5542">_xlfn.IFS(AND(E5542&gt;=4,F5542&gt;=4,G5542&gt;=4),"Champions",AND(E5542&gt;=3,F5542&gt;=3,G5542&gt;=3),"Loyal Customers",AND(E5542&lt;=2,F5542&gt;=3),"At Risk",AND(E5542&lt;=2,F5542&lt;=2,G5542&lt;=2),"Lost",AND(E5542&gt;=4,F5542&lt;=2),"New/Promising",TRUE,"Needs Attention")</f>
        <v>Needs Attention</v>
      </c>
      <c r="I5542" s="3" t="str">
        <f t="shared" si="90"/>
        <v>Churned</v>
      </c>
      <c r="J5542" s="3" t="str">
        <f>_xlfn.XLOOKUP(A5542,'Country_Lookup'!$D:$D,'Country_Lookup'!$E:$E)</f>
        <v>United Kingdom</v>
      </c>
    </row>
    <row r="5543" spans="1:10" x14ac:dyDescent="0.3">
      <c r="A5543">
        <v>17949</v>
      </c>
      <c r="B5543">
        <v>1</v>
      </c>
      <c r="C5543">
        <v>118</v>
      </c>
      <c r="D5543">
        <v>118628.07999999987</v>
      </c>
      <c r="E5543" cm="1">
        <f t="array" ref="E5543">_xlfn.IFS(B5543&lt;=PERCENTILE($B$3:$B$5882,0.2),5,B5543&lt;=PERCENTILE($B$3:$B$5882,0.4),4,B5543&lt;=PERCENTILE($B$3:$B$5882,0.6),3,B5543&lt;=PERCENTILE($B$3:$B$5882,0.8),2,TRUE,1)</f>
        <v>5</v>
      </c>
      <c r="F5543" cm="1">
        <f t="array" ref="F5543">_xlfn.IFS(C5543&lt;=PERCENTILE($C$3:$C$5882,0.2),1,C5543&lt;=PERCENTILE($C$3:$C$5882,0.4),2,C5543&lt;=PERCENTILE($C$3:$C$5882,0.6),3,C5543&lt;=PERCENTILE($C$3:$C$5882,0.8),4,TRUE,5)</f>
        <v>5</v>
      </c>
      <c r="G5543" cm="1">
        <f t="array" ref="G5543">_xlfn.IFS(D5543&lt;=PERCENTILE($D$3:$D$5882,0.2),1,D5543&lt;=PERCENTILE($D$3:$D$5882,0.4),2,D5543&lt;=PERCENTILE($D$3:$D$5882,0.6),3,D5543&lt;=PERCENTILE($D$3:$D$5882,0.8),4,TRUE,5)</f>
        <v>5</v>
      </c>
      <c r="H5543" s="3" t="str" cm="1">
        <f t="array" ref="H5543">_xlfn.IFS(AND(E5543&gt;=4,F5543&gt;=4,G5543&gt;=4),"Champions",AND(E5543&gt;=3,F5543&gt;=3,G5543&gt;=3),"Loyal Customers",AND(E5543&lt;=2,F5543&gt;=3),"At Risk",AND(E5543&lt;=2,F5543&lt;=2,G5543&lt;=2),"Lost",AND(E5543&gt;=4,F5543&lt;=2),"New/Promising",TRUE,"Needs Attention")</f>
        <v>Champions</v>
      </c>
      <c r="I5543" s="3" t="str">
        <f t="shared" si="90"/>
        <v>Active</v>
      </c>
      <c r="J5543" s="3" t="str">
        <f>_xlfn.XLOOKUP(A5543,'Country_Lookup'!$D:$D,'Country_Lookup'!$E:$E)</f>
        <v>United Kingdom</v>
      </c>
    </row>
    <row r="5544" spans="1:10" x14ac:dyDescent="0.3">
      <c r="A5544">
        <v>17950</v>
      </c>
      <c r="B5544">
        <v>72</v>
      </c>
      <c r="C5544">
        <v>7</v>
      </c>
      <c r="D5544">
        <v>1432.8099999999979</v>
      </c>
      <c r="E5544" cm="1">
        <f t="array" ref="E5544">_xlfn.IFS(B5544&lt;=PERCENTILE($B$3:$B$5882,0.2),5,B5544&lt;=PERCENTILE($B$3:$B$5882,0.4),4,B5544&lt;=PERCENTILE($B$3:$B$5882,0.6),3,B5544&lt;=PERCENTILE($B$3:$B$5882,0.8),2,TRUE,1)</f>
        <v>3</v>
      </c>
      <c r="F5544" cm="1">
        <f t="array" ref="F5544">_xlfn.IFS(C5544&lt;=PERCENTILE($C$3:$C$5882,0.2),1,C5544&lt;=PERCENTILE($C$3:$C$5882,0.4),2,C5544&lt;=PERCENTILE($C$3:$C$5882,0.6),3,C5544&lt;=PERCENTILE($C$3:$C$5882,0.8),4,TRUE,5)</f>
        <v>4</v>
      </c>
      <c r="G5544" cm="1">
        <f t="array" ref="G5544">_xlfn.IFS(D5544&lt;=PERCENTILE($D$3:$D$5882,0.2),1,D5544&lt;=PERCENTILE($D$3:$D$5882,0.4),2,D5544&lt;=PERCENTILE($D$3:$D$5882,0.6),3,D5544&lt;=PERCENTILE($D$3:$D$5882,0.8),4,TRUE,5)</f>
        <v>4</v>
      </c>
      <c r="H5544" s="3" t="str" cm="1">
        <f t="array" ref="H5544">_xlfn.IFS(AND(E5544&gt;=4,F5544&gt;=4,G5544&gt;=4),"Champions",AND(E5544&gt;=3,F5544&gt;=3,G5544&gt;=3),"Loyal Customers",AND(E5544&lt;=2,F5544&gt;=3),"At Risk",AND(E5544&lt;=2,F5544&lt;=2,G5544&lt;=2),"Lost",AND(E5544&gt;=4,F5544&lt;=2),"New/Promising",TRUE,"Needs Attention")</f>
        <v>Loyal Customers</v>
      </c>
      <c r="I5544" s="3" t="str">
        <f t="shared" si="90"/>
        <v>Active</v>
      </c>
      <c r="J5544" s="3" t="str">
        <f>_xlfn.XLOOKUP(A5544,'Country_Lookup'!$D:$D,'Country_Lookup'!$E:$E)</f>
        <v>United Kingdom</v>
      </c>
    </row>
    <row r="5545" spans="1:10" x14ac:dyDescent="0.3">
      <c r="A5545">
        <v>17951</v>
      </c>
      <c r="B5545">
        <v>39</v>
      </c>
      <c r="C5545">
        <v>4</v>
      </c>
      <c r="D5545">
        <v>1636.08</v>
      </c>
      <c r="E5545" cm="1">
        <f t="array" ref="E5545">_xlfn.IFS(B5545&lt;=PERCENTILE($B$3:$B$5882,0.2),5,B5545&lt;=PERCENTILE($B$3:$B$5882,0.4),4,B5545&lt;=PERCENTILE($B$3:$B$5882,0.6),3,B5545&lt;=PERCENTILE($B$3:$B$5882,0.8),2,TRUE,1)</f>
        <v>4</v>
      </c>
      <c r="F5545" cm="1">
        <f t="array" ref="F5545">_xlfn.IFS(C5545&lt;=PERCENTILE($C$3:$C$5882,0.2),1,C5545&lt;=PERCENTILE($C$3:$C$5882,0.4),2,C5545&lt;=PERCENTILE($C$3:$C$5882,0.6),3,C5545&lt;=PERCENTILE($C$3:$C$5882,0.8),4,TRUE,5)</f>
        <v>3</v>
      </c>
      <c r="G5545" cm="1">
        <f t="array" ref="G5545">_xlfn.IFS(D5545&lt;=PERCENTILE($D$3:$D$5882,0.2),1,D5545&lt;=PERCENTILE($D$3:$D$5882,0.4),2,D5545&lt;=PERCENTILE($D$3:$D$5882,0.6),3,D5545&lt;=PERCENTILE($D$3:$D$5882,0.8),4,TRUE,5)</f>
        <v>4</v>
      </c>
      <c r="H5545" s="3" t="str" cm="1">
        <f t="array" ref="H5545">_xlfn.IFS(AND(E5545&gt;=4,F5545&gt;=4,G5545&gt;=4),"Champions",AND(E5545&gt;=3,F5545&gt;=3,G5545&gt;=3),"Loyal Customers",AND(E5545&lt;=2,F5545&gt;=3),"At Risk",AND(E5545&lt;=2,F5545&lt;=2,G5545&lt;=2),"Lost",AND(E5545&gt;=4,F5545&lt;=2),"New/Promising",TRUE,"Needs Attention")</f>
        <v>Loyal Customers</v>
      </c>
      <c r="I5545" s="3" t="str">
        <f t="shared" si="90"/>
        <v>Active</v>
      </c>
      <c r="J5545" s="3" t="str">
        <f>_xlfn.XLOOKUP(A5545,'Country_Lookup'!$D:$D,'Country_Lookup'!$E:$E)</f>
        <v>United Kingdom</v>
      </c>
    </row>
    <row r="5546" spans="1:10" x14ac:dyDescent="0.3">
      <c r="A5546">
        <v>17952</v>
      </c>
      <c r="B5546">
        <v>378</v>
      </c>
      <c r="C5546">
        <v>4</v>
      </c>
      <c r="D5546">
        <v>819.61000000000047</v>
      </c>
      <c r="E5546" cm="1">
        <f t="array" ref="E5546">_xlfn.IFS(B5546&lt;=PERCENTILE($B$3:$B$5882,0.2),5,B5546&lt;=PERCENTILE($B$3:$B$5882,0.4),4,B5546&lt;=PERCENTILE($B$3:$B$5882,0.6),3,B5546&lt;=PERCENTILE($B$3:$B$5882,0.8),2,TRUE,1)</f>
        <v>2</v>
      </c>
      <c r="F5546" cm="1">
        <f t="array" ref="F5546">_xlfn.IFS(C5546&lt;=PERCENTILE($C$3:$C$5882,0.2),1,C5546&lt;=PERCENTILE($C$3:$C$5882,0.4),2,C5546&lt;=PERCENTILE($C$3:$C$5882,0.6),3,C5546&lt;=PERCENTILE($C$3:$C$5882,0.8),4,TRUE,5)</f>
        <v>3</v>
      </c>
      <c r="G5546" cm="1">
        <f t="array" ref="G5546">_xlfn.IFS(D5546&lt;=PERCENTILE($D$3:$D$5882,0.2),1,D5546&lt;=PERCENTILE($D$3:$D$5882,0.4),2,D5546&lt;=PERCENTILE($D$3:$D$5882,0.6),3,D5546&lt;=PERCENTILE($D$3:$D$5882,0.8),4,TRUE,5)</f>
        <v>3</v>
      </c>
      <c r="H5546" s="3" t="str" cm="1">
        <f t="array" ref="H5546">_xlfn.IFS(AND(E5546&gt;=4,F5546&gt;=4,G5546&gt;=4),"Champions",AND(E5546&gt;=3,F5546&gt;=3,G5546&gt;=3),"Loyal Customers",AND(E5546&lt;=2,F5546&gt;=3),"At Risk",AND(E5546&lt;=2,F5546&lt;=2,G5546&lt;=2),"Lost",AND(E5546&gt;=4,F5546&lt;=2),"New/Promising",TRUE,"Needs Attention")</f>
        <v>At Risk</v>
      </c>
      <c r="I5546" s="3" t="str">
        <f t="shared" si="90"/>
        <v>Churned</v>
      </c>
      <c r="J5546" s="3" t="str">
        <f>_xlfn.XLOOKUP(A5546,'Country_Lookup'!$D:$D,'Country_Lookup'!$E:$E)</f>
        <v>United Kingdom</v>
      </c>
    </row>
    <row r="5547" spans="1:10" x14ac:dyDescent="0.3">
      <c r="A5547">
        <v>17953</v>
      </c>
      <c r="B5547">
        <v>540</v>
      </c>
      <c r="C5547">
        <v>1</v>
      </c>
      <c r="D5547">
        <v>160.82000000000002</v>
      </c>
      <c r="E5547" cm="1">
        <f t="array" ref="E5547">_xlfn.IFS(B5547&lt;=PERCENTILE($B$3:$B$5882,0.2),5,B5547&lt;=PERCENTILE($B$3:$B$5882,0.4),4,B5547&lt;=PERCENTILE($B$3:$B$5882,0.6),3,B5547&lt;=PERCENTILE($B$3:$B$5882,0.8),2,TRUE,1)</f>
        <v>1</v>
      </c>
      <c r="F5547" cm="1">
        <f t="array" ref="F5547">_xlfn.IFS(C5547&lt;=PERCENTILE($C$3:$C$5882,0.2),1,C5547&lt;=PERCENTILE($C$3:$C$5882,0.4),2,C5547&lt;=PERCENTILE($C$3:$C$5882,0.6),3,C5547&lt;=PERCENTILE($C$3:$C$5882,0.8),4,TRUE,5)</f>
        <v>1</v>
      </c>
      <c r="G5547" cm="1">
        <f t="array" ref="G5547">_xlfn.IFS(D5547&lt;=PERCENTILE($D$3:$D$5882,0.2),1,D5547&lt;=PERCENTILE($D$3:$D$5882,0.4),2,D5547&lt;=PERCENTILE($D$3:$D$5882,0.6),3,D5547&lt;=PERCENTILE($D$3:$D$5882,0.8),4,TRUE,5)</f>
        <v>1</v>
      </c>
      <c r="H5547" s="3" t="str" cm="1">
        <f t="array" ref="H5547">_xlfn.IFS(AND(E5547&gt;=4,F5547&gt;=4,G5547&gt;=4),"Champions",AND(E5547&gt;=3,F5547&gt;=3,G5547&gt;=3),"Loyal Customers",AND(E5547&lt;=2,F5547&gt;=3),"At Risk",AND(E5547&lt;=2,F5547&lt;=2,G5547&lt;=2),"Lost",AND(E5547&gt;=4,F5547&lt;=2),"New/Promising",TRUE,"Needs Attention")</f>
        <v>Lost</v>
      </c>
      <c r="I5547" s="3" t="str">
        <f t="shared" si="90"/>
        <v>Churned</v>
      </c>
      <c r="J5547" s="3" t="str">
        <f>_xlfn.XLOOKUP(A5547,'Country_Lookup'!$D:$D,'Country_Lookup'!$E:$E)</f>
        <v>United Kingdom</v>
      </c>
    </row>
    <row r="5548" spans="1:10" x14ac:dyDescent="0.3">
      <c r="A5548">
        <v>17954</v>
      </c>
      <c r="B5548">
        <v>5</v>
      </c>
      <c r="C5548">
        <v>19</v>
      </c>
      <c r="D5548">
        <v>3966.0499999999643</v>
      </c>
      <c r="E5548" cm="1">
        <f t="array" ref="E5548">_xlfn.IFS(B5548&lt;=PERCENTILE($B$3:$B$5882,0.2),5,B5548&lt;=PERCENTILE($B$3:$B$5882,0.4),4,B5548&lt;=PERCENTILE($B$3:$B$5882,0.6),3,B5548&lt;=PERCENTILE($B$3:$B$5882,0.8),2,TRUE,1)</f>
        <v>5</v>
      </c>
      <c r="F5548" cm="1">
        <f t="array" ref="F5548">_xlfn.IFS(C5548&lt;=PERCENTILE($C$3:$C$5882,0.2),1,C5548&lt;=PERCENTILE($C$3:$C$5882,0.4),2,C5548&lt;=PERCENTILE($C$3:$C$5882,0.6),3,C5548&lt;=PERCENTILE($C$3:$C$5882,0.8),4,TRUE,5)</f>
        <v>5</v>
      </c>
      <c r="G5548" cm="1">
        <f t="array" ref="G5548">_xlfn.IFS(D5548&lt;=PERCENTILE($D$3:$D$5882,0.2),1,D5548&lt;=PERCENTILE($D$3:$D$5882,0.4),2,D5548&lt;=PERCENTILE($D$3:$D$5882,0.6),3,D5548&lt;=PERCENTILE($D$3:$D$5882,0.8),4,TRUE,5)</f>
        <v>5</v>
      </c>
      <c r="H5548" s="3" t="str" cm="1">
        <f t="array" ref="H5548">_xlfn.IFS(AND(E5548&gt;=4,F5548&gt;=4,G5548&gt;=4),"Champions",AND(E5548&gt;=3,F5548&gt;=3,G5548&gt;=3),"Loyal Customers",AND(E5548&lt;=2,F5548&gt;=3),"At Risk",AND(E5548&lt;=2,F5548&lt;=2,G5548&lt;=2),"Lost",AND(E5548&gt;=4,F5548&lt;=2),"New/Promising",TRUE,"Needs Attention")</f>
        <v>Champions</v>
      </c>
      <c r="I5548" s="3" t="str">
        <f t="shared" si="90"/>
        <v>Active</v>
      </c>
      <c r="J5548" s="3" t="str">
        <f>_xlfn.XLOOKUP(A5548,'Country_Lookup'!$D:$D,'Country_Lookup'!$E:$E)</f>
        <v>United Kingdom</v>
      </c>
    </row>
    <row r="5549" spans="1:10" x14ac:dyDescent="0.3">
      <c r="A5549">
        <v>17955</v>
      </c>
      <c r="B5549">
        <v>198</v>
      </c>
      <c r="C5549">
        <v>6</v>
      </c>
      <c r="D5549">
        <v>949.90000000000009</v>
      </c>
      <c r="E5549" cm="1">
        <f t="array" ref="E5549">_xlfn.IFS(B5549&lt;=PERCENTILE($B$3:$B$5882,0.2),5,B5549&lt;=PERCENTILE($B$3:$B$5882,0.4),4,B5549&lt;=PERCENTILE($B$3:$B$5882,0.6),3,B5549&lt;=PERCENTILE($B$3:$B$5882,0.8),2,TRUE,1)</f>
        <v>2</v>
      </c>
      <c r="F5549" cm="1">
        <f t="array" ref="F5549">_xlfn.IFS(C5549&lt;=PERCENTILE($C$3:$C$5882,0.2),1,C5549&lt;=PERCENTILE($C$3:$C$5882,0.4),2,C5549&lt;=PERCENTILE($C$3:$C$5882,0.6),3,C5549&lt;=PERCENTILE($C$3:$C$5882,0.8),4,TRUE,5)</f>
        <v>4</v>
      </c>
      <c r="G5549" cm="1">
        <f t="array" ref="G5549">_xlfn.IFS(D5549&lt;=PERCENTILE($D$3:$D$5882,0.2),1,D5549&lt;=PERCENTILE($D$3:$D$5882,0.4),2,D5549&lt;=PERCENTILE($D$3:$D$5882,0.6),3,D5549&lt;=PERCENTILE($D$3:$D$5882,0.8),4,TRUE,5)</f>
        <v>3</v>
      </c>
      <c r="H5549" s="3" t="str" cm="1">
        <f t="array" ref="H5549">_xlfn.IFS(AND(E5549&gt;=4,F5549&gt;=4,G5549&gt;=4),"Champions",AND(E5549&gt;=3,F5549&gt;=3,G5549&gt;=3),"Loyal Customers",AND(E5549&lt;=2,F5549&gt;=3),"At Risk",AND(E5549&lt;=2,F5549&lt;=2,G5549&lt;=2),"Lost",AND(E5549&gt;=4,F5549&lt;=2),"New/Promising",TRUE,"Needs Attention")</f>
        <v>At Risk</v>
      </c>
      <c r="I5549" s="3" t="str">
        <f t="shared" si="90"/>
        <v>Churned</v>
      </c>
      <c r="J5549" s="3" t="str">
        <f>_xlfn.XLOOKUP(A5549,'Country_Lookup'!$D:$D,'Country_Lookup'!$E:$E)</f>
        <v>United Kingdom</v>
      </c>
    </row>
    <row r="5550" spans="1:10" x14ac:dyDescent="0.3">
      <c r="A5550">
        <v>17956</v>
      </c>
      <c r="B5550">
        <v>249</v>
      </c>
      <c r="C5550">
        <v>1</v>
      </c>
      <c r="D5550">
        <v>12.75</v>
      </c>
      <c r="E5550" cm="1">
        <f t="array" ref="E5550">_xlfn.IFS(B5550&lt;=PERCENTILE($B$3:$B$5882,0.2),5,B5550&lt;=PERCENTILE($B$3:$B$5882,0.4),4,B5550&lt;=PERCENTILE($B$3:$B$5882,0.6),3,B5550&lt;=PERCENTILE($B$3:$B$5882,0.8),2,TRUE,1)</f>
        <v>2</v>
      </c>
      <c r="F5550" cm="1">
        <f t="array" ref="F5550">_xlfn.IFS(C5550&lt;=PERCENTILE($C$3:$C$5882,0.2),1,C5550&lt;=PERCENTILE($C$3:$C$5882,0.4),2,C5550&lt;=PERCENTILE($C$3:$C$5882,0.6),3,C5550&lt;=PERCENTILE($C$3:$C$5882,0.8),4,TRUE,5)</f>
        <v>1</v>
      </c>
      <c r="G5550" cm="1">
        <f t="array" ref="G5550">_xlfn.IFS(D5550&lt;=PERCENTILE($D$3:$D$5882,0.2),1,D5550&lt;=PERCENTILE($D$3:$D$5882,0.4),2,D5550&lt;=PERCENTILE($D$3:$D$5882,0.6),3,D5550&lt;=PERCENTILE($D$3:$D$5882,0.8),4,TRUE,5)</f>
        <v>1</v>
      </c>
      <c r="H5550" s="3" t="str" cm="1">
        <f t="array" ref="H5550">_xlfn.IFS(AND(E5550&gt;=4,F5550&gt;=4,G5550&gt;=4),"Champions",AND(E5550&gt;=3,F5550&gt;=3,G5550&gt;=3),"Loyal Customers",AND(E5550&lt;=2,F5550&gt;=3),"At Risk",AND(E5550&lt;=2,F5550&lt;=2,G5550&lt;=2),"Lost",AND(E5550&gt;=4,F5550&lt;=2),"New/Promising",TRUE,"Needs Attention")</f>
        <v>Lost</v>
      </c>
      <c r="I5550" s="3" t="str">
        <f t="shared" si="90"/>
        <v>Churned</v>
      </c>
      <c r="J5550" s="3" t="str">
        <f>_xlfn.XLOOKUP(A5550,'Country_Lookup'!$D:$D,'Country_Lookup'!$E:$E)</f>
        <v>United Kingdom</v>
      </c>
    </row>
    <row r="5551" spans="1:10" x14ac:dyDescent="0.3">
      <c r="A5551">
        <v>17957</v>
      </c>
      <c r="B5551">
        <v>66</v>
      </c>
      <c r="C5551">
        <v>1</v>
      </c>
      <c r="D5551">
        <v>111.67999999999994</v>
      </c>
      <c r="E5551" cm="1">
        <f t="array" ref="E5551">_xlfn.IFS(B5551&lt;=PERCENTILE($B$3:$B$5882,0.2),5,B5551&lt;=PERCENTILE($B$3:$B$5882,0.4),4,B5551&lt;=PERCENTILE($B$3:$B$5882,0.6),3,B5551&lt;=PERCENTILE($B$3:$B$5882,0.8),2,TRUE,1)</f>
        <v>3</v>
      </c>
      <c r="F5551" cm="1">
        <f t="array" ref="F5551">_xlfn.IFS(C5551&lt;=PERCENTILE($C$3:$C$5882,0.2),1,C5551&lt;=PERCENTILE($C$3:$C$5882,0.4),2,C5551&lt;=PERCENTILE($C$3:$C$5882,0.6),3,C5551&lt;=PERCENTILE($C$3:$C$5882,0.8),4,TRUE,5)</f>
        <v>1</v>
      </c>
      <c r="G5551" cm="1">
        <f t="array" ref="G5551">_xlfn.IFS(D5551&lt;=PERCENTILE($D$3:$D$5882,0.2),1,D5551&lt;=PERCENTILE($D$3:$D$5882,0.4),2,D5551&lt;=PERCENTILE($D$3:$D$5882,0.6),3,D5551&lt;=PERCENTILE($D$3:$D$5882,0.8),4,TRUE,5)</f>
        <v>1</v>
      </c>
      <c r="H5551" s="3" t="str" cm="1">
        <f t="array" ref="H5551">_xlfn.IFS(AND(E5551&gt;=4,F5551&gt;=4,G5551&gt;=4),"Champions",AND(E5551&gt;=3,F5551&gt;=3,G5551&gt;=3),"Loyal Customers",AND(E5551&lt;=2,F5551&gt;=3),"At Risk",AND(E5551&lt;=2,F5551&lt;=2,G5551&lt;=2),"Lost",AND(E5551&gt;=4,F5551&lt;=2),"New/Promising",TRUE,"Needs Attention")</f>
        <v>Needs Attention</v>
      </c>
      <c r="I5551" s="3" t="str">
        <f t="shared" si="90"/>
        <v>Active</v>
      </c>
      <c r="J5551" s="3" t="str">
        <f>_xlfn.XLOOKUP(A5551,'Country_Lookup'!$D:$D,'Country_Lookup'!$E:$E)</f>
        <v>United Kingdom</v>
      </c>
    </row>
    <row r="5552" spans="1:10" x14ac:dyDescent="0.3">
      <c r="A5552">
        <v>17958</v>
      </c>
      <c r="B5552">
        <v>116</v>
      </c>
      <c r="C5552">
        <v>2</v>
      </c>
      <c r="D5552">
        <v>973.88000000000022</v>
      </c>
      <c r="E5552" cm="1">
        <f t="array" ref="E5552">_xlfn.IFS(B5552&lt;=PERCENTILE($B$3:$B$5882,0.2),5,B5552&lt;=PERCENTILE($B$3:$B$5882,0.4),4,B5552&lt;=PERCENTILE($B$3:$B$5882,0.6),3,B5552&lt;=PERCENTILE($B$3:$B$5882,0.8),2,TRUE,1)</f>
        <v>3</v>
      </c>
      <c r="F5552" cm="1">
        <f t="array" ref="F5552">_xlfn.IFS(C5552&lt;=PERCENTILE($C$3:$C$5882,0.2),1,C5552&lt;=PERCENTILE($C$3:$C$5882,0.4),2,C5552&lt;=PERCENTILE($C$3:$C$5882,0.6),3,C5552&lt;=PERCENTILE($C$3:$C$5882,0.8),4,TRUE,5)</f>
        <v>2</v>
      </c>
      <c r="G5552" cm="1">
        <f t="array" ref="G5552">_xlfn.IFS(D5552&lt;=PERCENTILE($D$3:$D$5882,0.2),1,D5552&lt;=PERCENTILE($D$3:$D$5882,0.4),2,D5552&lt;=PERCENTILE($D$3:$D$5882,0.6),3,D5552&lt;=PERCENTILE($D$3:$D$5882,0.8),4,TRUE,5)</f>
        <v>3</v>
      </c>
      <c r="H5552" s="3" t="str" cm="1">
        <f t="array" ref="H5552">_xlfn.IFS(AND(E5552&gt;=4,F5552&gt;=4,G5552&gt;=4),"Champions",AND(E5552&gt;=3,F5552&gt;=3,G5552&gt;=3),"Loyal Customers",AND(E5552&lt;=2,F5552&gt;=3),"At Risk",AND(E5552&lt;=2,F5552&lt;=2,G5552&lt;=2),"Lost",AND(E5552&gt;=4,F5552&lt;=2),"New/Promising",TRUE,"Needs Attention")</f>
        <v>Needs Attention</v>
      </c>
      <c r="I5552" s="3" t="str">
        <f t="shared" si="90"/>
        <v>Churned</v>
      </c>
      <c r="J5552" s="3" t="str">
        <f>_xlfn.XLOOKUP(A5552,'Country_Lookup'!$D:$D,'Country_Lookup'!$E:$E)</f>
        <v>United Kingdom</v>
      </c>
    </row>
    <row r="5553" spans="1:10" x14ac:dyDescent="0.3">
      <c r="A5553">
        <v>17959</v>
      </c>
      <c r="B5553">
        <v>592</v>
      </c>
      <c r="C5553">
        <v>1</v>
      </c>
      <c r="D5553">
        <v>140.75</v>
      </c>
      <c r="E5553" cm="1">
        <f t="array" ref="E5553">_xlfn.IFS(B5553&lt;=PERCENTILE($B$3:$B$5882,0.2),5,B5553&lt;=PERCENTILE($B$3:$B$5882,0.4),4,B5553&lt;=PERCENTILE($B$3:$B$5882,0.6),3,B5553&lt;=PERCENTILE($B$3:$B$5882,0.8),2,TRUE,1)</f>
        <v>1</v>
      </c>
      <c r="F5553" cm="1">
        <f t="array" ref="F5553">_xlfn.IFS(C5553&lt;=PERCENTILE($C$3:$C$5882,0.2),1,C5553&lt;=PERCENTILE($C$3:$C$5882,0.4),2,C5553&lt;=PERCENTILE($C$3:$C$5882,0.6),3,C5553&lt;=PERCENTILE($C$3:$C$5882,0.8),4,TRUE,5)</f>
        <v>1</v>
      </c>
      <c r="G5553" cm="1">
        <f t="array" ref="G5553">_xlfn.IFS(D5553&lt;=PERCENTILE($D$3:$D$5882,0.2),1,D5553&lt;=PERCENTILE($D$3:$D$5882,0.4),2,D5553&lt;=PERCENTILE($D$3:$D$5882,0.6),3,D5553&lt;=PERCENTILE($D$3:$D$5882,0.8),4,TRUE,5)</f>
        <v>1</v>
      </c>
      <c r="H5553" s="3" t="str" cm="1">
        <f t="array" ref="H5553">_xlfn.IFS(AND(E5553&gt;=4,F5553&gt;=4,G5553&gt;=4),"Champions",AND(E5553&gt;=3,F5553&gt;=3,G5553&gt;=3),"Loyal Customers",AND(E5553&lt;=2,F5553&gt;=3),"At Risk",AND(E5553&lt;=2,F5553&lt;=2,G5553&lt;=2),"Lost",AND(E5553&gt;=4,F5553&lt;=2),"New/Promising",TRUE,"Needs Attention")</f>
        <v>Lost</v>
      </c>
      <c r="I5553" s="3" t="str">
        <f t="shared" si="90"/>
        <v>Churned</v>
      </c>
      <c r="J5553" s="3" t="str">
        <f>_xlfn.XLOOKUP(A5553,'Country_Lookup'!$D:$D,'Country_Lookup'!$E:$E)</f>
        <v>United Kingdom</v>
      </c>
    </row>
    <row r="5554" spans="1:10" x14ac:dyDescent="0.3">
      <c r="A5554">
        <v>17960</v>
      </c>
      <c r="B5554">
        <v>171</v>
      </c>
      <c r="C5554">
        <v>3</v>
      </c>
      <c r="D5554">
        <v>135.07999999999996</v>
      </c>
      <c r="E5554" cm="1">
        <f t="array" ref="E5554">_xlfn.IFS(B5554&lt;=PERCENTILE($B$3:$B$5882,0.2),5,B5554&lt;=PERCENTILE($B$3:$B$5882,0.4),4,B5554&lt;=PERCENTILE($B$3:$B$5882,0.6),3,B5554&lt;=PERCENTILE($B$3:$B$5882,0.8),2,TRUE,1)</f>
        <v>3</v>
      </c>
      <c r="F5554" cm="1">
        <f t="array" ref="F5554">_xlfn.IFS(C5554&lt;=PERCENTILE($C$3:$C$5882,0.2),1,C5554&lt;=PERCENTILE($C$3:$C$5882,0.4),2,C5554&lt;=PERCENTILE($C$3:$C$5882,0.6),3,C5554&lt;=PERCENTILE($C$3:$C$5882,0.8),4,TRUE,5)</f>
        <v>3</v>
      </c>
      <c r="G5554" cm="1">
        <f t="array" ref="G5554">_xlfn.IFS(D5554&lt;=PERCENTILE($D$3:$D$5882,0.2),1,D5554&lt;=PERCENTILE($D$3:$D$5882,0.4),2,D5554&lt;=PERCENTILE($D$3:$D$5882,0.6),3,D5554&lt;=PERCENTILE($D$3:$D$5882,0.8),4,TRUE,5)</f>
        <v>1</v>
      </c>
      <c r="H5554" s="3" t="str" cm="1">
        <f t="array" ref="H5554">_xlfn.IFS(AND(E5554&gt;=4,F5554&gt;=4,G5554&gt;=4),"Champions",AND(E5554&gt;=3,F5554&gt;=3,G5554&gt;=3),"Loyal Customers",AND(E5554&lt;=2,F5554&gt;=3),"At Risk",AND(E5554&lt;=2,F5554&lt;=2,G5554&lt;=2),"Lost",AND(E5554&gt;=4,F5554&lt;=2),"New/Promising",TRUE,"Needs Attention")</f>
        <v>Needs Attention</v>
      </c>
      <c r="I5554" s="3" t="str">
        <f t="shared" si="90"/>
        <v>Churned</v>
      </c>
      <c r="J5554" s="3" t="str">
        <f>_xlfn.XLOOKUP(A5554,'Country_Lookup'!$D:$D,'Country_Lookup'!$E:$E)</f>
        <v>United Kingdom</v>
      </c>
    </row>
    <row r="5555" spans="1:10" x14ac:dyDescent="0.3">
      <c r="A5555">
        <v>17961</v>
      </c>
      <c r="B5555">
        <v>21</v>
      </c>
      <c r="C5555">
        <v>100</v>
      </c>
      <c r="D5555">
        <v>2995.5400000000254</v>
      </c>
      <c r="E5555" cm="1">
        <f t="array" ref="E5555">_xlfn.IFS(B5555&lt;=PERCENTILE($B$3:$B$5882,0.2),5,B5555&lt;=PERCENTILE($B$3:$B$5882,0.4),4,B5555&lt;=PERCENTILE($B$3:$B$5882,0.6),3,B5555&lt;=PERCENTILE($B$3:$B$5882,0.8),2,TRUE,1)</f>
        <v>4</v>
      </c>
      <c r="F5555" cm="1">
        <f t="array" ref="F5555">_xlfn.IFS(C5555&lt;=PERCENTILE($C$3:$C$5882,0.2),1,C5555&lt;=PERCENTILE($C$3:$C$5882,0.4),2,C5555&lt;=PERCENTILE($C$3:$C$5882,0.6),3,C5555&lt;=PERCENTILE($C$3:$C$5882,0.8),4,TRUE,5)</f>
        <v>5</v>
      </c>
      <c r="G5555" cm="1">
        <f t="array" ref="G5555">_xlfn.IFS(D5555&lt;=PERCENTILE($D$3:$D$5882,0.2),1,D5555&lt;=PERCENTILE($D$3:$D$5882,0.4),2,D5555&lt;=PERCENTILE($D$3:$D$5882,0.6),3,D5555&lt;=PERCENTILE($D$3:$D$5882,0.8),4,TRUE,5)</f>
        <v>5</v>
      </c>
      <c r="H5555" s="3" t="str" cm="1">
        <f t="array" ref="H5555">_xlfn.IFS(AND(E5555&gt;=4,F5555&gt;=4,G5555&gt;=4),"Champions",AND(E5555&gt;=3,F5555&gt;=3,G5555&gt;=3),"Loyal Customers",AND(E5555&lt;=2,F5555&gt;=3),"At Risk",AND(E5555&lt;=2,F5555&lt;=2,G5555&lt;=2),"Lost",AND(E5555&gt;=4,F5555&lt;=2),"New/Promising",TRUE,"Needs Attention")</f>
        <v>Champions</v>
      </c>
      <c r="I5555" s="3" t="str">
        <f t="shared" si="90"/>
        <v>Active</v>
      </c>
      <c r="J5555" s="3" t="str">
        <f>_xlfn.XLOOKUP(A5555,'Country_Lookup'!$D:$D,'Country_Lookup'!$E:$E)</f>
        <v>United Kingdom</v>
      </c>
    </row>
    <row r="5556" spans="1:10" x14ac:dyDescent="0.3">
      <c r="A5556">
        <v>17962</v>
      </c>
      <c r="B5556">
        <v>142</v>
      </c>
      <c r="C5556">
        <v>4</v>
      </c>
      <c r="D5556">
        <v>687.41999999999916</v>
      </c>
      <c r="E5556" cm="1">
        <f t="array" ref="E5556">_xlfn.IFS(B5556&lt;=PERCENTILE($B$3:$B$5882,0.2),5,B5556&lt;=PERCENTILE($B$3:$B$5882,0.4),4,B5556&lt;=PERCENTILE($B$3:$B$5882,0.6),3,B5556&lt;=PERCENTILE($B$3:$B$5882,0.8),2,TRUE,1)</f>
        <v>3</v>
      </c>
      <c r="F5556" cm="1">
        <f t="array" ref="F5556">_xlfn.IFS(C5556&lt;=PERCENTILE($C$3:$C$5882,0.2),1,C5556&lt;=PERCENTILE($C$3:$C$5882,0.4),2,C5556&lt;=PERCENTILE($C$3:$C$5882,0.6),3,C5556&lt;=PERCENTILE($C$3:$C$5882,0.8),4,TRUE,5)</f>
        <v>3</v>
      </c>
      <c r="G5556" cm="1">
        <f t="array" ref="G5556">_xlfn.IFS(D5556&lt;=PERCENTILE($D$3:$D$5882,0.2),1,D5556&lt;=PERCENTILE($D$3:$D$5882,0.4),2,D5556&lt;=PERCENTILE($D$3:$D$5882,0.6),3,D5556&lt;=PERCENTILE($D$3:$D$5882,0.8),4,TRUE,5)</f>
        <v>3</v>
      </c>
      <c r="H5556" s="3" t="str" cm="1">
        <f t="array" ref="H5556">_xlfn.IFS(AND(E5556&gt;=4,F5556&gt;=4,G5556&gt;=4),"Champions",AND(E5556&gt;=3,F5556&gt;=3,G5556&gt;=3),"Loyal Customers",AND(E5556&lt;=2,F5556&gt;=3),"At Risk",AND(E5556&lt;=2,F5556&lt;=2,G5556&lt;=2),"Lost",AND(E5556&gt;=4,F5556&lt;=2),"New/Promising",TRUE,"Needs Attention")</f>
        <v>Loyal Customers</v>
      </c>
      <c r="I5556" s="3" t="str">
        <f t="shared" si="90"/>
        <v>Churned</v>
      </c>
      <c r="J5556" s="3" t="str">
        <f>_xlfn.XLOOKUP(A5556,'Country_Lookup'!$D:$D,'Country_Lookup'!$E:$E)</f>
        <v>United Kingdom</v>
      </c>
    </row>
    <row r="5557" spans="1:10" x14ac:dyDescent="0.3">
      <c r="A5557">
        <v>17963</v>
      </c>
      <c r="B5557">
        <v>471</v>
      </c>
      <c r="C5557">
        <v>4</v>
      </c>
      <c r="D5557">
        <v>651.5100000000001</v>
      </c>
      <c r="E5557" cm="1">
        <f t="array" ref="E5557">_xlfn.IFS(B5557&lt;=PERCENTILE($B$3:$B$5882,0.2),5,B5557&lt;=PERCENTILE($B$3:$B$5882,0.4),4,B5557&lt;=PERCENTILE($B$3:$B$5882,0.6),3,B5557&lt;=PERCENTILE($B$3:$B$5882,0.8),2,TRUE,1)</f>
        <v>1</v>
      </c>
      <c r="F5557" cm="1">
        <f t="array" ref="F5557">_xlfn.IFS(C5557&lt;=PERCENTILE($C$3:$C$5882,0.2),1,C5557&lt;=PERCENTILE($C$3:$C$5882,0.4),2,C5557&lt;=PERCENTILE($C$3:$C$5882,0.6),3,C5557&lt;=PERCENTILE($C$3:$C$5882,0.8),4,TRUE,5)</f>
        <v>3</v>
      </c>
      <c r="G5557" cm="1">
        <f t="array" ref="G5557">_xlfn.IFS(D5557&lt;=PERCENTILE($D$3:$D$5882,0.2),1,D5557&lt;=PERCENTILE($D$3:$D$5882,0.4),2,D5557&lt;=PERCENTILE($D$3:$D$5882,0.6),3,D5557&lt;=PERCENTILE($D$3:$D$5882,0.8),4,TRUE,5)</f>
        <v>3</v>
      </c>
      <c r="H5557" s="3" t="str" cm="1">
        <f t="array" ref="H5557">_xlfn.IFS(AND(E5557&gt;=4,F5557&gt;=4,G5557&gt;=4),"Champions",AND(E5557&gt;=3,F5557&gt;=3,G5557&gt;=3),"Loyal Customers",AND(E5557&lt;=2,F5557&gt;=3),"At Risk",AND(E5557&lt;=2,F5557&lt;=2,G5557&lt;=2),"Lost",AND(E5557&gt;=4,F5557&lt;=2),"New/Promising",TRUE,"Needs Attention")</f>
        <v>At Risk</v>
      </c>
      <c r="I5557" s="3" t="str">
        <f t="shared" si="90"/>
        <v>Churned</v>
      </c>
      <c r="J5557" s="3" t="str">
        <f>_xlfn.XLOOKUP(A5557,'Country_Lookup'!$D:$D,'Country_Lookup'!$E:$E)</f>
        <v>United Kingdom</v>
      </c>
    </row>
    <row r="5558" spans="1:10" x14ac:dyDescent="0.3">
      <c r="A5558">
        <v>17964</v>
      </c>
      <c r="B5558">
        <v>31</v>
      </c>
      <c r="C5558">
        <v>2</v>
      </c>
      <c r="D5558">
        <v>733.46000000000174</v>
      </c>
      <c r="E5558" cm="1">
        <f t="array" ref="E5558">_xlfn.IFS(B5558&lt;=PERCENTILE($B$3:$B$5882,0.2),5,B5558&lt;=PERCENTILE($B$3:$B$5882,0.4),4,B5558&lt;=PERCENTILE($B$3:$B$5882,0.6),3,B5558&lt;=PERCENTILE($B$3:$B$5882,0.8),2,TRUE,1)</f>
        <v>4</v>
      </c>
      <c r="F5558" cm="1">
        <f t="array" ref="F5558">_xlfn.IFS(C5558&lt;=PERCENTILE($C$3:$C$5882,0.2),1,C5558&lt;=PERCENTILE($C$3:$C$5882,0.4),2,C5558&lt;=PERCENTILE($C$3:$C$5882,0.6),3,C5558&lt;=PERCENTILE($C$3:$C$5882,0.8),4,TRUE,5)</f>
        <v>2</v>
      </c>
      <c r="G5558" cm="1">
        <f t="array" ref="G5558">_xlfn.IFS(D5558&lt;=PERCENTILE($D$3:$D$5882,0.2),1,D5558&lt;=PERCENTILE($D$3:$D$5882,0.4),2,D5558&lt;=PERCENTILE($D$3:$D$5882,0.6),3,D5558&lt;=PERCENTILE($D$3:$D$5882,0.8),4,TRUE,5)</f>
        <v>3</v>
      </c>
      <c r="H5558" s="3" t="str" cm="1">
        <f t="array" ref="H5558">_xlfn.IFS(AND(E5558&gt;=4,F5558&gt;=4,G5558&gt;=4),"Champions",AND(E5558&gt;=3,F5558&gt;=3,G5558&gt;=3),"Loyal Customers",AND(E5558&lt;=2,F5558&gt;=3),"At Risk",AND(E5558&lt;=2,F5558&lt;=2,G5558&lt;=2),"Lost",AND(E5558&gt;=4,F5558&lt;=2),"New/Promising",TRUE,"Needs Attention")</f>
        <v>New/Promising</v>
      </c>
      <c r="I5558" s="3" t="str">
        <f t="shared" si="90"/>
        <v>Active</v>
      </c>
      <c r="J5558" s="3" t="str">
        <f>_xlfn.XLOOKUP(A5558,'Country_Lookup'!$D:$D,'Country_Lookup'!$E:$E)</f>
        <v>United Kingdom</v>
      </c>
    </row>
    <row r="5559" spans="1:10" x14ac:dyDescent="0.3">
      <c r="A5559">
        <v>17965</v>
      </c>
      <c r="B5559">
        <v>37</v>
      </c>
      <c r="C5559">
        <v>29</v>
      </c>
      <c r="D5559">
        <v>7240.9800000001351</v>
      </c>
      <c r="E5559" cm="1">
        <f t="array" ref="E5559">_xlfn.IFS(B5559&lt;=PERCENTILE($B$3:$B$5882,0.2),5,B5559&lt;=PERCENTILE($B$3:$B$5882,0.4),4,B5559&lt;=PERCENTILE($B$3:$B$5882,0.6),3,B5559&lt;=PERCENTILE($B$3:$B$5882,0.8),2,TRUE,1)</f>
        <v>4</v>
      </c>
      <c r="F5559" cm="1">
        <f t="array" ref="F5559">_xlfn.IFS(C5559&lt;=PERCENTILE($C$3:$C$5882,0.2),1,C5559&lt;=PERCENTILE($C$3:$C$5882,0.4),2,C5559&lt;=PERCENTILE($C$3:$C$5882,0.6),3,C5559&lt;=PERCENTILE($C$3:$C$5882,0.8),4,TRUE,5)</f>
        <v>5</v>
      </c>
      <c r="G5559" cm="1">
        <f t="array" ref="G5559">_xlfn.IFS(D5559&lt;=PERCENTILE($D$3:$D$5882,0.2),1,D5559&lt;=PERCENTILE($D$3:$D$5882,0.4),2,D5559&lt;=PERCENTILE($D$3:$D$5882,0.6),3,D5559&lt;=PERCENTILE($D$3:$D$5882,0.8),4,TRUE,5)</f>
        <v>5</v>
      </c>
      <c r="H5559" s="3" t="str" cm="1">
        <f t="array" ref="H5559">_xlfn.IFS(AND(E5559&gt;=4,F5559&gt;=4,G5559&gt;=4),"Champions",AND(E5559&gt;=3,F5559&gt;=3,G5559&gt;=3),"Loyal Customers",AND(E5559&lt;=2,F5559&gt;=3),"At Risk",AND(E5559&lt;=2,F5559&lt;=2,G5559&lt;=2),"Lost",AND(E5559&gt;=4,F5559&lt;=2),"New/Promising",TRUE,"Needs Attention")</f>
        <v>Champions</v>
      </c>
      <c r="I5559" s="3" t="str">
        <f t="shared" si="90"/>
        <v>Active</v>
      </c>
      <c r="J5559" s="3" t="str">
        <f>_xlfn.XLOOKUP(A5559,'Country_Lookup'!$D:$D,'Country_Lookup'!$E:$E)</f>
        <v>United Kingdom</v>
      </c>
    </row>
    <row r="5560" spans="1:10" x14ac:dyDescent="0.3">
      <c r="A5560">
        <v>17966</v>
      </c>
      <c r="B5560">
        <v>37</v>
      </c>
      <c r="C5560">
        <v>10</v>
      </c>
      <c r="D5560">
        <v>1974.4200000000044</v>
      </c>
      <c r="E5560" cm="1">
        <f t="array" ref="E5560">_xlfn.IFS(B5560&lt;=PERCENTILE($B$3:$B$5882,0.2),5,B5560&lt;=PERCENTILE($B$3:$B$5882,0.4),4,B5560&lt;=PERCENTILE($B$3:$B$5882,0.6),3,B5560&lt;=PERCENTILE($B$3:$B$5882,0.8),2,TRUE,1)</f>
        <v>4</v>
      </c>
      <c r="F5560" cm="1">
        <f t="array" ref="F5560">_xlfn.IFS(C5560&lt;=PERCENTILE($C$3:$C$5882,0.2),1,C5560&lt;=PERCENTILE($C$3:$C$5882,0.4),2,C5560&lt;=PERCENTILE($C$3:$C$5882,0.6),3,C5560&lt;=PERCENTILE($C$3:$C$5882,0.8),4,TRUE,5)</f>
        <v>5</v>
      </c>
      <c r="G5560" cm="1">
        <f t="array" ref="G5560">_xlfn.IFS(D5560&lt;=PERCENTILE($D$3:$D$5882,0.2),1,D5560&lt;=PERCENTILE($D$3:$D$5882,0.4),2,D5560&lt;=PERCENTILE($D$3:$D$5882,0.6),3,D5560&lt;=PERCENTILE($D$3:$D$5882,0.8),4,TRUE,5)</f>
        <v>4</v>
      </c>
      <c r="H5560" s="3" t="str" cm="1">
        <f t="array" ref="H5560">_xlfn.IFS(AND(E5560&gt;=4,F5560&gt;=4,G5560&gt;=4),"Champions",AND(E5560&gt;=3,F5560&gt;=3,G5560&gt;=3),"Loyal Customers",AND(E5560&lt;=2,F5560&gt;=3),"At Risk",AND(E5560&lt;=2,F5560&lt;=2,G5560&lt;=2),"Lost",AND(E5560&gt;=4,F5560&lt;=2),"New/Promising",TRUE,"Needs Attention")</f>
        <v>Champions</v>
      </c>
      <c r="I5560" s="3" t="str">
        <f t="shared" si="90"/>
        <v>Active</v>
      </c>
      <c r="J5560" s="3" t="str">
        <f>_xlfn.XLOOKUP(A5560,'Country_Lookup'!$D:$D,'Country_Lookup'!$E:$E)</f>
        <v>United Kingdom</v>
      </c>
    </row>
    <row r="5561" spans="1:10" x14ac:dyDescent="0.3">
      <c r="A5561">
        <v>17967</v>
      </c>
      <c r="B5561">
        <v>371</v>
      </c>
      <c r="C5561">
        <v>2</v>
      </c>
      <c r="D5561">
        <v>357.2900000000007</v>
      </c>
      <c r="E5561" cm="1">
        <f t="array" ref="E5561">_xlfn.IFS(B5561&lt;=PERCENTILE($B$3:$B$5882,0.2),5,B5561&lt;=PERCENTILE($B$3:$B$5882,0.4),4,B5561&lt;=PERCENTILE($B$3:$B$5882,0.6),3,B5561&lt;=PERCENTILE($B$3:$B$5882,0.8),2,TRUE,1)</f>
        <v>2</v>
      </c>
      <c r="F5561" cm="1">
        <f t="array" ref="F5561">_xlfn.IFS(C5561&lt;=PERCENTILE($C$3:$C$5882,0.2),1,C5561&lt;=PERCENTILE($C$3:$C$5882,0.4),2,C5561&lt;=PERCENTILE($C$3:$C$5882,0.6),3,C5561&lt;=PERCENTILE($C$3:$C$5882,0.8),4,TRUE,5)</f>
        <v>2</v>
      </c>
      <c r="G5561" cm="1">
        <f t="array" ref="G5561">_xlfn.IFS(D5561&lt;=PERCENTILE($D$3:$D$5882,0.2),1,D5561&lt;=PERCENTILE($D$3:$D$5882,0.4),2,D5561&lt;=PERCENTILE($D$3:$D$5882,0.6),3,D5561&lt;=PERCENTILE($D$3:$D$5882,0.8),4,TRUE,5)</f>
        <v>2</v>
      </c>
      <c r="H5561" s="3" t="str" cm="1">
        <f t="array" ref="H5561">_xlfn.IFS(AND(E5561&gt;=4,F5561&gt;=4,G5561&gt;=4),"Champions",AND(E5561&gt;=3,F5561&gt;=3,G5561&gt;=3),"Loyal Customers",AND(E5561&lt;=2,F5561&gt;=3),"At Risk",AND(E5561&lt;=2,F5561&lt;=2,G5561&lt;=2),"Lost",AND(E5561&gt;=4,F5561&lt;=2),"New/Promising",TRUE,"Needs Attention")</f>
        <v>Lost</v>
      </c>
      <c r="I5561" s="3" t="str">
        <f t="shared" si="90"/>
        <v>Churned</v>
      </c>
      <c r="J5561" s="3" t="str">
        <f>_xlfn.XLOOKUP(A5561,'Country_Lookup'!$D:$D,'Country_Lookup'!$E:$E)</f>
        <v>United Kingdom</v>
      </c>
    </row>
    <row r="5562" spans="1:10" x14ac:dyDescent="0.3">
      <c r="A5562">
        <v>17968</v>
      </c>
      <c r="B5562">
        <v>373</v>
      </c>
      <c r="C5562">
        <v>4</v>
      </c>
      <c r="D5562">
        <v>888.04000000000076</v>
      </c>
      <c r="E5562" cm="1">
        <f t="array" ref="E5562">_xlfn.IFS(B5562&lt;=PERCENTILE($B$3:$B$5882,0.2),5,B5562&lt;=PERCENTILE($B$3:$B$5882,0.4),4,B5562&lt;=PERCENTILE($B$3:$B$5882,0.6),3,B5562&lt;=PERCENTILE($B$3:$B$5882,0.8),2,TRUE,1)</f>
        <v>2</v>
      </c>
      <c r="F5562" cm="1">
        <f t="array" ref="F5562">_xlfn.IFS(C5562&lt;=PERCENTILE($C$3:$C$5882,0.2),1,C5562&lt;=PERCENTILE($C$3:$C$5882,0.4),2,C5562&lt;=PERCENTILE($C$3:$C$5882,0.6),3,C5562&lt;=PERCENTILE($C$3:$C$5882,0.8),4,TRUE,5)</f>
        <v>3</v>
      </c>
      <c r="G5562" cm="1">
        <f t="array" ref="G5562">_xlfn.IFS(D5562&lt;=PERCENTILE($D$3:$D$5882,0.2),1,D5562&lt;=PERCENTILE($D$3:$D$5882,0.4),2,D5562&lt;=PERCENTILE($D$3:$D$5882,0.6),3,D5562&lt;=PERCENTILE($D$3:$D$5882,0.8),4,TRUE,5)</f>
        <v>3</v>
      </c>
      <c r="H5562" s="3" t="str" cm="1">
        <f t="array" ref="H5562">_xlfn.IFS(AND(E5562&gt;=4,F5562&gt;=4,G5562&gt;=4),"Champions",AND(E5562&gt;=3,F5562&gt;=3,G5562&gt;=3),"Loyal Customers",AND(E5562&lt;=2,F5562&gt;=3),"At Risk",AND(E5562&lt;=2,F5562&lt;=2,G5562&lt;=2),"Lost",AND(E5562&gt;=4,F5562&lt;=2),"New/Promising",TRUE,"Needs Attention")</f>
        <v>At Risk</v>
      </c>
      <c r="I5562" s="3" t="str">
        <f t="shared" si="90"/>
        <v>Churned</v>
      </c>
      <c r="J5562" s="3" t="str">
        <f>_xlfn.XLOOKUP(A5562,'Country_Lookup'!$D:$D,'Country_Lookup'!$E:$E)</f>
        <v>United Kingdom</v>
      </c>
    </row>
    <row r="5563" spans="1:10" x14ac:dyDescent="0.3">
      <c r="A5563">
        <v>17969</v>
      </c>
      <c r="B5563">
        <v>166</v>
      </c>
      <c r="C5563">
        <v>20</v>
      </c>
      <c r="D5563">
        <v>2369.9400000000019</v>
      </c>
      <c r="E5563" cm="1">
        <f t="array" ref="E5563">_xlfn.IFS(B5563&lt;=PERCENTILE($B$3:$B$5882,0.2),5,B5563&lt;=PERCENTILE($B$3:$B$5882,0.4),4,B5563&lt;=PERCENTILE($B$3:$B$5882,0.6),3,B5563&lt;=PERCENTILE($B$3:$B$5882,0.8),2,TRUE,1)</f>
        <v>3</v>
      </c>
      <c r="F5563" cm="1">
        <f t="array" ref="F5563">_xlfn.IFS(C5563&lt;=PERCENTILE($C$3:$C$5882,0.2),1,C5563&lt;=PERCENTILE($C$3:$C$5882,0.4),2,C5563&lt;=PERCENTILE($C$3:$C$5882,0.6),3,C5563&lt;=PERCENTILE($C$3:$C$5882,0.8),4,TRUE,5)</f>
        <v>5</v>
      </c>
      <c r="G5563" cm="1">
        <f t="array" ref="G5563">_xlfn.IFS(D5563&lt;=PERCENTILE($D$3:$D$5882,0.2),1,D5563&lt;=PERCENTILE($D$3:$D$5882,0.4),2,D5563&lt;=PERCENTILE($D$3:$D$5882,0.6),3,D5563&lt;=PERCENTILE($D$3:$D$5882,0.8),4,TRUE,5)</f>
        <v>4</v>
      </c>
      <c r="H5563" s="3" t="str" cm="1">
        <f t="array" ref="H5563">_xlfn.IFS(AND(E5563&gt;=4,F5563&gt;=4,G5563&gt;=4),"Champions",AND(E5563&gt;=3,F5563&gt;=3,G5563&gt;=3),"Loyal Customers",AND(E5563&lt;=2,F5563&gt;=3),"At Risk",AND(E5563&lt;=2,F5563&lt;=2,G5563&lt;=2),"Lost",AND(E5563&gt;=4,F5563&lt;=2),"New/Promising",TRUE,"Needs Attention")</f>
        <v>Loyal Customers</v>
      </c>
      <c r="I5563" s="3" t="str">
        <f t="shared" si="90"/>
        <v>Churned</v>
      </c>
      <c r="J5563" s="3" t="str">
        <f>_xlfn.XLOOKUP(A5563,'Country_Lookup'!$D:$D,'Country_Lookup'!$E:$E)</f>
        <v>United Kingdom</v>
      </c>
    </row>
    <row r="5564" spans="1:10" x14ac:dyDescent="0.3">
      <c r="A5564">
        <v>17970</v>
      </c>
      <c r="B5564">
        <v>211</v>
      </c>
      <c r="C5564">
        <v>1</v>
      </c>
      <c r="D5564">
        <v>582.59</v>
      </c>
      <c r="E5564" cm="1">
        <f t="array" ref="E5564">_xlfn.IFS(B5564&lt;=PERCENTILE($B$3:$B$5882,0.2),5,B5564&lt;=PERCENTILE($B$3:$B$5882,0.4),4,B5564&lt;=PERCENTILE($B$3:$B$5882,0.6),3,B5564&lt;=PERCENTILE($B$3:$B$5882,0.8),2,TRUE,1)</f>
        <v>2</v>
      </c>
      <c r="F5564" cm="1">
        <f t="array" ref="F5564">_xlfn.IFS(C5564&lt;=PERCENTILE($C$3:$C$5882,0.2),1,C5564&lt;=PERCENTILE($C$3:$C$5882,0.4),2,C5564&lt;=PERCENTILE($C$3:$C$5882,0.6),3,C5564&lt;=PERCENTILE($C$3:$C$5882,0.8),4,TRUE,5)</f>
        <v>1</v>
      </c>
      <c r="G5564" cm="1">
        <f t="array" ref="G5564">_xlfn.IFS(D5564&lt;=PERCENTILE($D$3:$D$5882,0.2),1,D5564&lt;=PERCENTILE($D$3:$D$5882,0.4),2,D5564&lt;=PERCENTILE($D$3:$D$5882,0.6),3,D5564&lt;=PERCENTILE($D$3:$D$5882,0.8),4,TRUE,5)</f>
        <v>2</v>
      </c>
      <c r="H5564" s="3" t="str" cm="1">
        <f t="array" ref="H5564">_xlfn.IFS(AND(E5564&gt;=4,F5564&gt;=4,G5564&gt;=4),"Champions",AND(E5564&gt;=3,F5564&gt;=3,G5564&gt;=3),"Loyal Customers",AND(E5564&lt;=2,F5564&gt;=3),"At Risk",AND(E5564&lt;=2,F5564&lt;=2,G5564&lt;=2),"Lost",AND(E5564&gt;=4,F5564&lt;=2),"New/Promising",TRUE,"Needs Attention")</f>
        <v>Lost</v>
      </c>
      <c r="I5564" s="3" t="str">
        <f t="shared" si="90"/>
        <v>Churned</v>
      </c>
      <c r="J5564" s="3" t="str">
        <f>_xlfn.XLOOKUP(A5564,'Country_Lookup'!$D:$D,'Country_Lookup'!$E:$E)</f>
        <v>United Kingdom</v>
      </c>
    </row>
    <row r="5565" spans="1:10" x14ac:dyDescent="0.3">
      <c r="A5565">
        <v>17971</v>
      </c>
      <c r="B5565">
        <v>548</v>
      </c>
      <c r="C5565">
        <v>1</v>
      </c>
      <c r="D5565">
        <v>161.94000000000003</v>
      </c>
      <c r="E5565" cm="1">
        <f t="array" ref="E5565">_xlfn.IFS(B5565&lt;=PERCENTILE($B$3:$B$5882,0.2),5,B5565&lt;=PERCENTILE($B$3:$B$5882,0.4),4,B5565&lt;=PERCENTILE($B$3:$B$5882,0.6),3,B5565&lt;=PERCENTILE($B$3:$B$5882,0.8),2,TRUE,1)</f>
        <v>1</v>
      </c>
      <c r="F5565" cm="1">
        <f t="array" ref="F5565">_xlfn.IFS(C5565&lt;=PERCENTILE($C$3:$C$5882,0.2),1,C5565&lt;=PERCENTILE($C$3:$C$5882,0.4),2,C5565&lt;=PERCENTILE($C$3:$C$5882,0.6),3,C5565&lt;=PERCENTILE($C$3:$C$5882,0.8),4,TRUE,5)</f>
        <v>1</v>
      </c>
      <c r="G5565" cm="1">
        <f t="array" ref="G5565">_xlfn.IFS(D5565&lt;=PERCENTILE($D$3:$D$5882,0.2),1,D5565&lt;=PERCENTILE($D$3:$D$5882,0.4),2,D5565&lt;=PERCENTILE($D$3:$D$5882,0.6),3,D5565&lt;=PERCENTILE($D$3:$D$5882,0.8),4,TRUE,5)</f>
        <v>1</v>
      </c>
      <c r="H5565" s="3" t="str" cm="1">
        <f t="array" ref="H5565">_xlfn.IFS(AND(E5565&gt;=4,F5565&gt;=4,G5565&gt;=4),"Champions",AND(E5565&gt;=3,F5565&gt;=3,G5565&gt;=3),"Loyal Customers",AND(E5565&lt;=2,F5565&gt;=3),"At Risk",AND(E5565&lt;=2,F5565&lt;=2,G5565&lt;=2),"Lost",AND(E5565&gt;=4,F5565&lt;=2),"New/Promising",TRUE,"Needs Attention")</f>
        <v>Lost</v>
      </c>
      <c r="I5565" s="3" t="str">
        <f t="shared" si="90"/>
        <v>Churned</v>
      </c>
      <c r="J5565" s="3" t="str">
        <f>_xlfn.XLOOKUP(A5565,'Country_Lookup'!$D:$D,'Country_Lookup'!$E:$E)</f>
        <v>United Kingdom</v>
      </c>
    </row>
    <row r="5566" spans="1:10" x14ac:dyDescent="0.3">
      <c r="A5566">
        <v>17972</v>
      </c>
      <c r="B5566">
        <v>241</v>
      </c>
      <c r="C5566">
        <v>1</v>
      </c>
      <c r="D5566">
        <v>136.04</v>
      </c>
      <c r="E5566" cm="1">
        <f t="array" ref="E5566">_xlfn.IFS(B5566&lt;=PERCENTILE($B$3:$B$5882,0.2),5,B5566&lt;=PERCENTILE($B$3:$B$5882,0.4),4,B5566&lt;=PERCENTILE($B$3:$B$5882,0.6),3,B5566&lt;=PERCENTILE($B$3:$B$5882,0.8),2,TRUE,1)</f>
        <v>2</v>
      </c>
      <c r="F5566" cm="1">
        <f t="array" ref="F5566">_xlfn.IFS(C5566&lt;=PERCENTILE($C$3:$C$5882,0.2),1,C5566&lt;=PERCENTILE($C$3:$C$5882,0.4),2,C5566&lt;=PERCENTILE($C$3:$C$5882,0.6),3,C5566&lt;=PERCENTILE($C$3:$C$5882,0.8),4,TRUE,5)</f>
        <v>1</v>
      </c>
      <c r="G5566" cm="1">
        <f t="array" ref="G5566">_xlfn.IFS(D5566&lt;=PERCENTILE($D$3:$D$5882,0.2),1,D5566&lt;=PERCENTILE($D$3:$D$5882,0.4),2,D5566&lt;=PERCENTILE($D$3:$D$5882,0.6),3,D5566&lt;=PERCENTILE($D$3:$D$5882,0.8),4,TRUE,5)</f>
        <v>1</v>
      </c>
      <c r="H5566" s="3" t="str" cm="1">
        <f t="array" ref="H5566">_xlfn.IFS(AND(E5566&gt;=4,F5566&gt;=4,G5566&gt;=4),"Champions",AND(E5566&gt;=3,F5566&gt;=3,G5566&gt;=3),"Loyal Customers",AND(E5566&lt;=2,F5566&gt;=3),"At Risk",AND(E5566&lt;=2,F5566&lt;=2,G5566&lt;=2),"Lost",AND(E5566&gt;=4,F5566&lt;=2),"New/Promising",TRUE,"Needs Attention")</f>
        <v>Lost</v>
      </c>
      <c r="I5566" s="3" t="str">
        <f t="shared" si="90"/>
        <v>Churned</v>
      </c>
      <c r="J5566" s="3" t="str">
        <f>_xlfn.XLOOKUP(A5566,'Country_Lookup'!$D:$D,'Country_Lookup'!$E:$E)</f>
        <v>United Kingdom</v>
      </c>
    </row>
    <row r="5567" spans="1:10" x14ac:dyDescent="0.3">
      <c r="A5567">
        <v>17973</v>
      </c>
      <c r="B5567">
        <v>51</v>
      </c>
      <c r="C5567">
        <v>1</v>
      </c>
      <c r="D5567">
        <v>337.04</v>
      </c>
      <c r="E5567" cm="1">
        <f t="array" ref="E5567">_xlfn.IFS(B5567&lt;=PERCENTILE($B$3:$B$5882,0.2),5,B5567&lt;=PERCENTILE($B$3:$B$5882,0.4),4,B5567&lt;=PERCENTILE($B$3:$B$5882,0.6),3,B5567&lt;=PERCENTILE($B$3:$B$5882,0.8),2,TRUE,1)</f>
        <v>4</v>
      </c>
      <c r="F5567" cm="1">
        <f t="array" ref="F5567">_xlfn.IFS(C5567&lt;=PERCENTILE($C$3:$C$5882,0.2),1,C5567&lt;=PERCENTILE($C$3:$C$5882,0.4),2,C5567&lt;=PERCENTILE($C$3:$C$5882,0.6),3,C5567&lt;=PERCENTILE($C$3:$C$5882,0.8),4,TRUE,5)</f>
        <v>1</v>
      </c>
      <c r="G5567" cm="1">
        <f t="array" ref="G5567">_xlfn.IFS(D5567&lt;=PERCENTILE($D$3:$D$5882,0.2),1,D5567&lt;=PERCENTILE($D$3:$D$5882,0.4),2,D5567&lt;=PERCENTILE($D$3:$D$5882,0.6),3,D5567&lt;=PERCENTILE($D$3:$D$5882,0.8),4,TRUE,5)</f>
        <v>2</v>
      </c>
      <c r="H5567" s="3" t="str" cm="1">
        <f t="array" ref="H5567">_xlfn.IFS(AND(E5567&gt;=4,F5567&gt;=4,G5567&gt;=4),"Champions",AND(E5567&gt;=3,F5567&gt;=3,G5567&gt;=3),"Loyal Customers",AND(E5567&lt;=2,F5567&gt;=3),"At Risk",AND(E5567&lt;=2,F5567&lt;=2,G5567&lt;=2),"Lost",AND(E5567&gt;=4,F5567&lt;=2),"New/Promising",TRUE,"Needs Attention")</f>
        <v>New/Promising</v>
      </c>
      <c r="I5567" s="3" t="str">
        <f t="shared" si="90"/>
        <v>Active</v>
      </c>
      <c r="J5567" s="3" t="str">
        <f>_xlfn.XLOOKUP(A5567,'Country_Lookup'!$D:$D,'Country_Lookup'!$E:$E)</f>
        <v>United Kingdom</v>
      </c>
    </row>
    <row r="5568" spans="1:10" x14ac:dyDescent="0.3">
      <c r="A5568">
        <v>17974</v>
      </c>
      <c r="B5568">
        <v>24</v>
      </c>
      <c r="C5568">
        <v>6</v>
      </c>
      <c r="D5568">
        <v>1858.0600000000152</v>
      </c>
      <c r="E5568" cm="1">
        <f t="array" ref="E5568">_xlfn.IFS(B5568&lt;=PERCENTILE($B$3:$B$5882,0.2),5,B5568&lt;=PERCENTILE($B$3:$B$5882,0.4),4,B5568&lt;=PERCENTILE($B$3:$B$5882,0.6),3,B5568&lt;=PERCENTILE($B$3:$B$5882,0.8),2,TRUE,1)</f>
        <v>4</v>
      </c>
      <c r="F5568" cm="1">
        <f t="array" ref="F5568">_xlfn.IFS(C5568&lt;=PERCENTILE($C$3:$C$5882,0.2),1,C5568&lt;=PERCENTILE($C$3:$C$5882,0.4),2,C5568&lt;=PERCENTILE($C$3:$C$5882,0.6),3,C5568&lt;=PERCENTILE($C$3:$C$5882,0.8),4,TRUE,5)</f>
        <v>4</v>
      </c>
      <c r="G5568" cm="1">
        <f t="array" ref="G5568">_xlfn.IFS(D5568&lt;=PERCENTILE($D$3:$D$5882,0.2),1,D5568&lt;=PERCENTILE($D$3:$D$5882,0.4),2,D5568&lt;=PERCENTILE($D$3:$D$5882,0.6),3,D5568&lt;=PERCENTILE($D$3:$D$5882,0.8),4,TRUE,5)</f>
        <v>4</v>
      </c>
      <c r="H5568" s="3" t="str" cm="1">
        <f t="array" ref="H5568">_xlfn.IFS(AND(E5568&gt;=4,F5568&gt;=4,G5568&gt;=4),"Champions",AND(E5568&gt;=3,F5568&gt;=3,G5568&gt;=3),"Loyal Customers",AND(E5568&lt;=2,F5568&gt;=3),"At Risk",AND(E5568&lt;=2,F5568&lt;=2,G5568&lt;=2),"Lost",AND(E5568&gt;=4,F5568&lt;=2),"New/Promising",TRUE,"Needs Attention")</f>
        <v>Champions</v>
      </c>
      <c r="I5568" s="3" t="str">
        <f t="shared" si="90"/>
        <v>Active</v>
      </c>
      <c r="J5568" s="3" t="str">
        <f>_xlfn.XLOOKUP(A5568,'Country_Lookup'!$D:$D,'Country_Lookup'!$E:$E)</f>
        <v>United Kingdom</v>
      </c>
    </row>
    <row r="5569" spans="1:10" x14ac:dyDescent="0.3">
      <c r="A5569">
        <v>17975</v>
      </c>
      <c r="B5569">
        <v>15</v>
      </c>
      <c r="C5569">
        <v>24</v>
      </c>
      <c r="D5569">
        <v>7028.8300000000472</v>
      </c>
      <c r="E5569" cm="1">
        <f t="array" ref="E5569">_xlfn.IFS(B5569&lt;=PERCENTILE($B$3:$B$5882,0.2),5,B5569&lt;=PERCENTILE($B$3:$B$5882,0.4),4,B5569&lt;=PERCENTILE($B$3:$B$5882,0.6),3,B5569&lt;=PERCENTILE($B$3:$B$5882,0.8),2,TRUE,1)</f>
        <v>5</v>
      </c>
      <c r="F5569" cm="1">
        <f t="array" ref="F5569">_xlfn.IFS(C5569&lt;=PERCENTILE($C$3:$C$5882,0.2),1,C5569&lt;=PERCENTILE($C$3:$C$5882,0.4),2,C5569&lt;=PERCENTILE($C$3:$C$5882,0.6),3,C5569&lt;=PERCENTILE($C$3:$C$5882,0.8),4,TRUE,5)</f>
        <v>5</v>
      </c>
      <c r="G5569" cm="1">
        <f t="array" ref="G5569">_xlfn.IFS(D5569&lt;=PERCENTILE($D$3:$D$5882,0.2),1,D5569&lt;=PERCENTILE($D$3:$D$5882,0.4),2,D5569&lt;=PERCENTILE($D$3:$D$5882,0.6),3,D5569&lt;=PERCENTILE($D$3:$D$5882,0.8),4,TRUE,5)</f>
        <v>5</v>
      </c>
      <c r="H5569" s="3" t="str" cm="1">
        <f t="array" ref="H5569">_xlfn.IFS(AND(E5569&gt;=4,F5569&gt;=4,G5569&gt;=4),"Champions",AND(E5569&gt;=3,F5569&gt;=3,G5569&gt;=3),"Loyal Customers",AND(E5569&lt;=2,F5569&gt;=3),"At Risk",AND(E5569&lt;=2,F5569&lt;=2,G5569&lt;=2),"Lost",AND(E5569&gt;=4,F5569&lt;=2),"New/Promising",TRUE,"Needs Attention")</f>
        <v>Champions</v>
      </c>
      <c r="I5569" s="3" t="str">
        <f t="shared" si="90"/>
        <v>Active</v>
      </c>
      <c r="J5569" s="3" t="str">
        <f>_xlfn.XLOOKUP(A5569,'Country_Lookup'!$D:$D,'Country_Lookup'!$E:$E)</f>
        <v>United Kingdom</v>
      </c>
    </row>
    <row r="5570" spans="1:10" x14ac:dyDescent="0.3">
      <c r="A5570">
        <v>17976</v>
      </c>
      <c r="B5570">
        <v>372</v>
      </c>
      <c r="C5570">
        <v>1</v>
      </c>
      <c r="D5570">
        <v>706.38000000000056</v>
      </c>
      <c r="E5570" cm="1">
        <f t="array" ref="E5570">_xlfn.IFS(B5570&lt;=PERCENTILE($B$3:$B$5882,0.2),5,B5570&lt;=PERCENTILE($B$3:$B$5882,0.4),4,B5570&lt;=PERCENTILE($B$3:$B$5882,0.6),3,B5570&lt;=PERCENTILE($B$3:$B$5882,0.8),2,TRUE,1)</f>
        <v>2</v>
      </c>
      <c r="F5570" cm="1">
        <f t="array" ref="F5570">_xlfn.IFS(C5570&lt;=PERCENTILE($C$3:$C$5882,0.2),1,C5570&lt;=PERCENTILE($C$3:$C$5882,0.4),2,C5570&lt;=PERCENTILE($C$3:$C$5882,0.6),3,C5570&lt;=PERCENTILE($C$3:$C$5882,0.8),4,TRUE,5)</f>
        <v>1</v>
      </c>
      <c r="G5570" cm="1">
        <f t="array" ref="G5570">_xlfn.IFS(D5570&lt;=PERCENTILE($D$3:$D$5882,0.2),1,D5570&lt;=PERCENTILE($D$3:$D$5882,0.4),2,D5570&lt;=PERCENTILE($D$3:$D$5882,0.6),3,D5570&lt;=PERCENTILE($D$3:$D$5882,0.8),4,TRUE,5)</f>
        <v>3</v>
      </c>
      <c r="H5570" s="3" t="str" cm="1">
        <f t="array" ref="H5570">_xlfn.IFS(AND(E5570&gt;=4,F5570&gt;=4,G5570&gt;=4),"Champions",AND(E5570&gt;=3,F5570&gt;=3,G5570&gt;=3),"Loyal Customers",AND(E5570&lt;=2,F5570&gt;=3),"At Risk",AND(E5570&lt;=2,F5570&lt;=2,G5570&lt;=2),"Lost",AND(E5570&gt;=4,F5570&lt;=2),"New/Promising",TRUE,"Needs Attention")</f>
        <v>Needs Attention</v>
      </c>
      <c r="I5570" s="3" t="str">
        <f t="shared" si="90"/>
        <v>Churned</v>
      </c>
      <c r="J5570" s="3" t="str">
        <f>_xlfn.XLOOKUP(A5570,'Country_Lookup'!$D:$D,'Country_Lookup'!$E:$E)</f>
        <v>United Kingdom</v>
      </c>
    </row>
    <row r="5571" spans="1:10" x14ac:dyDescent="0.3">
      <c r="A5571">
        <v>17977</v>
      </c>
      <c r="B5571">
        <v>29</v>
      </c>
      <c r="C5571">
        <v>2</v>
      </c>
      <c r="D5571">
        <v>1565.6300000000022</v>
      </c>
      <c r="E5571" cm="1">
        <f t="array" ref="E5571">_xlfn.IFS(B5571&lt;=PERCENTILE($B$3:$B$5882,0.2),5,B5571&lt;=PERCENTILE($B$3:$B$5882,0.4),4,B5571&lt;=PERCENTILE($B$3:$B$5882,0.6),3,B5571&lt;=PERCENTILE($B$3:$B$5882,0.8),2,TRUE,1)</f>
        <v>4</v>
      </c>
      <c r="F5571" cm="1">
        <f t="array" ref="F5571">_xlfn.IFS(C5571&lt;=PERCENTILE($C$3:$C$5882,0.2),1,C5571&lt;=PERCENTILE($C$3:$C$5882,0.4),2,C5571&lt;=PERCENTILE($C$3:$C$5882,0.6),3,C5571&lt;=PERCENTILE($C$3:$C$5882,0.8),4,TRUE,5)</f>
        <v>2</v>
      </c>
      <c r="G5571" cm="1">
        <f t="array" ref="G5571">_xlfn.IFS(D5571&lt;=PERCENTILE($D$3:$D$5882,0.2),1,D5571&lt;=PERCENTILE($D$3:$D$5882,0.4),2,D5571&lt;=PERCENTILE($D$3:$D$5882,0.6),3,D5571&lt;=PERCENTILE($D$3:$D$5882,0.8),4,TRUE,5)</f>
        <v>4</v>
      </c>
      <c r="H5571" s="3" t="str" cm="1">
        <f t="array" ref="H5571">_xlfn.IFS(AND(E5571&gt;=4,F5571&gt;=4,G5571&gt;=4),"Champions",AND(E5571&gt;=3,F5571&gt;=3,G5571&gt;=3),"Loyal Customers",AND(E5571&lt;=2,F5571&gt;=3),"At Risk",AND(E5571&lt;=2,F5571&lt;=2,G5571&lt;=2),"Lost",AND(E5571&gt;=4,F5571&lt;=2),"New/Promising",TRUE,"Needs Attention")</f>
        <v>New/Promising</v>
      </c>
      <c r="I5571" s="3" t="str">
        <f t="shared" ref="I5571:I5634" si="91">IF(B5571&gt;90,"Churned","Active")</f>
        <v>Active</v>
      </c>
      <c r="J5571" s="3" t="str">
        <f>_xlfn.XLOOKUP(A5571,'Country_Lookup'!$D:$D,'Country_Lookup'!$E:$E)</f>
        <v>United Kingdom</v>
      </c>
    </row>
    <row r="5572" spans="1:10" x14ac:dyDescent="0.3">
      <c r="A5572">
        <v>17978</v>
      </c>
      <c r="B5572">
        <v>365</v>
      </c>
      <c r="C5572">
        <v>4</v>
      </c>
      <c r="D5572">
        <v>1461.7599999999979</v>
      </c>
      <c r="E5572" cm="1">
        <f t="array" ref="E5572">_xlfn.IFS(B5572&lt;=PERCENTILE($B$3:$B$5882,0.2),5,B5572&lt;=PERCENTILE($B$3:$B$5882,0.4),4,B5572&lt;=PERCENTILE($B$3:$B$5882,0.6),3,B5572&lt;=PERCENTILE($B$3:$B$5882,0.8),2,TRUE,1)</f>
        <v>2</v>
      </c>
      <c r="F5572" cm="1">
        <f t="array" ref="F5572">_xlfn.IFS(C5572&lt;=PERCENTILE($C$3:$C$5882,0.2),1,C5572&lt;=PERCENTILE($C$3:$C$5882,0.4),2,C5572&lt;=PERCENTILE($C$3:$C$5882,0.6),3,C5572&lt;=PERCENTILE($C$3:$C$5882,0.8),4,TRUE,5)</f>
        <v>3</v>
      </c>
      <c r="G5572" cm="1">
        <f t="array" ref="G5572">_xlfn.IFS(D5572&lt;=PERCENTILE($D$3:$D$5882,0.2),1,D5572&lt;=PERCENTILE($D$3:$D$5882,0.4),2,D5572&lt;=PERCENTILE($D$3:$D$5882,0.6),3,D5572&lt;=PERCENTILE($D$3:$D$5882,0.8),4,TRUE,5)</f>
        <v>4</v>
      </c>
      <c r="H5572" s="3" t="str" cm="1">
        <f t="array" ref="H5572">_xlfn.IFS(AND(E5572&gt;=4,F5572&gt;=4,G5572&gt;=4),"Champions",AND(E5572&gt;=3,F5572&gt;=3,G5572&gt;=3),"Loyal Customers",AND(E5572&lt;=2,F5572&gt;=3),"At Risk",AND(E5572&lt;=2,F5572&lt;=2,G5572&lt;=2),"Lost",AND(E5572&gt;=4,F5572&lt;=2),"New/Promising",TRUE,"Needs Attention")</f>
        <v>At Risk</v>
      </c>
      <c r="I5572" s="3" t="str">
        <f t="shared" si="91"/>
        <v>Churned</v>
      </c>
      <c r="J5572" s="3" t="str">
        <f>_xlfn.XLOOKUP(A5572,'Country_Lookup'!$D:$D,'Country_Lookup'!$E:$E)</f>
        <v>United Kingdom</v>
      </c>
    </row>
    <row r="5573" spans="1:10" x14ac:dyDescent="0.3">
      <c r="A5573">
        <v>17979</v>
      </c>
      <c r="B5573">
        <v>35</v>
      </c>
      <c r="C5573">
        <v>4</v>
      </c>
      <c r="D5573">
        <v>757.7100000000022</v>
      </c>
      <c r="E5573" cm="1">
        <f t="array" ref="E5573">_xlfn.IFS(B5573&lt;=PERCENTILE($B$3:$B$5882,0.2),5,B5573&lt;=PERCENTILE($B$3:$B$5882,0.4),4,B5573&lt;=PERCENTILE($B$3:$B$5882,0.6),3,B5573&lt;=PERCENTILE($B$3:$B$5882,0.8),2,TRUE,1)</f>
        <v>4</v>
      </c>
      <c r="F5573" cm="1">
        <f t="array" ref="F5573">_xlfn.IFS(C5573&lt;=PERCENTILE($C$3:$C$5882,0.2),1,C5573&lt;=PERCENTILE($C$3:$C$5882,0.4),2,C5573&lt;=PERCENTILE($C$3:$C$5882,0.6),3,C5573&lt;=PERCENTILE($C$3:$C$5882,0.8),4,TRUE,5)</f>
        <v>3</v>
      </c>
      <c r="G5573" cm="1">
        <f t="array" ref="G5573">_xlfn.IFS(D5573&lt;=PERCENTILE($D$3:$D$5882,0.2),1,D5573&lt;=PERCENTILE($D$3:$D$5882,0.4),2,D5573&lt;=PERCENTILE($D$3:$D$5882,0.6),3,D5573&lt;=PERCENTILE($D$3:$D$5882,0.8),4,TRUE,5)</f>
        <v>3</v>
      </c>
      <c r="H5573" s="3" t="str" cm="1">
        <f t="array" ref="H5573">_xlfn.IFS(AND(E5573&gt;=4,F5573&gt;=4,G5573&gt;=4),"Champions",AND(E5573&gt;=3,F5573&gt;=3,G5573&gt;=3),"Loyal Customers",AND(E5573&lt;=2,F5573&gt;=3),"At Risk",AND(E5573&lt;=2,F5573&lt;=2,G5573&lt;=2),"Lost",AND(E5573&gt;=4,F5573&lt;=2),"New/Promising",TRUE,"Needs Attention")</f>
        <v>Loyal Customers</v>
      </c>
      <c r="I5573" s="3" t="str">
        <f t="shared" si="91"/>
        <v>Active</v>
      </c>
      <c r="J5573" s="3" t="str">
        <f>_xlfn.XLOOKUP(A5573,'Country_Lookup'!$D:$D,'Country_Lookup'!$E:$E)</f>
        <v>United Kingdom</v>
      </c>
    </row>
    <row r="5574" spans="1:10" x14ac:dyDescent="0.3">
      <c r="A5574">
        <v>17980</v>
      </c>
      <c r="B5574">
        <v>165</v>
      </c>
      <c r="C5574">
        <v>4</v>
      </c>
      <c r="D5574">
        <v>1033.4199999999987</v>
      </c>
      <c r="E5574" cm="1">
        <f t="array" ref="E5574">_xlfn.IFS(B5574&lt;=PERCENTILE($B$3:$B$5882,0.2),5,B5574&lt;=PERCENTILE($B$3:$B$5882,0.4),4,B5574&lt;=PERCENTILE($B$3:$B$5882,0.6),3,B5574&lt;=PERCENTILE($B$3:$B$5882,0.8),2,TRUE,1)</f>
        <v>3</v>
      </c>
      <c r="F5574" cm="1">
        <f t="array" ref="F5574">_xlfn.IFS(C5574&lt;=PERCENTILE($C$3:$C$5882,0.2),1,C5574&lt;=PERCENTILE($C$3:$C$5882,0.4),2,C5574&lt;=PERCENTILE($C$3:$C$5882,0.6),3,C5574&lt;=PERCENTILE($C$3:$C$5882,0.8),4,TRUE,5)</f>
        <v>3</v>
      </c>
      <c r="G5574" cm="1">
        <f t="array" ref="G5574">_xlfn.IFS(D5574&lt;=PERCENTILE($D$3:$D$5882,0.2),1,D5574&lt;=PERCENTILE($D$3:$D$5882,0.4),2,D5574&lt;=PERCENTILE($D$3:$D$5882,0.6),3,D5574&lt;=PERCENTILE($D$3:$D$5882,0.8),4,TRUE,5)</f>
        <v>3</v>
      </c>
      <c r="H5574" s="3" t="str" cm="1">
        <f t="array" ref="H5574">_xlfn.IFS(AND(E5574&gt;=4,F5574&gt;=4,G5574&gt;=4),"Champions",AND(E5574&gt;=3,F5574&gt;=3,G5574&gt;=3),"Loyal Customers",AND(E5574&lt;=2,F5574&gt;=3),"At Risk",AND(E5574&lt;=2,F5574&lt;=2,G5574&lt;=2),"Lost",AND(E5574&gt;=4,F5574&lt;=2),"New/Promising",TRUE,"Needs Attention")</f>
        <v>Loyal Customers</v>
      </c>
      <c r="I5574" s="3" t="str">
        <f t="shared" si="91"/>
        <v>Churned</v>
      </c>
      <c r="J5574" s="3" t="str">
        <f>_xlfn.XLOOKUP(A5574,'Country_Lookup'!$D:$D,'Country_Lookup'!$E:$E)</f>
        <v>United Kingdom</v>
      </c>
    </row>
    <row r="5575" spans="1:10" x14ac:dyDescent="0.3">
      <c r="A5575">
        <v>17981</v>
      </c>
      <c r="B5575">
        <v>410</v>
      </c>
      <c r="C5575">
        <v>1</v>
      </c>
      <c r="D5575">
        <v>239.11999999999992</v>
      </c>
      <c r="E5575" cm="1">
        <f t="array" ref="E5575">_xlfn.IFS(B5575&lt;=PERCENTILE($B$3:$B$5882,0.2),5,B5575&lt;=PERCENTILE($B$3:$B$5882,0.4),4,B5575&lt;=PERCENTILE($B$3:$B$5882,0.6),3,B5575&lt;=PERCENTILE($B$3:$B$5882,0.8),2,TRUE,1)</f>
        <v>2</v>
      </c>
      <c r="F5575" cm="1">
        <f t="array" ref="F5575">_xlfn.IFS(C5575&lt;=PERCENTILE($C$3:$C$5882,0.2),1,C5575&lt;=PERCENTILE($C$3:$C$5882,0.4),2,C5575&lt;=PERCENTILE($C$3:$C$5882,0.6),3,C5575&lt;=PERCENTILE($C$3:$C$5882,0.8),4,TRUE,5)</f>
        <v>1</v>
      </c>
      <c r="G5575" cm="1">
        <f t="array" ref="G5575">_xlfn.IFS(D5575&lt;=PERCENTILE($D$3:$D$5882,0.2),1,D5575&lt;=PERCENTILE($D$3:$D$5882,0.4),2,D5575&lt;=PERCENTILE($D$3:$D$5882,0.6),3,D5575&lt;=PERCENTILE($D$3:$D$5882,0.8),4,TRUE,5)</f>
        <v>1</v>
      </c>
      <c r="H5575" s="3" t="str" cm="1">
        <f t="array" ref="H5575">_xlfn.IFS(AND(E5575&gt;=4,F5575&gt;=4,G5575&gt;=4),"Champions",AND(E5575&gt;=3,F5575&gt;=3,G5575&gt;=3),"Loyal Customers",AND(E5575&lt;=2,F5575&gt;=3),"At Risk",AND(E5575&lt;=2,F5575&lt;=2,G5575&lt;=2),"Lost",AND(E5575&gt;=4,F5575&lt;=2),"New/Promising",TRUE,"Needs Attention")</f>
        <v>Lost</v>
      </c>
      <c r="I5575" s="3" t="str">
        <f t="shared" si="91"/>
        <v>Churned</v>
      </c>
      <c r="J5575" s="3" t="str">
        <f>_xlfn.XLOOKUP(A5575,'Country_Lookup'!$D:$D,'Country_Lookup'!$E:$E)</f>
        <v>United Kingdom</v>
      </c>
    </row>
    <row r="5576" spans="1:10" x14ac:dyDescent="0.3">
      <c r="A5576">
        <v>17982</v>
      </c>
      <c r="B5576">
        <v>680</v>
      </c>
      <c r="C5576">
        <v>1</v>
      </c>
      <c r="D5576">
        <v>138.18000000000004</v>
      </c>
      <c r="E5576" cm="1">
        <f t="array" ref="E5576">_xlfn.IFS(B5576&lt;=PERCENTILE($B$3:$B$5882,0.2),5,B5576&lt;=PERCENTILE($B$3:$B$5882,0.4),4,B5576&lt;=PERCENTILE($B$3:$B$5882,0.6),3,B5576&lt;=PERCENTILE($B$3:$B$5882,0.8),2,TRUE,1)</f>
        <v>1</v>
      </c>
      <c r="F5576" cm="1">
        <f t="array" ref="F5576">_xlfn.IFS(C5576&lt;=PERCENTILE($C$3:$C$5882,0.2),1,C5576&lt;=PERCENTILE($C$3:$C$5882,0.4),2,C5576&lt;=PERCENTILE($C$3:$C$5882,0.6),3,C5576&lt;=PERCENTILE($C$3:$C$5882,0.8),4,TRUE,5)</f>
        <v>1</v>
      </c>
      <c r="G5576" cm="1">
        <f t="array" ref="G5576">_xlfn.IFS(D5576&lt;=PERCENTILE($D$3:$D$5882,0.2),1,D5576&lt;=PERCENTILE($D$3:$D$5882,0.4),2,D5576&lt;=PERCENTILE($D$3:$D$5882,0.6),3,D5576&lt;=PERCENTILE($D$3:$D$5882,0.8),4,TRUE,5)</f>
        <v>1</v>
      </c>
      <c r="H5576" s="3" t="str" cm="1">
        <f t="array" ref="H5576">_xlfn.IFS(AND(E5576&gt;=4,F5576&gt;=4,G5576&gt;=4),"Champions",AND(E5576&gt;=3,F5576&gt;=3,G5576&gt;=3),"Loyal Customers",AND(E5576&lt;=2,F5576&gt;=3),"At Risk",AND(E5576&lt;=2,F5576&lt;=2,G5576&lt;=2),"Lost",AND(E5576&gt;=4,F5576&lt;=2),"New/Promising",TRUE,"Needs Attention")</f>
        <v>Lost</v>
      </c>
      <c r="I5576" s="3" t="str">
        <f t="shared" si="91"/>
        <v>Churned</v>
      </c>
      <c r="J5576" s="3" t="str">
        <f>_xlfn.XLOOKUP(A5576,'Country_Lookup'!$D:$D,'Country_Lookup'!$E:$E)</f>
        <v>United Kingdom</v>
      </c>
    </row>
    <row r="5577" spans="1:10" x14ac:dyDescent="0.3">
      <c r="A5577">
        <v>17983</v>
      </c>
      <c r="B5577">
        <v>395</v>
      </c>
      <c r="C5577">
        <v>1</v>
      </c>
      <c r="D5577">
        <v>171.71</v>
      </c>
      <c r="E5577" cm="1">
        <f t="array" ref="E5577">_xlfn.IFS(B5577&lt;=PERCENTILE($B$3:$B$5882,0.2),5,B5577&lt;=PERCENTILE($B$3:$B$5882,0.4),4,B5577&lt;=PERCENTILE($B$3:$B$5882,0.6),3,B5577&lt;=PERCENTILE($B$3:$B$5882,0.8),2,TRUE,1)</f>
        <v>2</v>
      </c>
      <c r="F5577" cm="1">
        <f t="array" ref="F5577">_xlfn.IFS(C5577&lt;=PERCENTILE($C$3:$C$5882,0.2),1,C5577&lt;=PERCENTILE($C$3:$C$5882,0.4),2,C5577&lt;=PERCENTILE($C$3:$C$5882,0.6),3,C5577&lt;=PERCENTILE($C$3:$C$5882,0.8),4,TRUE,5)</f>
        <v>1</v>
      </c>
      <c r="G5577" cm="1">
        <f t="array" ref="G5577">_xlfn.IFS(D5577&lt;=PERCENTILE($D$3:$D$5882,0.2),1,D5577&lt;=PERCENTILE($D$3:$D$5882,0.4),2,D5577&lt;=PERCENTILE($D$3:$D$5882,0.6),3,D5577&lt;=PERCENTILE($D$3:$D$5882,0.8),4,TRUE,5)</f>
        <v>1</v>
      </c>
      <c r="H5577" s="3" t="str" cm="1">
        <f t="array" ref="H5577">_xlfn.IFS(AND(E5577&gt;=4,F5577&gt;=4,G5577&gt;=4),"Champions",AND(E5577&gt;=3,F5577&gt;=3,G5577&gt;=3),"Loyal Customers",AND(E5577&lt;=2,F5577&gt;=3),"At Risk",AND(E5577&lt;=2,F5577&lt;=2,G5577&lt;=2),"Lost",AND(E5577&gt;=4,F5577&lt;=2),"New/Promising",TRUE,"Needs Attention")</f>
        <v>Lost</v>
      </c>
      <c r="I5577" s="3" t="str">
        <f t="shared" si="91"/>
        <v>Churned</v>
      </c>
      <c r="J5577" s="3" t="str">
        <f>_xlfn.XLOOKUP(A5577,'Country_Lookup'!$D:$D,'Country_Lookup'!$E:$E)</f>
        <v>United Kingdom</v>
      </c>
    </row>
    <row r="5578" spans="1:10" x14ac:dyDescent="0.3">
      <c r="A5578">
        <v>17984</v>
      </c>
      <c r="B5578">
        <v>145</v>
      </c>
      <c r="C5578">
        <v>5</v>
      </c>
      <c r="D5578">
        <v>1191.2699999999979</v>
      </c>
      <c r="E5578" cm="1">
        <f t="array" ref="E5578">_xlfn.IFS(B5578&lt;=PERCENTILE($B$3:$B$5882,0.2),5,B5578&lt;=PERCENTILE($B$3:$B$5882,0.4),4,B5578&lt;=PERCENTILE($B$3:$B$5882,0.6),3,B5578&lt;=PERCENTILE($B$3:$B$5882,0.8),2,TRUE,1)</f>
        <v>3</v>
      </c>
      <c r="F5578" cm="1">
        <f t="array" ref="F5578">_xlfn.IFS(C5578&lt;=PERCENTILE($C$3:$C$5882,0.2),1,C5578&lt;=PERCENTILE($C$3:$C$5882,0.4),2,C5578&lt;=PERCENTILE($C$3:$C$5882,0.6),3,C5578&lt;=PERCENTILE($C$3:$C$5882,0.8),4,TRUE,5)</f>
        <v>4</v>
      </c>
      <c r="G5578" cm="1">
        <f t="array" ref="G5578">_xlfn.IFS(D5578&lt;=PERCENTILE($D$3:$D$5882,0.2),1,D5578&lt;=PERCENTILE($D$3:$D$5882,0.4),2,D5578&lt;=PERCENTILE($D$3:$D$5882,0.6),3,D5578&lt;=PERCENTILE($D$3:$D$5882,0.8),4,TRUE,5)</f>
        <v>3</v>
      </c>
      <c r="H5578" s="3" t="str" cm="1">
        <f t="array" ref="H5578">_xlfn.IFS(AND(E5578&gt;=4,F5578&gt;=4,G5578&gt;=4),"Champions",AND(E5578&gt;=3,F5578&gt;=3,G5578&gt;=3),"Loyal Customers",AND(E5578&lt;=2,F5578&gt;=3),"At Risk",AND(E5578&lt;=2,F5578&lt;=2,G5578&lt;=2),"Lost",AND(E5578&gt;=4,F5578&lt;=2),"New/Promising",TRUE,"Needs Attention")</f>
        <v>Loyal Customers</v>
      </c>
      <c r="I5578" s="3" t="str">
        <f t="shared" si="91"/>
        <v>Churned</v>
      </c>
      <c r="J5578" s="3" t="str">
        <f>_xlfn.XLOOKUP(A5578,'Country_Lookup'!$D:$D,'Country_Lookup'!$E:$E)</f>
        <v>United Kingdom</v>
      </c>
    </row>
    <row r="5579" spans="1:10" x14ac:dyDescent="0.3">
      <c r="A5579">
        <v>17985</v>
      </c>
      <c r="B5579">
        <v>22</v>
      </c>
      <c r="C5579">
        <v>1</v>
      </c>
      <c r="D5579">
        <v>634.95000000000027</v>
      </c>
      <c r="E5579" cm="1">
        <f t="array" ref="E5579">_xlfn.IFS(B5579&lt;=PERCENTILE($B$3:$B$5882,0.2),5,B5579&lt;=PERCENTILE($B$3:$B$5882,0.4),4,B5579&lt;=PERCENTILE($B$3:$B$5882,0.6),3,B5579&lt;=PERCENTILE($B$3:$B$5882,0.8),2,TRUE,1)</f>
        <v>4</v>
      </c>
      <c r="F5579" cm="1">
        <f t="array" ref="F5579">_xlfn.IFS(C5579&lt;=PERCENTILE($C$3:$C$5882,0.2),1,C5579&lt;=PERCENTILE($C$3:$C$5882,0.4),2,C5579&lt;=PERCENTILE($C$3:$C$5882,0.6),3,C5579&lt;=PERCENTILE($C$3:$C$5882,0.8),4,TRUE,5)</f>
        <v>1</v>
      </c>
      <c r="G5579" cm="1">
        <f t="array" ref="G5579">_xlfn.IFS(D5579&lt;=PERCENTILE($D$3:$D$5882,0.2),1,D5579&lt;=PERCENTILE($D$3:$D$5882,0.4),2,D5579&lt;=PERCENTILE($D$3:$D$5882,0.6),3,D5579&lt;=PERCENTILE($D$3:$D$5882,0.8),4,TRUE,5)</f>
        <v>3</v>
      </c>
      <c r="H5579" s="3" t="str" cm="1">
        <f t="array" ref="H5579">_xlfn.IFS(AND(E5579&gt;=4,F5579&gt;=4,G5579&gt;=4),"Champions",AND(E5579&gt;=3,F5579&gt;=3,G5579&gt;=3),"Loyal Customers",AND(E5579&lt;=2,F5579&gt;=3),"At Risk",AND(E5579&lt;=2,F5579&lt;=2,G5579&lt;=2),"Lost",AND(E5579&gt;=4,F5579&lt;=2),"New/Promising",TRUE,"Needs Attention")</f>
        <v>New/Promising</v>
      </c>
      <c r="I5579" s="3" t="str">
        <f t="shared" si="91"/>
        <v>Active</v>
      </c>
      <c r="J5579" s="3" t="str">
        <f>_xlfn.XLOOKUP(A5579,'Country_Lookup'!$D:$D,'Country_Lookup'!$E:$E)</f>
        <v>United Kingdom</v>
      </c>
    </row>
    <row r="5580" spans="1:10" x14ac:dyDescent="0.3">
      <c r="A5580">
        <v>17986</v>
      </c>
      <c r="B5580">
        <v>56</v>
      </c>
      <c r="C5580">
        <v>1</v>
      </c>
      <c r="D5580">
        <v>20.8</v>
      </c>
      <c r="E5580" cm="1">
        <f t="array" ref="E5580">_xlfn.IFS(B5580&lt;=PERCENTILE($B$3:$B$5882,0.2),5,B5580&lt;=PERCENTILE($B$3:$B$5882,0.4),4,B5580&lt;=PERCENTILE($B$3:$B$5882,0.6),3,B5580&lt;=PERCENTILE($B$3:$B$5882,0.8),2,TRUE,1)</f>
        <v>4</v>
      </c>
      <c r="F5580" cm="1">
        <f t="array" ref="F5580">_xlfn.IFS(C5580&lt;=PERCENTILE($C$3:$C$5882,0.2),1,C5580&lt;=PERCENTILE($C$3:$C$5882,0.4),2,C5580&lt;=PERCENTILE($C$3:$C$5882,0.6),3,C5580&lt;=PERCENTILE($C$3:$C$5882,0.8),4,TRUE,5)</f>
        <v>1</v>
      </c>
      <c r="G5580" cm="1">
        <f t="array" ref="G5580">_xlfn.IFS(D5580&lt;=PERCENTILE($D$3:$D$5882,0.2),1,D5580&lt;=PERCENTILE($D$3:$D$5882,0.4),2,D5580&lt;=PERCENTILE($D$3:$D$5882,0.6),3,D5580&lt;=PERCENTILE($D$3:$D$5882,0.8),4,TRUE,5)</f>
        <v>1</v>
      </c>
      <c r="H5580" s="3" t="str" cm="1">
        <f t="array" ref="H5580">_xlfn.IFS(AND(E5580&gt;=4,F5580&gt;=4,G5580&gt;=4),"Champions",AND(E5580&gt;=3,F5580&gt;=3,G5580&gt;=3),"Loyal Customers",AND(E5580&lt;=2,F5580&gt;=3),"At Risk",AND(E5580&lt;=2,F5580&lt;=2,G5580&lt;=2),"Lost",AND(E5580&gt;=4,F5580&lt;=2),"New/Promising",TRUE,"Needs Attention")</f>
        <v>New/Promising</v>
      </c>
      <c r="I5580" s="3" t="str">
        <f t="shared" si="91"/>
        <v>Active</v>
      </c>
      <c r="J5580" s="3" t="str">
        <f>_xlfn.XLOOKUP(A5580,'Country_Lookup'!$D:$D,'Country_Lookup'!$E:$E)</f>
        <v>United Kingdom</v>
      </c>
    </row>
    <row r="5581" spans="1:10" x14ac:dyDescent="0.3">
      <c r="A5581">
        <v>17987</v>
      </c>
      <c r="B5581">
        <v>185</v>
      </c>
      <c r="C5581">
        <v>5</v>
      </c>
      <c r="D5581">
        <v>1003.6400000000034</v>
      </c>
      <c r="E5581" cm="1">
        <f t="array" ref="E5581">_xlfn.IFS(B5581&lt;=PERCENTILE($B$3:$B$5882,0.2),5,B5581&lt;=PERCENTILE($B$3:$B$5882,0.4),4,B5581&lt;=PERCENTILE($B$3:$B$5882,0.6),3,B5581&lt;=PERCENTILE($B$3:$B$5882,0.8),2,TRUE,1)</f>
        <v>3</v>
      </c>
      <c r="F5581" cm="1">
        <f t="array" ref="F5581">_xlfn.IFS(C5581&lt;=PERCENTILE($C$3:$C$5882,0.2),1,C5581&lt;=PERCENTILE($C$3:$C$5882,0.4),2,C5581&lt;=PERCENTILE($C$3:$C$5882,0.6),3,C5581&lt;=PERCENTILE($C$3:$C$5882,0.8),4,TRUE,5)</f>
        <v>4</v>
      </c>
      <c r="G5581" cm="1">
        <f t="array" ref="G5581">_xlfn.IFS(D5581&lt;=PERCENTILE($D$3:$D$5882,0.2),1,D5581&lt;=PERCENTILE($D$3:$D$5882,0.4),2,D5581&lt;=PERCENTILE($D$3:$D$5882,0.6),3,D5581&lt;=PERCENTILE($D$3:$D$5882,0.8),4,TRUE,5)</f>
        <v>3</v>
      </c>
      <c r="H5581" s="3" t="str" cm="1">
        <f t="array" ref="H5581">_xlfn.IFS(AND(E5581&gt;=4,F5581&gt;=4,G5581&gt;=4),"Champions",AND(E5581&gt;=3,F5581&gt;=3,G5581&gt;=3),"Loyal Customers",AND(E5581&lt;=2,F5581&gt;=3),"At Risk",AND(E5581&lt;=2,F5581&lt;=2,G5581&lt;=2),"Lost",AND(E5581&gt;=4,F5581&lt;=2),"New/Promising",TRUE,"Needs Attention")</f>
        <v>Loyal Customers</v>
      </c>
      <c r="I5581" s="3" t="str">
        <f t="shared" si="91"/>
        <v>Churned</v>
      </c>
      <c r="J5581" s="3" t="str">
        <f>_xlfn.XLOOKUP(A5581,'Country_Lookup'!$D:$D,'Country_Lookup'!$E:$E)</f>
        <v>United Kingdom</v>
      </c>
    </row>
    <row r="5582" spans="1:10" x14ac:dyDescent="0.3">
      <c r="A5582">
        <v>17988</v>
      </c>
      <c r="B5582">
        <v>11</v>
      </c>
      <c r="C5582">
        <v>14</v>
      </c>
      <c r="D5582">
        <v>489.54000000000048</v>
      </c>
      <c r="E5582" cm="1">
        <f t="array" ref="E5582">_xlfn.IFS(B5582&lt;=PERCENTILE($B$3:$B$5882,0.2),5,B5582&lt;=PERCENTILE($B$3:$B$5882,0.4),4,B5582&lt;=PERCENTILE($B$3:$B$5882,0.6),3,B5582&lt;=PERCENTILE($B$3:$B$5882,0.8),2,TRUE,1)</f>
        <v>5</v>
      </c>
      <c r="F5582" cm="1">
        <f t="array" ref="F5582">_xlfn.IFS(C5582&lt;=PERCENTILE($C$3:$C$5882,0.2),1,C5582&lt;=PERCENTILE($C$3:$C$5882,0.4),2,C5582&lt;=PERCENTILE($C$3:$C$5882,0.6),3,C5582&lt;=PERCENTILE($C$3:$C$5882,0.8),4,TRUE,5)</f>
        <v>5</v>
      </c>
      <c r="G5582" cm="1">
        <f t="array" ref="G5582">_xlfn.IFS(D5582&lt;=PERCENTILE($D$3:$D$5882,0.2),1,D5582&lt;=PERCENTILE($D$3:$D$5882,0.4),2,D5582&lt;=PERCENTILE($D$3:$D$5882,0.6),3,D5582&lt;=PERCENTILE($D$3:$D$5882,0.8),4,TRUE,5)</f>
        <v>2</v>
      </c>
      <c r="H5582" s="3" t="str" cm="1">
        <f t="array" ref="H5582">_xlfn.IFS(AND(E5582&gt;=4,F5582&gt;=4,G5582&gt;=4),"Champions",AND(E5582&gt;=3,F5582&gt;=3,G5582&gt;=3),"Loyal Customers",AND(E5582&lt;=2,F5582&gt;=3),"At Risk",AND(E5582&lt;=2,F5582&lt;=2,G5582&lt;=2),"Lost",AND(E5582&gt;=4,F5582&lt;=2),"New/Promising",TRUE,"Needs Attention")</f>
        <v>Needs Attention</v>
      </c>
      <c r="I5582" s="3" t="str">
        <f t="shared" si="91"/>
        <v>Active</v>
      </c>
      <c r="J5582" s="3" t="str">
        <f>_xlfn.XLOOKUP(A5582,'Country_Lookup'!$D:$D,'Country_Lookup'!$E:$E)</f>
        <v>United Kingdom</v>
      </c>
    </row>
    <row r="5583" spans="1:10" x14ac:dyDescent="0.3">
      <c r="A5583">
        <v>17989</v>
      </c>
      <c r="B5583">
        <v>379</v>
      </c>
      <c r="C5583">
        <v>1</v>
      </c>
      <c r="D5583">
        <v>228.82999999999996</v>
      </c>
      <c r="E5583" cm="1">
        <f t="array" ref="E5583">_xlfn.IFS(B5583&lt;=PERCENTILE($B$3:$B$5882,0.2),5,B5583&lt;=PERCENTILE($B$3:$B$5882,0.4),4,B5583&lt;=PERCENTILE($B$3:$B$5882,0.6),3,B5583&lt;=PERCENTILE($B$3:$B$5882,0.8),2,TRUE,1)</f>
        <v>2</v>
      </c>
      <c r="F5583" cm="1">
        <f t="array" ref="F5583">_xlfn.IFS(C5583&lt;=PERCENTILE($C$3:$C$5882,0.2),1,C5583&lt;=PERCENTILE($C$3:$C$5882,0.4),2,C5583&lt;=PERCENTILE($C$3:$C$5882,0.6),3,C5583&lt;=PERCENTILE($C$3:$C$5882,0.8),4,TRUE,5)</f>
        <v>1</v>
      </c>
      <c r="G5583" cm="1">
        <f t="array" ref="G5583">_xlfn.IFS(D5583&lt;=PERCENTILE($D$3:$D$5882,0.2),1,D5583&lt;=PERCENTILE($D$3:$D$5882,0.4),2,D5583&lt;=PERCENTILE($D$3:$D$5882,0.6),3,D5583&lt;=PERCENTILE($D$3:$D$5882,0.8),4,TRUE,5)</f>
        <v>1</v>
      </c>
      <c r="H5583" s="3" t="str" cm="1">
        <f t="array" ref="H5583">_xlfn.IFS(AND(E5583&gt;=4,F5583&gt;=4,G5583&gt;=4),"Champions",AND(E5583&gt;=3,F5583&gt;=3,G5583&gt;=3),"Loyal Customers",AND(E5583&lt;=2,F5583&gt;=3),"At Risk",AND(E5583&lt;=2,F5583&lt;=2,G5583&lt;=2),"Lost",AND(E5583&gt;=4,F5583&lt;=2),"New/Promising",TRUE,"Needs Attention")</f>
        <v>Lost</v>
      </c>
      <c r="I5583" s="3" t="str">
        <f t="shared" si="91"/>
        <v>Churned</v>
      </c>
      <c r="J5583" s="3" t="str">
        <f>_xlfn.XLOOKUP(A5583,'Country_Lookup'!$D:$D,'Country_Lookup'!$E:$E)</f>
        <v>United Kingdom</v>
      </c>
    </row>
    <row r="5584" spans="1:10" x14ac:dyDescent="0.3">
      <c r="A5584">
        <v>17990</v>
      </c>
      <c r="B5584">
        <v>236</v>
      </c>
      <c r="C5584">
        <v>6</v>
      </c>
      <c r="D5584">
        <v>1527.6100000000004</v>
      </c>
      <c r="E5584" cm="1">
        <f t="array" ref="E5584">_xlfn.IFS(B5584&lt;=PERCENTILE($B$3:$B$5882,0.2),5,B5584&lt;=PERCENTILE($B$3:$B$5882,0.4),4,B5584&lt;=PERCENTILE($B$3:$B$5882,0.6),3,B5584&lt;=PERCENTILE($B$3:$B$5882,0.8),2,TRUE,1)</f>
        <v>2</v>
      </c>
      <c r="F5584" cm="1">
        <f t="array" ref="F5584">_xlfn.IFS(C5584&lt;=PERCENTILE($C$3:$C$5882,0.2),1,C5584&lt;=PERCENTILE($C$3:$C$5882,0.4),2,C5584&lt;=PERCENTILE($C$3:$C$5882,0.6),3,C5584&lt;=PERCENTILE($C$3:$C$5882,0.8),4,TRUE,5)</f>
        <v>4</v>
      </c>
      <c r="G5584" cm="1">
        <f t="array" ref="G5584">_xlfn.IFS(D5584&lt;=PERCENTILE($D$3:$D$5882,0.2),1,D5584&lt;=PERCENTILE($D$3:$D$5882,0.4),2,D5584&lt;=PERCENTILE($D$3:$D$5882,0.6),3,D5584&lt;=PERCENTILE($D$3:$D$5882,0.8),4,TRUE,5)</f>
        <v>4</v>
      </c>
      <c r="H5584" s="3" t="str" cm="1">
        <f t="array" ref="H5584">_xlfn.IFS(AND(E5584&gt;=4,F5584&gt;=4,G5584&gt;=4),"Champions",AND(E5584&gt;=3,F5584&gt;=3,G5584&gt;=3),"Loyal Customers",AND(E5584&lt;=2,F5584&gt;=3),"At Risk",AND(E5584&lt;=2,F5584&lt;=2,G5584&lt;=2),"Lost",AND(E5584&gt;=4,F5584&lt;=2),"New/Promising",TRUE,"Needs Attention")</f>
        <v>At Risk</v>
      </c>
      <c r="I5584" s="3" t="str">
        <f t="shared" si="91"/>
        <v>Churned</v>
      </c>
      <c r="J5584" s="3" t="str">
        <f>_xlfn.XLOOKUP(A5584,'Country_Lookup'!$D:$D,'Country_Lookup'!$E:$E)</f>
        <v>United Kingdom</v>
      </c>
    </row>
    <row r="5585" spans="1:10" x14ac:dyDescent="0.3">
      <c r="A5585">
        <v>17991</v>
      </c>
      <c r="B5585">
        <v>225</v>
      </c>
      <c r="C5585">
        <v>3</v>
      </c>
      <c r="D5585">
        <v>320.54999999999984</v>
      </c>
      <c r="E5585" cm="1">
        <f t="array" ref="E5585">_xlfn.IFS(B5585&lt;=PERCENTILE($B$3:$B$5882,0.2),5,B5585&lt;=PERCENTILE($B$3:$B$5882,0.4),4,B5585&lt;=PERCENTILE($B$3:$B$5882,0.6),3,B5585&lt;=PERCENTILE($B$3:$B$5882,0.8),2,TRUE,1)</f>
        <v>2</v>
      </c>
      <c r="F5585" cm="1">
        <f t="array" ref="F5585">_xlfn.IFS(C5585&lt;=PERCENTILE($C$3:$C$5882,0.2),1,C5585&lt;=PERCENTILE($C$3:$C$5882,0.4),2,C5585&lt;=PERCENTILE($C$3:$C$5882,0.6),3,C5585&lt;=PERCENTILE($C$3:$C$5882,0.8),4,TRUE,5)</f>
        <v>3</v>
      </c>
      <c r="G5585" cm="1">
        <f t="array" ref="G5585">_xlfn.IFS(D5585&lt;=PERCENTILE($D$3:$D$5882,0.2),1,D5585&lt;=PERCENTILE($D$3:$D$5882,0.4),2,D5585&lt;=PERCENTILE($D$3:$D$5882,0.6),3,D5585&lt;=PERCENTILE($D$3:$D$5882,0.8),4,TRUE,5)</f>
        <v>2</v>
      </c>
      <c r="H5585" s="3" t="str" cm="1">
        <f t="array" ref="H5585">_xlfn.IFS(AND(E5585&gt;=4,F5585&gt;=4,G5585&gt;=4),"Champions",AND(E5585&gt;=3,F5585&gt;=3,G5585&gt;=3),"Loyal Customers",AND(E5585&lt;=2,F5585&gt;=3),"At Risk",AND(E5585&lt;=2,F5585&lt;=2,G5585&lt;=2),"Lost",AND(E5585&gt;=4,F5585&lt;=2),"New/Promising",TRUE,"Needs Attention")</f>
        <v>At Risk</v>
      </c>
      <c r="I5585" s="3" t="str">
        <f t="shared" si="91"/>
        <v>Churned</v>
      </c>
      <c r="J5585" s="3" t="str">
        <f>_xlfn.XLOOKUP(A5585,'Country_Lookup'!$D:$D,'Country_Lookup'!$E:$E)</f>
        <v>United Kingdom</v>
      </c>
    </row>
    <row r="5586" spans="1:10" x14ac:dyDescent="0.3">
      <c r="A5586">
        <v>17992</v>
      </c>
      <c r="B5586">
        <v>389</v>
      </c>
      <c r="C5586">
        <v>1</v>
      </c>
      <c r="D5586">
        <v>254.12999999999974</v>
      </c>
      <c r="E5586" cm="1">
        <f t="array" ref="E5586">_xlfn.IFS(B5586&lt;=PERCENTILE($B$3:$B$5882,0.2),5,B5586&lt;=PERCENTILE($B$3:$B$5882,0.4),4,B5586&lt;=PERCENTILE($B$3:$B$5882,0.6),3,B5586&lt;=PERCENTILE($B$3:$B$5882,0.8),2,TRUE,1)</f>
        <v>2</v>
      </c>
      <c r="F5586" cm="1">
        <f t="array" ref="F5586">_xlfn.IFS(C5586&lt;=PERCENTILE($C$3:$C$5882,0.2),1,C5586&lt;=PERCENTILE($C$3:$C$5882,0.4),2,C5586&lt;=PERCENTILE($C$3:$C$5882,0.6),3,C5586&lt;=PERCENTILE($C$3:$C$5882,0.8),4,TRUE,5)</f>
        <v>1</v>
      </c>
      <c r="G5586" cm="1">
        <f t="array" ref="G5586">_xlfn.IFS(D5586&lt;=PERCENTILE($D$3:$D$5882,0.2),1,D5586&lt;=PERCENTILE($D$3:$D$5882,0.4),2,D5586&lt;=PERCENTILE($D$3:$D$5882,0.6),3,D5586&lt;=PERCENTILE($D$3:$D$5882,0.8),4,TRUE,5)</f>
        <v>1</v>
      </c>
      <c r="H5586" s="3" t="str" cm="1">
        <f t="array" ref="H5586">_xlfn.IFS(AND(E5586&gt;=4,F5586&gt;=4,G5586&gt;=4),"Champions",AND(E5586&gt;=3,F5586&gt;=3,G5586&gt;=3),"Loyal Customers",AND(E5586&lt;=2,F5586&gt;=3),"At Risk",AND(E5586&lt;=2,F5586&lt;=2,G5586&lt;=2),"Lost",AND(E5586&gt;=4,F5586&lt;=2),"New/Promising",TRUE,"Needs Attention")</f>
        <v>Lost</v>
      </c>
      <c r="I5586" s="3" t="str">
        <f t="shared" si="91"/>
        <v>Churned</v>
      </c>
      <c r="J5586" s="3" t="str">
        <f>_xlfn.XLOOKUP(A5586,'Country_Lookup'!$D:$D,'Country_Lookup'!$E:$E)</f>
        <v>United Kingdom</v>
      </c>
    </row>
    <row r="5587" spans="1:10" x14ac:dyDescent="0.3">
      <c r="A5587">
        <v>17993</v>
      </c>
      <c r="B5587">
        <v>617</v>
      </c>
      <c r="C5587">
        <v>1</v>
      </c>
      <c r="D5587">
        <v>235.19000000000014</v>
      </c>
      <c r="E5587" cm="1">
        <f t="array" ref="E5587">_xlfn.IFS(B5587&lt;=PERCENTILE($B$3:$B$5882,0.2),5,B5587&lt;=PERCENTILE($B$3:$B$5882,0.4),4,B5587&lt;=PERCENTILE($B$3:$B$5882,0.6),3,B5587&lt;=PERCENTILE($B$3:$B$5882,0.8),2,TRUE,1)</f>
        <v>1</v>
      </c>
      <c r="F5587" cm="1">
        <f t="array" ref="F5587">_xlfn.IFS(C5587&lt;=PERCENTILE($C$3:$C$5882,0.2),1,C5587&lt;=PERCENTILE($C$3:$C$5882,0.4),2,C5587&lt;=PERCENTILE($C$3:$C$5882,0.6),3,C5587&lt;=PERCENTILE($C$3:$C$5882,0.8),4,TRUE,5)</f>
        <v>1</v>
      </c>
      <c r="G5587" cm="1">
        <f t="array" ref="G5587">_xlfn.IFS(D5587&lt;=PERCENTILE($D$3:$D$5882,0.2),1,D5587&lt;=PERCENTILE($D$3:$D$5882,0.4),2,D5587&lt;=PERCENTILE($D$3:$D$5882,0.6),3,D5587&lt;=PERCENTILE($D$3:$D$5882,0.8),4,TRUE,5)</f>
        <v>1</v>
      </c>
      <c r="H5587" s="3" t="str" cm="1">
        <f t="array" ref="H5587">_xlfn.IFS(AND(E5587&gt;=4,F5587&gt;=4,G5587&gt;=4),"Champions",AND(E5587&gt;=3,F5587&gt;=3,G5587&gt;=3),"Loyal Customers",AND(E5587&lt;=2,F5587&gt;=3),"At Risk",AND(E5587&lt;=2,F5587&lt;=2,G5587&lt;=2),"Lost",AND(E5587&gt;=4,F5587&lt;=2),"New/Promising",TRUE,"Needs Attention")</f>
        <v>Lost</v>
      </c>
      <c r="I5587" s="3" t="str">
        <f t="shared" si="91"/>
        <v>Churned</v>
      </c>
      <c r="J5587" s="3" t="str">
        <f>_xlfn.XLOOKUP(A5587,'Country_Lookup'!$D:$D,'Country_Lookup'!$E:$E)</f>
        <v>United Kingdom</v>
      </c>
    </row>
    <row r="5588" spans="1:10" x14ac:dyDescent="0.3">
      <c r="A5588">
        <v>17994</v>
      </c>
      <c r="B5588">
        <v>121</v>
      </c>
      <c r="C5588">
        <v>11</v>
      </c>
      <c r="D5588">
        <v>2313.3199999999888</v>
      </c>
      <c r="E5588" cm="1">
        <f t="array" ref="E5588">_xlfn.IFS(B5588&lt;=PERCENTILE($B$3:$B$5882,0.2),5,B5588&lt;=PERCENTILE($B$3:$B$5882,0.4),4,B5588&lt;=PERCENTILE($B$3:$B$5882,0.6),3,B5588&lt;=PERCENTILE($B$3:$B$5882,0.8),2,TRUE,1)</f>
        <v>3</v>
      </c>
      <c r="F5588" cm="1">
        <f t="array" ref="F5588">_xlfn.IFS(C5588&lt;=PERCENTILE($C$3:$C$5882,0.2),1,C5588&lt;=PERCENTILE($C$3:$C$5882,0.4),2,C5588&lt;=PERCENTILE($C$3:$C$5882,0.6),3,C5588&lt;=PERCENTILE($C$3:$C$5882,0.8),4,TRUE,5)</f>
        <v>5</v>
      </c>
      <c r="G5588" cm="1">
        <f t="array" ref="G5588">_xlfn.IFS(D5588&lt;=PERCENTILE($D$3:$D$5882,0.2),1,D5588&lt;=PERCENTILE($D$3:$D$5882,0.4),2,D5588&lt;=PERCENTILE($D$3:$D$5882,0.6),3,D5588&lt;=PERCENTILE($D$3:$D$5882,0.8),4,TRUE,5)</f>
        <v>4</v>
      </c>
      <c r="H5588" s="3" t="str" cm="1">
        <f t="array" ref="H5588">_xlfn.IFS(AND(E5588&gt;=4,F5588&gt;=4,G5588&gt;=4),"Champions",AND(E5588&gt;=3,F5588&gt;=3,G5588&gt;=3),"Loyal Customers",AND(E5588&lt;=2,F5588&gt;=3),"At Risk",AND(E5588&lt;=2,F5588&lt;=2,G5588&lt;=2),"Lost",AND(E5588&gt;=4,F5588&lt;=2),"New/Promising",TRUE,"Needs Attention")</f>
        <v>Loyal Customers</v>
      </c>
      <c r="I5588" s="3" t="str">
        <f t="shared" si="91"/>
        <v>Churned</v>
      </c>
      <c r="J5588" s="3" t="str">
        <f>_xlfn.XLOOKUP(A5588,'Country_Lookup'!$D:$D,'Country_Lookup'!$E:$E)</f>
        <v>United Kingdom</v>
      </c>
    </row>
    <row r="5589" spans="1:10" x14ac:dyDescent="0.3">
      <c r="A5589">
        <v>17995</v>
      </c>
      <c r="B5589">
        <v>281</v>
      </c>
      <c r="C5589">
        <v>3</v>
      </c>
      <c r="D5589">
        <v>495.47999999999968</v>
      </c>
      <c r="E5589" cm="1">
        <f t="array" ref="E5589">_xlfn.IFS(B5589&lt;=PERCENTILE($B$3:$B$5882,0.2),5,B5589&lt;=PERCENTILE($B$3:$B$5882,0.4),4,B5589&lt;=PERCENTILE($B$3:$B$5882,0.6),3,B5589&lt;=PERCENTILE($B$3:$B$5882,0.8),2,TRUE,1)</f>
        <v>2</v>
      </c>
      <c r="F5589" cm="1">
        <f t="array" ref="F5589">_xlfn.IFS(C5589&lt;=PERCENTILE($C$3:$C$5882,0.2),1,C5589&lt;=PERCENTILE($C$3:$C$5882,0.4),2,C5589&lt;=PERCENTILE($C$3:$C$5882,0.6),3,C5589&lt;=PERCENTILE($C$3:$C$5882,0.8),4,TRUE,5)</f>
        <v>3</v>
      </c>
      <c r="G5589" cm="1">
        <f t="array" ref="G5589">_xlfn.IFS(D5589&lt;=PERCENTILE($D$3:$D$5882,0.2),1,D5589&lt;=PERCENTILE($D$3:$D$5882,0.4),2,D5589&lt;=PERCENTILE($D$3:$D$5882,0.6),3,D5589&lt;=PERCENTILE($D$3:$D$5882,0.8),4,TRUE,5)</f>
        <v>2</v>
      </c>
      <c r="H5589" s="3" t="str" cm="1">
        <f t="array" ref="H5589">_xlfn.IFS(AND(E5589&gt;=4,F5589&gt;=4,G5589&gt;=4),"Champions",AND(E5589&gt;=3,F5589&gt;=3,G5589&gt;=3),"Loyal Customers",AND(E5589&lt;=2,F5589&gt;=3),"At Risk",AND(E5589&lt;=2,F5589&lt;=2,G5589&lt;=2),"Lost",AND(E5589&gt;=4,F5589&lt;=2),"New/Promising",TRUE,"Needs Attention")</f>
        <v>At Risk</v>
      </c>
      <c r="I5589" s="3" t="str">
        <f t="shared" si="91"/>
        <v>Churned</v>
      </c>
      <c r="J5589" s="3" t="str">
        <f>_xlfn.XLOOKUP(A5589,'Country_Lookup'!$D:$D,'Country_Lookup'!$E:$E)</f>
        <v>United Kingdom</v>
      </c>
    </row>
    <row r="5590" spans="1:10" x14ac:dyDescent="0.3">
      <c r="A5590">
        <v>17996</v>
      </c>
      <c r="B5590">
        <v>379</v>
      </c>
      <c r="C5590">
        <v>3</v>
      </c>
      <c r="D5590">
        <v>482.33000000000089</v>
      </c>
      <c r="E5590" cm="1">
        <f t="array" ref="E5590">_xlfn.IFS(B5590&lt;=PERCENTILE($B$3:$B$5882,0.2),5,B5590&lt;=PERCENTILE($B$3:$B$5882,0.4),4,B5590&lt;=PERCENTILE($B$3:$B$5882,0.6),3,B5590&lt;=PERCENTILE($B$3:$B$5882,0.8),2,TRUE,1)</f>
        <v>2</v>
      </c>
      <c r="F5590" cm="1">
        <f t="array" ref="F5590">_xlfn.IFS(C5590&lt;=PERCENTILE($C$3:$C$5882,0.2),1,C5590&lt;=PERCENTILE($C$3:$C$5882,0.4),2,C5590&lt;=PERCENTILE($C$3:$C$5882,0.6),3,C5590&lt;=PERCENTILE($C$3:$C$5882,0.8),4,TRUE,5)</f>
        <v>3</v>
      </c>
      <c r="G5590" cm="1">
        <f t="array" ref="G5590">_xlfn.IFS(D5590&lt;=PERCENTILE($D$3:$D$5882,0.2),1,D5590&lt;=PERCENTILE($D$3:$D$5882,0.4),2,D5590&lt;=PERCENTILE($D$3:$D$5882,0.6),3,D5590&lt;=PERCENTILE($D$3:$D$5882,0.8),4,TRUE,5)</f>
        <v>2</v>
      </c>
      <c r="H5590" s="3" t="str" cm="1">
        <f t="array" ref="H5590">_xlfn.IFS(AND(E5590&gt;=4,F5590&gt;=4,G5590&gt;=4),"Champions",AND(E5590&gt;=3,F5590&gt;=3,G5590&gt;=3),"Loyal Customers",AND(E5590&lt;=2,F5590&gt;=3),"At Risk",AND(E5590&lt;=2,F5590&lt;=2,G5590&lt;=2),"Lost",AND(E5590&gt;=4,F5590&lt;=2),"New/Promising",TRUE,"Needs Attention")</f>
        <v>At Risk</v>
      </c>
      <c r="I5590" s="3" t="str">
        <f t="shared" si="91"/>
        <v>Churned</v>
      </c>
      <c r="J5590" s="3" t="str">
        <f>_xlfn.XLOOKUP(A5590,'Country_Lookup'!$D:$D,'Country_Lookup'!$E:$E)</f>
        <v>United Kingdom</v>
      </c>
    </row>
    <row r="5591" spans="1:10" x14ac:dyDescent="0.3">
      <c r="A5591">
        <v>17997</v>
      </c>
      <c r="B5591">
        <v>74</v>
      </c>
      <c r="C5591">
        <v>8</v>
      </c>
      <c r="D5591">
        <v>1970.6700000000017</v>
      </c>
      <c r="E5591" cm="1">
        <f t="array" ref="E5591">_xlfn.IFS(B5591&lt;=PERCENTILE($B$3:$B$5882,0.2),5,B5591&lt;=PERCENTILE($B$3:$B$5882,0.4),4,B5591&lt;=PERCENTILE($B$3:$B$5882,0.6),3,B5591&lt;=PERCENTILE($B$3:$B$5882,0.8),2,TRUE,1)</f>
        <v>3</v>
      </c>
      <c r="F5591" cm="1">
        <f t="array" ref="F5591">_xlfn.IFS(C5591&lt;=PERCENTILE($C$3:$C$5882,0.2),1,C5591&lt;=PERCENTILE($C$3:$C$5882,0.4),2,C5591&lt;=PERCENTILE($C$3:$C$5882,0.6),3,C5591&lt;=PERCENTILE($C$3:$C$5882,0.8),4,TRUE,5)</f>
        <v>4</v>
      </c>
      <c r="G5591" cm="1">
        <f t="array" ref="G5591">_xlfn.IFS(D5591&lt;=PERCENTILE($D$3:$D$5882,0.2),1,D5591&lt;=PERCENTILE($D$3:$D$5882,0.4),2,D5591&lt;=PERCENTILE($D$3:$D$5882,0.6),3,D5591&lt;=PERCENTILE($D$3:$D$5882,0.8),4,TRUE,5)</f>
        <v>4</v>
      </c>
      <c r="H5591" s="3" t="str" cm="1">
        <f t="array" ref="H5591">_xlfn.IFS(AND(E5591&gt;=4,F5591&gt;=4,G5591&gt;=4),"Champions",AND(E5591&gt;=3,F5591&gt;=3,G5591&gt;=3),"Loyal Customers",AND(E5591&lt;=2,F5591&gt;=3),"At Risk",AND(E5591&lt;=2,F5591&lt;=2,G5591&lt;=2),"Lost",AND(E5591&gt;=4,F5591&lt;=2),"New/Promising",TRUE,"Needs Attention")</f>
        <v>Loyal Customers</v>
      </c>
      <c r="I5591" s="3" t="str">
        <f t="shared" si="91"/>
        <v>Active</v>
      </c>
      <c r="J5591" s="3" t="str">
        <f>_xlfn.XLOOKUP(A5591,'Country_Lookup'!$D:$D,'Country_Lookup'!$E:$E)</f>
        <v>United Kingdom</v>
      </c>
    </row>
    <row r="5592" spans="1:10" x14ac:dyDescent="0.3">
      <c r="A5592">
        <v>17998</v>
      </c>
      <c r="B5592">
        <v>380</v>
      </c>
      <c r="C5592">
        <v>3</v>
      </c>
      <c r="D5592">
        <v>639.24000000000046</v>
      </c>
      <c r="E5592" cm="1">
        <f t="array" ref="E5592">_xlfn.IFS(B5592&lt;=PERCENTILE($B$3:$B$5882,0.2),5,B5592&lt;=PERCENTILE($B$3:$B$5882,0.4),4,B5592&lt;=PERCENTILE($B$3:$B$5882,0.6),3,B5592&lt;=PERCENTILE($B$3:$B$5882,0.8),2,TRUE,1)</f>
        <v>2</v>
      </c>
      <c r="F5592" cm="1">
        <f t="array" ref="F5592">_xlfn.IFS(C5592&lt;=PERCENTILE($C$3:$C$5882,0.2),1,C5592&lt;=PERCENTILE($C$3:$C$5882,0.4),2,C5592&lt;=PERCENTILE($C$3:$C$5882,0.6),3,C5592&lt;=PERCENTILE($C$3:$C$5882,0.8),4,TRUE,5)</f>
        <v>3</v>
      </c>
      <c r="G5592" cm="1">
        <f t="array" ref="G5592">_xlfn.IFS(D5592&lt;=PERCENTILE($D$3:$D$5882,0.2),1,D5592&lt;=PERCENTILE($D$3:$D$5882,0.4),2,D5592&lt;=PERCENTILE($D$3:$D$5882,0.6),3,D5592&lt;=PERCENTILE($D$3:$D$5882,0.8),4,TRUE,5)</f>
        <v>3</v>
      </c>
      <c r="H5592" s="3" t="str" cm="1">
        <f t="array" ref="H5592">_xlfn.IFS(AND(E5592&gt;=4,F5592&gt;=4,G5592&gt;=4),"Champions",AND(E5592&gt;=3,F5592&gt;=3,G5592&gt;=3),"Loyal Customers",AND(E5592&lt;=2,F5592&gt;=3),"At Risk",AND(E5592&lt;=2,F5592&lt;=2,G5592&lt;=2),"Lost",AND(E5592&gt;=4,F5592&lt;=2),"New/Promising",TRUE,"Needs Attention")</f>
        <v>At Risk</v>
      </c>
      <c r="I5592" s="3" t="str">
        <f t="shared" si="91"/>
        <v>Churned</v>
      </c>
      <c r="J5592" s="3" t="str">
        <f>_xlfn.XLOOKUP(A5592,'Country_Lookup'!$D:$D,'Country_Lookup'!$E:$E)</f>
        <v>United Kingdom</v>
      </c>
    </row>
    <row r="5593" spans="1:10" x14ac:dyDescent="0.3">
      <c r="A5593">
        <v>17999</v>
      </c>
      <c r="B5593">
        <v>37</v>
      </c>
      <c r="C5593">
        <v>3</v>
      </c>
      <c r="D5593">
        <v>730.89999999999714</v>
      </c>
      <c r="E5593" cm="1">
        <f t="array" ref="E5593">_xlfn.IFS(B5593&lt;=PERCENTILE($B$3:$B$5882,0.2),5,B5593&lt;=PERCENTILE($B$3:$B$5882,0.4),4,B5593&lt;=PERCENTILE($B$3:$B$5882,0.6),3,B5593&lt;=PERCENTILE($B$3:$B$5882,0.8),2,TRUE,1)</f>
        <v>4</v>
      </c>
      <c r="F5593" cm="1">
        <f t="array" ref="F5593">_xlfn.IFS(C5593&lt;=PERCENTILE($C$3:$C$5882,0.2),1,C5593&lt;=PERCENTILE($C$3:$C$5882,0.4),2,C5593&lt;=PERCENTILE($C$3:$C$5882,0.6),3,C5593&lt;=PERCENTILE($C$3:$C$5882,0.8),4,TRUE,5)</f>
        <v>3</v>
      </c>
      <c r="G5593" cm="1">
        <f t="array" ref="G5593">_xlfn.IFS(D5593&lt;=PERCENTILE($D$3:$D$5882,0.2),1,D5593&lt;=PERCENTILE($D$3:$D$5882,0.4),2,D5593&lt;=PERCENTILE($D$3:$D$5882,0.6),3,D5593&lt;=PERCENTILE($D$3:$D$5882,0.8),4,TRUE,5)</f>
        <v>3</v>
      </c>
      <c r="H5593" s="3" t="str" cm="1">
        <f t="array" ref="H5593">_xlfn.IFS(AND(E5593&gt;=4,F5593&gt;=4,G5593&gt;=4),"Champions",AND(E5593&gt;=3,F5593&gt;=3,G5593&gt;=3),"Loyal Customers",AND(E5593&lt;=2,F5593&gt;=3),"At Risk",AND(E5593&lt;=2,F5593&lt;=2,G5593&lt;=2),"Lost",AND(E5593&gt;=4,F5593&lt;=2),"New/Promising",TRUE,"Needs Attention")</f>
        <v>Loyal Customers</v>
      </c>
      <c r="I5593" s="3" t="str">
        <f t="shared" si="91"/>
        <v>Active</v>
      </c>
      <c r="J5593" s="3" t="str">
        <f>_xlfn.XLOOKUP(A5593,'Country_Lookup'!$D:$D,'Country_Lookup'!$E:$E)</f>
        <v>United Kingdom</v>
      </c>
    </row>
    <row r="5594" spans="1:10" x14ac:dyDescent="0.3">
      <c r="A5594">
        <v>18000</v>
      </c>
      <c r="B5594">
        <v>564</v>
      </c>
      <c r="C5594">
        <v>1</v>
      </c>
      <c r="D5594">
        <v>124.25</v>
      </c>
      <c r="E5594" cm="1">
        <f t="array" ref="E5594">_xlfn.IFS(B5594&lt;=PERCENTILE($B$3:$B$5882,0.2),5,B5594&lt;=PERCENTILE($B$3:$B$5882,0.4),4,B5594&lt;=PERCENTILE($B$3:$B$5882,0.6),3,B5594&lt;=PERCENTILE($B$3:$B$5882,0.8),2,TRUE,1)</f>
        <v>1</v>
      </c>
      <c r="F5594" cm="1">
        <f t="array" ref="F5594">_xlfn.IFS(C5594&lt;=PERCENTILE($C$3:$C$5882,0.2),1,C5594&lt;=PERCENTILE($C$3:$C$5882,0.4),2,C5594&lt;=PERCENTILE($C$3:$C$5882,0.6),3,C5594&lt;=PERCENTILE($C$3:$C$5882,0.8),4,TRUE,5)</f>
        <v>1</v>
      </c>
      <c r="G5594" cm="1">
        <f t="array" ref="G5594">_xlfn.IFS(D5594&lt;=PERCENTILE($D$3:$D$5882,0.2),1,D5594&lt;=PERCENTILE($D$3:$D$5882,0.4),2,D5594&lt;=PERCENTILE($D$3:$D$5882,0.6),3,D5594&lt;=PERCENTILE($D$3:$D$5882,0.8),4,TRUE,5)</f>
        <v>1</v>
      </c>
      <c r="H5594" s="3" t="str" cm="1">
        <f t="array" ref="H5594">_xlfn.IFS(AND(E5594&gt;=4,F5594&gt;=4,G5594&gt;=4),"Champions",AND(E5594&gt;=3,F5594&gt;=3,G5594&gt;=3),"Loyal Customers",AND(E5594&lt;=2,F5594&gt;=3),"At Risk",AND(E5594&lt;=2,F5594&lt;=2,G5594&lt;=2),"Lost",AND(E5594&gt;=4,F5594&lt;=2),"New/Promising",TRUE,"Needs Attention")</f>
        <v>Lost</v>
      </c>
      <c r="I5594" s="3" t="str">
        <f t="shared" si="91"/>
        <v>Churned</v>
      </c>
      <c r="J5594" s="3" t="str">
        <f>_xlfn.XLOOKUP(A5594,'Country_Lookup'!$D:$D,'Country_Lookup'!$E:$E)</f>
        <v>United Kingdom</v>
      </c>
    </row>
    <row r="5595" spans="1:10" x14ac:dyDescent="0.3">
      <c r="A5595">
        <v>18001</v>
      </c>
      <c r="B5595">
        <v>12</v>
      </c>
      <c r="C5595">
        <v>6</v>
      </c>
      <c r="D5595">
        <v>953.83999999999753</v>
      </c>
      <c r="E5595" cm="1">
        <f t="array" ref="E5595">_xlfn.IFS(B5595&lt;=PERCENTILE($B$3:$B$5882,0.2),5,B5595&lt;=PERCENTILE($B$3:$B$5882,0.4),4,B5595&lt;=PERCENTILE($B$3:$B$5882,0.6),3,B5595&lt;=PERCENTILE($B$3:$B$5882,0.8),2,TRUE,1)</f>
        <v>5</v>
      </c>
      <c r="F5595" cm="1">
        <f t="array" ref="F5595">_xlfn.IFS(C5595&lt;=PERCENTILE($C$3:$C$5882,0.2),1,C5595&lt;=PERCENTILE($C$3:$C$5882,0.4),2,C5595&lt;=PERCENTILE($C$3:$C$5882,0.6),3,C5595&lt;=PERCENTILE($C$3:$C$5882,0.8),4,TRUE,5)</f>
        <v>4</v>
      </c>
      <c r="G5595" cm="1">
        <f t="array" ref="G5595">_xlfn.IFS(D5595&lt;=PERCENTILE($D$3:$D$5882,0.2),1,D5595&lt;=PERCENTILE($D$3:$D$5882,0.4),2,D5595&lt;=PERCENTILE($D$3:$D$5882,0.6),3,D5595&lt;=PERCENTILE($D$3:$D$5882,0.8),4,TRUE,5)</f>
        <v>3</v>
      </c>
      <c r="H5595" s="3" t="str" cm="1">
        <f t="array" ref="H5595">_xlfn.IFS(AND(E5595&gt;=4,F5595&gt;=4,G5595&gt;=4),"Champions",AND(E5595&gt;=3,F5595&gt;=3,G5595&gt;=3),"Loyal Customers",AND(E5595&lt;=2,F5595&gt;=3),"At Risk",AND(E5595&lt;=2,F5595&lt;=2,G5595&lt;=2),"Lost",AND(E5595&gt;=4,F5595&lt;=2),"New/Promising",TRUE,"Needs Attention")</f>
        <v>Loyal Customers</v>
      </c>
      <c r="I5595" s="3" t="str">
        <f t="shared" si="91"/>
        <v>Active</v>
      </c>
      <c r="J5595" s="3" t="str">
        <f>_xlfn.XLOOKUP(A5595,'Country_Lookup'!$D:$D,'Country_Lookup'!$E:$E)</f>
        <v>United Kingdom</v>
      </c>
    </row>
    <row r="5596" spans="1:10" x14ac:dyDescent="0.3">
      <c r="A5596">
        <v>18002</v>
      </c>
      <c r="B5596">
        <v>375</v>
      </c>
      <c r="C5596">
        <v>4</v>
      </c>
      <c r="D5596">
        <v>249.92000000000007</v>
      </c>
      <c r="E5596" cm="1">
        <f t="array" ref="E5596">_xlfn.IFS(B5596&lt;=PERCENTILE($B$3:$B$5882,0.2),5,B5596&lt;=PERCENTILE($B$3:$B$5882,0.4),4,B5596&lt;=PERCENTILE($B$3:$B$5882,0.6),3,B5596&lt;=PERCENTILE($B$3:$B$5882,0.8),2,TRUE,1)</f>
        <v>2</v>
      </c>
      <c r="F5596" cm="1">
        <f t="array" ref="F5596">_xlfn.IFS(C5596&lt;=PERCENTILE($C$3:$C$5882,0.2),1,C5596&lt;=PERCENTILE($C$3:$C$5882,0.4),2,C5596&lt;=PERCENTILE($C$3:$C$5882,0.6),3,C5596&lt;=PERCENTILE($C$3:$C$5882,0.8),4,TRUE,5)</f>
        <v>3</v>
      </c>
      <c r="G5596" cm="1">
        <f t="array" ref="G5596">_xlfn.IFS(D5596&lt;=PERCENTILE($D$3:$D$5882,0.2),1,D5596&lt;=PERCENTILE($D$3:$D$5882,0.4),2,D5596&lt;=PERCENTILE($D$3:$D$5882,0.6),3,D5596&lt;=PERCENTILE($D$3:$D$5882,0.8),4,TRUE,5)</f>
        <v>1</v>
      </c>
      <c r="H5596" s="3" t="str" cm="1">
        <f t="array" ref="H5596">_xlfn.IFS(AND(E5596&gt;=4,F5596&gt;=4,G5596&gt;=4),"Champions",AND(E5596&gt;=3,F5596&gt;=3,G5596&gt;=3),"Loyal Customers",AND(E5596&lt;=2,F5596&gt;=3),"At Risk",AND(E5596&lt;=2,F5596&lt;=2,G5596&lt;=2),"Lost",AND(E5596&gt;=4,F5596&lt;=2),"New/Promising",TRUE,"Needs Attention")</f>
        <v>At Risk</v>
      </c>
      <c r="I5596" s="3" t="str">
        <f t="shared" si="91"/>
        <v>Churned</v>
      </c>
      <c r="J5596" s="3" t="str">
        <f>_xlfn.XLOOKUP(A5596,'Country_Lookup'!$D:$D,'Country_Lookup'!$E:$E)</f>
        <v>United Kingdom</v>
      </c>
    </row>
    <row r="5597" spans="1:10" x14ac:dyDescent="0.3">
      <c r="A5597">
        <v>18003</v>
      </c>
      <c r="B5597">
        <v>376</v>
      </c>
      <c r="C5597">
        <v>1</v>
      </c>
      <c r="D5597">
        <v>358.6099999999999</v>
      </c>
      <c r="E5597" cm="1">
        <f t="array" ref="E5597">_xlfn.IFS(B5597&lt;=PERCENTILE($B$3:$B$5882,0.2),5,B5597&lt;=PERCENTILE($B$3:$B$5882,0.4),4,B5597&lt;=PERCENTILE($B$3:$B$5882,0.6),3,B5597&lt;=PERCENTILE($B$3:$B$5882,0.8),2,TRUE,1)</f>
        <v>2</v>
      </c>
      <c r="F5597" cm="1">
        <f t="array" ref="F5597">_xlfn.IFS(C5597&lt;=PERCENTILE($C$3:$C$5882,0.2),1,C5597&lt;=PERCENTILE($C$3:$C$5882,0.4),2,C5597&lt;=PERCENTILE($C$3:$C$5882,0.6),3,C5597&lt;=PERCENTILE($C$3:$C$5882,0.8),4,TRUE,5)</f>
        <v>1</v>
      </c>
      <c r="G5597" cm="1">
        <f t="array" ref="G5597">_xlfn.IFS(D5597&lt;=PERCENTILE($D$3:$D$5882,0.2),1,D5597&lt;=PERCENTILE($D$3:$D$5882,0.4),2,D5597&lt;=PERCENTILE($D$3:$D$5882,0.6),3,D5597&lt;=PERCENTILE($D$3:$D$5882,0.8),4,TRUE,5)</f>
        <v>2</v>
      </c>
      <c r="H5597" s="3" t="str" cm="1">
        <f t="array" ref="H5597">_xlfn.IFS(AND(E5597&gt;=4,F5597&gt;=4,G5597&gt;=4),"Champions",AND(E5597&gt;=3,F5597&gt;=3,G5597&gt;=3),"Loyal Customers",AND(E5597&lt;=2,F5597&gt;=3),"At Risk",AND(E5597&lt;=2,F5597&lt;=2,G5597&lt;=2),"Lost",AND(E5597&gt;=4,F5597&lt;=2),"New/Promising",TRUE,"Needs Attention")</f>
        <v>Lost</v>
      </c>
      <c r="I5597" s="3" t="str">
        <f t="shared" si="91"/>
        <v>Churned</v>
      </c>
      <c r="J5597" s="3" t="str">
        <f>_xlfn.XLOOKUP(A5597,'Country_Lookup'!$D:$D,'Country_Lookup'!$E:$E)</f>
        <v>United Kingdom</v>
      </c>
    </row>
    <row r="5598" spans="1:10" x14ac:dyDescent="0.3">
      <c r="A5598">
        <v>18004</v>
      </c>
      <c r="B5598">
        <v>362</v>
      </c>
      <c r="C5598">
        <v>1</v>
      </c>
      <c r="D5598">
        <v>169.47000000000006</v>
      </c>
      <c r="E5598" cm="1">
        <f t="array" ref="E5598">_xlfn.IFS(B5598&lt;=PERCENTILE($B$3:$B$5882,0.2),5,B5598&lt;=PERCENTILE($B$3:$B$5882,0.4),4,B5598&lt;=PERCENTILE($B$3:$B$5882,0.6),3,B5598&lt;=PERCENTILE($B$3:$B$5882,0.8),2,TRUE,1)</f>
        <v>2</v>
      </c>
      <c r="F5598" cm="1">
        <f t="array" ref="F5598">_xlfn.IFS(C5598&lt;=PERCENTILE($C$3:$C$5882,0.2),1,C5598&lt;=PERCENTILE($C$3:$C$5882,0.4),2,C5598&lt;=PERCENTILE($C$3:$C$5882,0.6),3,C5598&lt;=PERCENTILE($C$3:$C$5882,0.8),4,TRUE,5)</f>
        <v>1</v>
      </c>
      <c r="G5598" cm="1">
        <f t="array" ref="G5598">_xlfn.IFS(D5598&lt;=PERCENTILE($D$3:$D$5882,0.2),1,D5598&lt;=PERCENTILE($D$3:$D$5882,0.4),2,D5598&lt;=PERCENTILE($D$3:$D$5882,0.6),3,D5598&lt;=PERCENTILE($D$3:$D$5882,0.8),4,TRUE,5)</f>
        <v>1</v>
      </c>
      <c r="H5598" s="3" t="str" cm="1">
        <f t="array" ref="H5598">_xlfn.IFS(AND(E5598&gt;=4,F5598&gt;=4,G5598&gt;=4),"Champions",AND(E5598&gt;=3,F5598&gt;=3,G5598&gt;=3),"Loyal Customers",AND(E5598&lt;=2,F5598&gt;=3),"At Risk",AND(E5598&lt;=2,F5598&lt;=2,G5598&lt;=2),"Lost",AND(E5598&gt;=4,F5598&lt;=2),"New/Promising",TRUE,"Needs Attention")</f>
        <v>Lost</v>
      </c>
      <c r="I5598" s="3" t="str">
        <f t="shared" si="91"/>
        <v>Churned</v>
      </c>
      <c r="J5598" s="3" t="str">
        <f>_xlfn.XLOOKUP(A5598,'Country_Lookup'!$D:$D,'Country_Lookup'!$E:$E)</f>
        <v>United Kingdom</v>
      </c>
    </row>
    <row r="5599" spans="1:10" x14ac:dyDescent="0.3">
      <c r="A5599">
        <v>18005</v>
      </c>
      <c r="B5599">
        <v>3</v>
      </c>
      <c r="C5599">
        <v>2</v>
      </c>
      <c r="D5599">
        <v>249.71999999999974</v>
      </c>
      <c r="E5599" cm="1">
        <f t="array" ref="E5599">_xlfn.IFS(B5599&lt;=PERCENTILE($B$3:$B$5882,0.2),5,B5599&lt;=PERCENTILE($B$3:$B$5882,0.4),4,B5599&lt;=PERCENTILE($B$3:$B$5882,0.6),3,B5599&lt;=PERCENTILE($B$3:$B$5882,0.8),2,TRUE,1)</f>
        <v>5</v>
      </c>
      <c r="F5599" cm="1">
        <f t="array" ref="F5599">_xlfn.IFS(C5599&lt;=PERCENTILE($C$3:$C$5882,0.2),1,C5599&lt;=PERCENTILE($C$3:$C$5882,0.4),2,C5599&lt;=PERCENTILE($C$3:$C$5882,0.6),3,C5599&lt;=PERCENTILE($C$3:$C$5882,0.8),4,TRUE,5)</f>
        <v>2</v>
      </c>
      <c r="G5599" cm="1">
        <f t="array" ref="G5599">_xlfn.IFS(D5599&lt;=PERCENTILE($D$3:$D$5882,0.2),1,D5599&lt;=PERCENTILE($D$3:$D$5882,0.4),2,D5599&lt;=PERCENTILE($D$3:$D$5882,0.6),3,D5599&lt;=PERCENTILE($D$3:$D$5882,0.8),4,TRUE,5)</f>
        <v>1</v>
      </c>
      <c r="H5599" s="3" t="str" cm="1">
        <f t="array" ref="H5599">_xlfn.IFS(AND(E5599&gt;=4,F5599&gt;=4,G5599&gt;=4),"Champions",AND(E5599&gt;=3,F5599&gt;=3,G5599&gt;=3),"Loyal Customers",AND(E5599&lt;=2,F5599&gt;=3),"At Risk",AND(E5599&lt;=2,F5599&lt;=2,G5599&lt;=2),"Lost",AND(E5599&gt;=4,F5599&lt;=2),"New/Promising",TRUE,"Needs Attention")</f>
        <v>New/Promising</v>
      </c>
      <c r="I5599" s="3" t="str">
        <f t="shared" si="91"/>
        <v>Active</v>
      </c>
      <c r="J5599" s="3" t="str">
        <f>_xlfn.XLOOKUP(A5599,'Country_Lookup'!$D:$D,'Country_Lookup'!$E:$E)</f>
        <v>United Kingdom</v>
      </c>
    </row>
    <row r="5600" spans="1:10" x14ac:dyDescent="0.3">
      <c r="A5600">
        <v>18006</v>
      </c>
      <c r="B5600">
        <v>23</v>
      </c>
      <c r="C5600">
        <v>4</v>
      </c>
      <c r="D5600">
        <v>997.86000000000047</v>
      </c>
      <c r="E5600" cm="1">
        <f t="array" ref="E5600">_xlfn.IFS(B5600&lt;=PERCENTILE($B$3:$B$5882,0.2),5,B5600&lt;=PERCENTILE($B$3:$B$5882,0.4),4,B5600&lt;=PERCENTILE($B$3:$B$5882,0.6),3,B5600&lt;=PERCENTILE($B$3:$B$5882,0.8),2,TRUE,1)</f>
        <v>4</v>
      </c>
      <c r="F5600" cm="1">
        <f t="array" ref="F5600">_xlfn.IFS(C5600&lt;=PERCENTILE($C$3:$C$5882,0.2),1,C5600&lt;=PERCENTILE($C$3:$C$5882,0.4),2,C5600&lt;=PERCENTILE($C$3:$C$5882,0.6),3,C5600&lt;=PERCENTILE($C$3:$C$5882,0.8),4,TRUE,5)</f>
        <v>3</v>
      </c>
      <c r="G5600" cm="1">
        <f t="array" ref="G5600">_xlfn.IFS(D5600&lt;=PERCENTILE($D$3:$D$5882,0.2),1,D5600&lt;=PERCENTILE($D$3:$D$5882,0.4),2,D5600&lt;=PERCENTILE($D$3:$D$5882,0.6),3,D5600&lt;=PERCENTILE($D$3:$D$5882,0.8),4,TRUE,5)</f>
        <v>3</v>
      </c>
      <c r="H5600" s="3" t="str" cm="1">
        <f t="array" ref="H5600">_xlfn.IFS(AND(E5600&gt;=4,F5600&gt;=4,G5600&gt;=4),"Champions",AND(E5600&gt;=3,F5600&gt;=3,G5600&gt;=3),"Loyal Customers",AND(E5600&lt;=2,F5600&gt;=3),"At Risk",AND(E5600&lt;=2,F5600&lt;=2,G5600&lt;=2),"Lost",AND(E5600&gt;=4,F5600&lt;=2),"New/Promising",TRUE,"Needs Attention")</f>
        <v>Loyal Customers</v>
      </c>
      <c r="I5600" s="3" t="str">
        <f t="shared" si="91"/>
        <v>Active</v>
      </c>
      <c r="J5600" s="3" t="str">
        <f>_xlfn.XLOOKUP(A5600,'Country_Lookup'!$D:$D,'Country_Lookup'!$E:$E)</f>
        <v>United Kingdom</v>
      </c>
    </row>
    <row r="5601" spans="1:10" x14ac:dyDescent="0.3">
      <c r="A5601">
        <v>18007</v>
      </c>
      <c r="B5601">
        <v>392</v>
      </c>
      <c r="C5601">
        <v>1</v>
      </c>
      <c r="D5601">
        <v>220.31999999999985</v>
      </c>
      <c r="E5601" cm="1">
        <f t="array" ref="E5601">_xlfn.IFS(B5601&lt;=PERCENTILE($B$3:$B$5882,0.2),5,B5601&lt;=PERCENTILE($B$3:$B$5882,0.4),4,B5601&lt;=PERCENTILE($B$3:$B$5882,0.6),3,B5601&lt;=PERCENTILE($B$3:$B$5882,0.8),2,TRUE,1)</f>
        <v>2</v>
      </c>
      <c r="F5601" cm="1">
        <f t="array" ref="F5601">_xlfn.IFS(C5601&lt;=PERCENTILE($C$3:$C$5882,0.2),1,C5601&lt;=PERCENTILE($C$3:$C$5882,0.4),2,C5601&lt;=PERCENTILE($C$3:$C$5882,0.6),3,C5601&lt;=PERCENTILE($C$3:$C$5882,0.8),4,TRUE,5)</f>
        <v>1</v>
      </c>
      <c r="G5601" cm="1">
        <f t="array" ref="G5601">_xlfn.IFS(D5601&lt;=PERCENTILE($D$3:$D$5882,0.2),1,D5601&lt;=PERCENTILE($D$3:$D$5882,0.4),2,D5601&lt;=PERCENTILE($D$3:$D$5882,0.6),3,D5601&lt;=PERCENTILE($D$3:$D$5882,0.8),4,TRUE,5)</f>
        <v>1</v>
      </c>
      <c r="H5601" s="3" t="str" cm="1">
        <f t="array" ref="H5601">_xlfn.IFS(AND(E5601&gt;=4,F5601&gt;=4,G5601&gt;=4),"Champions",AND(E5601&gt;=3,F5601&gt;=3,G5601&gt;=3),"Loyal Customers",AND(E5601&lt;=2,F5601&gt;=3),"At Risk",AND(E5601&lt;=2,F5601&lt;=2,G5601&lt;=2),"Lost",AND(E5601&gt;=4,F5601&lt;=2),"New/Promising",TRUE,"Needs Attention")</f>
        <v>Lost</v>
      </c>
      <c r="I5601" s="3" t="str">
        <f t="shared" si="91"/>
        <v>Churned</v>
      </c>
      <c r="J5601" s="3" t="str">
        <f>_xlfn.XLOOKUP(A5601,'Country_Lookup'!$D:$D,'Country_Lookup'!$E:$E)</f>
        <v>United Kingdom</v>
      </c>
    </row>
    <row r="5602" spans="1:10" x14ac:dyDescent="0.3">
      <c r="A5602">
        <v>18008</v>
      </c>
      <c r="B5602">
        <v>70</v>
      </c>
      <c r="C5602">
        <v>23</v>
      </c>
      <c r="D5602">
        <v>19787.129999999946</v>
      </c>
      <c r="E5602" cm="1">
        <f t="array" ref="E5602">_xlfn.IFS(B5602&lt;=PERCENTILE($B$3:$B$5882,0.2),5,B5602&lt;=PERCENTILE($B$3:$B$5882,0.4),4,B5602&lt;=PERCENTILE($B$3:$B$5882,0.6),3,B5602&lt;=PERCENTILE($B$3:$B$5882,0.8),2,TRUE,1)</f>
        <v>3</v>
      </c>
      <c r="F5602" cm="1">
        <f t="array" ref="F5602">_xlfn.IFS(C5602&lt;=PERCENTILE($C$3:$C$5882,0.2),1,C5602&lt;=PERCENTILE($C$3:$C$5882,0.4),2,C5602&lt;=PERCENTILE($C$3:$C$5882,0.6),3,C5602&lt;=PERCENTILE($C$3:$C$5882,0.8),4,TRUE,5)</f>
        <v>5</v>
      </c>
      <c r="G5602" cm="1">
        <f t="array" ref="G5602">_xlfn.IFS(D5602&lt;=PERCENTILE($D$3:$D$5882,0.2),1,D5602&lt;=PERCENTILE($D$3:$D$5882,0.4),2,D5602&lt;=PERCENTILE($D$3:$D$5882,0.6),3,D5602&lt;=PERCENTILE($D$3:$D$5882,0.8),4,TRUE,5)</f>
        <v>5</v>
      </c>
      <c r="H5602" s="3" t="str" cm="1">
        <f t="array" ref="H5602">_xlfn.IFS(AND(E5602&gt;=4,F5602&gt;=4,G5602&gt;=4),"Champions",AND(E5602&gt;=3,F5602&gt;=3,G5602&gt;=3),"Loyal Customers",AND(E5602&lt;=2,F5602&gt;=3),"At Risk",AND(E5602&lt;=2,F5602&lt;=2,G5602&lt;=2),"Lost",AND(E5602&gt;=4,F5602&lt;=2),"New/Promising",TRUE,"Needs Attention")</f>
        <v>Loyal Customers</v>
      </c>
      <c r="I5602" s="3" t="str">
        <f t="shared" si="91"/>
        <v>Active</v>
      </c>
      <c r="J5602" s="3" t="str">
        <f>_xlfn.XLOOKUP(A5602,'Country_Lookup'!$D:$D,'Country_Lookup'!$E:$E)</f>
        <v>United Kingdom</v>
      </c>
    </row>
    <row r="5603" spans="1:10" x14ac:dyDescent="0.3">
      <c r="A5603">
        <v>18009</v>
      </c>
      <c r="B5603">
        <v>235</v>
      </c>
      <c r="C5603">
        <v>8</v>
      </c>
      <c r="D5603">
        <v>2155.8300000000004</v>
      </c>
      <c r="E5603" cm="1">
        <f t="array" ref="E5603">_xlfn.IFS(B5603&lt;=PERCENTILE($B$3:$B$5882,0.2),5,B5603&lt;=PERCENTILE($B$3:$B$5882,0.4),4,B5603&lt;=PERCENTILE($B$3:$B$5882,0.6),3,B5603&lt;=PERCENTILE($B$3:$B$5882,0.8),2,TRUE,1)</f>
        <v>2</v>
      </c>
      <c r="F5603" cm="1">
        <f t="array" ref="F5603">_xlfn.IFS(C5603&lt;=PERCENTILE($C$3:$C$5882,0.2),1,C5603&lt;=PERCENTILE($C$3:$C$5882,0.4),2,C5603&lt;=PERCENTILE($C$3:$C$5882,0.6),3,C5603&lt;=PERCENTILE($C$3:$C$5882,0.8),4,TRUE,5)</f>
        <v>4</v>
      </c>
      <c r="G5603" cm="1">
        <f t="array" ref="G5603">_xlfn.IFS(D5603&lt;=PERCENTILE($D$3:$D$5882,0.2),1,D5603&lt;=PERCENTILE($D$3:$D$5882,0.4),2,D5603&lt;=PERCENTILE($D$3:$D$5882,0.6),3,D5603&lt;=PERCENTILE($D$3:$D$5882,0.8),4,TRUE,5)</f>
        <v>4</v>
      </c>
      <c r="H5603" s="3" t="str" cm="1">
        <f t="array" ref="H5603">_xlfn.IFS(AND(E5603&gt;=4,F5603&gt;=4,G5603&gt;=4),"Champions",AND(E5603&gt;=3,F5603&gt;=3,G5603&gt;=3),"Loyal Customers",AND(E5603&lt;=2,F5603&gt;=3),"At Risk",AND(E5603&lt;=2,F5603&lt;=2,G5603&lt;=2),"Lost",AND(E5603&gt;=4,F5603&lt;=2),"New/Promising",TRUE,"Needs Attention")</f>
        <v>At Risk</v>
      </c>
      <c r="I5603" s="3" t="str">
        <f t="shared" si="91"/>
        <v>Churned</v>
      </c>
      <c r="J5603" s="3" t="str">
        <f>_xlfn.XLOOKUP(A5603,'Country_Lookup'!$D:$D,'Country_Lookup'!$E:$E)</f>
        <v>United Kingdom</v>
      </c>
    </row>
    <row r="5604" spans="1:10" x14ac:dyDescent="0.3">
      <c r="A5604">
        <v>18010</v>
      </c>
      <c r="B5604">
        <v>256</v>
      </c>
      <c r="C5604">
        <v>1</v>
      </c>
      <c r="D5604">
        <v>174.8</v>
      </c>
      <c r="E5604" cm="1">
        <f t="array" ref="E5604">_xlfn.IFS(B5604&lt;=PERCENTILE($B$3:$B$5882,0.2),5,B5604&lt;=PERCENTILE($B$3:$B$5882,0.4),4,B5604&lt;=PERCENTILE($B$3:$B$5882,0.6),3,B5604&lt;=PERCENTILE($B$3:$B$5882,0.8),2,TRUE,1)</f>
        <v>2</v>
      </c>
      <c r="F5604" cm="1">
        <f t="array" ref="F5604">_xlfn.IFS(C5604&lt;=PERCENTILE($C$3:$C$5882,0.2),1,C5604&lt;=PERCENTILE($C$3:$C$5882,0.4),2,C5604&lt;=PERCENTILE($C$3:$C$5882,0.6),3,C5604&lt;=PERCENTILE($C$3:$C$5882,0.8),4,TRUE,5)</f>
        <v>1</v>
      </c>
      <c r="G5604" cm="1">
        <f t="array" ref="G5604">_xlfn.IFS(D5604&lt;=PERCENTILE($D$3:$D$5882,0.2),1,D5604&lt;=PERCENTILE($D$3:$D$5882,0.4),2,D5604&lt;=PERCENTILE($D$3:$D$5882,0.6),3,D5604&lt;=PERCENTILE($D$3:$D$5882,0.8),4,TRUE,5)</f>
        <v>1</v>
      </c>
      <c r="H5604" s="3" t="str" cm="1">
        <f t="array" ref="H5604">_xlfn.IFS(AND(E5604&gt;=4,F5604&gt;=4,G5604&gt;=4),"Champions",AND(E5604&gt;=3,F5604&gt;=3,G5604&gt;=3),"Loyal Customers",AND(E5604&lt;=2,F5604&gt;=3),"At Risk",AND(E5604&lt;=2,F5604&lt;=2,G5604&lt;=2),"Lost",AND(E5604&gt;=4,F5604&lt;=2),"New/Promising",TRUE,"Needs Attention")</f>
        <v>Lost</v>
      </c>
      <c r="I5604" s="3" t="str">
        <f t="shared" si="91"/>
        <v>Churned</v>
      </c>
      <c r="J5604" s="3" t="str">
        <f>_xlfn.XLOOKUP(A5604,'Country_Lookup'!$D:$D,'Country_Lookup'!$E:$E)</f>
        <v>United Kingdom</v>
      </c>
    </row>
    <row r="5605" spans="1:10" x14ac:dyDescent="0.3">
      <c r="A5605">
        <v>18011</v>
      </c>
      <c r="B5605">
        <v>373</v>
      </c>
      <c r="C5605">
        <v>2</v>
      </c>
      <c r="D5605">
        <v>527.02999999999929</v>
      </c>
      <c r="E5605" cm="1">
        <f t="array" ref="E5605">_xlfn.IFS(B5605&lt;=PERCENTILE($B$3:$B$5882,0.2),5,B5605&lt;=PERCENTILE($B$3:$B$5882,0.4),4,B5605&lt;=PERCENTILE($B$3:$B$5882,0.6),3,B5605&lt;=PERCENTILE($B$3:$B$5882,0.8),2,TRUE,1)</f>
        <v>2</v>
      </c>
      <c r="F5605" cm="1">
        <f t="array" ref="F5605">_xlfn.IFS(C5605&lt;=PERCENTILE($C$3:$C$5882,0.2),1,C5605&lt;=PERCENTILE($C$3:$C$5882,0.4),2,C5605&lt;=PERCENTILE($C$3:$C$5882,0.6),3,C5605&lt;=PERCENTILE($C$3:$C$5882,0.8),4,TRUE,5)</f>
        <v>2</v>
      </c>
      <c r="G5605" cm="1">
        <f t="array" ref="G5605">_xlfn.IFS(D5605&lt;=PERCENTILE($D$3:$D$5882,0.2),1,D5605&lt;=PERCENTILE($D$3:$D$5882,0.4),2,D5605&lt;=PERCENTILE($D$3:$D$5882,0.6),3,D5605&lt;=PERCENTILE($D$3:$D$5882,0.8),4,TRUE,5)</f>
        <v>2</v>
      </c>
      <c r="H5605" s="3" t="str" cm="1">
        <f t="array" ref="H5605">_xlfn.IFS(AND(E5605&gt;=4,F5605&gt;=4,G5605&gt;=4),"Champions",AND(E5605&gt;=3,F5605&gt;=3,G5605&gt;=3),"Loyal Customers",AND(E5605&lt;=2,F5605&gt;=3),"At Risk",AND(E5605&lt;=2,F5605&lt;=2,G5605&lt;=2),"Lost",AND(E5605&gt;=4,F5605&lt;=2),"New/Promising",TRUE,"Needs Attention")</f>
        <v>Lost</v>
      </c>
      <c r="I5605" s="3" t="str">
        <f t="shared" si="91"/>
        <v>Churned</v>
      </c>
      <c r="J5605" s="3" t="str">
        <f>_xlfn.XLOOKUP(A5605,'Country_Lookup'!$D:$D,'Country_Lookup'!$E:$E)</f>
        <v>United Kingdom</v>
      </c>
    </row>
    <row r="5606" spans="1:10" x14ac:dyDescent="0.3">
      <c r="A5606">
        <v>18012</v>
      </c>
      <c r="B5606">
        <v>723</v>
      </c>
      <c r="C5606">
        <v>1</v>
      </c>
      <c r="D5606">
        <v>115.29999999999997</v>
      </c>
      <c r="E5606" cm="1">
        <f t="array" ref="E5606">_xlfn.IFS(B5606&lt;=PERCENTILE($B$3:$B$5882,0.2),5,B5606&lt;=PERCENTILE($B$3:$B$5882,0.4),4,B5606&lt;=PERCENTILE($B$3:$B$5882,0.6),3,B5606&lt;=PERCENTILE($B$3:$B$5882,0.8),2,TRUE,1)</f>
        <v>1</v>
      </c>
      <c r="F5606" cm="1">
        <f t="array" ref="F5606">_xlfn.IFS(C5606&lt;=PERCENTILE($C$3:$C$5882,0.2),1,C5606&lt;=PERCENTILE($C$3:$C$5882,0.4),2,C5606&lt;=PERCENTILE($C$3:$C$5882,0.6),3,C5606&lt;=PERCENTILE($C$3:$C$5882,0.8),4,TRUE,5)</f>
        <v>1</v>
      </c>
      <c r="G5606" cm="1">
        <f t="array" ref="G5606">_xlfn.IFS(D5606&lt;=PERCENTILE($D$3:$D$5882,0.2),1,D5606&lt;=PERCENTILE($D$3:$D$5882,0.4),2,D5606&lt;=PERCENTILE($D$3:$D$5882,0.6),3,D5606&lt;=PERCENTILE($D$3:$D$5882,0.8),4,TRUE,5)</f>
        <v>1</v>
      </c>
      <c r="H5606" s="3" t="str" cm="1">
        <f t="array" ref="H5606">_xlfn.IFS(AND(E5606&gt;=4,F5606&gt;=4,G5606&gt;=4),"Champions",AND(E5606&gt;=3,F5606&gt;=3,G5606&gt;=3),"Loyal Customers",AND(E5606&lt;=2,F5606&gt;=3),"At Risk",AND(E5606&lt;=2,F5606&lt;=2,G5606&lt;=2),"Lost",AND(E5606&gt;=4,F5606&lt;=2),"New/Promising",TRUE,"Needs Attention")</f>
        <v>Lost</v>
      </c>
      <c r="I5606" s="3" t="str">
        <f t="shared" si="91"/>
        <v>Churned</v>
      </c>
      <c r="J5606" s="3" t="str">
        <f>_xlfn.XLOOKUP(A5606,'Country_Lookup'!$D:$D,'Country_Lookup'!$E:$E)</f>
        <v>United Kingdom</v>
      </c>
    </row>
    <row r="5607" spans="1:10" x14ac:dyDescent="0.3">
      <c r="A5607">
        <v>18013</v>
      </c>
      <c r="B5607">
        <v>155</v>
      </c>
      <c r="C5607">
        <v>2</v>
      </c>
      <c r="D5607">
        <v>187.29</v>
      </c>
      <c r="E5607" cm="1">
        <f t="array" ref="E5607">_xlfn.IFS(B5607&lt;=PERCENTILE($B$3:$B$5882,0.2),5,B5607&lt;=PERCENTILE($B$3:$B$5882,0.4),4,B5607&lt;=PERCENTILE($B$3:$B$5882,0.6),3,B5607&lt;=PERCENTILE($B$3:$B$5882,0.8),2,TRUE,1)</f>
        <v>3</v>
      </c>
      <c r="F5607" cm="1">
        <f t="array" ref="F5607">_xlfn.IFS(C5607&lt;=PERCENTILE($C$3:$C$5882,0.2),1,C5607&lt;=PERCENTILE($C$3:$C$5882,0.4),2,C5607&lt;=PERCENTILE($C$3:$C$5882,0.6),3,C5607&lt;=PERCENTILE($C$3:$C$5882,0.8),4,TRUE,5)</f>
        <v>2</v>
      </c>
      <c r="G5607" cm="1">
        <f t="array" ref="G5607">_xlfn.IFS(D5607&lt;=PERCENTILE($D$3:$D$5882,0.2),1,D5607&lt;=PERCENTILE($D$3:$D$5882,0.4),2,D5607&lt;=PERCENTILE($D$3:$D$5882,0.6),3,D5607&lt;=PERCENTILE($D$3:$D$5882,0.8),4,TRUE,5)</f>
        <v>1</v>
      </c>
      <c r="H5607" s="3" t="str" cm="1">
        <f t="array" ref="H5607">_xlfn.IFS(AND(E5607&gt;=4,F5607&gt;=4,G5607&gt;=4),"Champions",AND(E5607&gt;=3,F5607&gt;=3,G5607&gt;=3),"Loyal Customers",AND(E5607&lt;=2,F5607&gt;=3),"At Risk",AND(E5607&lt;=2,F5607&lt;=2,G5607&lt;=2),"Lost",AND(E5607&gt;=4,F5607&lt;=2),"New/Promising",TRUE,"Needs Attention")</f>
        <v>Needs Attention</v>
      </c>
      <c r="I5607" s="3" t="str">
        <f t="shared" si="91"/>
        <v>Churned</v>
      </c>
      <c r="J5607" s="3" t="str">
        <f>_xlfn.XLOOKUP(A5607,'Country_Lookup'!$D:$D,'Country_Lookup'!$E:$E)</f>
        <v>United Kingdom</v>
      </c>
    </row>
    <row r="5608" spans="1:10" x14ac:dyDescent="0.3">
      <c r="A5608">
        <v>18014</v>
      </c>
      <c r="B5608">
        <v>28</v>
      </c>
      <c r="C5608">
        <v>1</v>
      </c>
      <c r="D5608">
        <v>166.42000000000004</v>
      </c>
      <c r="E5608" cm="1">
        <f t="array" ref="E5608">_xlfn.IFS(B5608&lt;=PERCENTILE($B$3:$B$5882,0.2),5,B5608&lt;=PERCENTILE($B$3:$B$5882,0.4),4,B5608&lt;=PERCENTILE($B$3:$B$5882,0.6),3,B5608&lt;=PERCENTILE($B$3:$B$5882,0.8),2,TRUE,1)</f>
        <v>4</v>
      </c>
      <c r="F5608" cm="1">
        <f t="array" ref="F5608">_xlfn.IFS(C5608&lt;=PERCENTILE($C$3:$C$5882,0.2),1,C5608&lt;=PERCENTILE($C$3:$C$5882,0.4),2,C5608&lt;=PERCENTILE($C$3:$C$5882,0.6),3,C5608&lt;=PERCENTILE($C$3:$C$5882,0.8),4,TRUE,5)</f>
        <v>1</v>
      </c>
      <c r="G5608" cm="1">
        <f t="array" ref="G5608">_xlfn.IFS(D5608&lt;=PERCENTILE($D$3:$D$5882,0.2),1,D5608&lt;=PERCENTILE($D$3:$D$5882,0.4),2,D5608&lt;=PERCENTILE($D$3:$D$5882,0.6),3,D5608&lt;=PERCENTILE($D$3:$D$5882,0.8),4,TRUE,5)</f>
        <v>1</v>
      </c>
      <c r="H5608" s="3" t="str" cm="1">
        <f t="array" ref="H5608">_xlfn.IFS(AND(E5608&gt;=4,F5608&gt;=4,G5608&gt;=4),"Champions",AND(E5608&gt;=3,F5608&gt;=3,G5608&gt;=3),"Loyal Customers",AND(E5608&lt;=2,F5608&gt;=3),"At Risk",AND(E5608&lt;=2,F5608&lt;=2,G5608&lt;=2),"Lost",AND(E5608&gt;=4,F5608&lt;=2),"New/Promising",TRUE,"Needs Attention")</f>
        <v>New/Promising</v>
      </c>
      <c r="I5608" s="3" t="str">
        <f t="shared" si="91"/>
        <v>Active</v>
      </c>
      <c r="J5608" s="3" t="str">
        <f>_xlfn.XLOOKUP(A5608,'Country_Lookup'!$D:$D,'Country_Lookup'!$E:$E)</f>
        <v>United Kingdom</v>
      </c>
    </row>
    <row r="5609" spans="1:10" x14ac:dyDescent="0.3">
      <c r="A5609">
        <v>18015</v>
      </c>
      <c r="B5609">
        <v>4</v>
      </c>
      <c r="C5609">
        <v>1</v>
      </c>
      <c r="D5609">
        <v>120.03</v>
      </c>
      <c r="E5609" cm="1">
        <f t="array" ref="E5609">_xlfn.IFS(B5609&lt;=PERCENTILE($B$3:$B$5882,0.2),5,B5609&lt;=PERCENTILE($B$3:$B$5882,0.4),4,B5609&lt;=PERCENTILE($B$3:$B$5882,0.6),3,B5609&lt;=PERCENTILE($B$3:$B$5882,0.8),2,TRUE,1)</f>
        <v>5</v>
      </c>
      <c r="F5609" cm="1">
        <f t="array" ref="F5609">_xlfn.IFS(C5609&lt;=PERCENTILE($C$3:$C$5882,0.2),1,C5609&lt;=PERCENTILE($C$3:$C$5882,0.4),2,C5609&lt;=PERCENTILE($C$3:$C$5882,0.6),3,C5609&lt;=PERCENTILE($C$3:$C$5882,0.8),4,TRUE,5)</f>
        <v>1</v>
      </c>
      <c r="G5609" cm="1">
        <f t="array" ref="G5609">_xlfn.IFS(D5609&lt;=PERCENTILE($D$3:$D$5882,0.2),1,D5609&lt;=PERCENTILE($D$3:$D$5882,0.4),2,D5609&lt;=PERCENTILE($D$3:$D$5882,0.6),3,D5609&lt;=PERCENTILE($D$3:$D$5882,0.8),4,TRUE,5)</f>
        <v>1</v>
      </c>
      <c r="H5609" s="3" t="str" cm="1">
        <f t="array" ref="H5609">_xlfn.IFS(AND(E5609&gt;=4,F5609&gt;=4,G5609&gt;=4),"Champions",AND(E5609&gt;=3,F5609&gt;=3,G5609&gt;=3),"Loyal Customers",AND(E5609&lt;=2,F5609&gt;=3),"At Risk",AND(E5609&lt;=2,F5609&lt;=2,G5609&lt;=2),"Lost",AND(E5609&gt;=4,F5609&lt;=2),"New/Promising",TRUE,"Needs Attention")</f>
        <v>New/Promising</v>
      </c>
      <c r="I5609" s="3" t="str">
        <f t="shared" si="91"/>
        <v>Active</v>
      </c>
      <c r="J5609" s="3" t="str">
        <f>_xlfn.XLOOKUP(A5609,'Country_Lookup'!$D:$D,'Country_Lookup'!$E:$E)</f>
        <v>United Kingdom</v>
      </c>
    </row>
    <row r="5610" spans="1:10" x14ac:dyDescent="0.3">
      <c r="A5610">
        <v>18016</v>
      </c>
      <c r="B5610">
        <v>32</v>
      </c>
      <c r="C5610">
        <v>7</v>
      </c>
      <c r="D5610">
        <v>1960.4599999999994</v>
      </c>
      <c r="E5610" cm="1">
        <f t="array" ref="E5610">_xlfn.IFS(B5610&lt;=PERCENTILE($B$3:$B$5882,0.2),5,B5610&lt;=PERCENTILE($B$3:$B$5882,0.4),4,B5610&lt;=PERCENTILE($B$3:$B$5882,0.6),3,B5610&lt;=PERCENTILE($B$3:$B$5882,0.8),2,TRUE,1)</f>
        <v>4</v>
      </c>
      <c r="F5610" cm="1">
        <f t="array" ref="F5610">_xlfn.IFS(C5610&lt;=PERCENTILE($C$3:$C$5882,0.2),1,C5610&lt;=PERCENTILE($C$3:$C$5882,0.4),2,C5610&lt;=PERCENTILE($C$3:$C$5882,0.6),3,C5610&lt;=PERCENTILE($C$3:$C$5882,0.8),4,TRUE,5)</f>
        <v>4</v>
      </c>
      <c r="G5610" cm="1">
        <f t="array" ref="G5610">_xlfn.IFS(D5610&lt;=PERCENTILE($D$3:$D$5882,0.2),1,D5610&lt;=PERCENTILE($D$3:$D$5882,0.4),2,D5610&lt;=PERCENTILE($D$3:$D$5882,0.6),3,D5610&lt;=PERCENTILE($D$3:$D$5882,0.8),4,TRUE,5)</f>
        <v>4</v>
      </c>
      <c r="H5610" s="3" t="str" cm="1">
        <f t="array" ref="H5610">_xlfn.IFS(AND(E5610&gt;=4,F5610&gt;=4,G5610&gt;=4),"Champions",AND(E5610&gt;=3,F5610&gt;=3,G5610&gt;=3),"Loyal Customers",AND(E5610&lt;=2,F5610&gt;=3),"At Risk",AND(E5610&lt;=2,F5610&lt;=2,G5610&lt;=2),"Lost",AND(E5610&gt;=4,F5610&lt;=2),"New/Promising",TRUE,"Needs Attention")</f>
        <v>Champions</v>
      </c>
      <c r="I5610" s="3" t="str">
        <f t="shared" si="91"/>
        <v>Active</v>
      </c>
      <c r="J5610" s="3" t="str">
        <f>_xlfn.XLOOKUP(A5610,'Country_Lookup'!$D:$D,'Country_Lookup'!$E:$E)</f>
        <v>United Kingdom</v>
      </c>
    </row>
    <row r="5611" spans="1:10" x14ac:dyDescent="0.3">
      <c r="A5611">
        <v>18017</v>
      </c>
      <c r="B5611">
        <v>81</v>
      </c>
      <c r="C5611">
        <v>4</v>
      </c>
      <c r="D5611">
        <v>688</v>
      </c>
      <c r="E5611" cm="1">
        <f t="array" ref="E5611">_xlfn.IFS(B5611&lt;=PERCENTILE($B$3:$B$5882,0.2),5,B5611&lt;=PERCENTILE($B$3:$B$5882,0.4),4,B5611&lt;=PERCENTILE($B$3:$B$5882,0.6),3,B5611&lt;=PERCENTILE($B$3:$B$5882,0.8),2,TRUE,1)</f>
        <v>3</v>
      </c>
      <c r="F5611" cm="1">
        <f t="array" ref="F5611">_xlfn.IFS(C5611&lt;=PERCENTILE($C$3:$C$5882,0.2),1,C5611&lt;=PERCENTILE($C$3:$C$5882,0.4),2,C5611&lt;=PERCENTILE($C$3:$C$5882,0.6),3,C5611&lt;=PERCENTILE($C$3:$C$5882,0.8),4,TRUE,5)</f>
        <v>3</v>
      </c>
      <c r="G5611" cm="1">
        <f t="array" ref="G5611">_xlfn.IFS(D5611&lt;=PERCENTILE($D$3:$D$5882,0.2),1,D5611&lt;=PERCENTILE($D$3:$D$5882,0.4),2,D5611&lt;=PERCENTILE($D$3:$D$5882,0.6),3,D5611&lt;=PERCENTILE($D$3:$D$5882,0.8),4,TRUE,5)</f>
        <v>3</v>
      </c>
      <c r="H5611" s="3" t="str" cm="1">
        <f t="array" ref="H5611">_xlfn.IFS(AND(E5611&gt;=4,F5611&gt;=4,G5611&gt;=4),"Champions",AND(E5611&gt;=3,F5611&gt;=3,G5611&gt;=3),"Loyal Customers",AND(E5611&lt;=2,F5611&gt;=3),"At Risk",AND(E5611&lt;=2,F5611&lt;=2,G5611&lt;=2),"Lost",AND(E5611&gt;=4,F5611&lt;=2),"New/Promising",TRUE,"Needs Attention")</f>
        <v>Loyal Customers</v>
      </c>
      <c r="I5611" s="3" t="str">
        <f t="shared" si="91"/>
        <v>Active</v>
      </c>
      <c r="J5611" s="3" t="str">
        <f>_xlfn.XLOOKUP(A5611,'Country_Lookup'!$D:$D,'Country_Lookup'!$E:$E)</f>
        <v>United Kingdom</v>
      </c>
    </row>
    <row r="5612" spans="1:10" x14ac:dyDescent="0.3">
      <c r="A5612">
        <v>18018</v>
      </c>
      <c r="B5612">
        <v>108</v>
      </c>
      <c r="C5612">
        <v>4</v>
      </c>
      <c r="D5612">
        <v>297.98999999999984</v>
      </c>
      <c r="E5612" cm="1">
        <f t="array" ref="E5612">_xlfn.IFS(B5612&lt;=PERCENTILE($B$3:$B$5882,0.2),5,B5612&lt;=PERCENTILE($B$3:$B$5882,0.4),4,B5612&lt;=PERCENTILE($B$3:$B$5882,0.6),3,B5612&lt;=PERCENTILE($B$3:$B$5882,0.8),2,TRUE,1)</f>
        <v>3</v>
      </c>
      <c r="F5612" cm="1">
        <f t="array" ref="F5612">_xlfn.IFS(C5612&lt;=PERCENTILE($C$3:$C$5882,0.2),1,C5612&lt;=PERCENTILE($C$3:$C$5882,0.4),2,C5612&lt;=PERCENTILE($C$3:$C$5882,0.6),3,C5612&lt;=PERCENTILE($C$3:$C$5882,0.8),4,TRUE,5)</f>
        <v>3</v>
      </c>
      <c r="G5612" cm="1">
        <f t="array" ref="G5612">_xlfn.IFS(D5612&lt;=PERCENTILE($D$3:$D$5882,0.2),1,D5612&lt;=PERCENTILE($D$3:$D$5882,0.4),2,D5612&lt;=PERCENTILE($D$3:$D$5882,0.6),3,D5612&lt;=PERCENTILE($D$3:$D$5882,0.8),4,TRUE,5)</f>
        <v>2</v>
      </c>
      <c r="H5612" s="3" t="str" cm="1">
        <f t="array" ref="H5612">_xlfn.IFS(AND(E5612&gt;=4,F5612&gt;=4,G5612&gt;=4),"Champions",AND(E5612&gt;=3,F5612&gt;=3,G5612&gt;=3),"Loyal Customers",AND(E5612&lt;=2,F5612&gt;=3),"At Risk",AND(E5612&lt;=2,F5612&lt;=2,G5612&lt;=2),"Lost",AND(E5612&gt;=4,F5612&lt;=2),"New/Promising",TRUE,"Needs Attention")</f>
        <v>Needs Attention</v>
      </c>
      <c r="I5612" s="3" t="str">
        <f t="shared" si="91"/>
        <v>Churned</v>
      </c>
      <c r="J5612" s="3" t="str">
        <f>_xlfn.XLOOKUP(A5612,'Country_Lookup'!$D:$D,'Country_Lookup'!$E:$E)</f>
        <v>United Kingdom</v>
      </c>
    </row>
    <row r="5613" spans="1:10" x14ac:dyDescent="0.3">
      <c r="A5613">
        <v>18019</v>
      </c>
      <c r="B5613">
        <v>51</v>
      </c>
      <c r="C5613">
        <v>1</v>
      </c>
      <c r="D5613">
        <v>38.449999999999996</v>
      </c>
      <c r="E5613" cm="1">
        <f t="array" ref="E5613">_xlfn.IFS(B5613&lt;=PERCENTILE($B$3:$B$5882,0.2),5,B5613&lt;=PERCENTILE($B$3:$B$5882,0.4),4,B5613&lt;=PERCENTILE($B$3:$B$5882,0.6),3,B5613&lt;=PERCENTILE($B$3:$B$5882,0.8),2,TRUE,1)</f>
        <v>4</v>
      </c>
      <c r="F5613" cm="1">
        <f t="array" ref="F5613">_xlfn.IFS(C5613&lt;=PERCENTILE($C$3:$C$5882,0.2),1,C5613&lt;=PERCENTILE($C$3:$C$5882,0.4),2,C5613&lt;=PERCENTILE($C$3:$C$5882,0.6),3,C5613&lt;=PERCENTILE($C$3:$C$5882,0.8),4,TRUE,5)</f>
        <v>1</v>
      </c>
      <c r="G5613" cm="1">
        <f t="array" ref="G5613">_xlfn.IFS(D5613&lt;=PERCENTILE($D$3:$D$5882,0.2),1,D5613&lt;=PERCENTILE($D$3:$D$5882,0.4),2,D5613&lt;=PERCENTILE($D$3:$D$5882,0.6),3,D5613&lt;=PERCENTILE($D$3:$D$5882,0.8),4,TRUE,5)</f>
        <v>1</v>
      </c>
      <c r="H5613" s="3" t="str" cm="1">
        <f t="array" ref="H5613">_xlfn.IFS(AND(E5613&gt;=4,F5613&gt;=4,G5613&gt;=4),"Champions",AND(E5613&gt;=3,F5613&gt;=3,G5613&gt;=3),"Loyal Customers",AND(E5613&lt;=2,F5613&gt;=3),"At Risk",AND(E5613&lt;=2,F5613&lt;=2,G5613&lt;=2),"Lost",AND(E5613&gt;=4,F5613&lt;=2),"New/Promising",TRUE,"Needs Attention")</f>
        <v>New/Promising</v>
      </c>
      <c r="I5613" s="3" t="str">
        <f t="shared" si="91"/>
        <v>Active</v>
      </c>
      <c r="J5613" s="3" t="str">
        <f>_xlfn.XLOOKUP(A5613,'Country_Lookup'!$D:$D,'Country_Lookup'!$E:$E)</f>
        <v>United Kingdom</v>
      </c>
    </row>
    <row r="5614" spans="1:10" x14ac:dyDescent="0.3">
      <c r="A5614">
        <v>18020</v>
      </c>
      <c r="B5614">
        <v>543</v>
      </c>
      <c r="C5614">
        <v>1</v>
      </c>
      <c r="D5614">
        <v>190.48</v>
      </c>
      <c r="E5614" cm="1">
        <f t="array" ref="E5614">_xlfn.IFS(B5614&lt;=PERCENTILE($B$3:$B$5882,0.2),5,B5614&lt;=PERCENTILE($B$3:$B$5882,0.4),4,B5614&lt;=PERCENTILE($B$3:$B$5882,0.6),3,B5614&lt;=PERCENTILE($B$3:$B$5882,0.8),2,TRUE,1)</f>
        <v>1</v>
      </c>
      <c r="F5614" cm="1">
        <f t="array" ref="F5614">_xlfn.IFS(C5614&lt;=PERCENTILE($C$3:$C$5882,0.2),1,C5614&lt;=PERCENTILE($C$3:$C$5882,0.4),2,C5614&lt;=PERCENTILE($C$3:$C$5882,0.6),3,C5614&lt;=PERCENTILE($C$3:$C$5882,0.8),4,TRUE,5)</f>
        <v>1</v>
      </c>
      <c r="G5614" cm="1">
        <f t="array" ref="G5614">_xlfn.IFS(D5614&lt;=PERCENTILE($D$3:$D$5882,0.2),1,D5614&lt;=PERCENTILE($D$3:$D$5882,0.4),2,D5614&lt;=PERCENTILE($D$3:$D$5882,0.6),3,D5614&lt;=PERCENTILE($D$3:$D$5882,0.8),4,TRUE,5)</f>
        <v>1</v>
      </c>
      <c r="H5614" s="3" t="str" cm="1">
        <f t="array" ref="H5614">_xlfn.IFS(AND(E5614&gt;=4,F5614&gt;=4,G5614&gt;=4),"Champions",AND(E5614&gt;=3,F5614&gt;=3,G5614&gt;=3),"Loyal Customers",AND(E5614&lt;=2,F5614&gt;=3),"At Risk",AND(E5614&lt;=2,F5614&lt;=2,G5614&lt;=2),"Lost",AND(E5614&gt;=4,F5614&lt;=2),"New/Promising",TRUE,"Needs Attention")</f>
        <v>Lost</v>
      </c>
      <c r="I5614" s="3" t="str">
        <f t="shared" si="91"/>
        <v>Churned</v>
      </c>
      <c r="J5614" s="3" t="str">
        <f>_xlfn.XLOOKUP(A5614,'Country_Lookup'!$D:$D,'Country_Lookup'!$E:$E)</f>
        <v>United Kingdom</v>
      </c>
    </row>
    <row r="5615" spans="1:10" x14ac:dyDescent="0.3">
      <c r="A5615">
        <v>18021</v>
      </c>
      <c r="B5615">
        <v>509</v>
      </c>
      <c r="C5615">
        <v>2</v>
      </c>
      <c r="D5615">
        <v>227.06000000000014</v>
      </c>
      <c r="E5615" cm="1">
        <f t="array" ref="E5615">_xlfn.IFS(B5615&lt;=PERCENTILE($B$3:$B$5882,0.2),5,B5615&lt;=PERCENTILE($B$3:$B$5882,0.4),4,B5615&lt;=PERCENTILE($B$3:$B$5882,0.6),3,B5615&lt;=PERCENTILE($B$3:$B$5882,0.8),2,TRUE,1)</f>
        <v>1</v>
      </c>
      <c r="F5615" cm="1">
        <f t="array" ref="F5615">_xlfn.IFS(C5615&lt;=PERCENTILE($C$3:$C$5882,0.2),1,C5615&lt;=PERCENTILE($C$3:$C$5882,0.4),2,C5615&lt;=PERCENTILE($C$3:$C$5882,0.6),3,C5615&lt;=PERCENTILE($C$3:$C$5882,0.8),4,TRUE,5)</f>
        <v>2</v>
      </c>
      <c r="G5615" cm="1">
        <f t="array" ref="G5615">_xlfn.IFS(D5615&lt;=PERCENTILE($D$3:$D$5882,0.2),1,D5615&lt;=PERCENTILE($D$3:$D$5882,0.4),2,D5615&lt;=PERCENTILE($D$3:$D$5882,0.6),3,D5615&lt;=PERCENTILE($D$3:$D$5882,0.8),4,TRUE,5)</f>
        <v>1</v>
      </c>
      <c r="H5615" s="3" t="str" cm="1">
        <f t="array" ref="H5615">_xlfn.IFS(AND(E5615&gt;=4,F5615&gt;=4,G5615&gt;=4),"Champions",AND(E5615&gt;=3,F5615&gt;=3,G5615&gt;=3),"Loyal Customers",AND(E5615&lt;=2,F5615&gt;=3),"At Risk",AND(E5615&lt;=2,F5615&lt;=2,G5615&lt;=2),"Lost",AND(E5615&gt;=4,F5615&lt;=2),"New/Promising",TRUE,"Needs Attention")</f>
        <v>Lost</v>
      </c>
      <c r="I5615" s="3" t="str">
        <f t="shared" si="91"/>
        <v>Churned</v>
      </c>
      <c r="J5615" s="3" t="str">
        <f>_xlfn.XLOOKUP(A5615,'Country_Lookup'!$D:$D,'Country_Lookup'!$E:$E)</f>
        <v>United Kingdom</v>
      </c>
    </row>
    <row r="5616" spans="1:10" x14ac:dyDescent="0.3">
      <c r="A5616">
        <v>18022</v>
      </c>
      <c r="B5616">
        <v>35</v>
      </c>
      <c r="C5616">
        <v>5</v>
      </c>
      <c r="D5616">
        <v>1651.7900000000075</v>
      </c>
      <c r="E5616" cm="1">
        <f t="array" ref="E5616">_xlfn.IFS(B5616&lt;=PERCENTILE($B$3:$B$5882,0.2),5,B5616&lt;=PERCENTILE($B$3:$B$5882,0.4),4,B5616&lt;=PERCENTILE($B$3:$B$5882,0.6),3,B5616&lt;=PERCENTILE($B$3:$B$5882,0.8),2,TRUE,1)</f>
        <v>4</v>
      </c>
      <c r="F5616" cm="1">
        <f t="array" ref="F5616">_xlfn.IFS(C5616&lt;=PERCENTILE($C$3:$C$5882,0.2),1,C5616&lt;=PERCENTILE($C$3:$C$5882,0.4),2,C5616&lt;=PERCENTILE($C$3:$C$5882,0.6),3,C5616&lt;=PERCENTILE($C$3:$C$5882,0.8),4,TRUE,5)</f>
        <v>4</v>
      </c>
      <c r="G5616" cm="1">
        <f t="array" ref="G5616">_xlfn.IFS(D5616&lt;=PERCENTILE($D$3:$D$5882,0.2),1,D5616&lt;=PERCENTILE($D$3:$D$5882,0.4),2,D5616&lt;=PERCENTILE($D$3:$D$5882,0.6),3,D5616&lt;=PERCENTILE($D$3:$D$5882,0.8),4,TRUE,5)</f>
        <v>4</v>
      </c>
      <c r="H5616" s="3" t="str" cm="1">
        <f t="array" ref="H5616">_xlfn.IFS(AND(E5616&gt;=4,F5616&gt;=4,G5616&gt;=4),"Champions",AND(E5616&gt;=3,F5616&gt;=3,G5616&gt;=3),"Loyal Customers",AND(E5616&lt;=2,F5616&gt;=3),"At Risk",AND(E5616&lt;=2,F5616&lt;=2,G5616&lt;=2),"Lost",AND(E5616&gt;=4,F5616&lt;=2),"New/Promising",TRUE,"Needs Attention")</f>
        <v>Champions</v>
      </c>
      <c r="I5616" s="3" t="str">
        <f t="shared" si="91"/>
        <v>Active</v>
      </c>
      <c r="J5616" s="3" t="str">
        <f>_xlfn.XLOOKUP(A5616,'Country_Lookup'!$D:$D,'Country_Lookup'!$E:$E)</f>
        <v>United Kingdom</v>
      </c>
    </row>
    <row r="5617" spans="1:10" x14ac:dyDescent="0.3">
      <c r="A5617">
        <v>18024</v>
      </c>
      <c r="B5617">
        <v>152</v>
      </c>
      <c r="C5617">
        <v>2</v>
      </c>
      <c r="D5617">
        <v>389.77999999999986</v>
      </c>
      <c r="E5617" cm="1">
        <f t="array" ref="E5617">_xlfn.IFS(B5617&lt;=PERCENTILE($B$3:$B$5882,0.2),5,B5617&lt;=PERCENTILE($B$3:$B$5882,0.4),4,B5617&lt;=PERCENTILE($B$3:$B$5882,0.6),3,B5617&lt;=PERCENTILE($B$3:$B$5882,0.8),2,TRUE,1)</f>
        <v>3</v>
      </c>
      <c r="F5617" cm="1">
        <f t="array" ref="F5617">_xlfn.IFS(C5617&lt;=PERCENTILE($C$3:$C$5882,0.2),1,C5617&lt;=PERCENTILE($C$3:$C$5882,0.4),2,C5617&lt;=PERCENTILE($C$3:$C$5882,0.6),3,C5617&lt;=PERCENTILE($C$3:$C$5882,0.8),4,TRUE,5)</f>
        <v>2</v>
      </c>
      <c r="G5617" cm="1">
        <f t="array" ref="G5617">_xlfn.IFS(D5617&lt;=PERCENTILE($D$3:$D$5882,0.2),1,D5617&lt;=PERCENTILE($D$3:$D$5882,0.4),2,D5617&lt;=PERCENTILE($D$3:$D$5882,0.6),3,D5617&lt;=PERCENTILE($D$3:$D$5882,0.8),4,TRUE,5)</f>
        <v>2</v>
      </c>
      <c r="H5617" s="3" t="str" cm="1">
        <f t="array" ref="H5617">_xlfn.IFS(AND(E5617&gt;=4,F5617&gt;=4,G5617&gt;=4),"Champions",AND(E5617&gt;=3,F5617&gt;=3,G5617&gt;=3),"Loyal Customers",AND(E5617&lt;=2,F5617&gt;=3),"At Risk",AND(E5617&lt;=2,F5617&lt;=2,G5617&lt;=2),"Lost",AND(E5617&gt;=4,F5617&lt;=2),"New/Promising",TRUE,"Needs Attention")</f>
        <v>Needs Attention</v>
      </c>
      <c r="I5617" s="3" t="str">
        <f t="shared" si="91"/>
        <v>Churned</v>
      </c>
      <c r="J5617" s="3" t="str">
        <f>_xlfn.XLOOKUP(A5617,'Country_Lookup'!$D:$D,'Country_Lookup'!$E:$E)</f>
        <v>United Kingdom</v>
      </c>
    </row>
    <row r="5618" spans="1:10" x14ac:dyDescent="0.3">
      <c r="A5618">
        <v>18025</v>
      </c>
      <c r="B5618">
        <v>379</v>
      </c>
      <c r="C5618">
        <v>6</v>
      </c>
      <c r="D5618">
        <v>1177.7200000000009</v>
      </c>
      <c r="E5618" cm="1">
        <f t="array" ref="E5618">_xlfn.IFS(B5618&lt;=PERCENTILE($B$3:$B$5882,0.2),5,B5618&lt;=PERCENTILE($B$3:$B$5882,0.4),4,B5618&lt;=PERCENTILE($B$3:$B$5882,0.6),3,B5618&lt;=PERCENTILE($B$3:$B$5882,0.8),2,TRUE,1)</f>
        <v>2</v>
      </c>
      <c r="F5618" cm="1">
        <f t="array" ref="F5618">_xlfn.IFS(C5618&lt;=PERCENTILE($C$3:$C$5882,0.2),1,C5618&lt;=PERCENTILE($C$3:$C$5882,0.4),2,C5618&lt;=PERCENTILE($C$3:$C$5882,0.6),3,C5618&lt;=PERCENTILE($C$3:$C$5882,0.8),4,TRUE,5)</f>
        <v>4</v>
      </c>
      <c r="G5618" cm="1">
        <f t="array" ref="G5618">_xlfn.IFS(D5618&lt;=PERCENTILE($D$3:$D$5882,0.2),1,D5618&lt;=PERCENTILE($D$3:$D$5882,0.4),2,D5618&lt;=PERCENTILE($D$3:$D$5882,0.6),3,D5618&lt;=PERCENTILE($D$3:$D$5882,0.8),4,TRUE,5)</f>
        <v>3</v>
      </c>
      <c r="H5618" s="3" t="str" cm="1">
        <f t="array" ref="H5618">_xlfn.IFS(AND(E5618&gt;=4,F5618&gt;=4,G5618&gt;=4),"Champions",AND(E5618&gt;=3,F5618&gt;=3,G5618&gt;=3),"Loyal Customers",AND(E5618&lt;=2,F5618&gt;=3),"At Risk",AND(E5618&lt;=2,F5618&lt;=2,G5618&lt;=2),"Lost",AND(E5618&gt;=4,F5618&lt;=2),"New/Promising",TRUE,"Needs Attention")</f>
        <v>At Risk</v>
      </c>
      <c r="I5618" s="3" t="str">
        <f t="shared" si="91"/>
        <v>Churned</v>
      </c>
      <c r="J5618" s="3" t="str">
        <f>_xlfn.XLOOKUP(A5618,'Country_Lookup'!$D:$D,'Country_Lookup'!$E:$E)</f>
        <v>United Kingdom</v>
      </c>
    </row>
    <row r="5619" spans="1:10" x14ac:dyDescent="0.3">
      <c r="A5619">
        <v>18026</v>
      </c>
      <c r="B5619">
        <v>500</v>
      </c>
      <c r="C5619">
        <v>2</v>
      </c>
      <c r="D5619">
        <v>2074.0699999999997</v>
      </c>
      <c r="E5619" cm="1">
        <f t="array" ref="E5619">_xlfn.IFS(B5619&lt;=PERCENTILE($B$3:$B$5882,0.2),5,B5619&lt;=PERCENTILE($B$3:$B$5882,0.4),4,B5619&lt;=PERCENTILE($B$3:$B$5882,0.6),3,B5619&lt;=PERCENTILE($B$3:$B$5882,0.8),2,TRUE,1)</f>
        <v>1</v>
      </c>
      <c r="F5619" cm="1">
        <f t="array" ref="F5619">_xlfn.IFS(C5619&lt;=PERCENTILE($C$3:$C$5882,0.2),1,C5619&lt;=PERCENTILE($C$3:$C$5882,0.4),2,C5619&lt;=PERCENTILE($C$3:$C$5882,0.6),3,C5619&lt;=PERCENTILE($C$3:$C$5882,0.8),4,TRUE,5)</f>
        <v>2</v>
      </c>
      <c r="G5619" cm="1">
        <f t="array" ref="G5619">_xlfn.IFS(D5619&lt;=PERCENTILE($D$3:$D$5882,0.2),1,D5619&lt;=PERCENTILE($D$3:$D$5882,0.4),2,D5619&lt;=PERCENTILE($D$3:$D$5882,0.6),3,D5619&lt;=PERCENTILE($D$3:$D$5882,0.8),4,TRUE,5)</f>
        <v>4</v>
      </c>
      <c r="H5619" s="3" t="str" cm="1">
        <f t="array" ref="H5619">_xlfn.IFS(AND(E5619&gt;=4,F5619&gt;=4,G5619&gt;=4),"Champions",AND(E5619&gt;=3,F5619&gt;=3,G5619&gt;=3),"Loyal Customers",AND(E5619&lt;=2,F5619&gt;=3),"At Risk",AND(E5619&lt;=2,F5619&lt;=2,G5619&lt;=2),"Lost",AND(E5619&gt;=4,F5619&lt;=2),"New/Promising",TRUE,"Needs Attention")</f>
        <v>Needs Attention</v>
      </c>
      <c r="I5619" s="3" t="str">
        <f t="shared" si="91"/>
        <v>Churned</v>
      </c>
      <c r="J5619" s="3" t="str">
        <f>_xlfn.XLOOKUP(A5619,'Country_Lookup'!$D:$D,'Country_Lookup'!$E:$E)</f>
        <v>United Kingdom</v>
      </c>
    </row>
    <row r="5620" spans="1:10" x14ac:dyDescent="0.3">
      <c r="A5620">
        <v>18027</v>
      </c>
      <c r="B5620">
        <v>98</v>
      </c>
      <c r="C5620">
        <v>1</v>
      </c>
      <c r="D5620">
        <v>115.30999999999997</v>
      </c>
      <c r="E5620" cm="1">
        <f t="array" ref="E5620">_xlfn.IFS(B5620&lt;=PERCENTILE($B$3:$B$5882,0.2),5,B5620&lt;=PERCENTILE($B$3:$B$5882,0.4),4,B5620&lt;=PERCENTILE($B$3:$B$5882,0.6),3,B5620&lt;=PERCENTILE($B$3:$B$5882,0.8),2,TRUE,1)</f>
        <v>3</v>
      </c>
      <c r="F5620" cm="1">
        <f t="array" ref="F5620">_xlfn.IFS(C5620&lt;=PERCENTILE($C$3:$C$5882,0.2),1,C5620&lt;=PERCENTILE($C$3:$C$5882,0.4),2,C5620&lt;=PERCENTILE($C$3:$C$5882,0.6),3,C5620&lt;=PERCENTILE($C$3:$C$5882,0.8),4,TRUE,5)</f>
        <v>1</v>
      </c>
      <c r="G5620" cm="1">
        <f t="array" ref="G5620">_xlfn.IFS(D5620&lt;=PERCENTILE($D$3:$D$5882,0.2),1,D5620&lt;=PERCENTILE($D$3:$D$5882,0.4),2,D5620&lt;=PERCENTILE($D$3:$D$5882,0.6),3,D5620&lt;=PERCENTILE($D$3:$D$5882,0.8),4,TRUE,5)</f>
        <v>1</v>
      </c>
      <c r="H5620" s="3" t="str" cm="1">
        <f t="array" ref="H5620">_xlfn.IFS(AND(E5620&gt;=4,F5620&gt;=4,G5620&gt;=4),"Champions",AND(E5620&gt;=3,F5620&gt;=3,G5620&gt;=3),"Loyal Customers",AND(E5620&lt;=2,F5620&gt;=3),"At Risk",AND(E5620&lt;=2,F5620&lt;=2,G5620&lt;=2),"Lost",AND(E5620&gt;=4,F5620&lt;=2),"New/Promising",TRUE,"Needs Attention")</f>
        <v>Needs Attention</v>
      </c>
      <c r="I5620" s="3" t="str">
        <f t="shared" si="91"/>
        <v>Churned</v>
      </c>
      <c r="J5620" s="3" t="str">
        <f>_xlfn.XLOOKUP(A5620,'Country_Lookup'!$D:$D,'Country_Lookup'!$E:$E)</f>
        <v>United Kingdom</v>
      </c>
    </row>
    <row r="5621" spans="1:10" x14ac:dyDescent="0.3">
      <c r="A5621">
        <v>18028</v>
      </c>
      <c r="B5621">
        <v>583</v>
      </c>
      <c r="C5621">
        <v>1</v>
      </c>
      <c r="D5621">
        <v>192.05</v>
      </c>
      <c r="E5621" cm="1">
        <f t="array" ref="E5621">_xlfn.IFS(B5621&lt;=PERCENTILE($B$3:$B$5882,0.2),5,B5621&lt;=PERCENTILE($B$3:$B$5882,0.4),4,B5621&lt;=PERCENTILE($B$3:$B$5882,0.6),3,B5621&lt;=PERCENTILE($B$3:$B$5882,0.8),2,TRUE,1)</f>
        <v>1</v>
      </c>
      <c r="F5621" cm="1">
        <f t="array" ref="F5621">_xlfn.IFS(C5621&lt;=PERCENTILE($C$3:$C$5882,0.2),1,C5621&lt;=PERCENTILE($C$3:$C$5882,0.4),2,C5621&lt;=PERCENTILE($C$3:$C$5882,0.6),3,C5621&lt;=PERCENTILE($C$3:$C$5882,0.8),4,TRUE,5)</f>
        <v>1</v>
      </c>
      <c r="G5621" cm="1">
        <f t="array" ref="G5621">_xlfn.IFS(D5621&lt;=PERCENTILE($D$3:$D$5882,0.2),1,D5621&lt;=PERCENTILE($D$3:$D$5882,0.4),2,D5621&lt;=PERCENTILE($D$3:$D$5882,0.6),3,D5621&lt;=PERCENTILE($D$3:$D$5882,0.8),4,TRUE,5)</f>
        <v>1</v>
      </c>
      <c r="H5621" s="3" t="str" cm="1">
        <f t="array" ref="H5621">_xlfn.IFS(AND(E5621&gt;=4,F5621&gt;=4,G5621&gt;=4),"Champions",AND(E5621&gt;=3,F5621&gt;=3,G5621&gt;=3),"Loyal Customers",AND(E5621&lt;=2,F5621&gt;=3),"At Risk",AND(E5621&lt;=2,F5621&lt;=2,G5621&lt;=2),"Lost",AND(E5621&gt;=4,F5621&lt;=2),"New/Promising",TRUE,"Needs Attention")</f>
        <v>Lost</v>
      </c>
      <c r="I5621" s="3" t="str">
        <f t="shared" si="91"/>
        <v>Churned</v>
      </c>
      <c r="J5621" s="3" t="str">
        <f>_xlfn.XLOOKUP(A5621,'Country_Lookup'!$D:$D,'Country_Lookup'!$E:$E)</f>
        <v>United Kingdom</v>
      </c>
    </row>
    <row r="5622" spans="1:10" x14ac:dyDescent="0.3">
      <c r="A5622">
        <v>18029</v>
      </c>
      <c r="B5622">
        <v>642</v>
      </c>
      <c r="C5622">
        <v>1</v>
      </c>
      <c r="D5622">
        <v>433.77000000000015</v>
      </c>
      <c r="E5622" cm="1">
        <f t="array" ref="E5622">_xlfn.IFS(B5622&lt;=PERCENTILE($B$3:$B$5882,0.2),5,B5622&lt;=PERCENTILE($B$3:$B$5882,0.4),4,B5622&lt;=PERCENTILE($B$3:$B$5882,0.6),3,B5622&lt;=PERCENTILE($B$3:$B$5882,0.8),2,TRUE,1)</f>
        <v>1</v>
      </c>
      <c r="F5622" cm="1">
        <f t="array" ref="F5622">_xlfn.IFS(C5622&lt;=PERCENTILE($C$3:$C$5882,0.2),1,C5622&lt;=PERCENTILE($C$3:$C$5882,0.4),2,C5622&lt;=PERCENTILE($C$3:$C$5882,0.6),3,C5622&lt;=PERCENTILE($C$3:$C$5882,0.8),4,TRUE,5)</f>
        <v>1</v>
      </c>
      <c r="G5622" cm="1">
        <f t="array" ref="G5622">_xlfn.IFS(D5622&lt;=PERCENTILE($D$3:$D$5882,0.2),1,D5622&lt;=PERCENTILE($D$3:$D$5882,0.4),2,D5622&lt;=PERCENTILE($D$3:$D$5882,0.6),3,D5622&lt;=PERCENTILE($D$3:$D$5882,0.8),4,TRUE,5)</f>
        <v>2</v>
      </c>
      <c r="H5622" s="3" t="str" cm="1">
        <f t="array" ref="H5622">_xlfn.IFS(AND(E5622&gt;=4,F5622&gt;=4,G5622&gt;=4),"Champions",AND(E5622&gt;=3,F5622&gt;=3,G5622&gt;=3),"Loyal Customers",AND(E5622&lt;=2,F5622&gt;=3),"At Risk",AND(E5622&lt;=2,F5622&lt;=2,G5622&lt;=2),"Lost",AND(E5622&gt;=4,F5622&lt;=2),"New/Promising",TRUE,"Needs Attention")</f>
        <v>Lost</v>
      </c>
      <c r="I5622" s="3" t="str">
        <f t="shared" si="91"/>
        <v>Churned</v>
      </c>
      <c r="J5622" s="3" t="str">
        <f>_xlfn.XLOOKUP(A5622,'Country_Lookup'!$D:$D,'Country_Lookup'!$E:$E)</f>
        <v>United Kingdom</v>
      </c>
    </row>
    <row r="5623" spans="1:10" x14ac:dyDescent="0.3">
      <c r="A5623">
        <v>18030</v>
      </c>
      <c r="B5623">
        <v>4</v>
      </c>
      <c r="C5623">
        <v>2</v>
      </c>
      <c r="D5623">
        <v>230.65000000000003</v>
      </c>
      <c r="E5623" cm="1">
        <f t="array" ref="E5623">_xlfn.IFS(B5623&lt;=PERCENTILE($B$3:$B$5882,0.2),5,B5623&lt;=PERCENTILE($B$3:$B$5882,0.4),4,B5623&lt;=PERCENTILE($B$3:$B$5882,0.6),3,B5623&lt;=PERCENTILE($B$3:$B$5882,0.8),2,TRUE,1)</f>
        <v>5</v>
      </c>
      <c r="F5623" cm="1">
        <f t="array" ref="F5623">_xlfn.IFS(C5623&lt;=PERCENTILE($C$3:$C$5882,0.2),1,C5623&lt;=PERCENTILE($C$3:$C$5882,0.4),2,C5623&lt;=PERCENTILE($C$3:$C$5882,0.6),3,C5623&lt;=PERCENTILE($C$3:$C$5882,0.8),4,TRUE,5)</f>
        <v>2</v>
      </c>
      <c r="G5623" cm="1">
        <f t="array" ref="G5623">_xlfn.IFS(D5623&lt;=PERCENTILE($D$3:$D$5882,0.2),1,D5623&lt;=PERCENTILE($D$3:$D$5882,0.4),2,D5623&lt;=PERCENTILE($D$3:$D$5882,0.6),3,D5623&lt;=PERCENTILE($D$3:$D$5882,0.8),4,TRUE,5)</f>
        <v>1</v>
      </c>
      <c r="H5623" s="3" t="str" cm="1">
        <f t="array" ref="H5623">_xlfn.IFS(AND(E5623&gt;=4,F5623&gt;=4,G5623&gt;=4),"Champions",AND(E5623&gt;=3,F5623&gt;=3,G5623&gt;=3),"Loyal Customers",AND(E5623&lt;=2,F5623&gt;=3),"At Risk",AND(E5623&lt;=2,F5623&lt;=2,G5623&lt;=2),"Lost",AND(E5623&gt;=4,F5623&lt;=2),"New/Promising",TRUE,"Needs Attention")</f>
        <v>New/Promising</v>
      </c>
      <c r="I5623" s="3" t="str">
        <f t="shared" si="91"/>
        <v>Active</v>
      </c>
      <c r="J5623" s="3" t="str">
        <f>_xlfn.XLOOKUP(A5623,'Country_Lookup'!$D:$D,'Country_Lookup'!$E:$E)</f>
        <v>United Kingdom</v>
      </c>
    </row>
    <row r="5624" spans="1:10" x14ac:dyDescent="0.3">
      <c r="A5624">
        <v>18031</v>
      </c>
      <c r="B5624">
        <v>378</v>
      </c>
      <c r="C5624">
        <v>1</v>
      </c>
      <c r="D5624">
        <v>462.09999999999951</v>
      </c>
      <c r="E5624" cm="1">
        <f t="array" ref="E5624">_xlfn.IFS(B5624&lt;=PERCENTILE($B$3:$B$5882,0.2),5,B5624&lt;=PERCENTILE($B$3:$B$5882,0.4),4,B5624&lt;=PERCENTILE($B$3:$B$5882,0.6),3,B5624&lt;=PERCENTILE($B$3:$B$5882,0.8),2,TRUE,1)</f>
        <v>2</v>
      </c>
      <c r="F5624" cm="1">
        <f t="array" ref="F5624">_xlfn.IFS(C5624&lt;=PERCENTILE($C$3:$C$5882,0.2),1,C5624&lt;=PERCENTILE($C$3:$C$5882,0.4),2,C5624&lt;=PERCENTILE($C$3:$C$5882,0.6),3,C5624&lt;=PERCENTILE($C$3:$C$5882,0.8),4,TRUE,5)</f>
        <v>1</v>
      </c>
      <c r="G5624" cm="1">
        <f t="array" ref="G5624">_xlfn.IFS(D5624&lt;=PERCENTILE($D$3:$D$5882,0.2),1,D5624&lt;=PERCENTILE($D$3:$D$5882,0.4),2,D5624&lt;=PERCENTILE($D$3:$D$5882,0.6),3,D5624&lt;=PERCENTILE($D$3:$D$5882,0.8),4,TRUE,5)</f>
        <v>2</v>
      </c>
      <c r="H5624" s="3" t="str" cm="1">
        <f t="array" ref="H5624">_xlfn.IFS(AND(E5624&gt;=4,F5624&gt;=4,G5624&gt;=4),"Champions",AND(E5624&gt;=3,F5624&gt;=3,G5624&gt;=3),"Loyal Customers",AND(E5624&lt;=2,F5624&gt;=3),"At Risk",AND(E5624&lt;=2,F5624&lt;=2,G5624&lt;=2),"Lost",AND(E5624&gt;=4,F5624&lt;=2),"New/Promising",TRUE,"Needs Attention")</f>
        <v>Lost</v>
      </c>
      <c r="I5624" s="3" t="str">
        <f t="shared" si="91"/>
        <v>Churned</v>
      </c>
      <c r="J5624" s="3" t="str">
        <f>_xlfn.XLOOKUP(A5624,'Country_Lookup'!$D:$D,'Country_Lookup'!$E:$E)</f>
        <v>United Kingdom</v>
      </c>
    </row>
    <row r="5625" spans="1:10" x14ac:dyDescent="0.3">
      <c r="A5625">
        <v>18032</v>
      </c>
      <c r="B5625">
        <v>334</v>
      </c>
      <c r="C5625">
        <v>1</v>
      </c>
      <c r="D5625">
        <v>73.5</v>
      </c>
      <c r="E5625" cm="1">
        <f t="array" ref="E5625">_xlfn.IFS(B5625&lt;=PERCENTILE($B$3:$B$5882,0.2),5,B5625&lt;=PERCENTILE($B$3:$B$5882,0.4),4,B5625&lt;=PERCENTILE($B$3:$B$5882,0.6),3,B5625&lt;=PERCENTILE($B$3:$B$5882,0.8),2,TRUE,1)</f>
        <v>2</v>
      </c>
      <c r="F5625" cm="1">
        <f t="array" ref="F5625">_xlfn.IFS(C5625&lt;=PERCENTILE($C$3:$C$5882,0.2),1,C5625&lt;=PERCENTILE($C$3:$C$5882,0.4),2,C5625&lt;=PERCENTILE($C$3:$C$5882,0.6),3,C5625&lt;=PERCENTILE($C$3:$C$5882,0.8),4,TRUE,5)</f>
        <v>1</v>
      </c>
      <c r="G5625" cm="1">
        <f t="array" ref="G5625">_xlfn.IFS(D5625&lt;=PERCENTILE($D$3:$D$5882,0.2),1,D5625&lt;=PERCENTILE($D$3:$D$5882,0.4),2,D5625&lt;=PERCENTILE($D$3:$D$5882,0.6),3,D5625&lt;=PERCENTILE($D$3:$D$5882,0.8),4,TRUE,5)</f>
        <v>1</v>
      </c>
      <c r="H5625" s="3" t="str" cm="1">
        <f t="array" ref="H5625">_xlfn.IFS(AND(E5625&gt;=4,F5625&gt;=4,G5625&gt;=4),"Champions",AND(E5625&gt;=3,F5625&gt;=3,G5625&gt;=3),"Loyal Customers",AND(E5625&lt;=2,F5625&gt;=3),"At Risk",AND(E5625&lt;=2,F5625&lt;=2,G5625&lt;=2),"Lost",AND(E5625&gt;=4,F5625&lt;=2),"New/Promising",TRUE,"Needs Attention")</f>
        <v>Lost</v>
      </c>
      <c r="I5625" s="3" t="str">
        <f t="shared" si="91"/>
        <v>Churned</v>
      </c>
      <c r="J5625" s="3" t="str">
        <f>_xlfn.XLOOKUP(A5625,'Country_Lookup'!$D:$D,'Country_Lookup'!$E:$E)</f>
        <v>United Kingdom</v>
      </c>
    </row>
    <row r="5626" spans="1:10" x14ac:dyDescent="0.3">
      <c r="A5626">
        <v>18033</v>
      </c>
      <c r="B5626">
        <v>65</v>
      </c>
      <c r="C5626">
        <v>1</v>
      </c>
      <c r="D5626">
        <v>97.969999999999928</v>
      </c>
      <c r="E5626" cm="1">
        <f t="array" ref="E5626">_xlfn.IFS(B5626&lt;=PERCENTILE($B$3:$B$5882,0.2),5,B5626&lt;=PERCENTILE($B$3:$B$5882,0.4),4,B5626&lt;=PERCENTILE($B$3:$B$5882,0.6),3,B5626&lt;=PERCENTILE($B$3:$B$5882,0.8),2,TRUE,1)</f>
        <v>3</v>
      </c>
      <c r="F5626" cm="1">
        <f t="array" ref="F5626">_xlfn.IFS(C5626&lt;=PERCENTILE($C$3:$C$5882,0.2),1,C5626&lt;=PERCENTILE($C$3:$C$5882,0.4),2,C5626&lt;=PERCENTILE($C$3:$C$5882,0.6),3,C5626&lt;=PERCENTILE($C$3:$C$5882,0.8),4,TRUE,5)</f>
        <v>1</v>
      </c>
      <c r="G5626" cm="1">
        <f t="array" ref="G5626">_xlfn.IFS(D5626&lt;=PERCENTILE($D$3:$D$5882,0.2),1,D5626&lt;=PERCENTILE($D$3:$D$5882,0.4),2,D5626&lt;=PERCENTILE($D$3:$D$5882,0.6),3,D5626&lt;=PERCENTILE($D$3:$D$5882,0.8),4,TRUE,5)</f>
        <v>1</v>
      </c>
      <c r="H5626" s="3" t="str" cm="1">
        <f t="array" ref="H5626">_xlfn.IFS(AND(E5626&gt;=4,F5626&gt;=4,G5626&gt;=4),"Champions",AND(E5626&gt;=3,F5626&gt;=3,G5626&gt;=3),"Loyal Customers",AND(E5626&lt;=2,F5626&gt;=3),"At Risk",AND(E5626&lt;=2,F5626&lt;=2,G5626&lt;=2),"Lost",AND(E5626&gt;=4,F5626&lt;=2),"New/Promising",TRUE,"Needs Attention")</f>
        <v>Needs Attention</v>
      </c>
      <c r="I5626" s="3" t="str">
        <f t="shared" si="91"/>
        <v>Active</v>
      </c>
      <c r="J5626" s="3" t="str">
        <f>_xlfn.XLOOKUP(A5626,'Country_Lookup'!$D:$D,'Country_Lookup'!$E:$E)</f>
        <v>United Kingdom</v>
      </c>
    </row>
    <row r="5627" spans="1:10" x14ac:dyDescent="0.3">
      <c r="A5627">
        <v>18034</v>
      </c>
      <c r="B5627">
        <v>21</v>
      </c>
      <c r="C5627">
        <v>3</v>
      </c>
      <c r="D5627">
        <v>793.70000000000152</v>
      </c>
      <c r="E5627" cm="1">
        <f t="array" ref="E5627">_xlfn.IFS(B5627&lt;=PERCENTILE($B$3:$B$5882,0.2),5,B5627&lt;=PERCENTILE($B$3:$B$5882,0.4),4,B5627&lt;=PERCENTILE($B$3:$B$5882,0.6),3,B5627&lt;=PERCENTILE($B$3:$B$5882,0.8),2,TRUE,1)</f>
        <v>4</v>
      </c>
      <c r="F5627" cm="1">
        <f t="array" ref="F5627">_xlfn.IFS(C5627&lt;=PERCENTILE($C$3:$C$5882,0.2),1,C5627&lt;=PERCENTILE($C$3:$C$5882,0.4),2,C5627&lt;=PERCENTILE($C$3:$C$5882,0.6),3,C5627&lt;=PERCENTILE($C$3:$C$5882,0.8),4,TRUE,5)</f>
        <v>3</v>
      </c>
      <c r="G5627" cm="1">
        <f t="array" ref="G5627">_xlfn.IFS(D5627&lt;=PERCENTILE($D$3:$D$5882,0.2),1,D5627&lt;=PERCENTILE($D$3:$D$5882,0.4),2,D5627&lt;=PERCENTILE($D$3:$D$5882,0.6),3,D5627&lt;=PERCENTILE($D$3:$D$5882,0.8),4,TRUE,5)</f>
        <v>3</v>
      </c>
      <c r="H5627" s="3" t="str" cm="1">
        <f t="array" ref="H5627">_xlfn.IFS(AND(E5627&gt;=4,F5627&gt;=4,G5627&gt;=4),"Champions",AND(E5627&gt;=3,F5627&gt;=3,G5627&gt;=3),"Loyal Customers",AND(E5627&lt;=2,F5627&gt;=3),"At Risk",AND(E5627&lt;=2,F5627&lt;=2,G5627&lt;=2),"Lost",AND(E5627&gt;=4,F5627&lt;=2),"New/Promising",TRUE,"Needs Attention")</f>
        <v>Loyal Customers</v>
      </c>
      <c r="I5627" s="3" t="str">
        <f t="shared" si="91"/>
        <v>Active</v>
      </c>
      <c r="J5627" s="3" t="str">
        <f>_xlfn.XLOOKUP(A5627,'Country_Lookup'!$D:$D,'Country_Lookup'!$E:$E)</f>
        <v>United Kingdom</v>
      </c>
    </row>
    <row r="5628" spans="1:10" x14ac:dyDescent="0.3">
      <c r="A5628">
        <v>18035</v>
      </c>
      <c r="B5628">
        <v>35</v>
      </c>
      <c r="C5628">
        <v>5</v>
      </c>
      <c r="D5628">
        <v>1276.7400000000002</v>
      </c>
      <c r="E5628" cm="1">
        <f t="array" ref="E5628">_xlfn.IFS(B5628&lt;=PERCENTILE($B$3:$B$5882,0.2),5,B5628&lt;=PERCENTILE($B$3:$B$5882,0.4),4,B5628&lt;=PERCENTILE($B$3:$B$5882,0.6),3,B5628&lt;=PERCENTILE($B$3:$B$5882,0.8),2,TRUE,1)</f>
        <v>4</v>
      </c>
      <c r="F5628" cm="1">
        <f t="array" ref="F5628">_xlfn.IFS(C5628&lt;=PERCENTILE($C$3:$C$5882,0.2),1,C5628&lt;=PERCENTILE($C$3:$C$5882,0.4),2,C5628&lt;=PERCENTILE($C$3:$C$5882,0.6),3,C5628&lt;=PERCENTILE($C$3:$C$5882,0.8),4,TRUE,5)</f>
        <v>4</v>
      </c>
      <c r="G5628" cm="1">
        <f t="array" ref="G5628">_xlfn.IFS(D5628&lt;=PERCENTILE($D$3:$D$5882,0.2),1,D5628&lt;=PERCENTILE($D$3:$D$5882,0.4),2,D5628&lt;=PERCENTILE($D$3:$D$5882,0.6),3,D5628&lt;=PERCENTILE($D$3:$D$5882,0.8),4,TRUE,5)</f>
        <v>4</v>
      </c>
      <c r="H5628" s="3" t="str" cm="1">
        <f t="array" ref="H5628">_xlfn.IFS(AND(E5628&gt;=4,F5628&gt;=4,G5628&gt;=4),"Champions",AND(E5628&gt;=3,F5628&gt;=3,G5628&gt;=3),"Loyal Customers",AND(E5628&lt;=2,F5628&gt;=3),"At Risk",AND(E5628&lt;=2,F5628&lt;=2,G5628&lt;=2),"Lost",AND(E5628&gt;=4,F5628&lt;=2),"New/Promising",TRUE,"Needs Attention")</f>
        <v>Champions</v>
      </c>
      <c r="I5628" s="3" t="str">
        <f t="shared" si="91"/>
        <v>Active</v>
      </c>
      <c r="J5628" s="3" t="str">
        <f>_xlfn.XLOOKUP(A5628,'Country_Lookup'!$D:$D,'Country_Lookup'!$E:$E)</f>
        <v>United Kingdom</v>
      </c>
    </row>
    <row r="5629" spans="1:10" x14ac:dyDescent="0.3">
      <c r="A5629">
        <v>18036</v>
      </c>
      <c r="B5629">
        <v>32</v>
      </c>
      <c r="C5629">
        <v>11</v>
      </c>
      <c r="D5629">
        <v>1563.6400000000028</v>
      </c>
      <c r="E5629" cm="1">
        <f t="array" ref="E5629">_xlfn.IFS(B5629&lt;=PERCENTILE($B$3:$B$5882,0.2),5,B5629&lt;=PERCENTILE($B$3:$B$5882,0.4),4,B5629&lt;=PERCENTILE($B$3:$B$5882,0.6),3,B5629&lt;=PERCENTILE($B$3:$B$5882,0.8),2,TRUE,1)</f>
        <v>4</v>
      </c>
      <c r="F5629" cm="1">
        <f t="array" ref="F5629">_xlfn.IFS(C5629&lt;=PERCENTILE($C$3:$C$5882,0.2),1,C5629&lt;=PERCENTILE($C$3:$C$5882,0.4),2,C5629&lt;=PERCENTILE($C$3:$C$5882,0.6),3,C5629&lt;=PERCENTILE($C$3:$C$5882,0.8),4,TRUE,5)</f>
        <v>5</v>
      </c>
      <c r="G5629" cm="1">
        <f t="array" ref="G5629">_xlfn.IFS(D5629&lt;=PERCENTILE($D$3:$D$5882,0.2),1,D5629&lt;=PERCENTILE($D$3:$D$5882,0.4),2,D5629&lt;=PERCENTILE($D$3:$D$5882,0.6),3,D5629&lt;=PERCENTILE($D$3:$D$5882,0.8),4,TRUE,5)</f>
        <v>4</v>
      </c>
      <c r="H5629" s="3" t="str" cm="1">
        <f t="array" ref="H5629">_xlfn.IFS(AND(E5629&gt;=4,F5629&gt;=4,G5629&gt;=4),"Champions",AND(E5629&gt;=3,F5629&gt;=3,G5629&gt;=3),"Loyal Customers",AND(E5629&lt;=2,F5629&gt;=3),"At Risk",AND(E5629&lt;=2,F5629&lt;=2,G5629&lt;=2),"Lost",AND(E5629&gt;=4,F5629&lt;=2),"New/Promising",TRUE,"Needs Attention")</f>
        <v>Champions</v>
      </c>
      <c r="I5629" s="3" t="str">
        <f t="shared" si="91"/>
        <v>Active</v>
      </c>
      <c r="J5629" s="3" t="str">
        <f>_xlfn.XLOOKUP(A5629,'Country_Lookup'!$D:$D,'Country_Lookup'!$E:$E)</f>
        <v>United Kingdom</v>
      </c>
    </row>
    <row r="5630" spans="1:10" x14ac:dyDescent="0.3">
      <c r="A5630">
        <v>18037</v>
      </c>
      <c r="B5630">
        <v>154</v>
      </c>
      <c r="C5630">
        <v>15</v>
      </c>
      <c r="D5630">
        <v>167.42000000000004</v>
      </c>
      <c r="E5630" cm="1">
        <f t="array" ref="E5630">_xlfn.IFS(B5630&lt;=PERCENTILE($B$3:$B$5882,0.2),5,B5630&lt;=PERCENTILE($B$3:$B$5882,0.4),4,B5630&lt;=PERCENTILE($B$3:$B$5882,0.6),3,B5630&lt;=PERCENTILE($B$3:$B$5882,0.8),2,TRUE,1)</f>
        <v>3</v>
      </c>
      <c r="F5630" cm="1">
        <f t="array" ref="F5630">_xlfn.IFS(C5630&lt;=PERCENTILE($C$3:$C$5882,0.2),1,C5630&lt;=PERCENTILE($C$3:$C$5882,0.4),2,C5630&lt;=PERCENTILE($C$3:$C$5882,0.6),3,C5630&lt;=PERCENTILE($C$3:$C$5882,0.8),4,TRUE,5)</f>
        <v>5</v>
      </c>
      <c r="G5630" cm="1">
        <f t="array" ref="G5630">_xlfn.IFS(D5630&lt;=PERCENTILE($D$3:$D$5882,0.2),1,D5630&lt;=PERCENTILE($D$3:$D$5882,0.4),2,D5630&lt;=PERCENTILE($D$3:$D$5882,0.6),3,D5630&lt;=PERCENTILE($D$3:$D$5882,0.8),4,TRUE,5)</f>
        <v>1</v>
      </c>
      <c r="H5630" s="3" t="str" cm="1">
        <f t="array" ref="H5630">_xlfn.IFS(AND(E5630&gt;=4,F5630&gt;=4,G5630&gt;=4),"Champions",AND(E5630&gt;=3,F5630&gt;=3,G5630&gt;=3),"Loyal Customers",AND(E5630&lt;=2,F5630&gt;=3),"At Risk",AND(E5630&lt;=2,F5630&lt;=2,G5630&lt;=2),"Lost",AND(E5630&gt;=4,F5630&lt;=2),"New/Promising",TRUE,"Needs Attention")</f>
        <v>Needs Attention</v>
      </c>
      <c r="I5630" s="3" t="str">
        <f t="shared" si="91"/>
        <v>Churned</v>
      </c>
      <c r="J5630" s="3" t="str">
        <f>_xlfn.XLOOKUP(A5630,'Country_Lookup'!$D:$D,'Country_Lookup'!$E:$E)</f>
        <v>United Kingdom</v>
      </c>
    </row>
    <row r="5631" spans="1:10" x14ac:dyDescent="0.3">
      <c r="A5631">
        <v>18038</v>
      </c>
      <c r="B5631">
        <v>556</v>
      </c>
      <c r="C5631">
        <v>1</v>
      </c>
      <c r="D5631">
        <v>149.40999999999994</v>
      </c>
      <c r="E5631" cm="1">
        <f t="array" ref="E5631">_xlfn.IFS(B5631&lt;=PERCENTILE($B$3:$B$5882,0.2),5,B5631&lt;=PERCENTILE($B$3:$B$5882,0.4),4,B5631&lt;=PERCENTILE($B$3:$B$5882,0.6),3,B5631&lt;=PERCENTILE($B$3:$B$5882,0.8),2,TRUE,1)</f>
        <v>1</v>
      </c>
      <c r="F5631" cm="1">
        <f t="array" ref="F5631">_xlfn.IFS(C5631&lt;=PERCENTILE($C$3:$C$5882,0.2),1,C5631&lt;=PERCENTILE($C$3:$C$5882,0.4),2,C5631&lt;=PERCENTILE($C$3:$C$5882,0.6),3,C5631&lt;=PERCENTILE($C$3:$C$5882,0.8),4,TRUE,5)</f>
        <v>1</v>
      </c>
      <c r="G5631" cm="1">
        <f t="array" ref="G5631">_xlfn.IFS(D5631&lt;=PERCENTILE($D$3:$D$5882,0.2),1,D5631&lt;=PERCENTILE($D$3:$D$5882,0.4),2,D5631&lt;=PERCENTILE($D$3:$D$5882,0.6),3,D5631&lt;=PERCENTILE($D$3:$D$5882,0.8),4,TRUE,5)</f>
        <v>1</v>
      </c>
      <c r="H5631" s="3" t="str" cm="1">
        <f t="array" ref="H5631">_xlfn.IFS(AND(E5631&gt;=4,F5631&gt;=4,G5631&gt;=4),"Champions",AND(E5631&gt;=3,F5631&gt;=3,G5631&gt;=3),"Loyal Customers",AND(E5631&lt;=2,F5631&gt;=3),"At Risk",AND(E5631&lt;=2,F5631&lt;=2,G5631&lt;=2),"Lost",AND(E5631&gt;=4,F5631&lt;=2),"New/Promising",TRUE,"Needs Attention")</f>
        <v>Lost</v>
      </c>
      <c r="I5631" s="3" t="str">
        <f t="shared" si="91"/>
        <v>Churned</v>
      </c>
      <c r="J5631" s="3" t="str">
        <f>_xlfn.XLOOKUP(A5631,'Country_Lookup'!$D:$D,'Country_Lookup'!$E:$E)</f>
        <v>United Kingdom</v>
      </c>
    </row>
    <row r="5632" spans="1:10" x14ac:dyDescent="0.3">
      <c r="A5632">
        <v>18039</v>
      </c>
      <c r="B5632">
        <v>374</v>
      </c>
      <c r="C5632">
        <v>4</v>
      </c>
      <c r="D5632">
        <v>579.16999999999859</v>
      </c>
      <c r="E5632" cm="1">
        <f t="array" ref="E5632">_xlfn.IFS(B5632&lt;=PERCENTILE($B$3:$B$5882,0.2),5,B5632&lt;=PERCENTILE($B$3:$B$5882,0.4),4,B5632&lt;=PERCENTILE($B$3:$B$5882,0.6),3,B5632&lt;=PERCENTILE($B$3:$B$5882,0.8),2,TRUE,1)</f>
        <v>2</v>
      </c>
      <c r="F5632" cm="1">
        <f t="array" ref="F5632">_xlfn.IFS(C5632&lt;=PERCENTILE($C$3:$C$5882,0.2),1,C5632&lt;=PERCENTILE($C$3:$C$5882,0.4),2,C5632&lt;=PERCENTILE($C$3:$C$5882,0.6),3,C5632&lt;=PERCENTILE($C$3:$C$5882,0.8),4,TRUE,5)</f>
        <v>3</v>
      </c>
      <c r="G5632" cm="1">
        <f t="array" ref="G5632">_xlfn.IFS(D5632&lt;=PERCENTILE($D$3:$D$5882,0.2),1,D5632&lt;=PERCENTILE($D$3:$D$5882,0.4),2,D5632&lt;=PERCENTILE($D$3:$D$5882,0.6),3,D5632&lt;=PERCENTILE($D$3:$D$5882,0.8),4,TRUE,5)</f>
        <v>2</v>
      </c>
      <c r="H5632" s="3" t="str" cm="1">
        <f t="array" ref="H5632">_xlfn.IFS(AND(E5632&gt;=4,F5632&gt;=4,G5632&gt;=4),"Champions",AND(E5632&gt;=3,F5632&gt;=3,G5632&gt;=3),"Loyal Customers",AND(E5632&lt;=2,F5632&gt;=3),"At Risk",AND(E5632&lt;=2,F5632&lt;=2,G5632&lt;=2),"Lost",AND(E5632&gt;=4,F5632&lt;=2),"New/Promising",TRUE,"Needs Attention")</f>
        <v>At Risk</v>
      </c>
      <c r="I5632" s="3" t="str">
        <f t="shared" si="91"/>
        <v>Churned</v>
      </c>
      <c r="J5632" s="3" t="str">
        <f>_xlfn.XLOOKUP(A5632,'Country_Lookup'!$D:$D,'Country_Lookup'!$E:$E)</f>
        <v>United Kingdom</v>
      </c>
    </row>
    <row r="5633" spans="1:10" x14ac:dyDescent="0.3">
      <c r="A5633">
        <v>18040</v>
      </c>
      <c r="B5633">
        <v>19</v>
      </c>
      <c r="C5633">
        <v>2</v>
      </c>
      <c r="D5633">
        <v>357.19999999999993</v>
      </c>
      <c r="E5633" cm="1">
        <f t="array" ref="E5633">_xlfn.IFS(B5633&lt;=PERCENTILE($B$3:$B$5882,0.2),5,B5633&lt;=PERCENTILE($B$3:$B$5882,0.4),4,B5633&lt;=PERCENTILE($B$3:$B$5882,0.6),3,B5633&lt;=PERCENTILE($B$3:$B$5882,0.8),2,TRUE,1)</f>
        <v>5</v>
      </c>
      <c r="F5633" cm="1">
        <f t="array" ref="F5633">_xlfn.IFS(C5633&lt;=PERCENTILE($C$3:$C$5882,0.2),1,C5633&lt;=PERCENTILE($C$3:$C$5882,0.4),2,C5633&lt;=PERCENTILE($C$3:$C$5882,0.6),3,C5633&lt;=PERCENTILE($C$3:$C$5882,0.8),4,TRUE,5)</f>
        <v>2</v>
      </c>
      <c r="G5633" cm="1">
        <f t="array" ref="G5633">_xlfn.IFS(D5633&lt;=PERCENTILE($D$3:$D$5882,0.2),1,D5633&lt;=PERCENTILE($D$3:$D$5882,0.4),2,D5633&lt;=PERCENTILE($D$3:$D$5882,0.6),3,D5633&lt;=PERCENTILE($D$3:$D$5882,0.8),4,TRUE,5)</f>
        <v>2</v>
      </c>
      <c r="H5633" s="3" t="str" cm="1">
        <f t="array" ref="H5633">_xlfn.IFS(AND(E5633&gt;=4,F5633&gt;=4,G5633&gt;=4),"Champions",AND(E5633&gt;=3,F5633&gt;=3,G5633&gt;=3),"Loyal Customers",AND(E5633&lt;=2,F5633&gt;=3),"At Risk",AND(E5633&lt;=2,F5633&lt;=2,G5633&lt;=2),"Lost",AND(E5633&gt;=4,F5633&lt;=2),"New/Promising",TRUE,"Needs Attention")</f>
        <v>New/Promising</v>
      </c>
      <c r="I5633" s="3" t="str">
        <f t="shared" si="91"/>
        <v>Active</v>
      </c>
      <c r="J5633" s="3" t="str">
        <f>_xlfn.XLOOKUP(A5633,'Country_Lookup'!$D:$D,'Country_Lookup'!$E:$E)</f>
        <v>United Kingdom</v>
      </c>
    </row>
    <row r="5634" spans="1:10" x14ac:dyDescent="0.3">
      <c r="A5634">
        <v>18041</v>
      </c>
      <c r="B5634">
        <v>11</v>
      </c>
      <c r="C5634">
        <v>38</v>
      </c>
      <c r="D5634">
        <v>8752.3799999999046</v>
      </c>
      <c r="E5634" cm="1">
        <f t="array" ref="E5634">_xlfn.IFS(B5634&lt;=PERCENTILE($B$3:$B$5882,0.2),5,B5634&lt;=PERCENTILE($B$3:$B$5882,0.4),4,B5634&lt;=PERCENTILE($B$3:$B$5882,0.6),3,B5634&lt;=PERCENTILE($B$3:$B$5882,0.8),2,TRUE,1)</f>
        <v>5</v>
      </c>
      <c r="F5634" cm="1">
        <f t="array" ref="F5634">_xlfn.IFS(C5634&lt;=PERCENTILE($C$3:$C$5882,0.2),1,C5634&lt;=PERCENTILE($C$3:$C$5882,0.4),2,C5634&lt;=PERCENTILE($C$3:$C$5882,0.6),3,C5634&lt;=PERCENTILE($C$3:$C$5882,0.8),4,TRUE,5)</f>
        <v>5</v>
      </c>
      <c r="G5634" cm="1">
        <f t="array" ref="G5634">_xlfn.IFS(D5634&lt;=PERCENTILE($D$3:$D$5882,0.2),1,D5634&lt;=PERCENTILE($D$3:$D$5882,0.4),2,D5634&lt;=PERCENTILE($D$3:$D$5882,0.6),3,D5634&lt;=PERCENTILE($D$3:$D$5882,0.8),4,TRUE,5)</f>
        <v>5</v>
      </c>
      <c r="H5634" s="3" t="str" cm="1">
        <f t="array" ref="H5634">_xlfn.IFS(AND(E5634&gt;=4,F5634&gt;=4,G5634&gt;=4),"Champions",AND(E5634&gt;=3,F5634&gt;=3,G5634&gt;=3),"Loyal Customers",AND(E5634&lt;=2,F5634&gt;=3),"At Risk",AND(E5634&lt;=2,F5634&lt;=2,G5634&lt;=2),"Lost",AND(E5634&gt;=4,F5634&lt;=2),"New/Promising",TRUE,"Needs Attention")</f>
        <v>Champions</v>
      </c>
      <c r="I5634" s="3" t="str">
        <f t="shared" si="91"/>
        <v>Active</v>
      </c>
      <c r="J5634" s="3" t="str">
        <f>_xlfn.XLOOKUP(A5634,'Country_Lookup'!$D:$D,'Country_Lookup'!$E:$E)</f>
        <v>United Kingdom</v>
      </c>
    </row>
    <row r="5635" spans="1:10" x14ac:dyDescent="0.3">
      <c r="A5635">
        <v>18042</v>
      </c>
      <c r="B5635">
        <v>53</v>
      </c>
      <c r="C5635">
        <v>2</v>
      </c>
      <c r="D5635">
        <v>281.15000000000003</v>
      </c>
      <c r="E5635" cm="1">
        <f t="array" ref="E5635">_xlfn.IFS(B5635&lt;=PERCENTILE($B$3:$B$5882,0.2),5,B5635&lt;=PERCENTILE($B$3:$B$5882,0.4),4,B5635&lt;=PERCENTILE($B$3:$B$5882,0.6),3,B5635&lt;=PERCENTILE($B$3:$B$5882,0.8),2,TRUE,1)</f>
        <v>4</v>
      </c>
      <c r="F5635" cm="1">
        <f t="array" ref="F5635">_xlfn.IFS(C5635&lt;=PERCENTILE($C$3:$C$5882,0.2),1,C5635&lt;=PERCENTILE($C$3:$C$5882,0.4),2,C5635&lt;=PERCENTILE($C$3:$C$5882,0.6),3,C5635&lt;=PERCENTILE($C$3:$C$5882,0.8),4,TRUE,5)</f>
        <v>2</v>
      </c>
      <c r="G5635" cm="1">
        <f t="array" ref="G5635">_xlfn.IFS(D5635&lt;=PERCENTILE($D$3:$D$5882,0.2),1,D5635&lt;=PERCENTILE($D$3:$D$5882,0.4),2,D5635&lt;=PERCENTILE($D$3:$D$5882,0.6),3,D5635&lt;=PERCENTILE($D$3:$D$5882,0.8),4,TRUE,5)</f>
        <v>1</v>
      </c>
      <c r="H5635" s="3" t="str" cm="1">
        <f t="array" ref="H5635">_xlfn.IFS(AND(E5635&gt;=4,F5635&gt;=4,G5635&gt;=4),"Champions",AND(E5635&gt;=3,F5635&gt;=3,G5635&gt;=3),"Loyal Customers",AND(E5635&lt;=2,F5635&gt;=3),"At Risk",AND(E5635&lt;=2,F5635&lt;=2,G5635&lt;=2),"Lost",AND(E5635&gt;=4,F5635&lt;=2),"New/Promising",TRUE,"Needs Attention")</f>
        <v>New/Promising</v>
      </c>
      <c r="I5635" s="3" t="str">
        <f t="shared" ref="I5635:I5698" si="92">IF(B5635&gt;90,"Churned","Active")</f>
        <v>Active</v>
      </c>
      <c r="J5635" s="3" t="str">
        <f>_xlfn.XLOOKUP(A5635,'Country_Lookup'!$D:$D,'Country_Lookup'!$E:$E)</f>
        <v>United Kingdom</v>
      </c>
    </row>
    <row r="5636" spans="1:10" x14ac:dyDescent="0.3">
      <c r="A5636">
        <v>18043</v>
      </c>
      <c r="B5636">
        <v>24</v>
      </c>
      <c r="C5636">
        <v>3</v>
      </c>
      <c r="D5636">
        <v>875.97000000000082</v>
      </c>
      <c r="E5636" cm="1">
        <f t="array" ref="E5636">_xlfn.IFS(B5636&lt;=PERCENTILE($B$3:$B$5882,0.2),5,B5636&lt;=PERCENTILE($B$3:$B$5882,0.4),4,B5636&lt;=PERCENTILE($B$3:$B$5882,0.6),3,B5636&lt;=PERCENTILE($B$3:$B$5882,0.8),2,TRUE,1)</f>
        <v>4</v>
      </c>
      <c r="F5636" cm="1">
        <f t="array" ref="F5636">_xlfn.IFS(C5636&lt;=PERCENTILE($C$3:$C$5882,0.2),1,C5636&lt;=PERCENTILE($C$3:$C$5882,0.4),2,C5636&lt;=PERCENTILE($C$3:$C$5882,0.6),3,C5636&lt;=PERCENTILE($C$3:$C$5882,0.8),4,TRUE,5)</f>
        <v>3</v>
      </c>
      <c r="G5636" cm="1">
        <f t="array" ref="G5636">_xlfn.IFS(D5636&lt;=PERCENTILE($D$3:$D$5882,0.2),1,D5636&lt;=PERCENTILE($D$3:$D$5882,0.4),2,D5636&lt;=PERCENTILE($D$3:$D$5882,0.6),3,D5636&lt;=PERCENTILE($D$3:$D$5882,0.8),4,TRUE,5)</f>
        <v>3</v>
      </c>
      <c r="H5636" s="3" t="str" cm="1">
        <f t="array" ref="H5636">_xlfn.IFS(AND(E5636&gt;=4,F5636&gt;=4,G5636&gt;=4),"Champions",AND(E5636&gt;=3,F5636&gt;=3,G5636&gt;=3),"Loyal Customers",AND(E5636&lt;=2,F5636&gt;=3),"At Risk",AND(E5636&lt;=2,F5636&lt;=2,G5636&lt;=2),"Lost",AND(E5636&gt;=4,F5636&lt;=2),"New/Promising",TRUE,"Needs Attention")</f>
        <v>Loyal Customers</v>
      </c>
      <c r="I5636" s="3" t="str">
        <f t="shared" si="92"/>
        <v>Active</v>
      </c>
      <c r="J5636" s="3" t="str">
        <f>_xlfn.XLOOKUP(A5636,'Country_Lookup'!$D:$D,'Country_Lookup'!$E:$E)</f>
        <v>United Kingdom</v>
      </c>
    </row>
    <row r="5637" spans="1:10" x14ac:dyDescent="0.3">
      <c r="A5637">
        <v>18044</v>
      </c>
      <c r="B5637">
        <v>4</v>
      </c>
      <c r="C5637">
        <v>18</v>
      </c>
      <c r="D5637">
        <v>3505.6099999999888</v>
      </c>
      <c r="E5637" cm="1">
        <f t="array" ref="E5637">_xlfn.IFS(B5637&lt;=PERCENTILE($B$3:$B$5882,0.2),5,B5637&lt;=PERCENTILE($B$3:$B$5882,0.4),4,B5637&lt;=PERCENTILE($B$3:$B$5882,0.6),3,B5637&lt;=PERCENTILE($B$3:$B$5882,0.8),2,TRUE,1)</f>
        <v>5</v>
      </c>
      <c r="F5637" cm="1">
        <f t="array" ref="F5637">_xlfn.IFS(C5637&lt;=PERCENTILE($C$3:$C$5882,0.2),1,C5637&lt;=PERCENTILE($C$3:$C$5882,0.4),2,C5637&lt;=PERCENTILE($C$3:$C$5882,0.6),3,C5637&lt;=PERCENTILE($C$3:$C$5882,0.8),4,TRUE,5)</f>
        <v>5</v>
      </c>
      <c r="G5637" cm="1">
        <f t="array" ref="G5637">_xlfn.IFS(D5637&lt;=PERCENTILE($D$3:$D$5882,0.2),1,D5637&lt;=PERCENTILE($D$3:$D$5882,0.4),2,D5637&lt;=PERCENTILE($D$3:$D$5882,0.6),3,D5637&lt;=PERCENTILE($D$3:$D$5882,0.8),4,TRUE,5)</f>
        <v>5</v>
      </c>
      <c r="H5637" s="3" t="str" cm="1">
        <f t="array" ref="H5637">_xlfn.IFS(AND(E5637&gt;=4,F5637&gt;=4,G5637&gt;=4),"Champions",AND(E5637&gt;=3,F5637&gt;=3,G5637&gt;=3),"Loyal Customers",AND(E5637&lt;=2,F5637&gt;=3),"At Risk",AND(E5637&lt;=2,F5637&lt;=2,G5637&lt;=2),"Lost",AND(E5637&gt;=4,F5637&lt;=2),"New/Promising",TRUE,"Needs Attention")</f>
        <v>Champions</v>
      </c>
      <c r="I5637" s="3" t="str">
        <f t="shared" si="92"/>
        <v>Active</v>
      </c>
      <c r="J5637" s="3" t="str">
        <f>_xlfn.XLOOKUP(A5637,'Country_Lookup'!$D:$D,'Country_Lookup'!$E:$E)</f>
        <v>United Kingdom</v>
      </c>
    </row>
    <row r="5638" spans="1:10" x14ac:dyDescent="0.3">
      <c r="A5638">
        <v>18045</v>
      </c>
      <c r="B5638">
        <v>45</v>
      </c>
      <c r="C5638">
        <v>1</v>
      </c>
      <c r="D5638">
        <v>189.39999999999984</v>
      </c>
      <c r="E5638" cm="1">
        <f t="array" ref="E5638">_xlfn.IFS(B5638&lt;=PERCENTILE($B$3:$B$5882,0.2),5,B5638&lt;=PERCENTILE($B$3:$B$5882,0.4),4,B5638&lt;=PERCENTILE($B$3:$B$5882,0.6),3,B5638&lt;=PERCENTILE($B$3:$B$5882,0.8),2,TRUE,1)</f>
        <v>4</v>
      </c>
      <c r="F5638" cm="1">
        <f t="array" ref="F5638">_xlfn.IFS(C5638&lt;=PERCENTILE($C$3:$C$5882,0.2),1,C5638&lt;=PERCENTILE($C$3:$C$5882,0.4),2,C5638&lt;=PERCENTILE($C$3:$C$5882,0.6),3,C5638&lt;=PERCENTILE($C$3:$C$5882,0.8),4,TRUE,5)</f>
        <v>1</v>
      </c>
      <c r="G5638" cm="1">
        <f t="array" ref="G5638">_xlfn.IFS(D5638&lt;=PERCENTILE($D$3:$D$5882,0.2),1,D5638&lt;=PERCENTILE($D$3:$D$5882,0.4),2,D5638&lt;=PERCENTILE($D$3:$D$5882,0.6),3,D5638&lt;=PERCENTILE($D$3:$D$5882,0.8),4,TRUE,5)</f>
        <v>1</v>
      </c>
      <c r="H5638" s="3" t="str" cm="1">
        <f t="array" ref="H5638">_xlfn.IFS(AND(E5638&gt;=4,F5638&gt;=4,G5638&gt;=4),"Champions",AND(E5638&gt;=3,F5638&gt;=3,G5638&gt;=3),"Loyal Customers",AND(E5638&lt;=2,F5638&gt;=3),"At Risk",AND(E5638&lt;=2,F5638&lt;=2,G5638&lt;=2),"Lost",AND(E5638&gt;=4,F5638&lt;=2),"New/Promising",TRUE,"Needs Attention")</f>
        <v>New/Promising</v>
      </c>
      <c r="I5638" s="3" t="str">
        <f t="shared" si="92"/>
        <v>Active</v>
      </c>
      <c r="J5638" s="3" t="str">
        <f>_xlfn.XLOOKUP(A5638,'Country_Lookup'!$D:$D,'Country_Lookup'!$E:$E)</f>
        <v>United Kingdom</v>
      </c>
    </row>
    <row r="5639" spans="1:10" x14ac:dyDescent="0.3">
      <c r="A5639">
        <v>18046</v>
      </c>
      <c r="B5639">
        <v>649</v>
      </c>
      <c r="C5639">
        <v>1</v>
      </c>
      <c r="D5639">
        <v>189.63000000000008</v>
      </c>
      <c r="E5639" cm="1">
        <f t="array" ref="E5639">_xlfn.IFS(B5639&lt;=PERCENTILE($B$3:$B$5882,0.2),5,B5639&lt;=PERCENTILE($B$3:$B$5882,0.4),4,B5639&lt;=PERCENTILE($B$3:$B$5882,0.6),3,B5639&lt;=PERCENTILE($B$3:$B$5882,0.8),2,TRUE,1)</f>
        <v>1</v>
      </c>
      <c r="F5639" cm="1">
        <f t="array" ref="F5639">_xlfn.IFS(C5639&lt;=PERCENTILE($C$3:$C$5882,0.2),1,C5639&lt;=PERCENTILE($C$3:$C$5882,0.4),2,C5639&lt;=PERCENTILE($C$3:$C$5882,0.6),3,C5639&lt;=PERCENTILE($C$3:$C$5882,0.8),4,TRUE,5)</f>
        <v>1</v>
      </c>
      <c r="G5639" cm="1">
        <f t="array" ref="G5639">_xlfn.IFS(D5639&lt;=PERCENTILE($D$3:$D$5882,0.2),1,D5639&lt;=PERCENTILE($D$3:$D$5882,0.4),2,D5639&lt;=PERCENTILE($D$3:$D$5882,0.6),3,D5639&lt;=PERCENTILE($D$3:$D$5882,0.8),4,TRUE,5)</f>
        <v>1</v>
      </c>
      <c r="H5639" s="3" t="str" cm="1">
        <f t="array" ref="H5639">_xlfn.IFS(AND(E5639&gt;=4,F5639&gt;=4,G5639&gt;=4),"Champions",AND(E5639&gt;=3,F5639&gt;=3,G5639&gt;=3),"Loyal Customers",AND(E5639&lt;=2,F5639&gt;=3),"At Risk",AND(E5639&lt;=2,F5639&lt;=2,G5639&lt;=2),"Lost",AND(E5639&gt;=4,F5639&lt;=2),"New/Promising",TRUE,"Needs Attention")</f>
        <v>Lost</v>
      </c>
      <c r="I5639" s="3" t="str">
        <f t="shared" si="92"/>
        <v>Churned</v>
      </c>
      <c r="J5639" s="3" t="str">
        <f>_xlfn.XLOOKUP(A5639,'Country_Lookup'!$D:$D,'Country_Lookup'!$E:$E)</f>
        <v>United Kingdom</v>
      </c>
    </row>
    <row r="5640" spans="1:10" x14ac:dyDescent="0.3">
      <c r="A5640">
        <v>18047</v>
      </c>
      <c r="B5640">
        <v>381</v>
      </c>
      <c r="C5640">
        <v>2</v>
      </c>
      <c r="D5640">
        <v>342.6899999999996</v>
      </c>
      <c r="E5640" cm="1">
        <f t="array" ref="E5640">_xlfn.IFS(B5640&lt;=PERCENTILE($B$3:$B$5882,0.2),5,B5640&lt;=PERCENTILE($B$3:$B$5882,0.4),4,B5640&lt;=PERCENTILE($B$3:$B$5882,0.6),3,B5640&lt;=PERCENTILE($B$3:$B$5882,0.8),2,TRUE,1)</f>
        <v>2</v>
      </c>
      <c r="F5640" cm="1">
        <f t="array" ref="F5640">_xlfn.IFS(C5640&lt;=PERCENTILE($C$3:$C$5882,0.2),1,C5640&lt;=PERCENTILE($C$3:$C$5882,0.4),2,C5640&lt;=PERCENTILE($C$3:$C$5882,0.6),3,C5640&lt;=PERCENTILE($C$3:$C$5882,0.8),4,TRUE,5)</f>
        <v>2</v>
      </c>
      <c r="G5640" cm="1">
        <f t="array" ref="G5640">_xlfn.IFS(D5640&lt;=PERCENTILE($D$3:$D$5882,0.2),1,D5640&lt;=PERCENTILE($D$3:$D$5882,0.4),2,D5640&lt;=PERCENTILE($D$3:$D$5882,0.6),3,D5640&lt;=PERCENTILE($D$3:$D$5882,0.8),4,TRUE,5)</f>
        <v>2</v>
      </c>
      <c r="H5640" s="3" t="str" cm="1">
        <f t="array" ref="H5640">_xlfn.IFS(AND(E5640&gt;=4,F5640&gt;=4,G5640&gt;=4),"Champions",AND(E5640&gt;=3,F5640&gt;=3,G5640&gt;=3),"Loyal Customers",AND(E5640&lt;=2,F5640&gt;=3),"At Risk",AND(E5640&lt;=2,F5640&lt;=2,G5640&lt;=2),"Lost",AND(E5640&gt;=4,F5640&lt;=2),"New/Promising",TRUE,"Needs Attention")</f>
        <v>Lost</v>
      </c>
      <c r="I5640" s="3" t="str">
        <f t="shared" si="92"/>
        <v>Churned</v>
      </c>
      <c r="J5640" s="3" t="str">
        <f>_xlfn.XLOOKUP(A5640,'Country_Lookup'!$D:$D,'Country_Lookup'!$E:$E)</f>
        <v>United Kingdom</v>
      </c>
    </row>
    <row r="5641" spans="1:10" x14ac:dyDescent="0.3">
      <c r="A5641">
        <v>18048</v>
      </c>
      <c r="B5641">
        <v>203</v>
      </c>
      <c r="C5641">
        <v>3</v>
      </c>
      <c r="D5641">
        <v>401.72999999999979</v>
      </c>
      <c r="E5641" cm="1">
        <f t="array" ref="E5641">_xlfn.IFS(B5641&lt;=PERCENTILE($B$3:$B$5882,0.2),5,B5641&lt;=PERCENTILE($B$3:$B$5882,0.4),4,B5641&lt;=PERCENTILE($B$3:$B$5882,0.6),3,B5641&lt;=PERCENTILE($B$3:$B$5882,0.8),2,TRUE,1)</f>
        <v>2</v>
      </c>
      <c r="F5641" cm="1">
        <f t="array" ref="F5641">_xlfn.IFS(C5641&lt;=PERCENTILE($C$3:$C$5882,0.2),1,C5641&lt;=PERCENTILE($C$3:$C$5882,0.4),2,C5641&lt;=PERCENTILE($C$3:$C$5882,0.6),3,C5641&lt;=PERCENTILE($C$3:$C$5882,0.8),4,TRUE,5)</f>
        <v>3</v>
      </c>
      <c r="G5641" cm="1">
        <f t="array" ref="G5641">_xlfn.IFS(D5641&lt;=PERCENTILE($D$3:$D$5882,0.2),1,D5641&lt;=PERCENTILE($D$3:$D$5882,0.4),2,D5641&lt;=PERCENTILE($D$3:$D$5882,0.6),3,D5641&lt;=PERCENTILE($D$3:$D$5882,0.8),4,TRUE,5)</f>
        <v>2</v>
      </c>
      <c r="H5641" s="3" t="str" cm="1">
        <f t="array" ref="H5641">_xlfn.IFS(AND(E5641&gt;=4,F5641&gt;=4,G5641&gt;=4),"Champions",AND(E5641&gt;=3,F5641&gt;=3,G5641&gt;=3),"Loyal Customers",AND(E5641&lt;=2,F5641&gt;=3),"At Risk",AND(E5641&lt;=2,F5641&lt;=2,G5641&lt;=2),"Lost",AND(E5641&gt;=4,F5641&lt;=2),"New/Promising",TRUE,"Needs Attention")</f>
        <v>At Risk</v>
      </c>
      <c r="I5641" s="3" t="str">
        <f t="shared" si="92"/>
        <v>Churned</v>
      </c>
      <c r="J5641" s="3" t="str">
        <f>_xlfn.XLOOKUP(A5641,'Country_Lookup'!$D:$D,'Country_Lookup'!$E:$E)</f>
        <v>United Kingdom</v>
      </c>
    </row>
    <row r="5642" spans="1:10" x14ac:dyDescent="0.3">
      <c r="A5642">
        <v>18049</v>
      </c>
      <c r="B5642">
        <v>437</v>
      </c>
      <c r="C5642">
        <v>2</v>
      </c>
      <c r="D5642">
        <v>556.51999999999907</v>
      </c>
      <c r="E5642" cm="1">
        <f t="array" ref="E5642">_xlfn.IFS(B5642&lt;=PERCENTILE($B$3:$B$5882,0.2),5,B5642&lt;=PERCENTILE($B$3:$B$5882,0.4),4,B5642&lt;=PERCENTILE($B$3:$B$5882,0.6),3,B5642&lt;=PERCENTILE($B$3:$B$5882,0.8),2,TRUE,1)</f>
        <v>1</v>
      </c>
      <c r="F5642" cm="1">
        <f t="array" ref="F5642">_xlfn.IFS(C5642&lt;=PERCENTILE($C$3:$C$5882,0.2),1,C5642&lt;=PERCENTILE($C$3:$C$5882,0.4),2,C5642&lt;=PERCENTILE($C$3:$C$5882,0.6),3,C5642&lt;=PERCENTILE($C$3:$C$5882,0.8),4,TRUE,5)</f>
        <v>2</v>
      </c>
      <c r="G5642" cm="1">
        <f t="array" ref="G5642">_xlfn.IFS(D5642&lt;=PERCENTILE($D$3:$D$5882,0.2),1,D5642&lt;=PERCENTILE($D$3:$D$5882,0.4),2,D5642&lt;=PERCENTILE($D$3:$D$5882,0.6),3,D5642&lt;=PERCENTILE($D$3:$D$5882,0.8),4,TRUE,5)</f>
        <v>2</v>
      </c>
      <c r="H5642" s="3" t="str" cm="1">
        <f t="array" ref="H5642">_xlfn.IFS(AND(E5642&gt;=4,F5642&gt;=4,G5642&gt;=4),"Champions",AND(E5642&gt;=3,F5642&gt;=3,G5642&gt;=3),"Loyal Customers",AND(E5642&lt;=2,F5642&gt;=3),"At Risk",AND(E5642&lt;=2,F5642&lt;=2,G5642&lt;=2),"Lost",AND(E5642&gt;=4,F5642&lt;=2),"New/Promising",TRUE,"Needs Attention")</f>
        <v>Lost</v>
      </c>
      <c r="I5642" s="3" t="str">
        <f t="shared" si="92"/>
        <v>Churned</v>
      </c>
      <c r="J5642" s="3" t="str">
        <f>_xlfn.XLOOKUP(A5642,'Country_Lookup'!$D:$D,'Country_Lookup'!$E:$E)</f>
        <v>United Kingdom</v>
      </c>
    </row>
    <row r="5643" spans="1:10" x14ac:dyDescent="0.3">
      <c r="A5643">
        <v>18050</v>
      </c>
      <c r="B5643">
        <v>359</v>
      </c>
      <c r="C5643">
        <v>2</v>
      </c>
      <c r="D5643">
        <v>412.06000000000012</v>
      </c>
      <c r="E5643" cm="1">
        <f t="array" ref="E5643">_xlfn.IFS(B5643&lt;=PERCENTILE($B$3:$B$5882,0.2),5,B5643&lt;=PERCENTILE($B$3:$B$5882,0.4),4,B5643&lt;=PERCENTILE($B$3:$B$5882,0.6),3,B5643&lt;=PERCENTILE($B$3:$B$5882,0.8),2,TRUE,1)</f>
        <v>2</v>
      </c>
      <c r="F5643" cm="1">
        <f t="array" ref="F5643">_xlfn.IFS(C5643&lt;=PERCENTILE($C$3:$C$5882,0.2),1,C5643&lt;=PERCENTILE($C$3:$C$5882,0.4),2,C5643&lt;=PERCENTILE($C$3:$C$5882,0.6),3,C5643&lt;=PERCENTILE($C$3:$C$5882,0.8),4,TRUE,5)</f>
        <v>2</v>
      </c>
      <c r="G5643" cm="1">
        <f t="array" ref="G5643">_xlfn.IFS(D5643&lt;=PERCENTILE($D$3:$D$5882,0.2),1,D5643&lt;=PERCENTILE($D$3:$D$5882,0.4),2,D5643&lt;=PERCENTILE($D$3:$D$5882,0.6),3,D5643&lt;=PERCENTILE($D$3:$D$5882,0.8),4,TRUE,5)</f>
        <v>2</v>
      </c>
      <c r="H5643" s="3" t="str" cm="1">
        <f t="array" ref="H5643">_xlfn.IFS(AND(E5643&gt;=4,F5643&gt;=4,G5643&gt;=4),"Champions",AND(E5643&gt;=3,F5643&gt;=3,G5643&gt;=3),"Loyal Customers",AND(E5643&lt;=2,F5643&gt;=3),"At Risk",AND(E5643&lt;=2,F5643&lt;=2,G5643&lt;=2),"Lost",AND(E5643&gt;=4,F5643&lt;=2),"New/Promising",TRUE,"Needs Attention")</f>
        <v>Lost</v>
      </c>
      <c r="I5643" s="3" t="str">
        <f t="shared" si="92"/>
        <v>Churned</v>
      </c>
      <c r="J5643" s="3" t="str">
        <f>_xlfn.XLOOKUP(A5643,'Country_Lookup'!$D:$D,'Country_Lookup'!$E:$E)</f>
        <v>United Kingdom</v>
      </c>
    </row>
    <row r="5644" spans="1:10" x14ac:dyDescent="0.3">
      <c r="A5644">
        <v>18051</v>
      </c>
      <c r="B5644">
        <v>634</v>
      </c>
      <c r="C5644">
        <v>7</v>
      </c>
      <c r="D5644">
        <v>2282.2799999999993</v>
      </c>
      <c r="E5644" cm="1">
        <f t="array" ref="E5644">_xlfn.IFS(B5644&lt;=PERCENTILE($B$3:$B$5882,0.2),5,B5644&lt;=PERCENTILE($B$3:$B$5882,0.4),4,B5644&lt;=PERCENTILE($B$3:$B$5882,0.6),3,B5644&lt;=PERCENTILE($B$3:$B$5882,0.8),2,TRUE,1)</f>
        <v>1</v>
      </c>
      <c r="F5644" cm="1">
        <f t="array" ref="F5644">_xlfn.IFS(C5644&lt;=PERCENTILE($C$3:$C$5882,0.2),1,C5644&lt;=PERCENTILE($C$3:$C$5882,0.4),2,C5644&lt;=PERCENTILE($C$3:$C$5882,0.6),3,C5644&lt;=PERCENTILE($C$3:$C$5882,0.8),4,TRUE,5)</f>
        <v>4</v>
      </c>
      <c r="G5644" cm="1">
        <f t="array" ref="G5644">_xlfn.IFS(D5644&lt;=PERCENTILE($D$3:$D$5882,0.2),1,D5644&lt;=PERCENTILE($D$3:$D$5882,0.4),2,D5644&lt;=PERCENTILE($D$3:$D$5882,0.6),3,D5644&lt;=PERCENTILE($D$3:$D$5882,0.8),4,TRUE,5)</f>
        <v>4</v>
      </c>
      <c r="H5644" s="3" t="str" cm="1">
        <f t="array" ref="H5644">_xlfn.IFS(AND(E5644&gt;=4,F5644&gt;=4,G5644&gt;=4),"Champions",AND(E5644&gt;=3,F5644&gt;=3,G5644&gt;=3),"Loyal Customers",AND(E5644&lt;=2,F5644&gt;=3),"At Risk",AND(E5644&lt;=2,F5644&lt;=2,G5644&lt;=2),"Lost",AND(E5644&gt;=4,F5644&lt;=2),"New/Promising",TRUE,"Needs Attention")</f>
        <v>At Risk</v>
      </c>
      <c r="I5644" s="3" t="str">
        <f t="shared" si="92"/>
        <v>Churned</v>
      </c>
      <c r="J5644" s="3" t="str">
        <f>_xlfn.XLOOKUP(A5644,'Country_Lookup'!$D:$D,'Country_Lookup'!$E:$E)</f>
        <v>United Kingdom</v>
      </c>
    </row>
    <row r="5645" spans="1:10" x14ac:dyDescent="0.3">
      <c r="A5645">
        <v>18052</v>
      </c>
      <c r="B5645">
        <v>564</v>
      </c>
      <c r="C5645">
        <v>1</v>
      </c>
      <c r="D5645">
        <v>10877.179999999997</v>
      </c>
      <c r="E5645" cm="1">
        <f t="array" ref="E5645">_xlfn.IFS(B5645&lt;=PERCENTILE($B$3:$B$5882,0.2),5,B5645&lt;=PERCENTILE($B$3:$B$5882,0.4),4,B5645&lt;=PERCENTILE($B$3:$B$5882,0.6),3,B5645&lt;=PERCENTILE($B$3:$B$5882,0.8),2,TRUE,1)</f>
        <v>1</v>
      </c>
      <c r="F5645" cm="1">
        <f t="array" ref="F5645">_xlfn.IFS(C5645&lt;=PERCENTILE($C$3:$C$5882,0.2),1,C5645&lt;=PERCENTILE($C$3:$C$5882,0.4),2,C5645&lt;=PERCENTILE($C$3:$C$5882,0.6),3,C5645&lt;=PERCENTILE($C$3:$C$5882,0.8),4,TRUE,5)</f>
        <v>1</v>
      </c>
      <c r="G5645" cm="1">
        <f t="array" ref="G5645">_xlfn.IFS(D5645&lt;=PERCENTILE($D$3:$D$5882,0.2),1,D5645&lt;=PERCENTILE($D$3:$D$5882,0.4),2,D5645&lt;=PERCENTILE($D$3:$D$5882,0.6),3,D5645&lt;=PERCENTILE($D$3:$D$5882,0.8),4,TRUE,5)</f>
        <v>5</v>
      </c>
      <c r="H5645" s="3" t="str" cm="1">
        <f t="array" ref="H5645">_xlfn.IFS(AND(E5645&gt;=4,F5645&gt;=4,G5645&gt;=4),"Champions",AND(E5645&gt;=3,F5645&gt;=3,G5645&gt;=3),"Loyal Customers",AND(E5645&lt;=2,F5645&gt;=3),"At Risk",AND(E5645&lt;=2,F5645&lt;=2,G5645&lt;=2),"Lost",AND(E5645&gt;=4,F5645&lt;=2),"New/Promising",TRUE,"Needs Attention")</f>
        <v>Needs Attention</v>
      </c>
      <c r="I5645" s="3" t="str">
        <f t="shared" si="92"/>
        <v>Churned</v>
      </c>
      <c r="J5645" s="3" t="str">
        <f>_xlfn.XLOOKUP(A5645,'Country_Lookup'!$D:$D,'Country_Lookup'!$E:$E)</f>
        <v>United Kingdom</v>
      </c>
    </row>
    <row r="5646" spans="1:10" x14ac:dyDescent="0.3">
      <c r="A5646">
        <v>18053</v>
      </c>
      <c r="B5646">
        <v>70</v>
      </c>
      <c r="C5646">
        <v>3</v>
      </c>
      <c r="D5646">
        <v>571.06999999999982</v>
      </c>
      <c r="E5646" cm="1">
        <f t="array" ref="E5646">_xlfn.IFS(B5646&lt;=PERCENTILE($B$3:$B$5882,0.2),5,B5646&lt;=PERCENTILE($B$3:$B$5882,0.4),4,B5646&lt;=PERCENTILE($B$3:$B$5882,0.6),3,B5646&lt;=PERCENTILE($B$3:$B$5882,0.8),2,TRUE,1)</f>
        <v>3</v>
      </c>
      <c r="F5646" cm="1">
        <f t="array" ref="F5646">_xlfn.IFS(C5646&lt;=PERCENTILE($C$3:$C$5882,0.2),1,C5646&lt;=PERCENTILE($C$3:$C$5882,0.4),2,C5646&lt;=PERCENTILE($C$3:$C$5882,0.6),3,C5646&lt;=PERCENTILE($C$3:$C$5882,0.8),4,TRUE,5)</f>
        <v>3</v>
      </c>
      <c r="G5646" cm="1">
        <f t="array" ref="G5646">_xlfn.IFS(D5646&lt;=PERCENTILE($D$3:$D$5882,0.2),1,D5646&lt;=PERCENTILE($D$3:$D$5882,0.4),2,D5646&lt;=PERCENTILE($D$3:$D$5882,0.6),3,D5646&lt;=PERCENTILE($D$3:$D$5882,0.8),4,TRUE,5)</f>
        <v>2</v>
      </c>
      <c r="H5646" s="3" t="str" cm="1">
        <f t="array" ref="H5646">_xlfn.IFS(AND(E5646&gt;=4,F5646&gt;=4,G5646&gt;=4),"Champions",AND(E5646&gt;=3,F5646&gt;=3,G5646&gt;=3),"Loyal Customers",AND(E5646&lt;=2,F5646&gt;=3),"At Risk",AND(E5646&lt;=2,F5646&lt;=2,G5646&lt;=2),"Lost",AND(E5646&gt;=4,F5646&lt;=2),"New/Promising",TRUE,"Needs Attention")</f>
        <v>Needs Attention</v>
      </c>
      <c r="I5646" s="3" t="str">
        <f t="shared" si="92"/>
        <v>Active</v>
      </c>
      <c r="J5646" s="3" t="str">
        <f>_xlfn.XLOOKUP(A5646,'Country_Lookup'!$D:$D,'Country_Lookup'!$E:$E)</f>
        <v>United Kingdom</v>
      </c>
    </row>
    <row r="5647" spans="1:10" x14ac:dyDescent="0.3">
      <c r="A5647">
        <v>18054</v>
      </c>
      <c r="B5647">
        <v>392</v>
      </c>
      <c r="C5647">
        <v>1</v>
      </c>
      <c r="D5647">
        <v>176.5</v>
      </c>
      <c r="E5647" cm="1">
        <f t="array" ref="E5647">_xlfn.IFS(B5647&lt;=PERCENTILE($B$3:$B$5882,0.2),5,B5647&lt;=PERCENTILE($B$3:$B$5882,0.4),4,B5647&lt;=PERCENTILE($B$3:$B$5882,0.6),3,B5647&lt;=PERCENTILE($B$3:$B$5882,0.8),2,TRUE,1)</f>
        <v>2</v>
      </c>
      <c r="F5647" cm="1">
        <f t="array" ref="F5647">_xlfn.IFS(C5647&lt;=PERCENTILE($C$3:$C$5882,0.2),1,C5647&lt;=PERCENTILE($C$3:$C$5882,0.4),2,C5647&lt;=PERCENTILE($C$3:$C$5882,0.6),3,C5647&lt;=PERCENTILE($C$3:$C$5882,0.8),4,TRUE,5)</f>
        <v>1</v>
      </c>
      <c r="G5647" cm="1">
        <f t="array" ref="G5647">_xlfn.IFS(D5647&lt;=PERCENTILE($D$3:$D$5882,0.2),1,D5647&lt;=PERCENTILE($D$3:$D$5882,0.4),2,D5647&lt;=PERCENTILE($D$3:$D$5882,0.6),3,D5647&lt;=PERCENTILE($D$3:$D$5882,0.8),4,TRUE,5)</f>
        <v>1</v>
      </c>
      <c r="H5647" s="3" t="str" cm="1">
        <f t="array" ref="H5647">_xlfn.IFS(AND(E5647&gt;=4,F5647&gt;=4,G5647&gt;=4),"Champions",AND(E5647&gt;=3,F5647&gt;=3,G5647&gt;=3),"Loyal Customers",AND(E5647&lt;=2,F5647&gt;=3),"At Risk",AND(E5647&lt;=2,F5647&lt;=2,G5647&lt;=2),"Lost",AND(E5647&gt;=4,F5647&lt;=2),"New/Promising",TRUE,"Needs Attention")</f>
        <v>Lost</v>
      </c>
      <c r="I5647" s="3" t="str">
        <f t="shared" si="92"/>
        <v>Churned</v>
      </c>
      <c r="J5647" s="3" t="str">
        <f>_xlfn.XLOOKUP(A5647,'Country_Lookup'!$D:$D,'Country_Lookup'!$E:$E)</f>
        <v>United Kingdom</v>
      </c>
    </row>
    <row r="5648" spans="1:10" x14ac:dyDescent="0.3">
      <c r="A5648">
        <v>18055</v>
      </c>
      <c r="B5648">
        <v>7</v>
      </c>
      <c r="C5648">
        <v>14</v>
      </c>
      <c r="D5648">
        <v>11195.570000000071</v>
      </c>
      <c r="E5648" cm="1">
        <f t="array" ref="E5648">_xlfn.IFS(B5648&lt;=PERCENTILE($B$3:$B$5882,0.2),5,B5648&lt;=PERCENTILE($B$3:$B$5882,0.4),4,B5648&lt;=PERCENTILE($B$3:$B$5882,0.6),3,B5648&lt;=PERCENTILE($B$3:$B$5882,0.8),2,TRUE,1)</f>
        <v>5</v>
      </c>
      <c r="F5648" cm="1">
        <f t="array" ref="F5648">_xlfn.IFS(C5648&lt;=PERCENTILE($C$3:$C$5882,0.2),1,C5648&lt;=PERCENTILE($C$3:$C$5882,0.4),2,C5648&lt;=PERCENTILE($C$3:$C$5882,0.6),3,C5648&lt;=PERCENTILE($C$3:$C$5882,0.8),4,TRUE,5)</f>
        <v>5</v>
      </c>
      <c r="G5648" cm="1">
        <f t="array" ref="G5648">_xlfn.IFS(D5648&lt;=PERCENTILE($D$3:$D$5882,0.2),1,D5648&lt;=PERCENTILE($D$3:$D$5882,0.4),2,D5648&lt;=PERCENTILE($D$3:$D$5882,0.6),3,D5648&lt;=PERCENTILE($D$3:$D$5882,0.8),4,TRUE,5)</f>
        <v>5</v>
      </c>
      <c r="H5648" s="3" t="str" cm="1">
        <f t="array" ref="H5648">_xlfn.IFS(AND(E5648&gt;=4,F5648&gt;=4,G5648&gt;=4),"Champions",AND(E5648&gt;=3,F5648&gt;=3,G5648&gt;=3),"Loyal Customers",AND(E5648&lt;=2,F5648&gt;=3),"At Risk",AND(E5648&lt;=2,F5648&lt;=2,G5648&lt;=2),"Lost",AND(E5648&gt;=4,F5648&lt;=2),"New/Promising",TRUE,"Needs Attention")</f>
        <v>Champions</v>
      </c>
      <c r="I5648" s="3" t="str">
        <f t="shared" si="92"/>
        <v>Active</v>
      </c>
      <c r="J5648" s="3" t="str">
        <f>_xlfn.XLOOKUP(A5648,'Country_Lookup'!$D:$D,'Country_Lookup'!$E:$E)</f>
        <v>United Kingdom</v>
      </c>
    </row>
    <row r="5649" spans="1:10" x14ac:dyDescent="0.3">
      <c r="A5649">
        <v>18056</v>
      </c>
      <c r="B5649">
        <v>288</v>
      </c>
      <c r="C5649">
        <v>2</v>
      </c>
      <c r="D5649">
        <v>554.60000000000025</v>
      </c>
      <c r="E5649" cm="1">
        <f t="array" ref="E5649">_xlfn.IFS(B5649&lt;=PERCENTILE($B$3:$B$5882,0.2),5,B5649&lt;=PERCENTILE($B$3:$B$5882,0.4),4,B5649&lt;=PERCENTILE($B$3:$B$5882,0.6),3,B5649&lt;=PERCENTILE($B$3:$B$5882,0.8),2,TRUE,1)</f>
        <v>2</v>
      </c>
      <c r="F5649" cm="1">
        <f t="array" ref="F5649">_xlfn.IFS(C5649&lt;=PERCENTILE($C$3:$C$5882,0.2),1,C5649&lt;=PERCENTILE($C$3:$C$5882,0.4),2,C5649&lt;=PERCENTILE($C$3:$C$5882,0.6),3,C5649&lt;=PERCENTILE($C$3:$C$5882,0.8),4,TRUE,5)</f>
        <v>2</v>
      </c>
      <c r="G5649" cm="1">
        <f t="array" ref="G5649">_xlfn.IFS(D5649&lt;=PERCENTILE($D$3:$D$5882,0.2),1,D5649&lt;=PERCENTILE($D$3:$D$5882,0.4),2,D5649&lt;=PERCENTILE($D$3:$D$5882,0.6),3,D5649&lt;=PERCENTILE($D$3:$D$5882,0.8),4,TRUE,5)</f>
        <v>2</v>
      </c>
      <c r="H5649" s="3" t="str" cm="1">
        <f t="array" ref="H5649">_xlfn.IFS(AND(E5649&gt;=4,F5649&gt;=4,G5649&gt;=4),"Champions",AND(E5649&gt;=3,F5649&gt;=3,G5649&gt;=3),"Loyal Customers",AND(E5649&lt;=2,F5649&gt;=3),"At Risk",AND(E5649&lt;=2,F5649&lt;=2,G5649&lt;=2),"Lost",AND(E5649&gt;=4,F5649&lt;=2),"New/Promising",TRUE,"Needs Attention")</f>
        <v>Lost</v>
      </c>
      <c r="I5649" s="3" t="str">
        <f t="shared" si="92"/>
        <v>Churned</v>
      </c>
      <c r="J5649" s="3" t="str">
        <f>_xlfn.XLOOKUP(A5649,'Country_Lookup'!$D:$D,'Country_Lookup'!$E:$E)</f>
        <v>United Kingdom</v>
      </c>
    </row>
    <row r="5650" spans="1:10" x14ac:dyDescent="0.3">
      <c r="A5650">
        <v>18057</v>
      </c>
      <c r="B5650">
        <v>393</v>
      </c>
      <c r="C5650">
        <v>3</v>
      </c>
      <c r="D5650">
        <v>1203.5599999999984</v>
      </c>
      <c r="E5650" cm="1">
        <f t="array" ref="E5650">_xlfn.IFS(B5650&lt;=PERCENTILE($B$3:$B$5882,0.2),5,B5650&lt;=PERCENTILE($B$3:$B$5882,0.4),4,B5650&lt;=PERCENTILE($B$3:$B$5882,0.6),3,B5650&lt;=PERCENTILE($B$3:$B$5882,0.8),2,TRUE,1)</f>
        <v>2</v>
      </c>
      <c r="F5650" cm="1">
        <f t="array" ref="F5650">_xlfn.IFS(C5650&lt;=PERCENTILE($C$3:$C$5882,0.2),1,C5650&lt;=PERCENTILE($C$3:$C$5882,0.4),2,C5650&lt;=PERCENTILE($C$3:$C$5882,0.6),3,C5650&lt;=PERCENTILE($C$3:$C$5882,0.8),4,TRUE,5)</f>
        <v>3</v>
      </c>
      <c r="G5650" cm="1">
        <f t="array" ref="G5650">_xlfn.IFS(D5650&lt;=PERCENTILE($D$3:$D$5882,0.2),1,D5650&lt;=PERCENTILE($D$3:$D$5882,0.4),2,D5650&lt;=PERCENTILE($D$3:$D$5882,0.6),3,D5650&lt;=PERCENTILE($D$3:$D$5882,0.8),4,TRUE,5)</f>
        <v>3</v>
      </c>
      <c r="H5650" s="3" t="str" cm="1">
        <f t="array" ref="H5650">_xlfn.IFS(AND(E5650&gt;=4,F5650&gt;=4,G5650&gt;=4),"Champions",AND(E5650&gt;=3,F5650&gt;=3,G5650&gt;=3),"Loyal Customers",AND(E5650&lt;=2,F5650&gt;=3),"At Risk",AND(E5650&lt;=2,F5650&lt;=2,G5650&lt;=2),"Lost",AND(E5650&gt;=4,F5650&lt;=2),"New/Promising",TRUE,"Needs Attention")</f>
        <v>At Risk</v>
      </c>
      <c r="I5650" s="3" t="str">
        <f t="shared" si="92"/>
        <v>Churned</v>
      </c>
      <c r="J5650" s="3" t="str">
        <f>_xlfn.XLOOKUP(A5650,'Country_Lookup'!$D:$D,'Country_Lookup'!$E:$E)</f>
        <v>United Kingdom</v>
      </c>
    </row>
    <row r="5651" spans="1:10" x14ac:dyDescent="0.3">
      <c r="A5651">
        <v>18058</v>
      </c>
      <c r="B5651">
        <v>9</v>
      </c>
      <c r="C5651">
        <v>3</v>
      </c>
      <c r="D5651">
        <v>774.06</v>
      </c>
      <c r="E5651" cm="1">
        <f t="array" ref="E5651">_xlfn.IFS(B5651&lt;=PERCENTILE($B$3:$B$5882,0.2),5,B5651&lt;=PERCENTILE($B$3:$B$5882,0.4),4,B5651&lt;=PERCENTILE($B$3:$B$5882,0.6),3,B5651&lt;=PERCENTILE($B$3:$B$5882,0.8),2,TRUE,1)</f>
        <v>5</v>
      </c>
      <c r="F5651" cm="1">
        <f t="array" ref="F5651">_xlfn.IFS(C5651&lt;=PERCENTILE($C$3:$C$5882,0.2),1,C5651&lt;=PERCENTILE($C$3:$C$5882,0.4),2,C5651&lt;=PERCENTILE($C$3:$C$5882,0.6),3,C5651&lt;=PERCENTILE($C$3:$C$5882,0.8),4,TRUE,5)</f>
        <v>3</v>
      </c>
      <c r="G5651" cm="1">
        <f t="array" ref="G5651">_xlfn.IFS(D5651&lt;=PERCENTILE($D$3:$D$5882,0.2),1,D5651&lt;=PERCENTILE($D$3:$D$5882,0.4),2,D5651&lt;=PERCENTILE($D$3:$D$5882,0.6),3,D5651&lt;=PERCENTILE($D$3:$D$5882,0.8),4,TRUE,5)</f>
        <v>3</v>
      </c>
      <c r="H5651" s="3" t="str" cm="1">
        <f t="array" ref="H5651">_xlfn.IFS(AND(E5651&gt;=4,F5651&gt;=4,G5651&gt;=4),"Champions",AND(E5651&gt;=3,F5651&gt;=3,G5651&gt;=3),"Loyal Customers",AND(E5651&lt;=2,F5651&gt;=3),"At Risk",AND(E5651&lt;=2,F5651&lt;=2,G5651&lt;=2),"Lost",AND(E5651&gt;=4,F5651&lt;=2),"New/Promising",TRUE,"Needs Attention")</f>
        <v>Loyal Customers</v>
      </c>
      <c r="I5651" s="3" t="str">
        <f t="shared" si="92"/>
        <v>Active</v>
      </c>
      <c r="J5651" s="3" t="str">
        <f>_xlfn.XLOOKUP(A5651,'Country_Lookup'!$D:$D,'Country_Lookup'!$E:$E)</f>
        <v>United Kingdom</v>
      </c>
    </row>
    <row r="5652" spans="1:10" x14ac:dyDescent="0.3">
      <c r="A5652">
        <v>18059</v>
      </c>
      <c r="B5652">
        <v>23</v>
      </c>
      <c r="C5652">
        <v>3</v>
      </c>
      <c r="D5652">
        <v>306.46000000000009</v>
      </c>
      <c r="E5652" cm="1">
        <f t="array" ref="E5652">_xlfn.IFS(B5652&lt;=PERCENTILE($B$3:$B$5882,0.2),5,B5652&lt;=PERCENTILE($B$3:$B$5882,0.4),4,B5652&lt;=PERCENTILE($B$3:$B$5882,0.6),3,B5652&lt;=PERCENTILE($B$3:$B$5882,0.8),2,TRUE,1)</f>
        <v>4</v>
      </c>
      <c r="F5652" cm="1">
        <f t="array" ref="F5652">_xlfn.IFS(C5652&lt;=PERCENTILE($C$3:$C$5882,0.2),1,C5652&lt;=PERCENTILE($C$3:$C$5882,0.4),2,C5652&lt;=PERCENTILE($C$3:$C$5882,0.6),3,C5652&lt;=PERCENTILE($C$3:$C$5882,0.8),4,TRUE,5)</f>
        <v>3</v>
      </c>
      <c r="G5652" cm="1">
        <f t="array" ref="G5652">_xlfn.IFS(D5652&lt;=PERCENTILE($D$3:$D$5882,0.2),1,D5652&lt;=PERCENTILE($D$3:$D$5882,0.4),2,D5652&lt;=PERCENTILE($D$3:$D$5882,0.6),3,D5652&lt;=PERCENTILE($D$3:$D$5882,0.8),4,TRUE,5)</f>
        <v>2</v>
      </c>
      <c r="H5652" s="3" t="str" cm="1">
        <f t="array" ref="H5652">_xlfn.IFS(AND(E5652&gt;=4,F5652&gt;=4,G5652&gt;=4),"Champions",AND(E5652&gt;=3,F5652&gt;=3,G5652&gt;=3),"Loyal Customers",AND(E5652&lt;=2,F5652&gt;=3),"At Risk",AND(E5652&lt;=2,F5652&lt;=2,G5652&lt;=2),"Lost",AND(E5652&gt;=4,F5652&lt;=2),"New/Promising",TRUE,"Needs Attention")</f>
        <v>Needs Attention</v>
      </c>
      <c r="I5652" s="3" t="str">
        <f t="shared" si="92"/>
        <v>Active</v>
      </c>
      <c r="J5652" s="3" t="str">
        <f>_xlfn.XLOOKUP(A5652,'Country_Lookup'!$D:$D,'Country_Lookup'!$E:$E)</f>
        <v>United Kingdom</v>
      </c>
    </row>
    <row r="5653" spans="1:10" x14ac:dyDescent="0.3">
      <c r="A5653">
        <v>18060</v>
      </c>
      <c r="B5653">
        <v>408</v>
      </c>
      <c r="C5653">
        <v>2</v>
      </c>
      <c r="D5653">
        <v>1185.4600000000012</v>
      </c>
      <c r="E5653" cm="1">
        <f t="array" ref="E5653">_xlfn.IFS(B5653&lt;=PERCENTILE($B$3:$B$5882,0.2),5,B5653&lt;=PERCENTILE($B$3:$B$5882,0.4),4,B5653&lt;=PERCENTILE($B$3:$B$5882,0.6),3,B5653&lt;=PERCENTILE($B$3:$B$5882,0.8),2,TRUE,1)</f>
        <v>2</v>
      </c>
      <c r="F5653" cm="1">
        <f t="array" ref="F5653">_xlfn.IFS(C5653&lt;=PERCENTILE($C$3:$C$5882,0.2),1,C5653&lt;=PERCENTILE($C$3:$C$5882,0.4),2,C5653&lt;=PERCENTILE($C$3:$C$5882,0.6),3,C5653&lt;=PERCENTILE($C$3:$C$5882,0.8),4,TRUE,5)</f>
        <v>2</v>
      </c>
      <c r="G5653" cm="1">
        <f t="array" ref="G5653">_xlfn.IFS(D5653&lt;=PERCENTILE($D$3:$D$5882,0.2),1,D5653&lt;=PERCENTILE($D$3:$D$5882,0.4),2,D5653&lt;=PERCENTILE($D$3:$D$5882,0.6),3,D5653&lt;=PERCENTILE($D$3:$D$5882,0.8),4,TRUE,5)</f>
        <v>3</v>
      </c>
      <c r="H5653" s="3" t="str" cm="1">
        <f t="array" ref="H5653">_xlfn.IFS(AND(E5653&gt;=4,F5653&gt;=4,G5653&gt;=4),"Champions",AND(E5653&gt;=3,F5653&gt;=3,G5653&gt;=3),"Loyal Customers",AND(E5653&lt;=2,F5653&gt;=3),"At Risk",AND(E5653&lt;=2,F5653&lt;=2,G5653&lt;=2),"Lost",AND(E5653&gt;=4,F5653&lt;=2),"New/Promising",TRUE,"Needs Attention")</f>
        <v>Needs Attention</v>
      </c>
      <c r="I5653" s="3" t="str">
        <f t="shared" si="92"/>
        <v>Churned</v>
      </c>
      <c r="J5653" s="3" t="str">
        <f>_xlfn.XLOOKUP(A5653,'Country_Lookup'!$D:$D,'Country_Lookup'!$E:$E)</f>
        <v>United Kingdom</v>
      </c>
    </row>
    <row r="5654" spans="1:10" x14ac:dyDescent="0.3">
      <c r="A5654">
        <v>18061</v>
      </c>
      <c r="B5654">
        <v>21</v>
      </c>
      <c r="C5654">
        <v>28</v>
      </c>
      <c r="D5654">
        <v>6488.9699999999812</v>
      </c>
      <c r="E5654" cm="1">
        <f t="array" ref="E5654">_xlfn.IFS(B5654&lt;=PERCENTILE($B$3:$B$5882,0.2),5,B5654&lt;=PERCENTILE($B$3:$B$5882,0.4),4,B5654&lt;=PERCENTILE($B$3:$B$5882,0.6),3,B5654&lt;=PERCENTILE($B$3:$B$5882,0.8),2,TRUE,1)</f>
        <v>4</v>
      </c>
      <c r="F5654" cm="1">
        <f t="array" ref="F5654">_xlfn.IFS(C5654&lt;=PERCENTILE($C$3:$C$5882,0.2),1,C5654&lt;=PERCENTILE($C$3:$C$5882,0.4),2,C5654&lt;=PERCENTILE($C$3:$C$5882,0.6),3,C5654&lt;=PERCENTILE($C$3:$C$5882,0.8),4,TRUE,5)</f>
        <v>5</v>
      </c>
      <c r="G5654" cm="1">
        <f t="array" ref="G5654">_xlfn.IFS(D5654&lt;=PERCENTILE($D$3:$D$5882,0.2),1,D5654&lt;=PERCENTILE($D$3:$D$5882,0.4),2,D5654&lt;=PERCENTILE($D$3:$D$5882,0.6),3,D5654&lt;=PERCENTILE($D$3:$D$5882,0.8),4,TRUE,5)</f>
        <v>5</v>
      </c>
      <c r="H5654" s="3" t="str" cm="1">
        <f t="array" ref="H5654">_xlfn.IFS(AND(E5654&gt;=4,F5654&gt;=4,G5654&gt;=4),"Champions",AND(E5654&gt;=3,F5654&gt;=3,G5654&gt;=3),"Loyal Customers",AND(E5654&lt;=2,F5654&gt;=3),"At Risk",AND(E5654&lt;=2,F5654&lt;=2,G5654&lt;=2),"Lost",AND(E5654&gt;=4,F5654&lt;=2),"New/Promising",TRUE,"Needs Attention")</f>
        <v>Champions</v>
      </c>
      <c r="I5654" s="3" t="str">
        <f t="shared" si="92"/>
        <v>Active</v>
      </c>
      <c r="J5654" s="3" t="str">
        <f>_xlfn.XLOOKUP(A5654,'Country_Lookup'!$D:$D,'Country_Lookup'!$E:$E)</f>
        <v>United Kingdom</v>
      </c>
    </row>
    <row r="5655" spans="1:10" x14ac:dyDescent="0.3">
      <c r="A5655">
        <v>18062</v>
      </c>
      <c r="B5655">
        <v>173</v>
      </c>
      <c r="C5655">
        <v>6</v>
      </c>
      <c r="D5655">
        <v>1632.6699999999987</v>
      </c>
      <c r="E5655" cm="1">
        <f t="array" ref="E5655">_xlfn.IFS(B5655&lt;=PERCENTILE($B$3:$B$5882,0.2),5,B5655&lt;=PERCENTILE($B$3:$B$5882,0.4),4,B5655&lt;=PERCENTILE($B$3:$B$5882,0.6),3,B5655&lt;=PERCENTILE($B$3:$B$5882,0.8),2,TRUE,1)</f>
        <v>3</v>
      </c>
      <c r="F5655" cm="1">
        <f t="array" ref="F5655">_xlfn.IFS(C5655&lt;=PERCENTILE($C$3:$C$5882,0.2),1,C5655&lt;=PERCENTILE($C$3:$C$5882,0.4),2,C5655&lt;=PERCENTILE($C$3:$C$5882,0.6),3,C5655&lt;=PERCENTILE($C$3:$C$5882,0.8),4,TRUE,5)</f>
        <v>4</v>
      </c>
      <c r="G5655" cm="1">
        <f t="array" ref="G5655">_xlfn.IFS(D5655&lt;=PERCENTILE($D$3:$D$5882,0.2),1,D5655&lt;=PERCENTILE($D$3:$D$5882,0.4),2,D5655&lt;=PERCENTILE($D$3:$D$5882,0.6),3,D5655&lt;=PERCENTILE($D$3:$D$5882,0.8),4,TRUE,5)</f>
        <v>4</v>
      </c>
      <c r="H5655" s="3" t="str" cm="1">
        <f t="array" ref="H5655">_xlfn.IFS(AND(E5655&gt;=4,F5655&gt;=4,G5655&gt;=4),"Champions",AND(E5655&gt;=3,F5655&gt;=3,G5655&gt;=3),"Loyal Customers",AND(E5655&lt;=2,F5655&gt;=3),"At Risk",AND(E5655&lt;=2,F5655&lt;=2,G5655&lt;=2),"Lost",AND(E5655&gt;=4,F5655&lt;=2),"New/Promising",TRUE,"Needs Attention")</f>
        <v>Loyal Customers</v>
      </c>
      <c r="I5655" s="3" t="str">
        <f t="shared" si="92"/>
        <v>Churned</v>
      </c>
      <c r="J5655" s="3" t="str">
        <f>_xlfn.XLOOKUP(A5655,'Country_Lookup'!$D:$D,'Country_Lookup'!$E:$E)</f>
        <v>United Kingdom</v>
      </c>
    </row>
    <row r="5656" spans="1:10" x14ac:dyDescent="0.3">
      <c r="A5656">
        <v>18063</v>
      </c>
      <c r="B5656">
        <v>390</v>
      </c>
      <c r="C5656">
        <v>2</v>
      </c>
      <c r="D5656">
        <v>186.60000000000002</v>
      </c>
      <c r="E5656" cm="1">
        <f t="array" ref="E5656">_xlfn.IFS(B5656&lt;=PERCENTILE($B$3:$B$5882,0.2),5,B5656&lt;=PERCENTILE($B$3:$B$5882,0.4),4,B5656&lt;=PERCENTILE($B$3:$B$5882,0.6),3,B5656&lt;=PERCENTILE($B$3:$B$5882,0.8),2,TRUE,1)</f>
        <v>2</v>
      </c>
      <c r="F5656" cm="1">
        <f t="array" ref="F5656">_xlfn.IFS(C5656&lt;=PERCENTILE($C$3:$C$5882,0.2),1,C5656&lt;=PERCENTILE($C$3:$C$5882,0.4),2,C5656&lt;=PERCENTILE($C$3:$C$5882,0.6),3,C5656&lt;=PERCENTILE($C$3:$C$5882,0.8),4,TRUE,5)</f>
        <v>2</v>
      </c>
      <c r="G5656" cm="1">
        <f t="array" ref="G5656">_xlfn.IFS(D5656&lt;=PERCENTILE($D$3:$D$5882,0.2),1,D5656&lt;=PERCENTILE($D$3:$D$5882,0.4),2,D5656&lt;=PERCENTILE($D$3:$D$5882,0.6),3,D5656&lt;=PERCENTILE($D$3:$D$5882,0.8),4,TRUE,5)</f>
        <v>1</v>
      </c>
      <c r="H5656" s="3" t="str" cm="1">
        <f t="array" ref="H5656">_xlfn.IFS(AND(E5656&gt;=4,F5656&gt;=4,G5656&gt;=4),"Champions",AND(E5656&gt;=3,F5656&gt;=3,G5656&gt;=3),"Loyal Customers",AND(E5656&lt;=2,F5656&gt;=3),"At Risk",AND(E5656&lt;=2,F5656&lt;=2,G5656&lt;=2),"Lost",AND(E5656&gt;=4,F5656&lt;=2),"New/Promising",TRUE,"Needs Attention")</f>
        <v>Lost</v>
      </c>
      <c r="I5656" s="3" t="str">
        <f t="shared" si="92"/>
        <v>Churned</v>
      </c>
      <c r="J5656" s="3" t="str">
        <f>_xlfn.XLOOKUP(A5656,'Country_Lookup'!$D:$D,'Country_Lookup'!$E:$E)</f>
        <v>United Kingdom</v>
      </c>
    </row>
    <row r="5657" spans="1:10" x14ac:dyDescent="0.3">
      <c r="A5657">
        <v>18064</v>
      </c>
      <c r="B5657">
        <v>133</v>
      </c>
      <c r="C5657">
        <v>11</v>
      </c>
      <c r="D5657">
        <v>4495.0300000000016</v>
      </c>
      <c r="E5657" cm="1">
        <f t="array" ref="E5657">_xlfn.IFS(B5657&lt;=PERCENTILE($B$3:$B$5882,0.2),5,B5657&lt;=PERCENTILE($B$3:$B$5882,0.4),4,B5657&lt;=PERCENTILE($B$3:$B$5882,0.6),3,B5657&lt;=PERCENTILE($B$3:$B$5882,0.8),2,TRUE,1)</f>
        <v>3</v>
      </c>
      <c r="F5657" cm="1">
        <f t="array" ref="F5657">_xlfn.IFS(C5657&lt;=PERCENTILE($C$3:$C$5882,0.2),1,C5657&lt;=PERCENTILE($C$3:$C$5882,0.4),2,C5657&lt;=PERCENTILE($C$3:$C$5882,0.6),3,C5657&lt;=PERCENTILE($C$3:$C$5882,0.8),4,TRUE,5)</f>
        <v>5</v>
      </c>
      <c r="G5657" cm="1">
        <f t="array" ref="G5657">_xlfn.IFS(D5657&lt;=PERCENTILE($D$3:$D$5882,0.2),1,D5657&lt;=PERCENTILE($D$3:$D$5882,0.4),2,D5657&lt;=PERCENTILE($D$3:$D$5882,0.6),3,D5657&lt;=PERCENTILE($D$3:$D$5882,0.8),4,TRUE,5)</f>
        <v>5</v>
      </c>
      <c r="H5657" s="3" t="str" cm="1">
        <f t="array" ref="H5657">_xlfn.IFS(AND(E5657&gt;=4,F5657&gt;=4,G5657&gt;=4),"Champions",AND(E5657&gt;=3,F5657&gt;=3,G5657&gt;=3),"Loyal Customers",AND(E5657&lt;=2,F5657&gt;=3),"At Risk",AND(E5657&lt;=2,F5657&lt;=2,G5657&lt;=2),"Lost",AND(E5657&gt;=4,F5657&lt;=2),"New/Promising",TRUE,"Needs Attention")</f>
        <v>Loyal Customers</v>
      </c>
      <c r="I5657" s="3" t="str">
        <f t="shared" si="92"/>
        <v>Churned</v>
      </c>
      <c r="J5657" s="3" t="str">
        <f>_xlfn.XLOOKUP(A5657,'Country_Lookup'!$D:$D,'Country_Lookup'!$E:$E)</f>
        <v>United Kingdom</v>
      </c>
    </row>
    <row r="5658" spans="1:10" x14ac:dyDescent="0.3">
      <c r="A5658">
        <v>18065</v>
      </c>
      <c r="B5658">
        <v>5</v>
      </c>
      <c r="C5658">
        <v>29</v>
      </c>
      <c r="D5658">
        <v>5866.6300000000574</v>
      </c>
      <c r="E5658" cm="1">
        <f t="array" ref="E5658">_xlfn.IFS(B5658&lt;=PERCENTILE($B$3:$B$5882,0.2),5,B5658&lt;=PERCENTILE($B$3:$B$5882,0.4),4,B5658&lt;=PERCENTILE($B$3:$B$5882,0.6),3,B5658&lt;=PERCENTILE($B$3:$B$5882,0.8),2,TRUE,1)</f>
        <v>5</v>
      </c>
      <c r="F5658" cm="1">
        <f t="array" ref="F5658">_xlfn.IFS(C5658&lt;=PERCENTILE($C$3:$C$5882,0.2),1,C5658&lt;=PERCENTILE($C$3:$C$5882,0.4),2,C5658&lt;=PERCENTILE($C$3:$C$5882,0.6),3,C5658&lt;=PERCENTILE($C$3:$C$5882,0.8),4,TRUE,5)</f>
        <v>5</v>
      </c>
      <c r="G5658" cm="1">
        <f t="array" ref="G5658">_xlfn.IFS(D5658&lt;=PERCENTILE($D$3:$D$5882,0.2),1,D5658&lt;=PERCENTILE($D$3:$D$5882,0.4),2,D5658&lt;=PERCENTILE($D$3:$D$5882,0.6),3,D5658&lt;=PERCENTILE($D$3:$D$5882,0.8),4,TRUE,5)</f>
        <v>5</v>
      </c>
      <c r="H5658" s="3" t="str" cm="1">
        <f t="array" ref="H5658">_xlfn.IFS(AND(E5658&gt;=4,F5658&gt;=4,G5658&gt;=4),"Champions",AND(E5658&gt;=3,F5658&gt;=3,G5658&gt;=3),"Loyal Customers",AND(E5658&lt;=2,F5658&gt;=3),"At Risk",AND(E5658&lt;=2,F5658&lt;=2,G5658&lt;=2),"Lost",AND(E5658&gt;=4,F5658&lt;=2),"New/Promising",TRUE,"Needs Attention")</f>
        <v>Champions</v>
      </c>
      <c r="I5658" s="3" t="str">
        <f t="shared" si="92"/>
        <v>Active</v>
      </c>
      <c r="J5658" s="3" t="str">
        <f>_xlfn.XLOOKUP(A5658,'Country_Lookup'!$D:$D,'Country_Lookup'!$E:$E)</f>
        <v>United Kingdom</v>
      </c>
    </row>
    <row r="5659" spans="1:10" x14ac:dyDescent="0.3">
      <c r="A5659">
        <v>18066</v>
      </c>
      <c r="B5659">
        <v>75</v>
      </c>
      <c r="C5659">
        <v>3</v>
      </c>
      <c r="D5659">
        <v>1440.3999999999999</v>
      </c>
      <c r="E5659" cm="1">
        <f t="array" ref="E5659">_xlfn.IFS(B5659&lt;=PERCENTILE($B$3:$B$5882,0.2),5,B5659&lt;=PERCENTILE($B$3:$B$5882,0.4),4,B5659&lt;=PERCENTILE($B$3:$B$5882,0.6),3,B5659&lt;=PERCENTILE($B$3:$B$5882,0.8),2,TRUE,1)</f>
        <v>3</v>
      </c>
      <c r="F5659" cm="1">
        <f t="array" ref="F5659">_xlfn.IFS(C5659&lt;=PERCENTILE($C$3:$C$5882,0.2),1,C5659&lt;=PERCENTILE($C$3:$C$5882,0.4),2,C5659&lt;=PERCENTILE($C$3:$C$5882,0.6),3,C5659&lt;=PERCENTILE($C$3:$C$5882,0.8),4,TRUE,5)</f>
        <v>3</v>
      </c>
      <c r="G5659" cm="1">
        <f t="array" ref="G5659">_xlfn.IFS(D5659&lt;=PERCENTILE($D$3:$D$5882,0.2),1,D5659&lt;=PERCENTILE($D$3:$D$5882,0.4),2,D5659&lt;=PERCENTILE($D$3:$D$5882,0.6),3,D5659&lt;=PERCENTILE($D$3:$D$5882,0.8),4,TRUE,5)</f>
        <v>4</v>
      </c>
      <c r="H5659" s="3" t="str" cm="1">
        <f t="array" ref="H5659">_xlfn.IFS(AND(E5659&gt;=4,F5659&gt;=4,G5659&gt;=4),"Champions",AND(E5659&gt;=3,F5659&gt;=3,G5659&gt;=3),"Loyal Customers",AND(E5659&lt;=2,F5659&gt;=3),"At Risk",AND(E5659&lt;=2,F5659&lt;=2,G5659&lt;=2),"Lost",AND(E5659&gt;=4,F5659&lt;=2),"New/Promising",TRUE,"Needs Attention")</f>
        <v>Loyal Customers</v>
      </c>
      <c r="I5659" s="3" t="str">
        <f t="shared" si="92"/>
        <v>Active</v>
      </c>
      <c r="J5659" s="3" t="str">
        <f>_xlfn.XLOOKUP(A5659,'Country_Lookup'!$D:$D,'Country_Lookup'!$E:$E)</f>
        <v>United Kingdom</v>
      </c>
    </row>
    <row r="5660" spans="1:10" x14ac:dyDescent="0.3">
      <c r="A5660">
        <v>18067</v>
      </c>
      <c r="B5660">
        <v>40</v>
      </c>
      <c r="C5660">
        <v>1</v>
      </c>
      <c r="D5660">
        <v>396.33</v>
      </c>
      <c r="E5660" cm="1">
        <f t="array" ref="E5660">_xlfn.IFS(B5660&lt;=PERCENTILE($B$3:$B$5882,0.2),5,B5660&lt;=PERCENTILE($B$3:$B$5882,0.4),4,B5660&lt;=PERCENTILE($B$3:$B$5882,0.6),3,B5660&lt;=PERCENTILE($B$3:$B$5882,0.8),2,TRUE,1)</f>
        <v>4</v>
      </c>
      <c r="F5660" cm="1">
        <f t="array" ref="F5660">_xlfn.IFS(C5660&lt;=PERCENTILE($C$3:$C$5882,0.2),1,C5660&lt;=PERCENTILE($C$3:$C$5882,0.4),2,C5660&lt;=PERCENTILE($C$3:$C$5882,0.6),3,C5660&lt;=PERCENTILE($C$3:$C$5882,0.8),4,TRUE,5)</f>
        <v>1</v>
      </c>
      <c r="G5660" cm="1">
        <f t="array" ref="G5660">_xlfn.IFS(D5660&lt;=PERCENTILE($D$3:$D$5882,0.2),1,D5660&lt;=PERCENTILE($D$3:$D$5882,0.4),2,D5660&lt;=PERCENTILE($D$3:$D$5882,0.6),3,D5660&lt;=PERCENTILE($D$3:$D$5882,0.8),4,TRUE,5)</f>
        <v>2</v>
      </c>
      <c r="H5660" s="3" t="str" cm="1">
        <f t="array" ref="H5660">_xlfn.IFS(AND(E5660&gt;=4,F5660&gt;=4,G5660&gt;=4),"Champions",AND(E5660&gt;=3,F5660&gt;=3,G5660&gt;=3),"Loyal Customers",AND(E5660&lt;=2,F5660&gt;=3),"At Risk",AND(E5660&lt;=2,F5660&lt;=2,G5660&lt;=2),"Lost",AND(E5660&gt;=4,F5660&lt;=2),"New/Promising",TRUE,"Needs Attention")</f>
        <v>New/Promising</v>
      </c>
      <c r="I5660" s="3" t="str">
        <f t="shared" si="92"/>
        <v>Active</v>
      </c>
      <c r="J5660" s="3" t="str">
        <f>_xlfn.XLOOKUP(A5660,'Country_Lookup'!$D:$D,'Country_Lookup'!$E:$E)</f>
        <v>United Kingdom</v>
      </c>
    </row>
    <row r="5661" spans="1:10" x14ac:dyDescent="0.3">
      <c r="A5661">
        <v>18068</v>
      </c>
      <c r="B5661">
        <v>289</v>
      </c>
      <c r="C5661">
        <v>1</v>
      </c>
      <c r="D5661">
        <v>101.69999999999999</v>
      </c>
      <c r="E5661" cm="1">
        <f t="array" ref="E5661">_xlfn.IFS(B5661&lt;=PERCENTILE($B$3:$B$5882,0.2),5,B5661&lt;=PERCENTILE($B$3:$B$5882,0.4),4,B5661&lt;=PERCENTILE($B$3:$B$5882,0.6),3,B5661&lt;=PERCENTILE($B$3:$B$5882,0.8),2,TRUE,1)</f>
        <v>2</v>
      </c>
      <c r="F5661" cm="1">
        <f t="array" ref="F5661">_xlfn.IFS(C5661&lt;=PERCENTILE($C$3:$C$5882,0.2),1,C5661&lt;=PERCENTILE($C$3:$C$5882,0.4),2,C5661&lt;=PERCENTILE($C$3:$C$5882,0.6),3,C5661&lt;=PERCENTILE($C$3:$C$5882,0.8),4,TRUE,5)</f>
        <v>1</v>
      </c>
      <c r="G5661" cm="1">
        <f t="array" ref="G5661">_xlfn.IFS(D5661&lt;=PERCENTILE($D$3:$D$5882,0.2),1,D5661&lt;=PERCENTILE($D$3:$D$5882,0.4),2,D5661&lt;=PERCENTILE($D$3:$D$5882,0.6),3,D5661&lt;=PERCENTILE($D$3:$D$5882,0.8),4,TRUE,5)</f>
        <v>1</v>
      </c>
      <c r="H5661" s="3" t="str" cm="1">
        <f t="array" ref="H5661">_xlfn.IFS(AND(E5661&gt;=4,F5661&gt;=4,G5661&gt;=4),"Champions",AND(E5661&gt;=3,F5661&gt;=3,G5661&gt;=3),"Loyal Customers",AND(E5661&lt;=2,F5661&gt;=3),"At Risk",AND(E5661&lt;=2,F5661&lt;=2,G5661&lt;=2),"Lost",AND(E5661&gt;=4,F5661&lt;=2),"New/Promising",TRUE,"Needs Attention")</f>
        <v>Lost</v>
      </c>
      <c r="I5661" s="3" t="str">
        <f t="shared" si="92"/>
        <v>Churned</v>
      </c>
      <c r="J5661" s="3" t="str">
        <f>_xlfn.XLOOKUP(A5661,'Country_Lookup'!$D:$D,'Country_Lookup'!$E:$E)</f>
        <v>United Kingdom</v>
      </c>
    </row>
    <row r="5662" spans="1:10" x14ac:dyDescent="0.3">
      <c r="A5662">
        <v>18069</v>
      </c>
      <c r="B5662">
        <v>26</v>
      </c>
      <c r="C5662">
        <v>11</v>
      </c>
      <c r="D5662">
        <v>4540.5600000000159</v>
      </c>
      <c r="E5662" cm="1">
        <f t="array" ref="E5662">_xlfn.IFS(B5662&lt;=PERCENTILE($B$3:$B$5882,0.2),5,B5662&lt;=PERCENTILE($B$3:$B$5882,0.4),4,B5662&lt;=PERCENTILE($B$3:$B$5882,0.6),3,B5662&lt;=PERCENTILE($B$3:$B$5882,0.8),2,TRUE,1)</f>
        <v>4</v>
      </c>
      <c r="F5662" cm="1">
        <f t="array" ref="F5662">_xlfn.IFS(C5662&lt;=PERCENTILE($C$3:$C$5882,0.2),1,C5662&lt;=PERCENTILE($C$3:$C$5882,0.4),2,C5662&lt;=PERCENTILE($C$3:$C$5882,0.6),3,C5662&lt;=PERCENTILE($C$3:$C$5882,0.8),4,TRUE,5)</f>
        <v>5</v>
      </c>
      <c r="G5662" cm="1">
        <f t="array" ref="G5662">_xlfn.IFS(D5662&lt;=PERCENTILE($D$3:$D$5882,0.2),1,D5662&lt;=PERCENTILE($D$3:$D$5882,0.4),2,D5662&lt;=PERCENTILE($D$3:$D$5882,0.6),3,D5662&lt;=PERCENTILE($D$3:$D$5882,0.8),4,TRUE,5)</f>
        <v>5</v>
      </c>
      <c r="H5662" s="3" t="str" cm="1">
        <f t="array" ref="H5662">_xlfn.IFS(AND(E5662&gt;=4,F5662&gt;=4,G5662&gt;=4),"Champions",AND(E5662&gt;=3,F5662&gt;=3,G5662&gt;=3),"Loyal Customers",AND(E5662&lt;=2,F5662&gt;=3),"At Risk",AND(E5662&lt;=2,F5662&lt;=2,G5662&lt;=2),"Lost",AND(E5662&gt;=4,F5662&lt;=2),"New/Promising",TRUE,"Needs Attention")</f>
        <v>Champions</v>
      </c>
      <c r="I5662" s="3" t="str">
        <f t="shared" si="92"/>
        <v>Active</v>
      </c>
      <c r="J5662" s="3" t="str">
        <f>_xlfn.XLOOKUP(A5662,'Country_Lookup'!$D:$D,'Country_Lookup'!$E:$E)</f>
        <v>United Kingdom</v>
      </c>
    </row>
    <row r="5663" spans="1:10" x14ac:dyDescent="0.3">
      <c r="A5663">
        <v>18070</v>
      </c>
      <c r="B5663">
        <v>669</v>
      </c>
      <c r="C5663">
        <v>1</v>
      </c>
      <c r="D5663">
        <v>314.09999999999997</v>
      </c>
      <c r="E5663" cm="1">
        <f t="array" ref="E5663">_xlfn.IFS(B5663&lt;=PERCENTILE($B$3:$B$5882,0.2),5,B5663&lt;=PERCENTILE($B$3:$B$5882,0.4),4,B5663&lt;=PERCENTILE($B$3:$B$5882,0.6),3,B5663&lt;=PERCENTILE($B$3:$B$5882,0.8),2,TRUE,1)</f>
        <v>1</v>
      </c>
      <c r="F5663" cm="1">
        <f t="array" ref="F5663">_xlfn.IFS(C5663&lt;=PERCENTILE($C$3:$C$5882,0.2),1,C5663&lt;=PERCENTILE($C$3:$C$5882,0.4),2,C5663&lt;=PERCENTILE($C$3:$C$5882,0.6),3,C5663&lt;=PERCENTILE($C$3:$C$5882,0.8),4,TRUE,5)</f>
        <v>1</v>
      </c>
      <c r="G5663" cm="1">
        <f t="array" ref="G5663">_xlfn.IFS(D5663&lt;=PERCENTILE($D$3:$D$5882,0.2),1,D5663&lt;=PERCENTILE($D$3:$D$5882,0.4),2,D5663&lt;=PERCENTILE($D$3:$D$5882,0.6),3,D5663&lt;=PERCENTILE($D$3:$D$5882,0.8),4,TRUE,5)</f>
        <v>2</v>
      </c>
      <c r="H5663" s="3" t="str" cm="1">
        <f t="array" ref="H5663">_xlfn.IFS(AND(E5663&gt;=4,F5663&gt;=4,G5663&gt;=4),"Champions",AND(E5663&gt;=3,F5663&gt;=3,G5663&gt;=3),"Loyal Customers",AND(E5663&lt;=2,F5663&gt;=3),"At Risk",AND(E5663&lt;=2,F5663&lt;=2,G5663&lt;=2),"Lost",AND(E5663&gt;=4,F5663&lt;=2),"New/Promising",TRUE,"Needs Attention")</f>
        <v>Lost</v>
      </c>
      <c r="I5663" s="3" t="str">
        <f t="shared" si="92"/>
        <v>Churned</v>
      </c>
      <c r="J5663" s="3" t="str">
        <f>_xlfn.XLOOKUP(A5663,'Country_Lookup'!$D:$D,'Country_Lookup'!$E:$E)</f>
        <v>United Kingdom</v>
      </c>
    </row>
    <row r="5664" spans="1:10" x14ac:dyDescent="0.3">
      <c r="A5664">
        <v>18071</v>
      </c>
      <c r="B5664">
        <v>257</v>
      </c>
      <c r="C5664">
        <v>6</v>
      </c>
      <c r="D5664">
        <v>1428.630000000001</v>
      </c>
      <c r="E5664" cm="1">
        <f t="array" ref="E5664">_xlfn.IFS(B5664&lt;=PERCENTILE($B$3:$B$5882,0.2),5,B5664&lt;=PERCENTILE($B$3:$B$5882,0.4),4,B5664&lt;=PERCENTILE($B$3:$B$5882,0.6),3,B5664&lt;=PERCENTILE($B$3:$B$5882,0.8),2,TRUE,1)</f>
        <v>2</v>
      </c>
      <c r="F5664" cm="1">
        <f t="array" ref="F5664">_xlfn.IFS(C5664&lt;=PERCENTILE($C$3:$C$5882,0.2),1,C5664&lt;=PERCENTILE($C$3:$C$5882,0.4),2,C5664&lt;=PERCENTILE($C$3:$C$5882,0.6),3,C5664&lt;=PERCENTILE($C$3:$C$5882,0.8),4,TRUE,5)</f>
        <v>4</v>
      </c>
      <c r="G5664" cm="1">
        <f t="array" ref="G5664">_xlfn.IFS(D5664&lt;=PERCENTILE($D$3:$D$5882,0.2),1,D5664&lt;=PERCENTILE($D$3:$D$5882,0.4),2,D5664&lt;=PERCENTILE($D$3:$D$5882,0.6),3,D5664&lt;=PERCENTILE($D$3:$D$5882,0.8),4,TRUE,5)</f>
        <v>4</v>
      </c>
      <c r="H5664" s="3" t="str" cm="1">
        <f t="array" ref="H5664">_xlfn.IFS(AND(E5664&gt;=4,F5664&gt;=4,G5664&gt;=4),"Champions",AND(E5664&gt;=3,F5664&gt;=3,G5664&gt;=3),"Loyal Customers",AND(E5664&lt;=2,F5664&gt;=3),"At Risk",AND(E5664&lt;=2,F5664&lt;=2,G5664&lt;=2),"Lost",AND(E5664&gt;=4,F5664&lt;=2),"New/Promising",TRUE,"Needs Attention")</f>
        <v>At Risk</v>
      </c>
      <c r="I5664" s="3" t="str">
        <f t="shared" si="92"/>
        <v>Churned</v>
      </c>
      <c r="J5664" s="3" t="str">
        <f>_xlfn.XLOOKUP(A5664,'Country_Lookup'!$D:$D,'Country_Lookup'!$E:$E)</f>
        <v>United Kingdom</v>
      </c>
    </row>
    <row r="5665" spans="1:10" x14ac:dyDescent="0.3">
      <c r="A5665">
        <v>18072</v>
      </c>
      <c r="B5665">
        <v>185</v>
      </c>
      <c r="C5665">
        <v>1</v>
      </c>
      <c r="D5665">
        <v>247.44</v>
      </c>
      <c r="E5665" cm="1">
        <f t="array" ref="E5665">_xlfn.IFS(B5665&lt;=PERCENTILE($B$3:$B$5882,0.2),5,B5665&lt;=PERCENTILE($B$3:$B$5882,0.4),4,B5665&lt;=PERCENTILE($B$3:$B$5882,0.6),3,B5665&lt;=PERCENTILE($B$3:$B$5882,0.8),2,TRUE,1)</f>
        <v>3</v>
      </c>
      <c r="F5665" cm="1">
        <f t="array" ref="F5665">_xlfn.IFS(C5665&lt;=PERCENTILE($C$3:$C$5882,0.2),1,C5665&lt;=PERCENTILE($C$3:$C$5882,0.4),2,C5665&lt;=PERCENTILE($C$3:$C$5882,0.6),3,C5665&lt;=PERCENTILE($C$3:$C$5882,0.8),4,TRUE,5)</f>
        <v>1</v>
      </c>
      <c r="G5665" cm="1">
        <f t="array" ref="G5665">_xlfn.IFS(D5665&lt;=PERCENTILE($D$3:$D$5882,0.2),1,D5665&lt;=PERCENTILE($D$3:$D$5882,0.4),2,D5665&lt;=PERCENTILE($D$3:$D$5882,0.6),3,D5665&lt;=PERCENTILE($D$3:$D$5882,0.8),4,TRUE,5)</f>
        <v>1</v>
      </c>
      <c r="H5665" s="3" t="str" cm="1">
        <f t="array" ref="H5665">_xlfn.IFS(AND(E5665&gt;=4,F5665&gt;=4,G5665&gt;=4),"Champions",AND(E5665&gt;=3,F5665&gt;=3,G5665&gt;=3),"Loyal Customers",AND(E5665&lt;=2,F5665&gt;=3),"At Risk",AND(E5665&lt;=2,F5665&lt;=2,G5665&lt;=2),"Lost",AND(E5665&gt;=4,F5665&lt;=2),"New/Promising",TRUE,"Needs Attention")</f>
        <v>Needs Attention</v>
      </c>
      <c r="I5665" s="3" t="str">
        <f t="shared" si="92"/>
        <v>Churned</v>
      </c>
      <c r="J5665" s="3" t="str">
        <f>_xlfn.XLOOKUP(A5665,'Country_Lookup'!$D:$D,'Country_Lookup'!$E:$E)</f>
        <v>United Kingdom</v>
      </c>
    </row>
    <row r="5666" spans="1:10" x14ac:dyDescent="0.3">
      <c r="A5666">
        <v>18073</v>
      </c>
      <c r="B5666">
        <v>114</v>
      </c>
      <c r="C5666">
        <v>12</v>
      </c>
      <c r="D5666">
        <v>3877.5199999999977</v>
      </c>
      <c r="E5666" cm="1">
        <f t="array" ref="E5666">_xlfn.IFS(B5666&lt;=PERCENTILE($B$3:$B$5882,0.2),5,B5666&lt;=PERCENTILE($B$3:$B$5882,0.4),4,B5666&lt;=PERCENTILE($B$3:$B$5882,0.6),3,B5666&lt;=PERCENTILE($B$3:$B$5882,0.8),2,TRUE,1)</f>
        <v>3</v>
      </c>
      <c r="F5666" cm="1">
        <f t="array" ref="F5666">_xlfn.IFS(C5666&lt;=PERCENTILE($C$3:$C$5882,0.2),1,C5666&lt;=PERCENTILE($C$3:$C$5882,0.4),2,C5666&lt;=PERCENTILE($C$3:$C$5882,0.6),3,C5666&lt;=PERCENTILE($C$3:$C$5882,0.8),4,TRUE,5)</f>
        <v>5</v>
      </c>
      <c r="G5666" cm="1">
        <f t="array" ref="G5666">_xlfn.IFS(D5666&lt;=PERCENTILE($D$3:$D$5882,0.2),1,D5666&lt;=PERCENTILE($D$3:$D$5882,0.4),2,D5666&lt;=PERCENTILE($D$3:$D$5882,0.6),3,D5666&lt;=PERCENTILE($D$3:$D$5882,0.8),4,TRUE,5)</f>
        <v>5</v>
      </c>
      <c r="H5666" s="3" t="str" cm="1">
        <f t="array" ref="H5666">_xlfn.IFS(AND(E5666&gt;=4,F5666&gt;=4,G5666&gt;=4),"Champions",AND(E5666&gt;=3,F5666&gt;=3,G5666&gt;=3),"Loyal Customers",AND(E5666&lt;=2,F5666&gt;=3),"At Risk",AND(E5666&lt;=2,F5666&lt;=2,G5666&lt;=2),"Lost",AND(E5666&gt;=4,F5666&lt;=2),"New/Promising",TRUE,"Needs Attention")</f>
        <v>Loyal Customers</v>
      </c>
      <c r="I5666" s="3" t="str">
        <f t="shared" si="92"/>
        <v>Churned</v>
      </c>
      <c r="J5666" s="3" t="str">
        <f>_xlfn.XLOOKUP(A5666,'Country_Lookup'!$D:$D,'Country_Lookup'!$E:$E)</f>
        <v>United Kingdom</v>
      </c>
    </row>
    <row r="5667" spans="1:10" x14ac:dyDescent="0.3">
      <c r="A5667">
        <v>18074</v>
      </c>
      <c r="B5667">
        <v>373</v>
      </c>
      <c r="C5667">
        <v>2</v>
      </c>
      <c r="D5667">
        <v>1509.0399999999991</v>
      </c>
      <c r="E5667" cm="1">
        <f t="array" ref="E5667">_xlfn.IFS(B5667&lt;=PERCENTILE($B$3:$B$5882,0.2),5,B5667&lt;=PERCENTILE($B$3:$B$5882,0.4),4,B5667&lt;=PERCENTILE($B$3:$B$5882,0.6),3,B5667&lt;=PERCENTILE($B$3:$B$5882,0.8),2,TRUE,1)</f>
        <v>2</v>
      </c>
      <c r="F5667" cm="1">
        <f t="array" ref="F5667">_xlfn.IFS(C5667&lt;=PERCENTILE($C$3:$C$5882,0.2),1,C5667&lt;=PERCENTILE($C$3:$C$5882,0.4),2,C5667&lt;=PERCENTILE($C$3:$C$5882,0.6),3,C5667&lt;=PERCENTILE($C$3:$C$5882,0.8),4,TRUE,5)</f>
        <v>2</v>
      </c>
      <c r="G5667" cm="1">
        <f t="array" ref="G5667">_xlfn.IFS(D5667&lt;=PERCENTILE($D$3:$D$5882,0.2),1,D5667&lt;=PERCENTILE($D$3:$D$5882,0.4),2,D5667&lt;=PERCENTILE($D$3:$D$5882,0.6),3,D5667&lt;=PERCENTILE($D$3:$D$5882,0.8),4,TRUE,5)</f>
        <v>4</v>
      </c>
      <c r="H5667" s="3" t="str" cm="1">
        <f t="array" ref="H5667">_xlfn.IFS(AND(E5667&gt;=4,F5667&gt;=4,G5667&gt;=4),"Champions",AND(E5667&gt;=3,F5667&gt;=3,G5667&gt;=3),"Loyal Customers",AND(E5667&lt;=2,F5667&gt;=3),"At Risk",AND(E5667&lt;=2,F5667&lt;=2,G5667&lt;=2),"Lost",AND(E5667&gt;=4,F5667&lt;=2),"New/Promising",TRUE,"Needs Attention")</f>
        <v>Needs Attention</v>
      </c>
      <c r="I5667" s="3" t="str">
        <f t="shared" si="92"/>
        <v>Churned</v>
      </c>
      <c r="J5667" s="3" t="str">
        <f>_xlfn.XLOOKUP(A5667,'Country_Lookup'!$D:$D,'Country_Lookup'!$E:$E)</f>
        <v>United Kingdom</v>
      </c>
    </row>
    <row r="5668" spans="1:10" x14ac:dyDescent="0.3">
      <c r="A5668">
        <v>18075</v>
      </c>
      <c r="B5668">
        <v>23</v>
      </c>
      <c r="C5668">
        <v>20</v>
      </c>
      <c r="D5668">
        <v>5783.2900000000327</v>
      </c>
      <c r="E5668" cm="1">
        <f t="array" ref="E5668">_xlfn.IFS(B5668&lt;=PERCENTILE($B$3:$B$5882,0.2),5,B5668&lt;=PERCENTILE($B$3:$B$5882,0.4),4,B5668&lt;=PERCENTILE($B$3:$B$5882,0.6),3,B5668&lt;=PERCENTILE($B$3:$B$5882,0.8),2,TRUE,1)</f>
        <v>4</v>
      </c>
      <c r="F5668" cm="1">
        <f t="array" ref="F5668">_xlfn.IFS(C5668&lt;=PERCENTILE($C$3:$C$5882,0.2),1,C5668&lt;=PERCENTILE($C$3:$C$5882,0.4),2,C5668&lt;=PERCENTILE($C$3:$C$5882,0.6),3,C5668&lt;=PERCENTILE($C$3:$C$5882,0.8),4,TRUE,5)</f>
        <v>5</v>
      </c>
      <c r="G5668" cm="1">
        <f t="array" ref="G5668">_xlfn.IFS(D5668&lt;=PERCENTILE($D$3:$D$5882,0.2),1,D5668&lt;=PERCENTILE($D$3:$D$5882,0.4),2,D5668&lt;=PERCENTILE($D$3:$D$5882,0.6),3,D5668&lt;=PERCENTILE($D$3:$D$5882,0.8),4,TRUE,5)</f>
        <v>5</v>
      </c>
      <c r="H5668" s="3" t="str" cm="1">
        <f t="array" ref="H5668">_xlfn.IFS(AND(E5668&gt;=4,F5668&gt;=4,G5668&gt;=4),"Champions",AND(E5668&gt;=3,F5668&gt;=3,G5668&gt;=3),"Loyal Customers",AND(E5668&lt;=2,F5668&gt;=3),"At Risk",AND(E5668&lt;=2,F5668&lt;=2,G5668&lt;=2),"Lost",AND(E5668&gt;=4,F5668&lt;=2),"New/Promising",TRUE,"Needs Attention")</f>
        <v>Champions</v>
      </c>
      <c r="I5668" s="3" t="str">
        <f t="shared" si="92"/>
        <v>Active</v>
      </c>
      <c r="J5668" s="3" t="str">
        <f>_xlfn.XLOOKUP(A5668,'Country_Lookup'!$D:$D,'Country_Lookup'!$E:$E)</f>
        <v>United Kingdom</v>
      </c>
    </row>
    <row r="5669" spans="1:10" x14ac:dyDescent="0.3">
      <c r="A5669">
        <v>18076</v>
      </c>
      <c r="B5669">
        <v>380</v>
      </c>
      <c r="C5669">
        <v>1</v>
      </c>
      <c r="D5669">
        <v>151.49</v>
      </c>
      <c r="E5669" cm="1">
        <f t="array" ref="E5669">_xlfn.IFS(B5669&lt;=PERCENTILE($B$3:$B$5882,0.2),5,B5669&lt;=PERCENTILE($B$3:$B$5882,0.4),4,B5669&lt;=PERCENTILE($B$3:$B$5882,0.6),3,B5669&lt;=PERCENTILE($B$3:$B$5882,0.8),2,TRUE,1)</f>
        <v>2</v>
      </c>
      <c r="F5669" cm="1">
        <f t="array" ref="F5669">_xlfn.IFS(C5669&lt;=PERCENTILE($C$3:$C$5882,0.2),1,C5669&lt;=PERCENTILE($C$3:$C$5882,0.4),2,C5669&lt;=PERCENTILE($C$3:$C$5882,0.6),3,C5669&lt;=PERCENTILE($C$3:$C$5882,0.8),4,TRUE,5)</f>
        <v>1</v>
      </c>
      <c r="G5669" cm="1">
        <f t="array" ref="G5669">_xlfn.IFS(D5669&lt;=PERCENTILE($D$3:$D$5882,0.2),1,D5669&lt;=PERCENTILE($D$3:$D$5882,0.4),2,D5669&lt;=PERCENTILE($D$3:$D$5882,0.6),3,D5669&lt;=PERCENTILE($D$3:$D$5882,0.8),4,TRUE,5)</f>
        <v>1</v>
      </c>
      <c r="H5669" s="3" t="str" cm="1">
        <f t="array" ref="H5669">_xlfn.IFS(AND(E5669&gt;=4,F5669&gt;=4,G5669&gt;=4),"Champions",AND(E5669&gt;=3,F5669&gt;=3,G5669&gt;=3),"Loyal Customers",AND(E5669&lt;=2,F5669&gt;=3),"At Risk",AND(E5669&lt;=2,F5669&lt;=2,G5669&lt;=2),"Lost",AND(E5669&gt;=4,F5669&lt;=2),"New/Promising",TRUE,"Needs Attention")</f>
        <v>Lost</v>
      </c>
      <c r="I5669" s="3" t="str">
        <f t="shared" si="92"/>
        <v>Churned</v>
      </c>
      <c r="J5669" s="3" t="str">
        <f>_xlfn.XLOOKUP(A5669,'Country_Lookup'!$D:$D,'Country_Lookup'!$E:$E)</f>
        <v>United Kingdom</v>
      </c>
    </row>
    <row r="5670" spans="1:10" x14ac:dyDescent="0.3">
      <c r="A5670">
        <v>18077</v>
      </c>
      <c r="B5670">
        <v>8</v>
      </c>
      <c r="C5670">
        <v>18</v>
      </c>
      <c r="D5670">
        <v>4338.5599999999995</v>
      </c>
      <c r="E5670" cm="1">
        <f t="array" ref="E5670">_xlfn.IFS(B5670&lt;=PERCENTILE($B$3:$B$5882,0.2),5,B5670&lt;=PERCENTILE($B$3:$B$5882,0.4),4,B5670&lt;=PERCENTILE($B$3:$B$5882,0.6),3,B5670&lt;=PERCENTILE($B$3:$B$5882,0.8),2,TRUE,1)</f>
        <v>5</v>
      </c>
      <c r="F5670" cm="1">
        <f t="array" ref="F5670">_xlfn.IFS(C5670&lt;=PERCENTILE($C$3:$C$5882,0.2),1,C5670&lt;=PERCENTILE($C$3:$C$5882,0.4),2,C5670&lt;=PERCENTILE($C$3:$C$5882,0.6),3,C5670&lt;=PERCENTILE($C$3:$C$5882,0.8),4,TRUE,5)</f>
        <v>5</v>
      </c>
      <c r="G5670" cm="1">
        <f t="array" ref="G5670">_xlfn.IFS(D5670&lt;=PERCENTILE($D$3:$D$5882,0.2),1,D5670&lt;=PERCENTILE($D$3:$D$5882,0.4),2,D5670&lt;=PERCENTILE($D$3:$D$5882,0.6),3,D5670&lt;=PERCENTILE($D$3:$D$5882,0.8),4,TRUE,5)</f>
        <v>5</v>
      </c>
      <c r="H5670" s="3" t="str" cm="1">
        <f t="array" ref="H5670">_xlfn.IFS(AND(E5670&gt;=4,F5670&gt;=4,G5670&gt;=4),"Champions",AND(E5670&gt;=3,F5670&gt;=3,G5670&gt;=3),"Loyal Customers",AND(E5670&lt;=2,F5670&gt;=3),"At Risk",AND(E5670&lt;=2,F5670&lt;=2,G5670&lt;=2),"Lost",AND(E5670&gt;=4,F5670&lt;=2),"New/Promising",TRUE,"Needs Attention")</f>
        <v>Champions</v>
      </c>
      <c r="I5670" s="3" t="str">
        <f t="shared" si="92"/>
        <v>Active</v>
      </c>
      <c r="J5670" s="3" t="str">
        <f>_xlfn.XLOOKUP(A5670,'Country_Lookup'!$D:$D,'Country_Lookup'!$E:$E)</f>
        <v>United Kingdom</v>
      </c>
    </row>
    <row r="5671" spans="1:10" x14ac:dyDescent="0.3">
      <c r="A5671">
        <v>18078</v>
      </c>
      <c r="B5671">
        <v>217</v>
      </c>
      <c r="C5671">
        <v>4</v>
      </c>
      <c r="D5671">
        <v>844.599999999999</v>
      </c>
      <c r="E5671" cm="1">
        <f t="array" ref="E5671">_xlfn.IFS(B5671&lt;=PERCENTILE($B$3:$B$5882,0.2),5,B5671&lt;=PERCENTILE($B$3:$B$5882,0.4),4,B5671&lt;=PERCENTILE($B$3:$B$5882,0.6),3,B5671&lt;=PERCENTILE($B$3:$B$5882,0.8),2,TRUE,1)</f>
        <v>2</v>
      </c>
      <c r="F5671" cm="1">
        <f t="array" ref="F5671">_xlfn.IFS(C5671&lt;=PERCENTILE($C$3:$C$5882,0.2),1,C5671&lt;=PERCENTILE($C$3:$C$5882,0.4),2,C5671&lt;=PERCENTILE($C$3:$C$5882,0.6),3,C5671&lt;=PERCENTILE($C$3:$C$5882,0.8),4,TRUE,5)</f>
        <v>3</v>
      </c>
      <c r="G5671" cm="1">
        <f t="array" ref="G5671">_xlfn.IFS(D5671&lt;=PERCENTILE($D$3:$D$5882,0.2),1,D5671&lt;=PERCENTILE($D$3:$D$5882,0.4),2,D5671&lt;=PERCENTILE($D$3:$D$5882,0.6),3,D5671&lt;=PERCENTILE($D$3:$D$5882,0.8),4,TRUE,5)</f>
        <v>3</v>
      </c>
      <c r="H5671" s="3" t="str" cm="1">
        <f t="array" ref="H5671">_xlfn.IFS(AND(E5671&gt;=4,F5671&gt;=4,G5671&gt;=4),"Champions",AND(E5671&gt;=3,F5671&gt;=3,G5671&gt;=3),"Loyal Customers",AND(E5671&lt;=2,F5671&gt;=3),"At Risk",AND(E5671&lt;=2,F5671&lt;=2,G5671&lt;=2),"Lost",AND(E5671&gt;=4,F5671&lt;=2),"New/Promising",TRUE,"Needs Attention")</f>
        <v>At Risk</v>
      </c>
      <c r="I5671" s="3" t="str">
        <f t="shared" si="92"/>
        <v>Churned</v>
      </c>
      <c r="J5671" s="3" t="str">
        <f>_xlfn.XLOOKUP(A5671,'Country_Lookup'!$D:$D,'Country_Lookup'!$E:$E)</f>
        <v>United Kingdom</v>
      </c>
    </row>
    <row r="5672" spans="1:10" x14ac:dyDescent="0.3">
      <c r="A5672">
        <v>18079</v>
      </c>
      <c r="B5672">
        <v>45</v>
      </c>
      <c r="C5672">
        <v>5</v>
      </c>
      <c r="D5672">
        <v>4242.7499999999991</v>
      </c>
      <c r="E5672" cm="1">
        <f t="array" ref="E5672">_xlfn.IFS(B5672&lt;=PERCENTILE($B$3:$B$5882,0.2),5,B5672&lt;=PERCENTILE($B$3:$B$5882,0.4),4,B5672&lt;=PERCENTILE($B$3:$B$5882,0.6),3,B5672&lt;=PERCENTILE($B$3:$B$5882,0.8),2,TRUE,1)</f>
        <v>4</v>
      </c>
      <c r="F5672" cm="1">
        <f t="array" ref="F5672">_xlfn.IFS(C5672&lt;=PERCENTILE($C$3:$C$5882,0.2),1,C5672&lt;=PERCENTILE($C$3:$C$5882,0.4),2,C5672&lt;=PERCENTILE($C$3:$C$5882,0.6),3,C5672&lt;=PERCENTILE($C$3:$C$5882,0.8),4,TRUE,5)</f>
        <v>4</v>
      </c>
      <c r="G5672" cm="1">
        <f t="array" ref="G5672">_xlfn.IFS(D5672&lt;=PERCENTILE($D$3:$D$5882,0.2),1,D5672&lt;=PERCENTILE($D$3:$D$5882,0.4),2,D5672&lt;=PERCENTILE($D$3:$D$5882,0.6),3,D5672&lt;=PERCENTILE($D$3:$D$5882,0.8),4,TRUE,5)</f>
        <v>5</v>
      </c>
      <c r="H5672" s="3" t="str" cm="1">
        <f t="array" ref="H5672">_xlfn.IFS(AND(E5672&gt;=4,F5672&gt;=4,G5672&gt;=4),"Champions",AND(E5672&gt;=3,F5672&gt;=3,G5672&gt;=3),"Loyal Customers",AND(E5672&lt;=2,F5672&gt;=3),"At Risk",AND(E5672&lt;=2,F5672&lt;=2,G5672&lt;=2),"Lost",AND(E5672&gt;=4,F5672&lt;=2),"New/Promising",TRUE,"Needs Attention")</f>
        <v>Champions</v>
      </c>
      <c r="I5672" s="3" t="str">
        <f t="shared" si="92"/>
        <v>Active</v>
      </c>
      <c r="J5672" s="3" t="str">
        <f>_xlfn.XLOOKUP(A5672,'Country_Lookup'!$D:$D,'Country_Lookup'!$E:$E)</f>
        <v>United Kingdom</v>
      </c>
    </row>
    <row r="5673" spans="1:10" x14ac:dyDescent="0.3">
      <c r="A5673">
        <v>18080</v>
      </c>
      <c r="B5673">
        <v>18</v>
      </c>
      <c r="C5673">
        <v>2</v>
      </c>
      <c r="D5673">
        <v>1231.5</v>
      </c>
      <c r="E5673" cm="1">
        <f t="array" ref="E5673">_xlfn.IFS(B5673&lt;=PERCENTILE($B$3:$B$5882,0.2),5,B5673&lt;=PERCENTILE($B$3:$B$5882,0.4),4,B5673&lt;=PERCENTILE($B$3:$B$5882,0.6),3,B5673&lt;=PERCENTILE($B$3:$B$5882,0.8),2,TRUE,1)</f>
        <v>5</v>
      </c>
      <c r="F5673" cm="1">
        <f t="array" ref="F5673">_xlfn.IFS(C5673&lt;=PERCENTILE($C$3:$C$5882,0.2),1,C5673&lt;=PERCENTILE($C$3:$C$5882,0.4),2,C5673&lt;=PERCENTILE($C$3:$C$5882,0.6),3,C5673&lt;=PERCENTILE($C$3:$C$5882,0.8),4,TRUE,5)</f>
        <v>2</v>
      </c>
      <c r="G5673" cm="1">
        <f t="array" ref="G5673">_xlfn.IFS(D5673&lt;=PERCENTILE($D$3:$D$5882,0.2),1,D5673&lt;=PERCENTILE($D$3:$D$5882,0.4),2,D5673&lt;=PERCENTILE($D$3:$D$5882,0.6),3,D5673&lt;=PERCENTILE($D$3:$D$5882,0.8),4,TRUE,5)</f>
        <v>3</v>
      </c>
      <c r="H5673" s="3" t="str" cm="1">
        <f t="array" ref="H5673">_xlfn.IFS(AND(E5673&gt;=4,F5673&gt;=4,G5673&gt;=4),"Champions",AND(E5673&gt;=3,F5673&gt;=3,G5673&gt;=3),"Loyal Customers",AND(E5673&lt;=2,F5673&gt;=3),"At Risk",AND(E5673&lt;=2,F5673&lt;=2,G5673&lt;=2),"Lost",AND(E5673&gt;=4,F5673&lt;=2),"New/Promising",TRUE,"Needs Attention")</f>
        <v>New/Promising</v>
      </c>
      <c r="I5673" s="3" t="str">
        <f t="shared" si="92"/>
        <v>Active</v>
      </c>
      <c r="J5673" s="3" t="str">
        <f>_xlfn.XLOOKUP(A5673,'Country_Lookup'!$D:$D,'Country_Lookup'!$E:$E)</f>
        <v>United Kingdom</v>
      </c>
    </row>
    <row r="5674" spans="1:10" x14ac:dyDescent="0.3">
      <c r="A5674">
        <v>18081</v>
      </c>
      <c r="B5674">
        <v>36</v>
      </c>
      <c r="C5674">
        <v>3</v>
      </c>
      <c r="D5674">
        <v>343.44999999999993</v>
      </c>
      <c r="E5674" cm="1">
        <f t="array" ref="E5674">_xlfn.IFS(B5674&lt;=PERCENTILE($B$3:$B$5882,0.2),5,B5674&lt;=PERCENTILE($B$3:$B$5882,0.4),4,B5674&lt;=PERCENTILE($B$3:$B$5882,0.6),3,B5674&lt;=PERCENTILE($B$3:$B$5882,0.8),2,TRUE,1)</f>
        <v>4</v>
      </c>
      <c r="F5674" cm="1">
        <f t="array" ref="F5674">_xlfn.IFS(C5674&lt;=PERCENTILE($C$3:$C$5882,0.2),1,C5674&lt;=PERCENTILE($C$3:$C$5882,0.4),2,C5674&lt;=PERCENTILE($C$3:$C$5882,0.6),3,C5674&lt;=PERCENTILE($C$3:$C$5882,0.8),4,TRUE,5)</f>
        <v>3</v>
      </c>
      <c r="G5674" cm="1">
        <f t="array" ref="G5674">_xlfn.IFS(D5674&lt;=PERCENTILE($D$3:$D$5882,0.2),1,D5674&lt;=PERCENTILE($D$3:$D$5882,0.4),2,D5674&lt;=PERCENTILE($D$3:$D$5882,0.6),3,D5674&lt;=PERCENTILE($D$3:$D$5882,0.8),4,TRUE,5)</f>
        <v>2</v>
      </c>
      <c r="H5674" s="3" t="str" cm="1">
        <f t="array" ref="H5674">_xlfn.IFS(AND(E5674&gt;=4,F5674&gt;=4,G5674&gt;=4),"Champions",AND(E5674&gt;=3,F5674&gt;=3,G5674&gt;=3),"Loyal Customers",AND(E5674&lt;=2,F5674&gt;=3),"At Risk",AND(E5674&lt;=2,F5674&lt;=2,G5674&lt;=2),"Lost",AND(E5674&gt;=4,F5674&lt;=2),"New/Promising",TRUE,"Needs Attention")</f>
        <v>Needs Attention</v>
      </c>
      <c r="I5674" s="3" t="str">
        <f t="shared" si="92"/>
        <v>Active</v>
      </c>
      <c r="J5674" s="3" t="str">
        <f>_xlfn.XLOOKUP(A5674,'Country_Lookup'!$D:$D,'Country_Lookup'!$E:$E)</f>
        <v>United Kingdom</v>
      </c>
    </row>
    <row r="5675" spans="1:10" x14ac:dyDescent="0.3">
      <c r="A5675">
        <v>18082</v>
      </c>
      <c r="B5675">
        <v>25</v>
      </c>
      <c r="C5675">
        <v>1</v>
      </c>
      <c r="D5675">
        <v>703.37000000000069</v>
      </c>
      <c r="E5675" cm="1">
        <f t="array" ref="E5675">_xlfn.IFS(B5675&lt;=PERCENTILE($B$3:$B$5882,0.2),5,B5675&lt;=PERCENTILE($B$3:$B$5882,0.4),4,B5675&lt;=PERCENTILE($B$3:$B$5882,0.6),3,B5675&lt;=PERCENTILE($B$3:$B$5882,0.8),2,TRUE,1)</f>
        <v>4</v>
      </c>
      <c r="F5675" cm="1">
        <f t="array" ref="F5675">_xlfn.IFS(C5675&lt;=PERCENTILE($C$3:$C$5882,0.2),1,C5675&lt;=PERCENTILE($C$3:$C$5882,0.4),2,C5675&lt;=PERCENTILE($C$3:$C$5882,0.6),3,C5675&lt;=PERCENTILE($C$3:$C$5882,0.8),4,TRUE,5)</f>
        <v>1</v>
      </c>
      <c r="G5675" cm="1">
        <f t="array" ref="G5675">_xlfn.IFS(D5675&lt;=PERCENTILE($D$3:$D$5882,0.2),1,D5675&lt;=PERCENTILE($D$3:$D$5882,0.4),2,D5675&lt;=PERCENTILE($D$3:$D$5882,0.6),3,D5675&lt;=PERCENTILE($D$3:$D$5882,0.8),4,TRUE,5)</f>
        <v>3</v>
      </c>
      <c r="H5675" s="3" t="str" cm="1">
        <f t="array" ref="H5675">_xlfn.IFS(AND(E5675&gt;=4,F5675&gt;=4,G5675&gt;=4),"Champions",AND(E5675&gt;=3,F5675&gt;=3,G5675&gt;=3),"Loyal Customers",AND(E5675&lt;=2,F5675&gt;=3),"At Risk",AND(E5675&lt;=2,F5675&lt;=2,G5675&lt;=2),"Lost",AND(E5675&gt;=4,F5675&lt;=2),"New/Promising",TRUE,"Needs Attention")</f>
        <v>New/Promising</v>
      </c>
      <c r="I5675" s="3" t="str">
        <f t="shared" si="92"/>
        <v>Active</v>
      </c>
      <c r="J5675" s="3" t="str">
        <f>_xlfn.XLOOKUP(A5675,'Country_Lookup'!$D:$D,'Country_Lookup'!$E:$E)</f>
        <v>United Kingdom</v>
      </c>
    </row>
    <row r="5676" spans="1:10" x14ac:dyDescent="0.3">
      <c r="A5676">
        <v>18083</v>
      </c>
      <c r="B5676">
        <v>397</v>
      </c>
      <c r="C5676">
        <v>1</v>
      </c>
      <c r="D5676">
        <v>470.72999999999968</v>
      </c>
      <c r="E5676" cm="1">
        <f t="array" ref="E5676">_xlfn.IFS(B5676&lt;=PERCENTILE($B$3:$B$5882,0.2),5,B5676&lt;=PERCENTILE($B$3:$B$5882,0.4),4,B5676&lt;=PERCENTILE($B$3:$B$5882,0.6),3,B5676&lt;=PERCENTILE($B$3:$B$5882,0.8),2,TRUE,1)</f>
        <v>2</v>
      </c>
      <c r="F5676" cm="1">
        <f t="array" ref="F5676">_xlfn.IFS(C5676&lt;=PERCENTILE($C$3:$C$5882,0.2),1,C5676&lt;=PERCENTILE($C$3:$C$5882,0.4),2,C5676&lt;=PERCENTILE($C$3:$C$5882,0.6),3,C5676&lt;=PERCENTILE($C$3:$C$5882,0.8),4,TRUE,5)</f>
        <v>1</v>
      </c>
      <c r="G5676" cm="1">
        <f t="array" ref="G5676">_xlfn.IFS(D5676&lt;=PERCENTILE($D$3:$D$5882,0.2),1,D5676&lt;=PERCENTILE($D$3:$D$5882,0.4),2,D5676&lt;=PERCENTILE($D$3:$D$5882,0.6),3,D5676&lt;=PERCENTILE($D$3:$D$5882,0.8),4,TRUE,5)</f>
        <v>2</v>
      </c>
      <c r="H5676" s="3" t="str" cm="1">
        <f t="array" ref="H5676">_xlfn.IFS(AND(E5676&gt;=4,F5676&gt;=4,G5676&gt;=4),"Champions",AND(E5676&gt;=3,F5676&gt;=3,G5676&gt;=3),"Loyal Customers",AND(E5676&lt;=2,F5676&gt;=3),"At Risk",AND(E5676&lt;=2,F5676&lt;=2,G5676&lt;=2),"Lost",AND(E5676&gt;=4,F5676&lt;=2),"New/Promising",TRUE,"Needs Attention")</f>
        <v>Lost</v>
      </c>
      <c r="I5676" s="3" t="str">
        <f t="shared" si="92"/>
        <v>Churned</v>
      </c>
      <c r="J5676" s="3" t="str">
        <f>_xlfn.XLOOKUP(A5676,'Country_Lookup'!$D:$D,'Country_Lookup'!$E:$E)</f>
        <v>United Kingdom</v>
      </c>
    </row>
    <row r="5677" spans="1:10" x14ac:dyDescent="0.3">
      <c r="A5677">
        <v>18084</v>
      </c>
      <c r="B5677">
        <v>16</v>
      </c>
      <c r="C5677">
        <v>3</v>
      </c>
      <c r="D5677">
        <v>812.93000000000006</v>
      </c>
      <c r="E5677" cm="1">
        <f t="array" ref="E5677">_xlfn.IFS(B5677&lt;=PERCENTILE($B$3:$B$5882,0.2),5,B5677&lt;=PERCENTILE($B$3:$B$5882,0.4),4,B5677&lt;=PERCENTILE($B$3:$B$5882,0.6),3,B5677&lt;=PERCENTILE($B$3:$B$5882,0.8),2,TRUE,1)</f>
        <v>5</v>
      </c>
      <c r="F5677" cm="1">
        <f t="array" ref="F5677">_xlfn.IFS(C5677&lt;=PERCENTILE($C$3:$C$5882,0.2),1,C5677&lt;=PERCENTILE($C$3:$C$5882,0.4),2,C5677&lt;=PERCENTILE($C$3:$C$5882,0.6),3,C5677&lt;=PERCENTILE($C$3:$C$5882,0.8),4,TRUE,5)</f>
        <v>3</v>
      </c>
      <c r="G5677" cm="1">
        <f t="array" ref="G5677">_xlfn.IFS(D5677&lt;=PERCENTILE($D$3:$D$5882,0.2),1,D5677&lt;=PERCENTILE($D$3:$D$5882,0.4),2,D5677&lt;=PERCENTILE($D$3:$D$5882,0.6),3,D5677&lt;=PERCENTILE($D$3:$D$5882,0.8),4,TRUE,5)</f>
        <v>3</v>
      </c>
      <c r="H5677" s="3" t="str" cm="1">
        <f t="array" ref="H5677">_xlfn.IFS(AND(E5677&gt;=4,F5677&gt;=4,G5677&gt;=4),"Champions",AND(E5677&gt;=3,F5677&gt;=3,G5677&gt;=3),"Loyal Customers",AND(E5677&lt;=2,F5677&gt;=3),"At Risk",AND(E5677&lt;=2,F5677&lt;=2,G5677&lt;=2),"Lost",AND(E5677&gt;=4,F5677&lt;=2),"New/Promising",TRUE,"Needs Attention")</f>
        <v>Loyal Customers</v>
      </c>
      <c r="I5677" s="3" t="str">
        <f t="shared" si="92"/>
        <v>Active</v>
      </c>
      <c r="J5677" s="3" t="str">
        <f>_xlfn.XLOOKUP(A5677,'Country_Lookup'!$D:$D,'Country_Lookup'!$E:$E)</f>
        <v>United Kingdom</v>
      </c>
    </row>
    <row r="5678" spans="1:10" x14ac:dyDescent="0.3">
      <c r="A5678">
        <v>18085</v>
      </c>
      <c r="B5678">
        <v>330</v>
      </c>
      <c r="C5678">
        <v>4</v>
      </c>
      <c r="D5678">
        <v>1645.7499999999998</v>
      </c>
      <c r="E5678" cm="1">
        <f t="array" ref="E5678">_xlfn.IFS(B5678&lt;=PERCENTILE($B$3:$B$5882,0.2),5,B5678&lt;=PERCENTILE($B$3:$B$5882,0.4),4,B5678&lt;=PERCENTILE($B$3:$B$5882,0.6),3,B5678&lt;=PERCENTILE($B$3:$B$5882,0.8),2,TRUE,1)</f>
        <v>2</v>
      </c>
      <c r="F5678" cm="1">
        <f t="array" ref="F5678">_xlfn.IFS(C5678&lt;=PERCENTILE($C$3:$C$5882,0.2),1,C5678&lt;=PERCENTILE($C$3:$C$5882,0.4),2,C5678&lt;=PERCENTILE($C$3:$C$5882,0.6),3,C5678&lt;=PERCENTILE($C$3:$C$5882,0.8),4,TRUE,5)</f>
        <v>3</v>
      </c>
      <c r="G5678" cm="1">
        <f t="array" ref="G5678">_xlfn.IFS(D5678&lt;=PERCENTILE($D$3:$D$5882,0.2),1,D5678&lt;=PERCENTILE($D$3:$D$5882,0.4),2,D5678&lt;=PERCENTILE($D$3:$D$5882,0.6),3,D5678&lt;=PERCENTILE($D$3:$D$5882,0.8),4,TRUE,5)</f>
        <v>4</v>
      </c>
      <c r="H5678" s="3" t="str" cm="1">
        <f t="array" ref="H5678">_xlfn.IFS(AND(E5678&gt;=4,F5678&gt;=4,G5678&gt;=4),"Champions",AND(E5678&gt;=3,F5678&gt;=3,G5678&gt;=3),"Loyal Customers",AND(E5678&lt;=2,F5678&gt;=3),"At Risk",AND(E5678&lt;=2,F5678&lt;=2,G5678&lt;=2),"Lost",AND(E5678&gt;=4,F5678&lt;=2),"New/Promising",TRUE,"Needs Attention")</f>
        <v>At Risk</v>
      </c>
      <c r="I5678" s="3" t="str">
        <f t="shared" si="92"/>
        <v>Churned</v>
      </c>
      <c r="J5678" s="3" t="str">
        <f>_xlfn.XLOOKUP(A5678,'Country_Lookup'!$D:$D,'Country_Lookup'!$E:$E)</f>
        <v>United Kingdom</v>
      </c>
    </row>
    <row r="5679" spans="1:10" x14ac:dyDescent="0.3">
      <c r="A5679">
        <v>18086</v>
      </c>
      <c r="B5679">
        <v>274</v>
      </c>
      <c r="C5679">
        <v>1</v>
      </c>
      <c r="D5679">
        <v>101.34</v>
      </c>
      <c r="E5679" cm="1">
        <f t="array" ref="E5679">_xlfn.IFS(B5679&lt;=PERCENTILE($B$3:$B$5882,0.2),5,B5679&lt;=PERCENTILE($B$3:$B$5882,0.4),4,B5679&lt;=PERCENTILE($B$3:$B$5882,0.6),3,B5679&lt;=PERCENTILE($B$3:$B$5882,0.8),2,TRUE,1)</f>
        <v>2</v>
      </c>
      <c r="F5679" cm="1">
        <f t="array" ref="F5679">_xlfn.IFS(C5679&lt;=PERCENTILE($C$3:$C$5882,0.2),1,C5679&lt;=PERCENTILE($C$3:$C$5882,0.4),2,C5679&lt;=PERCENTILE($C$3:$C$5882,0.6),3,C5679&lt;=PERCENTILE($C$3:$C$5882,0.8),4,TRUE,5)</f>
        <v>1</v>
      </c>
      <c r="G5679" cm="1">
        <f t="array" ref="G5679">_xlfn.IFS(D5679&lt;=PERCENTILE($D$3:$D$5882,0.2),1,D5679&lt;=PERCENTILE($D$3:$D$5882,0.4),2,D5679&lt;=PERCENTILE($D$3:$D$5882,0.6),3,D5679&lt;=PERCENTILE($D$3:$D$5882,0.8),4,TRUE,5)</f>
        <v>1</v>
      </c>
      <c r="H5679" s="3" t="str" cm="1">
        <f t="array" ref="H5679">_xlfn.IFS(AND(E5679&gt;=4,F5679&gt;=4,G5679&gt;=4),"Champions",AND(E5679&gt;=3,F5679&gt;=3,G5679&gt;=3),"Loyal Customers",AND(E5679&lt;=2,F5679&gt;=3),"At Risk",AND(E5679&lt;=2,F5679&lt;=2,G5679&lt;=2),"Lost",AND(E5679&gt;=4,F5679&lt;=2),"New/Promising",TRUE,"Needs Attention")</f>
        <v>Lost</v>
      </c>
      <c r="I5679" s="3" t="str">
        <f t="shared" si="92"/>
        <v>Churned</v>
      </c>
      <c r="J5679" s="3" t="str">
        <f>_xlfn.XLOOKUP(A5679,'Country_Lookup'!$D:$D,'Country_Lookup'!$E:$E)</f>
        <v>United Kingdom</v>
      </c>
    </row>
    <row r="5680" spans="1:10" x14ac:dyDescent="0.3">
      <c r="A5680">
        <v>18087</v>
      </c>
      <c r="B5680">
        <v>98</v>
      </c>
      <c r="C5680">
        <v>17</v>
      </c>
      <c r="D5680">
        <v>14761.520000000013</v>
      </c>
      <c r="E5680" cm="1">
        <f t="array" ref="E5680">_xlfn.IFS(B5680&lt;=PERCENTILE($B$3:$B$5882,0.2),5,B5680&lt;=PERCENTILE($B$3:$B$5882,0.4),4,B5680&lt;=PERCENTILE($B$3:$B$5882,0.6),3,B5680&lt;=PERCENTILE($B$3:$B$5882,0.8),2,TRUE,1)</f>
        <v>3</v>
      </c>
      <c r="F5680" cm="1">
        <f t="array" ref="F5680">_xlfn.IFS(C5680&lt;=PERCENTILE($C$3:$C$5882,0.2),1,C5680&lt;=PERCENTILE($C$3:$C$5882,0.4),2,C5680&lt;=PERCENTILE($C$3:$C$5882,0.6),3,C5680&lt;=PERCENTILE($C$3:$C$5882,0.8),4,TRUE,5)</f>
        <v>5</v>
      </c>
      <c r="G5680" cm="1">
        <f t="array" ref="G5680">_xlfn.IFS(D5680&lt;=PERCENTILE($D$3:$D$5882,0.2),1,D5680&lt;=PERCENTILE($D$3:$D$5882,0.4),2,D5680&lt;=PERCENTILE($D$3:$D$5882,0.6),3,D5680&lt;=PERCENTILE($D$3:$D$5882,0.8),4,TRUE,5)</f>
        <v>5</v>
      </c>
      <c r="H5680" s="3" t="str" cm="1">
        <f t="array" ref="H5680">_xlfn.IFS(AND(E5680&gt;=4,F5680&gt;=4,G5680&gt;=4),"Champions",AND(E5680&gt;=3,F5680&gt;=3,G5680&gt;=3),"Loyal Customers",AND(E5680&lt;=2,F5680&gt;=3),"At Risk",AND(E5680&lt;=2,F5680&lt;=2,G5680&lt;=2),"Lost",AND(E5680&gt;=4,F5680&lt;=2),"New/Promising",TRUE,"Needs Attention")</f>
        <v>Loyal Customers</v>
      </c>
      <c r="I5680" s="3" t="str">
        <f t="shared" si="92"/>
        <v>Churned</v>
      </c>
      <c r="J5680" s="3" t="str">
        <f>_xlfn.XLOOKUP(A5680,'Country_Lookup'!$D:$D,'Country_Lookup'!$E:$E)</f>
        <v>United Kingdom</v>
      </c>
    </row>
    <row r="5681" spans="1:10" x14ac:dyDescent="0.3">
      <c r="A5681">
        <v>18088</v>
      </c>
      <c r="B5681">
        <v>61</v>
      </c>
      <c r="C5681">
        <v>1</v>
      </c>
      <c r="D5681">
        <v>167.67000000000004</v>
      </c>
      <c r="E5681" cm="1">
        <f t="array" ref="E5681">_xlfn.IFS(B5681&lt;=PERCENTILE($B$3:$B$5882,0.2),5,B5681&lt;=PERCENTILE($B$3:$B$5882,0.4),4,B5681&lt;=PERCENTILE($B$3:$B$5882,0.6),3,B5681&lt;=PERCENTILE($B$3:$B$5882,0.8),2,TRUE,1)</f>
        <v>3</v>
      </c>
      <c r="F5681" cm="1">
        <f t="array" ref="F5681">_xlfn.IFS(C5681&lt;=PERCENTILE($C$3:$C$5882,0.2),1,C5681&lt;=PERCENTILE($C$3:$C$5882,0.4),2,C5681&lt;=PERCENTILE($C$3:$C$5882,0.6),3,C5681&lt;=PERCENTILE($C$3:$C$5882,0.8),4,TRUE,5)</f>
        <v>1</v>
      </c>
      <c r="G5681" cm="1">
        <f t="array" ref="G5681">_xlfn.IFS(D5681&lt;=PERCENTILE($D$3:$D$5882,0.2),1,D5681&lt;=PERCENTILE($D$3:$D$5882,0.4),2,D5681&lt;=PERCENTILE($D$3:$D$5882,0.6),3,D5681&lt;=PERCENTILE($D$3:$D$5882,0.8),4,TRUE,5)</f>
        <v>1</v>
      </c>
      <c r="H5681" s="3" t="str" cm="1">
        <f t="array" ref="H5681">_xlfn.IFS(AND(E5681&gt;=4,F5681&gt;=4,G5681&gt;=4),"Champions",AND(E5681&gt;=3,F5681&gt;=3,G5681&gt;=3),"Loyal Customers",AND(E5681&lt;=2,F5681&gt;=3),"At Risk",AND(E5681&lt;=2,F5681&lt;=2,G5681&lt;=2),"Lost",AND(E5681&gt;=4,F5681&lt;=2),"New/Promising",TRUE,"Needs Attention")</f>
        <v>Needs Attention</v>
      </c>
      <c r="I5681" s="3" t="str">
        <f t="shared" si="92"/>
        <v>Active</v>
      </c>
      <c r="J5681" s="3" t="str">
        <f>_xlfn.XLOOKUP(A5681,'Country_Lookup'!$D:$D,'Country_Lookup'!$E:$E)</f>
        <v>United Kingdom</v>
      </c>
    </row>
    <row r="5682" spans="1:10" x14ac:dyDescent="0.3">
      <c r="A5682">
        <v>18089</v>
      </c>
      <c r="B5682">
        <v>446</v>
      </c>
      <c r="C5682">
        <v>1</v>
      </c>
      <c r="D5682">
        <v>428.44999999999993</v>
      </c>
      <c r="E5682" cm="1">
        <f t="array" ref="E5682">_xlfn.IFS(B5682&lt;=PERCENTILE($B$3:$B$5882,0.2),5,B5682&lt;=PERCENTILE($B$3:$B$5882,0.4),4,B5682&lt;=PERCENTILE($B$3:$B$5882,0.6),3,B5682&lt;=PERCENTILE($B$3:$B$5882,0.8),2,TRUE,1)</f>
        <v>1</v>
      </c>
      <c r="F5682" cm="1">
        <f t="array" ref="F5682">_xlfn.IFS(C5682&lt;=PERCENTILE($C$3:$C$5882,0.2),1,C5682&lt;=PERCENTILE($C$3:$C$5882,0.4),2,C5682&lt;=PERCENTILE($C$3:$C$5882,0.6),3,C5682&lt;=PERCENTILE($C$3:$C$5882,0.8),4,TRUE,5)</f>
        <v>1</v>
      </c>
      <c r="G5682" cm="1">
        <f t="array" ref="G5682">_xlfn.IFS(D5682&lt;=PERCENTILE($D$3:$D$5882,0.2),1,D5682&lt;=PERCENTILE($D$3:$D$5882,0.4),2,D5682&lt;=PERCENTILE($D$3:$D$5882,0.6),3,D5682&lt;=PERCENTILE($D$3:$D$5882,0.8),4,TRUE,5)</f>
        <v>2</v>
      </c>
      <c r="H5682" s="3" t="str" cm="1">
        <f t="array" ref="H5682">_xlfn.IFS(AND(E5682&gt;=4,F5682&gt;=4,G5682&gt;=4),"Champions",AND(E5682&gt;=3,F5682&gt;=3,G5682&gt;=3),"Loyal Customers",AND(E5682&lt;=2,F5682&gt;=3),"At Risk",AND(E5682&lt;=2,F5682&lt;=2,G5682&lt;=2),"Lost",AND(E5682&gt;=4,F5682&lt;=2),"New/Promising",TRUE,"Needs Attention")</f>
        <v>Lost</v>
      </c>
      <c r="I5682" s="3" t="str">
        <f t="shared" si="92"/>
        <v>Churned</v>
      </c>
      <c r="J5682" s="3" t="str">
        <f>_xlfn.XLOOKUP(A5682,'Country_Lookup'!$D:$D,'Country_Lookup'!$E:$E)</f>
        <v>United Kingdom</v>
      </c>
    </row>
    <row r="5683" spans="1:10" x14ac:dyDescent="0.3">
      <c r="A5683">
        <v>18090</v>
      </c>
      <c r="B5683">
        <v>421</v>
      </c>
      <c r="C5683">
        <v>1</v>
      </c>
      <c r="D5683">
        <v>349.40000000000015</v>
      </c>
      <c r="E5683" cm="1">
        <f t="array" ref="E5683">_xlfn.IFS(B5683&lt;=PERCENTILE($B$3:$B$5882,0.2),5,B5683&lt;=PERCENTILE($B$3:$B$5882,0.4),4,B5683&lt;=PERCENTILE($B$3:$B$5882,0.6),3,B5683&lt;=PERCENTILE($B$3:$B$5882,0.8),2,TRUE,1)</f>
        <v>1</v>
      </c>
      <c r="F5683" cm="1">
        <f t="array" ref="F5683">_xlfn.IFS(C5683&lt;=PERCENTILE($C$3:$C$5882,0.2),1,C5683&lt;=PERCENTILE($C$3:$C$5882,0.4),2,C5683&lt;=PERCENTILE($C$3:$C$5882,0.6),3,C5683&lt;=PERCENTILE($C$3:$C$5882,0.8),4,TRUE,5)</f>
        <v>1</v>
      </c>
      <c r="G5683" cm="1">
        <f t="array" ref="G5683">_xlfn.IFS(D5683&lt;=PERCENTILE($D$3:$D$5882,0.2),1,D5683&lt;=PERCENTILE($D$3:$D$5882,0.4),2,D5683&lt;=PERCENTILE($D$3:$D$5882,0.6),3,D5683&lt;=PERCENTILE($D$3:$D$5882,0.8),4,TRUE,5)</f>
        <v>2</v>
      </c>
      <c r="H5683" s="3" t="str" cm="1">
        <f t="array" ref="H5683">_xlfn.IFS(AND(E5683&gt;=4,F5683&gt;=4,G5683&gt;=4),"Champions",AND(E5683&gt;=3,F5683&gt;=3,G5683&gt;=3),"Loyal Customers",AND(E5683&lt;=2,F5683&gt;=3),"At Risk",AND(E5683&lt;=2,F5683&lt;=2,G5683&lt;=2),"Lost",AND(E5683&gt;=4,F5683&lt;=2),"New/Promising",TRUE,"Needs Attention")</f>
        <v>Lost</v>
      </c>
      <c r="I5683" s="3" t="str">
        <f t="shared" si="92"/>
        <v>Churned</v>
      </c>
      <c r="J5683" s="3" t="str">
        <f>_xlfn.XLOOKUP(A5683,'Country_Lookup'!$D:$D,'Country_Lookup'!$E:$E)</f>
        <v>United Kingdom</v>
      </c>
    </row>
    <row r="5684" spans="1:10" x14ac:dyDescent="0.3">
      <c r="A5684">
        <v>18091</v>
      </c>
      <c r="B5684">
        <v>593</v>
      </c>
      <c r="C5684">
        <v>1</v>
      </c>
      <c r="D5684">
        <v>360.85000000000014</v>
      </c>
      <c r="E5684" cm="1">
        <f t="array" ref="E5684">_xlfn.IFS(B5684&lt;=PERCENTILE($B$3:$B$5882,0.2),5,B5684&lt;=PERCENTILE($B$3:$B$5882,0.4),4,B5684&lt;=PERCENTILE($B$3:$B$5882,0.6),3,B5684&lt;=PERCENTILE($B$3:$B$5882,0.8),2,TRUE,1)</f>
        <v>1</v>
      </c>
      <c r="F5684" cm="1">
        <f t="array" ref="F5684">_xlfn.IFS(C5684&lt;=PERCENTILE($C$3:$C$5882,0.2),1,C5684&lt;=PERCENTILE($C$3:$C$5882,0.4),2,C5684&lt;=PERCENTILE($C$3:$C$5882,0.6),3,C5684&lt;=PERCENTILE($C$3:$C$5882,0.8),4,TRUE,5)</f>
        <v>1</v>
      </c>
      <c r="G5684" cm="1">
        <f t="array" ref="G5684">_xlfn.IFS(D5684&lt;=PERCENTILE($D$3:$D$5882,0.2),1,D5684&lt;=PERCENTILE($D$3:$D$5882,0.4),2,D5684&lt;=PERCENTILE($D$3:$D$5882,0.6),3,D5684&lt;=PERCENTILE($D$3:$D$5882,0.8),4,TRUE,5)</f>
        <v>2</v>
      </c>
      <c r="H5684" s="3" t="str" cm="1">
        <f t="array" ref="H5684">_xlfn.IFS(AND(E5684&gt;=4,F5684&gt;=4,G5684&gt;=4),"Champions",AND(E5684&gt;=3,F5684&gt;=3,G5684&gt;=3),"Loyal Customers",AND(E5684&lt;=2,F5684&gt;=3),"At Risk",AND(E5684&lt;=2,F5684&lt;=2,G5684&lt;=2),"Lost",AND(E5684&gt;=4,F5684&lt;=2),"New/Promising",TRUE,"Needs Attention")</f>
        <v>Lost</v>
      </c>
      <c r="I5684" s="3" t="str">
        <f t="shared" si="92"/>
        <v>Churned</v>
      </c>
      <c r="J5684" s="3" t="str">
        <f>_xlfn.XLOOKUP(A5684,'Country_Lookup'!$D:$D,'Country_Lookup'!$E:$E)</f>
        <v>United Kingdom</v>
      </c>
    </row>
    <row r="5685" spans="1:10" x14ac:dyDescent="0.3">
      <c r="A5685">
        <v>18092</v>
      </c>
      <c r="B5685">
        <v>2</v>
      </c>
      <c r="C5685">
        <v>18</v>
      </c>
      <c r="D5685">
        <v>16179.439999999984</v>
      </c>
      <c r="E5685" cm="1">
        <f t="array" ref="E5685">_xlfn.IFS(B5685&lt;=PERCENTILE($B$3:$B$5882,0.2),5,B5685&lt;=PERCENTILE($B$3:$B$5882,0.4),4,B5685&lt;=PERCENTILE($B$3:$B$5882,0.6),3,B5685&lt;=PERCENTILE($B$3:$B$5882,0.8),2,TRUE,1)</f>
        <v>5</v>
      </c>
      <c r="F5685" cm="1">
        <f t="array" ref="F5685">_xlfn.IFS(C5685&lt;=PERCENTILE($C$3:$C$5882,0.2),1,C5685&lt;=PERCENTILE($C$3:$C$5882,0.4),2,C5685&lt;=PERCENTILE($C$3:$C$5882,0.6),3,C5685&lt;=PERCENTILE($C$3:$C$5882,0.8),4,TRUE,5)</f>
        <v>5</v>
      </c>
      <c r="G5685" cm="1">
        <f t="array" ref="G5685">_xlfn.IFS(D5685&lt;=PERCENTILE($D$3:$D$5882,0.2),1,D5685&lt;=PERCENTILE($D$3:$D$5882,0.4),2,D5685&lt;=PERCENTILE($D$3:$D$5882,0.6),3,D5685&lt;=PERCENTILE($D$3:$D$5882,0.8),4,TRUE,5)</f>
        <v>5</v>
      </c>
      <c r="H5685" s="3" t="str" cm="1">
        <f t="array" ref="H5685">_xlfn.IFS(AND(E5685&gt;=4,F5685&gt;=4,G5685&gt;=4),"Champions",AND(E5685&gt;=3,F5685&gt;=3,G5685&gt;=3),"Loyal Customers",AND(E5685&lt;=2,F5685&gt;=3),"At Risk",AND(E5685&lt;=2,F5685&lt;=2,G5685&lt;=2),"Lost",AND(E5685&gt;=4,F5685&lt;=2),"New/Promising",TRUE,"Needs Attention")</f>
        <v>Champions</v>
      </c>
      <c r="I5685" s="3" t="str">
        <f t="shared" si="92"/>
        <v>Active</v>
      </c>
      <c r="J5685" s="3" t="str">
        <f>_xlfn.XLOOKUP(A5685,'Country_Lookup'!$D:$D,'Country_Lookup'!$E:$E)</f>
        <v>United Kingdom</v>
      </c>
    </row>
    <row r="5686" spans="1:10" x14ac:dyDescent="0.3">
      <c r="A5686">
        <v>18093</v>
      </c>
      <c r="B5686">
        <v>93</v>
      </c>
      <c r="C5686">
        <v>8</v>
      </c>
      <c r="D5686">
        <v>4452.7099999999955</v>
      </c>
      <c r="E5686" cm="1">
        <f t="array" ref="E5686">_xlfn.IFS(B5686&lt;=PERCENTILE($B$3:$B$5882,0.2),5,B5686&lt;=PERCENTILE($B$3:$B$5882,0.4),4,B5686&lt;=PERCENTILE($B$3:$B$5882,0.6),3,B5686&lt;=PERCENTILE($B$3:$B$5882,0.8),2,TRUE,1)</f>
        <v>3</v>
      </c>
      <c r="F5686" cm="1">
        <f t="array" ref="F5686">_xlfn.IFS(C5686&lt;=PERCENTILE($C$3:$C$5882,0.2),1,C5686&lt;=PERCENTILE($C$3:$C$5882,0.4),2,C5686&lt;=PERCENTILE($C$3:$C$5882,0.6),3,C5686&lt;=PERCENTILE($C$3:$C$5882,0.8),4,TRUE,5)</f>
        <v>4</v>
      </c>
      <c r="G5686" cm="1">
        <f t="array" ref="G5686">_xlfn.IFS(D5686&lt;=PERCENTILE($D$3:$D$5882,0.2),1,D5686&lt;=PERCENTILE($D$3:$D$5882,0.4),2,D5686&lt;=PERCENTILE($D$3:$D$5882,0.6),3,D5686&lt;=PERCENTILE($D$3:$D$5882,0.8),4,TRUE,5)</f>
        <v>5</v>
      </c>
      <c r="H5686" s="3" t="str" cm="1">
        <f t="array" ref="H5686">_xlfn.IFS(AND(E5686&gt;=4,F5686&gt;=4,G5686&gt;=4),"Champions",AND(E5686&gt;=3,F5686&gt;=3,G5686&gt;=3),"Loyal Customers",AND(E5686&lt;=2,F5686&gt;=3),"At Risk",AND(E5686&lt;=2,F5686&lt;=2,G5686&lt;=2),"Lost",AND(E5686&gt;=4,F5686&lt;=2),"New/Promising",TRUE,"Needs Attention")</f>
        <v>Loyal Customers</v>
      </c>
      <c r="I5686" s="3" t="str">
        <f t="shared" si="92"/>
        <v>Churned</v>
      </c>
      <c r="J5686" s="3" t="str">
        <f>_xlfn.XLOOKUP(A5686,'Country_Lookup'!$D:$D,'Country_Lookup'!$E:$E)</f>
        <v>United Kingdom</v>
      </c>
    </row>
    <row r="5687" spans="1:10" x14ac:dyDescent="0.3">
      <c r="A5687">
        <v>18094</v>
      </c>
      <c r="B5687">
        <v>81</v>
      </c>
      <c r="C5687">
        <v>13</v>
      </c>
      <c r="D5687">
        <v>6391.5200000000114</v>
      </c>
      <c r="E5687" cm="1">
        <f t="array" ref="E5687">_xlfn.IFS(B5687&lt;=PERCENTILE($B$3:$B$5882,0.2),5,B5687&lt;=PERCENTILE($B$3:$B$5882,0.4),4,B5687&lt;=PERCENTILE($B$3:$B$5882,0.6),3,B5687&lt;=PERCENTILE($B$3:$B$5882,0.8),2,TRUE,1)</f>
        <v>3</v>
      </c>
      <c r="F5687" cm="1">
        <f t="array" ref="F5687">_xlfn.IFS(C5687&lt;=PERCENTILE($C$3:$C$5882,0.2),1,C5687&lt;=PERCENTILE($C$3:$C$5882,0.4),2,C5687&lt;=PERCENTILE($C$3:$C$5882,0.6),3,C5687&lt;=PERCENTILE($C$3:$C$5882,0.8),4,TRUE,5)</f>
        <v>5</v>
      </c>
      <c r="G5687" cm="1">
        <f t="array" ref="G5687">_xlfn.IFS(D5687&lt;=PERCENTILE($D$3:$D$5882,0.2),1,D5687&lt;=PERCENTILE($D$3:$D$5882,0.4),2,D5687&lt;=PERCENTILE($D$3:$D$5882,0.6),3,D5687&lt;=PERCENTILE($D$3:$D$5882,0.8),4,TRUE,5)</f>
        <v>5</v>
      </c>
      <c r="H5687" s="3" t="str" cm="1">
        <f t="array" ref="H5687">_xlfn.IFS(AND(E5687&gt;=4,F5687&gt;=4,G5687&gt;=4),"Champions",AND(E5687&gt;=3,F5687&gt;=3,G5687&gt;=3),"Loyal Customers",AND(E5687&lt;=2,F5687&gt;=3),"At Risk",AND(E5687&lt;=2,F5687&lt;=2,G5687&lt;=2),"Lost",AND(E5687&gt;=4,F5687&lt;=2),"New/Promising",TRUE,"Needs Attention")</f>
        <v>Loyal Customers</v>
      </c>
      <c r="I5687" s="3" t="str">
        <f t="shared" si="92"/>
        <v>Active</v>
      </c>
      <c r="J5687" s="3" t="str">
        <f>_xlfn.XLOOKUP(A5687,'Country_Lookup'!$D:$D,'Country_Lookup'!$E:$E)</f>
        <v>United Kingdom</v>
      </c>
    </row>
    <row r="5688" spans="1:10" x14ac:dyDescent="0.3">
      <c r="A5688">
        <v>18095</v>
      </c>
      <c r="B5688">
        <v>312</v>
      </c>
      <c r="C5688">
        <v>5</v>
      </c>
      <c r="D5688">
        <v>2303.0899999999979</v>
      </c>
      <c r="E5688" cm="1">
        <f t="array" ref="E5688">_xlfn.IFS(B5688&lt;=PERCENTILE($B$3:$B$5882,0.2),5,B5688&lt;=PERCENTILE($B$3:$B$5882,0.4),4,B5688&lt;=PERCENTILE($B$3:$B$5882,0.6),3,B5688&lt;=PERCENTILE($B$3:$B$5882,0.8),2,TRUE,1)</f>
        <v>2</v>
      </c>
      <c r="F5688" cm="1">
        <f t="array" ref="F5688">_xlfn.IFS(C5688&lt;=PERCENTILE($C$3:$C$5882,0.2),1,C5688&lt;=PERCENTILE($C$3:$C$5882,0.4),2,C5688&lt;=PERCENTILE($C$3:$C$5882,0.6),3,C5688&lt;=PERCENTILE($C$3:$C$5882,0.8),4,TRUE,5)</f>
        <v>4</v>
      </c>
      <c r="G5688" cm="1">
        <f t="array" ref="G5688">_xlfn.IFS(D5688&lt;=PERCENTILE($D$3:$D$5882,0.2),1,D5688&lt;=PERCENTILE($D$3:$D$5882,0.4),2,D5688&lt;=PERCENTILE($D$3:$D$5882,0.6),3,D5688&lt;=PERCENTILE($D$3:$D$5882,0.8),4,TRUE,5)</f>
        <v>4</v>
      </c>
      <c r="H5688" s="3" t="str" cm="1">
        <f t="array" ref="H5688">_xlfn.IFS(AND(E5688&gt;=4,F5688&gt;=4,G5688&gt;=4),"Champions",AND(E5688&gt;=3,F5688&gt;=3,G5688&gt;=3),"Loyal Customers",AND(E5688&lt;=2,F5688&gt;=3),"At Risk",AND(E5688&lt;=2,F5688&lt;=2,G5688&lt;=2),"Lost",AND(E5688&gt;=4,F5688&lt;=2),"New/Promising",TRUE,"Needs Attention")</f>
        <v>At Risk</v>
      </c>
      <c r="I5688" s="3" t="str">
        <f t="shared" si="92"/>
        <v>Churned</v>
      </c>
      <c r="J5688" s="3" t="str">
        <f>_xlfn.XLOOKUP(A5688,'Country_Lookup'!$D:$D,'Country_Lookup'!$E:$E)</f>
        <v>United Kingdom</v>
      </c>
    </row>
    <row r="5689" spans="1:10" x14ac:dyDescent="0.3">
      <c r="A5689">
        <v>18096</v>
      </c>
      <c r="B5689">
        <v>11</v>
      </c>
      <c r="C5689">
        <v>6</v>
      </c>
      <c r="D5689">
        <v>1805.2800000000184</v>
      </c>
      <c r="E5689" cm="1">
        <f t="array" ref="E5689">_xlfn.IFS(B5689&lt;=PERCENTILE($B$3:$B$5882,0.2),5,B5689&lt;=PERCENTILE($B$3:$B$5882,0.4),4,B5689&lt;=PERCENTILE($B$3:$B$5882,0.6),3,B5689&lt;=PERCENTILE($B$3:$B$5882,0.8),2,TRUE,1)</f>
        <v>5</v>
      </c>
      <c r="F5689" cm="1">
        <f t="array" ref="F5689">_xlfn.IFS(C5689&lt;=PERCENTILE($C$3:$C$5882,0.2),1,C5689&lt;=PERCENTILE($C$3:$C$5882,0.4),2,C5689&lt;=PERCENTILE($C$3:$C$5882,0.6),3,C5689&lt;=PERCENTILE($C$3:$C$5882,0.8),4,TRUE,5)</f>
        <v>4</v>
      </c>
      <c r="G5689" cm="1">
        <f t="array" ref="G5689">_xlfn.IFS(D5689&lt;=PERCENTILE($D$3:$D$5882,0.2),1,D5689&lt;=PERCENTILE($D$3:$D$5882,0.4),2,D5689&lt;=PERCENTILE($D$3:$D$5882,0.6),3,D5689&lt;=PERCENTILE($D$3:$D$5882,0.8),4,TRUE,5)</f>
        <v>4</v>
      </c>
      <c r="H5689" s="3" t="str" cm="1">
        <f t="array" ref="H5689">_xlfn.IFS(AND(E5689&gt;=4,F5689&gt;=4,G5689&gt;=4),"Champions",AND(E5689&gt;=3,F5689&gt;=3,G5689&gt;=3),"Loyal Customers",AND(E5689&lt;=2,F5689&gt;=3),"At Risk",AND(E5689&lt;=2,F5689&lt;=2,G5689&lt;=2),"Lost",AND(E5689&gt;=4,F5689&lt;=2),"New/Promising",TRUE,"Needs Attention")</f>
        <v>Champions</v>
      </c>
      <c r="I5689" s="3" t="str">
        <f t="shared" si="92"/>
        <v>Active</v>
      </c>
      <c r="J5689" s="3" t="str">
        <f>_xlfn.XLOOKUP(A5689,'Country_Lookup'!$D:$D,'Country_Lookup'!$E:$E)</f>
        <v>United Kingdom</v>
      </c>
    </row>
    <row r="5690" spans="1:10" x14ac:dyDescent="0.3">
      <c r="A5690">
        <v>18097</v>
      </c>
      <c r="B5690">
        <v>7</v>
      </c>
      <c r="C5690">
        <v>11</v>
      </c>
      <c r="D5690">
        <v>4663.3199999999897</v>
      </c>
      <c r="E5690" cm="1">
        <f t="array" ref="E5690">_xlfn.IFS(B5690&lt;=PERCENTILE($B$3:$B$5882,0.2),5,B5690&lt;=PERCENTILE($B$3:$B$5882,0.4),4,B5690&lt;=PERCENTILE($B$3:$B$5882,0.6),3,B5690&lt;=PERCENTILE($B$3:$B$5882,0.8),2,TRUE,1)</f>
        <v>5</v>
      </c>
      <c r="F5690" cm="1">
        <f t="array" ref="F5690">_xlfn.IFS(C5690&lt;=PERCENTILE($C$3:$C$5882,0.2),1,C5690&lt;=PERCENTILE($C$3:$C$5882,0.4),2,C5690&lt;=PERCENTILE($C$3:$C$5882,0.6),3,C5690&lt;=PERCENTILE($C$3:$C$5882,0.8),4,TRUE,5)</f>
        <v>5</v>
      </c>
      <c r="G5690" cm="1">
        <f t="array" ref="G5690">_xlfn.IFS(D5690&lt;=PERCENTILE($D$3:$D$5882,0.2),1,D5690&lt;=PERCENTILE($D$3:$D$5882,0.4),2,D5690&lt;=PERCENTILE($D$3:$D$5882,0.6),3,D5690&lt;=PERCENTILE($D$3:$D$5882,0.8),4,TRUE,5)</f>
        <v>5</v>
      </c>
      <c r="H5690" s="3" t="str" cm="1">
        <f t="array" ref="H5690">_xlfn.IFS(AND(E5690&gt;=4,F5690&gt;=4,G5690&gt;=4),"Champions",AND(E5690&gt;=3,F5690&gt;=3,G5690&gt;=3),"Loyal Customers",AND(E5690&lt;=2,F5690&gt;=3),"At Risk",AND(E5690&lt;=2,F5690&lt;=2,G5690&lt;=2),"Lost",AND(E5690&gt;=4,F5690&lt;=2),"New/Promising",TRUE,"Needs Attention")</f>
        <v>Champions</v>
      </c>
      <c r="I5690" s="3" t="str">
        <f t="shared" si="92"/>
        <v>Active</v>
      </c>
      <c r="J5690" s="3" t="str">
        <f>_xlfn.XLOOKUP(A5690,'Country_Lookup'!$D:$D,'Country_Lookup'!$E:$E)</f>
        <v>United Kingdom</v>
      </c>
    </row>
    <row r="5691" spans="1:10" x14ac:dyDescent="0.3">
      <c r="A5691">
        <v>18098</v>
      </c>
      <c r="B5691">
        <v>396</v>
      </c>
      <c r="C5691">
        <v>1</v>
      </c>
      <c r="D5691">
        <v>550.83999999999889</v>
      </c>
      <c r="E5691" cm="1">
        <f t="array" ref="E5691">_xlfn.IFS(B5691&lt;=PERCENTILE($B$3:$B$5882,0.2),5,B5691&lt;=PERCENTILE($B$3:$B$5882,0.4),4,B5691&lt;=PERCENTILE($B$3:$B$5882,0.6),3,B5691&lt;=PERCENTILE($B$3:$B$5882,0.8),2,TRUE,1)</f>
        <v>2</v>
      </c>
      <c r="F5691" cm="1">
        <f t="array" ref="F5691">_xlfn.IFS(C5691&lt;=PERCENTILE($C$3:$C$5882,0.2),1,C5691&lt;=PERCENTILE($C$3:$C$5882,0.4),2,C5691&lt;=PERCENTILE($C$3:$C$5882,0.6),3,C5691&lt;=PERCENTILE($C$3:$C$5882,0.8),4,TRUE,5)</f>
        <v>1</v>
      </c>
      <c r="G5691" cm="1">
        <f t="array" ref="G5691">_xlfn.IFS(D5691&lt;=PERCENTILE($D$3:$D$5882,0.2),1,D5691&lt;=PERCENTILE($D$3:$D$5882,0.4),2,D5691&lt;=PERCENTILE($D$3:$D$5882,0.6),3,D5691&lt;=PERCENTILE($D$3:$D$5882,0.8),4,TRUE,5)</f>
        <v>2</v>
      </c>
      <c r="H5691" s="3" t="str" cm="1">
        <f t="array" ref="H5691">_xlfn.IFS(AND(E5691&gt;=4,F5691&gt;=4,G5691&gt;=4),"Champions",AND(E5691&gt;=3,F5691&gt;=3,G5691&gt;=3),"Loyal Customers",AND(E5691&lt;=2,F5691&gt;=3),"At Risk",AND(E5691&lt;=2,F5691&lt;=2,G5691&lt;=2),"Lost",AND(E5691&gt;=4,F5691&lt;=2),"New/Promising",TRUE,"Needs Attention")</f>
        <v>Lost</v>
      </c>
      <c r="I5691" s="3" t="str">
        <f t="shared" si="92"/>
        <v>Churned</v>
      </c>
      <c r="J5691" s="3" t="str">
        <f>_xlfn.XLOOKUP(A5691,'Country_Lookup'!$D:$D,'Country_Lookup'!$E:$E)</f>
        <v>United Kingdom</v>
      </c>
    </row>
    <row r="5692" spans="1:10" x14ac:dyDescent="0.3">
      <c r="A5692">
        <v>18099</v>
      </c>
      <c r="B5692">
        <v>127</v>
      </c>
      <c r="C5692">
        <v>1</v>
      </c>
      <c r="D5692">
        <v>168.31</v>
      </c>
      <c r="E5692" cm="1">
        <f t="array" ref="E5692">_xlfn.IFS(B5692&lt;=PERCENTILE($B$3:$B$5882,0.2),5,B5692&lt;=PERCENTILE($B$3:$B$5882,0.4),4,B5692&lt;=PERCENTILE($B$3:$B$5882,0.6),3,B5692&lt;=PERCENTILE($B$3:$B$5882,0.8),2,TRUE,1)</f>
        <v>3</v>
      </c>
      <c r="F5692" cm="1">
        <f t="array" ref="F5692">_xlfn.IFS(C5692&lt;=PERCENTILE($C$3:$C$5882,0.2),1,C5692&lt;=PERCENTILE($C$3:$C$5882,0.4),2,C5692&lt;=PERCENTILE($C$3:$C$5882,0.6),3,C5692&lt;=PERCENTILE($C$3:$C$5882,0.8),4,TRUE,5)</f>
        <v>1</v>
      </c>
      <c r="G5692" cm="1">
        <f t="array" ref="G5692">_xlfn.IFS(D5692&lt;=PERCENTILE($D$3:$D$5882,0.2),1,D5692&lt;=PERCENTILE($D$3:$D$5882,0.4),2,D5692&lt;=PERCENTILE($D$3:$D$5882,0.6),3,D5692&lt;=PERCENTILE($D$3:$D$5882,0.8),4,TRUE,5)</f>
        <v>1</v>
      </c>
      <c r="H5692" s="3" t="str" cm="1">
        <f t="array" ref="H5692">_xlfn.IFS(AND(E5692&gt;=4,F5692&gt;=4,G5692&gt;=4),"Champions",AND(E5692&gt;=3,F5692&gt;=3,G5692&gt;=3),"Loyal Customers",AND(E5692&lt;=2,F5692&gt;=3),"At Risk",AND(E5692&lt;=2,F5692&lt;=2,G5692&lt;=2),"Lost",AND(E5692&gt;=4,F5692&lt;=2),"New/Promising",TRUE,"Needs Attention")</f>
        <v>Needs Attention</v>
      </c>
      <c r="I5692" s="3" t="str">
        <f t="shared" si="92"/>
        <v>Churned</v>
      </c>
      <c r="J5692" s="3" t="str">
        <f>_xlfn.XLOOKUP(A5692,'Country_Lookup'!$D:$D,'Country_Lookup'!$E:$E)</f>
        <v>United Kingdom</v>
      </c>
    </row>
    <row r="5693" spans="1:10" x14ac:dyDescent="0.3">
      <c r="A5693">
        <v>18100</v>
      </c>
      <c r="B5693">
        <v>550</v>
      </c>
      <c r="C5693">
        <v>1</v>
      </c>
      <c r="D5693">
        <v>451.55999999999989</v>
      </c>
      <c r="E5693" cm="1">
        <f t="array" ref="E5693">_xlfn.IFS(B5693&lt;=PERCENTILE($B$3:$B$5882,0.2),5,B5693&lt;=PERCENTILE($B$3:$B$5882,0.4),4,B5693&lt;=PERCENTILE($B$3:$B$5882,0.6),3,B5693&lt;=PERCENTILE($B$3:$B$5882,0.8),2,TRUE,1)</f>
        <v>1</v>
      </c>
      <c r="F5693" cm="1">
        <f t="array" ref="F5693">_xlfn.IFS(C5693&lt;=PERCENTILE($C$3:$C$5882,0.2),1,C5693&lt;=PERCENTILE($C$3:$C$5882,0.4),2,C5693&lt;=PERCENTILE($C$3:$C$5882,0.6),3,C5693&lt;=PERCENTILE($C$3:$C$5882,0.8),4,TRUE,5)</f>
        <v>1</v>
      </c>
      <c r="G5693" cm="1">
        <f t="array" ref="G5693">_xlfn.IFS(D5693&lt;=PERCENTILE($D$3:$D$5882,0.2),1,D5693&lt;=PERCENTILE($D$3:$D$5882,0.4),2,D5693&lt;=PERCENTILE($D$3:$D$5882,0.6),3,D5693&lt;=PERCENTILE($D$3:$D$5882,0.8),4,TRUE,5)</f>
        <v>2</v>
      </c>
      <c r="H5693" s="3" t="str" cm="1">
        <f t="array" ref="H5693">_xlfn.IFS(AND(E5693&gt;=4,F5693&gt;=4,G5693&gt;=4),"Champions",AND(E5693&gt;=3,F5693&gt;=3,G5693&gt;=3),"Loyal Customers",AND(E5693&lt;=2,F5693&gt;=3),"At Risk",AND(E5693&lt;=2,F5693&lt;=2,G5693&lt;=2),"Lost",AND(E5693&gt;=4,F5693&lt;=2),"New/Promising",TRUE,"Needs Attention")</f>
        <v>Lost</v>
      </c>
      <c r="I5693" s="3" t="str">
        <f t="shared" si="92"/>
        <v>Churned</v>
      </c>
      <c r="J5693" s="3" t="str">
        <f>_xlfn.XLOOKUP(A5693,'Country_Lookup'!$D:$D,'Country_Lookup'!$E:$E)</f>
        <v>United Kingdom</v>
      </c>
    </row>
    <row r="5694" spans="1:10" x14ac:dyDescent="0.3">
      <c r="A5694">
        <v>18101</v>
      </c>
      <c r="B5694">
        <v>11</v>
      </c>
      <c r="C5694">
        <v>5</v>
      </c>
      <c r="D5694">
        <v>629.16000000000179</v>
      </c>
      <c r="E5694" cm="1">
        <f t="array" ref="E5694">_xlfn.IFS(B5694&lt;=PERCENTILE($B$3:$B$5882,0.2),5,B5694&lt;=PERCENTILE($B$3:$B$5882,0.4),4,B5694&lt;=PERCENTILE($B$3:$B$5882,0.6),3,B5694&lt;=PERCENTILE($B$3:$B$5882,0.8),2,TRUE,1)</f>
        <v>5</v>
      </c>
      <c r="F5694" cm="1">
        <f t="array" ref="F5694">_xlfn.IFS(C5694&lt;=PERCENTILE($C$3:$C$5882,0.2),1,C5694&lt;=PERCENTILE($C$3:$C$5882,0.4),2,C5694&lt;=PERCENTILE($C$3:$C$5882,0.6),3,C5694&lt;=PERCENTILE($C$3:$C$5882,0.8),4,TRUE,5)</f>
        <v>4</v>
      </c>
      <c r="G5694" cm="1">
        <f t="array" ref="G5694">_xlfn.IFS(D5694&lt;=PERCENTILE($D$3:$D$5882,0.2),1,D5694&lt;=PERCENTILE($D$3:$D$5882,0.4),2,D5694&lt;=PERCENTILE($D$3:$D$5882,0.6),3,D5694&lt;=PERCENTILE($D$3:$D$5882,0.8),4,TRUE,5)</f>
        <v>3</v>
      </c>
      <c r="H5694" s="3" t="str" cm="1">
        <f t="array" ref="H5694">_xlfn.IFS(AND(E5694&gt;=4,F5694&gt;=4,G5694&gt;=4),"Champions",AND(E5694&gt;=3,F5694&gt;=3,G5694&gt;=3),"Loyal Customers",AND(E5694&lt;=2,F5694&gt;=3),"At Risk",AND(E5694&lt;=2,F5694&lt;=2,G5694&lt;=2),"Lost",AND(E5694&gt;=4,F5694&lt;=2),"New/Promising",TRUE,"Needs Attention")</f>
        <v>Loyal Customers</v>
      </c>
      <c r="I5694" s="3" t="str">
        <f t="shared" si="92"/>
        <v>Active</v>
      </c>
      <c r="J5694" s="3" t="str">
        <f>_xlfn.XLOOKUP(A5694,'Country_Lookup'!$D:$D,'Country_Lookup'!$E:$E)</f>
        <v>United Kingdom</v>
      </c>
    </row>
    <row r="5695" spans="1:10" x14ac:dyDescent="0.3">
      <c r="A5695">
        <v>18102</v>
      </c>
      <c r="B5695">
        <v>0</v>
      </c>
      <c r="C5695">
        <v>145</v>
      </c>
      <c r="D5695">
        <v>608821.65000000026</v>
      </c>
      <c r="E5695" cm="1">
        <f t="array" ref="E5695">_xlfn.IFS(B5695&lt;=PERCENTILE($B$3:$B$5882,0.2),5,B5695&lt;=PERCENTILE($B$3:$B$5882,0.4),4,B5695&lt;=PERCENTILE($B$3:$B$5882,0.6),3,B5695&lt;=PERCENTILE($B$3:$B$5882,0.8),2,TRUE,1)</f>
        <v>5</v>
      </c>
      <c r="F5695" cm="1">
        <f t="array" ref="F5695">_xlfn.IFS(C5695&lt;=PERCENTILE($C$3:$C$5882,0.2),1,C5695&lt;=PERCENTILE($C$3:$C$5882,0.4),2,C5695&lt;=PERCENTILE($C$3:$C$5882,0.6),3,C5695&lt;=PERCENTILE($C$3:$C$5882,0.8),4,TRUE,5)</f>
        <v>5</v>
      </c>
      <c r="G5695" cm="1">
        <f t="array" ref="G5695">_xlfn.IFS(D5695&lt;=PERCENTILE($D$3:$D$5882,0.2),1,D5695&lt;=PERCENTILE($D$3:$D$5882,0.4),2,D5695&lt;=PERCENTILE($D$3:$D$5882,0.6),3,D5695&lt;=PERCENTILE($D$3:$D$5882,0.8),4,TRUE,5)</f>
        <v>5</v>
      </c>
      <c r="H5695" s="3" t="str" cm="1">
        <f t="array" ref="H5695">_xlfn.IFS(AND(E5695&gt;=4,F5695&gt;=4,G5695&gt;=4),"Champions",AND(E5695&gt;=3,F5695&gt;=3,G5695&gt;=3),"Loyal Customers",AND(E5695&lt;=2,F5695&gt;=3),"At Risk",AND(E5695&lt;=2,F5695&lt;=2,G5695&lt;=2),"Lost",AND(E5695&gt;=4,F5695&lt;=2),"New/Promising",TRUE,"Needs Attention")</f>
        <v>Champions</v>
      </c>
      <c r="I5695" s="3" t="str">
        <f t="shared" si="92"/>
        <v>Active</v>
      </c>
      <c r="J5695" s="3" t="str">
        <f>_xlfn.XLOOKUP(A5695,'Country_Lookup'!$D:$D,'Country_Lookup'!$E:$E)</f>
        <v>United Kingdom</v>
      </c>
    </row>
    <row r="5696" spans="1:10" x14ac:dyDescent="0.3">
      <c r="A5696">
        <v>18103</v>
      </c>
      <c r="B5696">
        <v>549</v>
      </c>
      <c r="C5696">
        <v>1</v>
      </c>
      <c r="D5696">
        <v>105.79999999999998</v>
      </c>
      <c r="E5696" cm="1">
        <f t="array" ref="E5696">_xlfn.IFS(B5696&lt;=PERCENTILE($B$3:$B$5882,0.2),5,B5696&lt;=PERCENTILE($B$3:$B$5882,0.4),4,B5696&lt;=PERCENTILE($B$3:$B$5882,0.6),3,B5696&lt;=PERCENTILE($B$3:$B$5882,0.8),2,TRUE,1)</f>
        <v>1</v>
      </c>
      <c r="F5696" cm="1">
        <f t="array" ref="F5696">_xlfn.IFS(C5696&lt;=PERCENTILE($C$3:$C$5882,0.2),1,C5696&lt;=PERCENTILE($C$3:$C$5882,0.4),2,C5696&lt;=PERCENTILE($C$3:$C$5882,0.6),3,C5696&lt;=PERCENTILE($C$3:$C$5882,0.8),4,TRUE,5)</f>
        <v>1</v>
      </c>
      <c r="G5696" cm="1">
        <f t="array" ref="G5696">_xlfn.IFS(D5696&lt;=PERCENTILE($D$3:$D$5882,0.2),1,D5696&lt;=PERCENTILE($D$3:$D$5882,0.4),2,D5696&lt;=PERCENTILE($D$3:$D$5882,0.6),3,D5696&lt;=PERCENTILE($D$3:$D$5882,0.8),4,TRUE,5)</f>
        <v>1</v>
      </c>
      <c r="H5696" s="3" t="str" cm="1">
        <f t="array" ref="H5696">_xlfn.IFS(AND(E5696&gt;=4,F5696&gt;=4,G5696&gt;=4),"Champions",AND(E5696&gt;=3,F5696&gt;=3,G5696&gt;=3),"Loyal Customers",AND(E5696&lt;=2,F5696&gt;=3),"At Risk",AND(E5696&lt;=2,F5696&lt;=2,G5696&lt;=2),"Lost",AND(E5696&gt;=4,F5696&lt;=2),"New/Promising",TRUE,"Needs Attention")</f>
        <v>Lost</v>
      </c>
      <c r="I5696" s="3" t="str">
        <f t="shared" si="92"/>
        <v>Churned</v>
      </c>
      <c r="J5696" s="3" t="str">
        <f>_xlfn.XLOOKUP(A5696,'Country_Lookup'!$D:$D,'Country_Lookup'!$E:$E)</f>
        <v>United Kingdom</v>
      </c>
    </row>
    <row r="5697" spans="1:10" x14ac:dyDescent="0.3">
      <c r="A5697">
        <v>18104</v>
      </c>
      <c r="B5697">
        <v>37</v>
      </c>
      <c r="C5697">
        <v>1</v>
      </c>
      <c r="D5697">
        <v>754.63999999999976</v>
      </c>
      <c r="E5697" cm="1">
        <f t="array" ref="E5697">_xlfn.IFS(B5697&lt;=PERCENTILE($B$3:$B$5882,0.2),5,B5697&lt;=PERCENTILE($B$3:$B$5882,0.4),4,B5697&lt;=PERCENTILE($B$3:$B$5882,0.6),3,B5697&lt;=PERCENTILE($B$3:$B$5882,0.8),2,TRUE,1)</f>
        <v>4</v>
      </c>
      <c r="F5697" cm="1">
        <f t="array" ref="F5697">_xlfn.IFS(C5697&lt;=PERCENTILE($C$3:$C$5882,0.2),1,C5697&lt;=PERCENTILE($C$3:$C$5882,0.4),2,C5697&lt;=PERCENTILE($C$3:$C$5882,0.6),3,C5697&lt;=PERCENTILE($C$3:$C$5882,0.8),4,TRUE,5)</f>
        <v>1</v>
      </c>
      <c r="G5697" cm="1">
        <f t="array" ref="G5697">_xlfn.IFS(D5697&lt;=PERCENTILE($D$3:$D$5882,0.2),1,D5697&lt;=PERCENTILE($D$3:$D$5882,0.4),2,D5697&lt;=PERCENTILE($D$3:$D$5882,0.6),3,D5697&lt;=PERCENTILE($D$3:$D$5882,0.8),4,TRUE,5)</f>
        <v>3</v>
      </c>
      <c r="H5697" s="3" t="str" cm="1">
        <f t="array" ref="H5697">_xlfn.IFS(AND(E5697&gt;=4,F5697&gt;=4,G5697&gt;=4),"Champions",AND(E5697&gt;=3,F5697&gt;=3,G5697&gt;=3),"Loyal Customers",AND(E5697&lt;=2,F5697&gt;=3),"At Risk",AND(E5697&lt;=2,F5697&lt;=2,G5697&lt;=2),"Lost",AND(E5697&gt;=4,F5697&lt;=2),"New/Promising",TRUE,"Needs Attention")</f>
        <v>New/Promising</v>
      </c>
      <c r="I5697" s="3" t="str">
        <f t="shared" si="92"/>
        <v>Active</v>
      </c>
      <c r="J5697" s="3" t="str">
        <f>_xlfn.XLOOKUP(A5697,'Country_Lookup'!$D:$D,'Country_Lookup'!$E:$E)</f>
        <v>United Kingdom</v>
      </c>
    </row>
    <row r="5698" spans="1:10" x14ac:dyDescent="0.3">
      <c r="A5698">
        <v>18105</v>
      </c>
      <c r="B5698">
        <v>37</v>
      </c>
      <c r="C5698">
        <v>1</v>
      </c>
      <c r="D5698">
        <v>113.48</v>
      </c>
      <c r="E5698" cm="1">
        <f t="array" ref="E5698">_xlfn.IFS(B5698&lt;=PERCENTILE($B$3:$B$5882,0.2),5,B5698&lt;=PERCENTILE($B$3:$B$5882,0.4),4,B5698&lt;=PERCENTILE($B$3:$B$5882,0.6),3,B5698&lt;=PERCENTILE($B$3:$B$5882,0.8),2,TRUE,1)</f>
        <v>4</v>
      </c>
      <c r="F5698" cm="1">
        <f t="array" ref="F5698">_xlfn.IFS(C5698&lt;=PERCENTILE($C$3:$C$5882,0.2),1,C5698&lt;=PERCENTILE($C$3:$C$5882,0.4),2,C5698&lt;=PERCENTILE($C$3:$C$5882,0.6),3,C5698&lt;=PERCENTILE($C$3:$C$5882,0.8),4,TRUE,5)</f>
        <v>1</v>
      </c>
      <c r="G5698" cm="1">
        <f t="array" ref="G5698">_xlfn.IFS(D5698&lt;=PERCENTILE($D$3:$D$5882,0.2),1,D5698&lt;=PERCENTILE($D$3:$D$5882,0.4),2,D5698&lt;=PERCENTILE($D$3:$D$5882,0.6),3,D5698&lt;=PERCENTILE($D$3:$D$5882,0.8),4,TRUE,5)</f>
        <v>1</v>
      </c>
      <c r="H5698" s="3" t="str" cm="1">
        <f t="array" ref="H5698">_xlfn.IFS(AND(E5698&gt;=4,F5698&gt;=4,G5698&gt;=4),"Champions",AND(E5698&gt;=3,F5698&gt;=3,G5698&gt;=3),"Loyal Customers",AND(E5698&lt;=2,F5698&gt;=3),"At Risk",AND(E5698&lt;=2,F5698&lt;=2,G5698&lt;=2),"Lost",AND(E5698&gt;=4,F5698&lt;=2),"New/Promising",TRUE,"Needs Attention")</f>
        <v>New/Promising</v>
      </c>
      <c r="I5698" s="3" t="str">
        <f t="shared" si="92"/>
        <v>Active</v>
      </c>
      <c r="J5698" s="3" t="str">
        <f>_xlfn.XLOOKUP(A5698,'Country_Lookup'!$D:$D,'Country_Lookup'!$E:$E)</f>
        <v>United Kingdom</v>
      </c>
    </row>
    <row r="5699" spans="1:10" x14ac:dyDescent="0.3">
      <c r="A5699">
        <v>18106</v>
      </c>
      <c r="B5699">
        <v>329</v>
      </c>
      <c r="C5699">
        <v>6</v>
      </c>
      <c r="D5699">
        <v>1461.4599999999994</v>
      </c>
      <c r="E5699" cm="1">
        <f t="array" ref="E5699">_xlfn.IFS(B5699&lt;=PERCENTILE($B$3:$B$5882,0.2),5,B5699&lt;=PERCENTILE($B$3:$B$5882,0.4),4,B5699&lt;=PERCENTILE($B$3:$B$5882,0.6),3,B5699&lt;=PERCENTILE($B$3:$B$5882,0.8),2,TRUE,1)</f>
        <v>2</v>
      </c>
      <c r="F5699" cm="1">
        <f t="array" ref="F5699">_xlfn.IFS(C5699&lt;=PERCENTILE($C$3:$C$5882,0.2),1,C5699&lt;=PERCENTILE($C$3:$C$5882,0.4),2,C5699&lt;=PERCENTILE($C$3:$C$5882,0.6),3,C5699&lt;=PERCENTILE($C$3:$C$5882,0.8),4,TRUE,5)</f>
        <v>4</v>
      </c>
      <c r="G5699" cm="1">
        <f t="array" ref="G5699">_xlfn.IFS(D5699&lt;=PERCENTILE($D$3:$D$5882,0.2),1,D5699&lt;=PERCENTILE($D$3:$D$5882,0.4),2,D5699&lt;=PERCENTILE($D$3:$D$5882,0.6),3,D5699&lt;=PERCENTILE($D$3:$D$5882,0.8),4,TRUE,5)</f>
        <v>4</v>
      </c>
      <c r="H5699" s="3" t="str" cm="1">
        <f t="array" ref="H5699">_xlfn.IFS(AND(E5699&gt;=4,F5699&gt;=4,G5699&gt;=4),"Champions",AND(E5699&gt;=3,F5699&gt;=3,G5699&gt;=3),"Loyal Customers",AND(E5699&lt;=2,F5699&gt;=3),"At Risk",AND(E5699&lt;=2,F5699&lt;=2,G5699&lt;=2),"Lost",AND(E5699&gt;=4,F5699&lt;=2),"New/Promising",TRUE,"Needs Attention")</f>
        <v>At Risk</v>
      </c>
      <c r="I5699" s="3" t="str">
        <f t="shared" ref="I5699:I5762" si="93">IF(B5699&gt;90,"Churned","Active")</f>
        <v>Churned</v>
      </c>
      <c r="J5699" s="3" t="str">
        <f>_xlfn.XLOOKUP(A5699,'Country_Lookup'!$D:$D,'Country_Lookup'!$E:$E)</f>
        <v>United Kingdom</v>
      </c>
    </row>
    <row r="5700" spans="1:10" x14ac:dyDescent="0.3">
      <c r="A5700">
        <v>18107</v>
      </c>
      <c r="B5700">
        <v>442</v>
      </c>
      <c r="C5700">
        <v>1</v>
      </c>
      <c r="D5700">
        <v>167.13000000000008</v>
      </c>
      <c r="E5700" cm="1">
        <f t="array" ref="E5700">_xlfn.IFS(B5700&lt;=PERCENTILE($B$3:$B$5882,0.2),5,B5700&lt;=PERCENTILE($B$3:$B$5882,0.4),4,B5700&lt;=PERCENTILE($B$3:$B$5882,0.6),3,B5700&lt;=PERCENTILE($B$3:$B$5882,0.8),2,TRUE,1)</f>
        <v>1</v>
      </c>
      <c r="F5700" cm="1">
        <f t="array" ref="F5700">_xlfn.IFS(C5700&lt;=PERCENTILE($C$3:$C$5882,0.2),1,C5700&lt;=PERCENTILE($C$3:$C$5882,0.4),2,C5700&lt;=PERCENTILE($C$3:$C$5882,0.6),3,C5700&lt;=PERCENTILE($C$3:$C$5882,0.8),4,TRUE,5)</f>
        <v>1</v>
      </c>
      <c r="G5700" cm="1">
        <f t="array" ref="G5700">_xlfn.IFS(D5700&lt;=PERCENTILE($D$3:$D$5882,0.2),1,D5700&lt;=PERCENTILE($D$3:$D$5882,0.4),2,D5700&lt;=PERCENTILE($D$3:$D$5882,0.6),3,D5700&lt;=PERCENTILE($D$3:$D$5882,0.8),4,TRUE,5)</f>
        <v>1</v>
      </c>
      <c r="H5700" s="3" t="str" cm="1">
        <f t="array" ref="H5700">_xlfn.IFS(AND(E5700&gt;=4,F5700&gt;=4,G5700&gt;=4),"Champions",AND(E5700&gt;=3,F5700&gt;=3,G5700&gt;=3),"Loyal Customers",AND(E5700&lt;=2,F5700&gt;=3),"At Risk",AND(E5700&lt;=2,F5700&lt;=2,G5700&lt;=2),"Lost",AND(E5700&gt;=4,F5700&lt;=2),"New/Promising",TRUE,"Needs Attention")</f>
        <v>Lost</v>
      </c>
      <c r="I5700" s="3" t="str">
        <f t="shared" si="93"/>
        <v>Churned</v>
      </c>
      <c r="J5700" s="3" t="str">
        <f>_xlfn.XLOOKUP(A5700,'Country_Lookup'!$D:$D,'Country_Lookup'!$E:$E)</f>
        <v>United Kingdom</v>
      </c>
    </row>
    <row r="5701" spans="1:10" x14ac:dyDescent="0.3">
      <c r="A5701">
        <v>18108</v>
      </c>
      <c r="B5701">
        <v>254</v>
      </c>
      <c r="C5701">
        <v>3</v>
      </c>
      <c r="D5701">
        <v>848.81</v>
      </c>
      <c r="E5701" cm="1">
        <f t="array" ref="E5701">_xlfn.IFS(B5701&lt;=PERCENTILE($B$3:$B$5882,0.2),5,B5701&lt;=PERCENTILE($B$3:$B$5882,0.4),4,B5701&lt;=PERCENTILE($B$3:$B$5882,0.6),3,B5701&lt;=PERCENTILE($B$3:$B$5882,0.8),2,TRUE,1)</f>
        <v>2</v>
      </c>
      <c r="F5701" cm="1">
        <f t="array" ref="F5701">_xlfn.IFS(C5701&lt;=PERCENTILE($C$3:$C$5882,0.2),1,C5701&lt;=PERCENTILE($C$3:$C$5882,0.4),2,C5701&lt;=PERCENTILE($C$3:$C$5882,0.6),3,C5701&lt;=PERCENTILE($C$3:$C$5882,0.8),4,TRUE,5)</f>
        <v>3</v>
      </c>
      <c r="G5701" cm="1">
        <f t="array" ref="G5701">_xlfn.IFS(D5701&lt;=PERCENTILE($D$3:$D$5882,0.2),1,D5701&lt;=PERCENTILE($D$3:$D$5882,0.4),2,D5701&lt;=PERCENTILE($D$3:$D$5882,0.6),3,D5701&lt;=PERCENTILE($D$3:$D$5882,0.8),4,TRUE,5)</f>
        <v>3</v>
      </c>
      <c r="H5701" s="3" t="str" cm="1">
        <f t="array" ref="H5701">_xlfn.IFS(AND(E5701&gt;=4,F5701&gt;=4,G5701&gt;=4),"Champions",AND(E5701&gt;=3,F5701&gt;=3,G5701&gt;=3),"Loyal Customers",AND(E5701&lt;=2,F5701&gt;=3),"At Risk",AND(E5701&lt;=2,F5701&lt;=2,G5701&lt;=2),"Lost",AND(E5701&gt;=4,F5701&lt;=2),"New/Promising",TRUE,"Needs Attention")</f>
        <v>At Risk</v>
      </c>
      <c r="I5701" s="3" t="str">
        <f t="shared" si="93"/>
        <v>Churned</v>
      </c>
      <c r="J5701" s="3" t="str">
        <f>_xlfn.XLOOKUP(A5701,'Country_Lookup'!$D:$D,'Country_Lookup'!$E:$E)</f>
        <v>United Kingdom</v>
      </c>
    </row>
    <row r="5702" spans="1:10" x14ac:dyDescent="0.3">
      <c r="A5702">
        <v>18109</v>
      </c>
      <c r="B5702">
        <v>1</v>
      </c>
      <c r="C5702">
        <v>38</v>
      </c>
      <c r="D5702">
        <v>9893.9599999999682</v>
      </c>
      <c r="E5702" cm="1">
        <f t="array" ref="E5702">_xlfn.IFS(B5702&lt;=PERCENTILE($B$3:$B$5882,0.2),5,B5702&lt;=PERCENTILE($B$3:$B$5882,0.4),4,B5702&lt;=PERCENTILE($B$3:$B$5882,0.6),3,B5702&lt;=PERCENTILE($B$3:$B$5882,0.8),2,TRUE,1)</f>
        <v>5</v>
      </c>
      <c r="F5702" cm="1">
        <f t="array" ref="F5702">_xlfn.IFS(C5702&lt;=PERCENTILE($C$3:$C$5882,0.2),1,C5702&lt;=PERCENTILE($C$3:$C$5882,0.4),2,C5702&lt;=PERCENTILE($C$3:$C$5882,0.6),3,C5702&lt;=PERCENTILE($C$3:$C$5882,0.8),4,TRUE,5)</f>
        <v>5</v>
      </c>
      <c r="G5702" cm="1">
        <f t="array" ref="G5702">_xlfn.IFS(D5702&lt;=PERCENTILE($D$3:$D$5882,0.2),1,D5702&lt;=PERCENTILE($D$3:$D$5882,0.4),2,D5702&lt;=PERCENTILE($D$3:$D$5882,0.6),3,D5702&lt;=PERCENTILE($D$3:$D$5882,0.8),4,TRUE,5)</f>
        <v>5</v>
      </c>
      <c r="H5702" s="3" t="str" cm="1">
        <f t="array" ref="H5702">_xlfn.IFS(AND(E5702&gt;=4,F5702&gt;=4,G5702&gt;=4),"Champions",AND(E5702&gt;=3,F5702&gt;=3,G5702&gt;=3),"Loyal Customers",AND(E5702&lt;=2,F5702&gt;=3),"At Risk",AND(E5702&lt;=2,F5702&lt;=2,G5702&lt;=2),"Lost",AND(E5702&gt;=4,F5702&lt;=2),"New/Promising",TRUE,"Needs Attention")</f>
        <v>Champions</v>
      </c>
      <c r="I5702" s="3" t="str">
        <f t="shared" si="93"/>
        <v>Active</v>
      </c>
      <c r="J5702" s="3" t="str">
        <f>_xlfn.XLOOKUP(A5702,'Country_Lookup'!$D:$D,'Country_Lookup'!$E:$E)</f>
        <v>United Kingdom</v>
      </c>
    </row>
    <row r="5703" spans="1:10" x14ac:dyDescent="0.3">
      <c r="A5703">
        <v>18110</v>
      </c>
      <c r="B5703">
        <v>19</v>
      </c>
      <c r="C5703">
        <v>2</v>
      </c>
      <c r="D5703">
        <v>435.43000000000018</v>
      </c>
      <c r="E5703" cm="1">
        <f t="array" ref="E5703">_xlfn.IFS(B5703&lt;=PERCENTILE($B$3:$B$5882,0.2),5,B5703&lt;=PERCENTILE($B$3:$B$5882,0.4),4,B5703&lt;=PERCENTILE($B$3:$B$5882,0.6),3,B5703&lt;=PERCENTILE($B$3:$B$5882,0.8),2,TRUE,1)</f>
        <v>5</v>
      </c>
      <c r="F5703" cm="1">
        <f t="array" ref="F5703">_xlfn.IFS(C5703&lt;=PERCENTILE($C$3:$C$5882,0.2),1,C5703&lt;=PERCENTILE($C$3:$C$5882,0.4),2,C5703&lt;=PERCENTILE($C$3:$C$5882,0.6),3,C5703&lt;=PERCENTILE($C$3:$C$5882,0.8),4,TRUE,5)</f>
        <v>2</v>
      </c>
      <c r="G5703" cm="1">
        <f t="array" ref="G5703">_xlfn.IFS(D5703&lt;=PERCENTILE($D$3:$D$5882,0.2),1,D5703&lt;=PERCENTILE($D$3:$D$5882,0.4),2,D5703&lt;=PERCENTILE($D$3:$D$5882,0.6),3,D5703&lt;=PERCENTILE($D$3:$D$5882,0.8),4,TRUE,5)</f>
        <v>2</v>
      </c>
      <c r="H5703" s="3" t="str" cm="1">
        <f t="array" ref="H5703">_xlfn.IFS(AND(E5703&gt;=4,F5703&gt;=4,G5703&gt;=4),"Champions",AND(E5703&gt;=3,F5703&gt;=3,G5703&gt;=3),"Loyal Customers",AND(E5703&lt;=2,F5703&gt;=3),"At Risk",AND(E5703&lt;=2,F5703&lt;=2,G5703&lt;=2),"Lost",AND(E5703&gt;=4,F5703&lt;=2),"New/Promising",TRUE,"Needs Attention")</f>
        <v>New/Promising</v>
      </c>
      <c r="I5703" s="3" t="str">
        <f t="shared" si="93"/>
        <v>Active</v>
      </c>
      <c r="J5703" s="3" t="str">
        <f>_xlfn.XLOOKUP(A5703,'Country_Lookup'!$D:$D,'Country_Lookup'!$E:$E)</f>
        <v>United Kingdom</v>
      </c>
    </row>
    <row r="5704" spans="1:10" x14ac:dyDescent="0.3">
      <c r="A5704">
        <v>18111</v>
      </c>
      <c r="B5704">
        <v>589</v>
      </c>
      <c r="C5704">
        <v>1</v>
      </c>
      <c r="D5704">
        <v>405.85000000000025</v>
      </c>
      <c r="E5704" cm="1">
        <f t="array" ref="E5704">_xlfn.IFS(B5704&lt;=PERCENTILE($B$3:$B$5882,0.2),5,B5704&lt;=PERCENTILE($B$3:$B$5882,0.4),4,B5704&lt;=PERCENTILE($B$3:$B$5882,0.6),3,B5704&lt;=PERCENTILE($B$3:$B$5882,0.8),2,TRUE,1)</f>
        <v>1</v>
      </c>
      <c r="F5704" cm="1">
        <f t="array" ref="F5704">_xlfn.IFS(C5704&lt;=PERCENTILE($C$3:$C$5882,0.2),1,C5704&lt;=PERCENTILE($C$3:$C$5882,0.4),2,C5704&lt;=PERCENTILE($C$3:$C$5882,0.6),3,C5704&lt;=PERCENTILE($C$3:$C$5882,0.8),4,TRUE,5)</f>
        <v>1</v>
      </c>
      <c r="G5704" cm="1">
        <f t="array" ref="G5704">_xlfn.IFS(D5704&lt;=PERCENTILE($D$3:$D$5882,0.2),1,D5704&lt;=PERCENTILE($D$3:$D$5882,0.4),2,D5704&lt;=PERCENTILE($D$3:$D$5882,0.6),3,D5704&lt;=PERCENTILE($D$3:$D$5882,0.8),4,TRUE,5)</f>
        <v>2</v>
      </c>
      <c r="H5704" s="3" t="str" cm="1">
        <f t="array" ref="H5704">_xlfn.IFS(AND(E5704&gt;=4,F5704&gt;=4,G5704&gt;=4),"Champions",AND(E5704&gt;=3,F5704&gt;=3,G5704&gt;=3),"Loyal Customers",AND(E5704&lt;=2,F5704&gt;=3),"At Risk",AND(E5704&lt;=2,F5704&lt;=2,G5704&lt;=2),"Lost",AND(E5704&gt;=4,F5704&lt;=2),"New/Promising",TRUE,"Needs Attention")</f>
        <v>Lost</v>
      </c>
      <c r="I5704" s="3" t="str">
        <f t="shared" si="93"/>
        <v>Churned</v>
      </c>
      <c r="J5704" s="3" t="str">
        <f>_xlfn.XLOOKUP(A5704,'Country_Lookup'!$D:$D,'Country_Lookup'!$E:$E)</f>
        <v>United Kingdom</v>
      </c>
    </row>
    <row r="5705" spans="1:10" x14ac:dyDescent="0.3">
      <c r="A5705">
        <v>18112</v>
      </c>
      <c r="B5705">
        <v>12</v>
      </c>
      <c r="C5705">
        <v>4</v>
      </c>
      <c r="D5705">
        <v>775.95999999999935</v>
      </c>
      <c r="E5705" cm="1">
        <f t="array" ref="E5705">_xlfn.IFS(B5705&lt;=PERCENTILE($B$3:$B$5882,0.2),5,B5705&lt;=PERCENTILE($B$3:$B$5882,0.4),4,B5705&lt;=PERCENTILE($B$3:$B$5882,0.6),3,B5705&lt;=PERCENTILE($B$3:$B$5882,0.8),2,TRUE,1)</f>
        <v>5</v>
      </c>
      <c r="F5705" cm="1">
        <f t="array" ref="F5705">_xlfn.IFS(C5705&lt;=PERCENTILE($C$3:$C$5882,0.2),1,C5705&lt;=PERCENTILE($C$3:$C$5882,0.4),2,C5705&lt;=PERCENTILE($C$3:$C$5882,0.6),3,C5705&lt;=PERCENTILE($C$3:$C$5882,0.8),4,TRUE,5)</f>
        <v>3</v>
      </c>
      <c r="G5705" cm="1">
        <f t="array" ref="G5705">_xlfn.IFS(D5705&lt;=PERCENTILE($D$3:$D$5882,0.2),1,D5705&lt;=PERCENTILE($D$3:$D$5882,0.4),2,D5705&lt;=PERCENTILE($D$3:$D$5882,0.6),3,D5705&lt;=PERCENTILE($D$3:$D$5882,0.8),4,TRUE,5)</f>
        <v>3</v>
      </c>
      <c r="H5705" s="3" t="str" cm="1">
        <f t="array" ref="H5705">_xlfn.IFS(AND(E5705&gt;=4,F5705&gt;=4,G5705&gt;=4),"Champions",AND(E5705&gt;=3,F5705&gt;=3,G5705&gt;=3),"Loyal Customers",AND(E5705&lt;=2,F5705&gt;=3),"At Risk",AND(E5705&lt;=2,F5705&lt;=2,G5705&lt;=2),"Lost",AND(E5705&gt;=4,F5705&lt;=2),"New/Promising",TRUE,"Needs Attention")</f>
        <v>Loyal Customers</v>
      </c>
      <c r="I5705" s="3" t="str">
        <f t="shared" si="93"/>
        <v>Active</v>
      </c>
      <c r="J5705" s="3" t="str">
        <f>_xlfn.XLOOKUP(A5705,'Country_Lookup'!$D:$D,'Country_Lookup'!$E:$E)</f>
        <v>United Kingdom</v>
      </c>
    </row>
    <row r="5706" spans="1:10" x14ac:dyDescent="0.3">
      <c r="A5706">
        <v>18113</v>
      </c>
      <c r="B5706">
        <v>368</v>
      </c>
      <c r="C5706">
        <v>1</v>
      </c>
      <c r="D5706">
        <v>152.64000000000001</v>
      </c>
      <c r="E5706" cm="1">
        <f t="array" ref="E5706">_xlfn.IFS(B5706&lt;=PERCENTILE($B$3:$B$5882,0.2),5,B5706&lt;=PERCENTILE($B$3:$B$5882,0.4),4,B5706&lt;=PERCENTILE($B$3:$B$5882,0.6),3,B5706&lt;=PERCENTILE($B$3:$B$5882,0.8),2,TRUE,1)</f>
        <v>2</v>
      </c>
      <c r="F5706" cm="1">
        <f t="array" ref="F5706">_xlfn.IFS(C5706&lt;=PERCENTILE($C$3:$C$5882,0.2),1,C5706&lt;=PERCENTILE($C$3:$C$5882,0.4),2,C5706&lt;=PERCENTILE($C$3:$C$5882,0.6),3,C5706&lt;=PERCENTILE($C$3:$C$5882,0.8),4,TRUE,5)</f>
        <v>1</v>
      </c>
      <c r="G5706" cm="1">
        <f t="array" ref="G5706">_xlfn.IFS(D5706&lt;=PERCENTILE($D$3:$D$5882,0.2),1,D5706&lt;=PERCENTILE($D$3:$D$5882,0.4),2,D5706&lt;=PERCENTILE($D$3:$D$5882,0.6),3,D5706&lt;=PERCENTILE($D$3:$D$5882,0.8),4,TRUE,5)</f>
        <v>1</v>
      </c>
      <c r="H5706" s="3" t="str" cm="1">
        <f t="array" ref="H5706">_xlfn.IFS(AND(E5706&gt;=4,F5706&gt;=4,G5706&gt;=4),"Champions",AND(E5706&gt;=3,F5706&gt;=3,G5706&gt;=3),"Loyal Customers",AND(E5706&lt;=2,F5706&gt;=3),"At Risk",AND(E5706&lt;=2,F5706&lt;=2,G5706&lt;=2),"Lost",AND(E5706&gt;=4,F5706&lt;=2),"New/Promising",TRUE,"Needs Attention")</f>
        <v>Lost</v>
      </c>
      <c r="I5706" s="3" t="str">
        <f t="shared" si="93"/>
        <v>Churned</v>
      </c>
      <c r="J5706" s="3" t="str">
        <f>_xlfn.XLOOKUP(A5706,'Country_Lookup'!$D:$D,'Country_Lookup'!$E:$E)</f>
        <v>United Kingdom</v>
      </c>
    </row>
    <row r="5707" spans="1:10" x14ac:dyDescent="0.3">
      <c r="A5707">
        <v>18114</v>
      </c>
      <c r="B5707">
        <v>290</v>
      </c>
      <c r="C5707">
        <v>1</v>
      </c>
      <c r="D5707">
        <v>220.10000000000008</v>
      </c>
      <c r="E5707" cm="1">
        <f t="array" ref="E5707">_xlfn.IFS(B5707&lt;=PERCENTILE($B$3:$B$5882,0.2),5,B5707&lt;=PERCENTILE($B$3:$B$5882,0.4),4,B5707&lt;=PERCENTILE($B$3:$B$5882,0.6),3,B5707&lt;=PERCENTILE($B$3:$B$5882,0.8),2,TRUE,1)</f>
        <v>2</v>
      </c>
      <c r="F5707" cm="1">
        <f t="array" ref="F5707">_xlfn.IFS(C5707&lt;=PERCENTILE($C$3:$C$5882,0.2),1,C5707&lt;=PERCENTILE($C$3:$C$5882,0.4),2,C5707&lt;=PERCENTILE($C$3:$C$5882,0.6),3,C5707&lt;=PERCENTILE($C$3:$C$5882,0.8),4,TRUE,5)</f>
        <v>1</v>
      </c>
      <c r="G5707" cm="1">
        <f t="array" ref="G5707">_xlfn.IFS(D5707&lt;=PERCENTILE($D$3:$D$5882,0.2),1,D5707&lt;=PERCENTILE($D$3:$D$5882,0.4),2,D5707&lt;=PERCENTILE($D$3:$D$5882,0.6),3,D5707&lt;=PERCENTILE($D$3:$D$5882,0.8),4,TRUE,5)</f>
        <v>1</v>
      </c>
      <c r="H5707" s="3" t="str" cm="1">
        <f t="array" ref="H5707">_xlfn.IFS(AND(E5707&gt;=4,F5707&gt;=4,G5707&gt;=4),"Champions",AND(E5707&gt;=3,F5707&gt;=3,G5707&gt;=3),"Loyal Customers",AND(E5707&lt;=2,F5707&gt;=3),"At Risk",AND(E5707&lt;=2,F5707&lt;=2,G5707&lt;=2),"Lost",AND(E5707&gt;=4,F5707&lt;=2),"New/Promising",TRUE,"Needs Attention")</f>
        <v>Lost</v>
      </c>
      <c r="I5707" s="3" t="str">
        <f t="shared" si="93"/>
        <v>Churned</v>
      </c>
      <c r="J5707" s="3" t="str">
        <f>_xlfn.XLOOKUP(A5707,'Country_Lookup'!$D:$D,'Country_Lookup'!$E:$E)</f>
        <v>United Kingdom</v>
      </c>
    </row>
    <row r="5708" spans="1:10" x14ac:dyDescent="0.3">
      <c r="A5708">
        <v>18115</v>
      </c>
      <c r="B5708">
        <v>697</v>
      </c>
      <c r="C5708">
        <v>1</v>
      </c>
      <c r="D5708">
        <v>9.6999999999999993</v>
      </c>
      <c r="E5708" cm="1">
        <f t="array" ref="E5708">_xlfn.IFS(B5708&lt;=PERCENTILE($B$3:$B$5882,0.2),5,B5708&lt;=PERCENTILE($B$3:$B$5882,0.4),4,B5708&lt;=PERCENTILE($B$3:$B$5882,0.6),3,B5708&lt;=PERCENTILE($B$3:$B$5882,0.8),2,TRUE,1)</f>
        <v>1</v>
      </c>
      <c r="F5708" cm="1">
        <f t="array" ref="F5708">_xlfn.IFS(C5708&lt;=PERCENTILE($C$3:$C$5882,0.2),1,C5708&lt;=PERCENTILE($C$3:$C$5882,0.4),2,C5708&lt;=PERCENTILE($C$3:$C$5882,0.6),3,C5708&lt;=PERCENTILE($C$3:$C$5882,0.8),4,TRUE,5)</f>
        <v>1</v>
      </c>
      <c r="G5708" cm="1">
        <f t="array" ref="G5708">_xlfn.IFS(D5708&lt;=PERCENTILE($D$3:$D$5882,0.2),1,D5708&lt;=PERCENTILE($D$3:$D$5882,0.4),2,D5708&lt;=PERCENTILE($D$3:$D$5882,0.6),3,D5708&lt;=PERCENTILE($D$3:$D$5882,0.8),4,TRUE,5)</f>
        <v>1</v>
      </c>
      <c r="H5708" s="3" t="str" cm="1">
        <f t="array" ref="H5708">_xlfn.IFS(AND(E5708&gt;=4,F5708&gt;=4,G5708&gt;=4),"Champions",AND(E5708&gt;=3,F5708&gt;=3,G5708&gt;=3),"Loyal Customers",AND(E5708&lt;=2,F5708&gt;=3),"At Risk",AND(E5708&lt;=2,F5708&lt;=2,G5708&lt;=2),"Lost",AND(E5708&gt;=4,F5708&lt;=2),"New/Promising",TRUE,"Needs Attention")</f>
        <v>Lost</v>
      </c>
      <c r="I5708" s="3" t="str">
        <f t="shared" si="93"/>
        <v>Churned</v>
      </c>
      <c r="J5708" s="3" t="str">
        <f>_xlfn.XLOOKUP(A5708,'Country_Lookup'!$D:$D,'Country_Lookup'!$E:$E)</f>
        <v>United Kingdom</v>
      </c>
    </row>
    <row r="5709" spans="1:10" x14ac:dyDescent="0.3">
      <c r="A5709">
        <v>18116</v>
      </c>
      <c r="B5709">
        <v>67</v>
      </c>
      <c r="C5709">
        <v>13</v>
      </c>
      <c r="D5709">
        <v>2154.3000000000261</v>
      </c>
      <c r="E5709" cm="1">
        <f t="array" ref="E5709">_xlfn.IFS(B5709&lt;=PERCENTILE($B$3:$B$5882,0.2),5,B5709&lt;=PERCENTILE($B$3:$B$5882,0.4),4,B5709&lt;=PERCENTILE($B$3:$B$5882,0.6),3,B5709&lt;=PERCENTILE($B$3:$B$5882,0.8),2,TRUE,1)</f>
        <v>3</v>
      </c>
      <c r="F5709" cm="1">
        <f t="array" ref="F5709">_xlfn.IFS(C5709&lt;=PERCENTILE($C$3:$C$5882,0.2),1,C5709&lt;=PERCENTILE($C$3:$C$5882,0.4),2,C5709&lt;=PERCENTILE($C$3:$C$5882,0.6),3,C5709&lt;=PERCENTILE($C$3:$C$5882,0.8),4,TRUE,5)</f>
        <v>5</v>
      </c>
      <c r="G5709" cm="1">
        <f t="array" ref="G5709">_xlfn.IFS(D5709&lt;=PERCENTILE($D$3:$D$5882,0.2),1,D5709&lt;=PERCENTILE($D$3:$D$5882,0.4),2,D5709&lt;=PERCENTILE($D$3:$D$5882,0.6),3,D5709&lt;=PERCENTILE($D$3:$D$5882,0.8),4,TRUE,5)</f>
        <v>4</v>
      </c>
      <c r="H5709" s="3" t="str" cm="1">
        <f t="array" ref="H5709">_xlfn.IFS(AND(E5709&gt;=4,F5709&gt;=4,G5709&gt;=4),"Champions",AND(E5709&gt;=3,F5709&gt;=3,G5709&gt;=3),"Loyal Customers",AND(E5709&lt;=2,F5709&gt;=3),"At Risk",AND(E5709&lt;=2,F5709&lt;=2,G5709&lt;=2),"Lost",AND(E5709&gt;=4,F5709&lt;=2),"New/Promising",TRUE,"Needs Attention")</f>
        <v>Loyal Customers</v>
      </c>
      <c r="I5709" s="3" t="str">
        <f t="shared" si="93"/>
        <v>Active</v>
      </c>
      <c r="J5709" s="3" t="str">
        <f>_xlfn.XLOOKUP(A5709,'Country_Lookup'!$D:$D,'Country_Lookup'!$E:$E)</f>
        <v>United Kingdom</v>
      </c>
    </row>
    <row r="5710" spans="1:10" x14ac:dyDescent="0.3">
      <c r="A5710">
        <v>18117</v>
      </c>
      <c r="B5710">
        <v>25</v>
      </c>
      <c r="C5710">
        <v>1</v>
      </c>
      <c r="D5710">
        <v>320.7200000000002</v>
      </c>
      <c r="E5710" cm="1">
        <f t="array" ref="E5710">_xlfn.IFS(B5710&lt;=PERCENTILE($B$3:$B$5882,0.2),5,B5710&lt;=PERCENTILE($B$3:$B$5882,0.4),4,B5710&lt;=PERCENTILE($B$3:$B$5882,0.6),3,B5710&lt;=PERCENTILE($B$3:$B$5882,0.8),2,TRUE,1)</f>
        <v>4</v>
      </c>
      <c r="F5710" cm="1">
        <f t="array" ref="F5710">_xlfn.IFS(C5710&lt;=PERCENTILE($C$3:$C$5882,0.2),1,C5710&lt;=PERCENTILE($C$3:$C$5882,0.4),2,C5710&lt;=PERCENTILE($C$3:$C$5882,0.6),3,C5710&lt;=PERCENTILE($C$3:$C$5882,0.8),4,TRUE,5)</f>
        <v>1</v>
      </c>
      <c r="G5710" cm="1">
        <f t="array" ref="G5710">_xlfn.IFS(D5710&lt;=PERCENTILE($D$3:$D$5882,0.2),1,D5710&lt;=PERCENTILE($D$3:$D$5882,0.4),2,D5710&lt;=PERCENTILE($D$3:$D$5882,0.6),3,D5710&lt;=PERCENTILE($D$3:$D$5882,0.8),4,TRUE,5)</f>
        <v>2</v>
      </c>
      <c r="H5710" s="3" t="str" cm="1">
        <f t="array" ref="H5710">_xlfn.IFS(AND(E5710&gt;=4,F5710&gt;=4,G5710&gt;=4),"Champions",AND(E5710&gt;=3,F5710&gt;=3,G5710&gt;=3),"Loyal Customers",AND(E5710&lt;=2,F5710&gt;=3),"At Risk",AND(E5710&lt;=2,F5710&lt;=2,G5710&lt;=2),"Lost",AND(E5710&gt;=4,F5710&lt;=2),"New/Promising",TRUE,"Needs Attention")</f>
        <v>New/Promising</v>
      </c>
      <c r="I5710" s="3" t="str">
        <f t="shared" si="93"/>
        <v>Active</v>
      </c>
      <c r="J5710" s="3" t="str">
        <f>_xlfn.XLOOKUP(A5710,'Country_Lookup'!$D:$D,'Country_Lookup'!$E:$E)</f>
        <v>United Kingdom</v>
      </c>
    </row>
    <row r="5711" spans="1:10" x14ac:dyDescent="0.3">
      <c r="A5711">
        <v>18118</v>
      </c>
      <c r="B5711">
        <v>10</v>
      </c>
      <c r="C5711">
        <v>29</v>
      </c>
      <c r="D5711">
        <v>6733.2200000000721</v>
      </c>
      <c r="E5711" cm="1">
        <f t="array" ref="E5711">_xlfn.IFS(B5711&lt;=PERCENTILE($B$3:$B$5882,0.2),5,B5711&lt;=PERCENTILE($B$3:$B$5882,0.4),4,B5711&lt;=PERCENTILE($B$3:$B$5882,0.6),3,B5711&lt;=PERCENTILE($B$3:$B$5882,0.8),2,TRUE,1)</f>
        <v>5</v>
      </c>
      <c r="F5711" cm="1">
        <f t="array" ref="F5711">_xlfn.IFS(C5711&lt;=PERCENTILE($C$3:$C$5882,0.2),1,C5711&lt;=PERCENTILE($C$3:$C$5882,0.4),2,C5711&lt;=PERCENTILE($C$3:$C$5882,0.6),3,C5711&lt;=PERCENTILE($C$3:$C$5882,0.8),4,TRUE,5)</f>
        <v>5</v>
      </c>
      <c r="G5711" cm="1">
        <f t="array" ref="G5711">_xlfn.IFS(D5711&lt;=PERCENTILE($D$3:$D$5882,0.2),1,D5711&lt;=PERCENTILE($D$3:$D$5882,0.4),2,D5711&lt;=PERCENTILE($D$3:$D$5882,0.6),3,D5711&lt;=PERCENTILE($D$3:$D$5882,0.8),4,TRUE,5)</f>
        <v>5</v>
      </c>
      <c r="H5711" s="3" t="str" cm="1">
        <f t="array" ref="H5711">_xlfn.IFS(AND(E5711&gt;=4,F5711&gt;=4,G5711&gt;=4),"Champions",AND(E5711&gt;=3,F5711&gt;=3,G5711&gt;=3),"Loyal Customers",AND(E5711&lt;=2,F5711&gt;=3),"At Risk",AND(E5711&lt;=2,F5711&lt;=2,G5711&lt;=2),"Lost",AND(E5711&gt;=4,F5711&lt;=2),"New/Promising",TRUE,"Needs Attention")</f>
        <v>Champions</v>
      </c>
      <c r="I5711" s="3" t="str">
        <f t="shared" si="93"/>
        <v>Active</v>
      </c>
      <c r="J5711" s="3" t="str">
        <f>_xlfn.XLOOKUP(A5711,'Country_Lookup'!$D:$D,'Country_Lookup'!$E:$E)</f>
        <v>United Kingdom</v>
      </c>
    </row>
    <row r="5712" spans="1:10" x14ac:dyDescent="0.3">
      <c r="A5712">
        <v>18119</v>
      </c>
      <c r="B5712">
        <v>367</v>
      </c>
      <c r="C5712">
        <v>1</v>
      </c>
      <c r="D5712">
        <v>362.24000000000035</v>
      </c>
      <c r="E5712" cm="1">
        <f t="array" ref="E5712">_xlfn.IFS(B5712&lt;=PERCENTILE($B$3:$B$5882,0.2),5,B5712&lt;=PERCENTILE($B$3:$B$5882,0.4),4,B5712&lt;=PERCENTILE($B$3:$B$5882,0.6),3,B5712&lt;=PERCENTILE($B$3:$B$5882,0.8),2,TRUE,1)</f>
        <v>2</v>
      </c>
      <c r="F5712" cm="1">
        <f t="array" ref="F5712">_xlfn.IFS(C5712&lt;=PERCENTILE($C$3:$C$5882,0.2),1,C5712&lt;=PERCENTILE($C$3:$C$5882,0.4),2,C5712&lt;=PERCENTILE($C$3:$C$5882,0.6),3,C5712&lt;=PERCENTILE($C$3:$C$5882,0.8),4,TRUE,5)</f>
        <v>1</v>
      </c>
      <c r="G5712" cm="1">
        <f t="array" ref="G5712">_xlfn.IFS(D5712&lt;=PERCENTILE($D$3:$D$5882,0.2),1,D5712&lt;=PERCENTILE($D$3:$D$5882,0.4),2,D5712&lt;=PERCENTILE($D$3:$D$5882,0.6),3,D5712&lt;=PERCENTILE($D$3:$D$5882,0.8),4,TRUE,5)</f>
        <v>2</v>
      </c>
      <c r="H5712" s="3" t="str" cm="1">
        <f t="array" ref="H5712">_xlfn.IFS(AND(E5712&gt;=4,F5712&gt;=4,G5712&gt;=4),"Champions",AND(E5712&gt;=3,F5712&gt;=3,G5712&gt;=3),"Loyal Customers",AND(E5712&lt;=2,F5712&gt;=3),"At Risk",AND(E5712&lt;=2,F5712&lt;=2,G5712&lt;=2),"Lost",AND(E5712&gt;=4,F5712&lt;=2),"New/Promising",TRUE,"Needs Attention")</f>
        <v>Lost</v>
      </c>
      <c r="I5712" s="3" t="str">
        <f t="shared" si="93"/>
        <v>Churned</v>
      </c>
      <c r="J5712" s="3" t="str">
        <f>_xlfn.XLOOKUP(A5712,'Country_Lookup'!$D:$D,'Country_Lookup'!$E:$E)</f>
        <v>United Kingdom</v>
      </c>
    </row>
    <row r="5713" spans="1:10" x14ac:dyDescent="0.3">
      <c r="A5713">
        <v>18120</v>
      </c>
      <c r="B5713">
        <v>214</v>
      </c>
      <c r="C5713">
        <v>1</v>
      </c>
      <c r="D5713">
        <v>111.15000000000003</v>
      </c>
      <c r="E5713" cm="1">
        <f t="array" ref="E5713">_xlfn.IFS(B5713&lt;=PERCENTILE($B$3:$B$5882,0.2),5,B5713&lt;=PERCENTILE($B$3:$B$5882,0.4),4,B5713&lt;=PERCENTILE($B$3:$B$5882,0.6),3,B5713&lt;=PERCENTILE($B$3:$B$5882,0.8),2,TRUE,1)</f>
        <v>2</v>
      </c>
      <c r="F5713" cm="1">
        <f t="array" ref="F5713">_xlfn.IFS(C5713&lt;=PERCENTILE($C$3:$C$5882,0.2),1,C5713&lt;=PERCENTILE($C$3:$C$5882,0.4),2,C5713&lt;=PERCENTILE($C$3:$C$5882,0.6),3,C5713&lt;=PERCENTILE($C$3:$C$5882,0.8),4,TRUE,5)</f>
        <v>1</v>
      </c>
      <c r="G5713" cm="1">
        <f t="array" ref="G5713">_xlfn.IFS(D5713&lt;=PERCENTILE($D$3:$D$5882,0.2),1,D5713&lt;=PERCENTILE($D$3:$D$5882,0.4),2,D5713&lt;=PERCENTILE($D$3:$D$5882,0.6),3,D5713&lt;=PERCENTILE($D$3:$D$5882,0.8),4,TRUE,5)</f>
        <v>1</v>
      </c>
      <c r="H5713" s="3" t="str" cm="1">
        <f t="array" ref="H5713">_xlfn.IFS(AND(E5713&gt;=4,F5713&gt;=4,G5713&gt;=4),"Champions",AND(E5713&gt;=3,F5713&gt;=3,G5713&gt;=3),"Loyal Customers",AND(E5713&lt;=2,F5713&gt;=3),"At Risk",AND(E5713&lt;=2,F5713&lt;=2,G5713&lt;=2),"Lost",AND(E5713&gt;=4,F5713&lt;=2),"New/Promising",TRUE,"Needs Attention")</f>
        <v>Lost</v>
      </c>
      <c r="I5713" s="3" t="str">
        <f t="shared" si="93"/>
        <v>Churned</v>
      </c>
      <c r="J5713" s="3" t="str">
        <f>_xlfn.XLOOKUP(A5713,'Country_Lookup'!$D:$D,'Country_Lookup'!$E:$E)</f>
        <v>United Kingdom</v>
      </c>
    </row>
    <row r="5714" spans="1:10" x14ac:dyDescent="0.3">
      <c r="A5714">
        <v>18121</v>
      </c>
      <c r="B5714">
        <v>149</v>
      </c>
      <c r="C5714">
        <v>2</v>
      </c>
      <c r="D5714">
        <v>673.0999999999998</v>
      </c>
      <c r="E5714" cm="1">
        <f t="array" ref="E5714">_xlfn.IFS(B5714&lt;=PERCENTILE($B$3:$B$5882,0.2),5,B5714&lt;=PERCENTILE($B$3:$B$5882,0.4),4,B5714&lt;=PERCENTILE($B$3:$B$5882,0.6),3,B5714&lt;=PERCENTILE($B$3:$B$5882,0.8),2,TRUE,1)</f>
        <v>3</v>
      </c>
      <c r="F5714" cm="1">
        <f t="array" ref="F5714">_xlfn.IFS(C5714&lt;=PERCENTILE($C$3:$C$5882,0.2),1,C5714&lt;=PERCENTILE($C$3:$C$5882,0.4),2,C5714&lt;=PERCENTILE($C$3:$C$5882,0.6),3,C5714&lt;=PERCENTILE($C$3:$C$5882,0.8),4,TRUE,5)</f>
        <v>2</v>
      </c>
      <c r="G5714" cm="1">
        <f t="array" ref="G5714">_xlfn.IFS(D5714&lt;=PERCENTILE($D$3:$D$5882,0.2),1,D5714&lt;=PERCENTILE($D$3:$D$5882,0.4),2,D5714&lt;=PERCENTILE($D$3:$D$5882,0.6),3,D5714&lt;=PERCENTILE($D$3:$D$5882,0.8),4,TRUE,5)</f>
        <v>3</v>
      </c>
      <c r="H5714" s="3" t="str" cm="1">
        <f t="array" ref="H5714">_xlfn.IFS(AND(E5714&gt;=4,F5714&gt;=4,G5714&gt;=4),"Champions",AND(E5714&gt;=3,F5714&gt;=3,G5714&gt;=3),"Loyal Customers",AND(E5714&lt;=2,F5714&gt;=3),"At Risk",AND(E5714&lt;=2,F5714&lt;=2,G5714&lt;=2),"Lost",AND(E5714&gt;=4,F5714&lt;=2),"New/Promising",TRUE,"Needs Attention")</f>
        <v>Needs Attention</v>
      </c>
      <c r="I5714" s="3" t="str">
        <f t="shared" si="93"/>
        <v>Churned</v>
      </c>
      <c r="J5714" s="3" t="str">
        <f>_xlfn.XLOOKUP(A5714,'Country_Lookup'!$D:$D,'Country_Lookup'!$E:$E)</f>
        <v>United Kingdom</v>
      </c>
    </row>
    <row r="5715" spans="1:10" x14ac:dyDescent="0.3">
      <c r="A5715">
        <v>18122</v>
      </c>
      <c r="B5715">
        <v>8</v>
      </c>
      <c r="C5715">
        <v>6</v>
      </c>
      <c r="D5715">
        <v>1826.209999999998</v>
      </c>
      <c r="E5715" cm="1">
        <f t="array" ref="E5715">_xlfn.IFS(B5715&lt;=PERCENTILE($B$3:$B$5882,0.2),5,B5715&lt;=PERCENTILE($B$3:$B$5882,0.4),4,B5715&lt;=PERCENTILE($B$3:$B$5882,0.6),3,B5715&lt;=PERCENTILE($B$3:$B$5882,0.8),2,TRUE,1)</f>
        <v>5</v>
      </c>
      <c r="F5715" cm="1">
        <f t="array" ref="F5715">_xlfn.IFS(C5715&lt;=PERCENTILE($C$3:$C$5882,0.2),1,C5715&lt;=PERCENTILE($C$3:$C$5882,0.4),2,C5715&lt;=PERCENTILE($C$3:$C$5882,0.6),3,C5715&lt;=PERCENTILE($C$3:$C$5882,0.8),4,TRUE,5)</f>
        <v>4</v>
      </c>
      <c r="G5715" cm="1">
        <f t="array" ref="G5715">_xlfn.IFS(D5715&lt;=PERCENTILE($D$3:$D$5882,0.2),1,D5715&lt;=PERCENTILE($D$3:$D$5882,0.4),2,D5715&lt;=PERCENTILE($D$3:$D$5882,0.6),3,D5715&lt;=PERCENTILE($D$3:$D$5882,0.8),4,TRUE,5)</f>
        <v>4</v>
      </c>
      <c r="H5715" s="3" t="str" cm="1">
        <f t="array" ref="H5715">_xlfn.IFS(AND(E5715&gt;=4,F5715&gt;=4,G5715&gt;=4),"Champions",AND(E5715&gt;=3,F5715&gt;=3,G5715&gt;=3),"Loyal Customers",AND(E5715&lt;=2,F5715&gt;=3),"At Risk",AND(E5715&lt;=2,F5715&lt;=2,G5715&lt;=2),"Lost",AND(E5715&gt;=4,F5715&lt;=2),"New/Promising",TRUE,"Needs Attention")</f>
        <v>Champions</v>
      </c>
      <c r="I5715" s="3" t="str">
        <f t="shared" si="93"/>
        <v>Active</v>
      </c>
      <c r="J5715" s="3" t="str">
        <f>_xlfn.XLOOKUP(A5715,'Country_Lookup'!$D:$D,'Country_Lookup'!$E:$E)</f>
        <v>United Kingdom</v>
      </c>
    </row>
    <row r="5716" spans="1:10" x14ac:dyDescent="0.3">
      <c r="A5716">
        <v>18123</v>
      </c>
      <c r="B5716">
        <v>24</v>
      </c>
      <c r="C5716">
        <v>3</v>
      </c>
      <c r="D5716">
        <v>684.58999999999946</v>
      </c>
      <c r="E5716" cm="1">
        <f t="array" ref="E5716">_xlfn.IFS(B5716&lt;=PERCENTILE($B$3:$B$5882,0.2),5,B5716&lt;=PERCENTILE($B$3:$B$5882,0.4),4,B5716&lt;=PERCENTILE($B$3:$B$5882,0.6),3,B5716&lt;=PERCENTILE($B$3:$B$5882,0.8),2,TRUE,1)</f>
        <v>4</v>
      </c>
      <c r="F5716" cm="1">
        <f t="array" ref="F5716">_xlfn.IFS(C5716&lt;=PERCENTILE($C$3:$C$5882,0.2),1,C5716&lt;=PERCENTILE($C$3:$C$5882,0.4),2,C5716&lt;=PERCENTILE($C$3:$C$5882,0.6),3,C5716&lt;=PERCENTILE($C$3:$C$5882,0.8),4,TRUE,5)</f>
        <v>3</v>
      </c>
      <c r="G5716" cm="1">
        <f t="array" ref="G5716">_xlfn.IFS(D5716&lt;=PERCENTILE($D$3:$D$5882,0.2),1,D5716&lt;=PERCENTILE($D$3:$D$5882,0.4),2,D5716&lt;=PERCENTILE($D$3:$D$5882,0.6),3,D5716&lt;=PERCENTILE($D$3:$D$5882,0.8),4,TRUE,5)</f>
        <v>3</v>
      </c>
      <c r="H5716" s="3" t="str" cm="1">
        <f t="array" ref="H5716">_xlfn.IFS(AND(E5716&gt;=4,F5716&gt;=4,G5716&gt;=4),"Champions",AND(E5716&gt;=3,F5716&gt;=3,G5716&gt;=3),"Loyal Customers",AND(E5716&lt;=2,F5716&gt;=3),"At Risk",AND(E5716&lt;=2,F5716&lt;=2,G5716&lt;=2),"Lost",AND(E5716&gt;=4,F5716&lt;=2),"New/Promising",TRUE,"Needs Attention")</f>
        <v>Loyal Customers</v>
      </c>
      <c r="I5716" s="3" t="str">
        <f t="shared" si="93"/>
        <v>Active</v>
      </c>
      <c r="J5716" s="3" t="str">
        <f>_xlfn.XLOOKUP(A5716,'Country_Lookup'!$D:$D,'Country_Lookup'!$E:$E)</f>
        <v>United Kingdom</v>
      </c>
    </row>
    <row r="5717" spans="1:10" x14ac:dyDescent="0.3">
      <c r="A5717">
        <v>18124</v>
      </c>
      <c r="B5717">
        <v>472</v>
      </c>
      <c r="C5717">
        <v>1</v>
      </c>
      <c r="D5717">
        <v>111.53000000000003</v>
      </c>
      <c r="E5717" cm="1">
        <f t="array" ref="E5717">_xlfn.IFS(B5717&lt;=PERCENTILE($B$3:$B$5882,0.2),5,B5717&lt;=PERCENTILE($B$3:$B$5882,0.4),4,B5717&lt;=PERCENTILE($B$3:$B$5882,0.6),3,B5717&lt;=PERCENTILE($B$3:$B$5882,0.8),2,TRUE,1)</f>
        <v>1</v>
      </c>
      <c r="F5717" cm="1">
        <f t="array" ref="F5717">_xlfn.IFS(C5717&lt;=PERCENTILE($C$3:$C$5882,0.2),1,C5717&lt;=PERCENTILE($C$3:$C$5882,0.4),2,C5717&lt;=PERCENTILE($C$3:$C$5882,0.6),3,C5717&lt;=PERCENTILE($C$3:$C$5882,0.8),4,TRUE,5)</f>
        <v>1</v>
      </c>
      <c r="G5717" cm="1">
        <f t="array" ref="G5717">_xlfn.IFS(D5717&lt;=PERCENTILE($D$3:$D$5882,0.2),1,D5717&lt;=PERCENTILE($D$3:$D$5882,0.4),2,D5717&lt;=PERCENTILE($D$3:$D$5882,0.6),3,D5717&lt;=PERCENTILE($D$3:$D$5882,0.8),4,TRUE,5)</f>
        <v>1</v>
      </c>
      <c r="H5717" s="3" t="str" cm="1">
        <f t="array" ref="H5717">_xlfn.IFS(AND(E5717&gt;=4,F5717&gt;=4,G5717&gt;=4),"Champions",AND(E5717&gt;=3,F5717&gt;=3,G5717&gt;=3),"Loyal Customers",AND(E5717&lt;=2,F5717&gt;=3),"At Risk",AND(E5717&lt;=2,F5717&lt;=2,G5717&lt;=2),"Lost",AND(E5717&gt;=4,F5717&lt;=2),"New/Promising",TRUE,"Needs Attention")</f>
        <v>Lost</v>
      </c>
      <c r="I5717" s="3" t="str">
        <f t="shared" si="93"/>
        <v>Churned</v>
      </c>
      <c r="J5717" s="3" t="str">
        <f>_xlfn.XLOOKUP(A5717,'Country_Lookup'!$D:$D,'Country_Lookup'!$E:$E)</f>
        <v>United Kingdom</v>
      </c>
    </row>
    <row r="5718" spans="1:10" x14ac:dyDescent="0.3">
      <c r="A5718">
        <v>18125</v>
      </c>
      <c r="B5718">
        <v>29</v>
      </c>
      <c r="C5718">
        <v>4</v>
      </c>
      <c r="D5718">
        <v>1142.9899999999971</v>
      </c>
      <c r="E5718" cm="1">
        <f t="array" ref="E5718">_xlfn.IFS(B5718&lt;=PERCENTILE($B$3:$B$5882,0.2),5,B5718&lt;=PERCENTILE($B$3:$B$5882,0.4),4,B5718&lt;=PERCENTILE($B$3:$B$5882,0.6),3,B5718&lt;=PERCENTILE($B$3:$B$5882,0.8),2,TRUE,1)</f>
        <v>4</v>
      </c>
      <c r="F5718" cm="1">
        <f t="array" ref="F5718">_xlfn.IFS(C5718&lt;=PERCENTILE($C$3:$C$5882,0.2),1,C5718&lt;=PERCENTILE($C$3:$C$5882,0.4),2,C5718&lt;=PERCENTILE($C$3:$C$5882,0.6),3,C5718&lt;=PERCENTILE($C$3:$C$5882,0.8),4,TRUE,5)</f>
        <v>3</v>
      </c>
      <c r="G5718" cm="1">
        <f t="array" ref="G5718">_xlfn.IFS(D5718&lt;=PERCENTILE($D$3:$D$5882,0.2),1,D5718&lt;=PERCENTILE($D$3:$D$5882,0.4),2,D5718&lt;=PERCENTILE($D$3:$D$5882,0.6),3,D5718&lt;=PERCENTILE($D$3:$D$5882,0.8),4,TRUE,5)</f>
        <v>3</v>
      </c>
      <c r="H5718" s="3" t="str" cm="1">
        <f t="array" ref="H5718">_xlfn.IFS(AND(E5718&gt;=4,F5718&gt;=4,G5718&gt;=4),"Champions",AND(E5718&gt;=3,F5718&gt;=3,G5718&gt;=3),"Loyal Customers",AND(E5718&lt;=2,F5718&gt;=3),"At Risk",AND(E5718&lt;=2,F5718&lt;=2,G5718&lt;=2),"Lost",AND(E5718&gt;=4,F5718&lt;=2),"New/Promising",TRUE,"Needs Attention")</f>
        <v>Loyal Customers</v>
      </c>
      <c r="I5718" s="3" t="str">
        <f t="shared" si="93"/>
        <v>Active</v>
      </c>
      <c r="J5718" s="3" t="str">
        <f>_xlfn.XLOOKUP(A5718,'Country_Lookup'!$D:$D,'Country_Lookup'!$E:$E)</f>
        <v>United Kingdom</v>
      </c>
    </row>
    <row r="5719" spans="1:10" x14ac:dyDescent="0.3">
      <c r="A5719">
        <v>18126</v>
      </c>
      <c r="B5719">
        <v>60</v>
      </c>
      <c r="C5719">
        <v>1</v>
      </c>
      <c r="D5719">
        <v>206.82999999999996</v>
      </c>
      <c r="E5719" cm="1">
        <f t="array" ref="E5719">_xlfn.IFS(B5719&lt;=PERCENTILE($B$3:$B$5882,0.2),5,B5719&lt;=PERCENTILE($B$3:$B$5882,0.4),4,B5719&lt;=PERCENTILE($B$3:$B$5882,0.6),3,B5719&lt;=PERCENTILE($B$3:$B$5882,0.8),2,TRUE,1)</f>
        <v>3</v>
      </c>
      <c r="F5719" cm="1">
        <f t="array" ref="F5719">_xlfn.IFS(C5719&lt;=PERCENTILE($C$3:$C$5882,0.2),1,C5719&lt;=PERCENTILE($C$3:$C$5882,0.4),2,C5719&lt;=PERCENTILE($C$3:$C$5882,0.6),3,C5719&lt;=PERCENTILE($C$3:$C$5882,0.8),4,TRUE,5)</f>
        <v>1</v>
      </c>
      <c r="G5719" cm="1">
        <f t="array" ref="G5719">_xlfn.IFS(D5719&lt;=PERCENTILE($D$3:$D$5882,0.2),1,D5719&lt;=PERCENTILE($D$3:$D$5882,0.4),2,D5719&lt;=PERCENTILE($D$3:$D$5882,0.6),3,D5719&lt;=PERCENTILE($D$3:$D$5882,0.8),4,TRUE,5)</f>
        <v>1</v>
      </c>
      <c r="H5719" s="3" t="str" cm="1">
        <f t="array" ref="H5719">_xlfn.IFS(AND(E5719&gt;=4,F5719&gt;=4,G5719&gt;=4),"Champions",AND(E5719&gt;=3,F5719&gt;=3,G5719&gt;=3),"Loyal Customers",AND(E5719&lt;=2,F5719&gt;=3),"At Risk",AND(E5719&lt;=2,F5719&lt;=2,G5719&lt;=2),"Lost",AND(E5719&gt;=4,F5719&lt;=2),"New/Promising",TRUE,"Needs Attention")</f>
        <v>Needs Attention</v>
      </c>
      <c r="I5719" s="3" t="str">
        <f t="shared" si="93"/>
        <v>Active</v>
      </c>
      <c r="J5719" s="3" t="str">
        <f>_xlfn.XLOOKUP(A5719,'Country_Lookup'!$D:$D,'Country_Lookup'!$E:$E)</f>
        <v>United Kingdom</v>
      </c>
    </row>
    <row r="5720" spans="1:10" x14ac:dyDescent="0.3">
      <c r="A5720">
        <v>18127</v>
      </c>
      <c r="B5720">
        <v>19</v>
      </c>
      <c r="C5720">
        <v>4</v>
      </c>
      <c r="D5720">
        <v>561.52999999999952</v>
      </c>
      <c r="E5720" cm="1">
        <f t="array" ref="E5720">_xlfn.IFS(B5720&lt;=PERCENTILE($B$3:$B$5882,0.2),5,B5720&lt;=PERCENTILE($B$3:$B$5882,0.4),4,B5720&lt;=PERCENTILE($B$3:$B$5882,0.6),3,B5720&lt;=PERCENTILE($B$3:$B$5882,0.8),2,TRUE,1)</f>
        <v>5</v>
      </c>
      <c r="F5720" cm="1">
        <f t="array" ref="F5720">_xlfn.IFS(C5720&lt;=PERCENTILE($C$3:$C$5882,0.2),1,C5720&lt;=PERCENTILE($C$3:$C$5882,0.4),2,C5720&lt;=PERCENTILE($C$3:$C$5882,0.6),3,C5720&lt;=PERCENTILE($C$3:$C$5882,0.8),4,TRUE,5)</f>
        <v>3</v>
      </c>
      <c r="G5720" cm="1">
        <f t="array" ref="G5720">_xlfn.IFS(D5720&lt;=PERCENTILE($D$3:$D$5882,0.2),1,D5720&lt;=PERCENTILE($D$3:$D$5882,0.4),2,D5720&lt;=PERCENTILE($D$3:$D$5882,0.6),3,D5720&lt;=PERCENTILE($D$3:$D$5882,0.8),4,TRUE,5)</f>
        <v>2</v>
      </c>
      <c r="H5720" s="3" t="str" cm="1">
        <f t="array" ref="H5720">_xlfn.IFS(AND(E5720&gt;=4,F5720&gt;=4,G5720&gt;=4),"Champions",AND(E5720&gt;=3,F5720&gt;=3,G5720&gt;=3),"Loyal Customers",AND(E5720&lt;=2,F5720&gt;=3),"At Risk",AND(E5720&lt;=2,F5720&lt;=2,G5720&lt;=2),"Lost",AND(E5720&gt;=4,F5720&lt;=2),"New/Promising",TRUE,"Needs Attention")</f>
        <v>Needs Attention</v>
      </c>
      <c r="I5720" s="3" t="str">
        <f t="shared" si="93"/>
        <v>Active</v>
      </c>
      <c r="J5720" s="3" t="str">
        <f>_xlfn.XLOOKUP(A5720,'Country_Lookup'!$D:$D,'Country_Lookup'!$E:$E)</f>
        <v>United Kingdom</v>
      </c>
    </row>
    <row r="5721" spans="1:10" x14ac:dyDescent="0.3">
      <c r="A5721">
        <v>18128</v>
      </c>
      <c r="B5721">
        <v>537</v>
      </c>
      <c r="C5721">
        <v>1</v>
      </c>
      <c r="D5721">
        <v>420.04000000000048</v>
      </c>
      <c r="E5721" cm="1">
        <f t="array" ref="E5721">_xlfn.IFS(B5721&lt;=PERCENTILE($B$3:$B$5882,0.2),5,B5721&lt;=PERCENTILE($B$3:$B$5882,0.4),4,B5721&lt;=PERCENTILE($B$3:$B$5882,0.6),3,B5721&lt;=PERCENTILE($B$3:$B$5882,0.8),2,TRUE,1)</f>
        <v>1</v>
      </c>
      <c r="F5721" cm="1">
        <f t="array" ref="F5721">_xlfn.IFS(C5721&lt;=PERCENTILE($C$3:$C$5882,0.2),1,C5721&lt;=PERCENTILE($C$3:$C$5882,0.4),2,C5721&lt;=PERCENTILE($C$3:$C$5882,0.6),3,C5721&lt;=PERCENTILE($C$3:$C$5882,0.8),4,TRUE,5)</f>
        <v>1</v>
      </c>
      <c r="G5721" cm="1">
        <f t="array" ref="G5721">_xlfn.IFS(D5721&lt;=PERCENTILE($D$3:$D$5882,0.2),1,D5721&lt;=PERCENTILE($D$3:$D$5882,0.4),2,D5721&lt;=PERCENTILE($D$3:$D$5882,0.6),3,D5721&lt;=PERCENTILE($D$3:$D$5882,0.8),4,TRUE,5)</f>
        <v>2</v>
      </c>
      <c r="H5721" s="3" t="str" cm="1">
        <f t="array" ref="H5721">_xlfn.IFS(AND(E5721&gt;=4,F5721&gt;=4,G5721&gt;=4),"Champions",AND(E5721&gt;=3,F5721&gt;=3,G5721&gt;=3),"Loyal Customers",AND(E5721&lt;=2,F5721&gt;=3),"At Risk",AND(E5721&lt;=2,F5721&lt;=2,G5721&lt;=2),"Lost",AND(E5721&gt;=4,F5721&lt;=2),"New/Promising",TRUE,"Needs Attention")</f>
        <v>Lost</v>
      </c>
      <c r="I5721" s="3" t="str">
        <f t="shared" si="93"/>
        <v>Churned</v>
      </c>
      <c r="J5721" s="3" t="str">
        <f>_xlfn.XLOOKUP(A5721,'Country_Lookup'!$D:$D,'Country_Lookup'!$E:$E)</f>
        <v>United Kingdom</v>
      </c>
    </row>
    <row r="5722" spans="1:10" x14ac:dyDescent="0.3">
      <c r="A5722">
        <v>18129</v>
      </c>
      <c r="B5722">
        <v>243</v>
      </c>
      <c r="C5722">
        <v>1</v>
      </c>
      <c r="D5722">
        <v>112.54999999999997</v>
      </c>
      <c r="E5722" cm="1">
        <f t="array" ref="E5722">_xlfn.IFS(B5722&lt;=PERCENTILE($B$3:$B$5882,0.2),5,B5722&lt;=PERCENTILE($B$3:$B$5882,0.4),4,B5722&lt;=PERCENTILE($B$3:$B$5882,0.6),3,B5722&lt;=PERCENTILE($B$3:$B$5882,0.8),2,TRUE,1)</f>
        <v>2</v>
      </c>
      <c r="F5722" cm="1">
        <f t="array" ref="F5722">_xlfn.IFS(C5722&lt;=PERCENTILE($C$3:$C$5882,0.2),1,C5722&lt;=PERCENTILE($C$3:$C$5882,0.4),2,C5722&lt;=PERCENTILE($C$3:$C$5882,0.6),3,C5722&lt;=PERCENTILE($C$3:$C$5882,0.8),4,TRUE,5)</f>
        <v>1</v>
      </c>
      <c r="G5722" cm="1">
        <f t="array" ref="G5722">_xlfn.IFS(D5722&lt;=PERCENTILE($D$3:$D$5882,0.2),1,D5722&lt;=PERCENTILE($D$3:$D$5882,0.4),2,D5722&lt;=PERCENTILE($D$3:$D$5882,0.6),3,D5722&lt;=PERCENTILE($D$3:$D$5882,0.8),4,TRUE,5)</f>
        <v>1</v>
      </c>
      <c r="H5722" s="3" t="str" cm="1">
        <f t="array" ref="H5722">_xlfn.IFS(AND(E5722&gt;=4,F5722&gt;=4,G5722&gt;=4),"Champions",AND(E5722&gt;=3,F5722&gt;=3,G5722&gt;=3),"Loyal Customers",AND(E5722&lt;=2,F5722&gt;=3),"At Risk",AND(E5722&lt;=2,F5722&lt;=2,G5722&lt;=2),"Lost",AND(E5722&gt;=4,F5722&lt;=2),"New/Promising",TRUE,"Needs Attention")</f>
        <v>Lost</v>
      </c>
      <c r="I5722" s="3" t="str">
        <f t="shared" si="93"/>
        <v>Churned</v>
      </c>
      <c r="J5722" s="3" t="str">
        <f>_xlfn.XLOOKUP(A5722,'Country_Lookup'!$D:$D,'Country_Lookup'!$E:$E)</f>
        <v>United Kingdom</v>
      </c>
    </row>
    <row r="5723" spans="1:10" x14ac:dyDescent="0.3">
      <c r="A5723">
        <v>18130</v>
      </c>
      <c r="B5723">
        <v>15</v>
      </c>
      <c r="C5723">
        <v>3</v>
      </c>
      <c r="D5723">
        <v>1059.3899999999996</v>
      </c>
      <c r="E5723" cm="1">
        <f t="array" ref="E5723">_xlfn.IFS(B5723&lt;=PERCENTILE($B$3:$B$5882,0.2),5,B5723&lt;=PERCENTILE($B$3:$B$5882,0.4),4,B5723&lt;=PERCENTILE($B$3:$B$5882,0.6),3,B5723&lt;=PERCENTILE($B$3:$B$5882,0.8),2,TRUE,1)</f>
        <v>5</v>
      </c>
      <c r="F5723" cm="1">
        <f t="array" ref="F5723">_xlfn.IFS(C5723&lt;=PERCENTILE($C$3:$C$5882,0.2),1,C5723&lt;=PERCENTILE($C$3:$C$5882,0.4),2,C5723&lt;=PERCENTILE($C$3:$C$5882,0.6),3,C5723&lt;=PERCENTILE($C$3:$C$5882,0.8),4,TRUE,5)</f>
        <v>3</v>
      </c>
      <c r="G5723" cm="1">
        <f t="array" ref="G5723">_xlfn.IFS(D5723&lt;=PERCENTILE($D$3:$D$5882,0.2),1,D5723&lt;=PERCENTILE($D$3:$D$5882,0.4),2,D5723&lt;=PERCENTILE($D$3:$D$5882,0.6),3,D5723&lt;=PERCENTILE($D$3:$D$5882,0.8),4,TRUE,5)</f>
        <v>3</v>
      </c>
      <c r="H5723" s="3" t="str" cm="1">
        <f t="array" ref="H5723">_xlfn.IFS(AND(E5723&gt;=4,F5723&gt;=4,G5723&gt;=4),"Champions",AND(E5723&gt;=3,F5723&gt;=3,G5723&gt;=3),"Loyal Customers",AND(E5723&lt;=2,F5723&gt;=3),"At Risk",AND(E5723&lt;=2,F5723&lt;=2,G5723&lt;=2),"Lost",AND(E5723&gt;=4,F5723&lt;=2),"New/Promising",TRUE,"Needs Attention")</f>
        <v>Loyal Customers</v>
      </c>
      <c r="I5723" s="3" t="str">
        <f t="shared" si="93"/>
        <v>Active</v>
      </c>
      <c r="J5723" s="3" t="str">
        <f>_xlfn.XLOOKUP(A5723,'Country_Lookup'!$D:$D,'Country_Lookup'!$E:$E)</f>
        <v>United Kingdom</v>
      </c>
    </row>
    <row r="5724" spans="1:10" x14ac:dyDescent="0.3">
      <c r="A5724">
        <v>18131</v>
      </c>
      <c r="B5724">
        <v>631</v>
      </c>
      <c r="C5724">
        <v>1</v>
      </c>
      <c r="D5724">
        <v>222.95999999999998</v>
      </c>
      <c r="E5724" cm="1">
        <f t="array" ref="E5724">_xlfn.IFS(B5724&lt;=PERCENTILE($B$3:$B$5882,0.2),5,B5724&lt;=PERCENTILE($B$3:$B$5882,0.4),4,B5724&lt;=PERCENTILE($B$3:$B$5882,0.6),3,B5724&lt;=PERCENTILE($B$3:$B$5882,0.8),2,TRUE,1)</f>
        <v>1</v>
      </c>
      <c r="F5724" cm="1">
        <f t="array" ref="F5724">_xlfn.IFS(C5724&lt;=PERCENTILE($C$3:$C$5882,0.2),1,C5724&lt;=PERCENTILE($C$3:$C$5882,0.4),2,C5724&lt;=PERCENTILE($C$3:$C$5882,0.6),3,C5724&lt;=PERCENTILE($C$3:$C$5882,0.8),4,TRUE,5)</f>
        <v>1</v>
      </c>
      <c r="G5724" cm="1">
        <f t="array" ref="G5724">_xlfn.IFS(D5724&lt;=PERCENTILE($D$3:$D$5882,0.2),1,D5724&lt;=PERCENTILE($D$3:$D$5882,0.4),2,D5724&lt;=PERCENTILE($D$3:$D$5882,0.6),3,D5724&lt;=PERCENTILE($D$3:$D$5882,0.8),4,TRUE,5)</f>
        <v>1</v>
      </c>
      <c r="H5724" s="3" t="str" cm="1">
        <f t="array" ref="H5724">_xlfn.IFS(AND(E5724&gt;=4,F5724&gt;=4,G5724&gt;=4),"Champions",AND(E5724&gt;=3,F5724&gt;=3,G5724&gt;=3),"Loyal Customers",AND(E5724&lt;=2,F5724&gt;=3),"At Risk",AND(E5724&lt;=2,F5724&lt;=2,G5724&lt;=2),"Lost",AND(E5724&gt;=4,F5724&lt;=2),"New/Promising",TRUE,"Needs Attention")</f>
        <v>Lost</v>
      </c>
      <c r="I5724" s="3" t="str">
        <f t="shared" si="93"/>
        <v>Churned</v>
      </c>
      <c r="J5724" s="3" t="str">
        <f>_xlfn.XLOOKUP(A5724,'Country_Lookup'!$D:$D,'Country_Lookup'!$E:$E)</f>
        <v>United Kingdom</v>
      </c>
    </row>
    <row r="5725" spans="1:10" x14ac:dyDescent="0.3">
      <c r="A5725">
        <v>18132</v>
      </c>
      <c r="B5725">
        <v>504</v>
      </c>
      <c r="C5725">
        <v>1</v>
      </c>
      <c r="D5725">
        <v>226.89999999999978</v>
      </c>
      <c r="E5725" cm="1">
        <f t="array" ref="E5725">_xlfn.IFS(B5725&lt;=PERCENTILE($B$3:$B$5882,0.2),5,B5725&lt;=PERCENTILE($B$3:$B$5882,0.4),4,B5725&lt;=PERCENTILE($B$3:$B$5882,0.6),3,B5725&lt;=PERCENTILE($B$3:$B$5882,0.8),2,TRUE,1)</f>
        <v>1</v>
      </c>
      <c r="F5725" cm="1">
        <f t="array" ref="F5725">_xlfn.IFS(C5725&lt;=PERCENTILE($C$3:$C$5882,0.2),1,C5725&lt;=PERCENTILE($C$3:$C$5882,0.4),2,C5725&lt;=PERCENTILE($C$3:$C$5882,0.6),3,C5725&lt;=PERCENTILE($C$3:$C$5882,0.8),4,TRUE,5)</f>
        <v>1</v>
      </c>
      <c r="G5725" cm="1">
        <f t="array" ref="G5725">_xlfn.IFS(D5725&lt;=PERCENTILE($D$3:$D$5882,0.2),1,D5725&lt;=PERCENTILE($D$3:$D$5882,0.4),2,D5725&lt;=PERCENTILE($D$3:$D$5882,0.6),3,D5725&lt;=PERCENTILE($D$3:$D$5882,0.8),4,TRUE,5)</f>
        <v>1</v>
      </c>
      <c r="H5725" s="3" t="str" cm="1">
        <f t="array" ref="H5725">_xlfn.IFS(AND(E5725&gt;=4,F5725&gt;=4,G5725&gt;=4),"Champions",AND(E5725&gt;=3,F5725&gt;=3,G5725&gt;=3),"Loyal Customers",AND(E5725&lt;=2,F5725&gt;=3),"At Risk",AND(E5725&lt;=2,F5725&lt;=2,G5725&lt;=2),"Lost",AND(E5725&gt;=4,F5725&lt;=2),"New/Promising",TRUE,"Needs Attention")</f>
        <v>Lost</v>
      </c>
      <c r="I5725" s="3" t="str">
        <f t="shared" si="93"/>
        <v>Churned</v>
      </c>
      <c r="J5725" s="3" t="str">
        <f>_xlfn.XLOOKUP(A5725,'Country_Lookup'!$D:$D,'Country_Lookup'!$E:$E)</f>
        <v>United Kingdom</v>
      </c>
    </row>
    <row r="5726" spans="1:10" x14ac:dyDescent="0.3">
      <c r="A5726">
        <v>18133</v>
      </c>
      <c r="B5726">
        <v>212</v>
      </c>
      <c r="C5726">
        <v>1</v>
      </c>
      <c r="D5726">
        <v>931.49999999999989</v>
      </c>
      <c r="E5726" cm="1">
        <f t="array" ref="E5726">_xlfn.IFS(B5726&lt;=PERCENTILE($B$3:$B$5882,0.2),5,B5726&lt;=PERCENTILE($B$3:$B$5882,0.4),4,B5726&lt;=PERCENTILE($B$3:$B$5882,0.6),3,B5726&lt;=PERCENTILE($B$3:$B$5882,0.8),2,TRUE,1)</f>
        <v>2</v>
      </c>
      <c r="F5726" cm="1">
        <f t="array" ref="F5726">_xlfn.IFS(C5726&lt;=PERCENTILE($C$3:$C$5882,0.2),1,C5726&lt;=PERCENTILE($C$3:$C$5882,0.4),2,C5726&lt;=PERCENTILE($C$3:$C$5882,0.6),3,C5726&lt;=PERCENTILE($C$3:$C$5882,0.8),4,TRUE,5)</f>
        <v>1</v>
      </c>
      <c r="G5726" cm="1">
        <f t="array" ref="G5726">_xlfn.IFS(D5726&lt;=PERCENTILE($D$3:$D$5882,0.2),1,D5726&lt;=PERCENTILE($D$3:$D$5882,0.4),2,D5726&lt;=PERCENTILE($D$3:$D$5882,0.6),3,D5726&lt;=PERCENTILE($D$3:$D$5882,0.8),4,TRUE,5)</f>
        <v>3</v>
      </c>
      <c r="H5726" s="3" t="str" cm="1">
        <f t="array" ref="H5726">_xlfn.IFS(AND(E5726&gt;=4,F5726&gt;=4,G5726&gt;=4),"Champions",AND(E5726&gt;=3,F5726&gt;=3,G5726&gt;=3),"Loyal Customers",AND(E5726&lt;=2,F5726&gt;=3),"At Risk",AND(E5726&lt;=2,F5726&lt;=2,G5726&lt;=2),"Lost",AND(E5726&gt;=4,F5726&lt;=2),"New/Promising",TRUE,"Needs Attention")</f>
        <v>Needs Attention</v>
      </c>
      <c r="I5726" s="3" t="str">
        <f t="shared" si="93"/>
        <v>Churned</v>
      </c>
      <c r="J5726" s="3" t="str">
        <f>_xlfn.XLOOKUP(A5726,'Country_Lookup'!$D:$D,'Country_Lookup'!$E:$E)</f>
        <v>United Kingdom</v>
      </c>
    </row>
    <row r="5727" spans="1:10" x14ac:dyDescent="0.3">
      <c r="A5727">
        <v>18134</v>
      </c>
      <c r="B5727">
        <v>598</v>
      </c>
      <c r="C5727">
        <v>2</v>
      </c>
      <c r="D5727">
        <v>445</v>
      </c>
      <c r="E5727" cm="1">
        <f t="array" ref="E5727">_xlfn.IFS(B5727&lt;=PERCENTILE($B$3:$B$5882,0.2),5,B5727&lt;=PERCENTILE($B$3:$B$5882,0.4),4,B5727&lt;=PERCENTILE($B$3:$B$5882,0.6),3,B5727&lt;=PERCENTILE($B$3:$B$5882,0.8),2,TRUE,1)</f>
        <v>1</v>
      </c>
      <c r="F5727" cm="1">
        <f t="array" ref="F5727">_xlfn.IFS(C5727&lt;=PERCENTILE($C$3:$C$5882,0.2),1,C5727&lt;=PERCENTILE($C$3:$C$5882,0.4),2,C5727&lt;=PERCENTILE($C$3:$C$5882,0.6),3,C5727&lt;=PERCENTILE($C$3:$C$5882,0.8),4,TRUE,5)</f>
        <v>2</v>
      </c>
      <c r="G5727" cm="1">
        <f t="array" ref="G5727">_xlfn.IFS(D5727&lt;=PERCENTILE($D$3:$D$5882,0.2),1,D5727&lt;=PERCENTILE($D$3:$D$5882,0.4),2,D5727&lt;=PERCENTILE($D$3:$D$5882,0.6),3,D5727&lt;=PERCENTILE($D$3:$D$5882,0.8),4,TRUE,5)</f>
        <v>2</v>
      </c>
      <c r="H5727" s="3" t="str" cm="1">
        <f t="array" ref="H5727">_xlfn.IFS(AND(E5727&gt;=4,F5727&gt;=4,G5727&gt;=4),"Champions",AND(E5727&gt;=3,F5727&gt;=3,G5727&gt;=3),"Loyal Customers",AND(E5727&lt;=2,F5727&gt;=3),"At Risk",AND(E5727&lt;=2,F5727&lt;=2,G5727&lt;=2),"Lost",AND(E5727&gt;=4,F5727&lt;=2),"New/Promising",TRUE,"Needs Attention")</f>
        <v>Lost</v>
      </c>
      <c r="I5727" s="3" t="str">
        <f t="shared" si="93"/>
        <v>Churned</v>
      </c>
      <c r="J5727" s="3" t="str">
        <f>_xlfn.XLOOKUP(A5727,'Country_Lookup'!$D:$D,'Country_Lookup'!$E:$E)</f>
        <v>United Kingdom</v>
      </c>
    </row>
    <row r="5728" spans="1:10" x14ac:dyDescent="0.3">
      <c r="A5728">
        <v>18135</v>
      </c>
      <c r="B5728">
        <v>29</v>
      </c>
      <c r="C5728">
        <v>10</v>
      </c>
      <c r="D5728">
        <v>1249.6200000000003</v>
      </c>
      <c r="E5728" cm="1">
        <f t="array" ref="E5728">_xlfn.IFS(B5728&lt;=PERCENTILE($B$3:$B$5882,0.2),5,B5728&lt;=PERCENTILE($B$3:$B$5882,0.4),4,B5728&lt;=PERCENTILE($B$3:$B$5882,0.6),3,B5728&lt;=PERCENTILE($B$3:$B$5882,0.8),2,TRUE,1)</f>
        <v>4</v>
      </c>
      <c r="F5728" cm="1">
        <f t="array" ref="F5728">_xlfn.IFS(C5728&lt;=PERCENTILE($C$3:$C$5882,0.2),1,C5728&lt;=PERCENTILE($C$3:$C$5882,0.4),2,C5728&lt;=PERCENTILE($C$3:$C$5882,0.6),3,C5728&lt;=PERCENTILE($C$3:$C$5882,0.8),4,TRUE,5)</f>
        <v>5</v>
      </c>
      <c r="G5728" cm="1">
        <f t="array" ref="G5728">_xlfn.IFS(D5728&lt;=PERCENTILE($D$3:$D$5882,0.2),1,D5728&lt;=PERCENTILE($D$3:$D$5882,0.4),2,D5728&lt;=PERCENTILE($D$3:$D$5882,0.6),3,D5728&lt;=PERCENTILE($D$3:$D$5882,0.8),4,TRUE,5)</f>
        <v>4</v>
      </c>
      <c r="H5728" s="3" t="str" cm="1">
        <f t="array" ref="H5728">_xlfn.IFS(AND(E5728&gt;=4,F5728&gt;=4,G5728&gt;=4),"Champions",AND(E5728&gt;=3,F5728&gt;=3,G5728&gt;=3),"Loyal Customers",AND(E5728&lt;=2,F5728&gt;=3),"At Risk",AND(E5728&lt;=2,F5728&lt;=2,G5728&lt;=2),"Lost",AND(E5728&gt;=4,F5728&lt;=2),"New/Promising",TRUE,"Needs Attention")</f>
        <v>Champions</v>
      </c>
      <c r="I5728" s="3" t="str">
        <f t="shared" si="93"/>
        <v>Active</v>
      </c>
      <c r="J5728" s="3" t="str">
        <f>_xlfn.XLOOKUP(A5728,'Country_Lookup'!$D:$D,'Country_Lookup'!$E:$E)</f>
        <v>United Kingdom</v>
      </c>
    </row>
    <row r="5729" spans="1:10" x14ac:dyDescent="0.3">
      <c r="A5729">
        <v>18136</v>
      </c>
      <c r="B5729">
        <v>63</v>
      </c>
      <c r="C5729">
        <v>5</v>
      </c>
      <c r="D5729">
        <v>1631.3599999999992</v>
      </c>
      <c r="E5729" cm="1">
        <f t="array" ref="E5729">_xlfn.IFS(B5729&lt;=PERCENTILE($B$3:$B$5882,0.2),5,B5729&lt;=PERCENTILE($B$3:$B$5882,0.4),4,B5729&lt;=PERCENTILE($B$3:$B$5882,0.6),3,B5729&lt;=PERCENTILE($B$3:$B$5882,0.8),2,TRUE,1)</f>
        <v>3</v>
      </c>
      <c r="F5729" cm="1">
        <f t="array" ref="F5729">_xlfn.IFS(C5729&lt;=PERCENTILE($C$3:$C$5882,0.2),1,C5729&lt;=PERCENTILE($C$3:$C$5882,0.4),2,C5729&lt;=PERCENTILE($C$3:$C$5882,0.6),3,C5729&lt;=PERCENTILE($C$3:$C$5882,0.8),4,TRUE,5)</f>
        <v>4</v>
      </c>
      <c r="G5729" cm="1">
        <f t="array" ref="G5729">_xlfn.IFS(D5729&lt;=PERCENTILE($D$3:$D$5882,0.2),1,D5729&lt;=PERCENTILE($D$3:$D$5882,0.4),2,D5729&lt;=PERCENTILE($D$3:$D$5882,0.6),3,D5729&lt;=PERCENTILE($D$3:$D$5882,0.8),4,TRUE,5)</f>
        <v>4</v>
      </c>
      <c r="H5729" s="3" t="str" cm="1">
        <f t="array" ref="H5729">_xlfn.IFS(AND(E5729&gt;=4,F5729&gt;=4,G5729&gt;=4),"Champions",AND(E5729&gt;=3,F5729&gt;=3,G5729&gt;=3),"Loyal Customers",AND(E5729&lt;=2,F5729&gt;=3),"At Risk",AND(E5729&lt;=2,F5729&lt;=2,G5729&lt;=2),"Lost",AND(E5729&gt;=4,F5729&lt;=2),"New/Promising",TRUE,"Needs Attention")</f>
        <v>Loyal Customers</v>
      </c>
      <c r="I5729" s="3" t="str">
        <f t="shared" si="93"/>
        <v>Active</v>
      </c>
      <c r="J5729" s="3" t="str">
        <f>_xlfn.XLOOKUP(A5729,'Country_Lookup'!$D:$D,'Country_Lookup'!$E:$E)</f>
        <v>United Kingdom</v>
      </c>
    </row>
    <row r="5730" spans="1:10" x14ac:dyDescent="0.3">
      <c r="A5730">
        <v>18137</v>
      </c>
      <c r="B5730">
        <v>551</v>
      </c>
      <c r="C5730">
        <v>2</v>
      </c>
      <c r="D5730">
        <v>145.99000000000012</v>
      </c>
      <c r="E5730" cm="1">
        <f t="array" ref="E5730">_xlfn.IFS(B5730&lt;=PERCENTILE($B$3:$B$5882,0.2),5,B5730&lt;=PERCENTILE($B$3:$B$5882,0.4),4,B5730&lt;=PERCENTILE($B$3:$B$5882,0.6),3,B5730&lt;=PERCENTILE($B$3:$B$5882,0.8),2,TRUE,1)</f>
        <v>1</v>
      </c>
      <c r="F5730" cm="1">
        <f t="array" ref="F5730">_xlfn.IFS(C5730&lt;=PERCENTILE($C$3:$C$5882,0.2),1,C5730&lt;=PERCENTILE($C$3:$C$5882,0.4),2,C5730&lt;=PERCENTILE($C$3:$C$5882,0.6),3,C5730&lt;=PERCENTILE($C$3:$C$5882,0.8),4,TRUE,5)</f>
        <v>2</v>
      </c>
      <c r="G5730" cm="1">
        <f t="array" ref="G5730">_xlfn.IFS(D5730&lt;=PERCENTILE($D$3:$D$5882,0.2),1,D5730&lt;=PERCENTILE($D$3:$D$5882,0.4),2,D5730&lt;=PERCENTILE($D$3:$D$5882,0.6),3,D5730&lt;=PERCENTILE($D$3:$D$5882,0.8),4,TRUE,5)</f>
        <v>1</v>
      </c>
      <c r="H5730" s="3" t="str" cm="1">
        <f t="array" ref="H5730">_xlfn.IFS(AND(E5730&gt;=4,F5730&gt;=4,G5730&gt;=4),"Champions",AND(E5730&gt;=3,F5730&gt;=3,G5730&gt;=3),"Loyal Customers",AND(E5730&lt;=2,F5730&gt;=3),"At Risk",AND(E5730&lt;=2,F5730&lt;=2,G5730&lt;=2),"Lost",AND(E5730&gt;=4,F5730&lt;=2),"New/Promising",TRUE,"Needs Attention")</f>
        <v>Lost</v>
      </c>
      <c r="I5730" s="3" t="str">
        <f t="shared" si="93"/>
        <v>Churned</v>
      </c>
      <c r="J5730" s="3" t="str">
        <f>_xlfn.XLOOKUP(A5730,'Country_Lookup'!$D:$D,'Country_Lookup'!$E:$E)</f>
        <v>United Kingdom</v>
      </c>
    </row>
    <row r="5731" spans="1:10" x14ac:dyDescent="0.3">
      <c r="A5731">
        <v>18138</v>
      </c>
      <c r="B5731">
        <v>295</v>
      </c>
      <c r="C5731">
        <v>1</v>
      </c>
      <c r="D5731">
        <v>152.65</v>
      </c>
      <c r="E5731" cm="1">
        <f t="array" ref="E5731">_xlfn.IFS(B5731&lt;=PERCENTILE($B$3:$B$5882,0.2),5,B5731&lt;=PERCENTILE($B$3:$B$5882,0.4),4,B5731&lt;=PERCENTILE($B$3:$B$5882,0.6),3,B5731&lt;=PERCENTILE($B$3:$B$5882,0.8),2,TRUE,1)</f>
        <v>2</v>
      </c>
      <c r="F5731" cm="1">
        <f t="array" ref="F5731">_xlfn.IFS(C5731&lt;=PERCENTILE($C$3:$C$5882,0.2),1,C5731&lt;=PERCENTILE($C$3:$C$5882,0.4),2,C5731&lt;=PERCENTILE($C$3:$C$5882,0.6),3,C5731&lt;=PERCENTILE($C$3:$C$5882,0.8),4,TRUE,5)</f>
        <v>1</v>
      </c>
      <c r="G5731" cm="1">
        <f t="array" ref="G5731">_xlfn.IFS(D5731&lt;=PERCENTILE($D$3:$D$5882,0.2),1,D5731&lt;=PERCENTILE($D$3:$D$5882,0.4),2,D5731&lt;=PERCENTILE($D$3:$D$5882,0.6),3,D5731&lt;=PERCENTILE($D$3:$D$5882,0.8),4,TRUE,5)</f>
        <v>1</v>
      </c>
      <c r="H5731" s="3" t="str" cm="1">
        <f t="array" ref="H5731">_xlfn.IFS(AND(E5731&gt;=4,F5731&gt;=4,G5731&gt;=4),"Champions",AND(E5731&gt;=3,F5731&gt;=3,G5731&gt;=3),"Loyal Customers",AND(E5731&lt;=2,F5731&gt;=3),"At Risk",AND(E5731&lt;=2,F5731&lt;=2,G5731&lt;=2),"Lost",AND(E5731&gt;=4,F5731&lt;=2),"New/Promising",TRUE,"Needs Attention")</f>
        <v>Lost</v>
      </c>
      <c r="I5731" s="3" t="str">
        <f t="shared" si="93"/>
        <v>Churned</v>
      </c>
      <c r="J5731" s="3" t="str">
        <f>_xlfn.XLOOKUP(A5731,'Country_Lookup'!$D:$D,'Country_Lookup'!$E:$E)</f>
        <v>United Kingdom</v>
      </c>
    </row>
    <row r="5732" spans="1:10" x14ac:dyDescent="0.3">
      <c r="A5732">
        <v>18139</v>
      </c>
      <c r="B5732">
        <v>17</v>
      </c>
      <c r="C5732">
        <v>6</v>
      </c>
      <c r="D5732">
        <v>8438.3400000000111</v>
      </c>
      <c r="E5732" cm="1">
        <f t="array" ref="E5732">_xlfn.IFS(B5732&lt;=PERCENTILE($B$3:$B$5882,0.2),5,B5732&lt;=PERCENTILE($B$3:$B$5882,0.4),4,B5732&lt;=PERCENTILE($B$3:$B$5882,0.6),3,B5732&lt;=PERCENTILE($B$3:$B$5882,0.8),2,TRUE,1)</f>
        <v>5</v>
      </c>
      <c r="F5732" cm="1">
        <f t="array" ref="F5732">_xlfn.IFS(C5732&lt;=PERCENTILE($C$3:$C$5882,0.2),1,C5732&lt;=PERCENTILE($C$3:$C$5882,0.4),2,C5732&lt;=PERCENTILE($C$3:$C$5882,0.6),3,C5732&lt;=PERCENTILE($C$3:$C$5882,0.8),4,TRUE,5)</f>
        <v>4</v>
      </c>
      <c r="G5732" cm="1">
        <f t="array" ref="G5732">_xlfn.IFS(D5732&lt;=PERCENTILE($D$3:$D$5882,0.2),1,D5732&lt;=PERCENTILE($D$3:$D$5882,0.4),2,D5732&lt;=PERCENTILE($D$3:$D$5882,0.6),3,D5732&lt;=PERCENTILE($D$3:$D$5882,0.8),4,TRUE,5)</f>
        <v>5</v>
      </c>
      <c r="H5732" s="3" t="str" cm="1">
        <f t="array" ref="H5732">_xlfn.IFS(AND(E5732&gt;=4,F5732&gt;=4,G5732&gt;=4),"Champions",AND(E5732&gt;=3,F5732&gt;=3,G5732&gt;=3),"Loyal Customers",AND(E5732&lt;=2,F5732&gt;=3),"At Risk",AND(E5732&lt;=2,F5732&lt;=2,G5732&lt;=2),"Lost",AND(E5732&gt;=4,F5732&lt;=2),"New/Promising",TRUE,"Needs Attention")</f>
        <v>Champions</v>
      </c>
      <c r="I5732" s="3" t="str">
        <f t="shared" si="93"/>
        <v>Active</v>
      </c>
      <c r="J5732" s="3" t="str">
        <f>_xlfn.XLOOKUP(A5732,'Country_Lookup'!$D:$D,'Country_Lookup'!$E:$E)</f>
        <v>United Kingdom</v>
      </c>
    </row>
    <row r="5733" spans="1:10" x14ac:dyDescent="0.3">
      <c r="A5733">
        <v>18140</v>
      </c>
      <c r="B5733">
        <v>473</v>
      </c>
      <c r="C5733">
        <v>1</v>
      </c>
      <c r="D5733">
        <v>536.40999999999985</v>
      </c>
      <c r="E5733" cm="1">
        <f t="array" ref="E5733">_xlfn.IFS(B5733&lt;=PERCENTILE($B$3:$B$5882,0.2),5,B5733&lt;=PERCENTILE($B$3:$B$5882,0.4),4,B5733&lt;=PERCENTILE($B$3:$B$5882,0.6),3,B5733&lt;=PERCENTILE($B$3:$B$5882,0.8),2,TRUE,1)</f>
        <v>1</v>
      </c>
      <c r="F5733" cm="1">
        <f t="array" ref="F5733">_xlfn.IFS(C5733&lt;=PERCENTILE($C$3:$C$5882,0.2),1,C5733&lt;=PERCENTILE($C$3:$C$5882,0.4),2,C5733&lt;=PERCENTILE($C$3:$C$5882,0.6),3,C5733&lt;=PERCENTILE($C$3:$C$5882,0.8),4,TRUE,5)</f>
        <v>1</v>
      </c>
      <c r="G5733" cm="1">
        <f t="array" ref="G5733">_xlfn.IFS(D5733&lt;=PERCENTILE($D$3:$D$5882,0.2),1,D5733&lt;=PERCENTILE($D$3:$D$5882,0.4),2,D5733&lt;=PERCENTILE($D$3:$D$5882,0.6),3,D5733&lt;=PERCENTILE($D$3:$D$5882,0.8),4,TRUE,5)</f>
        <v>2</v>
      </c>
      <c r="H5733" s="3" t="str" cm="1">
        <f t="array" ref="H5733">_xlfn.IFS(AND(E5733&gt;=4,F5733&gt;=4,G5733&gt;=4),"Champions",AND(E5733&gt;=3,F5733&gt;=3,G5733&gt;=3),"Loyal Customers",AND(E5733&lt;=2,F5733&gt;=3),"At Risk",AND(E5733&lt;=2,F5733&lt;=2,G5733&lt;=2),"Lost",AND(E5733&gt;=4,F5733&lt;=2),"New/Promising",TRUE,"Needs Attention")</f>
        <v>Lost</v>
      </c>
      <c r="I5733" s="3" t="str">
        <f t="shared" si="93"/>
        <v>Churned</v>
      </c>
      <c r="J5733" s="3" t="str">
        <f>_xlfn.XLOOKUP(A5733,'Country_Lookup'!$D:$D,'Country_Lookup'!$E:$E)</f>
        <v>West Indies</v>
      </c>
    </row>
    <row r="5734" spans="1:10" x14ac:dyDescent="0.3">
      <c r="A5734">
        <v>18141</v>
      </c>
      <c r="B5734">
        <v>401</v>
      </c>
      <c r="C5734">
        <v>2</v>
      </c>
      <c r="D5734">
        <v>882.47000000000025</v>
      </c>
      <c r="E5734" cm="1">
        <f t="array" ref="E5734">_xlfn.IFS(B5734&lt;=PERCENTILE($B$3:$B$5882,0.2),5,B5734&lt;=PERCENTILE($B$3:$B$5882,0.4),4,B5734&lt;=PERCENTILE($B$3:$B$5882,0.6),3,B5734&lt;=PERCENTILE($B$3:$B$5882,0.8),2,TRUE,1)</f>
        <v>2</v>
      </c>
      <c r="F5734" cm="1">
        <f t="array" ref="F5734">_xlfn.IFS(C5734&lt;=PERCENTILE($C$3:$C$5882,0.2),1,C5734&lt;=PERCENTILE($C$3:$C$5882,0.4),2,C5734&lt;=PERCENTILE($C$3:$C$5882,0.6),3,C5734&lt;=PERCENTILE($C$3:$C$5882,0.8),4,TRUE,5)</f>
        <v>2</v>
      </c>
      <c r="G5734" cm="1">
        <f t="array" ref="G5734">_xlfn.IFS(D5734&lt;=PERCENTILE($D$3:$D$5882,0.2),1,D5734&lt;=PERCENTILE($D$3:$D$5882,0.4),2,D5734&lt;=PERCENTILE($D$3:$D$5882,0.6),3,D5734&lt;=PERCENTILE($D$3:$D$5882,0.8),4,TRUE,5)</f>
        <v>3</v>
      </c>
      <c r="H5734" s="3" t="str" cm="1">
        <f t="array" ref="H5734">_xlfn.IFS(AND(E5734&gt;=4,F5734&gt;=4,G5734&gt;=4),"Champions",AND(E5734&gt;=3,F5734&gt;=3,G5734&gt;=3),"Loyal Customers",AND(E5734&lt;=2,F5734&gt;=3),"At Risk",AND(E5734&lt;=2,F5734&lt;=2,G5734&lt;=2),"Lost",AND(E5734&gt;=4,F5734&lt;=2),"New/Promising",TRUE,"Needs Attention")</f>
        <v>Needs Attention</v>
      </c>
      <c r="I5734" s="3" t="str">
        <f t="shared" si="93"/>
        <v>Churned</v>
      </c>
      <c r="J5734" s="3" t="str">
        <f>_xlfn.XLOOKUP(A5734,'Country_Lookup'!$D:$D,'Country_Lookup'!$E:$E)</f>
        <v>United Kingdom</v>
      </c>
    </row>
    <row r="5735" spans="1:10" x14ac:dyDescent="0.3">
      <c r="A5735">
        <v>18142</v>
      </c>
      <c r="B5735">
        <v>157</v>
      </c>
      <c r="C5735">
        <v>2</v>
      </c>
      <c r="D5735">
        <v>1019.5200000000003</v>
      </c>
      <c r="E5735" cm="1">
        <f t="array" ref="E5735">_xlfn.IFS(B5735&lt;=PERCENTILE($B$3:$B$5882,0.2),5,B5735&lt;=PERCENTILE($B$3:$B$5882,0.4),4,B5735&lt;=PERCENTILE($B$3:$B$5882,0.6),3,B5735&lt;=PERCENTILE($B$3:$B$5882,0.8),2,TRUE,1)</f>
        <v>3</v>
      </c>
      <c r="F5735" cm="1">
        <f t="array" ref="F5735">_xlfn.IFS(C5735&lt;=PERCENTILE($C$3:$C$5882,0.2),1,C5735&lt;=PERCENTILE($C$3:$C$5882,0.4),2,C5735&lt;=PERCENTILE($C$3:$C$5882,0.6),3,C5735&lt;=PERCENTILE($C$3:$C$5882,0.8),4,TRUE,5)</f>
        <v>2</v>
      </c>
      <c r="G5735" cm="1">
        <f t="array" ref="G5735">_xlfn.IFS(D5735&lt;=PERCENTILE($D$3:$D$5882,0.2),1,D5735&lt;=PERCENTILE($D$3:$D$5882,0.4),2,D5735&lt;=PERCENTILE($D$3:$D$5882,0.6),3,D5735&lt;=PERCENTILE($D$3:$D$5882,0.8),4,TRUE,5)</f>
        <v>3</v>
      </c>
      <c r="H5735" s="3" t="str" cm="1">
        <f t="array" ref="H5735">_xlfn.IFS(AND(E5735&gt;=4,F5735&gt;=4,G5735&gt;=4),"Champions",AND(E5735&gt;=3,F5735&gt;=3,G5735&gt;=3),"Loyal Customers",AND(E5735&lt;=2,F5735&gt;=3),"At Risk",AND(E5735&lt;=2,F5735&lt;=2,G5735&lt;=2),"Lost",AND(E5735&gt;=4,F5735&lt;=2),"New/Promising",TRUE,"Needs Attention")</f>
        <v>Needs Attention</v>
      </c>
      <c r="I5735" s="3" t="str">
        <f t="shared" si="93"/>
        <v>Churned</v>
      </c>
      <c r="J5735" s="3" t="str">
        <f>_xlfn.XLOOKUP(A5735,'Country_Lookup'!$D:$D,'Country_Lookup'!$E:$E)</f>
        <v>United Kingdom</v>
      </c>
    </row>
    <row r="5736" spans="1:10" x14ac:dyDescent="0.3">
      <c r="A5736">
        <v>18143</v>
      </c>
      <c r="B5736">
        <v>116</v>
      </c>
      <c r="C5736">
        <v>2</v>
      </c>
      <c r="D5736">
        <v>1000.1600000000016</v>
      </c>
      <c r="E5736" cm="1">
        <f t="array" ref="E5736">_xlfn.IFS(B5736&lt;=PERCENTILE($B$3:$B$5882,0.2),5,B5736&lt;=PERCENTILE($B$3:$B$5882,0.4),4,B5736&lt;=PERCENTILE($B$3:$B$5882,0.6),3,B5736&lt;=PERCENTILE($B$3:$B$5882,0.8),2,TRUE,1)</f>
        <v>3</v>
      </c>
      <c r="F5736" cm="1">
        <f t="array" ref="F5736">_xlfn.IFS(C5736&lt;=PERCENTILE($C$3:$C$5882,0.2),1,C5736&lt;=PERCENTILE($C$3:$C$5882,0.4),2,C5736&lt;=PERCENTILE($C$3:$C$5882,0.6),3,C5736&lt;=PERCENTILE($C$3:$C$5882,0.8),4,TRUE,5)</f>
        <v>2</v>
      </c>
      <c r="G5736" cm="1">
        <f t="array" ref="G5736">_xlfn.IFS(D5736&lt;=PERCENTILE($D$3:$D$5882,0.2),1,D5736&lt;=PERCENTILE($D$3:$D$5882,0.4),2,D5736&lt;=PERCENTILE($D$3:$D$5882,0.6),3,D5736&lt;=PERCENTILE($D$3:$D$5882,0.8),4,TRUE,5)</f>
        <v>3</v>
      </c>
      <c r="H5736" s="3" t="str" cm="1">
        <f t="array" ref="H5736">_xlfn.IFS(AND(E5736&gt;=4,F5736&gt;=4,G5736&gt;=4),"Champions",AND(E5736&gt;=3,F5736&gt;=3,G5736&gt;=3),"Loyal Customers",AND(E5736&lt;=2,F5736&gt;=3),"At Risk",AND(E5736&lt;=2,F5736&lt;=2,G5736&lt;=2),"Lost",AND(E5736&gt;=4,F5736&lt;=2),"New/Promising",TRUE,"Needs Attention")</f>
        <v>Needs Attention</v>
      </c>
      <c r="I5736" s="3" t="str">
        <f t="shared" si="93"/>
        <v>Churned</v>
      </c>
      <c r="J5736" s="3" t="str">
        <f>_xlfn.XLOOKUP(A5736,'Country_Lookup'!$D:$D,'Country_Lookup'!$E:$E)</f>
        <v>United Kingdom</v>
      </c>
    </row>
    <row r="5737" spans="1:10" x14ac:dyDescent="0.3">
      <c r="A5737">
        <v>18144</v>
      </c>
      <c r="B5737">
        <v>7</v>
      </c>
      <c r="C5737">
        <v>19</v>
      </c>
      <c r="D5737">
        <v>5057.9999999999991</v>
      </c>
      <c r="E5737" cm="1">
        <f t="array" ref="E5737">_xlfn.IFS(B5737&lt;=PERCENTILE($B$3:$B$5882,0.2),5,B5737&lt;=PERCENTILE($B$3:$B$5882,0.4),4,B5737&lt;=PERCENTILE($B$3:$B$5882,0.6),3,B5737&lt;=PERCENTILE($B$3:$B$5882,0.8),2,TRUE,1)</f>
        <v>5</v>
      </c>
      <c r="F5737" cm="1">
        <f t="array" ref="F5737">_xlfn.IFS(C5737&lt;=PERCENTILE($C$3:$C$5882,0.2),1,C5737&lt;=PERCENTILE($C$3:$C$5882,0.4),2,C5737&lt;=PERCENTILE($C$3:$C$5882,0.6),3,C5737&lt;=PERCENTILE($C$3:$C$5882,0.8),4,TRUE,5)</f>
        <v>5</v>
      </c>
      <c r="G5737" cm="1">
        <f t="array" ref="G5737">_xlfn.IFS(D5737&lt;=PERCENTILE($D$3:$D$5882,0.2),1,D5737&lt;=PERCENTILE($D$3:$D$5882,0.4),2,D5737&lt;=PERCENTILE($D$3:$D$5882,0.6),3,D5737&lt;=PERCENTILE($D$3:$D$5882,0.8),4,TRUE,5)</f>
        <v>5</v>
      </c>
      <c r="H5737" s="3" t="str" cm="1">
        <f t="array" ref="H5737">_xlfn.IFS(AND(E5737&gt;=4,F5737&gt;=4,G5737&gt;=4),"Champions",AND(E5737&gt;=3,F5737&gt;=3,G5737&gt;=3),"Loyal Customers",AND(E5737&lt;=2,F5737&gt;=3),"At Risk",AND(E5737&lt;=2,F5737&lt;=2,G5737&lt;=2),"Lost",AND(E5737&gt;=4,F5737&lt;=2),"New/Promising",TRUE,"Needs Attention")</f>
        <v>Champions</v>
      </c>
      <c r="I5737" s="3" t="str">
        <f t="shared" si="93"/>
        <v>Active</v>
      </c>
      <c r="J5737" s="3" t="str">
        <f>_xlfn.XLOOKUP(A5737,'Country_Lookup'!$D:$D,'Country_Lookup'!$E:$E)</f>
        <v>United Kingdom</v>
      </c>
    </row>
    <row r="5738" spans="1:10" x14ac:dyDescent="0.3">
      <c r="A5738">
        <v>18145</v>
      </c>
      <c r="B5738">
        <v>12</v>
      </c>
      <c r="C5738">
        <v>11</v>
      </c>
      <c r="D5738">
        <v>5617.7900000000272</v>
      </c>
      <c r="E5738" cm="1">
        <f t="array" ref="E5738">_xlfn.IFS(B5738&lt;=PERCENTILE($B$3:$B$5882,0.2),5,B5738&lt;=PERCENTILE($B$3:$B$5882,0.4),4,B5738&lt;=PERCENTILE($B$3:$B$5882,0.6),3,B5738&lt;=PERCENTILE($B$3:$B$5882,0.8),2,TRUE,1)</f>
        <v>5</v>
      </c>
      <c r="F5738" cm="1">
        <f t="array" ref="F5738">_xlfn.IFS(C5738&lt;=PERCENTILE($C$3:$C$5882,0.2),1,C5738&lt;=PERCENTILE($C$3:$C$5882,0.4),2,C5738&lt;=PERCENTILE($C$3:$C$5882,0.6),3,C5738&lt;=PERCENTILE($C$3:$C$5882,0.8),4,TRUE,5)</f>
        <v>5</v>
      </c>
      <c r="G5738" cm="1">
        <f t="array" ref="G5738">_xlfn.IFS(D5738&lt;=PERCENTILE($D$3:$D$5882,0.2),1,D5738&lt;=PERCENTILE($D$3:$D$5882,0.4),2,D5738&lt;=PERCENTILE($D$3:$D$5882,0.6),3,D5738&lt;=PERCENTILE($D$3:$D$5882,0.8),4,TRUE,5)</f>
        <v>5</v>
      </c>
      <c r="H5738" s="3" t="str" cm="1">
        <f t="array" ref="H5738">_xlfn.IFS(AND(E5738&gt;=4,F5738&gt;=4,G5738&gt;=4),"Champions",AND(E5738&gt;=3,F5738&gt;=3,G5738&gt;=3),"Loyal Customers",AND(E5738&lt;=2,F5738&gt;=3),"At Risk",AND(E5738&lt;=2,F5738&lt;=2,G5738&lt;=2),"Lost",AND(E5738&gt;=4,F5738&lt;=2),"New/Promising",TRUE,"Needs Attention")</f>
        <v>Champions</v>
      </c>
      <c r="I5738" s="3" t="str">
        <f t="shared" si="93"/>
        <v>Active</v>
      </c>
      <c r="J5738" s="3" t="str">
        <f>_xlfn.XLOOKUP(A5738,'Country_Lookup'!$D:$D,'Country_Lookup'!$E:$E)</f>
        <v>United Kingdom</v>
      </c>
    </row>
    <row r="5739" spans="1:10" x14ac:dyDescent="0.3">
      <c r="A5739">
        <v>18146</v>
      </c>
      <c r="B5739">
        <v>140</v>
      </c>
      <c r="C5739">
        <v>2</v>
      </c>
      <c r="D5739">
        <v>160.34999999999994</v>
      </c>
      <c r="E5739" cm="1">
        <f t="array" ref="E5739">_xlfn.IFS(B5739&lt;=PERCENTILE($B$3:$B$5882,0.2),5,B5739&lt;=PERCENTILE($B$3:$B$5882,0.4),4,B5739&lt;=PERCENTILE($B$3:$B$5882,0.6),3,B5739&lt;=PERCENTILE($B$3:$B$5882,0.8),2,TRUE,1)</f>
        <v>3</v>
      </c>
      <c r="F5739" cm="1">
        <f t="array" ref="F5739">_xlfn.IFS(C5739&lt;=PERCENTILE($C$3:$C$5882,0.2),1,C5739&lt;=PERCENTILE($C$3:$C$5882,0.4),2,C5739&lt;=PERCENTILE($C$3:$C$5882,0.6),3,C5739&lt;=PERCENTILE($C$3:$C$5882,0.8),4,TRUE,5)</f>
        <v>2</v>
      </c>
      <c r="G5739" cm="1">
        <f t="array" ref="G5739">_xlfn.IFS(D5739&lt;=PERCENTILE($D$3:$D$5882,0.2),1,D5739&lt;=PERCENTILE($D$3:$D$5882,0.4),2,D5739&lt;=PERCENTILE($D$3:$D$5882,0.6),3,D5739&lt;=PERCENTILE($D$3:$D$5882,0.8),4,TRUE,5)</f>
        <v>1</v>
      </c>
      <c r="H5739" s="3" t="str" cm="1">
        <f t="array" ref="H5739">_xlfn.IFS(AND(E5739&gt;=4,F5739&gt;=4,G5739&gt;=4),"Champions",AND(E5739&gt;=3,F5739&gt;=3,G5739&gt;=3),"Loyal Customers",AND(E5739&lt;=2,F5739&gt;=3),"At Risk",AND(E5739&lt;=2,F5739&lt;=2,G5739&lt;=2),"Lost",AND(E5739&gt;=4,F5739&lt;=2),"New/Promising",TRUE,"Needs Attention")</f>
        <v>Needs Attention</v>
      </c>
      <c r="I5739" s="3" t="str">
        <f t="shared" si="93"/>
        <v>Churned</v>
      </c>
      <c r="J5739" s="3" t="str">
        <f>_xlfn.XLOOKUP(A5739,'Country_Lookup'!$D:$D,'Country_Lookup'!$E:$E)</f>
        <v>United Kingdom</v>
      </c>
    </row>
    <row r="5740" spans="1:10" x14ac:dyDescent="0.3">
      <c r="A5740">
        <v>18147</v>
      </c>
      <c r="B5740">
        <v>45</v>
      </c>
      <c r="C5740">
        <v>2</v>
      </c>
      <c r="D5740">
        <v>179.33999999999997</v>
      </c>
      <c r="E5740" cm="1">
        <f t="array" ref="E5740">_xlfn.IFS(B5740&lt;=PERCENTILE($B$3:$B$5882,0.2),5,B5740&lt;=PERCENTILE($B$3:$B$5882,0.4),4,B5740&lt;=PERCENTILE($B$3:$B$5882,0.6),3,B5740&lt;=PERCENTILE($B$3:$B$5882,0.8),2,TRUE,1)</f>
        <v>4</v>
      </c>
      <c r="F5740" cm="1">
        <f t="array" ref="F5740">_xlfn.IFS(C5740&lt;=PERCENTILE($C$3:$C$5882,0.2),1,C5740&lt;=PERCENTILE($C$3:$C$5882,0.4),2,C5740&lt;=PERCENTILE($C$3:$C$5882,0.6),3,C5740&lt;=PERCENTILE($C$3:$C$5882,0.8),4,TRUE,5)</f>
        <v>2</v>
      </c>
      <c r="G5740" cm="1">
        <f t="array" ref="G5740">_xlfn.IFS(D5740&lt;=PERCENTILE($D$3:$D$5882,0.2),1,D5740&lt;=PERCENTILE($D$3:$D$5882,0.4),2,D5740&lt;=PERCENTILE($D$3:$D$5882,0.6),3,D5740&lt;=PERCENTILE($D$3:$D$5882,0.8),4,TRUE,5)</f>
        <v>1</v>
      </c>
      <c r="H5740" s="3" t="str" cm="1">
        <f t="array" ref="H5740">_xlfn.IFS(AND(E5740&gt;=4,F5740&gt;=4,G5740&gt;=4),"Champions",AND(E5740&gt;=3,F5740&gt;=3,G5740&gt;=3),"Loyal Customers",AND(E5740&lt;=2,F5740&gt;=3),"At Risk",AND(E5740&lt;=2,F5740&lt;=2,G5740&lt;=2),"Lost",AND(E5740&gt;=4,F5740&lt;=2),"New/Promising",TRUE,"Needs Attention")</f>
        <v>New/Promising</v>
      </c>
      <c r="I5740" s="3" t="str">
        <f t="shared" si="93"/>
        <v>Active</v>
      </c>
      <c r="J5740" s="3" t="str">
        <f>_xlfn.XLOOKUP(A5740,'Country_Lookup'!$D:$D,'Country_Lookup'!$E:$E)</f>
        <v>United Kingdom</v>
      </c>
    </row>
    <row r="5741" spans="1:10" x14ac:dyDescent="0.3">
      <c r="A5741">
        <v>18148</v>
      </c>
      <c r="B5741">
        <v>646</v>
      </c>
      <c r="C5741">
        <v>1</v>
      </c>
      <c r="D5741">
        <v>114.1</v>
      </c>
      <c r="E5741" cm="1">
        <f t="array" ref="E5741">_xlfn.IFS(B5741&lt;=PERCENTILE($B$3:$B$5882,0.2),5,B5741&lt;=PERCENTILE($B$3:$B$5882,0.4),4,B5741&lt;=PERCENTILE($B$3:$B$5882,0.6),3,B5741&lt;=PERCENTILE($B$3:$B$5882,0.8),2,TRUE,1)</f>
        <v>1</v>
      </c>
      <c r="F5741" cm="1">
        <f t="array" ref="F5741">_xlfn.IFS(C5741&lt;=PERCENTILE($C$3:$C$5882,0.2),1,C5741&lt;=PERCENTILE($C$3:$C$5882,0.4),2,C5741&lt;=PERCENTILE($C$3:$C$5882,0.6),3,C5741&lt;=PERCENTILE($C$3:$C$5882,0.8),4,TRUE,5)</f>
        <v>1</v>
      </c>
      <c r="G5741" cm="1">
        <f t="array" ref="G5741">_xlfn.IFS(D5741&lt;=PERCENTILE($D$3:$D$5882,0.2),1,D5741&lt;=PERCENTILE($D$3:$D$5882,0.4),2,D5741&lt;=PERCENTILE($D$3:$D$5882,0.6),3,D5741&lt;=PERCENTILE($D$3:$D$5882,0.8),4,TRUE,5)</f>
        <v>1</v>
      </c>
      <c r="H5741" s="3" t="str" cm="1">
        <f t="array" ref="H5741">_xlfn.IFS(AND(E5741&gt;=4,F5741&gt;=4,G5741&gt;=4),"Champions",AND(E5741&gt;=3,F5741&gt;=3,G5741&gt;=3),"Loyal Customers",AND(E5741&lt;=2,F5741&gt;=3),"At Risk",AND(E5741&lt;=2,F5741&lt;=2,G5741&lt;=2),"Lost",AND(E5741&gt;=4,F5741&lt;=2),"New/Promising",TRUE,"Needs Attention")</f>
        <v>Lost</v>
      </c>
      <c r="I5741" s="3" t="str">
        <f t="shared" si="93"/>
        <v>Churned</v>
      </c>
      <c r="J5741" s="3" t="str">
        <f>_xlfn.XLOOKUP(A5741,'Country_Lookup'!$D:$D,'Country_Lookup'!$E:$E)</f>
        <v>United Kingdom</v>
      </c>
    </row>
    <row r="5742" spans="1:10" x14ac:dyDescent="0.3">
      <c r="A5742">
        <v>18149</v>
      </c>
      <c r="B5742">
        <v>50</v>
      </c>
      <c r="C5742">
        <v>7</v>
      </c>
      <c r="D5742">
        <v>1624.7100000000012</v>
      </c>
      <c r="E5742" cm="1">
        <f t="array" ref="E5742">_xlfn.IFS(B5742&lt;=PERCENTILE($B$3:$B$5882,0.2),5,B5742&lt;=PERCENTILE($B$3:$B$5882,0.4),4,B5742&lt;=PERCENTILE($B$3:$B$5882,0.6),3,B5742&lt;=PERCENTILE($B$3:$B$5882,0.8),2,TRUE,1)</f>
        <v>4</v>
      </c>
      <c r="F5742" cm="1">
        <f t="array" ref="F5742">_xlfn.IFS(C5742&lt;=PERCENTILE($C$3:$C$5882,0.2),1,C5742&lt;=PERCENTILE($C$3:$C$5882,0.4),2,C5742&lt;=PERCENTILE($C$3:$C$5882,0.6),3,C5742&lt;=PERCENTILE($C$3:$C$5882,0.8),4,TRUE,5)</f>
        <v>4</v>
      </c>
      <c r="G5742" cm="1">
        <f t="array" ref="G5742">_xlfn.IFS(D5742&lt;=PERCENTILE($D$3:$D$5882,0.2),1,D5742&lt;=PERCENTILE($D$3:$D$5882,0.4),2,D5742&lt;=PERCENTILE($D$3:$D$5882,0.6),3,D5742&lt;=PERCENTILE($D$3:$D$5882,0.8),4,TRUE,5)</f>
        <v>4</v>
      </c>
      <c r="H5742" s="3" t="str" cm="1">
        <f t="array" ref="H5742">_xlfn.IFS(AND(E5742&gt;=4,F5742&gt;=4,G5742&gt;=4),"Champions",AND(E5742&gt;=3,F5742&gt;=3,G5742&gt;=3),"Loyal Customers",AND(E5742&lt;=2,F5742&gt;=3),"At Risk",AND(E5742&lt;=2,F5742&lt;=2,G5742&lt;=2),"Lost",AND(E5742&gt;=4,F5742&lt;=2),"New/Promising",TRUE,"Needs Attention")</f>
        <v>Champions</v>
      </c>
      <c r="I5742" s="3" t="str">
        <f t="shared" si="93"/>
        <v>Active</v>
      </c>
      <c r="J5742" s="3" t="str">
        <f>_xlfn.XLOOKUP(A5742,'Country_Lookup'!$D:$D,'Country_Lookup'!$E:$E)</f>
        <v>United Kingdom</v>
      </c>
    </row>
    <row r="5743" spans="1:10" x14ac:dyDescent="0.3">
      <c r="A5743">
        <v>18150</v>
      </c>
      <c r="B5743">
        <v>32</v>
      </c>
      <c r="C5743">
        <v>3</v>
      </c>
      <c r="D5743">
        <v>566.58000000000038</v>
      </c>
      <c r="E5743" cm="1">
        <f t="array" ref="E5743">_xlfn.IFS(B5743&lt;=PERCENTILE($B$3:$B$5882,0.2),5,B5743&lt;=PERCENTILE($B$3:$B$5882,0.4),4,B5743&lt;=PERCENTILE($B$3:$B$5882,0.6),3,B5743&lt;=PERCENTILE($B$3:$B$5882,0.8),2,TRUE,1)</f>
        <v>4</v>
      </c>
      <c r="F5743" cm="1">
        <f t="array" ref="F5743">_xlfn.IFS(C5743&lt;=PERCENTILE($C$3:$C$5882,0.2),1,C5743&lt;=PERCENTILE($C$3:$C$5882,0.4),2,C5743&lt;=PERCENTILE($C$3:$C$5882,0.6),3,C5743&lt;=PERCENTILE($C$3:$C$5882,0.8),4,TRUE,5)</f>
        <v>3</v>
      </c>
      <c r="G5743" cm="1">
        <f t="array" ref="G5743">_xlfn.IFS(D5743&lt;=PERCENTILE($D$3:$D$5882,0.2),1,D5743&lt;=PERCENTILE($D$3:$D$5882,0.4),2,D5743&lt;=PERCENTILE($D$3:$D$5882,0.6),3,D5743&lt;=PERCENTILE($D$3:$D$5882,0.8),4,TRUE,5)</f>
        <v>2</v>
      </c>
      <c r="H5743" s="3" t="str" cm="1">
        <f t="array" ref="H5743">_xlfn.IFS(AND(E5743&gt;=4,F5743&gt;=4,G5743&gt;=4),"Champions",AND(E5743&gt;=3,F5743&gt;=3,G5743&gt;=3),"Loyal Customers",AND(E5743&lt;=2,F5743&gt;=3),"At Risk",AND(E5743&lt;=2,F5743&lt;=2,G5743&lt;=2),"Lost",AND(E5743&gt;=4,F5743&lt;=2),"New/Promising",TRUE,"Needs Attention")</f>
        <v>Needs Attention</v>
      </c>
      <c r="I5743" s="3" t="str">
        <f t="shared" si="93"/>
        <v>Active</v>
      </c>
      <c r="J5743" s="3" t="str">
        <f>_xlfn.XLOOKUP(A5743,'Country_Lookup'!$D:$D,'Country_Lookup'!$E:$E)</f>
        <v>United Kingdom</v>
      </c>
    </row>
    <row r="5744" spans="1:10" x14ac:dyDescent="0.3">
      <c r="A5744">
        <v>18151</v>
      </c>
      <c r="B5744">
        <v>134</v>
      </c>
      <c r="C5744">
        <v>6</v>
      </c>
      <c r="D5744">
        <v>1879.4400000000014</v>
      </c>
      <c r="E5744" cm="1">
        <f t="array" ref="E5744">_xlfn.IFS(B5744&lt;=PERCENTILE($B$3:$B$5882,0.2),5,B5744&lt;=PERCENTILE($B$3:$B$5882,0.4),4,B5744&lt;=PERCENTILE($B$3:$B$5882,0.6),3,B5744&lt;=PERCENTILE($B$3:$B$5882,0.8),2,TRUE,1)</f>
        <v>3</v>
      </c>
      <c r="F5744" cm="1">
        <f t="array" ref="F5744">_xlfn.IFS(C5744&lt;=PERCENTILE($C$3:$C$5882,0.2),1,C5744&lt;=PERCENTILE($C$3:$C$5882,0.4),2,C5744&lt;=PERCENTILE($C$3:$C$5882,0.6),3,C5744&lt;=PERCENTILE($C$3:$C$5882,0.8),4,TRUE,5)</f>
        <v>4</v>
      </c>
      <c r="G5744" cm="1">
        <f t="array" ref="G5744">_xlfn.IFS(D5744&lt;=PERCENTILE($D$3:$D$5882,0.2),1,D5744&lt;=PERCENTILE($D$3:$D$5882,0.4),2,D5744&lt;=PERCENTILE($D$3:$D$5882,0.6),3,D5744&lt;=PERCENTILE($D$3:$D$5882,0.8),4,TRUE,5)</f>
        <v>4</v>
      </c>
      <c r="H5744" s="3" t="str" cm="1">
        <f t="array" ref="H5744">_xlfn.IFS(AND(E5744&gt;=4,F5744&gt;=4,G5744&gt;=4),"Champions",AND(E5744&gt;=3,F5744&gt;=3,G5744&gt;=3),"Loyal Customers",AND(E5744&lt;=2,F5744&gt;=3),"At Risk",AND(E5744&lt;=2,F5744&lt;=2,G5744&lt;=2),"Lost",AND(E5744&gt;=4,F5744&lt;=2),"New/Promising",TRUE,"Needs Attention")</f>
        <v>Loyal Customers</v>
      </c>
      <c r="I5744" s="3" t="str">
        <f t="shared" si="93"/>
        <v>Churned</v>
      </c>
      <c r="J5744" s="3" t="str">
        <f>_xlfn.XLOOKUP(A5744,'Country_Lookup'!$D:$D,'Country_Lookup'!$E:$E)</f>
        <v>United Kingdom</v>
      </c>
    </row>
    <row r="5745" spans="1:10" x14ac:dyDescent="0.3">
      <c r="A5745">
        <v>18152</v>
      </c>
      <c r="B5745">
        <v>646</v>
      </c>
      <c r="C5745">
        <v>1</v>
      </c>
      <c r="D5745">
        <v>426.69000000000005</v>
      </c>
      <c r="E5745" cm="1">
        <f t="array" ref="E5745">_xlfn.IFS(B5745&lt;=PERCENTILE($B$3:$B$5882,0.2),5,B5745&lt;=PERCENTILE($B$3:$B$5882,0.4),4,B5745&lt;=PERCENTILE($B$3:$B$5882,0.6),3,B5745&lt;=PERCENTILE($B$3:$B$5882,0.8),2,TRUE,1)</f>
        <v>1</v>
      </c>
      <c r="F5745" cm="1">
        <f t="array" ref="F5745">_xlfn.IFS(C5745&lt;=PERCENTILE($C$3:$C$5882,0.2),1,C5745&lt;=PERCENTILE($C$3:$C$5882,0.4),2,C5745&lt;=PERCENTILE($C$3:$C$5882,0.6),3,C5745&lt;=PERCENTILE($C$3:$C$5882,0.8),4,TRUE,5)</f>
        <v>1</v>
      </c>
      <c r="G5745" cm="1">
        <f t="array" ref="G5745">_xlfn.IFS(D5745&lt;=PERCENTILE($D$3:$D$5882,0.2),1,D5745&lt;=PERCENTILE($D$3:$D$5882,0.4),2,D5745&lt;=PERCENTILE($D$3:$D$5882,0.6),3,D5745&lt;=PERCENTILE($D$3:$D$5882,0.8),4,TRUE,5)</f>
        <v>2</v>
      </c>
      <c r="H5745" s="3" t="str" cm="1">
        <f t="array" ref="H5745">_xlfn.IFS(AND(E5745&gt;=4,F5745&gt;=4,G5745&gt;=4),"Champions",AND(E5745&gt;=3,F5745&gt;=3,G5745&gt;=3),"Loyal Customers",AND(E5745&lt;=2,F5745&gt;=3),"At Risk",AND(E5745&lt;=2,F5745&lt;=2,G5745&lt;=2),"Lost",AND(E5745&gt;=4,F5745&lt;=2),"New/Promising",TRUE,"Needs Attention")</f>
        <v>Lost</v>
      </c>
      <c r="I5745" s="3" t="str">
        <f t="shared" si="93"/>
        <v>Churned</v>
      </c>
      <c r="J5745" s="3" t="str">
        <f>_xlfn.XLOOKUP(A5745,'Country_Lookup'!$D:$D,'Country_Lookup'!$E:$E)</f>
        <v>United Kingdom</v>
      </c>
    </row>
    <row r="5746" spans="1:10" x14ac:dyDescent="0.3">
      <c r="A5746">
        <v>18153</v>
      </c>
      <c r="B5746">
        <v>659</v>
      </c>
      <c r="C5746">
        <v>1</v>
      </c>
      <c r="D5746">
        <v>246.21999999999994</v>
      </c>
      <c r="E5746" cm="1">
        <f t="array" ref="E5746">_xlfn.IFS(B5746&lt;=PERCENTILE($B$3:$B$5882,0.2),5,B5746&lt;=PERCENTILE($B$3:$B$5882,0.4),4,B5746&lt;=PERCENTILE($B$3:$B$5882,0.6),3,B5746&lt;=PERCENTILE($B$3:$B$5882,0.8),2,TRUE,1)</f>
        <v>1</v>
      </c>
      <c r="F5746" cm="1">
        <f t="array" ref="F5746">_xlfn.IFS(C5746&lt;=PERCENTILE($C$3:$C$5882,0.2),1,C5746&lt;=PERCENTILE($C$3:$C$5882,0.4),2,C5746&lt;=PERCENTILE($C$3:$C$5882,0.6),3,C5746&lt;=PERCENTILE($C$3:$C$5882,0.8),4,TRUE,5)</f>
        <v>1</v>
      </c>
      <c r="G5746" cm="1">
        <f t="array" ref="G5746">_xlfn.IFS(D5746&lt;=PERCENTILE($D$3:$D$5882,0.2),1,D5746&lt;=PERCENTILE($D$3:$D$5882,0.4),2,D5746&lt;=PERCENTILE($D$3:$D$5882,0.6),3,D5746&lt;=PERCENTILE($D$3:$D$5882,0.8),4,TRUE,5)</f>
        <v>1</v>
      </c>
      <c r="H5746" s="3" t="str" cm="1">
        <f t="array" ref="H5746">_xlfn.IFS(AND(E5746&gt;=4,F5746&gt;=4,G5746&gt;=4),"Champions",AND(E5746&gt;=3,F5746&gt;=3,G5746&gt;=3),"Loyal Customers",AND(E5746&lt;=2,F5746&gt;=3),"At Risk",AND(E5746&lt;=2,F5746&lt;=2,G5746&lt;=2),"Lost",AND(E5746&gt;=4,F5746&lt;=2),"New/Promising",TRUE,"Needs Attention")</f>
        <v>Lost</v>
      </c>
      <c r="I5746" s="3" t="str">
        <f t="shared" si="93"/>
        <v>Churned</v>
      </c>
      <c r="J5746" s="3" t="str">
        <f>_xlfn.XLOOKUP(A5746,'Country_Lookup'!$D:$D,'Country_Lookup'!$E:$E)</f>
        <v>United Kingdom</v>
      </c>
    </row>
    <row r="5747" spans="1:10" x14ac:dyDescent="0.3">
      <c r="A5747">
        <v>18154</v>
      </c>
      <c r="B5747">
        <v>3</v>
      </c>
      <c r="C5747">
        <v>5</v>
      </c>
      <c r="D5747">
        <v>932.59999999999911</v>
      </c>
      <c r="E5747" cm="1">
        <f t="array" ref="E5747">_xlfn.IFS(B5747&lt;=PERCENTILE($B$3:$B$5882,0.2),5,B5747&lt;=PERCENTILE($B$3:$B$5882,0.4),4,B5747&lt;=PERCENTILE($B$3:$B$5882,0.6),3,B5747&lt;=PERCENTILE($B$3:$B$5882,0.8),2,TRUE,1)</f>
        <v>5</v>
      </c>
      <c r="F5747" cm="1">
        <f t="array" ref="F5747">_xlfn.IFS(C5747&lt;=PERCENTILE($C$3:$C$5882,0.2),1,C5747&lt;=PERCENTILE($C$3:$C$5882,0.4),2,C5747&lt;=PERCENTILE($C$3:$C$5882,0.6),3,C5747&lt;=PERCENTILE($C$3:$C$5882,0.8),4,TRUE,5)</f>
        <v>4</v>
      </c>
      <c r="G5747" cm="1">
        <f t="array" ref="G5747">_xlfn.IFS(D5747&lt;=PERCENTILE($D$3:$D$5882,0.2),1,D5747&lt;=PERCENTILE($D$3:$D$5882,0.4),2,D5747&lt;=PERCENTILE($D$3:$D$5882,0.6),3,D5747&lt;=PERCENTILE($D$3:$D$5882,0.8),4,TRUE,5)</f>
        <v>3</v>
      </c>
      <c r="H5747" s="3" t="str" cm="1">
        <f t="array" ref="H5747">_xlfn.IFS(AND(E5747&gt;=4,F5747&gt;=4,G5747&gt;=4),"Champions",AND(E5747&gt;=3,F5747&gt;=3,G5747&gt;=3),"Loyal Customers",AND(E5747&lt;=2,F5747&gt;=3),"At Risk",AND(E5747&lt;=2,F5747&lt;=2,G5747&lt;=2),"Lost",AND(E5747&gt;=4,F5747&lt;=2),"New/Promising",TRUE,"Needs Attention")</f>
        <v>Loyal Customers</v>
      </c>
      <c r="I5747" s="3" t="str">
        <f t="shared" si="93"/>
        <v>Active</v>
      </c>
      <c r="J5747" s="3" t="str">
        <f>_xlfn.XLOOKUP(A5747,'Country_Lookup'!$D:$D,'Country_Lookup'!$E:$E)</f>
        <v>United Kingdom</v>
      </c>
    </row>
    <row r="5748" spans="1:10" x14ac:dyDescent="0.3">
      <c r="A5748">
        <v>18155</v>
      </c>
      <c r="B5748">
        <v>75</v>
      </c>
      <c r="C5748">
        <v>3</v>
      </c>
      <c r="D5748">
        <v>371.62000000000006</v>
      </c>
      <c r="E5748" cm="1">
        <f t="array" ref="E5748">_xlfn.IFS(B5748&lt;=PERCENTILE($B$3:$B$5882,0.2),5,B5748&lt;=PERCENTILE($B$3:$B$5882,0.4),4,B5748&lt;=PERCENTILE($B$3:$B$5882,0.6),3,B5748&lt;=PERCENTILE($B$3:$B$5882,0.8),2,TRUE,1)</f>
        <v>3</v>
      </c>
      <c r="F5748" cm="1">
        <f t="array" ref="F5748">_xlfn.IFS(C5748&lt;=PERCENTILE($C$3:$C$5882,0.2),1,C5748&lt;=PERCENTILE($C$3:$C$5882,0.4),2,C5748&lt;=PERCENTILE($C$3:$C$5882,0.6),3,C5748&lt;=PERCENTILE($C$3:$C$5882,0.8),4,TRUE,5)</f>
        <v>3</v>
      </c>
      <c r="G5748" cm="1">
        <f t="array" ref="G5748">_xlfn.IFS(D5748&lt;=PERCENTILE($D$3:$D$5882,0.2),1,D5748&lt;=PERCENTILE($D$3:$D$5882,0.4),2,D5748&lt;=PERCENTILE($D$3:$D$5882,0.6),3,D5748&lt;=PERCENTILE($D$3:$D$5882,0.8),4,TRUE,5)</f>
        <v>2</v>
      </c>
      <c r="H5748" s="3" t="str" cm="1">
        <f t="array" ref="H5748">_xlfn.IFS(AND(E5748&gt;=4,F5748&gt;=4,G5748&gt;=4),"Champions",AND(E5748&gt;=3,F5748&gt;=3,G5748&gt;=3),"Loyal Customers",AND(E5748&lt;=2,F5748&gt;=3),"At Risk",AND(E5748&lt;=2,F5748&lt;=2,G5748&lt;=2),"Lost",AND(E5748&gt;=4,F5748&lt;=2),"New/Promising",TRUE,"Needs Attention")</f>
        <v>Needs Attention</v>
      </c>
      <c r="I5748" s="3" t="str">
        <f t="shared" si="93"/>
        <v>Active</v>
      </c>
      <c r="J5748" s="3" t="str">
        <f>_xlfn.XLOOKUP(A5748,'Country_Lookup'!$D:$D,'Country_Lookup'!$E:$E)</f>
        <v>United Kingdom</v>
      </c>
    </row>
    <row r="5749" spans="1:10" x14ac:dyDescent="0.3">
      <c r="A5749">
        <v>18156</v>
      </c>
      <c r="B5749">
        <v>12</v>
      </c>
      <c r="C5749">
        <v>2</v>
      </c>
      <c r="D5749">
        <v>941.17000000000246</v>
      </c>
      <c r="E5749" cm="1">
        <f t="array" ref="E5749">_xlfn.IFS(B5749&lt;=PERCENTILE($B$3:$B$5882,0.2),5,B5749&lt;=PERCENTILE($B$3:$B$5882,0.4),4,B5749&lt;=PERCENTILE($B$3:$B$5882,0.6),3,B5749&lt;=PERCENTILE($B$3:$B$5882,0.8),2,TRUE,1)</f>
        <v>5</v>
      </c>
      <c r="F5749" cm="1">
        <f t="array" ref="F5749">_xlfn.IFS(C5749&lt;=PERCENTILE($C$3:$C$5882,0.2),1,C5749&lt;=PERCENTILE($C$3:$C$5882,0.4),2,C5749&lt;=PERCENTILE($C$3:$C$5882,0.6),3,C5749&lt;=PERCENTILE($C$3:$C$5882,0.8),4,TRUE,5)</f>
        <v>2</v>
      </c>
      <c r="G5749" cm="1">
        <f t="array" ref="G5749">_xlfn.IFS(D5749&lt;=PERCENTILE($D$3:$D$5882,0.2),1,D5749&lt;=PERCENTILE($D$3:$D$5882,0.4),2,D5749&lt;=PERCENTILE($D$3:$D$5882,0.6),3,D5749&lt;=PERCENTILE($D$3:$D$5882,0.8),4,TRUE,5)</f>
        <v>3</v>
      </c>
      <c r="H5749" s="3" t="str" cm="1">
        <f t="array" ref="H5749">_xlfn.IFS(AND(E5749&gt;=4,F5749&gt;=4,G5749&gt;=4),"Champions",AND(E5749&gt;=3,F5749&gt;=3,G5749&gt;=3),"Loyal Customers",AND(E5749&lt;=2,F5749&gt;=3),"At Risk",AND(E5749&lt;=2,F5749&lt;=2,G5749&lt;=2),"Lost",AND(E5749&gt;=4,F5749&lt;=2),"New/Promising",TRUE,"Needs Attention")</f>
        <v>New/Promising</v>
      </c>
      <c r="I5749" s="3" t="str">
        <f t="shared" si="93"/>
        <v>Active</v>
      </c>
      <c r="J5749" s="3" t="str">
        <f>_xlfn.XLOOKUP(A5749,'Country_Lookup'!$D:$D,'Country_Lookup'!$E:$E)</f>
        <v>United Kingdom</v>
      </c>
    </row>
    <row r="5750" spans="1:10" x14ac:dyDescent="0.3">
      <c r="A5750">
        <v>18157</v>
      </c>
      <c r="B5750">
        <v>571</v>
      </c>
      <c r="C5750">
        <v>1</v>
      </c>
      <c r="D5750">
        <v>215.35000000000008</v>
      </c>
      <c r="E5750" cm="1">
        <f t="array" ref="E5750">_xlfn.IFS(B5750&lt;=PERCENTILE($B$3:$B$5882,0.2),5,B5750&lt;=PERCENTILE($B$3:$B$5882,0.4),4,B5750&lt;=PERCENTILE($B$3:$B$5882,0.6),3,B5750&lt;=PERCENTILE($B$3:$B$5882,0.8),2,TRUE,1)</f>
        <v>1</v>
      </c>
      <c r="F5750" cm="1">
        <f t="array" ref="F5750">_xlfn.IFS(C5750&lt;=PERCENTILE($C$3:$C$5882,0.2),1,C5750&lt;=PERCENTILE($C$3:$C$5882,0.4),2,C5750&lt;=PERCENTILE($C$3:$C$5882,0.6),3,C5750&lt;=PERCENTILE($C$3:$C$5882,0.8),4,TRUE,5)</f>
        <v>1</v>
      </c>
      <c r="G5750" cm="1">
        <f t="array" ref="G5750">_xlfn.IFS(D5750&lt;=PERCENTILE($D$3:$D$5882,0.2),1,D5750&lt;=PERCENTILE($D$3:$D$5882,0.4),2,D5750&lt;=PERCENTILE($D$3:$D$5882,0.6),3,D5750&lt;=PERCENTILE($D$3:$D$5882,0.8),4,TRUE,5)</f>
        <v>1</v>
      </c>
      <c r="H5750" s="3" t="str" cm="1">
        <f t="array" ref="H5750">_xlfn.IFS(AND(E5750&gt;=4,F5750&gt;=4,G5750&gt;=4),"Champions",AND(E5750&gt;=3,F5750&gt;=3,G5750&gt;=3),"Loyal Customers",AND(E5750&lt;=2,F5750&gt;=3),"At Risk",AND(E5750&lt;=2,F5750&lt;=2,G5750&lt;=2),"Lost",AND(E5750&gt;=4,F5750&lt;=2),"New/Promising",TRUE,"Needs Attention")</f>
        <v>Lost</v>
      </c>
      <c r="I5750" s="3" t="str">
        <f t="shared" si="93"/>
        <v>Churned</v>
      </c>
      <c r="J5750" s="3" t="str">
        <f>_xlfn.XLOOKUP(A5750,'Country_Lookup'!$D:$D,'Country_Lookup'!$E:$E)</f>
        <v>United Kingdom</v>
      </c>
    </row>
    <row r="5751" spans="1:10" x14ac:dyDescent="0.3">
      <c r="A5751">
        <v>18158</v>
      </c>
      <c r="B5751">
        <v>9</v>
      </c>
      <c r="C5751">
        <v>2</v>
      </c>
      <c r="D5751">
        <v>453.39999999999981</v>
      </c>
      <c r="E5751" cm="1">
        <f t="array" ref="E5751">_xlfn.IFS(B5751&lt;=PERCENTILE($B$3:$B$5882,0.2),5,B5751&lt;=PERCENTILE($B$3:$B$5882,0.4),4,B5751&lt;=PERCENTILE($B$3:$B$5882,0.6),3,B5751&lt;=PERCENTILE($B$3:$B$5882,0.8),2,TRUE,1)</f>
        <v>5</v>
      </c>
      <c r="F5751" cm="1">
        <f t="array" ref="F5751">_xlfn.IFS(C5751&lt;=PERCENTILE($C$3:$C$5882,0.2),1,C5751&lt;=PERCENTILE($C$3:$C$5882,0.4),2,C5751&lt;=PERCENTILE($C$3:$C$5882,0.6),3,C5751&lt;=PERCENTILE($C$3:$C$5882,0.8),4,TRUE,5)</f>
        <v>2</v>
      </c>
      <c r="G5751" cm="1">
        <f t="array" ref="G5751">_xlfn.IFS(D5751&lt;=PERCENTILE($D$3:$D$5882,0.2),1,D5751&lt;=PERCENTILE($D$3:$D$5882,0.4),2,D5751&lt;=PERCENTILE($D$3:$D$5882,0.6),3,D5751&lt;=PERCENTILE($D$3:$D$5882,0.8),4,TRUE,5)</f>
        <v>2</v>
      </c>
      <c r="H5751" s="3" t="str" cm="1">
        <f t="array" ref="H5751">_xlfn.IFS(AND(E5751&gt;=4,F5751&gt;=4,G5751&gt;=4),"Champions",AND(E5751&gt;=3,F5751&gt;=3,G5751&gt;=3),"Loyal Customers",AND(E5751&lt;=2,F5751&gt;=3),"At Risk",AND(E5751&lt;=2,F5751&lt;=2,G5751&lt;=2),"Lost",AND(E5751&gt;=4,F5751&lt;=2),"New/Promising",TRUE,"Needs Attention")</f>
        <v>New/Promising</v>
      </c>
      <c r="I5751" s="3" t="str">
        <f t="shared" si="93"/>
        <v>Active</v>
      </c>
      <c r="J5751" s="3" t="str">
        <f>_xlfn.XLOOKUP(A5751,'Country_Lookup'!$D:$D,'Country_Lookup'!$E:$E)</f>
        <v>United Kingdom</v>
      </c>
    </row>
    <row r="5752" spans="1:10" x14ac:dyDescent="0.3">
      <c r="A5752">
        <v>18159</v>
      </c>
      <c r="B5752">
        <v>301</v>
      </c>
      <c r="C5752">
        <v>1</v>
      </c>
      <c r="D5752">
        <v>530.14999999999975</v>
      </c>
      <c r="E5752" cm="1">
        <f t="array" ref="E5752">_xlfn.IFS(B5752&lt;=PERCENTILE($B$3:$B$5882,0.2),5,B5752&lt;=PERCENTILE($B$3:$B$5882,0.4),4,B5752&lt;=PERCENTILE($B$3:$B$5882,0.6),3,B5752&lt;=PERCENTILE($B$3:$B$5882,0.8),2,TRUE,1)</f>
        <v>2</v>
      </c>
      <c r="F5752" cm="1">
        <f t="array" ref="F5752">_xlfn.IFS(C5752&lt;=PERCENTILE($C$3:$C$5882,0.2),1,C5752&lt;=PERCENTILE($C$3:$C$5882,0.4),2,C5752&lt;=PERCENTILE($C$3:$C$5882,0.6),3,C5752&lt;=PERCENTILE($C$3:$C$5882,0.8),4,TRUE,5)</f>
        <v>1</v>
      </c>
      <c r="G5752" cm="1">
        <f t="array" ref="G5752">_xlfn.IFS(D5752&lt;=PERCENTILE($D$3:$D$5882,0.2),1,D5752&lt;=PERCENTILE($D$3:$D$5882,0.4),2,D5752&lt;=PERCENTILE($D$3:$D$5882,0.6),3,D5752&lt;=PERCENTILE($D$3:$D$5882,0.8),4,TRUE,5)</f>
        <v>2</v>
      </c>
      <c r="H5752" s="3" t="str" cm="1">
        <f t="array" ref="H5752">_xlfn.IFS(AND(E5752&gt;=4,F5752&gt;=4,G5752&gt;=4),"Champions",AND(E5752&gt;=3,F5752&gt;=3,G5752&gt;=3),"Loyal Customers",AND(E5752&lt;=2,F5752&gt;=3),"At Risk",AND(E5752&lt;=2,F5752&lt;=2,G5752&lt;=2),"Lost",AND(E5752&gt;=4,F5752&lt;=2),"New/Promising",TRUE,"Needs Attention")</f>
        <v>Lost</v>
      </c>
      <c r="I5752" s="3" t="str">
        <f t="shared" si="93"/>
        <v>Churned</v>
      </c>
      <c r="J5752" s="3" t="str">
        <f>_xlfn.XLOOKUP(A5752,'Country_Lookup'!$D:$D,'Country_Lookup'!$E:$E)</f>
        <v>United Kingdom</v>
      </c>
    </row>
    <row r="5753" spans="1:10" x14ac:dyDescent="0.3">
      <c r="A5753">
        <v>18160</v>
      </c>
      <c r="B5753">
        <v>57</v>
      </c>
      <c r="C5753">
        <v>3</v>
      </c>
      <c r="D5753">
        <v>1003.8799999999989</v>
      </c>
      <c r="E5753" cm="1">
        <f t="array" ref="E5753">_xlfn.IFS(B5753&lt;=PERCENTILE($B$3:$B$5882,0.2),5,B5753&lt;=PERCENTILE($B$3:$B$5882,0.4),4,B5753&lt;=PERCENTILE($B$3:$B$5882,0.6),3,B5753&lt;=PERCENTILE($B$3:$B$5882,0.8),2,TRUE,1)</f>
        <v>4</v>
      </c>
      <c r="F5753" cm="1">
        <f t="array" ref="F5753">_xlfn.IFS(C5753&lt;=PERCENTILE($C$3:$C$5882,0.2),1,C5753&lt;=PERCENTILE($C$3:$C$5882,0.4),2,C5753&lt;=PERCENTILE($C$3:$C$5882,0.6),3,C5753&lt;=PERCENTILE($C$3:$C$5882,0.8),4,TRUE,5)</f>
        <v>3</v>
      </c>
      <c r="G5753" cm="1">
        <f t="array" ref="G5753">_xlfn.IFS(D5753&lt;=PERCENTILE($D$3:$D$5882,0.2),1,D5753&lt;=PERCENTILE($D$3:$D$5882,0.4),2,D5753&lt;=PERCENTILE($D$3:$D$5882,0.6),3,D5753&lt;=PERCENTILE($D$3:$D$5882,0.8),4,TRUE,5)</f>
        <v>3</v>
      </c>
      <c r="H5753" s="3" t="str" cm="1">
        <f t="array" ref="H5753">_xlfn.IFS(AND(E5753&gt;=4,F5753&gt;=4,G5753&gt;=4),"Champions",AND(E5753&gt;=3,F5753&gt;=3,G5753&gt;=3),"Loyal Customers",AND(E5753&lt;=2,F5753&gt;=3),"At Risk",AND(E5753&lt;=2,F5753&lt;=2,G5753&lt;=2),"Lost",AND(E5753&gt;=4,F5753&lt;=2),"New/Promising",TRUE,"Needs Attention")</f>
        <v>Loyal Customers</v>
      </c>
      <c r="I5753" s="3" t="str">
        <f t="shared" si="93"/>
        <v>Active</v>
      </c>
      <c r="J5753" s="3" t="str">
        <f>_xlfn.XLOOKUP(A5753,'Country_Lookup'!$D:$D,'Country_Lookup'!$E:$E)</f>
        <v>United Kingdom</v>
      </c>
    </row>
    <row r="5754" spans="1:10" x14ac:dyDescent="0.3">
      <c r="A5754">
        <v>18161</v>
      </c>
      <c r="B5754">
        <v>15</v>
      </c>
      <c r="C5754">
        <v>6</v>
      </c>
      <c r="D5754">
        <v>1803.1000000000031</v>
      </c>
      <c r="E5754" cm="1">
        <f t="array" ref="E5754">_xlfn.IFS(B5754&lt;=PERCENTILE($B$3:$B$5882,0.2),5,B5754&lt;=PERCENTILE($B$3:$B$5882,0.4),4,B5754&lt;=PERCENTILE($B$3:$B$5882,0.6),3,B5754&lt;=PERCENTILE($B$3:$B$5882,0.8),2,TRUE,1)</f>
        <v>5</v>
      </c>
      <c r="F5754" cm="1">
        <f t="array" ref="F5754">_xlfn.IFS(C5754&lt;=PERCENTILE($C$3:$C$5882,0.2),1,C5754&lt;=PERCENTILE($C$3:$C$5882,0.4),2,C5754&lt;=PERCENTILE($C$3:$C$5882,0.6),3,C5754&lt;=PERCENTILE($C$3:$C$5882,0.8),4,TRUE,5)</f>
        <v>4</v>
      </c>
      <c r="G5754" cm="1">
        <f t="array" ref="G5754">_xlfn.IFS(D5754&lt;=PERCENTILE($D$3:$D$5882,0.2),1,D5754&lt;=PERCENTILE($D$3:$D$5882,0.4),2,D5754&lt;=PERCENTILE($D$3:$D$5882,0.6),3,D5754&lt;=PERCENTILE($D$3:$D$5882,0.8),4,TRUE,5)</f>
        <v>4</v>
      </c>
      <c r="H5754" s="3" t="str" cm="1">
        <f t="array" ref="H5754">_xlfn.IFS(AND(E5754&gt;=4,F5754&gt;=4,G5754&gt;=4),"Champions",AND(E5754&gt;=3,F5754&gt;=3,G5754&gt;=3),"Loyal Customers",AND(E5754&lt;=2,F5754&gt;=3),"At Risk",AND(E5754&lt;=2,F5754&lt;=2,G5754&lt;=2),"Lost",AND(E5754&gt;=4,F5754&lt;=2),"New/Promising",TRUE,"Needs Attention")</f>
        <v>Champions</v>
      </c>
      <c r="I5754" s="3" t="str">
        <f t="shared" si="93"/>
        <v>Active</v>
      </c>
      <c r="J5754" s="3" t="str">
        <f>_xlfn.XLOOKUP(A5754,'Country_Lookup'!$D:$D,'Country_Lookup'!$E:$E)</f>
        <v>United Kingdom</v>
      </c>
    </row>
    <row r="5755" spans="1:10" x14ac:dyDescent="0.3">
      <c r="A5755">
        <v>18162</v>
      </c>
      <c r="B5755">
        <v>732</v>
      </c>
      <c r="C5755">
        <v>1</v>
      </c>
      <c r="D5755">
        <v>379.15999999999991</v>
      </c>
      <c r="E5755" cm="1">
        <f t="array" ref="E5755">_xlfn.IFS(B5755&lt;=PERCENTILE($B$3:$B$5882,0.2),5,B5755&lt;=PERCENTILE($B$3:$B$5882,0.4),4,B5755&lt;=PERCENTILE($B$3:$B$5882,0.6),3,B5755&lt;=PERCENTILE($B$3:$B$5882,0.8),2,TRUE,1)</f>
        <v>1</v>
      </c>
      <c r="F5755" cm="1">
        <f t="array" ref="F5755">_xlfn.IFS(C5755&lt;=PERCENTILE($C$3:$C$5882,0.2),1,C5755&lt;=PERCENTILE($C$3:$C$5882,0.4),2,C5755&lt;=PERCENTILE($C$3:$C$5882,0.6),3,C5755&lt;=PERCENTILE($C$3:$C$5882,0.8),4,TRUE,5)</f>
        <v>1</v>
      </c>
      <c r="G5755" cm="1">
        <f t="array" ref="G5755">_xlfn.IFS(D5755&lt;=PERCENTILE($D$3:$D$5882,0.2),1,D5755&lt;=PERCENTILE($D$3:$D$5882,0.4),2,D5755&lt;=PERCENTILE($D$3:$D$5882,0.6),3,D5755&lt;=PERCENTILE($D$3:$D$5882,0.8),4,TRUE,5)</f>
        <v>2</v>
      </c>
      <c r="H5755" s="3" t="str" cm="1">
        <f t="array" ref="H5755">_xlfn.IFS(AND(E5755&gt;=4,F5755&gt;=4,G5755&gt;=4),"Champions",AND(E5755&gt;=3,F5755&gt;=3,G5755&gt;=3),"Loyal Customers",AND(E5755&lt;=2,F5755&gt;=3),"At Risk",AND(E5755&lt;=2,F5755&lt;=2,G5755&lt;=2),"Lost",AND(E5755&gt;=4,F5755&lt;=2),"New/Promising",TRUE,"Needs Attention")</f>
        <v>Lost</v>
      </c>
      <c r="I5755" s="3" t="str">
        <f t="shared" si="93"/>
        <v>Churned</v>
      </c>
      <c r="J5755" s="3" t="str">
        <f>_xlfn.XLOOKUP(A5755,'Country_Lookup'!$D:$D,'Country_Lookup'!$E:$E)</f>
        <v>United Kingdom</v>
      </c>
    </row>
    <row r="5756" spans="1:10" x14ac:dyDescent="0.3">
      <c r="A5756">
        <v>18163</v>
      </c>
      <c r="B5756">
        <v>584</v>
      </c>
      <c r="C5756">
        <v>1</v>
      </c>
      <c r="D5756">
        <v>728.84</v>
      </c>
      <c r="E5756" cm="1">
        <f t="array" ref="E5756">_xlfn.IFS(B5756&lt;=PERCENTILE($B$3:$B$5882,0.2),5,B5756&lt;=PERCENTILE($B$3:$B$5882,0.4),4,B5756&lt;=PERCENTILE($B$3:$B$5882,0.6),3,B5756&lt;=PERCENTILE($B$3:$B$5882,0.8),2,TRUE,1)</f>
        <v>1</v>
      </c>
      <c r="F5756" cm="1">
        <f t="array" ref="F5756">_xlfn.IFS(C5756&lt;=PERCENTILE($C$3:$C$5882,0.2),1,C5756&lt;=PERCENTILE($C$3:$C$5882,0.4),2,C5756&lt;=PERCENTILE($C$3:$C$5882,0.6),3,C5756&lt;=PERCENTILE($C$3:$C$5882,0.8),4,TRUE,5)</f>
        <v>1</v>
      </c>
      <c r="G5756" cm="1">
        <f t="array" ref="G5756">_xlfn.IFS(D5756&lt;=PERCENTILE($D$3:$D$5882,0.2),1,D5756&lt;=PERCENTILE($D$3:$D$5882,0.4),2,D5756&lt;=PERCENTILE($D$3:$D$5882,0.6),3,D5756&lt;=PERCENTILE($D$3:$D$5882,0.8),4,TRUE,5)</f>
        <v>3</v>
      </c>
      <c r="H5756" s="3" t="str" cm="1">
        <f t="array" ref="H5756">_xlfn.IFS(AND(E5756&gt;=4,F5756&gt;=4,G5756&gt;=4),"Champions",AND(E5756&gt;=3,F5756&gt;=3,G5756&gt;=3),"Loyal Customers",AND(E5756&lt;=2,F5756&gt;=3),"At Risk",AND(E5756&lt;=2,F5756&lt;=2,G5756&lt;=2),"Lost",AND(E5756&gt;=4,F5756&lt;=2),"New/Promising",TRUE,"Needs Attention")</f>
        <v>Needs Attention</v>
      </c>
      <c r="I5756" s="3" t="str">
        <f t="shared" si="93"/>
        <v>Churned</v>
      </c>
      <c r="J5756" s="3" t="str">
        <f>_xlfn.XLOOKUP(A5756,'Country_Lookup'!$D:$D,'Country_Lookup'!$E:$E)</f>
        <v>United Kingdom</v>
      </c>
    </row>
    <row r="5757" spans="1:10" x14ac:dyDescent="0.3">
      <c r="A5757">
        <v>18164</v>
      </c>
      <c r="B5757">
        <v>37</v>
      </c>
      <c r="C5757">
        <v>1</v>
      </c>
      <c r="D5757">
        <v>399.64999999999986</v>
      </c>
      <c r="E5757" cm="1">
        <f t="array" ref="E5757">_xlfn.IFS(B5757&lt;=PERCENTILE($B$3:$B$5882,0.2),5,B5757&lt;=PERCENTILE($B$3:$B$5882,0.4),4,B5757&lt;=PERCENTILE($B$3:$B$5882,0.6),3,B5757&lt;=PERCENTILE($B$3:$B$5882,0.8),2,TRUE,1)</f>
        <v>4</v>
      </c>
      <c r="F5757" cm="1">
        <f t="array" ref="F5757">_xlfn.IFS(C5757&lt;=PERCENTILE($C$3:$C$5882,0.2),1,C5757&lt;=PERCENTILE($C$3:$C$5882,0.4),2,C5757&lt;=PERCENTILE($C$3:$C$5882,0.6),3,C5757&lt;=PERCENTILE($C$3:$C$5882,0.8),4,TRUE,5)</f>
        <v>1</v>
      </c>
      <c r="G5757" cm="1">
        <f t="array" ref="G5757">_xlfn.IFS(D5757&lt;=PERCENTILE($D$3:$D$5882,0.2),1,D5757&lt;=PERCENTILE($D$3:$D$5882,0.4),2,D5757&lt;=PERCENTILE($D$3:$D$5882,0.6),3,D5757&lt;=PERCENTILE($D$3:$D$5882,0.8),4,TRUE,5)</f>
        <v>2</v>
      </c>
      <c r="H5757" s="3" t="str" cm="1">
        <f t="array" ref="H5757">_xlfn.IFS(AND(E5757&gt;=4,F5757&gt;=4,G5757&gt;=4),"Champions",AND(E5757&gt;=3,F5757&gt;=3,G5757&gt;=3),"Loyal Customers",AND(E5757&lt;=2,F5757&gt;=3),"At Risk",AND(E5757&lt;=2,F5757&lt;=2,G5757&lt;=2),"Lost",AND(E5757&gt;=4,F5757&lt;=2),"New/Promising",TRUE,"Needs Attention")</f>
        <v>New/Promising</v>
      </c>
      <c r="I5757" s="3" t="str">
        <f t="shared" si="93"/>
        <v>Active</v>
      </c>
      <c r="J5757" s="3" t="str">
        <f>_xlfn.XLOOKUP(A5757,'Country_Lookup'!$D:$D,'Country_Lookup'!$E:$E)</f>
        <v>United Kingdom</v>
      </c>
    </row>
    <row r="5758" spans="1:10" x14ac:dyDescent="0.3">
      <c r="A5758">
        <v>18165</v>
      </c>
      <c r="B5758">
        <v>177</v>
      </c>
      <c r="C5758">
        <v>1</v>
      </c>
      <c r="D5758">
        <v>302.46000000000004</v>
      </c>
      <c r="E5758" cm="1">
        <f t="array" ref="E5758">_xlfn.IFS(B5758&lt;=PERCENTILE($B$3:$B$5882,0.2),5,B5758&lt;=PERCENTILE($B$3:$B$5882,0.4),4,B5758&lt;=PERCENTILE($B$3:$B$5882,0.6),3,B5758&lt;=PERCENTILE($B$3:$B$5882,0.8),2,TRUE,1)</f>
        <v>3</v>
      </c>
      <c r="F5758" cm="1">
        <f t="array" ref="F5758">_xlfn.IFS(C5758&lt;=PERCENTILE($C$3:$C$5882,0.2),1,C5758&lt;=PERCENTILE($C$3:$C$5882,0.4),2,C5758&lt;=PERCENTILE($C$3:$C$5882,0.6),3,C5758&lt;=PERCENTILE($C$3:$C$5882,0.8),4,TRUE,5)</f>
        <v>1</v>
      </c>
      <c r="G5758" cm="1">
        <f t="array" ref="G5758">_xlfn.IFS(D5758&lt;=PERCENTILE($D$3:$D$5882,0.2),1,D5758&lt;=PERCENTILE($D$3:$D$5882,0.4),2,D5758&lt;=PERCENTILE($D$3:$D$5882,0.6),3,D5758&lt;=PERCENTILE($D$3:$D$5882,0.8),4,TRUE,5)</f>
        <v>2</v>
      </c>
      <c r="H5758" s="3" t="str" cm="1">
        <f t="array" ref="H5758">_xlfn.IFS(AND(E5758&gt;=4,F5758&gt;=4,G5758&gt;=4),"Champions",AND(E5758&gt;=3,F5758&gt;=3,G5758&gt;=3),"Loyal Customers",AND(E5758&lt;=2,F5758&gt;=3),"At Risk",AND(E5758&lt;=2,F5758&lt;=2,G5758&lt;=2),"Lost",AND(E5758&gt;=4,F5758&lt;=2),"New/Promising",TRUE,"Needs Attention")</f>
        <v>Needs Attention</v>
      </c>
      <c r="I5758" s="3" t="str">
        <f t="shared" si="93"/>
        <v>Churned</v>
      </c>
      <c r="J5758" s="3" t="str">
        <f>_xlfn.XLOOKUP(A5758,'Country_Lookup'!$D:$D,'Country_Lookup'!$E:$E)</f>
        <v>United Kingdom</v>
      </c>
    </row>
    <row r="5759" spans="1:10" x14ac:dyDescent="0.3">
      <c r="A5759">
        <v>18166</v>
      </c>
      <c r="B5759">
        <v>623</v>
      </c>
      <c r="C5759">
        <v>1</v>
      </c>
      <c r="D5759">
        <v>175.5</v>
      </c>
      <c r="E5759" cm="1">
        <f t="array" ref="E5759">_xlfn.IFS(B5759&lt;=PERCENTILE($B$3:$B$5882,0.2),5,B5759&lt;=PERCENTILE($B$3:$B$5882,0.4),4,B5759&lt;=PERCENTILE($B$3:$B$5882,0.6),3,B5759&lt;=PERCENTILE($B$3:$B$5882,0.8),2,TRUE,1)</f>
        <v>1</v>
      </c>
      <c r="F5759" cm="1">
        <f t="array" ref="F5759">_xlfn.IFS(C5759&lt;=PERCENTILE($C$3:$C$5882,0.2),1,C5759&lt;=PERCENTILE($C$3:$C$5882,0.4),2,C5759&lt;=PERCENTILE($C$3:$C$5882,0.6),3,C5759&lt;=PERCENTILE($C$3:$C$5882,0.8),4,TRUE,5)</f>
        <v>1</v>
      </c>
      <c r="G5759" cm="1">
        <f t="array" ref="G5759">_xlfn.IFS(D5759&lt;=PERCENTILE($D$3:$D$5882,0.2),1,D5759&lt;=PERCENTILE($D$3:$D$5882,0.4),2,D5759&lt;=PERCENTILE($D$3:$D$5882,0.6),3,D5759&lt;=PERCENTILE($D$3:$D$5882,0.8),4,TRUE,5)</f>
        <v>1</v>
      </c>
      <c r="H5759" s="3" t="str" cm="1">
        <f t="array" ref="H5759">_xlfn.IFS(AND(E5759&gt;=4,F5759&gt;=4,G5759&gt;=4),"Champions",AND(E5759&gt;=3,F5759&gt;=3,G5759&gt;=3),"Loyal Customers",AND(E5759&lt;=2,F5759&gt;=3),"At Risk",AND(E5759&lt;=2,F5759&lt;=2,G5759&lt;=2),"Lost",AND(E5759&gt;=4,F5759&lt;=2),"New/Promising",TRUE,"Needs Attention")</f>
        <v>Lost</v>
      </c>
      <c r="I5759" s="3" t="str">
        <f t="shared" si="93"/>
        <v>Churned</v>
      </c>
      <c r="J5759" s="3" t="str">
        <f>_xlfn.XLOOKUP(A5759,'Country_Lookup'!$D:$D,'Country_Lookup'!$E:$E)</f>
        <v>United Kingdom</v>
      </c>
    </row>
    <row r="5760" spans="1:10" x14ac:dyDescent="0.3">
      <c r="A5760">
        <v>18167</v>
      </c>
      <c r="B5760">
        <v>23</v>
      </c>
      <c r="C5760">
        <v>3</v>
      </c>
      <c r="D5760">
        <v>1384.8600000000004</v>
      </c>
      <c r="E5760" cm="1">
        <f t="array" ref="E5760">_xlfn.IFS(B5760&lt;=PERCENTILE($B$3:$B$5882,0.2),5,B5760&lt;=PERCENTILE($B$3:$B$5882,0.4),4,B5760&lt;=PERCENTILE($B$3:$B$5882,0.6),3,B5760&lt;=PERCENTILE($B$3:$B$5882,0.8),2,TRUE,1)</f>
        <v>4</v>
      </c>
      <c r="F5760" cm="1">
        <f t="array" ref="F5760">_xlfn.IFS(C5760&lt;=PERCENTILE($C$3:$C$5882,0.2),1,C5760&lt;=PERCENTILE($C$3:$C$5882,0.4),2,C5760&lt;=PERCENTILE($C$3:$C$5882,0.6),3,C5760&lt;=PERCENTILE($C$3:$C$5882,0.8),4,TRUE,5)</f>
        <v>3</v>
      </c>
      <c r="G5760" cm="1">
        <f t="array" ref="G5760">_xlfn.IFS(D5760&lt;=PERCENTILE($D$3:$D$5882,0.2),1,D5760&lt;=PERCENTILE($D$3:$D$5882,0.4),2,D5760&lt;=PERCENTILE($D$3:$D$5882,0.6),3,D5760&lt;=PERCENTILE($D$3:$D$5882,0.8),4,TRUE,5)</f>
        <v>4</v>
      </c>
      <c r="H5760" s="3" t="str" cm="1">
        <f t="array" ref="H5760">_xlfn.IFS(AND(E5760&gt;=4,F5760&gt;=4,G5760&gt;=4),"Champions",AND(E5760&gt;=3,F5760&gt;=3,G5760&gt;=3),"Loyal Customers",AND(E5760&lt;=2,F5760&gt;=3),"At Risk",AND(E5760&lt;=2,F5760&lt;=2,G5760&lt;=2),"Lost",AND(E5760&gt;=4,F5760&lt;=2),"New/Promising",TRUE,"Needs Attention")</f>
        <v>Loyal Customers</v>
      </c>
      <c r="I5760" s="3" t="str">
        <f t="shared" si="93"/>
        <v>Active</v>
      </c>
      <c r="J5760" s="3" t="str">
        <f>_xlfn.XLOOKUP(A5760,'Country_Lookup'!$D:$D,'Country_Lookup'!$E:$E)</f>
        <v>United Kingdom</v>
      </c>
    </row>
    <row r="5761" spans="1:10" x14ac:dyDescent="0.3">
      <c r="A5761">
        <v>18168</v>
      </c>
      <c r="B5761">
        <v>176</v>
      </c>
      <c r="C5761">
        <v>16</v>
      </c>
      <c r="D5761">
        <v>3770.2700000000145</v>
      </c>
      <c r="E5761" cm="1">
        <f t="array" ref="E5761">_xlfn.IFS(B5761&lt;=PERCENTILE($B$3:$B$5882,0.2),5,B5761&lt;=PERCENTILE($B$3:$B$5882,0.4),4,B5761&lt;=PERCENTILE($B$3:$B$5882,0.6),3,B5761&lt;=PERCENTILE($B$3:$B$5882,0.8),2,TRUE,1)</f>
        <v>3</v>
      </c>
      <c r="F5761" cm="1">
        <f t="array" ref="F5761">_xlfn.IFS(C5761&lt;=PERCENTILE($C$3:$C$5882,0.2),1,C5761&lt;=PERCENTILE($C$3:$C$5882,0.4),2,C5761&lt;=PERCENTILE($C$3:$C$5882,0.6),3,C5761&lt;=PERCENTILE($C$3:$C$5882,0.8),4,TRUE,5)</f>
        <v>5</v>
      </c>
      <c r="G5761" cm="1">
        <f t="array" ref="G5761">_xlfn.IFS(D5761&lt;=PERCENTILE($D$3:$D$5882,0.2),1,D5761&lt;=PERCENTILE($D$3:$D$5882,0.4),2,D5761&lt;=PERCENTILE($D$3:$D$5882,0.6),3,D5761&lt;=PERCENTILE($D$3:$D$5882,0.8),4,TRUE,5)</f>
        <v>5</v>
      </c>
      <c r="H5761" s="3" t="str" cm="1">
        <f t="array" ref="H5761">_xlfn.IFS(AND(E5761&gt;=4,F5761&gt;=4,G5761&gt;=4),"Champions",AND(E5761&gt;=3,F5761&gt;=3,G5761&gt;=3),"Loyal Customers",AND(E5761&lt;=2,F5761&gt;=3),"At Risk",AND(E5761&lt;=2,F5761&lt;=2,G5761&lt;=2),"Lost",AND(E5761&gt;=4,F5761&lt;=2),"New/Promising",TRUE,"Needs Attention")</f>
        <v>Loyal Customers</v>
      </c>
      <c r="I5761" s="3" t="str">
        <f t="shared" si="93"/>
        <v>Churned</v>
      </c>
      <c r="J5761" s="3" t="str">
        <f>_xlfn.XLOOKUP(A5761,'Country_Lookup'!$D:$D,'Country_Lookup'!$E:$E)</f>
        <v>United Kingdom</v>
      </c>
    </row>
    <row r="5762" spans="1:10" x14ac:dyDescent="0.3">
      <c r="A5762">
        <v>18169</v>
      </c>
      <c r="B5762">
        <v>60</v>
      </c>
      <c r="C5762">
        <v>1</v>
      </c>
      <c r="D5762">
        <v>202.65000000000006</v>
      </c>
      <c r="E5762" cm="1">
        <f t="array" ref="E5762">_xlfn.IFS(B5762&lt;=PERCENTILE($B$3:$B$5882,0.2),5,B5762&lt;=PERCENTILE($B$3:$B$5882,0.4),4,B5762&lt;=PERCENTILE($B$3:$B$5882,0.6),3,B5762&lt;=PERCENTILE($B$3:$B$5882,0.8),2,TRUE,1)</f>
        <v>3</v>
      </c>
      <c r="F5762" cm="1">
        <f t="array" ref="F5762">_xlfn.IFS(C5762&lt;=PERCENTILE($C$3:$C$5882,0.2),1,C5762&lt;=PERCENTILE($C$3:$C$5882,0.4),2,C5762&lt;=PERCENTILE($C$3:$C$5882,0.6),3,C5762&lt;=PERCENTILE($C$3:$C$5882,0.8),4,TRUE,5)</f>
        <v>1</v>
      </c>
      <c r="G5762" cm="1">
        <f t="array" ref="G5762">_xlfn.IFS(D5762&lt;=PERCENTILE($D$3:$D$5882,0.2),1,D5762&lt;=PERCENTILE($D$3:$D$5882,0.4),2,D5762&lt;=PERCENTILE($D$3:$D$5882,0.6),3,D5762&lt;=PERCENTILE($D$3:$D$5882,0.8),4,TRUE,5)</f>
        <v>1</v>
      </c>
      <c r="H5762" s="3" t="str" cm="1">
        <f t="array" ref="H5762">_xlfn.IFS(AND(E5762&gt;=4,F5762&gt;=4,G5762&gt;=4),"Champions",AND(E5762&gt;=3,F5762&gt;=3,G5762&gt;=3),"Loyal Customers",AND(E5762&lt;=2,F5762&gt;=3),"At Risk",AND(E5762&lt;=2,F5762&lt;=2,G5762&lt;=2),"Lost",AND(E5762&gt;=4,F5762&lt;=2),"New/Promising",TRUE,"Needs Attention")</f>
        <v>Needs Attention</v>
      </c>
      <c r="I5762" s="3" t="str">
        <f t="shared" si="93"/>
        <v>Active</v>
      </c>
      <c r="J5762" s="3" t="str">
        <f>_xlfn.XLOOKUP(A5762,'Country_Lookup'!$D:$D,'Country_Lookup'!$E:$E)</f>
        <v>United Kingdom</v>
      </c>
    </row>
    <row r="5763" spans="1:10" x14ac:dyDescent="0.3">
      <c r="A5763">
        <v>18170</v>
      </c>
      <c r="B5763">
        <v>33</v>
      </c>
      <c r="C5763">
        <v>9</v>
      </c>
      <c r="D5763">
        <v>2877.9999999999995</v>
      </c>
      <c r="E5763" cm="1">
        <f t="array" ref="E5763">_xlfn.IFS(B5763&lt;=PERCENTILE($B$3:$B$5882,0.2),5,B5763&lt;=PERCENTILE($B$3:$B$5882,0.4),4,B5763&lt;=PERCENTILE($B$3:$B$5882,0.6),3,B5763&lt;=PERCENTILE($B$3:$B$5882,0.8),2,TRUE,1)</f>
        <v>4</v>
      </c>
      <c r="F5763" cm="1">
        <f t="array" ref="F5763">_xlfn.IFS(C5763&lt;=PERCENTILE($C$3:$C$5882,0.2),1,C5763&lt;=PERCENTILE($C$3:$C$5882,0.4),2,C5763&lt;=PERCENTILE($C$3:$C$5882,0.6),3,C5763&lt;=PERCENTILE($C$3:$C$5882,0.8),4,TRUE,5)</f>
        <v>5</v>
      </c>
      <c r="G5763" cm="1">
        <f t="array" ref="G5763">_xlfn.IFS(D5763&lt;=PERCENTILE($D$3:$D$5882,0.2),1,D5763&lt;=PERCENTILE($D$3:$D$5882,0.4),2,D5763&lt;=PERCENTILE($D$3:$D$5882,0.6),3,D5763&lt;=PERCENTILE($D$3:$D$5882,0.8),4,TRUE,5)</f>
        <v>4</v>
      </c>
      <c r="H5763" s="3" t="str" cm="1">
        <f t="array" ref="H5763">_xlfn.IFS(AND(E5763&gt;=4,F5763&gt;=4,G5763&gt;=4),"Champions",AND(E5763&gt;=3,F5763&gt;=3,G5763&gt;=3),"Loyal Customers",AND(E5763&lt;=2,F5763&gt;=3),"At Risk",AND(E5763&lt;=2,F5763&lt;=2,G5763&lt;=2),"Lost",AND(E5763&gt;=4,F5763&lt;=2),"New/Promising",TRUE,"Needs Attention")</f>
        <v>Champions</v>
      </c>
      <c r="I5763" s="3" t="str">
        <f t="shared" ref="I5763:I5826" si="94">IF(B5763&gt;90,"Churned","Active")</f>
        <v>Active</v>
      </c>
      <c r="J5763" s="3" t="str">
        <f>_xlfn.XLOOKUP(A5763,'Country_Lookup'!$D:$D,'Country_Lookup'!$E:$E)</f>
        <v>United Kingdom</v>
      </c>
    </row>
    <row r="5764" spans="1:10" x14ac:dyDescent="0.3">
      <c r="A5764">
        <v>18171</v>
      </c>
      <c r="B5764">
        <v>58</v>
      </c>
      <c r="C5764">
        <v>9</v>
      </c>
      <c r="D5764">
        <v>2437.3099999999972</v>
      </c>
      <c r="E5764" cm="1">
        <f t="array" ref="E5764">_xlfn.IFS(B5764&lt;=PERCENTILE($B$3:$B$5882,0.2),5,B5764&lt;=PERCENTILE($B$3:$B$5882,0.4),4,B5764&lt;=PERCENTILE($B$3:$B$5882,0.6),3,B5764&lt;=PERCENTILE($B$3:$B$5882,0.8),2,TRUE,1)</f>
        <v>4</v>
      </c>
      <c r="F5764" cm="1">
        <f t="array" ref="F5764">_xlfn.IFS(C5764&lt;=PERCENTILE($C$3:$C$5882,0.2),1,C5764&lt;=PERCENTILE($C$3:$C$5882,0.4),2,C5764&lt;=PERCENTILE($C$3:$C$5882,0.6),3,C5764&lt;=PERCENTILE($C$3:$C$5882,0.8),4,TRUE,5)</f>
        <v>5</v>
      </c>
      <c r="G5764" cm="1">
        <f t="array" ref="G5764">_xlfn.IFS(D5764&lt;=PERCENTILE($D$3:$D$5882,0.2),1,D5764&lt;=PERCENTILE($D$3:$D$5882,0.4),2,D5764&lt;=PERCENTILE($D$3:$D$5882,0.6),3,D5764&lt;=PERCENTILE($D$3:$D$5882,0.8),4,TRUE,5)</f>
        <v>4</v>
      </c>
      <c r="H5764" s="3" t="str" cm="1">
        <f t="array" ref="H5764">_xlfn.IFS(AND(E5764&gt;=4,F5764&gt;=4,G5764&gt;=4),"Champions",AND(E5764&gt;=3,F5764&gt;=3,G5764&gt;=3),"Loyal Customers",AND(E5764&lt;=2,F5764&gt;=3),"At Risk",AND(E5764&lt;=2,F5764&lt;=2,G5764&lt;=2),"Lost",AND(E5764&gt;=4,F5764&lt;=2),"New/Promising",TRUE,"Needs Attention")</f>
        <v>Champions</v>
      </c>
      <c r="I5764" s="3" t="str">
        <f t="shared" si="94"/>
        <v>Active</v>
      </c>
      <c r="J5764" s="3" t="str">
        <f>_xlfn.XLOOKUP(A5764,'Country_Lookup'!$D:$D,'Country_Lookup'!$E:$E)</f>
        <v>United Kingdom</v>
      </c>
    </row>
    <row r="5765" spans="1:10" x14ac:dyDescent="0.3">
      <c r="A5765">
        <v>18172</v>
      </c>
      <c r="B5765">
        <v>14</v>
      </c>
      <c r="C5765">
        <v>52</v>
      </c>
      <c r="D5765">
        <v>17479.839999999898</v>
      </c>
      <c r="E5765" cm="1">
        <f t="array" ref="E5765">_xlfn.IFS(B5765&lt;=PERCENTILE($B$3:$B$5882,0.2),5,B5765&lt;=PERCENTILE($B$3:$B$5882,0.4),4,B5765&lt;=PERCENTILE($B$3:$B$5882,0.6),3,B5765&lt;=PERCENTILE($B$3:$B$5882,0.8),2,TRUE,1)</f>
        <v>5</v>
      </c>
      <c r="F5765" cm="1">
        <f t="array" ref="F5765">_xlfn.IFS(C5765&lt;=PERCENTILE($C$3:$C$5882,0.2),1,C5765&lt;=PERCENTILE($C$3:$C$5882,0.4),2,C5765&lt;=PERCENTILE($C$3:$C$5882,0.6),3,C5765&lt;=PERCENTILE($C$3:$C$5882,0.8),4,TRUE,5)</f>
        <v>5</v>
      </c>
      <c r="G5765" cm="1">
        <f t="array" ref="G5765">_xlfn.IFS(D5765&lt;=PERCENTILE($D$3:$D$5882,0.2),1,D5765&lt;=PERCENTILE($D$3:$D$5882,0.4),2,D5765&lt;=PERCENTILE($D$3:$D$5882,0.6),3,D5765&lt;=PERCENTILE($D$3:$D$5882,0.8),4,TRUE,5)</f>
        <v>5</v>
      </c>
      <c r="H5765" s="3" t="str" cm="1">
        <f t="array" ref="H5765">_xlfn.IFS(AND(E5765&gt;=4,F5765&gt;=4,G5765&gt;=4),"Champions",AND(E5765&gt;=3,F5765&gt;=3,G5765&gt;=3),"Loyal Customers",AND(E5765&lt;=2,F5765&gt;=3),"At Risk",AND(E5765&lt;=2,F5765&lt;=2,G5765&lt;=2),"Lost",AND(E5765&gt;=4,F5765&lt;=2),"New/Promising",TRUE,"Needs Attention")</f>
        <v>Champions</v>
      </c>
      <c r="I5765" s="3" t="str">
        <f t="shared" si="94"/>
        <v>Active</v>
      </c>
      <c r="J5765" s="3" t="str">
        <f>_xlfn.XLOOKUP(A5765,'Country_Lookup'!$D:$D,'Country_Lookup'!$E:$E)</f>
        <v>United Kingdom</v>
      </c>
    </row>
    <row r="5766" spans="1:10" x14ac:dyDescent="0.3">
      <c r="A5766">
        <v>18173</v>
      </c>
      <c r="B5766">
        <v>86</v>
      </c>
      <c r="C5766">
        <v>5</v>
      </c>
      <c r="D5766">
        <v>2696.36</v>
      </c>
      <c r="E5766" cm="1">
        <f t="array" ref="E5766">_xlfn.IFS(B5766&lt;=PERCENTILE($B$3:$B$5882,0.2),5,B5766&lt;=PERCENTILE($B$3:$B$5882,0.4),4,B5766&lt;=PERCENTILE($B$3:$B$5882,0.6),3,B5766&lt;=PERCENTILE($B$3:$B$5882,0.8),2,TRUE,1)</f>
        <v>3</v>
      </c>
      <c r="F5766" cm="1">
        <f t="array" ref="F5766">_xlfn.IFS(C5766&lt;=PERCENTILE($C$3:$C$5882,0.2),1,C5766&lt;=PERCENTILE($C$3:$C$5882,0.4),2,C5766&lt;=PERCENTILE($C$3:$C$5882,0.6),3,C5766&lt;=PERCENTILE($C$3:$C$5882,0.8),4,TRUE,5)</f>
        <v>4</v>
      </c>
      <c r="G5766" cm="1">
        <f t="array" ref="G5766">_xlfn.IFS(D5766&lt;=PERCENTILE($D$3:$D$5882,0.2),1,D5766&lt;=PERCENTILE($D$3:$D$5882,0.4),2,D5766&lt;=PERCENTILE($D$3:$D$5882,0.6),3,D5766&lt;=PERCENTILE($D$3:$D$5882,0.8),4,TRUE,5)</f>
        <v>4</v>
      </c>
      <c r="H5766" s="3" t="str" cm="1">
        <f t="array" ref="H5766">_xlfn.IFS(AND(E5766&gt;=4,F5766&gt;=4,G5766&gt;=4),"Champions",AND(E5766&gt;=3,F5766&gt;=3,G5766&gt;=3),"Loyal Customers",AND(E5766&lt;=2,F5766&gt;=3),"At Risk",AND(E5766&lt;=2,F5766&lt;=2,G5766&lt;=2),"Lost",AND(E5766&gt;=4,F5766&lt;=2),"New/Promising",TRUE,"Needs Attention")</f>
        <v>Loyal Customers</v>
      </c>
      <c r="I5766" s="3" t="str">
        <f t="shared" si="94"/>
        <v>Active</v>
      </c>
      <c r="J5766" s="3" t="str">
        <f>_xlfn.XLOOKUP(A5766,'Country_Lookup'!$D:$D,'Country_Lookup'!$E:$E)</f>
        <v>United Kingdom</v>
      </c>
    </row>
    <row r="5767" spans="1:10" x14ac:dyDescent="0.3">
      <c r="A5767">
        <v>18174</v>
      </c>
      <c r="B5767">
        <v>7</v>
      </c>
      <c r="C5767">
        <v>2</v>
      </c>
      <c r="D5767">
        <v>162.5</v>
      </c>
      <c r="E5767" cm="1">
        <f t="array" ref="E5767">_xlfn.IFS(B5767&lt;=PERCENTILE($B$3:$B$5882,0.2),5,B5767&lt;=PERCENTILE($B$3:$B$5882,0.4),4,B5767&lt;=PERCENTILE($B$3:$B$5882,0.6),3,B5767&lt;=PERCENTILE($B$3:$B$5882,0.8),2,TRUE,1)</f>
        <v>5</v>
      </c>
      <c r="F5767" cm="1">
        <f t="array" ref="F5767">_xlfn.IFS(C5767&lt;=PERCENTILE($C$3:$C$5882,0.2),1,C5767&lt;=PERCENTILE($C$3:$C$5882,0.4),2,C5767&lt;=PERCENTILE($C$3:$C$5882,0.6),3,C5767&lt;=PERCENTILE($C$3:$C$5882,0.8),4,TRUE,5)</f>
        <v>2</v>
      </c>
      <c r="G5767" cm="1">
        <f t="array" ref="G5767">_xlfn.IFS(D5767&lt;=PERCENTILE($D$3:$D$5882,0.2),1,D5767&lt;=PERCENTILE($D$3:$D$5882,0.4),2,D5767&lt;=PERCENTILE($D$3:$D$5882,0.6),3,D5767&lt;=PERCENTILE($D$3:$D$5882,0.8),4,TRUE,5)</f>
        <v>1</v>
      </c>
      <c r="H5767" s="3" t="str" cm="1">
        <f t="array" ref="H5767">_xlfn.IFS(AND(E5767&gt;=4,F5767&gt;=4,G5767&gt;=4),"Champions",AND(E5767&gt;=3,F5767&gt;=3,G5767&gt;=3),"Loyal Customers",AND(E5767&lt;=2,F5767&gt;=3),"At Risk",AND(E5767&lt;=2,F5767&lt;=2,G5767&lt;=2),"Lost",AND(E5767&gt;=4,F5767&lt;=2),"New/Promising",TRUE,"Needs Attention")</f>
        <v>New/Promising</v>
      </c>
      <c r="I5767" s="3" t="str">
        <f t="shared" si="94"/>
        <v>Active</v>
      </c>
      <c r="J5767" s="3" t="str">
        <f>_xlfn.XLOOKUP(A5767,'Country_Lookup'!$D:$D,'Country_Lookup'!$E:$E)</f>
        <v>United Kingdom</v>
      </c>
    </row>
    <row r="5768" spans="1:10" x14ac:dyDescent="0.3">
      <c r="A5768">
        <v>18175</v>
      </c>
      <c r="B5768">
        <v>675</v>
      </c>
      <c r="C5768">
        <v>1</v>
      </c>
      <c r="D5768">
        <v>176.10000000000005</v>
      </c>
      <c r="E5768" cm="1">
        <f t="array" ref="E5768">_xlfn.IFS(B5768&lt;=PERCENTILE($B$3:$B$5882,0.2),5,B5768&lt;=PERCENTILE($B$3:$B$5882,0.4),4,B5768&lt;=PERCENTILE($B$3:$B$5882,0.6),3,B5768&lt;=PERCENTILE($B$3:$B$5882,0.8),2,TRUE,1)</f>
        <v>1</v>
      </c>
      <c r="F5768" cm="1">
        <f t="array" ref="F5768">_xlfn.IFS(C5768&lt;=PERCENTILE($C$3:$C$5882,0.2),1,C5768&lt;=PERCENTILE($C$3:$C$5882,0.4),2,C5768&lt;=PERCENTILE($C$3:$C$5882,0.6),3,C5768&lt;=PERCENTILE($C$3:$C$5882,0.8),4,TRUE,5)</f>
        <v>1</v>
      </c>
      <c r="G5768" cm="1">
        <f t="array" ref="G5768">_xlfn.IFS(D5768&lt;=PERCENTILE($D$3:$D$5882,0.2),1,D5768&lt;=PERCENTILE($D$3:$D$5882,0.4),2,D5768&lt;=PERCENTILE($D$3:$D$5882,0.6),3,D5768&lt;=PERCENTILE($D$3:$D$5882,0.8),4,TRUE,5)</f>
        <v>1</v>
      </c>
      <c r="H5768" s="3" t="str" cm="1">
        <f t="array" ref="H5768">_xlfn.IFS(AND(E5768&gt;=4,F5768&gt;=4,G5768&gt;=4),"Champions",AND(E5768&gt;=3,F5768&gt;=3,G5768&gt;=3),"Loyal Customers",AND(E5768&lt;=2,F5768&gt;=3),"At Risk",AND(E5768&lt;=2,F5768&lt;=2,G5768&lt;=2),"Lost",AND(E5768&gt;=4,F5768&lt;=2),"New/Promising",TRUE,"Needs Attention")</f>
        <v>Lost</v>
      </c>
      <c r="I5768" s="3" t="str">
        <f t="shared" si="94"/>
        <v>Churned</v>
      </c>
      <c r="J5768" s="3" t="str">
        <f>_xlfn.XLOOKUP(A5768,'Country_Lookup'!$D:$D,'Country_Lookup'!$E:$E)</f>
        <v>United Kingdom</v>
      </c>
    </row>
    <row r="5769" spans="1:10" x14ac:dyDescent="0.3">
      <c r="A5769">
        <v>18176</v>
      </c>
      <c r="B5769">
        <v>358</v>
      </c>
      <c r="C5769">
        <v>1</v>
      </c>
      <c r="D5769">
        <v>476.35000000000031</v>
      </c>
      <c r="E5769" cm="1">
        <f t="array" ref="E5769">_xlfn.IFS(B5769&lt;=PERCENTILE($B$3:$B$5882,0.2),5,B5769&lt;=PERCENTILE($B$3:$B$5882,0.4),4,B5769&lt;=PERCENTILE($B$3:$B$5882,0.6),3,B5769&lt;=PERCENTILE($B$3:$B$5882,0.8),2,TRUE,1)</f>
        <v>2</v>
      </c>
      <c r="F5769" cm="1">
        <f t="array" ref="F5769">_xlfn.IFS(C5769&lt;=PERCENTILE($C$3:$C$5882,0.2),1,C5769&lt;=PERCENTILE($C$3:$C$5882,0.4),2,C5769&lt;=PERCENTILE($C$3:$C$5882,0.6),3,C5769&lt;=PERCENTILE($C$3:$C$5882,0.8),4,TRUE,5)</f>
        <v>1</v>
      </c>
      <c r="G5769" cm="1">
        <f t="array" ref="G5769">_xlfn.IFS(D5769&lt;=PERCENTILE($D$3:$D$5882,0.2),1,D5769&lt;=PERCENTILE($D$3:$D$5882,0.4),2,D5769&lt;=PERCENTILE($D$3:$D$5882,0.6),3,D5769&lt;=PERCENTILE($D$3:$D$5882,0.8),4,TRUE,5)</f>
        <v>2</v>
      </c>
      <c r="H5769" s="3" t="str" cm="1">
        <f t="array" ref="H5769">_xlfn.IFS(AND(E5769&gt;=4,F5769&gt;=4,G5769&gt;=4),"Champions",AND(E5769&gt;=3,F5769&gt;=3,G5769&gt;=3),"Loyal Customers",AND(E5769&lt;=2,F5769&gt;=3),"At Risk",AND(E5769&lt;=2,F5769&lt;=2,G5769&lt;=2),"Lost",AND(E5769&gt;=4,F5769&lt;=2),"New/Promising",TRUE,"Needs Attention")</f>
        <v>Lost</v>
      </c>
      <c r="I5769" s="3" t="str">
        <f t="shared" si="94"/>
        <v>Churned</v>
      </c>
      <c r="J5769" s="3" t="str">
        <f>_xlfn.XLOOKUP(A5769,'Country_Lookup'!$D:$D,'Country_Lookup'!$E:$E)</f>
        <v>United Kingdom</v>
      </c>
    </row>
    <row r="5770" spans="1:10" x14ac:dyDescent="0.3">
      <c r="A5770">
        <v>18177</v>
      </c>
      <c r="B5770">
        <v>31</v>
      </c>
      <c r="C5770">
        <v>9</v>
      </c>
      <c r="D5770">
        <v>2216.8699999999958</v>
      </c>
      <c r="E5770" cm="1">
        <f t="array" ref="E5770">_xlfn.IFS(B5770&lt;=PERCENTILE($B$3:$B$5882,0.2),5,B5770&lt;=PERCENTILE($B$3:$B$5882,0.4),4,B5770&lt;=PERCENTILE($B$3:$B$5882,0.6),3,B5770&lt;=PERCENTILE($B$3:$B$5882,0.8),2,TRUE,1)</f>
        <v>4</v>
      </c>
      <c r="F5770" cm="1">
        <f t="array" ref="F5770">_xlfn.IFS(C5770&lt;=PERCENTILE($C$3:$C$5882,0.2),1,C5770&lt;=PERCENTILE($C$3:$C$5882,0.4),2,C5770&lt;=PERCENTILE($C$3:$C$5882,0.6),3,C5770&lt;=PERCENTILE($C$3:$C$5882,0.8),4,TRUE,5)</f>
        <v>5</v>
      </c>
      <c r="G5770" cm="1">
        <f t="array" ref="G5770">_xlfn.IFS(D5770&lt;=PERCENTILE($D$3:$D$5882,0.2),1,D5770&lt;=PERCENTILE($D$3:$D$5882,0.4),2,D5770&lt;=PERCENTILE($D$3:$D$5882,0.6),3,D5770&lt;=PERCENTILE($D$3:$D$5882,0.8),4,TRUE,5)</f>
        <v>4</v>
      </c>
      <c r="H5770" s="3" t="str" cm="1">
        <f t="array" ref="H5770">_xlfn.IFS(AND(E5770&gt;=4,F5770&gt;=4,G5770&gt;=4),"Champions",AND(E5770&gt;=3,F5770&gt;=3,G5770&gt;=3),"Loyal Customers",AND(E5770&lt;=2,F5770&gt;=3),"At Risk",AND(E5770&lt;=2,F5770&lt;=2,G5770&lt;=2),"Lost",AND(E5770&gt;=4,F5770&lt;=2),"New/Promising",TRUE,"Needs Attention")</f>
        <v>Champions</v>
      </c>
      <c r="I5770" s="3" t="str">
        <f t="shared" si="94"/>
        <v>Active</v>
      </c>
      <c r="J5770" s="3" t="str">
        <f>_xlfn.XLOOKUP(A5770,'Country_Lookup'!$D:$D,'Country_Lookup'!$E:$E)</f>
        <v>United Kingdom</v>
      </c>
    </row>
    <row r="5771" spans="1:10" x14ac:dyDescent="0.3">
      <c r="A5771">
        <v>18178</v>
      </c>
      <c r="B5771">
        <v>128</v>
      </c>
      <c r="C5771">
        <v>11</v>
      </c>
      <c r="D5771">
        <v>6103.7399999999961</v>
      </c>
      <c r="E5771" cm="1">
        <f t="array" ref="E5771">_xlfn.IFS(B5771&lt;=PERCENTILE($B$3:$B$5882,0.2),5,B5771&lt;=PERCENTILE($B$3:$B$5882,0.4),4,B5771&lt;=PERCENTILE($B$3:$B$5882,0.6),3,B5771&lt;=PERCENTILE($B$3:$B$5882,0.8),2,TRUE,1)</f>
        <v>3</v>
      </c>
      <c r="F5771" cm="1">
        <f t="array" ref="F5771">_xlfn.IFS(C5771&lt;=PERCENTILE($C$3:$C$5882,0.2),1,C5771&lt;=PERCENTILE($C$3:$C$5882,0.4),2,C5771&lt;=PERCENTILE($C$3:$C$5882,0.6),3,C5771&lt;=PERCENTILE($C$3:$C$5882,0.8),4,TRUE,5)</f>
        <v>5</v>
      </c>
      <c r="G5771" cm="1">
        <f t="array" ref="G5771">_xlfn.IFS(D5771&lt;=PERCENTILE($D$3:$D$5882,0.2),1,D5771&lt;=PERCENTILE($D$3:$D$5882,0.4),2,D5771&lt;=PERCENTILE($D$3:$D$5882,0.6),3,D5771&lt;=PERCENTILE($D$3:$D$5882,0.8),4,TRUE,5)</f>
        <v>5</v>
      </c>
      <c r="H5771" s="3" t="str" cm="1">
        <f t="array" ref="H5771">_xlfn.IFS(AND(E5771&gt;=4,F5771&gt;=4,G5771&gt;=4),"Champions",AND(E5771&gt;=3,F5771&gt;=3,G5771&gt;=3),"Loyal Customers",AND(E5771&lt;=2,F5771&gt;=3),"At Risk",AND(E5771&lt;=2,F5771&lt;=2,G5771&lt;=2),"Lost",AND(E5771&gt;=4,F5771&lt;=2),"New/Promising",TRUE,"Needs Attention")</f>
        <v>Loyal Customers</v>
      </c>
      <c r="I5771" s="3" t="str">
        <f t="shared" si="94"/>
        <v>Churned</v>
      </c>
      <c r="J5771" s="3" t="str">
        <f>_xlfn.XLOOKUP(A5771,'Country_Lookup'!$D:$D,'Country_Lookup'!$E:$E)</f>
        <v>United Kingdom</v>
      </c>
    </row>
    <row r="5772" spans="1:10" x14ac:dyDescent="0.3">
      <c r="A5772">
        <v>18179</v>
      </c>
      <c r="B5772">
        <v>9</v>
      </c>
      <c r="C5772">
        <v>8</v>
      </c>
      <c r="D5772">
        <v>2547.5499999999947</v>
      </c>
      <c r="E5772" cm="1">
        <f t="array" ref="E5772">_xlfn.IFS(B5772&lt;=PERCENTILE($B$3:$B$5882,0.2),5,B5772&lt;=PERCENTILE($B$3:$B$5882,0.4),4,B5772&lt;=PERCENTILE($B$3:$B$5882,0.6),3,B5772&lt;=PERCENTILE($B$3:$B$5882,0.8),2,TRUE,1)</f>
        <v>5</v>
      </c>
      <c r="F5772" cm="1">
        <f t="array" ref="F5772">_xlfn.IFS(C5772&lt;=PERCENTILE($C$3:$C$5882,0.2),1,C5772&lt;=PERCENTILE($C$3:$C$5882,0.4),2,C5772&lt;=PERCENTILE($C$3:$C$5882,0.6),3,C5772&lt;=PERCENTILE($C$3:$C$5882,0.8),4,TRUE,5)</f>
        <v>4</v>
      </c>
      <c r="G5772" cm="1">
        <f t="array" ref="G5772">_xlfn.IFS(D5772&lt;=PERCENTILE($D$3:$D$5882,0.2),1,D5772&lt;=PERCENTILE($D$3:$D$5882,0.4),2,D5772&lt;=PERCENTILE($D$3:$D$5882,0.6),3,D5772&lt;=PERCENTILE($D$3:$D$5882,0.8),4,TRUE,5)</f>
        <v>4</v>
      </c>
      <c r="H5772" s="3" t="str" cm="1">
        <f t="array" ref="H5772">_xlfn.IFS(AND(E5772&gt;=4,F5772&gt;=4,G5772&gt;=4),"Champions",AND(E5772&gt;=3,F5772&gt;=3,G5772&gt;=3),"Loyal Customers",AND(E5772&lt;=2,F5772&gt;=3),"At Risk",AND(E5772&lt;=2,F5772&lt;=2,G5772&lt;=2),"Lost",AND(E5772&gt;=4,F5772&lt;=2),"New/Promising",TRUE,"Needs Attention")</f>
        <v>Champions</v>
      </c>
      <c r="I5772" s="3" t="str">
        <f t="shared" si="94"/>
        <v>Active</v>
      </c>
      <c r="J5772" s="3" t="str">
        <f>_xlfn.XLOOKUP(A5772,'Country_Lookup'!$D:$D,'Country_Lookup'!$E:$E)</f>
        <v>United Kingdom</v>
      </c>
    </row>
    <row r="5773" spans="1:10" x14ac:dyDescent="0.3">
      <c r="A5773">
        <v>18180</v>
      </c>
      <c r="B5773">
        <v>4</v>
      </c>
      <c r="C5773">
        <v>6</v>
      </c>
      <c r="D5773">
        <v>1843.7499999999998</v>
      </c>
      <c r="E5773" cm="1">
        <f t="array" ref="E5773">_xlfn.IFS(B5773&lt;=PERCENTILE($B$3:$B$5882,0.2),5,B5773&lt;=PERCENTILE($B$3:$B$5882,0.4),4,B5773&lt;=PERCENTILE($B$3:$B$5882,0.6),3,B5773&lt;=PERCENTILE($B$3:$B$5882,0.8),2,TRUE,1)</f>
        <v>5</v>
      </c>
      <c r="F5773" cm="1">
        <f t="array" ref="F5773">_xlfn.IFS(C5773&lt;=PERCENTILE($C$3:$C$5882,0.2),1,C5773&lt;=PERCENTILE($C$3:$C$5882,0.4),2,C5773&lt;=PERCENTILE($C$3:$C$5882,0.6),3,C5773&lt;=PERCENTILE($C$3:$C$5882,0.8),4,TRUE,5)</f>
        <v>4</v>
      </c>
      <c r="G5773" cm="1">
        <f t="array" ref="G5773">_xlfn.IFS(D5773&lt;=PERCENTILE($D$3:$D$5882,0.2),1,D5773&lt;=PERCENTILE($D$3:$D$5882,0.4),2,D5773&lt;=PERCENTILE($D$3:$D$5882,0.6),3,D5773&lt;=PERCENTILE($D$3:$D$5882,0.8),4,TRUE,5)</f>
        <v>4</v>
      </c>
      <c r="H5773" s="3" t="str" cm="1">
        <f t="array" ref="H5773">_xlfn.IFS(AND(E5773&gt;=4,F5773&gt;=4,G5773&gt;=4),"Champions",AND(E5773&gt;=3,F5773&gt;=3,G5773&gt;=3),"Loyal Customers",AND(E5773&lt;=2,F5773&gt;=3),"At Risk",AND(E5773&lt;=2,F5773&lt;=2,G5773&lt;=2),"Lost",AND(E5773&gt;=4,F5773&lt;=2),"New/Promising",TRUE,"Needs Attention")</f>
        <v>Champions</v>
      </c>
      <c r="I5773" s="3" t="str">
        <f t="shared" si="94"/>
        <v>Active</v>
      </c>
      <c r="J5773" s="3" t="str">
        <f>_xlfn.XLOOKUP(A5773,'Country_Lookup'!$D:$D,'Country_Lookup'!$E:$E)</f>
        <v>United Kingdom</v>
      </c>
    </row>
    <row r="5774" spans="1:10" x14ac:dyDescent="0.3">
      <c r="A5774">
        <v>18181</v>
      </c>
      <c r="B5774">
        <v>24</v>
      </c>
      <c r="C5774">
        <v>5</v>
      </c>
      <c r="D5774">
        <v>1205.9400000000016</v>
      </c>
      <c r="E5774" cm="1">
        <f t="array" ref="E5774">_xlfn.IFS(B5774&lt;=PERCENTILE($B$3:$B$5882,0.2),5,B5774&lt;=PERCENTILE($B$3:$B$5882,0.4),4,B5774&lt;=PERCENTILE($B$3:$B$5882,0.6),3,B5774&lt;=PERCENTILE($B$3:$B$5882,0.8),2,TRUE,1)</f>
        <v>4</v>
      </c>
      <c r="F5774" cm="1">
        <f t="array" ref="F5774">_xlfn.IFS(C5774&lt;=PERCENTILE($C$3:$C$5882,0.2),1,C5774&lt;=PERCENTILE($C$3:$C$5882,0.4),2,C5774&lt;=PERCENTILE($C$3:$C$5882,0.6),3,C5774&lt;=PERCENTILE($C$3:$C$5882,0.8),4,TRUE,5)</f>
        <v>4</v>
      </c>
      <c r="G5774" cm="1">
        <f t="array" ref="G5774">_xlfn.IFS(D5774&lt;=PERCENTILE($D$3:$D$5882,0.2),1,D5774&lt;=PERCENTILE($D$3:$D$5882,0.4),2,D5774&lt;=PERCENTILE($D$3:$D$5882,0.6),3,D5774&lt;=PERCENTILE($D$3:$D$5882,0.8),4,TRUE,5)</f>
        <v>3</v>
      </c>
      <c r="H5774" s="3" t="str" cm="1">
        <f t="array" ref="H5774">_xlfn.IFS(AND(E5774&gt;=4,F5774&gt;=4,G5774&gt;=4),"Champions",AND(E5774&gt;=3,F5774&gt;=3,G5774&gt;=3),"Loyal Customers",AND(E5774&lt;=2,F5774&gt;=3),"At Risk",AND(E5774&lt;=2,F5774&lt;=2,G5774&lt;=2),"Lost",AND(E5774&gt;=4,F5774&lt;=2),"New/Promising",TRUE,"Needs Attention")</f>
        <v>Loyal Customers</v>
      </c>
      <c r="I5774" s="3" t="str">
        <f t="shared" si="94"/>
        <v>Active</v>
      </c>
      <c r="J5774" s="3" t="str">
        <f>_xlfn.XLOOKUP(A5774,'Country_Lookup'!$D:$D,'Country_Lookup'!$E:$E)</f>
        <v>United Kingdom</v>
      </c>
    </row>
    <row r="5775" spans="1:10" x14ac:dyDescent="0.3">
      <c r="A5775">
        <v>18182</v>
      </c>
      <c r="B5775">
        <v>463</v>
      </c>
      <c r="C5775">
        <v>1</v>
      </c>
      <c r="D5775">
        <v>291.13000000000005</v>
      </c>
      <c r="E5775" cm="1">
        <f t="array" ref="E5775">_xlfn.IFS(B5775&lt;=PERCENTILE($B$3:$B$5882,0.2),5,B5775&lt;=PERCENTILE($B$3:$B$5882,0.4),4,B5775&lt;=PERCENTILE($B$3:$B$5882,0.6),3,B5775&lt;=PERCENTILE($B$3:$B$5882,0.8),2,TRUE,1)</f>
        <v>1</v>
      </c>
      <c r="F5775" cm="1">
        <f t="array" ref="F5775">_xlfn.IFS(C5775&lt;=PERCENTILE($C$3:$C$5882,0.2),1,C5775&lt;=PERCENTILE($C$3:$C$5882,0.4),2,C5775&lt;=PERCENTILE($C$3:$C$5882,0.6),3,C5775&lt;=PERCENTILE($C$3:$C$5882,0.8),4,TRUE,5)</f>
        <v>1</v>
      </c>
      <c r="G5775" cm="1">
        <f t="array" ref="G5775">_xlfn.IFS(D5775&lt;=PERCENTILE($D$3:$D$5882,0.2),1,D5775&lt;=PERCENTILE($D$3:$D$5882,0.4),2,D5775&lt;=PERCENTILE($D$3:$D$5882,0.6),3,D5775&lt;=PERCENTILE($D$3:$D$5882,0.8),4,TRUE,5)</f>
        <v>1</v>
      </c>
      <c r="H5775" s="3" t="str" cm="1">
        <f t="array" ref="H5775">_xlfn.IFS(AND(E5775&gt;=4,F5775&gt;=4,G5775&gt;=4),"Champions",AND(E5775&gt;=3,F5775&gt;=3,G5775&gt;=3),"Loyal Customers",AND(E5775&lt;=2,F5775&gt;=3),"At Risk",AND(E5775&lt;=2,F5775&lt;=2,G5775&lt;=2),"Lost",AND(E5775&gt;=4,F5775&lt;=2),"New/Promising",TRUE,"Needs Attention")</f>
        <v>Lost</v>
      </c>
      <c r="I5775" s="3" t="str">
        <f t="shared" si="94"/>
        <v>Churned</v>
      </c>
      <c r="J5775" s="3" t="str">
        <f>_xlfn.XLOOKUP(A5775,'Country_Lookup'!$D:$D,'Country_Lookup'!$E:$E)</f>
        <v>United Kingdom</v>
      </c>
    </row>
    <row r="5776" spans="1:10" x14ac:dyDescent="0.3">
      <c r="A5776">
        <v>18183</v>
      </c>
      <c r="B5776">
        <v>227</v>
      </c>
      <c r="C5776">
        <v>2</v>
      </c>
      <c r="D5776">
        <v>632.06999999999982</v>
      </c>
      <c r="E5776" cm="1">
        <f t="array" ref="E5776">_xlfn.IFS(B5776&lt;=PERCENTILE($B$3:$B$5882,0.2),5,B5776&lt;=PERCENTILE($B$3:$B$5882,0.4),4,B5776&lt;=PERCENTILE($B$3:$B$5882,0.6),3,B5776&lt;=PERCENTILE($B$3:$B$5882,0.8),2,TRUE,1)</f>
        <v>2</v>
      </c>
      <c r="F5776" cm="1">
        <f t="array" ref="F5776">_xlfn.IFS(C5776&lt;=PERCENTILE($C$3:$C$5882,0.2),1,C5776&lt;=PERCENTILE($C$3:$C$5882,0.4),2,C5776&lt;=PERCENTILE($C$3:$C$5882,0.6),3,C5776&lt;=PERCENTILE($C$3:$C$5882,0.8),4,TRUE,5)</f>
        <v>2</v>
      </c>
      <c r="G5776" cm="1">
        <f t="array" ref="G5776">_xlfn.IFS(D5776&lt;=PERCENTILE($D$3:$D$5882,0.2),1,D5776&lt;=PERCENTILE($D$3:$D$5882,0.4),2,D5776&lt;=PERCENTILE($D$3:$D$5882,0.6),3,D5776&lt;=PERCENTILE($D$3:$D$5882,0.8),4,TRUE,5)</f>
        <v>3</v>
      </c>
      <c r="H5776" s="3" t="str" cm="1">
        <f t="array" ref="H5776">_xlfn.IFS(AND(E5776&gt;=4,F5776&gt;=4,G5776&gt;=4),"Champions",AND(E5776&gt;=3,F5776&gt;=3,G5776&gt;=3),"Loyal Customers",AND(E5776&lt;=2,F5776&gt;=3),"At Risk",AND(E5776&lt;=2,F5776&lt;=2,G5776&lt;=2),"Lost",AND(E5776&gt;=4,F5776&lt;=2),"New/Promising",TRUE,"Needs Attention")</f>
        <v>Needs Attention</v>
      </c>
      <c r="I5776" s="3" t="str">
        <f t="shared" si="94"/>
        <v>Churned</v>
      </c>
      <c r="J5776" s="3" t="str">
        <f>_xlfn.XLOOKUP(A5776,'Country_Lookup'!$D:$D,'Country_Lookup'!$E:$E)</f>
        <v>United Kingdom</v>
      </c>
    </row>
    <row r="5777" spans="1:10" x14ac:dyDescent="0.3">
      <c r="A5777">
        <v>18184</v>
      </c>
      <c r="B5777">
        <v>15</v>
      </c>
      <c r="C5777">
        <v>1</v>
      </c>
      <c r="D5777">
        <v>49.8</v>
      </c>
      <c r="E5777" cm="1">
        <f t="array" ref="E5777">_xlfn.IFS(B5777&lt;=PERCENTILE($B$3:$B$5882,0.2),5,B5777&lt;=PERCENTILE($B$3:$B$5882,0.4),4,B5777&lt;=PERCENTILE($B$3:$B$5882,0.6),3,B5777&lt;=PERCENTILE($B$3:$B$5882,0.8),2,TRUE,1)</f>
        <v>5</v>
      </c>
      <c r="F5777" cm="1">
        <f t="array" ref="F5777">_xlfn.IFS(C5777&lt;=PERCENTILE($C$3:$C$5882,0.2),1,C5777&lt;=PERCENTILE($C$3:$C$5882,0.4),2,C5777&lt;=PERCENTILE($C$3:$C$5882,0.6),3,C5777&lt;=PERCENTILE($C$3:$C$5882,0.8),4,TRUE,5)</f>
        <v>1</v>
      </c>
      <c r="G5777" cm="1">
        <f t="array" ref="G5777">_xlfn.IFS(D5777&lt;=PERCENTILE($D$3:$D$5882,0.2),1,D5777&lt;=PERCENTILE($D$3:$D$5882,0.4),2,D5777&lt;=PERCENTILE($D$3:$D$5882,0.6),3,D5777&lt;=PERCENTILE($D$3:$D$5882,0.8),4,TRUE,5)</f>
        <v>1</v>
      </c>
      <c r="H5777" s="3" t="str" cm="1">
        <f t="array" ref="H5777">_xlfn.IFS(AND(E5777&gt;=4,F5777&gt;=4,G5777&gt;=4),"Champions",AND(E5777&gt;=3,F5777&gt;=3,G5777&gt;=3),"Loyal Customers",AND(E5777&lt;=2,F5777&gt;=3),"At Risk",AND(E5777&lt;=2,F5777&lt;=2,G5777&lt;=2),"Lost",AND(E5777&gt;=4,F5777&lt;=2),"New/Promising",TRUE,"Needs Attention")</f>
        <v>New/Promising</v>
      </c>
      <c r="I5777" s="3" t="str">
        <f t="shared" si="94"/>
        <v>Active</v>
      </c>
      <c r="J5777" s="3" t="str">
        <f>_xlfn.XLOOKUP(A5777,'Country_Lookup'!$D:$D,'Country_Lookup'!$E:$E)</f>
        <v>United Kingdom</v>
      </c>
    </row>
    <row r="5778" spans="1:10" x14ac:dyDescent="0.3">
      <c r="A5778">
        <v>18185</v>
      </c>
      <c r="B5778">
        <v>249</v>
      </c>
      <c r="C5778">
        <v>1</v>
      </c>
      <c r="D5778">
        <v>304.24999999999994</v>
      </c>
      <c r="E5778" cm="1">
        <f t="array" ref="E5778">_xlfn.IFS(B5778&lt;=PERCENTILE($B$3:$B$5882,0.2),5,B5778&lt;=PERCENTILE($B$3:$B$5882,0.4),4,B5778&lt;=PERCENTILE($B$3:$B$5882,0.6),3,B5778&lt;=PERCENTILE($B$3:$B$5882,0.8),2,TRUE,1)</f>
        <v>2</v>
      </c>
      <c r="F5778" cm="1">
        <f t="array" ref="F5778">_xlfn.IFS(C5778&lt;=PERCENTILE($C$3:$C$5882,0.2),1,C5778&lt;=PERCENTILE($C$3:$C$5882,0.4),2,C5778&lt;=PERCENTILE($C$3:$C$5882,0.6),3,C5778&lt;=PERCENTILE($C$3:$C$5882,0.8),4,TRUE,5)</f>
        <v>1</v>
      </c>
      <c r="G5778" cm="1">
        <f t="array" ref="G5778">_xlfn.IFS(D5778&lt;=PERCENTILE($D$3:$D$5882,0.2),1,D5778&lt;=PERCENTILE($D$3:$D$5882,0.4),2,D5778&lt;=PERCENTILE($D$3:$D$5882,0.6),3,D5778&lt;=PERCENTILE($D$3:$D$5882,0.8),4,TRUE,5)</f>
        <v>2</v>
      </c>
      <c r="H5778" s="3" t="str" cm="1">
        <f t="array" ref="H5778">_xlfn.IFS(AND(E5778&gt;=4,F5778&gt;=4,G5778&gt;=4),"Champions",AND(E5778&gt;=3,F5778&gt;=3,G5778&gt;=3),"Loyal Customers",AND(E5778&lt;=2,F5778&gt;=3),"At Risk",AND(E5778&lt;=2,F5778&lt;=2,G5778&lt;=2),"Lost",AND(E5778&gt;=4,F5778&lt;=2),"New/Promising",TRUE,"Needs Attention")</f>
        <v>Lost</v>
      </c>
      <c r="I5778" s="3" t="str">
        <f t="shared" si="94"/>
        <v>Churned</v>
      </c>
      <c r="J5778" s="3" t="str">
        <f>_xlfn.XLOOKUP(A5778,'Country_Lookup'!$D:$D,'Country_Lookup'!$E:$E)</f>
        <v>United Kingdom</v>
      </c>
    </row>
    <row r="5779" spans="1:10" x14ac:dyDescent="0.3">
      <c r="A5779">
        <v>18186</v>
      </c>
      <c r="B5779">
        <v>722</v>
      </c>
      <c r="C5779">
        <v>1</v>
      </c>
      <c r="D5779">
        <v>329.58000000000004</v>
      </c>
      <c r="E5779" cm="1">
        <f t="array" ref="E5779">_xlfn.IFS(B5779&lt;=PERCENTILE($B$3:$B$5882,0.2),5,B5779&lt;=PERCENTILE($B$3:$B$5882,0.4),4,B5779&lt;=PERCENTILE($B$3:$B$5882,0.6),3,B5779&lt;=PERCENTILE($B$3:$B$5882,0.8),2,TRUE,1)</f>
        <v>1</v>
      </c>
      <c r="F5779" cm="1">
        <f t="array" ref="F5779">_xlfn.IFS(C5779&lt;=PERCENTILE($C$3:$C$5882,0.2),1,C5779&lt;=PERCENTILE($C$3:$C$5882,0.4),2,C5779&lt;=PERCENTILE($C$3:$C$5882,0.6),3,C5779&lt;=PERCENTILE($C$3:$C$5882,0.8),4,TRUE,5)</f>
        <v>1</v>
      </c>
      <c r="G5779" cm="1">
        <f t="array" ref="G5779">_xlfn.IFS(D5779&lt;=PERCENTILE($D$3:$D$5882,0.2),1,D5779&lt;=PERCENTILE($D$3:$D$5882,0.4),2,D5779&lt;=PERCENTILE($D$3:$D$5882,0.6),3,D5779&lt;=PERCENTILE($D$3:$D$5882,0.8),4,TRUE,5)</f>
        <v>2</v>
      </c>
      <c r="H5779" s="3" t="str" cm="1">
        <f t="array" ref="H5779">_xlfn.IFS(AND(E5779&gt;=4,F5779&gt;=4,G5779&gt;=4),"Champions",AND(E5779&gt;=3,F5779&gt;=3,G5779&gt;=3),"Loyal Customers",AND(E5779&lt;=2,F5779&gt;=3),"At Risk",AND(E5779&lt;=2,F5779&lt;=2,G5779&lt;=2),"Lost",AND(E5779&gt;=4,F5779&lt;=2),"New/Promising",TRUE,"Needs Attention")</f>
        <v>Lost</v>
      </c>
      <c r="I5779" s="3" t="str">
        <f t="shared" si="94"/>
        <v>Churned</v>
      </c>
      <c r="J5779" s="3" t="str">
        <f>_xlfn.XLOOKUP(A5779,'Country_Lookup'!$D:$D,'Country_Lookup'!$E:$E)</f>
        <v>United Kingdom</v>
      </c>
    </row>
    <row r="5780" spans="1:10" x14ac:dyDescent="0.3">
      <c r="A5780">
        <v>18187</v>
      </c>
      <c r="B5780">
        <v>631</v>
      </c>
      <c r="C5780">
        <v>1</v>
      </c>
      <c r="D5780">
        <v>724.88999999999976</v>
      </c>
      <c r="E5780" cm="1">
        <f t="array" ref="E5780">_xlfn.IFS(B5780&lt;=PERCENTILE($B$3:$B$5882,0.2),5,B5780&lt;=PERCENTILE($B$3:$B$5882,0.4),4,B5780&lt;=PERCENTILE($B$3:$B$5882,0.6),3,B5780&lt;=PERCENTILE($B$3:$B$5882,0.8),2,TRUE,1)</f>
        <v>1</v>
      </c>
      <c r="F5780" cm="1">
        <f t="array" ref="F5780">_xlfn.IFS(C5780&lt;=PERCENTILE($C$3:$C$5882,0.2),1,C5780&lt;=PERCENTILE($C$3:$C$5882,0.4),2,C5780&lt;=PERCENTILE($C$3:$C$5882,0.6),3,C5780&lt;=PERCENTILE($C$3:$C$5882,0.8),4,TRUE,5)</f>
        <v>1</v>
      </c>
      <c r="G5780" cm="1">
        <f t="array" ref="G5780">_xlfn.IFS(D5780&lt;=PERCENTILE($D$3:$D$5882,0.2),1,D5780&lt;=PERCENTILE($D$3:$D$5882,0.4),2,D5780&lt;=PERCENTILE($D$3:$D$5882,0.6),3,D5780&lt;=PERCENTILE($D$3:$D$5882,0.8),4,TRUE,5)</f>
        <v>3</v>
      </c>
      <c r="H5780" s="3" t="str" cm="1">
        <f t="array" ref="H5780">_xlfn.IFS(AND(E5780&gt;=4,F5780&gt;=4,G5780&gt;=4),"Champions",AND(E5780&gt;=3,F5780&gt;=3,G5780&gt;=3),"Loyal Customers",AND(E5780&lt;=2,F5780&gt;=3),"At Risk",AND(E5780&lt;=2,F5780&lt;=2,G5780&lt;=2),"Lost",AND(E5780&gt;=4,F5780&lt;=2),"New/Promising",TRUE,"Needs Attention")</f>
        <v>Needs Attention</v>
      </c>
      <c r="I5780" s="3" t="str">
        <f t="shared" si="94"/>
        <v>Churned</v>
      </c>
      <c r="J5780" s="3" t="str">
        <f>_xlfn.XLOOKUP(A5780,'Country_Lookup'!$D:$D,'Country_Lookup'!$E:$E)</f>
        <v>United Kingdom</v>
      </c>
    </row>
    <row r="5781" spans="1:10" x14ac:dyDescent="0.3">
      <c r="A5781">
        <v>18188</v>
      </c>
      <c r="B5781">
        <v>15</v>
      </c>
      <c r="C5781">
        <v>6</v>
      </c>
      <c r="D5781">
        <v>3280.5900000000083</v>
      </c>
      <c r="E5781" cm="1">
        <f t="array" ref="E5781">_xlfn.IFS(B5781&lt;=PERCENTILE($B$3:$B$5882,0.2),5,B5781&lt;=PERCENTILE($B$3:$B$5882,0.4),4,B5781&lt;=PERCENTILE($B$3:$B$5882,0.6),3,B5781&lt;=PERCENTILE($B$3:$B$5882,0.8),2,TRUE,1)</f>
        <v>5</v>
      </c>
      <c r="F5781" cm="1">
        <f t="array" ref="F5781">_xlfn.IFS(C5781&lt;=PERCENTILE($C$3:$C$5882,0.2),1,C5781&lt;=PERCENTILE($C$3:$C$5882,0.4),2,C5781&lt;=PERCENTILE($C$3:$C$5882,0.6),3,C5781&lt;=PERCENTILE($C$3:$C$5882,0.8),4,TRUE,5)</f>
        <v>4</v>
      </c>
      <c r="G5781" cm="1">
        <f t="array" ref="G5781">_xlfn.IFS(D5781&lt;=PERCENTILE($D$3:$D$5882,0.2),1,D5781&lt;=PERCENTILE($D$3:$D$5882,0.4),2,D5781&lt;=PERCENTILE($D$3:$D$5882,0.6),3,D5781&lt;=PERCENTILE($D$3:$D$5882,0.8),4,TRUE,5)</f>
        <v>5</v>
      </c>
      <c r="H5781" s="3" t="str" cm="1">
        <f t="array" ref="H5781">_xlfn.IFS(AND(E5781&gt;=4,F5781&gt;=4,G5781&gt;=4),"Champions",AND(E5781&gt;=3,F5781&gt;=3,G5781&gt;=3),"Loyal Customers",AND(E5781&lt;=2,F5781&gt;=3),"At Risk",AND(E5781&lt;=2,F5781&lt;=2,G5781&lt;=2),"Lost",AND(E5781&gt;=4,F5781&lt;=2),"New/Promising",TRUE,"Needs Attention")</f>
        <v>Champions</v>
      </c>
      <c r="I5781" s="3" t="str">
        <f t="shared" si="94"/>
        <v>Active</v>
      </c>
      <c r="J5781" s="3" t="str">
        <f>_xlfn.XLOOKUP(A5781,'Country_Lookup'!$D:$D,'Country_Lookup'!$E:$E)</f>
        <v>United Kingdom</v>
      </c>
    </row>
    <row r="5782" spans="1:10" x14ac:dyDescent="0.3">
      <c r="A5782">
        <v>18189</v>
      </c>
      <c r="B5782">
        <v>77</v>
      </c>
      <c r="C5782">
        <v>3</v>
      </c>
      <c r="D5782">
        <v>1403.7299999999968</v>
      </c>
      <c r="E5782" cm="1">
        <f t="array" ref="E5782">_xlfn.IFS(B5782&lt;=PERCENTILE($B$3:$B$5882,0.2),5,B5782&lt;=PERCENTILE($B$3:$B$5882,0.4),4,B5782&lt;=PERCENTILE($B$3:$B$5882,0.6),3,B5782&lt;=PERCENTILE($B$3:$B$5882,0.8),2,TRUE,1)</f>
        <v>3</v>
      </c>
      <c r="F5782" cm="1">
        <f t="array" ref="F5782">_xlfn.IFS(C5782&lt;=PERCENTILE($C$3:$C$5882,0.2),1,C5782&lt;=PERCENTILE($C$3:$C$5882,0.4),2,C5782&lt;=PERCENTILE($C$3:$C$5882,0.6),3,C5782&lt;=PERCENTILE($C$3:$C$5882,0.8),4,TRUE,5)</f>
        <v>3</v>
      </c>
      <c r="G5782" cm="1">
        <f t="array" ref="G5782">_xlfn.IFS(D5782&lt;=PERCENTILE($D$3:$D$5882,0.2),1,D5782&lt;=PERCENTILE($D$3:$D$5882,0.4),2,D5782&lt;=PERCENTILE($D$3:$D$5882,0.6),3,D5782&lt;=PERCENTILE($D$3:$D$5882,0.8),4,TRUE,5)</f>
        <v>4</v>
      </c>
      <c r="H5782" s="3" t="str" cm="1">
        <f t="array" ref="H5782">_xlfn.IFS(AND(E5782&gt;=4,F5782&gt;=4,G5782&gt;=4),"Champions",AND(E5782&gt;=3,F5782&gt;=3,G5782&gt;=3),"Loyal Customers",AND(E5782&lt;=2,F5782&gt;=3),"At Risk",AND(E5782&lt;=2,F5782&lt;=2,G5782&lt;=2),"Lost",AND(E5782&gt;=4,F5782&lt;=2),"New/Promising",TRUE,"Needs Attention")</f>
        <v>Loyal Customers</v>
      </c>
      <c r="I5782" s="3" t="str">
        <f t="shared" si="94"/>
        <v>Active</v>
      </c>
      <c r="J5782" s="3" t="str">
        <f>_xlfn.XLOOKUP(A5782,'Country_Lookup'!$D:$D,'Country_Lookup'!$E:$E)</f>
        <v>United Kingdom</v>
      </c>
    </row>
    <row r="5783" spans="1:10" x14ac:dyDescent="0.3">
      <c r="A5783">
        <v>18190</v>
      </c>
      <c r="B5783">
        <v>192</v>
      </c>
      <c r="C5783">
        <v>5</v>
      </c>
      <c r="D5783">
        <v>745.61999999999966</v>
      </c>
      <c r="E5783" cm="1">
        <f t="array" ref="E5783">_xlfn.IFS(B5783&lt;=PERCENTILE($B$3:$B$5882,0.2),5,B5783&lt;=PERCENTILE($B$3:$B$5882,0.4),4,B5783&lt;=PERCENTILE($B$3:$B$5882,0.6),3,B5783&lt;=PERCENTILE($B$3:$B$5882,0.8),2,TRUE,1)</f>
        <v>2</v>
      </c>
      <c r="F5783" cm="1">
        <f t="array" ref="F5783">_xlfn.IFS(C5783&lt;=PERCENTILE($C$3:$C$5882,0.2),1,C5783&lt;=PERCENTILE($C$3:$C$5882,0.4),2,C5783&lt;=PERCENTILE($C$3:$C$5882,0.6),3,C5783&lt;=PERCENTILE($C$3:$C$5882,0.8),4,TRUE,5)</f>
        <v>4</v>
      </c>
      <c r="G5783" cm="1">
        <f t="array" ref="G5783">_xlfn.IFS(D5783&lt;=PERCENTILE($D$3:$D$5882,0.2),1,D5783&lt;=PERCENTILE($D$3:$D$5882,0.4),2,D5783&lt;=PERCENTILE($D$3:$D$5882,0.6),3,D5783&lt;=PERCENTILE($D$3:$D$5882,0.8),4,TRUE,5)</f>
        <v>3</v>
      </c>
      <c r="H5783" s="3" t="str" cm="1">
        <f t="array" ref="H5783">_xlfn.IFS(AND(E5783&gt;=4,F5783&gt;=4,G5783&gt;=4),"Champions",AND(E5783&gt;=3,F5783&gt;=3,G5783&gt;=3),"Loyal Customers",AND(E5783&lt;=2,F5783&gt;=3),"At Risk",AND(E5783&lt;=2,F5783&lt;=2,G5783&lt;=2),"Lost",AND(E5783&gt;=4,F5783&lt;=2),"New/Promising",TRUE,"Needs Attention")</f>
        <v>At Risk</v>
      </c>
      <c r="I5783" s="3" t="str">
        <f t="shared" si="94"/>
        <v>Churned</v>
      </c>
      <c r="J5783" s="3" t="str">
        <f>_xlfn.XLOOKUP(A5783,'Country_Lookup'!$D:$D,'Country_Lookup'!$E:$E)</f>
        <v>United Kingdom</v>
      </c>
    </row>
    <row r="5784" spans="1:10" x14ac:dyDescent="0.3">
      <c r="A5784">
        <v>18191</v>
      </c>
      <c r="B5784">
        <v>261</v>
      </c>
      <c r="C5784">
        <v>2</v>
      </c>
      <c r="D5784">
        <v>529.39999999999986</v>
      </c>
      <c r="E5784" cm="1">
        <f t="array" ref="E5784">_xlfn.IFS(B5784&lt;=PERCENTILE($B$3:$B$5882,0.2),5,B5784&lt;=PERCENTILE($B$3:$B$5882,0.4),4,B5784&lt;=PERCENTILE($B$3:$B$5882,0.6),3,B5784&lt;=PERCENTILE($B$3:$B$5882,0.8),2,TRUE,1)</f>
        <v>2</v>
      </c>
      <c r="F5784" cm="1">
        <f t="array" ref="F5784">_xlfn.IFS(C5784&lt;=PERCENTILE($C$3:$C$5882,0.2),1,C5784&lt;=PERCENTILE($C$3:$C$5882,0.4),2,C5784&lt;=PERCENTILE($C$3:$C$5882,0.6),3,C5784&lt;=PERCENTILE($C$3:$C$5882,0.8),4,TRUE,5)</f>
        <v>2</v>
      </c>
      <c r="G5784" cm="1">
        <f t="array" ref="G5784">_xlfn.IFS(D5784&lt;=PERCENTILE($D$3:$D$5882,0.2),1,D5784&lt;=PERCENTILE($D$3:$D$5882,0.4),2,D5784&lt;=PERCENTILE($D$3:$D$5882,0.6),3,D5784&lt;=PERCENTILE($D$3:$D$5882,0.8),4,TRUE,5)</f>
        <v>2</v>
      </c>
      <c r="H5784" s="3" t="str" cm="1">
        <f t="array" ref="H5784">_xlfn.IFS(AND(E5784&gt;=4,F5784&gt;=4,G5784&gt;=4),"Champions",AND(E5784&gt;=3,F5784&gt;=3,G5784&gt;=3),"Loyal Customers",AND(E5784&lt;=2,F5784&gt;=3),"At Risk",AND(E5784&lt;=2,F5784&lt;=2,G5784&lt;=2),"Lost",AND(E5784&gt;=4,F5784&lt;=2),"New/Promising",TRUE,"Needs Attention")</f>
        <v>Lost</v>
      </c>
      <c r="I5784" s="3" t="str">
        <f t="shared" si="94"/>
        <v>Churned</v>
      </c>
      <c r="J5784" s="3" t="str">
        <f>_xlfn.XLOOKUP(A5784,'Country_Lookup'!$D:$D,'Country_Lookup'!$E:$E)</f>
        <v>United Kingdom</v>
      </c>
    </row>
    <row r="5785" spans="1:10" x14ac:dyDescent="0.3">
      <c r="A5785">
        <v>18192</v>
      </c>
      <c r="B5785">
        <v>71</v>
      </c>
      <c r="C5785">
        <v>1</v>
      </c>
      <c r="D5785">
        <v>957.97000000000048</v>
      </c>
      <c r="E5785" cm="1">
        <f t="array" ref="E5785">_xlfn.IFS(B5785&lt;=PERCENTILE($B$3:$B$5882,0.2),5,B5785&lt;=PERCENTILE($B$3:$B$5882,0.4),4,B5785&lt;=PERCENTILE($B$3:$B$5882,0.6),3,B5785&lt;=PERCENTILE($B$3:$B$5882,0.8),2,TRUE,1)</f>
        <v>3</v>
      </c>
      <c r="F5785" cm="1">
        <f t="array" ref="F5785">_xlfn.IFS(C5785&lt;=PERCENTILE($C$3:$C$5882,0.2),1,C5785&lt;=PERCENTILE($C$3:$C$5882,0.4),2,C5785&lt;=PERCENTILE($C$3:$C$5882,0.6),3,C5785&lt;=PERCENTILE($C$3:$C$5882,0.8),4,TRUE,5)</f>
        <v>1</v>
      </c>
      <c r="G5785" cm="1">
        <f t="array" ref="G5785">_xlfn.IFS(D5785&lt;=PERCENTILE($D$3:$D$5882,0.2),1,D5785&lt;=PERCENTILE($D$3:$D$5882,0.4),2,D5785&lt;=PERCENTILE($D$3:$D$5882,0.6),3,D5785&lt;=PERCENTILE($D$3:$D$5882,0.8),4,TRUE,5)</f>
        <v>3</v>
      </c>
      <c r="H5785" s="3" t="str" cm="1">
        <f t="array" ref="H5785">_xlfn.IFS(AND(E5785&gt;=4,F5785&gt;=4,G5785&gt;=4),"Champions",AND(E5785&gt;=3,F5785&gt;=3,G5785&gt;=3),"Loyal Customers",AND(E5785&lt;=2,F5785&gt;=3),"At Risk",AND(E5785&lt;=2,F5785&lt;=2,G5785&lt;=2),"Lost",AND(E5785&gt;=4,F5785&lt;=2),"New/Promising",TRUE,"Needs Attention")</f>
        <v>Needs Attention</v>
      </c>
      <c r="I5785" s="3" t="str">
        <f t="shared" si="94"/>
        <v>Active</v>
      </c>
      <c r="J5785" s="3" t="str">
        <f>_xlfn.XLOOKUP(A5785,'Country_Lookup'!$D:$D,'Country_Lookup'!$E:$E)</f>
        <v>United Kingdom</v>
      </c>
    </row>
    <row r="5786" spans="1:10" x14ac:dyDescent="0.3">
      <c r="A5786">
        <v>18193</v>
      </c>
      <c r="B5786">
        <v>165</v>
      </c>
      <c r="C5786">
        <v>3</v>
      </c>
      <c r="D5786">
        <v>1207.3500000000004</v>
      </c>
      <c r="E5786" cm="1">
        <f t="array" ref="E5786">_xlfn.IFS(B5786&lt;=PERCENTILE($B$3:$B$5882,0.2),5,B5786&lt;=PERCENTILE($B$3:$B$5882,0.4),4,B5786&lt;=PERCENTILE($B$3:$B$5882,0.6),3,B5786&lt;=PERCENTILE($B$3:$B$5882,0.8),2,TRUE,1)</f>
        <v>3</v>
      </c>
      <c r="F5786" cm="1">
        <f t="array" ref="F5786">_xlfn.IFS(C5786&lt;=PERCENTILE($C$3:$C$5882,0.2),1,C5786&lt;=PERCENTILE($C$3:$C$5882,0.4),2,C5786&lt;=PERCENTILE($C$3:$C$5882,0.6),3,C5786&lt;=PERCENTILE($C$3:$C$5882,0.8),4,TRUE,5)</f>
        <v>3</v>
      </c>
      <c r="G5786" cm="1">
        <f t="array" ref="G5786">_xlfn.IFS(D5786&lt;=PERCENTILE($D$3:$D$5882,0.2),1,D5786&lt;=PERCENTILE($D$3:$D$5882,0.4),2,D5786&lt;=PERCENTILE($D$3:$D$5882,0.6),3,D5786&lt;=PERCENTILE($D$3:$D$5882,0.8),4,TRUE,5)</f>
        <v>3</v>
      </c>
      <c r="H5786" s="3" t="str" cm="1">
        <f t="array" ref="H5786">_xlfn.IFS(AND(E5786&gt;=4,F5786&gt;=4,G5786&gt;=4),"Champions",AND(E5786&gt;=3,F5786&gt;=3,G5786&gt;=3),"Loyal Customers",AND(E5786&lt;=2,F5786&gt;=3),"At Risk",AND(E5786&lt;=2,F5786&lt;=2,G5786&lt;=2),"Lost",AND(E5786&gt;=4,F5786&lt;=2),"New/Promising",TRUE,"Needs Attention")</f>
        <v>Loyal Customers</v>
      </c>
      <c r="I5786" s="3" t="str">
        <f t="shared" si="94"/>
        <v>Churned</v>
      </c>
      <c r="J5786" s="3" t="str">
        <f>_xlfn.XLOOKUP(A5786,'Country_Lookup'!$D:$D,'Country_Lookup'!$E:$E)</f>
        <v>United Kingdom</v>
      </c>
    </row>
    <row r="5787" spans="1:10" x14ac:dyDescent="0.3">
      <c r="A5787">
        <v>18194</v>
      </c>
      <c r="B5787">
        <v>82</v>
      </c>
      <c r="C5787">
        <v>6</v>
      </c>
      <c r="D5787">
        <v>4162.0399999999972</v>
      </c>
      <c r="E5787" cm="1">
        <f t="array" ref="E5787">_xlfn.IFS(B5787&lt;=PERCENTILE($B$3:$B$5882,0.2),5,B5787&lt;=PERCENTILE($B$3:$B$5882,0.4),4,B5787&lt;=PERCENTILE($B$3:$B$5882,0.6),3,B5787&lt;=PERCENTILE($B$3:$B$5882,0.8),2,TRUE,1)</f>
        <v>3</v>
      </c>
      <c r="F5787" cm="1">
        <f t="array" ref="F5787">_xlfn.IFS(C5787&lt;=PERCENTILE($C$3:$C$5882,0.2),1,C5787&lt;=PERCENTILE($C$3:$C$5882,0.4),2,C5787&lt;=PERCENTILE($C$3:$C$5882,0.6),3,C5787&lt;=PERCENTILE($C$3:$C$5882,0.8),4,TRUE,5)</f>
        <v>4</v>
      </c>
      <c r="G5787" cm="1">
        <f t="array" ref="G5787">_xlfn.IFS(D5787&lt;=PERCENTILE($D$3:$D$5882,0.2),1,D5787&lt;=PERCENTILE($D$3:$D$5882,0.4),2,D5787&lt;=PERCENTILE($D$3:$D$5882,0.6),3,D5787&lt;=PERCENTILE($D$3:$D$5882,0.8),4,TRUE,5)</f>
        <v>5</v>
      </c>
      <c r="H5787" s="3" t="str" cm="1">
        <f t="array" ref="H5787">_xlfn.IFS(AND(E5787&gt;=4,F5787&gt;=4,G5787&gt;=4),"Champions",AND(E5787&gt;=3,F5787&gt;=3,G5787&gt;=3),"Loyal Customers",AND(E5787&lt;=2,F5787&gt;=3),"At Risk",AND(E5787&lt;=2,F5787&lt;=2,G5787&lt;=2),"Lost",AND(E5787&gt;=4,F5787&lt;=2),"New/Promising",TRUE,"Needs Attention")</f>
        <v>Loyal Customers</v>
      </c>
      <c r="I5787" s="3" t="str">
        <f t="shared" si="94"/>
        <v>Active</v>
      </c>
      <c r="J5787" s="3" t="str">
        <f>_xlfn.XLOOKUP(A5787,'Country_Lookup'!$D:$D,'Country_Lookup'!$E:$E)</f>
        <v>United Kingdom</v>
      </c>
    </row>
    <row r="5788" spans="1:10" x14ac:dyDescent="0.3">
      <c r="A5788">
        <v>18195</v>
      </c>
      <c r="B5788">
        <v>387</v>
      </c>
      <c r="C5788">
        <v>1</v>
      </c>
      <c r="D5788">
        <v>101.16</v>
      </c>
      <c r="E5788" cm="1">
        <f t="array" ref="E5788">_xlfn.IFS(B5788&lt;=PERCENTILE($B$3:$B$5882,0.2),5,B5788&lt;=PERCENTILE($B$3:$B$5882,0.4),4,B5788&lt;=PERCENTILE($B$3:$B$5882,0.6),3,B5788&lt;=PERCENTILE($B$3:$B$5882,0.8),2,TRUE,1)</f>
        <v>2</v>
      </c>
      <c r="F5788" cm="1">
        <f t="array" ref="F5788">_xlfn.IFS(C5788&lt;=PERCENTILE($C$3:$C$5882,0.2),1,C5788&lt;=PERCENTILE($C$3:$C$5882,0.4),2,C5788&lt;=PERCENTILE($C$3:$C$5882,0.6),3,C5788&lt;=PERCENTILE($C$3:$C$5882,0.8),4,TRUE,5)</f>
        <v>1</v>
      </c>
      <c r="G5788" cm="1">
        <f t="array" ref="G5788">_xlfn.IFS(D5788&lt;=PERCENTILE($D$3:$D$5882,0.2),1,D5788&lt;=PERCENTILE($D$3:$D$5882,0.4),2,D5788&lt;=PERCENTILE($D$3:$D$5882,0.6),3,D5788&lt;=PERCENTILE($D$3:$D$5882,0.8),4,TRUE,5)</f>
        <v>1</v>
      </c>
      <c r="H5788" s="3" t="str" cm="1">
        <f t="array" ref="H5788">_xlfn.IFS(AND(E5788&gt;=4,F5788&gt;=4,G5788&gt;=4),"Champions",AND(E5788&gt;=3,F5788&gt;=3,G5788&gt;=3),"Loyal Customers",AND(E5788&lt;=2,F5788&gt;=3),"At Risk",AND(E5788&lt;=2,F5788&lt;=2,G5788&lt;=2),"Lost",AND(E5788&gt;=4,F5788&lt;=2),"New/Promising",TRUE,"Needs Attention")</f>
        <v>Lost</v>
      </c>
      <c r="I5788" s="3" t="str">
        <f t="shared" si="94"/>
        <v>Churned</v>
      </c>
      <c r="J5788" s="3" t="str">
        <f>_xlfn.XLOOKUP(A5788,'Country_Lookup'!$D:$D,'Country_Lookup'!$E:$E)</f>
        <v>United Kingdom</v>
      </c>
    </row>
    <row r="5789" spans="1:10" x14ac:dyDescent="0.3">
      <c r="A5789">
        <v>18196</v>
      </c>
      <c r="B5789">
        <v>95</v>
      </c>
      <c r="C5789">
        <v>4</v>
      </c>
      <c r="D5789">
        <v>1464.3099999999979</v>
      </c>
      <c r="E5789" cm="1">
        <f t="array" ref="E5789">_xlfn.IFS(B5789&lt;=PERCENTILE($B$3:$B$5882,0.2),5,B5789&lt;=PERCENTILE($B$3:$B$5882,0.4),4,B5789&lt;=PERCENTILE($B$3:$B$5882,0.6),3,B5789&lt;=PERCENTILE($B$3:$B$5882,0.8),2,TRUE,1)</f>
        <v>3</v>
      </c>
      <c r="F5789" cm="1">
        <f t="array" ref="F5789">_xlfn.IFS(C5789&lt;=PERCENTILE($C$3:$C$5882,0.2),1,C5789&lt;=PERCENTILE($C$3:$C$5882,0.4),2,C5789&lt;=PERCENTILE($C$3:$C$5882,0.6),3,C5789&lt;=PERCENTILE($C$3:$C$5882,0.8),4,TRUE,5)</f>
        <v>3</v>
      </c>
      <c r="G5789" cm="1">
        <f t="array" ref="G5789">_xlfn.IFS(D5789&lt;=PERCENTILE($D$3:$D$5882,0.2),1,D5789&lt;=PERCENTILE($D$3:$D$5882,0.4),2,D5789&lt;=PERCENTILE($D$3:$D$5882,0.6),3,D5789&lt;=PERCENTILE($D$3:$D$5882,0.8),4,TRUE,5)</f>
        <v>4</v>
      </c>
      <c r="H5789" s="3" t="str" cm="1">
        <f t="array" ref="H5789">_xlfn.IFS(AND(E5789&gt;=4,F5789&gt;=4,G5789&gt;=4),"Champions",AND(E5789&gt;=3,F5789&gt;=3,G5789&gt;=3),"Loyal Customers",AND(E5789&lt;=2,F5789&gt;=3),"At Risk",AND(E5789&lt;=2,F5789&lt;=2,G5789&lt;=2),"Lost",AND(E5789&gt;=4,F5789&lt;=2),"New/Promising",TRUE,"Needs Attention")</f>
        <v>Loyal Customers</v>
      </c>
      <c r="I5789" s="3" t="str">
        <f t="shared" si="94"/>
        <v>Churned</v>
      </c>
      <c r="J5789" s="3" t="str">
        <f>_xlfn.XLOOKUP(A5789,'Country_Lookup'!$D:$D,'Country_Lookup'!$E:$E)</f>
        <v>United Kingdom</v>
      </c>
    </row>
    <row r="5790" spans="1:10" x14ac:dyDescent="0.3">
      <c r="A5790">
        <v>18197</v>
      </c>
      <c r="B5790">
        <v>575</v>
      </c>
      <c r="C5790">
        <v>1</v>
      </c>
      <c r="D5790">
        <v>230.09999999999997</v>
      </c>
      <c r="E5790" cm="1">
        <f t="array" ref="E5790">_xlfn.IFS(B5790&lt;=PERCENTILE($B$3:$B$5882,0.2),5,B5790&lt;=PERCENTILE($B$3:$B$5882,0.4),4,B5790&lt;=PERCENTILE($B$3:$B$5882,0.6),3,B5790&lt;=PERCENTILE($B$3:$B$5882,0.8),2,TRUE,1)</f>
        <v>1</v>
      </c>
      <c r="F5790" cm="1">
        <f t="array" ref="F5790">_xlfn.IFS(C5790&lt;=PERCENTILE($C$3:$C$5882,0.2),1,C5790&lt;=PERCENTILE($C$3:$C$5882,0.4),2,C5790&lt;=PERCENTILE($C$3:$C$5882,0.6),3,C5790&lt;=PERCENTILE($C$3:$C$5882,0.8),4,TRUE,5)</f>
        <v>1</v>
      </c>
      <c r="G5790" cm="1">
        <f t="array" ref="G5790">_xlfn.IFS(D5790&lt;=PERCENTILE($D$3:$D$5882,0.2),1,D5790&lt;=PERCENTILE($D$3:$D$5882,0.4),2,D5790&lt;=PERCENTILE($D$3:$D$5882,0.6),3,D5790&lt;=PERCENTILE($D$3:$D$5882,0.8),4,TRUE,5)</f>
        <v>1</v>
      </c>
      <c r="H5790" s="3" t="str" cm="1">
        <f t="array" ref="H5790">_xlfn.IFS(AND(E5790&gt;=4,F5790&gt;=4,G5790&gt;=4),"Champions",AND(E5790&gt;=3,F5790&gt;=3,G5790&gt;=3),"Loyal Customers",AND(E5790&lt;=2,F5790&gt;=3),"At Risk",AND(E5790&lt;=2,F5790&lt;=2,G5790&lt;=2),"Lost",AND(E5790&gt;=4,F5790&lt;=2),"New/Promising",TRUE,"Needs Attention")</f>
        <v>Lost</v>
      </c>
      <c r="I5790" s="3" t="str">
        <f t="shared" si="94"/>
        <v>Churned</v>
      </c>
      <c r="J5790" s="3" t="str">
        <f>_xlfn.XLOOKUP(A5790,'Country_Lookup'!$D:$D,'Country_Lookup'!$E:$E)</f>
        <v>United Kingdom</v>
      </c>
    </row>
    <row r="5791" spans="1:10" x14ac:dyDescent="0.3">
      <c r="A5791">
        <v>18198</v>
      </c>
      <c r="B5791">
        <v>4</v>
      </c>
      <c r="C5791">
        <v>17</v>
      </c>
      <c r="D5791">
        <v>5425.5600000000204</v>
      </c>
      <c r="E5791" cm="1">
        <f t="array" ref="E5791">_xlfn.IFS(B5791&lt;=PERCENTILE($B$3:$B$5882,0.2),5,B5791&lt;=PERCENTILE($B$3:$B$5882,0.4),4,B5791&lt;=PERCENTILE($B$3:$B$5882,0.6),3,B5791&lt;=PERCENTILE($B$3:$B$5882,0.8),2,TRUE,1)</f>
        <v>5</v>
      </c>
      <c r="F5791" cm="1">
        <f t="array" ref="F5791">_xlfn.IFS(C5791&lt;=PERCENTILE($C$3:$C$5882,0.2),1,C5791&lt;=PERCENTILE($C$3:$C$5882,0.4),2,C5791&lt;=PERCENTILE($C$3:$C$5882,0.6),3,C5791&lt;=PERCENTILE($C$3:$C$5882,0.8),4,TRUE,5)</f>
        <v>5</v>
      </c>
      <c r="G5791" cm="1">
        <f t="array" ref="G5791">_xlfn.IFS(D5791&lt;=PERCENTILE($D$3:$D$5882,0.2),1,D5791&lt;=PERCENTILE($D$3:$D$5882,0.4),2,D5791&lt;=PERCENTILE($D$3:$D$5882,0.6),3,D5791&lt;=PERCENTILE($D$3:$D$5882,0.8),4,TRUE,5)</f>
        <v>5</v>
      </c>
      <c r="H5791" s="3" t="str" cm="1">
        <f t="array" ref="H5791">_xlfn.IFS(AND(E5791&gt;=4,F5791&gt;=4,G5791&gt;=4),"Champions",AND(E5791&gt;=3,F5791&gt;=3,G5791&gt;=3),"Loyal Customers",AND(E5791&lt;=2,F5791&gt;=3),"At Risk",AND(E5791&lt;=2,F5791&lt;=2,G5791&lt;=2),"Lost",AND(E5791&gt;=4,F5791&lt;=2),"New/Promising",TRUE,"Needs Attention")</f>
        <v>Champions</v>
      </c>
      <c r="I5791" s="3" t="str">
        <f t="shared" si="94"/>
        <v>Active</v>
      </c>
      <c r="J5791" s="3" t="str">
        <f>_xlfn.XLOOKUP(A5791,'Country_Lookup'!$D:$D,'Country_Lookup'!$E:$E)</f>
        <v>United Kingdom</v>
      </c>
    </row>
    <row r="5792" spans="1:10" x14ac:dyDescent="0.3">
      <c r="A5792">
        <v>18199</v>
      </c>
      <c r="B5792">
        <v>683</v>
      </c>
      <c r="C5792">
        <v>1</v>
      </c>
      <c r="D5792">
        <v>344.75000000000006</v>
      </c>
      <c r="E5792" cm="1">
        <f t="array" ref="E5792">_xlfn.IFS(B5792&lt;=PERCENTILE($B$3:$B$5882,0.2),5,B5792&lt;=PERCENTILE($B$3:$B$5882,0.4),4,B5792&lt;=PERCENTILE($B$3:$B$5882,0.6),3,B5792&lt;=PERCENTILE($B$3:$B$5882,0.8),2,TRUE,1)</f>
        <v>1</v>
      </c>
      <c r="F5792" cm="1">
        <f t="array" ref="F5792">_xlfn.IFS(C5792&lt;=PERCENTILE($C$3:$C$5882,0.2),1,C5792&lt;=PERCENTILE($C$3:$C$5882,0.4),2,C5792&lt;=PERCENTILE($C$3:$C$5882,0.6),3,C5792&lt;=PERCENTILE($C$3:$C$5882,0.8),4,TRUE,5)</f>
        <v>1</v>
      </c>
      <c r="G5792" cm="1">
        <f t="array" ref="G5792">_xlfn.IFS(D5792&lt;=PERCENTILE($D$3:$D$5882,0.2),1,D5792&lt;=PERCENTILE($D$3:$D$5882,0.4),2,D5792&lt;=PERCENTILE($D$3:$D$5882,0.6),3,D5792&lt;=PERCENTILE($D$3:$D$5882,0.8),4,TRUE,5)</f>
        <v>2</v>
      </c>
      <c r="H5792" s="3" t="str" cm="1">
        <f t="array" ref="H5792">_xlfn.IFS(AND(E5792&gt;=4,F5792&gt;=4,G5792&gt;=4),"Champions",AND(E5792&gt;=3,F5792&gt;=3,G5792&gt;=3),"Loyal Customers",AND(E5792&lt;=2,F5792&gt;=3),"At Risk",AND(E5792&lt;=2,F5792&lt;=2,G5792&lt;=2),"Lost",AND(E5792&gt;=4,F5792&lt;=2),"New/Promising",TRUE,"Needs Attention")</f>
        <v>Lost</v>
      </c>
      <c r="I5792" s="3" t="str">
        <f t="shared" si="94"/>
        <v>Churned</v>
      </c>
      <c r="J5792" s="3" t="str">
        <f>_xlfn.XLOOKUP(A5792,'Country_Lookup'!$D:$D,'Country_Lookup'!$E:$E)</f>
        <v>United Kingdom</v>
      </c>
    </row>
    <row r="5793" spans="1:10" x14ac:dyDescent="0.3">
      <c r="A5793">
        <v>18200</v>
      </c>
      <c r="B5793">
        <v>106</v>
      </c>
      <c r="C5793">
        <v>1</v>
      </c>
      <c r="D5793">
        <v>163.8000000000001</v>
      </c>
      <c r="E5793" cm="1">
        <f t="array" ref="E5793">_xlfn.IFS(B5793&lt;=PERCENTILE($B$3:$B$5882,0.2),5,B5793&lt;=PERCENTILE($B$3:$B$5882,0.4),4,B5793&lt;=PERCENTILE($B$3:$B$5882,0.6),3,B5793&lt;=PERCENTILE($B$3:$B$5882,0.8),2,TRUE,1)</f>
        <v>3</v>
      </c>
      <c r="F5793" cm="1">
        <f t="array" ref="F5793">_xlfn.IFS(C5793&lt;=PERCENTILE($C$3:$C$5882,0.2),1,C5793&lt;=PERCENTILE($C$3:$C$5882,0.4),2,C5793&lt;=PERCENTILE($C$3:$C$5882,0.6),3,C5793&lt;=PERCENTILE($C$3:$C$5882,0.8),4,TRUE,5)</f>
        <v>1</v>
      </c>
      <c r="G5793" cm="1">
        <f t="array" ref="G5793">_xlfn.IFS(D5793&lt;=PERCENTILE($D$3:$D$5882,0.2),1,D5793&lt;=PERCENTILE($D$3:$D$5882,0.4),2,D5793&lt;=PERCENTILE($D$3:$D$5882,0.6),3,D5793&lt;=PERCENTILE($D$3:$D$5882,0.8),4,TRUE,5)</f>
        <v>1</v>
      </c>
      <c r="H5793" s="3" t="str" cm="1">
        <f t="array" ref="H5793">_xlfn.IFS(AND(E5793&gt;=4,F5793&gt;=4,G5793&gt;=4),"Champions",AND(E5793&gt;=3,F5793&gt;=3,G5793&gt;=3),"Loyal Customers",AND(E5793&lt;=2,F5793&gt;=3),"At Risk",AND(E5793&lt;=2,F5793&lt;=2,G5793&lt;=2),"Lost",AND(E5793&gt;=4,F5793&lt;=2),"New/Promising",TRUE,"Needs Attention")</f>
        <v>Needs Attention</v>
      </c>
      <c r="I5793" s="3" t="str">
        <f t="shared" si="94"/>
        <v>Churned</v>
      </c>
      <c r="J5793" s="3" t="str">
        <f>_xlfn.XLOOKUP(A5793,'Country_Lookup'!$D:$D,'Country_Lookup'!$E:$E)</f>
        <v>United Kingdom</v>
      </c>
    </row>
    <row r="5794" spans="1:10" x14ac:dyDescent="0.3">
      <c r="A5794">
        <v>18201</v>
      </c>
      <c r="B5794">
        <v>722</v>
      </c>
      <c r="C5794">
        <v>1</v>
      </c>
      <c r="D5794">
        <v>447.5300000000002</v>
      </c>
      <c r="E5794" cm="1">
        <f t="array" ref="E5794">_xlfn.IFS(B5794&lt;=PERCENTILE($B$3:$B$5882,0.2),5,B5794&lt;=PERCENTILE($B$3:$B$5882,0.4),4,B5794&lt;=PERCENTILE($B$3:$B$5882,0.6),3,B5794&lt;=PERCENTILE($B$3:$B$5882,0.8),2,TRUE,1)</f>
        <v>1</v>
      </c>
      <c r="F5794" cm="1">
        <f t="array" ref="F5794">_xlfn.IFS(C5794&lt;=PERCENTILE($C$3:$C$5882,0.2),1,C5794&lt;=PERCENTILE($C$3:$C$5882,0.4),2,C5794&lt;=PERCENTILE($C$3:$C$5882,0.6),3,C5794&lt;=PERCENTILE($C$3:$C$5882,0.8),4,TRUE,5)</f>
        <v>1</v>
      </c>
      <c r="G5794" cm="1">
        <f t="array" ref="G5794">_xlfn.IFS(D5794&lt;=PERCENTILE($D$3:$D$5882,0.2),1,D5794&lt;=PERCENTILE($D$3:$D$5882,0.4),2,D5794&lt;=PERCENTILE($D$3:$D$5882,0.6),3,D5794&lt;=PERCENTILE($D$3:$D$5882,0.8),4,TRUE,5)</f>
        <v>2</v>
      </c>
      <c r="H5794" s="3" t="str" cm="1">
        <f t="array" ref="H5794">_xlfn.IFS(AND(E5794&gt;=4,F5794&gt;=4,G5794&gt;=4),"Champions",AND(E5794&gt;=3,F5794&gt;=3,G5794&gt;=3),"Loyal Customers",AND(E5794&lt;=2,F5794&gt;=3),"At Risk",AND(E5794&lt;=2,F5794&lt;=2,G5794&lt;=2),"Lost",AND(E5794&gt;=4,F5794&lt;=2),"New/Promising",TRUE,"Needs Attention")</f>
        <v>Lost</v>
      </c>
      <c r="I5794" s="3" t="str">
        <f t="shared" si="94"/>
        <v>Churned</v>
      </c>
      <c r="J5794" s="3" t="str">
        <f>_xlfn.XLOOKUP(A5794,'Country_Lookup'!$D:$D,'Country_Lookup'!$E:$E)</f>
        <v>United Kingdom</v>
      </c>
    </row>
    <row r="5795" spans="1:10" x14ac:dyDescent="0.3">
      <c r="A5795">
        <v>18202</v>
      </c>
      <c r="B5795">
        <v>199</v>
      </c>
      <c r="C5795">
        <v>3</v>
      </c>
      <c r="D5795">
        <v>1396.9900000000011</v>
      </c>
      <c r="E5795" cm="1">
        <f t="array" ref="E5795">_xlfn.IFS(B5795&lt;=PERCENTILE($B$3:$B$5882,0.2),5,B5795&lt;=PERCENTILE($B$3:$B$5882,0.4),4,B5795&lt;=PERCENTILE($B$3:$B$5882,0.6),3,B5795&lt;=PERCENTILE($B$3:$B$5882,0.8),2,TRUE,1)</f>
        <v>2</v>
      </c>
      <c r="F5795" cm="1">
        <f t="array" ref="F5795">_xlfn.IFS(C5795&lt;=PERCENTILE($C$3:$C$5882,0.2),1,C5795&lt;=PERCENTILE($C$3:$C$5882,0.4),2,C5795&lt;=PERCENTILE($C$3:$C$5882,0.6),3,C5795&lt;=PERCENTILE($C$3:$C$5882,0.8),4,TRUE,5)</f>
        <v>3</v>
      </c>
      <c r="G5795" cm="1">
        <f t="array" ref="G5795">_xlfn.IFS(D5795&lt;=PERCENTILE($D$3:$D$5882,0.2),1,D5795&lt;=PERCENTILE($D$3:$D$5882,0.4),2,D5795&lt;=PERCENTILE($D$3:$D$5882,0.6),3,D5795&lt;=PERCENTILE($D$3:$D$5882,0.8),4,TRUE,5)</f>
        <v>4</v>
      </c>
      <c r="H5795" s="3" t="str" cm="1">
        <f t="array" ref="H5795">_xlfn.IFS(AND(E5795&gt;=4,F5795&gt;=4,G5795&gt;=4),"Champions",AND(E5795&gt;=3,F5795&gt;=3,G5795&gt;=3),"Loyal Customers",AND(E5795&lt;=2,F5795&gt;=3),"At Risk",AND(E5795&lt;=2,F5795&lt;=2,G5795&lt;=2),"Lost",AND(E5795&gt;=4,F5795&lt;=2),"New/Promising",TRUE,"Needs Attention")</f>
        <v>At Risk</v>
      </c>
      <c r="I5795" s="3" t="str">
        <f t="shared" si="94"/>
        <v>Churned</v>
      </c>
      <c r="J5795" s="3" t="str">
        <f>_xlfn.XLOOKUP(A5795,'Country_Lookup'!$D:$D,'Country_Lookup'!$E:$E)</f>
        <v>United Kingdom</v>
      </c>
    </row>
    <row r="5796" spans="1:10" x14ac:dyDescent="0.3">
      <c r="A5796">
        <v>18203</v>
      </c>
      <c r="B5796">
        <v>157</v>
      </c>
      <c r="C5796">
        <v>4</v>
      </c>
      <c r="D5796">
        <v>504.41999999999922</v>
      </c>
      <c r="E5796" cm="1">
        <f t="array" ref="E5796">_xlfn.IFS(B5796&lt;=PERCENTILE($B$3:$B$5882,0.2),5,B5796&lt;=PERCENTILE($B$3:$B$5882,0.4),4,B5796&lt;=PERCENTILE($B$3:$B$5882,0.6),3,B5796&lt;=PERCENTILE($B$3:$B$5882,0.8),2,TRUE,1)</f>
        <v>3</v>
      </c>
      <c r="F5796" cm="1">
        <f t="array" ref="F5796">_xlfn.IFS(C5796&lt;=PERCENTILE($C$3:$C$5882,0.2),1,C5796&lt;=PERCENTILE($C$3:$C$5882,0.4),2,C5796&lt;=PERCENTILE($C$3:$C$5882,0.6),3,C5796&lt;=PERCENTILE($C$3:$C$5882,0.8),4,TRUE,5)</f>
        <v>3</v>
      </c>
      <c r="G5796" cm="1">
        <f t="array" ref="G5796">_xlfn.IFS(D5796&lt;=PERCENTILE($D$3:$D$5882,0.2),1,D5796&lt;=PERCENTILE($D$3:$D$5882,0.4),2,D5796&lt;=PERCENTILE($D$3:$D$5882,0.6),3,D5796&lt;=PERCENTILE($D$3:$D$5882,0.8),4,TRUE,5)</f>
        <v>2</v>
      </c>
      <c r="H5796" s="3" t="str" cm="1">
        <f t="array" ref="H5796">_xlfn.IFS(AND(E5796&gt;=4,F5796&gt;=4,G5796&gt;=4),"Champions",AND(E5796&gt;=3,F5796&gt;=3,G5796&gt;=3),"Loyal Customers",AND(E5796&lt;=2,F5796&gt;=3),"At Risk",AND(E5796&lt;=2,F5796&lt;=2,G5796&lt;=2),"Lost",AND(E5796&gt;=4,F5796&lt;=2),"New/Promising",TRUE,"Needs Attention")</f>
        <v>Needs Attention</v>
      </c>
      <c r="I5796" s="3" t="str">
        <f t="shared" si="94"/>
        <v>Churned</v>
      </c>
      <c r="J5796" s="3" t="str">
        <f>_xlfn.XLOOKUP(A5796,'Country_Lookup'!$D:$D,'Country_Lookup'!$E:$E)</f>
        <v>United Kingdom</v>
      </c>
    </row>
    <row r="5797" spans="1:10" x14ac:dyDescent="0.3">
      <c r="A5797">
        <v>18204</v>
      </c>
      <c r="B5797">
        <v>71</v>
      </c>
      <c r="C5797">
        <v>3</v>
      </c>
      <c r="D5797">
        <v>1993.7000000000071</v>
      </c>
      <c r="E5797" cm="1">
        <f t="array" ref="E5797">_xlfn.IFS(B5797&lt;=PERCENTILE($B$3:$B$5882,0.2),5,B5797&lt;=PERCENTILE($B$3:$B$5882,0.4),4,B5797&lt;=PERCENTILE($B$3:$B$5882,0.6),3,B5797&lt;=PERCENTILE($B$3:$B$5882,0.8),2,TRUE,1)</f>
        <v>3</v>
      </c>
      <c r="F5797" cm="1">
        <f t="array" ref="F5797">_xlfn.IFS(C5797&lt;=PERCENTILE($C$3:$C$5882,0.2),1,C5797&lt;=PERCENTILE($C$3:$C$5882,0.4),2,C5797&lt;=PERCENTILE($C$3:$C$5882,0.6),3,C5797&lt;=PERCENTILE($C$3:$C$5882,0.8),4,TRUE,5)</f>
        <v>3</v>
      </c>
      <c r="G5797" cm="1">
        <f t="array" ref="G5797">_xlfn.IFS(D5797&lt;=PERCENTILE($D$3:$D$5882,0.2),1,D5797&lt;=PERCENTILE($D$3:$D$5882,0.4),2,D5797&lt;=PERCENTILE($D$3:$D$5882,0.6),3,D5797&lt;=PERCENTILE($D$3:$D$5882,0.8),4,TRUE,5)</f>
        <v>4</v>
      </c>
      <c r="H5797" s="3" t="str" cm="1">
        <f t="array" ref="H5797">_xlfn.IFS(AND(E5797&gt;=4,F5797&gt;=4,G5797&gt;=4),"Champions",AND(E5797&gt;=3,F5797&gt;=3,G5797&gt;=3),"Loyal Customers",AND(E5797&lt;=2,F5797&gt;=3),"At Risk",AND(E5797&lt;=2,F5797&lt;=2,G5797&lt;=2),"Lost",AND(E5797&gt;=4,F5797&lt;=2),"New/Promising",TRUE,"Needs Attention")</f>
        <v>Loyal Customers</v>
      </c>
      <c r="I5797" s="3" t="str">
        <f t="shared" si="94"/>
        <v>Active</v>
      </c>
      <c r="J5797" s="3" t="str">
        <f>_xlfn.XLOOKUP(A5797,'Country_Lookup'!$D:$D,'Country_Lookup'!$E:$E)</f>
        <v>United Kingdom</v>
      </c>
    </row>
    <row r="5798" spans="1:10" x14ac:dyDescent="0.3">
      <c r="A5798">
        <v>18205</v>
      </c>
      <c r="B5798">
        <v>36</v>
      </c>
      <c r="C5798">
        <v>2</v>
      </c>
      <c r="D5798">
        <v>517.36000000000024</v>
      </c>
      <c r="E5798" cm="1">
        <f t="array" ref="E5798">_xlfn.IFS(B5798&lt;=PERCENTILE($B$3:$B$5882,0.2),5,B5798&lt;=PERCENTILE($B$3:$B$5882,0.4),4,B5798&lt;=PERCENTILE($B$3:$B$5882,0.6),3,B5798&lt;=PERCENTILE($B$3:$B$5882,0.8),2,TRUE,1)</f>
        <v>4</v>
      </c>
      <c r="F5798" cm="1">
        <f t="array" ref="F5798">_xlfn.IFS(C5798&lt;=PERCENTILE($C$3:$C$5882,0.2),1,C5798&lt;=PERCENTILE($C$3:$C$5882,0.4),2,C5798&lt;=PERCENTILE($C$3:$C$5882,0.6),3,C5798&lt;=PERCENTILE($C$3:$C$5882,0.8),4,TRUE,5)</f>
        <v>2</v>
      </c>
      <c r="G5798" cm="1">
        <f t="array" ref="G5798">_xlfn.IFS(D5798&lt;=PERCENTILE($D$3:$D$5882,0.2),1,D5798&lt;=PERCENTILE($D$3:$D$5882,0.4),2,D5798&lt;=PERCENTILE($D$3:$D$5882,0.6),3,D5798&lt;=PERCENTILE($D$3:$D$5882,0.8),4,TRUE,5)</f>
        <v>2</v>
      </c>
      <c r="H5798" s="3" t="str" cm="1">
        <f t="array" ref="H5798">_xlfn.IFS(AND(E5798&gt;=4,F5798&gt;=4,G5798&gt;=4),"Champions",AND(E5798&gt;=3,F5798&gt;=3,G5798&gt;=3),"Loyal Customers",AND(E5798&lt;=2,F5798&gt;=3),"At Risk",AND(E5798&lt;=2,F5798&lt;=2,G5798&lt;=2),"Lost",AND(E5798&gt;=4,F5798&lt;=2),"New/Promising",TRUE,"Needs Attention")</f>
        <v>New/Promising</v>
      </c>
      <c r="I5798" s="3" t="str">
        <f t="shared" si="94"/>
        <v>Active</v>
      </c>
      <c r="J5798" s="3" t="str">
        <f>_xlfn.XLOOKUP(A5798,'Country_Lookup'!$D:$D,'Country_Lookup'!$E:$E)</f>
        <v>United Kingdom</v>
      </c>
    </row>
    <row r="5799" spans="1:10" x14ac:dyDescent="0.3">
      <c r="A5799">
        <v>18206</v>
      </c>
      <c r="B5799">
        <v>553</v>
      </c>
      <c r="C5799">
        <v>1</v>
      </c>
      <c r="D5799">
        <v>314.65999999999991</v>
      </c>
      <c r="E5799" cm="1">
        <f t="array" ref="E5799">_xlfn.IFS(B5799&lt;=PERCENTILE($B$3:$B$5882,0.2),5,B5799&lt;=PERCENTILE($B$3:$B$5882,0.4),4,B5799&lt;=PERCENTILE($B$3:$B$5882,0.6),3,B5799&lt;=PERCENTILE($B$3:$B$5882,0.8),2,TRUE,1)</f>
        <v>1</v>
      </c>
      <c r="F5799" cm="1">
        <f t="array" ref="F5799">_xlfn.IFS(C5799&lt;=PERCENTILE($C$3:$C$5882,0.2),1,C5799&lt;=PERCENTILE($C$3:$C$5882,0.4),2,C5799&lt;=PERCENTILE($C$3:$C$5882,0.6),3,C5799&lt;=PERCENTILE($C$3:$C$5882,0.8),4,TRUE,5)</f>
        <v>1</v>
      </c>
      <c r="G5799" cm="1">
        <f t="array" ref="G5799">_xlfn.IFS(D5799&lt;=PERCENTILE($D$3:$D$5882,0.2),1,D5799&lt;=PERCENTILE($D$3:$D$5882,0.4),2,D5799&lt;=PERCENTILE($D$3:$D$5882,0.6),3,D5799&lt;=PERCENTILE($D$3:$D$5882,0.8),4,TRUE,5)</f>
        <v>2</v>
      </c>
      <c r="H5799" s="3" t="str" cm="1">
        <f t="array" ref="H5799">_xlfn.IFS(AND(E5799&gt;=4,F5799&gt;=4,G5799&gt;=4),"Champions",AND(E5799&gt;=3,F5799&gt;=3,G5799&gt;=3),"Loyal Customers",AND(E5799&lt;=2,F5799&gt;=3),"At Risk",AND(E5799&lt;=2,F5799&lt;=2,G5799&lt;=2),"Lost",AND(E5799&gt;=4,F5799&lt;=2),"New/Promising",TRUE,"Needs Attention")</f>
        <v>Lost</v>
      </c>
      <c r="I5799" s="3" t="str">
        <f t="shared" si="94"/>
        <v>Churned</v>
      </c>
      <c r="J5799" s="3" t="str">
        <f>_xlfn.XLOOKUP(A5799,'Country_Lookup'!$D:$D,'Country_Lookup'!$E:$E)</f>
        <v>United Kingdom</v>
      </c>
    </row>
    <row r="5800" spans="1:10" x14ac:dyDescent="0.3">
      <c r="A5800">
        <v>18207</v>
      </c>
      <c r="B5800">
        <v>499</v>
      </c>
      <c r="C5800">
        <v>1</v>
      </c>
      <c r="D5800">
        <v>544.4699999999998</v>
      </c>
      <c r="E5800" cm="1">
        <f t="array" ref="E5800">_xlfn.IFS(B5800&lt;=PERCENTILE($B$3:$B$5882,0.2),5,B5800&lt;=PERCENTILE($B$3:$B$5882,0.4),4,B5800&lt;=PERCENTILE($B$3:$B$5882,0.6),3,B5800&lt;=PERCENTILE($B$3:$B$5882,0.8),2,TRUE,1)</f>
        <v>1</v>
      </c>
      <c r="F5800" cm="1">
        <f t="array" ref="F5800">_xlfn.IFS(C5800&lt;=PERCENTILE($C$3:$C$5882,0.2),1,C5800&lt;=PERCENTILE($C$3:$C$5882,0.4),2,C5800&lt;=PERCENTILE($C$3:$C$5882,0.6),3,C5800&lt;=PERCENTILE($C$3:$C$5882,0.8),4,TRUE,5)</f>
        <v>1</v>
      </c>
      <c r="G5800" cm="1">
        <f t="array" ref="G5800">_xlfn.IFS(D5800&lt;=PERCENTILE($D$3:$D$5882,0.2),1,D5800&lt;=PERCENTILE($D$3:$D$5882,0.4),2,D5800&lt;=PERCENTILE($D$3:$D$5882,0.6),3,D5800&lt;=PERCENTILE($D$3:$D$5882,0.8),4,TRUE,5)</f>
        <v>2</v>
      </c>
      <c r="H5800" s="3" t="str" cm="1">
        <f t="array" ref="H5800">_xlfn.IFS(AND(E5800&gt;=4,F5800&gt;=4,G5800&gt;=4),"Champions",AND(E5800&gt;=3,F5800&gt;=3,G5800&gt;=3),"Loyal Customers",AND(E5800&lt;=2,F5800&gt;=3),"At Risk",AND(E5800&lt;=2,F5800&lt;=2,G5800&lt;=2),"Lost",AND(E5800&gt;=4,F5800&lt;=2),"New/Promising",TRUE,"Needs Attention")</f>
        <v>Lost</v>
      </c>
      <c r="I5800" s="3" t="str">
        <f t="shared" si="94"/>
        <v>Churned</v>
      </c>
      <c r="J5800" s="3" t="str">
        <f>_xlfn.XLOOKUP(A5800,'Country_Lookup'!$D:$D,'Country_Lookup'!$E:$E)</f>
        <v>United Kingdom</v>
      </c>
    </row>
    <row r="5801" spans="1:10" x14ac:dyDescent="0.3">
      <c r="A5801">
        <v>18208</v>
      </c>
      <c r="B5801">
        <v>565</v>
      </c>
      <c r="C5801">
        <v>1</v>
      </c>
      <c r="D5801">
        <v>360.08</v>
      </c>
      <c r="E5801" cm="1">
        <f t="array" ref="E5801">_xlfn.IFS(B5801&lt;=PERCENTILE($B$3:$B$5882,0.2),5,B5801&lt;=PERCENTILE($B$3:$B$5882,0.4),4,B5801&lt;=PERCENTILE($B$3:$B$5882,0.6),3,B5801&lt;=PERCENTILE($B$3:$B$5882,0.8),2,TRUE,1)</f>
        <v>1</v>
      </c>
      <c r="F5801" cm="1">
        <f t="array" ref="F5801">_xlfn.IFS(C5801&lt;=PERCENTILE($C$3:$C$5882,0.2),1,C5801&lt;=PERCENTILE($C$3:$C$5882,0.4),2,C5801&lt;=PERCENTILE($C$3:$C$5882,0.6),3,C5801&lt;=PERCENTILE($C$3:$C$5882,0.8),4,TRUE,5)</f>
        <v>1</v>
      </c>
      <c r="G5801" cm="1">
        <f t="array" ref="G5801">_xlfn.IFS(D5801&lt;=PERCENTILE($D$3:$D$5882,0.2),1,D5801&lt;=PERCENTILE($D$3:$D$5882,0.4),2,D5801&lt;=PERCENTILE($D$3:$D$5882,0.6),3,D5801&lt;=PERCENTILE($D$3:$D$5882,0.8),4,TRUE,5)</f>
        <v>2</v>
      </c>
      <c r="H5801" s="3" t="str" cm="1">
        <f t="array" ref="H5801">_xlfn.IFS(AND(E5801&gt;=4,F5801&gt;=4,G5801&gt;=4),"Champions",AND(E5801&gt;=3,F5801&gt;=3,G5801&gt;=3),"Loyal Customers",AND(E5801&lt;=2,F5801&gt;=3),"At Risk",AND(E5801&lt;=2,F5801&lt;=2,G5801&lt;=2),"Lost",AND(E5801&gt;=4,F5801&lt;=2),"New/Promising",TRUE,"Needs Attention")</f>
        <v>Lost</v>
      </c>
      <c r="I5801" s="3" t="str">
        <f t="shared" si="94"/>
        <v>Churned</v>
      </c>
      <c r="J5801" s="3" t="str">
        <f>_xlfn.XLOOKUP(A5801,'Country_Lookup'!$D:$D,'Country_Lookup'!$E:$E)</f>
        <v>United Kingdom</v>
      </c>
    </row>
    <row r="5802" spans="1:10" x14ac:dyDescent="0.3">
      <c r="A5802">
        <v>18209</v>
      </c>
      <c r="B5802">
        <v>28</v>
      </c>
      <c r="C5802">
        <v>1</v>
      </c>
      <c r="D5802">
        <v>139.1</v>
      </c>
      <c r="E5802" cm="1">
        <f t="array" ref="E5802">_xlfn.IFS(B5802&lt;=PERCENTILE($B$3:$B$5882,0.2),5,B5802&lt;=PERCENTILE($B$3:$B$5882,0.4),4,B5802&lt;=PERCENTILE($B$3:$B$5882,0.6),3,B5802&lt;=PERCENTILE($B$3:$B$5882,0.8),2,TRUE,1)</f>
        <v>4</v>
      </c>
      <c r="F5802" cm="1">
        <f t="array" ref="F5802">_xlfn.IFS(C5802&lt;=PERCENTILE($C$3:$C$5882,0.2),1,C5802&lt;=PERCENTILE($C$3:$C$5882,0.4),2,C5802&lt;=PERCENTILE($C$3:$C$5882,0.6),3,C5802&lt;=PERCENTILE($C$3:$C$5882,0.8),4,TRUE,5)</f>
        <v>1</v>
      </c>
      <c r="G5802" cm="1">
        <f t="array" ref="G5802">_xlfn.IFS(D5802&lt;=PERCENTILE($D$3:$D$5882,0.2),1,D5802&lt;=PERCENTILE($D$3:$D$5882,0.4),2,D5802&lt;=PERCENTILE($D$3:$D$5882,0.6),3,D5802&lt;=PERCENTILE($D$3:$D$5882,0.8),4,TRUE,5)</f>
        <v>1</v>
      </c>
      <c r="H5802" s="3" t="str" cm="1">
        <f t="array" ref="H5802">_xlfn.IFS(AND(E5802&gt;=4,F5802&gt;=4,G5802&gt;=4),"Champions",AND(E5802&gt;=3,F5802&gt;=3,G5802&gt;=3),"Loyal Customers",AND(E5802&lt;=2,F5802&gt;=3),"At Risk",AND(E5802&lt;=2,F5802&lt;=2,G5802&lt;=2),"Lost",AND(E5802&gt;=4,F5802&lt;=2),"New/Promising",TRUE,"Needs Attention")</f>
        <v>New/Promising</v>
      </c>
      <c r="I5802" s="3" t="str">
        <f t="shared" si="94"/>
        <v>Active</v>
      </c>
      <c r="J5802" s="3" t="str">
        <f>_xlfn.XLOOKUP(A5802,'Country_Lookup'!$D:$D,'Country_Lookup'!$E:$E)</f>
        <v>United Kingdom</v>
      </c>
    </row>
    <row r="5803" spans="1:10" x14ac:dyDescent="0.3">
      <c r="A5803">
        <v>18210</v>
      </c>
      <c r="B5803">
        <v>1</v>
      </c>
      <c r="C5803">
        <v>7</v>
      </c>
      <c r="D5803">
        <v>2768.8300000000017</v>
      </c>
      <c r="E5803" cm="1">
        <f t="array" ref="E5803">_xlfn.IFS(B5803&lt;=PERCENTILE($B$3:$B$5882,0.2),5,B5803&lt;=PERCENTILE($B$3:$B$5882,0.4),4,B5803&lt;=PERCENTILE($B$3:$B$5882,0.6),3,B5803&lt;=PERCENTILE($B$3:$B$5882,0.8),2,TRUE,1)</f>
        <v>5</v>
      </c>
      <c r="F5803" cm="1">
        <f t="array" ref="F5803">_xlfn.IFS(C5803&lt;=PERCENTILE($C$3:$C$5882,0.2),1,C5803&lt;=PERCENTILE($C$3:$C$5882,0.4),2,C5803&lt;=PERCENTILE($C$3:$C$5882,0.6),3,C5803&lt;=PERCENTILE($C$3:$C$5882,0.8),4,TRUE,5)</f>
        <v>4</v>
      </c>
      <c r="G5803" cm="1">
        <f t="array" ref="G5803">_xlfn.IFS(D5803&lt;=PERCENTILE($D$3:$D$5882,0.2),1,D5803&lt;=PERCENTILE($D$3:$D$5882,0.4),2,D5803&lt;=PERCENTILE($D$3:$D$5882,0.6),3,D5803&lt;=PERCENTILE($D$3:$D$5882,0.8),4,TRUE,5)</f>
        <v>4</v>
      </c>
      <c r="H5803" s="3" t="str" cm="1">
        <f t="array" ref="H5803">_xlfn.IFS(AND(E5803&gt;=4,F5803&gt;=4,G5803&gt;=4),"Champions",AND(E5803&gt;=3,F5803&gt;=3,G5803&gt;=3),"Loyal Customers",AND(E5803&lt;=2,F5803&gt;=3),"At Risk",AND(E5803&lt;=2,F5803&lt;=2,G5803&lt;=2),"Lost",AND(E5803&gt;=4,F5803&lt;=2),"New/Promising",TRUE,"Needs Attention")</f>
        <v>Champions</v>
      </c>
      <c r="I5803" s="3" t="str">
        <f t="shared" si="94"/>
        <v>Active</v>
      </c>
      <c r="J5803" s="3" t="str">
        <f>_xlfn.XLOOKUP(A5803,'Country_Lookup'!$D:$D,'Country_Lookup'!$E:$E)</f>
        <v>United Kingdom</v>
      </c>
    </row>
    <row r="5804" spans="1:10" x14ac:dyDescent="0.3">
      <c r="A5804">
        <v>18211</v>
      </c>
      <c r="B5804">
        <v>25</v>
      </c>
      <c r="C5804">
        <v>5</v>
      </c>
      <c r="D5804">
        <v>600.06999999999982</v>
      </c>
      <c r="E5804" cm="1">
        <f t="array" ref="E5804">_xlfn.IFS(B5804&lt;=PERCENTILE($B$3:$B$5882,0.2),5,B5804&lt;=PERCENTILE($B$3:$B$5882,0.4),4,B5804&lt;=PERCENTILE($B$3:$B$5882,0.6),3,B5804&lt;=PERCENTILE($B$3:$B$5882,0.8),2,TRUE,1)</f>
        <v>4</v>
      </c>
      <c r="F5804" cm="1">
        <f t="array" ref="F5804">_xlfn.IFS(C5804&lt;=PERCENTILE($C$3:$C$5882,0.2),1,C5804&lt;=PERCENTILE($C$3:$C$5882,0.4),2,C5804&lt;=PERCENTILE($C$3:$C$5882,0.6),3,C5804&lt;=PERCENTILE($C$3:$C$5882,0.8),4,TRUE,5)</f>
        <v>4</v>
      </c>
      <c r="G5804" cm="1">
        <f t="array" ref="G5804">_xlfn.IFS(D5804&lt;=PERCENTILE($D$3:$D$5882,0.2),1,D5804&lt;=PERCENTILE($D$3:$D$5882,0.4),2,D5804&lt;=PERCENTILE($D$3:$D$5882,0.6),3,D5804&lt;=PERCENTILE($D$3:$D$5882,0.8),4,TRUE,5)</f>
        <v>2</v>
      </c>
      <c r="H5804" s="3" t="str" cm="1">
        <f t="array" ref="H5804">_xlfn.IFS(AND(E5804&gt;=4,F5804&gt;=4,G5804&gt;=4),"Champions",AND(E5804&gt;=3,F5804&gt;=3,G5804&gt;=3),"Loyal Customers",AND(E5804&lt;=2,F5804&gt;=3),"At Risk",AND(E5804&lt;=2,F5804&lt;=2,G5804&lt;=2),"Lost",AND(E5804&gt;=4,F5804&lt;=2),"New/Promising",TRUE,"Needs Attention")</f>
        <v>Needs Attention</v>
      </c>
      <c r="I5804" s="3" t="str">
        <f t="shared" si="94"/>
        <v>Active</v>
      </c>
      <c r="J5804" s="3" t="str">
        <f>_xlfn.XLOOKUP(A5804,'Country_Lookup'!$D:$D,'Country_Lookup'!$E:$E)</f>
        <v>United Kingdom</v>
      </c>
    </row>
    <row r="5805" spans="1:10" x14ac:dyDescent="0.3">
      <c r="A5805">
        <v>18212</v>
      </c>
      <c r="B5805">
        <v>326</v>
      </c>
      <c r="C5805">
        <v>2</v>
      </c>
      <c r="D5805">
        <v>546.72000000000048</v>
      </c>
      <c r="E5805" cm="1">
        <f t="array" ref="E5805">_xlfn.IFS(B5805&lt;=PERCENTILE($B$3:$B$5882,0.2),5,B5805&lt;=PERCENTILE($B$3:$B$5882,0.4),4,B5805&lt;=PERCENTILE($B$3:$B$5882,0.6),3,B5805&lt;=PERCENTILE($B$3:$B$5882,0.8),2,TRUE,1)</f>
        <v>2</v>
      </c>
      <c r="F5805" cm="1">
        <f t="array" ref="F5805">_xlfn.IFS(C5805&lt;=PERCENTILE($C$3:$C$5882,0.2),1,C5805&lt;=PERCENTILE($C$3:$C$5882,0.4),2,C5805&lt;=PERCENTILE($C$3:$C$5882,0.6),3,C5805&lt;=PERCENTILE($C$3:$C$5882,0.8),4,TRUE,5)</f>
        <v>2</v>
      </c>
      <c r="G5805" cm="1">
        <f t="array" ref="G5805">_xlfn.IFS(D5805&lt;=PERCENTILE($D$3:$D$5882,0.2),1,D5805&lt;=PERCENTILE($D$3:$D$5882,0.4),2,D5805&lt;=PERCENTILE($D$3:$D$5882,0.6),3,D5805&lt;=PERCENTILE($D$3:$D$5882,0.8),4,TRUE,5)</f>
        <v>2</v>
      </c>
      <c r="H5805" s="3" t="str" cm="1">
        <f t="array" ref="H5805">_xlfn.IFS(AND(E5805&gt;=4,F5805&gt;=4,G5805&gt;=4),"Champions",AND(E5805&gt;=3,F5805&gt;=3,G5805&gt;=3),"Loyal Customers",AND(E5805&lt;=2,F5805&gt;=3),"At Risk",AND(E5805&lt;=2,F5805&lt;=2,G5805&lt;=2),"Lost",AND(E5805&gt;=4,F5805&lt;=2),"New/Promising",TRUE,"Needs Attention")</f>
        <v>Lost</v>
      </c>
      <c r="I5805" s="3" t="str">
        <f t="shared" si="94"/>
        <v>Churned</v>
      </c>
      <c r="J5805" s="3" t="str">
        <f>_xlfn.XLOOKUP(A5805,'Country_Lookup'!$D:$D,'Country_Lookup'!$E:$E)</f>
        <v>United Kingdom</v>
      </c>
    </row>
    <row r="5806" spans="1:10" x14ac:dyDescent="0.3">
      <c r="A5806">
        <v>18213</v>
      </c>
      <c r="B5806">
        <v>236</v>
      </c>
      <c r="C5806">
        <v>1</v>
      </c>
      <c r="D5806">
        <v>232.48</v>
      </c>
      <c r="E5806" cm="1">
        <f t="array" ref="E5806">_xlfn.IFS(B5806&lt;=PERCENTILE($B$3:$B$5882,0.2),5,B5806&lt;=PERCENTILE($B$3:$B$5882,0.4),4,B5806&lt;=PERCENTILE($B$3:$B$5882,0.6),3,B5806&lt;=PERCENTILE($B$3:$B$5882,0.8),2,TRUE,1)</f>
        <v>2</v>
      </c>
      <c r="F5806" cm="1">
        <f t="array" ref="F5806">_xlfn.IFS(C5806&lt;=PERCENTILE($C$3:$C$5882,0.2),1,C5806&lt;=PERCENTILE($C$3:$C$5882,0.4),2,C5806&lt;=PERCENTILE($C$3:$C$5882,0.6),3,C5806&lt;=PERCENTILE($C$3:$C$5882,0.8),4,TRUE,5)</f>
        <v>1</v>
      </c>
      <c r="G5806" cm="1">
        <f t="array" ref="G5806">_xlfn.IFS(D5806&lt;=PERCENTILE($D$3:$D$5882,0.2),1,D5806&lt;=PERCENTILE($D$3:$D$5882,0.4),2,D5806&lt;=PERCENTILE($D$3:$D$5882,0.6),3,D5806&lt;=PERCENTILE($D$3:$D$5882,0.8),4,TRUE,5)</f>
        <v>1</v>
      </c>
      <c r="H5806" s="3" t="str" cm="1">
        <f t="array" ref="H5806">_xlfn.IFS(AND(E5806&gt;=4,F5806&gt;=4,G5806&gt;=4),"Champions",AND(E5806&gt;=3,F5806&gt;=3,G5806&gt;=3),"Loyal Customers",AND(E5806&lt;=2,F5806&gt;=3),"At Risk",AND(E5806&lt;=2,F5806&lt;=2,G5806&lt;=2),"Lost",AND(E5806&gt;=4,F5806&lt;=2),"New/Promising",TRUE,"Needs Attention")</f>
        <v>Lost</v>
      </c>
      <c r="I5806" s="3" t="str">
        <f t="shared" si="94"/>
        <v>Churned</v>
      </c>
      <c r="J5806" s="3" t="str">
        <f>_xlfn.XLOOKUP(A5806,'Country_Lookup'!$D:$D,'Country_Lookup'!$E:$E)</f>
        <v>United Kingdom</v>
      </c>
    </row>
    <row r="5807" spans="1:10" x14ac:dyDescent="0.3">
      <c r="A5807">
        <v>18214</v>
      </c>
      <c r="B5807">
        <v>530</v>
      </c>
      <c r="C5807">
        <v>4</v>
      </c>
      <c r="D5807">
        <v>1780.3399999999979</v>
      </c>
      <c r="E5807" cm="1">
        <f t="array" ref="E5807">_xlfn.IFS(B5807&lt;=PERCENTILE($B$3:$B$5882,0.2),5,B5807&lt;=PERCENTILE($B$3:$B$5882,0.4),4,B5807&lt;=PERCENTILE($B$3:$B$5882,0.6),3,B5807&lt;=PERCENTILE($B$3:$B$5882,0.8),2,TRUE,1)</f>
        <v>1</v>
      </c>
      <c r="F5807" cm="1">
        <f t="array" ref="F5807">_xlfn.IFS(C5807&lt;=PERCENTILE($C$3:$C$5882,0.2),1,C5807&lt;=PERCENTILE($C$3:$C$5882,0.4),2,C5807&lt;=PERCENTILE($C$3:$C$5882,0.6),3,C5807&lt;=PERCENTILE($C$3:$C$5882,0.8),4,TRUE,5)</f>
        <v>3</v>
      </c>
      <c r="G5807" cm="1">
        <f t="array" ref="G5807">_xlfn.IFS(D5807&lt;=PERCENTILE($D$3:$D$5882,0.2),1,D5807&lt;=PERCENTILE($D$3:$D$5882,0.4),2,D5807&lt;=PERCENTILE($D$3:$D$5882,0.6),3,D5807&lt;=PERCENTILE($D$3:$D$5882,0.8),4,TRUE,5)</f>
        <v>4</v>
      </c>
      <c r="H5807" s="3" t="str" cm="1">
        <f t="array" ref="H5807">_xlfn.IFS(AND(E5807&gt;=4,F5807&gt;=4,G5807&gt;=4),"Champions",AND(E5807&gt;=3,F5807&gt;=3,G5807&gt;=3),"Loyal Customers",AND(E5807&lt;=2,F5807&gt;=3),"At Risk",AND(E5807&lt;=2,F5807&lt;=2,G5807&lt;=2),"Lost",AND(E5807&gt;=4,F5807&lt;=2),"New/Promising",TRUE,"Needs Attention")</f>
        <v>At Risk</v>
      </c>
      <c r="I5807" s="3" t="str">
        <f t="shared" si="94"/>
        <v>Churned</v>
      </c>
      <c r="J5807" s="3" t="str">
        <f>_xlfn.XLOOKUP(A5807,'Country_Lookup'!$D:$D,'Country_Lookup'!$E:$E)</f>
        <v>United Kingdom</v>
      </c>
    </row>
    <row r="5808" spans="1:10" x14ac:dyDescent="0.3">
      <c r="A5808">
        <v>18215</v>
      </c>
      <c r="B5808">
        <v>89</v>
      </c>
      <c r="C5808">
        <v>5</v>
      </c>
      <c r="D5808">
        <v>2247.489999999998</v>
      </c>
      <c r="E5808" cm="1">
        <f t="array" ref="E5808">_xlfn.IFS(B5808&lt;=PERCENTILE($B$3:$B$5882,0.2),5,B5808&lt;=PERCENTILE($B$3:$B$5882,0.4),4,B5808&lt;=PERCENTILE($B$3:$B$5882,0.6),3,B5808&lt;=PERCENTILE($B$3:$B$5882,0.8),2,TRUE,1)</f>
        <v>3</v>
      </c>
      <c r="F5808" cm="1">
        <f t="array" ref="F5808">_xlfn.IFS(C5808&lt;=PERCENTILE($C$3:$C$5882,0.2),1,C5808&lt;=PERCENTILE($C$3:$C$5882,0.4),2,C5808&lt;=PERCENTILE($C$3:$C$5882,0.6),3,C5808&lt;=PERCENTILE($C$3:$C$5882,0.8),4,TRUE,5)</f>
        <v>4</v>
      </c>
      <c r="G5808" cm="1">
        <f t="array" ref="G5808">_xlfn.IFS(D5808&lt;=PERCENTILE($D$3:$D$5882,0.2),1,D5808&lt;=PERCENTILE($D$3:$D$5882,0.4),2,D5808&lt;=PERCENTILE($D$3:$D$5882,0.6),3,D5808&lt;=PERCENTILE($D$3:$D$5882,0.8),4,TRUE,5)</f>
        <v>4</v>
      </c>
      <c r="H5808" s="3" t="str" cm="1">
        <f t="array" ref="H5808">_xlfn.IFS(AND(E5808&gt;=4,F5808&gt;=4,G5808&gt;=4),"Champions",AND(E5808&gt;=3,F5808&gt;=3,G5808&gt;=3),"Loyal Customers",AND(E5808&lt;=2,F5808&gt;=3),"At Risk",AND(E5808&lt;=2,F5808&lt;=2,G5808&lt;=2),"Lost",AND(E5808&gt;=4,F5808&lt;=2),"New/Promising",TRUE,"Needs Attention")</f>
        <v>Loyal Customers</v>
      </c>
      <c r="I5808" s="3" t="str">
        <f t="shared" si="94"/>
        <v>Active</v>
      </c>
      <c r="J5808" s="3" t="str">
        <f>_xlfn.XLOOKUP(A5808,'Country_Lookup'!$D:$D,'Country_Lookup'!$E:$E)</f>
        <v>United Kingdom</v>
      </c>
    </row>
    <row r="5809" spans="1:10" x14ac:dyDescent="0.3">
      <c r="A5809">
        <v>18216</v>
      </c>
      <c r="B5809">
        <v>31</v>
      </c>
      <c r="C5809">
        <v>1</v>
      </c>
      <c r="D5809">
        <v>481.75000000000006</v>
      </c>
      <c r="E5809" cm="1">
        <f t="array" ref="E5809">_xlfn.IFS(B5809&lt;=PERCENTILE($B$3:$B$5882,0.2),5,B5809&lt;=PERCENTILE($B$3:$B$5882,0.4),4,B5809&lt;=PERCENTILE($B$3:$B$5882,0.6),3,B5809&lt;=PERCENTILE($B$3:$B$5882,0.8),2,TRUE,1)</f>
        <v>4</v>
      </c>
      <c r="F5809" cm="1">
        <f t="array" ref="F5809">_xlfn.IFS(C5809&lt;=PERCENTILE($C$3:$C$5882,0.2),1,C5809&lt;=PERCENTILE($C$3:$C$5882,0.4),2,C5809&lt;=PERCENTILE($C$3:$C$5882,0.6),3,C5809&lt;=PERCENTILE($C$3:$C$5882,0.8),4,TRUE,5)</f>
        <v>1</v>
      </c>
      <c r="G5809" cm="1">
        <f t="array" ref="G5809">_xlfn.IFS(D5809&lt;=PERCENTILE($D$3:$D$5882,0.2),1,D5809&lt;=PERCENTILE($D$3:$D$5882,0.4),2,D5809&lt;=PERCENTILE($D$3:$D$5882,0.6),3,D5809&lt;=PERCENTILE($D$3:$D$5882,0.8),4,TRUE,5)</f>
        <v>2</v>
      </c>
      <c r="H5809" s="3" t="str" cm="1">
        <f t="array" ref="H5809">_xlfn.IFS(AND(E5809&gt;=4,F5809&gt;=4,G5809&gt;=4),"Champions",AND(E5809&gt;=3,F5809&gt;=3,G5809&gt;=3),"Loyal Customers",AND(E5809&lt;=2,F5809&gt;=3),"At Risk",AND(E5809&lt;=2,F5809&lt;=2,G5809&lt;=2),"Lost",AND(E5809&gt;=4,F5809&lt;=2),"New/Promising",TRUE,"Needs Attention")</f>
        <v>New/Promising</v>
      </c>
      <c r="I5809" s="3" t="str">
        <f t="shared" si="94"/>
        <v>Active</v>
      </c>
      <c r="J5809" s="3" t="str">
        <f>_xlfn.XLOOKUP(A5809,'Country_Lookup'!$D:$D,'Country_Lookup'!$E:$E)</f>
        <v>United Kingdom</v>
      </c>
    </row>
    <row r="5810" spans="1:10" x14ac:dyDescent="0.3">
      <c r="A5810">
        <v>18217</v>
      </c>
      <c r="B5810">
        <v>29</v>
      </c>
      <c r="C5810">
        <v>4</v>
      </c>
      <c r="D5810">
        <v>945.04000000000065</v>
      </c>
      <c r="E5810" cm="1">
        <f t="array" ref="E5810">_xlfn.IFS(B5810&lt;=PERCENTILE($B$3:$B$5882,0.2),5,B5810&lt;=PERCENTILE($B$3:$B$5882,0.4),4,B5810&lt;=PERCENTILE($B$3:$B$5882,0.6),3,B5810&lt;=PERCENTILE($B$3:$B$5882,0.8),2,TRUE,1)</f>
        <v>4</v>
      </c>
      <c r="F5810" cm="1">
        <f t="array" ref="F5810">_xlfn.IFS(C5810&lt;=PERCENTILE($C$3:$C$5882,0.2),1,C5810&lt;=PERCENTILE($C$3:$C$5882,0.4),2,C5810&lt;=PERCENTILE($C$3:$C$5882,0.6),3,C5810&lt;=PERCENTILE($C$3:$C$5882,0.8),4,TRUE,5)</f>
        <v>3</v>
      </c>
      <c r="G5810" cm="1">
        <f t="array" ref="G5810">_xlfn.IFS(D5810&lt;=PERCENTILE($D$3:$D$5882,0.2),1,D5810&lt;=PERCENTILE($D$3:$D$5882,0.4),2,D5810&lt;=PERCENTILE($D$3:$D$5882,0.6),3,D5810&lt;=PERCENTILE($D$3:$D$5882,0.8),4,TRUE,5)</f>
        <v>3</v>
      </c>
      <c r="H5810" s="3" t="str" cm="1">
        <f t="array" ref="H5810">_xlfn.IFS(AND(E5810&gt;=4,F5810&gt;=4,G5810&gt;=4),"Champions",AND(E5810&gt;=3,F5810&gt;=3,G5810&gt;=3),"Loyal Customers",AND(E5810&lt;=2,F5810&gt;=3),"At Risk",AND(E5810&lt;=2,F5810&lt;=2,G5810&lt;=2),"Lost",AND(E5810&gt;=4,F5810&lt;=2),"New/Promising",TRUE,"Needs Attention")</f>
        <v>Loyal Customers</v>
      </c>
      <c r="I5810" s="3" t="str">
        <f t="shared" si="94"/>
        <v>Active</v>
      </c>
      <c r="J5810" s="3" t="str">
        <f>_xlfn.XLOOKUP(A5810,'Country_Lookup'!$D:$D,'Country_Lookup'!$E:$E)</f>
        <v>United Kingdom</v>
      </c>
    </row>
    <row r="5811" spans="1:10" x14ac:dyDescent="0.3">
      <c r="A5811">
        <v>18218</v>
      </c>
      <c r="B5811">
        <v>211</v>
      </c>
      <c r="C5811">
        <v>4</v>
      </c>
      <c r="D5811">
        <v>1142.0000000000002</v>
      </c>
      <c r="E5811" cm="1">
        <f t="array" ref="E5811">_xlfn.IFS(B5811&lt;=PERCENTILE($B$3:$B$5882,0.2),5,B5811&lt;=PERCENTILE($B$3:$B$5882,0.4),4,B5811&lt;=PERCENTILE($B$3:$B$5882,0.6),3,B5811&lt;=PERCENTILE($B$3:$B$5882,0.8),2,TRUE,1)</f>
        <v>2</v>
      </c>
      <c r="F5811" cm="1">
        <f t="array" ref="F5811">_xlfn.IFS(C5811&lt;=PERCENTILE($C$3:$C$5882,0.2),1,C5811&lt;=PERCENTILE($C$3:$C$5882,0.4),2,C5811&lt;=PERCENTILE($C$3:$C$5882,0.6),3,C5811&lt;=PERCENTILE($C$3:$C$5882,0.8),4,TRUE,5)</f>
        <v>3</v>
      </c>
      <c r="G5811" cm="1">
        <f t="array" ref="G5811">_xlfn.IFS(D5811&lt;=PERCENTILE($D$3:$D$5882,0.2),1,D5811&lt;=PERCENTILE($D$3:$D$5882,0.4),2,D5811&lt;=PERCENTILE($D$3:$D$5882,0.6),3,D5811&lt;=PERCENTILE($D$3:$D$5882,0.8),4,TRUE,5)</f>
        <v>3</v>
      </c>
      <c r="H5811" s="3" t="str" cm="1">
        <f t="array" ref="H5811">_xlfn.IFS(AND(E5811&gt;=4,F5811&gt;=4,G5811&gt;=4),"Champions",AND(E5811&gt;=3,F5811&gt;=3,G5811&gt;=3),"Loyal Customers",AND(E5811&lt;=2,F5811&gt;=3),"At Risk",AND(E5811&lt;=2,F5811&lt;=2,G5811&lt;=2),"Lost",AND(E5811&gt;=4,F5811&lt;=2),"New/Promising",TRUE,"Needs Attention")</f>
        <v>At Risk</v>
      </c>
      <c r="I5811" s="3" t="str">
        <f t="shared" si="94"/>
        <v>Churned</v>
      </c>
      <c r="J5811" s="3" t="str">
        <f>_xlfn.XLOOKUP(A5811,'Country_Lookup'!$D:$D,'Country_Lookup'!$E:$E)</f>
        <v>United Kingdom</v>
      </c>
    </row>
    <row r="5812" spans="1:10" x14ac:dyDescent="0.3">
      <c r="A5812">
        <v>18219</v>
      </c>
      <c r="B5812">
        <v>2</v>
      </c>
      <c r="C5812">
        <v>17</v>
      </c>
      <c r="D5812">
        <v>3562.8900000000112</v>
      </c>
      <c r="E5812" cm="1">
        <f t="array" ref="E5812">_xlfn.IFS(B5812&lt;=PERCENTILE($B$3:$B$5882,0.2),5,B5812&lt;=PERCENTILE($B$3:$B$5882,0.4),4,B5812&lt;=PERCENTILE($B$3:$B$5882,0.6),3,B5812&lt;=PERCENTILE($B$3:$B$5882,0.8),2,TRUE,1)</f>
        <v>5</v>
      </c>
      <c r="F5812" cm="1">
        <f t="array" ref="F5812">_xlfn.IFS(C5812&lt;=PERCENTILE($C$3:$C$5882,0.2),1,C5812&lt;=PERCENTILE($C$3:$C$5882,0.4),2,C5812&lt;=PERCENTILE($C$3:$C$5882,0.6),3,C5812&lt;=PERCENTILE($C$3:$C$5882,0.8),4,TRUE,5)</f>
        <v>5</v>
      </c>
      <c r="G5812" cm="1">
        <f t="array" ref="G5812">_xlfn.IFS(D5812&lt;=PERCENTILE($D$3:$D$5882,0.2),1,D5812&lt;=PERCENTILE($D$3:$D$5882,0.4),2,D5812&lt;=PERCENTILE($D$3:$D$5882,0.6),3,D5812&lt;=PERCENTILE($D$3:$D$5882,0.8),4,TRUE,5)</f>
        <v>5</v>
      </c>
      <c r="H5812" s="3" t="str" cm="1">
        <f t="array" ref="H5812">_xlfn.IFS(AND(E5812&gt;=4,F5812&gt;=4,G5812&gt;=4),"Champions",AND(E5812&gt;=3,F5812&gt;=3,G5812&gt;=3),"Loyal Customers",AND(E5812&lt;=2,F5812&gt;=3),"At Risk",AND(E5812&lt;=2,F5812&lt;=2,G5812&lt;=2),"Lost",AND(E5812&gt;=4,F5812&lt;=2),"New/Promising",TRUE,"Needs Attention")</f>
        <v>Champions</v>
      </c>
      <c r="I5812" s="3" t="str">
        <f t="shared" si="94"/>
        <v>Active</v>
      </c>
      <c r="J5812" s="3" t="str">
        <f>_xlfn.XLOOKUP(A5812,'Country_Lookup'!$D:$D,'Country_Lookup'!$E:$E)</f>
        <v>United Kingdom</v>
      </c>
    </row>
    <row r="5813" spans="1:10" x14ac:dyDescent="0.3">
      <c r="A5813">
        <v>18220</v>
      </c>
      <c r="B5813">
        <v>226</v>
      </c>
      <c r="C5813">
        <v>6</v>
      </c>
      <c r="D5813">
        <v>1921.7600000000014</v>
      </c>
      <c r="E5813" cm="1">
        <f t="array" ref="E5813">_xlfn.IFS(B5813&lt;=PERCENTILE($B$3:$B$5882,0.2),5,B5813&lt;=PERCENTILE($B$3:$B$5882,0.4),4,B5813&lt;=PERCENTILE($B$3:$B$5882,0.6),3,B5813&lt;=PERCENTILE($B$3:$B$5882,0.8),2,TRUE,1)</f>
        <v>2</v>
      </c>
      <c r="F5813" cm="1">
        <f t="array" ref="F5813">_xlfn.IFS(C5813&lt;=PERCENTILE($C$3:$C$5882,0.2),1,C5813&lt;=PERCENTILE($C$3:$C$5882,0.4),2,C5813&lt;=PERCENTILE($C$3:$C$5882,0.6),3,C5813&lt;=PERCENTILE($C$3:$C$5882,0.8),4,TRUE,5)</f>
        <v>4</v>
      </c>
      <c r="G5813" cm="1">
        <f t="array" ref="G5813">_xlfn.IFS(D5813&lt;=PERCENTILE($D$3:$D$5882,0.2),1,D5813&lt;=PERCENTILE($D$3:$D$5882,0.4),2,D5813&lt;=PERCENTILE($D$3:$D$5882,0.6),3,D5813&lt;=PERCENTILE($D$3:$D$5882,0.8),4,TRUE,5)</f>
        <v>4</v>
      </c>
      <c r="H5813" s="3" t="str" cm="1">
        <f t="array" ref="H5813">_xlfn.IFS(AND(E5813&gt;=4,F5813&gt;=4,G5813&gt;=4),"Champions",AND(E5813&gt;=3,F5813&gt;=3,G5813&gt;=3),"Loyal Customers",AND(E5813&lt;=2,F5813&gt;=3),"At Risk",AND(E5813&lt;=2,F5813&lt;=2,G5813&lt;=2),"Lost",AND(E5813&gt;=4,F5813&lt;=2),"New/Promising",TRUE,"Needs Attention")</f>
        <v>At Risk</v>
      </c>
      <c r="I5813" s="3" t="str">
        <f t="shared" si="94"/>
        <v>Churned</v>
      </c>
      <c r="J5813" s="3" t="str">
        <f>_xlfn.XLOOKUP(A5813,'Country_Lookup'!$D:$D,'Country_Lookup'!$E:$E)</f>
        <v>United Kingdom</v>
      </c>
    </row>
    <row r="5814" spans="1:10" x14ac:dyDescent="0.3">
      <c r="A5814">
        <v>18221</v>
      </c>
      <c r="B5814">
        <v>22</v>
      </c>
      <c r="C5814">
        <v>6</v>
      </c>
      <c r="D5814">
        <v>1424.9400000000012</v>
      </c>
      <c r="E5814" cm="1">
        <f t="array" ref="E5814">_xlfn.IFS(B5814&lt;=PERCENTILE($B$3:$B$5882,0.2),5,B5814&lt;=PERCENTILE($B$3:$B$5882,0.4),4,B5814&lt;=PERCENTILE($B$3:$B$5882,0.6),3,B5814&lt;=PERCENTILE($B$3:$B$5882,0.8),2,TRUE,1)</f>
        <v>4</v>
      </c>
      <c r="F5814" cm="1">
        <f t="array" ref="F5814">_xlfn.IFS(C5814&lt;=PERCENTILE($C$3:$C$5882,0.2),1,C5814&lt;=PERCENTILE($C$3:$C$5882,0.4),2,C5814&lt;=PERCENTILE($C$3:$C$5882,0.6),3,C5814&lt;=PERCENTILE($C$3:$C$5882,0.8),4,TRUE,5)</f>
        <v>4</v>
      </c>
      <c r="G5814" cm="1">
        <f t="array" ref="G5814">_xlfn.IFS(D5814&lt;=PERCENTILE($D$3:$D$5882,0.2),1,D5814&lt;=PERCENTILE($D$3:$D$5882,0.4),2,D5814&lt;=PERCENTILE($D$3:$D$5882,0.6),3,D5814&lt;=PERCENTILE($D$3:$D$5882,0.8),4,TRUE,5)</f>
        <v>4</v>
      </c>
      <c r="H5814" s="3" t="str" cm="1">
        <f t="array" ref="H5814">_xlfn.IFS(AND(E5814&gt;=4,F5814&gt;=4,G5814&gt;=4),"Champions",AND(E5814&gt;=3,F5814&gt;=3,G5814&gt;=3),"Loyal Customers",AND(E5814&lt;=2,F5814&gt;=3),"At Risk",AND(E5814&lt;=2,F5814&lt;=2,G5814&lt;=2),"Lost",AND(E5814&gt;=4,F5814&lt;=2),"New/Promising",TRUE,"Needs Attention")</f>
        <v>Champions</v>
      </c>
      <c r="I5814" s="3" t="str">
        <f t="shared" si="94"/>
        <v>Active</v>
      </c>
      <c r="J5814" s="3" t="str">
        <f>_xlfn.XLOOKUP(A5814,'Country_Lookup'!$D:$D,'Country_Lookup'!$E:$E)</f>
        <v>United Kingdom</v>
      </c>
    </row>
    <row r="5815" spans="1:10" x14ac:dyDescent="0.3">
      <c r="A5815">
        <v>18222</v>
      </c>
      <c r="B5815">
        <v>92</v>
      </c>
      <c r="C5815">
        <v>1</v>
      </c>
      <c r="D5815">
        <v>443</v>
      </c>
      <c r="E5815" cm="1">
        <f t="array" ref="E5815">_xlfn.IFS(B5815&lt;=PERCENTILE($B$3:$B$5882,0.2),5,B5815&lt;=PERCENTILE($B$3:$B$5882,0.4),4,B5815&lt;=PERCENTILE($B$3:$B$5882,0.6),3,B5815&lt;=PERCENTILE($B$3:$B$5882,0.8),2,TRUE,1)</f>
        <v>3</v>
      </c>
      <c r="F5815" cm="1">
        <f t="array" ref="F5815">_xlfn.IFS(C5815&lt;=PERCENTILE($C$3:$C$5882,0.2),1,C5815&lt;=PERCENTILE($C$3:$C$5882,0.4),2,C5815&lt;=PERCENTILE($C$3:$C$5882,0.6),3,C5815&lt;=PERCENTILE($C$3:$C$5882,0.8),4,TRUE,5)</f>
        <v>1</v>
      </c>
      <c r="G5815" cm="1">
        <f t="array" ref="G5815">_xlfn.IFS(D5815&lt;=PERCENTILE($D$3:$D$5882,0.2),1,D5815&lt;=PERCENTILE($D$3:$D$5882,0.4),2,D5815&lt;=PERCENTILE($D$3:$D$5882,0.6),3,D5815&lt;=PERCENTILE($D$3:$D$5882,0.8),4,TRUE,5)</f>
        <v>2</v>
      </c>
      <c r="H5815" s="3" t="str" cm="1">
        <f t="array" ref="H5815">_xlfn.IFS(AND(E5815&gt;=4,F5815&gt;=4,G5815&gt;=4),"Champions",AND(E5815&gt;=3,F5815&gt;=3,G5815&gt;=3),"Loyal Customers",AND(E5815&lt;=2,F5815&gt;=3),"At Risk",AND(E5815&lt;=2,F5815&lt;=2,G5815&lt;=2),"Lost",AND(E5815&gt;=4,F5815&lt;=2),"New/Promising",TRUE,"Needs Attention")</f>
        <v>Needs Attention</v>
      </c>
      <c r="I5815" s="3" t="str">
        <f t="shared" si="94"/>
        <v>Churned</v>
      </c>
      <c r="J5815" s="3" t="str">
        <f>_xlfn.XLOOKUP(A5815,'Country_Lookup'!$D:$D,'Country_Lookup'!$E:$E)</f>
        <v>United Kingdom</v>
      </c>
    </row>
    <row r="5816" spans="1:10" x14ac:dyDescent="0.3">
      <c r="A5816">
        <v>18223</v>
      </c>
      <c r="B5816">
        <v>4</v>
      </c>
      <c r="C5816">
        <v>26</v>
      </c>
      <c r="D5816">
        <v>14000.849999999855</v>
      </c>
      <c r="E5816" cm="1">
        <f t="array" ref="E5816">_xlfn.IFS(B5816&lt;=PERCENTILE($B$3:$B$5882,0.2),5,B5816&lt;=PERCENTILE($B$3:$B$5882,0.4),4,B5816&lt;=PERCENTILE($B$3:$B$5882,0.6),3,B5816&lt;=PERCENTILE($B$3:$B$5882,0.8),2,TRUE,1)</f>
        <v>5</v>
      </c>
      <c r="F5816" cm="1">
        <f t="array" ref="F5816">_xlfn.IFS(C5816&lt;=PERCENTILE($C$3:$C$5882,0.2),1,C5816&lt;=PERCENTILE($C$3:$C$5882,0.4),2,C5816&lt;=PERCENTILE($C$3:$C$5882,0.6),3,C5816&lt;=PERCENTILE($C$3:$C$5882,0.8),4,TRUE,5)</f>
        <v>5</v>
      </c>
      <c r="G5816" cm="1">
        <f t="array" ref="G5816">_xlfn.IFS(D5816&lt;=PERCENTILE($D$3:$D$5882,0.2),1,D5816&lt;=PERCENTILE($D$3:$D$5882,0.4),2,D5816&lt;=PERCENTILE($D$3:$D$5882,0.6),3,D5816&lt;=PERCENTILE($D$3:$D$5882,0.8),4,TRUE,5)</f>
        <v>5</v>
      </c>
      <c r="H5816" s="3" t="str" cm="1">
        <f t="array" ref="H5816">_xlfn.IFS(AND(E5816&gt;=4,F5816&gt;=4,G5816&gt;=4),"Champions",AND(E5816&gt;=3,F5816&gt;=3,G5816&gt;=3),"Loyal Customers",AND(E5816&lt;=2,F5816&gt;=3),"At Risk",AND(E5816&lt;=2,F5816&lt;=2,G5816&lt;=2),"Lost",AND(E5816&gt;=4,F5816&lt;=2),"New/Promising",TRUE,"Needs Attention")</f>
        <v>Champions</v>
      </c>
      <c r="I5816" s="3" t="str">
        <f t="shared" si="94"/>
        <v>Active</v>
      </c>
      <c r="J5816" s="3" t="str">
        <f>_xlfn.XLOOKUP(A5816,'Country_Lookup'!$D:$D,'Country_Lookup'!$E:$E)</f>
        <v>United Kingdom</v>
      </c>
    </row>
    <row r="5817" spans="1:10" x14ac:dyDescent="0.3">
      <c r="A5817">
        <v>18224</v>
      </c>
      <c r="B5817">
        <v>263</v>
      </c>
      <c r="C5817">
        <v>1</v>
      </c>
      <c r="D5817">
        <v>158.95000000000002</v>
      </c>
      <c r="E5817" cm="1">
        <f t="array" ref="E5817">_xlfn.IFS(B5817&lt;=PERCENTILE($B$3:$B$5882,0.2),5,B5817&lt;=PERCENTILE($B$3:$B$5882,0.4),4,B5817&lt;=PERCENTILE($B$3:$B$5882,0.6),3,B5817&lt;=PERCENTILE($B$3:$B$5882,0.8),2,TRUE,1)</f>
        <v>2</v>
      </c>
      <c r="F5817" cm="1">
        <f t="array" ref="F5817">_xlfn.IFS(C5817&lt;=PERCENTILE($C$3:$C$5882,0.2),1,C5817&lt;=PERCENTILE($C$3:$C$5882,0.4),2,C5817&lt;=PERCENTILE($C$3:$C$5882,0.6),3,C5817&lt;=PERCENTILE($C$3:$C$5882,0.8),4,TRUE,5)</f>
        <v>1</v>
      </c>
      <c r="G5817" cm="1">
        <f t="array" ref="G5817">_xlfn.IFS(D5817&lt;=PERCENTILE($D$3:$D$5882,0.2),1,D5817&lt;=PERCENTILE($D$3:$D$5882,0.4),2,D5817&lt;=PERCENTILE($D$3:$D$5882,0.6),3,D5817&lt;=PERCENTILE($D$3:$D$5882,0.8),4,TRUE,5)</f>
        <v>1</v>
      </c>
      <c r="H5817" s="3" t="str" cm="1">
        <f t="array" ref="H5817">_xlfn.IFS(AND(E5817&gt;=4,F5817&gt;=4,G5817&gt;=4),"Champions",AND(E5817&gt;=3,F5817&gt;=3,G5817&gt;=3),"Loyal Customers",AND(E5817&lt;=2,F5817&gt;=3),"At Risk",AND(E5817&lt;=2,F5817&lt;=2,G5817&lt;=2),"Lost",AND(E5817&gt;=4,F5817&lt;=2),"New/Promising",TRUE,"Needs Attention")</f>
        <v>Lost</v>
      </c>
      <c r="I5817" s="3" t="str">
        <f t="shared" si="94"/>
        <v>Churned</v>
      </c>
      <c r="J5817" s="3" t="str">
        <f>_xlfn.XLOOKUP(A5817,'Country_Lookup'!$D:$D,'Country_Lookup'!$E:$E)</f>
        <v>United Kingdom</v>
      </c>
    </row>
    <row r="5818" spans="1:10" x14ac:dyDescent="0.3">
      <c r="A5818">
        <v>18225</v>
      </c>
      <c r="B5818">
        <v>3</v>
      </c>
      <c r="C5818">
        <v>26</v>
      </c>
      <c r="D5818">
        <v>13054.25999999984</v>
      </c>
      <c r="E5818" cm="1">
        <f t="array" ref="E5818">_xlfn.IFS(B5818&lt;=PERCENTILE($B$3:$B$5882,0.2),5,B5818&lt;=PERCENTILE($B$3:$B$5882,0.4),4,B5818&lt;=PERCENTILE($B$3:$B$5882,0.6),3,B5818&lt;=PERCENTILE($B$3:$B$5882,0.8),2,TRUE,1)</f>
        <v>5</v>
      </c>
      <c r="F5818" cm="1">
        <f t="array" ref="F5818">_xlfn.IFS(C5818&lt;=PERCENTILE($C$3:$C$5882,0.2),1,C5818&lt;=PERCENTILE($C$3:$C$5882,0.4),2,C5818&lt;=PERCENTILE($C$3:$C$5882,0.6),3,C5818&lt;=PERCENTILE($C$3:$C$5882,0.8),4,TRUE,5)</f>
        <v>5</v>
      </c>
      <c r="G5818" cm="1">
        <f t="array" ref="G5818">_xlfn.IFS(D5818&lt;=PERCENTILE($D$3:$D$5882,0.2),1,D5818&lt;=PERCENTILE($D$3:$D$5882,0.4),2,D5818&lt;=PERCENTILE($D$3:$D$5882,0.6),3,D5818&lt;=PERCENTILE($D$3:$D$5882,0.8),4,TRUE,5)</f>
        <v>5</v>
      </c>
      <c r="H5818" s="3" t="str" cm="1">
        <f t="array" ref="H5818">_xlfn.IFS(AND(E5818&gt;=4,F5818&gt;=4,G5818&gt;=4),"Champions",AND(E5818&gt;=3,F5818&gt;=3,G5818&gt;=3),"Loyal Customers",AND(E5818&lt;=2,F5818&gt;=3),"At Risk",AND(E5818&lt;=2,F5818&lt;=2,G5818&lt;=2),"Lost",AND(E5818&gt;=4,F5818&lt;=2),"New/Promising",TRUE,"Needs Attention")</f>
        <v>Champions</v>
      </c>
      <c r="I5818" s="3" t="str">
        <f t="shared" si="94"/>
        <v>Active</v>
      </c>
      <c r="J5818" s="3" t="str">
        <f>_xlfn.XLOOKUP(A5818,'Country_Lookup'!$D:$D,'Country_Lookup'!$E:$E)</f>
        <v>United Kingdom</v>
      </c>
    </row>
    <row r="5819" spans="1:10" x14ac:dyDescent="0.3">
      <c r="A5819">
        <v>18226</v>
      </c>
      <c r="B5819">
        <v>44</v>
      </c>
      <c r="C5819">
        <v>26</v>
      </c>
      <c r="D5819">
        <v>11878.879999999948</v>
      </c>
      <c r="E5819" cm="1">
        <f t="array" ref="E5819">_xlfn.IFS(B5819&lt;=PERCENTILE($B$3:$B$5882,0.2),5,B5819&lt;=PERCENTILE($B$3:$B$5882,0.4),4,B5819&lt;=PERCENTILE($B$3:$B$5882,0.6),3,B5819&lt;=PERCENTILE($B$3:$B$5882,0.8),2,TRUE,1)</f>
        <v>4</v>
      </c>
      <c r="F5819" cm="1">
        <f t="array" ref="F5819">_xlfn.IFS(C5819&lt;=PERCENTILE($C$3:$C$5882,0.2),1,C5819&lt;=PERCENTILE($C$3:$C$5882,0.4),2,C5819&lt;=PERCENTILE($C$3:$C$5882,0.6),3,C5819&lt;=PERCENTILE($C$3:$C$5882,0.8),4,TRUE,5)</f>
        <v>5</v>
      </c>
      <c r="G5819" cm="1">
        <f t="array" ref="G5819">_xlfn.IFS(D5819&lt;=PERCENTILE($D$3:$D$5882,0.2),1,D5819&lt;=PERCENTILE($D$3:$D$5882,0.4),2,D5819&lt;=PERCENTILE($D$3:$D$5882,0.6),3,D5819&lt;=PERCENTILE($D$3:$D$5882,0.8),4,TRUE,5)</f>
        <v>5</v>
      </c>
      <c r="H5819" s="3" t="str" cm="1">
        <f t="array" ref="H5819">_xlfn.IFS(AND(E5819&gt;=4,F5819&gt;=4,G5819&gt;=4),"Champions",AND(E5819&gt;=3,F5819&gt;=3,G5819&gt;=3),"Loyal Customers",AND(E5819&lt;=2,F5819&gt;=3),"At Risk",AND(E5819&lt;=2,F5819&lt;=2,G5819&lt;=2),"Lost",AND(E5819&gt;=4,F5819&lt;=2),"New/Promising",TRUE,"Needs Attention")</f>
        <v>Champions</v>
      </c>
      <c r="I5819" s="3" t="str">
        <f t="shared" si="94"/>
        <v>Active</v>
      </c>
      <c r="J5819" s="3" t="str">
        <f>_xlfn.XLOOKUP(A5819,'Country_Lookup'!$D:$D,'Country_Lookup'!$E:$E)</f>
        <v>United Kingdom</v>
      </c>
    </row>
    <row r="5820" spans="1:10" x14ac:dyDescent="0.3">
      <c r="A5820">
        <v>18227</v>
      </c>
      <c r="B5820">
        <v>217</v>
      </c>
      <c r="C5820">
        <v>2</v>
      </c>
      <c r="D5820">
        <v>388.75</v>
      </c>
      <c r="E5820" cm="1">
        <f t="array" ref="E5820">_xlfn.IFS(B5820&lt;=PERCENTILE($B$3:$B$5882,0.2),5,B5820&lt;=PERCENTILE($B$3:$B$5882,0.4),4,B5820&lt;=PERCENTILE($B$3:$B$5882,0.6),3,B5820&lt;=PERCENTILE($B$3:$B$5882,0.8),2,TRUE,1)</f>
        <v>2</v>
      </c>
      <c r="F5820" cm="1">
        <f t="array" ref="F5820">_xlfn.IFS(C5820&lt;=PERCENTILE($C$3:$C$5882,0.2),1,C5820&lt;=PERCENTILE($C$3:$C$5882,0.4),2,C5820&lt;=PERCENTILE($C$3:$C$5882,0.6),3,C5820&lt;=PERCENTILE($C$3:$C$5882,0.8),4,TRUE,5)</f>
        <v>2</v>
      </c>
      <c r="G5820" cm="1">
        <f t="array" ref="G5820">_xlfn.IFS(D5820&lt;=PERCENTILE($D$3:$D$5882,0.2),1,D5820&lt;=PERCENTILE($D$3:$D$5882,0.4),2,D5820&lt;=PERCENTILE($D$3:$D$5882,0.6),3,D5820&lt;=PERCENTILE($D$3:$D$5882,0.8),4,TRUE,5)</f>
        <v>2</v>
      </c>
      <c r="H5820" s="3" t="str" cm="1">
        <f t="array" ref="H5820">_xlfn.IFS(AND(E5820&gt;=4,F5820&gt;=4,G5820&gt;=4),"Champions",AND(E5820&gt;=3,F5820&gt;=3,G5820&gt;=3),"Loyal Customers",AND(E5820&lt;=2,F5820&gt;=3),"At Risk",AND(E5820&lt;=2,F5820&lt;=2,G5820&lt;=2),"Lost",AND(E5820&gt;=4,F5820&lt;=2),"New/Promising",TRUE,"Needs Attention")</f>
        <v>Lost</v>
      </c>
      <c r="I5820" s="3" t="str">
        <f t="shared" si="94"/>
        <v>Churned</v>
      </c>
      <c r="J5820" s="3" t="str">
        <f>_xlfn.XLOOKUP(A5820,'Country_Lookup'!$D:$D,'Country_Lookup'!$E:$E)</f>
        <v>United Kingdom</v>
      </c>
    </row>
    <row r="5821" spans="1:10" x14ac:dyDescent="0.3">
      <c r="A5821">
        <v>18228</v>
      </c>
      <c r="B5821">
        <v>56</v>
      </c>
      <c r="C5821">
        <v>2</v>
      </c>
      <c r="D5821">
        <v>779.9000000000002</v>
      </c>
      <c r="E5821" cm="1">
        <f t="array" ref="E5821">_xlfn.IFS(B5821&lt;=PERCENTILE($B$3:$B$5882,0.2),5,B5821&lt;=PERCENTILE($B$3:$B$5882,0.4),4,B5821&lt;=PERCENTILE($B$3:$B$5882,0.6),3,B5821&lt;=PERCENTILE($B$3:$B$5882,0.8),2,TRUE,1)</f>
        <v>4</v>
      </c>
      <c r="F5821" cm="1">
        <f t="array" ref="F5821">_xlfn.IFS(C5821&lt;=PERCENTILE($C$3:$C$5882,0.2),1,C5821&lt;=PERCENTILE($C$3:$C$5882,0.4),2,C5821&lt;=PERCENTILE($C$3:$C$5882,0.6),3,C5821&lt;=PERCENTILE($C$3:$C$5882,0.8),4,TRUE,5)</f>
        <v>2</v>
      </c>
      <c r="G5821" cm="1">
        <f t="array" ref="G5821">_xlfn.IFS(D5821&lt;=PERCENTILE($D$3:$D$5882,0.2),1,D5821&lt;=PERCENTILE($D$3:$D$5882,0.4),2,D5821&lt;=PERCENTILE($D$3:$D$5882,0.6),3,D5821&lt;=PERCENTILE($D$3:$D$5882,0.8),4,TRUE,5)</f>
        <v>3</v>
      </c>
      <c r="H5821" s="3" t="str" cm="1">
        <f t="array" ref="H5821">_xlfn.IFS(AND(E5821&gt;=4,F5821&gt;=4,G5821&gt;=4),"Champions",AND(E5821&gt;=3,F5821&gt;=3,G5821&gt;=3),"Loyal Customers",AND(E5821&lt;=2,F5821&gt;=3),"At Risk",AND(E5821&lt;=2,F5821&lt;=2,G5821&lt;=2),"Lost",AND(E5821&gt;=4,F5821&lt;=2),"New/Promising",TRUE,"Needs Attention")</f>
        <v>New/Promising</v>
      </c>
      <c r="I5821" s="3" t="str">
        <f t="shared" si="94"/>
        <v>Active</v>
      </c>
      <c r="J5821" s="3" t="str">
        <f>_xlfn.XLOOKUP(A5821,'Country_Lookup'!$D:$D,'Country_Lookup'!$E:$E)</f>
        <v>United Kingdom</v>
      </c>
    </row>
    <row r="5822" spans="1:10" x14ac:dyDescent="0.3">
      <c r="A5822">
        <v>18229</v>
      </c>
      <c r="B5822">
        <v>11</v>
      </c>
      <c r="C5822">
        <v>28</v>
      </c>
      <c r="D5822">
        <v>10803.709999999974</v>
      </c>
      <c r="E5822" cm="1">
        <f t="array" ref="E5822">_xlfn.IFS(B5822&lt;=PERCENTILE($B$3:$B$5882,0.2),5,B5822&lt;=PERCENTILE($B$3:$B$5882,0.4),4,B5822&lt;=PERCENTILE($B$3:$B$5882,0.6),3,B5822&lt;=PERCENTILE($B$3:$B$5882,0.8),2,TRUE,1)</f>
        <v>5</v>
      </c>
      <c r="F5822" cm="1">
        <f t="array" ref="F5822">_xlfn.IFS(C5822&lt;=PERCENTILE($C$3:$C$5882,0.2),1,C5822&lt;=PERCENTILE($C$3:$C$5882,0.4),2,C5822&lt;=PERCENTILE($C$3:$C$5882,0.6),3,C5822&lt;=PERCENTILE($C$3:$C$5882,0.8),4,TRUE,5)</f>
        <v>5</v>
      </c>
      <c r="G5822" cm="1">
        <f t="array" ref="G5822">_xlfn.IFS(D5822&lt;=PERCENTILE($D$3:$D$5882,0.2),1,D5822&lt;=PERCENTILE($D$3:$D$5882,0.4),2,D5822&lt;=PERCENTILE($D$3:$D$5882,0.6),3,D5822&lt;=PERCENTILE($D$3:$D$5882,0.8),4,TRUE,5)</f>
        <v>5</v>
      </c>
      <c r="H5822" s="3" t="str" cm="1">
        <f t="array" ref="H5822">_xlfn.IFS(AND(E5822&gt;=4,F5822&gt;=4,G5822&gt;=4),"Champions",AND(E5822&gt;=3,F5822&gt;=3,G5822&gt;=3),"Loyal Customers",AND(E5822&lt;=2,F5822&gt;=3),"At Risk",AND(E5822&lt;=2,F5822&lt;=2,G5822&lt;=2),"Lost",AND(E5822&gt;=4,F5822&lt;=2),"New/Promising",TRUE,"Needs Attention")</f>
        <v>Champions</v>
      </c>
      <c r="I5822" s="3" t="str">
        <f t="shared" si="94"/>
        <v>Active</v>
      </c>
      <c r="J5822" s="3" t="str">
        <f>_xlfn.XLOOKUP(A5822,'Country_Lookup'!$D:$D,'Country_Lookup'!$E:$E)</f>
        <v>United Kingdom</v>
      </c>
    </row>
    <row r="5823" spans="1:10" x14ac:dyDescent="0.3">
      <c r="A5823">
        <v>18230</v>
      </c>
      <c r="B5823">
        <v>9</v>
      </c>
      <c r="C5823">
        <v>9</v>
      </c>
      <c r="D5823">
        <v>4291.0600000000049</v>
      </c>
      <c r="E5823" cm="1">
        <f t="array" ref="E5823">_xlfn.IFS(B5823&lt;=PERCENTILE($B$3:$B$5882,0.2),5,B5823&lt;=PERCENTILE($B$3:$B$5882,0.4),4,B5823&lt;=PERCENTILE($B$3:$B$5882,0.6),3,B5823&lt;=PERCENTILE($B$3:$B$5882,0.8),2,TRUE,1)</f>
        <v>5</v>
      </c>
      <c r="F5823" cm="1">
        <f t="array" ref="F5823">_xlfn.IFS(C5823&lt;=PERCENTILE($C$3:$C$5882,0.2),1,C5823&lt;=PERCENTILE($C$3:$C$5882,0.4),2,C5823&lt;=PERCENTILE($C$3:$C$5882,0.6),3,C5823&lt;=PERCENTILE($C$3:$C$5882,0.8),4,TRUE,5)</f>
        <v>5</v>
      </c>
      <c r="G5823" cm="1">
        <f t="array" ref="G5823">_xlfn.IFS(D5823&lt;=PERCENTILE($D$3:$D$5882,0.2),1,D5823&lt;=PERCENTILE($D$3:$D$5882,0.4),2,D5823&lt;=PERCENTILE($D$3:$D$5882,0.6),3,D5823&lt;=PERCENTILE($D$3:$D$5882,0.8),4,TRUE,5)</f>
        <v>5</v>
      </c>
      <c r="H5823" s="3" t="str" cm="1">
        <f t="array" ref="H5823">_xlfn.IFS(AND(E5823&gt;=4,F5823&gt;=4,G5823&gt;=4),"Champions",AND(E5823&gt;=3,F5823&gt;=3,G5823&gt;=3),"Loyal Customers",AND(E5823&lt;=2,F5823&gt;=3),"At Risk",AND(E5823&lt;=2,F5823&lt;=2,G5823&lt;=2),"Lost",AND(E5823&gt;=4,F5823&lt;=2),"New/Promising",TRUE,"Needs Attention")</f>
        <v>Champions</v>
      </c>
      <c r="I5823" s="3" t="str">
        <f t="shared" si="94"/>
        <v>Active</v>
      </c>
      <c r="J5823" s="3" t="str">
        <f>_xlfn.XLOOKUP(A5823,'Country_Lookup'!$D:$D,'Country_Lookup'!$E:$E)</f>
        <v>United Kingdom</v>
      </c>
    </row>
    <row r="5824" spans="1:10" x14ac:dyDescent="0.3">
      <c r="A5824">
        <v>18231</v>
      </c>
      <c r="B5824">
        <v>192</v>
      </c>
      <c r="C5824">
        <v>28</v>
      </c>
      <c r="D5824">
        <v>6880.9700000000321</v>
      </c>
      <c r="E5824" cm="1">
        <f t="array" ref="E5824">_xlfn.IFS(B5824&lt;=PERCENTILE($B$3:$B$5882,0.2),5,B5824&lt;=PERCENTILE($B$3:$B$5882,0.4),4,B5824&lt;=PERCENTILE($B$3:$B$5882,0.6),3,B5824&lt;=PERCENTILE($B$3:$B$5882,0.8),2,TRUE,1)</f>
        <v>2</v>
      </c>
      <c r="F5824" cm="1">
        <f t="array" ref="F5824">_xlfn.IFS(C5824&lt;=PERCENTILE($C$3:$C$5882,0.2),1,C5824&lt;=PERCENTILE($C$3:$C$5882,0.4),2,C5824&lt;=PERCENTILE($C$3:$C$5882,0.6),3,C5824&lt;=PERCENTILE($C$3:$C$5882,0.8),4,TRUE,5)</f>
        <v>5</v>
      </c>
      <c r="G5824" cm="1">
        <f t="array" ref="G5824">_xlfn.IFS(D5824&lt;=PERCENTILE($D$3:$D$5882,0.2),1,D5824&lt;=PERCENTILE($D$3:$D$5882,0.4),2,D5824&lt;=PERCENTILE($D$3:$D$5882,0.6),3,D5824&lt;=PERCENTILE($D$3:$D$5882,0.8),4,TRUE,5)</f>
        <v>5</v>
      </c>
      <c r="H5824" s="3" t="str" cm="1">
        <f t="array" ref="H5824">_xlfn.IFS(AND(E5824&gt;=4,F5824&gt;=4,G5824&gt;=4),"Champions",AND(E5824&gt;=3,F5824&gt;=3,G5824&gt;=3),"Loyal Customers",AND(E5824&lt;=2,F5824&gt;=3),"At Risk",AND(E5824&lt;=2,F5824&lt;=2,G5824&lt;=2),"Lost",AND(E5824&gt;=4,F5824&lt;=2),"New/Promising",TRUE,"Needs Attention")</f>
        <v>At Risk</v>
      </c>
      <c r="I5824" s="3" t="str">
        <f t="shared" si="94"/>
        <v>Churned</v>
      </c>
      <c r="J5824" s="3" t="str">
        <f>_xlfn.XLOOKUP(A5824,'Country_Lookup'!$D:$D,'Country_Lookup'!$E:$E)</f>
        <v>United Kingdom</v>
      </c>
    </row>
    <row r="5825" spans="1:10" x14ac:dyDescent="0.3">
      <c r="A5825">
        <v>18232</v>
      </c>
      <c r="B5825">
        <v>81</v>
      </c>
      <c r="C5825">
        <v>4</v>
      </c>
      <c r="D5825">
        <v>592.97000000000082</v>
      </c>
      <c r="E5825" cm="1">
        <f t="array" ref="E5825">_xlfn.IFS(B5825&lt;=PERCENTILE($B$3:$B$5882,0.2),5,B5825&lt;=PERCENTILE($B$3:$B$5882,0.4),4,B5825&lt;=PERCENTILE($B$3:$B$5882,0.6),3,B5825&lt;=PERCENTILE($B$3:$B$5882,0.8),2,TRUE,1)</f>
        <v>3</v>
      </c>
      <c r="F5825" cm="1">
        <f t="array" ref="F5825">_xlfn.IFS(C5825&lt;=PERCENTILE($C$3:$C$5882,0.2),1,C5825&lt;=PERCENTILE($C$3:$C$5882,0.4),2,C5825&lt;=PERCENTILE($C$3:$C$5882,0.6),3,C5825&lt;=PERCENTILE($C$3:$C$5882,0.8),4,TRUE,5)</f>
        <v>3</v>
      </c>
      <c r="G5825" cm="1">
        <f t="array" ref="G5825">_xlfn.IFS(D5825&lt;=PERCENTILE($D$3:$D$5882,0.2),1,D5825&lt;=PERCENTILE($D$3:$D$5882,0.4),2,D5825&lt;=PERCENTILE($D$3:$D$5882,0.6),3,D5825&lt;=PERCENTILE($D$3:$D$5882,0.8),4,TRUE,5)</f>
        <v>2</v>
      </c>
      <c r="H5825" s="3" t="str" cm="1">
        <f t="array" ref="H5825">_xlfn.IFS(AND(E5825&gt;=4,F5825&gt;=4,G5825&gt;=4),"Champions",AND(E5825&gt;=3,F5825&gt;=3,G5825&gt;=3),"Loyal Customers",AND(E5825&lt;=2,F5825&gt;=3),"At Risk",AND(E5825&lt;=2,F5825&lt;=2,G5825&lt;=2),"Lost",AND(E5825&gt;=4,F5825&lt;=2),"New/Promising",TRUE,"Needs Attention")</f>
        <v>Needs Attention</v>
      </c>
      <c r="I5825" s="3" t="str">
        <f t="shared" si="94"/>
        <v>Active</v>
      </c>
      <c r="J5825" s="3" t="str">
        <f>_xlfn.XLOOKUP(A5825,'Country_Lookup'!$D:$D,'Country_Lookup'!$E:$E)</f>
        <v>United Kingdom</v>
      </c>
    </row>
    <row r="5826" spans="1:10" x14ac:dyDescent="0.3">
      <c r="A5826">
        <v>18233</v>
      </c>
      <c r="B5826">
        <v>325</v>
      </c>
      <c r="C5826">
        <v>1</v>
      </c>
      <c r="D5826">
        <v>440</v>
      </c>
      <c r="E5826" cm="1">
        <f t="array" ref="E5826">_xlfn.IFS(B5826&lt;=PERCENTILE($B$3:$B$5882,0.2),5,B5826&lt;=PERCENTILE($B$3:$B$5882,0.4),4,B5826&lt;=PERCENTILE($B$3:$B$5882,0.6),3,B5826&lt;=PERCENTILE($B$3:$B$5882,0.8),2,TRUE,1)</f>
        <v>2</v>
      </c>
      <c r="F5826" cm="1">
        <f t="array" ref="F5826">_xlfn.IFS(C5826&lt;=PERCENTILE($C$3:$C$5882,0.2),1,C5826&lt;=PERCENTILE($C$3:$C$5882,0.4),2,C5826&lt;=PERCENTILE($C$3:$C$5882,0.6),3,C5826&lt;=PERCENTILE($C$3:$C$5882,0.8),4,TRUE,5)</f>
        <v>1</v>
      </c>
      <c r="G5826" cm="1">
        <f t="array" ref="G5826">_xlfn.IFS(D5826&lt;=PERCENTILE($D$3:$D$5882,0.2),1,D5826&lt;=PERCENTILE($D$3:$D$5882,0.4),2,D5826&lt;=PERCENTILE($D$3:$D$5882,0.6),3,D5826&lt;=PERCENTILE($D$3:$D$5882,0.8),4,TRUE,5)</f>
        <v>2</v>
      </c>
      <c r="H5826" s="3" t="str" cm="1">
        <f t="array" ref="H5826">_xlfn.IFS(AND(E5826&gt;=4,F5826&gt;=4,G5826&gt;=4),"Champions",AND(E5826&gt;=3,F5826&gt;=3,G5826&gt;=3),"Loyal Customers",AND(E5826&lt;=2,F5826&gt;=3),"At Risk",AND(E5826&lt;=2,F5826&lt;=2,G5826&lt;=2),"Lost",AND(E5826&gt;=4,F5826&lt;=2),"New/Promising",TRUE,"Needs Attention")</f>
        <v>Lost</v>
      </c>
      <c r="I5826" s="3" t="str">
        <f t="shared" si="94"/>
        <v>Churned</v>
      </c>
      <c r="J5826" s="3" t="str">
        <f>_xlfn.XLOOKUP(A5826,'Country_Lookup'!$D:$D,'Country_Lookup'!$E:$E)</f>
        <v>United Kingdom</v>
      </c>
    </row>
    <row r="5827" spans="1:10" x14ac:dyDescent="0.3">
      <c r="A5827">
        <v>18234</v>
      </c>
      <c r="B5827">
        <v>551</v>
      </c>
      <c r="C5827">
        <v>1</v>
      </c>
      <c r="D5827">
        <v>179.60000000000005</v>
      </c>
      <c r="E5827" cm="1">
        <f t="array" ref="E5827">_xlfn.IFS(B5827&lt;=PERCENTILE($B$3:$B$5882,0.2),5,B5827&lt;=PERCENTILE($B$3:$B$5882,0.4),4,B5827&lt;=PERCENTILE($B$3:$B$5882,0.6),3,B5827&lt;=PERCENTILE($B$3:$B$5882,0.8),2,TRUE,1)</f>
        <v>1</v>
      </c>
      <c r="F5827" cm="1">
        <f t="array" ref="F5827">_xlfn.IFS(C5827&lt;=PERCENTILE($C$3:$C$5882,0.2),1,C5827&lt;=PERCENTILE($C$3:$C$5882,0.4),2,C5827&lt;=PERCENTILE($C$3:$C$5882,0.6),3,C5827&lt;=PERCENTILE($C$3:$C$5882,0.8),4,TRUE,5)</f>
        <v>1</v>
      </c>
      <c r="G5827" cm="1">
        <f t="array" ref="G5827">_xlfn.IFS(D5827&lt;=PERCENTILE($D$3:$D$5882,0.2),1,D5827&lt;=PERCENTILE($D$3:$D$5882,0.4),2,D5827&lt;=PERCENTILE($D$3:$D$5882,0.6),3,D5827&lt;=PERCENTILE($D$3:$D$5882,0.8),4,TRUE,5)</f>
        <v>1</v>
      </c>
      <c r="H5827" s="3" t="str" cm="1">
        <f t="array" ref="H5827">_xlfn.IFS(AND(E5827&gt;=4,F5827&gt;=4,G5827&gt;=4),"Champions",AND(E5827&gt;=3,F5827&gt;=3,G5827&gt;=3),"Loyal Customers",AND(E5827&lt;=2,F5827&gt;=3),"At Risk",AND(E5827&lt;=2,F5827&lt;=2,G5827&lt;=2),"Lost",AND(E5827&gt;=4,F5827&lt;=2),"New/Promising",TRUE,"Needs Attention")</f>
        <v>Lost</v>
      </c>
      <c r="I5827" s="3" t="str">
        <f t="shared" ref="I5827:I5880" si="95">IF(B5827&gt;90,"Churned","Active")</f>
        <v>Churned</v>
      </c>
      <c r="J5827" s="3" t="str">
        <f>_xlfn.XLOOKUP(A5827,'Country_Lookup'!$D:$D,'Country_Lookup'!$E:$E)</f>
        <v>United Kingdom</v>
      </c>
    </row>
    <row r="5828" spans="1:10" x14ac:dyDescent="0.3">
      <c r="A5828">
        <v>18235</v>
      </c>
      <c r="B5828">
        <v>71</v>
      </c>
      <c r="C5828">
        <v>3</v>
      </c>
      <c r="D5828">
        <v>1796.4800000000009</v>
      </c>
      <c r="E5828" cm="1">
        <f t="array" ref="E5828">_xlfn.IFS(B5828&lt;=PERCENTILE($B$3:$B$5882,0.2),5,B5828&lt;=PERCENTILE($B$3:$B$5882,0.4),4,B5828&lt;=PERCENTILE($B$3:$B$5882,0.6),3,B5828&lt;=PERCENTILE($B$3:$B$5882,0.8),2,TRUE,1)</f>
        <v>3</v>
      </c>
      <c r="F5828" cm="1">
        <f t="array" ref="F5828">_xlfn.IFS(C5828&lt;=PERCENTILE($C$3:$C$5882,0.2),1,C5828&lt;=PERCENTILE($C$3:$C$5882,0.4),2,C5828&lt;=PERCENTILE($C$3:$C$5882,0.6),3,C5828&lt;=PERCENTILE($C$3:$C$5882,0.8),4,TRUE,5)</f>
        <v>3</v>
      </c>
      <c r="G5828" cm="1">
        <f t="array" ref="G5828">_xlfn.IFS(D5828&lt;=PERCENTILE($D$3:$D$5882,0.2),1,D5828&lt;=PERCENTILE($D$3:$D$5882,0.4),2,D5828&lt;=PERCENTILE($D$3:$D$5882,0.6),3,D5828&lt;=PERCENTILE($D$3:$D$5882,0.8),4,TRUE,5)</f>
        <v>4</v>
      </c>
      <c r="H5828" s="3" t="str" cm="1">
        <f t="array" ref="H5828">_xlfn.IFS(AND(E5828&gt;=4,F5828&gt;=4,G5828&gt;=4),"Champions",AND(E5828&gt;=3,F5828&gt;=3,G5828&gt;=3),"Loyal Customers",AND(E5828&lt;=2,F5828&gt;=3),"At Risk",AND(E5828&lt;=2,F5828&lt;=2,G5828&lt;=2),"Lost",AND(E5828&gt;=4,F5828&lt;=2),"New/Promising",TRUE,"Needs Attention")</f>
        <v>Loyal Customers</v>
      </c>
      <c r="I5828" s="3" t="str">
        <f t="shared" si="95"/>
        <v>Active</v>
      </c>
      <c r="J5828" s="3" t="str">
        <f>_xlfn.XLOOKUP(A5828,'Country_Lookup'!$D:$D,'Country_Lookup'!$E:$E)</f>
        <v>United Kingdom</v>
      </c>
    </row>
    <row r="5829" spans="1:10" x14ac:dyDescent="0.3">
      <c r="A5829">
        <v>18236</v>
      </c>
      <c r="B5829">
        <v>29</v>
      </c>
      <c r="C5829">
        <v>12</v>
      </c>
      <c r="D5829">
        <v>1795.3500000000031</v>
      </c>
      <c r="E5829" cm="1">
        <f t="array" ref="E5829">_xlfn.IFS(B5829&lt;=PERCENTILE($B$3:$B$5882,0.2),5,B5829&lt;=PERCENTILE($B$3:$B$5882,0.4),4,B5829&lt;=PERCENTILE($B$3:$B$5882,0.6),3,B5829&lt;=PERCENTILE($B$3:$B$5882,0.8),2,TRUE,1)</f>
        <v>4</v>
      </c>
      <c r="F5829" cm="1">
        <f t="array" ref="F5829">_xlfn.IFS(C5829&lt;=PERCENTILE($C$3:$C$5882,0.2),1,C5829&lt;=PERCENTILE($C$3:$C$5882,0.4),2,C5829&lt;=PERCENTILE($C$3:$C$5882,0.6),3,C5829&lt;=PERCENTILE($C$3:$C$5882,0.8),4,TRUE,5)</f>
        <v>5</v>
      </c>
      <c r="G5829" cm="1">
        <f t="array" ref="G5829">_xlfn.IFS(D5829&lt;=PERCENTILE($D$3:$D$5882,0.2),1,D5829&lt;=PERCENTILE($D$3:$D$5882,0.4),2,D5829&lt;=PERCENTILE($D$3:$D$5882,0.6),3,D5829&lt;=PERCENTILE($D$3:$D$5882,0.8),4,TRUE,5)</f>
        <v>4</v>
      </c>
      <c r="H5829" s="3" t="str" cm="1">
        <f t="array" ref="H5829">_xlfn.IFS(AND(E5829&gt;=4,F5829&gt;=4,G5829&gt;=4),"Champions",AND(E5829&gt;=3,F5829&gt;=3,G5829&gt;=3),"Loyal Customers",AND(E5829&lt;=2,F5829&gt;=3),"At Risk",AND(E5829&lt;=2,F5829&lt;=2,G5829&lt;=2),"Lost",AND(E5829&gt;=4,F5829&lt;=2),"New/Promising",TRUE,"Needs Attention")</f>
        <v>Champions</v>
      </c>
      <c r="I5829" s="3" t="str">
        <f t="shared" si="95"/>
        <v>Active</v>
      </c>
      <c r="J5829" s="3" t="str">
        <f>_xlfn.XLOOKUP(A5829,'Country_Lookup'!$D:$D,'Country_Lookup'!$E:$E)</f>
        <v>United Kingdom</v>
      </c>
    </row>
    <row r="5830" spans="1:10" x14ac:dyDescent="0.3">
      <c r="A5830">
        <v>18237</v>
      </c>
      <c r="B5830">
        <v>2</v>
      </c>
      <c r="C5830">
        <v>5</v>
      </c>
      <c r="D5830">
        <v>987.099999999999</v>
      </c>
      <c r="E5830" cm="1">
        <f t="array" ref="E5830">_xlfn.IFS(B5830&lt;=PERCENTILE($B$3:$B$5882,0.2),5,B5830&lt;=PERCENTILE($B$3:$B$5882,0.4),4,B5830&lt;=PERCENTILE($B$3:$B$5882,0.6),3,B5830&lt;=PERCENTILE($B$3:$B$5882,0.8),2,TRUE,1)</f>
        <v>5</v>
      </c>
      <c r="F5830" cm="1">
        <f t="array" ref="F5830">_xlfn.IFS(C5830&lt;=PERCENTILE($C$3:$C$5882,0.2),1,C5830&lt;=PERCENTILE($C$3:$C$5882,0.4),2,C5830&lt;=PERCENTILE($C$3:$C$5882,0.6),3,C5830&lt;=PERCENTILE($C$3:$C$5882,0.8),4,TRUE,5)</f>
        <v>4</v>
      </c>
      <c r="G5830" cm="1">
        <f t="array" ref="G5830">_xlfn.IFS(D5830&lt;=PERCENTILE($D$3:$D$5882,0.2),1,D5830&lt;=PERCENTILE($D$3:$D$5882,0.4),2,D5830&lt;=PERCENTILE($D$3:$D$5882,0.6),3,D5830&lt;=PERCENTILE($D$3:$D$5882,0.8),4,TRUE,5)</f>
        <v>3</v>
      </c>
      <c r="H5830" s="3" t="str" cm="1">
        <f t="array" ref="H5830">_xlfn.IFS(AND(E5830&gt;=4,F5830&gt;=4,G5830&gt;=4),"Champions",AND(E5830&gt;=3,F5830&gt;=3,G5830&gt;=3),"Loyal Customers",AND(E5830&lt;=2,F5830&gt;=3),"At Risk",AND(E5830&lt;=2,F5830&lt;=2,G5830&lt;=2),"Lost",AND(E5830&gt;=4,F5830&lt;=2),"New/Promising",TRUE,"Needs Attention")</f>
        <v>Loyal Customers</v>
      </c>
      <c r="I5830" s="3" t="str">
        <f t="shared" si="95"/>
        <v>Active</v>
      </c>
      <c r="J5830" s="3" t="str">
        <f>_xlfn.XLOOKUP(A5830,'Country_Lookup'!$D:$D,'Country_Lookup'!$E:$E)</f>
        <v>United Kingdom</v>
      </c>
    </row>
    <row r="5831" spans="1:10" x14ac:dyDescent="0.3">
      <c r="A5831">
        <v>18238</v>
      </c>
      <c r="B5831">
        <v>515</v>
      </c>
      <c r="C5831">
        <v>1</v>
      </c>
      <c r="D5831">
        <v>270.92</v>
      </c>
      <c r="E5831" cm="1">
        <f t="array" ref="E5831">_xlfn.IFS(B5831&lt;=PERCENTILE($B$3:$B$5882,0.2),5,B5831&lt;=PERCENTILE($B$3:$B$5882,0.4),4,B5831&lt;=PERCENTILE($B$3:$B$5882,0.6),3,B5831&lt;=PERCENTILE($B$3:$B$5882,0.8),2,TRUE,1)</f>
        <v>1</v>
      </c>
      <c r="F5831" cm="1">
        <f t="array" ref="F5831">_xlfn.IFS(C5831&lt;=PERCENTILE($C$3:$C$5882,0.2),1,C5831&lt;=PERCENTILE($C$3:$C$5882,0.4),2,C5831&lt;=PERCENTILE($C$3:$C$5882,0.6),3,C5831&lt;=PERCENTILE($C$3:$C$5882,0.8),4,TRUE,5)</f>
        <v>1</v>
      </c>
      <c r="G5831" cm="1">
        <f t="array" ref="G5831">_xlfn.IFS(D5831&lt;=PERCENTILE($D$3:$D$5882,0.2),1,D5831&lt;=PERCENTILE($D$3:$D$5882,0.4),2,D5831&lt;=PERCENTILE($D$3:$D$5882,0.6),3,D5831&lt;=PERCENTILE($D$3:$D$5882,0.8),4,TRUE,5)</f>
        <v>1</v>
      </c>
      <c r="H5831" s="3" t="str" cm="1">
        <f t="array" ref="H5831">_xlfn.IFS(AND(E5831&gt;=4,F5831&gt;=4,G5831&gt;=4),"Champions",AND(E5831&gt;=3,F5831&gt;=3,G5831&gt;=3),"Loyal Customers",AND(E5831&lt;=2,F5831&gt;=3),"At Risk",AND(E5831&lt;=2,F5831&lt;=2,G5831&lt;=2),"Lost",AND(E5831&gt;=4,F5831&lt;=2),"New/Promising",TRUE,"Needs Attention")</f>
        <v>Lost</v>
      </c>
      <c r="I5831" s="3" t="str">
        <f t="shared" si="95"/>
        <v>Churned</v>
      </c>
      <c r="J5831" s="3" t="str">
        <f>_xlfn.XLOOKUP(A5831,'Country_Lookup'!$D:$D,'Country_Lookup'!$E:$E)</f>
        <v>United Kingdom</v>
      </c>
    </row>
    <row r="5832" spans="1:10" x14ac:dyDescent="0.3">
      <c r="A5832">
        <v>18239</v>
      </c>
      <c r="B5832">
        <v>218</v>
      </c>
      <c r="C5832">
        <v>6</v>
      </c>
      <c r="D5832">
        <v>2150.3599999999929</v>
      </c>
      <c r="E5832" cm="1">
        <f t="array" ref="E5832">_xlfn.IFS(B5832&lt;=PERCENTILE($B$3:$B$5882,0.2),5,B5832&lt;=PERCENTILE($B$3:$B$5882,0.4),4,B5832&lt;=PERCENTILE($B$3:$B$5882,0.6),3,B5832&lt;=PERCENTILE($B$3:$B$5882,0.8),2,TRUE,1)</f>
        <v>2</v>
      </c>
      <c r="F5832" cm="1">
        <f t="array" ref="F5832">_xlfn.IFS(C5832&lt;=PERCENTILE($C$3:$C$5882,0.2),1,C5832&lt;=PERCENTILE($C$3:$C$5882,0.4),2,C5832&lt;=PERCENTILE($C$3:$C$5882,0.6),3,C5832&lt;=PERCENTILE($C$3:$C$5882,0.8),4,TRUE,5)</f>
        <v>4</v>
      </c>
      <c r="G5832" cm="1">
        <f t="array" ref="G5832">_xlfn.IFS(D5832&lt;=PERCENTILE($D$3:$D$5882,0.2),1,D5832&lt;=PERCENTILE($D$3:$D$5882,0.4),2,D5832&lt;=PERCENTILE($D$3:$D$5882,0.6),3,D5832&lt;=PERCENTILE($D$3:$D$5882,0.8),4,TRUE,5)</f>
        <v>4</v>
      </c>
      <c r="H5832" s="3" t="str" cm="1">
        <f t="array" ref="H5832">_xlfn.IFS(AND(E5832&gt;=4,F5832&gt;=4,G5832&gt;=4),"Champions",AND(E5832&gt;=3,F5832&gt;=3,G5832&gt;=3),"Loyal Customers",AND(E5832&lt;=2,F5832&gt;=3),"At Risk",AND(E5832&lt;=2,F5832&lt;=2,G5832&lt;=2),"Lost",AND(E5832&gt;=4,F5832&lt;=2),"New/Promising",TRUE,"Needs Attention")</f>
        <v>At Risk</v>
      </c>
      <c r="I5832" s="3" t="str">
        <f t="shared" si="95"/>
        <v>Churned</v>
      </c>
      <c r="J5832" s="3" t="str">
        <f>_xlfn.XLOOKUP(A5832,'Country_Lookup'!$D:$D,'Country_Lookup'!$E:$E)</f>
        <v>United Kingdom</v>
      </c>
    </row>
    <row r="5833" spans="1:10" x14ac:dyDescent="0.3">
      <c r="A5833">
        <v>18240</v>
      </c>
      <c r="B5833">
        <v>46</v>
      </c>
      <c r="C5833">
        <v>1</v>
      </c>
      <c r="D5833">
        <v>422.58</v>
      </c>
      <c r="E5833" cm="1">
        <f t="array" ref="E5833">_xlfn.IFS(B5833&lt;=PERCENTILE($B$3:$B$5882,0.2),5,B5833&lt;=PERCENTILE($B$3:$B$5882,0.4),4,B5833&lt;=PERCENTILE($B$3:$B$5882,0.6),3,B5833&lt;=PERCENTILE($B$3:$B$5882,0.8),2,TRUE,1)</f>
        <v>4</v>
      </c>
      <c r="F5833" cm="1">
        <f t="array" ref="F5833">_xlfn.IFS(C5833&lt;=PERCENTILE($C$3:$C$5882,0.2),1,C5833&lt;=PERCENTILE($C$3:$C$5882,0.4),2,C5833&lt;=PERCENTILE($C$3:$C$5882,0.6),3,C5833&lt;=PERCENTILE($C$3:$C$5882,0.8),4,TRUE,5)</f>
        <v>1</v>
      </c>
      <c r="G5833" cm="1">
        <f t="array" ref="G5833">_xlfn.IFS(D5833&lt;=PERCENTILE($D$3:$D$5882,0.2),1,D5833&lt;=PERCENTILE($D$3:$D$5882,0.4),2,D5833&lt;=PERCENTILE($D$3:$D$5882,0.6),3,D5833&lt;=PERCENTILE($D$3:$D$5882,0.8),4,TRUE,5)</f>
        <v>2</v>
      </c>
      <c r="H5833" s="3" t="str" cm="1">
        <f t="array" ref="H5833">_xlfn.IFS(AND(E5833&gt;=4,F5833&gt;=4,G5833&gt;=4),"Champions",AND(E5833&gt;=3,F5833&gt;=3,G5833&gt;=3),"Loyal Customers",AND(E5833&lt;=2,F5833&gt;=3),"At Risk",AND(E5833&lt;=2,F5833&lt;=2,G5833&lt;=2),"Lost",AND(E5833&gt;=4,F5833&lt;=2),"New/Promising",TRUE,"Needs Attention")</f>
        <v>New/Promising</v>
      </c>
      <c r="I5833" s="3" t="str">
        <f t="shared" si="95"/>
        <v>Active</v>
      </c>
      <c r="J5833" s="3" t="str">
        <f>_xlfn.XLOOKUP(A5833,'Country_Lookup'!$D:$D,'Country_Lookup'!$E:$E)</f>
        <v>United Kingdom</v>
      </c>
    </row>
    <row r="5834" spans="1:10" x14ac:dyDescent="0.3">
      <c r="A5834">
        <v>18241</v>
      </c>
      <c r="B5834">
        <v>9</v>
      </c>
      <c r="C5834">
        <v>21</v>
      </c>
      <c r="D5834">
        <v>2986.9899999999916</v>
      </c>
      <c r="E5834" cm="1">
        <f t="array" ref="E5834">_xlfn.IFS(B5834&lt;=PERCENTILE($B$3:$B$5882,0.2),5,B5834&lt;=PERCENTILE($B$3:$B$5882,0.4),4,B5834&lt;=PERCENTILE($B$3:$B$5882,0.6),3,B5834&lt;=PERCENTILE($B$3:$B$5882,0.8),2,TRUE,1)</f>
        <v>5</v>
      </c>
      <c r="F5834" cm="1">
        <f t="array" ref="F5834">_xlfn.IFS(C5834&lt;=PERCENTILE($C$3:$C$5882,0.2),1,C5834&lt;=PERCENTILE($C$3:$C$5882,0.4),2,C5834&lt;=PERCENTILE($C$3:$C$5882,0.6),3,C5834&lt;=PERCENTILE($C$3:$C$5882,0.8),4,TRUE,5)</f>
        <v>5</v>
      </c>
      <c r="G5834" cm="1">
        <f t="array" ref="G5834">_xlfn.IFS(D5834&lt;=PERCENTILE($D$3:$D$5882,0.2),1,D5834&lt;=PERCENTILE($D$3:$D$5882,0.4),2,D5834&lt;=PERCENTILE($D$3:$D$5882,0.6),3,D5834&lt;=PERCENTILE($D$3:$D$5882,0.8),4,TRUE,5)</f>
        <v>5</v>
      </c>
      <c r="H5834" s="3" t="str" cm="1">
        <f t="array" ref="H5834">_xlfn.IFS(AND(E5834&gt;=4,F5834&gt;=4,G5834&gt;=4),"Champions",AND(E5834&gt;=3,F5834&gt;=3,G5834&gt;=3),"Loyal Customers",AND(E5834&lt;=2,F5834&gt;=3),"At Risk",AND(E5834&lt;=2,F5834&lt;=2,G5834&lt;=2),"Lost",AND(E5834&gt;=4,F5834&lt;=2),"New/Promising",TRUE,"Needs Attention")</f>
        <v>Champions</v>
      </c>
      <c r="I5834" s="3" t="str">
        <f t="shared" si="95"/>
        <v>Active</v>
      </c>
      <c r="J5834" s="3" t="str">
        <f>_xlfn.XLOOKUP(A5834,'Country_Lookup'!$D:$D,'Country_Lookup'!$E:$E)</f>
        <v>United Kingdom</v>
      </c>
    </row>
    <row r="5835" spans="1:10" x14ac:dyDescent="0.3">
      <c r="A5835">
        <v>18242</v>
      </c>
      <c r="B5835">
        <v>72</v>
      </c>
      <c r="C5835">
        <v>8</v>
      </c>
      <c r="D5835">
        <v>3605.2100000000069</v>
      </c>
      <c r="E5835" cm="1">
        <f t="array" ref="E5835">_xlfn.IFS(B5835&lt;=PERCENTILE($B$3:$B$5882,0.2),5,B5835&lt;=PERCENTILE($B$3:$B$5882,0.4),4,B5835&lt;=PERCENTILE($B$3:$B$5882,0.6),3,B5835&lt;=PERCENTILE($B$3:$B$5882,0.8),2,TRUE,1)</f>
        <v>3</v>
      </c>
      <c r="F5835" cm="1">
        <f t="array" ref="F5835">_xlfn.IFS(C5835&lt;=PERCENTILE($C$3:$C$5882,0.2),1,C5835&lt;=PERCENTILE($C$3:$C$5882,0.4),2,C5835&lt;=PERCENTILE($C$3:$C$5882,0.6),3,C5835&lt;=PERCENTILE($C$3:$C$5882,0.8),4,TRUE,5)</f>
        <v>4</v>
      </c>
      <c r="G5835" cm="1">
        <f t="array" ref="G5835">_xlfn.IFS(D5835&lt;=PERCENTILE($D$3:$D$5882,0.2),1,D5835&lt;=PERCENTILE($D$3:$D$5882,0.4),2,D5835&lt;=PERCENTILE($D$3:$D$5882,0.6),3,D5835&lt;=PERCENTILE($D$3:$D$5882,0.8),4,TRUE,5)</f>
        <v>5</v>
      </c>
      <c r="H5835" s="3" t="str" cm="1">
        <f t="array" ref="H5835">_xlfn.IFS(AND(E5835&gt;=4,F5835&gt;=4,G5835&gt;=4),"Champions",AND(E5835&gt;=3,F5835&gt;=3,G5835&gt;=3),"Loyal Customers",AND(E5835&lt;=2,F5835&gt;=3),"At Risk",AND(E5835&lt;=2,F5835&lt;=2,G5835&lt;=2),"Lost",AND(E5835&gt;=4,F5835&lt;=2),"New/Promising",TRUE,"Needs Attention")</f>
        <v>Loyal Customers</v>
      </c>
      <c r="I5835" s="3" t="str">
        <f t="shared" si="95"/>
        <v>Active</v>
      </c>
      <c r="J5835" s="3" t="str">
        <f>_xlfn.XLOOKUP(A5835,'Country_Lookup'!$D:$D,'Country_Lookup'!$E:$E)</f>
        <v>United Kingdom</v>
      </c>
    </row>
    <row r="5836" spans="1:10" x14ac:dyDescent="0.3">
      <c r="A5836">
        <v>18243</v>
      </c>
      <c r="B5836">
        <v>414</v>
      </c>
      <c r="C5836">
        <v>1</v>
      </c>
      <c r="D5836">
        <v>515.7800000000002</v>
      </c>
      <c r="E5836" cm="1">
        <f t="array" ref="E5836">_xlfn.IFS(B5836&lt;=PERCENTILE($B$3:$B$5882,0.2),5,B5836&lt;=PERCENTILE($B$3:$B$5882,0.4),4,B5836&lt;=PERCENTILE($B$3:$B$5882,0.6),3,B5836&lt;=PERCENTILE($B$3:$B$5882,0.8),2,TRUE,1)</f>
        <v>1</v>
      </c>
      <c r="F5836" cm="1">
        <f t="array" ref="F5836">_xlfn.IFS(C5836&lt;=PERCENTILE($C$3:$C$5882,0.2),1,C5836&lt;=PERCENTILE($C$3:$C$5882,0.4),2,C5836&lt;=PERCENTILE($C$3:$C$5882,0.6),3,C5836&lt;=PERCENTILE($C$3:$C$5882,0.8),4,TRUE,5)</f>
        <v>1</v>
      </c>
      <c r="G5836" cm="1">
        <f t="array" ref="G5836">_xlfn.IFS(D5836&lt;=PERCENTILE($D$3:$D$5882,0.2),1,D5836&lt;=PERCENTILE($D$3:$D$5882,0.4),2,D5836&lt;=PERCENTILE($D$3:$D$5882,0.6),3,D5836&lt;=PERCENTILE($D$3:$D$5882,0.8),4,TRUE,5)</f>
        <v>2</v>
      </c>
      <c r="H5836" s="3" t="str" cm="1">
        <f t="array" ref="H5836">_xlfn.IFS(AND(E5836&gt;=4,F5836&gt;=4,G5836&gt;=4),"Champions",AND(E5836&gt;=3,F5836&gt;=3,G5836&gt;=3),"Loyal Customers",AND(E5836&lt;=2,F5836&gt;=3),"At Risk",AND(E5836&lt;=2,F5836&lt;=2,G5836&lt;=2),"Lost",AND(E5836&gt;=4,F5836&lt;=2),"New/Promising",TRUE,"Needs Attention")</f>
        <v>Lost</v>
      </c>
      <c r="I5836" s="3" t="str">
        <f t="shared" si="95"/>
        <v>Churned</v>
      </c>
      <c r="J5836" s="3" t="str">
        <f>_xlfn.XLOOKUP(A5836,'Country_Lookup'!$D:$D,'Country_Lookup'!$E:$E)</f>
        <v>United Kingdom</v>
      </c>
    </row>
    <row r="5837" spans="1:10" x14ac:dyDescent="0.3">
      <c r="A5837">
        <v>18244</v>
      </c>
      <c r="B5837">
        <v>430</v>
      </c>
      <c r="C5837">
        <v>2</v>
      </c>
      <c r="D5837">
        <v>568.64</v>
      </c>
      <c r="E5837" cm="1">
        <f t="array" ref="E5837">_xlfn.IFS(B5837&lt;=PERCENTILE($B$3:$B$5882,0.2),5,B5837&lt;=PERCENTILE($B$3:$B$5882,0.4),4,B5837&lt;=PERCENTILE($B$3:$B$5882,0.6),3,B5837&lt;=PERCENTILE($B$3:$B$5882,0.8),2,TRUE,1)</f>
        <v>1</v>
      </c>
      <c r="F5837" cm="1">
        <f t="array" ref="F5837">_xlfn.IFS(C5837&lt;=PERCENTILE($C$3:$C$5882,0.2),1,C5837&lt;=PERCENTILE($C$3:$C$5882,0.4),2,C5837&lt;=PERCENTILE($C$3:$C$5882,0.6),3,C5837&lt;=PERCENTILE($C$3:$C$5882,0.8),4,TRUE,5)</f>
        <v>2</v>
      </c>
      <c r="G5837" cm="1">
        <f t="array" ref="G5837">_xlfn.IFS(D5837&lt;=PERCENTILE($D$3:$D$5882,0.2),1,D5837&lt;=PERCENTILE($D$3:$D$5882,0.4),2,D5837&lt;=PERCENTILE($D$3:$D$5882,0.6),3,D5837&lt;=PERCENTILE($D$3:$D$5882,0.8),4,TRUE,5)</f>
        <v>2</v>
      </c>
      <c r="H5837" s="3" t="str" cm="1">
        <f t="array" ref="H5837">_xlfn.IFS(AND(E5837&gt;=4,F5837&gt;=4,G5837&gt;=4),"Champions",AND(E5837&gt;=3,F5837&gt;=3,G5837&gt;=3),"Loyal Customers",AND(E5837&lt;=2,F5837&gt;=3),"At Risk",AND(E5837&lt;=2,F5837&lt;=2,G5837&lt;=2),"Lost",AND(E5837&gt;=4,F5837&lt;=2),"New/Promising",TRUE,"Needs Attention")</f>
        <v>Lost</v>
      </c>
      <c r="I5837" s="3" t="str">
        <f t="shared" si="95"/>
        <v>Churned</v>
      </c>
      <c r="J5837" s="3" t="str">
        <f>_xlfn.XLOOKUP(A5837,'Country_Lookup'!$D:$D,'Country_Lookup'!$E:$E)</f>
        <v>United Kingdom</v>
      </c>
    </row>
    <row r="5838" spans="1:10" x14ac:dyDescent="0.3">
      <c r="A5838">
        <v>18245</v>
      </c>
      <c r="B5838">
        <v>7</v>
      </c>
      <c r="C5838">
        <v>20</v>
      </c>
      <c r="D5838">
        <v>6324.9799999999841</v>
      </c>
      <c r="E5838" cm="1">
        <f t="array" ref="E5838">_xlfn.IFS(B5838&lt;=PERCENTILE($B$3:$B$5882,0.2),5,B5838&lt;=PERCENTILE($B$3:$B$5882,0.4),4,B5838&lt;=PERCENTILE($B$3:$B$5882,0.6),3,B5838&lt;=PERCENTILE($B$3:$B$5882,0.8),2,TRUE,1)</f>
        <v>5</v>
      </c>
      <c r="F5838" cm="1">
        <f t="array" ref="F5838">_xlfn.IFS(C5838&lt;=PERCENTILE($C$3:$C$5882,0.2),1,C5838&lt;=PERCENTILE($C$3:$C$5882,0.4),2,C5838&lt;=PERCENTILE($C$3:$C$5882,0.6),3,C5838&lt;=PERCENTILE($C$3:$C$5882,0.8),4,TRUE,5)</f>
        <v>5</v>
      </c>
      <c r="G5838" cm="1">
        <f t="array" ref="G5838">_xlfn.IFS(D5838&lt;=PERCENTILE($D$3:$D$5882,0.2),1,D5838&lt;=PERCENTILE($D$3:$D$5882,0.4),2,D5838&lt;=PERCENTILE($D$3:$D$5882,0.6),3,D5838&lt;=PERCENTILE($D$3:$D$5882,0.8),4,TRUE,5)</f>
        <v>5</v>
      </c>
      <c r="H5838" s="3" t="str" cm="1">
        <f t="array" ref="H5838">_xlfn.IFS(AND(E5838&gt;=4,F5838&gt;=4,G5838&gt;=4),"Champions",AND(E5838&gt;=3,F5838&gt;=3,G5838&gt;=3),"Loyal Customers",AND(E5838&lt;=2,F5838&gt;=3),"At Risk",AND(E5838&lt;=2,F5838&lt;=2,G5838&lt;=2),"Lost",AND(E5838&gt;=4,F5838&lt;=2),"New/Promising",TRUE,"Needs Attention")</f>
        <v>Champions</v>
      </c>
      <c r="I5838" s="3" t="str">
        <f t="shared" si="95"/>
        <v>Active</v>
      </c>
      <c r="J5838" s="3" t="str">
        <f>_xlfn.XLOOKUP(A5838,'Country_Lookup'!$D:$D,'Country_Lookup'!$E:$E)</f>
        <v>United Kingdom</v>
      </c>
    </row>
    <row r="5839" spans="1:10" x14ac:dyDescent="0.3">
      <c r="A5839">
        <v>18246</v>
      </c>
      <c r="B5839">
        <v>23</v>
      </c>
      <c r="C5839">
        <v>3</v>
      </c>
      <c r="D5839">
        <v>758.81999999999994</v>
      </c>
      <c r="E5839" cm="1">
        <f t="array" ref="E5839">_xlfn.IFS(B5839&lt;=PERCENTILE($B$3:$B$5882,0.2),5,B5839&lt;=PERCENTILE($B$3:$B$5882,0.4),4,B5839&lt;=PERCENTILE($B$3:$B$5882,0.6),3,B5839&lt;=PERCENTILE($B$3:$B$5882,0.8),2,TRUE,1)</f>
        <v>4</v>
      </c>
      <c r="F5839" cm="1">
        <f t="array" ref="F5839">_xlfn.IFS(C5839&lt;=PERCENTILE($C$3:$C$5882,0.2),1,C5839&lt;=PERCENTILE($C$3:$C$5882,0.4),2,C5839&lt;=PERCENTILE($C$3:$C$5882,0.6),3,C5839&lt;=PERCENTILE($C$3:$C$5882,0.8),4,TRUE,5)</f>
        <v>3</v>
      </c>
      <c r="G5839" cm="1">
        <f t="array" ref="G5839">_xlfn.IFS(D5839&lt;=PERCENTILE($D$3:$D$5882,0.2),1,D5839&lt;=PERCENTILE($D$3:$D$5882,0.4),2,D5839&lt;=PERCENTILE($D$3:$D$5882,0.6),3,D5839&lt;=PERCENTILE($D$3:$D$5882,0.8),4,TRUE,5)</f>
        <v>3</v>
      </c>
      <c r="H5839" s="3" t="str" cm="1">
        <f t="array" ref="H5839">_xlfn.IFS(AND(E5839&gt;=4,F5839&gt;=4,G5839&gt;=4),"Champions",AND(E5839&gt;=3,F5839&gt;=3,G5839&gt;=3),"Loyal Customers",AND(E5839&lt;=2,F5839&gt;=3),"At Risk",AND(E5839&lt;=2,F5839&lt;=2,G5839&lt;=2),"Lost",AND(E5839&gt;=4,F5839&lt;=2),"New/Promising",TRUE,"Needs Attention")</f>
        <v>Loyal Customers</v>
      </c>
      <c r="I5839" s="3" t="str">
        <f t="shared" si="95"/>
        <v>Active</v>
      </c>
      <c r="J5839" s="3" t="str">
        <f>_xlfn.XLOOKUP(A5839,'Country_Lookup'!$D:$D,'Country_Lookup'!$E:$E)</f>
        <v>United Kingdom</v>
      </c>
    </row>
    <row r="5840" spans="1:10" x14ac:dyDescent="0.3">
      <c r="A5840">
        <v>18247</v>
      </c>
      <c r="B5840">
        <v>414</v>
      </c>
      <c r="C5840">
        <v>3</v>
      </c>
      <c r="D5840">
        <v>839.72999999999979</v>
      </c>
      <c r="E5840" cm="1">
        <f t="array" ref="E5840">_xlfn.IFS(B5840&lt;=PERCENTILE($B$3:$B$5882,0.2),5,B5840&lt;=PERCENTILE($B$3:$B$5882,0.4),4,B5840&lt;=PERCENTILE($B$3:$B$5882,0.6),3,B5840&lt;=PERCENTILE($B$3:$B$5882,0.8),2,TRUE,1)</f>
        <v>1</v>
      </c>
      <c r="F5840" cm="1">
        <f t="array" ref="F5840">_xlfn.IFS(C5840&lt;=PERCENTILE($C$3:$C$5882,0.2),1,C5840&lt;=PERCENTILE($C$3:$C$5882,0.4),2,C5840&lt;=PERCENTILE($C$3:$C$5882,0.6),3,C5840&lt;=PERCENTILE($C$3:$C$5882,0.8),4,TRUE,5)</f>
        <v>3</v>
      </c>
      <c r="G5840" cm="1">
        <f t="array" ref="G5840">_xlfn.IFS(D5840&lt;=PERCENTILE($D$3:$D$5882,0.2),1,D5840&lt;=PERCENTILE($D$3:$D$5882,0.4),2,D5840&lt;=PERCENTILE($D$3:$D$5882,0.6),3,D5840&lt;=PERCENTILE($D$3:$D$5882,0.8),4,TRUE,5)</f>
        <v>3</v>
      </c>
      <c r="H5840" s="3" t="str" cm="1">
        <f t="array" ref="H5840">_xlfn.IFS(AND(E5840&gt;=4,F5840&gt;=4,G5840&gt;=4),"Champions",AND(E5840&gt;=3,F5840&gt;=3,G5840&gt;=3),"Loyal Customers",AND(E5840&lt;=2,F5840&gt;=3),"At Risk",AND(E5840&lt;=2,F5840&lt;=2,G5840&lt;=2),"Lost",AND(E5840&gt;=4,F5840&lt;=2),"New/Promising",TRUE,"Needs Attention")</f>
        <v>At Risk</v>
      </c>
      <c r="I5840" s="3" t="str">
        <f t="shared" si="95"/>
        <v>Churned</v>
      </c>
      <c r="J5840" s="3" t="str">
        <f>_xlfn.XLOOKUP(A5840,'Country_Lookup'!$D:$D,'Country_Lookup'!$E:$E)</f>
        <v>United Kingdom</v>
      </c>
    </row>
    <row r="5841" spans="1:10" x14ac:dyDescent="0.3">
      <c r="A5841">
        <v>18248</v>
      </c>
      <c r="B5841">
        <v>122</v>
      </c>
      <c r="C5841">
        <v>2</v>
      </c>
      <c r="D5841">
        <v>804.01999999999987</v>
      </c>
      <c r="E5841" cm="1">
        <f t="array" ref="E5841">_xlfn.IFS(B5841&lt;=PERCENTILE($B$3:$B$5882,0.2),5,B5841&lt;=PERCENTILE($B$3:$B$5882,0.4),4,B5841&lt;=PERCENTILE($B$3:$B$5882,0.6),3,B5841&lt;=PERCENTILE($B$3:$B$5882,0.8),2,TRUE,1)</f>
        <v>3</v>
      </c>
      <c r="F5841" cm="1">
        <f t="array" ref="F5841">_xlfn.IFS(C5841&lt;=PERCENTILE($C$3:$C$5882,0.2),1,C5841&lt;=PERCENTILE($C$3:$C$5882,0.4),2,C5841&lt;=PERCENTILE($C$3:$C$5882,0.6),3,C5841&lt;=PERCENTILE($C$3:$C$5882,0.8),4,TRUE,5)</f>
        <v>2</v>
      </c>
      <c r="G5841" cm="1">
        <f t="array" ref="G5841">_xlfn.IFS(D5841&lt;=PERCENTILE($D$3:$D$5882,0.2),1,D5841&lt;=PERCENTILE($D$3:$D$5882,0.4),2,D5841&lt;=PERCENTILE($D$3:$D$5882,0.6),3,D5841&lt;=PERCENTILE($D$3:$D$5882,0.8),4,TRUE,5)</f>
        <v>3</v>
      </c>
      <c r="H5841" s="3" t="str" cm="1">
        <f t="array" ref="H5841">_xlfn.IFS(AND(E5841&gt;=4,F5841&gt;=4,G5841&gt;=4),"Champions",AND(E5841&gt;=3,F5841&gt;=3,G5841&gt;=3),"Loyal Customers",AND(E5841&lt;=2,F5841&gt;=3),"At Risk",AND(E5841&lt;=2,F5841&lt;=2,G5841&lt;=2),"Lost",AND(E5841&gt;=4,F5841&lt;=2),"New/Promising",TRUE,"Needs Attention")</f>
        <v>Needs Attention</v>
      </c>
      <c r="I5841" s="3" t="str">
        <f t="shared" si="95"/>
        <v>Churned</v>
      </c>
      <c r="J5841" s="3" t="str">
        <f>_xlfn.XLOOKUP(A5841,'Country_Lookup'!$D:$D,'Country_Lookup'!$E:$E)</f>
        <v>United Kingdom</v>
      </c>
    </row>
    <row r="5842" spans="1:10" x14ac:dyDescent="0.3">
      <c r="A5842">
        <v>18249</v>
      </c>
      <c r="B5842">
        <v>17</v>
      </c>
      <c r="C5842">
        <v>1</v>
      </c>
      <c r="D5842">
        <v>95.340000000000018</v>
      </c>
      <c r="E5842" cm="1">
        <f t="array" ref="E5842">_xlfn.IFS(B5842&lt;=PERCENTILE($B$3:$B$5882,0.2),5,B5842&lt;=PERCENTILE($B$3:$B$5882,0.4),4,B5842&lt;=PERCENTILE($B$3:$B$5882,0.6),3,B5842&lt;=PERCENTILE($B$3:$B$5882,0.8),2,TRUE,1)</f>
        <v>5</v>
      </c>
      <c r="F5842" cm="1">
        <f t="array" ref="F5842">_xlfn.IFS(C5842&lt;=PERCENTILE($C$3:$C$5882,0.2),1,C5842&lt;=PERCENTILE($C$3:$C$5882,0.4),2,C5842&lt;=PERCENTILE($C$3:$C$5882,0.6),3,C5842&lt;=PERCENTILE($C$3:$C$5882,0.8),4,TRUE,5)</f>
        <v>1</v>
      </c>
      <c r="G5842" cm="1">
        <f t="array" ref="G5842">_xlfn.IFS(D5842&lt;=PERCENTILE($D$3:$D$5882,0.2),1,D5842&lt;=PERCENTILE($D$3:$D$5882,0.4),2,D5842&lt;=PERCENTILE($D$3:$D$5882,0.6),3,D5842&lt;=PERCENTILE($D$3:$D$5882,0.8),4,TRUE,5)</f>
        <v>1</v>
      </c>
      <c r="H5842" s="3" t="str" cm="1">
        <f t="array" ref="H5842">_xlfn.IFS(AND(E5842&gt;=4,F5842&gt;=4,G5842&gt;=4),"Champions",AND(E5842&gt;=3,F5842&gt;=3,G5842&gt;=3),"Loyal Customers",AND(E5842&lt;=2,F5842&gt;=3),"At Risk",AND(E5842&lt;=2,F5842&lt;=2,G5842&lt;=2),"Lost",AND(E5842&gt;=4,F5842&lt;=2),"New/Promising",TRUE,"Needs Attention")</f>
        <v>New/Promising</v>
      </c>
      <c r="I5842" s="3" t="str">
        <f t="shared" si="95"/>
        <v>Active</v>
      </c>
      <c r="J5842" s="3" t="str">
        <f>_xlfn.XLOOKUP(A5842,'Country_Lookup'!$D:$D,'Country_Lookup'!$E:$E)</f>
        <v>United Kingdom</v>
      </c>
    </row>
    <row r="5843" spans="1:10" x14ac:dyDescent="0.3">
      <c r="A5843">
        <v>18250</v>
      </c>
      <c r="B5843">
        <v>310</v>
      </c>
      <c r="C5843">
        <v>1</v>
      </c>
      <c r="D5843">
        <v>349.27000000000021</v>
      </c>
      <c r="E5843" cm="1">
        <f t="array" ref="E5843">_xlfn.IFS(B5843&lt;=PERCENTILE($B$3:$B$5882,0.2),5,B5843&lt;=PERCENTILE($B$3:$B$5882,0.4),4,B5843&lt;=PERCENTILE($B$3:$B$5882,0.6),3,B5843&lt;=PERCENTILE($B$3:$B$5882,0.8),2,TRUE,1)</f>
        <v>2</v>
      </c>
      <c r="F5843" cm="1">
        <f t="array" ref="F5843">_xlfn.IFS(C5843&lt;=PERCENTILE($C$3:$C$5882,0.2),1,C5843&lt;=PERCENTILE($C$3:$C$5882,0.4),2,C5843&lt;=PERCENTILE($C$3:$C$5882,0.6),3,C5843&lt;=PERCENTILE($C$3:$C$5882,0.8),4,TRUE,5)</f>
        <v>1</v>
      </c>
      <c r="G5843" cm="1">
        <f t="array" ref="G5843">_xlfn.IFS(D5843&lt;=PERCENTILE($D$3:$D$5882,0.2),1,D5843&lt;=PERCENTILE($D$3:$D$5882,0.4),2,D5843&lt;=PERCENTILE($D$3:$D$5882,0.6),3,D5843&lt;=PERCENTILE($D$3:$D$5882,0.8),4,TRUE,5)</f>
        <v>2</v>
      </c>
      <c r="H5843" s="3" t="str" cm="1">
        <f t="array" ref="H5843">_xlfn.IFS(AND(E5843&gt;=4,F5843&gt;=4,G5843&gt;=4),"Champions",AND(E5843&gt;=3,F5843&gt;=3,G5843&gt;=3),"Loyal Customers",AND(E5843&lt;=2,F5843&gt;=3),"At Risk",AND(E5843&lt;=2,F5843&lt;=2,G5843&lt;=2),"Lost",AND(E5843&gt;=4,F5843&lt;=2),"New/Promising",TRUE,"Needs Attention")</f>
        <v>Lost</v>
      </c>
      <c r="I5843" s="3" t="str">
        <f t="shared" si="95"/>
        <v>Churned</v>
      </c>
      <c r="J5843" s="3" t="str">
        <f>_xlfn.XLOOKUP(A5843,'Country_Lookup'!$D:$D,'Country_Lookup'!$E:$E)</f>
        <v>United Kingdom</v>
      </c>
    </row>
    <row r="5844" spans="1:10" x14ac:dyDescent="0.3">
      <c r="A5844">
        <v>18251</v>
      </c>
      <c r="B5844">
        <v>87</v>
      </c>
      <c r="C5844">
        <v>9</v>
      </c>
      <c r="D5844">
        <v>26278.86</v>
      </c>
      <c r="E5844" cm="1">
        <f t="array" ref="E5844">_xlfn.IFS(B5844&lt;=PERCENTILE($B$3:$B$5882,0.2),5,B5844&lt;=PERCENTILE($B$3:$B$5882,0.4),4,B5844&lt;=PERCENTILE($B$3:$B$5882,0.6),3,B5844&lt;=PERCENTILE($B$3:$B$5882,0.8),2,TRUE,1)</f>
        <v>3</v>
      </c>
      <c r="F5844" cm="1">
        <f t="array" ref="F5844">_xlfn.IFS(C5844&lt;=PERCENTILE($C$3:$C$5882,0.2),1,C5844&lt;=PERCENTILE($C$3:$C$5882,0.4),2,C5844&lt;=PERCENTILE($C$3:$C$5882,0.6),3,C5844&lt;=PERCENTILE($C$3:$C$5882,0.8),4,TRUE,5)</f>
        <v>5</v>
      </c>
      <c r="G5844" cm="1">
        <f t="array" ref="G5844">_xlfn.IFS(D5844&lt;=PERCENTILE($D$3:$D$5882,0.2),1,D5844&lt;=PERCENTILE($D$3:$D$5882,0.4),2,D5844&lt;=PERCENTILE($D$3:$D$5882,0.6),3,D5844&lt;=PERCENTILE($D$3:$D$5882,0.8),4,TRUE,5)</f>
        <v>5</v>
      </c>
      <c r="H5844" s="3" t="str" cm="1">
        <f t="array" ref="H5844">_xlfn.IFS(AND(E5844&gt;=4,F5844&gt;=4,G5844&gt;=4),"Champions",AND(E5844&gt;=3,F5844&gt;=3,G5844&gt;=3),"Loyal Customers",AND(E5844&lt;=2,F5844&gt;=3),"At Risk",AND(E5844&lt;=2,F5844&lt;=2,G5844&lt;=2),"Lost",AND(E5844&gt;=4,F5844&lt;=2),"New/Promising",TRUE,"Needs Attention")</f>
        <v>Loyal Customers</v>
      </c>
      <c r="I5844" s="3" t="str">
        <f t="shared" si="95"/>
        <v>Active</v>
      </c>
      <c r="J5844" s="3" t="str">
        <f>_xlfn.XLOOKUP(A5844,'Country_Lookup'!$D:$D,'Country_Lookup'!$E:$E)</f>
        <v>United Kingdom</v>
      </c>
    </row>
    <row r="5845" spans="1:10" x14ac:dyDescent="0.3">
      <c r="A5845">
        <v>18252</v>
      </c>
      <c r="B5845">
        <v>50</v>
      </c>
      <c r="C5845">
        <v>7</v>
      </c>
      <c r="D5845">
        <v>1542.0899999999972</v>
      </c>
      <c r="E5845" cm="1">
        <f t="array" ref="E5845">_xlfn.IFS(B5845&lt;=PERCENTILE($B$3:$B$5882,0.2),5,B5845&lt;=PERCENTILE($B$3:$B$5882,0.4),4,B5845&lt;=PERCENTILE($B$3:$B$5882,0.6),3,B5845&lt;=PERCENTILE($B$3:$B$5882,0.8),2,TRUE,1)</f>
        <v>4</v>
      </c>
      <c r="F5845" cm="1">
        <f t="array" ref="F5845">_xlfn.IFS(C5845&lt;=PERCENTILE($C$3:$C$5882,0.2),1,C5845&lt;=PERCENTILE($C$3:$C$5882,0.4),2,C5845&lt;=PERCENTILE($C$3:$C$5882,0.6),3,C5845&lt;=PERCENTILE($C$3:$C$5882,0.8),4,TRUE,5)</f>
        <v>4</v>
      </c>
      <c r="G5845" cm="1">
        <f t="array" ref="G5845">_xlfn.IFS(D5845&lt;=PERCENTILE($D$3:$D$5882,0.2),1,D5845&lt;=PERCENTILE($D$3:$D$5882,0.4),2,D5845&lt;=PERCENTILE($D$3:$D$5882,0.6),3,D5845&lt;=PERCENTILE($D$3:$D$5882,0.8),4,TRUE,5)</f>
        <v>4</v>
      </c>
      <c r="H5845" s="3" t="str" cm="1">
        <f t="array" ref="H5845">_xlfn.IFS(AND(E5845&gt;=4,F5845&gt;=4,G5845&gt;=4),"Champions",AND(E5845&gt;=3,F5845&gt;=3,G5845&gt;=3),"Loyal Customers",AND(E5845&lt;=2,F5845&gt;=3),"At Risk",AND(E5845&lt;=2,F5845&lt;=2,G5845&lt;=2),"Lost",AND(E5845&gt;=4,F5845&lt;=2),"New/Promising",TRUE,"Needs Attention")</f>
        <v>Champions</v>
      </c>
      <c r="I5845" s="3" t="str">
        <f t="shared" si="95"/>
        <v>Active</v>
      </c>
      <c r="J5845" s="3" t="str">
        <f>_xlfn.XLOOKUP(A5845,'Country_Lookup'!$D:$D,'Country_Lookup'!$E:$E)</f>
        <v>United Kingdom</v>
      </c>
    </row>
    <row r="5846" spans="1:10" x14ac:dyDescent="0.3">
      <c r="A5846">
        <v>18253</v>
      </c>
      <c r="B5846">
        <v>642</v>
      </c>
      <c r="C5846">
        <v>1</v>
      </c>
      <c r="D5846">
        <v>317.88000000000005</v>
      </c>
      <c r="E5846" cm="1">
        <f t="array" ref="E5846">_xlfn.IFS(B5846&lt;=PERCENTILE($B$3:$B$5882,0.2),5,B5846&lt;=PERCENTILE($B$3:$B$5882,0.4),4,B5846&lt;=PERCENTILE($B$3:$B$5882,0.6),3,B5846&lt;=PERCENTILE($B$3:$B$5882,0.8),2,TRUE,1)</f>
        <v>1</v>
      </c>
      <c r="F5846" cm="1">
        <f t="array" ref="F5846">_xlfn.IFS(C5846&lt;=PERCENTILE($C$3:$C$5882,0.2),1,C5846&lt;=PERCENTILE($C$3:$C$5882,0.4),2,C5846&lt;=PERCENTILE($C$3:$C$5882,0.6),3,C5846&lt;=PERCENTILE($C$3:$C$5882,0.8),4,TRUE,5)</f>
        <v>1</v>
      </c>
      <c r="G5846" cm="1">
        <f t="array" ref="G5846">_xlfn.IFS(D5846&lt;=PERCENTILE($D$3:$D$5882,0.2),1,D5846&lt;=PERCENTILE($D$3:$D$5882,0.4),2,D5846&lt;=PERCENTILE($D$3:$D$5882,0.6),3,D5846&lt;=PERCENTILE($D$3:$D$5882,0.8),4,TRUE,5)</f>
        <v>2</v>
      </c>
      <c r="H5846" s="3" t="str" cm="1">
        <f t="array" ref="H5846">_xlfn.IFS(AND(E5846&gt;=4,F5846&gt;=4,G5846&gt;=4),"Champions",AND(E5846&gt;=3,F5846&gt;=3,G5846&gt;=3),"Loyal Customers",AND(E5846&lt;=2,F5846&gt;=3),"At Risk",AND(E5846&lt;=2,F5846&lt;=2,G5846&lt;=2),"Lost",AND(E5846&gt;=4,F5846&lt;=2),"New/Promising",TRUE,"Needs Attention")</f>
        <v>Lost</v>
      </c>
      <c r="I5846" s="3" t="str">
        <f t="shared" si="95"/>
        <v>Churned</v>
      </c>
      <c r="J5846" s="3" t="str">
        <f>_xlfn.XLOOKUP(A5846,'Country_Lookup'!$D:$D,'Country_Lookup'!$E:$E)</f>
        <v>United Kingdom</v>
      </c>
    </row>
    <row r="5847" spans="1:10" x14ac:dyDescent="0.3">
      <c r="A5847">
        <v>18254</v>
      </c>
      <c r="B5847">
        <v>581</v>
      </c>
      <c r="C5847">
        <v>1</v>
      </c>
      <c r="D5847">
        <v>267.90000000000003</v>
      </c>
      <c r="E5847" cm="1">
        <f t="array" ref="E5847">_xlfn.IFS(B5847&lt;=PERCENTILE($B$3:$B$5882,0.2),5,B5847&lt;=PERCENTILE($B$3:$B$5882,0.4),4,B5847&lt;=PERCENTILE($B$3:$B$5882,0.6),3,B5847&lt;=PERCENTILE($B$3:$B$5882,0.8),2,TRUE,1)</f>
        <v>1</v>
      </c>
      <c r="F5847" cm="1">
        <f t="array" ref="F5847">_xlfn.IFS(C5847&lt;=PERCENTILE($C$3:$C$5882,0.2),1,C5847&lt;=PERCENTILE($C$3:$C$5882,0.4),2,C5847&lt;=PERCENTILE($C$3:$C$5882,0.6),3,C5847&lt;=PERCENTILE($C$3:$C$5882,0.8),4,TRUE,5)</f>
        <v>1</v>
      </c>
      <c r="G5847" cm="1">
        <f t="array" ref="G5847">_xlfn.IFS(D5847&lt;=PERCENTILE($D$3:$D$5882,0.2),1,D5847&lt;=PERCENTILE($D$3:$D$5882,0.4),2,D5847&lt;=PERCENTILE($D$3:$D$5882,0.6),3,D5847&lt;=PERCENTILE($D$3:$D$5882,0.8),4,TRUE,5)</f>
        <v>1</v>
      </c>
      <c r="H5847" s="3" t="str" cm="1">
        <f t="array" ref="H5847">_xlfn.IFS(AND(E5847&gt;=4,F5847&gt;=4,G5847&gt;=4),"Champions",AND(E5847&gt;=3,F5847&gt;=3,G5847&gt;=3),"Loyal Customers",AND(E5847&lt;=2,F5847&gt;=3),"At Risk",AND(E5847&lt;=2,F5847&lt;=2,G5847&lt;=2),"Lost",AND(E5847&gt;=4,F5847&lt;=2),"New/Promising",TRUE,"Needs Attention")</f>
        <v>Lost</v>
      </c>
      <c r="I5847" s="3" t="str">
        <f t="shared" si="95"/>
        <v>Churned</v>
      </c>
      <c r="J5847" s="3" t="str">
        <f>_xlfn.XLOOKUP(A5847,'Country_Lookup'!$D:$D,'Country_Lookup'!$E:$E)</f>
        <v>United Kingdom</v>
      </c>
    </row>
    <row r="5848" spans="1:10" x14ac:dyDescent="0.3">
      <c r="A5848">
        <v>18255</v>
      </c>
      <c r="B5848">
        <v>89</v>
      </c>
      <c r="C5848">
        <v>2</v>
      </c>
      <c r="D5848">
        <v>303.14999999999992</v>
      </c>
      <c r="E5848" cm="1">
        <f t="array" ref="E5848">_xlfn.IFS(B5848&lt;=PERCENTILE($B$3:$B$5882,0.2),5,B5848&lt;=PERCENTILE($B$3:$B$5882,0.4),4,B5848&lt;=PERCENTILE($B$3:$B$5882,0.6),3,B5848&lt;=PERCENTILE($B$3:$B$5882,0.8),2,TRUE,1)</f>
        <v>3</v>
      </c>
      <c r="F5848" cm="1">
        <f t="array" ref="F5848">_xlfn.IFS(C5848&lt;=PERCENTILE($C$3:$C$5882,0.2),1,C5848&lt;=PERCENTILE($C$3:$C$5882,0.4),2,C5848&lt;=PERCENTILE($C$3:$C$5882,0.6),3,C5848&lt;=PERCENTILE($C$3:$C$5882,0.8),4,TRUE,5)</f>
        <v>2</v>
      </c>
      <c r="G5848" cm="1">
        <f t="array" ref="G5848">_xlfn.IFS(D5848&lt;=PERCENTILE($D$3:$D$5882,0.2),1,D5848&lt;=PERCENTILE($D$3:$D$5882,0.4),2,D5848&lt;=PERCENTILE($D$3:$D$5882,0.6),3,D5848&lt;=PERCENTILE($D$3:$D$5882,0.8),4,TRUE,5)</f>
        <v>2</v>
      </c>
      <c r="H5848" s="3" t="str" cm="1">
        <f t="array" ref="H5848">_xlfn.IFS(AND(E5848&gt;=4,F5848&gt;=4,G5848&gt;=4),"Champions",AND(E5848&gt;=3,F5848&gt;=3,G5848&gt;=3),"Loyal Customers",AND(E5848&lt;=2,F5848&gt;=3),"At Risk",AND(E5848&lt;=2,F5848&lt;=2,G5848&lt;=2),"Lost",AND(E5848&gt;=4,F5848&lt;=2),"New/Promising",TRUE,"Needs Attention")</f>
        <v>Needs Attention</v>
      </c>
      <c r="I5848" s="3" t="str">
        <f t="shared" si="95"/>
        <v>Active</v>
      </c>
      <c r="J5848" s="3" t="str">
        <f>_xlfn.XLOOKUP(A5848,'Country_Lookup'!$D:$D,'Country_Lookup'!$E:$E)</f>
        <v>United Kingdom</v>
      </c>
    </row>
    <row r="5849" spans="1:10" x14ac:dyDescent="0.3">
      <c r="A5849">
        <v>18256</v>
      </c>
      <c r="B5849">
        <v>387</v>
      </c>
      <c r="C5849">
        <v>1</v>
      </c>
      <c r="D5849">
        <v>110.70000000000002</v>
      </c>
      <c r="E5849" cm="1">
        <f t="array" ref="E5849">_xlfn.IFS(B5849&lt;=PERCENTILE($B$3:$B$5882,0.2),5,B5849&lt;=PERCENTILE($B$3:$B$5882,0.4),4,B5849&lt;=PERCENTILE($B$3:$B$5882,0.6),3,B5849&lt;=PERCENTILE($B$3:$B$5882,0.8),2,TRUE,1)</f>
        <v>2</v>
      </c>
      <c r="F5849" cm="1">
        <f t="array" ref="F5849">_xlfn.IFS(C5849&lt;=PERCENTILE($C$3:$C$5882,0.2),1,C5849&lt;=PERCENTILE($C$3:$C$5882,0.4),2,C5849&lt;=PERCENTILE($C$3:$C$5882,0.6),3,C5849&lt;=PERCENTILE($C$3:$C$5882,0.8),4,TRUE,5)</f>
        <v>1</v>
      </c>
      <c r="G5849" cm="1">
        <f t="array" ref="G5849">_xlfn.IFS(D5849&lt;=PERCENTILE($D$3:$D$5882,0.2),1,D5849&lt;=PERCENTILE($D$3:$D$5882,0.4),2,D5849&lt;=PERCENTILE($D$3:$D$5882,0.6),3,D5849&lt;=PERCENTILE($D$3:$D$5882,0.8),4,TRUE,5)</f>
        <v>1</v>
      </c>
      <c r="H5849" s="3" t="str" cm="1">
        <f t="array" ref="H5849">_xlfn.IFS(AND(E5849&gt;=4,F5849&gt;=4,G5849&gt;=4),"Champions",AND(E5849&gt;=3,F5849&gt;=3,G5849&gt;=3),"Loyal Customers",AND(E5849&lt;=2,F5849&gt;=3),"At Risk",AND(E5849&lt;=2,F5849&lt;=2,G5849&lt;=2),"Lost",AND(E5849&gt;=4,F5849&lt;=2),"New/Promising",TRUE,"Needs Attention")</f>
        <v>Lost</v>
      </c>
      <c r="I5849" s="3" t="str">
        <f t="shared" si="95"/>
        <v>Churned</v>
      </c>
      <c r="J5849" s="3" t="str">
        <f>_xlfn.XLOOKUP(A5849,'Country_Lookup'!$D:$D,'Country_Lookup'!$E:$E)</f>
        <v>United Kingdom</v>
      </c>
    </row>
    <row r="5850" spans="1:10" x14ac:dyDescent="0.3">
      <c r="A5850">
        <v>18257</v>
      </c>
      <c r="B5850">
        <v>39</v>
      </c>
      <c r="C5850">
        <v>12</v>
      </c>
      <c r="D5850">
        <v>4600.1499999999969</v>
      </c>
      <c r="E5850" cm="1">
        <f t="array" ref="E5850">_xlfn.IFS(B5850&lt;=PERCENTILE($B$3:$B$5882,0.2),5,B5850&lt;=PERCENTILE($B$3:$B$5882,0.4),4,B5850&lt;=PERCENTILE($B$3:$B$5882,0.6),3,B5850&lt;=PERCENTILE($B$3:$B$5882,0.8),2,TRUE,1)</f>
        <v>4</v>
      </c>
      <c r="F5850" cm="1">
        <f t="array" ref="F5850">_xlfn.IFS(C5850&lt;=PERCENTILE($C$3:$C$5882,0.2),1,C5850&lt;=PERCENTILE($C$3:$C$5882,0.4),2,C5850&lt;=PERCENTILE($C$3:$C$5882,0.6),3,C5850&lt;=PERCENTILE($C$3:$C$5882,0.8),4,TRUE,5)</f>
        <v>5</v>
      </c>
      <c r="G5850" cm="1">
        <f t="array" ref="G5850">_xlfn.IFS(D5850&lt;=PERCENTILE($D$3:$D$5882,0.2),1,D5850&lt;=PERCENTILE($D$3:$D$5882,0.4),2,D5850&lt;=PERCENTILE($D$3:$D$5882,0.6),3,D5850&lt;=PERCENTILE($D$3:$D$5882,0.8),4,TRUE,5)</f>
        <v>5</v>
      </c>
      <c r="H5850" s="3" t="str" cm="1">
        <f t="array" ref="H5850">_xlfn.IFS(AND(E5850&gt;=4,F5850&gt;=4,G5850&gt;=4),"Champions",AND(E5850&gt;=3,F5850&gt;=3,G5850&gt;=3),"Loyal Customers",AND(E5850&lt;=2,F5850&gt;=3),"At Risk",AND(E5850&lt;=2,F5850&lt;=2,G5850&lt;=2),"Lost",AND(E5850&gt;=4,F5850&lt;=2),"New/Promising",TRUE,"Needs Attention")</f>
        <v>Champions</v>
      </c>
      <c r="I5850" s="3" t="str">
        <f t="shared" si="95"/>
        <v>Active</v>
      </c>
      <c r="J5850" s="3" t="str">
        <f>_xlfn.XLOOKUP(A5850,'Country_Lookup'!$D:$D,'Country_Lookup'!$E:$E)</f>
        <v>United Kingdom</v>
      </c>
    </row>
    <row r="5851" spans="1:10" x14ac:dyDescent="0.3">
      <c r="A5851">
        <v>18258</v>
      </c>
      <c r="B5851">
        <v>464</v>
      </c>
      <c r="C5851">
        <v>6</v>
      </c>
      <c r="D5851">
        <v>2059.6699999999987</v>
      </c>
      <c r="E5851" cm="1">
        <f t="array" ref="E5851">_xlfn.IFS(B5851&lt;=PERCENTILE($B$3:$B$5882,0.2),5,B5851&lt;=PERCENTILE($B$3:$B$5882,0.4),4,B5851&lt;=PERCENTILE($B$3:$B$5882,0.6),3,B5851&lt;=PERCENTILE($B$3:$B$5882,0.8),2,TRUE,1)</f>
        <v>1</v>
      </c>
      <c r="F5851" cm="1">
        <f t="array" ref="F5851">_xlfn.IFS(C5851&lt;=PERCENTILE($C$3:$C$5882,0.2),1,C5851&lt;=PERCENTILE($C$3:$C$5882,0.4),2,C5851&lt;=PERCENTILE($C$3:$C$5882,0.6),3,C5851&lt;=PERCENTILE($C$3:$C$5882,0.8),4,TRUE,5)</f>
        <v>4</v>
      </c>
      <c r="G5851" cm="1">
        <f t="array" ref="G5851">_xlfn.IFS(D5851&lt;=PERCENTILE($D$3:$D$5882,0.2),1,D5851&lt;=PERCENTILE($D$3:$D$5882,0.4),2,D5851&lt;=PERCENTILE($D$3:$D$5882,0.6),3,D5851&lt;=PERCENTILE($D$3:$D$5882,0.8),4,TRUE,5)</f>
        <v>4</v>
      </c>
      <c r="H5851" s="3" t="str" cm="1">
        <f t="array" ref="H5851">_xlfn.IFS(AND(E5851&gt;=4,F5851&gt;=4,G5851&gt;=4),"Champions",AND(E5851&gt;=3,F5851&gt;=3,G5851&gt;=3),"Loyal Customers",AND(E5851&lt;=2,F5851&gt;=3),"At Risk",AND(E5851&lt;=2,F5851&lt;=2,G5851&lt;=2),"Lost",AND(E5851&gt;=4,F5851&lt;=2),"New/Promising",TRUE,"Needs Attention")</f>
        <v>At Risk</v>
      </c>
      <c r="I5851" s="3" t="str">
        <f t="shared" si="95"/>
        <v>Churned</v>
      </c>
      <c r="J5851" s="3" t="str">
        <f>_xlfn.XLOOKUP(A5851,'Country_Lookup'!$D:$D,'Country_Lookup'!$E:$E)</f>
        <v>United Kingdom</v>
      </c>
    </row>
    <row r="5852" spans="1:10" x14ac:dyDescent="0.3">
      <c r="A5852">
        <v>18259</v>
      </c>
      <c r="B5852">
        <v>24</v>
      </c>
      <c r="C5852">
        <v>7</v>
      </c>
      <c r="D5852">
        <v>4318.2000000000062</v>
      </c>
      <c r="E5852" cm="1">
        <f t="array" ref="E5852">_xlfn.IFS(B5852&lt;=PERCENTILE($B$3:$B$5882,0.2),5,B5852&lt;=PERCENTILE($B$3:$B$5882,0.4),4,B5852&lt;=PERCENTILE($B$3:$B$5882,0.6),3,B5852&lt;=PERCENTILE($B$3:$B$5882,0.8),2,TRUE,1)</f>
        <v>4</v>
      </c>
      <c r="F5852" cm="1">
        <f t="array" ref="F5852">_xlfn.IFS(C5852&lt;=PERCENTILE($C$3:$C$5882,0.2),1,C5852&lt;=PERCENTILE($C$3:$C$5882,0.4),2,C5852&lt;=PERCENTILE($C$3:$C$5882,0.6),3,C5852&lt;=PERCENTILE($C$3:$C$5882,0.8),4,TRUE,5)</f>
        <v>4</v>
      </c>
      <c r="G5852" cm="1">
        <f t="array" ref="G5852">_xlfn.IFS(D5852&lt;=PERCENTILE($D$3:$D$5882,0.2),1,D5852&lt;=PERCENTILE($D$3:$D$5882,0.4),2,D5852&lt;=PERCENTILE($D$3:$D$5882,0.6),3,D5852&lt;=PERCENTILE($D$3:$D$5882,0.8),4,TRUE,5)</f>
        <v>5</v>
      </c>
      <c r="H5852" s="3" t="str" cm="1">
        <f t="array" ref="H5852">_xlfn.IFS(AND(E5852&gt;=4,F5852&gt;=4,G5852&gt;=4),"Champions",AND(E5852&gt;=3,F5852&gt;=3,G5852&gt;=3),"Loyal Customers",AND(E5852&lt;=2,F5852&gt;=3),"At Risk",AND(E5852&lt;=2,F5852&lt;=2,G5852&lt;=2),"Lost",AND(E5852&gt;=4,F5852&lt;=2),"New/Promising",TRUE,"Needs Attention")</f>
        <v>Champions</v>
      </c>
      <c r="I5852" s="3" t="str">
        <f t="shared" si="95"/>
        <v>Active</v>
      </c>
      <c r="J5852" s="3" t="str">
        <f>_xlfn.XLOOKUP(A5852,'Country_Lookup'!$D:$D,'Country_Lookup'!$E:$E)</f>
        <v>United Kingdom</v>
      </c>
    </row>
    <row r="5853" spans="1:10" x14ac:dyDescent="0.3">
      <c r="A5853">
        <v>18260</v>
      </c>
      <c r="B5853">
        <v>172</v>
      </c>
      <c r="C5853">
        <v>23</v>
      </c>
      <c r="D5853">
        <v>9962.1099999999606</v>
      </c>
      <c r="E5853" cm="1">
        <f t="array" ref="E5853">_xlfn.IFS(B5853&lt;=PERCENTILE($B$3:$B$5882,0.2),5,B5853&lt;=PERCENTILE($B$3:$B$5882,0.4),4,B5853&lt;=PERCENTILE($B$3:$B$5882,0.6),3,B5853&lt;=PERCENTILE($B$3:$B$5882,0.8),2,TRUE,1)</f>
        <v>3</v>
      </c>
      <c r="F5853" cm="1">
        <f t="array" ref="F5853">_xlfn.IFS(C5853&lt;=PERCENTILE($C$3:$C$5882,0.2),1,C5853&lt;=PERCENTILE($C$3:$C$5882,0.4),2,C5853&lt;=PERCENTILE($C$3:$C$5882,0.6),3,C5853&lt;=PERCENTILE($C$3:$C$5882,0.8),4,TRUE,5)</f>
        <v>5</v>
      </c>
      <c r="G5853" cm="1">
        <f t="array" ref="G5853">_xlfn.IFS(D5853&lt;=PERCENTILE($D$3:$D$5882,0.2),1,D5853&lt;=PERCENTILE($D$3:$D$5882,0.4),2,D5853&lt;=PERCENTILE($D$3:$D$5882,0.6),3,D5853&lt;=PERCENTILE($D$3:$D$5882,0.8),4,TRUE,5)</f>
        <v>5</v>
      </c>
      <c r="H5853" s="3" t="str" cm="1">
        <f t="array" ref="H5853">_xlfn.IFS(AND(E5853&gt;=4,F5853&gt;=4,G5853&gt;=4),"Champions",AND(E5853&gt;=3,F5853&gt;=3,G5853&gt;=3),"Loyal Customers",AND(E5853&lt;=2,F5853&gt;=3),"At Risk",AND(E5853&lt;=2,F5853&lt;=2,G5853&lt;=2),"Lost",AND(E5853&gt;=4,F5853&lt;=2),"New/Promising",TRUE,"Needs Attention")</f>
        <v>Loyal Customers</v>
      </c>
      <c r="I5853" s="3" t="str">
        <f t="shared" si="95"/>
        <v>Churned</v>
      </c>
      <c r="J5853" s="3" t="str">
        <f>_xlfn.XLOOKUP(A5853,'Country_Lookup'!$D:$D,'Country_Lookup'!$E:$E)</f>
        <v>United Kingdom</v>
      </c>
    </row>
    <row r="5854" spans="1:10" x14ac:dyDescent="0.3">
      <c r="A5854">
        <v>18261</v>
      </c>
      <c r="B5854">
        <v>43</v>
      </c>
      <c r="C5854">
        <v>2</v>
      </c>
      <c r="D5854">
        <v>324.2399999999999</v>
      </c>
      <c r="E5854" cm="1">
        <f t="array" ref="E5854">_xlfn.IFS(B5854&lt;=PERCENTILE($B$3:$B$5882,0.2),5,B5854&lt;=PERCENTILE($B$3:$B$5882,0.4),4,B5854&lt;=PERCENTILE($B$3:$B$5882,0.6),3,B5854&lt;=PERCENTILE($B$3:$B$5882,0.8),2,TRUE,1)</f>
        <v>4</v>
      </c>
      <c r="F5854" cm="1">
        <f t="array" ref="F5854">_xlfn.IFS(C5854&lt;=PERCENTILE($C$3:$C$5882,0.2),1,C5854&lt;=PERCENTILE($C$3:$C$5882,0.4),2,C5854&lt;=PERCENTILE($C$3:$C$5882,0.6),3,C5854&lt;=PERCENTILE($C$3:$C$5882,0.8),4,TRUE,5)</f>
        <v>2</v>
      </c>
      <c r="G5854" cm="1">
        <f t="array" ref="G5854">_xlfn.IFS(D5854&lt;=PERCENTILE($D$3:$D$5882,0.2),1,D5854&lt;=PERCENTILE($D$3:$D$5882,0.4),2,D5854&lt;=PERCENTILE($D$3:$D$5882,0.6),3,D5854&lt;=PERCENTILE($D$3:$D$5882,0.8),4,TRUE,5)</f>
        <v>2</v>
      </c>
      <c r="H5854" s="3" t="str" cm="1">
        <f t="array" ref="H5854">_xlfn.IFS(AND(E5854&gt;=4,F5854&gt;=4,G5854&gt;=4),"Champions",AND(E5854&gt;=3,F5854&gt;=3,G5854&gt;=3),"Loyal Customers",AND(E5854&lt;=2,F5854&gt;=3),"At Risk",AND(E5854&lt;=2,F5854&lt;=2,G5854&lt;=2),"Lost",AND(E5854&gt;=4,F5854&lt;=2),"New/Promising",TRUE,"Needs Attention")</f>
        <v>New/Promising</v>
      </c>
      <c r="I5854" s="3" t="str">
        <f t="shared" si="95"/>
        <v>Active</v>
      </c>
      <c r="J5854" s="3" t="str">
        <f>_xlfn.XLOOKUP(A5854,'Country_Lookup'!$D:$D,'Country_Lookup'!$E:$E)</f>
        <v>United Kingdom</v>
      </c>
    </row>
    <row r="5855" spans="1:10" x14ac:dyDescent="0.3">
      <c r="A5855">
        <v>18262</v>
      </c>
      <c r="B5855">
        <v>140</v>
      </c>
      <c r="C5855">
        <v>3</v>
      </c>
      <c r="D5855">
        <v>577.54</v>
      </c>
      <c r="E5855" cm="1">
        <f t="array" ref="E5855">_xlfn.IFS(B5855&lt;=PERCENTILE($B$3:$B$5882,0.2),5,B5855&lt;=PERCENTILE($B$3:$B$5882,0.4),4,B5855&lt;=PERCENTILE($B$3:$B$5882,0.6),3,B5855&lt;=PERCENTILE($B$3:$B$5882,0.8),2,TRUE,1)</f>
        <v>3</v>
      </c>
      <c r="F5855" cm="1">
        <f t="array" ref="F5855">_xlfn.IFS(C5855&lt;=PERCENTILE($C$3:$C$5882,0.2),1,C5855&lt;=PERCENTILE($C$3:$C$5882,0.4),2,C5855&lt;=PERCENTILE($C$3:$C$5882,0.6),3,C5855&lt;=PERCENTILE($C$3:$C$5882,0.8),4,TRUE,5)</f>
        <v>3</v>
      </c>
      <c r="G5855" cm="1">
        <f t="array" ref="G5855">_xlfn.IFS(D5855&lt;=PERCENTILE($D$3:$D$5882,0.2),1,D5855&lt;=PERCENTILE($D$3:$D$5882,0.4),2,D5855&lt;=PERCENTILE($D$3:$D$5882,0.6),3,D5855&lt;=PERCENTILE($D$3:$D$5882,0.8),4,TRUE,5)</f>
        <v>2</v>
      </c>
      <c r="H5855" s="3" t="str" cm="1">
        <f t="array" ref="H5855">_xlfn.IFS(AND(E5855&gt;=4,F5855&gt;=4,G5855&gt;=4),"Champions",AND(E5855&gt;=3,F5855&gt;=3,G5855&gt;=3),"Loyal Customers",AND(E5855&lt;=2,F5855&gt;=3),"At Risk",AND(E5855&lt;=2,F5855&lt;=2,G5855&lt;=2),"Lost",AND(E5855&gt;=4,F5855&lt;=2),"New/Promising",TRUE,"Needs Attention")</f>
        <v>Needs Attention</v>
      </c>
      <c r="I5855" s="3" t="str">
        <f t="shared" si="95"/>
        <v>Churned</v>
      </c>
      <c r="J5855" s="3" t="str">
        <f>_xlfn.XLOOKUP(A5855,'Country_Lookup'!$D:$D,'Country_Lookup'!$E:$E)</f>
        <v>United Kingdom</v>
      </c>
    </row>
    <row r="5856" spans="1:10" x14ac:dyDescent="0.3">
      <c r="A5856">
        <v>18263</v>
      </c>
      <c r="B5856">
        <v>25</v>
      </c>
      <c r="C5856">
        <v>3</v>
      </c>
      <c r="D5856">
        <v>1213.1600000000019</v>
      </c>
      <c r="E5856" cm="1">
        <f t="array" ref="E5856">_xlfn.IFS(B5856&lt;=PERCENTILE($B$3:$B$5882,0.2),5,B5856&lt;=PERCENTILE($B$3:$B$5882,0.4),4,B5856&lt;=PERCENTILE($B$3:$B$5882,0.6),3,B5856&lt;=PERCENTILE($B$3:$B$5882,0.8),2,TRUE,1)</f>
        <v>4</v>
      </c>
      <c r="F5856" cm="1">
        <f t="array" ref="F5856">_xlfn.IFS(C5856&lt;=PERCENTILE($C$3:$C$5882,0.2),1,C5856&lt;=PERCENTILE($C$3:$C$5882,0.4),2,C5856&lt;=PERCENTILE($C$3:$C$5882,0.6),3,C5856&lt;=PERCENTILE($C$3:$C$5882,0.8),4,TRUE,5)</f>
        <v>3</v>
      </c>
      <c r="G5856" cm="1">
        <f t="array" ref="G5856">_xlfn.IFS(D5856&lt;=PERCENTILE($D$3:$D$5882,0.2),1,D5856&lt;=PERCENTILE($D$3:$D$5882,0.4),2,D5856&lt;=PERCENTILE($D$3:$D$5882,0.6),3,D5856&lt;=PERCENTILE($D$3:$D$5882,0.8),4,TRUE,5)</f>
        <v>3</v>
      </c>
      <c r="H5856" s="3" t="str" cm="1">
        <f t="array" ref="H5856">_xlfn.IFS(AND(E5856&gt;=4,F5856&gt;=4,G5856&gt;=4),"Champions",AND(E5856&gt;=3,F5856&gt;=3,G5856&gt;=3),"Loyal Customers",AND(E5856&lt;=2,F5856&gt;=3),"At Risk",AND(E5856&lt;=2,F5856&lt;=2,G5856&lt;=2),"Lost",AND(E5856&gt;=4,F5856&lt;=2),"New/Promising",TRUE,"Needs Attention")</f>
        <v>Loyal Customers</v>
      </c>
      <c r="I5856" s="3" t="str">
        <f t="shared" si="95"/>
        <v>Active</v>
      </c>
      <c r="J5856" s="3" t="str">
        <f>_xlfn.XLOOKUP(A5856,'Country_Lookup'!$D:$D,'Country_Lookup'!$E:$E)</f>
        <v>United Kingdom</v>
      </c>
    </row>
    <row r="5857" spans="1:10" x14ac:dyDescent="0.3">
      <c r="A5857">
        <v>18264</v>
      </c>
      <c r="B5857">
        <v>498</v>
      </c>
      <c r="C5857">
        <v>1</v>
      </c>
      <c r="D5857">
        <v>603.25000000000011</v>
      </c>
      <c r="E5857" cm="1">
        <f t="array" ref="E5857">_xlfn.IFS(B5857&lt;=PERCENTILE($B$3:$B$5882,0.2),5,B5857&lt;=PERCENTILE($B$3:$B$5882,0.4),4,B5857&lt;=PERCENTILE($B$3:$B$5882,0.6),3,B5857&lt;=PERCENTILE($B$3:$B$5882,0.8),2,TRUE,1)</f>
        <v>1</v>
      </c>
      <c r="F5857" cm="1">
        <f t="array" ref="F5857">_xlfn.IFS(C5857&lt;=PERCENTILE($C$3:$C$5882,0.2),1,C5857&lt;=PERCENTILE($C$3:$C$5882,0.4),2,C5857&lt;=PERCENTILE($C$3:$C$5882,0.6),3,C5857&lt;=PERCENTILE($C$3:$C$5882,0.8),4,TRUE,5)</f>
        <v>1</v>
      </c>
      <c r="G5857" cm="1">
        <f t="array" ref="G5857">_xlfn.IFS(D5857&lt;=PERCENTILE($D$3:$D$5882,0.2),1,D5857&lt;=PERCENTILE($D$3:$D$5882,0.4),2,D5857&lt;=PERCENTILE($D$3:$D$5882,0.6),3,D5857&lt;=PERCENTILE($D$3:$D$5882,0.8),4,TRUE,5)</f>
        <v>2</v>
      </c>
      <c r="H5857" s="3" t="str" cm="1">
        <f t="array" ref="H5857">_xlfn.IFS(AND(E5857&gt;=4,F5857&gt;=4,G5857&gt;=4),"Champions",AND(E5857&gt;=3,F5857&gt;=3,G5857&gt;=3),"Loyal Customers",AND(E5857&lt;=2,F5857&gt;=3),"At Risk",AND(E5857&lt;=2,F5857&lt;=2,G5857&lt;=2),"Lost",AND(E5857&gt;=4,F5857&lt;=2),"New/Promising",TRUE,"Needs Attention")</f>
        <v>Lost</v>
      </c>
      <c r="I5857" s="3" t="str">
        <f t="shared" si="95"/>
        <v>Churned</v>
      </c>
      <c r="J5857" s="3" t="str">
        <f>_xlfn.XLOOKUP(A5857,'Country_Lookup'!$D:$D,'Country_Lookup'!$E:$E)</f>
        <v>United Kingdom</v>
      </c>
    </row>
    <row r="5858" spans="1:10" x14ac:dyDescent="0.3">
      <c r="A5858">
        <v>18265</v>
      </c>
      <c r="B5858">
        <v>72</v>
      </c>
      <c r="C5858">
        <v>2</v>
      </c>
      <c r="D5858">
        <v>801.50999999999965</v>
      </c>
      <c r="E5858" cm="1">
        <f t="array" ref="E5858">_xlfn.IFS(B5858&lt;=PERCENTILE($B$3:$B$5882,0.2),5,B5858&lt;=PERCENTILE($B$3:$B$5882,0.4),4,B5858&lt;=PERCENTILE($B$3:$B$5882,0.6),3,B5858&lt;=PERCENTILE($B$3:$B$5882,0.8),2,TRUE,1)</f>
        <v>3</v>
      </c>
      <c r="F5858" cm="1">
        <f t="array" ref="F5858">_xlfn.IFS(C5858&lt;=PERCENTILE($C$3:$C$5882,0.2),1,C5858&lt;=PERCENTILE($C$3:$C$5882,0.4),2,C5858&lt;=PERCENTILE($C$3:$C$5882,0.6),3,C5858&lt;=PERCENTILE($C$3:$C$5882,0.8),4,TRUE,5)</f>
        <v>2</v>
      </c>
      <c r="G5858" cm="1">
        <f t="array" ref="G5858">_xlfn.IFS(D5858&lt;=PERCENTILE($D$3:$D$5882,0.2),1,D5858&lt;=PERCENTILE($D$3:$D$5882,0.4),2,D5858&lt;=PERCENTILE($D$3:$D$5882,0.6),3,D5858&lt;=PERCENTILE($D$3:$D$5882,0.8),4,TRUE,5)</f>
        <v>3</v>
      </c>
      <c r="H5858" s="3" t="str" cm="1">
        <f t="array" ref="H5858">_xlfn.IFS(AND(E5858&gt;=4,F5858&gt;=4,G5858&gt;=4),"Champions",AND(E5858&gt;=3,F5858&gt;=3,G5858&gt;=3),"Loyal Customers",AND(E5858&lt;=2,F5858&gt;=3),"At Risk",AND(E5858&lt;=2,F5858&lt;=2,G5858&lt;=2),"Lost",AND(E5858&gt;=4,F5858&lt;=2),"New/Promising",TRUE,"Needs Attention")</f>
        <v>Needs Attention</v>
      </c>
      <c r="I5858" s="3" t="str">
        <f t="shared" si="95"/>
        <v>Active</v>
      </c>
      <c r="J5858" s="3" t="str">
        <f>_xlfn.XLOOKUP(A5858,'Country_Lookup'!$D:$D,'Country_Lookup'!$E:$E)</f>
        <v>United Kingdom</v>
      </c>
    </row>
    <row r="5859" spans="1:10" x14ac:dyDescent="0.3">
      <c r="A5859">
        <v>18266</v>
      </c>
      <c r="B5859">
        <v>434</v>
      </c>
      <c r="C5859">
        <v>1</v>
      </c>
      <c r="D5859">
        <v>251.09999999999994</v>
      </c>
      <c r="E5859" cm="1">
        <f t="array" ref="E5859">_xlfn.IFS(B5859&lt;=PERCENTILE($B$3:$B$5882,0.2),5,B5859&lt;=PERCENTILE($B$3:$B$5882,0.4),4,B5859&lt;=PERCENTILE($B$3:$B$5882,0.6),3,B5859&lt;=PERCENTILE($B$3:$B$5882,0.8),2,TRUE,1)</f>
        <v>1</v>
      </c>
      <c r="F5859" cm="1">
        <f t="array" ref="F5859">_xlfn.IFS(C5859&lt;=PERCENTILE($C$3:$C$5882,0.2),1,C5859&lt;=PERCENTILE($C$3:$C$5882,0.4),2,C5859&lt;=PERCENTILE($C$3:$C$5882,0.6),3,C5859&lt;=PERCENTILE($C$3:$C$5882,0.8),4,TRUE,5)</f>
        <v>1</v>
      </c>
      <c r="G5859" cm="1">
        <f t="array" ref="G5859">_xlfn.IFS(D5859&lt;=PERCENTILE($D$3:$D$5882,0.2),1,D5859&lt;=PERCENTILE($D$3:$D$5882,0.4),2,D5859&lt;=PERCENTILE($D$3:$D$5882,0.6),3,D5859&lt;=PERCENTILE($D$3:$D$5882,0.8),4,TRUE,5)</f>
        <v>1</v>
      </c>
      <c r="H5859" s="3" t="str" cm="1">
        <f t="array" ref="H5859">_xlfn.IFS(AND(E5859&gt;=4,F5859&gt;=4,G5859&gt;=4),"Champions",AND(E5859&gt;=3,F5859&gt;=3,G5859&gt;=3),"Loyal Customers",AND(E5859&lt;=2,F5859&gt;=3),"At Risk",AND(E5859&lt;=2,F5859&lt;=2,G5859&lt;=2),"Lost",AND(E5859&gt;=4,F5859&lt;=2),"New/Promising",TRUE,"Needs Attention")</f>
        <v>Lost</v>
      </c>
      <c r="I5859" s="3" t="str">
        <f t="shared" si="95"/>
        <v>Churned</v>
      </c>
      <c r="J5859" s="3" t="str">
        <f>_xlfn.XLOOKUP(A5859,'Country_Lookup'!$D:$D,'Country_Lookup'!$E:$E)</f>
        <v>United Kingdom</v>
      </c>
    </row>
    <row r="5860" spans="1:10" x14ac:dyDescent="0.3">
      <c r="A5860">
        <v>18267</v>
      </c>
      <c r="B5860">
        <v>672</v>
      </c>
      <c r="C5860">
        <v>1</v>
      </c>
      <c r="D5860">
        <v>269.36999999999995</v>
      </c>
      <c r="E5860" cm="1">
        <f t="array" ref="E5860">_xlfn.IFS(B5860&lt;=PERCENTILE($B$3:$B$5882,0.2),5,B5860&lt;=PERCENTILE($B$3:$B$5882,0.4),4,B5860&lt;=PERCENTILE($B$3:$B$5882,0.6),3,B5860&lt;=PERCENTILE($B$3:$B$5882,0.8),2,TRUE,1)</f>
        <v>1</v>
      </c>
      <c r="F5860" cm="1">
        <f t="array" ref="F5860">_xlfn.IFS(C5860&lt;=PERCENTILE($C$3:$C$5882,0.2),1,C5860&lt;=PERCENTILE($C$3:$C$5882,0.4),2,C5860&lt;=PERCENTILE($C$3:$C$5882,0.6),3,C5860&lt;=PERCENTILE($C$3:$C$5882,0.8),4,TRUE,5)</f>
        <v>1</v>
      </c>
      <c r="G5860" cm="1">
        <f t="array" ref="G5860">_xlfn.IFS(D5860&lt;=PERCENTILE($D$3:$D$5882,0.2),1,D5860&lt;=PERCENTILE($D$3:$D$5882,0.4),2,D5860&lt;=PERCENTILE($D$3:$D$5882,0.6),3,D5860&lt;=PERCENTILE($D$3:$D$5882,0.8),4,TRUE,5)</f>
        <v>1</v>
      </c>
      <c r="H5860" s="3" t="str" cm="1">
        <f t="array" ref="H5860">_xlfn.IFS(AND(E5860&gt;=4,F5860&gt;=4,G5860&gt;=4),"Champions",AND(E5860&gt;=3,F5860&gt;=3,G5860&gt;=3),"Loyal Customers",AND(E5860&lt;=2,F5860&gt;=3),"At Risk",AND(E5860&lt;=2,F5860&lt;=2,G5860&lt;=2),"Lost",AND(E5860&gt;=4,F5860&lt;=2),"New/Promising",TRUE,"Needs Attention")</f>
        <v>Lost</v>
      </c>
      <c r="I5860" s="3" t="str">
        <f t="shared" si="95"/>
        <v>Churned</v>
      </c>
      <c r="J5860" s="3" t="str">
        <f>_xlfn.XLOOKUP(A5860,'Country_Lookup'!$D:$D,'Country_Lookup'!$E:$E)</f>
        <v>United Kingdom</v>
      </c>
    </row>
    <row r="5861" spans="1:10" x14ac:dyDescent="0.3">
      <c r="A5861">
        <v>18268</v>
      </c>
      <c r="B5861">
        <v>134</v>
      </c>
      <c r="C5861">
        <v>6</v>
      </c>
      <c r="D5861">
        <v>1490.2299999999971</v>
      </c>
      <c r="E5861" cm="1">
        <f t="array" ref="E5861">_xlfn.IFS(B5861&lt;=PERCENTILE($B$3:$B$5882,0.2),5,B5861&lt;=PERCENTILE($B$3:$B$5882,0.4),4,B5861&lt;=PERCENTILE($B$3:$B$5882,0.6),3,B5861&lt;=PERCENTILE($B$3:$B$5882,0.8),2,TRUE,1)</f>
        <v>3</v>
      </c>
      <c r="F5861" cm="1">
        <f t="array" ref="F5861">_xlfn.IFS(C5861&lt;=PERCENTILE($C$3:$C$5882,0.2),1,C5861&lt;=PERCENTILE($C$3:$C$5882,0.4),2,C5861&lt;=PERCENTILE($C$3:$C$5882,0.6),3,C5861&lt;=PERCENTILE($C$3:$C$5882,0.8),4,TRUE,5)</f>
        <v>4</v>
      </c>
      <c r="G5861" cm="1">
        <f t="array" ref="G5861">_xlfn.IFS(D5861&lt;=PERCENTILE($D$3:$D$5882,0.2),1,D5861&lt;=PERCENTILE($D$3:$D$5882,0.4),2,D5861&lt;=PERCENTILE($D$3:$D$5882,0.6),3,D5861&lt;=PERCENTILE($D$3:$D$5882,0.8),4,TRUE,5)</f>
        <v>4</v>
      </c>
      <c r="H5861" s="3" t="str" cm="1">
        <f t="array" ref="H5861">_xlfn.IFS(AND(E5861&gt;=4,F5861&gt;=4,G5861&gt;=4),"Champions",AND(E5861&gt;=3,F5861&gt;=3,G5861&gt;=3),"Loyal Customers",AND(E5861&lt;=2,F5861&gt;=3),"At Risk",AND(E5861&lt;=2,F5861&lt;=2,G5861&lt;=2),"Lost",AND(E5861&gt;=4,F5861&lt;=2),"New/Promising",TRUE,"Needs Attention")</f>
        <v>Loyal Customers</v>
      </c>
      <c r="I5861" s="3" t="str">
        <f t="shared" si="95"/>
        <v>Churned</v>
      </c>
      <c r="J5861" s="3" t="str">
        <f>_xlfn.XLOOKUP(A5861,'Country_Lookup'!$D:$D,'Country_Lookup'!$E:$E)</f>
        <v>United Kingdom</v>
      </c>
    </row>
    <row r="5862" spans="1:10" x14ac:dyDescent="0.3">
      <c r="A5862">
        <v>18269</v>
      </c>
      <c r="B5862">
        <v>366</v>
      </c>
      <c r="C5862">
        <v>1</v>
      </c>
      <c r="D5862">
        <v>337.19999999999993</v>
      </c>
      <c r="E5862" cm="1">
        <f t="array" ref="E5862">_xlfn.IFS(B5862&lt;=PERCENTILE($B$3:$B$5882,0.2),5,B5862&lt;=PERCENTILE($B$3:$B$5882,0.4),4,B5862&lt;=PERCENTILE($B$3:$B$5882,0.6),3,B5862&lt;=PERCENTILE($B$3:$B$5882,0.8),2,TRUE,1)</f>
        <v>2</v>
      </c>
      <c r="F5862" cm="1">
        <f t="array" ref="F5862">_xlfn.IFS(C5862&lt;=PERCENTILE($C$3:$C$5882,0.2),1,C5862&lt;=PERCENTILE($C$3:$C$5882,0.4),2,C5862&lt;=PERCENTILE($C$3:$C$5882,0.6),3,C5862&lt;=PERCENTILE($C$3:$C$5882,0.8),4,TRUE,5)</f>
        <v>1</v>
      </c>
      <c r="G5862" cm="1">
        <f t="array" ref="G5862">_xlfn.IFS(D5862&lt;=PERCENTILE($D$3:$D$5882,0.2),1,D5862&lt;=PERCENTILE($D$3:$D$5882,0.4),2,D5862&lt;=PERCENTILE($D$3:$D$5882,0.6),3,D5862&lt;=PERCENTILE($D$3:$D$5882,0.8),4,TRUE,5)</f>
        <v>2</v>
      </c>
      <c r="H5862" s="3" t="str" cm="1">
        <f t="array" ref="H5862">_xlfn.IFS(AND(E5862&gt;=4,F5862&gt;=4,G5862&gt;=4),"Champions",AND(E5862&gt;=3,F5862&gt;=3,G5862&gt;=3),"Loyal Customers",AND(E5862&lt;=2,F5862&gt;=3),"At Risk",AND(E5862&lt;=2,F5862&lt;=2,G5862&lt;=2),"Lost",AND(E5862&gt;=4,F5862&lt;=2),"New/Promising",TRUE,"Needs Attention")</f>
        <v>Lost</v>
      </c>
      <c r="I5862" s="3" t="str">
        <f t="shared" si="95"/>
        <v>Churned</v>
      </c>
      <c r="J5862" s="3" t="str">
        <f>_xlfn.XLOOKUP(A5862,'Country_Lookup'!$D:$D,'Country_Lookup'!$E:$E)</f>
        <v>United Kingdom</v>
      </c>
    </row>
    <row r="5863" spans="1:10" x14ac:dyDescent="0.3">
      <c r="A5863">
        <v>18270</v>
      </c>
      <c r="B5863">
        <v>38</v>
      </c>
      <c r="C5863">
        <v>3</v>
      </c>
      <c r="D5863">
        <v>444.55000000000013</v>
      </c>
      <c r="E5863" cm="1">
        <f t="array" ref="E5863">_xlfn.IFS(B5863&lt;=PERCENTILE($B$3:$B$5882,0.2),5,B5863&lt;=PERCENTILE($B$3:$B$5882,0.4),4,B5863&lt;=PERCENTILE($B$3:$B$5882,0.6),3,B5863&lt;=PERCENTILE($B$3:$B$5882,0.8),2,TRUE,1)</f>
        <v>4</v>
      </c>
      <c r="F5863" cm="1">
        <f t="array" ref="F5863">_xlfn.IFS(C5863&lt;=PERCENTILE($C$3:$C$5882,0.2),1,C5863&lt;=PERCENTILE($C$3:$C$5882,0.4),2,C5863&lt;=PERCENTILE($C$3:$C$5882,0.6),3,C5863&lt;=PERCENTILE($C$3:$C$5882,0.8),4,TRUE,5)</f>
        <v>3</v>
      </c>
      <c r="G5863" cm="1">
        <f t="array" ref="G5863">_xlfn.IFS(D5863&lt;=PERCENTILE($D$3:$D$5882,0.2),1,D5863&lt;=PERCENTILE($D$3:$D$5882,0.4),2,D5863&lt;=PERCENTILE($D$3:$D$5882,0.6),3,D5863&lt;=PERCENTILE($D$3:$D$5882,0.8),4,TRUE,5)</f>
        <v>2</v>
      </c>
      <c r="H5863" s="3" t="str" cm="1">
        <f t="array" ref="H5863">_xlfn.IFS(AND(E5863&gt;=4,F5863&gt;=4,G5863&gt;=4),"Champions",AND(E5863&gt;=3,F5863&gt;=3,G5863&gt;=3),"Loyal Customers",AND(E5863&lt;=2,F5863&gt;=3),"At Risk",AND(E5863&lt;=2,F5863&lt;=2,G5863&lt;=2),"Lost",AND(E5863&gt;=4,F5863&lt;=2),"New/Promising",TRUE,"Needs Attention")</f>
        <v>Needs Attention</v>
      </c>
      <c r="I5863" s="3" t="str">
        <f t="shared" si="95"/>
        <v>Active</v>
      </c>
      <c r="J5863" s="3" t="str">
        <f>_xlfn.XLOOKUP(A5863,'Country_Lookup'!$D:$D,'Country_Lookup'!$E:$E)</f>
        <v>United Kingdom</v>
      </c>
    </row>
    <row r="5864" spans="1:10" x14ac:dyDescent="0.3">
      <c r="A5864">
        <v>18271</v>
      </c>
      <c r="B5864">
        <v>609</v>
      </c>
      <c r="C5864">
        <v>2</v>
      </c>
      <c r="D5864">
        <v>680.85000000000014</v>
      </c>
      <c r="E5864" cm="1">
        <f t="array" ref="E5864">_xlfn.IFS(B5864&lt;=PERCENTILE($B$3:$B$5882,0.2),5,B5864&lt;=PERCENTILE($B$3:$B$5882,0.4),4,B5864&lt;=PERCENTILE($B$3:$B$5882,0.6),3,B5864&lt;=PERCENTILE($B$3:$B$5882,0.8),2,TRUE,1)</f>
        <v>1</v>
      </c>
      <c r="F5864" cm="1">
        <f t="array" ref="F5864">_xlfn.IFS(C5864&lt;=PERCENTILE($C$3:$C$5882,0.2),1,C5864&lt;=PERCENTILE($C$3:$C$5882,0.4),2,C5864&lt;=PERCENTILE($C$3:$C$5882,0.6),3,C5864&lt;=PERCENTILE($C$3:$C$5882,0.8),4,TRUE,5)</f>
        <v>2</v>
      </c>
      <c r="G5864" cm="1">
        <f t="array" ref="G5864">_xlfn.IFS(D5864&lt;=PERCENTILE($D$3:$D$5882,0.2),1,D5864&lt;=PERCENTILE($D$3:$D$5882,0.4),2,D5864&lt;=PERCENTILE($D$3:$D$5882,0.6),3,D5864&lt;=PERCENTILE($D$3:$D$5882,0.8),4,TRUE,5)</f>
        <v>3</v>
      </c>
      <c r="H5864" s="3" t="str" cm="1">
        <f t="array" ref="H5864">_xlfn.IFS(AND(E5864&gt;=4,F5864&gt;=4,G5864&gt;=4),"Champions",AND(E5864&gt;=3,F5864&gt;=3,G5864&gt;=3),"Loyal Customers",AND(E5864&lt;=2,F5864&gt;=3),"At Risk",AND(E5864&lt;=2,F5864&lt;=2,G5864&lt;=2),"Lost",AND(E5864&gt;=4,F5864&lt;=2),"New/Promising",TRUE,"Needs Attention")</f>
        <v>Needs Attention</v>
      </c>
      <c r="I5864" s="3" t="str">
        <f t="shared" si="95"/>
        <v>Churned</v>
      </c>
      <c r="J5864" s="3" t="str">
        <f>_xlfn.XLOOKUP(A5864,'Country_Lookup'!$D:$D,'Country_Lookup'!$E:$E)</f>
        <v>United Kingdom</v>
      </c>
    </row>
    <row r="5865" spans="1:10" x14ac:dyDescent="0.3">
      <c r="A5865">
        <v>18272</v>
      </c>
      <c r="B5865">
        <v>2</v>
      </c>
      <c r="C5865">
        <v>9</v>
      </c>
      <c r="D5865">
        <v>4385.9799999999877</v>
      </c>
      <c r="E5865" cm="1">
        <f t="array" ref="E5865">_xlfn.IFS(B5865&lt;=PERCENTILE($B$3:$B$5882,0.2),5,B5865&lt;=PERCENTILE($B$3:$B$5882,0.4),4,B5865&lt;=PERCENTILE($B$3:$B$5882,0.6),3,B5865&lt;=PERCENTILE($B$3:$B$5882,0.8),2,TRUE,1)</f>
        <v>5</v>
      </c>
      <c r="F5865" cm="1">
        <f t="array" ref="F5865">_xlfn.IFS(C5865&lt;=PERCENTILE($C$3:$C$5882,0.2),1,C5865&lt;=PERCENTILE($C$3:$C$5882,0.4),2,C5865&lt;=PERCENTILE($C$3:$C$5882,0.6),3,C5865&lt;=PERCENTILE($C$3:$C$5882,0.8),4,TRUE,5)</f>
        <v>5</v>
      </c>
      <c r="G5865" cm="1">
        <f t="array" ref="G5865">_xlfn.IFS(D5865&lt;=PERCENTILE($D$3:$D$5882,0.2),1,D5865&lt;=PERCENTILE($D$3:$D$5882,0.4),2,D5865&lt;=PERCENTILE($D$3:$D$5882,0.6),3,D5865&lt;=PERCENTILE($D$3:$D$5882,0.8),4,TRUE,5)</f>
        <v>5</v>
      </c>
      <c r="H5865" s="3" t="str" cm="1">
        <f t="array" ref="H5865">_xlfn.IFS(AND(E5865&gt;=4,F5865&gt;=4,G5865&gt;=4),"Champions",AND(E5865&gt;=3,F5865&gt;=3,G5865&gt;=3),"Loyal Customers",AND(E5865&lt;=2,F5865&gt;=3),"At Risk",AND(E5865&lt;=2,F5865&lt;=2,G5865&lt;=2),"Lost",AND(E5865&gt;=4,F5865&lt;=2),"New/Promising",TRUE,"Needs Attention")</f>
        <v>Champions</v>
      </c>
      <c r="I5865" s="3" t="str">
        <f t="shared" si="95"/>
        <v>Active</v>
      </c>
      <c r="J5865" s="3" t="str">
        <f>_xlfn.XLOOKUP(A5865,'Country_Lookup'!$D:$D,'Country_Lookup'!$E:$E)</f>
        <v>United Kingdom</v>
      </c>
    </row>
    <row r="5866" spans="1:10" x14ac:dyDescent="0.3">
      <c r="A5866">
        <v>18273</v>
      </c>
      <c r="B5866">
        <v>2</v>
      </c>
      <c r="C5866">
        <v>4</v>
      </c>
      <c r="D5866">
        <v>357</v>
      </c>
      <c r="E5866" cm="1">
        <f t="array" ref="E5866">_xlfn.IFS(B5866&lt;=PERCENTILE($B$3:$B$5882,0.2),5,B5866&lt;=PERCENTILE($B$3:$B$5882,0.4),4,B5866&lt;=PERCENTILE($B$3:$B$5882,0.6),3,B5866&lt;=PERCENTILE($B$3:$B$5882,0.8),2,TRUE,1)</f>
        <v>5</v>
      </c>
      <c r="F5866" cm="1">
        <f t="array" ref="F5866">_xlfn.IFS(C5866&lt;=PERCENTILE($C$3:$C$5882,0.2),1,C5866&lt;=PERCENTILE($C$3:$C$5882,0.4),2,C5866&lt;=PERCENTILE($C$3:$C$5882,0.6),3,C5866&lt;=PERCENTILE($C$3:$C$5882,0.8),4,TRUE,5)</f>
        <v>3</v>
      </c>
      <c r="G5866" cm="1">
        <f t="array" ref="G5866">_xlfn.IFS(D5866&lt;=PERCENTILE($D$3:$D$5882,0.2),1,D5866&lt;=PERCENTILE($D$3:$D$5882,0.4),2,D5866&lt;=PERCENTILE($D$3:$D$5882,0.6),3,D5866&lt;=PERCENTILE($D$3:$D$5882,0.8),4,TRUE,5)</f>
        <v>2</v>
      </c>
      <c r="H5866" s="3" t="str" cm="1">
        <f t="array" ref="H5866">_xlfn.IFS(AND(E5866&gt;=4,F5866&gt;=4,G5866&gt;=4),"Champions",AND(E5866&gt;=3,F5866&gt;=3,G5866&gt;=3),"Loyal Customers",AND(E5866&lt;=2,F5866&gt;=3),"At Risk",AND(E5866&lt;=2,F5866&lt;=2,G5866&lt;=2),"Lost",AND(E5866&gt;=4,F5866&lt;=2),"New/Promising",TRUE,"Needs Attention")</f>
        <v>Needs Attention</v>
      </c>
      <c r="I5866" s="3" t="str">
        <f t="shared" si="95"/>
        <v>Active</v>
      </c>
      <c r="J5866" s="3" t="str">
        <f>_xlfn.XLOOKUP(A5866,'Country_Lookup'!$D:$D,'Country_Lookup'!$E:$E)</f>
        <v>United Kingdom</v>
      </c>
    </row>
    <row r="5867" spans="1:10" x14ac:dyDescent="0.3">
      <c r="A5867">
        <v>18274</v>
      </c>
      <c r="B5867">
        <v>30</v>
      </c>
      <c r="C5867">
        <v>1</v>
      </c>
      <c r="D5867">
        <v>175.92000000000004</v>
      </c>
      <c r="E5867" cm="1">
        <f t="array" ref="E5867">_xlfn.IFS(B5867&lt;=PERCENTILE($B$3:$B$5882,0.2),5,B5867&lt;=PERCENTILE($B$3:$B$5882,0.4),4,B5867&lt;=PERCENTILE($B$3:$B$5882,0.6),3,B5867&lt;=PERCENTILE($B$3:$B$5882,0.8),2,TRUE,1)</f>
        <v>4</v>
      </c>
      <c r="F5867" cm="1">
        <f t="array" ref="F5867">_xlfn.IFS(C5867&lt;=PERCENTILE($C$3:$C$5882,0.2),1,C5867&lt;=PERCENTILE($C$3:$C$5882,0.4),2,C5867&lt;=PERCENTILE($C$3:$C$5882,0.6),3,C5867&lt;=PERCENTILE($C$3:$C$5882,0.8),4,TRUE,5)</f>
        <v>1</v>
      </c>
      <c r="G5867" cm="1">
        <f t="array" ref="G5867">_xlfn.IFS(D5867&lt;=PERCENTILE($D$3:$D$5882,0.2),1,D5867&lt;=PERCENTILE($D$3:$D$5882,0.4),2,D5867&lt;=PERCENTILE($D$3:$D$5882,0.6),3,D5867&lt;=PERCENTILE($D$3:$D$5882,0.8),4,TRUE,5)</f>
        <v>1</v>
      </c>
      <c r="H5867" s="3" t="str" cm="1">
        <f t="array" ref="H5867">_xlfn.IFS(AND(E5867&gt;=4,F5867&gt;=4,G5867&gt;=4),"Champions",AND(E5867&gt;=3,F5867&gt;=3,G5867&gt;=3),"Loyal Customers",AND(E5867&lt;=2,F5867&gt;=3),"At Risk",AND(E5867&lt;=2,F5867&lt;=2,G5867&lt;=2),"Lost",AND(E5867&gt;=4,F5867&lt;=2),"New/Promising",TRUE,"Needs Attention")</f>
        <v>New/Promising</v>
      </c>
      <c r="I5867" s="3" t="str">
        <f t="shared" si="95"/>
        <v>Active</v>
      </c>
      <c r="J5867" s="3" t="str">
        <f>_xlfn.XLOOKUP(A5867,'Country_Lookup'!$D:$D,'Country_Lookup'!$E:$E)</f>
        <v>United Kingdom</v>
      </c>
    </row>
    <row r="5868" spans="1:10" x14ac:dyDescent="0.3">
      <c r="A5868">
        <v>18275</v>
      </c>
      <c r="B5868">
        <v>578</v>
      </c>
      <c r="C5868">
        <v>2</v>
      </c>
      <c r="D5868">
        <v>741.85000000000025</v>
      </c>
      <c r="E5868" cm="1">
        <f t="array" ref="E5868">_xlfn.IFS(B5868&lt;=PERCENTILE($B$3:$B$5882,0.2),5,B5868&lt;=PERCENTILE($B$3:$B$5882,0.4),4,B5868&lt;=PERCENTILE($B$3:$B$5882,0.6),3,B5868&lt;=PERCENTILE($B$3:$B$5882,0.8),2,TRUE,1)</f>
        <v>1</v>
      </c>
      <c r="F5868" cm="1">
        <f t="array" ref="F5868">_xlfn.IFS(C5868&lt;=PERCENTILE($C$3:$C$5882,0.2),1,C5868&lt;=PERCENTILE($C$3:$C$5882,0.4),2,C5868&lt;=PERCENTILE($C$3:$C$5882,0.6),3,C5868&lt;=PERCENTILE($C$3:$C$5882,0.8),4,TRUE,5)</f>
        <v>2</v>
      </c>
      <c r="G5868" cm="1">
        <f t="array" ref="G5868">_xlfn.IFS(D5868&lt;=PERCENTILE($D$3:$D$5882,0.2),1,D5868&lt;=PERCENTILE($D$3:$D$5882,0.4),2,D5868&lt;=PERCENTILE($D$3:$D$5882,0.6),3,D5868&lt;=PERCENTILE($D$3:$D$5882,0.8),4,TRUE,5)</f>
        <v>3</v>
      </c>
      <c r="H5868" s="3" t="str" cm="1">
        <f t="array" ref="H5868">_xlfn.IFS(AND(E5868&gt;=4,F5868&gt;=4,G5868&gt;=4),"Champions",AND(E5868&gt;=3,F5868&gt;=3,G5868&gt;=3),"Loyal Customers",AND(E5868&lt;=2,F5868&gt;=3),"At Risk",AND(E5868&lt;=2,F5868&lt;=2,G5868&lt;=2),"Lost",AND(E5868&gt;=4,F5868&lt;=2),"New/Promising",TRUE,"Needs Attention")</f>
        <v>Needs Attention</v>
      </c>
      <c r="I5868" s="3" t="str">
        <f t="shared" si="95"/>
        <v>Churned</v>
      </c>
      <c r="J5868" s="3" t="str">
        <f>_xlfn.XLOOKUP(A5868,'Country_Lookup'!$D:$D,'Country_Lookup'!$E:$E)</f>
        <v>United Kingdom</v>
      </c>
    </row>
    <row r="5869" spans="1:10" x14ac:dyDescent="0.3">
      <c r="A5869">
        <v>18276</v>
      </c>
      <c r="B5869">
        <v>43</v>
      </c>
      <c r="C5869">
        <v>6</v>
      </c>
      <c r="D5869">
        <v>1656.5199999999995</v>
      </c>
      <c r="E5869" cm="1">
        <f t="array" ref="E5869">_xlfn.IFS(B5869&lt;=PERCENTILE($B$3:$B$5882,0.2),5,B5869&lt;=PERCENTILE($B$3:$B$5882,0.4),4,B5869&lt;=PERCENTILE($B$3:$B$5882,0.6),3,B5869&lt;=PERCENTILE($B$3:$B$5882,0.8),2,TRUE,1)</f>
        <v>4</v>
      </c>
      <c r="F5869" cm="1">
        <f t="array" ref="F5869">_xlfn.IFS(C5869&lt;=PERCENTILE($C$3:$C$5882,0.2),1,C5869&lt;=PERCENTILE($C$3:$C$5882,0.4),2,C5869&lt;=PERCENTILE($C$3:$C$5882,0.6),3,C5869&lt;=PERCENTILE($C$3:$C$5882,0.8),4,TRUE,5)</f>
        <v>4</v>
      </c>
      <c r="G5869" cm="1">
        <f t="array" ref="G5869">_xlfn.IFS(D5869&lt;=PERCENTILE($D$3:$D$5882,0.2),1,D5869&lt;=PERCENTILE($D$3:$D$5882,0.4),2,D5869&lt;=PERCENTILE($D$3:$D$5882,0.6),3,D5869&lt;=PERCENTILE($D$3:$D$5882,0.8),4,TRUE,5)</f>
        <v>4</v>
      </c>
      <c r="H5869" s="3" t="str" cm="1">
        <f t="array" ref="H5869">_xlfn.IFS(AND(E5869&gt;=4,F5869&gt;=4,G5869&gt;=4),"Champions",AND(E5869&gt;=3,F5869&gt;=3,G5869&gt;=3),"Loyal Customers",AND(E5869&lt;=2,F5869&gt;=3),"At Risk",AND(E5869&lt;=2,F5869&lt;=2,G5869&lt;=2),"Lost",AND(E5869&gt;=4,F5869&lt;=2),"New/Promising",TRUE,"Needs Attention")</f>
        <v>Champions</v>
      </c>
      <c r="I5869" s="3" t="str">
        <f t="shared" si="95"/>
        <v>Active</v>
      </c>
      <c r="J5869" s="3" t="str">
        <f>_xlfn.XLOOKUP(A5869,'Country_Lookup'!$D:$D,'Country_Lookup'!$E:$E)</f>
        <v>United Kingdom</v>
      </c>
    </row>
    <row r="5870" spans="1:10" x14ac:dyDescent="0.3">
      <c r="A5870">
        <v>18277</v>
      </c>
      <c r="B5870">
        <v>58</v>
      </c>
      <c r="C5870">
        <v>5</v>
      </c>
      <c r="D5870">
        <v>1180.0500000000015</v>
      </c>
      <c r="E5870" cm="1">
        <f t="array" ref="E5870">_xlfn.IFS(B5870&lt;=PERCENTILE($B$3:$B$5882,0.2),5,B5870&lt;=PERCENTILE($B$3:$B$5882,0.4),4,B5870&lt;=PERCENTILE($B$3:$B$5882,0.6),3,B5870&lt;=PERCENTILE($B$3:$B$5882,0.8),2,TRUE,1)</f>
        <v>4</v>
      </c>
      <c r="F5870" cm="1">
        <f t="array" ref="F5870">_xlfn.IFS(C5870&lt;=PERCENTILE($C$3:$C$5882,0.2),1,C5870&lt;=PERCENTILE($C$3:$C$5882,0.4),2,C5870&lt;=PERCENTILE($C$3:$C$5882,0.6),3,C5870&lt;=PERCENTILE($C$3:$C$5882,0.8),4,TRUE,5)</f>
        <v>4</v>
      </c>
      <c r="G5870" cm="1">
        <f t="array" ref="G5870">_xlfn.IFS(D5870&lt;=PERCENTILE($D$3:$D$5882,0.2),1,D5870&lt;=PERCENTILE($D$3:$D$5882,0.4),2,D5870&lt;=PERCENTILE($D$3:$D$5882,0.6),3,D5870&lt;=PERCENTILE($D$3:$D$5882,0.8),4,TRUE,5)</f>
        <v>3</v>
      </c>
      <c r="H5870" s="3" t="str" cm="1">
        <f t="array" ref="H5870">_xlfn.IFS(AND(E5870&gt;=4,F5870&gt;=4,G5870&gt;=4),"Champions",AND(E5870&gt;=3,F5870&gt;=3,G5870&gt;=3),"Loyal Customers",AND(E5870&lt;=2,F5870&gt;=3),"At Risk",AND(E5870&lt;=2,F5870&lt;=2,G5870&lt;=2),"Lost",AND(E5870&gt;=4,F5870&lt;=2),"New/Promising",TRUE,"Needs Attention")</f>
        <v>Loyal Customers</v>
      </c>
      <c r="I5870" s="3" t="str">
        <f t="shared" si="95"/>
        <v>Active</v>
      </c>
      <c r="J5870" s="3" t="str">
        <f>_xlfn.XLOOKUP(A5870,'Country_Lookup'!$D:$D,'Country_Lookup'!$E:$E)</f>
        <v>United Kingdom</v>
      </c>
    </row>
    <row r="5871" spans="1:10" x14ac:dyDescent="0.3">
      <c r="A5871">
        <v>18278</v>
      </c>
      <c r="B5871">
        <v>73</v>
      </c>
      <c r="C5871">
        <v>2</v>
      </c>
      <c r="D5871">
        <v>414.2000000000001</v>
      </c>
      <c r="E5871" cm="1">
        <f t="array" ref="E5871">_xlfn.IFS(B5871&lt;=PERCENTILE($B$3:$B$5882,0.2),5,B5871&lt;=PERCENTILE($B$3:$B$5882,0.4),4,B5871&lt;=PERCENTILE($B$3:$B$5882,0.6),3,B5871&lt;=PERCENTILE($B$3:$B$5882,0.8),2,TRUE,1)</f>
        <v>3</v>
      </c>
      <c r="F5871" cm="1">
        <f t="array" ref="F5871">_xlfn.IFS(C5871&lt;=PERCENTILE($C$3:$C$5882,0.2),1,C5871&lt;=PERCENTILE($C$3:$C$5882,0.4),2,C5871&lt;=PERCENTILE($C$3:$C$5882,0.6),3,C5871&lt;=PERCENTILE($C$3:$C$5882,0.8),4,TRUE,5)</f>
        <v>2</v>
      </c>
      <c r="G5871" cm="1">
        <f t="array" ref="G5871">_xlfn.IFS(D5871&lt;=PERCENTILE($D$3:$D$5882,0.2),1,D5871&lt;=PERCENTILE($D$3:$D$5882,0.4),2,D5871&lt;=PERCENTILE($D$3:$D$5882,0.6),3,D5871&lt;=PERCENTILE($D$3:$D$5882,0.8),4,TRUE,5)</f>
        <v>2</v>
      </c>
      <c r="H5871" s="3" t="str" cm="1">
        <f t="array" ref="H5871">_xlfn.IFS(AND(E5871&gt;=4,F5871&gt;=4,G5871&gt;=4),"Champions",AND(E5871&gt;=3,F5871&gt;=3,G5871&gt;=3),"Loyal Customers",AND(E5871&lt;=2,F5871&gt;=3),"At Risk",AND(E5871&lt;=2,F5871&lt;=2,G5871&lt;=2),"Lost",AND(E5871&gt;=4,F5871&lt;=2),"New/Promising",TRUE,"Needs Attention")</f>
        <v>Needs Attention</v>
      </c>
      <c r="I5871" s="3" t="str">
        <f t="shared" si="95"/>
        <v>Active</v>
      </c>
      <c r="J5871" s="3" t="str">
        <f>_xlfn.XLOOKUP(A5871,'Country_Lookup'!$D:$D,'Country_Lookup'!$E:$E)</f>
        <v>United Kingdom</v>
      </c>
    </row>
    <row r="5872" spans="1:10" x14ac:dyDescent="0.3">
      <c r="A5872">
        <v>18279</v>
      </c>
      <c r="B5872">
        <v>519</v>
      </c>
      <c r="C5872">
        <v>1</v>
      </c>
      <c r="D5872">
        <v>231.34</v>
      </c>
      <c r="E5872" cm="1">
        <f t="array" ref="E5872">_xlfn.IFS(B5872&lt;=PERCENTILE($B$3:$B$5882,0.2),5,B5872&lt;=PERCENTILE($B$3:$B$5882,0.4),4,B5872&lt;=PERCENTILE($B$3:$B$5882,0.6),3,B5872&lt;=PERCENTILE($B$3:$B$5882,0.8),2,TRUE,1)</f>
        <v>1</v>
      </c>
      <c r="F5872" cm="1">
        <f t="array" ref="F5872">_xlfn.IFS(C5872&lt;=PERCENTILE($C$3:$C$5882,0.2),1,C5872&lt;=PERCENTILE($C$3:$C$5882,0.4),2,C5872&lt;=PERCENTILE($C$3:$C$5882,0.6),3,C5872&lt;=PERCENTILE($C$3:$C$5882,0.8),4,TRUE,5)</f>
        <v>1</v>
      </c>
      <c r="G5872" cm="1">
        <f t="array" ref="G5872">_xlfn.IFS(D5872&lt;=PERCENTILE($D$3:$D$5882,0.2),1,D5872&lt;=PERCENTILE($D$3:$D$5882,0.4),2,D5872&lt;=PERCENTILE($D$3:$D$5882,0.6),3,D5872&lt;=PERCENTILE($D$3:$D$5882,0.8),4,TRUE,5)</f>
        <v>1</v>
      </c>
      <c r="H5872" s="3" t="str" cm="1">
        <f t="array" ref="H5872">_xlfn.IFS(AND(E5872&gt;=4,F5872&gt;=4,G5872&gt;=4),"Champions",AND(E5872&gt;=3,F5872&gt;=3,G5872&gt;=3),"Loyal Customers",AND(E5872&lt;=2,F5872&gt;=3),"At Risk",AND(E5872&lt;=2,F5872&lt;=2,G5872&lt;=2),"Lost",AND(E5872&gt;=4,F5872&lt;=2),"New/Promising",TRUE,"Needs Attention")</f>
        <v>Lost</v>
      </c>
      <c r="I5872" s="3" t="str">
        <f t="shared" si="95"/>
        <v>Churned</v>
      </c>
      <c r="J5872" s="3" t="str">
        <f>_xlfn.XLOOKUP(A5872,'Country_Lookup'!$D:$D,'Country_Lookup'!$E:$E)</f>
        <v>United Kingdom</v>
      </c>
    </row>
    <row r="5873" spans="1:10" x14ac:dyDescent="0.3">
      <c r="A5873">
        <v>18280</v>
      </c>
      <c r="B5873">
        <v>277</v>
      </c>
      <c r="C5873">
        <v>2</v>
      </c>
      <c r="D5873">
        <v>488.15</v>
      </c>
      <c r="E5873" cm="1">
        <f t="array" ref="E5873">_xlfn.IFS(B5873&lt;=PERCENTILE($B$3:$B$5882,0.2),5,B5873&lt;=PERCENTILE($B$3:$B$5882,0.4),4,B5873&lt;=PERCENTILE($B$3:$B$5882,0.6),3,B5873&lt;=PERCENTILE($B$3:$B$5882,0.8),2,TRUE,1)</f>
        <v>2</v>
      </c>
      <c r="F5873" cm="1">
        <f t="array" ref="F5873">_xlfn.IFS(C5873&lt;=PERCENTILE($C$3:$C$5882,0.2),1,C5873&lt;=PERCENTILE($C$3:$C$5882,0.4),2,C5873&lt;=PERCENTILE($C$3:$C$5882,0.6),3,C5873&lt;=PERCENTILE($C$3:$C$5882,0.8),4,TRUE,5)</f>
        <v>2</v>
      </c>
      <c r="G5873" cm="1">
        <f t="array" ref="G5873">_xlfn.IFS(D5873&lt;=PERCENTILE($D$3:$D$5882,0.2),1,D5873&lt;=PERCENTILE($D$3:$D$5882,0.4),2,D5873&lt;=PERCENTILE($D$3:$D$5882,0.6),3,D5873&lt;=PERCENTILE($D$3:$D$5882,0.8),4,TRUE,5)</f>
        <v>2</v>
      </c>
      <c r="H5873" s="3" t="str" cm="1">
        <f t="array" ref="H5873">_xlfn.IFS(AND(E5873&gt;=4,F5873&gt;=4,G5873&gt;=4),"Champions",AND(E5873&gt;=3,F5873&gt;=3,G5873&gt;=3),"Loyal Customers",AND(E5873&lt;=2,F5873&gt;=3),"At Risk",AND(E5873&lt;=2,F5873&lt;=2,G5873&lt;=2),"Lost",AND(E5873&gt;=4,F5873&lt;=2),"New/Promising",TRUE,"Needs Attention")</f>
        <v>Lost</v>
      </c>
      <c r="I5873" s="3" t="str">
        <f t="shared" si="95"/>
        <v>Churned</v>
      </c>
      <c r="J5873" s="3" t="str">
        <f>_xlfn.XLOOKUP(A5873,'Country_Lookup'!$D:$D,'Country_Lookup'!$E:$E)</f>
        <v>United Kingdom</v>
      </c>
    </row>
    <row r="5874" spans="1:10" x14ac:dyDescent="0.3">
      <c r="A5874">
        <v>18281</v>
      </c>
      <c r="B5874">
        <v>180</v>
      </c>
      <c r="C5874">
        <v>2</v>
      </c>
      <c r="D5874">
        <v>201.14000000000001</v>
      </c>
      <c r="E5874" cm="1">
        <f t="array" ref="E5874">_xlfn.IFS(B5874&lt;=PERCENTILE($B$3:$B$5882,0.2),5,B5874&lt;=PERCENTILE($B$3:$B$5882,0.4),4,B5874&lt;=PERCENTILE($B$3:$B$5882,0.6),3,B5874&lt;=PERCENTILE($B$3:$B$5882,0.8),2,TRUE,1)</f>
        <v>3</v>
      </c>
      <c r="F5874" cm="1">
        <f t="array" ref="F5874">_xlfn.IFS(C5874&lt;=PERCENTILE($C$3:$C$5882,0.2),1,C5874&lt;=PERCENTILE($C$3:$C$5882,0.4),2,C5874&lt;=PERCENTILE($C$3:$C$5882,0.6),3,C5874&lt;=PERCENTILE($C$3:$C$5882,0.8),4,TRUE,5)</f>
        <v>2</v>
      </c>
      <c r="G5874" cm="1">
        <f t="array" ref="G5874">_xlfn.IFS(D5874&lt;=PERCENTILE($D$3:$D$5882,0.2),1,D5874&lt;=PERCENTILE($D$3:$D$5882,0.4),2,D5874&lt;=PERCENTILE($D$3:$D$5882,0.6),3,D5874&lt;=PERCENTILE($D$3:$D$5882,0.8),4,TRUE,5)</f>
        <v>1</v>
      </c>
      <c r="H5874" s="3" t="str" cm="1">
        <f t="array" ref="H5874">_xlfn.IFS(AND(E5874&gt;=4,F5874&gt;=4,G5874&gt;=4),"Champions",AND(E5874&gt;=3,F5874&gt;=3,G5874&gt;=3),"Loyal Customers",AND(E5874&lt;=2,F5874&gt;=3),"At Risk",AND(E5874&lt;=2,F5874&lt;=2,G5874&lt;=2),"Lost",AND(E5874&gt;=4,F5874&lt;=2),"New/Promising",TRUE,"Needs Attention")</f>
        <v>Needs Attention</v>
      </c>
      <c r="I5874" s="3" t="str">
        <f t="shared" si="95"/>
        <v>Churned</v>
      </c>
      <c r="J5874" s="3" t="str">
        <f>_xlfn.XLOOKUP(A5874,'Country_Lookup'!$D:$D,'Country_Lookup'!$E:$E)</f>
        <v>United Kingdom</v>
      </c>
    </row>
    <row r="5875" spans="1:10" x14ac:dyDescent="0.3">
      <c r="A5875">
        <v>18282</v>
      </c>
      <c r="B5875">
        <v>7</v>
      </c>
      <c r="C5875">
        <v>2</v>
      </c>
      <c r="D5875">
        <v>178.04999999999998</v>
      </c>
      <c r="E5875" cm="1">
        <f t="array" ref="E5875">_xlfn.IFS(B5875&lt;=PERCENTILE($B$3:$B$5882,0.2),5,B5875&lt;=PERCENTILE($B$3:$B$5882,0.4),4,B5875&lt;=PERCENTILE($B$3:$B$5882,0.6),3,B5875&lt;=PERCENTILE($B$3:$B$5882,0.8),2,TRUE,1)</f>
        <v>5</v>
      </c>
      <c r="F5875" cm="1">
        <f t="array" ref="F5875">_xlfn.IFS(C5875&lt;=PERCENTILE($C$3:$C$5882,0.2),1,C5875&lt;=PERCENTILE($C$3:$C$5882,0.4),2,C5875&lt;=PERCENTILE($C$3:$C$5882,0.6),3,C5875&lt;=PERCENTILE($C$3:$C$5882,0.8),4,TRUE,5)</f>
        <v>2</v>
      </c>
      <c r="G5875" cm="1">
        <f t="array" ref="G5875">_xlfn.IFS(D5875&lt;=PERCENTILE($D$3:$D$5882,0.2),1,D5875&lt;=PERCENTILE($D$3:$D$5882,0.4),2,D5875&lt;=PERCENTILE($D$3:$D$5882,0.6),3,D5875&lt;=PERCENTILE($D$3:$D$5882,0.8),4,TRUE,5)</f>
        <v>1</v>
      </c>
      <c r="H5875" s="3" t="str" cm="1">
        <f t="array" ref="H5875">_xlfn.IFS(AND(E5875&gt;=4,F5875&gt;=4,G5875&gt;=4),"Champions",AND(E5875&gt;=3,F5875&gt;=3,G5875&gt;=3),"Loyal Customers",AND(E5875&lt;=2,F5875&gt;=3),"At Risk",AND(E5875&lt;=2,F5875&lt;=2,G5875&lt;=2),"Lost",AND(E5875&gt;=4,F5875&lt;=2),"New/Promising",TRUE,"Needs Attention")</f>
        <v>New/Promising</v>
      </c>
      <c r="I5875" s="3" t="str">
        <f t="shared" si="95"/>
        <v>Active</v>
      </c>
      <c r="J5875" s="3" t="str">
        <f>_xlfn.XLOOKUP(A5875,'Country_Lookup'!$D:$D,'Country_Lookup'!$E:$E)</f>
        <v>United Kingdom</v>
      </c>
    </row>
    <row r="5876" spans="1:10" x14ac:dyDescent="0.3">
      <c r="A5876">
        <v>18283</v>
      </c>
      <c r="B5876">
        <v>3</v>
      </c>
      <c r="C5876">
        <v>22</v>
      </c>
      <c r="D5876">
        <v>2736.6499999999501</v>
      </c>
      <c r="E5876" cm="1">
        <f t="array" ref="E5876">_xlfn.IFS(B5876&lt;=PERCENTILE($B$3:$B$5882,0.2),5,B5876&lt;=PERCENTILE($B$3:$B$5882,0.4),4,B5876&lt;=PERCENTILE($B$3:$B$5882,0.6),3,B5876&lt;=PERCENTILE($B$3:$B$5882,0.8),2,TRUE,1)</f>
        <v>5</v>
      </c>
      <c r="F5876" cm="1">
        <f t="array" ref="F5876">_xlfn.IFS(C5876&lt;=PERCENTILE($C$3:$C$5882,0.2),1,C5876&lt;=PERCENTILE($C$3:$C$5882,0.4),2,C5876&lt;=PERCENTILE($C$3:$C$5882,0.6),3,C5876&lt;=PERCENTILE($C$3:$C$5882,0.8),4,TRUE,5)</f>
        <v>5</v>
      </c>
      <c r="G5876" cm="1">
        <f t="array" ref="G5876">_xlfn.IFS(D5876&lt;=PERCENTILE($D$3:$D$5882,0.2),1,D5876&lt;=PERCENTILE($D$3:$D$5882,0.4),2,D5876&lt;=PERCENTILE($D$3:$D$5882,0.6),3,D5876&lt;=PERCENTILE($D$3:$D$5882,0.8),4,TRUE,5)</f>
        <v>4</v>
      </c>
      <c r="H5876" s="3" t="str" cm="1">
        <f t="array" ref="H5876">_xlfn.IFS(AND(E5876&gt;=4,F5876&gt;=4,G5876&gt;=4),"Champions",AND(E5876&gt;=3,F5876&gt;=3,G5876&gt;=3),"Loyal Customers",AND(E5876&lt;=2,F5876&gt;=3),"At Risk",AND(E5876&lt;=2,F5876&lt;=2,G5876&lt;=2),"Lost",AND(E5876&gt;=4,F5876&lt;=2),"New/Promising",TRUE,"Needs Attention")</f>
        <v>Champions</v>
      </c>
      <c r="I5876" s="3" t="str">
        <f t="shared" si="95"/>
        <v>Active</v>
      </c>
      <c r="J5876" s="3" t="str">
        <f>_xlfn.XLOOKUP(A5876,'Country_Lookup'!$D:$D,'Country_Lookup'!$E:$E)</f>
        <v>United Kingdom</v>
      </c>
    </row>
    <row r="5877" spans="1:10" x14ac:dyDescent="0.3">
      <c r="A5877">
        <v>18284</v>
      </c>
      <c r="B5877">
        <v>431</v>
      </c>
      <c r="C5877">
        <v>1</v>
      </c>
      <c r="D5877">
        <v>461.68000000000018</v>
      </c>
      <c r="E5877" cm="1">
        <f t="array" ref="E5877">_xlfn.IFS(B5877&lt;=PERCENTILE($B$3:$B$5882,0.2),5,B5877&lt;=PERCENTILE($B$3:$B$5882,0.4),4,B5877&lt;=PERCENTILE($B$3:$B$5882,0.6),3,B5877&lt;=PERCENTILE($B$3:$B$5882,0.8),2,TRUE,1)</f>
        <v>1</v>
      </c>
      <c r="F5877" cm="1">
        <f t="array" ref="F5877">_xlfn.IFS(C5877&lt;=PERCENTILE($C$3:$C$5882,0.2),1,C5877&lt;=PERCENTILE($C$3:$C$5882,0.4),2,C5877&lt;=PERCENTILE($C$3:$C$5882,0.6),3,C5877&lt;=PERCENTILE($C$3:$C$5882,0.8),4,TRUE,5)</f>
        <v>1</v>
      </c>
      <c r="G5877" cm="1">
        <f t="array" ref="G5877">_xlfn.IFS(D5877&lt;=PERCENTILE($D$3:$D$5882,0.2),1,D5877&lt;=PERCENTILE($D$3:$D$5882,0.4),2,D5877&lt;=PERCENTILE($D$3:$D$5882,0.6),3,D5877&lt;=PERCENTILE($D$3:$D$5882,0.8),4,TRUE,5)</f>
        <v>2</v>
      </c>
      <c r="H5877" s="3" t="str" cm="1">
        <f t="array" ref="H5877">_xlfn.IFS(AND(E5877&gt;=4,F5877&gt;=4,G5877&gt;=4),"Champions",AND(E5877&gt;=3,F5877&gt;=3,G5877&gt;=3),"Loyal Customers",AND(E5877&lt;=2,F5877&gt;=3),"At Risk",AND(E5877&lt;=2,F5877&lt;=2,G5877&lt;=2),"Lost",AND(E5877&gt;=4,F5877&lt;=2),"New/Promising",TRUE,"Needs Attention")</f>
        <v>Lost</v>
      </c>
      <c r="I5877" s="3" t="str">
        <f t="shared" si="95"/>
        <v>Churned</v>
      </c>
      <c r="J5877" s="3" t="str">
        <f>_xlfn.XLOOKUP(A5877,'Country_Lookup'!$D:$D,'Country_Lookup'!$E:$E)</f>
        <v>United Kingdom</v>
      </c>
    </row>
    <row r="5878" spans="1:10" x14ac:dyDescent="0.3">
      <c r="A5878">
        <v>18285</v>
      </c>
      <c r="B5878">
        <v>660</v>
      </c>
      <c r="C5878">
        <v>1</v>
      </c>
      <c r="D5878">
        <v>427</v>
      </c>
      <c r="E5878" cm="1">
        <f t="array" ref="E5878">_xlfn.IFS(B5878&lt;=PERCENTILE($B$3:$B$5882,0.2),5,B5878&lt;=PERCENTILE($B$3:$B$5882,0.4),4,B5878&lt;=PERCENTILE($B$3:$B$5882,0.6),3,B5878&lt;=PERCENTILE($B$3:$B$5882,0.8),2,TRUE,1)</f>
        <v>1</v>
      </c>
      <c r="F5878" cm="1">
        <f t="array" ref="F5878">_xlfn.IFS(C5878&lt;=PERCENTILE($C$3:$C$5882,0.2),1,C5878&lt;=PERCENTILE($C$3:$C$5882,0.4),2,C5878&lt;=PERCENTILE($C$3:$C$5882,0.6),3,C5878&lt;=PERCENTILE($C$3:$C$5882,0.8),4,TRUE,5)</f>
        <v>1</v>
      </c>
      <c r="G5878" cm="1">
        <f t="array" ref="G5878">_xlfn.IFS(D5878&lt;=PERCENTILE($D$3:$D$5882,0.2),1,D5878&lt;=PERCENTILE($D$3:$D$5882,0.4),2,D5878&lt;=PERCENTILE($D$3:$D$5882,0.6),3,D5878&lt;=PERCENTILE($D$3:$D$5882,0.8),4,TRUE,5)</f>
        <v>2</v>
      </c>
      <c r="H5878" s="3" t="str" cm="1">
        <f t="array" ref="H5878">_xlfn.IFS(AND(E5878&gt;=4,F5878&gt;=4,G5878&gt;=4),"Champions",AND(E5878&gt;=3,F5878&gt;=3,G5878&gt;=3),"Loyal Customers",AND(E5878&lt;=2,F5878&gt;=3),"At Risk",AND(E5878&lt;=2,F5878&lt;=2,G5878&lt;=2),"Lost",AND(E5878&gt;=4,F5878&lt;=2),"New/Promising",TRUE,"Needs Attention")</f>
        <v>Lost</v>
      </c>
      <c r="I5878" s="3" t="str">
        <f t="shared" si="95"/>
        <v>Churned</v>
      </c>
      <c r="J5878" s="3" t="str">
        <f>_xlfn.XLOOKUP(A5878,'Country_Lookup'!$D:$D,'Country_Lookup'!$E:$E)</f>
        <v>United Kingdom</v>
      </c>
    </row>
    <row r="5879" spans="1:10" x14ac:dyDescent="0.3">
      <c r="A5879">
        <v>18286</v>
      </c>
      <c r="B5879">
        <v>476</v>
      </c>
      <c r="C5879">
        <v>2</v>
      </c>
      <c r="D5879">
        <v>1296.4299999999985</v>
      </c>
      <c r="E5879" cm="1">
        <f t="array" ref="E5879">_xlfn.IFS(B5879&lt;=PERCENTILE($B$3:$B$5882,0.2),5,B5879&lt;=PERCENTILE($B$3:$B$5882,0.4),4,B5879&lt;=PERCENTILE($B$3:$B$5882,0.6),3,B5879&lt;=PERCENTILE($B$3:$B$5882,0.8),2,TRUE,1)</f>
        <v>1</v>
      </c>
      <c r="F5879" cm="1">
        <f t="array" ref="F5879">_xlfn.IFS(C5879&lt;=PERCENTILE($C$3:$C$5882,0.2),1,C5879&lt;=PERCENTILE($C$3:$C$5882,0.4),2,C5879&lt;=PERCENTILE($C$3:$C$5882,0.6),3,C5879&lt;=PERCENTILE($C$3:$C$5882,0.8),4,TRUE,5)</f>
        <v>2</v>
      </c>
      <c r="G5879" cm="1">
        <f t="array" ref="G5879">_xlfn.IFS(D5879&lt;=PERCENTILE($D$3:$D$5882,0.2),1,D5879&lt;=PERCENTILE($D$3:$D$5882,0.4),2,D5879&lt;=PERCENTILE($D$3:$D$5882,0.6),3,D5879&lt;=PERCENTILE($D$3:$D$5882,0.8),4,TRUE,5)</f>
        <v>4</v>
      </c>
      <c r="H5879" s="3" t="str" cm="1">
        <f t="array" ref="H5879">_xlfn.IFS(AND(E5879&gt;=4,F5879&gt;=4,G5879&gt;=4),"Champions",AND(E5879&gt;=3,F5879&gt;=3,G5879&gt;=3),"Loyal Customers",AND(E5879&lt;=2,F5879&gt;=3),"At Risk",AND(E5879&lt;=2,F5879&lt;=2,G5879&lt;=2),"Lost",AND(E5879&gt;=4,F5879&lt;=2),"New/Promising",TRUE,"Needs Attention")</f>
        <v>Needs Attention</v>
      </c>
      <c r="I5879" s="3" t="str">
        <f t="shared" si="95"/>
        <v>Churned</v>
      </c>
      <c r="J5879" s="3" t="str">
        <f>_xlfn.XLOOKUP(A5879,'Country_Lookup'!$D:$D,'Country_Lookup'!$E:$E)</f>
        <v>United Kingdom</v>
      </c>
    </row>
    <row r="5880" spans="1:10" x14ac:dyDescent="0.3">
      <c r="A5880">
        <v>18287</v>
      </c>
      <c r="B5880">
        <v>42</v>
      </c>
      <c r="C5880">
        <v>7</v>
      </c>
      <c r="D5880">
        <v>4182.9899999999916</v>
      </c>
      <c r="E5880" cm="1">
        <f t="array" ref="E5880">_xlfn.IFS(B5880&lt;=PERCENTILE($B$3:$B$5882,0.2),5,B5880&lt;=PERCENTILE($B$3:$B$5882,0.4),4,B5880&lt;=PERCENTILE($B$3:$B$5882,0.6),3,B5880&lt;=PERCENTILE($B$3:$B$5882,0.8),2,TRUE,1)</f>
        <v>4</v>
      </c>
      <c r="F5880" cm="1">
        <f t="array" ref="F5880">_xlfn.IFS(C5880&lt;=PERCENTILE($C$3:$C$5882,0.2),1,C5880&lt;=PERCENTILE($C$3:$C$5882,0.4),2,C5880&lt;=PERCENTILE($C$3:$C$5882,0.6),3,C5880&lt;=PERCENTILE($C$3:$C$5882,0.8),4,TRUE,5)</f>
        <v>4</v>
      </c>
      <c r="G5880" cm="1">
        <f t="array" ref="G5880">_xlfn.IFS(D5880&lt;=PERCENTILE($D$3:$D$5882,0.2),1,D5880&lt;=PERCENTILE($D$3:$D$5882,0.4),2,D5880&lt;=PERCENTILE($D$3:$D$5882,0.6),3,D5880&lt;=PERCENTILE($D$3:$D$5882,0.8),4,TRUE,5)</f>
        <v>5</v>
      </c>
      <c r="H5880" s="3" t="str" cm="1">
        <f t="array" ref="H5880">_xlfn.IFS(AND(E5880&gt;=4,F5880&gt;=4,G5880&gt;=4),"Champions",AND(E5880&gt;=3,F5880&gt;=3,G5880&gt;=3),"Loyal Customers",AND(E5880&lt;=2,F5880&gt;=3),"At Risk",AND(E5880&lt;=2,F5880&lt;=2,G5880&lt;=2),"Lost",AND(E5880&gt;=4,F5880&lt;=2),"New/Promising",TRUE,"Needs Attention")</f>
        <v>Champions</v>
      </c>
      <c r="I5880" s="3" t="str">
        <f t="shared" si="95"/>
        <v>Active</v>
      </c>
      <c r="J5880" s="3" t="str">
        <f>_xlfn.XLOOKUP(A5880,'Country_Lookup'!$D:$D,'Country_Lookup'!$E:$E)</f>
        <v>United Kingdom</v>
      </c>
    </row>
    <row r="5892" spans="5:6" x14ac:dyDescent="0.3">
      <c r="E5892" t="s">
        <v>36</v>
      </c>
      <c r="F5892" s="8">
        <v>2989</v>
      </c>
    </row>
    <row r="5893" spans="5:6" x14ac:dyDescent="0.3">
      <c r="E5893" t="s">
        <v>37</v>
      </c>
      <c r="F5893" s="8">
        <v>2889</v>
      </c>
    </row>
    <row r="5896" spans="5:6" x14ac:dyDescent="0.3">
      <c r="E5896" t="s">
        <v>38</v>
      </c>
      <c r="F5896">
        <f>SUMIF(I3:I5882,"Churned",D3:D5882)</f>
        <v>3468758.5779999979</v>
      </c>
    </row>
    <row r="5898" spans="5:6" x14ac:dyDescent="0.3">
      <c r="E5898" t="s">
        <v>39</v>
      </c>
      <c r="F5898">
        <f>COUNTIF(I3:I5882,"Churned")/COUNTA(I3:I5882)</f>
        <v>0.50850629465804698</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B92D-89B3-453D-AAB8-FA5EC4B15ADE}">
  <dimension ref="B3:E5882"/>
  <sheetViews>
    <sheetView showGridLines="0" topLeftCell="A3" workbookViewId="0">
      <pane xSplit="1" topLeftCell="B1" activePane="topRight" state="frozen"/>
      <selection activeCell="A3" sqref="A3"/>
      <selection pane="topRight" activeCell="C3" sqref="C3"/>
    </sheetView>
  </sheetViews>
  <sheetFormatPr defaultRowHeight="14.4" x14ac:dyDescent="0.3"/>
  <cols>
    <col min="2" max="2" width="12.44140625" bestFit="1" customWidth="1"/>
    <col min="3" max="3" width="23.44140625" customWidth="1"/>
    <col min="4" max="4" width="20.33203125" customWidth="1"/>
    <col min="5" max="5" width="19.33203125" customWidth="1"/>
  </cols>
  <sheetData>
    <row r="3" spans="2:5" x14ac:dyDescent="0.3">
      <c r="B3" t="s">
        <v>0</v>
      </c>
      <c r="C3" t="s">
        <v>16</v>
      </c>
      <c r="D3" t="s">
        <v>17</v>
      </c>
      <c r="E3" t="s">
        <v>18</v>
      </c>
    </row>
    <row r="4" spans="2:5" x14ac:dyDescent="0.3">
      <c r="B4">
        <v>12346</v>
      </c>
      <c r="C4">
        <v>325</v>
      </c>
      <c r="D4">
        <v>12</v>
      </c>
      <c r="E4">
        <v>77556.459999999977</v>
      </c>
    </row>
    <row r="5" spans="2:5" x14ac:dyDescent="0.3">
      <c r="B5">
        <v>12347</v>
      </c>
      <c r="C5">
        <v>2</v>
      </c>
      <c r="D5">
        <v>8</v>
      </c>
      <c r="E5">
        <v>5633.319999999997</v>
      </c>
    </row>
    <row r="6" spans="2:5" x14ac:dyDescent="0.3">
      <c r="B6">
        <v>12348</v>
      </c>
      <c r="C6">
        <v>75</v>
      </c>
      <c r="D6">
        <v>5</v>
      </c>
      <c r="E6">
        <v>2019.3999999999987</v>
      </c>
    </row>
    <row r="7" spans="2:5" x14ac:dyDescent="0.3">
      <c r="B7">
        <v>12349</v>
      </c>
      <c r="C7">
        <v>18</v>
      </c>
      <c r="D7">
        <v>4</v>
      </c>
      <c r="E7">
        <v>4428.6900000000214</v>
      </c>
    </row>
    <row r="8" spans="2:5" x14ac:dyDescent="0.3">
      <c r="B8">
        <v>12350</v>
      </c>
      <c r="C8">
        <v>310</v>
      </c>
      <c r="D8">
        <v>1</v>
      </c>
      <c r="E8">
        <v>334.4</v>
      </c>
    </row>
    <row r="9" spans="2:5" x14ac:dyDescent="0.3">
      <c r="B9">
        <v>12351</v>
      </c>
      <c r="C9">
        <v>375</v>
      </c>
      <c r="D9">
        <v>1</v>
      </c>
      <c r="E9">
        <v>300.93</v>
      </c>
    </row>
    <row r="10" spans="2:5" x14ac:dyDescent="0.3">
      <c r="B10">
        <v>12352</v>
      </c>
      <c r="C10">
        <v>36</v>
      </c>
      <c r="D10">
        <v>10</v>
      </c>
      <c r="E10">
        <v>2849.8400000000015</v>
      </c>
    </row>
    <row r="11" spans="2:5" x14ac:dyDescent="0.3">
      <c r="B11">
        <v>12353</v>
      </c>
      <c r="C11">
        <v>204</v>
      </c>
      <c r="D11">
        <v>2</v>
      </c>
      <c r="E11">
        <v>406.76000000000016</v>
      </c>
    </row>
    <row r="12" spans="2:5" x14ac:dyDescent="0.3">
      <c r="B12">
        <v>12354</v>
      </c>
      <c r="C12">
        <v>232</v>
      </c>
      <c r="D12">
        <v>1</v>
      </c>
      <c r="E12">
        <v>1079.400000000001</v>
      </c>
    </row>
    <row r="13" spans="2:5" x14ac:dyDescent="0.3">
      <c r="B13">
        <v>12355</v>
      </c>
      <c r="C13">
        <v>214</v>
      </c>
      <c r="D13">
        <v>2</v>
      </c>
      <c r="E13">
        <v>947.61000000000035</v>
      </c>
    </row>
    <row r="14" spans="2:5" x14ac:dyDescent="0.3">
      <c r="B14">
        <v>12356</v>
      </c>
      <c r="C14">
        <v>22</v>
      </c>
      <c r="D14">
        <v>6</v>
      </c>
      <c r="E14">
        <v>6373.6800000000176</v>
      </c>
    </row>
    <row r="15" spans="2:5" x14ac:dyDescent="0.3">
      <c r="B15">
        <v>12357</v>
      </c>
      <c r="C15">
        <v>33</v>
      </c>
      <c r="D15">
        <v>3</v>
      </c>
      <c r="E15">
        <v>18287.660000000124</v>
      </c>
    </row>
    <row r="16" spans="2:5" x14ac:dyDescent="0.3">
      <c r="B16">
        <v>12358</v>
      </c>
      <c r="C16">
        <v>1</v>
      </c>
      <c r="D16">
        <v>5</v>
      </c>
      <c r="E16">
        <v>3887.0700000000056</v>
      </c>
    </row>
    <row r="17" spans="2:5" x14ac:dyDescent="0.3">
      <c r="B17">
        <v>12359</v>
      </c>
      <c r="C17">
        <v>57</v>
      </c>
      <c r="D17">
        <v>10</v>
      </c>
      <c r="E17">
        <v>8935.9399999999532</v>
      </c>
    </row>
    <row r="18" spans="2:5" x14ac:dyDescent="0.3">
      <c r="B18">
        <v>12360</v>
      </c>
      <c r="C18">
        <v>52</v>
      </c>
      <c r="D18">
        <v>8</v>
      </c>
      <c r="E18">
        <v>4252.8900000000076</v>
      </c>
    </row>
    <row r="19" spans="2:5" x14ac:dyDescent="0.3">
      <c r="B19">
        <v>12361</v>
      </c>
      <c r="C19">
        <v>287</v>
      </c>
      <c r="D19">
        <v>4</v>
      </c>
      <c r="E19">
        <v>511.24999999999994</v>
      </c>
    </row>
    <row r="20" spans="2:5" x14ac:dyDescent="0.3">
      <c r="B20">
        <v>12362</v>
      </c>
      <c r="C20">
        <v>3</v>
      </c>
      <c r="D20">
        <v>11</v>
      </c>
      <c r="E20">
        <v>5356.2299999999832</v>
      </c>
    </row>
    <row r="21" spans="2:5" x14ac:dyDescent="0.3">
      <c r="B21">
        <v>12363</v>
      </c>
      <c r="C21">
        <v>109</v>
      </c>
      <c r="D21">
        <v>2</v>
      </c>
      <c r="E21">
        <v>551.99999999999989</v>
      </c>
    </row>
    <row r="22" spans="2:5" x14ac:dyDescent="0.3">
      <c r="B22">
        <v>12364</v>
      </c>
      <c r="C22">
        <v>7</v>
      </c>
      <c r="D22">
        <v>4</v>
      </c>
      <c r="E22">
        <v>1313.1000000000024</v>
      </c>
    </row>
    <row r="23" spans="2:5" x14ac:dyDescent="0.3">
      <c r="B23">
        <v>12365</v>
      </c>
      <c r="C23">
        <v>291</v>
      </c>
      <c r="D23">
        <v>2</v>
      </c>
      <c r="E23">
        <v>641.37999999999965</v>
      </c>
    </row>
    <row r="24" spans="2:5" x14ac:dyDescent="0.3">
      <c r="B24">
        <v>12366</v>
      </c>
      <c r="C24">
        <v>633</v>
      </c>
      <c r="D24">
        <v>1</v>
      </c>
      <c r="E24">
        <v>500.24</v>
      </c>
    </row>
    <row r="25" spans="2:5" x14ac:dyDescent="0.3">
      <c r="B25">
        <v>12367</v>
      </c>
      <c r="C25">
        <v>4</v>
      </c>
      <c r="D25">
        <v>1</v>
      </c>
      <c r="E25">
        <v>168.90000000000003</v>
      </c>
    </row>
    <row r="26" spans="2:5" x14ac:dyDescent="0.3">
      <c r="B26">
        <v>12368</v>
      </c>
      <c r="C26">
        <v>628</v>
      </c>
      <c r="D26">
        <v>1</v>
      </c>
      <c r="E26">
        <v>917.70000000000027</v>
      </c>
    </row>
    <row r="27" spans="2:5" x14ac:dyDescent="0.3">
      <c r="B27">
        <v>12369</v>
      </c>
      <c r="C27">
        <v>413</v>
      </c>
      <c r="D27">
        <v>3</v>
      </c>
      <c r="E27">
        <v>1791.1499999999969</v>
      </c>
    </row>
    <row r="28" spans="2:5" x14ac:dyDescent="0.3">
      <c r="B28">
        <v>12370</v>
      </c>
      <c r="C28">
        <v>51</v>
      </c>
      <c r="D28">
        <v>7</v>
      </c>
      <c r="E28">
        <v>4320.3100000000204</v>
      </c>
    </row>
    <row r="29" spans="2:5" x14ac:dyDescent="0.3">
      <c r="B29">
        <v>12371</v>
      </c>
      <c r="C29">
        <v>44</v>
      </c>
      <c r="D29">
        <v>5</v>
      </c>
      <c r="E29">
        <v>4067.3800000000024</v>
      </c>
    </row>
    <row r="30" spans="2:5" x14ac:dyDescent="0.3">
      <c r="B30">
        <v>12372</v>
      </c>
      <c r="C30">
        <v>71</v>
      </c>
      <c r="D30">
        <v>3</v>
      </c>
      <c r="E30">
        <v>1298.0400000000006</v>
      </c>
    </row>
    <row r="31" spans="2:5" x14ac:dyDescent="0.3">
      <c r="B31">
        <v>12373</v>
      </c>
      <c r="C31">
        <v>311</v>
      </c>
      <c r="D31">
        <v>3</v>
      </c>
      <c r="E31">
        <v>1127.6500000000012</v>
      </c>
    </row>
    <row r="32" spans="2:5" x14ac:dyDescent="0.3">
      <c r="B32">
        <v>12374</v>
      </c>
      <c r="C32">
        <v>25</v>
      </c>
      <c r="D32">
        <v>4</v>
      </c>
      <c r="E32">
        <v>2989.2200000000007</v>
      </c>
    </row>
    <row r="33" spans="2:5" x14ac:dyDescent="0.3">
      <c r="B33">
        <v>12375</v>
      </c>
      <c r="C33">
        <v>10</v>
      </c>
      <c r="D33">
        <v>2</v>
      </c>
      <c r="E33">
        <v>457.50000000000006</v>
      </c>
    </row>
    <row r="34" spans="2:5" x14ac:dyDescent="0.3">
      <c r="B34">
        <v>12376</v>
      </c>
      <c r="C34">
        <v>389</v>
      </c>
      <c r="D34">
        <v>2</v>
      </c>
      <c r="E34">
        <v>503.14999999999992</v>
      </c>
    </row>
    <row r="35" spans="2:5" x14ac:dyDescent="0.3">
      <c r="B35">
        <v>12377</v>
      </c>
      <c r="C35">
        <v>315</v>
      </c>
      <c r="D35">
        <v>4</v>
      </c>
      <c r="E35">
        <v>3426.3200000000038</v>
      </c>
    </row>
    <row r="36" spans="2:5" x14ac:dyDescent="0.3">
      <c r="B36">
        <v>12378</v>
      </c>
      <c r="C36">
        <v>129</v>
      </c>
      <c r="D36">
        <v>2</v>
      </c>
      <c r="E36">
        <v>5416.3200000000079</v>
      </c>
    </row>
    <row r="37" spans="2:5" x14ac:dyDescent="0.3">
      <c r="B37">
        <v>12379</v>
      </c>
      <c r="C37">
        <v>81</v>
      </c>
      <c r="D37">
        <v>4</v>
      </c>
      <c r="E37">
        <v>1620.2200000000007</v>
      </c>
    </row>
    <row r="38" spans="2:5" x14ac:dyDescent="0.3">
      <c r="B38">
        <v>12380</v>
      </c>
      <c r="C38">
        <v>21</v>
      </c>
      <c r="D38">
        <v>11</v>
      </c>
      <c r="E38">
        <v>9676.2999999999829</v>
      </c>
    </row>
    <row r="39" spans="2:5" x14ac:dyDescent="0.3">
      <c r="B39">
        <v>12381</v>
      </c>
      <c r="C39">
        <v>4</v>
      </c>
      <c r="D39">
        <v>5</v>
      </c>
      <c r="E39">
        <v>1845.31</v>
      </c>
    </row>
    <row r="40" spans="2:5" x14ac:dyDescent="0.3">
      <c r="B40">
        <v>12383</v>
      </c>
      <c r="C40">
        <v>184</v>
      </c>
      <c r="D40">
        <v>5</v>
      </c>
      <c r="E40">
        <v>1850.5599999999984</v>
      </c>
    </row>
    <row r="41" spans="2:5" x14ac:dyDescent="0.3">
      <c r="B41">
        <v>12384</v>
      </c>
      <c r="C41">
        <v>28</v>
      </c>
      <c r="D41">
        <v>2</v>
      </c>
      <c r="E41">
        <v>585.27000000000032</v>
      </c>
    </row>
    <row r="42" spans="2:5" x14ac:dyDescent="0.3">
      <c r="B42">
        <v>12385</v>
      </c>
      <c r="C42">
        <v>379</v>
      </c>
      <c r="D42">
        <v>1</v>
      </c>
      <c r="E42">
        <v>1938.3999999999978</v>
      </c>
    </row>
    <row r="43" spans="2:5" x14ac:dyDescent="0.3">
      <c r="B43">
        <v>12386</v>
      </c>
      <c r="C43">
        <v>337</v>
      </c>
      <c r="D43">
        <v>2</v>
      </c>
      <c r="E43">
        <v>660.7999999999995</v>
      </c>
    </row>
    <row r="44" spans="2:5" x14ac:dyDescent="0.3">
      <c r="B44">
        <v>12387</v>
      </c>
      <c r="C44">
        <v>415</v>
      </c>
      <c r="D44">
        <v>1</v>
      </c>
      <c r="E44">
        <v>143.94000000000003</v>
      </c>
    </row>
    <row r="45" spans="2:5" x14ac:dyDescent="0.3">
      <c r="B45">
        <v>12388</v>
      </c>
      <c r="C45">
        <v>15</v>
      </c>
      <c r="D45">
        <v>8</v>
      </c>
      <c r="E45">
        <v>3901.1099999999892</v>
      </c>
    </row>
    <row r="46" spans="2:5" x14ac:dyDescent="0.3">
      <c r="B46">
        <v>12389</v>
      </c>
      <c r="C46">
        <v>402</v>
      </c>
      <c r="D46">
        <v>3</v>
      </c>
      <c r="E46">
        <v>1433.3300000000015</v>
      </c>
    </row>
    <row r="47" spans="2:5" x14ac:dyDescent="0.3">
      <c r="B47">
        <v>12390</v>
      </c>
      <c r="C47">
        <v>79</v>
      </c>
      <c r="D47">
        <v>1</v>
      </c>
      <c r="E47">
        <v>549.84</v>
      </c>
    </row>
    <row r="48" spans="2:5" x14ac:dyDescent="0.3">
      <c r="B48">
        <v>12391</v>
      </c>
      <c r="C48">
        <v>21</v>
      </c>
      <c r="D48">
        <v>6</v>
      </c>
      <c r="E48">
        <v>2773.4200000000114</v>
      </c>
    </row>
    <row r="49" spans="2:5" x14ac:dyDescent="0.3">
      <c r="B49">
        <v>12392</v>
      </c>
      <c r="C49">
        <v>591</v>
      </c>
      <c r="D49">
        <v>1</v>
      </c>
      <c r="E49">
        <v>234.75000000000003</v>
      </c>
    </row>
    <row r="50" spans="2:5" x14ac:dyDescent="0.3">
      <c r="B50">
        <v>12393</v>
      </c>
      <c r="C50">
        <v>72</v>
      </c>
      <c r="D50">
        <v>6</v>
      </c>
      <c r="E50">
        <v>2399.4500000000044</v>
      </c>
    </row>
    <row r="51" spans="2:5" x14ac:dyDescent="0.3">
      <c r="B51">
        <v>12394</v>
      </c>
      <c r="C51">
        <v>63</v>
      </c>
      <c r="D51">
        <v>2</v>
      </c>
      <c r="E51">
        <v>1272.48</v>
      </c>
    </row>
    <row r="52" spans="2:5" x14ac:dyDescent="0.3">
      <c r="B52">
        <v>12395</v>
      </c>
      <c r="C52">
        <v>19</v>
      </c>
      <c r="D52">
        <v>15</v>
      </c>
      <c r="E52">
        <v>5067.2700000000123</v>
      </c>
    </row>
    <row r="53" spans="2:5" x14ac:dyDescent="0.3">
      <c r="B53">
        <v>12396</v>
      </c>
      <c r="C53">
        <v>674</v>
      </c>
      <c r="D53">
        <v>1</v>
      </c>
      <c r="E53">
        <v>931.43000000000018</v>
      </c>
    </row>
    <row r="54" spans="2:5" x14ac:dyDescent="0.3">
      <c r="B54">
        <v>12397</v>
      </c>
      <c r="C54">
        <v>35</v>
      </c>
      <c r="D54">
        <v>2</v>
      </c>
      <c r="E54">
        <v>2409.8999999999996</v>
      </c>
    </row>
    <row r="55" spans="2:5" x14ac:dyDescent="0.3">
      <c r="B55">
        <v>12398</v>
      </c>
      <c r="C55">
        <v>45</v>
      </c>
      <c r="D55">
        <v>1</v>
      </c>
      <c r="E55">
        <v>1635.6600000000024</v>
      </c>
    </row>
    <row r="56" spans="2:5" x14ac:dyDescent="0.3">
      <c r="B56">
        <v>12399</v>
      </c>
      <c r="C56">
        <v>119</v>
      </c>
      <c r="D56">
        <v>7</v>
      </c>
      <c r="E56">
        <v>1962.2999999999965</v>
      </c>
    </row>
    <row r="57" spans="2:5" x14ac:dyDescent="0.3">
      <c r="B57">
        <v>12400</v>
      </c>
      <c r="C57">
        <v>414</v>
      </c>
      <c r="D57">
        <v>1</v>
      </c>
      <c r="E57">
        <v>205.25000000000003</v>
      </c>
    </row>
    <row r="58" spans="2:5" x14ac:dyDescent="0.3">
      <c r="B58">
        <v>12401</v>
      </c>
      <c r="C58">
        <v>303</v>
      </c>
      <c r="D58">
        <v>1</v>
      </c>
      <c r="E58">
        <v>84.3</v>
      </c>
    </row>
    <row r="59" spans="2:5" x14ac:dyDescent="0.3">
      <c r="B59">
        <v>12402</v>
      </c>
      <c r="C59">
        <v>323</v>
      </c>
      <c r="D59">
        <v>6</v>
      </c>
      <c r="E59">
        <v>1256.8999999999994</v>
      </c>
    </row>
    <row r="60" spans="2:5" x14ac:dyDescent="0.3">
      <c r="B60">
        <v>12403</v>
      </c>
      <c r="C60">
        <v>49</v>
      </c>
      <c r="D60">
        <v>2</v>
      </c>
      <c r="E60">
        <v>1019.36</v>
      </c>
    </row>
    <row r="61" spans="2:5" x14ac:dyDescent="0.3">
      <c r="B61">
        <v>12404</v>
      </c>
      <c r="C61">
        <v>682</v>
      </c>
      <c r="D61">
        <v>1</v>
      </c>
      <c r="E61">
        <v>63.24</v>
      </c>
    </row>
    <row r="62" spans="2:5" x14ac:dyDescent="0.3">
      <c r="B62">
        <v>12405</v>
      </c>
      <c r="C62">
        <v>148</v>
      </c>
      <c r="D62">
        <v>1</v>
      </c>
      <c r="E62">
        <v>1710.3900000000006</v>
      </c>
    </row>
    <row r="63" spans="2:5" x14ac:dyDescent="0.3">
      <c r="B63">
        <v>12406</v>
      </c>
      <c r="C63">
        <v>22</v>
      </c>
      <c r="D63">
        <v>5</v>
      </c>
      <c r="E63">
        <v>6390.3599999999878</v>
      </c>
    </row>
    <row r="64" spans="2:5" x14ac:dyDescent="0.3">
      <c r="B64">
        <v>12407</v>
      </c>
      <c r="C64">
        <v>49</v>
      </c>
      <c r="D64">
        <v>5</v>
      </c>
      <c r="E64">
        <v>1708.1199999999988</v>
      </c>
    </row>
    <row r="65" spans="2:5" x14ac:dyDescent="0.3">
      <c r="B65">
        <v>12408</v>
      </c>
      <c r="C65">
        <v>32</v>
      </c>
      <c r="D65">
        <v>8</v>
      </c>
      <c r="E65">
        <v>4340.7700000000095</v>
      </c>
    </row>
    <row r="66" spans="2:5" x14ac:dyDescent="0.3">
      <c r="B66">
        <v>12409</v>
      </c>
      <c r="C66">
        <v>78</v>
      </c>
      <c r="D66">
        <v>7</v>
      </c>
      <c r="E66">
        <v>23419.29000000003</v>
      </c>
    </row>
    <row r="67" spans="2:5" x14ac:dyDescent="0.3">
      <c r="B67">
        <v>12410</v>
      </c>
      <c r="C67">
        <v>308</v>
      </c>
      <c r="D67">
        <v>3</v>
      </c>
      <c r="E67">
        <v>1013.7099999999994</v>
      </c>
    </row>
    <row r="68" spans="2:5" x14ac:dyDescent="0.3">
      <c r="B68">
        <v>12411</v>
      </c>
      <c r="C68">
        <v>409</v>
      </c>
      <c r="D68">
        <v>1</v>
      </c>
      <c r="E68">
        <v>346.89999999999986</v>
      </c>
    </row>
    <row r="69" spans="2:5" x14ac:dyDescent="0.3">
      <c r="B69">
        <v>12412</v>
      </c>
      <c r="C69">
        <v>74</v>
      </c>
      <c r="D69">
        <v>6</v>
      </c>
      <c r="E69">
        <v>2596.9299999999976</v>
      </c>
    </row>
    <row r="70" spans="2:5" x14ac:dyDescent="0.3">
      <c r="B70">
        <v>12413</v>
      </c>
      <c r="C70">
        <v>66</v>
      </c>
      <c r="D70">
        <v>4</v>
      </c>
      <c r="E70">
        <v>999.44999999999925</v>
      </c>
    </row>
    <row r="71" spans="2:5" x14ac:dyDescent="0.3">
      <c r="B71">
        <v>12414</v>
      </c>
      <c r="C71">
        <v>217</v>
      </c>
      <c r="D71">
        <v>6</v>
      </c>
      <c r="E71">
        <v>952.41</v>
      </c>
    </row>
    <row r="72" spans="2:5" x14ac:dyDescent="0.3">
      <c r="B72">
        <v>12415</v>
      </c>
      <c r="C72">
        <v>24</v>
      </c>
      <c r="D72">
        <v>28</v>
      </c>
      <c r="E72">
        <v>144458.3700000011</v>
      </c>
    </row>
    <row r="73" spans="2:5" x14ac:dyDescent="0.3">
      <c r="B73">
        <v>12416</v>
      </c>
      <c r="C73">
        <v>656</v>
      </c>
      <c r="D73">
        <v>1</v>
      </c>
      <c r="E73">
        <v>202.55999999999997</v>
      </c>
    </row>
    <row r="74" spans="2:5" x14ac:dyDescent="0.3">
      <c r="B74">
        <v>12417</v>
      </c>
      <c r="C74">
        <v>3</v>
      </c>
      <c r="D74">
        <v>20</v>
      </c>
      <c r="E74">
        <v>6816.9099999999944</v>
      </c>
    </row>
    <row r="75" spans="2:5" x14ac:dyDescent="0.3">
      <c r="B75">
        <v>12418</v>
      </c>
      <c r="C75">
        <v>112</v>
      </c>
      <c r="D75">
        <v>4</v>
      </c>
      <c r="E75">
        <v>2021.200000000003</v>
      </c>
    </row>
    <row r="76" spans="2:5" x14ac:dyDescent="0.3">
      <c r="B76">
        <v>12419</v>
      </c>
      <c r="C76">
        <v>385</v>
      </c>
      <c r="D76">
        <v>2</v>
      </c>
      <c r="E76">
        <v>503.01000000000016</v>
      </c>
    </row>
    <row r="77" spans="2:5" x14ac:dyDescent="0.3">
      <c r="B77">
        <v>12420</v>
      </c>
      <c r="C77">
        <v>63</v>
      </c>
      <c r="D77">
        <v>1</v>
      </c>
      <c r="E77">
        <v>600.38999999999976</v>
      </c>
    </row>
    <row r="78" spans="2:5" x14ac:dyDescent="0.3">
      <c r="B78">
        <v>12421</v>
      </c>
      <c r="C78">
        <v>15</v>
      </c>
      <c r="D78">
        <v>6</v>
      </c>
      <c r="E78">
        <v>1098.5999999999995</v>
      </c>
    </row>
    <row r="79" spans="2:5" x14ac:dyDescent="0.3">
      <c r="B79">
        <v>12422</v>
      </c>
      <c r="C79">
        <v>95</v>
      </c>
      <c r="D79">
        <v>17</v>
      </c>
      <c r="E79">
        <v>5231.8000000000138</v>
      </c>
    </row>
    <row r="80" spans="2:5" x14ac:dyDescent="0.3">
      <c r="B80">
        <v>12423</v>
      </c>
      <c r="C80">
        <v>0</v>
      </c>
      <c r="D80">
        <v>10</v>
      </c>
      <c r="E80">
        <v>2622.3900000000099</v>
      </c>
    </row>
    <row r="81" spans="2:5" x14ac:dyDescent="0.3">
      <c r="B81">
        <v>12424</v>
      </c>
      <c r="C81">
        <v>162</v>
      </c>
      <c r="D81">
        <v>4</v>
      </c>
      <c r="E81">
        <v>3340.0300000000034</v>
      </c>
    </row>
    <row r="82" spans="2:5" x14ac:dyDescent="0.3">
      <c r="B82">
        <v>12425</v>
      </c>
      <c r="C82">
        <v>78</v>
      </c>
      <c r="D82">
        <v>2</v>
      </c>
      <c r="E82">
        <v>1741.4100000000026</v>
      </c>
    </row>
    <row r="83" spans="2:5" x14ac:dyDescent="0.3">
      <c r="B83">
        <v>12426</v>
      </c>
      <c r="C83">
        <v>194</v>
      </c>
      <c r="D83">
        <v>2</v>
      </c>
      <c r="E83">
        <v>1345.2100000000021</v>
      </c>
    </row>
    <row r="84" spans="2:5" x14ac:dyDescent="0.3">
      <c r="B84">
        <v>12427</v>
      </c>
      <c r="C84">
        <v>21</v>
      </c>
      <c r="D84">
        <v>3</v>
      </c>
      <c r="E84">
        <v>1129.3000000000004</v>
      </c>
    </row>
    <row r="85" spans="2:5" x14ac:dyDescent="0.3">
      <c r="B85">
        <v>12428</v>
      </c>
      <c r="C85">
        <v>25</v>
      </c>
      <c r="D85">
        <v>9</v>
      </c>
      <c r="E85">
        <v>7956.4599999999737</v>
      </c>
    </row>
    <row r="86" spans="2:5" x14ac:dyDescent="0.3">
      <c r="B86">
        <v>12429</v>
      </c>
      <c r="C86">
        <v>9</v>
      </c>
      <c r="D86">
        <v>8</v>
      </c>
      <c r="E86">
        <v>7485.9099999999926</v>
      </c>
    </row>
    <row r="87" spans="2:5" x14ac:dyDescent="0.3">
      <c r="B87">
        <v>12430</v>
      </c>
      <c r="C87">
        <v>43</v>
      </c>
      <c r="D87">
        <v>1</v>
      </c>
      <c r="E87">
        <v>256.40000000000003</v>
      </c>
    </row>
    <row r="88" spans="2:5" x14ac:dyDescent="0.3">
      <c r="B88">
        <v>12431</v>
      </c>
      <c r="C88">
        <v>35</v>
      </c>
      <c r="D88">
        <v>27</v>
      </c>
      <c r="E88">
        <v>10857.970000000078</v>
      </c>
    </row>
    <row r="89" spans="2:5" x14ac:dyDescent="0.3">
      <c r="B89">
        <v>12432</v>
      </c>
      <c r="C89">
        <v>42</v>
      </c>
      <c r="D89">
        <v>5</v>
      </c>
      <c r="E89">
        <v>5059.3200000000033</v>
      </c>
    </row>
    <row r="90" spans="2:5" x14ac:dyDescent="0.3">
      <c r="B90">
        <v>12433</v>
      </c>
      <c r="C90">
        <v>0</v>
      </c>
      <c r="D90">
        <v>10</v>
      </c>
      <c r="E90">
        <v>20581.259999999886</v>
      </c>
    </row>
    <row r="91" spans="2:5" x14ac:dyDescent="0.3">
      <c r="B91">
        <v>12434</v>
      </c>
      <c r="C91">
        <v>84</v>
      </c>
      <c r="D91">
        <v>3</v>
      </c>
      <c r="E91">
        <v>1103.4299999999992</v>
      </c>
    </row>
    <row r="92" spans="2:5" x14ac:dyDescent="0.3">
      <c r="B92">
        <v>12435</v>
      </c>
      <c r="C92">
        <v>79</v>
      </c>
      <c r="D92">
        <v>6</v>
      </c>
      <c r="E92">
        <v>13925.929999999995</v>
      </c>
    </row>
    <row r="93" spans="2:5" x14ac:dyDescent="0.3">
      <c r="B93">
        <v>12436</v>
      </c>
      <c r="C93">
        <v>99</v>
      </c>
      <c r="D93">
        <v>1</v>
      </c>
      <c r="E93">
        <v>509.01000000000016</v>
      </c>
    </row>
    <row r="94" spans="2:5" x14ac:dyDescent="0.3">
      <c r="B94">
        <v>12437</v>
      </c>
      <c r="C94">
        <v>1</v>
      </c>
      <c r="D94">
        <v>39</v>
      </c>
      <c r="E94">
        <v>12683.400000000116</v>
      </c>
    </row>
    <row r="95" spans="2:5" x14ac:dyDescent="0.3">
      <c r="B95">
        <v>12438</v>
      </c>
      <c r="C95">
        <v>14</v>
      </c>
      <c r="D95">
        <v>2</v>
      </c>
      <c r="E95">
        <v>2906.8500000000022</v>
      </c>
    </row>
    <row r="96" spans="2:5" x14ac:dyDescent="0.3">
      <c r="B96">
        <v>12439</v>
      </c>
      <c r="C96">
        <v>682</v>
      </c>
      <c r="D96">
        <v>2</v>
      </c>
      <c r="E96">
        <v>1158.1799999999987</v>
      </c>
    </row>
    <row r="97" spans="2:5" x14ac:dyDescent="0.3">
      <c r="B97">
        <v>12440</v>
      </c>
      <c r="C97">
        <v>462</v>
      </c>
      <c r="D97">
        <v>2</v>
      </c>
      <c r="E97">
        <v>859.20000000000039</v>
      </c>
    </row>
    <row r="98" spans="2:5" x14ac:dyDescent="0.3">
      <c r="B98">
        <v>12441</v>
      </c>
      <c r="C98">
        <v>366</v>
      </c>
      <c r="D98">
        <v>1</v>
      </c>
      <c r="E98">
        <v>347.10000000000014</v>
      </c>
    </row>
    <row r="99" spans="2:5" x14ac:dyDescent="0.3">
      <c r="B99">
        <v>12442</v>
      </c>
      <c r="C99">
        <v>3</v>
      </c>
      <c r="D99">
        <v>1</v>
      </c>
      <c r="E99">
        <v>172.05999999999997</v>
      </c>
    </row>
    <row r="100" spans="2:5" x14ac:dyDescent="0.3">
      <c r="B100">
        <v>12443</v>
      </c>
      <c r="C100">
        <v>732</v>
      </c>
      <c r="D100">
        <v>1</v>
      </c>
      <c r="E100">
        <v>485.31</v>
      </c>
    </row>
    <row r="101" spans="2:5" x14ac:dyDescent="0.3">
      <c r="B101">
        <v>12444</v>
      </c>
      <c r="C101">
        <v>21</v>
      </c>
      <c r="D101">
        <v>5</v>
      </c>
      <c r="E101">
        <v>5005.4599999999891</v>
      </c>
    </row>
    <row r="102" spans="2:5" x14ac:dyDescent="0.3">
      <c r="B102">
        <v>12445</v>
      </c>
      <c r="C102">
        <v>22</v>
      </c>
      <c r="D102">
        <v>2</v>
      </c>
      <c r="E102">
        <v>434.97999999999973</v>
      </c>
    </row>
    <row r="103" spans="2:5" x14ac:dyDescent="0.3">
      <c r="B103">
        <v>12446</v>
      </c>
      <c r="C103">
        <v>57</v>
      </c>
      <c r="D103">
        <v>1</v>
      </c>
      <c r="E103">
        <v>1002.3099999999994</v>
      </c>
    </row>
    <row r="104" spans="2:5" x14ac:dyDescent="0.3">
      <c r="B104">
        <v>12447</v>
      </c>
      <c r="C104">
        <v>243</v>
      </c>
      <c r="D104">
        <v>1</v>
      </c>
      <c r="E104">
        <v>476.48999999999984</v>
      </c>
    </row>
    <row r="105" spans="2:5" x14ac:dyDescent="0.3">
      <c r="B105">
        <v>12448</v>
      </c>
      <c r="C105">
        <v>44</v>
      </c>
      <c r="D105">
        <v>1</v>
      </c>
      <c r="E105">
        <v>449.45</v>
      </c>
    </row>
    <row r="106" spans="2:5" x14ac:dyDescent="0.3">
      <c r="B106">
        <v>12449</v>
      </c>
      <c r="C106">
        <v>22</v>
      </c>
      <c r="D106">
        <v>6</v>
      </c>
      <c r="E106">
        <v>4835.8900000000076</v>
      </c>
    </row>
    <row r="107" spans="2:5" x14ac:dyDescent="0.3">
      <c r="B107">
        <v>12450</v>
      </c>
      <c r="C107">
        <v>156</v>
      </c>
      <c r="D107">
        <v>5</v>
      </c>
      <c r="E107">
        <v>688.20000000000039</v>
      </c>
    </row>
    <row r="108" spans="2:5" x14ac:dyDescent="0.3">
      <c r="B108">
        <v>12451</v>
      </c>
      <c r="C108">
        <v>10</v>
      </c>
      <c r="D108">
        <v>8</v>
      </c>
      <c r="E108">
        <v>12669.879999999945</v>
      </c>
    </row>
    <row r="109" spans="2:5" x14ac:dyDescent="0.3">
      <c r="B109">
        <v>12452</v>
      </c>
      <c r="C109">
        <v>16</v>
      </c>
      <c r="D109">
        <v>2</v>
      </c>
      <c r="E109">
        <v>430.56999999999988</v>
      </c>
    </row>
    <row r="110" spans="2:5" x14ac:dyDescent="0.3">
      <c r="B110">
        <v>12453</v>
      </c>
      <c r="C110">
        <v>134</v>
      </c>
      <c r="D110">
        <v>1</v>
      </c>
      <c r="E110">
        <v>707.09</v>
      </c>
    </row>
    <row r="111" spans="2:5" x14ac:dyDescent="0.3">
      <c r="B111">
        <v>12454</v>
      </c>
      <c r="C111">
        <v>56</v>
      </c>
      <c r="D111">
        <v>5</v>
      </c>
      <c r="E111">
        <v>16679.780000000017</v>
      </c>
    </row>
    <row r="112" spans="2:5" x14ac:dyDescent="0.3">
      <c r="B112">
        <v>12455</v>
      </c>
      <c r="C112">
        <v>73</v>
      </c>
      <c r="D112">
        <v>10</v>
      </c>
      <c r="E112">
        <v>5879.9499999999716</v>
      </c>
    </row>
    <row r="113" spans="2:5" x14ac:dyDescent="0.3">
      <c r="B113">
        <v>12456</v>
      </c>
      <c r="C113">
        <v>44</v>
      </c>
      <c r="D113">
        <v>3</v>
      </c>
      <c r="E113">
        <v>3181.0399999999945</v>
      </c>
    </row>
    <row r="114" spans="2:5" x14ac:dyDescent="0.3">
      <c r="B114">
        <v>12457</v>
      </c>
      <c r="C114">
        <v>66</v>
      </c>
      <c r="D114">
        <v>8</v>
      </c>
      <c r="E114">
        <v>2995.910000000003</v>
      </c>
    </row>
    <row r="115" spans="2:5" x14ac:dyDescent="0.3">
      <c r="B115">
        <v>12458</v>
      </c>
      <c r="C115">
        <v>71</v>
      </c>
      <c r="D115">
        <v>4</v>
      </c>
      <c r="E115">
        <v>1777.4900000000007</v>
      </c>
    </row>
    <row r="116" spans="2:5" x14ac:dyDescent="0.3">
      <c r="B116">
        <v>12459</v>
      </c>
      <c r="C116">
        <v>605</v>
      </c>
      <c r="D116">
        <v>1</v>
      </c>
      <c r="E116">
        <v>454.35999999999984</v>
      </c>
    </row>
    <row r="117" spans="2:5" x14ac:dyDescent="0.3">
      <c r="B117">
        <v>12460</v>
      </c>
      <c r="C117">
        <v>456</v>
      </c>
      <c r="D117">
        <v>1</v>
      </c>
      <c r="E117">
        <v>326.64999999999992</v>
      </c>
    </row>
    <row r="118" spans="2:5" x14ac:dyDescent="0.3">
      <c r="B118">
        <v>12461</v>
      </c>
      <c r="C118">
        <v>94</v>
      </c>
      <c r="D118">
        <v>2</v>
      </c>
      <c r="E118">
        <v>826.88000000000068</v>
      </c>
    </row>
    <row r="119" spans="2:5" x14ac:dyDescent="0.3">
      <c r="B119">
        <v>12462</v>
      </c>
      <c r="C119">
        <v>18</v>
      </c>
      <c r="D119">
        <v>2</v>
      </c>
      <c r="E119">
        <v>1189.5899999999981</v>
      </c>
    </row>
    <row r="120" spans="2:5" x14ac:dyDescent="0.3">
      <c r="B120">
        <v>12463</v>
      </c>
      <c r="C120">
        <v>53</v>
      </c>
      <c r="D120">
        <v>4</v>
      </c>
      <c r="E120">
        <v>1344.7799999999993</v>
      </c>
    </row>
    <row r="121" spans="2:5" x14ac:dyDescent="0.3">
      <c r="B121">
        <v>12464</v>
      </c>
      <c r="C121">
        <v>10</v>
      </c>
      <c r="D121">
        <v>8</v>
      </c>
      <c r="E121">
        <v>1212.0499999999997</v>
      </c>
    </row>
    <row r="122" spans="2:5" x14ac:dyDescent="0.3">
      <c r="B122">
        <v>12465</v>
      </c>
      <c r="C122">
        <v>17</v>
      </c>
      <c r="D122">
        <v>2</v>
      </c>
      <c r="E122">
        <v>742.18999999999971</v>
      </c>
    </row>
    <row r="123" spans="2:5" x14ac:dyDescent="0.3">
      <c r="B123">
        <v>12466</v>
      </c>
      <c r="C123">
        <v>682</v>
      </c>
      <c r="D123">
        <v>1</v>
      </c>
      <c r="E123">
        <v>56.73</v>
      </c>
    </row>
    <row r="124" spans="2:5" x14ac:dyDescent="0.3">
      <c r="B124">
        <v>12467</v>
      </c>
      <c r="C124">
        <v>423</v>
      </c>
      <c r="D124">
        <v>1</v>
      </c>
      <c r="E124">
        <v>132.79999999999998</v>
      </c>
    </row>
    <row r="125" spans="2:5" x14ac:dyDescent="0.3">
      <c r="B125">
        <v>12468</v>
      </c>
      <c r="C125">
        <v>187</v>
      </c>
      <c r="D125">
        <v>5</v>
      </c>
      <c r="E125">
        <v>3670.7399999999939</v>
      </c>
    </row>
    <row r="126" spans="2:5" x14ac:dyDescent="0.3">
      <c r="B126">
        <v>12469</v>
      </c>
      <c r="C126">
        <v>522</v>
      </c>
      <c r="D126">
        <v>2</v>
      </c>
      <c r="E126">
        <v>3070.5400000000018</v>
      </c>
    </row>
    <row r="127" spans="2:5" x14ac:dyDescent="0.3">
      <c r="B127">
        <v>12470</v>
      </c>
      <c r="C127">
        <v>689</v>
      </c>
      <c r="D127">
        <v>1</v>
      </c>
      <c r="E127">
        <v>211.9499999999999</v>
      </c>
    </row>
    <row r="128" spans="2:5" x14ac:dyDescent="0.3">
      <c r="B128">
        <v>12471</v>
      </c>
      <c r="C128">
        <v>2</v>
      </c>
      <c r="D128">
        <v>79</v>
      </c>
      <c r="E128">
        <v>39963.789999999695</v>
      </c>
    </row>
    <row r="129" spans="2:5" x14ac:dyDescent="0.3">
      <c r="B129">
        <v>12472</v>
      </c>
      <c r="C129">
        <v>32</v>
      </c>
      <c r="D129">
        <v>19</v>
      </c>
      <c r="E129">
        <v>17880.589999999902</v>
      </c>
    </row>
    <row r="130" spans="2:5" x14ac:dyDescent="0.3">
      <c r="B130">
        <v>12473</v>
      </c>
      <c r="C130">
        <v>29</v>
      </c>
      <c r="D130">
        <v>5</v>
      </c>
      <c r="E130">
        <v>3938.5500000000029</v>
      </c>
    </row>
    <row r="131" spans="2:5" x14ac:dyDescent="0.3">
      <c r="B131">
        <v>12474</v>
      </c>
      <c r="C131">
        <v>17</v>
      </c>
      <c r="D131">
        <v>31</v>
      </c>
      <c r="E131">
        <v>12424.450000000086</v>
      </c>
    </row>
    <row r="132" spans="2:5" x14ac:dyDescent="0.3">
      <c r="B132">
        <v>12475</v>
      </c>
      <c r="C132">
        <v>53</v>
      </c>
      <c r="D132">
        <v>2</v>
      </c>
      <c r="E132">
        <v>1149.6399999999996</v>
      </c>
    </row>
    <row r="133" spans="2:5" x14ac:dyDescent="0.3">
      <c r="B133">
        <v>12476</v>
      </c>
      <c r="C133">
        <v>15</v>
      </c>
      <c r="D133">
        <v>23</v>
      </c>
      <c r="E133">
        <v>14115.410000000098</v>
      </c>
    </row>
    <row r="134" spans="2:5" x14ac:dyDescent="0.3">
      <c r="B134">
        <v>12477</v>
      </c>
      <c r="C134">
        <v>22</v>
      </c>
      <c r="D134">
        <v>9</v>
      </c>
      <c r="E134">
        <v>20276.369999999853</v>
      </c>
    </row>
    <row r="135" spans="2:5" x14ac:dyDescent="0.3">
      <c r="B135">
        <v>12478</v>
      </c>
      <c r="C135">
        <v>3</v>
      </c>
      <c r="D135">
        <v>1</v>
      </c>
      <c r="E135">
        <v>680.99000000000046</v>
      </c>
    </row>
    <row r="136" spans="2:5" x14ac:dyDescent="0.3">
      <c r="B136">
        <v>12479</v>
      </c>
      <c r="C136">
        <v>11</v>
      </c>
      <c r="D136">
        <v>1</v>
      </c>
      <c r="E136">
        <v>527.20000000000027</v>
      </c>
    </row>
    <row r="137" spans="2:5" x14ac:dyDescent="0.3">
      <c r="B137">
        <v>12480</v>
      </c>
      <c r="C137">
        <v>28</v>
      </c>
      <c r="D137">
        <v>7</v>
      </c>
      <c r="E137">
        <v>5464.8500000000058</v>
      </c>
    </row>
    <row r="138" spans="2:5" x14ac:dyDescent="0.3">
      <c r="B138">
        <v>12481</v>
      </c>
      <c r="C138">
        <v>22</v>
      </c>
      <c r="D138">
        <v>15</v>
      </c>
      <c r="E138">
        <v>12361.38999999999</v>
      </c>
    </row>
    <row r="139" spans="2:5" x14ac:dyDescent="0.3">
      <c r="B139">
        <v>12482</v>
      </c>
      <c r="C139">
        <v>576</v>
      </c>
      <c r="D139">
        <v>29</v>
      </c>
      <c r="E139">
        <v>23691.400000000038</v>
      </c>
    </row>
    <row r="140" spans="2:5" x14ac:dyDescent="0.3">
      <c r="B140">
        <v>12483</v>
      </c>
      <c r="C140">
        <v>17</v>
      </c>
      <c r="D140">
        <v>19</v>
      </c>
      <c r="E140">
        <v>5120.5799999999908</v>
      </c>
    </row>
    <row r="141" spans="2:5" x14ac:dyDescent="0.3">
      <c r="B141">
        <v>12484</v>
      </c>
      <c r="C141">
        <v>32</v>
      </c>
      <c r="D141">
        <v>12</v>
      </c>
      <c r="E141">
        <v>6370.1499999999396</v>
      </c>
    </row>
    <row r="142" spans="2:5" x14ac:dyDescent="0.3">
      <c r="B142">
        <v>12485</v>
      </c>
      <c r="C142">
        <v>529</v>
      </c>
      <c r="D142">
        <v>1</v>
      </c>
      <c r="E142">
        <v>708.09999999999968</v>
      </c>
    </row>
    <row r="143" spans="2:5" x14ac:dyDescent="0.3">
      <c r="B143">
        <v>12486</v>
      </c>
      <c r="C143">
        <v>431</v>
      </c>
      <c r="D143">
        <v>1</v>
      </c>
      <c r="E143">
        <v>1037.2799999999993</v>
      </c>
    </row>
    <row r="144" spans="2:5" x14ac:dyDescent="0.3">
      <c r="B144">
        <v>12487</v>
      </c>
      <c r="C144">
        <v>730</v>
      </c>
      <c r="D144">
        <v>1</v>
      </c>
      <c r="E144">
        <v>285.29999999999995</v>
      </c>
    </row>
    <row r="145" spans="2:5" x14ac:dyDescent="0.3">
      <c r="B145">
        <v>12488</v>
      </c>
      <c r="C145">
        <v>9</v>
      </c>
      <c r="D145">
        <v>3</v>
      </c>
      <c r="E145">
        <v>1298.6600000000021</v>
      </c>
    </row>
    <row r="146" spans="2:5" x14ac:dyDescent="0.3">
      <c r="B146">
        <v>12489</v>
      </c>
      <c r="C146">
        <v>336</v>
      </c>
      <c r="D146">
        <v>1</v>
      </c>
      <c r="E146">
        <v>334.93</v>
      </c>
    </row>
    <row r="147" spans="2:5" x14ac:dyDescent="0.3">
      <c r="B147">
        <v>12490</v>
      </c>
      <c r="C147">
        <v>5</v>
      </c>
      <c r="D147">
        <v>21</v>
      </c>
      <c r="E147">
        <v>9823.6400000000122</v>
      </c>
    </row>
    <row r="148" spans="2:5" x14ac:dyDescent="0.3">
      <c r="B148">
        <v>12491</v>
      </c>
      <c r="C148">
        <v>38</v>
      </c>
      <c r="D148">
        <v>1</v>
      </c>
      <c r="E148">
        <v>460.39999999999975</v>
      </c>
    </row>
    <row r="149" spans="2:5" x14ac:dyDescent="0.3">
      <c r="B149">
        <v>12492</v>
      </c>
      <c r="C149">
        <v>63</v>
      </c>
      <c r="D149">
        <v>3</v>
      </c>
      <c r="E149">
        <v>715.20999999999935</v>
      </c>
    </row>
    <row r="150" spans="2:5" x14ac:dyDescent="0.3">
      <c r="B150">
        <v>12493</v>
      </c>
      <c r="C150">
        <v>165</v>
      </c>
      <c r="D150">
        <v>2</v>
      </c>
      <c r="E150">
        <v>433.73999999999984</v>
      </c>
    </row>
    <row r="151" spans="2:5" x14ac:dyDescent="0.3">
      <c r="B151">
        <v>12494</v>
      </c>
      <c r="C151">
        <v>15</v>
      </c>
      <c r="D151">
        <v>9</v>
      </c>
      <c r="E151">
        <v>1872.8699999999974</v>
      </c>
    </row>
    <row r="152" spans="2:5" x14ac:dyDescent="0.3">
      <c r="B152">
        <v>12495</v>
      </c>
      <c r="C152">
        <v>640</v>
      </c>
      <c r="D152">
        <v>1</v>
      </c>
      <c r="E152">
        <v>357.39999999999975</v>
      </c>
    </row>
    <row r="153" spans="2:5" x14ac:dyDescent="0.3">
      <c r="B153">
        <v>12496</v>
      </c>
      <c r="C153">
        <v>620</v>
      </c>
      <c r="D153">
        <v>2</v>
      </c>
      <c r="E153">
        <v>54.090000000000025</v>
      </c>
    </row>
    <row r="154" spans="2:5" x14ac:dyDescent="0.3">
      <c r="B154">
        <v>12497</v>
      </c>
      <c r="C154">
        <v>81</v>
      </c>
      <c r="D154">
        <v>3</v>
      </c>
      <c r="E154">
        <v>6248.5</v>
      </c>
    </row>
    <row r="155" spans="2:5" x14ac:dyDescent="0.3">
      <c r="B155">
        <v>12498</v>
      </c>
      <c r="C155">
        <v>21</v>
      </c>
      <c r="D155">
        <v>3</v>
      </c>
      <c r="E155">
        <v>403.69999999999993</v>
      </c>
    </row>
    <row r="156" spans="2:5" x14ac:dyDescent="0.3">
      <c r="B156">
        <v>12499</v>
      </c>
      <c r="C156">
        <v>560</v>
      </c>
      <c r="D156">
        <v>1</v>
      </c>
      <c r="E156">
        <v>393.71999999999986</v>
      </c>
    </row>
    <row r="157" spans="2:5" x14ac:dyDescent="0.3">
      <c r="B157">
        <v>12500</v>
      </c>
      <c r="C157">
        <v>23</v>
      </c>
      <c r="D157">
        <v>19</v>
      </c>
      <c r="E157">
        <v>5955.2099999999919</v>
      </c>
    </row>
    <row r="158" spans="2:5" x14ac:dyDescent="0.3">
      <c r="B158">
        <v>12501</v>
      </c>
      <c r="C158">
        <v>336</v>
      </c>
      <c r="D158">
        <v>1</v>
      </c>
      <c r="E158">
        <v>2169.3900000000081</v>
      </c>
    </row>
    <row r="159" spans="2:5" x14ac:dyDescent="0.3">
      <c r="B159">
        <v>12502</v>
      </c>
      <c r="C159">
        <v>95</v>
      </c>
      <c r="D159">
        <v>5</v>
      </c>
      <c r="E159">
        <v>3723.8699999999963</v>
      </c>
    </row>
    <row r="160" spans="2:5" x14ac:dyDescent="0.3">
      <c r="B160">
        <v>12503</v>
      </c>
      <c r="C160">
        <v>584</v>
      </c>
      <c r="D160">
        <v>1</v>
      </c>
      <c r="E160">
        <v>1126</v>
      </c>
    </row>
    <row r="161" spans="2:5" x14ac:dyDescent="0.3">
      <c r="B161">
        <v>12504</v>
      </c>
      <c r="C161">
        <v>18</v>
      </c>
      <c r="D161">
        <v>4</v>
      </c>
      <c r="E161">
        <v>779.04999999999973</v>
      </c>
    </row>
    <row r="162" spans="2:5" x14ac:dyDescent="0.3">
      <c r="B162">
        <v>12505</v>
      </c>
      <c r="C162">
        <v>408</v>
      </c>
      <c r="D162">
        <v>1</v>
      </c>
      <c r="E162">
        <v>955.19999999999982</v>
      </c>
    </row>
    <row r="163" spans="2:5" x14ac:dyDescent="0.3">
      <c r="B163">
        <v>12506</v>
      </c>
      <c r="C163">
        <v>232</v>
      </c>
      <c r="D163">
        <v>1</v>
      </c>
      <c r="E163">
        <v>73.500000000000014</v>
      </c>
    </row>
    <row r="164" spans="2:5" x14ac:dyDescent="0.3">
      <c r="B164">
        <v>12507</v>
      </c>
      <c r="C164">
        <v>134</v>
      </c>
      <c r="D164">
        <v>4</v>
      </c>
      <c r="E164">
        <v>1844.0599999999988</v>
      </c>
    </row>
    <row r="165" spans="2:5" x14ac:dyDescent="0.3">
      <c r="B165">
        <v>12508</v>
      </c>
      <c r="C165">
        <v>26</v>
      </c>
      <c r="D165">
        <v>2</v>
      </c>
      <c r="E165">
        <v>398.27000000000032</v>
      </c>
    </row>
    <row r="166" spans="2:5" x14ac:dyDescent="0.3">
      <c r="B166">
        <v>12509</v>
      </c>
      <c r="C166">
        <v>284</v>
      </c>
      <c r="D166">
        <v>1</v>
      </c>
      <c r="E166">
        <v>176.5</v>
      </c>
    </row>
    <row r="167" spans="2:5" x14ac:dyDescent="0.3">
      <c r="B167">
        <v>12510</v>
      </c>
      <c r="C167">
        <v>142</v>
      </c>
      <c r="D167">
        <v>9</v>
      </c>
      <c r="E167">
        <v>5178.0200000000104</v>
      </c>
    </row>
    <row r="168" spans="2:5" x14ac:dyDescent="0.3">
      <c r="B168">
        <v>12511</v>
      </c>
      <c r="C168">
        <v>428</v>
      </c>
      <c r="D168">
        <v>1</v>
      </c>
      <c r="E168">
        <v>3084.0200000000077</v>
      </c>
    </row>
    <row r="169" spans="2:5" x14ac:dyDescent="0.3">
      <c r="B169">
        <v>12512</v>
      </c>
      <c r="C169">
        <v>66</v>
      </c>
      <c r="D169">
        <v>2</v>
      </c>
      <c r="E169">
        <v>138.03000000000006</v>
      </c>
    </row>
    <row r="170" spans="2:5" x14ac:dyDescent="0.3">
      <c r="B170">
        <v>12513</v>
      </c>
      <c r="C170">
        <v>112</v>
      </c>
      <c r="D170">
        <v>1</v>
      </c>
      <c r="E170">
        <v>612.29000000000053</v>
      </c>
    </row>
    <row r="171" spans="2:5" x14ac:dyDescent="0.3">
      <c r="B171">
        <v>12514</v>
      </c>
      <c r="C171">
        <v>267</v>
      </c>
      <c r="D171">
        <v>2</v>
      </c>
      <c r="E171">
        <v>1597.7599999999982</v>
      </c>
    </row>
    <row r="172" spans="2:5" x14ac:dyDescent="0.3">
      <c r="B172">
        <v>12515</v>
      </c>
      <c r="C172">
        <v>353</v>
      </c>
      <c r="D172">
        <v>1</v>
      </c>
      <c r="E172">
        <v>383.69999999999987</v>
      </c>
    </row>
    <row r="173" spans="2:5" x14ac:dyDescent="0.3">
      <c r="B173">
        <v>12516</v>
      </c>
      <c r="C173">
        <v>77</v>
      </c>
      <c r="D173">
        <v>4</v>
      </c>
      <c r="E173">
        <v>2648.6199999999972</v>
      </c>
    </row>
    <row r="174" spans="2:5" x14ac:dyDescent="0.3">
      <c r="B174">
        <v>12517</v>
      </c>
      <c r="C174">
        <v>28</v>
      </c>
      <c r="D174">
        <v>5</v>
      </c>
      <c r="E174">
        <v>2502.8399999999997</v>
      </c>
    </row>
    <row r="175" spans="2:5" x14ac:dyDescent="0.3">
      <c r="B175">
        <v>12518</v>
      </c>
      <c r="C175">
        <v>0</v>
      </c>
      <c r="D175">
        <v>5</v>
      </c>
      <c r="E175">
        <v>2056.8900000000067</v>
      </c>
    </row>
    <row r="176" spans="2:5" x14ac:dyDescent="0.3">
      <c r="B176">
        <v>12519</v>
      </c>
      <c r="C176">
        <v>63</v>
      </c>
      <c r="D176">
        <v>2</v>
      </c>
      <c r="E176">
        <v>726.54000000000065</v>
      </c>
    </row>
    <row r="177" spans="2:5" x14ac:dyDescent="0.3">
      <c r="B177">
        <v>12520</v>
      </c>
      <c r="C177">
        <v>79</v>
      </c>
      <c r="D177">
        <v>5</v>
      </c>
      <c r="E177">
        <v>2634.2600000000057</v>
      </c>
    </row>
    <row r="178" spans="2:5" x14ac:dyDescent="0.3">
      <c r="B178">
        <v>12521</v>
      </c>
      <c r="C178">
        <v>142</v>
      </c>
      <c r="D178">
        <v>1</v>
      </c>
      <c r="E178">
        <v>599.68000000000018</v>
      </c>
    </row>
    <row r="179" spans="2:5" x14ac:dyDescent="0.3">
      <c r="B179">
        <v>12522</v>
      </c>
      <c r="C179">
        <v>39</v>
      </c>
      <c r="D179">
        <v>2</v>
      </c>
      <c r="E179">
        <v>192.72000000000003</v>
      </c>
    </row>
    <row r="180" spans="2:5" x14ac:dyDescent="0.3">
      <c r="B180">
        <v>12523</v>
      </c>
      <c r="C180">
        <v>19</v>
      </c>
      <c r="D180">
        <v>23</v>
      </c>
      <c r="E180">
        <v>4372.1500000000115</v>
      </c>
    </row>
    <row r="181" spans="2:5" x14ac:dyDescent="0.3">
      <c r="B181">
        <v>12524</v>
      </c>
      <c r="C181">
        <v>9</v>
      </c>
      <c r="D181">
        <v>17</v>
      </c>
      <c r="E181">
        <v>11126.109999999917</v>
      </c>
    </row>
    <row r="182" spans="2:5" x14ac:dyDescent="0.3">
      <c r="B182">
        <v>12525</v>
      </c>
      <c r="C182">
        <v>498</v>
      </c>
      <c r="D182">
        <v>3</v>
      </c>
      <c r="E182">
        <v>973.73000000000127</v>
      </c>
    </row>
    <row r="183" spans="2:5" x14ac:dyDescent="0.3">
      <c r="B183">
        <v>12526</v>
      </c>
      <c r="C183">
        <v>0</v>
      </c>
      <c r="D183">
        <v>3</v>
      </c>
      <c r="E183">
        <v>1316.6600000000024</v>
      </c>
    </row>
    <row r="184" spans="2:5" x14ac:dyDescent="0.3">
      <c r="B184">
        <v>12527</v>
      </c>
      <c r="C184">
        <v>81</v>
      </c>
      <c r="D184">
        <v>5</v>
      </c>
      <c r="E184">
        <v>735.51000000000079</v>
      </c>
    </row>
    <row r="185" spans="2:5" x14ac:dyDescent="0.3">
      <c r="B185">
        <v>12528</v>
      </c>
      <c r="C185">
        <v>9</v>
      </c>
      <c r="D185">
        <v>6</v>
      </c>
      <c r="E185">
        <v>1933.4800000000023</v>
      </c>
    </row>
    <row r="186" spans="2:5" x14ac:dyDescent="0.3">
      <c r="B186">
        <v>12529</v>
      </c>
      <c r="C186">
        <v>528</v>
      </c>
      <c r="D186">
        <v>1</v>
      </c>
      <c r="E186">
        <v>316.47999999999985</v>
      </c>
    </row>
    <row r="187" spans="2:5" x14ac:dyDescent="0.3">
      <c r="B187">
        <v>12530</v>
      </c>
      <c r="C187">
        <v>59</v>
      </c>
      <c r="D187">
        <v>9</v>
      </c>
      <c r="E187">
        <v>3759.2600000000066</v>
      </c>
    </row>
    <row r="188" spans="2:5" x14ac:dyDescent="0.3">
      <c r="B188">
        <v>12531</v>
      </c>
      <c r="C188">
        <v>14</v>
      </c>
      <c r="D188">
        <v>2</v>
      </c>
      <c r="E188">
        <v>1933.2000000000044</v>
      </c>
    </row>
    <row r="189" spans="2:5" x14ac:dyDescent="0.3">
      <c r="B189">
        <v>12532</v>
      </c>
      <c r="C189">
        <v>30</v>
      </c>
      <c r="D189">
        <v>1</v>
      </c>
      <c r="E189">
        <v>349.83</v>
      </c>
    </row>
    <row r="190" spans="2:5" x14ac:dyDescent="0.3">
      <c r="B190">
        <v>12533</v>
      </c>
      <c r="C190">
        <v>627</v>
      </c>
      <c r="D190">
        <v>2</v>
      </c>
      <c r="E190">
        <v>1367.8899999999996</v>
      </c>
    </row>
    <row r="191" spans="2:5" x14ac:dyDescent="0.3">
      <c r="B191">
        <v>12534</v>
      </c>
      <c r="C191">
        <v>130</v>
      </c>
      <c r="D191">
        <v>1</v>
      </c>
      <c r="E191">
        <v>1089.1799999999998</v>
      </c>
    </row>
    <row r="192" spans="2:5" x14ac:dyDescent="0.3">
      <c r="B192">
        <v>12535</v>
      </c>
      <c r="C192">
        <v>91</v>
      </c>
      <c r="D192">
        <v>2</v>
      </c>
      <c r="E192">
        <v>716.3499999999998</v>
      </c>
    </row>
    <row r="193" spans="2:5" x14ac:dyDescent="0.3">
      <c r="B193">
        <v>12536</v>
      </c>
      <c r="C193">
        <v>43</v>
      </c>
      <c r="D193">
        <v>3</v>
      </c>
      <c r="E193">
        <v>12601.830000000044</v>
      </c>
    </row>
    <row r="194" spans="2:5" x14ac:dyDescent="0.3">
      <c r="B194">
        <v>12537</v>
      </c>
      <c r="C194">
        <v>408</v>
      </c>
      <c r="D194">
        <v>1</v>
      </c>
      <c r="E194">
        <v>732.94000000000131</v>
      </c>
    </row>
    <row r="195" spans="2:5" x14ac:dyDescent="0.3">
      <c r="B195">
        <v>12538</v>
      </c>
      <c r="C195">
        <v>29</v>
      </c>
      <c r="D195">
        <v>2</v>
      </c>
      <c r="E195">
        <v>640.45000000000039</v>
      </c>
    </row>
    <row r="196" spans="2:5" x14ac:dyDescent="0.3">
      <c r="B196">
        <v>12539</v>
      </c>
      <c r="C196">
        <v>22</v>
      </c>
      <c r="D196">
        <v>7</v>
      </c>
      <c r="E196">
        <v>11214.749999999998</v>
      </c>
    </row>
    <row r="197" spans="2:5" x14ac:dyDescent="0.3">
      <c r="B197">
        <v>12540</v>
      </c>
      <c r="C197">
        <v>19</v>
      </c>
      <c r="D197">
        <v>33</v>
      </c>
      <c r="E197">
        <v>22254.490000000216</v>
      </c>
    </row>
    <row r="198" spans="2:5" x14ac:dyDescent="0.3">
      <c r="B198">
        <v>12541</v>
      </c>
      <c r="C198">
        <v>29</v>
      </c>
      <c r="D198">
        <v>3</v>
      </c>
      <c r="E198">
        <v>981.1800000000004</v>
      </c>
    </row>
    <row r="199" spans="2:5" x14ac:dyDescent="0.3">
      <c r="B199">
        <v>12542</v>
      </c>
      <c r="C199">
        <v>484</v>
      </c>
      <c r="D199">
        <v>2</v>
      </c>
      <c r="E199">
        <v>481.87999999999982</v>
      </c>
    </row>
    <row r="200" spans="2:5" x14ac:dyDescent="0.3">
      <c r="B200">
        <v>12543</v>
      </c>
      <c r="C200">
        <v>448</v>
      </c>
      <c r="D200">
        <v>1</v>
      </c>
      <c r="E200">
        <v>980.25000000000011</v>
      </c>
    </row>
    <row r="201" spans="2:5" x14ac:dyDescent="0.3">
      <c r="B201">
        <v>12544</v>
      </c>
      <c r="C201">
        <v>36</v>
      </c>
      <c r="D201">
        <v>1</v>
      </c>
      <c r="E201">
        <v>372.69999999999987</v>
      </c>
    </row>
    <row r="202" spans="2:5" x14ac:dyDescent="0.3">
      <c r="B202">
        <v>12545</v>
      </c>
      <c r="C202">
        <v>75</v>
      </c>
      <c r="D202">
        <v>2</v>
      </c>
      <c r="E202">
        <v>1000.3899999999995</v>
      </c>
    </row>
    <row r="203" spans="2:5" x14ac:dyDescent="0.3">
      <c r="B203">
        <v>12546</v>
      </c>
      <c r="C203">
        <v>46</v>
      </c>
      <c r="D203">
        <v>2</v>
      </c>
      <c r="E203">
        <v>1161.5000000000005</v>
      </c>
    </row>
    <row r="204" spans="2:5" x14ac:dyDescent="0.3">
      <c r="B204">
        <v>12547</v>
      </c>
      <c r="C204">
        <v>197</v>
      </c>
      <c r="D204">
        <v>3</v>
      </c>
      <c r="E204">
        <v>383.58</v>
      </c>
    </row>
    <row r="205" spans="2:5" x14ac:dyDescent="0.3">
      <c r="B205">
        <v>12548</v>
      </c>
      <c r="C205">
        <v>166</v>
      </c>
      <c r="D205">
        <v>1</v>
      </c>
      <c r="E205">
        <v>95.199999999999989</v>
      </c>
    </row>
    <row r="206" spans="2:5" x14ac:dyDescent="0.3">
      <c r="B206">
        <v>12549</v>
      </c>
      <c r="C206">
        <v>575</v>
      </c>
      <c r="D206">
        <v>6</v>
      </c>
      <c r="E206">
        <v>1575.6799999999989</v>
      </c>
    </row>
    <row r="207" spans="2:5" x14ac:dyDescent="0.3">
      <c r="B207">
        <v>12550</v>
      </c>
      <c r="C207">
        <v>79</v>
      </c>
      <c r="D207">
        <v>1</v>
      </c>
      <c r="E207">
        <v>964.82999999999993</v>
      </c>
    </row>
    <row r="208" spans="2:5" x14ac:dyDescent="0.3">
      <c r="B208">
        <v>12551</v>
      </c>
      <c r="C208">
        <v>357</v>
      </c>
      <c r="D208">
        <v>1</v>
      </c>
      <c r="E208">
        <v>168</v>
      </c>
    </row>
    <row r="209" spans="2:5" x14ac:dyDescent="0.3">
      <c r="B209">
        <v>12552</v>
      </c>
      <c r="C209">
        <v>38</v>
      </c>
      <c r="D209">
        <v>2</v>
      </c>
      <c r="E209">
        <v>437.81999999999988</v>
      </c>
    </row>
    <row r="210" spans="2:5" x14ac:dyDescent="0.3">
      <c r="B210">
        <v>12553</v>
      </c>
      <c r="C210">
        <v>8</v>
      </c>
      <c r="D210">
        <v>12</v>
      </c>
      <c r="E210">
        <v>4608.7499999999991</v>
      </c>
    </row>
    <row r="211" spans="2:5" x14ac:dyDescent="0.3">
      <c r="B211">
        <v>12554</v>
      </c>
      <c r="C211">
        <v>448</v>
      </c>
      <c r="D211">
        <v>1</v>
      </c>
      <c r="E211">
        <v>468.49999999999994</v>
      </c>
    </row>
    <row r="212" spans="2:5" x14ac:dyDescent="0.3">
      <c r="B212">
        <v>12555</v>
      </c>
      <c r="C212">
        <v>682</v>
      </c>
      <c r="D212">
        <v>1</v>
      </c>
      <c r="E212">
        <v>129.22999999999999</v>
      </c>
    </row>
    <row r="213" spans="2:5" x14ac:dyDescent="0.3">
      <c r="B213">
        <v>12556</v>
      </c>
      <c r="C213">
        <v>50</v>
      </c>
      <c r="D213">
        <v>2</v>
      </c>
      <c r="E213">
        <v>603.70999999999992</v>
      </c>
    </row>
    <row r="214" spans="2:5" x14ac:dyDescent="0.3">
      <c r="B214">
        <v>12557</v>
      </c>
      <c r="C214">
        <v>16</v>
      </c>
      <c r="D214">
        <v>8</v>
      </c>
      <c r="E214">
        <v>18716.140000000018</v>
      </c>
    </row>
    <row r="215" spans="2:5" x14ac:dyDescent="0.3">
      <c r="B215">
        <v>12558</v>
      </c>
      <c r="C215">
        <v>7</v>
      </c>
      <c r="D215">
        <v>1</v>
      </c>
      <c r="E215">
        <v>269.96000000000009</v>
      </c>
    </row>
    <row r="216" spans="2:5" x14ac:dyDescent="0.3">
      <c r="B216">
        <v>12559</v>
      </c>
      <c r="C216">
        <v>310</v>
      </c>
      <c r="D216">
        <v>2</v>
      </c>
      <c r="E216">
        <v>561.70999999999981</v>
      </c>
    </row>
    <row r="217" spans="2:5" x14ac:dyDescent="0.3">
      <c r="B217">
        <v>12560</v>
      </c>
      <c r="C217">
        <v>5</v>
      </c>
      <c r="D217">
        <v>3</v>
      </c>
      <c r="E217">
        <v>2134.0100000000025</v>
      </c>
    </row>
    <row r="218" spans="2:5" x14ac:dyDescent="0.3">
      <c r="B218">
        <v>12561</v>
      </c>
      <c r="C218">
        <v>302</v>
      </c>
      <c r="D218">
        <v>1</v>
      </c>
      <c r="E218">
        <v>238.84999999999994</v>
      </c>
    </row>
    <row r="219" spans="2:5" x14ac:dyDescent="0.3">
      <c r="B219">
        <v>12562</v>
      </c>
      <c r="C219">
        <v>8</v>
      </c>
      <c r="D219">
        <v>9</v>
      </c>
      <c r="E219">
        <v>4966.9200000000137</v>
      </c>
    </row>
    <row r="220" spans="2:5" x14ac:dyDescent="0.3">
      <c r="B220">
        <v>12563</v>
      </c>
      <c r="C220">
        <v>408</v>
      </c>
      <c r="D220">
        <v>1</v>
      </c>
      <c r="E220">
        <v>249.23999999999992</v>
      </c>
    </row>
    <row r="221" spans="2:5" x14ac:dyDescent="0.3">
      <c r="B221">
        <v>12564</v>
      </c>
      <c r="C221">
        <v>261</v>
      </c>
      <c r="D221">
        <v>1</v>
      </c>
      <c r="E221">
        <v>456.89999999999981</v>
      </c>
    </row>
    <row r="222" spans="2:5" x14ac:dyDescent="0.3">
      <c r="B222">
        <v>12565</v>
      </c>
      <c r="C222">
        <v>288</v>
      </c>
      <c r="D222">
        <v>1</v>
      </c>
      <c r="E222">
        <v>145.92000000000004</v>
      </c>
    </row>
    <row r="223" spans="2:5" x14ac:dyDescent="0.3">
      <c r="B223">
        <v>12566</v>
      </c>
      <c r="C223">
        <v>86</v>
      </c>
      <c r="D223">
        <v>1</v>
      </c>
      <c r="E223">
        <v>351.64999999999986</v>
      </c>
    </row>
    <row r="224" spans="2:5" x14ac:dyDescent="0.3">
      <c r="B224">
        <v>12567</v>
      </c>
      <c r="C224">
        <v>22</v>
      </c>
      <c r="D224">
        <v>15</v>
      </c>
      <c r="E224">
        <v>13709.860000000119</v>
      </c>
    </row>
    <row r="225" spans="2:5" x14ac:dyDescent="0.3">
      <c r="B225">
        <v>12568</v>
      </c>
      <c r="C225">
        <v>644</v>
      </c>
      <c r="D225">
        <v>1</v>
      </c>
      <c r="E225">
        <v>70</v>
      </c>
    </row>
    <row r="226" spans="2:5" x14ac:dyDescent="0.3">
      <c r="B226">
        <v>12569</v>
      </c>
      <c r="C226">
        <v>2</v>
      </c>
      <c r="D226">
        <v>32</v>
      </c>
      <c r="E226">
        <v>4124.6899999999832</v>
      </c>
    </row>
    <row r="227" spans="2:5" x14ac:dyDescent="0.3">
      <c r="B227">
        <v>12570</v>
      </c>
      <c r="C227">
        <v>682</v>
      </c>
      <c r="D227">
        <v>1</v>
      </c>
      <c r="E227">
        <v>77.52</v>
      </c>
    </row>
    <row r="228" spans="2:5" x14ac:dyDescent="0.3">
      <c r="B228">
        <v>12571</v>
      </c>
      <c r="C228">
        <v>39</v>
      </c>
      <c r="D228">
        <v>2</v>
      </c>
      <c r="E228">
        <v>519.61000000000013</v>
      </c>
    </row>
    <row r="229" spans="2:5" x14ac:dyDescent="0.3">
      <c r="B229">
        <v>12572</v>
      </c>
      <c r="C229">
        <v>8</v>
      </c>
      <c r="D229">
        <v>2</v>
      </c>
      <c r="E229">
        <v>1020.4199999999987</v>
      </c>
    </row>
    <row r="230" spans="2:5" x14ac:dyDescent="0.3">
      <c r="B230">
        <v>12573</v>
      </c>
      <c r="C230">
        <v>227</v>
      </c>
      <c r="D230">
        <v>5</v>
      </c>
      <c r="E230">
        <v>717.41000000000076</v>
      </c>
    </row>
    <row r="231" spans="2:5" x14ac:dyDescent="0.3">
      <c r="B231">
        <v>12574</v>
      </c>
      <c r="C231">
        <v>315</v>
      </c>
      <c r="D231">
        <v>1</v>
      </c>
      <c r="E231">
        <v>218.45</v>
      </c>
    </row>
    <row r="232" spans="2:5" x14ac:dyDescent="0.3">
      <c r="B232">
        <v>12575</v>
      </c>
      <c r="C232">
        <v>457</v>
      </c>
      <c r="D232">
        <v>2</v>
      </c>
      <c r="E232">
        <v>622.81999999999982</v>
      </c>
    </row>
    <row r="233" spans="2:5" x14ac:dyDescent="0.3">
      <c r="B233">
        <v>12576</v>
      </c>
      <c r="C233">
        <v>35</v>
      </c>
      <c r="D233">
        <v>8</v>
      </c>
      <c r="E233">
        <v>2142.7199999999971</v>
      </c>
    </row>
    <row r="234" spans="2:5" x14ac:dyDescent="0.3">
      <c r="B234">
        <v>12577</v>
      </c>
      <c r="C234">
        <v>35</v>
      </c>
      <c r="D234">
        <v>8</v>
      </c>
      <c r="E234">
        <v>1653.7500000000002</v>
      </c>
    </row>
    <row r="235" spans="2:5" x14ac:dyDescent="0.3">
      <c r="B235">
        <v>12578</v>
      </c>
      <c r="C235">
        <v>21</v>
      </c>
      <c r="D235">
        <v>4</v>
      </c>
      <c r="E235">
        <v>4642.4499999999834</v>
      </c>
    </row>
    <row r="236" spans="2:5" x14ac:dyDescent="0.3">
      <c r="B236">
        <v>12579</v>
      </c>
      <c r="C236">
        <v>78</v>
      </c>
      <c r="D236">
        <v>1</v>
      </c>
      <c r="E236">
        <v>440.42</v>
      </c>
    </row>
    <row r="237" spans="2:5" x14ac:dyDescent="0.3">
      <c r="B237">
        <v>12580</v>
      </c>
      <c r="C237">
        <v>246</v>
      </c>
      <c r="D237">
        <v>2</v>
      </c>
      <c r="E237">
        <v>1052.900000000001</v>
      </c>
    </row>
    <row r="238" spans="2:5" x14ac:dyDescent="0.3">
      <c r="B238">
        <v>12581</v>
      </c>
      <c r="C238">
        <v>39</v>
      </c>
      <c r="D238">
        <v>1</v>
      </c>
      <c r="E238">
        <v>197.71</v>
      </c>
    </row>
    <row r="239" spans="2:5" x14ac:dyDescent="0.3">
      <c r="B239">
        <v>12582</v>
      </c>
      <c r="C239">
        <v>238</v>
      </c>
      <c r="D239">
        <v>4</v>
      </c>
      <c r="E239">
        <v>1980.3999999999965</v>
      </c>
    </row>
    <row r="240" spans="2:5" x14ac:dyDescent="0.3">
      <c r="B240">
        <v>12583</v>
      </c>
      <c r="C240">
        <v>2</v>
      </c>
      <c r="D240">
        <v>27</v>
      </c>
      <c r="E240">
        <v>14447.440000000133</v>
      </c>
    </row>
    <row r="241" spans="2:5" x14ac:dyDescent="0.3">
      <c r="B241">
        <v>12584</v>
      </c>
      <c r="C241">
        <v>3</v>
      </c>
      <c r="D241">
        <v>9</v>
      </c>
      <c r="E241">
        <v>2338.1500000000005</v>
      </c>
    </row>
    <row r="242" spans="2:5" x14ac:dyDescent="0.3">
      <c r="B242">
        <v>12585</v>
      </c>
      <c r="C242">
        <v>234</v>
      </c>
      <c r="D242">
        <v>2</v>
      </c>
      <c r="E242">
        <v>2040.1000000000035</v>
      </c>
    </row>
    <row r="243" spans="2:5" x14ac:dyDescent="0.3">
      <c r="B243">
        <v>12586</v>
      </c>
      <c r="C243">
        <v>17</v>
      </c>
      <c r="D243">
        <v>4</v>
      </c>
      <c r="E243">
        <v>2062.6700000000037</v>
      </c>
    </row>
    <row r="244" spans="2:5" x14ac:dyDescent="0.3">
      <c r="B244">
        <v>12587</v>
      </c>
      <c r="C244">
        <v>7</v>
      </c>
      <c r="D244">
        <v>1</v>
      </c>
      <c r="E244">
        <v>144</v>
      </c>
    </row>
    <row r="245" spans="2:5" x14ac:dyDescent="0.3">
      <c r="B245">
        <v>12588</v>
      </c>
      <c r="C245">
        <v>39</v>
      </c>
      <c r="D245">
        <v>4</v>
      </c>
      <c r="E245">
        <v>958.77999999999952</v>
      </c>
    </row>
    <row r="246" spans="2:5" x14ac:dyDescent="0.3">
      <c r="B246">
        <v>12589</v>
      </c>
      <c r="C246">
        <v>28</v>
      </c>
      <c r="D246">
        <v>8</v>
      </c>
      <c r="E246">
        <v>4695.6599999999989</v>
      </c>
    </row>
    <row r="247" spans="2:5" x14ac:dyDescent="0.3">
      <c r="B247">
        <v>12590</v>
      </c>
      <c r="C247">
        <v>211</v>
      </c>
      <c r="D247">
        <v>2</v>
      </c>
      <c r="E247">
        <v>9864.2600000000075</v>
      </c>
    </row>
    <row r="248" spans="2:5" x14ac:dyDescent="0.3">
      <c r="B248">
        <v>12591</v>
      </c>
      <c r="C248">
        <v>317</v>
      </c>
      <c r="D248">
        <v>3</v>
      </c>
      <c r="E248">
        <v>1352.1500000000037</v>
      </c>
    </row>
    <row r="249" spans="2:5" x14ac:dyDescent="0.3">
      <c r="B249">
        <v>12592</v>
      </c>
      <c r="C249">
        <v>92</v>
      </c>
      <c r="D249">
        <v>5</v>
      </c>
      <c r="E249">
        <v>2582.660000000003</v>
      </c>
    </row>
    <row r="250" spans="2:5" x14ac:dyDescent="0.3">
      <c r="B250">
        <v>12593</v>
      </c>
      <c r="C250">
        <v>108</v>
      </c>
      <c r="D250">
        <v>3</v>
      </c>
      <c r="E250">
        <v>418.10000000000008</v>
      </c>
    </row>
    <row r="251" spans="2:5" x14ac:dyDescent="0.3">
      <c r="B251">
        <v>12594</v>
      </c>
      <c r="C251">
        <v>37</v>
      </c>
      <c r="D251">
        <v>15</v>
      </c>
      <c r="E251">
        <v>5090.1099999999869</v>
      </c>
    </row>
    <row r="252" spans="2:5" x14ac:dyDescent="0.3">
      <c r="B252">
        <v>12595</v>
      </c>
      <c r="C252">
        <v>504</v>
      </c>
      <c r="D252">
        <v>1</v>
      </c>
      <c r="E252">
        <v>299.02000000000015</v>
      </c>
    </row>
    <row r="253" spans="2:5" x14ac:dyDescent="0.3">
      <c r="B253">
        <v>12596</v>
      </c>
      <c r="C253">
        <v>51</v>
      </c>
      <c r="D253">
        <v>2</v>
      </c>
      <c r="E253">
        <v>618.27000000000032</v>
      </c>
    </row>
    <row r="254" spans="2:5" x14ac:dyDescent="0.3">
      <c r="B254">
        <v>12597</v>
      </c>
      <c r="C254">
        <v>19</v>
      </c>
      <c r="D254">
        <v>4</v>
      </c>
      <c r="E254">
        <v>3811.2199999999816</v>
      </c>
    </row>
    <row r="255" spans="2:5" x14ac:dyDescent="0.3">
      <c r="B255">
        <v>12598</v>
      </c>
      <c r="C255">
        <v>9</v>
      </c>
      <c r="D255">
        <v>11</v>
      </c>
      <c r="E255">
        <v>4534.089999999992</v>
      </c>
    </row>
    <row r="256" spans="2:5" x14ac:dyDescent="0.3">
      <c r="B256">
        <v>12599</v>
      </c>
      <c r="C256">
        <v>29</v>
      </c>
      <c r="D256">
        <v>13</v>
      </c>
      <c r="E256">
        <v>2296.7199999999971</v>
      </c>
    </row>
    <row r="257" spans="2:5" x14ac:dyDescent="0.3">
      <c r="B257">
        <v>12600</v>
      </c>
      <c r="C257">
        <v>28</v>
      </c>
      <c r="D257">
        <v>21</v>
      </c>
      <c r="E257">
        <v>5043.9199999999983</v>
      </c>
    </row>
    <row r="258" spans="2:5" x14ac:dyDescent="0.3">
      <c r="B258">
        <v>12601</v>
      </c>
      <c r="C258">
        <v>189</v>
      </c>
      <c r="D258">
        <v>6</v>
      </c>
      <c r="E258">
        <v>681.25999999999965</v>
      </c>
    </row>
    <row r="259" spans="2:5" x14ac:dyDescent="0.3">
      <c r="B259">
        <v>12602</v>
      </c>
      <c r="C259">
        <v>58</v>
      </c>
      <c r="D259">
        <v>1</v>
      </c>
      <c r="E259">
        <v>153.11999999999998</v>
      </c>
    </row>
    <row r="260" spans="2:5" x14ac:dyDescent="0.3">
      <c r="B260">
        <v>12603</v>
      </c>
      <c r="C260">
        <v>21</v>
      </c>
      <c r="D260">
        <v>1</v>
      </c>
      <c r="E260">
        <v>739.19999999999993</v>
      </c>
    </row>
    <row r="261" spans="2:5" x14ac:dyDescent="0.3">
      <c r="B261">
        <v>12604</v>
      </c>
      <c r="C261">
        <v>79</v>
      </c>
      <c r="D261">
        <v>2</v>
      </c>
      <c r="E261">
        <v>254.17999999999992</v>
      </c>
    </row>
    <row r="262" spans="2:5" x14ac:dyDescent="0.3">
      <c r="B262">
        <v>12605</v>
      </c>
      <c r="C262">
        <v>376</v>
      </c>
      <c r="D262">
        <v>4</v>
      </c>
      <c r="E262">
        <v>1232.949999999998</v>
      </c>
    </row>
    <row r="263" spans="2:5" x14ac:dyDescent="0.3">
      <c r="B263">
        <v>12606</v>
      </c>
      <c r="C263">
        <v>682</v>
      </c>
      <c r="D263">
        <v>1</v>
      </c>
      <c r="E263">
        <v>21</v>
      </c>
    </row>
    <row r="264" spans="2:5" x14ac:dyDescent="0.3">
      <c r="B264">
        <v>12607</v>
      </c>
      <c r="C264">
        <v>60</v>
      </c>
      <c r="D264">
        <v>1</v>
      </c>
      <c r="E264">
        <v>1579.5100000000004</v>
      </c>
    </row>
    <row r="265" spans="2:5" x14ac:dyDescent="0.3">
      <c r="B265">
        <v>12608</v>
      </c>
      <c r="C265">
        <v>404</v>
      </c>
      <c r="D265">
        <v>1</v>
      </c>
      <c r="E265">
        <v>415.79</v>
      </c>
    </row>
    <row r="266" spans="2:5" x14ac:dyDescent="0.3">
      <c r="B266">
        <v>12609</v>
      </c>
      <c r="C266">
        <v>78</v>
      </c>
      <c r="D266">
        <v>9</v>
      </c>
      <c r="E266">
        <v>3435.8599999999892</v>
      </c>
    </row>
    <row r="267" spans="2:5" x14ac:dyDescent="0.3">
      <c r="B267">
        <v>12610</v>
      </c>
      <c r="C267">
        <v>22</v>
      </c>
      <c r="D267">
        <v>5</v>
      </c>
      <c r="E267">
        <v>2099.5400000000059</v>
      </c>
    </row>
    <row r="268" spans="2:5" x14ac:dyDescent="0.3">
      <c r="B268">
        <v>12611</v>
      </c>
      <c r="C268">
        <v>52</v>
      </c>
      <c r="D268">
        <v>1</v>
      </c>
      <c r="E268">
        <v>1193.3200000000008</v>
      </c>
    </row>
    <row r="269" spans="2:5" x14ac:dyDescent="0.3">
      <c r="B269">
        <v>12612</v>
      </c>
      <c r="C269">
        <v>74</v>
      </c>
      <c r="D269">
        <v>1</v>
      </c>
      <c r="E269">
        <v>704.04000000000042</v>
      </c>
    </row>
    <row r="270" spans="2:5" x14ac:dyDescent="0.3">
      <c r="B270">
        <v>12613</v>
      </c>
      <c r="C270">
        <v>57</v>
      </c>
      <c r="D270">
        <v>10</v>
      </c>
      <c r="E270">
        <v>6835.0700000000088</v>
      </c>
    </row>
    <row r="271" spans="2:5" x14ac:dyDescent="0.3">
      <c r="B271">
        <v>12614</v>
      </c>
      <c r="C271">
        <v>277</v>
      </c>
      <c r="D271">
        <v>1</v>
      </c>
      <c r="E271">
        <v>315.60000000000008</v>
      </c>
    </row>
    <row r="272" spans="2:5" x14ac:dyDescent="0.3">
      <c r="B272">
        <v>12615</v>
      </c>
      <c r="C272">
        <v>2</v>
      </c>
      <c r="D272">
        <v>8</v>
      </c>
      <c r="E272">
        <v>5740.9799999999832</v>
      </c>
    </row>
    <row r="273" spans="2:5" x14ac:dyDescent="0.3">
      <c r="B273">
        <v>12616</v>
      </c>
      <c r="C273">
        <v>95</v>
      </c>
      <c r="D273">
        <v>3</v>
      </c>
      <c r="E273">
        <v>1131.099999999999</v>
      </c>
    </row>
    <row r="274" spans="2:5" x14ac:dyDescent="0.3">
      <c r="B274">
        <v>12617</v>
      </c>
      <c r="C274">
        <v>29</v>
      </c>
      <c r="D274">
        <v>1</v>
      </c>
      <c r="E274">
        <v>355.53000000000026</v>
      </c>
    </row>
    <row r="275" spans="2:5" x14ac:dyDescent="0.3">
      <c r="B275">
        <v>12618</v>
      </c>
      <c r="C275">
        <v>21</v>
      </c>
      <c r="D275">
        <v>1</v>
      </c>
      <c r="E275">
        <v>177.30999999999997</v>
      </c>
    </row>
    <row r="276" spans="2:5" x14ac:dyDescent="0.3">
      <c r="B276">
        <v>12619</v>
      </c>
      <c r="C276">
        <v>16</v>
      </c>
      <c r="D276">
        <v>10</v>
      </c>
      <c r="E276">
        <v>3781.3800000000033</v>
      </c>
    </row>
    <row r="277" spans="2:5" x14ac:dyDescent="0.3">
      <c r="B277">
        <v>12620</v>
      </c>
      <c r="C277">
        <v>14</v>
      </c>
      <c r="D277">
        <v>3</v>
      </c>
      <c r="E277">
        <v>1339.4100000000026</v>
      </c>
    </row>
    <row r="278" spans="2:5" x14ac:dyDescent="0.3">
      <c r="B278">
        <v>12621</v>
      </c>
      <c r="C278">
        <v>1</v>
      </c>
      <c r="D278">
        <v>35</v>
      </c>
      <c r="E278">
        <v>24775.80999999999</v>
      </c>
    </row>
    <row r="279" spans="2:5" x14ac:dyDescent="0.3">
      <c r="B279">
        <v>12622</v>
      </c>
      <c r="C279">
        <v>232</v>
      </c>
      <c r="D279">
        <v>1</v>
      </c>
      <c r="E279">
        <v>180.09999999999994</v>
      </c>
    </row>
    <row r="280" spans="2:5" x14ac:dyDescent="0.3">
      <c r="B280">
        <v>12623</v>
      </c>
      <c r="C280">
        <v>276</v>
      </c>
      <c r="D280">
        <v>7</v>
      </c>
      <c r="E280">
        <v>3747.8400000000029</v>
      </c>
    </row>
    <row r="281" spans="2:5" x14ac:dyDescent="0.3">
      <c r="B281">
        <v>12624</v>
      </c>
      <c r="C281">
        <v>106</v>
      </c>
      <c r="D281">
        <v>2</v>
      </c>
      <c r="E281">
        <v>641.13000000000011</v>
      </c>
    </row>
    <row r="282" spans="2:5" x14ac:dyDescent="0.3">
      <c r="B282">
        <v>12625</v>
      </c>
      <c r="C282">
        <v>211</v>
      </c>
      <c r="D282">
        <v>4</v>
      </c>
      <c r="E282">
        <v>5164.8800000000028</v>
      </c>
    </row>
    <row r="283" spans="2:5" x14ac:dyDescent="0.3">
      <c r="B283">
        <v>12626</v>
      </c>
      <c r="C283">
        <v>23</v>
      </c>
      <c r="D283">
        <v>9</v>
      </c>
      <c r="E283">
        <v>6620.4799999999823</v>
      </c>
    </row>
    <row r="284" spans="2:5" x14ac:dyDescent="0.3">
      <c r="B284">
        <v>12627</v>
      </c>
      <c r="C284">
        <v>10</v>
      </c>
      <c r="D284">
        <v>7</v>
      </c>
      <c r="E284">
        <v>4478.5300000000207</v>
      </c>
    </row>
    <row r="285" spans="2:5" x14ac:dyDescent="0.3">
      <c r="B285">
        <v>12628</v>
      </c>
      <c r="C285">
        <v>4</v>
      </c>
      <c r="D285">
        <v>3</v>
      </c>
      <c r="E285">
        <v>786.45999999999935</v>
      </c>
    </row>
    <row r="286" spans="2:5" x14ac:dyDescent="0.3">
      <c r="B286">
        <v>12629</v>
      </c>
      <c r="C286">
        <v>385</v>
      </c>
      <c r="D286">
        <v>2</v>
      </c>
      <c r="E286">
        <v>1558.2200000000009</v>
      </c>
    </row>
    <row r="287" spans="2:5" x14ac:dyDescent="0.3">
      <c r="B287">
        <v>12630</v>
      </c>
      <c r="C287">
        <v>9</v>
      </c>
      <c r="D287">
        <v>2</v>
      </c>
      <c r="E287">
        <v>1270.8800000000001</v>
      </c>
    </row>
    <row r="288" spans="2:5" x14ac:dyDescent="0.3">
      <c r="B288">
        <v>12631</v>
      </c>
      <c r="C288">
        <v>57</v>
      </c>
      <c r="D288">
        <v>6</v>
      </c>
      <c r="E288">
        <v>3481.5699999999938</v>
      </c>
    </row>
    <row r="289" spans="2:5" x14ac:dyDescent="0.3">
      <c r="B289">
        <v>12632</v>
      </c>
      <c r="C289">
        <v>520</v>
      </c>
      <c r="D289">
        <v>2</v>
      </c>
      <c r="E289">
        <v>804.88000000000022</v>
      </c>
    </row>
    <row r="290" spans="2:5" x14ac:dyDescent="0.3">
      <c r="B290">
        <v>12633</v>
      </c>
      <c r="C290">
        <v>58</v>
      </c>
      <c r="D290">
        <v>7</v>
      </c>
      <c r="E290">
        <v>5678.1599999999735</v>
      </c>
    </row>
    <row r="291" spans="2:5" x14ac:dyDescent="0.3">
      <c r="B291">
        <v>12634</v>
      </c>
      <c r="C291">
        <v>535</v>
      </c>
      <c r="D291">
        <v>2</v>
      </c>
      <c r="E291">
        <v>489.99999999999989</v>
      </c>
    </row>
    <row r="292" spans="2:5" x14ac:dyDescent="0.3">
      <c r="B292">
        <v>12635</v>
      </c>
      <c r="C292">
        <v>89</v>
      </c>
      <c r="D292">
        <v>4</v>
      </c>
      <c r="E292">
        <v>2930.4099999999889</v>
      </c>
    </row>
    <row r="293" spans="2:5" x14ac:dyDescent="0.3">
      <c r="B293">
        <v>12636</v>
      </c>
      <c r="C293">
        <v>738</v>
      </c>
      <c r="D293">
        <v>1</v>
      </c>
      <c r="E293">
        <v>141</v>
      </c>
    </row>
    <row r="294" spans="2:5" x14ac:dyDescent="0.3">
      <c r="B294">
        <v>12637</v>
      </c>
      <c r="C294">
        <v>67</v>
      </c>
      <c r="D294">
        <v>12</v>
      </c>
      <c r="E294">
        <v>8340.3099999999322</v>
      </c>
    </row>
    <row r="295" spans="2:5" x14ac:dyDescent="0.3">
      <c r="B295">
        <v>12638</v>
      </c>
      <c r="C295">
        <v>33</v>
      </c>
      <c r="D295">
        <v>2</v>
      </c>
      <c r="E295">
        <v>921.49000000000012</v>
      </c>
    </row>
    <row r="296" spans="2:5" x14ac:dyDescent="0.3">
      <c r="B296">
        <v>12639</v>
      </c>
      <c r="C296">
        <v>238</v>
      </c>
      <c r="D296">
        <v>3</v>
      </c>
      <c r="E296">
        <v>1312.37</v>
      </c>
    </row>
    <row r="297" spans="2:5" x14ac:dyDescent="0.3">
      <c r="B297">
        <v>12640</v>
      </c>
      <c r="C297">
        <v>23</v>
      </c>
      <c r="D297">
        <v>3</v>
      </c>
      <c r="E297">
        <v>1174.5800000000013</v>
      </c>
    </row>
    <row r="298" spans="2:5" x14ac:dyDescent="0.3">
      <c r="B298">
        <v>12641</v>
      </c>
      <c r="C298">
        <v>115</v>
      </c>
      <c r="D298">
        <v>1</v>
      </c>
      <c r="E298">
        <v>185.90000000000006</v>
      </c>
    </row>
    <row r="299" spans="2:5" x14ac:dyDescent="0.3">
      <c r="B299">
        <v>12642</v>
      </c>
      <c r="C299">
        <v>25</v>
      </c>
      <c r="D299">
        <v>3</v>
      </c>
      <c r="E299">
        <v>1013.2600000000002</v>
      </c>
    </row>
    <row r="300" spans="2:5" x14ac:dyDescent="0.3">
      <c r="B300">
        <v>12643</v>
      </c>
      <c r="C300">
        <v>128</v>
      </c>
      <c r="D300">
        <v>12</v>
      </c>
      <c r="E300">
        <v>8350.4199999999873</v>
      </c>
    </row>
    <row r="301" spans="2:5" x14ac:dyDescent="0.3">
      <c r="B301">
        <v>12644</v>
      </c>
      <c r="C301">
        <v>129</v>
      </c>
      <c r="D301">
        <v>4</v>
      </c>
      <c r="E301">
        <v>1918.4899999999991</v>
      </c>
    </row>
    <row r="302" spans="2:5" x14ac:dyDescent="0.3">
      <c r="B302">
        <v>12645</v>
      </c>
      <c r="C302">
        <v>33</v>
      </c>
      <c r="D302">
        <v>8</v>
      </c>
      <c r="E302">
        <v>3539.2999999999956</v>
      </c>
    </row>
    <row r="303" spans="2:5" x14ac:dyDescent="0.3">
      <c r="B303">
        <v>12646</v>
      </c>
      <c r="C303">
        <v>4</v>
      </c>
      <c r="D303">
        <v>2</v>
      </c>
      <c r="E303">
        <v>1346.9700000000009</v>
      </c>
    </row>
    <row r="304" spans="2:5" x14ac:dyDescent="0.3">
      <c r="B304">
        <v>12647</v>
      </c>
      <c r="C304">
        <v>22</v>
      </c>
      <c r="D304">
        <v>36</v>
      </c>
      <c r="E304">
        <v>17924.349999999824</v>
      </c>
    </row>
    <row r="305" spans="2:5" x14ac:dyDescent="0.3">
      <c r="B305">
        <v>12648</v>
      </c>
      <c r="C305">
        <v>154</v>
      </c>
      <c r="D305">
        <v>4</v>
      </c>
      <c r="E305">
        <v>1112.0000000000002</v>
      </c>
    </row>
    <row r="306" spans="2:5" x14ac:dyDescent="0.3">
      <c r="B306">
        <v>12649</v>
      </c>
      <c r="C306">
        <v>107</v>
      </c>
      <c r="D306">
        <v>8</v>
      </c>
      <c r="E306">
        <v>2294.6499999999955</v>
      </c>
    </row>
    <row r="307" spans="2:5" x14ac:dyDescent="0.3">
      <c r="B307">
        <v>12650</v>
      </c>
      <c r="C307">
        <v>3</v>
      </c>
      <c r="D307">
        <v>1</v>
      </c>
      <c r="E307">
        <v>314.44000000000023</v>
      </c>
    </row>
    <row r="308" spans="2:5" x14ac:dyDescent="0.3">
      <c r="B308">
        <v>12651</v>
      </c>
      <c r="C308">
        <v>334</v>
      </c>
      <c r="D308">
        <v>4</v>
      </c>
      <c r="E308">
        <v>377.74999999999994</v>
      </c>
    </row>
    <row r="309" spans="2:5" x14ac:dyDescent="0.3">
      <c r="B309">
        <v>12652</v>
      </c>
      <c r="C309">
        <v>331</v>
      </c>
      <c r="D309">
        <v>2</v>
      </c>
      <c r="E309">
        <v>1017.0299999999994</v>
      </c>
    </row>
    <row r="310" spans="2:5" x14ac:dyDescent="0.3">
      <c r="B310">
        <v>12653</v>
      </c>
      <c r="C310">
        <v>148</v>
      </c>
      <c r="D310">
        <v>3</v>
      </c>
      <c r="E310">
        <v>4160.83</v>
      </c>
    </row>
    <row r="311" spans="2:5" x14ac:dyDescent="0.3">
      <c r="B311">
        <v>12654</v>
      </c>
      <c r="C311">
        <v>10</v>
      </c>
      <c r="D311">
        <v>5</v>
      </c>
      <c r="E311">
        <v>601.97999999999968</v>
      </c>
    </row>
    <row r="312" spans="2:5" x14ac:dyDescent="0.3">
      <c r="B312">
        <v>12655</v>
      </c>
      <c r="C312">
        <v>423</v>
      </c>
      <c r="D312">
        <v>1</v>
      </c>
      <c r="E312">
        <v>261.34999999999991</v>
      </c>
    </row>
    <row r="313" spans="2:5" x14ac:dyDescent="0.3">
      <c r="B313">
        <v>12656</v>
      </c>
      <c r="C313">
        <v>17</v>
      </c>
      <c r="D313">
        <v>8</v>
      </c>
      <c r="E313">
        <v>6407.8300000000127</v>
      </c>
    </row>
    <row r="314" spans="2:5" x14ac:dyDescent="0.3">
      <c r="B314">
        <v>12657</v>
      </c>
      <c r="C314">
        <v>11</v>
      </c>
      <c r="D314">
        <v>4</v>
      </c>
      <c r="E314">
        <v>1643.1800000000017</v>
      </c>
    </row>
    <row r="315" spans="2:5" x14ac:dyDescent="0.3">
      <c r="B315">
        <v>12658</v>
      </c>
      <c r="C315">
        <v>18</v>
      </c>
      <c r="D315">
        <v>1</v>
      </c>
      <c r="E315">
        <v>686.04999999999961</v>
      </c>
    </row>
    <row r="316" spans="2:5" x14ac:dyDescent="0.3">
      <c r="B316">
        <v>12659</v>
      </c>
      <c r="C316">
        <v>29</v>
      </c>
      <c r="D316">
        <v>1</v>
      </c>
      <c r="E316">
        <v>91.68</v>
      </c>
    </row>
    <row r="317" spans="2:5" x14ac:dyDescent="0.3">
      <c r="B317">
        <v>12660</v>
      </c>
      <c r="C317">
        <v>11</v>
      </c>
      <c r="D317">
        <v>1</v>
      </c>
      <c r="E317">
        <v>245.09999999999994</v>
      </c>
    </row>
    <row r="318" spans="2:5" x14ac:dyDescent="0.3">
      <c r="B318">
        <v>12661</v>
      </c>
      <c r="C318">
        <v>436</v>
      </c>
      <c r="D318">
        <v>1</v>
      </c>
      <c r="E318">
        <v>162.00000000000003</v>
      </c>
    </row>
    <row r="319" spans="2:5" x14ac:dyDescent="0.3">
      <c r="B319">
        <v>12662</v>
      </c>
      <c r="C319">
        <v>0</v>
      </c>
      <c r="D319">
        <v>20</v>
      </c>
      <c r="E319">
        <v>6988.020000000015</v>
      </c>
    </row>
    <row r="320" spans="2:5" x14ac:dyDescent="0.3">
      <c r="B320">
        <v>12663</v>
      </c>
      <c r="C320">
        <v>624</v>
      </c>
      <c r="D320">
        <v>2</v>
      </c>
      <c r="E320">
        <v>239.40000000000003</v>
      </c>
    </row>
    <row r="321" spans="2:5" x14ac:dyDescent="0.3">
      <c r="B321">
        <v>12664</v>
      </c>
      <c r="C321">
        <v>8</v>
      </c>
      <c r="D321">
        <v>11</v>
      </c>
      <c r="E321">
        <v>6070.0400000000045</v>
      </c>
    </row>
    <row r="322" spans="2:5" x14ac:dyDescent="0.3">
      <c r="B322">
        <v>12665</v>
      </c>
      <c r="C322">
        <v>324</v>
      </c>
      <c r="D322">
        <v>3</v>
      </c>
      <c r="E322">
        <v>313.60000000000002</v>
      </c>
    </row>
    <row r="323" spans="2:5" x14ac:dyDescent="0.3">
      <c r="B323">
        <v>12666</v>
      </c>
      <c r="C323">
        <v>394</v>
      </c>
      <c r="D323">
        <v>1</v>
      </c>
      <c r="E323">
        <v>1248.4199999999992</v>
      </c>
    </row>
    <row r="324" spans="2:5" x14ac:dyDescent="0.3">
      <c r="B324">
        <v>12667</v>
      </c>
      <c r="C324">
        <v>58</v>
      </c>
      <c r="D324">
        <v>1</v>
      </c>
      <c r="E324">
        <v>620.12999999999988</v>
      </c>
    </row>
    <row r="325" spans="2:5" x14ac:dyDescent="0.3">
      <c r="B325">
        <v>12668</v>
      </c>
      <c r="C325">
        <v>11</v>
      </c>
      <c r="D325">
        <v>10</v>
      </c>
      <c r="E325">
        <v>11444.679999999944</v>
      </c>
    </row>
    <row r="326" spans="2:5" x14ac:dyDescent="0.3">
      <c r="B326">
        <v>12669</v>
      </c>
      <c r="C326">
        <v>150</v>
      </c>
      <c r="D326">
        <v>3</v>
      </c>
      <c r="E326">
        <v>2744.0300000000007</v>
      </c>
    </row>
    <row r="327" spans="2:5" x14ac:dyDescent="0.3">
      <c r="B327">
        <v>12670</v>
      </c>
      <c r="C327">
        <v>10</v>
      </c>
      <c r="D327">
        <v>7</v>
      </c>
      <c r="E327">
        <v>3760.2899999999931</v>
      </c>
    </row>
    <row r="328" spans="2:5" x14ac:dyDescent="0.3">
      <c r="B328">
        <v>12671</v>
      </c>
      <c r="C328">
        <v>606</v>
      </c>
      <c r="D328">
        <v>1</v>
      </c>
      <c r="E328">
        <v>2622.4809999999998</v>
      </c>
    </row>
    <row r="329" spans="2:5" x14ac:dyDescent="0.3">
      <c r="B329">
        <v>12672</v>
      </c>
      <c r="C329">
        <v>329</v>
      </c>
      <c r="D329">
        <v>2</v>
      </c>
      <c r="E329">
        <v>437.05</v>
      </c>
    </row>
    <row r="330" spans="2:5" x14ac:dyDescent="0.3">
      <c r="B330">
        <v>12673</v>
      </c>
      <c r="C330">
        <v>5</v>
      </c>
      <c r="D330">
        <v>3</v>
      </c>
      <c r="E330">
        <v>1230.0200000000002</v>
      </c>
    </row>
    <row r="331" spans="2:5" x14ac:dyDescent="0.3">
      <c r="B331">
        <v>12674</v>
      </c>
      <c r="C331">
        <v>38</v>
      </c>
      <c r="D331">
        <v>4</v>
      </c>
      <c r="E331">
        <v>1970.6000000000033</v>
      </c>
    </row>
    <row r="332" spans="2:5" x14ac:dyDescent="0.3">
      <c r="B332">
        <v>12675</v>
      </c>
      <c r="C332">
        <v>553</v>
      </c>
      <c r="D332">
        <v>2</v>
      </c>
      <c r="E332">
        <v>958.49999999999989</v>
      </c>
    </row>
    <row r="333" spans="2:5" x14ac:dyDescent="0.3">
      <c r="B333">
        <v>12676</v>
      </c>
      <c r="C333">
        <v>24</v>
      </c>
      <c r="D333">
        <v>11</v>
      </c>
      <c r="E333">
        <v>2843.0900000000015</v>
      </c>
    </row>
    <row r="334" spans="2:5" x14ac:dyDescent="0.3">
      <c r="B334">
        <v>12677</v>
      </c>
      <c r="C334">
        <v>555</v>
      </c>
      <c r="D334">
        <v>2</v>
      </c>
      <c r="E334">
        <v>395.10000000000008</v>
      </c>
    </row>
    <row r="335" spans="2:5" x14ac:dyDescent="0.3">
      <c r="B335">
        <v>12678</v>
      </c>
      <c r="C335">
        <v>42</v>
      </c>
      <c r="D335">
        <v>21</v>
      </c>
      <c r="E335">
        <v>34281.179999999949</v>
      </c>
    </row>
    <row r="336" spans="2:5" x14ac:dyDescent="0.3">
      <c r="B336">
        <v>12679</v>
      </c>
      <c r="C336">
        <v>58</v>
      </c>
      <c r="D336">
        <v>4</v>
      </c>
      <c r="E336">
        <v>1113.0199999999988</v>
      </c>
    </row>
    <row r="337" spans="2:5" x14ac:dyDescent="0.3">
      <c r="B337">
        <v>12680</v>
      </c>
      <c r="C337">
        <v>0</v>
      </c>
      <c r="D337">
        <v>4</v>
      </c>
      <c r="E337">
        <v>880.80999999999835</v>
      </c>
    </row>
    <row r="338" spans="2:5" x14ac:dyDescent="0.3">
      <c r="B338">
        <v>12681</v>
      </c>
      <c r="C338">
        <v>14</v>
      </c>
      <c r="D338">
        <v>45</v>
      </c>
      <c r="E338">
        <v>30868.280000000359</v>
      </c>
    </row>
    <row r="339" spans="2:5" x14ac:dyDescent="0.3">
      <c r="B339">
        <v>12682</v>
      </c>
      <c r="C339">
        <v>3</v>
      </c>
      <c r="D339">
        <v>52</v>
      </c>
      <c r="E339">
        <v>24033.910000000142</v>
      </c>
    </row>
    <row r="340" spans="2:5" x14ac:dyDescent="0.3">
      <c r="B340">
        <v>12683</v>
      </c>
      <c r="C340">
        <v>4</v>
      </c>
      <c r="D340">
        <v>21</v>
      </c>
      <c r="E340">
        <v>12696.780000000046</v>
      </c>
    </row>
    <row r="341" spans="2:5" x14ac:dyDescent="0.3">
      <c r="B341">
        <v>12684</v>
      </c>
      <c r="C341">
        <v>7</v>
      </c>
      <c r="D341">
        <v>7</v>
      </c>
      <c r="E341">
        <v>2283.6300000000028</v>
      </c>
    </row>
    <row r="342" spans="2:5" x14ac:dyDescent="0.3">
      <c r="B342">
        <v>12685</v>
      </c>
      <c r="C342">
        <v>28</v>
      </c>
      <c r="D342">
        <v>6</v>
      </c>
      <c r="E342">
        <v>2863.0800000000027</v>
      </c>
    </row>
    <row r="343" spans="2:5" x14ac:dyDescent="0.3">
      <c r="B343">
        <v>12686</v>
      </c>
      <c r="C343">
        <v>371</v>
      </c>
      <c r="D343">
        <v>1</v>
      </c>
      <c r="E343">
        <v>178.28000000000003</v>
      </c>
    </row>
    <row r="344" spans="2:5" x14ac:dyDescent="0.3">
      <c r="B344">
        <v>12687</v>
      </c>
      <c r="C344">
        <v>480</v>
      </c>
      <c r="D344">
        <v>2</v>
      </c>
      <c r="E344">
        <v>2138.9100000000021</v>
      </c>
    </row>
    <row r="345" spans="2:5" x14ac:dyDescent="0.3">
      <c r="B345">
        <v>12688</v>
      </c>
      <c r="C345">
        <v>113</v>
      </c>
      <c r="D345">
        <v>1</v>
      </c>
      <c r="E345">
        <v>4873.8099999999758</v>
      </c>
    </row>
    <row r="346" spans="2:5" x14ac:dyDescent="0.3">
      <c r="B346">
        <v>12689</v>
      </c>
      <c r="C346">
        <v>25</v>
      </c>
      <c r="D346">
        <v>2</v>
      </c>
      <c r="E346">
        <v>1247.6100000000004</v>
      </c>
    </row>
    <row r="347" spans="2:5" x14ac:dyDescent="0.3">
      <c r="B347">
        <v>12690</v>
      </c>
      <c r="C347">
        <v>205</v>
      </c>
      <c r="D347">
        <v>1</v>
      </c>
      <c r="E347">
        <v>389.0100000000001</v>
      </c>
    </row>
    <row r="348" spans="2:5" x14ac:dyDescent="0.3">
      <c r="B348">
        <v>12691</v>
      </c>
      <c r="C348">
        <v>28</v>
      </c>
      <c r="D348">
        <v>7</v>
      </c>
      <c r="E348">
        <v>1170.400000000001</v>
      </c>
    </row>
    <row r="349" spans="2:5" x14ac:dyDescent="0.3">
      <c r="B349">
        <v>12692</v>
      </c>
      <c r="C349">
        <v>637</v>
      </c>
      <c r="D349">
        <v>1</v>
      </c>
      <c r="E349">
        <v>110.95000000000003</v>
      </c>
    </row>
    <row r="350" spans="2:5" x14ac:dyDescent="0.3">
      <c r="B350">
        <v>12693</v>
      </c>
      <c r="C350">
        <v>127</v>
      </c>
      <c r="D350">
        <v>7</v>
      </c>
      <c r="E350">
        <v>1703.0200000000009</v>
      </c>
    </row>
    <row r="351" spans="2:5" x14ac:dyDescent="0.3">
      <c r="B351">
        <v>12694</v>
      </c>
      <c r="C351">
        <v>70</v>
      </c>
      <c r="D351">
        <v>3</v>
      </c>
      <c r="E351">
        <v>1843.3500000000033</v>
      </c>
    </row>
    <row r="352" spans="2:5" x14ac:dyDescent="0.3">
      <c r="B352">
        <v>12695</v>
      </c>
      <c r="C352">
        <v>7</v>
      </c>
      <c r="D352">
        <v>7</v>
      </c>
      <c r="E352">
        <v>1407.1200000000001</v>
      </c>
    </row>
    <row r="353" spans="2:5" x14ac:dyDescent="0.3">
      <c r="B353">
        <v>12696</v>
      </c>
      <c r="C353">
        <v>434</v>
      </c>
      <c r="D353">
        <v>2</v>
      </c>
      <c r="E353">
        <v>851.91000000000065</v>
      </c>
    </row>
    <row r="354" spans="2:5" x14ac:dyDescent="0.3">
      <c r="B354">
        <v>12697</v>
      </c>
      <c r="C354">
        <v>28</v>
      </c>
      <c r="D354">
        <v>3</v>
      </c>
      <c r="E354">
        <v>957.58999999999958</v>
      </c>
    </row>
    <row r="355" spans="2:5" x14ac:dyDescent="0.3">
      <c r="B355">
        <v>12698</v>
      </c>
      <c r="C355">
        <v>590</v>
      </c>
      <c r="D355">
        <v>1</v>
      </c>
      <c r="E355">
        <v>339.75000000000006</v>
      </c>
    </row>
    <row r="356" spans="2:5" x14ac:dyDescent="0.3">
      <c r="B356">
        <v>12699</v>
      </c>
      <c r="C356">
        <v>417</v>
      </c>
      <c r="D356">
        <v>1</v>
      </c>
      <c r="E356">
        <v>638.11000000000047</v>
      </c>
    </row>
    <row r="357" spans="2:5" x14ac:dyDescent="0.3">
      <c r="B357">
        <v>12700</v>
      </c>
      <c r="C357">
        <v>7</v>
      </c>
      <c r="D357">
        <v>4</v>
      </c>
      <c r="E357">
        <v>4939.9899999999925</v>
      </c>
    </row>
    <row r="358" spans="2:5" x14ac:dyDescent="0.3">
      <c r="B358">
        <v>12701</v>
      </c>
      <c r="C358">
        <v>79</v>
      </c>
      <c r="D358">
        <v>6</v>
      </c>
      <c r="E358">
        <v>2446.4099999999953</v>
      </c>
    </row>
    <row r="359" spans="2:5" x14ac:dyDescent="0.3">
      <c r="B359">
        <v>12702</v>
      </c>
      <c r="C359">
        <v>19</v>
      </c>
      <c r="D359">
        <v>1</v>
      </c>
      <c r="E359">
        <v>219</v>
      </c>
    </row>
    <row r="360" spans="2:5" x14ac:dyDescent="0.3">
      <c r="B360">
        <v>12703</v>
      </c>
      <c r="C360">
        <v>71</v>
      </c>
      <c r="D360">
        <v>4</v>
      </c>
      <c r="E360">
        <v>1006.5299999999992</v>
      </c>
    </row>
    <row r="361" spans="2:5" x14ac:dyDescent="0.3">
      <c r="B361">
        <v>12704</v>
      </c>
      <c r="C361">
        <v>7</v>
      </c>
      <c r="D361">
        <v>8</v>
      </c>
      <c r="E361">
        <v>2340.8399999999988</v>
      </c>
    </row>
    <row r="362" spans="2:5" x14ac:dyDescent="0.3">
      <c r="B362">
        <v>12705</v>
      </c>
      <c r="C362">
        <v>15</v>
      </c>
      <c r="D362">
        <v>14</v>
      </c>
      <c r="E362">
        <v>11762.099999999926</v>
      </c>
    </row>
    <row r="363" spans="2:5" x14ac:dyDescent="0.3">
      <c r="B363">
        <v>12707</v>
      </c>
      <c r="C363">
        <v>291</v>
      </c>
      <c r="D363">
        <v>1</v>
      </c>
      <c r="E363">
        <v>603.42000000000041</v>
      </c>
    </row>
    <row r="364" spans="2:5" x14ac:dyDescent="0.3">
      <c r="B364">
        <v>12708</v>
      </c>
      <c r="C364">
        <v>29</v>
      </c>
      <c r="D364">
        <v>18</v>
      </c>
      <c r="E364">
        <v>5314.1000000000222</v>
      </c>
    </row>
    <row r="365" spans="2:5" x14ac:dyDescent="0.3">
      <c r="B365">
        <v>12709</v>
      </c>
      <c r="C365">
        <v>15</v>
      </c>
      <c r="D365">
        <v>34</v>
      </c>
      <c r="E365">
        <v>31093.339999999913</v>
      </c>
    </row>
    <row r="366" spans="2:5" x14ac:dyDescent="0.3">
      <c r="B366">
        <v>12710</v>
      </c>
      <c r="C366">
        <v>96</v>
      </c>
      <c r="D366">
        <v>3</v>
      </c>
      <c r="E366">
        <v>1149.0200000000027</v>
      </c>
    </row>
    <row r="367" spans="2:5" x14ac:dyDescent="0.3">
      <c r="B367">
        <v>12711</v>
      </c>
      <c r="C367">
        <v>611</v>
      </c>
      <c r="D367">
        <v>2</v>
      </c>
      <c r="E367">
        <v>1339.0500000000018</v>
      </c>
    </row>
    <row r="368" spans="2:5" x14ac:dyDescent="0.3">
      <c r="B368">
        <v>12712</v>
      </c>
      <c r="C368">
        <v>28</v>
      </c>
      <c r="D368">
        <v>21</v>
      </c>
      <c r="E368">
        <v>7193.6599999999653</v>
      </c>
    </row>
    <row r="369" spans="2:5" x14ac:dyDescent="0.3">
      <c r="B369">
        <v>12713</v>
      </c>
      <c r="C369">
        <v>0</v>
      </c>
      <c r="D369">
        <v>1</v>
      </c>
      <c r="E369">
        <v>848.5499999999995</v>
      </c>
    </row>
    <row r="370" spans="2:5" x14ac:dyDescent="0.3">
      <c r="B370">
        <v>12714</v>
      </c>
      <c r="C370">
        <v>9</v>
      </c>
      <c r="D370">
        <v>12</v>
      </c>
      <c r="E370">
        <v>14093.71000000011</v>
      </c>
    </row>
    <row r="371" spans="2:5" x14ac:dyDescent="0.3">
      <c r="B371">
        <v>12715</v>
      </c>
      <c r="C371">
        <v>106</v>
      </c>
      <c r="D371">
        <v>1</v>
      </c>
      <c r="E371">
        <v>353.8599999999999</v>
      </c>
    </row>
    <row r="372" spans="2:5" x14ac:dyDescent="0.3">
      <c r="B372">
        <v>12716</v>
      </c>
      <c r="C372">
        <v>3</v>
      </c>
      <c r="D372">
        <v>2</v>
      </c>
      <c r="E372">
        <v>1053.49</v>
      </c>
    </row>
    <row r="373" spans="2:5" x14ac:dyDescent="0.3">
      <c r="B373">
        <v>12717</v>
      </c>
      <c r="C373">
        <v>151</v>
      </c>
      <c r="D373">
        <v>3</v>
      </c>
      <c r="E373">
        <v>1308.9100000000024</v>
      </c>
    </row>
    <row r="374" spans="2:5" x14ac:dyDescent="0.3">
      <c r="B374">
        <v>12718</v>
      </c>
      <c r="C374">
        <v>71</v>
      </c>
      <c r="D374">
        <v>1</v>
      </c>
      <c r="E374">
        <v>238.25</v>
      </c>
    </row>
    <row r="375" spans="2:5" x14ac:dyDescent="0.3">
      <c r="B375">
        <v>12719</v>
      </c>
      <c r="C375">
        <v>5</v>
      </c>
      <c r="D375">
        <v>2</v>
      </c>
      <c r="E375">
        <v>644.9500000000005</v>
      </c>
    </row>
    <row r="376" spans="2:5" x14ac:dyDescent="0.3">
      <c r="B376">
        <v>12720</v>
      </c>
      <c r="C376">
        <v>2</v>
      </c>
      <c r="D376">
        <v>30</v>
      </c>
      <c r="E376">
        <v>8260.6699999999473</v>
      </c>
    </row>
    <row r="377" spans="2:5" x14ac:dyDescent="0.3">
      <c r="B377">
        <v>12721</v>
      </c>
      <c r="C377">
        <v>31</v>
      </c>
      <c r="D377">
        <v>8</v>
      </c>
      <c r="E377">
        <v>4013.079999999984</v>
      </c>
    </row>
    <row r="378" spans="2:5" x14ac:dyDescent="0.3">
      <c r="B378">
        <v>12722</v>
      </c>
      <c r="C378">
        <v>85</v>
      </c>
      <c r="D378">
        <v>4</v>
      </c>
      <c r="E378">
        <v>997.62999999999943</v>
      </c>
    </row>
    <row r="379" spans="2:5" x14ac:dyDescent="0.3">
      <c r="B379">
        <v>12723</v>
      </c>
      <c r="C379">
        <v>3</v>
      </c>
      <c r="D379">
        <v>5</v>
      </c>
      <c r="E379">
        <v>725.06999999999982</v>
      </c>
    </row>
    <row r="380" spans="2:5" x14ac:dyDescent="0.3">
      <c r="B380">
        <v>12724</v>
      </c>
      <c r="C380">
        <v>5</v>
      </c>
      <c r="D380">
        <v>7</v>
      </c>
      <c r="E380">
        <v>2317.5199999999991</v>
      </c>
    </row>
    <row r="381" spans="2:5" x14ac:dyDescent="0.3">
      <c r="B381">
        <v>12725</v>
      </c>
      <c r="C381">
        <v>371</v>
      </c>
      <c r="D381">
        <v>4</v>
      </c>
      <c r="E381">
        <v>2694.5599999999977</v>
      </c>
    </row>
    <row r="382" spans="2:5" x14ac:dyDescent="0.3">
      <c r="B382">
        <v>12726</v>
      </c>
      <c r="C382">
        <v>28</v>
      </c>
      <c r="D382">
        <v>11</v>
      </c>
      <c r="E382">
        <v>4014.5999999999872</v>
      </c>
    </row>
    <row r="383" spans="2:5" x14ac:dyDescent="0.3">
      <c r="B383">
        <v>12727</v>
      </c>
      <c r="C383">
        <v>10</v>
      </c>
      <c r="D383">
        <v>10</v>
      </c>
      <c r="E383">
        <v>5679.5300000000061</v>
      </c>
    </row>
    <row r="384" spans="2:5" x14ac:dyDescent="0.3">
      <c r="B384">
        <v>12728</v>
      </c>
      <c r="C384">
        <v>71</v>
      </c>
      <c r="D384">
        <v>5</v>
      </c>
      <c r="E384">
        <v>1070.1699999999987</v>
      </c>
    </row>
    <row r="385" spans="2:5" x14ac:dyDescent="0.3">
      <c r="B385">
        <v>12729</v>
      </c>
      <c r="C385">
        <v>113</v>
      </c>
      <c r="D385">
        <v>1</v>
      </c>
      <c r="E385">
        <v>453.01000000000016</v>
      </c>
    </row>
    <row r="386" spans="2:5" x14ac:dyDescent="0.3">
      <c r="B386">
        <v>12730</v>
      </c>
      <c r="C386">
        <v>521</v>
      </c>
      <c r="D386">
        <v>1</v>
      </c>
      <c r="E386">
        <v>829.25000000000011</v>
      </c>
    </row>
    <row r="387" spans="2:5" x14ac:dyDescent="0.3">
      <c r="B387">
        <v>12731</v>
      </c>
      <c r="C387">
        <v>23</v>
      </c>
      <c r="D387">
        <v>17</v>
      </c>
      <c r="E387">
        <v>25775.710000000159</v>
      </c>
    </row>
    <row r="388" spans="2:5" x14ac:dyDescent="0.3">
      <c r="B388">
        <v>12732</v>
      </c>
      <c r="C388">
        <v>179</v>
      </c>
      <c r="D388">
        <v>1</v>
      </c>
      <c r="E388">
        <v>236.26000000000008</v>
      </c>
    </row>
    <row r="389" spans="2:5" x14ac:dyDescent="0.3">
      <c r="B389">
        <v>12733</v>
      </c>
      <c r="C389">
        <v>234</v>
      </c>
      <c r="D389">
        <v>4</v>
      </c>
      <c r="E389">
        <v>2424.8699999999963</v>
      </c>
    </row>
    <row r="390" spans="2:5" x14ac:dyDescent="0.3">
      <c r="B390">
        <v>12734</v>
      </c>
      <c r="C390">
        <v>352</v>
      </c>
      <c r="D390">
        <v>3</v>
      </c>
      <c r="E390">
        <v>639.64999999999975</v>
      </c>
    </row>
    <row r="391" spans="2:5" x14ac:dyDescent="0.3">
      <c r="B391">
        <v>12735</v>
      </c>
      <c r="C391">
        <v>315</v>
      </c>
      <c r="D391">
        <v>2</v>
      </c>
      <c r="E391">
        <v>779.56999999999982</v>
      </c>
    </row>
    <row r="392" spans="2:5" x14ac:dyDescent="0.3">
      <c r="B392">
        <v>12736</v>
      </c>
      <c r="C392">
        <v>332</v>
      </c>
      <c r="D392">
        <v>1</v>
      </c>
      <c r="E392">
        <v>234</v>
      </c>
    </row>
    <row r="393" spans="2:5" x14ac:dyDescent="0.3">
      <c r="B393">
        <v>12737</v>
      </c>
      <c r="C393">
        <v>498</v>
      </c>
      <c r="D393">
        <v>2</v>
      </c>
      <c r="E393">
        <v>3710.5</v>
      </c>
    </row>
    <row r="394" spans="2:5" x14ac:dyDescent="0.3">
      <c r="B394">
        <v>12738</v>
      </c>
      <c r="C394">
        <v>372</v>
      </c>
      <c r="D394">
        <v>1</v>
      </c>
      <c r="E394">
        <v>310.69999999999987</v>
      </c>
    </row>
    <row r="395" spans="2:5" x14ac:dyDescent="0.3">
      <c r="B395">
        <v>12739</v>
      </c>
      <c r="C395">
        <v>78</v>
      </c>
      <c r="D395">
        <v>4</v>
      </c>
      <c r="E395">
        <v>2726.7300000000041</v>
      </c>
    </row>
    <row r="396" spans="2:5" x14ac:dyDescent="0.3">
      <c r="B396">
        <v>12740</v>
      </c>
      <c r="C396">
        <v>63</v>
      </c>
      <c r="D396">
        <v>1</v>
      </c>
      <c r="E396">
        <v>427.60000000000025</v>
      </c>
    </row>
    <row r="397" spans="2:5" x14ac:dyDescent="0.3">
      <c r="B397">
        <v>12741</v>
      </c>
      <c r="C397">
        <v>529</v>
      </c>
      <c r="D397">
        <v>2</v>
      </c>
      <c r="E397">
        <v>406.07</v>
      </c>
    </row>
    <row r="398" spans="2:5" x14ac:dyDescent="0.3">
      <c r="B398">
        <v>12742</v>
      </c>
      <c r="C398">
        <v>625</v>
      </c>
      <c r="D398">
        <v>1</v>
      </c>
      <c r="E398">
        <v>1201.5200000000025</v>
      </c>
    </row>
    <row r="399" spans="2:5" x14ac:dyDescent="0.3">
      <c r="B399">
        <v>12743</v>
      </c>
      <c r="C399">
        <v>134</v>
      </c>
      <c r="D399">
        <v>2</v>
      </c>
      <c r="E399">
        <v>546.42999999999915</v>
      </c>
    </row>
    <row r="400" spans="2:5" x14ac:dyDescent="0.3">
      <c r="B400">
        <v>12744</v>
      </c>
      <c r="C400">
        <v>51</v>
      </c>
      <c r="D400">
        <v>11</v>
      </c>
      <c r="E400">
        <v>25317.059999999834</v>
      </c>
    </row>
    <row r="401" spans="2:5" x14ac:dyDescent="0.3">
      <c r="B401">
        <v>12745</v>
      </c>
      <c r="C401">
        <v>486</v>
      </c>
      <c r="D401">
        <v>3</v>
      </c>
      <c r="E401">
        <v>925.41</v>
      </c>
    </row>
    <row r="402" spans="2:5" x14ac:dyDescent="0.3">
      <c r="B402">
        <v>12746</v>
      </c>
      <c r="C402">
        <v>540</v>
      </c>
      <c r="D402">
        <v>1</v>
      </c>
      <c r="E402">
        <v>254.55000000000007</v>
      </c>
    </row>
    <row r="403" spans="2:5" x14ac:dyDescent="0.3">
      <c r="B403">
        <v>12747</v>
      </c>
      <c r="C403">
        <v>2</v>
      </c>
      <c r="D403">
        <v>26</v>
      </c>
      <c r="E403">
        <v>9276.5400000000263</v>
      </c>
    </row>
    <row r="404" spans="2:5" x14ac:dyDescent="0.3">
      <c r="B404">
        <v>12748</v>
      </c>
      <c r="C404">
        <v>0</v>
      </c>
      <c r="D404">
        <v>336</v>
      </c>
      <c r="E404">
        <v>56599.38999999201</v>
      </c>
    </row>
    <row r="405" spans="2:5" x14ac:dyDescent="0.3">
      <c r="B405">
        <v>12749</v>
      </c>
      <c r="C405">
        <v>3</v>
      </c>
      <c r="D405">
        <v>9</v>
      </c>
      <c r="E405">
        <v>6897.3600000000361</v>
      </c>
    </row>
    <row r="406" spans="2:5" x14ac:dyDescent="0.3">
      <c r="B406">
        <v>12750</v>
      </c>
      <c r="C406">
        <v>128</v>
      </c>
      <c r="D406">
        <v>1</v>
      </c>
      <c r="E406">
        <v>275.88000000000005</v>
      </c>
    </row>
    <row r="407" spans="2:5" x14ac:dyDescent="0.3">
      <c r="B407">
        <v>12751</v>
      </c>
      <c r="C407">
        <v>444</v>
      </c>
      <c r="D407">
        <v>1</v>
      </c>
      <c r="E407">
        <v>268.27000000000032</v>
      </c>
    </row>
    <row r="408" spans="2:5" x14ac:dyDescent="0.3">
      <c r="B408">
        <v>12752</v>
      </c>
      <c r="C408">
        <v>81</v>
      </c>
      <c r="D408">
        <v>1</v>
      </c>
      <c r="E408">
        <v>4366.78</v>
      </c>
    </row>
    <row r="409" spans="2:5" x14ac:dyDescent="0.3">
      <c r="B409">
        <v>12753</v>
      </c>
      <c r="C409">
        <v>22</v>
      </c>
      <c r="D409">
        <v>6</v>
      </c>
      <c r="E409">
        <v>21429.390000000047</v>
      </c>
    </row>
    <row r="410" spans="2:5" x14ac:dyDescent="0.3">
      <c r="B410">
        <v>12754</v>
      </c>
      <c r="C410">
        <v>235</v>
      </c>
      <c r="D410">
        <v>3</v>
      </c>
      <c r="E410">
        <v>3010.7399999999984</v>
      </c>
    </row>
    <row r="411" spans="2:5" x14ac:dyDescent="0.3">
      <c r="B411">
        <v>12755</v>
      </c>
      <c r="C411">
        <v>280</v>
      </c>
      <c r="D411">
        <v>11</v>
      </c>
      <c r="E411">
        <v>9030.6599999999926</v>
      </c>
    </row>
    <row r="412" spans="2:5" x14ac:dyDescent="0.3">
      <c r="B412">
        <v>12756</v>
      </c>
      <c r="C412">
        <v>86</v>
      </c>
      <c r="D412">
        <v>1</v>
      </c>
      <c r="E412">
        <v>112.08</v>
      </c>
    </row>
    <row r="413" spans="2:5" x14ac:dyDescent="0.3">
      <c r="B413">
        <v>12757</v>
      </c>
      <c r="C413">
        <v>15</v>
      </c>
      <c r="D413">
        <v>13</v>
      </c>
      <c r="E413">
        <v>7857.100000000034</v>
      </c>
    </row>
    <row r="414" spans="2:5" x14ac:dyDescent="0.3">
      <c r="B414">
        <v>12758</v>
      </c>
      <c r="C414">
        <v>116</v>
      </c>
      <c r="D414">
        <v>7</v>
      </c>
      <c r="E414">
        <v>9903.2400000000725</v>
      </c>
    </row>
    <row r="415" spans="2:5" x14ac:dyDescent="0.3">
      <c r="B415">
        <v>12759</v>
      </c>
      <c r="C415">
        <v>52</v>
      </c>
      <c r="D415">
        <v>8</v>
      </c>
      <c r="E415">
        <v>5020.7399999999916</v>
      </c>
    </row>
    <row r="416" spans="2:5" x14ac:dyDescent="0.3">
      <c r="B416">
        <v>12760</v>
      </c>
      <c r="C416">
        <v>455</v>
      </c>
      <c r="D416">
        <v>1</v>
      </c>
      <c r="E416">
        <v>347.80000000000013</v>
      </c>
    </row>
    <row r="417" spans="2:5" x14ac:dyDescent="0.3">
      <c r="B417">
        <v>12761</v>
      </c>
      <c r="C417">
        <v>457</v>
      </c>
      <c r="D417">
        <v>2</v>
      </c>
      <c r="E417">
        <v>782.95000000000027</v>
      </c>
    </row>
    <row r="418" spans="2:5" x14ac:dyDescent="0.3">
      <c r="B418">
        <v>12762</v>
      </c>
      <c r="C418">
        <v>7</v>
      </c>
      <c r="D418">
        <v>2</v>
      </c>
      <c r="E418">
        <v>1898.5200000000032</v>
      </c>
    </row>
    <row r="419" spans="2:5" x14ac:dyDescent="0.3">
      <c r="B419">
        <v>12763</v>
      </c>
      <c r="C419">
        <v>138</v>
      </c>
      <c r="D419">
        <v>2</v>
      </c>
      <c r="E419">
        <v>814.15999999999974</v>
      </c>
    </row>
    <row r="420" spans="2:5" x14ac:dyDescent="0.3">
      <c r="B420">
        <v>12764</v>
      </c>
      <c r="C420">
        <v>316</v>
      </c>
      <c r="D420">
        <v>1</v>
      </c>
      <c r="E420">
        <v>1693.8799999999999</v>
      </c>
    </row>
    <row r="421" spans="2:5" x14ac:dyDescent="0.3">
      <c r="B421">
        <v>12765</v>
      </c>
      <c r="C421">
        <v>472</v>
      </c>
      <c r="D421">
        <v>6</v>
      </c>
      <c r="E421">
        <v>1404.5800000000013</v>
      </c>
    </row>
    <row r="422" spans="2:5" x14ac:dyDescent="0.3">
      <c r="B422">
        <v>12766</v>
      </c>
      <c r="C422">
        <v>3</v>
      </c>
      <c r="D422">
        <v>9</v>
      </c>
      <c r="E422">
        <v>10068.279999999935</v>
      </c>
    </row>
    <row r="423" spans="2:5" x14ac:dyDescent="0.3">
      <c r="B423">
        <v>12767</v>
      </c>
      <c r="C423">
        <v>375</v>
      </c>
      <c r="D423">
        <v>1</v>
      </c>
      <c r="E423">
        <v>949.81999999999982</v>
      </c>
    </row>
    <row r="424" spans="2:5" x14ac:dyDescent="0.3">
      <c r="B424">
        <v>12768</v>
      </c>
      <c r="C424">
        <v>450</v>
      </c>
      <c r="D424">
        <v>1</v>
      </c>
      <c r="E424">
        <v>168.69000000000003</v>
      </c>
    </row>
    <row r="425" spans="2:5" x14ac:dyDescent="0.3">
      <c r="B425">
        <v>12769</v>
      </c>
      <c r="C425">
        <v>238</v>
      </c>
      <c r="D425">
        <v>1</v>
      </c>
      <c r="E425">
        <v>1143.5999999999995</v>
      </c>
    </row>
    <row r="426" spans="2:5" x14ac:dyDescent="0.3">
      <c r="B426">
        <v>12770</v>
      </c>
      <c r="C426">
        <v>210</v>
      </c>
      <c r="D426">
        <v>2</v>
      </c>
      <c r="E426">
        <v>3246.4499999999975</v>
      </c>
    </row>
    <row r="427" spans="2:5" x14ac:dyDescent="0.3">
      <c r="B427">
        <v>12771</v>
      </c>
      <c r="C427">
        <v>485</v>
      </c>
      <c r="D427">
        <v>1</v>
      </c>
      <c r="E427">
        <v>282.30000000000013</v>
      </c>
    </row>
    <row r="428" spans="2:5" x14ac:dyDescent="0.3">
      <c r="B428">
        <v>12772</v>
      </c>
      <c r="C428">
        <v>59</v>
      </c>
      <c r="D428">
        <v>1</v>
      </c>
      <c r="E428">
        <v>892.47000000000105</v>
      </c>
    </row>
    <row r="429" spans="2:5" x14ac:dyDescent="0.3">
      <c r="B429">
        <v>12773</v>
      </c>
      <c r="C429">
        <v>564</v>
      </c>
      <c r="D429">
        <v>1</v>
      </c>
      <c r="E429">
        <v>124.25</v>
      </c>
    </row>
    <row r="430" spans="2:5" x14ac:dyDescent="0.3">
      <c r="B430">
        <v>12774</v>
      </c>
      <c r="C430">
        <v>535</v>
      </c>
      <c r="D430">
        <v>1</v>
      </c>
      <c r="E430">
        <v>98.7</v>
      </c>
    </row>
    <row r="431" spans="2:5" x14ac:dyDescent="0.3">
      <c r="B431">
        <v>12775</v>
      </c>
      <c r="C431">
        <v>17</v>
      </c>
      <c r="D431">
        <v>7</v>
      </c>
      <c r="E431">
        <v>1686.1199999999983</v>
      </c>
    </row>
    <row r="432" spans="2:5" x14ac:dyDescent="0.3">
      <c r="B432">
        <v>12776</v>
      </c>
      <c r="C432">
        <v>667</v>
      </c>
      <c r="D432">
        <v>1</v>
      </c>
      <c r="E432">
        <v>55.5</v>
      </c>
    </row>
    <row r="433" spans="2:5" x14ac:dyDescent="0.3">
      <c r="B433">
        <v>12777</v>
      </c>
      <c r="C433">
        <v>457</v>
      </c>
      <c r="D433">
        <v>1</v>
      </c>
      <c r="E433">
        <v>519.45000000000027</v>
      </c>
    </row>
    <row r="434" spans="2:5" x14ac:dyDescent="0.3">
      <c r="B434">
        <v>12778</v>
      </c>
      <c r="C434">
        <v>19</v>
      </c>
      <c r="D434">
        <v>9</v>
      </c>
      <c r="E434">
        <v>1775.68</v>
      </c>
    </row>
    <row r="435" spans="2:5" x14ac:dyDescent="0.3">
      <c r="B435">
        <v>12779</v>
      </c>
      <c r="C435">
        <v>37</v>
      </c>
      <c r="D435">
        <v>14</v>
      </c>
      <c r="E435">
        <v>6722.2700000000141</v>
      </c>
    </row>
    <row r="436" spans="2:5" x14ac:dyDescent="0.3">
      <c r="B436">
        <v>12780</v>
      </c>
      <c r="C436">
        <v>598</v>
      </c>
      <c r="D436">
        <v>1</v>
      </c>
      <c r="E436">
        <v>337.39999999999992</v>
      </c>
    </row>
    <row r="437" spans="2:5" x14ac:dyDescent="0.3">
      <c r="B437">
        <v>12781</v>
      </c>
      <c r="C437">
        <v>63</v>
      </c>
      <c r="D437">
        <v>2</v>
      </c>
      <c r="E437">
        <v>826.74000000000024</v>
      </c>
    </row>
    <row r="438" spans="2:5" x14ac:dyDescent="0.3">
      <c r="B438">
        <v>12782</v>
      </c>
      <c r="C438">
        <v>4</v>
      </c>
      <c r="D438">
        <v>11</v>
      </c>
      <c r="E438">
        <v>4618.2399999999916</v>
      </c>
    </row>
    <row r="439" spans="2:5" x14ac:dyDescent="0.3">
      <c r="B439">
        <v>12783</v>
      </c>
      <c r="C439">
        <v>2</v>
      </c>
      <c r="D439">
        <v>6</v>
      </c>
      <c r="E439">
        <v>2225.9100000000026</v>
      </c>
    </row>
    <row r="440" spans="2:5" x14ac:dyDescent="0.3">
      <c r="B440">
        <v>12784</v>
      </c>
      <c r="C440">
        <v>9</v>
      </c>
      <c r="D440">
        <v>3</v>
      </c>
      <c r="E440">
        <v>1804.7500000000002</v>
      </c>
    </row>
    <row r="441" spans="2:5" x14ac:dyDescent="0.3">
      <c r="B441">
        <v>12785</v>
      </c>
      <c r="C441">
        <v>364</v>
      </c>
      <c r="D441">
        <v>3</v>
      </c>
      <c r="E441">
        <v>1100.400000000001</v>
      </c>
    </row>
    <row r="442" spans="2:5" x14ac:dyDescent="0.3">
      <c r="B442">
        <v>12786</v>
      </c>
      <c r="C442">
        <v>609</v>
      </c>
      <c r="D442">
        <v>1</v>
      </c>
      <c r="E442">
        <v>728.50000000000011</v>
      </c>
    </row>
    <row r="443" spans="2:5" x14ac:dyDescent="0.3">
      <c r="B443">
        <v>12787</v>
      </c>
      <c r="C443">
        <v>9</v>
      </c>
      <c r="D443">
        <v>4</v>
      </c>
      <c r="E443">
        <v>862.18000000000018</v>
      </c>
    </row>
    <row r="444" spans="2:5" x14ac:dyDescent="0.3">
      <c r="B444">
        <v>12788</v>
      </c>
      <c r="C444">
        <v>463</v>
      </c>
      <c r="D444">
        <v>4</v>
      </c>
      <c r="E444">
        <v>444.89999999999975</v>
      </c>
    </row>
    <row r="445" spans="2:5" x14ac:dyDescent="0.3">
      <c r="B445">
        <v>12789</v>
      </c>
      <c r="C445">
        <v>65</v>
      </c>
      <c r="D445">
        <v>3</v>
      </c>
      <c r="E445">
        <v>273.34999999999997</v>
      </c>
    </row>
    <row r="446" spans="2:5" x14ac:dyDescent="0.3">
      <c r="B446">
        <v>12790</v>
      </c>
      <c r="C446">
        <v>192</v>
      </c>
      <c r="D446">
        <v>2</v>
      </c>
      <c r="E446">
        <v>591.8499999999998</v>
      </c>
    </row>
    <row r="447" spans="2:5" x14ac:dyDescent="0.3">
      <c r="B447">
        <v>12791</v>
      </c>
      <c r="C447">
        <v>373</v>
      </c>
      <c r="D447">
        <v>6</v>
      </c>
      <c r="E447">
        <v>1056.1100000000004</v>
      </c>
    </row>
    <row r="448" spans="2:5" x14ac:dyDescent="0.3">
      <c r="B448">
        <v>12792</v>
      </c>
      <c r="C448">
        <v>256</v>
      </c>
      <c r="D448">
        <v>2</v>
      </c>
      <c r="E448">
        <v>827.00999999999976</v>
      </c>
    </row>
    <row r="449" spans="2:5" x14ac:dyDescent="0.3">
      <c r="B449">
        <v>12793</v>
      </c>
      <c r="C449">
        <v>334</v>
      </c>
      <c r="D449">
        <v>3</v>
      </c>
      <c r="E449">
        <v>1017.3300000000012</v>
      </c>
    </row>
    <row r="450" spans="2:5" x14ac:dyDescent="0.3">
      <c r="B450">
        <v>12794</v>
      </c>
      <c r="C450">
        <v>53</v>
      </c>
      <c r="D450">
        <v>2</v>
      </c>
      <c r="E450">
        <v>860.41000000000042</v>
      </c>
    </row>
    <row r="451" spans="2:5" x14ac:dyDescent="0.3">
      <c r="B451">
        <v>12795</v>
      </c>
      <c r="C451">
        <v>18</v>
      </c>
      <c r="D451">
        <v>1</v>
      </c>
      <c r="E451">
        <v>430.47999999999985</v>
      </c>
    </row>
    <row r="452" spans="2:5" x14ac:dyDescent="0.3">
      <c r="B452">
        <v>12796</v>
      </c>
      <c r="C452">
        <v>628</v>
      </c>
      <c r="D452">
        <v>1</v>
      </c>
      <c r="E452">
        <v>381</v>
      </c>
    </row>
    <row r="453" spans="2:5" x14ac:dyDescent="0.3">
      <c r="B453">
        <v>12797</v>
      </c>
      <c r="C453">
        <v>365</v>
      </c>
      <c r="D453">
        <v>2</v>
      </c>
      <c r="E453">
        <v>806.11000000000047</v>
      </c>
    </row>
    <row r="454" spans="2:5" x14ac:dyDescent="0.3">
      <c r="B454">
        <v>12798</v>
      </c>
      <c r="C454">
        <v>10</v>
      </c>
      <c r="D454">
        <v>4</v>
      </c>
      <c r="E454">
        <v>8510.9300000000148</v>
      </c>
    </row>
    <row r="455" spans="2:5" x14ac:dyDescent="0.3">
      <c r="B455">
        <v>12799</v>
      </c>
      <c r="C455">
        <v>529</v>
      </c>
      <c r="D455">
        <v>1</v>
      </c>
      <c r="E455">
        <v>219.34999999999994</v>
      </c>
    </row>
    <row r="456" spans="2:5" x14ac:dyDescent="0.3">
      <c r="B456">
        <v>12800</v>
      </c>
      <c r="C456">
        <v>470</v>
      </c>
      <c r="D456">
        <v>3</v>
      </c>
      <c r="E456">
        <v>584.24999999999989</v>
      </c>
    </row>
    <row r="457" spans="2:5" x14ac:dyDescent="0.3">
      <c r="B457">
        <v>12801</v>
      </c>
      <c r="C457">
        <v>500</v>
      </c>
      <c r="D457">
        <v>1</v>
      </c>
      <c r="E457">
        <v>1071.82</v>
      </c>
    </row>
    <row r="458" spans="2:5" x14ac:dyDescent="0.3">
      <c r="B458">
        <v>12802</v>
      </c>
      <c r="C458">
        <v>186</v>
      </c>
      <c r="D458">
        <v>7</v>
      </c>
      <c r="E458">
        <v>2416.420000000001</v>
      </c>
    </row>
    <row r="459" spans="2:5" x14ac:dyDescent="0.3">
      <c r="B459">
        <v>12803</v>
      </c>
      <c r="C459">
        <v>393</v>
      </c>
      <c r="D459">
        <v>1</v>
      </c>
      <c r="E459">
        <v>1092.8099999999995</v>
      </c>
    </row>
    <row r="460" spans="2:5" x14ac:dyDescent="0.3">
      <c r="B460">
        <v>12804</v>
      </c>
      <c r="C460">
        <v>465</v>
      </c>
      <c r="D460">
        <v>2</v>
      </c>
      <c r="E460">
        <v>327.02000000000032</v>
      </c>
    </row>
    <row r="461" spans="2:5" x14ac:dyDescent="0.3">
      <c r="B461">
        <v>12805</v>
      </c>
      <c r="C461">
        <v>381</v>
      </c>
      <c r="D461">
        <v>4</v>
      </c>
      <c r="E461">
        <v>1434.9499999999987</v>
      </c>
    </row>
    <row r="462" spans="2:5" x14ac:dyDescent="0.3">
      <c r="B462">
        <v>12806</v>
      </c>
      <c r="C462">
        <v>435</v>
      </c>
      <c r="D462">
        <v>4</v>
      </c>
      <c r="E462">
        <v>2878.9599999999991</v>
      </c>
    </row>
    <row r="463" spans="2:5" x14ac:dyDescent="0.3">
      <c r="B463">
        <v>12807</v>
      </c>
      <c r="C463">
        <v>383</v>
      </c>
      <c r="D463">
        <v>1</v>
      </c>
      <c r="E463">
        <v>330.35</v>
      </c>
    </row>
    <row r="464" spans="2:5" x14ac:dyDescent="0.3">
      <c r="B464">
        <v>12808</v>
      </c>
      <c r="C464">
        <v>36</v>
      </c>
      <c r="D464">
        <v>5</v>
      </c>
      <c r="E464">
        <v>906.09999999999923</v>
      </c>
    </row>
    <row r="465" spans="2:5" x14ac:dyDescent="0.3">
      <c r="B465">
        <v>12809</v>
      </c>
      <c r="C465">
        <v>177</v>
      </c>
      <c r="D465">
        <v>3</v>
      </c>
      <c r="E465">
        <v>1755.9400000000019</v>
      </c>
    </row>
    <row r="466" spans="2:5" x14ac:dyDescent="0.3">
      <c r="B466">
        <v>12810</v>
      </c>
      <c r="C466">
        <v>534</v>
      </c>
      <c r="D466">
        <v>2</v>
      </c>
      <c r="E466">
        <v>534.9899999999999</v>
      </c>
    </row>
    <row r="467" spans="2:5" x14ac:dyDescent="0.3">
      <c r="B467">
        <v>12811</v>
      </c>
      <c r="C467">
        <v>260</v>
      </c>
      <c r="D467">
        <v>5</v>
      </c>
      <c r="E467">
        <v>1033.900000000001</v>
      </c>
    </row>
    <row r="468" spans="2:5" x14ac:dyDescent="0.3">
      <c r="B468">
        <v>12812</v>
      </c>
      <c r="C468">
        <v>44</v>
      </c>
      <c r="D468">
        <v>1</v>
      </c>
      <c r="E468">
        <v>229.6399999999999</v>
      </c>
    </row>
    <row r="469" spans="2:5" x14ac:dyDescent="0.3">
      <c r="B469">
        <v>12813</v>
      </c>
      <c r="C469">
        <v>501</v>
      </c>
      <c r="D469">
        <v>3</v>
      </c>
      <c r="E469">
        <v>1687.8000000000015</v>
      </c>
    </row>
    <row r="470" spans="2:5" x14ac:dyDescent="0.3">
      <c r="B470">
        <v>12814</v>
      </c>
      <c r="C470">
        <v>101</v>
      </c>
      <c r="D470">
        <v>1</v>
      </c>
      <c r="E470">
        <v>125.92</v>
      </c>
    </row>
    <row r="471" spans="2:5" x14ac:dyDescent="0.3">
      <c r="B471">
        <v>12815</v>
      </c>
      <c r="C471">
        <v>147</v>
      </c>
      <c r="D471">
        <v>2</v>
      </c>
      <c r="E471">
        <v>1063.4599999999996</v>
      </c>
    </row>
    <row r="472" spans="2:5" x14ac:dyDescent="0.3">
      <c r="B472">
        <v>12816</v>
      </c>
      <c r="C472">
        <v>95</v>
      </c>
      <c r="D472">
        <v>2</v>
      </c>
      <c r="E472">
        <v>572.20000000000027</v>
      </c>
    </row>
    <row r="473" spans="2:5" x14ac:dyDescent="0.3">
      <c r="B473">
        <v>12817</v>
      </c>
      <c r="C473">
        <v>281</v>
      </c>
      <c r="D473">
        <v>3</v>
      </c>
      <c r="E473">
        <v>690.97999999999968</v>
      </c>
    </row>
    <row r="474" spans="2:5" x14ac:dyDescent="0.3">
      <c r="B474">
        <v>12818</v>
      </c>
      <c r="C474">
        <v>261</v>
      </c>
      <c r="D474">
        <v>1</v>
      </c>
      <c r="E474">
        <v>1542.0800000000004</v>
      </c>
    </row>
    <row r="475" spans="2:5" x14ac:dyDescent="0.3">
      <c r="B475">
        <v>12819</v>
      </c>
      <c r="C475">
        <v>458</v>
      </c>
      <c r="D475">
        <v>1</v>
      </c>
      <c r="E475">
        <v>540.51999999999987</v>
      </c>
    </row>
    <row r="476" spans="2:5" x14ac:dyDescent="0.3">
      <c r="B476">
        <v>12820</v>
      </c>
      <c r="C476">
        <v>3</v>
      </c>
      <c r="D476">
        <v>11</v>
      </c>
      <c r="E476">
        <v>2689.5200000000045</v>
      </c>
    </row>
    <row r="477" spans="2:5" x14ac:dyDescent="0.3">
      <c r="B477">
        <v>12821</v>
      </c>
      <c r="C477">
        <v>214</v>
      </c>
      <c r="D477">
        <v>2</v>
      </c>
      <c r="E477">
        <v>220.80000000000004</v>
      </c>
    </row>
    <row r="478" spans="2:5" x14ac:dyDescent="0.3">
      <c r="B478">
        <v>12822</v>
      </c>
      <c r="C478">
        <v>70</v>
      </c>
      <c r="D478">
        <v>2</v>
      </c>
      <c r="E478">
        <v>948.87999999999954</v>
      </c>
    </row>
    <row r="479" spans="2:5" x14ac:dyDescent="0.3">
      <c r="B479">
        <v>12823</v>
      </c>
      <c r="C479">
        <v>74</v>
      </c>
      <c r="D479">
        <v>18</v>
      </c>
      <c r="E479">
        <v>6501.5</v>
      </c>
    </row>
    <row r="480" spans="2:5" x14ac:dyDescent="0.3">
      <c r="B480">
        <v>12824</v>
      </c>
      <c r="C480">
        <v>59</v>
      </c>
      <c r="D480">
        <v>1</v>
      </c>
      <c r="E480">
        <v>397.12000000000006</v>
      </c>
    </row>
    <row r="481" spans="2:5" x14ac:dyDescent="0.3">
      <c r="B481">
        <v>12825</v>
      </c>
      <c r="C481">
        <v>521</v>
      </c>
      <c r="D481">
        <v>2</v>
      </c>
      <c r="E481">
        <v>518.63000000000045</v>
      </c>
    </row>
    <row r="482" spans="2:5" x14ac:dyDescent="0.3">
      <c r="B482">
        <v>12826</v>
      </c>
      <c r="C482">
        <v>2</v>
      </c>
      <c r="D482">
        <v>12</v>
      </c>
      <c r="E482">
        <v>2955.7499999999995</v>
      </c>
    </row>
    <row r="483" spans="2:5" x14ac:dyDescent="0.3">
      <c r="B483">
        <v>12827</v>
      </c>
      <c r="C483">
        <v>5</v>
      </c>
      <c r="D483">
        <v>3</v>
      </c>
      <c r="E483">
        <v>430.1500000000002</v>
      </c>
    </row>
    <row r="484" spans="2:5" x14ac:dyDescent="0.3">
      <c r="B484">
        <v>12828</v>
      </c>
      <c r="C484">
        <v>2</v>
      </c>
      <c r="D484">
        <v>6</v>
      </c>
      <c r="E484">
        <v>1018.7099999999992</v>
      </c>
    </row>
    <row r="485" spans="2:5" x14ac:dyDescent="0.3">
      <c r="B485">
        <v>12829</v>
      </c>
      <c r="C485">
        <v>336</v>
      </c>
      <c r="D485">
        <v>3</v>
      </c>
      <c r="E485">
        <v>385.30000000000013</v>
      </c>
    </row>
    <row r="486" spans="2:5" x14ac:dyDescent="0.3">
      <c r="B486">
        <v>12830</v>
      </c>
      <c r="C486">
        <v>37</v>
      </c>
      <c r="D486">
        <v>6</v>
      </c>
      <c r="E486">
        <v>6814.6400000000067</v>
      </c>
    </row>
    <row r="487" spans="2:5" x14ac:dyDescent="0.3">
      <c r="B487">
        <v>12831</v>
      </c>
      <c r="C487">
        <v>262</v>
      </c>
      <c r="D487">
        <v>3</v>
      </c>
      <c r="E487">
        <v>451.11</v>
      </c>
    </row>
    <row r="488" spans="2:5" x14ac:dyDescent="0.3">
      <c r="B488">
        <v>12832</v>
      </c>
      <c r="C488">
        <v>32</v>
      </c>
      <c r="D488">
        <v>2</v>
      </c>
      <c r="E488">
        <v>383.03000000000014</v>
      </c>
    </row>
    <row r="489" spans="2:5" x14ac:dyDescent="0.3">
      <c r="B489">
        <v>12833</v>
      </c>
      <c r="C489">
        <v>145</v>
      </c>
      <c r="D489">
        <v>1</v>
      </c>
      <c r="E489">
        <v>417.37999999999988</v>
      </c>
    </row>
    <row r="490" spans="2:5" x14ac:dyDescent="0.3">
      <c r="B490">
        <v>12834</v>
      </c>
      <c r="C490">
        <v>282</v>
      </c>
      <c r="D490">
        <v>1</v>
      </c>
      <c r="E490">
        <v>312.38000000000005</v>
      </c>
    </row>
    <row r="491" spans="2:5" x14ac:dyDescent="0.3">
      <c r="B491">
        <v>12835</v>
      </c>
      <c r="C491">
        <v>427</v>
      </c>
      <c r="D491">
        <v>41</v>
      </c>
      <c r="E491">
        <v>6043.3100000000477</v>
      </c>
    </row>
    <row r="492" spans="2:5" x14ac:dyDescent="0.3">
      <c r="B492">
        <v>12836</v>
      </c>
      <c r="C492">
        <v>59</v>
      </c>
      <c r="D492">
        <v>15</v>
      </c>
      <c r="E492">
        <v>6585.620000000069</v>
      </c>
    </row>
    <row r="493" spans="2:5" x14ac:dyDescent="0.3">
      <c r="B493">
        <v>12837</v>
      </c>
      <c r="C493">
        <v>173</v>
      </c>
      <c r="D493">
        <v>2</v>
      </c>
      <c r="E493">
        <v>688.41000000000156</v>
      </c>
    </row>
    <row r="494" spans="2:5" x14ac:dyDescent="0.3">
      <c r="B494">
        <v>12838</v>
      </c>
      <c r="C494">
        <v>33</v>
      </c>
      <c r="D494">
        <v>10</v>
      </c>
      <c r="E494">
        <v>3398.4799999999859</v>
      </c>
    </row>
    <row r="495" spans="2:5" x14ac:dyDescent="0.3">
      <c r="B495">
        <v>12839</v>
      </c>
      <c r="C495">
        <v>2</v>
      </c>
      <c r="D495">
        <v>26</v>
      </c>
      <c r="E495">
        <v>10071.730000000114</v>
      </c>
    </row>
    <row r="496" spans="2:5" x14ac:dyDescent="0.3">
      <c r="B496">
        <v>12840</v>
      </c>
      <c r="C496">
        <v>143</v>
      </c>
      <c r="D496">
        <v>7</v>
      </c>
      <c r="E496">
        <v>4041.9699999999825</v>
      </c>
    </row>
    <row r="497" spans="2:5" x14ac:dyDescent="0.3">
      <c r="B497">
        <v>12841</v>
      </c>
      <c r="C497">
        <v>4</v>
      </c>
      <c r="D497">
        <v>40</v>
      </c>
      <c r="E497">
        <v>7540.6799999999967</v>
      </c>
    </row>
    <row r="498" spans="2:5" x14ac:dyDescent="0.3">
      <c r="B498">
        <v>12842</v>
      </c>
      <c r="C498">
        <v>70</v>
      </c>
      <c r="D498">
        <v>4</v>
      </c>
      <c r="E498">
        <v>1917.9900000000009</v>
      </c>
    </row>
    <row r="499" spans="2:5" x14ac:dyDescent="0.3">
      <c r="B499">
        <v>12843</v>
      </c>
      <c r="C499">
        <v>65</v>
      </c>
      <c r="D499">
        <v>30</v>
      </c>
      <c r="E499">
        <v>6588.4099999999844</v>
      </c>
    </row>
    <row r="500" spans="2:5" x14ac:dyDescent="0.3">
      <c r="B500">
        <v>12844</v>
      </c>
      <c r="C500">
        <v>29</v>
      </c>
      <c r="D500">
        <v>4</v>
      </c>
      <c r="E500">
        <v>648.599999999999</v>
      </c>
    </row>
    <row r="501" spans="2:5" x14ac:dyDescent="0.3">
      <c r="B501">
        <v>12845</v>
      </c>
      <c r="C501">
        <v>267</v>
      </c>
      <c r="D501">
        <v>4</v>
      </c>
      <c r="E501">
        <v>354.09000000000009</v>
      </c>
    </row>
    <row r="502" spans="2:5" x14ac:dyDescent="0.3">
      <c r="B502">
        <v>12846</v>
      </c>
      <c r="C502">
        <v>682</v>
      </c>
      <c r="D502">
        <v>1</v>
      </c>
      <c r="E502">
        <v>15.58</v>
      </c>
    </row>
    <row r="503" spans="2:5" x14ac:dyDescent="0.3">
      <c r="B503">
        <v>12847</v>
      </c>
      <c r="C503">
        <v>22</v>
      </c>
      <c r="D503">
        <v>2</v>
      </c>
      <c r="E503">
        <v>1636.8999999999965</v>
      </c>
    </row>
    <row r="504" spans="2:5" x14ac:dyDescent="0.3">
      <c r="B504">
        <v>12848</v>
      </c>
      <c r="C504">
        <v>675</v>
      </c>
      <c r="D504">
        <v>1</v>
      </c>
      <c r="E504">
        <v>207.99999999999997</v>
      </c>
    </row>
    <row r="505" spans="2:5" x14ac:dyDescent="0.3">
      <c r="B505">
        <v>12849</v>
      </c>
      <c r="C505">
        <v>31</v>
      </c>
      <c r="D505">
        <v>6</v>
      </c>
      <c r="E505">
        <v>3090.5599999999981</v>
      </c>
    </row>
    <row r="506" spans="2:5" x14ac:dyDescent="0.3">
      <c r="B506">
        <v>12850</v>
      </c>
      <c r="C506">
        <v>445</v>
      </c>
      <c r="D506">
        <v>1</v>
      </c>
      <c r="E506">
        <v>330</v>
      </c>
    </row>
    <row r="507" spans="2:5" x14ac:dyDescent="0.3">
      <c r="B507">
        <v>12851</v>
      </c>
      <c r="C507">
        <v>96</v>
      </c>
      <c r="D507">
        <v>2</v>
      </c>
      <c r="E507">
        <v>284.13000000000068</v>
      </c>
    </row>
    <row r="508" spans="2:5" x14ac:dyDescent="0.3">
      <c r="B508">
        <v>12852</v>
      </c>
      <c r="C508">
        <v>294</v>
      </c>
      <c r="D508">
        <v>1</v>
      </c>
      <c r="E508">
        <v>311.55000000000007</v>
      </c>
    </row>
    <row r="509" spans="2:5" x14ac:dyDescent="0.3">
      <c r="B509">
        <v>12853</v>
      </c>
      <c r="C509">
        <v>134</v>
      </c>
      <c r="D509">
        <v>11</v>
      </c>
      <c r="E509">
        <v>3907.4999999999991</v>
      </c>
    </row>
    <row r="510" spans="2:5" x14ac:dyDescent="0.3">
      <c r="B510">
        <v>12854</v>
      </c>
      <c r="C510">
        <v>78</v>
      </c>
      <c r="D510">
        <v>7</v>
      </c>
      <c r="E510">
        <v>2994.0200000000109</v>
      </c>
    </row>
    <row r="511" spans="2:5" x14ac:dyDescent="0.3">
      <c r="B511">
        <v>12855</v>
      </c>
      <c r="C511">
        <v>372</v>
      </c>
      <c r="D511">
        <v>4</v>
      </c>
      <c r="E511">
        <v>650.94000000000028</v>
      </c>
    </row>
    <row r="512" spans="2:5" x14ac:dyDescent="0.3">
      <c r="B512">
        <v>12856</v>
      </c>
      <c r="C512">
        <v>7</v>
      </c>
      <c r="D512">
        <v>6</v>
      </c>
      <c r="E512">
        <v>2179.9300000000076</v>
      </c>
    </row>
    <row r="513" spans="2:5" x14ac:dyDescent="0.3">
      <c r="B513">
        <v>12857</v>
      </c>
      <c r="C513">
        <v>210</v>
      </c>
      <c r="D513">
        <v>6</v>
      </c>
      <c r="E513">
        <v>3688.0000000000005</v>
      </c>
    </row>
    <row r="514" spans="2:5" x14ac:dyDescent="0.3">
      <c r="B514">
        <v>12858</v>
      </c>
      <c r="C514">
        <v>383</v>
      </c>
      <c r="D514">
        <v>1</v>
      </c>
      <c r="E514">
        <v>177.92000000000004</v>
      </c>
    </row>
    <row r="515" spans="2:5" x14ac:dyDescent="0.3">
      <c r="B515">
        <v>12859</v>
      </c>
      <c r="C515">
        <v>458</v>
      </c>
      <c r="D515">
        <v>1</v>
      </c>
      <c r="E515">
        <v>575.10000000000014</v>
      </c>
    </row>
    <row r="516" spans="2:5" x14ac:dyDescent="0.3">
      <c r="B516">
        <v>12860</v>
      </c>
      <c r="C516">
        <v>693</v>
      </c>
      <c r="D516">
        <v>1</v>
      </c>
      <c r="E516">
        <v>55.47000000000002</v>
      </c>
    </row>
    <row r="517" spans="2:5" x14ac:dyDescent="0.3">
      <c r="B517">
        <v>12861</v>
      </c>
      <c r="C517">
        <v>619</v>
      </c>
      <c r="D517">
        <v>1</v>
      </c>
      <c r="E517">
        <v>68.25</v>
      </c>
    </row>
    <row r="518" spans="2:5" x14ac:dyDescent="0.3">
      <c r="B518">
        <v>12862</v>
      </c>
      <c r="C518">
        <v>425</v>
      </c>
      <c r="D518">
        <v>2</v>
      </c>
      <c r="E518">
        <v>1008.3199999999963</v>
      </c>
    </row>
    <row r="519" spans="2:5" x14ac:dyDescent="0.3">
      <c r="B519">
        <v>12863</v>
      </c>
      <c r="C519">
        <v>52</v>
      </c>
      <c r="D519">
        <v>6</v>
      </c>
      <c r="E519">
        <v>2792.5500000000015</v>
      </c>
    </row>
    <row r="520" spans="2:5" x14ac:dyDescent="0.3">
      <c r="B520">
        <v>12864</v>
      </c>
      <c r="C520">
        <v>138</v>
      </c>
      <c r="D520">
        <v>2</v>
      </c>
      <c r="E520">
        <v>299.57</v>
      </c>
    </row>
    <row r="521" spans="2:5" x14ac:dyDescent="0.3">
      <c r="B521">
        <v>12865</v>
      </c>
      <c r="C521">
        <v>26</v>
      </c>
      <c r="D521">
        <v>4</v>
      </c>
      <c r="E521">
        <v>3323.4699999999839</v>
      </c>
    </row>
    <row r="522" spans="2:5" x14ac:dyDescent="0.3">
      <c r="B522">
        <v>12866</v>
      </c>
      <c r="C522">
        <v>283</v>
      </c>
      <c r="D522">
        <v>3</v>
      </c>
      <c r="E522">
        <v>1227.3500000000001</v>
      </c>
    </row>
    <row r="523" spans="2:5" x14ac:dyDescent="0.3">
      <c r="B523">
        <v>12867</v>
      </c>
      <c r="C523">
        <v>26</v>
      </c>
      <c r="D523">
        <v>13</v>
      </c>
      <c r="E523">
        <v>7913.2900000000309</v>
      </c>
    </row>
    <row r="524" spans="2:5" x14ac:dyDescent="0.3">
      <c r="B524">
        <v>12868</v>
      </c>
      <c r="C524">
        <v>185</v>
      </c>
      <c r="D524">
        <v>8</v>
      </c>
      <c r="E524">
        <v>2247.0599999999981</v>
      </c>
    </row>
    <row r="525" spans="2:5" x14ac:dyDescent="0.3">
      <c r="B525">
        <v>12869</v>
      </c>
      <c r="C525">
        <v>681</v>
      </c>
      <c r="D525">
        <v>1</v>
      </c>
      <c r="E525">
        <v>337.67</v>
      </c>
    </row>
    <row r="526" spans="2:5" x14ac:dyDescent="0.3">
      <c r="B526">
        <v>12870</v>
      </c>
      <c r="C526">
        <v>375</v>
      </c>
      <c r="D526">
        <v>3</v>
      </c>
      <c r="E526">
        <v>1676.95</v>
      </c>
    </row>
    <row r="527" spans="2:5" x14ac:dyDescent="0.3">
      <c r="B527">
        <v>12871</v>
      </c>
      <c r="C527">
        <v>84</v>
      </c>
      <c r="D527">
        <v>3</v>
      </c>
      <c r="E527">
        <v>744.02000000000021</v>
      </c>
    </row>
    <row r="528" spans="2:5" x14ac:dyDescent="0.3">
      <c r="B528">
        <v>12872</v>
      </c>
      <c r="C528">
        <v>326</v>
      </c>
      <c r="D528">
        <v>12</v>
      </c>
      <c r="E528">
        <v>3685.4899999999916</v>
      </c>
    </row>
    <row r="529" spans="2:5" x14ac:dyDescent="0.3">
      <c r="B529">
        <v>12873</v>
      </c>
      <c r="C529">
        <v>282</v>
      </c>
      <c r="D529">
        <v>3</v>
      </c>
      <c r="E529">
        <v>2027.3000000000013</v>
      </c>
    </row>
    <row r="530" spans="2:5" x14ac:dyDescent="0.3">
      <c r="B530">
        <v>12874</v>
      </c>
      <c r="C530">
        <v>385</v>
      </c>
      <c r="D530">
        <v>2</v>
      </c>
      <c r="E530">
        <v>948.41999999999882</v>
      </c>
    </row>
    <row r="531" spans="2:5" x14ac:dyDescent="0.3">
      <c r="B531">
        <v>12875</v>
      </c>
      <c r="C531">
        <v>143</v>
      </c>
      <c r="D531">
        <v>5</v>
      </c>
      <c r="E531">
        <v>1356.99</v>
      </c>
    </row>
    <row r="532" spans="2:5" x14ac:dyDescent="0.3">
      <c r="B532">
        <v>12876</v>
      </c>
      <c r="C532">
        <v>57</v>
      </c>
      <c r="D532">
        <v>4</v>
      </c>
      <c r="E532">
        <v>4081.7900000000022</v>
      </c>
    </row>
    <row r="533" spans="2:5" x14ac:dyDescent="0.3">
      <c r="B533">
        <v>12877</v>
      </c>
      <c r="C533">
        <v>3</v>
      </c>
      <c r="D533">
        <v>20</v>
      </c>
      <c r="E533">
        <v>2955.1700000000069</v>
      </c>
    </row>
    <row r="534" spans="2:5" x14ac:dyDescent="0.3">
      <c r="B534">
        <v>12878</v>
      </c>
      <c r="C534">
        <v>236</v>
      </c>
      <c r="D534">
        <v>2</v>
      </c>
      <c r="E534">
        <v>854.99000000000024</v>
      </c>
    </row>
    <row r="535" spans="2:5" x14ac:dyDescent="0.3">
      <c r="B535">
        <v>12879</v>
      </c>
      <c r="C535">
        <v>44</v>
      </c>
      <c r="D535">
        <v>3</v>
      </c>
      <c r="E535">
        <v>573.22000000000014</v>
      </c>
    </row>
    <row r="536" spans="2:5" x14ac:dyDescent="0.3">
      <c r="B536">
        <v>12880</v>
      </c>
      <c r="C536">
        <v>381</v>
      </c>
      <c r="D536">
        <v>2</v>
      </c>
      <c r="E536">
        <v>640.13000000000068</v>
      </c>
    </row>
    <row r="537" spans="2:5" x14ac:dyDescent="0.3">
      <c r="B537">
        <v>12881</v>
      </c>
      <c r="C537">
        <v>275</v>
      </c>
      <c r="D537">
        <v>1</v>
      </c>
      <c r="E537">
        <v>298</v>
      </c>
    </row>
    <row r="538" spans="2:5" x14ac:dyDescent="0.3">
      <c r="B538">
        <v>12882</v>
      </c>
      <c r="C538">
        <v>9</v>
      </c>
      <c r="D538">
        <v>2</v>
      </c>
      <c r="E538">
        <v>1463.0400000000006</v>
      </c>
    </row>
    <row r="539" spans="2:5" x14ac:dyDescent="0.3">
      <c r="B539">
        <v>12883</v>
      </c>
      <c r="C539">
        <v>24</v>
      </c>
      <c r="D539">
        <v>4</v>
      </c>
      <c r="E539">
        <v>703.47000000000037</v>
      </c>
    </row>
    <row r="540" spans="2:5" x14ac:dyDescent="0.3">
      <c r="B540">
        <v>12884</v>
      </c>
      <c r="C540">
        <v>88</v>
      </c>
      <c r="D540">
        <v>1</v>
      </c>
      <c r="E540">
        <v>309.05</v>
      </c>
    </row>
    <row r="541" spans="2:5" x14ac:dyDescent="0.3">
      <c r="B541">
        <v>12885</v>
      </c>
      <c r="C541">
        <v>63</v>
      </c>
      <c r="D541">
        <v>3</v>
      </c>
      <c r="E541">
        <v>1175.2200000000009</v>
      </c>
    </row>
    <row r="542" spans="2:5" x14ac:dyDescent="0.3">
      <c r="B542">
        <v>12886</v>
      </c>
      <c r="C542">
        <v>67</v>
      </c>
      <c r="D542">
        <v>2</v>
      </c>
      <c r="E542">
        <v>1378.399999999998</v>
      </c>
    </row>
    <row r="543" spans="2:5" x14ac:dyDescent="0.3">
      <c r="B543">
        <v>12887</v>
      </c>
      <c r="C543">
        <v>383</v>
      </c>
      <c r="D543">
        <v>1</v>
      </c>
      <c r="E543">
        <v>222.40000000000006</v>
      </c>
    </row>
    <row r="544" spans="2:5" x14ac:dyDescent="0.3">
      <c r="B544">
        <v>12888</v>
      </c>
      <c r="C544">
        <v>214</v>
      </c>
      <c r="D544">
        <v>2</v>
      </c>
      <c r="E544">
        <v>354.12</v>
      </c>
    </row>
    <row r="545" spans="2:5" x14ac:dyDescent="0.3">
      <c r="B545">
        <v>12889</v>
      </c>
      <c r="C545">
        <v>381</v>
      </c>
      <c r="D545">
        <v>4</v>
      </c>
      <c r="E545">
        <v>385.46000000000021</v>
      </c>
    </row>
    <row r="546" spans="2:5" x14ac:dyDescent="0.3">
      <c r="B546">
        <v>12890</v>
      </c>
      <c r="C546">
        <v>24</v>
      </c>
      <c r="D546">
        <v>2</v>
      </c>
      <c r="E546">
        <v>717.27000000000044</v>
      </c>
    </row>
    <row r="547" spans="2:5" x14ac:dyDescent="0.3">
      <c r="B547">
        <v>12891</v>
      </c>
      <c r="C547">
        <v>185</v>
      </c>
      <c r="D547">
        <v>11</v>
      </c>
      <c r="E547">
        <v>840.5</v>
      </c>
    </row>
    <row r="548" spans="2:5" x14ac:dyDescent="0.3">
      <c r="B548">
        <v>12892</v>
      </c>
      <c r="C548">
        <v>396</v>
      </c>
      <c r="D548">
        <v>1</v>
      </c>
      <c r="E548">
        <v>263.38000000000005</v>
      </c>
    </row>
    <row r="549" spans="2:5" x14ac:dyDescent="0.3">
      <c r="B549">
        <v>12893</v>
      </c>
      <c r="C549">
        <v>30</v>
      </c>
      <c r="D549">
        <v>1</v>
      </c>
      <c r="E549">
        <v>188.14000000000007</v>
      </c>
    </row>
    <row r="550" spans="2:5" x14ac:dyDescent="0.3">
      <c r="B550">
        <v>12894</v>
      </c>
      <c r="C550">
        <v>575</v>
      </c>
      <c r="D550">
        <v>1</v>
      </c>
      <c r="E550">
        <v>157.34999999999997</v>
      </c>
    </row>
    <row r="551" spans="2:5" x14ac:dyDescent="0.3">
      <c r="B551">
        <v>12895</v>
      </c>
      <c r="C551">
        <v>42</v>
      </c>
      <c r="D551">
        <v>2</v>
      </c>
      <c r="E551">
        <v>372.80000000000013</v>
      </c>
    </row>
    <row r="552" spans="2:5" x14ac:dyDescent="0.3">
      <c r="B552">
        <v>12897</v>
      </c>
      <c r="C552">
        <v>204</v>
      </c>
      <c r="D552">
        <v>4</v>
      </c>
      <c r="E552">
        <v>514.25</v>
      </c>
    </row>
    <row r="553" spans="2:5" x14ac:dyDescent="0.3">
      <c r="B553">
        <v>12898</v>
      </c>
      <c r="C553">
        <v>463</v>
      </c>
      <c r="D553">
        <v>2</v>
      </c>
      <c r="E553">
        <v>310.95999999999992</v>
      </c>
    </row>
    <row r="554" spans="2:5" x14ac:dyDescent="0.3">
      <c r="B554">
        <v>12899</v>
      </c>
      <c r="C554">
        <v>413</v>
      </c>
      <c r="D554">
        <v>1</v>
      </c>
      <c r="E554">
        <v>366.39999999999992</v>
      </c>
    </row>
    <row r="555" spans="2:5" x14ac:dyDescent="0.3">
      <c r="B555">
        <v>12900</v>
      </c>
      <c r="C555">
        <v>422</v>
      </c>
      <c r="D555">
        <v>1</v>
      </c>
      <c r="E555">
        <v>340.33</v>
      </c>
    </row>
    <row r="556" spans="2:5" x14ac:dyDescent="0.3">
      <c r="B556">
        <v>12901</v>
      </c>
      <c r="C556">
        <v>8</v>
      </c>
      <c r="D556">
        <v>28</v>
      </c>
      <c r="E556">
        <v>17654.540000000026</v>
      </c>
    </row>
    <row r="557" spans="2:5" x14ac:dyDescent="0.3">
      <c r="B557">
        <v>12902</v>
      </c>
      <c r="C557">
        <v>264</v>
      </c>
      <c r="D557">
        <v>1</v>
      </c>
      <c r="E557">
        <v>138.68000000000004</v>
      </c>
    </row>
    <row r="558" spans="2:5" x14ac:dyDescent="0.3">
      <c r="B558">
        <v>12903</v>
      </c>
      <c r="C558">
        <v>428</v>
      </c>
      <c r="D558">
        <v>1</v>
      </c>
      <c r="E558">
        <v>833.52999999999952</v>
      </c>
    </row>
    <row r="559" spans="2:5" x14ac:dyDescent="0.3">
      <c r="B559">
        <v>12904</v>
      </c>
      <c r="C559">
        <v>18</v>
      </c>
      <c r="D559">
        <v>2</v>
      </c>
      <c r="E559">
        <v>509.58000000000095</v>
      </c>
    </row>
    <row r="560" spans="2:5" x14ac:dyDescent="0.3">
      <c r="B560">
        <v>12905</v>
      </c>
      <c r="C560">
        <v>576</v>
      </c>
      <c r="D560">
        <v>2</v>
      </c>
      <c r="E560">
        <v>1018.4199999999988</v>
      </c>
    </row>
    <row r="561" spans="2:5" x14ac:dyDescent="0.3">
      <c r="B561">
        <v>12906</v>
      </c>
      <c r="C561">
        <v>11</v>
      </c>
      <c r="D561">
        <v>5</v>
      </c>
      <c r="E561">
        <v>2919.8099999999981</v>
      </c>
    </row>
    <row r="562" spans="2:5" x14ac:dyDescent="0.3">
      <c r="B562">
        <v>12907</v>
      </c>
      <c r="C562">
        <v>395</v>
      </c>
      <c r="D562">
        <v>2</v>
      </c>
      <c r="E562">
        <v>508.90999999999991</v>
      </c>
    </row>
    <row r="563" spans="2:5" x14ac:dyDescent="0.3">
      <c r="B563">
        <v>12908</v>
      </c>
      <c r="C563">
        <v>176</v>
      </c>
      <c r="D563">
        <v>5</v>
      </c>
      <c r="E563">
        <v>1776</v>
      </c>
    </row>
    <row r="564" spans="2:5" x14ac:dyDescent="0.3">
      <c r="B564">
        <v>12909</v>
      </c>
      <c r="C564">
        <v>39</v>
      </c>
      <c r="D564">
        <v>8</v>
      </c>
      <c r="E564">
        <v>3103.1900000000019</v>
      </c>
    </row>
    <row r="565" spans="2:5" x14ac:dyDescent="0.3">
      <c r="B565">
        <v>12910</v>
      </c>
      <c r="C565">
        <v>23</v>
      </c>
      <c r="D565">
        <v>13</v>
      </c>
      <c r="E565">
        <v>5796.5200000000114</v>
      </c>
    </row>
    <row r="566" spans="2:5" x14ac:dyDescent="0.3">
      <c r="B566">
        <v>12911</v>
      </c>
      <c r="C566">
        <v>551</v>
      </c>
      <c r="D566">
        <v>1</v>
      </c>
      <c r="E566">
        <v>1680.46999999999</v>
      </c>
    </row>
    <row r="567" spans="2:5" x14ac:dyDescent="0.3">
      <c r="B567">
        <v>12912</v>
      </c>
      <c r="C567">
        <v>2</v>
      </c>
      <c r="D567">
        <v>5</v>
      </c>
      <c r="E567">
        <v>1662.3000000000002</v>
      </c>
    </row>
    <row r="568" spans="2:5" x14ac:dyDescent="0.3">
      <c r="B568">
        <v>12913</v>
      </c>
      <c r="C568">
        <v>4</v>
      </c>
      <c r="D568">
        <v>13</v>
      </c>
      <c r="E568">
        <v>6700.8599999999888</v>
      </c>
    </row>
    <row r="569" spans="2:5" x14ac:dyDescent="0.3">
      <c r="B569">
        <v>12914</v>
      </c>
      <c r="C569">
        <v>400</v>
      </c>
      <c r="D569">
        <v>1</v>
      </c>
      <c r="E569">
        <v>223.98000000000002</v>
      </c>
    </row>
    <row r="570" spans="2:5" x14ac:dyDescent="0.3">
      <c r="B570">
        <v>12915</v>
      </c>
      <c r="C570">
        <v>148</v>
      </c>
      <c r="D570">
        <v>4</v>
      </c>
      <c r="E570">
        <v>1174.7499999999998</v>
      </c>
    </row>
    <row r="571" spans="2:5" x14ac:dyDescent="0.3">
      <c r="B571">
        <v>12916</v>
      </c>
      <c r="C571">
        <v>138</v>
      </c>
      <c r="D571">
        <v>7</v>
      </c>
      <c r="E571">
        <v>4654.0200000000114</v>
      </c>
    </row>
    <row r="572" spans="2:5" x14ac:dyDescent="0.3">
      <c r="B572">
        <v>12917</v>
      </c>
      <c r="C572">
        <v>128</v>
      </c>
      <c r="D572">
        <v>6</v>
      </c>
      <c r="E572">
        <v>4359.2000000000025</v>
      </c>
    </row>
    <row r="573" spans="2:5" x14ac:dyDescent="0.3">
      <c r="B573">
        <v>12918</v>
      </c>
      <c r="C573">
        <v>626</v>
      </c>
      <c r="D573">
        <v>1</v>
      </c>
      <c r="E573">
        <v>10953.5</v>
      </c>
    </row>
    <row r="574" spans="2:5" x14ac:dyDescent="0.3">
      <c r="B574">
        <v>12919</v>
      </c>
      <c r="C574">
        <v>8</v>
      </c>
      <c r="D574">
        <v>6</v>
      </c>
      <c r="E574">
        <v>1335.190000000001</v>
      </c>
    </row>
    <row r="575" spans="2:5" x14ac:dyDescent="0.3">
      <c r="B575">
        <v>12920</v>
      </c>
      <c r="C575">
        <v>17</v>
      </c>
      <c r="D575">
        <v>4</v>
      </c>
      <c r="E575">
        <v>488.09000000000009</v>
      </c>
    </row>
    <row r="576" spans="2:5" x14ac:dyDescent="0.3">
      <c r="B576">
        <v>12921</v>
      </c>
      <c r="C576">
        <v>9</v>
      </c>
      <c r="D576">
        <v>74</v>
      </c>
      <c r="E576">
        <v>35921.039999999535</v>
      </c>
    </row>
    <row r="577" spans="2:5" x14ac:dyDescent="0.3">
      <c r="B577">
        <v>12922</v>
      </c>
      <c r="C577">
        <v>161</v>
      </c>
      <c r="D577">
        <v>1</v>
      </c>
      <c r="E577">
        <v>405.38000000000039</v>
      </c>
    </row>
    <row r="578" spans="2:5" x14ac:dyDescent="0.3">
      <c r="B578">
        <v>12923</v>
      </c>
      <c r="C578">
        <v>64</v>
      </c>
      <c r="D578">
        <v>3</v>
      </c>
      <c r="E578">
        <v>789.87000000000057</v>
      </c>
    </row>
    <row r="579" spans="2:5" x14ac:dyDescent="0.3">
      <c r="B579">
        <v>12924</v>
      </c>
      <c r="C579">
        <v>88</v>
      </c>
      <c r="D579">
        <v>12</v>
      </c>
      <c r="E579">
        <v>2469.3999999999965</v>
      </c>
    </row>
    <row r="580" spans="2:5" x14ac:dyDescent="0.3">
      <c r="B580">
        <v>12925</v>
      </c>
      <c r="C580">
        <v>4</v>
      </c>
      <c r="D580">
        <v>3</v>
      </c>
      <c r="E580">
        <v>729.33000000000084</v>
      </c>
    </row>
    <row r="581" spans="2:5" x14ac:dyDescent="0.3">
      <c r="B581">
        <v>12926</v>
      </c>
      <c r="C581">
        <v>411</v>
      </c>
      <c r="D581">
        <v>4</v>
      </c>
      <c r="E581">
        <v>1548.4600000000041</v>
      </c>
    </row>
    <row r="582" spans="2:5" x14ac:dyDescent="0.3">
      <c r="B582">
        <v>12927</v>
      </c>
      <c r="C582">
        <v>394</v>
      </c>
      <c r="D582">
        <v>1</v>
      </c>
      <c r="E582">
        <v>197.30999999999997</v>
      </c>
    </row>
    <row r="583" spans="2:5" x14ac:dyDescent="0.3">
      <c r="B583">
        <v>12928</v>
      </c>
      <c r="C583">
        <v>35</v>
      </c>
      <c r="D583">
        <v>12</v>
      </c>
      <c r="E583">
        <v>4304.8900000000112</v>
      </c>
    </row>
    <row r="584" spans="2:5" x14ac:dyDescent="0.3">
      <c r="B584">
        <v>12929</v>
      </c>
      <c r="C584">
        <v>311</v>
      </c>
      <c r="D584">
        <v>1</v>
      </c>
      <c r="E584">
        <v>117.85000000000001</v>
      </c>
    </row>
    <row r="585" spans="2:5" x14ac:dyDescent="0.3">
      <c r="B585">
        <v>12930</v>
      </c>
      <c r="C585">
        <v>78</v>
      </c>
      <c r="D585">
        <v>2</v>
      </c>
      <c r="E585">
        <v>415.79999999999995</v>
      </c>
    </row>
    <row r="586" spans="2:5" x14ac:dyDescent="0.3">
      <c r="B586">
        <v>12931</v>
      </c>
      <c r="C586">
        <v>21</v>
      </c>
      <c r="D586">
        <v>57</v>
      </c>
      <c r="E586">
        <v>92347.33999999988</v>
      </c>
    </row>
    <row r="587" spans="2:5" x14ac:dyDescent="0.3">
      <c r="B587">
        <v>12932</v>
      </c>
      <c r="C587">
        <v>539</v>
      </c>
      <c r="D587">
        <v>8</v>
      </c>
      <c r="E587">
        <v>1698.5599999999986</v>
      </c>
    </row>
    <row r="588" spans="2:5" x14ac:dyDescent="0.3">
      <c r="B588">
        <v>12933</v>
      </c>
      <c r="C588">
        <v>24</v>
      </c>
      <c r="D588">
        <v>8</v>
      </c>
      <c r="E588">
        <v>1687.029999999985</v>
      </c>
    </row>
    <row r="589" spans="2:5" x14ac:dyDescent="0.3">
      <c r="B589">
        <v>12934</v>
      </c>
      <c r="C589">
        <v>736</v>
      </c>
      <c r="D589">
        <v>1</v>
      </c>
      <c r="E589">
        <v>181.65</v>
      </c>
    </row>
    <row r="590" spans="2:5" x14ac:dyDescent="0.3">
      <c r="B590">
        <v>12935</v>
      </c>
      <c r="C590">
        <v>2</v>
      </c>
      <c r="D590">
        <v>15</v>
      </c>
      <c r="E590">
        <v>4243.8599999999906</v>
      </c>
    </row>
    <row r="591" spans="2:5" x14ac:dyDescent="0.3">
      <c r="B591">
        <v>12936</v>
      </c>
      <c r="C591">
        <v>17</v>
      </c>
      <c r="D591">
        <v>4</v>
      </c>
      <c r="E591">
        <v>1063.900000000001</v>
      </c>
    </row>
    <row r="592" spans="2:5" x14ac:dyDescent="0.3">
      <c r="B592">
        <v>12937</v>
      </c>
      <c r="C592">
        <v>15</v>
      </c>
      <c r="D592">
        <v>9</v>
      </c>
      <c r="E592">
        <v>3097.6099999999888</v>
      </c>
    </row>
    <row r="593" spans="2:5" x14ac:dyDescent="0.3">
      <c r="B593">
        <v>12938</v>
      </c>
      <c r="C593">
        <v>25</v>
      </c>
      <c r="D593">
        <v>1</v>
      </c>
      <c r="E593">
        <v>114.14</v>
      </c>
    </row>
    <row r="594" spans="2:5" x14ac:dyDescent="0.3">
      <c r="B594">
        <v>12939</v>
      </c>
      <c r="C594">
        <v>64</v>
      </c>
      <c r="D594">
        <v>20</v>
      </c>
      <c r="E594">
        <v>25264.800000000025</v>
      </c>
    </row>
    <row r="595" spans="2:5" x14ac:dyDescent="0.3">
      <c r="B595">
        <v>12940</v>
      </c>
      <c r="C595">
        <v>54</v>
      </c>
      <c r="D595">
        <v>2</v>
      </c>
      <c r="E595">
        <v>913.5399999999986</v>
      </c>
    </row>
    <row r="596" spans="2:5" x14ac:dyDescent="0.3">
      <c r="B596">
        <v>12941</v>
      </c>
      <c r="C596">
        <v>724</v>
      </c>
      <c r="D596">
        <v>1</v>
      </c>
      <c r="E596">
        <v>377.4899999999999</v>
      </c>
    </row>
    <row r="597" spans="2:5" x14ac:dyDescent="0.3">
      <c r="B597">
        <v>12942</v>
      </c>
      <c r="C597">
        <v>131</v>
      </c>
      <c r="D597">
        <v>3</v>
      </c>
      <c r="E597">
        <v>942.6499999999993</v>
      </c>
    </row>
    <row r="598" spans="2:5" x14ac:dyDescent="0.3">
      <c r="B598">
        <v>12943</v>
      </c>
      <c r="C598">
        <v>558</v>
      </c>
      <c r="D598">
        <v>2</v>
      </c>
      <c r="E598">
        <v>496.50000000000006</v>
      </c>
    </row>
    <row r="599" spans="2:5" x14ac:dyDescent="0.3">
      <c r="B599">
        <v>12944</v>
      </c>
      <c r="C599">
        <v>35</v>
      </c>
      <c r="D599">
        <v>2</v>
      </c>
      <c r="E599">
        <v>604.51</v>
      </c>
    </row>
    <row r="600" spans="2:5" x14ac:dyDescent="0.3">
      <c r="B600">
        <v>12945</v>
      </c>
      <c r="C600">
        <v>288</v>
      </c>
      <c r="D600">
        <v>2</v>
      </c>
      <c r="E600">
        <v>900.11000000000047</v>
      </c>
    </row>
    <row r="601" spans="2:5" x14ac:dyDescent="0.3">
      <c r="B601">
        <v>12946</v>
      </c>
      <c r="C601">
        <v>436</v>
      </c>
      <c r="D601">
        <v>1</v>
      </c>
      <c r="E601">
        <v>324.44999999999993</v>
      </c>
    </row>
    <row r="602" spans="2:5" x14ac:dyDescent="0.3">
      <c r="B602">
        <v>12947</v>
      </c>
      <c r="C602">
        <v>143</v>
      </c>
      <c r="D602">
        <v>6</v>
      </c>
      <c r="E602">
        <v>1908.0299999999986</v>
      </c>
    </row>
    <row r="603" spans="2:5" x14ac:dyDescent="0.3">
      <c r="B603">
        <v>12948</v>
      </c>
      <c r="C603">
        <v>16</v>
      </c>
      <c r="D603">
        <v>9</v>
      </c>
      <c r="E603">
        <v>2317.4299999999948</v>
      </c>
    </row>
    <row r="604" spans="2:5" x14ac:dyDescent="0.3">
      <c r="B604">
        <v>12949</v>
      </c>
      <c r="C604">
        <v>30</v>
      </c>
      <c r="D604">
        <v>22</v>
      </c>
      <c r="E604">
        <v>15526.699999999923</v>
      </c>
    </row>
    <row r="605" spans="2:5" x14ac:dyDescent="0.3">
      <c r="B605">
        <v>12950</v>
      </c>
      <c r="C605">
        <v>2</v>
      </c>
      <c r="D605">
        <v>3</v>
      </c>
      <c r="E605">
        <v>1843.0000000000002</v>
      </c>
    </row>
    <row r="606" spans="2:5" x14ac:dyDescent="0.3">
      <c r="B606">
        <v>12951</v>
      </c>
      <c r="C606">
        <v>8</v>
      </c>
      <c r="D606">
        <v>15</v>
      </c>
      <c r="E606">
        <v>3213.7199999999839</v>
      </c>
    </row>
    <row r="607" spans="2:5" x14ac:dyDescent="0.3">
      <c r="B607">
        <v>12952</v>
      </c>
      <c r="C607">
        <v>5</v>
      </c>
      <c r="D607">
        <v>4</v>
      </c>
      <c r="E607">
        <v>1387.7899999999977</v>
      </c>
    </row>
    <row r="608" spans="2:5" x14ac:dyDescent="0.3">
      <c r="B608">
        <v>12953</v>
      </c>
      <c r="C608">
        <v>9</v>
      </c>
      <c r="D608">
        <v>2</v>
      </c>
      <c r="E608">
        <v>828.81000000000006</v>
      </c>
    </row>
    <row r="609" spans="2:5" x14ac:dyDescent="0.3">
      <c r="B609">
        <v>12954</v>
      </c>
      <c r="C609">
        <v>638</v>
      </c>
      <c r="D609">
        <v>1</v>
      </c>
      <c r="E609">
        <v>162.45000000000002</v>
      </c>
    </row>
    <row r="610" spans="2:5" x14ac:dyDescent="0.3">
      <c r="B610">
        <v>12955</v>
      </c>
      <c r="C610">
        <v>1</v>
      </c>
      <c r="D610">
        <v>11</v>
      </c>
      <c r="E610">
        <v>4757.1600000000053</v>
      </c>
    </row>
    <row r="611" spans="2:5" x14ac:dyDescent="0.3">
      <c r="B611">
        <v>12956</v>
      </c>
      <c r="C611">
        <v>306</v>
      </c>
      <c r="D611">
        <v>4</v>
      </c>
      <c r="E611">
        <v>521.88999999999965</v>
      </c>
    </row>
    <row r="612" spans="2:5" x14ac:dyDescent="0.3">
      <c r="B612">
        <v>12957</v>
      </c>
      <c r="C612">
        <v>9</v>
      </c>
      <c r="D612">
        <v>13</v>
      </c>
      <c r="E612">
        <v>8706.9700000000885</v>
      </c>
    </row>
    <row r="613" spans="2:5" x14ac:dyDescent="0.3">
      <c r="B613">
        <v>12958</v>
      </c>
      <c r="C613">
        <v>400</v>
      </c>
      <c r="D613">
        <v>2</v>
      </c>
      <c r="E613">
        <v>539.49000000000069</v>
      </c>
    </row>
    <row r="614" spans="2:5" x14ac:dyDescent="0.3">
      <c r="B614">
        <v>12959</v>
      </c>
      <c r="C614">
        <v>484</v>
      </c>
      <c r="D614">
        <v>1</v>
      </c>
      <c r="E614">
        <v>150.95000000000002</v>
      </c>
    </row>
    <row r="615" spans="2:5" x14ac:dyDescent="0.3">
      <c r="B615">
        <v>12960</v>
      </c>
      <c r="C615">
        <v>413</v>
      </c>
      <c r="D615">
        <v>4</v>
      </c>
      <c r="E615">
        <v>1322.070000000002</v>
      </c>
    </row>
    <row r="616" spans="2:5" x14ac:dyDescent="0.3">
      <c r="B616">
        <v>12961</v>
      </c>
      <c r="C616">
        <v>379</v>
      </c>
      <c r="D616">
        <v>1</v>
      </c>
      <c r="E616">
        <v>211.98999999999995</v>
      </c>
    </row>
    <row r="617" spans="2:5" x14ac:dyDescent="0.3">
      <c r="B617">
        <v>12962</v>
      </c>
      <c r="C617">
        <v>7</v>
      </c>
      <c r="D617">
        <v>2</v>
      </c>
      <c r="E617">
        <v>266.38999999999993</v>
      </c>
    </row>
    <row r="618" spans="2:5" x14ac:dyDescent="0.3">
      <c r="B618">
        <v>12963</v>
      </c>
      <c r="C618">
        <v>8</v>
      </c>
      <c r="D618">
        <v>12</v>
      </c>
      <c r="E618">
        <v>3601.5900000000011</v>
      </c>
    </row>
    <row r="619" spans="2:5" x14ac:dyDescent="0.3">
      <c r="B619">
        <v>12964</v>
      </c>
      <c r="C619">
        <v>437</v>
      </c>
      <c r="D619">
        <v>1</v>
      </c>
      <c r="E619">
        <v>132.24000000000012</v>
      </c>
    </row>
    <row r="620" spans="2:5" x14ac:dyDescent="0.3">
      <c r="B620">
        <v>12965</v>
      </c>
      <c r="C620">
        <v>89</v>
      </c>
      <c r="D620">
        <v>1</v>
      </c>
      <c r="E620">
        <v>771.90999999999917</v>
      </c>
    </row>
    <row r="621" spans="2:5" x14ac:dyDescent="0.3">
      <c r="B621">
        <v>12966</v>
      </c>
      <c r="C621">
        <v>9</v>
      </c>
      <c r="D621">
        <v>1</v>
      </c>
      <c r="E621">
        <v>160.18000000000004</v>
      </c>
    </row>
    <row r="622" spans="2:5" x14ac:dyDescent="0.3">
      <c r="B622">
        <v>12967</v>
      </c>
      <c r="C622">
        <v>358</v>
      </c>
      <c r="D622">
        <v>3</v>
      </c>
      <c r="E622">
        <v>4306.92</v>
      </c>
    </row>
    <row r="623" spans="2:5" x14ac:dyDescent="0.3">
      <c r="B623">
        <v>12968</v>
      </c>
      <c r="C623">
        <v>112</v>
      </c>
      <c r="D623">
        <v>1</v>
      </c>
      <c r="E623">
        <v>135.94999999999999</v>
      </c>
    </row>
    <row r="624" spans="2:5" x14ac:dyDescent="0.3">
      <c r="B624">
        <v>12969</v>
      </c>
      <c r="C624">
        <v>602</v>
      </c>
      <c r="D624">
        <v>1</v>
      </c>
      <c r="E624">
        <v>122.45</v>
      </c>
    </row>
    <row r="625" spans="2:5" x14ac:dyDescent="0.3">
      <c r="B625">
        <v>12970</v>
      </c>
      <c r="C625">
        <v>7</v>
      </c>
      <c r="D625">
        <v>10</v>
      </c>
      <c r="E625">
        <v>1524.969999999985</v>
      </c>
    </row>
    <row r="626" spans="2:5" x14ac:dyDescent="0.3">
      <c r="B626">
        <v>12971</v>
      </c>
      <c r="C626">
        <v>3</v>
      </c>
      <c r="D626">
        <v>116</v>
      </c>
      <c r="E626">
        <v>15972.790000000035</v>
      </c>
    </row>
    <row r="627" spans="2:5" x14ac:dyDescent="0.3">
      <c r="B627">
        <v>12972</v>
      </c>
      <c r="C627">
        <v>413</v>
      </c>
      <c r="D627">
        <v>4</v>
      </c>
      <c r="E627">
        <v>1161.1999999999985</v>
      </c>
    </row>
    <row r="628" spans="2:5" x14ac:dyDescent="0.3">
      <c r="B628">
        <v>12973</v>
      </c>
      <c r="C628">
        <v>413</v>
      </c>
      <c r="D628">
        <v>1</v>
      </c>
      <c r="E628">
        <v>385.55000000000013</v>
      </c>
    </row>
    <row r="629" spans="2:5" x14ac:dyDescent="0.3">
      <c r="B629">
        <v>12974</v>
      </c>
      <c r="C629">
        <v>197</v>
      </c>
      <c r="D629">
        <v>2</v>
      </c>
      <c r="E629">
        <v>408.95000000000027</v>
      </c>
    </row>
    <row r="630" spans="2:5" x14ac:dyDescent="0.3">
      <c r="B630">
        <v>12975</v>
      </c>
      <c r="C630">
        <v>436</v>
      </c>
      <c r="D630">
        <v>6</v>
      </c>
      <c r="E630">
        <v>2100.089999999997</v>
      </c>
    </row>
    <row r="631" spans="2:5" x14ac:dyDescent="0.3">
      <c r="B631">
        <v>12976</v>
      </c>
      <c r="C631">
        <v>211</v>
      </c>
      <c r="D631">
        <v>8</v>
      </c>
      <c r="E631">
        <v>3156.3800000000037</v>
      </c>
    </row>
    <row r="632" spans="2:5" x14ac:dyDescent="0.3">
      <c r="B632">
        <v>12977</v>
      </c>
      <c r="C632">
        <v>156</v>
      </c>
      <c r="D632">
        <v>4</v>
      </c>
      <c r="E632">
        <v>517.63000000000022</v>
      </c>
    </row>
    <row r="633" spans="2:5" x14ac:dyDescent="0.3">
      <c r="B633">
        <v>12978</v>
      </c>
      <c r="C633">
        <v>385</v>
      </c>
      <c r="D633">
        <v>5</v>
      </c>
      <c r="E633">
        <v>2502.8200000000056</v>
      </c>
    </row>
    <row r="634" spans="2:5" x14ac:dyDescent="0.3">
      <c r="B634">
        <v>12979</v>
      </c>
      <c r="C634">
        <v>729</v>
      </c>
      <c r="D634">
        <v>1</v>
      </c>
      <c r="E634">
        <v>517.7000000000005</v>
      </c>
    </row>
    <row r="635" spans="2:5" x14ac:dyDescent="0.3">
      <c r="B635">
        <v>12980</v>
      </c>
      <c r="C635">
        <v>157</v>
      </c>
      <c r="D635">
        <v>21</v>
      </c>
      <c r="E635">
        <v>16245.780000000019</v>
      </c>
    </row>
    <row r="636" spans="2:5" x14ac:dyDescent="0.3">
      <c r="B636">
        <v>12981</v>
      </c>
      <c r="C636">
        <v>29</v>
      </c>
      <c r="D636">
        <v>2</v>
      </c>
      <c r="E636">
        <v>372.22</v>
      </c>
    </row>
    <row r="637" spans="2:5" x14ac:dyDescent="0.3">
      <c r="B637">
        <v>12982</v>
      </c>
      <c r="C637">
        <v>242</v>
      </c>
      <c r="D637">
        <v>8</v>
      </c>
      <c r="E637">
        <v>2744.8099999999981</v>
      </c>
    </row>
    <row r="638" spans="2:5" x14ac:dyDescent="0.3">
      <c r="B638">
        <v>12983</v>
      </c>
      <c r="C638">
        <v>598</v>
      </c>
      <c r="D638">
        <v>1</v>
      </c>
      <c r="E638">
        <v>490.07999999999993</v>
      </c>
    </row>
    <row r="639" spans="2:5" x14ac:dyDescent="0.3">
      <c r="B639">
        <v>12984</v>
      </c>
      <c r="C639">
        <v>18</v>
      </c>
      <c r="D639">
        <v>1</v>
      </c>
      <c r="E639">
        <v>97.5</v>
      </c>
    </row>
    <row r="640" spans="2:5" x14ac:dyDescent="0.3">
      <c r="B640">
        <v>12985</v>
      </c>
      <c r="C640">
        <v>0</v>
      </c>
      <c r="D640">
        <v>2</v>
      </c>
      <c r="E640">
        <v>1239.3800000000008</v>
      </c>
    </row>
    <row r="641" spans="2:5" x14ac:dyDescent="0.3">
      <c r="B641">
        <v>12986</v>
      </c>
      <c r="C641">
        <v>428</v>
      </c>
      <c r="D641">
        <v>10</v>
      </c>
      <c r="E641">
        <v>2729.8399999999988</v>
      </c>
    </row>
    <row r="642" spans="2:5" x14ac:dyDescent="0.3">
      <c r="B642">
        <v>12987</v>
      </c>
      <c r="C642">
        <v>73</v>
      </c>
      <c r="D642">
        <v>5</v>
      </c>
      <c r="E642">
        <v>1312.2100000000012</v>
      </c>
    </row>
    <row r="643" spans="2:5" x14ac:dyDescent="0.3">
      <c r="B643">
        <v>12988</v>
      </c>
      <c r="C643">
        <v>292</v>
      </c>
      <c r="D643">
        <v>1</v>
      </c>
      <c r="E643">
        <v>535.31999999999982</v>
      </c>
    </row>
    <row r="644" spans="2:5" x14ac:dyDescent="0.3">
      <c r="B644">
        <v>12989</v>
      </c>
      <c r="C644">
        <v>3</v>
      </c>
      <c r="D644">
        <v>33</v>
      </c>
      <c r="E644">
        <v>13551.75</v>
      </c>
    </row>
    <row r="645" spans="2:5" x14ac:dyDescent="0.3">
      <c r="B645">
        <v>12990</v>
      </c>
      <c r="C645">
        <v>31</v>
      </c>
      <c r="D645">
        <v>7</v>
      </c>
      <c r="E645">
        <v>955.50000000000011</v>
      </c>
    </row>
    <row r="646" spans="2:5" x14ac:dyDescent="0.3">
      <c r="B646">
        <v>12991</v>
      </c>
      <c r="C646">
        <v>23</v>
      </c>
      <c r="D646">
        <v>3</v>
      </c>
      <c r="E646">
        <v>764.81999999999982</v>
      </c>
    </row>
    <row r="647" spans="2:5" x14ac:dyDescent="0.3">
      <c r="B647">
        <v>12992</v>
      </c>
      <c r="C647">
        <v>725</v>
      </c>
      <c r="D647">
        <v>1</v>
      </c>
      <c r="E647">
        <v>93.350000000000009</v>
      </c>
    </row>
    <row r="648" spans="2:5" x14ac:dyDescent="0.3">
      <c r="B648">
        <v>12993</v>
      </c>
      <c r="C648">
        <v>23</v>
      </c>
      <c r="D648">
        <v>8</v>
      </c>
      <c r="E648">
        <v>1259.6300000000008</v>
      </c>
    </row>
    <row r="649" spans="2:5" x14ac:dyDescent="0.3">
      <c r="B649">
        <v>12994</v>
      </c>
      <c r="C649">
        <v>4</v>
      </c>
      <c r="D649">
        <v>3</v>
      </c>
      <c r="E649">
        <v>974.41999999999871</v>
      </c>
    </row>
    <row r="650" spans="2:5" x14ac:dyDescent="0.3">
      <c r="B650">
        <v>12995</v>
      </c>
      <c r="C650">
        <v>85</v>
      </c>
      <c r="D650">
        <v>1</v>
      </c>
      <c r="E650">
        <v>211.32000000000002</v>
      </c>
    </row>
    <row r="651" spans="2:5" x14ac:dyDescent="0.3">
      <c r="B651">
        <v>12996</v>
      </c>
      <c r="C651">
        <v>375</v>
      </c>
      <c r="D651">
        <v>1</v>
      </c>
      <c r="E651">
        <v>355.50000000000006</v>
      </c>
    </row>
    <row r="652" spans="2:5" x14ac:dyDescent="0.3">
      <c r="B652">
        <v>12997</v>
      </c>
      <c r="C652">
        <v>22</v>
      </c>
      <c r="D652">
        <v>8</v>
      </c>
      <c r="E652">
        <v>2110.9100000000017</v>
      </c>
    </row>
    <row r="653" spans="2:5" x14ac:dyDescent="0.3">
      <c r="B653">
        <v>12998</v>
      </c>
      <c r="C653">
        <v>492</v>
      </c>
      <c r="D653">
        <v>3</v>
      </c>
      <c r="E653">
        <v>920.08000000000129</v>
      </c>
    </row>
    <row r="654" spans="2:5" x14ac:dyDescent="0.3">
      <c r="B654">
        <v>12999</v>
      </c>
      <c r="C654">
        <v>196</v>
      </c>
      <c r="D654">
        <v>3</v>
      </c>
      <c r="E654">
        <v>455.87999999999971</v>
      </c>
    </row>
    <row r="655" spans="2:5" x14ac:dyDescent="0.3">
      <c r="B655">
        <v>13000</v>
      </c>
      <c r="C655">
        <v>106</v>
      </c>
      <c r="D655">
        <v>4</v>
      </c>
      <c r="E655">
        <v>1032.5</v>
      </c>
    </row>
    <row r="656" spans="2:5" x14ac:dyDescent="0.3">
      <c r="B656">
        <v>13001</v>
      </c>
      <c r="C656">
        <v>4</v>
      </c>
      <c r="D656">
        <v>33</v>
      </c>
      <c r="E656">
        <v>24172.100000000304</v>
      </c>
    </row>
    <row r="657" spans="2:5" x14ac:dyDescent="0.3">
      <c r="B657">
        <v>13002</v>
      </c>
      <c r="C657">
        <v>318</v>
      </c>
      <c r="D657">
        <v>3</v>
      </c>
      <c r="E657">
        <v>414.13000000000022</v>
      </c>
    </row>
    <row r="658" spans="2:5" x14ac:dyDescent="0.3">
      <c r="B658">
        <v>13003</v>
      </c>
      <c r="C658">
        <v>105</v>
      </c>
      <c r="D658">
        <v>3</v>
      </c>
      <c r="E658">
        <v>149.04999999999998</v>
      </c>
    </row>
    <row r="659" spans="2:5" x14ac:dyDescent="0.3">
      <c r="B659">
        <v>13004</v>
      </c>
      <c r="C659">
        <v>11</v>
      </c>
      <c r="D659">
        <v>36</v>
      </c>
      <c r="E659">
        <v>11650.849999999824</v>
      </c>
    </row>
    <row r="660" spans="2:5" x14ac:dyDescent="0.3">
      <c r="B660">
        <v>13005</v>
      </c>
      <c r="C660">
        <v>173</v>
      </c>
      <c r="D660">
        <v>4</v>
      </c>
      <c r="E660">
        <v>999.6800000000004</v>
      </c>
    </row>
    <row r="661" spans="2:5" x14ac:dyDescent="0.3">
      <c r="B661">
        <v>13006</v>
      </c>
      <c r="C661">
        <v>56</v>
      </c>
      <c r="D661">
        <v>1</v>
      </c>
      <c r="E661">
        <v>81.569999999999993</v>
      </c>
    </row>
    <row r="662" spans="2:5" x14ac:dyDescent="0.3">
      <c r="B662">
        <v>13007</v>
      </c>
      <c r="C662">
        <v>579</v>
      </c>
      <c r="D662">
        <v>1</v>
      </c>
      <c r="E662">
        <v>175.25</v>
      </c>
    </row>
    <row r="663" spans="2:5" x14ac:dyDescent="0.3">
      <c r="B663">
        <v>13008</v>
      </c>
      <c r="C663">
        <v>323</v>
      </c>
      <c r="D663">
        <v>3</v>
      </c>
      <c r="E663">
        <v>612.13</v>
      </c>
    </row>
    <row r="664" spans="2:5" x14ac:dyDescent="0.3">
      <c r="B664">
        <v>13009</v>
      </c>
      <c r="C664">
        <v>672</v>
      </c>
      <c r="D664">
        <v>1</v>
      </c>
      <c r="E664">
        <v>234</v>
      </c>
    </row>
    <row r="665" spans="2:5" x14ac:dyDescent="0.3">
      <c r="B665">
        <v>13010</v>
      </c>
      <c r="C665">
        <v>374</v>
      </c>
      <c r="D665">
        <v>2</v>
      </c>
      <c r="E665">
        <v>330.12</v>
      </c>
    </row>
    <row r="666" spans="2:5" x14ac:dyDescent="0.3">
      <c r="B666">
        <v>13011</v>
      </c>
      <c r="C666">
        <v>372</v>
      </c>
      <c r="D666">
        <v>1</v>
      </c>
      <c r="E666">
        <v>101.10000000000001</v>
      </c>
    </row>
    <row r="667" spans="2:5" x14ac:dyDescent="0.3">
      <c r="B667">
        <v>13012</v>
      </c>
      <c r="C667">
        <v>9</v>
      </c>
      <c r="D667">
        <v>11</v>
      </c>
      <c r="E667">
        <v>2972.830000000004</v>
      </c>
    </row>
    <row r="668" spans="2:5" x14ac:dyDescent="0.3">
      <c r="B668">
        <v>13013</v>
      </c>
      <c r="C668">
        <v>1</v>
      </c>
      <c r="D668">
        <v>29</v>
      </c>
      <c r="E668">
        <v>12625.770000000208</v>
      </c>
    </row>
    <row r="669" spans="2:5" x14ac:dyDescent="0.3">
      <c r="B669">
        <v>13014</v>
      </c>
      <c r="C669">
        <v>10</v>
      </c>
      <c r="D669">
        <v>11</v>
      </c>
      <c r="E669">
        <v>5381.0799999999972</v>
      </c>
    </row>
    <row r="670" spans="2:5" x14ac:dyDescent="0.3">
      <c r="B670">
        <v>13015</v>
      </c>
      <c r="C670">
        <v>53</v>
      </c>
      <c r="D670">
        <v>11</v>
      </c>
      <c r="E670">
        <v>6586.4199999999764</v>
      </c>
    </row>
    <row r="671" spans="2:5" x14ac:dyDescent="0.3">
      <c r="B671">
        <v>13016</v>
      </c>
      <c r="C671">
        <v>73</v>
      </c>
      <c r="D671">
        <v>3</v>
      </c>
      <c r="E671">
        <v>789.88999999999953</v>
      </c>
    </row>
    <row r="672" spans="2:5" x14ac:dyDescent="0.3">
      <c r="B672">
        <v>13017</v>
      </c>
      <c r="C672">
        <v>7</v>
      </c>
      <c r="D672">
        <v>1</v>
      </c>
      <c r="E672">
        <v>204</v>
      </c>
    </row>
    <row r="673" spans="2:5" x14ac:dyDescent="0.3">
      <c r="B673">
        <v>13018</v>
      </c>
      <c r="C673">
        <v>16</v>
      </c>
      <c r="D673">
        <v>35</v>
      </c>
      <c r="E673">
        <v>9763.1600000000853</v>
      </c>
    </row>
    <row r="674" spans="2:5" x14ac:dyDescent="0.3">
      <c r="B674">
        <v>13019</v>
      </c>
      <c r="C674">
        <v>379</v>
      </c>
      <c r="D674">
        <v>6</v>
      </c>
      <c r="E674">
        <v>1229.9499999999987</v>
      </c>
    </row>
    <row r="675" spans="2:5" x14ac:dyDescent="0.3">
      <c r="B675">
        <v>13020</v>
      </c>
      <c r="C675">
        <v>562</v>
      </c>
      <c r="D675">
        <v>2</v>
      </c>
      <c r="E675">
        <v>618.96</v>
      </c>
    </row>
    <row r="676" spans="2:5" x14ac:dyDescent="0.3">
      <c r="B676">
        <v>13021</v>
      </c>
      <c r="C676">
        <v>4</v>
      </c>
      <c r="D676">
        <v>17</v>
      </c>
      <c r="E676">
        <v>4887.2399999999925</v>
      </c>
    </row>
    <row r="677" spans="2:5" x14ac:dyDescent="0.3">
      <c r="B677">
        <v>13022</v>
      </c>
      <c r="C677">
        <v>429</v>
      </c>
      <c r="D677">
        <v>1</v>
      </c>
      <c r="E677">
        <v>65.3</v>
      </c>
    </row>
    <row r="678" spans="2:5" x14ac:dyDescent="0.3">
      <c r="B678">
        <v>13023</v>
      </c>
      <c r="C678">
        <v>64</v>
      </c>
      <c r="D678">
        <v>3</v>
      </c>
      <c r="E678">
        <v>1449.0299999999986</v>
      </c>
    </row>
    <row r="679" spans="2:5" x14ac:dyDescent="0.3">
      <c r="B679">
        <v>13024</v>
      </c>
      <c r="C679">
        <v>470</v>
      </c>
      <c r="D679">
        <v>2</v>
      </c>
      <c r="E679">
        <v>555.87000000000023</v>
      </c>
    </row>
    <row r="680" spans="2:5" x14ac:dyDescent="0.3">
      <c r="B680">
        <v>13025</v>
      </c>
      <c r="C680">
        <v>731</v>
      </c>
      <c r="D680">
        <v>1</v>
      </c>
      <c r="E680">
        <v>323.38999999999993</v>
      </c>
    </row>
    <row r="681" spans="2:5" x14ac:dyDescent="0.3">
      <c r="B681">
        <v>13026</v>
      </c>
      <c r="C681">
        <v>1</v>
      </c>
      <c r="D681">
        <v>9</v>
      </c>
      <c r="E681">
        <v>1733.08</v>
      </c>
    </row>
    <row r="682" spans="2:5" x14ac:dyDescent="0.3">
      <c r="B682">
        <v>13027</v>
      </c>
      <c r="C682">
        <v>113</v>
      </c>
      <c r="D682">
        <v>19</v>
      </c>
      <c r="E682">
        <v>17335.199999999972</v>
      </c>
    </row>
    <row r="683" spans="2:5" x14ac:dyDescent="0.3">
      <c r="B683">
        <v>13028</v>
      </c>
      <c r="C683">
        <v>22</v>
      </c>
      <c r="D683">
        <v>2</v>
      </c>
      <c r="E683">
        <v>661.31999999999982</v>
      </c>
    </row>
    <row r="684" spans="2:5" x14ac:dyDescent="0.3">
      <c r="B684">
        <v>13029</v>
      </c>
      <c r="C684">
        <v>30</v>
      </c>
      <c r="D684">
        <v>5</v>
      </c>
      <c r="E684">
        <v>1927.2999999999995</v>
      </c>
    </row>
    <row r="685" spans="2:5" x14ac:dyDescent="0.3">
      <c r="B685">
        <v>13030</v>
      </c>
      <c r="C685">
        <v>11</v>
      </c>
      <c r="D685">
        <v>2</v>
      </c>
      <c r="E685">
        <v>1227.2200000000007</v>
      </c>
    </row>
    <row r="686" spans="2:5" x14ac:dyDescent="0.3">
      <c r="B686">
        <v>13031</v>
      </c>
      <c r="C686">
        <v>407</v>
      </c>
      <c r="D686">
        <v>5</v>
      </c>
      <c r="E686">
        <v>3419.2700000000145</v>
      </c>
    </row>
    <row r="687" spans="2:5" x14ac:dyDescent="0.3">
      <c r="B687">
        <v>13032</v>
      </c>
      <c r="C687">
        <v>52</v>
      </c>
      <c r="D687">
        <v>9</v>
      </c>
      <c r="E687">
        <v>2843.5499999999988</v>
      </c>
    </row>
    <row r="688" spans="2:5" x14ac:dyDescent="0.3">
      <c r="B688">
        <v>13033</v>
      </c>
      <c r="C688">
        <v>357</v>
      </c>
      <c r="D688">
        <v>2</v>
      </c>
      <c r="E688">
        <v>220.55000000000004</v>
      </c>
    </row>
    <row r="689" spans="2:5" x14ac:dyDescent="0.3">
      <c r="B689">
        <v>13034</v>
      </c>
      <c r="C689">
        <v>54</v>
      </c>
      <c r="D689">
        <v>3</v>
      </c>
      <c r="E689">
        <v>922.68000000000018</v>
      </c>
    </row>
    <row r="690" spans="2:5" x14ac:dyDescent="0.3">
      <c r="B690">
        <v>13035</v>
      </c>
      <c r="C690">
        <v>73</v>
      </c>
      <c r="D690">
        <v>3</v>
      </c>
      <c r="E690">
        <v>1364.1999999999989</v>
      </c>
    </row>
    <row r="691" spans="2:5" x14ac:dyDescent="0.3">
      <c r="B691">
        <v>13036</v>
      </c>
      <c r="C691">
        <v>684</v>
      </c>
      <c r="D691">
        <v>1</v>
      </c>
      <c r="E691">
        <v>307.09999999999997</v>
      </c>
    </row>
    <row r="692" spans="2:5" x14ac:dyDescent="0.3">
      <c r="B692">
        <v>13037</v>
      </c>
      <c r="C692">
        <v>138</v>
      </c>
      <c r="D692">
        <v>12</v>
      </c>
      <c r="E692">
        <v>3914.9499999999853</v>
      </c>
    </row>
    <row r="693" spans="2:5" x14ac:dyDescent="0.3">
      <c r="B693">
        <v>13038</v>
      </c>
      <c r="C693">
        <v>80</v>
      </c>
      <c r="D693">
        <v>3</v>
      </c>
      <c r="E693">
        <v>908.45999999999935</v>
      </c>
    </row>
    <row r="694" spans="2:5" x14ac:dyDescent="0.3">
      <c r="B694">
        <v>13039</v>
      </c>
      <c r="C694">
        <v>584</v>
      </c>
      <c r="D694">
        <v>4</v>
      </c>
      <c r="E694">
        <v>1010.7300000000013</v>
      </c>
    </row>
    <row r="695" spans="2:5" x14ac:dyDescent="0.3">
      <c r="B695">
        <v>13040</v>
      </c>
      <c r="C695">
        <v>8</v>
      </c>
      <c r="D695">
        <v>2</v>
      </c>
      <c r="E695">
        <v>676.99000000000069</v>
      </c>
    </row>
    <row r="696" spans="2:5" x14ac:dyDescent="0.3">
      <c r="B696">
        <v>13041</v>
      </c>
      <c r="C696">
        <v>450</v>
      </c>
      <c r="D696">
        <v>4</v>
      </c>
      <c r="E696">
        <v>799.13000000000022</v>
      </c>
    </row>
    <row r="697" spans="2:5" x14ac:dyDescent="0.3">
      <c r="B697">
        <v>13042</v>
      </c>
      <c r="C697">
        <v>598</v>
      </c>
      <c r="D697">
        <v>3</v>
      </c>
      <c r="E697">
        <v>1556.5399999999986</v>
      </c>
    </row>
    <row r="698" spans="2:5" x14ac:dyDescent="0.3">
      <c r="B698">
        <v>13043</v>
      </c>
      <c r="C698">
        <v>273</v>
      </c>
      <c r="D698">
        <v>1</v>
      </c>
      <c r="E698">
        <v>516.42000000000007</v>
      </c>
    </row>
    <row r="699" spans="2:5" x14ac:dyDescent="0.3">
      <c r="B699">
        <v>13044</v>
      </c>
      <c r="C699">
        <v>291</v>
      </c>
      <c r="D699">
        <v>11</v>
      </c>
      <c r="E699">
        <v>4853.8999999999633</v>
      </c>
    </row>
    <row r="700" spans="2:5" x14ac:dyDescent="0.3">
      <c r="B700">
        <v>13045</v>
      </c>
      <c r="C700">
        <v>99</v>
      </c>
      <c r="D700">
        <v>3</v>
      </c>
      <c r="E700">
        <v>808.91999999999905</v>
      </c>
    </row>
    <row r="701" spans="2:5" x14ac:dyDescent="0.3">
      <c r="B701">
        <v>13046</v>
      </c>
      <c r="C701">
        <v>30</v>
      </c>
      <c r="D701">
        <v>3</v>
      </c>
      <c r="E701">
        <v>949.25000000000011</v>
      </c>
    </row>
    <row r="702" spans="2:5" x14ac:dyDescent="0.3">
      <c r="B702">
        <v>13047</v>
      </c>
      <c r="C702">
        <v>31</v>
      </c>
      <c r="D702">
        <v>24</v>
      </c>
      <c r="E702">
        <v>8795.1600000001145</v>
      </c>
    </row>
    <row r="703" spans="2:5" x14ac:dyDescent="0.3">
      <c r="B703">
        <v>13048</v>
      </c>
      <c r="C703">
        <v>14</v>
      </c>
      <c r="D703">
        <v>9</v>
      </c>
      <c r="E703">
        <v>4084.2099999999846</v>
      </c>
    </row>
    <row r="704" spans="2:5" x14ac:dyDescent="0.3">
      <c r="B704">
        <v>13049</v>
      </c>
      <c r="C704">
        <v>64</v>
      </c>
      <c r="D704">
        <v>4</v>
      </c>
      <c r="E704">
        <v>1408.2400000000005</v>
      </c>
    </row>
    <row r="705" spans="2:5" x14ac:dyDescent="0.3">
      <c r="B705">
        <v>13050</v>
      </c>
      <c r="C705">
        <v>14</v>
      </c>
      <c r="D705">
        <v>35</v>
      </c>
      <c r="E705">
        <v>12344.529999999839</v>
      </c>
    </row>
    <row r="706" spans="2:5" x14ac:dyDescent="0.3">
      <c r="B706">
        <v>13051</v>
      </c>
      <c r="C706">
        <v>578</v>
      </c>
      <c r="D706">
        <v>2</v>
      </c>
      <c r="E706">
        <v>155.80000000000001</v>
      </c>
    </row>
    <row r="707" spans="2:5" x14ac:dyDescent="0.3">
      <c r="B707">
        <v>13052</v>
      </c>
      <c r="C707">
        <v>212</v>
      </c>
      <c r="D707">
        <v>7</v>
      </c>
      <c r="E707">
        <v>3168.5300000000184</v>
      </c>
    </row>
    <row r="708" spans="2:5" x14ac:dyDescent="0.3">
      <c r="B708">
        <v>13053</v>
      </c>
      <c r="C708">
        <v>621</v>
      </c>
      <c r="D708">
        <v>1</v>
      </c>
      <c r="E708">
        <v>127.65000000000003</v>
      </c>
    </row>
    <row r="709" spans="2:5" x14ac:dyDescent="0.3">
      <c r="B709">
        <v>13055</v>
      </c>
      <c r="C709">
        <v>78</v>
      </c>
      <c r="D709">
        <v>4</v>
      </c>
      <c r="E709">
        <v>2321.1099999999915</v>
      </c>
    </row>
    <row r="710" spans="2:5" x14ac:dyDescent="0.3">
      <c r="B710">
        <v>13056</v>
      </c>
      <c r="C710">
        <v>551</v>
      </c>
      <c r="D710">
        <v>1</v>
      </c>
      <c r="E710">
        <v>209.48000000000005</v>
      </c>
    </row>
    <row r="711" spans="2:5" x14ac:dyDescent="0.3">
      <c r="B711">
        <v>13057</v>
      </c>
      <c r="C711">
        <v>530</v>
      </c>
      <c r="D711">
        <v>3</v>
      </c>
      <c r="E711">
        <v>722.09</v>
      </c>
    </row>
    <row r="712" spans="2:5" x14ac:dyDescent="0.3">
      <c r="B712">
        <v>13058</v>
      </c>
      <c r="C712">
        <v>24</v>
      </c>
      <c r="D712">
        <v>3</v>
      </c>
      <c r="E712">
        <v>271.40000000000003</v>
      </c>
    </row>
    <row r="713" spans="2:5" x14ac:dyDescent="0.3">
      <c r="B713">
        <v>13059</v>
      </c>
      <c r="C713">
        <v>249</v>
      </c>
      <c r="D713">
        <v>10</v>
      </c>
      <c r="E713">
        <v>2303.1699999999878</v>
      </c>
    </row>
    <row r="714" spans="2:5" x14ac:dyDescent="0.3">
      <c r="B714">
        <v>13060</v>
      </c>
      <c r="C714">
        <v>253</v>
      </c>
      <c r="D714">
        <v>1</v>
      </c>
      <c r="E714">
        <v>307.53000000000003</v>
      </c>
    </row>
    <row r="715" spans="2:5" x14ac:dyDescent="0.3">
      <c r="B715">
        <v>13061</v>
      </c>
      <c r="C715">
        <v>72</v>
      </c>
      <c r="D715">
        <v>1</v>
      </c>
      <c r="E715">
        <v>248.61000000000007</v>
      </c>
    </row>
    <row r="716" spans="2:5" x14ac:dyDescent="0.3">
      <c r="B716">
        <v>13062</v>
      </c>
      <c r="C716">
        <v>191</v>
      </c>
      <c r="D716">
        <v>1</v>
      </c>
      <c r="E716">
        <v>346.98</v>
      </c>
    </row>
    <row r="717" spans="2:5" x14ac:dyDescent="0.3">
      <c r="B717">
        <v>13063</v>
      </c>
      <c r="C717">
        <v>480</v>
      </c>
      <c r="D717">
        <v>1</v>
      </c>
      <c r="E717">
        <v>188.40000000000006</v>
      </c>
    </row>
    <row r="718" spans="2:5" x14ac:dyDescent="0.3">
      <c r="B718">
        <v>13064</v>
      </c>
      <c r="C718">
        <v>12</v>
      </c>
      <c r="D718">
        <v>6</v>
      </c>
      <c r="E718">
        <v>1680.74</v>
      </c>
    </row>
    <row r="719" spans="2:5" x14ac:dyDescent="0.3">
      <c r="B719">
        <v>13065</v>
      </c>
      <c r="C719">
        <v>373</v>
      </c>
      <c r="D719">
        <v>5</v>
      </c>
      <c r="E719">
        <v>1260.9099999999996</v>
      </c>
    </row>
    <row r="720" spans="2:5" x14ac:dyDescent="0.3">
      <c r="B720">
        <v>13066</v>
      </c>
      <c r="C720">
        <v>24</v>
      </c>
      <c r="D720">
        <v>2</v>
      </c>
      <c r="E720">
        <v>470.79999999999956</v>
      </c>
    </row>
    <row r="721" spans="2:5" x14ac:dyDescent="0.3">
      <c r="B721">
        <v>13067</v>
      </c>
      <c r="C721">
        <v>82</v>
      </c>
      <c r="D721">
        <v>3</v>
      </c>
      <c r="E721">
        <v>508.51000000000016</v>
      </c>
    </row>
    <row r="722" spans="2:5" x14ac:dyDescent="0.3">
      <c r="B722">
        <v>13068</v>
      </c>
      <c r="C722">
        <v>10</v>
      </c>
      <c r="D722">
        <v>2</v>
      </c>
      <c r="E722">
        <v>344</v>
      </c>
    </row>
    <row r="723" spans="2:5" x14ac:dyDescent="0.3">
      <c r="B723">
        <v>13069</v>
      </c>
      <c r="C723">
        <v>0</v>
      </c>
      <c r="D723">
        <v>38</v>
      </c>
      <c r="E723">
        <v>9683.1300000001083</v>
      </c>
    </row>
    <row r="724" spans="2:5" x14ac:dyDescent="0.3">
      <c r="B724">
        <v>13070</v>
      </c>
      <c r="C724">
        <v>192</v>
      </c>
      <c r="D724">
        <v>4</v>
      </c>
      <c r="E724">
        <v>751.70000000000039</v>
      </c>
    </row>
    <row r="725" spans="2:5" x14ac:dyDescent="0.3">
      <c r="B725">
        <v>13071</v>
      </c>
      <c r="C725">
        <v>612</v>
      </c>
      <c r="D725">
        <v>1</v>
      </c>
      <c r="E725">
        <v>129.22</v>
      </c>
    </row>
    <row r="726" spans="2:5" x14ac:dyDescent="0.3">
      <c r="B726">
        <v>13072</v>
      </c>
      <c r="C726">
        <v>266</v>
      </c>
      <c r="D726">
        <v>1</v>
      </c>
      <c r="E726">
        <v>177.15000000000006</v>
      </c>
    </row>
    <row r="727" spans="2:5" x14ac:dyDescent="0.3">
      <c r="B727">
        <v>13073</v>
      </c>
      <c r="C727">
        <v>411</v>
      </c>
      <c r="D727">
        <v>2</v>
      </c>
      <c r="E727">
        <v>418.08</v>
      </c>
    </row>
    <row r="728" spans="2:5" x14ac:dyDescent="0.3">
      <c r="B728">
        <v>13074</v>
      </c>
      <c r="C728">
        <v>511</v>
      </c>
      <c r="D728">
        <v>4</v>
      </c>
      <c r="E728">
        <v>1378.7400000000002</v>
      </c>
    </row>
    <row r="729" spans="2:5" x14ac:dyDescent="0.3">
      <c r="B729">
        <v>13075</v>
      </c>
      <c r="C729">
        <v>129</v>
      </c>
      <c r="D729">
        <v>1</v>
      </c>
      <c r="E729">
        <v>919.61000000000024</v>
      </c>
    </row>
    <row r="730" spans="2:5" x14ac:dyDescent="0.3">
      <c r="B730">
        <v>13076</v>
      </c>
      <c r="C730">
        <v>457</v>
      </c>
      <c r="D730">
        <v>1</v>
      </c>
      <c r="E730">
        <v>135.39999999999998</v>
      </c>
    </row>
    <row r="731" spans="2:5" x14ac:dyDescent="0.3">
      <c r="B731">
        <v>13077</v>
      </c>
      <c r="C731">
        <v>1</v>
      </c>
      <c r="D731">
        <v>11</v>
      </c>
      <c r="E731">
        <v>3064.6700000000133</v>
      </c>
    </row>
    <row r="732" spans="2:5" x14ac:dyDescent="0.3">
      <c r="B732">
        <v>13078</v>
      </c>
      <c r="C732">
        <v>3</v>
      </c>
      <c r="D732">
        <v>57</v>
      </c>
      <c r="E732">
        <v>29532.449999999568</v>
      </c>
    </row>
    <row r="733" spans="2:5" x14ac:dyDescent="0.3">
      <c r="B733">
        <v>13079</v>
      </c>
      <c r="C733">
        <v>4</v>
      </c>
      <c r="D733">
        <v>6</v>
      </c>
      <c r="E733">
        <v>419.18000000000006</v>
      </c>
    </row>
    <row r="734" spans="2:5" x14ac:dyDescent="0.3">
      <c r="B734">
        <v>13080</v>
      </c>
      <c r="C734">
        <v>179</v>
      </c>
      <c r="D734">
        <v>4</v>
      </c>
      <c r="E734">
        <v>280.72999999999996</v>
      </c>
    </row>
    <row r="735" spans="2:5" x14ac:dyDescent="0.3">
      <c r="B735">
        <v>13081</v>
      </c>
      <c r="C735">
        <v>11</v>
      </c>
      <c r="D735">
        <v>28</v>
      </c>
      <c r="E735">
        <v>59205.150000002606</v>
      </c>
    </row>
    <row r="736" spans="2:5" x14ac:dyDescent="0.3">
      <c r="B736">
        <v>13082</v>
      </c>
      <c r="C736">
        <v>126</v>
      </c>
      <c r="D736">
        <v>21</v>
      </c>
      <c r="E736">
        <v>7335.75</v>
      </c>
    </row>
    <row r="737" spans="2:5" x14ac:dyDescent="0.3">
      <c r="B737">
        <v>13083</v>
      </c>
      <c r="C737">
        <v>4</v>
      </c>
      <c r="D737">
        <v>3</v>
      </c>
      <c r="E737">
        <v>395.43000000000023</v>
      </c>
    </row>
    <row r="738" spans="2:5" x14ac:dyDescent="0.3">
      <c r="B738">
        <v>13084</v>
      </c>
      <c r="C738">
        <v>491</v>
      </c>
      <c r="D738">
        <v>1</v>
      </c>
      <c r="E738">
        <v>122.39999999999999</v>
      </c>
    </row>
    <row r="739" spans="2:5" x14ac:dyDescent="0.3">
      <c r="B739">
        <v>13085</v>
      </c>
      <c r="C739">
        <v>157</v>
      </c>
      <c r="D739">
        <v>8</v>
      </c>
      <c r="E739">
        <v>2433.2799999999993</v>
      </c>
    </row>
    <row r="740" spans="2:5" x14ac:dyDescent="0.3">
      <c r="B740">
        <v>13086</v>
      </c>
      <c r="C740">
        <v>382</v>
      </c>
      <c r="D740">
        <v>1</v>
      </c>
      <c r="E740">
        <v>439.33000000000021</v>
      </c>
    </row>
    <row r="741" spans="2:5" x14ac:dyDescent="0.3">
      <c r="B741">
        <v>13087</v>
      </c>
      <c r="C741">
        <v>726</v>
      </c>
      <c r="D741">
        <v>1</v>
      </c>
      <c r="E741">
        <v>313.64000000000004</v>
      </c>
    </row>
    <row r="742" spans="2:5" x14ac:dyDescent="0.3">
      <c r="B742">
        <v>13088</v>
      </c>
      <c r="C742">
        <v>417</v>
      </c>
      <c r="D742">
        <v>1</v>
      </c>
      <c r="E742">
        <v>236.11000000000004</v>
      </c>
    </row>
    <row r="743" spans="2:5" x14ac:dyDescent="0.3">
      <c r="B743">
        <v>13089</v>
      </c>
      <c r="C743">
        <v>2</v>
      </c>
      <c r="D743">
        <v>203</v>
      </c>
      <c r="E743">
        <v>116737.86000000933</v>
      </c>
    </row>
    <row r="744" spans="2:5" x14ac:dyDescent="0.3">
      <c r="B744">
        <v>13090</v>
      </c>
      <c r="C744">
        <v>8</v>
      </c>
      <c r="D744">
        <v>24</v>
      </c>
      <c r="E744">
        <v>14103.089999999947</v>
      </c>
    </row>
    <row r="745" spans="2:5" x14ac:dyDescent="0.3">
      <c r="B745">
        <v>13091</v>
      </c>
      <c r="C745">
        <v>28</v>
      </c>
      <c r="D745">
        <v>3</v>
      </c>
      <c r="E745">
        <v>2321.8200000000024</v>
      </c>
    </row>
    <row r="746" spans="2:5" x14ac:dyDescent="0.3">
      <c r="B746">
        <v>13092</v>
      </c>
      <c r="C746">
        <v>70</v>
      </c>
      <c r="D746">
        <v>12</v>
      </c>
      <c r="E746">
        <v>2140.2799999999988</v>
      </c>
    </row>
    <row r="747" spans="2:5" x14ac:dyDescent="0.3">
      <c r="B747">
        <v>13093</v>
      </c>
      <c r="C747">
        <v>275</v>
      </c>
      <c r="D747">
        <v>55</v>
      </c>
      <c r="E747">
        <v>54943.649999999019</v>
      </c>
    </row>
    <row r="748" spans="2:5" x14ac:dyDescent="0.3">
      <c r="B748">
        <v>13094</v>
      </c>
      <c r="C748">
        <v>21</v>
      </c>
      <c r="D748">
        <v>13</v>
      </c>
      <c r="E748">
        <v>2433.1199999999972</v>
      </c>
    </row>
    <row r="749" spans="2:5" x14ac:dyDescent="0.3">
      <c r="B749">
        <v>13095</v>
      </c>
      <c r="C749">
        <v>70</v>
      </c>
      <c r="D749">
        <v>1</v>
      </c>
      <c r="E749">
        <v>74.399999999999991</v>
      </c>
    </row>
    <row r="750" spans="2:5" x14ac:dyDescent="0.3">
      <c r="B750">
        <v>13096</v>
      </c>
      <c r="C750">
        <v>394</v>
      </c>
      <c r="D750">
        <v>1</v>
      </c>
      <c r="E750">
        <v>419.70000000000005</v>
      </c>
    </row>
    <row r="751" spans="2:5" x14ac:dyDescent="0.3">
      <c r="B751">
        <v>13097</v>
      </c>
      <c r="C751">
        <v>32</v>
      </c>
      <c r="D751">
        <v>28</v>
      </c>
      <c r="E751">
        <v>13389.220000000205</v>
      </c>
    </row>
    <row r="752" spans="2:5" x14ac:dyDescent="0.3">
      <c r="B752">
        <v>13098</v>
      </c>
      <c r="C752">
        <v>1</v>
      </c>
      <c r="D752">
        <v>28</v>
      </c>
      <c r="E752">
        <v>28882.439999999835</v>
      </c>
    </row>
    <row r="753" spans="2:5" x14ac:dyDescent="0.3">
      <c r="B753">
        <v>13099</v>
      </c>
      <c r="C753">
        <v>99</v>
      </c>
      <c r="D753">
        <v>1</v>
      </c>
      <c r="E753">
        <v>207.35999999999999</v>
      </c>
    </row>
    <row r="754" spans="2:5" x14ac:dyDescent="0.3">
      <c r="B754">
        <v>13101</v>
      </c>
      <c r="C754">
        <v>234</v>
      </c>
      <c r="D754">
        <v>4</v>
      </c>
      <c r="E754">
        <v>695.40000000000055</v>
      </c>
    </row>
    <row r="755" spans="2:5" x14ac:dyDescent="0.3">
      <c r="B755">
        <v>13102</v>
      </c>
      <c r="C755">
        <v>1</v>
      </c>
      <c r="D755">
        <v>37</v>
      </c>
      <c r="E755">
        <v>11696.919999999942</v>
      </c>
    </row>
    <row r="756" spans="2:5" x14ac:dyDescent="0.3">
      <c r="B756">
        <v>13103</v>
      </c>
      <c r="C756">
        <v>39</v>
      </c>
      <c r="D756">
        <v>3</v>
      </c>
      <c r="E756">
        <v>709.63999999999976</v>
      </c>
    </row>
    <row r="757" spans="2:5" x14ac:dyDescent="0.3">
      <c r="B757">
        <v>13104</v>
      </c>
      <c r="C757">
        <v>3</v>
      </c>
      <c r="D757">
        <v>9</v>
      </c>
      <c r="E757">
        <v>1709.0999999999992</v>
      </c>
    </row>
    <row r="758" spans="2:5" x14ac:dyDescent="0.3">
      <c r="B758">
        <v>13105</v>
      </c>
      <c r="C758">
        <v>436</v>
      </c>
      <c r="D758">
        <v>1</v>
      </c>
      <c r="E758">
        <v>72</v>
      </c>
    </row>
    <row r="759" spans="2:5" x14ac:dyDescent="0.3">
      <c r="B759">
        <v>13106</v>
      </c>
      <c r="C759">
        <v>133</v>
      </c>
      <c r="D759">
        <v>2</v>
      </c>
      <c r="E759">
        <v>603.46</v>
      </c>
    </row>
    <row r="760" spans="2:5" x14ac:dyDescent="0.3">
      <c r="B760">
        <v>13107</v>
      </c>
      <c r="C760">
        <v>44</v>
      </c>
      <c r="D760">
        <v>9</v>
      </c>
      <c r="E760">
        <v>5253.0699999999797</v>
      </c>
    </row>
    <row r="761" spans="2:5" x14ac:dyDescent="0.3">
      <c r="B761">
        <v>13108</v>
      </c>
      <c r="C761">
        <v>372</v>
      </c>
      <c r="D761">
        <v>2</v>
      </c>
      <c r="E761">
        <v>1098.5199999999991</v>
      </c>
    </row>
    <row r="762" spans="2:5" x14ac:dyDescent="0.3">
      <c r="B762">
        <v>13109</v>
      </c>
      <c r="C762">
        <v>59</v>
      </c>
      <c r="D762">
        <v>3</v>
      </c>
      <c r="E762">
        <v>1134.0299999999993</v>
      </c>
    </row>
    <row r="763" spans="2:5" x14ac:dyDescent="0.3">
      <c r="B763">
        <v>13110</v>
      </c>
      <c r="C763">
        <v>31</v>
      </c>
      <c r="D763">
        <v>12</v>
      </c>
      <c r="E763">
        <v>2957.470000000003</v>
      </c>
    </row>
    <row r="764" spans="2:5" x14ac:dyDescent="0.3">
      <c r="B764">
        <v>13111</v>
      </c>
      <c r="C764">
        <v>718</v>
      </c>
      <c r="D764">
        <v>1</v>
      </c>
      <c r="E764">
        <v>321.88000000000005</v>
      </c>
    </row>
    <row r="765" spans="2:5" x14ac:dyDescent="0.3">
      <c r="B765">
        <v>13112</v>
      </c>
      <c r="C765">
        <v>541</v>
      </c>
      <c r="D765">
        <v>1</v>
      </c>
      <c r="E765">
        <v>20.6</v>
      </c>
    </row>
    <row r="766" spans="2:5" x14ac:dyDescent="0.3">
      <c r="B766">
        <v>13113</v>
      </c>
      <c r="C766">
        <v>0</v>
      </c>
      <c r="D766">
        <v>37</v>
      </c>
      <c r="E766">
        <v>18625.730000000185</v>
      </c>
    </row>
    <row r="767" spans="2:5" x14ac:dyDescent="0.3">
      <c r="B767">
        <v>13114</v>
      </c>
      <c r="C767">
        <v>730</v>
      </c>
      <c r="D767">
        <v>1</v>
      </c>
      <c r="E767">
        <v>234.38000000000008</v>
      </c>
    </row>
    <row r="768" spans="2:5" x14ac:dyDescent="0.3">
      <c r="B768">
        <v>13115</v>
      </c>
      <c r="C768">
        <v>11</v>
      </c>
      <c r="D768">
        <v>10</v>
      </c>
      <c r="E768">
        <v>5494.6999999999707</v>
      </c>
    </row>
    <row r="769" spans="2:5" x14ac:dyDescent="0.3">
      <c r="B769">
        <v>13116</v>
      </c>
      <c r="C769">
        <v>138</v>
      </c>
      <c r="D769">
        <v>1</v>
      </c>
      <c r="E769">
        <v>501.13999999999993</v>
      </c>
    </row>
    <row r="770" spans="2:5" x14ac:dyDescent="0.3">
      <c r="B770">
        <v>13117</v>
      </c>
      <c r="C770">
        <v>21</v>
      </c>
      <c r="D770">
        <v>18</v>
      </c>
      <c r="E770">
        <v>2643.8099999999981</v>
      </c>
    </row>
    <row r="771" spans="2:5" x14ac:dyDescent="0.3">
      <c r="B771">
        <v>13118</v>
      </c>
      <c r="C771">
        <v>19</v>
      </c>
      <c r="D771">
        <v>9</v>
      </c>
      <c r="E771">
        <v>2415.4099999999953</v>
      </c>
    </row>
    <row r="772" spans="2:5" x14ac:dyDescent="0.3">
      <c r="B772">
        <v>13119</v>
      </c>
      <c r="C772">
        <v>668</v>
      </c>
      <c r="D772">
        <v>1</v>
      </c>
      <c r="E772">
        <v>134.90000000000006</v>
      </c>
    </row>
    <row r="773" spans="2:5" x14ac:dyDescent="0.3">
      <c r="B773">
        <v>13120</v>
      </c>
      <c r="C773">
        <v>238</v>
      </c>
      <c r="D773">
        <v>1</v>
      </c>
      <c r="E773">
        <v>30.599999999999998</v>
      </c>
    </row>
    <row r="774" spans="2:5" x14ac:dyDescent="0.3">
      <c r="B774">
        <v>13121</v>
      </c>
      <c r="C774">
        <v>269</v>
      </c>
      <c r="D774">
        <v>1</v>
      </c>
      <c r="E774">
        <v>283.72999999999973</v>
      </c>
    </row>
    <row r="775" spans="2:5" x14ac:dyDescent="0.3">
      <c r="B775">
        <v>13122</v>
      </c>
      <c r="C775">
        <v>94</v>
      </c>
      <c r="D775">
        <v>2</v>
      </c>
      <c r="E775">
        <v>922.38999999999953</v>
      </c>
    </row>
    <row r="776" spans="2:5" x14ac:dyDescent="0.3">
      <c r="B776">
        <v>13123</v>
      </c>
      <c r="C776">
        <v>472</v>
      </c>
      <c r="D776">
        <v>2</v>
      </c>
      <c r="E776">
        <v>506.75000000000006</v>
      </c>
    </row>
    <row r="777" spans="2:5" x14ac:dyDescent="0.3">
      <c r="B777">
        <v>13124</v>
      </c>
      <c r="C777">
        <v>89</v>
      </c>
      <c r="D777">
        <v>4</v>
      </c>
      <c r="E777">
        <v>4782.4499999999734</v>
      </c>
    </row>
    <row r="778" spans="2:5" x14ac:dyDescent="0.3">
      <c r="B778">
        <v>13125</v>
      </c>
      <c r="C778">
        <v>523</v>
      </c>
      <c r="D778">
        <v>1</v>
      </c>
      <c r="E778">
        <v>158.57000000000005</v>
      </c>
    </row>
    <row r="779" spans="2:5" x14ac:dyDescent="0.3">
      <c r="B779">
        <v>13126</v>
      </c>
      <c r="C779">
        <v>4</v>
      </c>
      <c r="D779">
        <v>13</v>
      </c>
      <c r="E779">
        <v>3998.2499999999995</v>
      </c>
    </row>
    <row r="780" spans="2:5" x14ac:dyDescent="0.3">
      <c r="B780">
        <v>13127</v>
      </c>
      <c r="C780">
        <v>77</v>
      </c>
      <c r="D780">
        <v>1</v>
      </c>
      <c r="E780">
        <v>259.17</v>
      </c>
    </row>
    <row r="781" spans="2:5" x14ac:dyDescent="0.3">
      <c r="B781">
        <v>13128</v>
      </c>
      <c r="C781">
        <v>631</v>
      </c>
      <c r="D781">
        <v>1</v>
      </c>
      <c r="E781">
        <v>263.5</v>
      </c>
    </row>
    <row r="782" spans="2:5" x14ac:dyDescent="0.3">
      <c r="B782">
        <v>13129</v>
      </c>
      <c r="C782">
        <v>452</v>
      </c>
      <c r="D782">
        <v>2</v>
      </c>
      <c r="E782">
        <v>233.25</v>
      </c>
    </row>
    <row r="783" spans="2:5" x14ac:dyDescent="0.3">
      <c r="B783">
        <v>13130</v>
      </c>
      <c r="C783">
        <v>94</v>
      </c>
      <c r="D783">
        <v>1</v>
      </c>
      <c r="E783">
        <v>64</v>
      </c>
    </row>
    <row r="784" spans="2:5" x14ac:dyDescent="0.3">
      <c r="B784">
        <v>13131</v>
      </c>
      <c r="C784">
        <v>23</v>
      </c>
      <c r="D784">
        <v>7</v>
      </c>
      <c r="E784">
        <v>3313.7700000000063</v>
      </c>
    </row>
    <row r="785" spans="2:5" x14ac:dyDescent="0.3">
      <c r="B785">
        <v>13132</v>
      </c>
      <c r="C785">
        <v>261</v>
      </c>
      <c r="D785">
        <v>1</v>
      </c>
      <c r="E785">
        <v>77.3</v>
      </c>
    </row>
    <row r="786" spans="2:5" x14ac:dyDescent="0.3">
      <c r="B786">
        <v>13133</v>
      </c>
      <c r="C786">
        <v>273</v>
      </c>
      <c r="D786">
        <v>3</v>
      </c>
      <c r="E786">
        <v>200.45000000000002</v>
      </c>
    </row>
    <row r="787" spans="2:5" x14ac:dyDescent="0.3">
      <c r="B787">
        <v>13134</v>
      </c>
      <c r="C787">
        <v>85</v>
      </c>
      <c r="D787">
        <v>6</v>
      </c>
      <c r="E787">
        <v>2475.2300000000005</v>
      </c>
    </row>
    <row r="788" spans="2:5" x14ac:dyDescent="0.3">
      <c r="B788">
        <v>13135</v>
      </c>
      <c r="C788">
        <v>196</v>
      </c>
      <c r="D788">
        <v>2</v>
      </c>
      <c r="E788">
        <v>3371.4499999999989</v>
      </c>
    </row>
    <row r="789" spans="2:5" x14ac:dyDescent="0.3">
      <c r="B789">
        <v>13136</v>
      </c>
      <c r="C789">
        <v>56</v>
      </c>
      <c r="D789">
        <v>13</v>
      </c>
      <c r="E789">
        <v>6274.5600000000413</v>
      </c>
    </row>
    <row r="790" spans="2:5" x14ac:dyDescent="0.3">
      <c r="B790">
        <v>13137</v>
      </c>
      <c r="C790">
        <v>10</v>
      </c>
      <c r="D790">
        <v>16</v>
      </c>
      <c r="E790">
        <v>7712.6999999999216</v>
      </c>
    </row>
    <row r="791" spans="2:5" x14ac:dyDescent="0.3">
      <c r="B791">
        <v>13138</v>
      </c>
      <c r="C791">
        <v>22</v>
      </c>
      <c r="D791">
        <v>7</v>
      </c>
      <c r="E791">
        <v>1467.2400000000007</v>
      </c>
    </row>
    <row r="792" spans="2:5" x14ac:dyDescent="0.3">
      <c r="B792">
        <v>13139</v>
      </c>
      <c r="C792">
        <v>16</v>
      </c>
      <c r="D792">
        <v>8</v>
      </c>
      <c r="E792">
        <v>8202.979999999985</v>
      </c>
    </row>
    <row r="793" spans="2:5" x14ac:dyDescent="0.3">
      <c r="B793">
        <v>13140</v>
      </c>
      <c r="C793">
        <v>108</v>
      </c>
      <c r="D793">
        <v>5</v>
      </c>
      <c r="E793">
        <v>1215.6799999999962</v>
      </c>
    </row>
    <row r="794" spans="2:5" x14ac:dyDescent="0.3">
      <c r="B794">
        <v>13141</v>
      </c>
      <c r="C794">
        <v>84</v>
      </c>
      <c r="D794">
        <v>17</v>
      </c>
      <c r="E794">
        <v>7668.5800000000463</v>
      </c>
    </row>
    <row r="795" spans="2:5" x14ac:dyDescent="0.3">
      <c r="B795">
        <v>13142</v>
      </c>
      <c r="C795">
        <v>19</v>
      </c>
      <c r="D795">
        <v>1</v>
      </c>
      <c r="E795">
        <v>307.09000000000009</v>
      </c>
    </row>
    <row r="796" spans="2:5" x14ac:dyDescent="0.3">
      <c r="B796">
        <v>13143</v>
      </c>
      <c r="C796">
        <v>584</v>
      </c>
      <c r="D796">
        <v>1</v>
      </c>
      <c r="E796">
        <v>405.10000000000014</v>
      </c>
    </row>
    <row r="797" spans="2:5" x14ac:dyDescent="0.3">
      <c r="B797">
        <v>13144</v>
      </c>
      <c r="C797">
        <v>332</v>
      </c>
      <c r="D797">
        <v>2</v>
      </c>
      <c r="E797">
        <v>135.35</v>
      </c>
    </row>
    <row r="798" spans="2:5" x14ac:dyDescent="0.3">
      <c r="B798">
        <v>13145</v>
      </c>
      <c r="C798">
        <v>39</v>
      </c>
      <c r="D798">
        <v>7</v>
      </c>
      <c r="E798">
        <v>1423.5200000000002</v>
      </c>
    </row>
    <row r="799" spans="2:5" x14ac:dyDescent="0.3">
      <c r="B799">
        <v>13146</v>
      </c>
      <c r="C799">
        <v>26</v>
      </c>
      <c r="D799">
        <v>1</v>
      </c>
      <c r="E799">
        <v>228.90999999999997</v>
      </c>
    </row>
    <row r="800" spans="2:5" x14ac:dyDescent="0.3">
      <c r="B800">
        <v>13147</v>
      </c>
      <c r="C800">
        <v>10</v>
      </c>
      <c r="D800">
        <v>4</v>
      </c>
      <c r="E800">
        <v>712.80000000000007</v>
      </c>
    </row>
    <row r="801" spans="2:5" x14ac:dyDescent="0.3">
      <c r="B801">
        <v>13148</v>
      </c>
      <c r="C801">
        <v>29</v>
      </c>
      <c r="D801">
        <v>26</v>
      </c>
      <c r="E801">
        <v>8621.809999999874</v>
      </c>
    </row>
    <row r="802" spans="2:5" x14ac:dyDescent="0.3">
      <c r="B802">
        <v>13149</v>
      </c>
      <c r="C802">
        <v>14</v>
      </c>
      <c r="D802">
        <v>4</v>
      </c>
      <c r="E802">
        <v>1676.0599999999984</v>
      </c>
    </row>
    <row r="803" spans="2:5" x14ac:dyDescent="0.3">
      <c r="B803">
        <v>13150</v>
      </c>
      <c r="C803">
        <v>484</v>
      </c>
      <c r="D803">
        <v>3</v>
      </c>
      <c r="E803">
        <v>449.97000000000014</v>
      </c>
    </row>
    <row r="804" spans="2:5" x14ac:dyDescent="0.3">
      <c r="B804">
        <v>13151</v>
      </c>
      <c r="C804">
        <v>295</v>
      </c>
      <c r="D804">
        <v>3</v>
      </c>
      <c r="E804">
        <v>2580.7399999999948</v>
      </c>
    </row>
    <row r="805" spans="2:5" x14ac:dyDescent="0.3">
      <c r="B805">
        <v>13152</v>
      </c>
      <c r="C805">
        <v>417</v>
      </c>
      <c r="D805">
        <v>7</v>
      </c>
      <c r="E805">
        <v>2146.3800000000028</v>
      </c>
    </row>
    <row r="806" spans="2:5" x14ac:dyDescent="0.3">
      <c r="B806">
        <v>13153</v>
      </c>
      <c r="C806">
        <v>5</v>
      </c>
      <c r="D806">
        <v>1</v>
      </c>
      <c r="E806">
        <v>486.2200000000002</v>
      </c>
    </row>
    <row r="807" spans="2:5" x14ac:dyDescent="0.3">
      <c r="B807">
        <v>13154</v>
      </c>
      <c r="C807">
        <v>399</v>
      </c>
      <c r="D807">
        <v>3</v>
      </c>
      <c r="E807">
        <v>1624.8399999999974</v>
      </c>
    </row>
    <row r="808" spans="2:5" x14ac:dyDescent="0.3">
      <c r="B808">
        <v>13155</v>
      </c>
      <c r="C808">
        <v>33</v>
      </c>
      <c r="D808">
        <v>6</v>
      </c>
      <c r="E808">
        <v>1750.1799999999948</v>
      </c>
    </row>
    <row r="809" spans="2:5" x14ac:dyDescent="0.3">
      <c r="B809">
        <v>13156</v>
      </c>
      <c r="C809">
        <v>385</v>
      </c>
      <c r="D809">
        <v>3</v>
      </c>
      <c r="E809">
        <v>1586.5399999999995</v>
      </c>
    </row>
    <row r="810" spans="2:5" x14ac:dyDescent="0.3">
      <c r="B810">
        <v>13157</v>
      </c>
      <c r="C810">
        <v>49</v>
      </c>
      <c r="D810">
        <v>9</v>
      </c>
      <c r="E810">
        <v>5687.3600000000206</v>
      </c>
    </row>
    <row r="811" spans="2:5" x14ac:dyDescent="0.3">
      <c r="B811">
        <v>13158</v>
      </c>
      <c r="C811">
        <v>94</v>
      </c>
      <c r="D811">
        <v>5</v>
      </c>
      <c r="E811">
        <v>1508.1799999999962</v>
      </c>
    </row>
    <row r="812" spans="2:5" x14ac:dyDescent="0.3">
      <c r="B812">
        <v>13159</v>
      </c>
      <c r="C812">
        <v>8</v>
      </c>
      <c r="D812">
        <v>4</v>
      </c>
      <c r="E812">
        <v>1437.8500000000031</v>
      </c>
    </row>
    <row r="813" spans="2:5" x14ac:dyDescent="0.3">
      <c r="B813">
        <v>13160</v>
      </c>
      <c r="C813">
        <v>22</v>
      </c>
      <c r="D813">
        <v>1</v>
      </c>
      <c r="E813">
        <v>91.799999999999983</v>
      </c>
    </row>
    <row r="814" spans="2:5" x14ac:dyDescent="0.3">
      <c r="B814">
        <v>13161</v>
      </c>
      <c r="C814">
        <v>313</v>
      </c>
      <c r="D814">
        <v>2</v>
      </c>
      <c r="E814">
        <v>478.88000000000051</v>
      </c>
    </row>
    <row r="815" spans="2:5" x14ac:dyDescent="0.3">
      <c r="B815">
        <v>13162</v>
      </c>
      <c r="C815">
        <v>122</v>
      </c>
      <c r="D815">
        <v>16</v>
      </c>
      <c r="E815">
        <v>9275.4900000000016</v>
      </c>
    </row>
    <row r="816" spans="2:5" x14ac:dyDescent="0.3">
      <c r="B816">
        <v>13163</v>
      </c>
      <c r="C816">
        <v>610</v>
      </c>
      <c r="D816">
        <v>1</v>
      </c>
      <c r="E816">
        <v>17.649999999999999</v>
      </c>
    </row>
    <row r="817" spans="2:5" x14ac:dyDescent="0.3">
      <c r="B817">
        <v>13164</v>
      </c>
      <c r="C817">
        <v>569</v>
      </c>
      <c r="D817">
        <v>2</v>
      </c>
      <c r="E817">
        <v>372.2</v>
      </c>
    </row>
    <row r="818" spans="2:5" x14ac:dyDescent="0.3">
      <c r="B818">
        <v>13165</v>
      </c>
      <c r="C818">
        <v>46</v>
      </c>
      <c r="D818">
        <v>3</v>
      </c>
      <c r="E818">
        <v>1451.1600000000017</v>
      </c>
    </row>
    <row r="819" spans="2:5" x14ac:dyDescent="0.3">
      <c r="B819">
        <v>13166</v>
      </c>
      <c r="C819">
        <v>283</v>
      </c>
      <c r="D819">
        <v>2</v>
      </c>
      <c r="E819">
        <v>884.18000000000018</v>
      </c>
    </row>
    <row r="820" spans="2:5" x14ac:dyDescent="0.3">
      <c r="B820">
        <v>13167</v>
      </c>
      <c r="C820">
        <v>18</v>
      </c>
      <c r="D820">
        <v>5</v>
      </c>
      <c r="E820">
        <v>1125.149999999999</v>
      </c>
    </row>
    <row r="821" spans="2:5" x14ac:dyDescent="0.3">
      <c r="B821">
        <v>13168</v>
      </c>
      <c r="C821">
        <v>36</v>
      </c>
      <c r="D821">
        <v>5</v>
      </c>
      <c r="E821">
        <v>1875.3099999999979</v>
      </c>
    </row>
    <row r="822" spans="2:5" x14ac:dyDescent="0.3">
      <c r="B822">
        <v>13169</v>
      </c>
      <c r="C822">
        <v>63</v>
      </c>
      <c r="D822">
        <v>3</v>
      </c>
      <c r="E822">
        <v>840.08</v>
      </c>
    </row>
    <row r="823" spans="2:5" x14ac:dyDescent="0.3">
      <c r="B823">
        <v>13170</v>
      </c>
      <c r="C823">
        <v>26</v>
      </c>
      <c r="D823">
        <v>1</v>
      </c>
      <c r="E823">
        <v>116.0100000000001</v>
      </c>
    </row>
    <row r="824" spans="2:5" x14ac:dyDescent="0.3">
      <c r="B824">
        <v>13171</v>
      </c>
      <c r="C824">
        <v>21</v>
      </c>
      <c r="D824">
        <v>3</v>
      </c>
      <c r="E824">
        <v>468.40999999999991</v>
      </c>
    </row>
    <row r="825" spans="2:5" x14ac:dyDescent="0.3">
      <c r="B825">
        <v>13172</v>
      </c>
      <c r="C825">
        <v>400</v>
      </c>
      <c r="D825">
        <v>1</v>
      </c>
      <c r="E825">
        <v>69.599999999999994</v>
      </c>
    </row>
    <row r="826" spans="2:5" x14ac:dyDescent="0.3">
      <c r="B826">
        <v>13173</v>
      </c>
      <c r="C826">
        <v>4</v>
      </c>
      <c r="D826">
        <v>11</v>
      </c>
      <c r="E826">
        <v>2639.3499999999881</v>
      </c>
    </row>
    <row r="827" spans="2:5" x14ac:dyDescent="0.3">
      <c r="B827">
        <v>13174</v>
      </c>
      <c r="C827">
        <v>16</v>
      </c>
      <c r="D827">
        <v>12</v>
      </c>
      <c r="E827">
        <v>9494.8399999998946</v>
      </c>
    </row>
    <row r="828" spans="2:5" x14ac:dyDescent="0.3">
      <c r="B828">
        <v>13175</v>
      </c>
      <c r="C828">
        <v>582</v>
      </c>
      <c r="D828">
        <v>2</v>
      </c>
      <c r="E828">
        <v>831.45</v>
      </c>
    </row>
    <row r="829" spans="2:5" x14ac:dyDescent="0.3">
      <c r="B829">
        <v>13176</v>
      </c>
      <c r="C829">
        <v>46</v>
      </c>
      <c r="D829">
        <v>1</v>
      </c>
      <c r="E829">
        <v>492.83999999999986</v>
      </c>
    </row>
    <row r="830" spans="2:5" x14ac:dyDescent="0.3">
      <c r="B830">
        <v>13177</v>
      </c>
      <c r="C830">
        <v>64</v>
      </c>
      <c r="D830">
        <v>2</v>
      </c>
      <c r="E830">
        <v>512.20000000000027</v>
      </c>
    </row>
    <row r="831" spans="2:5" x14ac:dyDescent="0.3">
      <c r="B831">
        <v>13178</v>
      </c>
      <c r="C831">
        <v>26</v>
      </c>
      <c r="D831">
        <v>21</v>
      </c>
      <c r="E831">
        <v>14059.190000000097</v>
      </c>
    </row>
    <row r="832" spans="2:5" x14ac:dyDescent="0.3">
      <c r="B832">
        <v>13179</v>
      </c>
      <c r="C832">
        <v>618</v>
      </c>
      <c r="D832">
        <v>1</v>
      </c>
      <c r="E832">
        <v>572.31000000000017</v>
      </c>
    </row>
    <row r="833" spans="2:5" x14ac:dyDescent="0.3">
      <c r="B833">
        <v>13180</v>
      </c>
      <c r="C833">
        <v>607</v>
      </c>
      <c r="D833">
        <v>1</v>
      </c>
      <c r="E833">
        <v>86.1</v>
      </c>
    </row>
    <row r="834" spans="2:5" x14ac:dyDescent="0.3">
      <c r="B834">
        <v>13181</v>
      </c>
      <c r="C834">
        <v>381</v>
      </c>
      <c r="D834">
        <v>1</v>
      </c>
      <c r="E834">
        <v>359.68999999999983</v>
      </c>
    </row>
    <row r="835" spans="2:5" x14ac:dyDescent="0.3">
      <c r="B835">
        <v>13182</v>
      </c>
      <c r="C835">
        <v>45</v>
      </c>
      <c r="D835">
        <v>1</v>
      </c>
      <c r="E835">
        <v>121.18</v>
      </c>
    </row>
    <row r="836" spans="2:5" x14ac:dyDescent="0.3">
      <c r="B836">
        <v>13183</v>
      </c>
      <c r="C836">
        <v>7</v>
      </c>
      <c r="D836">
        <v>15</v>
      </c>
      <c r="E836">
        <v>7036.1800000000203</v>
      </c>
    </row>
    <row r="837" spans="2:5" x14ac:dyDescent="0.3">
      <c r="B837">
        <v>13184</v>
      </c>
      <c r="C837">
        <v>14</v>
      </c>
      <c r="D837">
        <v>10</v>
      </c>
      <c r="E837">
        <v>1701.2899999999991</v>
      </c>
    </row>
    <row r="838" spans="2:5" x14ac:dyDescent="0.3">
      <c r="B838">
        <v>13185</v>
      </c>
      <c r="C838">
        <v>267</v>
      </c>
      <c r="D838">
        <v>1</v>
      </c>
      <c r="E838">
        <v>71.400000000000006</v>
      </c>
    </row>
    <row r="839" spans="2:5" x14ac:dyDescent="0.3">
      <c r="B839">
        <v>13186</v>
      </c>
      <c r="C839">
        <v>39</v>
      </c>
      <c r="D839">
        <v>3</v>
      </c>
      <c r="E839">
        <v>1575.8899999999994</v>
      </c>
    </row>
    <row r="840" spans="2:5" x14ac:dyDescent="0.3">
      <c r="B840">
        <v>13187</v>
      </c>
      <c r="C840">
        <v>337</v>
      </c>
      <c r="D840">
        <v>4</v>
      </c>
      <c r="E840">
        <v>367.00999999999965</v>
      </c>
    </row>
    <row r="841" spans="2:5" x14ac:dyDescent="0.3">
      <c r="B841">
        <v>13188</v>
      </c>
      <c r="C841">
        <v>11</v>
      </c>
      <c r="D841">
        <v>1</v>
      </c>
      <c r="E841">
        <v>114.60000000000001</v>
      </c>
    </row>
    <row r="842" spans="2:5" x14ac:dyDescent="0.3">
      <c r="B842">
        <v>13189</v>
      </c>
      <c r="C842">
        <v>18</v>
      </c>
      <c r="D842">
        <v>2</v>
      </c>
      <c r="E842">
        <v>260.68000000000006</v>
      </c>
    </row>
    <row r="843" spans="2:5" x14ac:dyDescent="0.3">
      <c r="B843">
        <v>13190</v>
      </c>
      <c r="C843">
        <v>544</v>
      </c>
      <c r="D843">
        <v>3</v>
      </c>
      <c r="E843">
        <v>570.66</v>
      </c>
    </row>
    <row r="844" spans="2:5" x14ac:dyDescent="0.3">
      <c r="B844">
        <v>13191</v>
      </c>
      <c r="C844">
        <v>658</v>
      </c>
      <c r="D844">
        <v>1</v>
      </c>
      <c r="E844">
        <v>164.69000000000031</v>
      </c>
    </row>
    <row r="845" spans="2:5" x14ac:dyDescent="0.3">
      <c r="B845">
        <v>13192</v>
      </c>
      <c r="C845">
        <v>95</v>
      </c>
      <c r="D845">
        <v>6</v>
      </c>
      <c r="E845">
        <v>2558.5800000000017</v>
      </c>
    </row>
    <row r="846" spans="2:5" x14ac:dyDescent="0.3">
      <c r="B846">
        <v>13193</v>
      </c>
      <c r="C846">
        <v>61</v>
      </c>
      <c r="D846">
        <v>1</v>
      </c>
      <c r="E846">
        <v>117.88000000000008</v>
      </c>
    </row>
    <row r="847" spans="2:5" x14ac:dyDescent="0.3">
      <c r="B847">
        <v>13194</v>
      </c>
      <c r="C847">
        <v>135</v>
      </c>
      <c r="D847">
        <v>2</v>
      </c>
      <c r="E847">
        <v>472.77999999999986</v>
      </c>
    </row>
    <row r="848" spans="2:5" x14ac:dyDescent="0.3">
      <c r="B848">
        <v>13195</v>
      </c>
      <c r="C848">
        <v>414</v>
      </c>
      <c r="D848">
        <v>1</v>
      </c>
      <c r="E848">
        <v>172.38</v>
      </c>
    </row>
    <row r="849" spans="2:5" x14ac:dyDescent="0.3">
      <c r="B849">
        <v>13196</v>
      </c>
      <c r="C849">
        <v>11</v>
      </c>
      <c r="D849">
        <v>7</v>
      </c>
      <c r="E849">
        <v>3068.840000000007</v>
      </c>
    </row>
    <row r="850" spans="2:5" x14ac:dyDescent="0.3">
      <c r="B850">
        <v>13197</v>
      </c>
      <c r="C850">
        <v>609</v>
      </c>
      <c r="D850">
        <v>1</v>
      </c>
      <c r="E850">
        <v>373.01000000000016</v>
      </c>
    </row>
    <row r="851" spans="2:5" x14ac:dyDescent="0.3">
      <c r="B851">
        <v>13198</v>
      </c>
      <c r="C851">
        <v>10</v>
      </c>
      <c r="D851">
        <v>8</v>
      </c>
      <c r="E851">
        <v>4974.2299999999859</v>
      </c>
    </row>
    <row r="852" spans="2:5" x14ac:dyDescent="0.3">
      <c r="B852">
        <v>13199</v>
      </c>
      <c r="C852">
        <v>3</v>
      </c>
      <c r="D852">
        <v>67</v>
      </c>
      <c r="E852">
        <v>16432.890000000021</v>
      </c>
    </row>
    <row r="853" spans="2:5" x14ac:dyDescent="0.3">
      <c r="B853">
        <v>13200</v>
      </c>
      <c r="C853">
        <v>19</v>
      </c>
      <c r="D853">
        <v>4</v>
      </c>
      <c r="E853">
        <v>870.09000000000094</v>
      </c>
    </row>
    <row r="854" spans="2:5" x14ac:dyDescent="0.3">
      <c r="B854">
        <v>13201</v>
      </c>
      <c r="C854">
        <v>502</v>
      </c>
      <c r="D854">
        <v>4</v>
      </c>
      <c r="E854">
        <v>1240.6100000000004</v>
      </c>
    </row>
    <row r="855" spans="2:5" x14ac:dyDescent="0.3">
      <c r="B855">
        <v>13202</v>
      </c>
      <c r="C855">
        <v>394</v>
      </c>
      <c r="D855">
        <v>7</v>
      </c>
      <c r="E855">
        <v>1580.3000000000018</v>
      </c>
    </row>
    <row r="856" spans="2:5" x14ac:dyDescent="0.3">
      <c r="B856">
        <v>13203</v>
      </c>
      <c r="C856">
        <v>9</v>
      </c>
      <c r="D856">
        <v>10</v>
      </c>
      <c r="E856">
        <v>2648.2499999999995</v>
      </c>
    </row>
    <row r="857" spans="2:5" x14ac:dyDescent="0.3">
      <c r="B857">
        <v>13204</v>
      </c>
      <c r="C857">
        <v>731</v>
      </c>
      <c r="D857">
        <v>1</v>
      </c>
      <c r="E857">
        <v>966.66000000000145</v>
      </c>
    </row>
    <row r="858" spans="2:5" x14ac:dyDescent="0.3">
      <c r="B858">
        <v>13205</v>
      </c>
      <c r="C858">
        <v>443</v>
      </c>
      <c r="D858">
        <v>1</v>
      </c>
      <c r="E858">
        <v>2803.2</v>
      </c>
    </row>
    <row r="859" spans="2:5" x14ac:dyDescent="0.3">
      <c r="B859">
        <v>13206</v>
      </c>
      <c r="C859">
        <v>400</v>
      </c>
      <c r="D859">
        <v>13</v>
      </c>
      <c r="E859">
        <v>8377.3199999999797</v>
      </c>
    </row>
    <row r="860" spans="2:5" x14ac:dyDescent="0.3">
      <c r="B860">
        <v>13207</v>
      </c>
      <c r="C860">
        <v>15</v>
      </c>
      <c r="D860">
        <v>4</v>
      </c>
      <c r="E860">
        <v>535.86000000000035</v>
      </c>
    </row>
    <row r="861" spans="2:5" x14ac:dyDescent="0.3">
      <c r="B861">
        <v>13208</v>
      </c>
      <c r="C861">
        <v>58</v>
      </c>
      <c r="D861">
        <v>9</v>
      </c>
      <c r="E861">
        <v>1988.4999999999998</v>
      </c>
    </row>
    <row r="862" spans="2:5" x14ac:dyDescent="0.3">
      <c r="B862">
        <v>13209</v>
      </c>
      <c r="C862">
        <v>30</v>
      </c>
      <c r="D862">
        <v>13</v>
      </c>
      <c r="E862">
        <v>8509.5099999999347</v>
      </c>
    </row>
    <row r="863" spans="2:5" x14ac:dyDescent="0.3">
      <c r="B863">
        <v>13210</v>
      </c>
      <c r="C863">
        <v>93</v>
      </c>
      <c r="D863">
        <v>1</v>
      </c>
      <c r="E863">
        <v>353.47999999999979</v>
      </c>
    </row>
    <row r="864" spans="2:5" x14ac:dyDescent="0.3">
      <c r="B864">
        <v>13211</v>
      </c>
      <c r="C864">
        <v>10</v>
      </c>
      <c r="D864">
        <v>10</v>
      </c>
      <c r="E864">
        <v>2729.3200000000024</v>
      </c>
    </row>
    <row r="865" spans="2:5" x14ac:dyDescent="0.3">
      <c r="B865">
        <v>13212</v>
      </c>
      <c r="C865">
        <v>19</v>
      </c>
      <c r="D865">
        <v>3</v>
      </c>
      <c r="E865">
        <v>788.08000000000084</v>
      </c>
    </row>
    <row r="866" spans="2:5" x14ac:dyDescent="0.3">
      <c r="B866">
        <v>13213</v>
      </c>
      <c r="C866">
        <v>56</v>
      </c>
      <c r="D866">
        <v>11</v>
      </c>
      <c r="E866">
        <v>3851.5200000000104</v>
      </c>
    </row>
    <row r="867" spans="2:5" x14ac:dyDescent="0.3">
      <c r="B867">
        <v>13214</v>
      </c>
      <c r="C867">
        <v>417</v>
      </c>
      <c r="D867">
        <v>7</v>
      </c>
      <c r="E867">
        <v>3264.2299999999891</v>
      </c>
    </row>
    <row r="868" spans="2:5" x14ac:dyDescent="0.3">
      <c r="B868">
        <v>13215</v>
      </c>
      <c r="C868">
        <v>402</v>
      </c>
      <c r="D868">
        <v>1</v>
      </c>
      <c r="E868">
        <v>81.599999999999994</v>
      </c>
    </row>
    <row r="869" spans="2:5" x14ac:dyDescent="0.3">
      <c r="B869">
        <v>13216</v>
      </c>
      <c r="C869">
        <v>267</v>
      </c>
      <c r="D869">
        <v>1</v>
      </c>
      <c r="E869">
        <v>333.74</v>
      </c>
    </row>
    <row r="870" spans="2:5" x14ac:dyDescent="0.3">
      <c r="B870">
        <v>13217</v>
      </c>
      <c r="C870">
        <v>122</v>
      </c>
      <c r="D870">
        <v>4</v>
      </c>
      <c r="E870">
        <v>666.48</v>
      </c>
    </row>
    <row r="871" spans="2:5" x14ac:dyDescent="0.3">
      <c r="B871">
        <v>13218</v>
      </c>
      <c r="C871">
        <v>127</v>
      </c>
      <c r="D871">
        <v>1</v>
      </c>
      <c r="E871">
        <v>62.64</v>
      </c>
    </row>
    <row r="872" spans="2:5" x14ac:dyDescent="0.3">
      <c r="B872">
        <v>13219</v>
      </c>
      <c r="C872">
        <v>618</v>
      </c>
      <c r="D872">
        <v>1</v>
      </c>
      <c r="E872">
        <v>76.23</v>
      </c>
    </row>
    <row r="873" spans="2:5" x14ac:dyDescent="0.3">
      <c r="B873">
        <v>13220</v>
      </c>
      <c r="C873">
        <v>78</v>
      </c>
      <c r="D873">
        <v>5</v>
      </c>
      <c r="E873">
        <v>1336.0899999999981</v>
      </c>
    </row>
    <row r="874" spans="2:5" x14ac:dyDescent="0.3">
      <c r="B874">
        <v>13221</v>
      </c>
      <c r="C874">
        <v>240</v>
      </c>
      <c r="D874">
        <v>2</v>
      </c>
      <c r="E874">
        <v>847.40999999999826</v>
      </c>
    </row>
    <row r="875" spans="2:5" x14ac:dyDescent="0.3">
      <c r="B875">
        <v>13222</v>
      </c>
      <c r="C875">
        <v>577</v>
      </c>
      <c r="D875">
        <v>1</v>
      </c>
      <c r="E875">
        <v>88.5</v>
      </c>
    </row>
    <row r="876" spans="2:5" x14ac:dyDescent="0.3">
      <c r="B876">
        <v>13223</v>
      </c>
      <c r="C876">
        <v>200</v>
      </c>
      <c r="D876">
        <v>6</v>
      </c>
      <c r="E876">
        <v>969.12000000000023</v>
      </c>
    </row>
    <row r="877" spans="2:5" x14ac:dyDescent="0.3">
      <c r="B877">
        <v>13224</v>
      </c>
      <c r="C877">
        <v>60</v>
      </c>
      <c r="D877">
        <v>2</v>
      </c>
      <c r="E877">
        <v>2155.9500000000039</v>
      </c>
    </row>
    <row r="878" spans="2:5" x14ac:dyDescent="0.3">
      <c r="B878">
        <v>13225</v>
      </c>
      <c r="C878">
        <v>3</v>
      </c>
      <c r="D878">
        <v>16</v>
      </c>
      <c r="E878">
        <v>16260.07000000002</v>
      </c>
    </row>
    <row r="879" spans="2:5" x14ac:dyDescent="0.3">
      <c r="B879">
        <v>13226</v>
      </c>
      <c r="C879">
        <v>273</v>
      </c>
      <c r="D879">
        <v>2</v>
      </c>
      <c r="E879">
        <v>312.46000000000004</v>
      </c>
    </row>
    <row r="880" spans="2:5" x14ac:dyDescent="0.3">
      <c r="B880">
        <v>13227</v>
      </c>
      <c r="C880">
        <v>201</v>
      </c>
      <c r="D880">
        <v>1</v>
      </c>
      <c r="E880">
        <v>257.7</v>
      </c>
    </row>
    <row r="881" spans="2:5" x14ac:dyDescent="0.3">
      <c r="B881">
        <v>13228</v>
      </c>
      <c r="C881">
        <v>81</v>
      </c>
      <c r="D881">
        <v>1</v>
      </c>
      <c r="E881">
        <v>358</v>
      </c>
    </row>
    <row r="882" spans="2:5" x14ac:dyDescent="0.3">
      <c r="B882">
        <v>13229</v>
      </c>
      <c r="C882">
        <v>225</v>
      </c>
      <c r="D882">
        <v>1</v>
      </c>
      <c r="E882">
        <v>160.95000000000002</v>
      </c>
    </row>
    <row r="883" spans="2:5" x14ac:dyDescent="0.3">
      <c r="B883">
        <v>13230</v>
      </c>
      <c r="C883">
        <v>4</v>
      </c>
      <c r="D883">
        <v>30</v>
      </c>
      <c r="E883">
        <v>6360.7800000001889</v>
      </c>
    </row>
    <row r="884" spans="2:5" x14ac:dyDescent="0.3">
      <c r="B884">
        <v>13232</v>
      </c>
      <c r="C884">
        <v>12</v>
      </c>
      <c r="D884">
        <v>7</v>
      </c>
      <c r="E884">
        <v>1357.6000000000024</v>
      </c>
    </row>
    <row r="885" spans="2:5" x14ac:dyDescent="0.3">
      <c r="B885">
        <v>13233</v>
      </c>
      <c r="C885">
        <v>74</v>
      </c>
      <c r="D885">
        <v>4</v>
      </c>
      <c r="E885">
        <v>1176.4600000000012</v>
      </c>
    </row>
    <row r="886" spans="2:5" x14ac:dyDescent="0.3">
      <c r="B886">
        <v>13234</v>
      </c>
      <c r="C886">
        <v>672</v>
      </c>
      <c r="D886">
        <v>2</v>
      </c>
      <c r="E886">
        <v>356.95000000000039</v>
      </c>
    </row>
    <row r="887" spans="2:5" x14ac:dyDescent="0.3">
      <c r="B887">
        <v>13235</v>
      </c>
      <c r="C887">
        <v>212</v>
      </c>
      <c r="D887">
        <v>1</v>
      </c>
      <c r="E887">
        <v>1031.0699999999995</v>
      </c>
    </row>
    <row r="888" spans="2:5" x14ac:dyDescent="0.3">
      <c r="B888">
        <v>13236</v>
      </c>
      <c r="C888">
        <v>24</v>
      </c>
      <c r="D888">
        <v>2</v>
      </c>
      <c r="E888">
        <v>744.84999999999957</v>
      </c>
    </row>
    <row r="889" spans="2:5" x14ac:dyDescent="0.3">
      <c r="B889">
        <v>13237</v>
      </c>
      <c r="C889">
        <v>387</v>
      </c>
      <c r="D889">
        <v>1</v>
      </c>
      <c r="E889">
        <v>643</v>
      </c>
    </row>
    <row r="890" spans="2:5" x14ac:dyDescent="0.3">
      <c r="B890">
        <v>13238</v>
      </c>
      <c r="C890">
        <v>17</v>
      </c>
      <c r="D890">
        <v>6</v>
      </c>
      <c r="E890">
        <v>1006.6299999999997</v>
      </c>
    </row>
    <row r="891" spans="2:5" x14ac:dyDescent="0.3">
      <c r="B891">
        <v>13239</v>
      </c>
      <c r="C891">
        <v>261</v>
      </c>
      <c r="D891">
        <v>5</v>
      </c>
      <c r="E891">
        <v>1594.6900000000016</v>
      </c>
    </row>
    <row r="892" spans="2:5" x14ac:dyDescent="0.3">
      <c r="B892">
        <v>13240</v>
      </c>
      <c r="C892">
        <v>96</v>
      </c>
      <c r="D892">
        <v>8</v>
      </c>
      <c r="E892">
        <v>1738.5200000000032</v>
      </c>
    </row>
    <row r="893" spans="2:5" x14ac:dyDescent="0.3">
      <c r="B893">
        <v>13241</v>
      </c>
      <c r="C893">
        <v>411</v>
      </c>
      <c r="D893">
        <v>1</v>
      </c>
      <c r="E893">
        <v>115.57999999999996</v>
      </c>
    </row>
    <row r="894" spans="2:5" x14ac:dyDescent="0.3">
      <c r="B894">
        <v>13242</v>
      </c>
      <c r="C894">
        <v>112</v>
      </c>
      <c r="D894">
        <v>7</v>
      </c>
      <c r="E894">
        <v>699.40000000000032</v>
      </c>
    </row>
    <row r="895" spans="2:5" x14ac:dyDescent="0.3">
      <c r="B895">
        <v>13243</v>
      </c>
      <c r="C895">
        <v>203</v>
      </c>
      <c r="D895">
        <v>5</v>
      </c>
      <c r="E895">
        <v>1278.0400000000006</v>
      </c>
    </row>
    <row r="896" spans="2:5" x14ac:dyDescent="0.3">
      <c r="B896">
        <v>13244</v>
      </c>
      <c r="C896">
        <v>92</v>
      </c>
      <c r="D896">
        <v>1</v>
      </c>
      <c r="E896">
        <v>121.74000000000011</v>
      </c>
    </row>
    <row r="897" spans="2:5" x14ac:dyDescent="0.3">
      <c r="B897">
        <v>13245</v>
      </c>
      <c r="C897">
        <v>50</v>
      </c>
      <c r="D897">
        <v>2</v>
      </c>
      <c r="E897">
        <v>989.22000000000048</v>
      </c>
    </row>
    <row r="898" spans="2:5" x14ac:dyDescent="0.3">
      <c r="B898">
        <v>13246</v>
      </c>
      <c r="C898">
        <v>18</v>
      </c>
      <c r="D898">
        <v>11</v>
      </c>
      <c r="E898">
        <v>3387.4300000000067</v>
      </c>
    </row>
    <row r="899" spans="2:5" x14ac:dyDescent="0.3">
      <c r="B899">
        <v>13247</v>
      </c>
      <c r="C899">
        <v>17</v>
      </c>
      <c r="D899">
        <v>4</v>
      </c>
      <c r="E899">
        <v>501.12000000000023</v>
      </c>
    </row>
    <row r="900" spans="2:5" x14ac:dyDescent="0.3">
      <c r="B900">
        <v>13248</v>
      </c>
      <c r="C900">
        <v>124</v>
      </c>
      <c r="D900">
        <v>2</v>
      </c>
      <c r="E900">
        <v>465.68000000000023</v>
      </c>
    </row>
    <row r="901" spans="2:5" x14ac:dyDescent="0.3">
      <c r="B901">
        <v>13249</v>
      </c>
      <c r="C901">
        <v>92</v>
      </c>
      <c r="D901">
        <v>9</v>
      </c>
      <c r="E901">
        <v>1608.93</v>
      </c>
    </row>
    <row r="902" spans="2:5" x14ac:dyDescent="0.3">
      <c r="B902">
        <v>13250</v>
      </c>
      <c r="C902">
        <v>460</v>
      </c>
      <c r="D902">
        <v>2</v>
      </c>
      <c r="E902">
        <v>256.03999999999996</v>
      </c>
    </row>
    <row r="903" spans="2:5" x14ac:dyDescent="0.3">
      <c r="B903">
        <v>13251</v>
      </c>
      <c r="C903">
        <v>402</v>
      </c>
      <c r="D903">
        <v>1</v>
      </c>
      <c r="E903">
        <v>252.68000000000006</v>
      </c>
    </row>
    <row r="904" spans="2:5" x14ac:dyDescent="0.3">
      <c r="B904">
        <v>13252</v>
      </c>
      <c r="C904">
        <v>394</v>
      </c>
      <c r="D904">
        <v>2</v>
      </c>
      <c r="E904">
        <v>399.30000000000013</v>
      </c>
    </row>
    <row r="905" spans="2:5" x14ac:dyDescent="0.3">
      <c r="B905">
        <v>13253</v>
      </c>
      <c r="C905">
        <v>156</v>
      </c>
      <c r="D905">
        <v>4</v>
      </c>
      <c r="E905">
        <v>2951.1099999999947</v>
      </c>
    </row>
    <row r="906" spans="2:5" x14ac:dyDescent="0.3">
      <c r="B906">
        <v>13254</v>
      </c>
      <c r="C906">
        <v>376</v>
      </c>
      <c r="D906">
        <v>1</v>
      </c>
      <c r="E906">
        <v>51.410000000000004</v>
      </c>
    </row>
    <row r="907" spans="2:5" x14ac:dyDescent="0.3">
      <c r="B907">
        <v>13255</v>
      </c>
      <c r="C907">
        <v>9</v>
      </c>
      <c r="D907">
        <v>3</v>
      </c>
      <c r="E907">
        <v>904.45999999999947</v>
      </c>
    </row>
    <row r="908" spans="2:5" x14ac:dyDescent="0.3">
      <c r="B908">
        <v>13257</v>
      </c>
      <c r="C908">
        <v>436</v>
      </c>
      <c r="D908">
        <v>1</v>
      </c>
      <c r="E908">
        <v>149.74999999999997</v>
      </c>
    </row>
    <row r="909" spans="2:5" x14ac:dyDescent="0.3">
      <c r="B909">
        <v>13258</v>
      </c>
      <c r="C909">
        <v>11</v>
      </c>
      <c r="D909">
        <v>5</v>
      </c>
      <c r="E909">
        <v>1035.18</v>
      </c>
    </row>
    <row r="910" spans="2:5" x14ac:dyDescent="0.3">
      <c r="B910">
        <v>13259</v>
      </c>
      <c r="C910">
        <v>61</v>
      </c>
      <c r="D910">
        <v>9</v>
      </c>
      <c r="E910">
        <v>1433.3800000000042</v>
      </c>
    </row>
    <row r="911" spans="2:5" x14ac:dyDescent="0.3">
      <c r="B911">
        <v>13260</v>
      </c>
      <c r="C911">
        <v>61</v>
      </c>
      <c r="D911">
        <v>1</v>
      </c>
      <c r="E911">
        <v>557.62</v>
      </c>
    </row>
    <row r="912" spans="2:5" x14ac:dyDescent="0.3">
      <c r="B912">
        <v>13261</v>
      </c>
      <c r="C912">
        <v>268</v>
      </c>
      <c r="D912">
        <v>2</v>
      </c>
      <c r="E912">
        <v>944.10000000000014</v>
      </c>
    </row>
    <row r="913" spans="2:5" x14ac:dyDescent="0.3">
      <c r="B913">
        <v>13262</v>
      </c>
      <c r="C913">
        <v>263</v>
      </c>
      <c r="D913">
        <v>3</v>
      </c>
      <c r="E913">
        <v>573.4500000000005</v>
      </c>
    </row>
    <row r="914" spans="2:5" x14ac:dyDescent="0.3">
      <c r="B914">
        <v>13263</v>
      </c>
      <c r="C914">
        <v>1</v>
      </c>
      <c r="D914">
        <v>39</v>
      </c>
      <c r="E914">
        <v>8704.6899999998641</v>
      </c>
    </row>
    <row r="915" spans="2:5" x14ac:dyDescent="0.3">
      <c r="B915">
        <v>13264</v>
      </c>
      <c r="C915">
        <v>442</v>
      </c>
      <c r="D915">
        <v>1</v>
      </c>
      <c r="E915">
        <v>722.56000000000029</v>
      </c>
    </row>
    <row r="916" spans="2:5" x14ac:dyDescent="0.3">
      <c r="B916">
        <v>13265</v>
      </c>
      <c r="C916">
        <v>53</v>
      </c>
      <c r="D916">
        <v>5</v>
      </c>
      <c r="E916">
        <v>2107.660000000003</v>
      </c>
    </row>
    <row r="917" spans="2:5" x14ac:dyDescent="0.3">
      <c r="B917">
        <v>13266</v>
      </c>
      <c r="C917">
        <v>11</v>
      </c>
      <c r="D917">
        <v>19</v>
      </c>
      <c r="E917">
        <v>6135.0400000000218</v>
      </c>
    </row>
    <row r="918" spans="2:5" x14ac:dyDescent="0.3">
      <c r="B918">
        <v>13267</v>
      </c>
      <c r="C918">
        <v>2</v>
      </c>
      <c r="D918">
        <v>36</v>
      </c>
      <c r="E918">
        <v>9758.2600000001257</v>
      </c>
    </row>
    <row r="919" spans="2:5" x14ac:dyDescent="0.3">
      <c r="B919">
        <v>13268</v>
      </c>
      <c r="C919">
        <v>17</v>
      </c>
      <c r="D919">
        <v>11</v>
      </c>
      <c r="E919">
        <v>3214.6899999999655</v>
      </c>
    </row>
    <row r="920" spans="2:5" x14ac:dyDescent="0.3">
      <c r="B920">
        <v>13269</v>
      </c>
      <c r="C920">
        <v>1</v>
      </c>
      <c r="D920">
        <v>28</v>
      </c>
      <c r="E920">
        <v>8891.7000000000971</v>
      </c>
    </row>
    <row r="921" spans="2:5" x14ac:dyDescent="0.3">
      <c r="B921">
        <v>13270</v>
      </c>
      <c r="C921">
        <v>366</v>
      </c>
      <c r="D921">
        <v>1</v>
      </c>
      <c r="E921">
        <v>1180</v>
      </c>
    </row>
    <row r="922" spans="2:5" x14ac:dyDescent="0.3">
      <c r="B922">
        <v>13271</v>
      </c>
      <c r="C922">
        <v>37</v>
      </c>
      <c r="D922">
        <v>1</v>
      </c>
      <c r="E922">
        <v>217.38000000000065</v>
      </c>
    </row>
    <row r="923" spans="2:5" x14ac:dyDescent="0.3">
      <c r="B923">
        <v>13272</v>
      </c>
      <c r="C923">
        <v>31</v>
      </c>
      <c r="D923">
        <v>2</v>
      </c>
      <c r="E923">
        <v>276.56</v>
      </c>
    </row>
    <row r="924" spans="2:5" x14ac:dyDescent="0.3">
      <c r="B924">
        <v>13273</v>
      </c>
      <c r="C924">
        <v>113</v>
      </c>
      <c r="D924">
        <v>1</v>
      </c>
      <c r="E924">
        <v>138.97999999999999</v>
      </c>
    </row>
    <row r="925" spans="2:5" x14ac:dyDescent="0.3">
      <c r="B925">
        <v>13274</v>
      </c>
      <c r="C925">
        <v>409</v>
      </c>
      <c r="D925">
        <v>1</v>
      </c>
      <c r="E925">
        <v>360.85000000000014</v>
      </c>
    </row>
    <row r="926" spans="2:5" x14ac:dyDescent="0.3">
      <c r="B926">
        <v>13275</v>
      </c>
      <c r="C926">
        <v>383</v>
      </c>
      <c r="D926">
        <v>2</v>
      </c>
      <c r="E926">
        <v>241.65999999999988</v>
      </c>
    </row>
    <row r="927" spans="2:5" x14ac:dyDescent="0.3">
      <c r="B927">
        <v>13276</v>
      </c>
      <c r="C927">
        <v>63</v>
      </c>
      <c r="D927">
        <v>5</v>
      </c>
      <c r="E927">
        <v>1939.2600000000054</v>
      </c>
    </row>
    <row r="928" spans="2:5" x14ac:dyDescent="0.3">
      <c r="B928">
        <v>13277</v>
      </c>
      <c r="C928">
        <v>15</v>
      </c>
      <c r="D928">
        <v>7</v>
      </c>
      <c r="E928">
        <v>523.29999999999984</v>
      </c>
    </row>
    <row r="929" spans="2:5" x14ac:dyDescent="0.3">
      <c r="B929">
        <v>13278</v>
      </c>
      <c r="C929">
        <v>40</v>
      </c>
      <c r="D929">
        <v>4</v>
      </c>
      <c r="E929">
        <v>1435.8500000000029</v>
      </c>
    </row>
    <row r="930" spans="2:5" x14ac:dyDescent="0.3">
      <c r="B930">
        <v>13279</v>
      </c>
      <c r="C930">
        <v>78</v>
      </c>
      <c r="D930">
        <v>1</v>
      </c>
      <c r="E930">
        <v>137.75</v>
      </c>
    </row>
    <row r="931" spans="2:5" x14ac:dyDescent="0.3">
      <c r="B931">
        <v>13280</v>
      </c>
      <c r="C931">
        <v>122</v>
      </c>
      <c r="D931">
        <v>7</v>
      </c>
      <c r="E931">
        <v>2322.6300000000037</v>
      </c>
    </row>
    <row r="932" spans="2:5" x14ac:dyDescent="0.3">
      <c r="B932">
        <v>13281</v>
      </c>
      <c r="C932">
        <v>439</v>
      </c>
      <c r="D932">
        <v>1</v>
      </c>
      <c r="E932">
        <v>350.85000000000031</v>
      </c>
    </row>
    <row r="933" spans="2:5" x14ac:dyDescent="0.3">
      <c r="B933">
        <v>13282</v>
      </c>
      <c r="C933">
        <v>18</v>
      </c>
      <c r="D933">
        <v>4</v>
      </c>
      <c r="E933">
        <v>1313.1900000000005</v>
      </c>
    </row>
    <row r="934" spans="2:5" x14ac:dyDescent="0.3">
      <c r="B934">
        <v>13283</v>
      </c>
      <c r="C934">
        <v>59</v>
      </c>
      <c r="D934">
        <v>4</v>
      </c>
      <c r="E934">
        <v>373.3599999999999</v>
      </c>
    </row>
    <row r="935" spans="2:5" x14ac:dyDescent="0.3">
      <c r="B935">
        <v>13284</v>
      </c>
      <c r="C935">
        <v>330</v>
      </c>
      <c r="D935">
        <v>1</v>
      </c>
      <c r="E935">
        <v>201.19000000000003</v>
      </c>
    </row>
    <row r="936" spans="2:5" x14ac:dyDescent="0.3">
      <c r="B936">
        <v>13285</v>
      </c>
      <c r="C936">
        <v>23</v>
      </c>
      <c r="D936">
        <v>6</v>
      </c>
      <c r="E936">
        <v>3364.589999999997</v>
      </c>
    </row>
    <row r="937" spans="2:5" x14ac:dyDescent="0.3">
      <c r="B937">
        <v>13286</v>
      </c>
      <c r="C937">
        <v>600</v>
      </c>
      <c r="D937">
        <v>1</v>
      </c>
      <c r="E937">
        <v>734.9100000000002</v>
      </c>
    </row>
    <row r="938" spans="2:5" x14ac:dyDescent="0.3">
      <c r="B938">
        <v>13287</v>
      </c>
      <c r="C938">
        <v>603</v>
      </c>
      <c r="D938">
        <v>3</v>
      </c>
      <c r="E938">
        <v>781.58999999999924</v>
      </c>
    </row>
    <row r="939" spans="2:5" x14ac:dyDescent="0.3">
      <c r="B939">
        <v>13288</v>
      </c>
      <c r="C939">
        <v>443</v>
      </c>
      <c r="D939">
        <v>5</v>
      </c>
      <c r="E939">
        <v>927.61</v>
      </c>
    </row>
    <row r="940" spans="2:5" x14ac:dyDescent="0.3">
      <c r="B940">
        <v>13289</v>
      </c>
      <c r="C940">
        <v>723</v>
      </c>
      <c r="D940">
        <v>1</v>
      </c>
      <c r="E940">
        <v>307.94999999999993</v>
      </c>
    </row>
    <row r="941" spans="2:5" x14ac:dyDescent="0.3">
      <c r="B941">
        <v>13290</v>
      </c>
      <c r="C941">
        <v>438</v>
      </c>
      <c r="D941">
        <v>1</v>
      </c>
      <c r="E941">
        <v>208.63</v>
      </c>
    </row>
    <row r="942" spans="2:5" x14ac:dyDescent="0.3">
      <c r="B942">
        <v>13291</v>
      </c>
      <c r="C942">
        <v>155</v>
      </c>
      <c r="D942">
        <v>11</v>
      </c>
      <c r="E942">
        <v>3320.8399999999929</v>
      </c>
    </row>
    <row r="943" spans="2:5" x14ac:dyDescent="0.3">
      <c r="B943">
        <v>13292</v>
      </c>
      <c r="C943">
        <v>38</v>
      </c>
      <c r="D943">
        <v>5</v>
      </c>
      <c r="E943">
        <v>994.51000000000158</v>
      </c>
    </row>
    <row r="944" spans="2:5" x14ac:dyDescent="0.3">
      <c r="B944">
        <v>13293</v>
      </c>
      <c r="C944">
        <v>392</v>
      </c>
      <c r="D944">
        <v>6</v>
      </c>
      <c r="E944">
        <v>1192.9400000000012</v>
      </c>
    </row>
    <row r="945" spans="2:5" x14ac:dyDescent="0.3">
      <c r="B945">
        <v>13294</v>
      </c>
      <c r="C945">
        <v>189</v>
      </c>
      <c r="D945">
        <v>3</v>
      </c>
      <c r="E945">
        <v>1689.5299999999988</v>
      </c>
    </row>
    <row r="946" spans="2:5" x14ac:dyDescent="0.3">
      <c r="B946">
        <v>13295</v>
      </c>
      <c r="C946">
        <v>359</v>
      </c>
      <c r="D946">
        <v>4</v>
      </c>
      <c r="E946">
        <v>1101.9700000000009</v>
      </c>
    </row>
    <row r="947" spans="2:5" x14ac:dyDescent="0.3">
      <c r="B947">
        <v>13296</v>
      </c>
      <c r="C947">
        <v>137</v>
      </c>
      <c r="D947">
        <v>6</v>
      </c>
      <c r="E947">
        <v>792.51000000000136</v>
      </c>
    </row>
    <row r="948" spans="2:5" x14ac:dyDescent="0.3">
      <c r="B948">
        <v>13297</v>
      </c>
      <c r="C948">
        <v>7</v>
      </c>
      <c r="D948">
        <v>7</v>
      </c>
      <c r="E948">
        <v>4368.6199999999963</v>
      </c>
    </row>
    <row r="949" spans="2:5" x14ac:dyDescent="0.3">
      <c r="B949">
        <v>13298</v>
      </c>
      <c r="C949">
        <v>1</v>
      </c>
      <c r="D949">
        <v>1</v>
      </c>
      <c r="E949">
        <v>360</v>
      </c>
    </row>
    <row r="950" spans="2:5" x14ac:dyDescent="0.3">
      <c r="B950">
        <v>13299</v>
      </c>
      <c r="C950">
        <v>268</v>
      </c>
      <c r="D950">
        <v>3</v>
      </c>
      <c r="E950">
        <v>1218.6999999999982</v>
      </c>
    </row>
    <row r="951" spans="2:5" x14ac:dyDescent="0.3">
      <c r="B951">
        <v>13300</v>
      </c>
      <c r="C951">
        <v>169</v>
      </c>
      <c r="D951">
        <v>3</v>
      </c>
      <c r="E951">
        <v>1285.51</v>
      </c>
    </row>
    <row r="952" spans="2:5" x14ac:dyDescent="0.3">
      <c r="B952">
        <v>13301</v>
      </c>
      <c r="C952">
        <v>103</v>
      </c>
      <c r="D952">
        <v>4</v>
      </c>
      <c r="E952">
        <v>618.08999999999889</v>
      </c>
    </row>
    <row r="953" spans="2:5" x14ac:dyDescent="0.3">
      <c r="B953">
        <v>13302</v>
      </c>
      <c r="C953">
        <v>155</v>
      </c>
      <c r="D953">
        <v>2</v>
      </c>
      <c r="E953">
        <v>159.19999999999999</v>
      </c>
    </row>
    <row r="954" spans="2:5" x14ac:dyDescent="0.3">
      <c r="B954">
        <v>13303</v>
      </c>
      <c r="C954">
        <v>400</v>
      </c>
      <c r="D954">
        <v>1</v>
      </c>
      <c r="E954">
        <v>61.72</v>
      </c>
    </row>
    <row r="955" spans="2:5" x14ac:dyDescent="0.3">
      <c r="B955">
        <v>13304</v>
      </c>
      <c r="C955">
        <v>351</v>
      </c>
      <c r="D955">
        <v>4</v>
      </c>
      <c r="E955">
        <v>1217.9900000000014</v>
      </c>
    </row>
    <row r="956" spans="2:5" x14ac:dyDescent="0.3">
      <c r="B956">
        <v>13305</v>
      </c>
      <c r="C956">
        <v>4</v>
      </c>
      <c r="D956">
        <v>16</v>
      </c>
      <c r="E956">
        <v>3754.7099999999946</v>
      </c>
    </row>
    <row r="957" spans="2:5" x14ac:dyDescent="0.3">
      <c r="B957">
        <v>13306</v>
      </c>
      <c r="C957">
        <v>430</v>
      </c>
      <c r="D957">
        <v>1</v>
      </c>
      <c r="E957">
        <v>53.65</v>
      </c>
    </row>
    <row r="958" spans="2:5" x14ac:dyDescent="0.3">
      <c r="B958">
        <v>13307</v>
      </c>
      <c r="C958">
        <v>120</v>
      </c>
      <c r="D958">
        <v>3</v>
      </c>
      <c r="E958">
        <v>273.34000000000009</v>
      </c>
    </row>
    <row r="959" spans="2:5" x14ac:dyDescent="0.3">
      <c r="B959">
        <v>13308</v>
      </c>
      <c r="C959">
        <v>22</v>
      </c>
      <c r="D959">
        <v>4</v>
      </c>
      <c r="E959">
        <v>1670.3699999999985</v>
      </c>
    </row>
    <row r="960" spans="2:5" x14ac:dyDescent="0.3">
      <c r="B960">
        <v>13309</v>
      </c>
      <c r="C960">
        <v>7</v>
      </c>
      <c r="D960">
        <v>6</v>
      </c>
      <c r="E960">
        <v>1706.3699999999972</v>
      </c>
    </row>
    <row r="961" spans="2:5" x14ac:dyDescent="0.3">
      <c r="B961">
        <v>13310</v>
      </c>
      <c r="C961">
        <v>28</v>
      </c>
      <c r="D961">
        <v>5</v>
      </c>
      <c r="E961">
        <v>1541.1999999999987</v>
      </c>
    </row>
    <row r="962" spans="2:5" x14ac:dyDescent="0.3">
      <c r="B962">
        <v>13311</v>
      </c>
      <c r="C962">
        <v>4</v>
      </c>
      <c r="D962">
        <v>2</v>
      </c>
      <c r="E962">
        <v>598.56999999999982</v>
      </c>
    </row>
    <row r="963" spans="2:5" x14ac:dyDescent="0.3">
      <c r="B963">
        <v>13312</v>
      </c>
      <c r="C963">
        <v>451</v>
      </c>
      <c r="D963">
        <v>1</v>
      </c>
      <c r="E963">
        <v>124.75</v>
      </c>
    </row>
    <row r="964" spans="2:5" x14ac:dyDescent="0.3">
      <c r="B964">
        <v>13313</v>
      </c>
      <c r="C964">
        <v>22</v>
      </c>
      <c r="D964">
        <v>12</v>
      </c>
      <c r="E964">
        <v>3445.3199999999956</v>
      </c>
    </row>
    <row r="965" spans="2:5" x14ac:dyDescent="0.3">
      <c r="B965">
        <v>13314</v>
      </c>
      <c r="C965">
        <v>1</v>
      </c>
      <c r="D965">
        <v>3</v>
      </c>
      <c r="E965">
        <v>775.9400000000004</v>
      </c>
    </row>
    <row r="966" spans="2:5" x14ac:dyDescent="0.3">
      <c r="B966">
        <v>13315</v>
      </c>
      <c r="C966">
        <v>689</v>
      </c>
      <c r="D966">
        <v>1</v>
      </c>
      <c r="E966">
        <v>310.26000000000016</v>
      </c>
    </row>
    <row r="967" spans="2:5" x14ac:dyDescent="0.3">
      <c r="B967">
        <v>13316</v>
      </c>
      <c r="C967">
        <v>37</v>
      </c>
      <c r="D967">
        <v>10</v>
      </c>
      <c r="E967">
        <v>13191.570000000003</v>
      </c>
    </row>
    <row r="968" spans="2:5" x14ac:dyDescent="0.3">
      <c r="B968">
        <v>13317</v>
      </c>
      <c r="C968">
        <v>66</v>
      </c>
      <c r="D968">
        <v>19</v>
      </c>
      <c r="E968">
        <v>6486.091000000014</v>
      </c>
    </row>
    <row r="969" spans="2:5" x14ac:dyDescent="0.3">
      <c r="B969">
        <v>13318</v>
      </c>
      <c r="C969">
        <v>1</v>
      </c>
      <c r="D969">
        <v>3</v>
      </c>
      <c r="E969">
        <v>640.76</v>
      </c>
    </row>
    <row r="970" spans="2:5" x14ac:dyDescent="0.3">
      <c r="B970">
        <v>13319</v>
      </c>
      <c r="C970">
        <v>5</v>
      </c>
      <c r="D970">
        <v>58</v>
      </c>
      <c r="E970">
        <v>22082.499999999996</v>
      </c>
    </row>
    <row r="971" spans="2:5" x14ac:dyDescent="0.3">
      <c r="B971">
        <v>13320</v>
      </c>
      <c r="C971">
        <v>78</v>
      </c>
      <c r="D971">
        <v>6</v>
      </c>
      <c r="E971">
        <v>2228.0999999999981</v>
      </c>
    </row>
    <row r="972" spans="2:5" x14ac:dyDescent="0.3">
      <c r="B972">
        <v>13321</v>
      </c>
      <c r="C972">
        <v>72</v>
      </c>
      <c r="D972">
        <v>2</v>
      </c>
      <c r="E972">
        <v>567.3599999999999</v>
      </c>
    </row>
    <row r="973" spans="2:5" x14ac:dyDescent="0.3">
      <c r="B973">
        <v>13322</v>
      </c>
      <c r="C973">
        <v>17</v>
      </c>
      <c r="D973">
        <v>1</v>
      </c>
      <c r="E973">
        <v>199.47999999999993</v>
      </c>
    </row>
    <row r="974" spans="2:5" x14ac:dyDescent="0.3">
      <c r="B974">
        <v>13323</v>
      </c>
      <c r="C974">
        <v>3</v>
      </c>
      <c r="D974">
        <v>5</v>
      </c>
      <c r="E974">
        <v>787.85000000000025</v>
      </c>
    </row>
    <row r="975" spans="2:5" x14ac:dyDescent="0.3">
      <c r="B975">
        <v>13324</v>
      </c>
      <c r="C975">
        <v>36</v>
      </c>
      <c r="D975">
        <v>18</v>
      </c>
      <c r="E975">
        <v>10513.469999999974</v>
      </c>
    </row>
    <row r="976" spans="2:5" x14ac:dyDescent="0.3">
      <c r="B976">
        <v>13325</v>
      </c>
      <c r="C976">
        <v>81</v>
      </c>
      <c r="D976">
        <v>1</v>
      </c>
      <c r="E976">
        <v>675.30000000000007</v>
      </c>
    </row>
    <row r="977" spans="2:5" x14ac:dyDescent="0.3">
      <c r="B977">
        <v>13326</v>
      </c>
      <c r="C977">
        <v>432</v>
      </c>
      <c r="D977">
        <v>1</v>
      </c>
      <c r="E977">
        <v>281.7600000000001</v>
      </c>
    </row>
    <row r="978" spans="2:5" x14ac:dyDescent="0.3">
      <c r="B978">
        <v>13327</v>
      </c>
      <c r="C978">
        <v>38</v>
      </c>
      <c r="D978">
        <v>20</v>
      </c>
      <c r="E978">
        <v>9879.4799999999886</v>
      </c>
    </row>
    <row r="979" spans="2:5" x14ac:dyDescent="0.3">
      <c r="B979">
        <v>13328</v>
      </c>
      <c r="C979">
        <v>316</v>
      </c>
      <c r="D979">
        <v>1</v>
      </c>
      <c r="E979">
        <v>1308.48</v>
      </c>
    </row>
    <row r="980" spans="2:5" x14ac:dyDescent="0.3">
      <c r="B980">
        <v>13329</v>
      </c>
      <c r="C980">
        <v>31</v>
      </c>
      <c r="D980">
        <v>8</v>
      </c>
      <c r="E980">
        <v>5112.9699999999839</v>
      </c>
    </row>
    <row r="981" spans="2:5" x14ac:dyDescent="0.3">
      <c r="B981">
        <v>13330</v>
      </c>
      <c r="C981">
        <v>92</v>
      </c>
      <c r="D981">
        <v>6</v>
      </c>
      <c r="E981">
        <v>2806.1799999999944</v>
      </c>
    </row>
    <row r="982" spans="2:5" x14ac:dyDescent="0.3">
      <c r="B982">
        <v>13331</v>
      </c>
      <c r="C982">
        <v>401</v>
      </c>
      <c r="D982">
        <v>1</v>
      </c>
      <c r="E982">
        <v>262.40000000000003</v>
      </c>
    </row>
    <row r="983" spans="2:5" x14ac:dyDescent="0.3">
      <c r="B983">
        <v>13332</v>
      </c>
      <c r="C983">
        <v>14</v>
      </c>
      <c r="D983">
        <v>1</v>
      </c>
      <c r="E983">
        <v>350.89999999999986</v>
      </c>
    </row>
    <row r="984" spans="2:5" x14ac:dyDescent="0.3">
      <c r="B984">
        <v>13333</v>
      </c>
      <c r="C984">
        <v>411</v>
      </c>
      <c r="D984">
        <v>3</v>
      </c>
      <c r="E984">
        <v>1015.7399999999996</v>
      </c>
    </row>
    <row r="985" spans="2:5" x14ac:dyDescent="0.3">
      <c r="B985">
        <v>13334</v>
      </c>
      <c r="C985">
        <v>82</v>
      </c>
      <c r="D985">
        <v>5</v>
      </c>
      <c r="E985">
        <v>6263.7500000000009</v>
      </c>
    </row>
    <row r="986" spans="2:5" x14ac:dyDescent="0.3">
      <c r="B986">
        <v>13336</v>
      </c>
      <c r="C986">
        <v>77</v>
      </c>
      <c r="D986">
        <v>1</v>
      </c>
      <c r="E986">
        <v>795.12000000000035</v>
      </c>
    </row>
    <row r="987" spans="2:5" x14ac:dyDescent="0.3">
      <c r="B987">
        <v>13337</v>
      </c>
      <c r="C987">
        <v>546</v>
      </c>
      <c r="D987">
        <v>1</v>
      </c>
      <c r="E987">
        <v>1575.2599999999979</v>
      </c>
    </row>
    <row r="988" spans="2:5" x14ac:dyDescent="0.3">
      <c r="B988">
        <v>13338</v>
      </c>
      <c r="C988">
        <v>157</v>
      </c>
      <c r="D988">
        <v>4</v>
      </c>
      <c r="E988">
        <v>2445.6199999999958</v>
      </c>
    </row>
    <row r="989" spans="2:5" x14ac:dyDescent="0.3">
      <c r="B989">
        <v>13339</v>
      </c>
      <c r="C989">
        <v>200</v>
      </c>
      <c r="D989">
        <v>1</v>
      </c>
      <c r="E989">
        <v>860.12000000000057</v>
      </c>
    </row>
    <row r="990" spans="2:5" x14ac:dyDescent="0.3">
      <c r="B990">
        <v>13340</v>
      </c>
      <c r="C990">
        <v>45</v>
      </c>
      <c r="D990">
        <v>12</v>
      </c>
      <c r="E990">
        <v>22100.559999999994</v>
      </c>
    </row>
    <row r="991" spans="2:5" x14ac:dyDescent="0.3">
      <c r="B991">
        <v>13341</v>
      </c>
      <c r="C991">
        <v>260</v>
      </c>
      <c r="D991">
        <v>1</v>
      </c>
      <c r="E991">
        <v>775.84999999999945</v>
      </c>
    </row>
    <row r="992" spans="2:5" x14ac:dyDescent="0.3">
      <c r="B992">
        <v>13343</v>
      </c>
      <c r="C992">
        <v>177</v>
      </c>
      <c r="D992">
        <v>1</v>
      </c>
      <c r="E992">
        <v>353.43000000000018</v>
      </c>
    </row>
    <row r="993" spans="2:5" x14ac:dyDescent="0.3">
      <c r="B993">
        <v>13344</v>
      </c>
      <c r="C993">
        <v>67</v>
      </c>
      <c r="D993">
        <v>3</v>
      </c>
      <c r="E993">
        <v>2543.7199999999962</v>
      </c>
    </row>
    <row r="994" spans="2:5" x14ac:dyDescent="0.3">
      <c r="B994">
        <v>13345</v>
      </c>
      <c r="C994">
        <v>287</v>
      </c>
      <c r="D994">
        <v>1</v>
      </c>
      <c r="E994">
        <v>389.50000000000006</v>
      </c>
    </row>
    <row r="995" spans="2:5" x14ac:dyDescent="0.3">
      <c r="B995">
        <v>13346</v>
      </c>
      <c r="C995">
        <v>462</v>
      </c>
      <c r="D995">
        <v>6</v>
      </c>
      <c r="E995">
        <v>299.40000000000003</v>
      </c>
    </row>
    <row r="996" spans="2:5" x14ac:dyDescent="0.3">
      <c r="B996">
        <v>13347</v>
      </c>
      <c r="C996">
        <v>70</v>
      </c>
      <c r="D996">
        <v>1</v>
      </c>
      <c r="E996">
        <v>341.36</v>
      </c>
    </row>
    <row r="997" spans="2:5" x14ac:dyDescent="0.3">
      <c r="B997">
        <v>13348</v>
      </c>
      <c r="C997">
        <v>64</v>
      </c>
      <c r="D997">
        <v>1</v>
      </c>
      <c r="E997">
        <v>233.75999999999991</v>
      </c>
    </row>
    <row r="998" spans="2:5" x14ac:dyDescent="0.3">
      <c r="B998">
        <v>13349</v>
      </c>
      <c r="C998">
        <v>10</v>
      </c>
      <c r="D998">
        <v>1</v>
      </c>
      <c r="E998">
        <v>247.32000000000005</v>
      </c>
    </row>
    <row r="999" spans="2:5" x14ac:dyDescent="0.3">
      <c r="B999">
        <v>13350</v>
      </c>
      <c r="C999">
        <v>16</v>
      </c>
      <c r="D999">
        <v>2</v>
      </c>
      <c r="E999">
        <v>979.12000000000012</v>
      </c>
    </row>
    <row r="1000" spans="2:5" x14ac:dyDescent="0.3">
      <c r="B1000">
        <v>13351</v>
      </c>
      <c r="C1000">
        <v>66</v>
      </c>
      <c r="D1000">
        <v>1</v>
      </c>
      <c r="E1000">
        <v>373.94000000000023</v>
      </c>
    </row>
    <row r="1001" spans="2:5" x14ac:dyDescent="0.3">
      <c r="B1001">
        <v>13352</v>
      </c>
      <c r="C1001">
        <v>60</v>
      </c>
      <c r="D1001">
        <v>1</v>
      </c>
      <c r="E1001">
        <v>397.98000000000019</v>
      </c>
    </row>
    <row r="1002" spans="2:5" x14ac:dyDescent="0.3">
      <c r="B1002">
        <v>13354</v>
      </c>
      <c r="C1002">
        <v>71</v>
      </c>
      <c r="D1002">
        <v>1</v>
      </c>
      <c r="E1002">
        <v>743.52999999999952</v>
      </c>
    </row>
    <row r="1003" spans="2:5" x14ac:dyDescent="0.3">
      <c r="B1003">
        <v>13355</v>
      </c>
      <c r="C1003">
        <v>122</v>
      </c>
      <c r="D1003">
        <v>1</v>
      </c>
      <c r="E1003">
        <v>674.70000000000039</v>
      </c>
    </row>
    <row r="1004" spans="2:5" x14ac:dyDescent="0.3">
      <c r="B1004">
        <v>13356</v>
      </c>
      <c r="C1004">
        <v>80</v>
      </c>
      <c r="D1004">
        <v>1</v>
      </c>
      <c r="E1004">
        <v>768.24000000000069</v>
      </c>
    </row>
    <row r="1005" spans="2:5" x14ac:dyDescent="0.3">
      <c r="B1005">
        <v>13357</v>
      </c>
      <c r="C1005">
        <v>257</v>
      </c>
      <c r="D1005">
        <v>5</v>
      </c>
      <c r="E1005">
        <v>3838.3600000000265</v>
      </c>
    </row>
    <row r="1006" spans="2:5" x14ac:dyDescent="0.3">
      <c r="B1006">
        <v>13358</v>
      </c>
      <c r="C1006">
        <v>268</v>
      </c>
      <c r="D1006">
        <v>1</v>
      </c>
      <c r="E1006">
        <v>439.0300000000002</v>
      </c>
    </row>
    <row r="1007" spans="2:5" x14ac:dyDescent="0.3">
      <c r="B1007">
        <v>13359</v>
      </c>
      <c r="C1007">
        <v>63</v>
      </c>
      <c r="D1007">
        <v>2</v>
      </c>
      <c r="E1007">
        <v>1043.3099999999993</v>
      </c>
    </row>
    <row r="1008" spans="2:5" x14ac:dyDescent="0.3">
      <c r="B1008">
        <v>13360</v>
      </c>
      <c r="C1008">
        <v>431</v>
      </c>
      <c r="D1008">
        <v>4</v>
      </c>
      <c r="E1008">
        <v>1553.6499999999985</v>
      </c>
    </row>
    <row r="1009" spans="2:5" x14ac:dyDescent="0.3">
      <c r="B1009">
        <v>13361</v>
      </c>
      <c r="C1009">
        <v>472</v>
      </c>
      <c r="D1009">
        <v>2</v>
      </c>
      <c r="E1009">
        <v>1450.4999999999998</v>
      </c>
    </row>
    <row r="1010" spans="2:5" x14ac:dyDescent="0.3">
      <c r="B1010">
        <v>13362</v>
      </c>
      <c r="C1010">
        <v>9</v>
      </c>
      <c r="D1010">
        <v>7</v>
      </c>
      <c r="E1010">
        <v>5394.0700000000461</v>
      </c>
    </row>
    <row r="1011" spans="2:5" x14ac:dyDescent="0.3">
      <c r="B1011">
        <v>13363</v>
      </c>
      <c r="C1011">
        <v>17</v>
      </c>
      <c r="D1011">
        <v>3</v>
      </c>
      <c r="E1011">
        <v>1723.8599999999969</v>
      </c>
    </row>
    <row r="1012" spans="2:5" x14ac:dyDescent="0.3">
      <c r="B1012">
        <v>13364</v>
      </c>
      <c r="C1012">
        <v>71</v>
      </c>
      <c r="D1012">
        <v>1</v>
      </c>
      <c r="E1012">
        <v>134.96</v>
      </c>
    </row>
    <row r="1013" spans="2:5" x14ac:dyDescent="0.3">
      <c r="B1013">
        <v>13365</v>
      </c>
      <c r="C1013">
        <v>33</v>
      </c>
      <c r="D1013">
        <v>2</v>
      </c>
      <c r="E1013">
        <v>2225.3699999999958</v>
      </c>
    </row>
    <row r="1014" spans="2:5" x14ac:dyDescent="0.3">
      <c r="B1014">
        <v>13366</v>
      </c>
      <c r="C1014">
        <v>50</v>
      </c>
      <c r="D1014">
        <v>1</v>
      </c>
      <c r="E1014">
        <v>56.160000000000004</v>
      </c>
    </row>
    <row r="1015" spans="2:5" x14ac:dyDescent="0.3">
      <c r="B1015">
        <v>13367</v>
      </c>
      <c r="C1015">
        <v>431</v>
      </c>
      <c r="D1015">
        <v>1</v>
      </c>
      <c r="E1015">
        <v>510.2</v>
      </c>
    </row>
    <row r="1016" spans="2:5" x14ac:dyDescent="0.3">
      <c r="B1016">
        <v>13368</v>
      </c>
      <c r="C1016">
        <v>256</v>
      </c>
      <c r="D1016">
        <v>4</v>
      </c>
      <c r="E1016">
        <v>1121.5000000000002</v>
      </c>
    </row>
    <row r="1017" spans="2:5" x14ac:dyDescent="0.3">
      <c r="B1017">
        <v>13369</v>
      </c>
      <c r="C1017">
        <v>365</v>
      </c>
      <c r="D1017">
        <v>1</v>
      </c>
      <c r="E1017">
        <v>616.55999999999972</v>
      </c>
    </row>
    <row r="1018" spans="2:5" x14ac:dyDescent="0.3">
      <c r="B1018">
        <v>13370</v>
      </c>
      <c r="C1018">
        <v>371</v>
      </c>
      <c r="D1018">
        <v>1</v>
      </c>
      <c r="E1018">
        <v>1509.7400000000018</v>
      </c>
    </row>
    <row r="1019" spans="2:5" x14ac:dyDescent="0.3">
      <c r="B1019">
        <v>13371</v>
      </c>
      <c r="C1019">
        <v>505</v>
      </c>
      <c r="D1019">
        <v>2</v>
      </c>
      <c r="E1019">
        <v>2297.660000000003</v>
      </c>
    </row>
    <row r="1020" spans="2:5" x14ac:dyDescent="0.3">
      <c r="B1020">
        <v>13372</v>
      </c>
      <c r="C1020">
        <v>89</v>
      </c>
      <c r="D1020">
        <v>1</v>
      </c>
      <c r="E1020">
        <v>378.64000000000021</v>
      </c>
    </row>
    <row r="1021" spans="2:5" x14ac:dyDescent="0.3">
      <c r="B1021">
        <v>13373</v>
      </c>
      <c r="C1021">
        <v>60</v>
      </c>
      <c r="D1021">
        <v>6</v>
      </c>
      <c r="E1021">
        <v>7587.1899999999796</v>
      </c>
    </row>
    <row r="1022" spans="2:5" x14ac:dyDescent="0.3">
      <c r="B1022">
        <v>13374</v>
      </c>
      <c r="C1022">
        <v>414</v>
      </c>
      <c r="D1022">
        <v>2</v>
      </c>
      <c r="E1022">
        <v>422.80000000000013</v>
      </c>
    </row>
    <row r="1023" spans="2:5" x14ac:dyDescent="0.3">
      <c r="B1023">
        <v>13375</v>
      </c>
      <c r="C1023">
        <v>88</v>
      </c>
      <c r="D1023">
        <v>2</v>
      </c>
      <c r="E1023">
        <v>1792.2299999999989</v>
      </c>
    </row>
    <row r="1024" spans="2:5" x14ac:dyDescent="0.3">
      <c r="B1024">
        <v>13376</v>
      </c>
      <c r="C1024">
        <v>99</v>
      </c>
      <c r="D1024">
        <v>3</v>
      </c>
      <c r="E1024">
        <v>1019.7600000000004</v>
      </c>
    </row>
    <row r="1025" spans="2:5" x14ac:dyDescent="0.3">
      <c r="B1025">
        <v>13377</v>
      </c>
      <c r="C1025">
        <v>396</v>
      </c>
      <c r="D1025">
        <v>2</v>
      </c>
      <c r="E1025">
        <v>1552.8800000000015</v>
      </c>
    </row>
    <row r="1026" spans="2:5" x14ac:dyDescent="0.3">
      <c r="B1026">
        <v>13379</v>
      </c>
      <c r="C1026">
        <v>26</v>
      </c>
      <c r="D1026">
        <v>3</v>
      </c>
      <c r="E1026">
        <v>572.55999999999938</v>
      </c>
    </row>
    <row r="1027" spans="2:5" x14ac:dyDescent="0.3">
      <c r="B1027">
        <v>13380</v>
      </c>
      <c r="C1027">
        <v>432</v>
      </c>
      <c r="D1027">
        <v>1</v>
      </c>
      <c r="E1027">
        <v>62.4</v>
      </c>
    </row>
    <row r="1028" spans="2:5" x14ac:dyDescent="0.3">
      <c r="B1028">
        <v>13381</v>
      </c>
      <c r="C1028">
        <v>31</v>
      </c>
      <c r="D1028">
        <v>12</v>
      </c>
      <c r="E1028">
        <v>8224.3700000000699</v>
      </c>
    </row>
    <row r="1029" spans="2:5" x14ac:dyDescent="0.3">
      <c r="B1029">
        <v>13382</v>
      </c>
      <c r="C1029">
        <v>280</v>
      </c>
      <c r="D1029">
        <v>5</v>
      </c>
      <c r="E1029">
        <v>1387.5800000000015</v>
      </c>
    </row>
    <row r="1030" spans="2:5" x14ac:dyDescent="0.3">
      <c r="B1030">
        <v>13383</v>
      </c>
      <c r="C1030">
        <v>543</v>
      </c>
      <c r="D1030">
        <v>1</v>
      </c>
      <c r="E1030">
        <v>305.28000000000003</v>
      </c>
    </row>
    <row r="1031" spans="2:5" x14ac:dyDescent="0.3">
      <c r="B1031">
        <v>13384</v>
      </c>
      <c r="C1031">
        <v>30</v>
      </c>
      <c r="D1031">
        <v>11</v>
      </c>
      <c r="E1031">
        <v>6680.8300000000218</v>
      </c>
    </row>
    <row r="1032" spans="2:5" x14ac:dyDescent="0.3">
      <c r="B1032">
        <v>13385</v>
      </c>
      <c r="C1032">
        <v>329</v>
      </c>
      <c r="D1032">
        <v>1</v>
      </c>
      <c r="E1032">
        <v>534.56999999999982</v>
      </c>
    </row>
    <row r="1033" spans="2:5" x14ac:dyDescent="0.3">
      <c r="B1033">
        <v>13386</v>
      </c>
      <c r="C1033">
        <v>414</v>
      </c>
      <c r="D1033">
        <v>2</v>
      </c>
      <c r="E1033">
        <v>835.45999999999947</v>
      </c>
    </row>
    <row r="1034" spans="2:5" x14ac:dyDescent="0.3">
      <c r="B1034">
        <v>13387</v>
      </c>
      <c r="C1034">
        <v>417</v>
      </c>
      <c r="D1034">
        <v>1</v>
      </c>
      <c r="E1034">
        <v>189.44000000000037</v>
      </c>
    </row>
    <row r="1035" spans="2:5" x14ac:dyDescent="0.3">
      <c r="B1035">
        <v>13388</v>
      </c>
      <c r="C1035">
        <v>131</v>
      </c>
      <c r="D1035">
        <v>3</v>
      </c>
      <c r="E1035">
        <v>1185.6499999999996</v>
      </c>
    </row>
    <row r="1036" spans="2:5" x14ac:dyDescent="0.3">
      <c r="B1036">
        <v>13389</v>
      </c>
      <c r="C1036">
        <v>11</v>
      </c>
      <c r="D1036">
        <v>3</v>
      </c>
      <c r="E1036">
        <v>797.9599999999997</v>
      </c>
    </row>
    <row r="1037" spans="2:5" x14ac:dyDescent="0.3">
      <c r="B1037">
        <v>13390</v>
      </c>
      <c r="C1037">
        <v>74</v>
      </c>
      <c r="D1037">
        <v>1</v>
      </c>
      <c r="E1037">
        <v>544.08000000000004</v>
      </c>
    </row>
    <row r="1038" spans="2:5" x14ac:dyDescent="0.3">
      <c r="B1038">
        <v>13391</v>
      </c>
      <c r="C1038">
        <v>203</v>
      </c>
      <c r="D1038">
        <v>1</v>
      </c>
      <c r="E1038">
        <v>59.8</v>
      </c>
    </row>
    <row r="1039" spans="2:5" x14ac:dyDescent="0.3">
      <c r="B1039">
        <v>13392</v>
      </c>
      <c r="C1039">
        <v>677</v>
      </c>
      <c r="D1039">
        <v>1</v>
      </c>
      <c r="E1039">
        <v>91.14</v>
      </c>
    </row>
    <row r="1040" spans="2:5" x14ac:dyDescent="0.3">
      <c r="B1040">
        <v>13393</v>
      </c>
      <c r="C1040">
        <v>583</v>
      </c>
      <c r="D1040">
        <v>4</v>
      </c>
      <c r="E1040">
        <v>1131.4499999999985</v>
      </c>
    </row>
    <row r="1041" spans="2:5" x14ac:dyDescent="0.3">
      <c r="B1041">
        <v>13394</v>
      </c>
      <c r="C1041">
        <v>1</v>
      </c>
      <c r="D1041">
        <v>19</v>
      </c>
      <c r="E1041">
        <v>6621.700000000018</v>
      </c>
    </row>
    <row r="1042" spans="2:5" x14ac:dyDescent="0.3">
      <c r="B1042">
        <v>13395</v>
      </c>
      <c r="C1042">
        <v>185</v>
      </c>
      <c r="D1042">
        <v>3</v>
      </c>
      <c r="E1042">
        <v>1180.2299999999998</v>
      </c>
    </row>
    <row r="1043" spans="2:5" x14ac:dyDescent="0.3">
      <c r="B1043">
        <v>13396</v>
      </c>
      <c r="C1043">
        <v>29</v>
      </c>
      <c r="D1043">
        <v>2</v>
      </c>
      <c r="E1043">
        <v>1360.9899999999996</v>
      </c>
    </row>
    <row r="1044" spans="2:5" x14ac:dyDescent="0.3">
      <c r="B1044">
        <v>13397</v>
      </c>
      <c r="C1044">
        <v>72</v>
      </c>
      <c r="D1044">
        <v>10</v>
      </c>
      <c r="E1044">
        <v>3191.8699999999967</v>
      </c>
    </row>
    <row r="1045" spans="2:5" x14ac:dyDescent="0.3">
      <c r="B1045">
        <v>13398</v>
      </c>
      <c r="C1045">
        <v>192</v>
      </c>
      <c r="D1045">
        <v>2</v>
      </c>
      <c r="E1045">
        <v>670.34000000000015</v>
      </c>
    </row>
    <row r="1046" spans="2:5" x14ac:dyDescent="0.3">
      <c r="B1046">
        <v>13399</v>
      </c>
      <c r="C1046">
        <v>464</v>
      </c>
      <c r="D1046">
        <v>3</v>
      </c>
      <c r="E1046">
        <v>275.40000000000003</v>
      </c>
    </row>
    <row r="1047" spans="2:5" x14ac:dyDescent="0.3">
      <c r="B1047">
        <v>13400</v>
      </c>
      <c r="C1047">
        <v>582</v>
      </c>
      <c r="D1047">
        <v>1</v>
      </c>
      <c r="E1047">
        <v>310.83</v>
      </c>
    </row>
    <row r="1048" spans="2:5" x14ac:dyDescent="0.3">
      <c r="B1048">
        <v>13402</v>
      </c>
      <c r="C1048">
        <v>127</v>
      </c>
      <c r="D1048">
        <v>4</v>
      </c>
      <c r="E1048">
        <v>1535.1300000000019</v>
      </c>
    </row>
    <row r="1049" spans="2:5" x14ac:dyDescent="0.3">
      <c r="B1049">
        <v>13403</v>
      </c>
      <c r="C1049">
        <v>17</v>
      </c>
      <c r="D1049">
        <v>3</v>
      </c>
      <c r="E1049">
        <v>229.5</v>
      </c>
    </row>
    <row r="1050" spans="2:5" x14ac:dyDescent="0.3">
      <c r="B1050">
        <v>13404</v>
      </c>
      <c r="C1050">
        <v>1</v>
      </c>
      <c r="D1050">
        <v>2</v>
      </c>
      <c r="E1050">
        <v>252.48999999999995</v>
      </c>
    </row>
    <row r="1051" spans="2:5" x14ac:dyDescent="0.3">
      <c r="B1051">
        <v>13405</v>
      </c>
      <c r="C1051">
        <v>74</v>
      </c>
      <c r="D1051">
        <v>6</v>
      </c>
      <c r="E1051">
        <v>1213.8110000000008</v>
      </c>
    </row>
    <row r="1052" spans="2:5" x14ac:dyDescent="0.3">
      <c r="B1052">
        <v>13406</v>
      </c>
      <c r="C1052">
        <v>427</v>
      </c>
      <c r="D1052">
        <v>2</v>
      </c>
      <c r="E1052">
        <v>568.91999999999996</v>
      </c>
    </row>
    <row r="1053" spans="2:5" x14ac:dyDescent="0.3">
      <c r="B1053">
        <v>13407</v>
      </c>
      <c r="C1053">
        <v>578</v>
      </c>
      <c r="D1053">
        <v>3</v>
      </c>
      <c r="E1053">
        <v>2244.7000000000016</v>
      </c>
    </row>
    <row r="1054" spans="2:5" x14ac:dyDescent="0.3">
      <c r="B1054">
        <v>13408</v>
      </c>
      <c r="C1054">
        <v>1</v>
      </c>
      <c r="D1054">
        <v>106</v>
      </c>
      <c r="E1054">
        <v>51733.461999999796</v>
      </c>
    </row>
    <row r="1055" spans="2:5" x14ac:dyDescent="0.3">
      <c r="B1055">
        <v>13410</v>
      </c>
      <c r="C1055">
        <v>24</v>
      </c>
      <c r="D1055">
        <v>9</v>
      </c>
      <c r="E1055">
        <v>2201.9600000000023</v>
      </c>
    </row>
    <row r="1056" spans="2:5" x14ac:dyDescent="0.3">
      <c r="B1056">
        <v>13411</v>
      </c>
      <c r="C1056">
        <v>107</v>
      </c>
      <c r="D1056">
        <v>1</v>
      </c>
      <c r="E1056">
        <v>213.55000000000007</v>
      </c>
    </row>
    <row r="1057" spans="2:5" x14ac:dyDescent="0.3">
      <c r="B1057">
        <v>13412</v>
      </c>
      <c r="C1057">
        <v>620</v>
      </c>
      <c r="D1057">
        <v>1</v>
      </c>
      <c r="E1057">
        <v>487.35000000000025</v>
      </c>
    </row>
    <row r="1058" spans="2:5" x14ac:dyDescent="0.3">
      <c r="B1058">
        <v>13413</v>
      </c>
      <c r="C1058">
        <v>639</v>
      </c>
      <c r="D1058">
        <v>6</v>
      </c>
      <c r="E1058">
        <v>429.44000000000023</v>
      </c>
    </row>
    <row r="1059" spans="2:5" x14ac:dyDescent="0.3">
      <c r="B1059">
        <v>13414</v>
      </c>
      <c r="C1059">
        <v>133</v>
      </c>
      <c r="D1059">
        <v>6</v>
      </c>
      <c r="E1059">
        <v>2494.1400000000003</v>
      </c>
    </row>
    <row r="1060" spans="2:5" x14ac:dyDescent="0.3">
      <c r="B1060">
        <v>13415</v>
      </c>
      <c r="C1060">
        <v>472</v>
      </c>
      <c r="D1060">
        <v>4</v>
      </c>
      <c r="E1060">
        <v>800.66999999999871</v>
      </c>
    </row>
    <row r="1061" spans="2:5" x14ac:dyDescent="0.3">
      <c r="B1061">
        <v>13416</v>
      </c>
      <c r="C1061">
        <v>43</v>
      </c>
      <c r="D1061">
        <v>3</v>
      </c>
      <c r="E1061">
        <v>940.7999999999995</v>
      </c>
    </row>
    <row r="1062" spans="2:5" x14ac:dyDescent="0.3">
      <c r="B1062">
        <v>13417</v>
      </c>
      <c r="C1062">
        <v>4</v>
      </c>
      <c r="D1062">
        <v>6</v>
      </c>
      <c r="E1062">
        <v>1669.4900000000018</v>
      </c>
    </row>
    <row r="1063" spans="2:5" x14ac:dyDescent="0.3">
      <c r="B1063">
        <v>13418</v>
      </c>
      <c r="C1063">
        <v>11</v>
      </c>
      <c r="D1063">
        <v>31</v>
      </c>
      <c r="E1063">
        <v>12233.599999999893</v>
      </c>
    </row>
    <row r="1064" spans="2:5" x14ac:dyDescent="0.3">
      <c r="B1064">
        <v>13419</v>
      </c>
      <c r="C1064">
        <v>63</v>
      </c>
      <c r="D1064">
        <v>1</v>
      </c>
      <c r="E1064">
        <v>221.05999999999997</v>
      </c>
    </row>
    <row r="1065" spans="2:5" x14ac:dyDescent="0.3">
      <c r="B1065">
        <v>13420</v>
      </c>
      <c r="C1065">
        <v>149</v>
      </c>
      <c r="D1065">
        <v>2</v>
      </c>
      <c r="E1065">
        <v>159.85</v>
      </c>
    </row>
    <row r="1066" spans="2:5" x14ac:dyDescent="0.3">
      <c r="B1066">
        <v>13421</v>
      </c>
      <c r="C1066">
        <v>40</v>
      </c>
      <c r="D1066">
        <v>8</v>
      </c>
      <c r="E1066">
        <v>4103.1200000000026</v>
      </c>
    </row>
    <row r="1067" spans="2:5" x14ac:dyDescent="0.3">
      <c r="B1067">
        <v>13422</v>
      </c>
      <c r="C1067">
        <v>64</v>
      </c>
      <c r="D1067">
        <v>1</v>
      </c>
      <c r="E1067">
        <v>2626.2999999999938</v>
      </c>
    </row>
    <row r="1068" spans="2:5" x14ac:dyDescent="0.3">
      <c r="B1068">
        <v>13423</v>
      </c>
      <c r="C1068">
        <v>428</v>
      </c>
      <c r="D1068">
        <v>1</v>
      </c>
      <c r="E1068">
        <v>217.02999999999997</v>
      </c>
    </row>
    <row r="1069" spans="2:5" x14ac:dyDescent="0.3">
      <c r="B1069">
        <v>13424</v>
      </c>
      <c r="C1069">
        <v>449</v>
      </c>
      <c r="D1069">
        <v>1</v>
      </c>
      <c r="E1069">
        <v>572.77000000000032</v>
      </c>
    </row>
    <row r="1070" spans="2:5" x14ac:dyDescent="0.3">
      <c r="B1070">
        <v>13425</v>
      </c>
      <c r="C1070">
        <v>108</v>
      </c>
      <c r="D1070">
        <v>5</v>
      </c>
      <c r="E1070">
        <v>3403.6300000000033</v>
      </c>
    </row>
    <row r="1071" spans="2:5" x14ac:dyDescent="0.3">
      <c r="B1071">
        <v>13426</v>
      </c>
      <c r="C1071">
        <v>0</v>
      </c>
      <c r="D1071">
        <v>22</v>
      </c>
      <c r="E1071">
        <v>8167.3799999999319</v>
      </c>
    </row>
    <row r="1072" spans="2:5" x14ac:dyDescent="0.3">
      <c r="B1072">
        <v>13427</v>
      </c>
      <c r="C1072">
        <v>19</v>
      </c>
      <c r="D1072">
        <v>6</v>
      </c>
      <c r="E1072">
        <v>1006.5299999999993</v>
      </c>
    </row>
    <row r="1073" spans="2:5" x14ac:dyDescent="0.3">
      <c r="B1073">
        <v>13428</v>
      </c>
      <c r="C1073">
        <v>10</v>
      </c>
      <c r="D1073">
        <v>3</v>
      </c>
      <c r="E1073">
        <v>499.98000000000098</v>
      </c>
    </row>
    <row r="1074" spans="2:5" x14ac:dyDescent="0.3">
      <c r="B1074">
        <v>13429</v>
      </c>
      <c r="C1074">
        <v>10</v>
      </c>
      <c r="D1074">
        <v>4</v>
      </c>
      <c r="E1074">
        <v>1006.8000000000012</v>
      </c>
    </row>
    <row r="1075" spans="2:5" x14ac:dyDescent="0.3">
      <c r="B1075">
        <v>13430</v>
      </c>
      <c r="C1075">
        <v>18</v>
      </c>
      <c r="D1075">
        <v>2</v>
      </c>
      <c r="E1075">
        <v>679.4500000000005</v>
      </c>
    </row>
    <row r="1076" spans="2:5" x14ac:dyDescent="0.3">
      <c r="B1076">
        <v>13431</v>
      </c>
      <c r="C1076">
        <v>67</v>
      </c>
      <c r="D1076">
        <v>8</v>
      </c>
      <c r="E1076">
        <v>3316.2399999999943</v>
      </c>
    </row>
    <row r="1077" spans="2:5" x14ac:dyDescent="0.3">
      <c r="B1077">
        <v>13432</v>
      </c>
      <c r="C1077">
        <v>571</v>
      </c>
      <c r="D1077">
        <v>2</v>
      </c>
      <c r="E1077">
        <v>439.09999999999911</v>
      </c>
    </row>
    <row r="1078" spans="2:5" x14ac:dyDescent="0.3">
      <c r="B1078">
        <v>13433</v>
      </c>
      <c r="C1078">
        <v>501</v>
      </c>
      <c r="D1078">
        <v>4</v>
      </c>
      <c r="E1078">
        <v>658.31999999999982</v>
      </c>
    </row>
    <row r="1079" spans="2:5" x14ac:dyDescent="0.3">
      <c r="B1079">
        <v>13434</v>
      </c>
      <c r="C1079">
        <v>74</v>
      </c>
      <c r="D1079">
        <v>5</v>
      </c>
      <c r="E1079">
        <v>1666.8600000000004</v>
      </c>
    </row>
    <row r="1080" spans="2:5" x14ac:dyDescent="0.3">
      <c r="B1080">
        <v>13435</v>
      </c>
      <c r="C1080">
        <v>5</v>
      </c>
      <c r="D1080">
        <v>9</v>
      </c>
      <c r="E1080">
        <v>4475.2299999999905</v>
      </c>
    </row>
    <row r="1081" spans="2:5" x14ac:dyDescent="0.3">
      <c r="B1081">
        <v>13436</v>
      </c>
      <c r="C1081">
        <v>1</v>
      </c>
      <c r="D1081">
        <v>1</v>
      </c>
      <c r="E1081">
        <v>196.89000000000001</v>
      </c>
    </row>
    <row r="1082" spans="2:5" x14ac:dyDescent="0.3">
      <c r="B1082">
        <v>13437</v>
      </c>
      <c r="C1082">
        <v>14</v>
      </c>
      <c r="D1082">
        <v>7</v>
      </c>
      <c r="E1082">
        <v>3408.0600000000027</v>
      </c>
    </row>
    <row r="1083" spans="2:5" x14ac:dyDescent="0.3">
      <c r="B1083">
        <v>13438</v>
      </c>
      <c r="C1083">
        <v>547</v>
      </c>
      <c r="D1083">
        <v>1</v>
      </c>
      <c r="E1083">
        <v>46.5</v>
      </c>
    </row>
    <row r="1084" spans="2:5" x14ac:dyDescent="0.3">
      <c r="B1084">
        <v>13439</v>
      </c>
      <c r="C1084">
        <v>255</v>
      </c>
      <c r="D1084">
        <v>3</v>
      </c>
      <c r="E1084">
        <v>986.60999999999751</v>
      </c>
    </row>
    <row r="1085" spans="2:5" x14ac:dyDescent="0.3">
      <c r="B1085">
        <v>13440</v>
      </c>
      <c r="C1085">
        <v>423</v>
      </c>
      <c r="D1085">
        <v>7</v>
      </c>
      <c r="E1085">
        <v>1295.2499999999998</v>
      </c>
    </row>
    <row r="1086" spans="2:5" x14ac:dyDescent="0.3">
      <c r="B1086">
        <v>13441</v>
      </c>
      <c r="C1086">
        <v>91</v>
      </c>
      <c r="D1086">
        <v>2</v>
      </c>
      <c r="E1086">
        <v>720.90000000000043</v>
      </c>
    </row>
    <row r="1087" spans="2:5" x14ac:dyDescent="0.3">
      <c r="B1087">
        <v>13442</v>
      </c>
      <c r="C1087">
        <v>667</v>
      </c>
      <c r="D1087">
        <v>3</v>
      </c>
      <c r="E1087">
        <v>419.87000000000035</v>
      </c>
    </row>
    <row r="1088" spans="2:5" x14ac:dyDescent="0.3">
      <c r="B1088">
        <v>13443</v>
      </c>
      <c r="C1088">
        <v>448</v>
      </c>
      <c r="D1088">
        <v>6</v>
      </c>
      <c r="E1088">
        <v>1280.1600000000021</v>
      </c>
    </row>
    <row r="1089" spans="2:5" x14ac:dyDescent="0.3">
      <c r="B1089">
        <v>13444</v>
      </c>
      <c r="C1089">
        <v>374</v>
      </c>
      <c r="D1089">
        <v>2</v>
      </c>
      <c r="E1089">
        <v>631.68000000000018</v>
      </c>
    </row>
    <row r="1090" spans="2:5" x14ac:dyDescent="0.3">
      <c r="B1090">
        <v>13445</v>
      </c>
      <c r="C1090">
        <v>626</v>
      </c>
      <c r="D1090">
        <v>1</v>
      </c>
      <c r="E1090">
        <v>241.90000000000003</v>
      </c>
    </row>
    <row r="1091" spans="2:5" x14ac:dyDescent="0.3">
      <c r="B1091">
        <v>13446</v>
      </c>
      <c r="C1091">
        <v>430</v>
      </c>
      <c r="D1091">
        <v>11</v>
      </c>
      <c r="E1091">
        <v>3881.8900000000062</v>
      </c>
    </row>
    <row r="1092" spans="2:5" x14ac:dyDescent="0.3">
      <c r="B1092">
        <v>13447</v>
      </c>
      <c r="C1092">
        <v>23</v>
      </c>
      <c r="D1092">
        <v>3</v>
      </c>
      <c r="E1092">
        <v>1129.1399999999996</v>
      </c>
    </row>
    <row r="1093" spans="2:5" x14ac:dyDescent="0.3">
      <c r="B1093">
        <v>13448</v>
      </c>
      <c r="C1093">
        <v>16</v>
      </c>
      <c r="D1093">
        <v>13</v>
      </c>
      <c r="E1093">
        <v>9240.8700000000881</v>
      </c>
    </row>
    <row r="1094" spans="2:5" x14ac:dyDescent="0.3">
      <c r="B1094">
        <v>13449</v>
      </c>
      <c r="C1094">
        <v>23</v>
      </c>
      <c r="D1094">
        <v>1</v>
      </c>
      <c r="E1094">
        <v>291.88000000000011</v>
      </c>
    </row>
    <row r="1095" spans="2:5" x14ac:dyDescent="0.3">
      <c r="B1095">
        <v>13450</v>
      </c>
      <c r="C1095">
        <v>26</v>
      </c>
      <c r="D1095">
        <v>13</v>
      </c>
      <c r="E1095">
        <v>4120.0399999999963</v>
      </c>
    </row>
    <row r="1096" spans="2:5" x14ac:dyDescent="0.3">
      <c r="B1096">
        <v>13451</v>
      </c>
      <c r="C1096">
        <v>26</v>
      </c>
      <c r="D1096">
        <v>11</v>
      </c>
      <c r="E1096">
        <v>7190.9199999999419</v>
      </c>
    </row>
    <row r="1097" spans="2:5" x14ac:dyDescent="0.3">
      <c r="B1097">
        <v>13452</v>
      </c>
      <c r="C1097">
        <v>259</v>
      </c>
      <c r="D1097">
        <v>3</v>
      </c>
      <c r="E1097">
        <v>729.79999999999984</v>
      </c>
    </row>
    <row r="1098" spans="2:5" x14ac:dyDescent="0.3">
      <c r="B1098">
        <v>13453</v>
      </c>
      <c r="C1098">
        <v>165</v>
      </c>
      <c r="D1098">
        <v>3</v>
      </c>
      <c r="E1098">
        <v>781.68999999999949</v>
      </c>
    </row>
    <row r="1099" spans="2:5" x14ac:dyDescent="0.3">
      <c r="B1099">
        <v>13454</v>
      </c>
      <c r="C1099">
        <v>641</v>
      </c>
      <c r="D1099">
        <v>1</v>
      </c>
      <c r="E1099">
        <v>219.86999999999992</v>
      </c>
    </row>
    <row r="1100" spans="2:5" x14ac:dyDescent="0.3">
      <c r="B1100">
        <v>13455</v>
      </c>
      <c r="C1100">
        <v>24</v>
      </c>
      <c r="D1100">
        <v>6</v>
      </c>
      <c r="E1100">
        <v>2905.9299999999944</v>
      </c>
    </row>
    <row r="1101" spans="2:5" x14ac:dyDescent="0.3">
      <c r="B1101">
        <v>13456</v>
      </c>
      <c r="C1101">
        <v>17</v>
      </c>
      <c r="D1101">
        <v>6</v>
      </c>
      <c r="E1101">
        <v>1766.7200000000009</v>
      </c>
    </row>
    <row r="1102" spans="2:5" x14ac:dyDescent="0.3">
      <c r="B1102">
        <v>13457</v>
      </c>
      <c r="C1102">
        <v>688</v>
      </c>
      <c r="D1102">
        <v>2</v>
      </c>
      <c r="E1102">
        <v>148.22</v>
      </c>
    </row>
    <row r="1103" spans="2:5" x14ac:dyDescent="0.3">
      <c r="B1103">
        <v>13458</v>
      </c>
      <c r="C1103">
        <v>7</v>
      </c>
      <c r="D1103">
        <v>16</v>
      </c>
      <c r="E1103">
        <v>11959.270000000148</v>
      </c>
    </row>
    <row r="1104" spans="2:5" x14ac:dyDescent="0.3">
      <c r="B1104">
        <v>13459</v>
      </c>
      <c r="C1104">
        <v>624</v>
      </c>
      <c r="D1104">
        <v>2</v>
      </c>
      <c r="E1104">
        <v>1160.4100000000021</v>
      </c>
    </row>
    <row r="1105" spans="2:5" x14ac:dyDescent="0.3">
      <c r="B1105">
        <v>13460</v>
      </c>
      <c r="C1105">
        <v>29</v>
      </c>
      <c r="D1105">
        <v>2</v>
      </c>
      <c r="E1105">
        <v>183.44000000000003</v>
      </c>
    </row>
    <row r="1106" spans="2:5" x14ac:dyDescent="0.3">
      <c r="B1106">
        <v>13461</v>
      </c>
      <c r="C1106">
        <v>38</v>
      </c>
      <c r="D1106">
        <v>6</v>
      </c>
      <c r="E1106">
        <v>4160.0000000000009</v>
      </c>
    </row>
    <row r="1107" spans="2:5" x14ac:dyDescent="0.3">
      <c r="B1107">
        <v>13462</v>
      </c>
      <c r="C1107">
        <v>252</v>
      </c>
      <c r="D1107">
        <v>5</v>
      </c>
      <c r="E1107">
        <v>1153.8500000000006</v>
      </c>
    </row>
    <row r="1108" spans="2:5" x14ac:dyDescent="0.3">
      <c r="B1108">
        <v>13464</v>
      </c>
      <c r="C1108">
        <v>58</v>
      </c>
      <c r="D1108">
        <v>6</v>
      </c>
      <c r="E1108">
        <v>3097.6400000000017</v>
      </c>
    </row>
    <row r="1109" spans="2:5" x14ac:dyDescent="0.3">
      <c r="B1109">
        <v>13465</v>
      </c>
      <c r="C1109">
        <v>446</v>
      </c>
      <c r="D1109">
        <v>2</v>
      </c>
      <c r="E1109">
        <v>931.11999999999989</v>
      </c>
    </row>
    <row r="1110" spans="2:5" x14ac:dyDescent="0.3">
      <c r="B1110">
        <v>13466</v>
      </c>
      <c r="C1110">
        <v>184</v>
      </c>
      <c r="D1110">
        <v>5</v>
      </c>
      <c r="E1110">
        <v>1013.3499999999991</v>
      </c>
    </row>
    <row r="1111" spans="2:5" x14ac:dyDescent="0.3">
      <c r="B1111">
        <v>13467</v>
      </c>
      <c r="C1111">
        <v>10</v>
      </c>
      <c r="D1111">
        <v>2</v>
      </c>
      <c r="E1111">
        <v>1083.7100000000021</v>
      </c>
    </row>
    <row r="1112" spans="2:5" x14ac:dyDescent="0.3">
      <c r="B1112">
        <v>13468</v>
      </c>
      <c r="C1112">
        <v>1</v>
      </c>
      <c r="D1112">
        <v>72</v>
      </c>
      <c r="E1112">
        <v>13390.509999999826</v>
      </c>
    </row>
    <row r="1113" spans="2:5" x14ac:dyDescent="0.3">
      <c r="B1113">
        <v>13469</v>
      </c>
      <c r="C1113">
        <v>653</v>
      </c>
      <c r="D1113">
        <v>1</v>
      </c>
      <c r="E1113">
        <v>82.399999999999991</v>
      </c>
    </row>
    <row r="1114" spans="2:5" x14ac:dyDescent="0.3">
      <c r="B1114">
        <v>13470</v>
      </c>
      <c r="C1114">
        <v>99</v>
      </c>
      <c r="D1114">
        <v>2</v>
      </c>
      <c r="E1114">
        <v>165</v>
      </c>
    </row>
    <row r="1115" spans="2:5" x14ac:dyDescent="0.3">
      <c r="B1115">
        <v>13471</v>
      </c>
      <c r="C1115">
        <v>1</v>
      </c>
      <c r="D1115">
        <v>4</v>
      </c>
      <c r="E1115">
        <v>2531.5799999999958</v>
      </c>
    </row>
    <row r="1116" spans="2:5" x14ac:dyDescent="0.3">
      <c r="B1116">
        <v>13472</v>
      </c>
      <c r="C1116">
        <v>463</v>
      </c>
      <c r="D1116">
        <v>2</v>
      </c>
      <c r="E1116">
        <v>592.2399999999999</v>
      </c>
    </row>
    <row r="1117" spans="2:5" x14ac:dyDescent="0.3">
      <c r="B1117">
        <v>13473</v>
      </c>
      <c r="C1117">
        <v>60</v>
      </c>
      <c r="D1117">
        <v>8</v>
      </c>
      <c r="E1117">
        <v>2657.7600000000011</v>
      </c>
    </row>
    <row r="1118" spans="2:5" x14ac:dyDescent="0.3">
      <c r="B1118">
        <v>13474</v>
      </c>
      <c r="C1118">
        <v>236</v>
      </c>
      <c r="D1118">
        <v>3</v>
      </c>
      <c r="E1118">
        <v>663.78999999999883</v>
      </c>
    </row>
    <row r="1119" spans="2:5" x14ac:dyDescent="0.3">
      <c r="B1119">
        <v>13475</v>
      </c>
      <c r="C1119">
        <v>191</v>
      </c>
      <c r="D1119">
        <v>4</v>
      </c>
      <c r="E1119">
        <v>1431.7799999999991</v>
      </c>
    </row>
    <row r="1120" spans="2:5" x14ac:dyDescent="0.3">
      <c r="B1120">
        <v>13476</v>
      </c>
      <c r="C1120">
        <v>178</v>
      </c>
      <c r="D1120">
        <v>5</v>
      </c>
      <c r="E1120">
        <v>2061.4700000000007</v>
      </c>
    </row>
    <row r="1121" spans="2:5" x14ac:dyDescent="0.3">
      <c r="B1121">
        <v>13477</v>
      </c>
      <c r="C1121">
        <v>37</v>
      </c>
      <c r="D1121">
        <v>11</v>
      </c>
      <c r="E1121">
        <v>2834.1699999999882</v>
      </c>
    </row>
    <row r="1122" spans="2:5" x14ac:dyDescent="0.3">
      <c r="B1122">
        <v>13478</v>
      </c>
      <c r="C1122">
        <v>469</v>
      </c>
      <c r="D1122">
        <v>5</v>
      </c>
      <c r="E1122">
        <v>2215.7800000000002</v>
      </c>
    </row>
    <row r="1123" spans="2:5" x14ac:dyDescent="0.3">
      <c r="B1123">
        <v>13479</v>
      </c>
      <c r="C1123">
        <v>200</v>
      </c>
      <c r="D1123">
        <v>4</v>
      </c>
      <c r="E1123">
        <v>851.37000000000057</v>
      </c>
    </row>
    <row r="1124" spans="2:5" x14ac:dyDescent="0.3">
      <c r="B1124">
        <v>13480</v>
      </c>
      <c r="C1124">
        <v>416</v>
      </c>
      <c r="D1124">
        <v>2</v>
      </c>
      <c r="E1124">
        <v>627.81999999999982</v>
      </c>
    </row>
    <row r="1125" spans="2:5" x14ac:dyDescent="0.3">
      <c r="B1125">
        <v>13481</v>
      </c>
      <c r="C1125">
        <v>45</v>
      </c>
      <c r="D1125">
        <v>11</v>
      </c>
      <c r="E1125">
        <v>3830.8399999999938</v>
      </c>
    </row>
    <row r="1126" spans="2:5" x14ac:dyDescent="0.3">
      <c r="B1126">
        <v>13482</v>
      </c>
      <c r="C1126">
        <v>232</v>
      </c>
      <c r="D1126">
        <v>2</v>
      </c>
      <c r="E1126">
        <v>336.09000000000003</v>
      </c>
    </row>
    <row r="1127" spans="2:5" x14ac:dyDescent="0.3">
      <c r="B1127">
        <v>13483</v>
      </c>
      <c r="C1127">
        <v>65</v>
      </c>
      <c r="D1127">
        <v>1</v>
      </c>
      <c r="E1127">
        <v>140.33999999999995</v>
      </c>
    </row>
    <row r="1128" spans="2:5" x14ac:dyDescent="0.3">
      <c r="B1128">
        <v>13484</v>
      </c>
      <c r="C1128">
        <v>241</v>
      </c>
      <c r="D1128">
        <v>3</v>
      </c>
      <c r="E1128">
        <v>790.72000000000037</v>
      </c>
    </row>
    <row r="1129" spans="2:5" x14ac:dyDescent="0.3">
      <c r="B1129">
        <v>13485</v>
      </c>
      <c r="C1129">
        <v>233</v>
      </c>
      <c r="D1129">
        <v>11</v>
      </c>
      <c r="E1129">
        <v>3019.2199999999875</v>
      </c>
    </row>
    <row r="1130" spans="2:5" x14ac:dyDescent="0.3">
      <c r="B1130">
        <v>13486</v>
      </c>
      <c r="C1130">
        <v>78</v>
      </c>
      <c r="D1130">
        <v>3</v>
      </c>
      <c r="E1130">
        <v>1122.4099999999989</v>
      </c>
    </row>
    <row r="1131" spans="2:5" x14ac:dyDescent="0.3">
      <c r="B1131">
        <v>13487</v>
      </c>
      <c r="C1131">
        <v>57</v>
      </c>
      <c r="D1131">
        <v>5</v>
      </c>
      <c r="E1131">
        <v>846.86999999999989</v>
      </c>
    </row>
    <row r="1132" spans="2:5" x14ac:dyDescent="0.3">
      <c r="B1132">
        <v>13488</v>
      </c>
      <c r="C1132">
        <v>17</v>
      </c>
      <c r="D1132">
        <v>23</v>
      </c>
      <c r="E1132">
        <v>15587.880000000161</v>
      </c>
    </row>
    <row r="1133" spans="2:5" x14ac:dyDescent="0.3">
      <c r="B1133">
        <v>13489</v>
      </c>
      <c r="C1133">
        <v>105</v>
      </c>
      <c r="D1133">
        <v>4</v>
      </c>
      <c r="E1133">
        <v>449.52000000000004</v>
      </c>
    </row>
    <row r="1134" spans="2:5" x14ac:dyDescent="0.3">
      <c r="B1134">
        <v>13490</v>
      </c>
      <c r="C1134">
        <v>654</v>
      </c>
      <c r="D1134">
        <v>1</v>
      </c>
      <c r="E1134">
        <v>154.25</v>
      </c>
    </row>
    <row r="1135" spans="2:5" x14ac:dyDescent="0.3">
      <c r="B1135">
        <v>13491</v>
      </c>
      <c r="C1135">
        <v>51</v>
      </c>
      <c r="D1135">
        <v>27</v>
      </c>
      <c r="E1135">
        <v>4566.5600000000313</v>
      </c>
    </row>
    <row r="1136" spans="2:5" x14ac:dyDescent="0.3">
      <c r="B1136">
        <v>13492</v>
      </c>
      <c r="C1136">
        <v>136</v>
      </c>
      <c r="D1136">
        <v>3</v>
      </c>
      <c r="E1136">
        <v>1269.8399999999983</v>
      </c>
    </row>
    <row r="1137" spans="2:5" x14ac:dyDescent="0.3">
      <c r="B1137">
        <v>13493</v>
      </c>
      <c r="C1137">
        <v>275</v>
      </c>
      <c r="D1137">
        <v>2</v>
      </c>
      <c r="E1137">
        <v>618.63000000000011</v>
      </c>
    </row>
    <row r="1138" spans="2:5" x14ac:dyDescent="0.3">
      <c r="B1138">
        <v>13494</v>
      </c>
      <c r="C1138">
        <v>311</v>
      </c>
      <c r="D1138">
        <v>1</v>
      </c>
      <c r="E1138">
        <v>316.2600000000001</v>
      </c>
    </row>
    <row r="1139" spans="2:5" x14ac:dyDescent="0.3">
      <c r="B1139">
        <v>13495</v>
      </c>
      <c r="C1139">
        <v>7</v>
      </c>
      <c r="D1139">
        <v>10</v>
      </c>
      <c r="E1139">
        <v>5374.2600000000066</v>
      </c>
    </row>
    <row r="1140" spans="2:5" x14ac:dyDescent="0.3">
      <c r="B1140">
        <v>13496</v>
      </c>
      <c r="C1140">
        <v>10</v>
      </c>
      <c r="D1140">
        <v>2</v>
      </c>
      <c r="E1140">
        <v>653.3300000000005</v>
      </c>
    </row>
    <row r="1141" spans="2:5" x14ac:dyDescent="0.3">
      <c r="B1141">
        <v>13497</v>
      </c>
      <c r="C1141">
        <v>282</v>
      </c>
      <c r="D1141">
        <v>6</v>
      </c>
      <c r="E1141">
        <v>1320.3300000000006</v>
      </c>
    </row>
    <row r="1142" spans="2:5" x14ac:dyDescent="0.3">
      <c r="B1142">
        <v>13498</v>
      </c>
      <c r="C1142">
        <v>730</v>
      </c>
      <c r="D1142">
        <v>1</v>
      </c>
      <c r="E1142">
        <v>327.38000000000005</v>
      </c>
    </row>
    <row r="1143" spans="2:5" x14ac:dyDescent="0.3">
      <c r="B1143">
        <v>13499</v>
      </c>
      <c r="C1143">
        <v>17</v>
      </c>
      <c r="D1143">
        <v>5</v>
      </c>
      <c r="E1143">
        <v>1159.1100000000004</v>
      </c>
    </row>
    <row r="1144" spans="2:5" x14ac:dyDescent="0.3">
      <c r="B1144">
        <v>13500</v>
      </c>
      <c r="C1144">
        <v>23</v>
      </c>
      <c r="D1144">
        <v>4</v>
      </c>
      <c r="E1144">
        <v>1466.3</v>
      </c>
    </row>
    <row r="1145" spans="2:5" x14ac:dyDescent="0.3">
      <c r="B1145">
        <v>13501</v>
      </c>
      <c r="C1145">
        <v>288</v>
      </c>
      <c r="D1145">
        <v>3</v>
      </c>
      <c r="E1145">
        <v>2885.1100000000033</v>
      </c>
    </row>
    <row r="1146" spans="2:5" x14ac:dyDescent="0.3">
      <c r="B1146">
        <v>13502</v>
      </c>
      <c r="C1146">
        <v>16</v>
      </c>
      <c r="D1146">
        <v>5</v>
      </c>
      <c r="E1146">
        <v>780.50000000000011</v>
      </c>
    </row>
    <row r="1147" spans="2:5" x14ac:dyDescent="0.3">
      <c r="B1147">
        <v>13503</v>
      </c>
      <c r="C1147">
        <v>71</v>
      </c>
      <c r="D1147">
        <v>6</v>
      </c>
      <c r="E1147">
        <v>1905.3899999999987</v>
      </c>
    </row>
    <row r="1148" spans="2:5" x14ac:dyDescent="0.3">
      <c r="B1148">
        <v>13504</v>
      </c>
      <c r="C1148">
        <v>64</v>
      </c>
      <c r="D1148">
        <v>1</v>
      </c>
      <c r="E1148">
        <v>295.93000000000023</v>
      </c>
    </row>
    <row r="1149" spans="2:5" x14ac:dyDescent="0.3">
      <c r="B1149">
        <v>13505</v>
      </c>
      <c r="C1149">
        <v>72</v>
      </c>
      <c r="D1149">
        <v>4</v>
      </c>
      <c r="E1149">
        <v>4393.6300000000037</v>
      </c>
    </row>
    <row r="1150" spans="2:5" x14ac:dyDescent="0.3">
      <c r="B1150">
        <v>13506</v>
      </c>
      <c r="C1150">
        <v>316</v>
      </c>
      <c r="D1150">
        <v>5</v>
      </c>
      <c r="E1150">
        <v>1639.2000000000003</v>
      </c>
    </row>
    <row r="1151" spans="2:5" x14ac:dyDescent="0.3">
      <c r="B1151">
        <v>13507</v>
      </c>
      <c r="C1151">
        <v>3</v>
      </c>
      <c r="D1151">
        <v>4</v>
      </c>
      <c r="E1151">
        <v>2479.1599999999921</v>
      </c>
    </row>
    <row r="1152" spans="2:5" x14ac:dyDescent="0.3">
      <c r="B1152">
        <v>13508</v>
      </c>
      <c r="C1152">
        <v>243</v>
      </c>
      <c r="D1152">
        <v>2</v>
      </c>
      <c r="E1152">
        <v>287.05000000000013</v>
      </c>
    </row>
    <row r="1153" spans="2:5" x14ac:dyDescent="0.3">
      <c r="B1153">
        <v>13509</v>
      </c>
      <c r="C1153">
        <v>8</v>
      </c>
      <c r="D1153">
        <v>8</v>
      </c>
      <c r="E1153">
        <v>1114.7200000000005</v>
      </c>
    </row>
    <row r="1154" spans="2:5" x14ac:dyDescent="0.3">
      <c r="B1154">
        <v>13510</v>
      </c>
      <c r="C1154">
        <v>1</v>
      </c>
      <c r="D1154">
        <v>11</v>
      </c>
      <c r="E1154">
        <v>4558.29000000002</v>
      </c>
    </row>
    <row r="1155" spans="2:5" x14ac:dyDescent="0.3">
      <c r="B1155">
        <v>13511</v>
      </c>
      <c r="C1155">
        <v>676</v>
      </c>
      <c r="D1155">
        <v>1</v>
      </c>
      <c r="E1155">
        <v>282.76</v>
      </c>
    </row>
    <row r="1156" spans="2:5" x14ac:dyDescent="0.3">
      <c r="B1156">
        <v>13512</v>
      </c>
      <c r="C1156">
        <v>260</v>
      </c>
      <c r="D1156">
        <v>4</v>
      </c>
      <c r="E1156">
        <v>713.38999999999965</v>
      </c>
    </row>
    <row r="1157" spans="2:5" x14ac:dyDescent="0.3">
      <c r="B1157">
        <v>13513</v>
      </c>
      <c r="C1157">
        <v>126</v>
      </c>
      <c r="D1157">
        <v>3</v>
      </c>
      <c r="E1157">
        <v>824.59000000000015</v>
      </c>
    </row>
    <row r="1158" spans="2:5" x14ac:dyDescent="0.3">
      <c r="B1158">
        <v>13514</v>
      </c>
      <c r="C1158">
        <v>73</v>
      </c>
      <c r="D1158">
        <v>4</v>
      </c>
      <c r="E1158">
        <v>815.89999999999986</v>
      </c>
    </row>
    <row r="1159" spans="2:5" x14ac:dyDescent="0.3">
      <c r="B1159">
        <v>13515</v>
      </c>
      <c r="C1159">
        <v>72</v>
      </c>
      <c r="D1159">
        <v>6</v>
      </c>
      <c r="E1159">
        <v>1265.8200000000022</v>
      </c>
    </row>
    <row r="1160" spans="2:5" x14ac:dyDescent="0.3">
      <c r="B1160">
        <v>13516</v>
      </c>
      <c r="C1160">
        <v>21</v>
      </c>
      <c r="D1160">
        <v>4</v>
      </c>
      <c r="E1160">
        <v>1685.2599999999991</v>
      </c>
    </row>
    <row r="1161" spans="2:5" x14ac:dyDescent="0.3">
      <c r="B1161">
        <v>13517</v>
      </c>
      <c r="C1161">
        <v>59</v>
      </c>
      <c r="D1161">
        <v>3</v>
      </c>
      <c r="E1161">
        <v>2128.4199999999905</v>
      </c>
    </row>
    <row r="1162" spans="2:5" x14ac:dyDescent="0.3">
      <c r="B1162">
        <v>13518</v>
      </c>
      <c r="C1162">
        <v>85</v>
      </c>
      <c r="D1162">
        <v>1</v>
      </c>
      <c r="E1162">
        <v>659.4399999999996</v>
      </c>
    </row>
    <row r="1163" spans="2:5" x14ac:dyDescent="0.3">
      <c r="B1163">
        <v>13519</v>
      </c>
      <c r="C1163">
        <v>78</v>
      </c>
      <c r="D1163">
        <v>2</v>
      </c>
      <c r="E1163">
        <v>343.21000000000009</v>
      </c>
    </row>
    <row r="1164" spans="2:5" x14ac:dyDescent="0.3">
      <c r="B1164">
        <v>13520</v>
      </c>
      <c r="C1164">
        <v>58</v>
      </c>
      <c r="D1164">
        <v>11</v>
      </c>
      <c r="E1164">
        <v>6909.3999999999887</v>
      </c>
    </row>
    <row r="1165" spans="2:5" x14ac:dyDescent="0.3">
      <c r="B1165">
        <v>13521</v>
      </c>
      <c r="C1165">
        <v>1</v>
      </c>
      <c r="D1165">
        <v>3</v>
      </c>
      <c r="E1165">
        <v>1093.650000000008</v>
      </c>
    </row>
    <row r="1166" spans="2:5" x14ac:dyDescent="0.3">
      <c r="B1166">
        <v>13522</v>
      </c>
      <c r="C1166">
        <v>30</v>
      </c>
      <c r="D1166">
        <v>1</v>
      </c>
      <c r="E1166">
        <v>125.8</v>
      </c>
    </row>
    <row r="1167" spans="2:5" x14ac:dyDescent="0.3">
      <c r="B1167">
        <v>13523</v>
      </c>
      <c r="C1167">
        <v>33</v>
      </c>
      <c r="D1167">
        <v>6</v>
      </c>
      <c r="E1167">
        <v>5101.5200000000132</v>
      </c>
    </row>
    <row r="1168" spans="2:5" x14ac:dyDescent="0.3">
      <c r="B1168">
        <v>13524</v>
      </c>
      <c r="C1168">
        <v>40</v>
      </c>
      <c r="D1168">
        <v>5</v>
      </c>
      <c r="E1168">
        <v>680.18000000000018</v>
      </c>
    </row>
    <row r="1169" spans="2:5" x14ac:dyDescent="0.3">
      <c r="B1169">
        <v>13525</v>
      </c>
      <c r="C1169">
        <v>14</v>
      </c>
      <c r="D1169">
        <v>2</v>
      </c>
      <c r="E1169">
        <v>628.77999999999986</v>
      </c>
    </row>
    <row r="1170" spans="2:5" x14ac:dyDescent="0.3">
      <c r="B1170">
        <v>13526</v>
      </c>
      <c r="C1170">
        <v>738</v>
      </c>
      <c r="D1170">
        <v>2</v>
      </c>
      <c r="E1170">
        <v>1181.9999999999998</v>
      </c>
    </row>
    <row r="1171" spans="2:5" x14ac:dyDescent="0.3">
      <c r="B1171">
        <v>13527</v>
      </c>
      <c r="C1171">
        <v>33</v>
      </c>
      <c r="D1171">
        <v>12</v>
      </c>
      <c r="E1171">
        <v>4683.7399999999961</v>
      </c>
    </row>
    <row r="1172" spans="2:5" x14ac:dyDescent="0.3">
      <c r="B1172">
        <v>13529</v>
      </c>
      <c r="C1172">
        <v>78</v>
      </c>
      <c r="D1172">
        <v>2</v>
      </c>
      <c r="E1172">
        <v>307.7600000000001</v>
      </c>
    </row>
    <row r="1173" spans="2:5" x14ac:dyDescent="0.3">
      <c r="B1173">
        <v>13530</v>
      </c>
      <c r="C1173">
        <v>634</v>
      </c>
      <c r="D1173">
        <v>1</v>
      </c>
      <c r="E1173">
        <v>402.97999999999985</v>
      </c>
    </row>
    <row r="1174" spans="2:5" x14ac:dyDescent="0.3">
      <c r="B1174">
        <v>13531</v>
      </c>
      <c r="C1174">
        <v>205</v>
      </c>
      <c r="D1174">
        <v>6</v>
      </c>
      <c r="E1174">
        <v>1738.5199999999995</v>
      </c>
    </row>
    <row r="1175" spans="2:5" x14ac:dyDescent="0.3">
      <c r="B1175">
        <v>13532</v>
      </c>
      <c r="C1175">
        <v>33</v>
      </c>
      <c r="D1175">
        <v>1</v>
      </c>
      <c r="E1175">
        <v>210.30999999999992</v>
      </c>
    </row>
    <row r="1176" spans="2:5" x14ac:dyDescent="0.3">
      <c r="B1176">
        <v>13533</v>
      </c>
      <c r="C1176">
        <v>182</v>
      </c>
      <c r="D1176">
        <v>3</v>
      </c>
      <c r="E1176">
        <v>270.79000000000059</v>
      </c>
    </row>
    <row r="1177" spans="2:5" x14ac:dyDescent="0.3">
      <c r="B1177">
        <v>13534</v>
      </c>
      <c r="C1177">
        <v>2</v>
      </c>
      <c r="D1177">
        <v>35</v>
      </c>
      <c r="E1177">
        <v>7720.8999999999469</v>
      </c>
    </row>
    <row r="1178" spans="2:5" x14ac:dyDescent="0.3">
      <c r="B1178">
        <v>13535</v>
      </c>
      <c r="C1178">
        <v>402</v>
      </c>
      <c r="D1178">
        <v>1</v>
      </c>
      <c r="E1178">
        <v>89.5</v>
      </c>
    </row>
    <row r="1179" spans="2:5" x14ac:dyDescent="0.3">
      <c r="B1179">
        <v>13536</v>
      </c>
      <c r="C1179">
        <v>1</v>
      </c>
      <c r="D1179">
        <v>7</v>
      </c>
      <c r="E1179">
        <v>3448.2899999999968</v>
      </c>
    </row>
    <row r="1180" spans="2:5" x14ac:dyDescent="0.3">
      <c r="B1180">
        <v>13537</v>
      </c>
      <c r="C1180">
        <v>425</v>
      </c>
      <c r="D1180">
        <v>2</v>
      </c>
      <c r="E1180">
        <v>717.84999999999945</v>
      </c>
    </row>
    <row r="1181" spans="2:5" x14ac:dyDescent="0.3">
      <c r="B1181">
        <v>13538</v>
      </c>
      <c r="C1181">
        <v>43</v>
      </c>
      <c r="D1181">
        <v>12</v>
      </c>
      <c r="E1181">
        <v>3112.7299999999941</v>
      </c>
    </row>
    <row r="1182" spans="2:5" x14ac:dyDescent="0.3">
      <c r="B1182">
        <v>13539</v>
      </c>
      <c r="C1182">
        <v>85</v>
      </c>
      <c r="D1182">
        <v>7</v>
      </c>
      <c r="E1182">
        <v>1569.36</v>
      </c>
    </row>
    <row r="1183" spans="2:5" x14ac:dyDescent="0.3">
      <c r="B1183">
        <v>13540</v>
      </c>
      <c r="C1183">
        <v>467</v>
      </c>
      <c r="D1183">
        <v>3</v>
      </c>
      <c r="E1183">
        <v>632.38999999999976</v>
      </c>
    </row>
    <row r="1184" spans="2:5" x14ac:dyDescent="0.3">
      <c r="B1184">
        <v>13541</v>
      </c>
      <c r="C1184">
        <v>427</v>
      </c>
      <c r="D1184">
        <v>2</v>
      </c>
      <c r="E1184">
        <v>785.25</v>
      </c>
    </row>
    <row r="1185" spans="2:5" x14ac:dyDescent="0.3">
      <c r="B1185">
        <v>13542</v>
      </c>
      <c r="C1185">
        <v>376</v>
      </c>
      <c r="D1185">
        <v>17</v>
      </c>
      <c r="E1185">
        <v>4006.1699999999987</v>
      </c>
    </row>
    <row r="1186" spans="2:5" x14ac:dyDescent="0.3">
      <c r="B1186">
        <v>13543</v>
      </c>
      <c r="C1186">
        <v>634</v>
      </c>
      <c r="D1186">
        <v>2</v>
      </c>
      <c r="E1186">
        <v>1439.6100000000004</v>
      </c>
    </row>
    <row r="1187" spans="2:5" x14ac:dyDescent="0.3">
      <c r="B1187">
        <v>13544</v>
      </c>
      <c r="C1187">
        <v>39</v>
      </c>
      <c r="D1187">
        <v>6</v>
      </c>
      <c r="E1187">
        <v>829.00000000000011</v>
      </c>
    </row>
    <row r="1188" spans="2:5" x14ac:dyDescent="0.3">
      <c r="B1188">
        <v>13545</v>
      </c>
      <c r="C1188">
        <v>390</v>
      </c>
      <c r="D1188">
        <v>2</v>
      </c>
      <c r="E1188">
        <v>374.63999999999976</v>
      </c>
    </row>
    <row r="1189" spans="2:5" x14ac:dyDescent="0.3">
      <c r="B1189">
        <v>13546</v>
      </c>
      <c r="C1189">
        <v>12</v>
      </c>
      <c r="D1189">
        <v>5</v>
      </c>
      <c r="E1189">
        <v>1092.1400000000026</v>
      </c>
    </row>
    <row r="1190" spans="2:5" x14ac:dyDescent="0.3">
      <c r="B1190">
        <v>13547</v>
      </c>
      <c r="C1190">
        <v>408</v>
      </c>
      <c r="D1190">
        <v>1</v>
      </c>
      <c r="E1190">
        <v>175.52999999999992</v>
      </c>
    </row>
    <row r="1191" spans="2:5" x14ac:dyDescent="0.3">
      <c r="B1191">
        <v>13548</v>
      </c>
      <c r="C1191">
        <v>96</v>
      </c>
      <c r="D1191">
        <v>3</v>
      </c>
      <c r="E1191">
        <v>908.98999999999921</v>
      </c>
    </row>
    <row r="1192" spans="2:5" x14ac:dyDescent="0.3">
      <c r="B1192">
        <v>13549</v>
      </c>
      <c r="C1192">
        <v>25</v>
      </c>
      <c r="D1192">
        <v>8</v>
      </c>
      <c r="E1192">
        <v>1005.8000000000011</v>
      </c>
    </row>
    <row r="1193" spans="2:5" x14ac:dyDescent="0.3">
      <c r="B1193">
        <v>13550</v>
      </c>
      <c r="C1193">
        <v>383</v>
      </c>
      <c r="D1193">
        <v>1</v>
      </c>
      <c r="E1193">
        <v>349.5100000000001</v>
      </c>
    </row>
    <row r="1194" spans="2:5" x14ac:dyDescent="0.3">
      <c r="B1194">
        <v>13551</v>
      </c>
      <c r="C1194">
        <v>319</v>
      </c>
      <c r="D1194">
        <v>2</v>
      </c>
      <c r="E1194">
        <v>244.2</v>
      </c>
    </row>
    <row r="1195" spans="2:5" x14ac:dyDescent="0.3">
      <c r="B1195">
        <v>13552</v>
      </c>
      <c r="C1195">
        <v>66</v>
      </c>
      <c r="D1195">
        <v>22</v>
      </c>
      <c r="E1195">
        <v>6978.9199999999928</v>
      </c>
    </row>
    <row r="1196" spans="2:5" x14ac:dyDescent="0.3">
      <c r="B1196">
        <v>13553</v>
      </c>
      <c r="C1196">
        <v>674</v>
      </c>
      <c r="D1196">
        <v>1</v>
      </c>
      <c r="E1196">
        <v>517.80000000000064</v>
      </c>
    </row>
    <row r="1197" spans="2:5" x14ac:dyDescent="0.3">
      <c r="B1197">
        <v>13554</v>
      </c>
      <c r="C1197">
        <v>380</v>
      </c>
      <c r="D1197">
        <v>7</v>
      </c>
      <c r="E1197">
        <v>1638.2800000000045</v>
      </c>
    </row>
    <row r="1198" spans="2:5" x14ac:dyDescent="0.3">
      <c r="B1198">
        <v>13555</v>
      </c>
      <c r="C1198">
        <v>73</v>
      </c>
      <c r="D1198">
        <v>13</v>
      </c>
      <c r="E1198">
        <v>8999.1899999999696</v>
      </c>
    </row>
    <row r="1199" spans="2:5" x14ac:dyDescent="0.3">
      <c r="B1199">
        <v>13556</v>
      </c>
      <c r="C1199">
        <v>429</v>
      </c>
      <c r="D1199">
        <v>2</v>
      </c>
      <c r="E1199">
        <v>200.82</v>
      </c>
    </row>
    <row r="1200" spans="2:5" x14ac:dyDescent="0.3">
      <c r="B1200">
        <v>13557</v>
      </c>
      <c r="C1200">
        <v>28</v>
      </c>
      <c r="D1200">
        <v>13</v>
      </c>
      <c r="E1200">
        <v>3032.2600000000061</v>
      </c>
    </row>
    <row r="1201" spans="2:5" x14ac:dyDescent="0.3">
      <c r="B1201">
        <v>13558</v>
      </c>
      <c r="C1201">
        <v>5</v>
      </c>
      <c r="D1201">
        <v>4</v>
      </c>
      <c r="E1201">
        <v>605.05999999999858</v>
      </c>
    </row>
    <row r="1202" spans="2:5" x14ac:dyDescent="0.3">
      <c r="B1202">
        <v>13559</v>
      </c>
      <c r="C1202">
        <v>512</v>
      </c>
      <c r="D1202">
        <v>2</v>
      </c>
      <c r="E1202">
        <v>990</v>
      </c>
    </row>
    <row r="1203" spans="2:5" x14ac:dyDescent="0.3">
      <c r="B1203">
        <v>13560</v>
      </c>
      <c r="C1203">
        <v>7</v>
      </c>
      <c r="D1203">
        <v>1</v>
      </c>
      <c r="E1203">
        <v>174.36999999999998</v>
      </c>
    </row>
    <row r="1204" spans="2:5" x14ac:dyDescent="0.3">
      <c r="B1204">
        <v>13561</v>
      </c>
      <c r="C1204">
        <v>215</v>
      </c>
      <c r="D1204">
        <v>11</v>
      </c>
      <c r="E1204">
        <v>1820.7199999999898</v>
      </c>
    </row>
    <row r="1205" spans="2:5" x14ac:dyDescent="0.3">
      <c r="B1205">
        <v>13562</v>
      </c>
      <c r="C1205">
        <v>81</v>
      </c>
      <c r="D1205">
        <v>8</v>
      </c>
      <c r="E1205">
        <v>4838.1800000000212</v>
      </c>
    </row>
    <row r="1206" spans="2:5" x14ac:dyDescent="0.3">
      <c r="B1206">
        <v>13563</v>
      </c>
      <c r="C1206">
        <v>84</v>
      </c>
      <c r="D1206">
        <v>2</v>
      </c>
      <c r="E1206">
        <v>777.5299999999994</v>
      </c>
    </row>
    <row r="1207" spans="2:5" x14ac:dyDescent="0.3">
      <c r="B1207">
        <v>13564</v>
      </c>
      <c r="C1207">
        <v>144</v>
      </c>
      <c r="D1207">
        <v>37</v>
      </c>
      <c r="E1207">
        <v>17249.55000000041</v>
      </c>
    </row>
    <row r="1208" spans="2:5" x14ac:dyDescent="0.3">
      <c r="B1208">
        <v>13565</v>
      </c>
      <c r="C1208">
        <v>19</v>
      </c>
      <c r="D1208">
        <v>3</v>
      </c>
      <c r="E1208">
        <v>414.79999999999956</v>
      </c>
    </row>
    <row r="1209" spans="2:5" x14ac:dyDescent="0.3">
      <c r="B1209">
        <v>13566</v>
      </c>
      <c r="C1209">
        <v>40</v>
      </c>
      <c r="D1209">
        <v>5</v>
      </c>
      <c r="E1209">
        <v>1708.119999999996</v>
      </c>
    </row>
    <row r="1210" spans="2:5" x14ac:dyDescent="0.3">
      <c r="B1210">
        <v>13567</v>
      </c>
      <c r="C1210">
        <v>428</v>
      </c>
      <c r="D1210">
        <v>4</v>
      </c>
      <c r="E1210">
        <v>1083.6900000000016</v>
      </c>
    </row>
    <row r="1211" spans="2:5" x14ac:dyDescent="0.3">
      <c r="B1211">
        <v>13568</v>
      </c>
      <c r="C1211">
        <v>173</v>
      </c>
      <c r="D1211">
        <v>1</v>
      </c>
      <c r="E1211">
        <v>192.85000000000019</v>
      </c>
    </row>
    <row r="1212" spans="2:5" x14ac:dyDescent="0.3">
      <c r="B1212">
        <v>13569</v>
      </c>
      <c r="C1212">
        <v>17</v>
      </c>
      <c r="D1212">
        <v>4</v>
      </c>
      <c r="E1212">
        <v>893.77999999999895</v>
      </c>
    </row>
    <row r="1213" spans="2:5" x14ac:dyDescent="0.3">
      <c r="B1213">
        <v>13570</v>
      </c>
      <c r="C1213">
        <v>243</v>
      </c>
      <c r="D1213">
        <v>1</v>
      </c>
      <c r="E1213">
        <v>239.48999999999984</v>
      </c>
    </row>
    <row r="1214" spans="2:5" x14ac:dyDescent="0.3">
      <c r="B1214">
        <v>13571</v>
      </c>
      <c r="C1214">
        <v>12</v>
      </c>
      <c r="D1214">
        <v>26</v>
      </c>
      <c r="E1214">
        <v>4546.54000000003</v>
      </c>
    </row>
    <row r="1215" spans="2:5" x14ac:dyDescent="0.3">
      <c r="B1215">
        <v>13572</v>
      </c>
      <c r="C1215">
        <v>205</v>
      </c>
      <c r="D1215">
        <v>1</v>
      </c>
      <c r="E1215">
        <v>1384.2500000000002</v>
      </c>
    </row>
    <row r="1216" spans="2:5" x14ac:dyDescent="0.3">
      <c r="B1216">
        <v>13573</v>
      </c>
      <c r="C1216">
        <v>50</v>
      </c>
      <c r="D1216">
        <v>6</v>
      </c>
      <c r="E1216">
        <v>916.47000000000082</v>
      </c>
    </row>
    <row r="1217" spans="2:5" x14ac:dyDescent="0.3">
      <c r="B1217">
        <v>13574</v>
      </c>
      <c r="C1217">
        <v>411</v>
      </c>
      <c r="D1217">
        <v>1</v>
      </c>
      <c r="E1217">
        <v>421.25</v>
      </c>
    </row>
    <row r="1218" spans="2:5" x14ac:dyDescent="0.3">
      <c r="B1218">
        <v>13575</v>
      </c>
      <c r="C1218">
        <v>23</v>
      </c>
      <c r="D1218">
        <v>5</v>
      </c>
      <c r="E1218">
        <v>732.06999999999982</v>
      </c>
    </row>
    <row r="1219" spans="2:5" x14ac:dyDescent="0.3">
      <c r="B1219">
        <v>13576</v>
      </c>
      <c r="C1219">
        <v>10</v>
      </c>
      <c r="D1219">
        <v>28</v>
      </c>
      <c r="E1219">
        <v>11551.740000000073</v>
      </c>
    </row>
    <row r="1220" spans="2:5" x14ac:dyDescent="0.3">
      <c r="B1220">
        <v>13577</v>
      </c>
      <c r="C1220">
        <v>25</v>
      </c>
      <c r="D1220">
        <v>11</v>
      </c>
      <c r="E1220">
        <v>3489.2800000000148</v>
      </c>
    </row>
    <row r="1221" spans="2:5" x14ac:dyDescent="0.3">
      <c r="B1221">
        <v>13578</v>
      </c>
      <c r="C1221">
        <v>409</v>
      </c>
      <c r="D1221">
        <v>1</v>
      </c>
      <c r="E1221">
        <v>147.66</v>
      </c>
    </row>
    <row r="1222" spans="2:5" x14ac:dyDescent="0.3">
      <c r="B1222">
        <v>13579</v>
      </c>
      <c r="C1222">
        <v>14</v>
      </c>
      <c r="D1222">
        <v>5</v>
      </c>
      <c r="E1222">
        <v>1539.0399999999972</v>
      </c>
    </row>
    <row r="1223" spans="2:5" x14ac:dyDescent="0.3">
      <c r="B1223">
        <v>13580</v>
      </c>
      <c r="C1223">
        <v>406</v>
      </c>
      <c r="D1223">
        <v>1</v>
      </c>
      <c r="E1223">
        <v>107.75</v>
      </c>
    </row>
    <row r="1224" spans="2:5" x14ac:dyDescent="0.3">
      <c r="B1224">
        <v>13581</v>
      </c>
      <c r="C1224">
        <v>309</v>
      </c>
      <c r="D1224">
        <v>2</v>
      </c>
      <c r="E1224">
        <v>280.53000000000003</v>
      </c>
    </row>
    <row r="1225" spans="2:5" x14ac:dyDescent="0.3">
      <c r="B1225">
        <v>13582</v>
      </c>
      <c r="C1225">
        <v>389</v>
      </c>
      <c r="D1225">
        <v>2</v>
      </c>
      <c r="E1225">
        <v>241.68</v>
      </c>
    </row>
    <row r="1226" spans="2:5" x14ac:dyDescent="0.3">
      <c r="B1226">
        <v>13583</v>
      </c>
      <c r="C1226">
        <v>155</v>
      </c>
      <c r="D1226">
        <v>2</v>
      </c>
      <c r="E1226">
        <v>1445.0310000000011</v>
      </c>
    </row>
    <row r="1227" spans="2:5" x14ac:dyDescent="0.3">
      <c r="B1227">
        <v>13584</v>
      </c>
      <c r="C1227">
        <v>306</v>
      </c>
      <c r="D1227">
        <v>3</v>
      </c>
      <c r="E1227">
        <v>392.45000000000056</v>
      </c>
    </row>
    <row r="1228" spans="2:5" x14ac:dyDescent="0.3">
      <c r="B1228">
        <v>13585</v>
      </c>
      <c r="C1228">
        <v>530</v>
      </c>
      <c r="D1228">
        <v>3</v>
      </c>
      <c r="E1228">
        <v>684.54000000000065</v>
      </c>
    </row>
    <row r="1229" spans="2:5" x14ac:dyDescent="0.3">
      <c r="B1229">
        <v>13586</v>
      </c>
      <c r="C1229">
        <v>541</v>
      </c>
      <c r="D1229">
        <v>1</v>
      </c>
      <c r="E1229">
        <v>131.53000000000006</v>
      </c>
    </row>
    <row r="1230" spans="2:5" x14ac:dyDescent="0.3">
      <c r="B1230">
        <v>13587</v>
      </c>
      <c r="C1230">
        <v>63</v>
      </c>
      <c r="D1230">
        <v>4</v>
      </c>
      <c r="E1230">
        <v>1673.5</v>
      </c>
    </row>
    <row r="1231" spans="2:5" x14ac:dyDescent="0.3">
      <c r="B1231">
        <v>13588</v>
      </c>
      <c r="C1231">
        <v>15</v>
      </c>
      <c r="D1231">
        <v>9</v>
      </c>
      <c r="E1231">
        <v>2478.9500000000071</v>
      </c>
    </row>
    <row r="1232" spans="2:5" x14ac:dyDescent="0.3">
      <c r="B1232">
        <v>13589</v>
      </c>
      <c r="C1232">
        <v>14</v>
      </c>
      <c r="D1232">
        <v>6</v>
      </c>
      <c r="E1232">
        <v>1120.7399999999984</v>
      </c>
    </row>
    <row r="1233" spans="2:5" x14ac:dyDescent="0.3">
      <c r="B1233">
        <v>13590</v>
      </c>
      <c r="C1233">
        <v>11</v>
      </c>
      <c r="D1233">
        <v>18</v>
      </c>
      <c r="E1233">
        <v>6349.5900000000011</v>
      </c>
    </row>
    <row r="1234" spans="2:5" x14ac:dyDescent="0.3">
      <c r="B1234">
        <v>13591</v>
      </c>
      <c r="C1234">
        <v>64</v>
      </c>
      <c r="D1234">
        <v>7</v>
      </c>
      <c r="E1234">
        <v>2093.9400000000019</v>
      </c>
    </row>
    <row r="1235" spans="2:5" x14ac:dyDescent="0.3">
      <c r="B1235">
        <v>13592</v>
      </c>
      <c r="C1235">
        <v>35</v>
      </c>
      <c r="D1235">
        <v>4</v>
      </c>
      <c r="E1235">
        <v>247.96</v>
      </c>
    </row>
    <row r="1236" spans="2:5" x14ac:dyDescent="0.3">
      <c r="B1236">
        <v>13593</v>
      </c>
      <c r="C1236">
        <v>108</v>
      </c>
      <c r="D1236">
        <v>14</v>
      </c>
      <c r="E1236">
        <v>5523.689999999985</v>
      </c>
    </row>
    <row r="1237" spans="2:5" x14ac:dyDescent="0.3">
      <c r="B1237">
        <v>13594</v>
      </c>
      <c r="C1237">
        <v>52</v>
      </c>
      <c r="D1237">
        <v>2</v>
      </c>
      <c r="E1237">
        <v>533.31999999999982</v>
      </c>
    </row>
    <row r="1238" spans="2:5" x14ac:dyDescent="0.3">
      <c r="B1238">
        <v>13595</v>
      </c>
      <c r="C1238">
        <v>516</v>
      </c>
      <c r="D1238">
        <v>3</v>
      </c>
      <c r="E1238">
        <v>818.22000000000082</v>
      </c>
    </row>
    <row r="1239" spans="2:5" x14ac:dyDescent="0.3">
      <c r="B1239">
        <v>13596</v>
      </c>
      <c r="C1239">
        <v>5</v>
      </c>
      <c r="D1239">
        <v>2</v>
      </c>
      <c r="E1239">
        <v>697.03999999999758</v>
      </c>
    </row>
    <row r="1240" spans="2:5" x14ac:dyDescent="0.3">
      <c r="B1240">
        <v>13597</v>
      </c>
      <c r="C1240">
        <v>400</v>
      </c>
      <c r="D1240">
        <v>2</v>
      </c>
      <c r="E1240">
        <v>396.71000000000004</v>
      </c>
    </row>
    <row r="1241" spans="2:5" x14ac:dyDescent="0.3">
      <c r="B1241">
        <v>13598</v>
      </c>
      <c r="C1241">
        <v>47</v>
      </c>
      <c r="D1241">
        <v>5</v>
      </c>
      <c r="E1241">
        <v>789.58999999999799</v>
      </c>
    </row>
    <row r="1242" spans="2:5" x14ac:dyDescent="0.3">
      <c r="B1242">
        <v>13599</v>
      </c>
      <c r="C1242">
        <v>1</v>
      </c>
      <c r="D1242">
        <v>33</v>
      </c>
      <c r="E1242">
        <v>10167.629999999977</v>
      </c>
    </row>
    <row r="1243" spans="2:5" x14ac:dyDescent="0.3">
      <c r="B1243">
        <v>13600</v>
      </c>
      <c r="C1243">
        <v>312</v>
      </c>
      <c r="D1243">
        <v>2</v>
      </c>
      <c r="E1243">
        <v>518.41999999999962</v>
      </c>
    </row>
    <row r="1244" spans="2:5" x14ac:dyDescent="0.3">
      <c r="B1244">
        <v>13601</v>
      </c>
      <c r="C1244">
        <v>45</v>
      </c>
      <c r="D1244">
        <v>4</v>
      </c>
      <c r="E1244">
        <v>1185.1400000000058</v>
      </c>
    </row>
    <row r="1245" spans="2:5" x14ac:dyDescent="0.3">
      <c r="B1245">
        <v>13602</v>
      </c>
      <c r="C1245">
        <v>64</v>
      </c>
      <c r="D1245">
        <v>4</v>
      </c>
      <c r="E1245">
        <v>1025.1699999999987</v>
      </c>
    </row>
    <row r="1246" spans="2:5" x14ac:dyDescent="0.3">
      <c r="B1246">
        <v>13603</v>
      </c>
      <c r="C1246">
        <v>26</v>
      </c>
      <c r="D1246">
        <v>1</v>
      </c>
      <c r="E1246">
        <v>164.34000000000003</v>
      </c>
    </row>
    <row r="1247" spans="2:5" x14ac:dyDescent="0.3">
      <c r="B1247">
        <v>13604</v>
      </c>
      <c r="C1247">
        <v>658</v>
      </c>
      <c r="D1247">
        <v>1</v>
      </c>
      <c r="E1247">
        <v>717.62000000000035</v>
      </c>
    </row>
    <row r="1248" spans="2:5" x14ac:dyDescent="0.3">
      <c r="B1248">
        <v>13605</v>
      </c>
      <c r="C1248">
        <v>387</v>
      </c>
      <c r="D1248">
        <v>2</v>
      </c>
      <c r="E1248">
        <v>522.66999999999939</v>
      </c>
    </row>
    <row r="1249" spans="2:5" x14ac:dyDescent="0.3">
      <c r="B1249">
        <v>13606</v>
      </c>
      <c r="C1249">
        <v>29</v>
      </c>
      <c r="D1249">
        <v>3</v>
      </c>
      <c r="E1249">
        <v>280.54000000000019</v>
      </c>
    </row>
    <row r="1250" spans="2:5" x14ac:dyDescent="0.3">
      <c r="B1250">
        <v>13607</v>
      </c>
      <c r="C1250">
        <v>40</v>
      </c>
      <c r="D1250">
        <v>2</v>
      </c>
      <c r="E1250">
        <v>1078.3099999999984</v>
      </c>
    </row>
    <row r="1251" spans="2:5" x14ac:dyDescent="0.3">
      <c r="B1251">
        <v>13608</v>
      </c>
      <c r="C1251">
        <v>540</v>
      </c>
      <c r="D1251">
        <v>1</v>
      </c>
      <c r="E1251">
        <v>236.19999999999993</v>
      </c>
    </row>
    <row r="1252" spans="2:5" x14ac:dyDescent="0.3">
      <c r="B1252">
        <v>13609</v>
      </c>
      <c r="C1252">
        <v>593</v>
      </c>
      <c r="D1252">
        <v>1</v>
      </c>
      <c r="E1252">
        <v>167.35</v>
      </c>
    </row>
    <row r="1253" spans="2:5" x14ac:dyDescent="0.3">
      <c r="B1253">
        <v>13610</v>
      </c>
      <c r="C1253">
        <v>12</v>
      </c>
      <c r="D1253">
        <v>14</v>
      </c>
      <c r="E1253">
        <v>2175.8800000000042</v>
      </c>
    </row>
    <row r="1254" spans="2:5" x14ac:dyDescent="0.3">
      <c r="B1254">
        <v>13611</v>
      </c>
      <c r="C1254">
        <v>89</v>
      </c>
      <c r="D1254">
        <v>10</v>
      </c>
      <c r="E1254">
        <v>3319.5299999999979</v>
      </c>
    </row>
    <row r="1255" spans="2:5" x14ac:dyDescent="0.3">
      <c r="B1255">
        <v>13612</v>
      </c>
      <c r="C1255">
        <v>632</v>
      </c>
      <c r="D1255">
        <v>1</v>
      </c>
      <c r="E1255">
        <v>818.29000000000076</v>
      </c>
    </row>
    <row r="1256" spans="2:5" x14ac:dyDescent="0.3">
      <c r="B1256">
        <v>13613</v>
      </c>
      <c r="C1256">
        <v>452</v>
      </c>
      <c r="D1256">
        <v>5</v>
      </c>
      <c r="E1256">
        <v>1039.849999999999</v>
      </c>
    </row>
    <row r="1257" spans="2:5" x14ac:dyDescent="0.3">
      <c r="B1257">
        <v>13614</v>
      </c>
      <c r="C1257">
        <v>24</v>
      </c>
      <c r="D1257">
        <v>6</v>
      </c>
      <c r="E1257">
        <v>2359.1899999999919</v>
      </c>
    </row>
    <row r="1258" spans="2:5" x14ac:dyDescent="0.3">
      <c r="B1258">
        <v>13615</v>
      </c>
      <c r="C1258">
        <v>318</v>
      </c>
      <c r="D1258">
        <v>8</v>
      </c>
      <c r="E1258">
        <v>6272.5300000000061</v>
      </c>
    </row>
    <row r="1259" spans="2:5" x14ac:dyDescent="0.3">
      <c r="B1259">
        <v>13616</v>
      </c>
      <c r="C1259">
        <v>568</v>
      </c>
      <c r="D1259">
        <v>2</v>
      </c>
      <c r="E1259">
        <v>288.10000000000019</v>
      </c>
    </row>
    <row r="1260" spans="2:5" x14ac:dyDescent="0.3">
      <c r="B1260">
        <v>13617</v>
      </c>
      <c r="C1260">
        <v>40</v>
      </c>
      <c r="D1260">
        <v>8</v>
      </c>
      <c r="E1260">
        <v>1278.7499999999998</v>
      </c>
    </row>
    <row r="1261" spans="2:5" x14ac:dyDescent="0.3">
      <c r="B1261">
        <v>13618</v>
      </c>
      <c r="C1261">
        <v>173</v>
      </c>
      <c r="D1261">
        <v>1</v>
      </c>
      <c r="E1261">
        <v>177.33999999999997</v>
      </c>
    </row>
    <row r="1262" spans="2:5" x14ac:dyDescent="0.3">
      <c r="B1262">
        <v>13619</v>
      </c>
      <c r="C1262">
        <v>544</v>
      </c>
      <c r="D1262">
        <v>2</v>
      </c>
      <c r="E1262">
        <v>231.69</v>
      </c>
    </row>
    <row r="1263" spans="2:5" x14ac:dyDescent="0.3">
      <c r="B1263">
        <v>13620</v>
      </c>
      <c r="C1263">
        <v>528</v>
      </c>
      <c r="D1263">
        <v>1</v>
      </c>
      <c r="E1263">
        <v>112.34</v>
      </c>
    </row>
    <row r="1264" spans="2:5" x14ac:dyDescent="0.3">
      <c r="B1264">
        <v>13621</v>
      </c>
      <c r="C1264">
        <v>116</v>
      </c>
      <c r="D1264">
        <v>1</v>
      </c>
      <c r="E1264">
        <v>213.84999999999994</v>
      </c>
    </row>
    <row r="1265" spans="2:5" x14ac:dyDescent="0.3">
      <c r="B1265">
        <v>13622</v>
      </c>
      <c r="C1265">
        <v>696</v>
      </c>
      <c r="D1265">
        <v>1</v>
      </c>
      <c r="E1265">
        <v>658.95000000000039</v>
      </c>
    </row>
    <row r="1266" spans="2:5" x14ac:dyDescent="0.3">
      <c r="B1266">
        <v>13623</v>
      </c>
      <c r="C1266">
        <v>30</v>
      </c>
      <c r="D1266">
        <v>10</v>
      </c>
      <c r="E1266">
        <v>2566.4899999999916</v>
      </c>
    </row>
    <row r="1267" spans="2:5" x14ac:dyDescent="0.3">
      <c r="B1267">
        <v>13624</v>
      </c>
      <c r="C1267">
        <v>388</v>
      </c>
      <c r="D1267">
        <v>1</v>
      </c>
      <c r="E1267">
        <v>462.08</v>
      </c>
    </row>
    <row r="1268" spans="2:5" x14ac:dyDescent="0.3">
      <c r="B1268">
        <v>13625</v>
      </c>
      <c r="C1268">
        <v>596</v>
      </c>
      <c r="D1268">
        <v>1</v>
      </c>
      <c r="E1268">
        <v>301.2600000000001</v>
      </c>
    </row>
    <row r="1269" spans="2:5" x14ac:dyDescent="0.3">
      <c r="B1269">
        <v>13626</v>
      </c>
      <c r="C1269">
        <v>252</v>
      </c>
      <c r="D1269">
        <v>2</v>
      </c>
      <c r="E1269">
        <v>707.04000000000065</v>
      </c>
    </row>
    <row r="1270" spans="2:5" x14ac:dyDescent="0.3">
      <c r="B1270">
        <v>13627</v>
      </c>
      <c r="C1270">
        <v>59</v>
      </c>
      <c r="D1270">
        <v>7</v>
      </c>
      <c r="E1270">
        <v>2245.8999999999983</v>
      </c>
    </row>
    <row r="1271" spans="2:5" x14ac:dyDescent="0.3">
      <c r="B1271">
        <v>13628</v>
      </c>
      <c r="C1271">
        <v>676</v>
      </c>
      <c r="D1271">
        <v>1</v>
      </c>
      <c r="E1271">
        <v>310.14000000000021</v>
      </c>
    </row>
    <row r="1272" spans="2:5" x14ac:dyDescent="0.3">
      <c r="B1272">
        <v>13629</v>
      </c>
      <c r="C1272">
        <v>23</v>
      </c>
      <c r="D1272">
        <v>19</v>
      </c>
      <c r="E1272">
        <v>13370.86</v>
      </c>
    </row>
    <row r="1273" spans="2:5" x14ac:dyDescent="0.3">
      <c r="B1273">
        <v>13630</v>
      </c>
      <c r="C1273">
        <v>5</v>
      </c>
      <c r="D1273">
        <v>7</v>
      </c>
      <c r="E1273">
        <v>2031.7799999999993</v>
      </c>
    </row>
    <row r="1274" spans="2:5" x14ac:dyDescent="0.3">
      <c r="B1274">
        <v>13631</v>
      </c>
      <c r="C1274">
        <v>99</v>
      </c>
      <c r="D1274">
        <v>11</v>
      </c>
      <c r="E1274">
        <v>3070.4199999999996</v>
      </c>
    </row>
    <row r="1275" spans="2:5" x14ac:dyDescent="0.3">
      <c r="B1275">
        <v>13632</v>
      </c>
      <c r="C1275">
        <v>24</v>
      </c>
      <c r="D1275">
        <v>8</v>
      </c>
      <c r="E1275">
        <v>3648.1500000000137</v>
      </c>
    </row>
    <row r="1276" spans="2:5" x14ac:dyDescent="0.3">
      <c r="B1276">
        <v>13634</v>
      </c>
      <c r="C1276">
        <v>33</v>
      </c>
      <c r="D1276">
        <v>16</v>
      </c>
      <c r="E1276">
        <v>5073.4700000000012</v>
      </c>
    </row>
    <row r="1277" spans="2:5" x14ac:dyDescent="0.3">
      <c r="B1277">
        <v>13635</v>
      </c>
      <c r="C1277">
        <v>67</v>
      </c>
      <c r="D1277">
        <v>4</v>
      </c>
      <c r="E1277">
        <v>2999.1599999999889</v>
      </c>
    </row>
    <row r="1278" spans="2:5" x14ac:dyDescent="0.3">
      <c r="B1278">
        <v>13636</v>
      </c>
      <c r="C1278">
        <v>36</v>
      </c>
      <c r="D1278">
        <v>5</v>
      </c>
      <c r="E1278">
        <v>949.12000000000103</v>
      </c>
    </row>
    <row r="1279" spans="2:5" x14ac:dyDescent="0.3">
      <c r="B1279">
        <v>13637</v>
      </c>
      <c r="C1279">
        <v>52</v>
      </c>
      <c r="D1279">
        <v>3</v>
      </c>
      <c r="E1279">
        <v>810.49999999999989</v>
      </c>
    </row>
    <row r="1280" spans="2:5" x14ac:dyDescent="0.3">
      <c r="B1280">
        <v>13638</v>
      </c>
      <c r="C1280">
        <v>15</v>
      </c>
      <c r="D1280">
        <v>1</v>
      </c>
      <c r="E1280">
        <v>122.64</v>
      </c>
    </row>
    <row r="1281" spans="2:5" x14ac:dyDescent="0.3">
      <c r="B1281">
        <v>13639</v>
      </c>
      <c r="C1281">
        <v>74</v>
      </c>
      <c r="D1281">
        <v>2</v>
      </c>
      <c r="E1281">
        <v>1346.2699999999995</v>
      </c>
    </row>
    <row r="1282" spans="2:5" x14ac:dyDescent="0.3">
      <c r="B1282">
        <v>13640</v>
      </c>
      <c r="C1282">
        <v>611</v>
      </c>
      <c r="D1282">
        <v>1</v>
      </c>
      <c r="E1282">
        <v>405</v>
      </c>
    </row>
    <row r="1283" spans="2:5" x14ac:dyDescent="0.3">
      <c r="B1283">
        <v>13641</v>
      </c>
      <c r="C1283">
        <v>640</v>
      </c>
      <c r="D1283">
        <v>5</v>
      </c>
      <c r="E1283">
        <v>1016.4700000000011</v>
      </c>
    </row>
    <row r="1284" spans="2:5" x14ac:dyDescent="0.3">
      <c r="B1284">
        <v>13642</v>
      </c>
      <c r="C1284">
        <v>215</v>
      </c>
      <c r="D1284">
        <v>4</v>
      </c>
      <c r="E1284">
        <v>514.72000000000071</v>
      </c>
    </row>
    <row r="1285" spans="2:5" x14ac:dyDescent="0.3">
      <c r="B1285">
        <v>13643</v>
      </c>
      <c r="C1285">
        <v>31</v>
      </c>
      <c r="D1285">
        <v>10</v>
      </c>
      <c r="E1285">
        <v>2156.7699999999963</v>
      </c>
    </row>
    <row r="1286" spans="2:5" x14ac:dyDescent="0.3">
      <c r="B1286">
        <v>13644</v>
      </c>
      <c r="C1286">
        <v>16</v>
      </c>
      <c r="D1286">
        <v>4</v>
      </c>
      <c r="E1286">
        <v>2624.2600000000043</v>
      </c>
    </row>
    <row r="1287" spans="2:5" x14ac:dyDescent="0.3">
      <c r="B1287">
        <v>13645</v>
      </c>
      <c r="C1287">
        <v>120</v>
      </c>
      <c r="D1287">
        <v>1</v>
      </c>
      <c r="E1287">
        <v>252.1</v>
      </c>
    </row>
    <row r="1288" spans="2:5" x14ac:dyDescent="0.3">
      <c r="B1288">
        <v>13646</v>
      </c>
      <c r="C1288">
        <v>399</v>
      </c>
      <c r="D1288">
        <v>2</v>
      </c>
      <c r="E1288">
        <v>326.25</v>
      </c>
    </row>
    <row r="1289" spans="2:5" x14ac:dyDescent="0.3">
      <c r="B1289">
        <v>13647</v>
      </c>
      <c r="C1289">
        <v>9</v>
      </c>
      <c r="D1289">
        <v>8</v>
      </c>
      <c r="E1289">
        <v>3071.6799999999944</v>
      </c>
    </row>
    <row r="1290" spans="2:5" x14ac:dyDescent="0.3">
      <c r="B1290">
        <v>13648</v>
      </c>
      <c r="C1290">
        <v>400</v>
      </c>
      <c r="D1290">
        <v>8</v>
      </c>
      <c r="E1290">
        <v>1764.0199999999977</v>
      </c>
    </row>
    <row r="1291" spans="2:5" x14ac:dyDescent="0.3">
      <c r="B1291">
        <v>13649</v>
      </c>
      <c r="C1291">
        <v>256</v>
      </c>
      <c r="D1291">
        <v>6</v>
      </c>
      <c r="E1291">
        <v>1678.8800000000024</v>
      </c>
    </row>
    <row r="1292" spans="2:5" x14ac:dyDescent="0.3">
      <c r="B1292">
        <v>13650</v>
      </c>
      <c r="C1292">
        <v>16</v>
      </c>
      <c r="D1292">
        <v>10</v>
      </c>
      <c r="E1292">
        <v>3287.9999999999995</v>
      </c>
    </row>
    <row r="1293" spans="2:5" x14ac:dyDescent="0.3">
      <c r="B1293">
        <v>13651</v>
      </c>
      <c r="C1293">
        <v>35</v>
      </c>
      <c r="D1293">
        <v>3</v>
      </c>
      <c r="E1293">
        <v>226.84999999999994</v>
      </c>
    </row>
    <row r="1294" spans="2:5" x14ac:dyDescent="0.3">
      <c r="B1294">
        <v>13652</v>
      </c>
      <c r="C1294">
        <v>45</v>
      </c>
      <c r="D1294">
        <v>5</v>
      </c>
      <c r="E1294">
        <v>2570.849999999994</v>
      </c>
    </row>
    <row r="1295" spans="2:5" x14ac:dyDescent="0.3">
      <c r="B1295">
        <v>13653</v>
      </c>
      <c r="C1295">
        <v>487</v>
      </c>
      <c r="D1295">
        <v>1</v>
      </c>
      <c r="E1295">
        <v>152.20000000000002</v>
      </c>
    </row>
    <row r="1296" spans="2:5" x14ac:dyDescent="0.3">
      <c r="B1296">
        <v>13654</v>
      </c>
      <c r="C1296">
        <v>43</v>
      </c>
      <c r="D1296">
        <v>11</v>
      </c>
      <c r="E1296">
        <v>6308.0000000000009</v>
      </c>
    </row>
    <row r="1297" spans="2:5" x14ac:dyDescent="0.3">
      <c r="B1297">
        <v>13655</v>
      </c>
      <c r="C1297">
        <v>114</v>
      </c>
      <c r="D1297">
        <v>6</v>
      </c>
      <c r="E1297">
        <v>2280.5100000000034</v>
      </c>
    </row>
    <row r="1298" spans="2:5" x14ac:dyDescent="0.3">
      <c r="B1298">
        <v>13656</v>
      </c>
      <c r="C1298">
        <v>164</v>
      </c>
      <c r="D1298">
        <v>4</v>
      </c>
      <c r="E1298">
        <v>1078.850000000001</v>
      </c>
    </row>
    <row r="1299" spans="2:5" x14ac:dyDescent="0.3">
      <c r="B1299">
        <v>13657</v>
      </c>
      <c r="C1299">
        <v>10</v>
      </c>
      <c r="D1299">
        <v>2</v>
      </c>
      <c r="E1299">
        <v>382.14000000000004</v>
      </c>
    </row>
    <row r="1300" spans="2:5" x14ac:dyDescent="0.3">
      <c r="B1300">
        <v>13658</v>
      </c>
      <c r="C1300">
        <v>9</v>
      </c>
      <c r="D1300">
        <v>9</v>
      </c>
      <c r="E1300">
        <v>6025.5000000000009</v>
      </c>
    </row>
    <row r="1301" spans="2:5" x14ac:dyDescent="0.3">
      <c r="B1301">
        <v>13659</v>
      </c>
      <c r="C1301">
        <v>205</v>
      </c>
      <c r="D1301">
        <v>12</v>
      </c>
      <c r="E1301">
        <v>4894.8799999999792</v>
      </c>
    </row>
    <row r="1302" spans="2:5" x14ac:dyDescent="0.3">
      <c r="B1302">
        <v>13660</v>
      </c>
      <c r="C1302">
        <v>400</v>
      </c>
      <c r="D1302">
        <v>1</v>
      </c>
      <c r="E1302">
        <v>314.59000000000009</v>
      </c>
    </row>
    <row r="1303" spans="2:5" x14ac:dyDescent="0.3">
      <c r="B1303">
        <v>13661</v>
      </c>
      <c r="C1303">
        <v>603</v>
      </c>
      <c r="D1303">
        <v>1</v>
      </c>
      <c r="E1303">
        <v>325.24000000000007</v>
      </c>
    </row>
    <row r="1304" spans="2:5" x14ac:dyDescent="0.3">
      <c r="B1304">
        <v>13662</v>
      </c>
      <c r="C1304">
        <v>85</v>
      </c>
      <c r="D1304">
        <v>11</v>
      </c>
      <c r="E1304">
        <v>2250.1099999999919</v>
      </c>
    </row>
    <row r="1305" spans="2:5" x14ac:dyDescent="0.3">
      <c r="B1305">
        <v>13663</v>
      </c>
      <c r="C1305">
        <v>179</v>
      </c>
      <c r="D1305">
        <v>5</v>
      </c>
      <c r="E1305">
        <v>2047.5100000000016</v>
      </c>
    </row>
    <row r="1306" spans="2:5" x14ac:dyDescent="0.3">
      <c r="B1306">
        <v>13665</v>
      </c>
      <c r="C1306">
        <v>386</v>
      </c>
      <c r="D1306">
        <v>3</v>
      </c>
      <c r="E1306">
        <v>1711.6600000000026</v>
      </c>
    </row>
    <row r="1307" spans="2:5" x14ac:dyDescent="0.3">
      <c r="B1307">
        <v>13666</v>
      </c>
      <c r="C1307">
        <v>60</v>
      </c>
      <c r="D1307">
        <v>5</v>
      </c>
      <c r="E1307">
        <v>127.90000000000005</v>
      </c>
    </row>
    <row r="1308" spans="2:5" x14ac:dyDescent="0.3">
      <c r="B1308">
        <v>13667</v>
      </c>
      <c r="C1308">
        <v>149</v>
      </c>
      <c r="D1308">
        <v>1</v>
      </c>
      <c r="E1308">
        <v>305.02000000000038</v>
      </c>
    </row>
    <row r="1309" spans="2:5" x14ac:dyDescent="0.3">
      <c r="B1309">
        <v>13668</v>
      </c>
      <c r="C1309">
        <v>2</v>
      </c>
      <c r="D1309">
        <v>35</v>
      </c>
      <c r="E1309">
        <v>13089.940000000068</v>
      </c>
    </row>
    <row r="1310" spans="2:5" x14ac:dyDescent="0.3">
      <c r="B1310">
        <v>13669</v>
      </c>
      <c r="C1310">
        <v>50</v>
      </c>
      <c r="D1310">
        <v>3</v>
      </c>
      <c r="E1310">
        <v>413.55000000000013</v>
      </c>
    </row>
    <row r="1311" spans="2:5" x14ac:dyDescent="0.3">
      <c r="B1311">
        <v>13670</v>
      </c>
      <c r="C1311">
        <v>75</v>
      </c>
      <c r="D1311">
        <v>1</v>
      </c>
      <c r="E1311">
        <v>349.69999999999993</v>
      </c>
    </row>
    <row r="1312" spans="2:5" x14ac:dyDescent="0.3">
      <c r="B1312">
        <v>13671</v>
      </c>
      <c r="C1312">
        <v>394</v>
      </c>
      <c r="D1312">
        <v>1</v>
      </c>
      <c r="E1312">
        <v>194.95000000000024</v>
      </c>
    </row>
    <row r="1313" spans="2:5" x14ac:dyDescent="0.3">
      <c r="B1313">
        <v>13672</v>
      </c>
      <c r="C1313">
        <v>301</v>
      </c>
      <c r="D1313">
        <v>3</v>
      </c>
      <c r="E1313">
        <v>419.92000000000007</v>
      </c>
    </row>
    <row r="1314" spans="2:5" x14ac:dyDescent="0.3">
      <c r="B1314">
        <v>13673</v>
      </c>
      <c r="C1314">
        <v>18</v>
      </c>
      <c r="D1314">
        <v>2</v>
      </c>
      <c r="E1314">
        <v>396.9199999999995</v>
      </c>
    </row>
    <row r="1315" spans="2:5" x14ac:dyDescent="0.3">
      <c r="B1315">
        <v>13674</v>
      </c>
      <c r="C1315">
        <v>432</v>
      </c>
      <c r="D1315">
        <v>1</v>
      </c>
      <c r="E1315">
        <v>240.67999999999986</v>
      </c>
    </row>
    <row r="1316" spans="2:5" x14ac:dyDescent="0.3">
      <c r="B1316">
        <v>13675</v>
      </c>
      <c r="C1316">
        <v>151</v>
      </c>
      <c r="D1316">
        <v>2</v>
      </c>
      <c r="E1316">
        <v>486.81999999999988</v>
      </c>
    </row>
    <row r="1317" spans="2:5" x14ac:dyDescent="0.3">
      <c r="B1317">
        <v>13676</v>
      </c>
      <c r="C1317">
        <v>539</v>
      </c>
      <c r="D1317">
        <v>2</v>
      </c>
      <c r="E1317">
        <v>243.90000000000006</v>
      </c>
    </row>
    <row r="1318" spans="2:5" x14ac:dyDescent="0.3">
      <c r="B1318">
        <v>13677</v>
      </c>
      <c r="C1318">
        <v>404</v>
      </c>
      <c r="D1318">
        <v>2</v>
      </c>
      <c r="E1318">
        <v>556.19000000000074</v>
      </c>
    </row>
    <row r="1319" spans="2:5" x14ac:dyDescent="0.3">
      <c r="B1319">
        <v>13678</v>
      </c>
      <c r="C1319">
        <v>151</v>
      </c>
      <c r="D1319">
        <v>1</v>
      </c>
      <c r="E1319">
        <v>232.59999999999994</v>
      </c>
    </row>
    <row r="1320" spans="2:5" x14ac:dyDescent="0.3">
      <c r="B1320">
        <v>13679</v>
      </c>
      <c r="C1320">
        <v>493</v>
      </c>
      <c r="D1320">
        <v>3</v>
      </c>
      <c r="E1320">
        <v>281.26000000000016</v>
      </c>
    </row>
    <row r="1321" spans="2:5" x14ac:dyDescent="0.3">
      <c r="B1321">
        <v>13680</v>
      </c>
      <c r="C1321">
        <v>1</v>
      </c>
      <c r="D1321">
        <v>12</v>
      </c>
      <c r="E1321">
        <v>11435.66999999994</v>
      </c>
    </row>
    <row r="1322" spans="2:5" x14ac:dyDescent="0.3">
      <c r="B1322">
        <v>13681</v>
      </c>
      <c r="C1322">
        <v>17</v>
      </c>
      <c r="D1322">
        <v>4</v>
      </c>
      <c r="E1322">
        <v>827.83000000000106</v>
      </c>
    </row>
    <row r="1323" spans="2:5" x14ac:dyDescent="0.3">
      <c r="B1323">
        <v>13682</v>
      </c>
      <c r="C1323">
        <v>187</v>
      </c>
      <c r="D1323">
        <v>1</v>
      </c>
      <c r="E1323">
        <v>59.5</v>
      </c>
    </row>
    <row r="1324" spans="2:5" x14ac:dyDescent="0.3">
      <c r="B1324">
        <v>13683</v>
      </c>
      <c r="C1324">
        <v>457</v>
      </c>
      <c r="D1324">
        <v>1</v>
      </c>
      <c r="E1324">
        <v>258.59999999999997</v>
      </c>
    </row>
    <row r="1325" spans="2:5" x14ac:dyDescent="0.3">
      <c r="B1325">
        <v>13684</v>
      </c>
      <c r="C1325">
        <v>285</v>
      </c>
      <c r="D1325">
        <v>4</v>
      </c>
      <c r="E1325">
        <v>596.98000000000138</v>
      </c>
    </row>
    <row r="1326" spans="2:5" x14ac:dyDescent="0.3">
      <c r="B1326">
        <v>13685</v>
      </c>
      <c r="C1326">
        <v>2</v>
      </c>
      <c r="D1326">
        <v>7</v>
      </c>
      <c r="E1326">
        <v>3119.4400000000014</v>
      </c>
    </row>
    <row r="1327" spans="2:5" x14ac:dyDescent="0.3">
      <c r="B1327">
        <v>13686</v>
      </c>
      <c r="C1327">
        <v>182</v>
      </c>
      <c r="D1327">
        <v>3</v>
      </c>
      <c r="E1327">
        <v>409.04000000000036</v>
      </c>
    </row>
    <row r="1328" spans="2:5" x14ac:dyDescent="0.3">
      <c r="B1328">
        <v>13687</v>
      </c>
      <c r="C1328">
        <v>438</v>
      </c>
      <c r="D1328">
        <v>1</v>
      </c>
      <c r="E1328">
        <v>11880.840000000011</v>
      </c>
    </row>
    <row r="1329" spans="2:5" x14ac:dyDescent="0.3">
      <c r="B1329">
        <v>13688</v>
      </c>
      <c r="C1329">
        <v>635</v>
      </c>
      <c r="D1329">
        <v>1</v>
      </c>
      <c r="E1329">
        <v>375.5</v>
      </c>
    </row>
    <row r="1330" spans="2:5" x14ac:dyDescent="0.3">
      <c r="B1330">
        <v>13689</v>
      </c>
      <c r="C1330">
        <v>63</v>
      </c>
      <c r="D1330">
        <v>2</v>
      </c>
      <c r="E1330">
        <v>1259.5</v>
      </c>
    </row>
    <row r="1331" spans="2:5" x14ac:dyDescent="0.3">
      <c r="B1331">
        <v>13690</v>
      </c>
      <c r="C1331">
        <v>59</v>
      </c>
      <c r="D1331">
        <v>1</v>
      </c>
      <c r="E1331">
        <v>172.24999999999997</v>
      </c>
    </row>
    <row r="1332" spans="2:5" x14ac:dyDescent="0.3">
      <c r="B1332">
        <v>13691</v>
      </c>
      <c r="C1332">
        <v>396</v>
      </c>
      <c r="D1332">
        <v>1</v>
      </c>
      <c r="E1332">
        <v>212.78000000000014</v>
      </c>
    </row>
    <row r="1333" spans="2:5" x14ac:dyDescent="0.3">
      <c r="B1333">
        <v>13692</v>
      </c>
      <c r="C1333">
        <v>24</v>
      </c>
      <c r="D1333">
        <v>5</v>
      </c>
      <c r="E1333">
        <v>3114.3999999999992</v>
      </c>
    </row>
    <row r="1334" spans="2:5" x14ac:dyDescent="0.3">
      <c r="B1334">
        <v>13693</v>
      </c>
      <c r="C1334">
        <v>374</v>
      </c>
      <c r="D1334">
        <v>9</v>
      </c>
      <c r="E1334">
        <v>2011.8200000000002</v>
      </c>
    </row>
    <row r="1335" spans="2:5" x14ac:dyDescent="0.3">
      <c r="B1335">
        <v>13694</v>
      </c>
      <c r="C1335">
        <v>3</v>
      </c>
      <c r="D1335">
        <v>143</v>
      </c>
      <c r="E1335">
        <v>196482.81000000139</v>
      </c>
    </row>
    <row r="1336" spans="2:5" x14ac:dyDescent="0.3">
      <c r="B1336">
        <v>13695</v>
      </c>
      <c r="C1336">
        <v>31</v>
      </c>
      <c r="D1336">
        <v>16</v>
      </c>
      <c r="E1336">
        <v>2770.7300000000046</v>
      </c>
    </row>
    <row r="1337" spans="2:5" x14ac:dyDescent="0.3">
      <c r="B1337">
        <v>13696</v>
      </c>
      <c r="C1337">
        <v>421</v>
      </c>
      <c r="D1337">
        <v>3</v>
      </c>
      <c r="E1337">
        <v>2020.4000000000008</v>
      </c>
    </row>
    <row r="1338" spans="2:5" x14ac:dyDescent="0.3">
      <c r="B1338">
        <v>13697</v>
      </c>
      <c r="C1338">
        <v>38</v>
      </c>
      <c r="D1338">
        <v>1</v>
      </c>
      <c r="E1338">
        <v>151.29999999999998</v>
      </c>
    </row>
    <row r="1339" spans="2:5" x14ac:dyDescent="0.3">
      <c r="B1339">
        <v>13698</v>
      </c>
      <c r="C1339">
        <v>596</v>
      </c>
      <c r="D1339">
        <v>2</v>
      </c>
      <c r="E1339">
        <v>465.53000000000009</v>
      </c>
    </row>
    <row r="1340" spans="2:5" x14ac:dyDescent="0.3">
      <c r="B1340">
        <v>13699</v>
      </c>
      <c r="C1340">
        <v>155</v>
      </c>
      <c r="D1340">
        <v>2</v>
      </c>
      <c r="E1340">
        <v>764.15000000000043</v>
      </c>
    </row>
    <row r="1341" spans="2:5" x14ac:dyDescent="0.3">
      <c r="B1341">
        <v>13700</v>
      </c>
      <c r="C1341">
        <v>26</v>
      </c>
      <c r="D1341">
        <v>13</v>
      </c>
      <c r="E1341">
        <v>2613.4599999999996</v>
      </c>
    </row>
    <row r="1342" spans="2:5" x14ac:dyDescent="0.3">
      <c r="B1342">
        <v>13701</v>
      </c>
      <c r="C1342">
        <v>446</v>
      </c>
      <c r="D1342">
        <v>1</v>
      </c>
      <c r="E1342">
        <v>161</v>
      </c>
    </row>
    <row r="1343" spans="2:5" x14ac:dyDescent="0.3">
      <c r="B1343">
        <v>13702</v>
      </c>
      <c r="C1343">
        <v>445</v>
      </c>
      <c r="D1343">
        <v>1</v>
      </c>
      <c r="E1343">
        <v>135.18</v>
      </c>
    </row>
    <row r="1344" spans="2:5" x14ac:dyDescent="0.3">
      <c r="B1344">
        <v>13703</v>
      </c>
      <c r="C1344">
        <v>318</v>
      </c>
      <c r="D1344">
        <v>2</v>
      </c>
      <c r="E1344">
        <v>425.55999999999989</v>
      </c>
    </row>
    <row r="1345" spans="2:5" x14ac:dyDescent="0.3">
      <c r="B1345">
        <v>13704</v>
      </c>
      <c r="C1345">
        <v>5</v>
      </c>
      <c r="D1345">
        <v>9</v>
      </c>
      <c r="E1345">
        <v>2308.0599999999981</v>
      </c>
    </row>
    <row r="1346" spans="2:5" x14ac:dyDescent="0.3">
      <c r="B1346">
        <v>13705</v>
      </c>
      <c r="C1346">
        <v>7</v>
      </c>
      <c r="D1346">
        <v>7</v>
      </c>
      <c r="E1346">
        <v>2035.3299999999977</v>
      </c>
    </row>
    <row r="1347" spans="2:5" x14ac:dyDescent="0.3">
      <c r="B1347">
        <v>13706</v>
      </c>
      <c r="C1347">
        <v>302</v>
      </c>
      <c r="D1347">
        <v>2</v>
      </c>
      <c r="E1347">
        <v>631.17000000000075</v>
      </c>
    </row>
    <row r="1348" spans="2:5" x14ac:dyDescent="0.3">
      <c r="B1348">
        <v>13707</v>
      </c>
      <c r="C1348">
        <v>267</v>
      </c>
      <c r="D1348">
        <v>5</v>
      </c>
      <c r="E1348">
        <v>3365.8599999999892</v>
      </c>
    </row>
    <row r="1349" spans="2:5" x14ac:dyDescent="0.3">
      <c r="B1349">
        <v>13708</v>
      </c>
      <c r="C1349">
        <v>271</v>
      </c>
      <c r="D1349">
        <v>1</v>
      </c>
      <c r="E1349">
        <v>296.87999999999965</v>
      </c>
    </row>
    <row r="1350" spans="2:5" x14ac:dyDescent="0.3">
      <c r="B1350">
        <v>13709</v>
      </c>
      <c r="C1350">
        <v>3</v>
      </c>
      <c r="D1350">
        <v>18</v>
      </c>
      <c r="E1350">
        <v>7591.7500000000027</v>
      </c>
    </row>
    <row r="1351" spans="2:5" x14ac:dyDescent="0.3">
      <c r="B1351">
        <v>13710</v>
      </c>
      <c r="C1351">
        <v>31</v>
      </c>
      <c r="D1351">
        <v>3</v>
      </c>
      <c r="E1351">
        <v>509.52000000000021</v>
      </c>
    </row>
    <row r="1352" spans="2:5" x14ac:dyDescent="0.3">
      <c r="B1352">
        <v>13711</v>
      </c>
      <c r="C1352">
        <v>218</v>
      </c>
      <c r="D1352">
        <v>9</v>
      </c>
      <c r="E1352">
        <v>1792.2599999999986</v>
      </c>
    </row>
    <row r="1353" spans="2:5" x14ac:dyDescent="0.3">
      <c r="B1353">
        <v>13712</v>
      </c>
      <c r="C1353">
        <v>246</v>
      </c>
      <c r="D1353">
        <v>2</v>
      </c>
      <c r="E1353">
        <v>766.41999999999962</v>
      </c>
    </row>
    <row r="1354" spans="2:5" x14ac:dyDescent="0.3">
      <c r="B1354">
        <v>13713</v>
      </c>
      <c r="C1354">
        <v>408</v>
      </c>
      <c r="D1354">
        <v>3</v>
      </c>
      <c r="E1354">
        <v>743.26000000000056</v>
      </c>
    </row>
    <row r="1355" spans="2:5" x14ac:dyDescent="0.3">
      <c r="B1355">
        <v>13714</v>
      </c>
      <c r="C1355">
        <v>465</v>
      </c>
      <c r="D1355">
        <v>1</v>
      </c>
      <c r="E1355">
        <v>161.35000000000005</v>
      </c>
    </row>
    <row r="1356" spans="2:5" x14ac:dyDescent="0.3">
      <c r="B1356">
        <v>13715</v>
      </c>
      <c r="C1356">
        <v>281</v>
      </c>
      <c r="D1356">
        <v>17</v>
      </c>
      <c r="E1356">
        <v>8483.2900000000318</v>
      </c>
    </row>
    <row r="1357" spans="2:5" x14ac:dyDescent="0.3">
      <c r="B1357">
        <v>13716</v>
      </c>
      <c r="C1357">
        <v>269</v>
      </c>
      <c r="D1357">
        <v>1</v>
      </c>
      <c r="E1357">
        <v>138.28000000000006</v>
      </c>
    </row>
    <row r="1358" spans="2:5" x14ac:dyDescent="0.3">
      <c r="B1358">
        <v>13717</v>
      </c>
      <c r="C1358">
        <v>32</v>
      </c>
      <c r="D1358">
        <v>8</v>
      </c>
      <c r="E1358">
        <v>1763.2999999999965</v>
      </c>
    </row>
    <row r="1359" spans="2:5" x14ac:dyDescent="0.3">
      <c r="B1359">
        <v>13718</v>
      </c>
      <c r="C1359">
        <v>246</v>
      </c>
      <c r="D1359">
        <v>2</v>
      </c>
      <c r="E1359">
        <v>306.55000000000007</v>
      </c>
    </row>
    <row r="1360" spans="2:5" x14ac:dyDescent="0.3">
      <c r="B1360">
        <v>13719</v>
      </c>
      <c r="C1360">
        <v>15</v>
      </c>
      <c r="D1360">
        <v>11</v>
      </c>
      <c r="E1360">
        <v>2815.2499999999995</v>
      </c>
    </row>
    <row r="1361" spans="2:5" x14ac:dyDescent="0.3">
      <c r="B1361">
        <v>13720</v>
      </c>
      <c r="C1361">
        <v>116</v>
      </c>
      <c r="D1361">
        <v>4</v>
      </c>
      <c r="E1361">
        <v>799.90000000000066</v>
      </c>
    </row>
    <row r="1362" spans="2:5" x14ac:dyDescent="0.3">
      <c r="B1362">
        <v>13721</v>
      </c>
      <c r="C1362">
        <v>36</v>
      </c>
      <c r="D1362">
        <v>2</v>
      </c>
      <c r="E1362">
        <v>741.54000000000065</v>
      </c>
    </row>
    <row r="1363" spans="2:5" x14ac:dyDescent="0.3">
      <c r="B1363">
        <v>13722</v>
      </c>
      <c r="C1363">
        <v>131</v>
      </c>
      <c r="D1363">
        <v>10</v>
      </c>
      <c r="E1363">
        <v>5635.4100000000099</v>
      </c>
    </row>
    <row r="1364" spans="2:5" x14ac:dyDescent="0.3">
      <c r="B1364">
        <v>13723</v>
      </c>
      <c r="C1364">
        <v>217</v>
      </c>
      <c r="D1364">
        <v>6</v>
      </c>
      <c r="E1364">
        <v>1209.1999999999989</v>
      </c>
    </row>
    <row r="1365" spans="2:5" x14ac:dyDescent="0.3">
      <c r="B1365">
        <v>13724</v>
      </c>
      <c r="C1365">
        <v>637</v>
      </c>
      <c r="D1365">
        <v>1</v>
      </c>
      <c r="E1365">
        <v>213.01000000000016</v>
      </c>
    </row>
    <row r="1366" spans="2:5" x14ac:dyDescent="0.3">
      <c r="B1366">
        <v>13725</v>
      </c>
      <c r="C1366">
        <v>49</v>
      </c>
      <c r="D1366">
        <v>8</v>
      </c>
      <c r="E1366">
        <v>1980.5599999999979</v>
      </c>
    </row>
    <row r="1367" spans="2:5" x14ac:dyDescent="0.3">
      <c r="B1367">
        <v>13726</v>
      </c>
      <c r="C1367">
        <v>38</v>
      </c>
      <c r="D1367">
        <v>2</v>
      </c>
      <c r="E1367">
        <v>1079.6600000000008</v>
      </c>
    </row>
    <row r="1368" spans="2:5" x14ac:dyDescent="0.3">
      <c r="B1368">
        <v>13727</v>
      </c>
      <c r="C1368">
        <v>28</v>
      </c>
      <c r="D1368">
        <v>8</v>
      </c>
      <c r="E1368">
        <v>1080.0500000000018</v>
      </c>
    </row>
    <row r="1369" spans="2:5" x14ac:dyDescent="0.3">
      <c r="B1369">
        <v>13728</v>
      </c>
      <c r="C1369">
        <v>36</v>
      </c>
      <c r="D1369">
        <v>16</v>
      </c>
      <c r="E1369">
        <v>2855.1699999999878</v>
      </c>
    </row>
    <row r="1370" spans="2:5" x14ac:dyDescent="0.3">
      <c r="B1370">
        <v>13729</v>
      </c>
      <c r="C1370">
        <v>435</v>
      </c>
      <c r="D1370">
        <v>3</v>
      </c>
      <c r="E1370">
        <v>724.72999999999979</v>
      </c>
    </row>
    <row r="1371" spans="2:5" x14ac:dyDescent="0.3">
      <c r="B1371">
        <v>13730</v>
      </c>
      <c r="C1371">
        <v>135</v>
      </c>
      <c r="D1371">
        <v>2</v>
      </c>
      <c r="E1371">
        <v>752.59999999999934</v>
      </c>
    </row>
    <row r="1372" spans="2:5" x14ac:dyDescent="0.3">
      <c r="B1372">
        <v>13731</v>
      </c>
      <c r="C1372">
        <v>219</v>
      </c>
      <c r="D1372">
        <v>2</v>
      </c>
      <c r="E1372">
        <v>610.59</v>
      </c>
    </row>
    <row r="1373" spans="2:5" x14ac:dyDescent="0.3">
      <c r="B1373">
        <v>13732</v>
      </c>
      <c r="C1373">
        <v>28</v>
      </c>
      <c r="D1373">
        <v>1</v>
      </c>
      <c r="E1373">
        <v>491.86000000000013</v>
      </c>
    </row>
    <row r="1374" spans="2:5" x14ac:dyDescent="0.3">
      <c r="B1374">
        <v>13733</v>
      </c>
      <c r="C1374">
        <v>410</v>
      </c>
      <c r="D1374">
        <v>2</v>
      </c>
      <c r="E1374">
        <v>487.03000000000026</v>
      </c>
    </row>
    <row r="1375" spans="2:5" x14ac:dyDescent="0.3">
      <c r="B1375">
        <v>13734</v>
      </c>
      <c r="C1375">
        <v>508</v>
      </c>
      <c r="D1375">
        <v>4</v>
      </c>
      <c r="E1375">
        <v>6701.6400000000049</v>
      </c>
    </row>
    <row r="1376" spans="2:5" x14ac:dyDescent="0.3">
      <c r="B1376">
        <v>13735</v>
      </c>
      <c r="C1376">
        <v>24</v>
      </c>
      <c r="D1376">
        <v>13</v>
      </c>
      <c r="E1376">
        <v>9813.2199999999721</v>
      </c>
    </row>
    <row r="1377" spans="2:5" x14ac:dyDescent="0.3">
      <c r="B1377">
        <v>13736</v>
      </c>
      <c r="C1377">
        <v>5</v>
      </c>
      <c r="D1377">
        <v>7</v>
      </c>
      <c r="E1377">
        <v>2766.2099999999787</v>
      </c>
    </row>
    <row r="1378" spans="2:5" x14ac:dyDescent="0.3">
      <c r="B1378">
        <v>13737</v>
      </c>
      <c r="C1378">
        <v>200</v>
      </c>
      <c r="D1378">
        <v>1</v>
      </c>
      <c r="E1378">
        <v>339.60000000000019</v>
      </c>
    </row>
    <row r="1379" spans="2:5" x14ac:dyDescent="0.3">
      <c r="B1379">
        <v>13738</v>
      </c>
      <c r="C1379">
        <v>396</v>
      </c>
      <c r="D1379">
        <v>1</v>
      </c>
      <c r="E1379">
        <v>440.93000000000023</v>
      </c>
    </row>
    <row r="1380" spans="2:5" x14ac:dyDescent="0.3">
      <c r="B1380">
        <v>13739</v>
      </c>
      <c r="C1380">
        <v>18</v>
      </c>
      <c r="D1380">
        <v>2</v>
      </c>
      <c r="E1380">
        <v>292.20000000000005</v>
      </c>
    </row>
    <row r="1381" spans="2:5" x14ac:dyDescent="0.3">
      <c r="B1381">
        <v>13740</v>
      </c>
      <c r="C1381">
        <v>240</v>
      </c>
      <c r="D1381">
        <v>5</v>
      </c>
      <c r="E1381">
        <v>1597.7699999999995</v>
      </c>
    </row>
    <row r="1382" spans="2:5" x14ac:dyDescent="0.3">
      <c r="B1382">
        <v>13741</v>
      </c>
      <c r="C1382">
        <v>71</v>
      </c>
      <c r="D1382">
        <v>3</v>
      </c>
      <c r="E1382">
        <v>668.43000000000018</v>
      </c>
    </row>
    <row r="1383" spans="2:5" x14ac:dyDescent="0.3">
      <c r="B1383">
        <v>13742</v>
      </c>
      <c r="C1383">
        <v>16</v>
      </c>
      <c r="D1383">
        <v>12</v>
      </c>
      <c r="E1383">
        <v>3131.0200000000127</v>
      </c>
    </row>
    <row r="1384" spans="2:5" x14ac:dyDescent="0.3">
      <c r="B1384">
        <v>13743</v>
      </c>
      <c r="C1384">
        <v>2</v>
      </c>
      <c r="D1384">
        <v>7</v>
      </c>
      <c r="E1384">
        <v>1341.599999999999</v>
      </c>
    </row>
    <row r="1385" spans="2:5" x14ac:dyDescent="0.3">
      <c r="B1385">
        <v>13744</v>
      </c>
      <c r="C1385">
        <v>95</v>
      </c>
      <c r="D1385">
        <v>2</v>
      </c>
      <c r="E1385">
        <v>1156.3600000000004</v>
      </c>
    </row>
    <row r="1386" spans="2:5" x14ac:dyDescent="0.3">
      <c r="B1386">
        <v>13745</v>
      </c>
      <c r="C1386">
        <v>162</v>
      </c>
      <c r="D1386">
        <v>2</v>
      </c>
      <c r="E1386">
        <v>777.36000000000035</v>
      </c>
    </row>
    <row r="1387" spans="2:5" x14ac:dyDescent="0.3">
      <c r="B1387">
        <v>13746</v>
      </c>
      <c r="C1387">
        <v>413</v>
      </c>
      <c r="D1387">
        <v>1</v>
      </c>
      <c r="E1387">
        <v>176.69000000000003</v>
      </c>
    </row>
    <row r="1388" spans="2:5" x14ac:dyDescent="0.3">
      <c r="B1388">
        <v>13747</v>
      </c>
      <c r="C1388">
        <v>373</v>
      </c>
      <c r="D1388">
        <v>2</v>
      </c>
      <c r="E1388">
        <v>249.4</v>
      </c>
    </row>
    <row r="1389" spans="2:5" x14ac:dyDescent="0.3">
      <c r="B1389">
        <v>13748</v>
      </c>
      <c r="C1389">
        <v>95</v>
      </c>
      <c r="D1389">
        <v>9</v>
      </c>
      <c r="E1389">
        <v>2268.3500000000022</v>
      </c>
    </row>
    <row r="1390" spans="2:5" x14ac:dyDescent="0.3">
      <c r="B1390">
        <v>13750</v>
      </c>
      <c r="C1390">
        <v>53</v>
      </c>
      <c r="D1390">
        <v>11</v>
      </c>
      <c r="E1390">
        <v>3602.1799999999953</v>
      </c>
    </row>
    <row r="1391" spans="2:5" x14ac:dyDescent="0.3">
      <c r="B1391">
        <v>13751</v>
      </c>
      <c r="C1391">
        <v>288</v>
      </c>
      <c r="D1391">
        <v>1</v>
      </c>
      <c r="E1391">
        <v>296.25</v>
      </c>
    </row>
    <row r="1392" spans="2:5" x14ac:dyDescent="0.3">
      <c r="B1392">
        <v>13752</v>
      </c>
      <c r="C1392">
        <v>124</v>
      </c>
      <c r="D1392">
        <v>7</v>
      </c>
      <c r="E1392">
        <v>1590.7300000000005</v>
      </c>
    </row>
    <row r="1393" spans="2:5" x14ac:dyDescent="0.3">
      <c r="B1393">
        <v>13753</v>
      </c>
      <c r="C1393">
        <v>287</v>
      </c>
      <c r="D1393">
        <v>4</v>
      </c>
      <c r="E1393">
        <v>2094.5700000000043</v>
      </c>
    </row>
    <row r="1394" spans="2:5" x14ac:dyDescent="0.3">
      <c r="B1394">
        <v>13754</v>
      </c>
      <c r="C1394">
        <v>151</v>
      </c>
      <c r="D1394">
        <v>3</v>
      </c>
      <c r="E1394">
        <v>447.05000000000007</v>
      </c>
    </row>
    <row r="1395" spans="2:5" x14ac:dyDescent="0.3">
      <c r="B1395">
        <v>13755</v>
      </c>
      <c r="C1395">
        <v>3</v>
      </c>
      <c r="D1395">
        <v>9</v>
      </c>
      <c r="E1395">
        <v>2161.3499999999867</v>
      </c>
    </row>
    <row r="1396" spans="2:5" x14ac:dyDescent="0.3">
      <c r="B1396">
        <v>13756</v>
      </c>
      <c r="C1396">
        <v>2</v>
      </c>
      <c r="D1396">
        <v>23</v>
      </c>
      <c r="E1396">
        <v>9207.5000000000018</v>
      </c>
    </row>
    <row r="1397" spans="2:5" x14ac:dyDescent="0.3">
      <c r="B1397">
        <v>13757</v>
      </c>
      <c r="C1397">
        <v>674</v>
      </c>
      <c r="D1397">
        <v>1</v>
      </c>
      <c r="E1397">
        <v>195.54999999999998</v>
      </c>
    </row>
    <row r="1398" spans="2:5" x14ac:dyDescent="0.3">
      <c r="B1398">
        <v>13758</v>
      </c>
      <c r="C1398">
        <v>11</v>
      </c>
      <c r="D1398">
        <v>15</v>
      </c>
      <c r="E1398">
        <v>9416.979999999985</v>
      </c>
    </row>
    <row r="1399" spans="2:5" x14ac:dyDescent="0.3">
      <c r="B1399">
        <v>13759</v>
      </c>
      <c r="C1399">
        <v>33</v>
      </c>
      <c r="D1399">
        <v>2</v>
      </c>
      <c r="E1399">
        <v>659.41</v>
      </c>
    </row>
    <row r="1400" spans="2:5" x14ac:dyDescent="0.3">
      <c r="B1400">
        <v>13760</v>
      </c>
      <c r="C1400">
        <v>54</v>
      </c>
      <c r="D1400">
        <v>5</v>
      </c>
      <c r="E1400">
        <v>1363.6400000000021</v>
      </c>
    </row>
    <row r="1401" spans="2:5" x14ac:dyDescent="0.3">
      <c r="B1401">
        <v>13761</v>
      </c>
      <c r="C1401">
        <v>50</v>
      </c>
      <c r="D1401">
        <v>6</v>
      </c>
      <c r="E1401">
        <v>1952.1700000000048</v>
      </c>
    </row>
    <row r="1402" spans="2:5" x14ac:dyDescent="0.3">
      <c r="B1402">
        <v>13762</v>
      </c>
      <c r="C1402">
        <v>218</v>
      </c>
      <c r="D1402">
        <v>5</v>
      </c>
      <c r="E1402">
        <v>2472.4800000000005</v>
      </c>
    </row>
    <row r="1403" spans="2:5" x14ac:dyDescent="0.3">
      <c r="B1403">
        <v>13763</v>
      </c>
      <c r="C1403">
        <v>63</v>
      </c>
      <c r="D1403">
        <v>3</v>
      </c>
      <c r="E1403">
        <v>5217.4400000000014</v>
      </c>
    </row>
    <row r="1404" spans="2:5" x14ac:dyDescent="0.3">
      <c r="B1404">
        <v>13764</v>
      </c>
      <c r="C1404">
        <v>70</v>
      </c>
      <c r="D1404">
        <v>6</v>
      </c>
      <c r="E1404">
        <v>2953.2600000000075</v>
      </c>
    </row>
    <row r="1405" spans="2:5" x14ac:dyDescent="0.3">
      <c r="B1405">
        <v>13765</v>
      </c>
      <c r="C1405">
        <v>653</v>
      </c>
      <c r="D1405">
        <v>1</v>
      </c>
      <c r="E1405">
        <v>352.82099999999997</v>
      </c>
    </row>
    <row r="1406" spans="2:5" x14ac:dyDescent="0.3">
      <c r="B1406">
        <v>13766</v>
      </c>
      <c r="C1406">
        <v>495</v>
      </c>
      <c r="D1406">
        <v>1</v>
      </c>
      <c r="E1406">
        <v>190.34999999999997</v>
      </c>
    </row>
    <row r="1407" spans="2:5" x14ac:dyDescent="0.3">
      <c r="B1407">
        <v>13767</v>
      </c>
      <c r="C1407">
        <v>2</v>
      </c>
      <c r="D1407">
        <v>73</v>
      </c>
      <c r="E1407">
        <v>35540.53000000029</v>
      </c>
    </row>
    <row r="1408" spans="2:5" x14ac:dyDescent="0.3">
      <c r="B1408">
        <v>13768</v>
      </c>
      <c r="C1408">
        <v>726</v>
      </c>
      <c r="D1408">
        <v>2</v>
      </c>
      <c r="E1408">
        <v>875.97000000000082</v>
      </c>
    </row>
    <row r="1409" spans="2:5" x14ac:dyDescent="0.3">
      <c r="B1409">
        <v>13769</v>
      </c>
      <c r="C1409">
        <v>2</v>
      </c>
      <c r="D1409">
        <v>20</v>
      </c>
      <c r="E1409">
        <v>5800.4199999999846</v>
      </c>
    </row>
    <row r="1410" spans="2:5" x14ac:dyDescent="0.3">
      <c r="B1410">
        <v>13770</v>
      </c>
      <c r="C1410">
        <v>422</v>
      </c>
      <c r="D1410">
        <v>4</v>
      </c>
      <c r="E1410">
        <v>785.37</v>
      </c>
    </row>
    <row r="1411" spans="2:5" x14ac:dyDescent="0.3">
      <c r="B1411">
        <v>13771</v>
      </c>
      <c r="C1411">
        <v>64</v>
      </c>
      <c r="D1411">
        <v>9</v>
      </c>
      <c r="E1411">
        <v>5728.8199999999906</v>
      </c>
    </row>
    <row r="1412" spans="2:5" x14ac:dyDescent="0.3">
      <c r="B1412">
        <v>13772</v>
      </c>
      <c r="C1412">
        <v>33</v>
      </c>
      <c r="D1412">
        <v>8</v>
      </c>
      <c r="E1412">
        <v>3114.2199999999766</v>
      </c>
    </row>
    <row r="1413" spans="2:5" x14ac:dyDescent="0.3">
      <c r="B1413">
        <v>13773</v>
      </c>
      <c r="C1413">
        <v>396</v>
      </c>
      <c r="D1413">
        <v>2</v>
      </c>
      <c r="E1413">
        <v>301.54000000000002</v>
      </c>
    </row>
    <row r="1414" spans="2:5" x14ac:dyDescent="0.3">
      <c r="B1414">
        <v>13774</v>
      </c>
      <c r="C1414">
        <v>81</v>
      </c>
      <c r="D1414">
        <v>1</v>
      </c>
      <c r="E1414">
        <v>345</v>
      </c>
    </row>
    <row r="1415" spans="2:5" x14ac:dyDescent="0.3">
      <c r="B1415">
        <v>13775</v>
      </c>
      <c r="C1415">
        <v>590</v>
      </c>
      <c r="D1415">
        <v>1</v>
      </c>
      <c r="E1415">
        <v>1049.6600000000017</v>
      </c>
    </row>
    <row r="1416" spans="2:5" x14ac:dyDescent="0.3">
      <c r="B1416">
        <v>13776</v>
      </c>
      <c r="C1416">
        <v>428</v>
      </c>
      <c r="D1416">
        <v>2</v>
      </c>
      <c r="E1416">
        <v>623.98</v>
      </c>
    </row>
    <row r="1417" spans="2:5" x14ac:dyDescent="0.3">
      <c r="B1417">
        <v>13777</v>
      </c>
      <c r="C1417">
        <v>0</v>
      </c>
      <c r="D1417">
        <v>61</v>
      </c>
      <c r="E1417">
        <v>56478.420000000377</v>
      </c>
    </row>
    <row r="1418" spans="2:5" x14ac:dyDescent="0.3">
      <c r="B1418">
        <v>13778</v>
      </c>
      <c r="C1418">
        <v>103</v>
      </c>
      <c r="D1418">
        <v>4</v>
      </c>
      <c r="E1418">
        <v>1124.4899999999998</v>
      </c>
    </row>
    <row r="1419" spans="2:5" x14ac:dyDescent="0.3">
      <c r="B1419">
        <v>13779</v>
      </c>
      <c r="C1419">
        <v>515</v>
      </c>
      <c r="D1419">
        <v>1</v>
      </c>
      <c r="E1419">
        <v>161.13000000000008</v>
      </c>
    </row>
    <row r="1420" spans="2:5" x14ac:dyDescent="0.3">
      <c r="B1420">
        <v>13780</v>
      </c>
      <c r="C1420">
        <v>7</v>
      </c>
      <c r="D1420">
        <v>3</v>
      </c>
      <c r="E1420">
        <v>735.82000000000062</v>
      </c>
    </row>
    <row r="1421" spans="2:5" x14ac:dyDescent="0.3">
      <c r="B1421">
        <v>13781</v>
      </c>
      <c r="C1421">
        <v>250</v>
      </c>
      <c r="D1421">
        <v>3</v>
      </c>
      <c r="E1421">
        <v>778.83000000000106</v>
      </c>
    </row>
    <row r="1422" spans="2:5" x14ac:dyDescent="0.3">
      <c r="B1422">
        <v>13782</v>
      </c>
      <c r="C1422">
        <v>12</v>
      </c>
      <c r="D1422">
        <v>13</v>
      </c>
      <c r="E1422">
        <v>1793.7200000000128</v>
      </c>
    </row>
    <row r="1423" spans="2:5" x14ac:dyDescent="0.3">
      <c r="B1423">
        <v>13783</v>
      </c>
      <c r="C1423">
        <v>487</v>
      </c>
      <c r="D1423">
        <v>4</v>
      </c>
      <c r="E1423">
        <v>1542.09</v>
      </c>
    </row>
    <row r="1424" spans="2:5" x14ac:dyDescent="0.3">
      <c r="B1424">
        <v>13784</v>
      </c>
      <c r="C1424">
        <v>9</v>
      </c>
      <c r="D1424">
        <v>14</v>
      </c>
      <c r="E1424">
        <v>2910.2299999999968</v>
      </c>
    </row>
    <row r="1425" spans="2:5" x14ac:dyDescent="0.3">
      <c r="B1425">
        <v>13785</v>
      </c>
      <c r="C1425">
        <v>428</v>
      </c>
      <c r="D1425">
        <v>4</v>
      </c>
      <c r="E1425">
        <v>542.4899999999999</v>
      </c>
    </row>
    <row r="1426" spans="2:5" x14ac:dyDescent="0.3">
      <c r="B1426">
        <v>13786</v>
      </c>
      <c r="C1426">
        <v>367</v>
      </c>
      <c r="D1426">
        <v>6</v>
      </c>
      <c r="E1426">
        <v>3358.9400000000019</v>
      </c>
    </row>
    <row r="1427" spans="2:5" x14ac:dyDescent="0.3">
      <c r="B1427">
        <v>13787</v>
      </c>
      <c r="C1427">
        <v>75</v>
      </c>
      <c r="D1427">
        <v>6</v>
      </c>
      <c r="E1427">
        <v>1222.5</v>
      </c>
    </row>
    <row r="1428" spans="2:5" x14ac:dyDescent="0.3">
      <c r="B1428">
        <v>13788</v>
      </c>
      <c r="C1428">
        <v>505</v>
      </c>
      <c r="D1428">
        <v>1</v>
      </c>
      <c r="E1428">
        <v>3.75</v>
      </c>
    </row>
    <row r="1429" spans="2:5" x14ac:dyDescent="0.3">
      <c r="B1429">
        <v>13789</v>
      </c>
      <c r="C1429">
        <v>388</v>
      </c>
      <c r="D1429">
        <v>1</v>
      </c>
      <c r="E1429">
        <v>239.45999999999998</v>
      </c>
    </row>
    <row r="1430" spans="2:5" x14ac:dyDescent="0.3">
      <c r="B1430">
        <v>13790</v>
      </c>
      <c r="C1430">
        <v>4</v>
      </c>
      <c r="D1430">
        <v>1</v>
      </c>
      <c r="E1430">
        <v>348.79999999999973</v>
      </c>
    </row>
    <row r="1431" spans="2:5" x14ac:dyDescent="0.3">
      <c r="B1431">
        <v>13791</v>
      </c>
      <c r="C1431">
        <v>127</v>
      </c>
      <c r="D1431">
        <v>2</v>
      </c>
      <c r="E1431">
        <v>1516</v>
      </c>
    </row>
    <row r="1432" spans="2:5" x14ac:dyDescent="0.3">
      <c r="B1432">
        <v>13792</v>
      </c>
      <c r="C1432">
        <v>66</v>
      </c>
      <c r="D1432">
        <v>3</v>
      </c>
      <c r="E1432">
        <v>383.95</v>
      </c>
    </row>
    <row r="1433" spans="2:5" x14ac:dyDescent="0.3">
      <c r="B1433">
        <v>13793</v>
      </c>
      <c r="C1433">
        <v>646</v>
      </c>
      <c r="D1433">
        <v>1</v>
      </c>
      <c r="E1433">
        <v>96</v>
      </c>
    </row>
    <row r="1434" spans="2:5" x14ac:dyDescent="0.3">
      <c r="B1434">
        <v>13794</v>
      </c>
      <c r="C1434">
        <v>546</v>
      </c>
      <c r="D1434">
        <v>1</v>
      </c>
      <c r="E1434">
        <v>126.03</v>
      </c>
    </row>
    <row r="1435" spans="2:5" x14ac:dyDescent="0.3">
      <c r="B1435">
        <v>13795</v>
      </c>
      <c r="C1435">
        <v>388</v>
      </c>
      <c r="D1435">
        <v>4</v>
      </c>
      <c r="E1435">
        <v>836.2999999999995</v>
      </c>
    </row>
    <row r="1436" spans="2:5" x14ac:dyDescent="0.3">
      <c r="B1436">
        <v>13796</v>
      </c>
      <c r="C1436">
        <v>499</v>
      </c>
      <c r="D1436">
        <v>1</v>
      </c>
      <c r="E1436">
        <v>289.69999999999987</v>
      </c>
    </row>
    <row r="1437" spans="2:5" x14ac:dyDescent="0.3">
      <c r="B1437">
        <v>13797</v>
      </c>
      <c r="C1437">
        <v>436</v>
      </c>
      <c r="D1437">
        <v>3</v>
      </c>
      <c r="E1437">
        <v>1179.4499999999985</v>
      </c>
    </row>
    <row r="1438" spans="2:5" x14ac:dyDescent="0.3">
      <c r="B1438">
        <v>13798</v>
      </c>
      <c r="C1438">
        <v>1</v>
      </c>
      <c r="D1438">
        <v>110</v>
      </c>
      <c r="E1438">
        <v>75836.869999999166</v>
      </c>
    </row>
    <row r="1439" spans="2:5" x14ac:dyDescent="0.3">
      <c r="B1439">
        <v>13799</v>
      </c>
      <c r="C1439">
        <v>116</v>
      </c>
      <c r="D1439">
        <v>9</v>
      </c>
      <c r="E1439">
        <v>2803.5700000000015</v>
      </c>
    </row>
    <row r="1440" spans="2:5" x14ac:dyDescent="0.3">
      <c r="B1440">
        <v>13800</v>
      </c>
      <c r="C1440">
        <v>309</v>
      </c>
      <c r="D1440">
        <v>3</v>
      </c>
      <c r="E1440">
        <v>1679.5599999999981</v>
      </c>
    </row>
    <row r="1441" spans="2:5" x14ac:dyDescent="0.3">
      <c r="B1441">
        <v>13801</v>
      </c>
      <c r="C1441">
        <v>66</v>
      </c>
      <c r="D1441">
        <v>1</v>
      </c>
      <c r="E1441">
        <v>324.80000000000013</v>
      </c>
    </row>
    <row r="1442" spans="2:5" x14ac:dyDescent="0.3">
      <c r="B1442">
        <v>13802</v>
      </c>
      <c r="C1442">
        <v>138</v>
      </c>
      <c r="D1442">
        <v>19</v>
      </c>
      <c r="E1442">
        <v>26259.109999999935</v>
      </c>
    </row>
    <row r="1443" spans="2:5" x14ac:dyDescent="0.3">
      <c r="B1443">
        <v>13803</v>
      </c>
      <c r="C1443">
        <v>255</v>
      </c>
      <c r="D1443">
        <v>3</v>
      </c>
      <c r="E1443">
        <v>1338.9099999999999</v>
      </c>
    </row>
    <row r="1444" spans="2:5" x14ac:dyDescent="0.3">
      <c r="B1444">
        <v>13804</v>
      </c>
      <c r="C1444">
        <v>30</v>
      </c>
      <c r="D1444">
        <v>9</v>
      </c>
      <c r="E1444">
        <v>3208.5200000000068</v>
      </c>
    </row>
    <row r="1445" spans="2:5" x14ac:dyDescent="0.3">
      <c r="B1445">
        <v>13805</v>
      </c>
      <c r="C1445">
        <v>52</v>
      </c>
      <c r="D1445">
        <v>2</v>
      </c>
      <c r="E1445">
        <v>924.60000000000025</v>
      </c>
    </row>
    <row r="1446" spans="2:5" x14ac:dyDescent="0.3">
      <c r="B1446">
        <v>13806</v>
      </c>
      <c r="C1446">
        <v>63</v>
      </c>
      <c r="D1446">
        <v>1</v>
      </c>
      <c r="E1446">
        <v>256.38000000000005</v>
      </c>
    </row>
    <row r="1447" spans="2:5" x14ac:dyDescent="0.3">
      <c r="B1447">
        <v>13807</v>
      </c>
      <c r="C1447">
        <v>367</v>
      </c>
      <c r="D1447">
        <v>3</v>
      </c>
      <c r="E1447">
        <v>534.79999999999973</v>
      </c>
    </row>
    <row r="1448" spans="2:5" x14ac:dyDescent="0.3">
      <c r="B1448">
        <v>13808</v>
      </c>
      <c r="C1448">
        <v>5</v>
      </c>
      <c r="D1448">
        <v>5</v>
      </c>
      <c r="E1448">
        <v>1747.6600000000024</v>
      </c>
    </row>
    <row r="1449" spans="2:5" x14ac:dyDescent="0.3">
      <c r="B1449">
        <v>13809</v>
      </c>
      <c r="C1449">
        <v>305</v>
      </c>
      <c r="D1449">
        <v>3</v>
      </c>
      <c r="E1449">
        <v>679.70000000000027</v>
      </c>
    </row>
    <row r="1450" spans="2:5" x14ac:dyDescent="0.3">
      <c r="B1450">
        <v>13810</v>
      </c>
      <c r="C1450">
        <v>28</v>
      </c>
      <c r="D1450">
        <v>3</v>
      </c>
      <c r="E1450">
        <v>1499.0100000000014</v>
      </c>
    </row>
    <row r="1451" spans="2:5" x14ac:dyDescent="0.3">
      <c r="B1451">
        <v>13811</v>
      </c>
      <c r="C1451">
        <v>183</v>
      </c>
      <c r="D1451">
        <v>3</v>
      </c>
      <c r="E1451">
        <v>814.5</v>
      </c>
    </row>
    <row r="1452" spans="2:5" x14ac:dyDescent="0.3">
      <c r="B1452">
        <v>13812</v>
      </c>
      <c r="C1452">
        <v>42</v>
      </c>
      <c r="D1452">
        <v>3</v>
      </c>
      <c r="E1452">
        <v>538.99999999999989</v>
      </c>
    </row>
    <row r="1453" spans="2:5" x14ac:dyDescent="0.3">
      <c r="B1453">
        <v>13813</v>
      </c>
      <c r="C1453">
        <v>39</v>
      </c>
      <c r="D1453">
        <v>8</v>
      </c>
      <c r="E1453">
        <v>2765.4699999999907</v>
      </c>
    </row>
    <row r="1454" spans="2:5" x14ac:dyDescent="0.3">
      <c r="B1454">
        <v>13814</v>
      </c>
      <c r="C1454">
        <v>92</v>
      </c>
      <c r="D1454">
        <v>3</v>
      </c>
      <c r="E1454">
        <v>2257.3200000000043</v>
      </c>
    </row>
    <row r="1455" spans="2:5" x14ac:dyDescent="0.3">
      <c r="B1455">
        <v>13815</v>
      </c>
      <c r="C1455">
        <v>22</v>
      </c>
      <c r="D1455">
        <v>8</v>
      </c>
      <c r="E1455">
        <v>7475.7400000000407</v>
      </c>
    </row>
    <row r="1456" spans="2:5" x14ac:dyDescent="0.3">
      <c r="B1456">
        <v>13816</v>
      </c>
      <c r="C1456">
        <v>23</v>
      </c>
      <c r="D1456">
        <v>2</v>
      </c>
      <c r="E1456">
        <v>571.66999999999996</v>
      </c>
    </row>
    <row r="1457" spans="2:5" x14ac:dyDescent="0.3">
      <c r="B1457">
        <v>13817</v>
      </c>
      <c r="C1457">
        <v>29</v>
      </c>
      <c r="D1457">
        <v>2</v>
      </c>
      <c r="E1457">
        <v>382.97999999999979</v>
      </c>
    </row>
    <row r="1458" spans="2:5" x14ac:dyDescent="0.3">
      <c r="B1458">
        <v>13818</v>
      </c>
      <c r="C1458">
        <v>429</v>
      </c>
      <c r="D1458">
        <v>1</v>
      </c>
      <c r="E1458">
        <v>61.279999999999994</v>
      </c>
    </row>
    <row r="1459" spans="2:5" x14ac:dyDescent="0.3">
      <c r="B1459">
        <v>13819</v>
      </c>
      <c r="C1459">
        <v>301</v>
      </c>
      <c r="D1459">
        <v>6</v>
      </c>
      <c r="E1459">
        <v>2642.350000000004</v>
      </c>
    </row>
    <row r="1460" spans="2:5" x14ac:dyDescent="0.3">
      <c r="B1460">
        <v>13820</v>
      </c>
      <c r="C1460">
        <v>418</v>
      </c>
      <c r="D1460">
        <v>3</v>
      </c>
      <c r="E1460">
        <v>660.650000000001</v>
      </c>
    </row>
    <row r="1461" spans="2:5" x14ac:dyDescent="0.3">
      <c r="B1461">
        <v>13821</v>
      </c>
      <c r="C1461">
        <v>144</v>
      </c>
      <c r="D1461">
        <v>6</v>
      </c>
      <c r="E1461">
        <v>1410.7300000000012</v>
      </c>
    </row>
    <row r="1462" spans="2:5" x14ac:dyDescent="0.3">
      <c r="B1462">
        <v>13822</v>
      </c>
      <c r="C1462">
        <v>5</v>
      </c>
      <c r="D1462">
        <v>2</v>
      </c>
      <c r="E1462">
        <v>632</v>
      </c>
    </row>
    <row r="1463" spans="2:5" x14ac:dyDescent="0.3">
      <c r="B1463">
        <v>13823</v>
      </c>
      <c r="C1463">
        <v>18</v>
      </c>
      <c r="D1463">
        <v>7</v>
      </c>
      <c r="E1463">
        <v>3403.4500000000048</v>
      </c>
    </row>
    <row r="1464" spans="2:5" x14ac:dyDescent="0.3">
      <c r="B1464">
        <v>13824</v>
      </c>
      <c r="C1464">
        <v>32</v>
      </c>
      <c r="D1464">
        <v>12</v>
      </c>
      <c r="E1464">
        <v>3314.7600000000048</v>
      </c>
    </row>
    <row r="1465" spans="2:5" x14ac:dyDescent="0.3">
      <c r="B1465">
        <v>13825</v>
      </c>
      <c r="C1465">
        <v>621</v>
      </c>
      <c r="D1465">
        <v>2</v>
      </c>
      <c r="E1465">
        <v>255.59000000000009</v>
      </c>
    </row>
    <row r="1466" spans="2:5" x14ac:dyDescent="0.3">
      <c r="B1466">
        <v>13826</v>
      </c>
      <c r="C1466">
        <v>176</v>
      </c>
      <c r="D1466">
        <v>1</v>
      </c>
      <c r="E1466">
        <v>189.49999999999997</v>
      </c>
    </row>
    <row r="1467" spans="2:5" x14ac:dyDescent="0.3">
      <c r="B1467">
        <v>13827</v>
      </c>
      <c r="C1467">
        <v>57</v>
      </c>
      <c r="D1467">
        <v>3</v>
      </c>
      <c r="E1467">
        <v>412.04999999999984</v>
      </c>
    </row>
    <row r="1468" spans="2:5" x14ac:dyDescent="0.3">
      <c r="B1468">
        <v>13828</v>
      </c>
      <c r="C1468">
        <v>22</v>
      </c>
      <c r="D1468">
        <v>1</v>
      </c>
      <c r="E1468">
        <v>209.48999999999995</v>
      </c>
    </row>
    <row r="1469" spans="2:5" x14ac:dyDescent="0.3">
      <c r="B1469">
        <v>13829</v>
      </c>
      <c r="C1469">
        <v>421</v>
      </c>
      <c r="D1469">
        <v>1</v>
      </c>
      <c r="E1469">
        <v>102</v>
      </c>
    </row>
    <row r="1470" spans="2:5" x14ac:dyDescent="0.3">
      <c r="B1470">
        <v>13830</v>
      </c>
      <c r="C1470">
        <v>581</v>
      </c>
      <c r="D1470">
        <v>1</v>
      </c>
      <c r="E1470">
        <v>156.84999999999994</v>
      </c>
    </row>
    <row r="1471" spans="2:5" x14ac:dyDescent="0.3">
      <c r="B1471">
        <v>13831</v>
      </c>
      <c r="C1471">
        <v>16</v>
      </c>
      <c r="D1471">
        <v>18</v>
      </c>
      <c r="E1471">
        <v>7023.58</v>
      </c>
    </row>
    <row r="1472" spans="2:5" x14ac:dyDescent="0.3">
      <c r="B1472">
        <v>13832</v>
      </c>
      <c r="C1472">
        <v>19</v>
      </c>
      <c r="D1472">
        <v>2</v>
      </c>
      <c r="E1472">
        <v>613.6899999999996</v>
      </c>
    </row>
    <row r="1473" spans="2:5" x14ac:dyDescent="0.3">
      <c r="B1473">
        <v>13833</v>
      </c>
      <c r="C1473">
        <v>159</v>
      </c>
      <c r="D1473">
        <v>2</v>
      </c>
      <c r="E1473">
        <v>701.36000000000047</v>
      </c>
    </row>
    <row r="1474" spans="2:5" x14ac:dyDescent="0.3">
      <c r="B1474">
        <v>13834</v>
      </c>
      <c r="C1474">
        <v>576</v>
      </c>
      <c r="D1474">
        <v>2</v>
      </c>
      <c r="E1474">
        <v>324.18999999999994</v>
      </c>
    </row>
    <row r="1475" spans="2:5" x14ac:dyDescent="0.3">
      <c r="B1475">
        <v>13835</v>
      </c>
      <c r="C1475">
        <v>25</v>
      </c>
      <c r="D1475">
        <v>7</v>
      </c>
      <c r="E1475">
        <v>1095.2699999999993</v>
      </c>
    </row>
    <row r="1476" spans="2:5" x14ac:dyDescent="0.3">
      <c r="B1476">
        <v>13836</v>
      </c>
      <c r="C1476">
        <v>399</v>
      </c>
      <c r="D1476">
        <v>2</v>
      </c>
      <c r="E1476">
        <v>620.37000000000012</v>
      </c>
    </row>
    <row r="1477" spans="2:5" x14ac:dyDescent="0.3">
      <c r="B1477">
        <v>13837</v>
      </c>
      <c r="C1477">
        <v>211</v>
      </c>
      <c r="D1477">
        <v>2</v>
      </c>
      <c r="E1477">
        <v>271.2399999999999</v>
      </c>
    </row>
    <row r="1478" spans="2:5" x14ac:dyDescent="0.3">
      <c r="B1478">
        <v>13838</v>
      </c>
      <c r="C1478">
        <v>5</v>
      </c>
      <c r="D1478">
        <v>10</v>
      </c>
      <c r="E1478">
        <v>1966.0899999999936</v>
      </c>
    </row>
    <row r="1479" spans="2:5" x14ac:dyDescent="0.3">
      <c r="B1479">
        <v>13839</v>
      </c>
      <c r="C1479">
        <v>486</v>
      </c>
      <c r="D1479">
        <v>1</v>
      </c>
      <c r="E1479">
        <v>139.95000000000002</v>
      </c>
    </row>
    <row r="1480" spans="2:5" x14ac:dyDescent="0.3">
      <c r="B1480">
        <v>13840</v>
      </c>
      <c r="C1480">
        <v>416</v>
      </c>
      <c r="D1480">
        <v>1</v>
      </c>
      <c r="E1480">
        <v>651.40000000000055</v>
      </c>
    </row>
    <row r="1481" spans="2:5" x14ac:dyDescent="0.3">
      <c r="B1481">
        <v>13841</v>
      </c>
      <c r="C1481">
        <v>252</v>
      </c>
      <c r="D1481">
        <v>1</v>
      </c>
      <c r="E1481">
        <v>85</v>
      </c>
    </row>
    <row r="1482" spans="2:5" x14ac:dyDescent="0.3">
      <c r="B1482">
        <v>13842</v>
      </c>
      <c r="C1482">
        <v>58</v>
      </c>
      <c r="D1482">
        <v>18</v>
      </c>
      <c r="E1482">
        <v>5629.9099999999762</v>
      </c>
    </row>
    <row r="1483" spans="2:5" x14ac:dyDescent="0.3">
      <c r="B1483">
        <v>13843</v>
      </c>
      <c r="C1483">
        <v>381</v>
      </c>
      <c r="D1483">
        <v>1</v>
      </c>
      <c r="E1483">
        <v>319.75</v>
      </c>
    </row>
    <row r="1484" spans="2:5" x14ac:dyDescent="0.3">
      <c r="B1484">
        <v>13844</v>
      </c>
      <c r="C1484">
        <v>11</v>
      </c>
      <c r="D1484">
        <v>1</v>
      </c>
      <c r="E1484">
        <v>361.61999999999995</v>
      </c>
    </row>
    <row r="1485" spans="2:5" x14ac:dyDescent="0.3">
      <c r="B1485">
        <v>13845</v>
      </c>
      <c r="C1485">
        <v>64</v>
      </c>
      <c r="D1485">
        <v>1</v>
      </c>
      <c r="E1485">
        <v>312.98</v>
      </c>
    </row>
    <row r="1486" spans="2:5" x14ac:dyDescent="0.3">
      <c r="B1486">
        <v>13846</v>
      </c>
      <c r="C1486">
        <v>24</v>
      </c>
      <c r="D1486">
        <v>4</v>
      </c>
      <c r="E1486">
        <v>1307.7899999999979</v>
      </c>
    </row>
    <row r="1487" spans="2:5" x14ac:dyDescent="0.3">
      <c r="B1487">
        <v>13847</v>
      </c>
      <c r="C1487">
        <v>719</v>
      </c>
      <c r="D1487">
        <v>1</v>
      </c>
      <c r="E1487">
        <v>310.72000000000014</v>
      </c>
    </row>
    <row r="1488" spans="2:5" x14ac:dyDescent="0.3">
      <c r="B1488">
        <v>13848</v>
      </c>
      <c r="C1488">
        <v>92</v>
      </c>
      <c r="D1488">
        <v>8</v>
      </c>
      <c r="E1488">
        <v>3335</v>
      </c>
    </row>
    <row r="1489" spans="2:5" x14ac:dyDescent="0.3">
      <c r="B1489">
        <v>13849</v>
      </c>
      <c r="C1489">
        <v>51</v>
      </c>
      <c r="D1489">
        <v>5</v>
      </c>
      <c r="E1489">
        <v>3469.3000000000088</v>
      </c>
    </row>
    <row r="1490" spans="2:5" x14ac:dyDescent="0.3">
      <c r="B1490">
        <v>13850</v>
      </c>
      <c r="C1490">
        <v>129</v>
      </c>
      <c r="D1490">
        <v>1</v>
      </c>
      <c r="E1490">
        <v>1595.4799999999982</v>
      </c>
    </row>
    <row r="1491" spans="2:5" x14ac:dyDescent="0.3">
      <c r="B1491">
        <v>13851</v>
      </c>
      <c r="C1491">
        <v>95</v>
      </c>
      <c r="D1491">
        <v>8</v>
      </c>
      <c r="E1491">
        <v>4606.46</v>
      </c>
    </row>
    <row r="1492" spans="2:5" x14ac:dyDescent="0.3">
      <c r="B1492">
        <v>13852</v>
      </c>
      <c r="C1492">
        <v>610</v>
      </c>
      <c r="D1492">
        <v>1</v>
      </c>
      <c r="E1492">
        <v>187.34999999999994</v>
      </c>
    </row>
    <row r="1493" spans="2:5" x14ac:dyDescent="0.3">
      <c r="B1493">
        <v>13853</v>
      </c>
      <c r="C1493">
        <v>57</v>
      </c>
      <c r="D1493">
        <v>1</v>
      </c>
      <c r="E1493">
        <v>1090.1399999999996</v>
      </c>
    </row>
    <row r="1494" spans="2:5" x14ac:dyDescent="0.3">
      <c r="B1494">
        <v>13854</v>
      </c>
      <c r="C1494">
        <v>8</v>
      </c>
      <c r="D1494">
        <v>39</v>
      </c>
      <c r="E1494">
        <v>12253.959999999975</v>
      </c>
    </row>
    <row r="1495" spans="2:5" x14ac:dyDescent="0.3">
      <c r="B1495">
        <v>13855</v>
      </c>
      <c r="C1495">
        <v>500</v>
      </c>
      <c r="D1495">
        <v>4</v>
      </c>
      <c r="E1495">
        <v>1310.3399999999979</v>
      </c>
    </row>
    <row r="1496" spans="2:5" x14ac:dyDescent="0.3">
      <c r="B1496">
        <v>13856</v>
      </c>
      <c r="C1496">
        <v>168</v>
      </c>
      <c r="D1496">
        <v>11</v>
      </c>
      <c r="E1496">
        <v>1142.0299999999993</v>
      </c>
    </row>
    <row r="1497" spans="2:5" x14ac:dyDescent="0.3">
      <c r="B1497">
        <v>13857</v>
      </c>
      <c r="C1497">
        <v>393</v>
      </c>
      <c r="D1497">
        <v>6</v>
      </c>
      <c r="E1497">
        <v>1001.0099999999977</v>
      </c>
    </row>
    <row r="1498" spans="2:5" x14ac:dyDescent="0.3">
      <c r="B1498">
        <v>13858</v>
      </c>
      <c r="C1498">
        <v>57</v>
      </c>
      <c r="D1498">
        <v>1</v>
      </c>
      <c r="E1498">
        <v>216.17000000000004</v>
      </c>
    </row>
    <row r="1499" spans="2:5" x14ac:dyDescent="0.3">
      <c r="B1499">
        <v>13859</v>
      </c>
      <c r="C1499">
        <v>326</v>
      </c>
      <c r="D1499">
        <v>2</v>
      </c>
      <c r="E1499">
        <v>515.86000000000047</v>
      </c>
    </row>
    <row r="1500" spans="2:5" x14ac:dyDescent="0.3">
      <c r="B1500">
        <v>13860</v>
      </c>
      <c r="C1500">
        <v>1</v>
      </c>
      <c r="D1500">
        <v>5</v>
      </c>
      <c r="E1500">
        <v>1245.899999999999</v>
      </c>
    </row>
    <row r="1501" spans="2:5" x14ac:dyDescent="0.3">
      <c r="B1501">
        <v>13861</v>
      </c>
      <c r="C1501">
        <v>429</v>
      </c>
      <c r="D1501">
        <v>2</v>
      </c>
      <c r="E1501">
        <v>273.2600000000001</v>
      </c>
    </row>
    <row r="1502" spans="2:5" x14ac:dyDescent="0.3">
      <c r="B1502">
        <v>13862</v>
      </c>
      <c r="C1502">
        <v>18</v>
      </c>
      <c r="D1502">
        <v>9</v>
      </c>
      <c r="E1502">
        <v>2556.0900000000074</v>
      </c>
    </row>
    <row r="1503" spans="2:5" x14ac:dyDescent="0.3">
      <c r="B1503">
        <v>13863</v>
      </c>
      <c r="C1503">
        <v>247</v>
      </c>
      <c r="D1503">
        <v>4</v>
      </c>
      <c r="E1503">
        <v>1239.5500000000018</v>
      </c>
    </row>
    <row r="1504" spans="2:5" x14ac:dyDescent="0.3">
      <c r="B1504">
        <v>13864</v>
      </c>
      <c r="C1504">
        <v>386</v>
      </c>
      <c r="D1504">
        <v>1</v>
      </c>
      <c r="E1504">
        <v>662.40000000000009</v>
      </c>
    </row>
    <row r="1505" spans="2:5" x14ac:dyDescent="0.3">
      <c r="B1505">
        <v>13865</v>
      </c>
      <c r="C1505">
        <v>58</v>
      </c>
      <c r="D1505">
        <v>4</v>
      </c>
      <c r="E1505">
        <v>501.55999999999983</v>
      </c>
    </row>
    <row r="1506" spans="2:5" x14ac:dyDescent="0.3">
      <c r="B1506">
        <v>13866</v>
      </c>
      <c r="C1506">
        <v>74</v>
      </c>
      <c r="D1506">
        <v>1</v>
      </c>
      <c r="E1506">
        <v>145.66999999999999</v>
      </c>
    </row>
    <row r="1507" spans="2:5" x14ac:dyDescent="0.3">
      <c r="B1507">
        <v>13867</v>
      </c>
      <c r="C1507">
        <v>31</v>
      </c>
      <c r="D1507">
        <v>3</v>
      </c>
      <c r="E1507">
        <v>1015.2900000000008</v>
      </c>
    </row>
    <row r="1508" spans="2:5" x14ac:dyDescent="0.3">
      <c r="B1508">
        <v>13868</v>
      </c>
      <c r="C1508">
        <v>7</v>
      </c>
      <c r="D1508">
        <v>2</v>
      </c>
      <c r="E1508">
        <v>3192.5399999999981</v>
      </c>
    </row>
    <row r="1509" spans="2:5" x14ac:dyDescent="0.3">
      <c r="B1509">
        <v>13869</v>
      </c>
      <c r="C1509">
        <v>123</v>
      </c>
      <c r="D1509">
        <v>10</v>
      </c>
      <c r="E1509">
        <v>8111.5700000000843</v>
      </c>
    </row>
    <row r="1510" spans="2:5" x14ac:dyDescent="0.3">
      <c r="B1510">
        <v>13870</v>
      </c>
      <c r="C1510">
        <v>2</v>
      </c>
      <c r="D1510">
        <v>15</v>
      </c>
      <c r="E1510">
        <v>5712.0800000000036</v>
      </c>
    </row>
    <row r="1511" spans="2:5" x14ac:dyDescent="0.3">
      <c r="B1511">
        <v>13871</v>
      </c>
      <c r="C1511">
        <v>22</v>
      </c>
      <c r="D1511">
        <v>17</v>
      </c>
      <c r="E1511">
        <v>7885.8500000000631</v>
      </c>
    </row>
    <row r="1512" spans="2:5" x14ac:dyDescent="0.3">
      <c r="B1512">
        <v>13872</v>
      </c>
      <c r="C1512">
        <v>527</v>
      </c>
      <c r="D1512">
        <v>3</v>
      </c>
      <c r="E1512">
        <v>919.56999999999982</v>
      </c>
    </row>
    <row r="1513" spans="2:5" x14ac:dyDescent="0.3">
      <c r="B1513">
        <v>13873</v>
      </c>
      <c r="C1513">
        <v>119</v>
      </c>
      <c r="D1513">
        <v>8</v>
      </c>
      <c r="E1513">
        <v>1038.9199999999987</v>
      </c>
    </row>
    <row r="1514" spans="2:5" x14ac:dyDescent="0.3">
      <c r="B1514">
        <v>13874</v>
      </c>
      <c r="C1514">
        <v>358</v>
      </c>
      <c r="D1514">
        <v>7</v>
      </c>
      <c r="E1514">
        <v>2049.1499999999974</v>
      </c>
    </row>
    <row r="1515" spans="2:5" x14ac:dyDescent="0.3">
      <c r="B1515">
        <v>13875</v>
      </c>
      <c r="C1515">
        <v>53</v>
      </c>
      <c r="D1515">
        <v>14</v>
      </c>
      <c r="E1515">
        <v>4814.370000000019</v>
      </c>
    </row>
    <row r="1516" spans="2:5" x14ac:dyDescent="0.3">
      <c r="B1516">
        <v>13876</v>
      </c>
      <c r="C1516">
        <v>63</v>
      </c>
      <c r="D1516">
        <v>1</v>
      </c>
      <c r="E1516">
        <v>122.70000000000002</v>
      </c>
    </row>
    <row r="1517" spans="2:5" x14ac:dyDescent="0.3">
      <c r="B1517">
        <v>13877</v>
      </c>
      <c r="C1517">
        <v>86</v>
      </c>
      <c r="D1517">
        <v>3</v>
      </c>
      <c r="E1517">
        <v>449.68000000000023</v>
      </c>
    </row>
    <row r="1518" spans="2:5" x14ac:dyDescent="0.3">
      <c r="B1518">
        <v>13878</v>
      </c>
      <c r="C1518">
        <v>54</v>
      </c>
      <c r="D1518">
        <v>4</v>
      </c>
      <c r="E1518">
        <v>2473.0599999999981</v>
      </c>
    </row>
    <row r="1519" spans="2:5" x14ac:dyDescent="0.3">
      <c r="B1519">
        <v>13879</v>
      </c>
      <c r="C1519">
        <v>645</v>
      </c>
      <c r="D1519">
        <v>1</v>
      </c>
      <c r="E1519">
        <v>395.50000000000006</v>
      </c>
    </row>
    <row r="1520" spans="2:5" x14ac:dyDescent="0.3">
      <c r="B1520">
        <v>13880</v>
      </c>
      <c r="C1520">
        <v>21</v>
      </c>
      <c r="D1520">
        <v>17</v>
      </c>
      <c r="E1520">
        <v>4391.6600000000099</v>
      </c>
    </row>
    <row r="1521" spans="2:5" x14ac:dyDescent="0.3">
      <c r="B1521">
        <v>13881</v>
      </c>
      <c r="C1521">
        <v>3</v>
      </c>
      <c r="D1521">
        <v>43</v>
      </c>
      <c r="E1521">
        <v>45179.100000000064</v>
      </c>
    </row>
    <row r="1522" spans="2:5" x14ac:dyDescent="0.3">
      <c r="B1522">
        <v>13882</v>
      </c>
      <c r="C1522">
        <v>2</v>
      </c>
      <c r="D1522">
        <v>5</v>
      </c>
      <c r="E1522">
        <v>1191.1299999999999</v>
      </c>
    </row>
    <row r="1523" spans="2:5" x14ac:dyDescent="0.3">
      <c r="B1523">
        <v>13883</v>
      </c>
      <c r="C1523">
        <v>10</v>
      </c>
      <c r="D1523">
        <v>15</v>
      </c>
      <c r="E1523">
        <v>6560.0200000000159</v>
      </c>
    </row>
    <row r="1524" spans="2:5" x14ac:dyDescent="0.3">
      <c r="B1524">
        <v>13884</v>
      </c>
      <c r="C1524">
        <v>7</v>
      </c>
      <c r="D1524">
        <v>10</v>
      </c>
      <c r="E1524">
        <v>1888.4799999999975</v>
      </c>
    </row>
    <row r="1525" spans="2:5" x14ac:dyDescent="0.3">
      <c r="B1525">
        <v>13885</v>
      </c>
      <c r="C1525">
        <v>189</v>
      </c>
      <c r="D1525">
        <v>2</v>
      </c>
      <c r="E1525">
        <v>506.79999999999978</v>
      </c>
    </row>
    <row r="1526" spans="2:5" x14ac:dyDescent="0.3">
      <c r="B1526">
        <v>13886</v>
      </c>
      <c r="C1526">
        <v>71</v>
      </c>
      <c r="D1526">
        <v>1</v>
      </c>
      <c r="E1526">
        <v>243.55999999999997</v>
      </c>
    </row>
    <row r="1527" spans="2:5" x14ac:dyDescent="0.3">
      <c r="B1527">
        <v>13887</v>
      </c>
      <c r="C1527">
        <v>204</v>
      </c>
      <c r="D1527">
        <v>1</v>
      </c>
      <c r="E1527">
        <v>349.55000000000013</v>
      </c>
    </row>
    <row r="1528" spans="2:5" x14ac:dyDescent="0.3">
      <c r="B1528">
        <v>13888</v>
      </c>
      <c r="C1528">
        <v>119</v>
      </c>
      <c r="D1528">
        <v>7</v>
      </c>
      <c r="E1528">
        <v>2169.0499999999929</v>
      </c>
    </row>
    <row r="1529" spans="2:5" x14ac:dyDescent="0.3">
      <c r="B1529">
        <v>13889</v>
      </c>
      <c r="C1529">
        <v>92</v>
      </c>
      <c r="D1529">
        <v>6</v>
      </c>
      <c r="E1529">
        <v>1991.2299999999996</v>
      </c>
    </row>
    <row r="1530" spans="2:5" x14ac:dyDescent="0.3">
      <c r="B1530">
        <v>13890</v>
      </c>
      <c r="C1530">
        <v>1</v>
      </c>
      <c r="D1530">
        <v>14</v>
      </c>
      <c r="E1530">
        <v>2927.3800000000037</v>
      </c>
    </row>
    <row r="1531" spans="2:5" x14ac:dyDescent="0.3">
      <c r="B1531">
        <v>13891</v>
      </c>
      <c r="C1531">
        <v>378</v>
      </c>
      <c r="D1531">
        <v>3</v>
      </c>
      <c r="E1531">
        <v>863.55999999999881</v>
      </c>
    </row>
    <row r="1532" spans="2:5" x14ac:dyDescent="0.3">
      <c r="B1532">
        <v>13892</v>
      </c>
      <c r="C1532">
        <v>26</v>
      </c>
      <c r="D1532">
        <v>6</v>
      </c>
      <c r="E1532">
        <v>1267.6500000000008</v>
      </c>
    </row>
    <row r="1533" spans="2:5" x14ac:dyDescent="0.3">
      <c r="B1533">
        <v>13893</v>
      </c>
      <c r="C1533">
        <v>297</v>
      </c>
      <c r="D1533">
        <v>1</v>
      </c>
      <c r="E1533">
        <v>821.10000000000014</v>
      </c>
    </row>
    <row r="1534" spans="2:5" x14ac:dyDescent="0.3">
      <c r="B1534">
        <v>13894</v>
      </c>
      <c r="C1534">
        <v>23</v>
      </c>
      <c r="D1534">
        <v>3</v>
      </c>
      <c r="E1534">
        <v>564.62000000000035</v>
      </c>
    </row>
    <row r="1535" spans="2:5" x14ac:dyDescent="0.3">
      <c r="B1535">
        <v>13895</v>
      </c>
      <c r="C1535">
        <v>28</v>
      </c>
      <c r="D1535">
        <v>6</v>
      </c>
      <c r="E1535">
        <v>4008.52000000001</v>
      </c>
    </row>
    <row r="1536" spans="2:5" x14ac:dyDescent="0.3">
      <c r="B1536">
        <v>13896</v>
      </c>
      <c r="C1536">
        <v>625</v>
      </c>
      <c r="D1536">
        <v>1</v>
      </c>
      <c r="E1536">
        <v>388.55000000000013</v>
      </c>
    </row>
    <row r="1537" spans="2:5" x14ac:dyDescent="0.3">
      <c r="B1537">
        <v>13897</v>
      </c>
      <c r="C1537">
        <v>50</v>
      </c>
      <c r="D1537">
        <v>3</v>
      </c>
      <c r="E1537">
        <v>1160.7200000000007</v>
      </c>
    </row>
    <row r="1538" spans="2:5" x14ac:dyDescent="0.3">
      <c r="B1538">
        <v>13898</v>
      </c>
      <c r="C1538">
        <v>325</v>
      </c>
      <c r="D1538">
        <v>2</v>
      </c>
      <c r="E1538">
        <v>686.40000000000055</v>
      </c>
    </row>
    <row r="1539" spans="2:5" x14ac:dyDescent="0.3">
      <c r="B1539">
        <v>13899</v>
      </c>
      <c r="C1539">
        <v>16</v>
      </c>
      <c r="D1539">
        <v>2</v>
      </c>
      <c r="E1539">
        <v>388.52000000000015</v>
      </c>
    </row>
    <row r="1540" spans="2:5" x14ac:dyDescent="0.3">
      <c r="B1540">
        <v>13900</v>
      </c>
      <c r="C1540">
        <v>183</v>
      </c>
      <c r="D1540">
        <v>6</v>
      </c>
      <c r="E1540">
        <v>1610.5899999999974</v>
      </c>
    </row>
    <row r="1541" spans="2:5" x14ac:dyDescent="0.3">
      <c r="B1541">
        <v>13901</v>
      </c>
      <c r="C1541">
        <v>72</v>
      </c>
      <c r="D1541">
        <v>15</v>
      </c>
      <c r="E1541">
        <v>5676.3400000000283</v>
      </c>
    </row>
    <row r="1542" spans="2:5" x14ac:dyDescent="0.3">
      <c r="B1542">
        <v>13902</v>
      </c>
      <c r="C1542">
        <v>632</v>
      </c>
      <c r="D1542">
        <v>5</v>
      </c>
      <c r="E1542">
        <v>34095.259999999995</v>
      </c>
    </row>
    <row r="1543" spans="2:5" x14ac:dyDescent="0.3">
      <c r="B1543">
        <v>13903</v>
      </c>
      <c r="C1543">
        <v>400</v>
      </c>
      <c r="D1543">
        <v>1</v>
      </c>
      <c r="E1543">
        <v>165.45</v>
      </c>
    </row>
    <row r="1544" spans="2:5" x14ac:dyDescent="0.3">
      <c r="B1544">
        <v>13904</v>
      </c>
      <c r="C1544">
        <v>37</v>
      </c>
      <c r="D1544">
        <v>2</v>
      </c>
      <c r="E1544">
        <v>332.6400000000001</v>
      </c>
    </row>
    <row r="1545" spans="2:5" x14ac:dyDescent="0.3">
      <c r="B1545">
        <v>13905</v>
      </c>
      <c r="C1545">
        <v>732</v>
      </c>
      <c r="D1545">
        <v>1</v>
      </c>
      <c r="E1545">
        <v>312.65000000000003</v>
      </c>
    </row>
    <row r="1546" spans="2:5" x14ac:dyDescent="0.3">
      <c r="B1546">
        <v>13906</v>
      </c>
      <c r="C1546">
        <v>409</v>
      </c>
      <c r="D1546">
        <v>1</v>
      </c>
      <c r="E1546">
        <v>42</v>
      </c>
    </row>
    <row r="1547" spans="2:5" x14ac:dyDescent="0.3">
      <c r="B1547">
        <v>13907</v>
      </c>
      <c r="C1547">
        <v>691</v>
      </c>
      <c r="D1547">
        <v>1</v>
      </c>
      <c r="E1547">
        <v>136.80000000000001</v>
      </c>
    </row>
    <row r="1548" spans="2:5" x14ac:dyDescent="0.3">
      <c r="B1548">
        <v>13908</v>
      </c>
      <c r="C1548">
        <v>79</v>
      </c>
      <c r="D1548">
        <v>4</v>
      </c>
      <c r="E1548">
        <v>2369.5499999999938</v>
      </c>
    </row>
    <row r="1549" spans="2:5" x14ac:dyDescent="0.3">
      <c r="B1549">
        <v>13909</v>
      </c>
      <c r="C1549">
        <v>423</v>
      </c>
      <c r="D1549">
        <v>2</v>
      </c>
      <c r="E1549">
        <v>286.60000000000025</v>
      </c>
    </row>
    <row r="1550" spans="2:5" x14ac:dyDescent="0.3">
      <c r="B1550">
        <v>13911</v>
      </c>
      <c r="C1550">
        <v>57</v>
      </c>
      <c r="D1550">
        <v>20</v>
      </c>
      <c r="E1550">
        <v>4234.9899999999925</v>
      </c>
    </row>
    <row r="1551" spans="2:5" x14ac:dyDescent="0.3">
      <c r="B1551">
        <v>13912</v>
      </c>
      <c r="C1551">
        <v>423</v>
      </c>
      <c r="D1551">
        <v>1</v>
      </c>
      <c r="E1551">
        <v>124.95000000000002</v>
      </c>
    </row>
    <row r="1552" spans="2:5" x14ac:dyDescent="0.3">
      <c r="B1552">
        <v>13913</v>
      </c>
      <c r="C1552">
        <v>506</v>
      </c>
      <c r="D1552">
        <v>1</v>
      </c>
      <c r="E1552">
        <v>42.22</v>
      </c>
    </row>
    <row r="1553" spans="2:5" x14ac:dyDescent="0.3">
      <c r="B1553">
        <v>13914</v>
      </c>
      <c r="C1553">
        <v>11</v>
      </c>
      <c r="D1553">
        <v>2</v>
      </c>
      <c r="E1553">
        <v>626.45000000000039</v>
      </c>
    </row>
    <row r="1554" spans="2:5" x14ac:dyDescent="0.3">
      <c r="B1554">
        <v>13915</v>
      </c>
      <c r="C1554">
        <v>394</v>
      </c>
      <c r="D1554">
        <v>1</v>
      </c>
      <c r="E1554">
        <v>70.800000000000011</v>
      </c>
    </row>
    <row r="1555" spans="2:5" x14ac:dyDescent="0.3">
      <c r="B1555">
        <v>13916</v>
      </c>
      <c r="C1555">
        <v>463</v>
      </c>
      <c r="D1555">
        <v>4</v>
      </c>
      <c r="E1555">
        <v>1275.8099999999981</v>
      </c>
    </row>
    <row r="1556" spans="2:5" x14ac:dyDescent="0.3">
      <c r="B1556">
        <v>13917</v>
      </c>
      <c r="C1556">
        <v>49</v>
      </c>
      <c r="D1556">
        <v>2</v>
      </c>
      <c r="E1556">
        <v>272.04000000000002</v>
      </c>
    </row>
    <row r="1557" spans="2:5" x14ac:dyDescent="0.3">
      <c r="B1557">
        <v>13918</v>
      </c>
      <c r="C1557">
        <v>49</v>
      </c>
      <c r="D1557">
        <v>2</v>
      </c>
      <c r="E1557">
        <v>1212.8399999999999</v>
      </c>
    </row>
    <row r="1558" spans="2:5" x14ac:dyDescent="0.3">
      <c r="B1558">
        <v>13919</v>
      </c>
      <c r="C1558">
        <v>59</v>
      </c>
      <c r="D1558">
        <v>4</v>
      </c>
      <c r="E1558">
        <v>1360.680000000003</v>
      </c>
    </row>
    <row r="1559" spans="2:5" x14ac:dyDescent="0.3">
      <c r="B1559">
        <v>13920</v>
      </c>
      <c r="C1559">
        <v>431</v>
      </c>
      <c r="D1559">
        <v>4</v>
      </c>
      <c r="E1559">
        <v>1774.6800000000026</v>
      </c>
    </row>
    <row r="1560" spans="2:5" x14ac:dyDescent="0.3">
      <c r="B1560">
        <v>13921</v>
      </c>
      <c r="C1560">
        <v>402</v>
      </c>
      <c r="D1560">
        <v>4</v>
      </c>
      <c r="E1560">
        <v>730.7000000000005</v>
      </c>
    </row>
    <row r="1561" spans="2:5" x14ac:dyDescent="0.3">
      <c r="B1561">
        <v>13922</v>
      </c>
      <c r="C1561">
        <v>351</v>
      </c>
      <c r="D1561">
        <v>3</v>
      </c>
      <c r="E1561">
        <v>865.2000000000005</v>
      </c>
    </row>
    <row r="1562" spans="2:5" x14ac:dyDescent="0.3">
      <c r="B1562">
        <v>13923</v>
      </c>
      <c r="C1562">
        <v>53</v>
      </c>
      <c r="D1562">
        <v>1</v>
      </c>
      <c r="E1562">
        <v>351.13000000000005</v>
      </c>
    </row>
    <row r="1563" spans="2:5" x14ac:dyDescent="0.3">
      <c r="B1563">
        <v>13924</v>
      </c>
      <c r="C1563">
        <v>1</v>
      </c>
      <c r="D1563">
        <v>6</v>
      </c>
      <c r="E1563">
        <v>1838.8500000000035</v>
      </c>
    </row>
    <row r="1564" spans="2:5" x14ac:dyDescent="0.3">
      <c r="B1564">
        <v>13925</v>
      </c>
      <c r="C1564">
        <v>92</v>
      </c>
      <c r="D1564">
        <v>4</v>
      </c>
      <c r="E1564">
        <v>678.25000000000011</v>
      </c>
    </row>
    <row r="1565" spans="2:5" x14ac:dyDescent="0.3">
      <c r="B1565">
        <v>13926</v>
      </c>
      <c r="C1565">
        <v>23</v>
      </c>
      <c r="D1565">
        <v>1</v>
      </c>
      <c r="E1565">
        <v>223.85000000000008</v>
      </c>
    </row>
    <row r="1566" spans="2:5" x14ac:dyDescent="0.3">
      <c r="B1566">
        <v>13927</v>
      </c>
      <c r="C1566">
        <v>74</v>
      </c>
      <c r="D1566">
        <v>2</v>
      </c>
      <c r="E1566">
        <v>708.26000000000101</v>
      </c>
    </row>
    <row r="1567" spans="2:5" x14ac:dyDescent="0.3">
      <c r="B1567">
        <v>13928</v>
      </c>
      <c r="C1567">
        <v>10</v>
      </c>
      <c r="D1567">
        <v>4</v>
      </c>
      <c r="E1567">
        <v>464.56999999999982</v>
      </c>
    </row>
    <row r="1568" spans="2:5" x14ac:dyDescent="0.3">
      <c r="B1568">
        <v>13929</v>
      </c>
      <c r="C1568">
        <v>169</v>
      </c>
      <c r="D1568">
        <v>11</v>
      </c>
      <c r="E1568">
        <v>3494.1000000000031</v>
      </c>
    </row>
    <row r="1569" spans="2:5" x14ac:dyDescent="0.3">
      <c r="B1569">
        <v>13930</v>
      </c>
      <c r="C1569">
        <v>57</v>
      </c>
      <c r="D1569">
        <v>2</v>
      </c>
      <c r="E1569">
        <v>337.34000000000003</v>
      </c>
    </row>
    <row r="1570" spans="2:5" x14ac:dyDescent="0.3">
      <c r="B1570">
        <v>13931</v>
      </c>
      <c r="C1570">
        <v>95</v>
      </c>
      <c r="D1570">
        <v>11</v>
      </c>
      <c r="E1570">
        <v>5257.3799999999728</v>
      </c>
    </row>
    <row r="1571" spans="2:5" x14ac:dyDescent="0.3">
      <c r="B1571">
        <v>13932</v>
      </c>
      <c r="C1571">
        <v>294</v>
      </c>
      <c r="D1571">
        <v>1</v>
      </c>
      <c r="E1571">
        <v>307.39999999999998</v>
      </c>
    </row>
    <row r="1572" spans="2:5" x14ac:dyDescent="0.3">
      <c r="B1572">
        <v>13933</v>
      </c>
      <c r="C1572">
        <v>109</v>
      </c>
      <c r="D1572">
        <v>2</v>
      </c>
      <c r="E1572">
        <v>608.79000000000019</v>
      </c>
    </row>
    <row r="1573" spans="2:5" x14ac:dyDescent="0.3">
      <c r="B1573">
        <v>13934</v>
      </c>
      <c r="C1573">
        <v>263</v>
      </c>
      <c r="D1573">
        <v>1</v>
      </c>
      <c r="E1573">
        <v>922.09999999999945</v>
      </c>
    </row>
    <row r="1574" spans="2:5" x14ac:dyDescent="0.3">
      <c r="B1574">
        <v>13935</v>
      </c>
      <c r="C1574">
        <v>596</v>
      </c>
      <c r="D1574">
        <v>3</v>
      </c>
      <c r="E1574">
        <v>6116.9199999999955</v>
      </c>
    </row>
    <row r="1575" spans="2:5" x14ac:dyDescent="0.3">
      <c r="B1575">
        <v>13936</v>
      </c>
      <c r="C1575">
        <v>179</v>
      </c>
      <c r="D1575">
        <v>3</v>
      </c>
      <c r="E1575">
        <v>939.65999999999826</v>
      </c>
    </row>
    <row r="1576" spans="2:5" x14ac:dyDescent="0.3">
      <c r="B1576">
        <v>13937</v>
      </c>
      <c r="C1576">
        <v>169</v>
      </c>
      <c r="D1576">
        <v>2</v>
      </c>
      <c r="E1576">
        <v>880.12999999999977</v>
      </c>
    </row>
    <row r="1577" spans="2:5" x14ac:dyDescent="0.3">
      <c r="B1577">
        <v>13938</v>
      </c>
      <c r="C1577">
        <v>35</v>
      </c>
      <c r="D1577">
        <v>1</v>
      </c>
      <c r="E1577">
        <v>71.659999999999982</v>
      </c>
    </row>
    <row r="1578" spans="2:5" x14ac:dyDescent="0.3">
      <c r="B1578">
        <v>13939</v>
      </c>
      <c r="C1578">
        <v>23</v>
      </c>
      <c r="D1578">
        <v>7</v>
      </c>
      <c r="E1578">
        <v>1560.9600000000003</v>
      </c>
    </row>
    <row r="1579" spans="2:5" x14ac:dyDescent="0.3">
      <c r="B1579">
        <v>13940</v>
      </c>
      <c r="C1579">
        <v>17</v>
      </c>
      <c r="D1579">
        <v>4</v>
      </c>
      <c r="E1579">
        <v>839.13999999999953</v>
      </c>
    </row>
    <row r="1580" spans="2:5" x14ac:dyDescent="0.3">
      <c r="B1580">
        <v>13941</v>
      </c>
      <c r="C1580">
        <v>21</v>
      </c>
      <c r="D1580">
        <v>15</v>
      </c>
      <c r="E1580">
        <v>11122.300000000019</v>
      </c>
    </row>
    <row r="1581" spans="2:5" x14ac:dyDescent="0.3">
      <c r="B1581">
        <v>13942</v>
      </c>
      <c r="C1581">
        <v>534</v>
      </c>
      <c r="D1581">
        <v>1</v>
      </c>
      <c r="E1581">
        <v>320</v>
      </c>
    </row>
    <row r="1582" spans="2:5" x14ac:dyDescent="0.3">
      <c r="B1582">
        <v>13943</v>
      </c>
      <c r="C1582">
        <v>577</v>
      </c>
      <c r="D1582">
        <v>1</v>
      </c>
      <c r="E1582">
        <v>246.54</v>
      </c>
    </row>
    <row r="1583" spans="2:5" x14ac:dyDescent="0.3">
      <c r="B1583">
        <v>13944</v>
      </c>
      <c r="C1583">
        <v>653</v>
      </c>
      <c r="D1583">
        <v>1</v>
      </c>
      <c r="E1583">
        <v>200.43000000000009</v>
      </c>
    </row>
    <row r="1584" spans="2:5" x14ac:dyDescent="0.3">
      <c r="B1584">
        <v>13945</v>
      </c>
      <c r="C1584">
        <v>394</v>
      </c>
      <c r="D1584">
        <v>2</v>
      </c>
      <c r="E1584">
        <v>854.15000000000089</v>
      </c>
    </row>
    <row r="1585" spans="2:5" x14ac:dyDescent="0.3">
      <c r="B1585">
        <v>13946</v>
      </c>
      <c r="C1585">
        <v>79</v>
      </c>
      <c r="D1585">
        <v>6</v>
      </c>
      <c r="E1585">
        <v>1876.2299999999993</v>
      </c>
    </row>
    <row r="1586" spans="2:5" x14ac:dyDescent="0.3">
      <c r="B1586">
        <v>13947</v>
      </c>
      <c r="C1586">
        <v>65</v>
      </c>
      <c r="D1586">
        <v>1</v>
      </c>
      <c r="E1586">
        <v>90.6</v>
      </c>
    </row>
    <row r="1587" spans="2:5" x14ac:dyDescent="0.3">
      <c r="B1587">
        <v>13948</v>
      </c>
      <c r="C1587">
        <v>360</v>
      </c>
      <c r="D1587">
        <v>4</v>
      </c>
      <c r="E1587">
        <v>548.7600000000001</v>
      </c>
    </row>
    <row r="1588" spans="2:5" x14ac:dyDescent="0.3">
      <c r="B1588">
        <v>13949</v>
      </c>
      <c r="C1588">
        <v>2</v>
      </c>
      <c r="D1588">
        <v>6</v>
      </c>
      <c r="E1588">
        <v>2427.3200000000029</v>
      </c>
    </row>
    <row r="1589" spans="2:5" x14ac:dyDescent="0.3">
      <c r="B1589">
        <v>13950</v>
      </c>
      <c r="C1589">
        <v>11</v>
      </c>
      <c r="D1589">
        <v>4</v>
      </c>
      <c r="E1589">
        <v>745.06000000000051</v>
      </c>
    </row>
    <row r="1590" spans="2:5" x14ac:dyDescent="0.3">
      <c r="B1590">
        <v>13951</v>
      </c>
      <c r="C1590">
        <v>176</v>
      </c>
      <c r="D1590">
        <v>3</v>
      </c>
      <c r="E1590">
        <v>674.4500000000005</v>
      </c>
    </row>
    <row r="1591" spans="2:5" x14ac:dyDescent="0.3">
      <c r="B1591">
        <v>13952</v>
      </c>
      <c r="C1591">
        <v>217</v>
      </c>
      <c r="D1591">
        <v>14</v>
      </c>
      <c r="E1591">
        <v>12823.521000000015</v>
      </c>
    </row>
    <row r="1592" spans="2:5" x14ac:dyDescent="0.3">
      <c r="B1592">
        <v>13953</v>
      </c>
      <c r="C1592">
        <v>7</v>
      </c>
      <c r="D1592">
        <v>12</v>
      </c>
      <c r="E1592">
        <v>6640.6799999999967</v>
      </c>
    </row>
    <row r="1593" spans="2:5" x14ac:dyDescent="0.3">
      <c r="B1593">
        <v>13954</v>
      </c>
      <c r="C1593">
        <v>1</v>
      </c>
      <c r="D1593">
        <v>2</v>
      </c>
      <c r="E1593">
        <v>439.92000000000013</v>
      </c>
    </row>
    <row r="1594" spans="2:5" x14ac:dyDescent="0.3">
      <c r="B1594">
        <v>13955</v>
      </c>
      <c r="C1594">
        <v>154</v>
      </c>
      <c r="D1594">
        <v>3</v>
      </c>
      <c r="E1594">
        <v>545.16999999999894</v>
      </c>
    </row>
    <row r="1595" spans="2:5" x14ac:dyDescent="0.3">
      <c r="B1595">
        <v>13956</v>
      </c>
      <c r="C1595">
        <v>5</v>
      </c>
      <c r="D1595">
        <v>5</v>
      </c>
      <c r="E1595">
        <v>1026.4200000000008</v>
      </c>
    </row>
    <row r="1596" spans="2:5" x14ac:dyDescent="0.3">
      <c r="B1596">
        <v>13957</v>
      </c>
      <c r="C1596">
        <v>417</v>
      </c>
      <c r="D1596">
        <v>3</v>
      </c>
      <c r="E1596">
        <v>458.25</v>
      </c>
    </row>
    <row r="1597" spans="2:5" x14ac:dyDescent="0.3">
      <c r="B1597">
        <v>13958</v>
      </c>
      <c r="C1597">
        <v>379</v>
      </c>
      <c r="D1597">
        <v>8</v>
      </c>
      <c r="E1597">
        <v>4709.2299999999877</v>
      </c>
    </row>
    <row r="1598" spans="2:5" x14ac:dyDescent="0.3">
      <c r="B1598">
        <v>13959</v>
      </c>
      <c r="C1598">
        <v>79</v>
      </c>
      <c r="D1598">
        <v>6</v>
      </c>
      <c r="E1598">
        <v>1076.1799999999957</v>
      </c>
    </row>
    <row r="1599" spans="2:5" x14ac:dyDescent="0.3">
      <c r="B1599">
        <v>13960</v>
      </c>
      <c r="C1599">
        <v>21</v>
      </c>
      <c r="D1599">
        <v>2</v>
      </c>
      <c r="E1599">
        <v>230.22000000000011</v>
      </c>
    </row>
    <row r="1600" spans="2:5" x14ac:dyDescent="0.3">
      <c r="B1600">
        <v>13961</v>
      </c>
      <c r="C1600">
        <v>392</v>
      </c>
      <c r="D1600">
        <v>1</v>
      </c>
      <c r="E1600">
        <v>538.39999999999975</v>
      </c>
    </row>
    <row r="1601" spans="2:5" x14ac:dyDescent="0.3">
      <c r="B1601">
        <v>13962</v>
      </c>
      <c r="C1601">
        <v>21</v>
      </c>
      <c r="D1601">
        <v>3</v>
      </c>
      <c r="E1601">
        <v>362.80000000000013</v>
      </c>
    </row>
    <row r="1602" spans="2:5" x14ac:dyDescent="0.3">
      <c r="B1602">
        <v>13963</v>
      </c>
      <c r="C1602">
        <v>308</v>
      </c>
      <c r="D1602">
        <v>17</v>
      </c>
      <c r="E1602">
        <v>3011.8699999999958</v>
      </c>
    </row>
    <row r="1603" spans="2:5" x14ac:dyDescent="0.3">
      <c r="B1603">
        <v>13964</v>
      </c>
      <c r="C1603">
        <v>387</v>
      </c>
      <c r="D1603">
        <v>2</v>
      </c>
      <c r="E1603">
        <v>438.89999999999981</v>
      </c>
    </row>
    <row r="1604" spans="2:5" x14ac:dyDescent="0.3">
      <c r="B1604">
        <v>13965</v>
      </c>
      <c r="C1604">
        <v>476</v>
      </c>
      <c r="D1604">
        <v>3</v>
      </c>
      <c r="E1604">
        <v>996.61000000000024</v>
      </c>
    </row>
    <row r="1605" spans="2:5" x14ac:dyDescent="0.3">
      <c r="B1605">
        <v>13966</v>
      </c>
      <c r="C1605">
        <v>435</v>
      </c>
      <c r="D1605">
        <v>1</v>
      </c>
      <c r="E1605">
        <v>390.8599999999999</v>
      </c>
    </row>
    <row r="1606" spans="2:5" x14ac:dyDescent="0.3">
      <c r="B1606">
        <v>13967</v>
      </c>
      <c r="C1606">
        <v>145</v>
      </c>
      <c r="D1606">
        <v>2</v>
      </c>
      <c r="E1606">
        <v>166.29999999999998</v>
      </c>
    </row>
    <row r="1607" spans="2:5" x14ac:dyDescent="0.3">
      <c r="B1607">
        <v>13968</v>
      </c>
      <c r="C1607">
        <v>423</v>
      </c>
      <c r="D1607">
        <v>1</v>
      </c>
      <c r="E1607">
        <v>123.66</v>
      </c>
    </row>
    <row r="1608" spans="2:5" x14ac:dyDescent="0.3">
      <c r="B1608">
        <v>13969</v>
      </c>
      <c r="C1608">
        <v>7</v>
      </c>
      <c r="D1608">
        <v>35</v>
      </c>
      <c r="E1608">
        <v>13365.869999999701</v>
      </c>
    </row>
    <row r="1609" spans="2:5" x14ac:dyDescent="0.3">
      <c r="B1609">
        <v>13970</v>
      </c>
      <c r="C1609">
        <v>386</v>
      </c>
      <c r="D1609">
        <v>2</v>
      </c>
      <c r="E1609">
        <v>846.54999999999984</v>
      </c>
    </row>
    <row r="1610" spans="2:5" x14ac:dyDescent="0.3">
      <c r="B1610">
        <v>13971</v>
      </c>
      <c r="C1610">
        <v>18</v>
      </c>
      <c r="D1610">
        <v>14</v>
      </c>
      <c r="E1610">
        <v>4667.5699999999888</v>
      </c>
    </row>
    <row r="1611" spans="2:5" x14ac:dyDescent="0.3">
      <c r="B1611">
        <v>13972</v>
      </c>
      <c r="C1611">
        <v>70</v>
      </c>
      <c r="D1611">
        <v>2</v>
      </c>
      <c r="E1611">
        <v>190.25000000000003</v>
      </c>
    </row>
    <row r="1612" spans="2:5" x14ac:dyDescent="0.3">
      <c r="B1612">
        <v>13973</v>
      </c>
      <c r="C1612">
        <v>287</v>
      </c>
      <c r="D1612">
        <v>1</v>
      </c>
      <c r="E1612">
        <v>264.69999999999993</v>
      </c>
    </row>
    <row r="1613" spans="2:5" x14ac:dyDescent="0.3">
      <c r="B1613">
        <v>13974</v>
      </c>
      <c r="C1613">
        <v>49</v>
      </c>
      <c r="D1613">
        <v>2</v>
      </c>
      <c r="E1613">
        <v>677.72000000000094</v>
      </c>
    </row>
    <row r="1614" spans="2:5" x14ac:dyDescent="0.3">
      <c r="B1614">
        <v>13975</v>
      </c>
      <c r="C1614">
        <v>31</v>
      </c>
      <c r="D1614">
        <v>12</v>
      </c>
      <c r="E1614">
        <v>5358.8399999999474</v>
      </c>
    </row>
    <row r="1615" spans="2:5" x14ac:dyDescent="0.3">
      <c r="B1615">
        <v>13976</v>
      </c>
      <c r="C1615">
        <v>206</v>
      </c>
      <c r="D1615">
        <v>4</v>
      </c>
      <c r="E1615">
        <v>1192.3600000000004</v>
      </c>
    </row>
    <row r="1616" spans="2:5" x14ac:dyDescent="0.3">
      <c r="B1616">
        <v>13977</v>
      </c>
      <c r="C1616">
        <v>411</v>
      </c>
      <c r="D1616">
        <v>1</v>
      </c>
      <c r="E1616">
        <v>519.80999999999972</v>
      </c>
    </row>
    <row r="1617" spans="2:5" x14ac:dyDescent="0.3">
      <c r="B1617">
        <v>13978</v>
      </c>
      <c r="C1617">
        <v>14</v>
      </c>
      <c r="D1617">
        <v>2</v>
      </c>
      <c r="E1617">
        <v>196.79</v>
      </c>
    </row>
    <row r="1618" spans="2:5" x14ac:dyDescent="0.3">
      <c r="B1618">
        <v>13979</v>
      </c>
      <c r="C1618">
        <v>73</v>
      </c>
      <c r="D1618">
        <v>7</v>
      </c>
      <c r="E1618">
        <v>3416.2299999999859</v>
      </c>
    </row>
    <row r="1619" spans="2:5" x14ac:dyDescent="0.3">
      <c r="B1619">
        <v>13980</v>
      </c>
      <c r="C1619">
        <v>60</v>
      </c>
      <c r="D1619">
        <v>5</v>
      </c>
      <c r="E1619">
        <v>799.91999999999882</v>
      </c>
    </row>
    <row r="1620" spans="2:5" x14ac:dyDescent="0.3">
      <c r="B1620">
        <v>13981</v>
      </c>
      <c r="C1620">
        <v>415</v>
      </c>
      <c r="D1620">
        <v>1</v>
      </c>
      <c r="E1620">
        <v>331.1400000000001</v>
      </c>
    </row>
    <row r="1621" spans="2:5" x14ac:dyDescent="0.3">
      <c r="B1621">
        <v>13982</v>
      </c>
      <c r="C1621">
        <v>39</v>
      </c>
      <c r="D1621">
        <v>9</v>
      </c>
      <c r="E1621">
        <v>4445.5899999999956</v>
      </c>
    </row>
    <row r="1622" spans="2:5" x14ac:dyDescent="0.3">
      <c r="B1622">
        <v>13983</v>
      </c>
      <c r="C1622">
        <v>29</v>
      </c>
      <c r="D1622">
        <v>21</v>
      </c>
      <c r="E1622">
        <v>7108.4499999999962</v>
      </c>
    </row>
    <row r="1623" spans="2:5" x14ac:dyDescent="0.3">
      <c r="B1623">
        <v>13984</v>
      </c>
      <c r="C1623">
        <v>26</v>
      </c>
      <c r="D1623">
        <v>12</v>
      </c>
      <c r="E1623">
        <v>2048.6000000000031</v>
      </c>
    </row>
    <row r="1624" spans="2:5" x14ac:dyDescent="0.3">
      <c r="B1624">
        <v>13985</v>
      </c>
      <c r="C1624">
        <v>4</v>
      </c>
      <c r="D1624">
        <v>22</v>
      </c>
      <c r="E1624">
        <v>10020.860000000008</v>
      </c>
    </row>
    <row r="1625" spans="2:5" x14ac:dyDescent="0.3">
      <c r="B1625">
        <v>13986</v>
      </c>
      <c r="C1625">
        <v>17</v>
      </c>
      <c r="D1625">
        <v>1</v>
      </c>
      <c r="E1625">
        <v>320.45999999999998</v>
      </c>
    </row>
    <row r="1626" spans="2:5" x14ac:dyDescent="0.3">
      <c r="B1626">
        <v>13987</v>
      </c>
      <c r="C1626">
        <v>379</v>
      </c>
      <c r="D1626">
        <v>2</v>
      </c>
      <c r="E1626">
        <v>682.54000000000065</v>
      </c>
    </row>
    <row r="1627" spans="2:5" x14ac:dyDescent="0.3">
      <c r="B1627">
        <v>13988</v>
      </c>
      <c r="C1627">
        <v>19</v>
      </c>
      <c r="D1627">
        <v>8</v>
      </c>
      <c r="E1627">
        <v>4757.8000000000284</v>
      </c>
    </row>
    <row r="1628" spans="2:5" x14ac:dyDescent="0.3">
      <c r="B1628">
        <v>13989</v>
      </c>
      <c r="C1628">
        <v>65</v>
      </c>
      <c r="D1628">
        <v>5</v>
      </c>
      <c r="E1628">
        <v>2026.0599999999984</v>
      </c>
    </row>
    <row r="1629" spans="2:5" x14ac:dyDescent="0.3">
      <c r="B1629">
        <v>13990</v>
      </c>
      <c r="C1629">
        <v>213</v>
      </c>
      <c r="D1629">
        <v>1</v>
      </c>
      <c r="E1629">
        <v>311.30000000000007</v>
      </c>
    </row>
    <row r="1630" spans="2:5" x14ac:dyDescent="0.3">
      <c r="B1630">
        <v>13991</v>
      </c>
      <c r="C1630">
        <v>12</v>
      </c>
      <c r="D1630">
        <v>6</v>
      </c>
      <c r="E1630">
        <v>855.97000000000082</v>
      </c>
    </row>
    <row r="1631" spans="2:5" x14ac:dyDescent="0.3">
      <c r="B1631">
        <v>13992</v>
      </c>
      <c r="C1631">
        <v>30</v>
      </c>
      <c r="D1631">
        <v>3</v>
      </c>
      <c r="E1631">
        <v>219.49999999999997</v>
      </c>
    </row>
    <row r="1632" spans="2:5" x14ac:dyDescent="0.3">
      <c r="B1632">
        <v>13993</v>
      </c>
      <c r="C1632">
        <v>42</v>
      </c>
      <c r="D1632">
        <v>19</v>
      </c>
      <c r="E1632">
        <v>6775.7099999999791</v>
      </c>
    </row>
    <row r="1633" spans="2:5" x14ac:dyDescent="0.3">
      <c r="B1633">
        <v>13994</v>
      </c>
      <c r="C1633">
        <v>3</v>
      </c>
      <c r="D1633">
        <v>6</v>
      </c>
      <c r="E1633">
        <v>2313.1399999999976</v>
      </c>
    </row>
    <row r="1634" spans="2:5" x14ac:dyDescent="0.3">
      <c r="B1634">
        <v>13995</v>
      </c>
      <c r="C1634">
        <v>15</v>
      </c>
      <c r="D1634">
        <v>14</v>
      </c>
      <c r="E1634">
        <v>3902.0100000000075</v>
      </c>
    </row>
    <row r="1635" spans="2:5" x14ac:dyDescent="0.3">
      <c r="B1635">
        <v>13996</v>
      </c>
      <c r="C1635">
        <v>386</v>
      </c>
      <c r="D1635">
        <v>2</v>
      </c>
      <c r="E1635">
        <v>895.75999999999942</v>
      </c>
    </row>
    <row r="1636" spans="2:5" x14ac:dyDescent="0.3">
      <c r="B1636">
        <v>13997</v>
      </c>
      <c r="C1636">
        <v>519</v>
      </c>
      <c r="D1636">
        <v>3</v>
      </c>
      <c r="E1636">
        <v>382.30999999999972</v>
      </c>
    </row>
    <row r="1637" spans="2:5" x14ac:dyDescent="0.3">
      <c r="B1637">
        <v>13998</v>
      </c>
      <c r="C1637">
        <v>446</v>
      </c>
      <c r="D1637">
        <v>3</v>
      </c>
      <c r="E1637">
        <v>566.70000000000027</v>
      </c>
    </row>
    <row r="1638" spans="2:5" x14ac:dyDescent="0.3">
      <c r="B1638">
        <v>13999</v>
      </c>
      <c r="C1638">
        <v>10</v>
      </c>
      <c r="D1638">
        <v>29</v>
      </c>
      <c r="E1638">
        <v>9502.2599999998856</v>
      </c>
    </row>
    <row r="1639" spans="2:5" x14ac:dyDescent="0.3">
      <c r="B1639">
        <v>14000</v>
      </c>
      <c r="C1639">
        <v>211</v>
      </c>
      <c r="D1639">
        <v>5</v>
      </c>
      <c r="E1639">
        <v>2046.3399999999976</v>
      </c>
    </row>
    <row r="1640" spans="2:5" x14ac:dyDescent="0.3">
      <c r="B1640">
        <v>14001</v>
      </c>
      <c r="C1640">
        <v>45</v>
      </c>
      <c r="D1640">
        <v>9</v>
      </c>
      <c r="E1640">
        <v>4530.0900000000111</v>
      </c>
    </row>
    <row r="1641" spans="2:5" x14ac:dyDescent="0.3">
      <c r="B1641">
        <v>14002</v>
      </c>
      <c r="C1641">
        <v>134</v>
      </c>
      <c r="D1641">
        <v>2</v>
      </c>
      <c r="E1641">
        <v>529.72999999999979</v>
      </c>
    </row>
    <row r="1642" spans="2:5" x14ac:dyDescent="0.3">
      <c r="B1642">
        <v>14003</v>
      </c>
      <c r="C1642">
        <v>732</v>
      </c>
      <c r="D1642">
        <v>1</v>
      </c>
      <c r="E1642">
        <v>209.40999999999997</v>
      </c>
    </row>
    <row r="1643" spans="2:5" x14ac:dyDescent="0.3">
      <c r="B1643">
        <v>14004</v>
      </c>
      <c r="C1643">
        <v>43</v>
      </c>
      <c r="D1643">
        <v>11</v>
      </c>
      <c r="E1643">
        <v>6258.4499999999734</v>
      </c>
    </row>
    <row r="1644" spans="2:5" x14ac:dyDescent="0.3">
      <c r="B1644">
        <v>14005</v>
      </c>
      <c r="C1644">
        <v>9</v>
      </c>
      <c r="D1644">
        <v>5</v>
      </c>
      <c r="E1644">
        <v>2874.7200000000016</v>
      </c>
    </row>
    <row r="1645" spans="2:5" x14ac:dyDescent="0.3">
      <c r="B1645">
        <v>14006</v>
      </c>
      <c r="C1645">
        <v>115</v>
      </c>
      <c r="D1645">
        <v>7</v>
      </c>
      <c r="E1645">
        <v>2196.6700000000023</v>
      </c>
    </row>
    <row r="1646" spans="2:5" x14ac:dyDescent="0.3">
      <c r="B1646">
        <v>14007</v>
      </c>
      <c r="C1646">
        <v>512</v>
      </c>
      <c r="D1646">
        <v>1</v>
      </c>
      <c r="E1646">
        <v>79.47999999999999</v>
      </c>
    </row>
    <row r="1647" spans="2:5" x14ac:dyDescent="0.3">
      <c r="B1647">
        <v>14008</v>
      </c>
      <c r="C1647">
        <v>432</v>
      </c>
      <c r="D1647">
        <v>1</v>
      </c>
      <c r="E1647">
        <v>509.04000000000042</v>
      </c>
    </row>
    <row r="1648" spans="2:5" x14ac:dyDescent="0.3">
      <c r="B1648">
        <v>14009</v>
      </c>
      <c r="C1648">
        <v>198</v>
      </c>
      <c r="D1648">
        <v>3</v>
      </c>
      <c r="E1648">
        <v>1099.9100000000021</v>
      </c>
    </row>
    <row r="1649" spans="2:5" x14ac:dyDescent="0.3">
      <c r="B1649">
        <v>14010</v>
      </c>
      <c r="C1649">
        <v>565</v>
      </c>
      <c r="D1649">
        <v>2</v>
      </c>
      <c r="E1649">
        <v>445.14999999999981</v>
      </c>
    </row>
    <row r="1650" spans="2:5" x14ac:dyDescent="0.3">
      <c r="B1650">
        <v>14011</v>
      </c>
      <c r="C1650">
        <v>480</v>
      </c>
      <c r="D1650">
        <v>2</v>
      </c>
      <c r="E1650">
        <v>457.81999999999982</v>
      </c>
    </row>
    <row r="1651" spans="2:5" x14ac:dyDescent="0.3">
      <c r="B1651">
        <v>14012</v>
      </c>
      <c r="C1651">
        <v>277</v>
      </c>
      <c r="D1651">
        <v>1</v>
      </c>
      <c r="E1651">
        <v>328.80000000000007</v>
      </c>
    </row>
    <row r="1652" spans="2:5" x14ac:dyDescent="0.3">
      <c r="B1652">
        <v>14013</v>
      </c>
      <c r="C1652">
        <v>110</v>
      </c>
      <c r="D1652">
        <v>5</v>
      </c>
      <c r="E1652">
        <v>1084.5700000000006</v>
      </c>
    </row>
    <row r="1653" spans="2:5" x14ac:dyDescent="0.3">
      <c r="B1653">
        <v>14014</v>
      </c>
      <c r="C1653">
        <v>77</v>
      </c>
      <c r="D1653">
        <v>3</v>
      </c>
      <c r="E1653">
        <v>1948.2100000000019</v>
      </c>
    </row>
    <row r="1654" spans="2:5" x14ac:dyDescent="0.3">
      <c r="B1654">
        <v>14015</v>
      </c>
      <c r="C1654">
        <v>52</v>
      </c>
      <c r="D1654">
        <v>1</v>
      </c>
      <c r="E1654">
        <v>917.34000000000037</v>
      </c>
    </row>
    <row r="1655" spans="2:5" x14ac:dyDescent="0.3">
      <c r="B1655">
        <v>14016</v>
      </c>
      <c r="C1655">
        <v>161</v>
      </c>
      <c r="D1655">
        <v>11</v>
      </c>
      <c r="E1655">
        <v>11403.410000000076</v>
      </c>
    </row>
    <row r="1656" spans="2:5" x14ac:dyDescent="0.3">
      <c r="B1656">
        <v>14017</v>
      </c>
      <c r="C1656">
        <v>571</v>
      </c>
      <c r="D1656">
        <v>1</v>
      </c>
      <c r="E1656">
        <v>229.75</v>
      </c>
    </row>
    <row r="1657" spans="2:5" x14ac:dyDescent="0.3">
      <c r="B1657">
        <v>14018</v>
      </c>
      <c r="C1657">
        <v>645</v>
      </c>
      <c r="D1657">
        <v>1</v>
      </c>
      <c r="E1657">
        <v>367.15</v>
      </c>
    </row>
    <row r="1658" spans="2:5" x14ac:dyDescent="0.3">
      <c r="B1658">
        <v>14019</v>
      </c>
      <c r="C1658">
        <v>46</v>
      </c>
      <c r="D1658">
        <v>3</v>
      </c>
      <c r="E1658">
        <v>1421.6100000000006</v>
      </c>
    </row>
    <row r="1659" spans="2:5" x14ac:dyDescent="0.3">
      <c r="B1659">
        <v>14020</v>
      </c>
      <c r="C1659">
        <v>16</v>
      </c>
      <c r="D1659">
        <v>4</v>
      </c>
      <c r="E1659">
        <v>1249.0099999999991</v>
      </c>
    </row>
    <row r="1660" spans="2:5" x14ac:dyDescent="0.3">
      <c r="B1660">
        <v>14021</v>
      </c>
      <c r="C1660">
        <v>155</v>
      </c>
      <c r="D1660">
        <v>7</v>
      </c>
      <c r="E1660">
        <v>1716.5799999999988</v>
      </c>
    </row>
    <row r="1661" spans="2:5" x14ac:dyDescent="0.3">
      <c r="B1661">
        <v>14022</v>
      </c>
      <c r="C1661">
        <v>225</v>
      </c>
      <c r="D1661">
        <v>2</v>
      </c>
      <c r="E1661">
        <v>792.15000000000066</v>
      </c>
    </row>
    <row r="1662" spans="2:5" x14ac:dyDescent="0.3">
      <c r="B1662">
        <v>14023</v>
      </c>
      <c r="C1662">
        <v>7</v>
      </c>
      <c r="D1662">
        <v>2</v>
      </c>
      <c r="E1662">
        <v>584.06999999999982</v>
      </c>
    </row>
    <row r="1663" spans="2:5" x14ac:dyDescent="0.3">
      <c r="B1663">
        <v>14024</v>
      </c>
      <c r="C1663">
        <v>121</v>
      </c>
      <c r="D1663">
        <v>3</v>
      </c>
      <c r="E1663">
        <v>645.74000000000035</v>
      </c>
    </row>
    <row r="1664" spans="2:5" x14ac:dyDescent="0.3">
      <c r="B1664">
        <v>14025</v>
      </c>
      <c r="C1664">
        <v>464</v>
      </c>
      <c r="D1664">
        <v>8</v>
      </c>
      <c r="E1664">
        <v>4057.9000000000055</v>
      </c>
    </row>
    <row r="1665" spans="2:5" x14ac:dyDescent="0.3">
      <c r="B1665">
        <v>14026</v>
      </c>
      <c r="C1665">
        <v>470</v>
      </c>
      <c r="D1665">
        <v>2</v>
      </c>
      <c r="E1665">
        <v>713.11000000000047</v>
      </c>
    </row>
    <row r="1666" spans="2:5" x14ac:dyDescent="0.3">
      <c r="B1666">
        <v>14027</v>
      </c>
      <c r="C1666">
        <v>60</v>
      </c>
      <c r="D1666">
        <v>1</v>
      </c>
      <c r="E1666">
        <v>104.81999999999998</v>
      </c>
    </row>
    <row r="1667" spans="2:5" x14ac:dyDescent="0.3">
      <c r="B1667">
        <v>14028</v>
      </c>
      <c r="C1667">
        <v>550</v>
      </c>
      <c r="D1667">
        <v>3</v>
      </c>
      <c r="E1667">
        <v>10396.5</v>
      </c>
    </row>
    <row r="1668" spans="2:5" x14ac:dyDescent="0.3">
      <c r="B1668">
        <v>14029</v>
      </c>
      <c r="C1668">
        <v>63</v>
      </c>
      <c r="D1668">
        <v>2</v>
      </c>
      <c r="E1668">
        <v>467.65999999999991</v>
      </c>
    </row>
    <row r="1669" spans="2:5" x14ac:dyDescent="0.3">
      <c r="B1669">
        <v>14030</v>
      </c>
      <c r="C1669">
        <v>18</v>
      </c>
      <c r="D1669">
        <v>20</v>
      </c>
      <c r="E1669">
        <v>8262.2900000000354</v>
      </c>
    </row>
    <row r="1670" spans="2:5" x14ac:dyDescent="0.3">
      <c r="B1670">
        <v>14031</v>
      </c>
      <c r="C1670">
        <v>7</v>
      </c>
      <c r="D1670">
        <v>44</v>
      </c>
      <c r="E1670">
        <v>40999.170000000813</v>
      </c>
    </row>
    <row r="1671" spans="2:5" x14ac:dyDescent="0.3">
      <c r="B1671">
        <v>14032</v>
      </c>
      <c r="C1671">
        <v>2</v>
      </c>
      <c r="D1671">
        <v>16</v>
      </c>
      <c r="E1671">
        <v>4850.2700000000132</v>
      </c>
    </row>
    <row r="1672" spans="2:5" x14ac:dyDescent="0.3">
      <c r="B1672">
        <v>14033</v>
      </c>
      <c r="C1672">
        <v>555</v>
      </c>
      <c r="D1672">
        <v>1</v>
      </c>
      <c r="E1672">
        <v>109.44</v>
      </c>
    </row>
    <row r="1673" spans="2:5" x14ac:dyDescent="0.3">
      <c r="B1673">
        <v>14034</v>
      </c>
      <c r="C1673">
        <v>22</v>
      </c>
      <c r="D1673">
        <v>3</v>
      </c>
      <c r="E1673">
        <v>651.81999999999982</v>
      </c>
    </row>
    <row r="1674" spans="2:5" x14ac:dyDescent="0.3">
      <c r="B1674">
        <v>14035</v>
      </c>
      <c r="C1674">
        <v>28</v>
      </c>
      <c r="D1674">
        <v>9</v>
      </c>
      <c r="E1674">
        <v>2856.7199999999884</v>
      </c>
    </row>
    <row r="1675" spans="2:5" x14ac:dyDescent="0.3">
      <c r="B1675">
        <v>14036</v>
      </c>
      <c r="C1675">
        <v>284</v>
      </c>
      <c r="D1675">
        <v>1</v>
      </c>
      <c r="E1675">
        <v>626.65000000000032</v>
      </c>
    </row>
    <row r="1676" spans="2:5" x14ac:dyDescent="0.3">
      <c r="B1676">
        <v>14037</v>
      </c>
      <c r="C1676">
        <v>176</v>
      </c>
      <c r="D1676">
        <v>6</v>
      </c>
      <c r="E1676">
        <v>836.94999999999834</v>
      </c>
    </row>
    <row r="1677" spans="2:5" x14ac:dyDescent="0.3">
      <c r="B1677">
        <v>14038</v>
      </c>
      <c r="C1677">
        <v>78</v>
      </c>
      <c r="D1677">
        <v>5</v>
      </c>
      <c r="E1677">
        <v>3069.8800000000037</v>
      </c>
    </row>
    <row r="1678" spans="2:5" x14ac:dyDescent="0.3">
      <c r="B1678">
        <v>14039</v>
      </c>
      <c r="C1678">
        <v>33</v>
      </c>
      <c r="D1678">
        <v>2</v>
      </c>
      <c r="E1678">
        <v>267.28000000000009</v>
      </c>
    </row>
    <row r="1679" spans="2:5" x14ac:dyDescent="0.3">
      <c r="B1679">
        <v>14040</v>
      </c>
      <c r="C1679">
        <v>40</v>
      </c>
      <c r="D1679">
        <v>35</v>
      </c>
      <c r="E1679">
        <v>12645.570000000147</v>
      </c>
    </row>
    <row r="1680" spans="2:5" x14ac:dyDescent="0.3">
      <c r="B1680">
        <v>14041</v>
      </c>
      <c r="C1680">
        <v>266</v>
      </c>
      <c r="D1680">
        <v>1</v>
      </c>
      <c r="E1680">
        <v>141.41</v>
      </c>
    </row>
    <row r="1681" spans="2:5" x14ac:dyDescent="0.3">
      <c r="B1681">
        <v>14042</v>
      </c>
      <c r="C1681">
        <v>725</v>
      </c>
      <c r="D1681">
        <v>1</v>
      </c>
      <c r="E1681">
        <v>431.97999999999985</v>
      </c>
    </row>
    <row r="1682" spans="2:5" x14ac:dyDescent="0.3">
      <c r="B1682">
        <v>14043</v>
      </c>
      <c r="C1682">
        <v>491</v>
      </c>
      <c r="D1682">
        <v>2</v>
      </c>
      <c r="E1682">
        <v>304.25000000000006</v>
      </c>
    </row>
    <row r="1683" spans="2:5" x14ac:dyDescent="0.3">
      <c r="B1683">
        <v>14044</v>
      </c>
      <c r="C1683">
        <v>26</v>
      </c>
      <c r="D1683">
        <v>10</v>
      </c>
      <c r="E1683">
        <v>3123.1000000000563</v>
      </c>
    </row>
    <row r="1684" spans="2:5" x14ac:dyDescent="0.3">
      <c r="B1684">
        <v>14045</v>
      </c>
      <c r="C1684">
        <v>109</v>
      </c>
      <c r="D1684">
        <v>16</v>
      </c>
      <c r="E1684">
        <v>11313.03000000001</v>
      </c>
    </row>
    <row r="1685" spans="2:5" x14ac:dyDescent="0.3">
      <c r="B1685">
        <v>14046</v>
      </c>
      <c r="C1685">
        <v>284</v>
      </c>
      <c r="D1685">
        <v>1</v>
      </c>
      <c r="E1685">
        <v>154.99</v>
      </c>
    </row>
    <row r="1686" spans="2:5" x14ac:dyDescent="0.3">
      <c r="B1686">
        <v>14047</v>
      </c>
      <c r="C1686">
        <v>8</v>
      </c>
      <c r="D1686">
        <v>14</v>
      </c>
      <c r="E1686">
        <v>4255.0299999999943</v>
      </c>
    </row>
    <row r="1687" spans="2:5" x14ac:dyDescent="0.3">
      <c r="B1687">
        <v>14048</v>
      </c>
      <c r="C1687">
        <v>305</v>
      </c>
      <c r="D1687">
        <v>3</v>
      </c>
      <c r="E1687">
        <v>748.69000000000142</v>
      </c>
    </row>
    <row r="1688" spans="2:5" x14ac:dyDescent="0.3">
      <c r="B1688">
        <v>14049</v>
      </c>
      <c r="C1688">
        <v>16</v>
      </c>
      <c r="D1688">
        <v>13</v>
      </c>
      <c r="E1688">
        <v>13239.029999999771</v>
      </c>
    </row>
    <row r="1689" spans="2:5" x14ac:dyDescent="0.3">
      <c r="B1689">
        <v>14050</v>
      </c>
      <c r="C1689">
        <v>31</v>
      </c>
      <c r="D1689">
        <v>2</v>
      </c>
      <c r="E1689">
        <v>746.36000000000047</v>
      </c>
    </row>
    <row r="1690" spans="2:5" x14ac:dyDescent="0.3">
      <c r="B1690">
        <v>14051</v>
      </c>
      <c r="C1690">
        <v>0</v>
      </c>
      <c r="D1690">
        <v>37</v>
      </c>
      <c r="E1690">
        <v>22434</v>
      </c>
    </row>
    <row r="1691" spans="2:5" x14ac:dyDescent="0.3">
      <c r="B1691">
        <v>14052</v>
      </c>
      <c r="C1691">
        <v>19</v>
      </c>
      <c r="D1691">
        <v>2</v>
      </c>
      <c r="E1691">
        <v>480.80999999999921</v>
      </c>
    </row>
    <row r="1692" spans="2:5" x14ac:dyDescent="0.3">
      <c r="B1692">
        <v>14053</v>
      </c>
      <c r="C1692">
        <v>124</v>
      </c>
      <c r="D1692">
        <v>4</v>
      </c>
      <c r="E1692">
        <v>572.30000000000007</v>
      </c>
    </row>
    <row r="1693" spans="2:5" x14ac:dyDescent="0.3">
      <c r="B1693">
        <v>14054</v>
      </c>
      <c r="C1693">
        <v>65</v>
      </c>
      <c r="D1693">
        <v>1</v>
      </c>
      <c r="E1693">
        <v>92.460000000000022</v>
      </c>
    </row>
    <row r="1694" spans="2:5" x14ac:dyDescent="0.3">
      <c r="B1694">
        <v>14055</v>
      </c>
      <c r="C1694">
        <v>106</v>
      </c>
      <c r="D1694">
        <v>3</v>
      </c>
      <c r="E1694">
        <v>1520.9599999999994</v>
      </c>
    </row>
    <row r="1695" spans="2:5" x14ac:dyDescent="0.3">
      <c r="B1695">
        <v>14056</v>
      </c>
      <c r="C1695">
        <v>1</v>
      </c>
      <c r="D1695">
        <v>23</v>
      </c>
      <c r="E1695">
        <v>8214.6500000001706</v>
      </c>
    </row>
    <row r="1696" spans="2:5" x14ac:dyDescent="0.3">
      <c r="B1696">
        <v>14057</v>
      </c>
      <c r="C1696">
        <v>23</v>
      </c>
      <c r="D1696">
        <v>22</v>
      </c>
      <c r="E1696">
        <v>8408.8399999999529</v>
      </c>
    </row>
    <row r="1697" spans="2:5" x14ac:dyDescent="0.3">
      <c r="B1697">
        <v>14058</v>
      </c>
      <c r="C1697">
        <v>462</v>
      </c>
      <c r="D1697">
        <v>2</v>
      </c>
      <c r="E1697">
        <v>469.19000000000034</v>
      </c>
    </row>
    <row r="1698" spans="2:5" x14ac:dyDescent="0.3">
      <c r="B1698">
        <v>14059</v>
      </c>
      <c r="C1698">
        <v>266</v>
      </c>
      <c r="D1698">
        <v>1</v>
      </c>
      <c r="E1698">
        <v>183.59999999999997</v>
      </c>
    </row>
    <row r="1699" spans="2:5" x14ac:dyDescent="0.3">
      <c r="B1699">
        <v>14060</v>
      </c>
      <c r="C1699">
        <v>4</v>
      </c>
      <c r="D1699">
        <v>30</v>
      </c>
      <c r="E1699">
        <v>9519.0800000000381</v>
      </c>
    </row>
    <row r="1700" spans="2:5" x14ac:dyDescent="0.3">
      <c r="B1700">
        <v>14061</v>
      </c>
      <c r="C1700">
        <v>507</v>
      </c>
      <c r="D1700">
        <v>3</v>
      </c>
      <c r="E1700">
        <v>917.43000000000006</v>
      </c>
    </row>
    <row r="1701" spans="2:5" x14ac:dyDescent="0.3">
      <c r="B1701">
        <v>14062</v>
      </c>
      <c r="C1701">
        <v>9</v>
      </c>
      <c r="D1701">
        <v>24</v>
      </c>
      <c r="E1701">
        <v>25604.200000000095</v>
      </c>
    </row>
    <row r="1702" spans="2:5" x14ac:dyDescent="0.3">
      <c r="B1702">
        <v>14063</v>
      </c>
      <c r="C1702">
        <v>438</v>
      </c>
      <c r="D1702">
        <v>9</v>
      </c>
      <c r="E1702">
        <v>22710.199999999986</v>
      </c>
    </row>
    <row r="1703" spans="2:5" x14ac:dyDescent="0.3">
      <c r="B1703">
        <v>14064</v>
      </c>
      <c r="C1703">
        <v>29</v>
      </c>
      <c r="D1703">
        <v>15</v>
      </c>
      <c r="E1703">
        <v>3332.4200000000114</v>
      </c>
    </row>
    <row r="1704" spans="2:5" x14ac:dyDescent="0.3">
      <c r="B1704">
        <v>14065</v>
      </c>
      <c r="C1704">
        <v>389</v>
      </c>
      <c r="D1704">
        <v>3</v>
      </c>
      <c r="E1704">
        <v>891.01999999999953</v>
      </c>
    </row>
    <row r="1705" spans="2:5" x14ac:dyDescent="0.3">
      <c r="B1705">
        <v>14066</v>
      </c>
      <c r="C1705">
        <v>266</v>
      </c>
      <c r="D1705">
        <v>1</v>
      </c>
      <c r="E1705">
        <v>152.54999999999998</v>
      </c>
    </row>
    <row r="1706" spans="2:5" x14ac:dyDescent="0.3">
      <c r="B1706">
        <v>14067</v>
      </c>
      <c r="C1706">
        <v>63</v>
      </c>
      <c r="D1706">
        <v>2</v>
      </c>
      <c r="E1706">
        <v>374.70000000000039</v>
      </c>
    </row>
    <row r="1707" spans="2:5" x14ac:dyDescent="0.3">
      <c r="B1707">
        <v>14068</v>
      </c>
      <c r="C1707">
        <v>320</v>
      </c>
      <c r="D1707">
        <v>4</v>
      </c>
      <c r="E1707">
        <v>1528.369999999996</v>
      </c>
    </row>
    <row r="1708" spans="2:5" x14ac:dyDescent="0.3">
      <c r="B1708">
        <v>14069</v>
      </c>
      <c r="C1708">
        <v>514</v>
      </c>
      <c r="D1708">
        <v>2</v>
      </c>
      <c r="E1708">
        <v>230.06000000000009</v>
      </c>
    </row>
    <row r="1709" spans="2:5" x14ac:dyDescent="0.3">
      <c r="B1709">
        <v>14070</v>
      </c>
      <c r="C1709">
        <v>684</v>
      </c>
      <c r="D1709">
        <v>1</v>
      </c>
      <c r="E1709">
        <v>326.54999999999978</v>
      </c>
    </row>
    <row r="1710" spans="2:5" x14ac:dyDescent="0.3">
      <c r="B1710">
        <v>14071</v>
      </c>
      <c r="C1710">
        <v>3</v>
      </c>
      <c r="D1710">
        <v>8</v>
      </c>
      <c r="E1710">
        <v>1438.8200000000038</v>
      </c>
    </row>
    <row r="1711" spans="2:5" x14ac:dyDescent="0.3">
      <c r="B1711">
        <v>14072</v>
      </c>
      <c r="C1711">
        <v>666</v>
      </c>
      <c r="D1711">
        <v>1</v>
      </c>
      <c r="E1711">
        <v>390.85000000000019</v>
      </c>
    </row>
    <row r="1712" spans="2:5" x14ac:dyDescent="0.3">
      <c r="B1712">
        <v>14073</v>
      </c>
      <c r="C1712">
        <v>32</v>
      </c>
      <c r="D1712">
        <v>1</v>
      </c>
      <c r="E1712">
        <v>151.04</v>
      </c>
    </row>
    <row r="1713" spans="2:5" x14ac:dyDescent="0.3">
      <c r="B1713">
        <v>14074</v>
      </c>
      <c r="C1713">
        <v>623</v>
      </c>
      <c r="D1713">
        <v>1</v>
      </c>
      <c r="E1713">
        <v>219.4</v>
      </c>
    </row>
    <row r="1714" spans="2:5" x14ac:dyDescent="0.3">
      <c r="B1714">
        <v>14075</v>
      </c>
      <c r="C1714">
        <v>4</v>
      </c>
      <c r="D1714">
        <v>6</v>
      </c>
      <c r="E1714">
        <v>1734.8699999999983</v>
      </c>
    </row>
    <row r="1715" spans="2:5" x14ac:dyDescent="0.3">
      <c r="B1715">
        <v>14076</v>
      </c>
      <c r="C1715">
        <v>129</v>
      </c>
      <c r="D1715">
        <v>1</v>
      </c>
      <c r="E1715">
        <v>122.47</v>
      </c>
    </row>
    <row r="1716" spans="2:5" x14ac:dyDescent="0.3">
      <c r="B1716">
        <v>14077</v>
      </c>
      <c r="C1716">
        <v>40</v>
      </c>
      <c r="D1716">
        <v>6</v>
      </c>
      <c r="E1716">
        <v>615.08000000000084</v>
      </c>
    </row>
    <row r="1717" spans="2:5" x14ac:dyDescent="0.3">
      <c r="B1717">
        <v>14078</v>
      </c>
      <c r="C1717">
        <v>101</v>
      </c>
      <c r="D1717">
        <v>9</v>
      </c>
      <c r="E1717">
        <v>1692.6300000000033</v>
      </c>
    </row>
    <row r="1718" spans="2:5" x14ac:dyDescent="0.3">
      <c r="B1718">
        <v>14079</v>
      </c>
      <c r="C1718">
        <v>124</v>
      </c>
      <c r="D1718">
        <v>2</v>
      </c>
      <c r="E1718">
        <v>618.72999999999979</v>
      </c>
    </row>
    <row r="1719" spans="2:5" x14ac:dyDescent="0.3">
      <c r="B1719">
        <v>14080</v>
      </c>
      <c r="C1719">
        <v>32</v>
      </c>
      <c r="D1719">
        <v>5</v>
      </c>
      <c r="E1719">
        <v>1115.6799999999978</v>
      </c>
    </row>
    <row r="1720" spans="2:5" x14ac:dyDescent="0.3">
      <c r="B1720">
        <v>14081</v>
      </c>
      <c r="C1720">
        <v>302</v>
      </c>
      <c r="D1720">
        <v>10</v>
      </c>
      <c r="E1720">
        <v>5370.0999999999913</v>
      </c>
    </row>
    <row r="1721" spans="2:5" x14ac:dyDescent="0.3">
      <c r="B1721">
        <v>14082</v>
      </c>
      <c r="C1721">
        <v>364</v>
      </c>
      <c r="D1721">
        <v>2</v>
      </c>
      <c r="E1721">
        <v>413.36000000000053</v>
      </c>
    </row>
    <row r="1722" spans="2:5" x14ac:dyDescent="0.3">
      <c r="B1722">
        <v>14083</v>
      </c>
      <c r="C1722">
        <v>4</v>
      </c>
      <c r="D1722">
        <v>11</v>
      </c>
      <c r="E1722">
        <v>1407.2600000000043</v>
      </c>
    </row>
    <row r="1723" spans="2:5" x14ac:dyDescent="0.3">
      <c r="B1723">
        <v>14084</v>
      </c>
      <c r="C1723">
        <v>512</v>
      </c>
      <c r="D1723">
        <v>1</v>
      </c>
      <c r="E1723">
        <v>150.50000000000003</v>
      </c>
    </row>
    <row r="1724" spans="2:5" x14ac:dyDescent="0.3">
      <c r="B1724">
        <v>14085</v>
      </c>
      <c r="C1724">
        <v>2</v>
      </c>
      <c r="D1724">
        <v>33</v>
      </c>
      <c r="E1724">
        <v>10104.970000000085</v>
      </c>
    </row>
    <row r="1725" spans="2:5" x14ac:dyDescent="0.3">
      <c r="B1725">
        <v>14086</v>
      </c>
      <c r="C1725">
        <v>462</v>
      </c>
      <c r="D1725">
        <v>1</v>
      </c>
      <c r="E1725">
        <v>39.950000000000003</v>
      </c>
    </row>
    <row r="1726" spans="2:5" x14ac:dyDescent="0.3">
      <c r="B1726">
        <v>14087</v>
      </c>
      <c r="C1726">
        <v>2</v>
      </c>
      <c r="D1726">
        <v>3</v>
      </c>
      <c r="E1726">
        <v>846.22000000000094</v>
      </c>
    </row>
    <row r="1727" spans="2:5" x14ac:dyDescent="0.3">
      <c r="B1727">
        <v>14088</v>
      </c>
      <c r="C1727">
        <v>10</v>
      </c>
      <c r="D1727">
        <v>16</v>
      </c>
      <c r="E1727">
        <v>64036.800000000141</v>
      </c>
    </row>
    <row r="1728" spans="2:5" x14ac:dyDescent="0.3">
      <c r="B1728">
        <v>14089</v>
      </c>
      <c r="C1728">
        <v>56</v>
      </c>
      <c r="D1728">
        <v>1</v>
      </c>
      <c r="E1728">
        <v>161</v>
      </c>
    </row>
    <row r="1729" spans="2:5" x14ac:dyDescent="0.3">
      <c r="B1729">
        <v>14090</v>
      </c>
      <c r="C1729">
        <v>324</v>
      </c>
      <c r="D1729">
        <v>1</v>
      </c>
      <c r="E1729">
        <v>76.320000000000007</v>
      </c>
    </row>
    <row r="1730" spans="2:5" x14ac:dyDescent="0.3">
      <c r="B1730">
        <v>14091</v>
      </c>
      <c r="C1730">
        <v>654</v>
      </c>
      <c r="D1730">
        <v>2</v>
      </c>
      <c r="E1730">
        <v>9530.08</v>
      </c>
    </row>
    <row r="1731" spans="2:5" x14ac:dyDescent="0.3">
      <c r="B1731">
        <v>14092</v>
      </c>
      <c r="C1731">
        <v>7</v>
      </c>
      <c r="D1731">
        <v>24</v>
      </c>
      <c r="E1731">
        <v>7229.4500000000389</v>
      </c>
    </row>
    <row r="1732" spans="2:5" x14ac:dyDescent="0.3">
      <c r="B1732">
        <v>14093</v>
      </c>
      <c r="C1732">
        <v>12</v>
      </c>
      <c r="D1732">
        <v>1</v>
      </c>
      <c r="E1732">
        <v>442.84999999999917</v>
      </c>
    </row>
    <row r="1733" spans="2:5" x14ac:dyDescent="0.3">
      <c r="B1733">
        <v>14094</v>
      </c>
      <c r="C1733">
        <v>439</v>
      </c>
      <c r="D1733">
        <v>1</v>
      </c>
      <c r="E1733">
        <v>335.21999999999974</v>
      </c>
    </row>
    <row r="1734" spans="2:5" x14ac:dyDescent="0.3">
      <c r="B1734">
        <v>14095</v>
      </c>
      <c r="C1734">
        <v>722</v>
      </c>
      <c r="D1734">
        <v>1</v>
      </c>
      <c r="E1734">
        <v>2.95</v>
      </c>
    </row>
    <row r="1735" spans="2:5" x14ac:dyDescent="0.3">
      <c r="B1735">
        <v>14096</v>
      </c>
      <c r="C1735">
        <v>4</v>
      </c>
      <c r="D1735">
        <v>17</v>
      </c>
      <c r="E1735">
        <v>65164.790000001187</v>
      </c>
    </row>
    <row r="1736" spans="2:5" x14ac:dyDescent="0.3">
      <c r="B1736">
        <v>14097</v>
      </c>
      <c r="C1736">
        <v>481</v>
      </c>
      <c r="D1736">
        <v>2</v>
      </c>
      <c r="E1736">
        <v>422.86000000000024</v>
      </c>
    </row>
    <row r="1737" spans="2:5" x14ac:dyDescent="0.3">
      <c r="B1737">
        <v>14098</v>
      </c>
      <c r="C1737">
        <v>36</v>
      </c>
      <c r="D1737">
        <v>1</v>
      </c>
      <c r="E1737">
        <v>147.34999999999997</v>
      </c>
    </row>
    <row r="1738" spans="2:5" x14ac:dyDescent="0.3">
      <c r="B1738">
        <v>14099</v>
      </c>
      <c r="C1738">
        <v>16</v>
      </c>
      <c r="D1738">
        <v>20</v>
      </c>
      <c r="E1738">
        <v>5765.7099999999709</v>
      </c>
    </row>
    <row r="1739" spans="2:5" x14ac:dyDescent="0.3">
      <c r="B1739">
        <v>14100</v>
      </c>
      <c r="C1739">
        <v>137</v>
      </c>
      <c r="D1739">
        <v>1</v>
      </c>
      <c r="E1739">
        <v>194.89999999999998</v>
      </c>
    </row>
    <row r="1740" spans="2:5" x14ac:dyDescent="0.3">
      <c r="B1740">
        <v>14101</v>
      </c>
      <c r="C1740">
        <v>73</v>
      </c>
      <c r="D1740">
        <v>13</v>
      </c>
      <c r="E1740">
        <v>9961.9300000000185</v>
      </c>
    </row>
    <row r="1741" spans="2:5" x14ac:dyDescent="0.3">
      <c r="B1741">
        <v>14102</v>
      </c>
      <c r="C1741">
        <v>5</v>
      </c>
      <c r="D1741">
        <v>5</v>
      </c>
      <c r="E1741">
        <v>1360.2799999999993</v>
      </c>
    </row>
    <row r="1742" spans="2:5" x14ac:dyDescent="0.3">
      <c r="B1742">
        <v>14104</v>
      </c>
      <c r="C1742">
        <v>154</v>
      </c>
      <c r="D1742">
        <v>5</v>
      </c>
      <c r="E1742">
        <v>771.58000000000141</v>
      </c>
    </row>
    <row r="1743" spans="2:5" x14ac:dyDescent="0.3">
      <c r="B1743">
        <v>14105</v>
      </c>
      <c r="C1743">
        <v>239</v>
      </c>
      <c r="D1743">
        <v>5</v>
      </c>
      <c r="E1743">
        <v>5988.830000000019</v>
      </c>
    </row>
    <row r="1744" spans="2:5" x14ac:dyDescent="0.3">
      <c r="B1744">
        <v>14106</v>
      </c>
      <c r="C1744">
        <v>737</v>
      </c>
      <c r="D1744">
        <v>1</v>
      </c>
      <c r="E1744">
        <v>214.79999999999998</v>
      </c>
    </row>
    <row r="1745" spans="2:5" x14ac:dyDescent="0.3">
      <c r="B1745">
        <v>14107</v>
      </c>
      <c r="C1745">
        <v>51</v>
      </c>
      <c r="D1745">
        <v>11</v>
      </c>
      <c r="E1745">
        <v>4877.3000000000211</v>
      </c>
    </row>
    <row r="1746" spans="2:5" x14ac:dyDescent="0.3">
      <c r="B1746">
        <v>14108</v>
      </c>
      <c r="C1746">
        <v>30</v>
      </c>
      <c r="D1746">
        <v>4</v>
      </c>
      <c r="E1746">
        <v>1044.9599999999994</v>
      </c>
    </row>
    <row r="1747" spans="2:5" x14ac:dyDescent="0.3">
      <c r="B1747">
        <v>14109</v>
      </c>
      <c r="C1747">
        <v>72</v>
      </c>
      <c r="D1747">
        <v>1</v>
      </c>
      <c r="E1747">
        <v>144.20000000000002</v>
      </c>
    </row>
    <row r="1748" spans="2:5" x14ac:dyDescent="0.3">
      <c r="B1748">
        <v>14110</v>
      </c>
      <c r="C1748">
        <v>3</v>
      </c>
      <c r="D1748">
        <v>33</v>
      </c>
      <c r="E1748">
        <v>12987.950000000097</v>
      </c>
    </row>
    <row r="1749" spans="2:5" x14ac:dyDescent="0.3">
      <c r="B1749">
        <v>14111</v>
      </c>
      <c r="C1749">
        <v>14</v>
      </c>
      <c r="D1749">
        <v>4</v>
      </c>
      <c r="E1749">
        <v>692.85000000000014</v>
      </c>
    </row>
    <row r="1750" spans="2:5" x14ac:dyDescent="0.3">
      <c r="B1750">
        <v>14112</v>
      </c>
      <c r="C1750">
        <v>22</v>
      </c>
      <c r="D1750">
        <v>13</v>
      </c>
      <c r="E1750">
        <v>5834.590000000032</v>
      </c>
    </row>
    <row r="1751" spans="2:5" x14ac:dyDescent="0.3">
      <c r="B1751">
        <v>14113</v>
      </c>
      <c r="C1751">
        <v>3</v>
      </c>
      <c r="D1751">
        <v>16</v>
      </c>
      <c r="E1751">
        <v>7092.6099999999888</v>
      </c>
    </row>
    <row r="1752" spans="2:5" x14ac:dyDescent="0.3">
      <c r="B1752">
        <v>14114</v>
      </c>
      <c r="C1752">
        <v>273</v>
      </c>
      <c r="D1752">
        <v>7</v>
      </c>
      <c r="E1752">
        <v>1364.0899999999976</v>
      </c>
    </row>
    <row r="1753" spans="2:5" x14ac:dyDescent="0.3">
      <c r="B1753">
        <v>14115</v>
      </c>
      <c r="C1753">
        <v>501</v>
      </c>
      <c r="D1753">
        <v>2</v>
      </c>
      <c r="E1753">
        <v>622.67000000000007</v>
      </c>
    </row>
    <row r="1754" spans="2:5" x14ac:dyDescent="0.3">
      <c r="B1754">
        <v>14116</v>
      </c>
      <c r="C1754">
        <v>19</v>
      </c>
      <c r="D1754">
        <v>5</v>
      </c>
      <c r="E1754">
        <v>1382.7400000000007</v>
      </c>
    </row>
    <row r="1755" spans="2:5" x14ac:dyDescent="0.3">
      <c r="B1755">
        <v>14117</v>
      </c>
      <c r="C1755">
        <v>143</v>
      </c>
      <c r="D1755">
        <v>1</v>
      </c>
      <c r="E1755">
        <v>90</v>
      </c>
    </row>
    <row r="1756" spans="2:5" x14ac:dyDescent="0.3">
      <c r="B1756">
        <v>14118</v>
      </c>
      <c r="C1756">
        <v>428</v>
      </c>
      <c r="D1756">
        <v>1</v>
      </c>
      <c r="E1756">
        <v>458.44999999999987</v>
      </c>
    </row>
    <row r="1757" spans="2:5" x14ac:dyDescent="0.3">
      <c r="B1757">
        <v>14119</v>
      </c>
      <c r="C1757">
        <v>375</v>
      </c>
      <c r="D1757">
        <v>2</v>
      </c>
      <c r="E1757">
        <v>183.36999999999998</v>
      </c>
    </row>
    <row r="1758" spans="2:5" x14ac:dyDescent="0.3">
      <c r="B1758">
        <v>14121</v>
      </c>
      <c r="C1758">
        <v>3</v>
      </c>
      <c r="D1758">
        <v>4</v>
      </c>
      <c r="E1758">
        <v>2780.1500000000069</v>
      </c>
    </row>
    <row r="1759" spans="2:5" x14ac:dyDescent="0.3">
      <c r="B1759">
        <v>14122</v>
      </c>
      <c r="C1759">
        <v>406</v>
      </c>
      <c r="D1759">
        <v>3</v>
      </c>
      <c r="E1759">
        <v>362.42</v>
      </c>
    </row>
    <row r="1760" spans="2:5" x14ac:dyDescent="0.3">
      <c r="B1760">
        <v>14123</v>
      </c>
      <c r="C1760">
        <v>733</v>
      </c>
      <c r="D1760">
        <v>1</v>
      </c>
      <c r="E1760">
        <v>436.18000000000012</v>
      </c>
    </row>
    <row r="1761" spans="2:5" x14ac:dyDescent="0.3">
      <c r="B1761">
        <v>14124</v>
      </c>
      <c r="C1761">
        <v>84</v>
      </c>
      <c r="D1761">
        <v>1</v>
      </c>
      <c r="E1761">
        <v>419.58000000000004</v>
      </c>
    </row>
    <row r="1762" spans="2:5" x14ac:dyDescent="0.3">
      <c r="B1762">
        <v>14125</v>
      </c>
      <c r="C1762">
        <v>10</v>
      </c>
      <c r="D1762">
        <v>3</v>
      </c>
      <c r="E1762">
        <v>2740.4299999999939</v>
      </c>
    </row>
    <row r="1763" spans="2:5" x14ac:dyDescent="0.3">
      <c r="B1763">
        <v>14126</v>
      </c>
      <c r="C1763">
        <v>7</v>
      </c>
      <c r="D1763">
        <v>4</v>
      </c>
      <c r="E1763">
        <v>1172.4599999999994</v>
      </c>
    </row>
    <row r="1764" spans="2:5" x14ac:dyDescent="0.3">
      <c r="B1764">
        <v>14127</v>
      </c>
      <c r="C1764">
        <v>122</v>
      </c>
      <c r="D1764">
        <v>6</v>
      </c>
      <c r="E1764">
        <v>1900.0799999999952</v>
      </c>
    </row>
    <row r="1765" spans="2:5" x14ac:dyDescent="0.3">
      <c r="B1765">
        <v>14128</v>
      </c>
      <c r="C1765">
        <v>60</v>
      </c>
      <c r="D1765">
        <v>3</v>
      </c>
      <c r="E1765">
        <v>924.20999999999924</v>
      </c>
    </row>
    <row r="1766" spans="2:5" x14ac:dyDescent="0.3">
      <c r="B1766">
        <v>14129</v>
      </c>
      <c r="C1766">
        <v>1</v>
      </c>
      <c r="D1766">
        <v>9</v>
      </c>
      <c r="E1766">
        <v>2591.3399999999988</v>
      </c>
    </row>
    <row r="1767" spans="2:5" x14ac:dyDescent="0.3">
      <c r="B1767">
        <v>14130</v>
      </c>
      <c r="C1767">
        <v>319</v>
      </c>
      <c r="D1767">
        <v>4</v>
      </c>
      <c r="E1767">
        <v>1882.6699999999976</v>
      </c>
    </row>
    <row r="1768" spans="2:5" x14ac:dyDescent="0.3">
      <c r="B1768">
        <v>14131</v>
      </c>
      <c r="C1768">
        <v>648</v>
      </c>
      <c r="D1768">
        <v>1</v>
      </c>
      <c r="E1768">
        <v>187.87000000000009</v>
      </c>
    </row>
    <row r="1769" spans="2:5" x14ac:dyDescent="0.3">
      <c r="B1769">
        <v>14132</v>
      </c>
      <c r="C1769">
        <v>2</v>
      </c>
      <c r="D1769">
        <v>11</v>
      </c>
      <c r="E1769">
        <v>3586.0300000000175</v>
      </c>
    </row>
    <row r="1770" spans="2:5" x14ac:dyDescent="0.3">
      <c r="B1770">
        <v>14133</v>
      </c>
      <c r="C1770">
        <v>129</v>
      </c>
      <c r="D1770">
        <v>4</v>
      </c>
      <c r="E1770">
        <v>911.13999999999965</v>
      </c>
    </row>
    <row r="1771" spans="2:5" x14ac:dyDescent="0.3">
      <c r="B1771">
        <v>14134</v>
      </c>
      <c r="C1771">
        <v>382</v>
      </c>
      <c r="D1771">
        <v>15</v>
      </c>
      <c r="E1771">
        <v>11123.350000000037</v>
      </c>
    </row>
    <row r="1772" spans="2:5" x14ac:dyDescent="0.3">
      <c r="B1772">
        <v>14135</v>
      </c>
      <c r="C1772">
        <v>1</v>
      </c>
      <c r="D1772">
        <v>24</v>
      </c>
      <c r="E1772">
        <v>9643.9199999999637</v>
      </c>
    </row>
    <row r="1773" spans="2:5" x14ac:dyDescent="0.3">
      <c r="B1773">
        <v>14136</v>
      </c>
      <c r="C1773">
        <v>400</v>
      </c>
      <c r="D1773">
        <v>5</v>
      </c>
      <c r="E1773">
        <v>1570.8099999999979</v>
      </c>
    </row>
    <row r="1774" spans="2:5" x14ac:dyDescent="0.3">
      <c r="B1774">
        <v>14137</v>
      </c>
      <c r="C1774">
        <v>695</v>
      </c>
      <c r="D1774">
        <v>1</v>
      </c>
      <c r="E1774">
        <v>332.69999999999993</v>
      </c>
    </row>
    <row r="1775" spans="2:5" x14ac:dyDescent="0.3">
      <c r="B1775">
        <v>14138</v>
      </c>
      <c r="C1775">
        <v>1</v>
      </c>
      <c r="D1775">
        <v>2</v>
      </c>
      <c r="E1775">
        <v>982.37999999999988</v>
      </c>
    </row>
    <row r="1776" spans="2:5" x14ac:dyDescent="0.3">
      <c r="B1776">
        <v>14139</v>
      </c>
      <c r="C1776">
        <v>46</v>
      </c>
      <c r="D1776">
        <v>4</v>
      </c>
      <c r="E1776">
        <v>1086.8000000000015</v>
      </c>
    </row>
    <row r="1777" spans="2:5" x14ac:dyDescent="0.3">
      <c r="B1777">
        <v>14140</v>
      </c>
      <c r="C1777">
        <v>3</v>
      </c>
      <c r="D1777">
        <v>2</v>
      </c>
      <c r="E1777">
        <v>935.05000000000109</v>
      </c>
    </row>
    <row r="1778" spans="2:5" x14ac:dyDescent="0.3">
      <c r="B1778">
        <v>14141</v>
      </c>
      <c r="C1778">
        <v>2</v>
      </c>
      <c r="D1778">
        <v>4</v>
      </c>
      <c r="E1778">
        <v>915.12999999999988</v>
      </c>
    </row>
    <row r="1779" spans="2:5" x14ac:dyDescent="0.3">
      <c r="B1779">
        <v>14142</v>
      </c>
      <c r="C1779">
        <v>373</v>
      </c>
      <c r="D1779">
        <v>2</v>
      </c>
      <c r="E1779">
        <v>983.150000000001</v>
      </c>
    </row>
    <row r="1780" spans="2:5" x14ac:dyDescent="0.3">
      <c r="B1780">
        <v>14143</v>
      </c>
      <c r="C1780">
        <v>133</v>
      </c>
      <c r="D1780">
        <v>1</v>
      </c>
      <c r="E1780">
        <v>115.79999999999998</v>
      </c>
    </row>
    <row r="1781" spans="2:5" x14ac:dyDescent="0.3">
      <c r="B1781">
        <v>14144</v>
      </c>
      <c r="C1781">
        <v>486</v>
      </c>
      <c r="D1781">
        <v>1</v>
      </c>
      <c r="E1781">
        <v>30.599999999999998</v>
      </c>
    </row>
    <row r="1782" spans="2:5" x14ac:dyDescent="0.3">
      <c r="B1782">
        <v>14145</v>
      </c>
      <c r="C1782">
        <v>46</v>
      </c>
      <c r="D1782">
        <v>7</v>
      </c>
      <c r="E1782">
        <v>7600.0499999999975</v>
      </c>
    </row>
    <row r="1783" spans="2:5" x14ac:dyDescent="0.3">
      <c r="B1783">
        <v>14146</v>
      </c>
      <c r="C1783">
        <v>8</v>
      </c>
      <c r="D1783">
        <v>12</v>
      </c>
      <c r="E1783">
        <v>9450.2999999999229</v>
      </c>
    </row>
    <row r="1784" spans="2:5" x14ac:dyDescent="0.3">
      <c r="B1784">
        <v>14147</v>
      </c>
      <c r="C1784">
        <v>78</v>
      </c>
      <c r="D1784">
        <v>9</v>
      </c>
      <c r="E1784">
        <v>2590.1999999999985</v>
      </c>
    </row>
    <row r="1785" spans="2:5" x14ac:dyDescent="0.3">
      <c r="B1785">
        <v>14148</v>
      </c>
      <c r="C1785">
        <v>233</v>
      </c>
      <c r="D1785">
        <v>2</v>
      </c>
      <c r="E1785">
        <v>466.28999999999996</v>
      </c>
    </row>
    <row r="1786" spans="2:5" x14ac:dyDescent="0.3">
      <c r="B1786">
        <v>14149</v>
      </c>
      <c r="C1786">
        <v>220</v>
      </c>
      <c r="D1786">
        <v>1</v>
      </c>
      <c r="E1786">
        <v>446.62000000000023</v>
      </c>
    </row>
    <row r="1787" spans="2:5" x14ac:dyDescent="0.3">
      <c r="B1787">
        <v>14150</v>
      </c>
      <c r="C1787">
        <v>35</v>
      </c>
      <c r="D1787">
        <v>2</v>
      </c>
      <c r="E1787">
        <v>658.63999999999987</v>
      </c>
    </row>
    <row r="1788" spans="2:5" x14ac:dyDescent="0.3">
      <c r="B1788">
        <v>14151</v>
      </c>
      <c r="C1788">
        <v>673</v>
      </c>
      <c r="D1788">
        <v>2</v>
      </c>
      <c r="E1788">
        <v>679.4500000000005</v>
      </c>
    </row>
    <row r="1789" spans="2:5" x14ac:dyDescent="0.3">
      <c r="B1789">
        <v>14152</v>
      </c>
      <c r="C1789">
        <v>75</v>
      </c>
      <c r="D1789">
        <v>7</v>
      </c>
      <c r="E1789">
        <v>1997.3399999999972</v>
      </c>
    </row>
    <row r="1790" spans="2:5" x14ac:dyDescent="0.3">
      <c r="B1790">
        <v>14153</v>
      </c>
      <c r="C1790">
        <v>483</v>
      </c>
      <c r="D1790">
        <v>1</v>
      </c>
      <c r="E1790">
        <v>233.4</v>
      </c>
    </row>
    <row r="1791" spans="2:5" x14ac:dyDescent="0.3">
      <c r="B1791">
        <v>14154</v>
      </c>
      <c r="C1791">
        <v>239</v>
      </c>
      <c r="D1791">
        <v>8</v>
      </c>
      <c r="E1791">
        <v>6460.6999999999671</v>
      </c>
    </row>
    <row r="1792" spans="2:5" x14ac:dyDescent="0.3">
      <c r="B1792">
        <v>14155</v>
      </c>
      <c r="C1792">
        <v>266</v>
      </c>
      <c r="D1792">
        <v>1</v>
      </c>
      <c r="E1792">
        <v>118.75</v>
      </c>
    </row>
    <row r="1793" spans="2:5" x14ac:dyDescent="0.3">
      <c r="B1793">
        <v>14156</v>
      </c>
      <c r="C1793">
        <v>9</v>
      </c>
      <c r="D1793">
        <v>156</v>
      </c>
      <c r="E1793">
        <v>313946.36999999784</v>
      </c>
    </row>
    <row r="1794" spans="2:5" x14ac:dyDescent="0.3">
      <c r="B1794">
        <v>14157</v>
      </c>
      <c r="C1794">
        <v>19</v>
      </c>
      <c r="D1794">
        <v>5</v>
      </c>
      <c r="E1794">
        <v>1002.7799999999992</v>
      </c>
    </row>
    <row r="1795" spans="2:5" x14ac:dyDescent="0.3">
      <c r="B1795">
        <v>14158</v>
      </c>
      <c r="C1795">
        <v>40</v>
      </c>
      <c r="D1795">
        <v>1</v>
      </c>
      <c r="E1795">
        <v>507.65999999999997</v>
      </c>
    </row>
    <row r="1796" spans="2:5" x14ac:dyDescent="0.3">
      <c r="B1796">
        <v>14159</v>
      </c>
      <c r="C1796">
        <v>19</v>
      </c>
      <c r="D1796">
        <v>20</v>
      </c>
      <c r="E1796">
        <v>7938.0099999999011</v>
      </c>
    </row>
    <row r="1797" spans="2:5" x14ac:dyDescent="0.3">
      <c r="B1797">
        <v>14160</v>
      </c>
      <c r="C1797">
        <v>610</v>
      </c>
      <c r="D1797">
        <v>7</v>
      </c>
      <c r="E1797">
        <v>8421.4699999999812</v>
      </c>
    </row>
    <row r="1798" spans="2:5" x14ac:dyDescent="0.3">
      <c r="B1798">
        <v>14161</v>
      </c>
      <c r="C1798">
        <v>215</v>
      </c>
      <c r="D1798">
        <v>7</v>
      </c>
      <c r="E1798">
        <v>3318.8800000000042</v>
      </c>
    </row>
    <row r="1799" spans="2:5" x14ac:dyDescent="0.3">
      <c r="B1799">
        <v>14162</v>
      </c>
      <c r="C1799">
        <v>173</v>
      </c>
      <c r="D1799">
        <v>2</v>
      </c>
      <c r="E1799">
        <v>289.3599999999999</v>
      </c>
    </row>
    <row r="1800" spans="2:5" x14ac:dyDescent="0.3">
      <c r="B1800">
        <v>14163</v>
      </c>
      <c r="C1800">
        <v>87</v>
      </c>
      <c r="D1800">
        <v>5</v>
      </c>
      <c r="E1800">
        <v>2594.6199999999963</v>
      </c>
    </row>
    <row r="1801" spans="2:5" x14ac:dyDescent="0.3">
      <c r="B1801">
        <v>14164</v>
      </c>
      <c r="C1801">
        <v>70</v>
      </c>
      <c r="D1801">
        <v>2</v>
      </c>
      <c r="E1801">
        <v>1631.7699999999993</v>
      </c>
    </row>
    <row r="1802" spans="2:5" x14ac:dyDescent="0.3">
      <c r="B1802">
        <v>14165</v>
      </c>
      <c r="C1802">
        <v>275</v>
      </c>
      <c r="D1802">
        <v>1</v>
      </c>
      <c r="E1802">
        <v>122.53999999999998</v>
      </c>
    </row>
    <row r="1803" spans="2:5" x14ac:dyDescent="0.3">
      <c r="B1803">
        <v>14166</v>
      </c>
      <c r="C1803">
        <v>505</v>
      </c>
      <c r="D1803">
        <v>2</v>
      </c>
      <c r="E1803">
        <v>256.85000000000025</v>
      </c>
    </row>
    <row r="1804" spans="2:5" x14ac:dyDescent="0.3">
      <c r="B1804">
        <v>14167</v>
      </c>
      <c r="C1804">
        <v>39</v>
      </c>
      <c r="D1804">
        <v>8</v>
      </c>
      <c r="E1804">
        <v>1296.49</v>
      </c>
    </row>
    <row r="1805" spans="2:5" x14ac:dyDescent="0.3">
      <c r="B1805">
        <v>14168</v>
      </c>
      <c r="C1805">
        <v>420</v>
      </c>
      <c r="D1805">
        <v>2</v>
      </c>
      <c r="E1805">
        <v>370.44999999999993</v>
      </c>
    </row>
    <row r="1806" spans="2:5" x14ac:dyDescent="0.3">
      <c r="B1806">
        <v>14169</v>
      </c>
      <c r="C1806">
        <v>430</v>
      </c>
      <c r="D1806">
        <v>2</v>
      </c>
      <c r="E1806">
        <v>624.43000000000018</v>
      </c>
    </row>
    <row r="1807" spans="2:5" x14ac:dyDescent="0.3">
      <c r="B1807">
        <v>14170</v>
      </c>
      <c r="C1807">
        <v>375</v>
      </c>
      <c r="D1807">
        <v>3</v>
      </c>
      <c r="E1807">
        <v>597.33000000000072</v>
      </c>
    </row>
    <row r="1808" spans="2:5" x14ac:dyDescent="0.3">
      <c r="B1808">
        <v>14171</v>
      </c>
      <c r="C1808">
        <v>98</v>
      </c>
      <c r="D1808">
        <v>2</v>
      </c>
      <c r="E1808">
        <v>498.79000000000065</v>
      </c>
    </row>
    <row r="1809" spans="2:5" x14ac:dyDescent="0.3">
      <c r="B1809">
        <v>14172</v>
      </c>
      <c r="C1809">
        <v>605</v>
      </c>
      <c r="D1809">
        <v>3</v>
      </c>
      <c r="E1809">
        <v>402.72000000000008</v>
      </c>
    </row>
    <row r="1810" spans="2:5" x14ac:dyDescent="0.3">
      <c r="B1810">
        <v>14173</v>
      </c>
      <c r="C1810">
        <v>10</v>
      </c>
      <c r="D1810">
        <v>6</v>
      </c>
      <c r="E1810">
        <v>586</v>
      </c>
    </row>
    <row r="1811" spans="2:5" x14ac:dyDescent="0.3">
      <c r="B1811">
        <v>14174</v>
      </c>
      <c r="C1811">
        <v>33</v>
      </c>
      <c r="D1811">
        <v>1</v>
      </c>
      <c r="E1811">
        <v>134.46</v>
      </c>
    </row>
    <row r="1812" spans="2:5" x14ac:dyDescent="0.3">
      <c r="B1812">
        <v>14175</v>
      </c>
      <c r="C1812">
        <v>59</v>
      </c>
      <c r="D1812">
        <v>8</v>
      </c>
      <c r="E1812">
        <v>7678.8800000000329</v>
      </c>
    </row>
    <row r="1813" spans="2:5" x14ac:dyDescent="0.3">
      <c r="B1813">
        <v>14176</v>
      </c>
      <c r="C1813">
        <v>297</v>
      </c>
      <c r="D1813">
        <v>5</v>
      </c>
      <c r="E1813">
        <v>916.00999999999988</v>
      </c>
    </row>
    <row r="1814" spans="2:5" x14ac:dyDescent="0.3">
      <c r="B1814">
        <v>14177</v>
      </c>
      <c r="C1814">
        <v>86</v>
      </c>
      <c r="D1814">
        <v>13</v>
      </c>
      <c r="E1814">
        <v>2229.3400000000097</v>
      </c>
    </row>
    <row r="1815" spans="2:5" x14ac:dyDescent="0.3">
      <c r="B1815">
        <v>14178</v>
      </c>
      <c r="C1815">
        <v>8</v>
      </c>
      <c r="D1815">
        <v>7</v>
      </c>
      <c r="E1815">
        <v>1620.9299999999946</v>
      </c>
    </row>
    <row r="1816" spans="2:5" x14ac:dyDescent="0.3">
      <c r="B1816">
        <v>14179</v>
      </c>
      <c r="C1816">
        <v>40</v>
      </c>
      <c r="D1816">
        <v>2</v>
      </c>
      <c r="E1816">
        <v>719.77999999999895</v>
      </c>
    </row>
    <row r="1817" spans="2:5" x14ac:dyDescent="0.3">
      <c r="B1817">
        <v>14180</v>
      </c>
      <c r="C1817">
        <v>10</v>
      </c>
      <c r="D1817">
        <v>33</v>
      </c>
      <c r="E1817">
        <v>6319.2500000000036</v>
      </c>
    </row>
    <row r="1818" spans="2:5" x14ac:dyDescent="0.3">
      <c r="B1818">
        <v>14181</v>
      </c>
      <c r="C1818">
        <v>410</v>
      </c>
      <c r="D1818">
        <v>2</v>
      </c>
      <c r="E1818">
        <v>310.54999999999973</v>
      </c>
    </row>
    <row r="1819" spans="2:5" x14ac:dyDescent="0.3">
      <c r="B1819">
        <v>14182</v>
      </c>
      <c r="C1819">
        <v>443</v>
      </c>
      <c r="D1819">
        <v>4</v>
      </c>
      <c r="E1819">
        <v>678.77000000000032</v>
      </c>
    </row>
    <row r="1820" spans="2:5" x14ac:dyDescent="0.3">
      <c r="B1820">
        <v>14183</v>
      </c>
      <c r="C1820">
        <v>411</v>
      </c>
      <c r="D1820">
        <v>2</v>
      </c>
      <c r="E1820">
        <v>286.29000000000013</v>
      </c>
    </row>
    <row r="1821" spans="2:5" x14ac:dyDescent="0.3">
      <c r="B1821">
        <v>14184</v>
      </c>
      <c r="C1821">
        <v>66</v>
      </c>
      <c r="D1821">
        <v>1</v>
      </c>
      <c r="E1821">
        <v>452.8900000000001</v>
      </c>
    </row>
    <row r="1822" spans="2:5" x14ac:dyDescent="0.3">
      <c r="B1822">
        <v>14185</v>
      </c>
      <c r="C1822">
        <v>331</v>
      </c>
      <c r="D1822">
        <v>1</v>
      </c>
      <c r="E1822">
        <v>197.65</v>
      </c>
    </row>
    <row r="1823" spans="2:5" x14ac:dyDescent="0.3">
      <c r="B1823">
        <v>14186</v>
      </c>
      <c r="C1823">
        <v>427</v>
      </c>
      <c r="D1823">
        <v>5</v>
      </c>
      <c r="E1823">
        <v>1550.6300000000024</v>
      </c>
    </row>
    <row r="1824" spans="2:5" x14ac:dyDescent="0.3">
      <c r="B1824">
        <v>14187</v>
      </c>
      <c r="C1824">
        <v>473</v>
      </c>
      <c r="D1824">
        <v>1</v>
      </c>
      <c r="E1824">
        <v>123.5</v>
      </c>
    </row>
    <row r="1825" spans="2:5" x14ac:dyDescent="0.3">
      <c r="B1825">
        <v>14188</v>
      </c>
      <c r="C1825">
        <v>30</v>
      </c>
      <c r="D1825">
        <v>6</v>
      </c>
      <c r="E1825">
        <v>2054.36</v>
      </c>
    </row>
    <row r="1826" spans="2:5" x14ac:dyDescent="0.3">
      <c r="B1826">
        <v>14189</v>
      </c>
      <c r="C1826">
        <v>2</v>
      </c>
      <c r="D1826">
        <v>16</v>
      </c>
      <c r="E1826">
        <v>5814.389999999963</v>
      </c>
    </row>
    <row r="1827" spans="2:5" x14ac:dyDescent="0.3">
      <c r="B1827">
        <v>14190</v>
      </c>
      <c r="C1827">
        <v>666</v>
      </c>
      <c r="D1827">
        <v>1</v>
      </c>
      <c r="E1827">
        <v>79.900000000000006</v>
      </c>
    </row>
    <row r="1828" spans="2:5" x14ac:dyDescent="0.3">
      <c r="B1828">
        <v>14191</v>
      </c>
      <c r="C1828">
        <v>1</v>
      </c>
      <c r="D1828">
        <v>15</v>
      </c>
      <c r="E1828">
        <v>4817.6600000000062</v>
      </c>
    </row>
    <row r="1829" spans="2:5" x14ac:dyDescent="0.3">
      <c r="B1829">
        <v>14192</v>
      </c>
      <c r="C1829">
        <v>388</v>
      </c>
      <c r="D1829">
        <v>1</v>
      </c>
      <c r="E1829">
        <v>293.7399999999999</v>
      </c>
    </row>
    <row r="1830" spans="2:5" x14ac:dyDescent="0.3">
      <c r="B1830">
        <v>14193</v>
      </c>
      <c r="C1830">
        <v>67</v>
      </c>
      <c r="D1830">
        <v>3</v>
      </c>
      <c r="E1830">
        <v>1210.1900000000007</v>
      </c>
    </row>
    <row r="1831" spans="2:5" x14ac:dyDescent="0.3">
      <c r="B1831">
        <v>14194</v>
      </c>
      <c r="C1831">
        <v>4</v>
      </c>
      <c r="D1831">
        <v>36</v>
      </c>
      <c r="E1831">
        <v>18670.589999999858</v>
      </c>
    </row>
    <row r="1832" spans="2:5" x14ac:dyDescent="0.3">
      <c r="B1832">
        <v>14195</v>
      </c>
      <c r="C1832">
        <v>201</v>
      </c>
      <c r="D1832">
        <v>6</v>
      </c>
      <c r="E1832">
        <v>2615.5999999999995</v>
      </c>
    </row>
    <row r="1833" spans="2:5" x14ac:dyDescent="0.3">
      <c r="B1833">
        <v>14196</v>
      </c>
      <c r="C1833">
        <v>106</v>
      </c>
      <c r="D1833">
        <v>1</v>
      </c>
      <c r="E1833">
        <v>335.52</v>
      </c>
    </row>
    <row r="1834" spans="2:5" x14ac:dyDescent="0.3">
      <c r="B1834">
        <v>14197</v>
      </c>
      <c r="C1834">
        <v>410</v>
      </c>
      <c r="D1834">
        <v>1</v>
      </c>
      <c r="E1834">
        <v>390.05000000000013</v>
      </c>
    </row>
    <row r="1835" spans="2:5" x14ac:dyDescent="0.3">
      <c r="B1835">
        <v>14198</v>
      </c>
      <c r="C1835">
        <v>18</v>
      </c>
      <c r="D1835">
        <v>9</v>
      </c>
      <c r="E1835">
        <v>1569.729999999998</v>
      </c>
    </row>
    <row r="1836" spans="2:5" x14ac:dyDescent="0.3">
      <c r="B1836">
        <v>14199</v>
      </c>
      <c r="C1836">
        <v>218</v>
      </c>
      <c r="D1836">
        <v>4</v>
      </c>
      <c r="E1836">
        <v>1091.7000000000003</v>
      </c>
    </row>
    <row r="1837" spans="2:5" x14ac:dyDescent="0.3">
      <c r="B1837">
        <v>14200</v>
      </c>
      <c r="C1837">
        <v>617</v>
      </c>
      <c r="D1837">
        <v>1</v>
      </c>
      <c r="E1837">
        <v>379.19999999999987</v>
      </c>
    </row>
    <row r="1838" spans="2:5" x14ac:dyDescent="0.3">
      <c r="B1838">
        <v>14201</v>
      </c>
      <c r="C1838">
        <v>60</v>
      </c>
      <c r="D1838">
        <v>10</v>
      </c>
      <c r="E1838">
        <v>1193.5400000000006</v>
      </c>
    </row>
    <row r="1839" spans="2:5" x14ac:dyDescent="0.3">
      <c r="B1839">
        <v>14202</v>
      </c>
      <c r="C1839">
        <v>381</v>
      </c>
      <c r="D1839">
        <v>3</v>
      </c>
      <c r="E1839">
        <v>847.75999999999954</v>
      </c>
    </row>
    <row r="1840" spans="2:5" x14ac:dyDescent="0.3">
      <c r="B1840">
        <v>14203</v>
      </c>
      <c r="C1840">
        <v>397</v>
      </c>
      <c r="D1840">
        <v>1</v>
      </c>
      <c r="E1840">
        <v>339.34000000000003</v>
      </c>
    </row>
    <row r="1841" spans="2:5" x14ac:dyDescent="0.3">
      <c r="B1841">
        <v>14204</v>
      </c>
      <c r="C1841">
        <v>2</v>
      </c>
      <c r="D1841">
        <v>4</v>
      </c>
      <c r="E1841">
        <v>1062.9599999999937</v>
      </c>
    </row>
    <row r="1842" spans="2:5" x14ac:dyDescent="0.3">
      <c r="B1842">
        <v>14205</v>
      </c>
      <c r="C1842">
        <v>16</v>
      </c>
      <c r="D1842">
        <v>9</v>
      </c>
      <c r="E1842">
        <v>2414.2000000000048</v>
      </c>
    </row>
    <row r="1843" spans="2:5" x14ac:dyDescent="0.3">
      <c r="B1843">
        <v>14206</v>
      </c>
      <c r="C1843">
        <v>239</v>
      </c>
      <c r="D1843">
        <v>3</v>
      </c>
      <c r="E1843">
        <v>1185.0099999999993</v>
      </c>
    </row>
    <row r="1844" spans="2:5" x14ac:dyDescent="0.3">
      <c r="B1844">
        <v>14207</v>
      </c>
      <c r="C1844">
        <v>687</v>
      </c>
      <c r="D1844">
        <v>1</v>
      </c>
      <c r="E1844">
        <v>157.80000000000001</v>
      </c>
    </row>
    <row r="1845" spans="2:5" x14ac:dyDescent="0.3">
      <c r="B1845">
        <v>14208</v>
      </c>
      <c r="C1845">
        <v>94</v>
      </c>
      <c r="D1845">
        <v>2</v>
      </c>
      <c r="E1845">
        <v>567.04999999999973</v>
      </c>
    </row>
    <row r="1846" spans="2:5" x14ac:dyDescent="0.3">
      <c r="B1846">
        <v>14209</v>
      </c>
      <c r="C1846">
        <v>10</v>
      </c>
      <c r="D1846">
        <v>15</v>
      </c>
      <c r="E1846">
        <v>4993.2700000000168</v>
      </c>
    </row>
    <row r="1847" spans="2:5" x14ac:dyDescent="0.3">
      <c r="B1847">
        <v>14210</v>
      </c>
      <c r="C1847">
        <v>105</v>
      </c>
      <c r="D1847">
        <v>16</v>
      </c>
      <c r="E1847">
        <v>5861.5200000000168</v>
      </c>
    </row>
    <row r="1848" spans="2:5" x14ac:dyDescent="0.3">
      <c r="B1848">
        <v>14211</v>
      </c>
      <c r="C1848">
        <v>53</v>
      </c>
      <c r="D1848">
        <v>18</v>
      </c>
      <c r="E1848">
        <v>4402.2900000000145</v>
      </c>
    </row>
    <row r="1849" spans="2:5" x14ac:dyDescent="0.3">
      <c r="B1849">
        <v>14212</v>
      </c>
      <c r="C1849">
        <v>89</v>
      </c>
      <c r="D1849">
        <v>2</v>
      </c>
      <c r="E1849">
        <v>2190.14</v>
      </c>
    </row>
    <row r="1850" spans="2:5" x14ac:dyDescent="0.3">
      <c r="B1850">
        <v>14213</v>
      </c>
      <c r="C1850">
        <v>404</v>
      </c>
      <c r="D1850">
        <v>1</v>
      </c>
      <c r="E1850">
        <v>1192.2</v>
      </c>
    </row>
    <row r="1851" spans="2:5" x14ac:dyDescent="0.3">
      <c r="B1851">
        <v>14214</v>
      </c>
      <c r="C1851">
        <v>30</v>
      </c>
      <c r="D1851">
        <v>5</v>
      </c>
      <c r="E1851">
        <v>1004.379999999999</v>
      </c>
    </row>
    <row r="1852" spans="2:5" x14ac:dyDescent="0.3">
      <c r="B1852">
        <v>14215</v>
      </c>
      <c r="C1852">
        <v>11</v>
      </c>
      <c r="D1852">
        <v>9</v>
      </c>
      <c r="E1852">
        <v>3416.3299999999958</v>
      </c>
    </row>
    <row r="1853" spans="2:5" x14ac:dyDescent="0.3">
      <c r="B1853">
        <v>14216</v>
      </c>
      <c r="C1853">
        <v>3</v>
      </c>
      <c r="D1853">
        <v>5</v>
      </c>
      <c r="E1853">
        <v>2150.0399999999995</v>
      </c>
    </row>
    <row r="1854" spans="2:5" x14ac:dyDescent="0.3">
      <c r="B1854">
        <v>14217</v>
      </c>
      <c r="C1854">
        <v>1</v>
      </c>
      <c r="D1854">
        <v>23</v>
      </c>
      <c r="E1854">
        <v>3416.8900000000108</v>
      </c>
    </row>
    <row r="1855" spans="2:5" x14ac:dyDescent="0.3">
      <c r="B1855">
        <v>14218</v>
      </c>
      <c r="C1855">
        <v>42</v>
      </c>
      <c r="D1855">
        <v>1</v>
      </c>
      <c r="E1855">
        <v>169.48000000000002</v>
      </c>
    </row>
    <row r="1856" spans="2:5" x14ac:dyDescent="0.3">
      <c r="B1856">
        <v>14219</v>
      </c>
      <c r="C1856">
        <v>4</v>
      </c>
      <c r="D1856">
        <v>3</v>
      </c>
      <c r="E1856">
        <v>633.83000000000072</v>
      </c>
    </row>
    <row r="1857" spans="2:5" x14ac:dyDescent="0.3">
      <c r="B1857">
        <v>14220</v>
      </c>
      <c r="C1857">
        <v>247</v>
      </c>
      <c r="D1857">
        <v>4</v>
      </c>
      <c r="E1857">
        <v>1515</v>
      </c>
    </row>
    <row r="1858" spans="2:5" x14ac:dyDescent="0.3">
      <c r="B1858">
        <v>14221</v>
      </c>
      <c r="C1858">
        <v>42</v>
      </c>
      <c r="D1858">
        <v>17</v>
      </c>
      <c r="E1858">
        <v>6517.4900000000098</v>
      </c>
    </row>
    <row r="1859" spans="2:5" x14ac:dyDescent="0.3">
      <c r="B1859">
        <v>14222</v>
      </c>
      <c r="C1859">
        <v>177</v>
      </c>
      <c r="D1859">
        <v>1</v>
      </c>
      <c r="E1859">
        <v>683.16999999999928</v>
      </c>
    </row>
    <row r="1860" spans="2:5" x14ac:dyDescent="0.3">
      <c r="B1860">
        <v>14223</v>
      </c>
      <c r="C1860">
        <v>92</v>
      </c>
      <c r="D1860">
        <v>3</v>
      </c>
      <c r="E1860">
        <v>991.12999999999931</v>
      </c>
    </row>
    <row r="1861" spans="2:5" x14ac:dyDescent="0.3">
      <c r="B1861">
        <v>14224</v>
      </c>
      <c r="C1861">
        <v>110</v>
      </c>
      <c r="D1861">
        <v>9</v>
      </c>
      <c r="E1861">
        <v>1897.9000000000074</v>
      </c>
    </row>
    <row r="1862" spans="2:5" x14ac:dyDescent="0.3">
      <c r="B1862">
        <v>14225</v>
      </c>
      <c r="C1862">
        <v>434</v>
      </c>
      <c r="D1862">
        <v>4</v>
      </c>
      <c r="E1862">
        <v>2037.0199999999982</v>
      </c>
    </row>
    <row r="1863" spans="2:5" x14ac:dyDescent="0.3">
      <c r="B1863">
        <v>14226</v>
      </c>
      <c r="C1863">
        <v>28</v>
      </c>
      <c r="D1863">
        <v>6</v>
      </c>
      <c r="E1863">
        <v>3002.5300000000025</v>
      </c>
    </row>
    <row r="1864" spans="2:5" x14ac:dyDescent="0.3">
      <c r="B1864">
        <v>14227</v>
      </c>
      <c r="C1864">
        <v>26</v>
      </c>
      <c r="D1864">
        <v>15</v>
      </c>
      <c r="E1864">
        <v>6368.7099999999737</v>
      </c>
    </row>
    <row r="1865" spans="2:5" x14ac:dyDescent="0.3">
      <c r="B1865">
        <v>14228</v>
      </c>
      <c r="C1865">
        <v>437</v>
      </c>
      <c r="D1865">
        <v>3</v>
      </c>
      <c r="E1865">
        <v>745.50000000000011</v>
      </c>
    </row>
    <row r="1866" spans="2:5" x14ac:dyDescent="0.3">
      <c r="B1866">
        <v>14229</v>
      </c>
      <c r="C1866">
        <v>51</v>
      </c>
      <c r="D1866">
        <v>7</v>
      </c>
      <c r="E1866">
        <v>2594.0400000000004</v>
      </c>
    </row>
    <row r="1867" spans="2:5" x14ac:dyDescent="0.3">
      <c r="B1867">
        <v>14230</v>
      </c>
      <c r="C1867">
        <v>435</v>
      </c>
      <c r="D1867">
        <v>3</v>
      </c>
      <c r="E1867">
        <v>979.7999999999995</v>
      </c>
    </row>
    <row r="1868" spans="2:5" x14ac:dyDescent="0.3">
      <c r="B1868">
        <v>14231</v>
      </c>
      <c r="C1868">
        <v>183</v>
      </c>
      <c r="D1868">
        <v>4</v>
      </c>
      <c r="E1868">
        <v>1235.6199999999997</v>
      </c>
    </row>
    <row r="1869" spans="2:5" x14ac:dyDescent="0.3">
      <c r="B1869">
        <v>14232</v>
      </c>
      <c r="C1869">
        <v>42</v>
      </c>
      <c r="D1869">
        <v>5</v>
      </c>
      <c r="E1869">
        <v>2048.0700000000052</v>
      </c>
    </row>
    <row r="1870" spans="2:5" x14ac:dyDescent="0.3">
      <c r="B1870">
        <v>14233</v>
      </c>
      <c r="C1870">
        <v>49</v>
      </c>
      <c r="D1870">
        <v>7</v>
      </c>
      <c r="E1870">
        <v>2904.2699999999968</v>
      </c>
    </row>
    <row r="1871" spans="2:5" x14ac:dyDescent="0.3">
      <c r="B1871">
        <v>14234</v>
      </c>
      <c r="C1871">
        <v>22</v>
      </c>
      <c r="D1871">
        <v>4</v>
      </c>
      <c r="E1871">
        <v>775.46000000000276</v>
      </c>
    </row>
    <row r="1872" spans="2:5" x14ac:dyDescent="0.3">
      <c r="B1872">
        <v>14235</v>
      </c>
      <c r="C1872">
        <v>75</v>
      </c>
      <c r="D1872">
        <v>9</v>
      </c>
      <c r="E1872">
        <v>4717.9899999999916</v>
      </c>
    </row>
    <row r="1873" spans="2:5" x14ac:dyDescent="0.3">
      <c r="B1873">
        <v>14236</v>
      </c>
      <c r="C1873">
        <v>80</v>
      </c>
      <c r="D1873">
        <v>5</v>
      </c>
      <c r="E1873">
        <v>1744.6399999999996</v>
      </c>
    </row>
    <row r="1874" spans="2:5" x14ac:dyDescent="0.3">
      <c r="B1874">
        <v>14237</v>
      </c>
      <c r="C1874">
        <v>373</v>
      </c>
      <c r="D1874">
        <v>2</v>
      </c>
      <c r="E1874">
        <v>632.13999999999976</v>
      </c>
    </row>
    <row r="1875" spans="2:5" x14ac:dyDescent="0.3">
      <c r="B1875">
        <v>14238</v>
      </c>
      <c r="C1875">
        <v>326</v>
      </c>
      <c r="D1875">
        <v>3</v>
      </c>
      <c r="E1875">
        <v>434.22999999999996</v>
      </c>
    </row>
    <row r="1876" spans="2:5" x14ac:dyDescent="0.3">
      <c r="B1876">
        <v>14239</v>
      </c>
      <c r="C1876">
        <v>43</v>
      </c>
      <c r="D1876">
        <v>21</v>
      </c>
      <c r="E1876">
        <v>4263.1700000000146</v>
      </c>
    </row>
    <row r="1877" spans="2:5" x14ac:dyDescent="0.3">
      <c r="B1877">
        <v>14240</v>
      </c>
      <c r="C1877">
        <v>30</v>
      </c>
      <c r="D1877">
        <v>3</v>
      </c>
      <c r="E1877">
        <v>1247.4900000000002</v>
      </c>
    </row>
    <row r="1878" spans="2:5" x14ac:dyDescent="0.3">
      <c r="B1878">
        <v>14241</v>
      </c>
      <c r="C1878">
        <v>183</v>
      </c>
      <c r="D1878">
        <v>2</v>
      </c>
      <c r="E1878">
        <v>333.69999999999987</v>
      </c>
    </row>
    <row r="1879" spans="2:5" x14ac:dyDescent="0.3">
      <c r="B1879">
        <v>14242</v>
      </c>
      <c r="C1879">
        <v>234</v>
      </c>
      <c r="D1879">
        <v>2</v>
      </c>
      <c r="E1879">
        <v>280.55000000000007</v>
      </c>
    </row>
    <row r="1880" spans="2:5" x14ac:dyDescent="0.3">
      <c r="B1880">
        <v>14243</v>
      </c>
      <c r="C1880">
        <v>8</v>
      </c>
      <c r="D1880">
        <v>17</v>
      </c>
      <c r="E1880">
        <v>7431.0499999999884</v>
      </c>
    </row>
    <row r="1881" spans="2:5" x14ac:dyDescent="0.3">
      <c r="B1881">
        <v>14244</v>
      </c>
      <c r="C1881">
        <v>660</v>
      </c>
      <c r="D1881">
        <v>1</v>
      </c>
      <c r="E1881">
        <v>366.42000000000007</v>
      </c>
    </row>
    <row r="1882" spans="2:5" x14ac:dyDescent="0.3">
      <c r="B1882">
        <v>14245</v>
      </c>
      <c r="C1882">
        <v>219</v>
      </c>
      <c r="D1882">
        <v>2</v>
      </c>
      <c r="E1882">
        <v>1693.4500000000016</v>
      </c>
    </row>
    <row r="1883" spans="2:5" x14ac:dyDescent="0.3">
      <c r="B1883">
        <v>14246</v>
      </c>
      <c r="C1883">
        <v>110</v>
      </c>
      <c r="D1883">
        <v>3</v>
      </c>
      <c r="E1883">
        <v>1474.0599999999986</v>
      </c>
    </row>
    <row r="1884" spans="2:5" x14ac:dyDescent="0.3">
      <c r="B1884">
        <v>14247</v>
      </c>
      <c r="C1884">
        <v>278</v>
      </c>
      <c r="D1884">
        <v>5</v>
      </c>
      <c r="E1884">
        <v>772.65999999999951</v>
      </c>
    </row>
    <row r="1885" spans="2:5" x14ac:dyDescent="0.3">
      <c r="B1885">
        <v>14248</v>
      </c>
      <c r="C1885">
        <v>318</v>
      </c>
      <c r="D1885">
        <v>3</v>
      </c>
      <c r="E1885">
        <v>1032.9499999999994</v>
      </c>
    </row>
    <row r="1886" spans="2:5" x14ac:dyDescent="0.3">
      <c r="B1886">
        <v>14249</v>
      </c>
      <c r="C1886">
        <v>410</v>
      </c>
      <c r="D1886">
        <v>12</v>
      </c>
      <c r="E1886">
        <v>5625.4609999999684</v>
      </c>
    </row>
    <row r="1887" spans="2:5" x14ac:dyDescent="0.3">
      <c r="B1887">
        <v>14250</v>
      </c>
      <c r="C1887">
        <v>7</v>
      </c>
      <c r="D1887">
        <v>3</v>
      </c>
      <c r="E1887">
        <v>1904.0499999999968</v>
      </c>
    </row>
    <row r="1888" spans="2:5" x14ac:dyDescent="0.3">
      <c r="B1888">
        <v>14251</v>
      </c>
      <c r="C1888">
        <v>1</v>
      </c>
      <c r="D1888">
        <v>5</v>
      </c>
      <c r="E1888">
        <v>2879.7000000000035</v>
      </c>
    </row>
    <row r="1889" spans="2:5" x14ac:dyDescent="0.3">
      <c r="B1889">
        <v>14252</v>
      </c>
      <c r="C1889">
        <v>381</v>
      </c>
      <c r="D1889">
        <v>1</v>
      </c>
      <c r="E1889">
        <v>350.98999999999995</v>
      </c>
    </row>
    <row r="1890" spans="2:5" x14ac:dyDescent="0.3">
      <c r="B1890">
        <v>14253</v>
      </c>
      <c r="C1890">
        <v>493</v>
      </c>
      <c r="D1890">
        <v>2</v>
      </c>
      <c r="E1890">
        <v>363.40000000000009</v>
      </c>
    </row>
    <row r="1891" spans="2:5" x14ac:dyDescent="0.3">
      <c r="B1891">
        <v>14254</v>
      </c>
      <c r="C1891">
        <v>432</v>
      </c>
      <c r="D1891">
        <v>1</v>
      </c>
      <c r="E1891">
        <v>601.0300000000002</v>
      </c>
    </row>
    <row r="1892" spans="2:5" x14ac:dyDescent="0.3">
      <c r="B1892">
        <v>14255</v>
      </c>
      <c r="C1892">
        <v>546</v>
      </c>
      <c r="D1892">
        <v>1</v>
      </c>
      <c r="E1892">
        <v>1000.63</v>
      </c>
    </row>
    <row r="1893" spans="2:5" x14ac:dyDescent="0.3">
      <c r="B1893">
        <v>14256</v>
      </c>
      <c r="C1893">
        <v>260</v>
      </c>
      <c r="D1893">
        <v>5</v>
      </c>
      <c r="E1893">
        <v>2473.9899999999921</v>
      </c>
    </row>
    <row r="1894" spans="2:5" x14ac:dyDescent="0.3">
      <c r="B1894">
        <v>14257</v>
      </c>
      <c r="C1894">
        <v>64</v>
      </c>
      <c r="D1894">
        <v>9</v>
      </c>
      <c r="E1894">
        <v>5954.4499999999734</v>
      </c>
    </row>
    <row r="1895" spans="2:5" x14ac:dyDescent="0.3">
      <c r="B1895">
        <v>14258</v>
      </c>
      <c r="C1895">
        <v>9</v>
      </c>
      <c r="D1895">
        <v>25</v>
      </c>
      <c r="E1895">
        <v>32051.339999999895</v>
      </c>
    </row>
    <row r="1896" spans="2:5" x14ac:dyDescent="0.3">
      <c r="B1896">
        <v>14259</v>
      </c>
      <c r="C1896">
        <v>141</v>
      </c>
      <c r="D1896">
        <v>1</v>
      </c>
      <c r="E1896">
        <v>120</v>
      </c>
    </row>
    <row r="1897" spans="2:5" x14ac:dyDescent="0.3">
      <c r="B1897">
        <v>14260</v>
      </c>
      <c r="C1897">
        <v>471</v>
      </c>
      <c r="D1897">
        <v>3</v>
      </c>
      <c r="E1897">
        <v>824.27999999999952</v>
      </c>
    </row>
    <row r="1898" spans="2:5" x14ac:dyDescent="0.3">
      <c r="B1898">
        <v>14261</v>
      </c>
      <c r="C1898">
        <v>50</v>
      </c>
      <c r="D1898">
        <v>2</v>
      </c>
      <c r="E1898">
        <v>1163.4499999999987</v>
      </c>
    </row>
    <row r="1899" spans="2:5" x14ac:dyDescent="0.3">
      <c r="B1899">
        <v>14262</v>
      </c>
      <c r="C1899">
        <v>8</v>
      </c>
      <c r="D1899">
        <v>8</v>
      </c>
      <c r="E1899">
        <v>2618.2299999999982</v>
      </c>
    </row>
    <row r="1900" spans="2:5" x14ac:dyDescent="0.3">
      <c r="B1900">
        <v>14263</v>
      </c>
      <c r="C1900">
        <v>423</v>
      </c>
      <c r="D1900">
        <v>1</v>
      </c>
      <c r="E1900">
        <v>322.93000000000018</v>
      </c>
    </row>
    <row r="1901" spans="2:5" x14ac:dyDescent="0.3">
      <c r="B1901">
        <v>14264</v>
      </c>
      <c r="C1901">
        <v>154</v>
      </c>
      <c r="D1901">
        <v>6</v>
      </c>
      <c r="E1901">
        <v>1517.3600000000001</v>
      </c>
    </row>
    <row r="1902" spans="2:5" x14ac:dyDescent="0.3">
      <c r="B1902">
        <v>14265</v>
      </c>
      <c r="C1902">
        <v>109</v>
      </c>
      <c r="D1902">
        <v>4</v>
      </c>
      <c r="E1902">
        <v>1373.3500000000015</v>
      </c>
    </row>
    <row r="1903" spans="2:5" x14ac:dyDescent="0.3">
      <c r="B1903">
        <v>14266</v>
      </c>
      <c r="C1903">
        <v>428</v>
      </c>
      <c r="D1903">
        <v>1</v>
      </c>
      <c r="E1903">
        <v>40.56</v>
      </c>
    </row>
    <row r="1904" spans="2:5" x14ac:dyDescent="0.3">
      <c r="B1904">
        <v>14267</v>
      </c>
      <c r="C1904">
        <v>162</v>
      </c>
      <c r="D1904">
        <v>3</v>
      </c>
      <c r="E1904">
        <v>1516.24</v>
      </c>
    </row>
    <row r="1905" spans="2:5" x14ac:dyDescent="0.3">
      <c r="B1905">
        <v>14268</v>
      </c>
      <c r="C1905">
        <v>470</v>
      </c>
      <c r="D1905">
        <v>1</v>
      </c>
      <c r="E1905">
        <v>354.85000000000014</v>
      </c>
    </row>
    <row r="1906" spans="2:5" x14ac:dyDescent="0.3">
      <c r="B1906">
        <v>14269</v>
      </c>
      <c r="C1906">
        <v>439</v>
      </c>
      <c r="D1906">
        <v>1</v>
      </c>
      <c r="E1906">
        <v>295.7299999999999</v>
      </c>
    </row>
    <row r="1907" spans="2:5" x14ac:dyDescent="0.3">
      <c r="B1907">
        <v>14270</v>
      </c>
      <c r="C1907">
        <v>331</v>
      </c>
      <c r="D1907">
        <v>1</v>
      </c>
      <c r="E1907">
        <v>492.64999999999975</v>
      </c>
    </row>
    <row r="1908" spans="2:5" x14ac:dyDescent="0.3">
      <c r="B1908">
        <v>14271</v>
      </c>
      <c r="C1908">
        <v>225</v>
      </c>
      <c r="D1908">
        <v>2</v>
      </c>
      <c r="E1908">
        <v>219.13000000000005</v>
      </c>
    </row>
    <row r="1909" spans="2:5" x14ac:dyDescent="0.3">
      <c r="B1909">
        <v>14272</v>
      </c>
      <c r="C1909">
        <v>73</v>
      </c>
      <c r="D1909">
        <v>4</v>
      </c>
      <c r="E1909">
        <v>920.80999999999926</v>
      </c>
    </row>
    <row r="1910" spans="2:5" x14ac:dyDescent="0.3">
      <c r="B1910">
        <v>14273</v>
      </c>
      <c r="C1910">
        <v>51</v>
      </c>
      <c r="D1910">
        <v>4</v>
      </c>
      <c r="E1910">
        <v>559.9699999999998</v>
      </c>
    </row>
    <row r="1911" spans="2:5" x14ac:dyDescent="0.3">
      <c r="B1911">
        <v>14274</v>
      </c>
      <c r="C1911">
        <v>686</v>
      </c>
      <c r="D1911">
        <v>1</v>
      </c>
      <c r="E1911">
        <v>256.59999999999997</v>
      </c>
    </row>
    <row r="1912" spans="2:5" x14ac:dyDescent="0.3">
      <c r="B1912">
        <v>14275</v>
      </c>
      <c r="C1912">
        <v>395</v>
      </c>
      <c r="D1912">
        <v>6</v>
      </c>
      <c r="E1912">
        <v>1189.3800000000003</v>
      </c>
    </row>
    <row r="1913" spans="2:5" x14ac:dyDescent="0.3">
      <c r="B1913">
        <v>14276</v>
      </c>
      <c r="C1913">
        <v>98</v>
      </c>
      <c r="D1913">
        <v>7</v>
      </c>
      <c r="E1913">
        <v>2102.6799999999948</v>
      </c>
    </row>
    <row r="1914" spans="2:5" x14ac:dyDescent="0.3">
      <c r="B1914">
        <v>14277</v>
      </c>
      <c r="C1914">
        <v>15</v>
      </c>
      <c r="D1914">
        <v>9</v>
      </c>
      <c r="E1914">
        <v>17225.809999999874</v>
      </c>
    </row>
    <row r="1915" spans="2:5" x14ac:dyDescent="0.3">
      <c r="B1915">
        <v>14278</v>
      </c>
      <c r="C1915">
        <v>409</v>
      </c>
      <c r="D1915">
        <v>1</v>
      </c>
      <c r="E1915">
        <v>205.82999999999996</v>
      </c>
    </row>
    <row r="1916" spans="2:5" x14ac:dyDescent="0.3">
      <c r="B1916">
        <v>14279</v>
      </c>
      <c r="C1916">
        <v>520</v>
      </c>
      <c r="D1916">
        <v>2</v>
      </c>
      <c r="E1916">
        <v>191.86</v>
      </c>
    </row>
    <row r="1917" spans="2:5" x14ac:dyDescent="0.3">
      <c r="B1917">
        <v>14280</v>
      </c>
      <c r="C1917">
        <v>196</v>
      </c>
      <c r="D1917">
        <v>1</v>
      </c>
      <c r="E1917">
        <v>134.04</v>
      </c>
    </row>
    <row r="1918" spans="2:5" x14ac:dyDescent="0.3">
      <c r="B1918">
        <v>14281</v>
      </c>
      <c r="C1918">
        <v>408</v>
      </c>
      <c r="D1918">
        <v>1</v>
      </c>
      <c r="E1918">
        <v>245.15000000000003</v>
      </c>
    </row>
    <row r="1919" spans="2:5" x14ac:dyDescent="0.3">
      <c r="B1919">
        <v>14282</v>
      </c>
      <c r="C1919">
        <v>3</v>
      </c>
      <c r="D1919">
        <v>25</v>
      </c>
      <c r="E1919">
        <v>7849.6599999999653</v>
      </c>
    </row>
    <row r="1920" spans="2:5" x14ac:dyDescent="0.3">
      <c r="B1920">
        <v>14283</v>
      </c>
      <c r="C1920">
        <v>463</v>
      </c>
      <c r="D1920">
        <v>4</v>
      </c>
      <c r="E1920">
        <v>628.43999999999971</v>
      </c>
    </row>
    <row r="1921" spans="2:5" x14ac:dyDescent="0.3">
      <c r="B1921">
        <v>14284</v>
      </c>
      <c r="C1921">
        <v>30</v>
      </c>
      <c r="D1921">
        <v>3</v>
      </c>
      <c r="E1921">
        <v>1299.6499999999994</v>
      </c>
    </row>
    <row r="1922" spans="2:5" x14ac:dyDescent="0.3">
      <c r="B1922">
        <v>14285</v>
      </c>
      <c r="C1922">
        <v>21</v>
      </c>
      <c r="D1922">
        <v>8</v>
      </c>
      <c r="E1922">
        <v>3284.4200000000037</v>
      </c>
    </row>
    <row r="1923" spans="2:5" x14ac:dyDescent="0.3">
      <c r="B1923">
        <v>14286</v>
      </c>
      <c r="C1923">
        <v>23</v>
      </c>
      <c r="D1923">
        <v>7</v>
      </c>
      <c r="E1923">
        <v>8479.7599999998929</v>
      </c>
    </row>
    <row r="1924" spans="2:5" x14ac:dyDescent="0.3">
      <c r="B1924">
        <v>14287</v>
      </c>
      <c r="C1924">
        <v>8</v>
      </c>
      <c r="D1924">
        <v>3</v>
      </c>
      <c r="E1924">
        <v>176.63</v>
      </c>
    </row>
    <row r="1925" spans="2:5" x14ac:dyDescent="0.3">
      <c r="B1925">
        <v>14288</v>
      </c>
      <c r="C1925">
        <v>213</v>
      </c>
      <c r="D1925">
        <v>1</v>
      </c>
      <c r="E1925">
        <v>426.60000000000014</v>
      </c>
    </row>
    <row r="1926" spans="2:5" x14ac:dyDescent="0.3">
      <c r="B1926">
        <v>14289</v>
      </c>
      <c r="C1926">
        <v>8</v>
      </c>
      <c r="D1926">
        <v>6</v>
      </c>
      <c r="E1926">
        <v>911.25999999999988</v>
      </c>
    </row>
    <row r="1927" spans="2:5" x14ac:dyDescent="0.3">
      <c r="B1927">
        <v>14290</v>
      </c>
      <c r="C1927">
        <v>11</v>
      </c>
      <c r="D1927">
        <v>8</v>
      </c>
      <c r="E1927">
        <v>4516.5600000000113</v>
      </c>
    </row>
    <row r="1928" spans="2:5" x14ac:dyDescent="0.3">
      <c r="B1928">
        <v>14291</v>
      </c>
      <c r="C1928">
        <v>1</v>
      </c>
      <c r="D1928">
        <v>23</v>
      </c>
      <c r="E1928">
        <v>7904.100000000064</v>
      </c>
    </row>
    <row r="1929" spans="2:5" x14ac:dyDescent="0.3">
      <c r="B1929">
        <v>14292</v>
      </c>
      <c r="C1929">
        <v>7</v>
      </c>
      <c r="D1929">
        <v>16</v>
      </c>
      <c r="E1929">
        <v>9226.25</v>
      </c>
    </row>
    <row r="1930" spans="2:5" x14ac:dyDescent="0.3">
      <c r="B1930">
        <v>14293</v>
      </c>
      <c r="C1930">
        <v>3</v>
      </c>
      <c r="D1930">
        <v>9</v>
      </c>
      <c r="E1930">
        <v>3267.9299999999967</v>
      </c>
    </row>
    <row r="1931" spans="2:5" x14ac:dyDescent="0.3">
      <c r="B1931">
        <v>14294</v>
      </c>
      <c r="C1931">
        <v>407</v>
      </c>
      <c r="D1931">
        <v>1</v>
      </c>
      <c r="E1931">
        <v>375.34000000000009</v>
      </c>
    </row>
    <row r="1932" spans="2:5" x14ac:dyDescent="0.3">
      <c r="B1932">
        <v>14295</v>
      </c>
      <c r="C1932">
        <v>40</v>
      </c>
      <c r="D1932">
        <v>5</v>
      </c>
      <c r="E1932">
        <v>2362.9100000000026</v>
      </c>
    </row>
    <row r="1933" spans="2:5" x14ac:dyDescent="0.3">
      <c r="B1933">
        <v>14296</v>
      </c>
      <c r="C1933">
        <v>421</v>
      </c>
      <c r="D1933">
        <v>2</v>
      </c>
      <c r="E1933">
        <v>456.39999999999975</v>
      </c>
    </row>
    <row r="1934" spans="2:5" x14ac:dyDescent="0.3">
      <c r="B1934">
        <v>14297</v>
      </c>
      <c r="C1934">
        <v>17</v>
      </c>
      <c r="D1934">
        <v>4</v>
      </c>
      <c r="E1934">
        <v>1305.3300000000013</v>
      </c>
    </row>
    <row r="1935" spans="2:5" x14ac:dyDescent="0.3">
      <c r="B1935">
        <v>14298</v>
      </c>
      <c r="C1935">
        <v>8</v>
      </c>
      <c r="D1935">
        <v>82</v>
      </c>
      <c r="E1935">
        <v>91194.490000003687</v>
      </c>
    </row>
    <row r="1936" spans="2:5" x14ac:dyDescent="0.3">
      <c r="B1936">
        <v>14299</v>
      </c>
      <c r="C1936">
        <v>8</v>
      </c>
      <c r="D1936">
        <v>27</v>
      </c>
      <c r="E1936">
        <v>14499.490000000125</v>
      </c>
    </row>
    <row r="1937" spans="2:5" x14ac:dyDescent="0.3">
      <c r="B1937">
        <v>14300</v>
      </c>
      <c r="C1937">
        <v>18</v>
      </c>
      <c r="D1937">
        <v>1</v>
      </c>
      <c r="E1937">
        <v>43.20000000000001</v>
      </c>
    </row>
    <row r="1938" spans="2:5" x14ac:dyDescent="0.3">
      <c r="B1938">
        <v>14301</v>
      </c>
      <c r="C1938">
        <v>117</v>
      </c>
      <c r="D1938">
        <v>4</v>
      </c>
      <c r="E1938">
        <v>1992.1799999999973</v>
      </c>
    </row>
    <row r="1939" spans="2:5" x14ac:dyDescent="0.3">
      <c r="B1939">
        <v>14302</v>
      </c>
      <c r="C1939">
        <v>430</v>
      </c>
      <c r="D1939">
        <v>3</v>
      </c>
      <c r="E1939">
        <v>742.9000000000002</v>
      </c>
    </row>
    <row r="1940" spans="2:5" x14ac:dyDescent="0.3">
      <c r="B1940">
        <v>14303</v>
      </c>
      <c r="C1940">
        <v>407</v>
      </c>
      <c r="D1940">
        <v>2</v>
      </c>
      <c r="E1940">
        <v>277.94000000000017</v>
      </c>
    </row>
    <row r="1941" spans="2:5" x14ac:dyDescent="0.3">
      <c r="B1941">
        <v>14304</v>
      </c>
      <c r="C1941">
        <v>222</v>
      </c>
      <c r="D1941">
        <v>3</v>
      </c>
      <c r="E1941">
        <v>1725.0099999999991</v>
      </c>
    </row>
    <row r="1942" spans="2:5" x14ac:dyDescent="0.3">
      <c r="B1942">
        <v>14305</v>
      </c>
      <c r="C1942">
        <v>71</v>
      </c>
      <c r="D1942">
        <v>3</v>
      </c>
      <c r="E1942">
        <v>1858.9599999999944</v>
      </c>
    </row>
    <row r="1943" spans="2:5" x14ac:dyDescent="0.3">
      <c r="B1943">
        <v>14306</v>
      </c>
      <c r="C1943">
        <v>51</v>
      </c>
      <c r="D1943">
        <v>6</v>
      </c>
      <c r="E1943">
        <v>3151.3999999999974</v>
      </c>
    </row>
    <row r="1944" spans="2:5" x14ac:dyDescent="0.3">
      <c r="B1944">
        <v>14307</v>
      </c>
      <c r="C1944">
        <v>88</v>
      </c>
      <c r="D1944">
        <v>10</v>
      </c>
      <c r="E1944">
        <v>5071.0300000000225</v>
      </c>
    </row>
    <row r="1945" spans="2:5" x14ac:dyDescent="0.3">
      <c r="B1945">
        <v>14308</v>
      </c>
      <c r="C1945">
        <v>549</v>
      </c>
      <c r="D1945">
        <v>2</v>
      </c>
      <c r="E1945">
        <v>1147.02</v>
      </c>
    </row>
    <row r="1946" spans="2:5" x14ac:dyDescent="0.3">
      <c r="B1946">
        <v>14309</v>
      </c>
      <c r="C1946">
        <v>8</v>
      </c>
      <c r="D1946">
        <v>11</v>
      </c>
      <c r="E1946">
        <v>3780.8100000000136</v>
      </c>
    </row>
    <row r="1947" spans="2:5" x14ac:dyDescent="0.3">
      <c r="B1947">
        <v>14310</v>
      </c>
      <c r="C1947">
        <v>432</v>
      </c>
      <c r="D1947">
        <v>1</v>
      </c>
      <c r="E1947">
        <v>492.10000000000019</v>
      </c>
    </row>
    <row r="1948" spans="2:5" x14ac:dyDescent="0.3">
      <c r="B1948">
        <v>14311</v>
      </c>
      <c r="C1948">
        <v>242</v>
      </c>
      <c r="D1948">
        <v>2</v>
      </c>
      <c r="E1948">
        <v>516.45000000000039</v>
      </c>
    </row>
    <row r="1949" spans="2:5" x14ac:dyDescent="0.3">
      <c r="B1949">
        <v>14312</v>
      </c>
      <c r="C1949">
        <v>46</v>
      </c>
      <c r="D1949">
        <v>11</v>
      </c>
      <c r="E1949">
        <v>3090.2899999999931</v>
      </c>
    </row>
    <row r="1950" spans="2:5" x14ac:dyDescent="0.3">
      <c r="B1950">
        <v>14314</v>
      </c>
      <c r="C1950">
        <v>106</v>
      </c>
      <c r="D1950">
        <v>2</v>
      </c>
      <c r="E1950">
        <v>229.8</v>
      </c>
    </row>
    <row r="1951" spans="2:5" x14ac:dyDescent="0.3">
      <c r="B1951">
        <v>14315</v>
      </c>
      <c r="C1951">
        <v>44</v>
      </c>
      <c r="D1951">
        <v>8</v>
      </c>
      <c r="E1951">
        <v>3197.8200000000056</v>
      </c>
    </row>
    <row r="1952" spans="2:5" x14ac:dyDescent="0.3">
      <c r="B1952">
        <v>14316</v>
      </c>
      <c r="C1952">
        <v>422</v>
      </c>
      <c r="D1952">
        <v>5</v>
      </c>
      <c r="E1952">
        <v>1370.3399999999992</v>
      </c>
    </row>
    <row r="1953" spans="2:5" x14ac:dyDescent="0.3">
      <c r="B1953">
        <v>14317</v>
      </c>
      <c r="C1953">
        <v>64</v>
      </c>
      <c r="D1953">
        <v>1</v>
      </c>
      <c r="E1953">
        <v>508.58</v>
      </c>
    </row>
    <row r="1954" spans="2:5" x14ac:dyDescent="0.3">
      <c r="B1954">
        <v>14318</v>
      </c>
      <c r="C1954">
        <v>460</v>
      </c>
      <c r="D1954">
        <v>1</v>
      </c>
      <c r="E1954">
        <v>158.01999999999998</v>
      </c>
    </row>
    <row r="1955" spans="2:5" x14ac:dyDescent="0.3">
      <c r="B1955">
        <v>14319</v>
      </c>
      <c r="C1955">
        <v>424</v>
      </c>
      <c r="D1955">
        <v>1</v>
      </c>
      <c r="E1955">
        <v>494.85000000000025</v>
      </c>
    </row>
    <row r="1956" spans="2:5" x14ac:dyDescent="0.3">
      <c r="B1956">
        <v>14320</v>
      </c>
      <c r="C1956">
        <v>206</v>
      </c>
      <c r="D1956">
        <v>5</v>
      </c>
      <c r="E1956">
        <v>1346.7499999999998</v>
      </c>
    </row>
    <row r="1957" spans="2:5" x14ac:dyDescent="0.3">
      <c r="B1957">
        <v>14321</v>
      </c>
      <c r="C1957">
        <v>10</v>
      </c>
      <c r="D1957">
        <v>7</v>
      </c>
      <c r="E1957">
        <v>2218.0599999999972</v>
      </c>
    </row>
    <row r="1958" spans="2:5" x14ac:dyDescent="0.3">
      <c r="B1958">
        <v>14322</v>
      </c>
      <c r="C1958">
        <v>429</v>
      </c>
      <c r="D1958">
        <v>4</v>
      </c>
      <c r="E1958">
        <v>474.10000000000008</v>
      </c>
    </row>
    <row r="1959" spans="2:5" x14ac:dyDescent="0.3">
      <c r="B1959">
        <v>14323</v>
      </c>
      <c r="C1959">
        <v>114</v>
      </c>
      <c r="D1959">
        <v>2</v>
      </c>
      <c r="E1959">
        <v>605.06000000000017</v>
      </c>
    </row>
    <row r="1960" spans="2:5" x14ac:dyDescent="0.3">
      <c r="B1960">
        <v>14324</v>
      </c>
      <c r="C1960">
        <v>409</v>
      </c>
      <c r="D1960">
        <v>2</v>
      </c>
      <c r="E1960">
        <v>701.61000000000047</v>
      </c>
    </row>
    <row r="1961" spans="2:5" x14ac:dyDescent="0.3">
      <c r="B1961">
        <v>14325</v>
      </c>
      <c r="C1961">
        <v>569</v>
      </c>
      <c r="D1961">
        <v>1</v>
      </c>
      <c r="E1961">
        <v>245.47999999999996</v>
      </c>
    </row>
    <row r="1962" spans="2:5" x14ac:dyDescent="0.3">
      <c r="B1962">
        <v>14326</v>
      </c>
      <c r="C1962">
        <v>242</v>
      </c>
      <c r="D1962">
        <v>3</v>
      </c>
      <c r="E1962">
        <v>940.98000000000116</v>
      </c>
    </row>
    <row r="1963" spans="2:5" x14ac:dyDescent="0.3">
      <c r="B1963">
        <v>14327</v>
      </c>
      <c r="C1963">
        <v>163</v>
      </c>
      <c r="D1963">
        <v>6</v>
      </c>
      <c r="E1963">
        <v>1894.9299999999953</v>
      </c>
    </row>
    <row r="1964" spans="2:5" x14ac:dyDescent="0.3">
      <c r="B1964">
        <v>14328</v>
      </c>
      <c r="C1964">
        <v>438</v>
      </c>
      <c r="D1964">
        <v>1</v>
      </c>
      <c r="E1964">
        <v>445.05</v>
      </c>
    </row>
    <row r="1965" spans="2:5" x14ac:dyDescent="0.3">
      <c r="B1965">
        <v>14329</v>
      </c>
      <c r="C1965">
        <v>17</v>
      </c>
      <c r="D1965">
        <v>15</v>
      </c>
      <c r="E1965">
        <v>9927.2200000000121</v>
      </c>
    </row>
    <row r="1966" spans="2:5" x14ac:dyDescent="0.3">
      <c r="B1966">
        <v>14330</v>
      </c>
      <c r="C1966">
        <v>623</v>
      </c>
      <c r="D1966">
        <v>1</v>
      </c>
      <c r="E1966">
        <v>200.63000000000005</v>
      </c>
    </row>
    <row r="1967" spans="2:5" x14ac:dyDescent="0.3">
      <c r="B1967">
        <v>14331</v>
      </c>
      <c r="C1967">
        <v>124</v>
      </c>
      <c r="D1967">
        <v>2</v>
      </c>
      <c r="E1967">
        <v>462.65999999999991</v>
      </c>
    </row>
    <row r="1968" spans="2:5" x14ac:dyDescent="0.3">
      <c r="B1968">
        <v>14332</v>
      </c>
      <c r="C1968">
        <v>22</v>
      </c>
      <c r="D1968">
        <v>5</v>
      </c>
      <c r="E1968">
        <v>1943.5099999999984</v>
      </c>
    </row>
    <row r="1969" spans="2:5" x14ac:dyDescent="0.3">
      <c r="B1969">
        <v>14333</v>
      </c>
      <c r="C1969">
        <v>67</v>
      </c>
      <c r="D1969">
        <v>1</v>
      </c>
      <c r="E1969">
        <v>415.19999999999987</v>
      </c>
    </row>
    <row r="1970" spans="2:5" x14ac:dyDescent="0.3">
      <c r="B1970">
        <v>14334</v>
      </c>
      <c r="C1970">
        <v>16</v>
      </c>
      <c r="D1970">
        <v>12</v>
      </c>
      <c r="E1970">
        <v>4318.4799999999868</v>
      </c>
    </row>
    <row r="1971" spans="2:5" x14ac:dyDescent="0.3">
      <c r="B1971">
        <v>14335</v>
      </c>
      <c r="C1971">
        <v>16</v>
      </c>
      <c r="D1971">
        <v>2</v>
      </c>
      <c r="E1971">
        <v>468.25999999999937</v>
      </c>
    </row>
    <row r="1972" spans="2:5" x14ac:dyDescent="0.3">
      <c r="B1972">
        <v>14336</v>
      </c>
      <c r="C1972">
        <v>16</v>
      </c>
      <c r="D1972">
        <v>4</v>
      </c>
      <c r="E1972">
        <v>1614.9100000000026</v>
      </c>
    </row>
    <row r="1973" spans="2:5" x14ac:dyDescent="0.3">
      <c r="B1973">
        <v>14338</v>
      </c>
      <c r="C1973">
        <v>161</v>
      </c>
      <c r="D1973">
        <v>3</v>
      </c>
      <c r="E1973">
        <v>928.09999999999911</v>
      </c>
    </row>
    <row r="1974" spans="2:5" x14ac:dyDescent="0.3">
      <c r="B1974">
        <v>14339</v>
      </c>
      <c r="C1974">
        <v>242</v>
      </c>
      <c r="D1974">
        <v>2</v>
      </c>
      <c r="E1974">
        <v>620.27000000000032</v>
      </c>
    </row>
    <row r="1975" spans="2:5" x14ac:dyDescent="0.3">
      <c r="B1975">
        <v>14340</v>
      </c>
      <c r="C1975">
        <v>218</v>
      </c>
      <c r="D1975">
        <v>1</v>
      </c>
      <c r="E1975">
        <v>134.70000000000002</v>
      </c>
    </row>
    <row r="1976" spans="2:5" x14ac:dyDescent="0.3">
      <c r="B1976">
        <v>14341</v>
      </c>
      <c r="C1976">
        <v>45</v>
      </c>
      <c r="D1976">
        <v>18</v>
      </c>
      <c r="E1976">
        <v>4467.3199999999879</v>
      </c>
    </row>
    <row r="1977" spans="2:5" x14ac:dyDescent="0.3">
      <c r="B1977">
        <v>14342</v>
      </c>
      <c r="C1977">
        <v>21</v>
      </c>
      <c r="D1977">
        <v>6</v>
      </c>
      <c r="E1977">
        <v>918.43999999999949</v>
      </c>
    </row>
    <row r="1978" spans="2:5" x14ac:dyDescent="0.3">
      <c r="B1978">
        <v>14343</v>
      </c>
      <c r="C1978">
        <v>421</v>
      </c>
      <c r="D1978">
        <v>4</v>
      </c>
      <c r="E1978">
        <v>1088.9100000000021</v>
      </c>
    </row>
    <row r="1979" spans="2:5" x14ac:dyDescent="0.3">
      <c r="B1979">
        <v>14344</v>
      </c>
      <c r="C1979">
        <v>127</v>
      </c>
      <c r="D1979">
        <v>20</v>
      </c>
      <c r="E1979">
        <v>3333.6999999999889</v>
      </c>
    </row>
    <row r="1980" spans="2:5" x14ac:dyDescent="0.3">
      <c r="B1980">
        <v>14345</v>
      </c>
      <c r="C1980">
        <v>38</v>
      </c>
      <c r="D1980">
        <v>1</v>
      </c>
      <c r="E1980">
        <v>108.98</v>
      </c>
    </row>
    <row r="1981" spans="2:5" x14ac:dyDescent="0.3">
      <c r="B1981">
        <v>14346</v>
      </c>
      <c r="C1981">
        <v>120</v>
      </c>
      <c r="D1981">
        <v>5</v>
      </c>
      <c r="E1981">
        <v>2315.7499999999995</v>
      </c>
    </row>
    <row r="1982" spans="2:5" x14ac:dyDescent="0.3">
      <c r="B1982">
        <v>14347</v>
      </c>
      <c r="C1982">
        <v>736</v>
      </c>
      <c r="D1982">
        <v>1</v>
      </c>
      <c r="E1982">
        <v>82.600000000000009</v>
      </c>
    </row>
    <row r="1983" spans="2:5" x14ac:dyDescent="0.3">
      <c r="B1983">
        <v>14348</v>
      </c>
      <c r="C1983">
        <v>260</v>
      </c>
      <c r="D1983">
        <v>1</v>
      </c>
      <c r="E1983">
        <v>409.56999999999994</v>
      </c>
    </row>
    <row r="1984" spans="2:5" x14ac:dyDescent="0.3">
      <c r="B1984">
        <v>14349</v>
      </c>
      <c r="C1984">
        <v>10</v>
      </c>
      <c r="D1984">
        <v>1</v>
      </c>
      <c r="E1984">
        <v>133.5</v>
      </c>
    </row>
    <row r="1985" spans="2:5" x14ac:dyDescent="0.3">
      <c r="B1985">
        <v>14350</v>
      </c>
      <c r="C1985">
        <v>274</v>
      </c>
      <c r="D1985">
        <v>3</v>
      </c>
      <c r="E1985">
        <v>972.02999999999929</v>
      </c>
    </row>
    <row r="1986" spans="2:5" x14ac:dyDescent="0.3">
      <c r="B1986">
        <v>14351</v>
      </c>
      <c r="C1986">
        <v>164</v>
      </c>
      <c r="D1986">
        <v>1</v>
      </c>
      <c r="E1986">
        <v>51</v>
      </c>
    </row>
    <row r="1987" spans="2:5" x14ac:dyDescent="0.3">
      <c r="B1987">
        <v>14352</v>
      </c>
      <c r="C1987">
        <v>157</v>
      </c>
      <c r="D1987">
        <v>4</v>
      </c>
      <c r="E1987">
        <v>1078.9599999999994</v>
      </c>
    </row>
    <row r="1988" spans="2:5" x14ac:dyDescent="0.3">
      <c r="B1988">
        <v>14353</v>
      </c>
      <c r="C1988">
        <v>215</v>
      </c>
      <c r="D1988">
        <v>3</v>
      </c>
      <c r="E1988">
        <v>376.50000000000006</v>
      </c>
    </row>
    <row r="1989" spans="2:5" x14ac:dyDescent="0.3">
      <c r="B1989">
        <v>14354</v>
      </c>
      <c r="C1989">
        <v>5</v>
      </c>
      <c r="D1989">
        <v>2</v>
      </c>
      <c r="E1989">
        <v>163.62</v>
      </c>
    </row>
    <row r="1990" spans="2:5" x14ac:dyDescent="0.3">
      <c r="B1990">
        <v>14355</v>
      </c>
      <c r="C1990">
        <v>365</v>
      </c>
      <c r="D1990">
        <v>3</v>
      </c>
      <c r="E1990">
        <v>1014.4499999999987</v>
      </c>
    </row>
    <row r="1991" spans="2:5" x14ac:dyDescent="0.3">
      <c r="B1991">
        <v>14356</v>
      </c>
      <c r="C1991">
        <v>79</v>
      </c>
      <c r="D1991">
        <v>2</v>
      </c>
      <c r="E1991">
        <v>701.2299999999999</v>
      </c>
    </row>
    <row r="1992" spans="2:5" x14ac:dyDescent="0.3">
      <c r="B1992">
        <v>14357</v>
      </c>
      <c r="C1992">
        <v>43</v>
      </c>
      <c r="D1992">
        <v>1</v>
      </c>
      <c r="E1992">
        <v>225.77000000000021</v>
      </c>
    </row>
    <row r="1993" spans="2:5" x14ac:dyDescent="0.3">
      <c r="B1993">
        <v>14358</v>
      </c>
      <c r="C1993">
        <v>389</v>
      </c>
      <c r="D1993">
        <v>2</v>
      </c>
      <c r="E1993">
        <v>400.05999999999972</v>
      </c>
    </row>
    <row r="1994" spans="2:5" x14ac:dyDescent="0.3">
      <c r="B1994">
        <v>14359</v>
      </c>
      <c r="C1994">
        <v>19</v>
      </c>
      <c r="D1994">
        <v>3</v>
      </c>
      <c r="E1994">
        <v>912.18000000000018</v>
      </c>
    </row>
    <row r="1995" spans="2:5" x14ac:dyDescent="0.3">
      <c r="B1995">
        <v>14360</v>
      </c>
      <c r="C1995">
        <v>31</v>
      </c>
      <c r="D1995">
        <v>4</v>
      </c>
      <c r="E1995">
        <v>2128.2300000000032</v>
      </c>
    </row>
    <row r="1996" spans="2:5" x14ac:dyDescent="0.3">
      <c r="B1996">
        <v>14361</v>
      </c>
      <c r="C1996">
        <v>578</v>
      </c>
      <c r="D1996">
        <v>1</v>
      </c>
      <c r="E1996">
        <v>214.71000000000004</v>
      </c>
    </row>
    <row r="1997" spans="2:5" x14ac:dyDescent="0.3">
      <c r="B1997">
        <v>14362</v>
      </c>
      <c r="C1997">
        <v>22</v>
      </c>
      <c r="D1997">
        <v>1</v>
      </c>
      <c r="E1997">
        <v>161.19999999999987</v>
      </c>
    </row>
    <row r="1998" spans="2:5" x14ac:dyDescent="0.3">
      <c r="B1998">
        <v>14363</v>
      </c>
      <c r="C1998">
        <v>402</v>
      </c>
      <c r="D1998">
        <v>2</v>
      </c>
      <c r="E1998">
        <v>227.47</v>
      </c>
    </row>
    <row r="1999" spans="2:5" x14ac:dyDescent="0.3">
      <c r="B1999">
        <v>14364</v>
      </c>
      <c r="C1999">
        <v>108</v>
      </c>
      <c r="D1999">
        <v>8</v>
      </c>
      <c r="E1999">
        <v>3717.350000000004</v>
      </c>
    </row>
    <row r="2000" spans="2:5" x14ac:dyDescent="0.3">
      <c r="B2000">
        <v>14365</v>
      </c>
      <c r="C2000">
        <v>394</v>
      </c>
      <c r="D2000">
        <v>2</v>
      </c>
      <c r="E2000">
        <v>634.68000000000018</v>
      </c>
    </row>
    <row r="2001" spans="2:5" x14ac:dyDescent="0.3">
      <c r="B2001">
        <v>14366</v>
      </c>
      <c r="C2001">
        <v>525</v>
      </c>
      <c r="D2001">
        <v>1</v>
      </c>
      <c r="E2001">
        <v>136</v>
      </c>
    </row>
    <row r="2002" spans="2:5" x14ac:dyDescent="0.3">
      <c r="B2002">
        <v>14367</v>
      </c>
      <c r="C2002">
        <v>8</v>
      </c>
      <c r="D2002">
        <v>16</v>
      </c>
      <c r="E2002">
        <v>9261.519999999955</v>
      </c>
    </row>
    <row r="2003" spans="2:5" x14ac:dyDescent="0.3">
      <c r="B2003">
        <v>14368</v>
      </c>
      <c r="C2003">
        <v>319</v>
      </c>
      <c r="D2003">
        <v>1</v>
      </c>
      <c r="E2003">
        <v>155</v>
      </c>
    </row>
    <row r="2004" spans="2:5" x14ac:dyDescent="0.3">
      <c r="B2004">
        <v>14369</v>
      </c>
      <c r="C2004">
        <v>642</v>
      </c>
      <c r="D2004">
        <v>2</v>
      </c>
      <c r="E2004">
        <v>469.12999999999977</v>
      </c>
    </row>
    <row r="2005" spans="2:5" x14ac:dyDescent="0.3">
      <c r="B2005">
        <v>14370</v>
      </c>
      <c r="C2005">
        <v>450</v>
      </c>
      <c r="D2005">
        <v>6</v>
      </c>
      <c r="E2005">
        <v>1175.7799999999993</v>
      </c>
    </row>
    <row r="2006" spans="2:5" x14ac:dyDescent="0.3">
      <c r="B2006">
        <v>14371</v>
      </c>
      <c r="C2006">
        <v>295</v>
      </c>
      <c r="D2006">
        <v>1</v>
      </c>
      <c r="E2006">
        <v>100.5</v>
      </c>
    </row>
    <row r="2007" spans="2:5" x14ac:dyDescent="0.3">
      <c r="B2007">
        <v>14372</v>
      </c>
      <c r="C2007">
        <v>443</v>
      </c>
      <c r="D2007">
        <v>2</v>
      </c>
      <c r="E2007">
        <v>860.08000000000084</v>
      </c>
    </row>
    <row r="2008" spans="2:5" x14ac:dyDescent="0.3">
      <c r="B2008">
        <v>14373</v>
      </c>
      <c r="C2008">
        <v>358</v>
      </c>
      <c r="D2008">
        <v>1</v>
      </c>
      <c r="E2008">
        <v>76.550000000000011</v>
      </c>
    </row>
    <row r="2009" spans="2:5" x14ac:dyDescent="0.3">
      <c r="B2009">
        <v>14374</v>
      </c>
      <c r="C2009">
        <v>541</v>
      </c>
      <c r="D2009">
        <v>1</v>
      </c>
      <c r="E2009">
        <v>108.00000000000001</v>
      </c>
    </row>
    <row r="2010" spans="2:5" x14ac:dyDescent="0.3">
      <c r="B2010">
        <v>14375</v>
      </c>
      <c r="C2010">
        <v>185</v>
      </c>
      <c r="D2010">
        <v>3</v>
      </c>
      <c r="E2010">
        <v>1132.9899999999968</v>
      </c>
    </row>
    <row r="2011" spans="2:5" x14ac:dyDescent="0.3">
      <c r="B2011">
        <v>14376</v>
      </c>
      <c r="C2011">
        <v>683</v>
      </c>
      <c r="D2011">
        <v>1</v>
      </c>
      <c r="E2011">
        <v>215.46</v>
      </c>
    </row>
    <row r="2012" spans="2:5" x14ac:dyDescent="0.3">
      <c r="B2012">
        <v>14377</v>
      </c>
      <c r="C2012">
        <v>191</v>
      </c>
      <c r="D2012">
        <v>2</v>
      </c>
      <c r="E2012">
        <v>617.05000000000007</v>
      </c>
    </row>
    <row r="2013" spans="2:5" x14ac:dyDescent="0.3">
      <c r="B2013">
        <v>14378</v>
      </c>
      <c r="C2013">
        <v>621</v>
      </c>
      <c r="D2013">
        <v>1</v>
      </c>
      <c r="E2013">
        <v>131.25</v>
      </c>
    </row>
    <row r="2014" spans="2:5" x14ac:dyDescent="0.3">
      <c r="B2014">
        <v>14379</v>
      </c>
      <c r="C2014">
        <v>44</v>
      </c>
      <c r="D2014">
        <v>4</v>
      </c>
      <c r="E2014">
        <v>1268.9100000000012</v>
      </c>
    </row>
    <row r="2015" spans="2:5" x14ac:dyDescent="0.3">
      <c r="B2015">
        <v>14380</v>
      </c>
      <c r="C2015">
        <v>682</v>
      </c>
      <c r="D2015">
        <v>1</v>
      </c>
      <c r="E2015">
        <v>48.96</v>
      </c>
    </row>
    <row r="2016" spans="2:5" x14ac:dyDescent="0.3">
      <c r="B2016">
        <v>14381</v>
      </c>
      <c r="C2016">
        <v>52</v>
      </c>
      <c r="D2016">
        <v>2</v>
      </c>
      <c r="E2016">
        <v>631.33999999999821</v>
      </c>
    </row>
    <row r="2017" spans="2:5" x14ac:dyDescent="0.3">
      <c r="B2017">
        <v>14382</v>
      </c>
      <c r="C2017">
        <v>26</v>
      </c>
      <c r="D2017">
        <v>2</v>
      </c>
      <c r="E2017">
        <v>1246.7999999999931</v>
      </c>
    </row>
    <row r="2018" spans="2:5" x14ac:dyDescent="0.3">
      <c r="B2018">
        <v>14383</v>
      </c>
      <c r="C2018">
        <v>38</v>
      </c>
      <c r="D2018">
        <v>3</v>
      </c>
      <c r="E2018">
        <v>1247.6900000000012</v>
      </c>
    </row>
    <row r="2019" spans="2:5" x14ac:dyDescent="0.3">
      <c r="B2019">
        <v>14384</v>
      </c>
      <c r="C2019">
        <v>500</v>
      </c>
      <c r="D2019">
        <v>1</v>
      </c>
      <c r="E2019">
        <v>58.5</v>
      </c>
    </row>
    <row r="2020" spans="2:5" x14ac:dyDescent="0.3">
      <c r="B2020">
        <v>14385</v>
      </c>
      <c r="C2020">
        <v>9</v>
      </c>
      <c r="D2020">
        <v>3</v>
      </c>
      <c r="E2020">
        <v>202.10999999999999</v>
      </c>
    </row>
    <row r="2021" spans="2:5" x14ac:dyDescent="0.3">
      <c r="B2021">
        <v>14386</v>
      </c>
      <c r="C2021">
        <v>296</v>
      </c>
      <c r="D2021">
        <v>1</v>
      </c>
      <c r="E2021">
        <v>142.4</v>
      </c>
    </row>
    <row r="2022" spans="2:5" x14ac:dyDescent="0.3">
      <c r="B2022">
        <v>14387</v>
      </c>
      <c r="C2022">
        <v>32</v>
      </c>
      <c r="D2022">
        <v>3</v>
      </c>
      <c r="E2022">
        <v>1770.5599999999979</v>
      </c>
    </row>
    <row r="2023" spans="2:5" x14ac:dyDescent="0.3">
      <c r="B2023">
        <v>14388</v>
      </c>
      <c r="C2023">
        <v>10</v>
      </c>
      <c r="D2023">
        <v>16</v>
      </c>
      <c r="E2023">
        <v>6701.0000000000009</v>
      </c>
    </row>
    <row r="2024" spans="2:5" x14ac:dyDescent="0.3">
      <c r="B2024">
        <v>14389</v>
      </c>
      <c r="C2024">
        <v>65</v>
      </c>
      <c r="D2024">
        <v>5</v>
      </c>
      <c r="E2024">
        <v>1898.01</v>
      </c>
    </row>
    <row r="2025" spans="2:5" x14ac:dyDescent="0.3">
      <c r="B2025">
        <v>14390</v>
      </c>
      <c r="C2025">
        <v>10</v>
      </c>
      <c r="D2025">
        <v>13</v>
      </c>
      <c r="E2025">
        <v>6399.8300000000454</v>
      </c>
    </row>
    <row r="2026" spans="2:5" x14ac:dyDescent="0.3">
      <c r="B2026">
        <v>14391</v>
      </c>
      <c r="C2026">
        <v>576</v>
      </c>
      <c r="D2026">
        <v>1</v>
      </c>
      <c r="E2026">
        <v>135.59999999999997</v>
      </c>
    </row>
    <row r="2027" spans="2:5" x14ac:dyDescent="0.3">
      <c r="B2027">
        <v>14392</v>
      </c>
      <c r="C2027">
        <v>432</v>
      </c>
      <c r="D2027">
        <v>1</v>
      </c>
      <c r="E2027">
        <v>266.40000000000003</v>
      </c>
    </row>
    <row r="2028" spans="2:5" x14ac:dyDescent="0.3">
      <c r="B2028">
        <v>14393</v>
      </c>
      <c r="C2028">
        <v>218</v>
      </c>
      <c r="D2028">
        <v>1</v>
      </c>
      <c r="E2028">
        <v>67.95</v>
      </c>
    </row>
    <row r="2029" spans="2:5" x14ac:dyDescent="0.3">
      <c r="B2029">
        <v>14394</v>
      </c>
      <c r="C2029">
        <v>564</v>
      </c>
      <c r="D2029">
        <v>1</v>
      </c>
      <c r="E2029">
        <v>93.8</v>
      </c>
    </row>
    <row r="2030" spans="2:5" x14ac:dyDescent="0.3">
      <c r="B2030">
        <v>14395</v>
      </c>
      <c r="C2030">
        <v>2</v>
      </c>
      <c r="D2030">
        <v>20</v>
      </c>
      <c r="E2030">
        <v>8208.0099999999948</v>
      </c>
    </row>
    <row r="2031" spans="2:5" x14ac:dyDescent="0.3">
      <c r="B2031">
        <v>14396</v>
      </c>
      <c r="C2031">
        <v>65</v>
      </c>
      <c r="D2031">
        <v>7</v>
      </c>
      <c r="E2031">
        <v>2121.9300000000026</v>
      </c>
    </row>
    <row r="2032" spans="2:5" x14ac:dyDescent="0.3">
      <c r="B2032">
        <v>14397</v>
      </c>
      <c r="C2032">
        <v>2</v>
      </c>
      <c r="D2032">
        <v>19</v>
      </c>
      <c r="E2032">
        <v>2612.9599999999982</v>
      </c>
    </row>
    <row r="2033" spans="2:5" x14ac:dyDescent="0.3">
      <c r="B2033">
        <v>14398</v>
      </c>
      <c r="C2033">
        <v>401</v>
      </c>
      <c r="D2033">
        <v>2</v>
      </c>
      <c r="E2033">
        <v>707.79000000000065</v>
      </c>
    </row>
    <row r="2034" spans="2:5" x14ac:dyDescent="0.3">
      <c r="B2034">
        <v>14399</v>
      </c>
      <c r="C2034">
        <v>394</v>
      </c>
      <c r="D2034">
        <v>8</v>
      </c>
      <c r="E2034">
        <v>2113.1599999999917</v>
      </c>
    </row>
    <row r="2035" spans="2:5" x14ac:dyDescent="0.3">
      <c r="B2035">
        <v>14400</v>
      </c>
      <c r="C2035">
        <v>149</v>
      </c>
      <c r="D2035">
        <v>3</v>
      </c>
      <c r="E2035">
        <v>1732.4700000000009</v>
      </c>
    </row>
    <row r="2036" spans="2:5" x14ac:dyDescent="0.3">
      <c r="B2036">
        <v>14401</v>
      </c>
      <c r="C2036">
        <v>4</v>
      </c>
      <c r="D2036">
        <v>22</v>
      </c>
      <c r="E2036">
        <v>6795.8999999999733</v>
      </c>
    </row>
    <row r="2037" spans="2:5" x14ac:dyDescent="0.3">
      <c r="B2037">
        <v>14402</v>
      </c>
      <c r="C2037">
        <v>652</v>
      </c>
      <c r="D2037">
        <v>1</v>
      </c>
      <c r="E2037">
        <v>285.59999999999997</v>
      </c>
    </row>
    <row r="2038" spans="2:5" x14ac:dyDescent="0.3">
      <c r="B2038">
        <v>14403</v>
      </c>
      <c r="C2038">
        <v>130</v>
      </c>
      <c r="D2038">
        <v>6</v>
      </c>
      <c r="E2038">
        <v>1880.51</v>
      </c>
    </row>
    <row r="2039" spans="2:5" x14ac:dyDescent="0.3">
      <c r="B2039">
        <v>14404</v>
      </c>
      <c r="C2039">
        <v>33</v>
      </c>
      <c r="D2039">
        <v>13</v>
      </c>
      <c r="E2039">
        <v>2899.1099999999892</v>
      </c>
    </row>
    <row r="2040" spans="2:5" x14ac:dyDescent="0.3">
      <c r="B2040">
        <v>14405</v>
      </c>
      <c r="C2040">
        <v>386</v>
      </c>
      <c r="D2040">
        <v>1</v>
      </c>
      <c r="E2040">
        <v>195</v>
      </c>
    </row>
    <row r="2041" spans="2:5" x14ac:dyDescent="0.3">
      <c r="B2041">
        <v>14406</v>
      </c>
      <c r="C2041">
        <v>119</v>
      </c>
      <c r="D2041">
        <v>1</v>
      </c>
      <c r="E2041">
        <v>156.75</v>
      </c>
    </row>
    <row r="2042" spans="2:5" x14ac:dyDescent="0.3">
      <c r="B2042">
        <v>14407</v>
      </c>
      <c r="C2042">
        <v>107</v>
      </c>
      <c r="D2042">
        <v>6</v>
      </c>
      <c r="E2042">
        <v>2157.7300000000009</v>
      </c>
    </row>
    <row r="2043" spans="2:5" x14ac:dyDescent="0.3">
      <c r="B2043">
        <v>14408</v>
      </c>
      <c r="C2043">
        <v>10</v>
      </c>
      <c r="D2043">
        <v>11</v>
      </c>
      <c r="E2043">
        <v>4109.7700000000077</v>
      </c>
    </row>
    <row r="2044" spans="2:5" x14ac:dyDescent="0.3">
      <c r="B2044">
        <v>14409</v>
      </c>
      <c r="C2044">
        <v>71</v>
      </c>
      <c r="D2044">
        <v>9</v>
      </c>
      <c r="E2044">
        <v>3756.090000000007</v>
      </c>
    </row>
    <row r="2045" spans="2:5" x14ac:dyDescent="0.3">
      <c r="B2045">
        <v>14410</v>
      </c>
      <c r="C2045">
        <v>92</v>
      </c>
      <c r="D2045">
        <v>11</v>
      </c>
      <c r="E2045">
        <v>2651.1400000000085</v>
      </c>
    </row>
    <row r="2046" spans="2:5" x14ac:dyDescent="0.3">
      <c r="B2046">
        <v>14411</v>
      </c>
      <c r="C2046">
        <v>310</v>
      </c>
      <c r="D2046">
        <v>1</v>
      </c>
      <c r="E2046">
        <v>1062.9999999999998</v>
      </c>
    </row>
    <row r="2047" spans="2:5" x14ac:dyDescent="0.3">
      <c r="B2047">
        <v>14412</v>
      </c>
      <c r="C2047">
        <v>42</v>
      </c>
      <c r="D2047">
        <v>3</v>
      </c>
      <c r="E2047">
        <v>1426.1900000000014</v>
      </c>
    </row>
    <row r="2048" spans="2:5" x14ac:dyDescent="0.3">
      <c r="B2048">
        <v>14413</v>
      </c>
      <c r="C2048">
        <v>362</v>
      </c>
      <c r="D2048">
        <v>4</v>
      </c>
      <c r="E2048">
        <v>770.37000000000023</v>
      </c>
    </row>
    <row r="2049" spans="2:5" x14ac:dyDescent="0.3">
      <c r="B2049">
        <v>14414</v>
      </c>
      <c r="C2049">
        <v>91</v>
      </c>
      <c r="D2049">
        <v>8</v>
      </c>
      <c r="E2049">
        <v>2399.3299999999954</v>
      </c>
    </row>
    <row r="2050" spans="2:5" x14ac:dyDescent="0.3">
      <c r="B2050">
        <v>14415</v>
      </c>
      <c r="C2050">
        <v>1</v>
      </c>
      <c r="D2050">
        <v>23</v>
      </c>
      <c r="E2050">
        <v>12091.599999999749</v>
      </c>
    </row>
    <row r="2051" spans="2:5" x14ac:dyDescent="0.3">
      <c r="B2051">
        <v>14416</v>
      </c>
      <c r="C2051">
        <v>22</v>
      </c>
      <c r="D2051">
        <v>2</v>
      </c>
      <c r="E2051">
        <v>490.2200000000002</v>
      </c>
    </row>
    <row r="2052" spans="2:5" x14ac:dyDescent="0.3">
      <c r="B2052">
        <v>14417</v>
      </c>
      <c r="C2052">
        <v>387</v>
      </c>
      <c r="D2052">
        <v>1</v>
      </c>
      <c r="E2052">
        <v>604.19999999999845</v>
      </c>
    </row>
    <row r="2053" spans="2:5" x14ac:dyDescent="0.3">
      <c r="B2053">
        <v>14418</v>
      </c>
      <c r="C2053">
        <v>3</v>
      </c>
      <c r="D2053">
        <v>3</v>
      </c>
      <c r="E2053">
        <v>1937.2499999999998</v>
      </c>
    </row>
    <row r="2054" spans="2:5" x14ac:dyDescent="0.3">
      <c r="B2054">
        <v>14419</v>
      </c>
      <c r="C2054">
        <v>10</v>
      </c>
      <c r="D2054">
        <v>7</v>
      </c>
      <c r="E2054">
        <v>1260.9099999999996</v>
      </c>
    </row>
    <row r="2055" spans="2:5" x14ac:dyDescent="0.3">
      <c r="B2055">
        <v>14420</v>
      </c>
      <c r="C2055">
        <v>99</v>
      </c>
      <c r="D2055">
        <v>4</v>
      </c>
      <c r="E2055">
        <v>1639.1700000000005</v>
      </c>
    </row>
    <row r="2056" spans="2:5" x14ac:dyDescent="0.3">
      <c r="B2056">
        <v>14421</v>
      </c>
      <c r="C2056">
        <v>57</v>
      </c>
      <c r="D2056">
        <v>6</v>
      </c>
      <c r="E2056">
        <v>2469.3699999999972</v>
      </c>
    </row>
    <row r="2057" spans="2:5" x14ac:dyDescent="0.3">
      <c r="B2057">
        <v>14422</v>
      </c>
      <c r="C2057">
        <v>0</v>
      </c>
      <c r="D2057">
        <v>19</v>
      </c>
      <c r="E2057">
        <v>10271.519999999897</v>
      </c>
    </row>
    <row r="2058" spans="2:5" x14ac:dyDescent="0.3">
      <c r="B2058">
        <v>14423</v>
      </c>
      <c r="C2058">
        <v>218</v>
      </c>
      <c r="D2058">
        <v>3</v>
      </c>
      <c r="E2058">
        <v>916.61000000000024</v>
      </c>
    </row>
    <row r="2059" spans="2:5" x14ac:dyDescent="0.3">
      <c r="B2059">
        <v>14424</v>
      </c>
      <c r="C2059">
        <v>17</v>
      </c>
      <c r="D2059">
        <v>1</v>
      </c>
      <c r="E2059">
        <v>322.08</v>
      </c>
    </row>
    <row r="2060" spans="2:5" x14ac:dyDescent="0.3">
      <c r="B2060">
        <v>14425</v>
      </c>
      <c r="C2060">
        <v>434</v>
      </c>
      <c r="D2060">
        <v>3</v>
      </c>
      <c r="E2060">
        <v>661.38999999999965</v>
      </c>
    </row>
    <row r="2061" spans="2:5" x14ac:dyDescent="0.3">
      <c r="B2061">
        <v>14426</v>
      </c>
      <c r="C2061">
        <v>23</v>
      </c>
      <c r="D2061">
        <v>17</v>
      </c>
      <c r="E2061">
        <v>11727.940000000151</v>
      </c>
    </row>
    <row r="2062" spans="2:5" x14ac:dyDescent="0.3">
      <c r="B2062">
        <v>14427</v>
      </c>
      <c r="C2062">
        <v>50</v>
      </c>
      <c r="D2062">
        <v>4</v>
      </c>
      <c r="E2062">
        <v>1263.5199999999988</v>
      </c>
    </row>
    <row r="2063" spans="2:5" x14ac:dyDescent="0.3">
      <c r="B2063">
        <v>14428</v>
      </c>
      <c r="C2063">
        <v>7</v>
      </c>
      <c r="D2063">
        <v>5</v>
      </c>
      <c r="E2063">
        <v>1244.8299999999972</v>
      </c>
    </row>
    <row r="2064" spans="2:5" x14ac:dyDescent="0.3">
      <c r="B2064">
        <v>14429</v>
      </c>
      <c r="C2064">
        <v>403</v>
      </c>
      <c r="D2064">
        <v>1</v>
      </c>
      <c r="E2064">
        <v>516.2800000000002</v>
      </c>
    </row>
    <row r="2065" spans="2:5" x14ac:dyDescent="0.3">
      <c r="B2065">
        <v>14430</v>
      </c>
      <c r="C2065">
        <v>511</v>
      </c>
      <c r="D2065">
        <v>3</v>
      </c>
      <c r="E2065">
        <v>1220.9000000000005</v>
      </c>
    </row>
    <row r="2066" spans="2:5" x14ac:dyDescent="0.3">
      <c r="B2066">
        <v>14431</v>
      </c>
      <c r="C2066">
        <v>302</v>
      </c>
      <c r="D2066">
        <v>4</v>
      </c>
      <c r="E2066">
        <v>2614.200000000003</v>
      </c>
    </row>
    <row r="2067" spans="2:5" x14ac:dyDescent="0.3">
      <c r="B2067">
        <v>14432</v>
      </c>
      <c r="C2067">
        <v>9</v>
      </c>
      <c r="D2067">
        <v>6</v>
      </c>
      <c r="E2067">
        <v>2255.510000000007</v>
      </c>
    </row>
    <row r="2068" spans="2:5" x14ac:dyDescent="0.3">
      <c r="B2068">
        <v>14433</v>
      </c>
      <c r="C2068">
        <v>465</v>
      </c>
      <c r="D2068">
        <v>1</v>
      </c>
      <c r="E2068">
        <v>289.5999999999998</v>
      </c>
    </row>
    <row r="2069" spans="2:5" x14ac:dyDescent="0.3">
      <c r="B2069">
        <v>14434</v>
      </c>
      <c r="C2069">
        <v>21</v>
      </c>
      <c r="D2069">
        <v>6</v>
      </c>
      <c r="E2069">
        <v>1372.7999999999995</v>
      </c>
    </row>
    <row r="2070" spans="2:5" x14ac:dyDescent="0.3">
      <c r="B2070">
        <v>14435</v>
      </c>
      <c r="C2070">
        <v>501</v>
      </c>
      <c r="D2070">
        <v>1</v>
      </c>
      <c r="E2070">
        <v>90.42</v>
      </c>
    </row>
    <row r="2071" spans="2:5" x14ac:dyDescent="0.3">
      <c r="B2071">
        <v>14436</v>
      </c>
      <c r="C2071">
        <v>98</v>
      </c>
      <c r="D2071">
        <v>2</v>
      </c>
      <c r="E2071">
        <v>271.7</v>
      </c>
    </row>
    <row r="2072" spans="2:5" x14ac:dyDescent="0.3">
      <c r="B2072">
        <v>14437</v>
      </c>
      <c r="C2072">
        <v>365</v>
      </c>
      <c r="D2072">
        <v>5</v>
      </c>
      <c r="E2072">
        <v>958.83999999999912</v>
      </c>
    </row>
    <row r="2073" spans="2:5" x14ac:dyDescent="0.3">
      <c r="B2073">
        <v>14438</v>
      </c>
      <c r="C2073">
        <v>306</v>
      </c>
      <c r="D2073">
        <v>1</v>
      </c>
      <c r="E2073">
        <v>131.9</v>
      </c>
    </row>
    <row r="2074" spans="2:5" x14ac:dyDescent="0.3">
      <c r="B2074">
        <v>14439</v>
      </c>
      <c r="C2074">
        <v>319</v>
      </c>
      <c r="D2074">
        <v>5</v>
      </c>
      <c r="E2074">
        <v>9443.0400000000136</v>
      </c>
    </row>
    <row r="2075" spans="2:5" x14ac:dyDescent="0.3">
      <c r="B2075">
        <v>14440</v>
      </c>
      <c r="C2075">
        <v>8</v>
      </c>
      <c r="D2075">
        <v>13</v>
      </c>
      <c r="E2075">
        <v>6638.7299999999896</v>
      </c>
    </row>
    <row r="2076" spans="2:5" x14ac:dyDescent="0.3">
      <c r="B2076">
        <v>14441</v>
      </c>
      <c r="C2076">
        <v>0</v>
      </c>
      <c r="D2076">
        <v>11</v>
      </c>
      <c r="E2076">
        <v>4611.6899999999869</v>
      </c>
    </row>
    <row r="2077" spans="2:5" x14ac:dyDescent="0.3">
      <c r="B2077">
        <v>14442</v>
      </c>
      <c r="C2077">
        <v>204</v>
      </c>
      <c r="D2077">
        <v>7</v>
      </c>
      <c r="E2077">
        <v>5367.0200000000123</v>
      </c>
    </row>
    <row r="2078" spans="2:5" x14ac:dyDescent="0.3">
      <c r="B2078">
        <v>14443</v>
      </c>
      <c r="C2078">
        <v>53</v>
      </c>
      <c r="D2078">
        <v>5</v>
      </c>
      <c r="E2078">
        <v>2386.4699999999925</v>
      </c>
    </row>
    <row r="2079" spans="2:5" x14ac:dyDescent="0.3">
      <c r="B2079">
        <v>14444</v>
      </c>
      <c r="C2079">
        <v>456</v>
      </c>
      <c r="D2079">
        <v>1</v>
      </c>
      <c r="E2079">
        <v>132.04</v>
      </c>
    </row>
    <row r="2080" spans="2:5" x14ac:dyDescent="0.3">
      <c r="B2080">
        <v>14445</v>
      </c>
      <c r="C2080">
        <v>455</v>
      </c>
      <c r="D2080">
        <v>1</v>
      </c>
      <c r="E2080">
        <v>221.64999999999984</v>
      </c>
    </row>
    <row r="2081" spans="2:5" x14ac:dyDescent="0.3">
      <c r="B2081">
        <v>14446</v>
      </c>
      <c r="C2081">
        <v>0</v>
      </c>
      <c r="D2081">
        <v>5</v>
      </c>
      <c r="E2081">
        <v>1241.3099999999979</v>
      </c>
    </row>
    <row r="2082" spans="2:5" x14ac:dyDescent="0.3">
      <c r="B2082">
        <v>14447</v>
      </c>
      <c r="C2082">
        <v>18</v>
      </c>
      <c r="D2082">
        <v>6</v>
      </c>
      <c r="E2082">
        <v>1711.7300000000007</v>
      </c>
    </row>
    <row r="2083" spans="2:5" x14ac:dyDescent="0.3">
      <c r="B2083">
        <v>14448</v>
      </c>
      <c r="C2083">
        <v>9</v>
      </c>
      <c r="D2083">
        <v>2</v>
      </c>
      <c r="E2083">
        <v>375.35000000000014</v>
      </c>
    </row>
    <row r="2084" spans="2:5" x14ac:dyDescent="0.3">
      <c r="B2084">
        <v>14449</v>
      </c>
      <c r="C2084">
        <v>18</v>
      </c>
      <c r="D2084">
        <v>8</v>
      </c>
      <c r="E2084">
        <v>2482.8000000000252</v>
      </c>
    </row>
    <row r="2085" spans="2:5" x14ac:dyDescent="0.3">
      <c r="B2085">
        <v>14450</v>
      </c>
      <c r="C2085">
        <v>180</v>
      </c>
      <c r="D2085">
        <v>7</v>
      </c>
      <c r="E2085">
        <v>1128.4400000000012</v>
      </c>
    </row>
    <row r="2086" spans="2:5" x14ac:dyDescent="0.3">
      <c r="B2086">
        <v>14451</v>
      </c>
      <c r="C2086">
        <v>60</v>
      </c>
      <c r="D2086">
        <v>12</v>
      </c>
      <c r="E2086">
        <v>3308.7700000000141</v>
      </c>
    </row>
    <row r="2087" spans="2:5" x14ac:dyDescent="0.3">
      <c r="B2087">
        <v>14452</v>
      </c>
      <c r="C2087">
        <v>10</v>
      </c>
      <c r="D2087">
        <v>4</v>
      </c>
      <c r="E2087">
        <v>665.58999999999787</v>
      </c>
    </row>
    <row r="2088" spans="2:5" x14ac:dyDescent="0.3">
      <c r="B2088">
        <v>14453</v>
      </c>
      <c r="C2088">
        <v>190</v>
      </c>
      <c r="D2088">
        <v>1</v>
      </c>
      <c r="E2088">
        <v>119.92999999999998</v>
      </c>
    </row>
    <row r="2089" spans="2:5" x14ac:dyDescent="0.3">
      <c r="B2089">
        <v>14454</v>
      </c>
      <c r="C2089">
        <v>376</v>
      </c>
      <c r="D2089">
        <v>5</v>
      </c>
      <c r="E2089">
        <v>977.30000000000189</v>
      </c>
    </row>
    <row r="2090" spans="2:5" x14ac:dyDescent="0.3">
      <c r="B2090">
        <v>14455</v>
      </c>
      <c r="C2090">
        <v>432</v>
      </c>
      <c r="D2090">
        <v>4</v>
      </c>
      <c r="E2090">
        <v>628.20999999999935</v>
      </c>
    </row>
    <row r="2091" spans="2:5" x14ac:dyDescent="0.3">
      <c r="B2091">
        <v>14456</v>
      </c>
      <c r="C2091">
        <v>5</v>
      </c>
      <c r="D2091">
        <v>9</v>
      </c>
      <c r="E2091">
        <v>3062.399999999946</v>
      </c>
    </row>
    <row r="2092" spans="2:5" x14ac:dyDescent="0.3">
      <c r="B2092">
        <v>14457</v>
      </c>
      <c r="C2092">
        <v>310</v>
      </c>
      <c r="D2092">
        <v>1</v>
      </c>
      <c r="E2092">
        <v>113.64</v>
      </c>
    </row>
    <row r="2093" spans="2:5" x14ac:dyDescent="0.3">
      <c r="B2093">
        <v>14458</v>
      </c>
      <c r="C2093">
        <v>380</v>
      </c>
      <c r="D2093">
        <v>1</v>
      </c>
      <c r="E2093">
        <v>237.42000000000007</v>
      </c>
    </row>
    <row r="2094" spans="2:5" x14ac:dyDescent="0.3">
      <c r="B2094">
        <v>14459</v>
      </c>
      <c r="C2094">
        <v>155</v>
      </c>
      <c r="D2094">
        <v>2</v>
      </c>
      <c r="E2094">
        <v>5375.7409999999982</v>
      </c>
    </row>
    <row r="2095" spans="2:5" x14ac:dyDescent="0.3">
      <c r="B2095">
        <v>14460</v>
      </c>
      <c r="C2095">
        <v>110</v>
      </c>
      <c r="D2095">
        <v>9</v>
      </c>
      <c r="E2095">
        <v>1093.4999999999998</v>
      </c>
    </row>
    <row r="2096" spans="2:5" x14ac:dyDescent="0.3">
      <c r="B2096">
        <v>14461</v>
      </c>
      <c r="C2096">
        <v>148</v>
      </c>
      <c r="D2096">
        <v>13</v>
      </c>
      <c r="E2096">
        <v>6713.5000000000018</v>
      </c>
    </row>
    <row r="2097" spans="2:5" x14ac:dyDescent="0.3">
      <c r="B2097">
        <v>14462</v>
      </c>
      <c r="C2097">
        <v>66</v>
      </c>
      <c r="D2097">
        <v>12</v>
      </c>
      <c r="E2097">
        <v>2270.0100000000066</v>
      </c>
    </row>
    <row r="2098" spans="2:5" x14ac:dyDescent="0.3">
      <c r="B2098">
        <v>14463</v>
      </c>
      <c r="C2098">
        <v>98</v>
      </c>
      <c r="D2098">
        <v>4</v>
      </c>
      <c r="E2098">
        <v>786.56999999999994</v>
      </c>
    </row>
    <row r="2099" spans="2:5" x14ac:dyDescent="0.3">
      <c r="B2099">
        <v>14464</v>
      </c>
      <c r="C2099">
        <v>568</v>
      </c>
      <c r="D2099">
        <v>2</v>
      </c>
      <c r="E2099">
        <v>111</v>
      </c>
    </row>
    <row r="2100" spans="2:5" x14ac:dyDescent="0.3">
      <c r="B2100">
        <v>14465</v>
      </c>
      <c r="C2100">
        <v>246</v>
      </c>
      <c r="D2100">
        <v>11</v>
      </c>
      <c r="E2100">
        <v>3946.0300000000179</v>
      </c>
    </row>
    <row r="2101" spans="2:5" x14ac:dyDescent="0.3">
      <c r="B2101">
        <v>14466</v>
      </c>
      <c r="C2101">
        <v>29</v>
      </c>
      <c r="D2101">
        <v>13</v>
      </c>
      <c r="E2101">
        <v>4646.9000000000005</v>
      </c>
    </row>
    <row r="2102" spans="2:5" x14ac:dyDescent="0.3">
      <c r="B2102">
        <v>14467</v>
      </c>
      <c r="C2102">
        <v>17</v>
      </c>
      <c r="D2102">
        <v>12</v>
      </c>
      <c r="E2102">
        <v>2220.9899999999916</v>
      </c>
    </row>
    <row r="2103" spans="2:5" x14ac:dyDescent="0.3">
      <c r="B2103">
        <v>14468</v>
      </c>
      <c r="C2103">
        <v>733</v>
      </c>
      <c r="D2103">
        <v>1</v>
      </c>
      <c r="E2103">
        <v>204.24</v>
      </c>
    </row>
    <row r="2104" spans="2:5" x14ac:dyDescent="0.3">
      <c r="B2104">
        <v>14469</v>
      </c>
      <c r="C2104">
        <v>416</v>
      </c>
      <c r="D2104">
        <v>4</v>
      </c>
      <c r="E2104">
        <v>2112.2099999999978</v>
      </c>
    </row>
    <row r="2105" spans="2:5" x14ac:dyDescent="0.3">
      <c r="B2105">
        <v>14470</v>
      </c>
      <c r="C2105">
        <v>11</v>
      </c>
      <c r="D2105">
        <v>3</v>
      </c>
      <c r="E2105">
        <v>712.04000000000065</v>
      </c>
    </row>
    <row r="2106" spans="2:5" x14ac:dyDescent="0.3">
      <c r="B2106">
        <v>14471</v>
      </c>
      <c r="C2106">
        <v>591</v>
      </c>
      <c r="D2106">
        <v>2</v>
      </c>
      <c r="E2106">
        <v>400.95000000000027</v>
      </c>
    </row>
    <row r="2107" spans="2:5" x14ac:dyDescent="0.3">
      <c r="B2107">
        <v>14472</v>
      </c>
      <c r="C2107">
        <v>103</v>
      </c>
      <c r="D2107">
        <v>9</v>
      </c>
      <c r="E2107">
        <v>2228.2199999999821</v>
      </c>
    </row>
    <row r="2108" spans="2:5" x14ac:dyDescent="0.3">
      <c r="B2108">
        <v>14473</v>
      </c>
      <c r="C2108">
        <v>74</v>
      </c>
      <c r="D2108">
        <v>2</v>
      </c>
      <c r="E2108">
        <v>234.33999999999997</v>
      </c>
    </row>
    <row r="2109" spans="2:5" x14ac:dyDescent="0.3">
      <c r="B2109">
        <v>14474</v>
      </c>
      <c r="C2109">
        <v>46</v>
      </c>
      <c r="D2109">
        <v>2</v>
      </c>
      <c r="E2109">
        <v>1278.0799999999981</v>
      </c>
    </row>
    <row r="2110" spans="2:5" x14ac:dyDescent="0.3">
      <c r="B2110">
        <v>14475</v>
      </c>
      <c r="C2110">
        <v>71</v>
      </c>
      <c r="D2110">
        <v>4</v>
      </c>
      <c r="E2110">
        <v>1151.1500000000008</v>
      </c>
    </row>
    <row r="2111" spans="2:5" x14ac:dyDescent="0.3">
      <c r="B2111">
        <v>14476</v>
      </c>
      <c r="C2111">
        <v>257</v>
      </c>
      <c r="D2111">
        <v>1</v>
      </c>
      <c r="E2111">
        <v>215.6999999999999</v>
      </c>
    </row>
    <row r="2112" spans="2:5" x14ac:dyDescent="0.3">
      <c r="B2112">
        <v>14477</v>
      </c>
      <c r="C2112">
        <v>19</v>
      </c>
      <c r="D2112">
        <v>7</v>
      </c>
      <c r="E2112">
        <v>1969.5999999999997</v>
      </c>
    </row>
    <row r="2113" spans="2:5" x14ac:dyDescent="0.3">
      <c r="B2113">
        <v>14478</v>
      </c>
      <c r="C2113">
        <v>382</v>
      </c>
      <c r="D2113">
        <v>4</v>
      </c>
      <c r="E2113">
        <v>1276.6600000000021</v>
      </c>
    </row>
    <row r="2114" spans="2:5" x14ac:dyDescent="0.3">
      <c r="B2114">
        <v>14479</v>
      </c>
      <c r="C2114">
        <v>253</v>
      </c>
      <c r="D2114">
        <v>4</v>
      </c>
      <c r="E2114">
        <v>1299.1099999999956</v>
      </c>
    </row>
    <row r="2115" spans="2:5" x14ac:dyDescent="0.3">
      <c r="B2115">
        <v>14480</v>
      </c>
      <c r="C2115">
        <v>11</v>
      </c>
      <c r="D2115">
        <v>4</v>
      </c>
      <c r="E2115">
        <v>1299.5200000000025</v>
      </c>
    </row>
    <row r="2116" spans="2:5" x14ac:dyDescent="0.3">
      <c r="B2116">
        <v>14481</v>
      </c>
      <c r="C2116">
        <v>164</v>
      </c>
      <c r="D2116">
        <v>5</v>
      </c>
      <c r="E2116">
        <v>2311.4899999999921</v>
      </c>
    </row>
    <row r="2117" spans="2:5" x14ac:dyDescent="0.3">
      <c r="B2117">
        <v>14482</v>
      </c>
      <c r="C2117">
        <v>18</v>
      </c>
      <c r="D2117">
        <v>12</v>
      </c>
      <c r="E2117">
        <v>4357.9100000000053</v>
      </c>
    </row>
    <row r="2118" spans="2:5" x14ac:dyDescent="0.3">
      <c r="B2118">
        <v>14483</v>
      </c>
      <c r="C2118">
        <v>281</v>
      </c>
      <c r="D2118">
        <v>2</v>
      </c>
      <c r="E2118">
        <v>257.09999999999997</v>
      </c>
    </row>
    <row r="2119" spans="2:5" x14ac:dyDescent="0.3">
      <c r="B2119">
        <v>14484</v>
      </c>
      <c r="C2119">
        <v>50</v>
      </c>
      <c r="D2119">
        <v>4</v>
      </c>
      <c r="E2119">
        <v>1070.9800000000014</v>
      </c>
    </row>
    <row r="2120" spans="2:5" x14ac:dyDescent="0.3">
      <c r="B2120">
        <v>14485</v>
      </c>
      <c r="C2120">
        <v>38</v>
      </c>
      <c r="D2120">
        <v>1</v>
      </c>
      <c r="E2120">
        <v>165.75000000000003</v>
      </c>
    </row>
    <row r="2121" spans="2:5" x14ac:dyDescent="0.3">
      <c r="B2121">
        <v>14486</v>
      </c>
      <c r="C2121">
        <v>511</v>
      </c>
      <c r="D2121">
        <v>2</v>
      </c>
      <c r="E2121">
        <v>175.5</v>
      </c>
    </row>
    <row r="2122" spans="2:5" x14ac:dyDescent="0.3">
      <c r="B2122">
        <v>14487</v>
      </c>
      <c r="C2122">
        <v>26</v>
      </c>
      <c r="D2122">
        <v>7</v>
      </c>
      <c r="E2122">
        <v>1453.6099999999929</v>
      </c>
    </row>
    <row r="2123" spans="2:5" x14ac:dyDescent="0.3">
      <c r="B2123">
        <v>14488</v>
      </c>
      <c r="C2123">
        <v>67</v>
      </c>
      <c r="D2123">
        <v>1</v>
      </c>
      <c r="E2123">
        <v>1064.2799999999995</v>
      </c>
    </row>
    <row r="2124" spans="2:5" x14ac:dyDescent="0.3">
      <c r="B2124">
        <v>14489</v>
      </c>
      <c r="C2124">
        <v>207</v>
      </c>
      <c r="D2124">
        <v>4</v>
      </c>
      <c r="E2124">
        <v>1574.929999999996</v>
      </c>
    </row>
    <row r="2125" spans="2:5" x14ac:dyDescent="0.3">
      <c r="B2125">
        <v>14490</v>
      </c>
      <c r="C2125">
        <v>406</v>
      </c>
      <c r="D2125">
        <v>2</v>
      </c>
      <c r="E2125">
        <v>1273.4700000000009</v>
      </c>
    </row>
    <row r="2126" spans="2:5" x14ac:dyDescent="0.3">
      <c r="B2126">
        <v>14491</v>
      </c>
      <c r="C2126">
        <v>175</v>
      </c>
      <c r="D2126">
        <v>2</v>
      </c>
      <c r="E2126">
        <v>468.12999999999988</v>
      </c>
    </row>
    <row r="2127" spans="2:5" x14ac:dyDescent="0.3">
      <c r="B2127">
        <v>14492</v>
      </c>
      <c r="C2127">
        <v>430</v>
      </c>
      <c r="D2127">
        <v>7</v>
      </c>
      <c r="E2127">
        <v>1921.9100000000012</v>
      </c>
    </row>
    <row r="2128" spans="2:5" x14ac:dyDescent="0.3">
      <c r="B2128">
        <v>14493</v>
      </c>
      <c r="C2128">
        <v>7</v>
      </c>
      <c r="D2128">
        <v>10</v>
      </c>
      <c r="E2128">
        <v>5130.1499999999687</v>
      </c>
    </row>
    <row r="2129" spans="2:5" x14ac:dyDescent="0.3">
      <c r="B2129">
        <v>14494</v>
      </c>
      <c r="C2129">
        <v>25</v>
      </c>
      <c r="D2129">
        <v>3</v>
      </c>
      <c r="E2129">
        <v>401.46</v>
      </c>
    </row>
    <row r="2130" spans="2:5" x14ac:dyDescent="0.3">
      <c r="B2130">
        <v>14495</v>
      </c>
      <c r="C2130">
        <v>50</v>
      </c>
      <c r="D2130">
        <v>3</v>
      </c>
      <c r="E2130">
        <v>174.79999999999998</v>
      </c>
    </row>
    <row r="2131" spans="2:5" x14ac:dyDescent="0.3">
      <c r="B2131">
        <v>14496</v>
      </c>
      <c r="C2131">
        <v>311</v>
      </c>
      <c r="D2131">
        <v>7</v>
      </c>
      <c r="E2131">
        <v>2668.2300000000009</v>
      </c>
    </row>
    <row r="2132" spans="2:5" x14ac:dyDescent="0.3">
      <c r="B2132">
        <v>14497</v>
      </c>
      <c r="C2132">
        <v>309</v>
      </c>
      <c r="D2132">
        <v>2</v>
      </c>
      <c r="E2132">
        <v>697.06000000000051</v>
      </c>
    </row>
    <row r="2133" spans="2:5" x14ac:dyDescent="0.3">
      <c r="B2133">
        <v>14498</v>
      </c>
      <c r="C2133">
        <v>42</v>
      </c>
      <c r="D2133">
        <v>10</v>
      </c>
      <c r="E2133">
        <v>3911.2700000000141</v>
      </c>
    </row>
    <row r="2134" spans="2:5" x14ac:dyDescent="0.3">
      <c r="B2134">
        <v>14499</v>
      </c>
      <c r="C2134">
        <v>26</v>
      </c>
      <c r="D2134">
        <v>7</v>
      </c>
      <c r="E2134">
        <v>2138.969999999983</v>
      </c>
    </row>
    <row r="2135" spans="2:5" x14ac:dyDescent="0.3">
      <c r="B2135">
        <v>14500</v>
      </c>
      <c r="C2135">
        <v>88</v>
      </c>
      <c r="D2135">
        <v>3</v>
      </c>
      <c r="E2135">
        <v>356.84999999999997</v>
      </c>
    </row>
    <row r="2136" spans="2:5" x14ac:dyDescent="0.3">
      <c r="B2136">
        <v>14501</v>
      </c>
      <c r="C2136">
        <v>183</v>
      </c>
      <c r="D2136">
        <v>2</v>
      </c>
      <c r="E2136">
        <v>251.20999999999998</v>
      </c>
    </row>
    <row r="2137" spans="2:5" x14ac:dyDescent="0.3">
      <c r="B2137">
        <v>14502</v>
      </c>
      <c r="C2137">
        <v>19</v>
      </c>
      <c r="D2137">
        <v>11</v>
      </c>
      <c r="E2137">
        <v>2470.6699999999887</v>
      </c>
    </row>
    <row r="2138" spans="2:5" x14ac:dyDescent="0.3">
      <c r="B2138">
        <v>14503</v>
      </c>
      <c r="C2138">
        <v>3</v>
      </c>
      <c r="D2138">
        <v>6</v>
      </c>
      <c r="E2138">
        <v>3543.2600000000079</v>
      </c>
    </row>
    <row r="2139" spans="2:5" x14ac:dyDescent="0.3">
      <c r="B2139">
        <v>14504</v>
      </c>
      <c r="C2139">
        <v>47</v>
      </c>
      <c r="D2139">
        <v>4</v>
      </c>
      <c r="E2139">
        <v>673.2600000000001</v>
      </c>
    </row>
    <row r="2140" spans="2:5" x14ac:dyDescent="0.3">
      <c r="B2140">
        <v>14505</v>
      </c>
      <c r="C2140">
        <v>17</v>
      </c>
      <c r="D2140">
        <v>19</v>
      </c>
      <c r="E2140">
        <v>12001.839999999871</v>
      </c>
    </row>
    <row r="2141" spans="2:5" x14ac:dyDescent="0.3">
      <c r="B2141">
        <v>14506</v>
      </c>
      <c r="C2141">
        <v>17</v>
      </c>
      <c r="D2141">
        <v>7</v>
      </c>
      <c r="E2141">
        <v>3290.6699999999882</v>
      </c>
    </row>
    <row r="2142" spans="2:5" x14ac:dyDescent="0.3">
      <c r="B2142">
        <v>14507</v>
      </c>
      <c r="C2142">
        <v>23</v>
      </c>
      <c r="D2142">
        <v>11</v>
      </c>
      <c r="E2142">
        <v>3284.4300000000167</v>
      </c>
    </row>
    <row r="2143" spans="2:5" x14ac:dyDescent="0.3">
      <c r="B2143">
        <v>14508</v>
      </c>
      <c r="C2143">
        <v>22</v>
      </c>
      <c r="D2143">
        <v>5</v>
      </c>
      <c r="E2143">
        <v>874.94000000000176</v>
      </c>
    </row>
    <row r="2144" spans="2:5" x14ac:dyDescent="0.3">
      <c r="B2144">
        <v>14509</v>
      </c>
      <c r="C2144">
        <v>534</v>
      </c>
      <c r="D2144">
        <v>1</v>
      </c>
      <c r="E2144">
        <v>110.94999999999999</v>
      </c>
    </row>
    <row r="2145" spans="2:5" x14ac:dyDescent="0.3">
      <c r="B2145">
        <v>14510</v>
      </c>
      <c r="C2145">
        <v>375</v>
      </c>
      <c r="D2145">
        <v>3</v>
      </c>
      <c r="E2145">
        <v>1007.2799999999992</v>
      </c>
    </row>
    <row r="2146" spans="2:5" x14ac:dyDescent="0.3">
      <c r="B2146">
        <v>14511</v>
      </c>
      <c r="C2146">
        <v>11</v>
      </c>
      <c r="D2146">
        <v>5</v>
      </c>
      <c r="E2146">
        <v>1314.8099999999981</v>
      </c>
    </row>
    <row r="2147" spans="2:5" x14ac:dyDescent="0.3">
      <c r="B2147">
        <v>14512</v>
      </c>
      <c r="C2147">
        <v>187</v>
      </c>
      <c r="D2147">
        <v>7</v>
      </c>
      <c r="E2147">
        <v>1223.4700000000007</v>
      </c>
    </row>
    <row r="2148" spans="2:5" x14ac:dyDescent="0.3">
      <c r="B2148">
        <v>14513</v>
      </c>
      <c r="C2148">
        <v>100</v>
      </c>
      <c r="D2148">
        <v>6</v>
      </c>
      <c r="E2148">
        <v>788.0100000000001</v>
      </c>
    </row>
    <row r="2149" spans="2:5" x14ac:dyDescent="0.3">
      <c r="B2149">
        <v>14514</v>
      </c>
      <c r="C2149">
        <v>61</v>
      </c>
      <c r="D2149">
        <v>9</v>
      </c>
      <c r="E2149">
        <v>4598.9799999999859</v>
      </c>
    </row>
    <row r="2150" spans="2:5" x14ac:dyDescent="0.3">
      <c r="B2150">
        <v>14515</v>
      </c>
      <c r="C2150">
        <v>17</v>
      </c>
      <c r="D2150">
        <v>12</v>
      </c>
      <c r="E2150">
        <v>3749.2600000000066</v>
      </c>
    </row>
    <row r="2151" spans="2:5" x14ac:dyDescent="0.3">
      <c r="B2151">
        <v>14516</v>
      </c>
      <c r="C2151">
        <v>516</v>
      </c>
      <c r="D2151">
        <v>1</v>
      </c>
      <c r="E2151">
        <v>163.92000000000004</v>
      </c>
    </row>
    <row r="2152" spans="2:5" x14ac:dyDescent="0.3">
      <c r="B2152">
        <v>14517</v>
      </c>
      <c r="C2152">
        <v>33</v>
      </c>
      <c r="D2152">
        <v>2</v>
      </c>
      <c r="E2152">
        <v>330.44999999999993</v>
      </c>
    </row>
    <row r="2153" spans="2:5" x14ac:dyDescent="0.3">
      <c r="B2153">
        <v>14518</v>
      </c>
      <c r="C2153">
        <v>64</v>
      </c>
      <c r="D2153">
        <v>1</v>
      </c>
      <c r="E2153">
        <v>174.36999999999995</v>
      </c>
    </row>
    <row r="2154" spans="2:5" x14ac:dyDescent="0.3">
      <c r="B2154">
        <v>14519</v>
      </c>
      <c r="C2154">
        <v>683</v>
      </c>
      <c r="D2154">
        <v>2</v>
      </c>
      <c r="E2154">
        <v>206.09000000000012</v>
      </c>
    </row>
    <row r="2155" spans="2:5" x14ac:dyDescent="0.3">
      <c r="B2155">
        <v>14520</v>
      </c>
      <c r="C2155">
        <v>1</v>
      </c>
      <c r="D2155">
        <v>2</v>
      </c>
      <c r="E2155">
        <v>270.60000000000002</v>
      </c>
    </row>
    <row r="2156" spans="2:5" x14ac:dyDescent="0.3">
      <c r="B2156">
        <v>14521</v>
      </c>
      <c r="C2156">
        <v>491</v>
      </c>
      <c r="D2156">
        <v>1</v>
      </c>
      <c r="E2156">
        <v>199.44999999999996</v>
      </c>
    </row>
    <row r="2157" spans="2:5" x14ac:dyDescent="0.3">
      <c r="B2157">
        <v>14522</v>
      </c>
      <c r="C2157">
        <v>24</v>
      </c>
      <c r="D2157">
        <v>8</v>
      </c>
      <c r="E2157">
        <v>1758.6199999999997</v>
      </c>
    </row>
    <row r="2158" spans="2:5" x14ac:dyDescent="0.3">
      <c r="B2158">
        <v>14523</v>
      </c>
      <c r="C2158">
        <v>108</v>
      </c>
      <c r="D2158">
        <v>1</v>
      </c>
      <c r="E2158">
        <v>241.09000000000003</v>
      </c>
    </row>
    <row r="2159" spans="2:5" x14ac:dyDescent="0.3">
      <c r="B2159">
        <v>14524</v>
      </c>
      <c r="C2159">
        <v>31</v>
      </c>
      <c r="D2159">
        <v>13</v>
      </c>
      <c r="E2159">
        <v>2933.7099999999878</v>
      </c>
    </row>
    <row r="2160" spans="2:5" x14ac:dyDescent="0.3">
      <c r="B2160">
        <v>14525</v>
      </c>
      <c r="C2160">
        <v>19</v>
      </c>
      <c r="D2160">
        <v>17</v>
      </c>
      <c r="E2160">
        <v>8240.6400000000176</v>
      </c>
    </row>
    <row r="2161" spans="2:5" x14ac:dyDescent="0.3">
      <c r="B2161">
        <v>14526</v>
      </c>
      <c r="C2161">
        <v>389</v>
      </c>
      <c r="D2161">
        <v>1</v>
      </c>
      <c r="E2161">
        <v>262.39999999999981</v>
      </c>
    </row>
    <row r="2162" spans="2:5" x14ac:dyDescent="0.3">
      <c r="B2162">
        <v>14527</v>
      </c>
      <c r="C2162">
        <v>2</v>
      </c>
      <c r="D2162">
        <v>122</v>
      </c>
      <c r="E2162">
        <v>27792.299999998373</v>
      </c>
    </row>
    <row r="2163" spans="2:5" x14ac:dyDescent="0.3">
      <c r="B2163">
        <v>14528</v>
      </c>
      <c r="C2163">
        <v>37</v>
      </c>
      <c r="D2163">
        <v>1</v>
      </c>
      <c r="E2163">
        <v>364.2200000000002</v>
      </c>
    </row>
    <row r="2164" spans="2:5" x14ac:dyDescent="0.3">
      <c r="B2164">
        <v>14529</v>
      </c>
      <c r="C2164">
        <v>60</v>
      </c>
      <c r="D2164">
        <v>3</v>
      </c>
      <c r="E2164">
        <v>620.0399999999978</v>
      </c>
    </row>
    <row r="2165" spans="2:5" x14ac:dyDescent="0.3">
      <c r="B2165">
        <v>14530</v>
      </c>
      <c r="C2165">
        <v>25</v>
      </c>
      <c r="D2165">
        <v>16</v>
      </c>
      <c r="E2165">
        <v>6197.3999999999451</v>
      </c>
    </row>
    <row r="2166" spans="2:5" x14ac:dyDescent="0.3">
      <c r="B2166">
        <v>14531</v>
      </c>
      <c r="C2166">
        <v>479</v>
      </c>
      <c r="D2166">
        <v>1</v>
      </c>
      <c r="E2166">
        <v>376.34000000000009</v>
      </c>
    </row>
    <row r="2167" spans="2:5" x14ac:dyDescent="0.3">
      <c r="B2167">
        <v>14532</v>
      </c>
      <c r="C2167">
        <v>236</v>
      </c>
      <c r="D2167">
        <v>11</v>
      </c>
      <c r="E2167">
        <v>3859.1800000000108</v>
      </c>
    </row>
    <row r="2168" spans="2:5" x14ac:dyDescent="0.3">
      <c r="B2168">
        <v>14533</v>
      </c>
      <c r="C2168">
        <v>24</v>
      </c>
      <c r="D2168">
        <v>11</v>
      </c>
      <c r="E2168">
        <v>3466.3699999999967</v>
      </c>
    </row>
    <row r="2169" spans="2:5" x14ac:dyDescent="0.3">
      <c r="B2169">
        <v>14534</v>
      </c>
      <c r="C2169">
        <v>2</v>
      </c>
      <c r="D2169">
        <v>26</v>
      </c>
      <c r="E2169">
        <v>6271.1099999999915</v>
      </c>
    </row>
    <row r="2170" spans="2:5" x14ac:dyDescent="0.3">
      <c r="B2170">
        <v>14535</v>
      </c>
      <c r="C2170">
        <v>60</v>
      </c>
      <c r="D2170">
        <v>9</v>
      </c>
      <c r="E2170">
        <v>6030.730000000066</v>
      </c>
    </row>
    <row r="2171" spans="2:5" x14ac:dyDescent="0.3">
      <c r="B2171">
        <v>14536</v>
      </c>
      <c r="C2171">
        <v>259</v>
      </c>
      <c r="D2171">
        <v>1</v>
      </c>
      <c r="E2171">
        <v>171.80000000000007</v>
      </c>
    </row>
    <row r="2172" spans="2:5" x14ac:dyDescent="0.3">
      <c r="B2172">
        <v>14537</v>
      </c>
      <c r="C2172">
        <v>57</v>
      </c>
      <c r="D2172">
        <v>2</v>
      </c>
      <c r="E2172">
        <v>641.39999999999975</v>
      </c>
    </row>
    <row r="2173" spans="2:5" x14ac:dyDescent="0.3">
      <c r="B2173">
        <v>14538</v>
      </c>
      <c r="C2173">
        <v>64</v>
      </c>
      <c r="D2173">
        <v>5</v>
      </c>
      <c r="E2173">
        <v>1370.8399999999981</v>
      </c>
    </row>
    <row r="2174" spans="2:5" x14ac:dyDescent="0.3">
      <c r="B2174">
        <v>14539</v>
      </c>
      <c r="C2174">
        <v>15</v>
      </c>
      <c r="D2174">
        <v>2</v>
      </c>
      <c r="E2174">
        <v>537.4799999999999</v>
      </c>
    </row>
    <row r="2175" spans="2:5" x14ac:dyDescent="0.3">
      <c r="B2175">
        <v>14540</v>
      </c>
      <c r="C2175">
        <v>9</v>
      </c>
      <c r="D2175">
        <v>11</v>
      </c>
      <c r="E2175">
        <v>3795.3399999999897</v>
      </c>
    </row>
    <row r="2176" spans="2:5" x14ac:dyDescent="0.3">
      <c r="B2176">
        <v>14541</v>
      </c>
      <c r="C2176">
        <v>58</v>
      </c>
      <c r="D2176">
        <v>14</v>
      </c>
      <c r="E2176">
        <v>2499.6799999999944</v>
      </c>
    </row>
    <row r="2177" spans="2:5" x14ac:dyDescent="0.3">
      <c r="B2177">
        <v>14542</v>
      </c>
      <c r="C2177">
        <v>185</v>
      </c>
      <c r="D2177">
        <v>1</v>
      </c>
      <c r="E2177">
        <v>103.25</v>
      </c>
    </row>
    <row r="2178" spans="2:5" x14ac:dyDescent="0.3">
      <c r="B2178">
        <v>14543</v>
      </c>
      <c r="C2178">
        <v>28</v>
      </c>
      <c r="D2178">
        <v>39</v>
      </c>
      <c r="E2178">
        <v>14906.770000000017</v>
      </c>
    </row>
    <row r="2179" spans="2:5" x14ac:dyDescent="0.3">
      <c r="B2179">
        <v>14544</v>
      </c>
      <c r="C2179">
        <v>24</v>
      </c>
      <c r="D2179">
        <v>3</v>
      </c>
      <c r="E2179">
        <v>2982.4299999999989</v>
      </c>
    </row>
    <row r="2180" spans="2:5" x14ac:dyDescent="0.3">
      <c r="B2180">
        <v>14545</v>
      </c>
      <c r="C2180">
        <v>674</v>
      </c>
      <c r="D2180">
        <v>1</v>
      </c>
      <c r="E2180">
        <v>349.25</v>
      </c>
    </row>
    <row r="2181" spans="2:5" x14ac:dyDescent="0.3">
      <c r="B2181">
        <v>14546</v>
      </c>
      <c r="C2181">
        <v>5</v>
      </c>
      <c r="D2181">
        <v>11</v>
      </c>
      <c r="E2181">
        <v>5197.8999999999342</v>
      </c>
    </row>
    <row r="2182" spans="2:5" x14ac:dyDescent="0.3">
      <c r="B2182">
        <v>14547</v>
      </c>
      <c r="C2182">
        <v>3</v>
      </c>
      <c r="D2182">
        <v>8</v>
      </c>
      <c r="E2182">
        <v>4007.5400000000213</v>
      </c>
    </row>
    <row r="2183" spans="2:5" x14ac:dyDescent="0.3">
      <c r="B2183">
        <v>14548</v>
      </c>
      <c r="C2183">
        <v>150</v>
      </c>
      <c r="D2183">
        <v>9</v>
      </c>
      <c r="E2183">
        <v>2627.4899999999957</v>
      </c>
    </row>
    <row r="2184" spans="2:5" x14ac:dyDescent="0.3">
      <c r="B2184">
        <v>14549</v>
      </c>
      <c r="C2184">
        <v>311</v>
      </c>
      <c r="D2184">
        <v>4</v>
      </c>
      <c r="E2184">
        <v>916.55000000000007</v>
      </c>
    </row>
    <row r="2185" spans="2:5" x14ac:dyDescent="0.3">
      <c r="B2185">
        <v>14550</v>
      </c>
      <c r="C2185">
        <v>10</v>
      </c>
      <c r="D2185">
        <v>4</v>
      </c>
      <c r="E2185">
        <v>1353.3099999999986</v>
      </c>
    </row>
    <row r="2186" spans="2:5" x14ac:dyDescent="0.3">
      <c r="B2186">
        <v>14551</v>
      </c>
      <c r="C2186">
        <v>18</v>
      </c>
      <c r="D2186">
        <v>7</v>
      </c>
      <c r="E2186">
        <v>880.0400000000003</v>
      </c>
    </row>
    <row r="2187" spans="2:5" x14ac:dyDescent="0.3">
      <c r="B2187">
        <v>14552</v>
      </c>
      <c r="C2187">
        <v>151</v>
      </c>
      <c r="D2187">
        <v>3</v>
      </c>
      <c r="E2187">
        <v>511.27999999999895</v>
      </c>
    </row>
    <row r="2188" spans="2:5" x14ac:dyDescent="0.3">
      <c r="B2188">
        <v>14553</v>
      </c>
      <c r="C2188">
        <v>19</v>
      </c>
      <c r="D2188">
        <v>9</v>
      </c>
      <c r="E2188">
        <v>1841.5399999999934</v>
      </c>
    </row>
    <row r="2189" spans="2:5" x14ac:dyDescent="0.3">
      <c r="B2189">
        <v>14554</v>
      </c>
      <c r="C2189">
        <v>10</v>
      </c>
      <c r="D2189">
        <v>4</v>
      </c>
      <c r="E2189">
        <v>2381.0399999999909</v>
      </c>
    </row>
    <row r="2190" spans="2:5" x14ac:dyDescent="0.3">
      <c r="B2190">
        <v>14555</v>
      </c>
      <c r="C2190">
        <v>57</v>
      </c>
      <c r="D2190">
        <v>6</v>
      </c>
      <c r="E2190">
        <v>2315.6300000000033</v>
      </c>
    </row>
    <row r="2191" spans="2:5" x14ac:dyDescent="0.3">
      <c r="B2191">
        <v>14556</v>
      </c>
      <c r="C2191">
        <v>596</v>
      </c>
      <c r="D2191">
        <v>3</v>
      </c>
      <c r="E2191">
        <v>835.33999999999719</v>
      </c>
    </row>
    <row r="2192" spans="2:5" x14ac:dyDescent="0.3">
      <c r="B2192">
        <v>14557</v>
      </c>
      <c r="C2192">
        <v>85</v>
      </c>
      <c r="D2192">
        <v>1</v>
      </c>
      <c r="E2192">
        <v>788.37999999999977</v>
      </c>
    </row>
    <row r="2193" spans="2:5" x14ac:dyDescent="0.3">
      <c r="B2193">
        <v>14558</v>
      </c>
      <c r="C2193">
        <v>654</v>
      </c>
      <c r="D2193">
        <v>3</v>
      </c>
      <c r="E2193">
        <v>655.5</v>
      </c>
    </row>
    <row r="2194" spans="2:5" x14ac:dyDescent="0.3">
      <c r="B2194">
        <v>14559</v>
      </c>
      <c r="C2194">
        <v>390</v>
      </c>
      <c r="D2194">
        <v>1</v>
      </c>
      <c r="E2194">
        <v>75.599999999999994</v>
      </c>
    </row>
    <row r="2195" spans="2:5" x14ac:dyDescent="0.3">
      <c r="B2195">
        <v>14560</v>
      </c>
      <c r="C2195">
        <v>7</v>
      </c>
      <c r="D2195">
        <v>44</v>
      </c>
      <c r="E2195">
        <v>6114.0300000000079</v>
      </c>
    </row>
    <row r="2196" spans="2:5" x14ac:dyDescent="0.3">
      <c r="B2196">
        <v>14561</v>
      </c>
      <c r="C2196">
        <v>75</v>
      </c>
      <c r="D2196">
        <v>3</v>
      </c>
      <c r="E2196">
        <v>1080.7600000000007</v>
      </c>
    </row>
    <row r="2197" spans="2:5" x14ac:dyDescent="0.3">
      <c r="B2197">
        <v>14562</v>
      </c>
      <c r="C2197">
        <v>3</v>
      </c>
      <c r="D2197">
        <v>26</v>
      </c>
      <c r="E2197">
        <v>6729.3999999999369</v>
      </c>
    </row>
    <row r="2198" spans="2:5" x14ac:dyDescent="0.3">
      <c r="B2198">
        <v>14563</v>
      </c>
      <c r="C2198">
        <v>509</v>
      </c>
      <c r="D2198">
        <v>2</v>
      </c>
      <c r="E2198">
        <v>679.44000000000108</v>
      </c>
    </row>
    <row r="2199" spans="2:5" x14ac:dyDescent="0.3">
      <c r="B2199">
        <v>14564</v>
      </c>
      <c r="C2199">
        <v>434</v>
      </c>
      <c r="D2199">
        <v>2</v>
      </c>
      <c r="E2199">
        <v>2605.6199999999972</v>
      </c>
    </row>
    <row r="2200" spans="2:5" x14ac:dyDescent="0.3">
      <c r="B2200">
        <v>14565</v>
      </c>
      <c r="C2200">
        <v>95</v>
      </c>
      <c r="D2200">
        <v>5</v>
      </c>
      <c r="E2200">
        <v>3859.2199999999843</v>
      </c>
    </row>
    <row r="2201" spans="2:5" x14ac:dyDescent="0.3">
      <c r="B2201">
        <v>14566</v>
      </c>
      <c r="C2201">
        <v>110</v>
      </c>
      <c r="D2201">
        <v>4</v>
      </c>
      <c r="E2201">
        <v>4092</v>
      </c>
    </row>
    <row r="2202" spans="2:5" x14ac:dyDescent="0.3">
      <c r="B2202">
        <v>14567</v>
      </c>
      <c r="C2202">
        <v>56</v>
      </c>
      <c r="D2202">
        <v>2</v>
      </c>
      <c r="E2202">
        <v>1530.3600000000004</v>
      </c>
    </row>
    <row r="2203" spans="2:5" x14ac:dyDescent="0.3">
      <c r="B2203">
        <v>14568</v>
      </c>
      <c r="C2203">
        <v>435</v>
      </c>
      <c r="D2203">
        <v>1</v>
      </c>
      <c r="E2203">
        <v>919.6999999999997</v>
      </c>
    </row>
    <row r="2204" spans="2:5" x14ac:dyDescent="0.3">
      <c r="B2204">
        <v>14569</v>
      </c>
      <c r="C2204">
        <v>1</v>
      </c>
      <c r="D2204">
        <v>4</v>
      </c>
      <c r="E2204">
        <v>598.97999999999968</v>
      </c>
    </row>
    <row r="2205" spans="2:5" x14ac:dyDescent="0.3">
      <c r="B2205">
        <v>14570</v>
      </c>
      <c r="C2205">
        <v>280</v>
      </c>
      <c r="D2205">
        <v>3</v>
      </c>
      <c r="E2205">
        <v>613.75000000000011</v>
      </c>
    </row>
    <row r="2206" spans="2:5" x14ac:dyDescent="0.3">
      <c r="B2206">
        <v>14571</v>
      </c>
      <c r="C2206">
        <v>425</v>
      </c>
      <c r="D2206">
        <v>1</v>
      </c>
      <c r="E2206">
        <v>161.64999999999998</v>
      </c>
    </row>
    <row r="2207" spans="2:5" x14ac:dyDescent="0.3">
      <c r="B2207">
        <v>14572</v>
      </c>
      <c r="C2207">
        <v>3</v>
      </c>
      <c r="D2207">
        <v>11</v>
      </c>
      <c r="E2207">
        <v>5615.1800000000339</v>
      </c>
    </row>
    <row r="2208" spans="2:5" x14ac:dyDescent="0.3">
      <c r="B2208">
        <v>14573</v>
      </c>
      <c r="C2208">
        <v>179</v>
      </c>
      <c r="D2208">
        <v>13</v>
      </c>
      <c r="E2208">
        <v>2621.4200000000187</v>
      </c>
    </row>
    <row r="2209" spans="2:5" x14ac:dyDescent="0.3">
      <c r="B2209">
        <v>14574</v>
      </c>
      <c r="C2209">
        <v>732</v>
      </c>
      <c r="D2209">
        <v>1</v>
      </c>
      <c r="E2209">
        <v>143.70000000000002</v>
      </c>
    </row>
    <row r="2210" spans="2:5" x14ac:dyDescent="0.3">
      <c r="B2210">
        <v>14575</v>
      </c>
      <c r="C2210">
        <v>488</v>
      </c>
      <c r="D2210">
        <v>1</v>
      </c>
      <c r="E2210">
        <v>460.70999999999941</v>
      </c>
    </row>
    <row r="2211" spans="2:5" x14ac:dyDescent="0.3">
      <c r="B2211">
        <v>14576</v>
      </c>
      <c r="C2211">
        <v>372</v>
      </c>
      <c r="D2211">
        <v>1</v>
      </c>
      <c r="E2211">
        <v>70.800000000000011</v>
      </c>
    </row>
    <row r="2212" spans="2:5" x14ac:dyDescent="0.3">
      <c r="B2212">
        <v>14577</v>
      </c>
      <c r="C2212">
        <v>12</v>
      </c>
      <c r="D2212">
        <v>7</v>
      </c>
      <c r="E2212">
        <v>1374.2499999999998</v>
      </c>
    </row>
    <row r="2213" spans="2:5" x14ac:dyDescent="0.3">
      <c r="B2213">
        <v>14578</v>
      </c>
      <c r="C2213">
        <v>3</v>
      </c>
      <c r="D2213">
        <v>1</v>
      </c>
      <c r="E2213">
        <v>168.63000000000008</v>
      </c>
    </row>
    <row r="2214" spans="2:5" x14ac:dyDescent="0.3">
      <c r="B2214">
        <v>14579</v>
      </c>
      <c r="C2214">
        <v>432</v>
      </c>
      <c r="D2214">
        <v>1</v>
      </c>
      <c r="E2214">
        <v>105.55999999999996</v>
      </c>
    </row>
    <row r="2215" spans="2:5" x14ac:dyDescent="0.3">
      <c r="B2215">
        <v>14580</v>
      </c>
      <c r="C2215">
        <v>518</v>
      </c>
      <c r="D2215">
        <v>1</v>
      </c>
      <c r="E2215">
        <v>14.850000000000001</v>
      </c>
    </row>
    <row r="2216" spans="2:5" x14ac:dyDescent="0.3">
      <c r="B2216">
        <v>14581</v>
      </c>
      <c r="C2216">
        <v>16</v>
      </c>
      <c r="D2216">
        <v>2</v>
      </c>
      <c r="E2216">
        <v>433.79999999999956</v>
      </c>
    </row>
    <row r="2217" spans="2:5" x14ac:dyDescent="0.3">
      <c r="B2217">
        <v>14582</v>
      </c>
      <c r="C2217">
        <v>40</v>
      </c>
      <c r="D2217">
        <v>1</v>
      </c>
      <c r="E2217">
        <v>114.11000000000001</v>
      </c>
    </row>
    <row r="2218" spans="2:5" x14ac:dyDescent="0.3">
      <c r="B2218">
        <v>14583</v>
      </c>
      <c r="C2218">
        <v>5</v>
      </c>
      <c r="D2218">
        <v>8</v>
      </c>
      <c r="E2218">
        <v>1781.0300000000195</v>
      </c>
    </row>
    <row r="2219" spans="2:5" x14ac:dyDescent="0.3">
      <c r="B2219">
        <v>14584</v>
      </c>
      <c r="C2219">
        <v>169</v>
      </c>
      <c r="D2219">
        <v>8</v>
      </c>
      <c r="E2219">
        <v>1747.909999999993</v>
      </c>
    </row>
    <row r="2220" spans="2:5" x14ac:dyDescent="0.3">
      <c r="B2220">
        <v>14585</v>
      </c>
      <c r="C2220">
        <v>50</v>
      </c>
      <c r="D2220">
        <v>5</v>
      </c>
      <c r="E2220">
        <v>1143.2700000000032</v>
      </c>
    </row>
    <row r="2221" spans="2:5" x14ac:dyDescent="0.3">
      <c r="B2221">
        <v>14586</v>
      </c>
      <c r="C2221">
        <v>276</v>
      </c>
      <c r="D2221">
        <v>1</v>
      </c>
      <c r="E2221">
        <v>237.36000000000004</v>
      </c>
    </row>
    <row r="2222" spans="2:5" x14ac:dyDescent="0.3">
      <c r="B2222">
        <v>14587</v>
      </c>
      <c r="C2222">
        <v>18</v>
      </c>
      <c r="D2222">
        <v>9</v>
      </c>
      <c r="E2222">
        <v>1601.1400000000046</v>
      </c>
    </row>
    <row r="2223" spans="2:5" x14ac:dyDescent="0.3">
      <c r="B2223">
        <v>14588</v>
      </c>
      <c r="C2223">
        <v>578</v>
      </c>
      <c r="D2223">
        <v>1</v>
      </c>
      <c r="E2223">
        <v>135.38999999999993</v>
      </c>
    </row>
    <row r="2224" spans="2:5" x14ac:dyDescent="0.3">
      <c r="B2224">
        <v>14589</v>
      </c>
      <c r="C2224">
        <v>371</v>
      </c>
      <c r="D2224">
        <v>1</v>
      </c>
      <c r="E2224">
        <v>79.5</v>
      </c>
    </row>
    <row r="2225" spans="2:5" x14ac:dyDescent="0.3">
      <c r="B2225">
        <v>14590</v>
      </c>
      <c r="C2225">
        <v>424</v>
      </c>
      <c r="D2225">
        <v>20</v>
      </c>
      <c r="E2225">
        <v>3006.6199999999967</v>
      </c>
    </row>
    <row r="2226" spans="2:5" x14ac:dyDescent="0.3">
      <c r="B2226">
        <v>14591</v>
      </c>
      <c r="C2226">
        <v>15</v>
      </c>
      <c r="D2226">
        <v>4</v>
      </c>
      <c r="E2226">
        <v>1447.139999999994</v>
      </c>
    </row>
    <row r="2227" spans="2:5" x14ac:dyDescent="0.3">
      <c r="B2227">
        <v>14592</v>
      </c>
      <c r="C2227">
        <v>35</v>
      </c>
      <c r="D2227">
        <v>3</v>
      </c>
      <c r="E2227">
        <v>570.4600000000014</v>
      </c>
    </row>
    <row r="2228" spans="2:5" x14ac:dyDescent="0.3">
      <c r="B2228">
        <v>14593</v>
      </c>
      <c r="C2228">
        <v>21</v>
      </c>
      <c r="D2228">
        <v>12</v>
      </c>
      <c r="E2228">
        <v>3712.0099999999879</v>
      </c>
    </row>
    <row r="2229" spans="2:5" x14ac:dyDescent="0.3">
      <c r="B2229">
        <v>14594</v>
      </c>
      <c r="C2229">
        <v>7</v>
      </c>
      <c r="D2229">
        <v>2</v>
      </c>
      <c r="E2229">
        <v>634.83000000000118</v>
      </c>
    </row>
    <row r="2230" spans="2:5" x14ac:dyDescent="0.3">
      <c r="B2230">
        <v>14595</v>
      </c>
      <c r="C2230">
        <v>19</v>
      </c>
      <c r="D2230">
        <v>8</v>
      </c>
      <c r="E2230">
        <v>2164.4500000000053</v>
      </c>
    </row>
    <row r="2231" spans="2:5" x14ac:dyDescent="0.3">
      <c r="B2231">
        <v>14596</v>
      </c>
      <c r="C2231">
        <v>626</v>
      </c>
      <c r="D2231">
        <v>1</v>
      </c>
      <c r="E2231">
        <v>229.4699999999998</v>
      </c>
    </row>
    <row r="2232" spans="2:5" x14ac:dyDescent="0.3">
      <c r="B2232">
        <v>14597</v>
      </c>
      <c r="C2232">
        <v>11</v>
      </c>
      <c r="D2232">
        <v>6</v>
      </c>
      <c r="E2232">
        <v>2201.5400000000018</v>
      </c>
    </row>
    <row r="2233" spans="2:5" x14ac:dyDescent="0.3">
      <c r="B2233">
        <v>14598</v>
      </c>
      <c r="C2233">
        <v>44</v>
      </c>
      <c r="D2233">
        <v>2</v>
      </c>
      <c r="E2233">
        <v>384.04000000000025</v>
      </c>
    </row>
    <row r="2234" spans="2:5" x14ac:dyDescent="0.3">
      <c r="B2234">
        <v>14599</v>
      </c>
      <c r="C2234">
        <v>390</v>
      </c>
      <c r="D2234">
        <v>2</v>
      </c>
      <c r="E2234">
        <v>474.5400000000007</v>
      </c>
    </row>
    <row r="2235" spans="2:5" x14ac:dyDescent="0.3">
      <c r="B2235">
        <v>14600</v>
      </c>
      <c r="C2235">
        <v>305</v>
      </c>
      <c r="D2235">
        <v>2</v>
      </c>
      <c r="E2235">
        <v>865.17000000000019</v>
      </c>
    </row>
    <row r="2236" spans="2:5" x14ac:dyDescent="0.3">
      <c r="B2236">
        <v>14601</v>
      </c>
      <c r="C2236">
        <v>10</v>
      </c>
      <c r="D2236">
        <v>1</v>
      </c>
      <c r="E2236">
        <v>213.96</v>
      </c>
    </row>
    <row r="2237" spans="2:5" x14ac:dyDescent="0.3">
      <c r="B2237">
        <v>14602</v>
      </c>
      <c r="C2237">
        <v>656</v>
      </c>
      <c r="D2237">
        <v>1</v>
      </c>
      <c r="E2237">
        <v>205.35999999999993</v>
      </c>
    </row>
    <row r="2238" spans="2:5" x14ac:dyDescent="0.3">
      <c r="B2238">
        <v>14603</v>
      </c>
      <c r="C2238">
        <v>274</v>
      </c>
      <c r="D2238">
        <v>1</v>
      </c>
      <c r="E2238">
        <v>660</v>
      </c>
    </row>
    <row r="2239" spans="2:5" x14ac:dyDescent="0.3">
      <c r="B2239">
        <v>14604</v>
      </c>
      <c r="C2239">
        <v>633</v>
      </c>
      <c r="D2239">
        <v>1</v>
      </c>
      <c r="E2239">
        <v>143.8600000000001</v>
      </c>
    </row>
    <row r="2240" spans="2:5" x14ac:dyDescent="0.3">
      <c r="B2240">
        <v>14605</v>
      </c>
      <c r="C2240">
        <v>374</v>
      </c>
      <c r="D2240">
        <v>4</v>
      </c>
      <c r="E2240">
        <v>937.16000000000236</v>
      </c>
    </row>
    <row r="2241" spans="2:5" x14ac:dyDescent="0.3">
      <c r="B2241">
        <v>14606</v>
      </c>
      <c r="C2241">
        <v>1</v>
      </c>
      <c r="D2241">
        <v>192</v>
      </c>
      <c r="E2241">
        <v>30861.060000001198</v>
      </c>
    </row>
    <row r="2242" spans="2:5" x14ac:dyDescent="0.3">
      <c r="B2242">
        <v>14607</v>
      </c>
      <c r="C2242">
        <v>15</v>
      </c>
      <c r="D2242">
        <v>22</v>
      </c>
      <c r="E2242">
        <v>24137.629999999914</v>
      </c>
    </row>
    <row r="2243" spans="2:5" x14ac:dyDescent="0.3">
      <c r="B2243">
        <v>14608</v>
      </c>
      <c r="C2243">
        <v>4</v>
      </c>
      <c r="D2243">
        <v>11</v>
      </c>
      <c r="E2243">
        <v>3352.9400000000019</v>
      </c>
    </row>
    <row r="2244" spans="2:5" x14ac:dyDescent="0.3">
      <c r="B2244">
        <v>14609</v>
      </c>
      <c r="C2244">
        <v>72</v>
      </c>
      <c r="D2244">
        <v>10</v>
      </c>
      <c r="E2244">
        <v>1486.2000000000005</v>
      </c>
    </row>
    <row r="2245" spans="2:5" x14ac:dyDescent="0.3">
      <c r="B2245">
        <v>14610</v>
      </c>
      <c r="C2245">
        <v>395</v>
      </c>
      <c r="D2245">
        <v>2</v>
      </c>
      <c r="E2245">
        <v>24.349999999999998</v>
      </c>
    </row>
    <row r="2246" spans="2:5" x14ac:dyDescent="0.3">
      <c r="B2246">
        <v>14611</v>
      </c>
      <c r="C2246">
        <v>443</v>
      </c>
      <c r="D2246">
        <v>2</v>
      </c>
      <c r="E2246">
        <v>604.3300000000005</v>
      </c>
    </row>
    <row r="2247" spans="2:5" x14ac:dyDescent="0.3">
      <c r="B2247">
        <v>14612</v>
      </c>
      <c r="C2247">
        <v>415</v>
      </c>
      <c r="D2247">
        <v>1</v>
      </c>
      <c r="E2247">
        <v>877.70000000000016</v>
      </c>
    </row>
    <row r="2248" spans="2:5" x14ac:dyDescent="0.3">
      <c r="B2248">
        <v>14613</v>
      </c>
      <c r="C2248">
        <v>680</v>
      </c>
      <c r="D2248">
        <v>1</v>
      </c>
      <c r="E2248">
        <v>76.320000000000007</v>
      </c>
    </row>
    <row r="2249" spans="2:5" x14ac:dyDescent="0.3">
      <c r="B2249">
        <v>14614</v>
      </c>
      <c r="C2249">
        <v>386</v>
      </c>
      <c r="D2249">
        <v>1</v>
      </c>
      <c r="E2249">
        <v>295.13000000000005</v>
      </c>
    </row>
    <row r="2250" spans="2:5" x14ac:dyDescent="0.3">
      <c r="B2250">
        <v>14615</v>
      </c>
      <c r="C2250">
        <v>394</v>
      </c>
      <c r="D2250">
        <v>5</v>
      </c>
      <c r="E2250">
        <v>951.7600000000001</v>
      </c>
    </row>
    <row r="2251" spans="2:5" x14ac:dyDescent="0.3">
      <c r="B2251">
        <v>14616</v>
      </c>
      <c r="C2251">
        <v>242</v>
      </c>
      <c r="D2251">
        <v>5</v>
      </c>
      <c r="E2251">
        <v>527.78000000000009</v>
      </c>
    </row>
    <row r="2252" spans="2:5" x14ac:dyDescent="0.3">
      <c r="B2252">
        <v>14617</v>
      </c>
      <c r="C2252">
        <v>402</v>
      </c>
      <c r="D2252">
        <v>2</v>
      </c>
      <c r="E2252">
        <v>190.47000000000003</v>
      </c>
    </row>
    <row r="2253" spans="2:5" x14ac:dyDescent="0.3">
      <c r="B2253">
        <v>14618</v>
      </c>
      <c r="C2253">
        <v>9</v>
      </c>
      <c r="D2253">
        <v>7</v>
      </c>
      <c r="E2253">
        <v>1342.3200000000002</v>
      </c>
    </row>
    <row r="2254" spans="2:5" x14ac:dyDescent="0.3">
      <c r="B2254">
        <v>14619</v>
      </c>
      <c r="C2254">
        <v>245</v>
      </c>
      <c r="D2254">
        <v>2</v>
      </c>
      <c r="E2254">
        <v>1291.2399999999993</v>
      </c>
    </row>
    <row r="2255" spans="2:5" x14ac:dyDescent="0.3">
      <c r="B2255">
        <v>14620</v>
      </c>
      <c r="C2255">
        <v>205</v>
      </c>
      <c r="D2255">
        <v>2</v>
      </c>
      <c r="E2255">
        <v>412.78000000000009</v>
      </c>
    </row>
    <row r="2256" spans="2:5" x14ac:dyDescent="0.3">
      <c r="B2256">
        <v>14621</v>
      </c>
      <c r="C2256">
        <v>1</v>
      </c>
      <c r="D2256">
        <v>9</v>
      </c>
      <c r="E2256">
        <v>3000.5700000000061</v>
      </c>
    </row>
    <row r="2257" spans="2:5" x14ac:dyDescent="0.3">
      <c r="B2257">
        <v>14622</v>
      </c>
      <c r="C2257">
        <v>184</v>
      </c>
      <c r="D2257">
        <v>1</v>
      </c>
      <c r="E2257">
        <v>320.58</v>
      </c>
    </row>
    <row r="2258" spans="2:5" x14ac:dyDescent="0.3">
      <c r="B2258">
        <v>14623</v>
      </c>
      <c r="C2258">
        <v>32</v>
      </c>
      <c r="D2258">
        <v>10</v>
      </c>
      <c r="E2258">
        <v>2059.579999999999</v>
      </c>
    </row>
    <row r="2259" spans="2:5" x14ac:dyDescent="0.3">
      <c r="B2259">
        <v>14624</v>
      </c>
      <c r="C2259">
        <v>57</v>
      </c>
      <c r="D2259">
        <v>6</v>
      </c>
      <c r="E2259">
        <v>814.06999999999982</v>
      </c>
    </row>
    <row r="2260" spans="2:5" x14ac:dyDescent="0.3">
      <c r="B2260">
        <v>14625</v>
      </c>
      <c r="C2260">
        <v>196</v>
      </c>
      <c r="D2260">
        <v>11</v>
      </c>
      <c r="E2260">
        <v>4497.8799999999901</v>
      </c>
    </row>
    <row r="2261" spans="2:5" x14ac:dyDescent="0.3">
      <c r="B2261">
        <v>14626</v>
      </c>
      <c r="C2261">
        <v>23</v>
      </c>
      <c r="D2261">
        <v>11</v>
      </c>
      <c r="E2261">
        <v>5410.9200000000028</v>
      </c>
    </row>
    <row r="2262" spans="2:5" x14ac:dyDescent="0.3">
      <c r="B2262">
        <v>14627</v>
      </c>
      <c r="C2262">
        <v>379</v>
      </c>
      <c r="D2262">
        <v>1</v>
      </c>
      <c r="E2262">
        <v>462.75000000000006</v>
      </c>
    </row>
    <row r="2263" spans="2:5" x14ac:dyDescent="0.3">
      <c r="B2263">
        <v>14628</v>
      </c>
      <c r="C2263">
        <v>91</v>
      </c>
      <c r="D2263">
        <v>5</v>
      </c>
      <c r="E2263">
        <v>1998.0000000000002</v>
      </c>
    </row>
    <row r="2264" spans="2:5" x14ac:dyDescent="0.3">
      <c r="B2264">
        <v>14629</v>
      </c>
      <c r="C2264">
        <v>4</v>
      </c>
      <c r="D2264">
        <v>2</v>
      </c>
      <c r="E2264">
        <v>959.00999999999897</v>
      </c>
    </row>
    <row r="2265" spans="2:5" x14ac:dyDescent="0.3">
      <c r="B2265">
        <v>14630</v>
      </c>
      <c r="C2265">
        <v>484</v>
      </c>
      <c r="D2265">
        <v>1</v>
      </c>
      <c r="E2265">
        <v>338.64999999999992</v>
      </c>
    </row>
    <row r="2266" spans="2:5" x14ac:dyDescent="0.3">
      <c r="B2266">
        <v>14631</v>
      </c>
      <c r="C2266">
        <v>50</v>
      </c>
      <c r="D2266">
        <v>6</v>
      </c>
      <c r="E2266">
        <v>2025.6900000000016</v>
      </c>
    </row>
    <row r="2267" spans="2:5" x14ac:dyDescent="0.3">
      <c r="B2267">
        <v>14632</v>
      </c>
      <c r="C2267">
        <v>262</v>
      </c>
      <c r="D2267">
        <v>1</v>
      </c>
      <c r="E2267">
        <v>114.55999999999997</v>
      </c>
    </row>
    <row r="2268" spans="2:5" x14ac:dyDescent="0.3">
      <c r="B2268">
        <v>14633</v>
      </c>
      <c r="C2268">
        <v>266</v>
      </c>
      <c r="D2268">
        <v>1</v>
      </c>
      <c r="E2268">
        <v>344.89999999999992</v>
      </c>
    </row>
    <row r="2269" spans="2:5" x14ac:dyDescent="0.3">
      <c r="B2269">
        <v>14634</v>
      </c>
      <c r="C2269">
        <v>437</v>
      </c>
      <c r="D2269">
        <v>4</v>
      </c>
      <c r="E2269">
        <v>2124.4599999999982</v>
      </c>
    </row>
    <row r="2270" spans="2:5" x14ac:dyDescent="0.3">
      <c r="B2270">
        <v>14635</v>
      </c>
      <c r="C2270">
        <v>453</v>
      </c>
      <c r="D2270">
        <v>1</v>
      </c>
      <c r="E2270">
        <v>215.22000000000008</v>
      </c>
    </row>
    <row r="2271" spans="2:5" x14ac:dyDescent="0.3">
      <c r="B2271">
        <v>14636</v>
      </c>
      <c r="C2271">
        <v>36</v>
      </c>
      <c r="D2271">
        <v>2</v>
      </c>
      <c r="E2271">
        <v>609.85000000000014</v>
      </c>
    </row>
    <row r="2272" spans="2:5" x14ac:dyDescent="0.3">
      <c r="B2272">
        <v>14637</v>
      </c>
      <c r="C2272">
        <v>677</v>
      </c>
      <c r="D2272">
        <v>1</v>
      </c>
      <c r="E2272">
        <v>106.67999999999996</v>
      </c>
    </row>
    <row r="2273" spans="2:5" x14ac:dyDescent="0.3">
      <c r="B2273">
        <v>14638</v>
      </c>
      <c r="C2273">
        <v>50</v>
      </c>
      <c r="D2273">
        <v>1</v>
      </c>
      <c r="E2273">
        <v>443.60000000000014</v>
      </c>
    </row>
    <row r="2274" spans="2:5" x14ac:dyDescent="0.3">
      <c r="B2274">
        <v>14639</v>
      </c>
      <c r="C2274">
        <v>52</v>
      </c>
      <c r="D2274">
        <v>9</v>
      </c>
      <c r="E2274">
        <v>4978.9599999999828</v>
      </c>
    </row>
    <row r="2275" spans="2:5" x14ac:dyDescent="0.3">
      <c r="B2275">
        <v>14640</v>
      </c>
      <c r="C2275">
        <v>24</v>
      </c>
      <c r="D2275">
        <v>10</v>
      </c>
      <c r="E2275">
        <v>3667.060000000015</v>
      </c>
    </row>
    <row r="2276" spans="2:5" x14ac:dyDescent="0.3">
      <c r="B2276">
        <v>14641</v>
      </c>
      <c r="C2276">
        <v>21</v>
      </c>
      <c r="D2276">
        <v>1</v>
      </c>
      <c r="E2276">
        <v>110.46000000000002</v>
      </c>
    </row>
    <row r="2277" spans="2:5" x14ac:dyDescent="0.3">
      <c r="B2277">
        <v>14642</v>
      </c>
      <c r="C2277">
        <v>58</v>
      </c>
      <c r="D2277">
        <v>1</v>
      </c>
      <c r="E2277">
        <v>96.12</v>
      </c>
    </row>
    <row r="2278" spans="2:5" x14ac:dyDescent="0.3">
      <c r="B2278">
        <v>14643</v>
      </c>
      <c r="C2278">
        <v>170</v>
      </c>
      <c r="D2278">
        <v>5</v>
      </c>
      <c r="E2278">
        <v>1679.8899999999996</v>
      </c>
    </row>
    <row r="2279" spans="2:5" x14ac:dyDescent="0.3">
      <c r="B2279">
        <v>14644</v>
      </c>
      <c r="C2279">
        <v>67</v>
      </c>
      <c r="D2279">
        <v>7</v>
      </c>
      <c r="E2279">
        <v>2247.7200000000007</v>
      </c>
    </row>
    <row r="2280" spans="2:5" x14ac:dyDescent="0.3">
      <c r="B2280">
        <v>14645</v>
      </c>
      <c r="C2280">
        <v>156</v>
      </c>
      <c r="D2280">
        <v>3</v>
      </c>
      <c r="E2280">
        <v>876.88999999999953</v>
      </c>
    </row>
    <row r="2281" spans="2:5" x14ac:dyDescent="0.3">
      <c r="B2281">
        <v>14646</v>
      </c>
      <c r="C2281">
        <v>1</v>
      </c>
      <c r="D2281">
        <v>151</v>
      </c>
      <c r="E2281">
        <v>528602.5199999999</v>
      </c>
    </row>
    <row r="2282" spans="2:5" x14ac:dyDescent="0.3">
      <c r="B2282">
        <v>14647</v>
      </c>
      <c r="C2282">
        <v>201</v>
      </c>
      <c r="D2282">
        <v>2</v>
      </c>
      <c r="E2282">
        <v>519.97000000000025</v>
      </c>
    </row>
    <row r="2283" spans="2:5" x14ac:dyDescent="0.3">
      <c r="B2283">
        <v>14648</v>
      </c>
      <c r="C2283">
        <v>416</v>
      </c>
      <c r="D2283">
        <v>15</v>
      </c>
      <c r="E2283">
        <v>4546.8600000000442</v>
      </c>
    </row>
    <row r="2284" spans="2:5" x14ac:dyDescent="0.3">
      <c r="B2284">
        <v>14649</v>
      </c>
      <c r="C2284">
        <v>4</v>
      </c>
      <c r="D2284">
        <v>9</v>
      </c>
      <c r="E2284">
        <v>3775.3100000000422</v>
      </c>
    </row>
    <row r="2285" spans="2:5" x14ac:dyDescent="0.3">
      <c r="B2285">
        <v>14650</v>
      </c>
      <c r="C2285">
        <v>589</v>
      </c>
      <c r="D2285">
        <v>1</v>
      </c>
      <c r="E2285">
        <v>62.5</v>
      </c>
    </row>
    <row r="2286" spans="2:5" x14ac:dyDescent="0.3">
      <c r="B2286">
        <v>14651</v>
      </c>
      <c r="C2286">
        <v>67</v>
      </c>
      <c r="D2286">
        <v>9</v>
      </c>
      <c r="E2286">
        <v>2034.1199999999958</v>
      </c>
    </row>
    <row r="2287" spans="2:5" x14ac:dyDescent="0.3">
      <c r="B2287">
        <v>14652</v>
      </c>
      <c r="C2287">
        <v>77</v>
      </c>
      <c r="D2287">
        <v>1</v>
      </c>
      <c r="E2287">
        <v>114.17999999999996</v>
      </c>
    </row>
    <row r="2288" spans="2:5" x14ac:dyDescent="0.3">
      <c r="B2288">
        <v>14653</v>
      </c>
      <c r="C2288">
        <v>1</v>
      </c>
      <c r="D2288">
        <v>12</v>
      </c>
      <c r="E2288">
        <v>3614.5400000000204</v>
      </c>
    </row>
    <row r="2289" spans="2:5" x14ac:dyDescent="0.3">
      <c r="B2289">
        <v>14654</v>
      </c>
      <c r="C2289">
        <v>738</v>
      </c>
      <c r="D2289">
        <v>1</v>
      </c>
      <c r="E2289">
        <v>246.8599999999999</v>
      </c>
    </row>
    <row r="2290" spans="2:5" x14ac:dyDescent="0.3">
      <c r="B2290">
        <v>14655</v>
      </c>
      <c r="C2290">
        <v>8</v>
      </c>
      <c r="D2290">
        <v>7</v>
      </c>
      <c r="E2290">
        <v>3878.5100000000052</v>
      </c>
    </row>
    <row r="2291" spans="2:5" x14ac:dyDescent="0.3">
      <c r="B2291">
        <v>14656</v>
      </c>
      <c r="C2291">
        <v>169</v>
      </c>
      <c r="D2291">
        <v>5</v>
      </c>
      <c r="E2291">
        <v>814.64999999999645</v>
      </c>
    </row>
    <row r="2292" spans="2:5" x14ac:dyDescent="0.3">
      <c r="B2292">
        <v>14657</v>
      </c>
      <c r="C2292">
        <v>17</v>
      </c>
      <c r="D2292">
        <v>6</v>
      </c>
      <c r="E2292">
        <v>1460.8699999999967</v>
      </c>
    </row>
    <row r="2293" spans="2:5" x14ac:dyDescent="0.3">
      <c r="B2293">
        <v>14658</v>
      </c>
      <c r="C2293">
        <v>5</v>
      </c>
      <c r="D2293">
        <v>2</v>
      </c>
      <c r="E2293">
        <v>247.14999999999989</v>
      </c>
    </row>
    <row r="2294" spans="2:5" x14ac:dyDescent="0.3">
      <c r="B2294">
        <v>14659</v>
      </c>
      <c r="C2294">
        <v>8</v>
      </c>
      <c r="D2294">
        <v>9</v>
      </c>
      <c r="E2294">
        <v>2529.9300000000044</v>
      </c>
    </row>
    <row r="2295" spans="2:5" x14ac:dyDescent="0.3">
      <c r="B2295">
        <v>14660</v>
      </c>
      <c r="C2295">
        <v>86</v>
      </c>
      <c r="D2295">
        <v>2</v>
      </c>
      <c r="E2295">
        <v>285.73999999999984</v>
      </c>
    </row>
    <row r="2296" spans="2:5" x14ac:dyDescent="0.3">
      <c r="B2296">
        <v>14661</v>
      </c>
      <c r="C2296">
        <v>26</v>
      </c>
      <c r="D2296">
        <v>1</v>
      </c>
      <c r="E2296">
        <v>107.95</v>
      </c>
    </row>
    <row r="2297" spans="2:5" x14ac:dyDescent="0.3">
      <c r="B2297">
        <v>14662</v>
      </c>
      <c r="C2297">
        <v>28</v>
      </c>
      <c r="D2297">
        <v>7</v>
      </c>
      <c r="E2297">
        <v>1416.33</v>
      </c>
    </row>
    <row r="2298" spans="2:5" x14ac:dyDescent="0.3">
      <c r="B2298">
        <v>14663</v>
      </c>
      <c r="C2298">
        <v>430</v>
      </c>
      <c r="D2298">
        <v>2</v>
      </c>
      <c r="E2298">
        <v>490.5999999999994</v>
      </c>
    </row>
    <row r="2299" spans="2:5" x14ac:dyDescent="0.3">
      <c r="B2299">
        <v>14664</v>
      </c>
      <c r="C2299">
        <v>19</v>
      </c>
      <c r="D2299">
        <v>2</v>
      </c>
      <c r="E2299">
        <v>637.88999999999953</v>
      </c>
    </row>
    <row r="2300" spans="2:5" x14ac:dyDescent="0.3">
      <c r="B2300">
        <v>14665</v>
      </c>
      <c r="C2300">
        <v>60</v>
      </c>
      <c r="D2300">
        <v>7</v>
      </c>
      <c r="E2300">
        <v>2749.6500000000033</v>
      </c>
    </row>
    <row r="2301" spans="2:5" x14ac:dyDescent="0.3">
      <c r="B2301">
        <v>14666</v>
      </c>
      <c r="C2301">
        <v>24</v>
      </c>
      <c r="D2301">
        <v>1</v>
      </c>
      <c r="E2301">
        <v>195.24999999999997</v>
      </c>
    </row>
    <row r="2302" spans="2:5" x14ac:dyDescent="0.3">
      <c r="B2302">
        <v>14667</v>
      </c>
      <c r="C2302">
        <v>10</v>
      </c>
      <c r="D2302">
        <v>54</v>
      </c>
      <c r="E2302">
        <v>21927.140000000385</v>
      </c>
    </row>
    <row r="2303" spans="2:5" x14ac:dyDescent="0.3">
      <c r="B2303">
        <v>14668</v>
      </c>
      <c r="C2303">
        <v>445</v>
      </c>
      <c r="D2303">
        <v>1</v>
      </c>
      <c r="E2303">
        <v>111.63</v>
      </c>
    </row>
    <row r="2304" spans="2:5" x14ac:dyDescent="0.3">
      <c r="B2304">
        <v>14669</v>
      </c>
      <c r="C2304">
        <v>241</v>
      </c>
      <c r="D2304">
        <v>7</v>
      </c>
      <c r="E2304">
        <v>3243.9300000000067</v>
      </c>
    </row>
    <row r="2305" spans="2:5" x14ac:dyDescent="0.3">
      <c r="B2305">
        <v>14670</v>
      </c>
      <c r="C2305">
        <v>280</v>
      </c>
      <c r="D2305">
        <v>3</v>
      </c>
      <c r="E2305">
        <v>601.99999999999989</v>
      </c>
    </row>
    <row r="2306" spans="2:5" x14ac:dyDescent="0.3">
      <c r="B2306">
        <v>14671</v>
      </c>
      <c r="C2306">
        <v>549</v>
      </c>
      <c r="D2306">
        <v>2</v>
      </c>
      <c r="E2306">
        <v>1127.4499999999989</v>
      </c>
    </row>
    <row r="2307" spans="2:5" x14ac:dyDescent="0.3">
      <c r="B2307">
        <v>14672</v>
      </c>
      <c r="C2307">
        <v>234</v>
      </c>
      <c r="D2307">
        <v>4</v>
      </c>
      <c r="E2307">
        <v>1113.1399999999996</v>
      </c>
    </row>
    <row r="2308" spans="2:5" x14ac:dyDescent="0.3">
      <c r="B2308">
        <v>14673</v>
      </c>
      <c r="C2308">
        <v>3</v>
      </c>
      <c r="D2308">
        <v>7</v>
      </c>
      <c r="E2308">
        <v>3410.8099999999936</v>
      </c>
    </row>
    <row r="2309" spans="2:5" x14ac:dyDescent="0.3">
      <c r="B2309">
        <v>14674</v>
      </c>
      <c r="C2309">
        <v>509</v>
      </c>
      <c r="D2309">
        <v>1</v>
      </c>
      <c r="E2309">
        <v>173.66000000000003</v>
      </c>
    </row>
    <row r="2310" spans="2:5" x14ac:dyDescent="0.3">
      <c r="B2310">
        <v>14675</v>
      </c>
      <c r="C2310">
        <v>16</v>
      </c>
      <c r="D2310">
        <v>2</v>
      </c>
      <c r="E2310">
        <v>1066.899999999996</v>
      </c>
    </row>
    <row r="2311" spans="2:5" x14ac:dyDescent="0.3">
      <c r="B2311">
        <v>14676</v>
      </c>
      <c r="C2311">
        <v>31</v>
      </c>
      <c r="D2311">
        <v>12</v>
      </c>
      <c r="E2311">
        <v>8356.7900000000154</v>
      </c>
    </row>
    <row r="2312" spans="2:5" x14ac:dyDescent="0.3">
      <c r="B2312">
        <v>14677</v>
      </c>
      <c r="C2312">
        <v>592</v>
      </c>
      <c r="D2312">
        <v>1</v>
      </c>
      <c r="E2312">
        <v>184.91000000000003</v>
      </c>
    </row>
    <row r="2313" spans="2:5" x14ac:dyDescent="0.3">
      <c r="B2313">
        <v>14678</v>
      </c>
      <c r="C2313">
        <v>579</v>
      </c>
      <c r="D2313">
        <v>1</v>
      </c>
      <c r="E2313">
        <v>403.39000000000004</v>
      </c>
    </row>
    <row r="2314" spans="2:5" x14ac:dyDescent="0.3">
      <c r="B2314">
        <v>14679</v>
      </c>
      <c r="C2314">
        <v>381</v>
      </c>
      <c r="D2314">
        <v>3</v>
      </c>
      <c r="E2314">
        <v>1289.4400000000012</v>
      </c>
    </row>
    <row r="2315" spans="2:5" x14ac:dyDescent="0.3">
      <c r="B2315">
        <v>14680</v>
      </c>
      <c r="C2315">
        <v>25</v>
      </c>
      <c r="D2315">
        <v>58</v>
      </c>
      <c r="E2315">
        <v>57412.770000000914</v>
      </c>
    </row>
    <row r="2316" spans="2:5" x14ac:dyDescent="0.3">
      <c r="B2316">
        <v>14681</v>
      </c>
      <c r="C2316">
        <v>71</v>
      </c>
      <c r="D2316">
        <v>6</v>
      </c>
      <c r="E2316">
        <v>875.14999999999986</v>
      </c>
    </row>
    <row r="2317" spans="2:5" x14ac:dyDescent="0.3">
      <c r="B2317">
        <v>14682</v>
      </c>
      <c r="C2317">
        <v>187</v>
      </c>
      <c r="D2317">
        <v>6</v>
      </c>
      <c r="E2317">
        <v>1514.8099999999979</v>
      </c>
    </row>
    <row r="2318" spans="2:5" x14ac:dyDescent="0.3">
      <c r="B2318">
        <v>14683</v>
      </c>
      <c r="C2318">
        <v>588</v>
      </c>
      <c r="D2318">
        <v>1</v>
      </c>
      <c r="E2318">
        <v>146.55999999999997</v>
      </c>
    </row>
    <row r="2319" spans="2:5" x14ac:dyDescent="0.3">
      <c r="B2319">
        <v>14684</v>
      </c>
      <c r="C2319">
        <v>25</v>
      </c>
      <c r="D2319">
        <v>6</v>
      </c>
      <c r="E2319">
        <v>1468.5500000000141</v>
      </c>
    </row>
    <row r="2320" spans="2:5" x14ac:dyDescent="0.3">
      <c r="B2320">
        <v>14685</v>
      </c>
      <c r="C2320">
        <v>576</v>
      </c>
      <c r="D2320">
        <v>8</v>
      </c>
      <c r="E2320">
        <v>4619.7900000000109</v>
      </c>
    </row>
    <row r="2321" spans="2:5" x14ac:dyDescent="0.3">
      <c r="B2321">
        <v>14686</v>
      </c>
      <c r="C2321">
        <v>414</v>
      </c>
      <c r="D2321">
        <v>5</v>
      </c>
      <c r="E2321">
        <v>885.82999999999583</v>
      </c>
    </row>
    <row r="2322" spans="2:5" x14ac:dyDescent="0.3">
      <c r="B2322">
        <v>14687</v>
      </c>
      <c r="C2322">
        <v>106</v>
      </c>
      <c r="D2322">
        <v>3</v>
      </c>
      <c r="E2322">
        <v>1402.0599999999993</v>
      </c>
    </row>
    <row r="2323" spans="2:5" x14ac:dyDescent="0.3">
      <c r="B2323">
        <v>14688</v>
      </c>
      <c r="C2323">
        <v>7</v>
      </c>
      <c r="D2323">
        <v>28</v>
      </c>
      <c r="E2323">
        <v>7713.5699999999315</v>
      </c>
    </row>
    <row r="2324" spans="2:5" x14ac:dyDescent="0.3">
      <c r="B2324">
        <v>14689</v>
      </c>
      <c r="C2324">
        <v>208</v>
      </c>
      <c r="D2324">
        <v>1</v>
      </c>
      <c r="E2324">
        <v>112.79999999999997</v>
      </c>
    </row>
    <row r="2325" spans="2:5" x14ac:dyDescent="0.3">
      <c r="B2325">
        <v>14690</v>
      </c>
      <c r="C2325">
        <v>44</v>
      </c>
      <c r="D2325">
        <v>4</v>
      </c>
      <c r="E2325">
        <v>794.33000000000061</v>
      </c>
    </row>
    <row r="2326" spans="2:5" x14ac:dyDescent="0.3">
      <c r="B2326">
        <v>14691</v>
      </c>
      <c r="C2326">
        <v>30</v>
      </c>
      <c r="D2326">
        <v>5</v>
      </c>
      <c r="E2326">
        <v>2114.3299999999995</v>
      </c>
    </row>
    <row r="2327" spans="2:5" x14ac:dyDescent="0.3">
      <c r="B2327">
        <v>14692</v>
      </c>
      <c r="C2327">
        <v>137</v>
      </c>
      <c r="D2327">
        <v>12</v>
      </c>
      <c r="E2327">
        <v>1745.0899999999992</v>
      </c>
    </row>
    <row r="2328" spans="2:5" x14ac:dyDescent="0.3">
      <c r="B2328">
        <v>14693</v>
      </c>
      <c r="C2328">
        <v>264</v>
      </c>
      <c r="D2328">
        <v>7</v>
      </c>
      <c r="E2328">
        <v>1165.3600000000004</v>
      </c>
    </row>
    <row r="2329" spans="2:5" x14ac:dyDescent="0.3">
      <c r="B2329">
        <v>14694</v>
      </c>
      <c r="C2329">
        <v>617</v>
      </c>
      <c r="D2329">
        <v>1</v>
      </c>
      <c r="E2329">
        <v>244.30999999999997</v>
      </c>
    </row>
    <row r="2330" spans="2:5" x14ac:dyDescent="0.3">
      <c r="B2330">
        <v>14695</v>
      </c>
      <c r="C2330">
        <v>519</v>
      </c>
      <c r="D2330">
        <v>3</v>
      </c>
      <c r="E2330">
        <v>1620.0699999999968</v>
      </c>
    </row>
    <row r="2331" spans="2:5" x14ac:dyDescent="0.3">
      <c r="B2331">
        <v>14696</v>
      </c>
      <c r="C2331">
        <v>4</v>
      </c>
      <c r="D2331">
        <v>8</v>
      </c>
      <c r="E2331">
        <v>2767.9000000000078</v>
      </c>
    </row>
    <row r="2332" spans="2:5" x14ac:dyDescent="0.3">
      <c r="B2332">
        <v>14697</v>
      </c>
      <c r="C2332">
        <v>218</v>
      </c>
      <c r="D2332">
        <v>2</v>
      </c>
      <c r="E2332">
        <v>188.6100000000001</v>
      </c>
    </row>
    <row r="2333" spans="2:5" x14ac:dyDescent="0.3">
      <c r="B2333">
        <v>14698</v>
      </c>
      <c r="C2333">
        <v>1</v>
      </c>
      <c r="D2333">
        <v>5</v>
      </c>
      <c r="E2333">
        <v>1250.7600000000034</v>
      </c>
    </row>
    <row r="2334" spans="2:5" x14ac:dyDescent="0.3">
      <c r="B2334">
        <v>14699</v>
      </c>
      <c r="C2334">
        <v>214</v>
      </c>
      <c r="D2334">
        <v>4</v>
      </c>
      <c r="E2334">
        <v>702.59999999999945</v>
      </c>
    </row>
    <row r="2335" spans="2:5" x14ac:dyDescent="0.3">
      <c r="B2335">
        <v>14700</v>
      </c>
      <c r="C2335">
        <v>32</v>
      </c>
      <c r="D2335">
        <v>5</v>
      </c>
      <c r="E2335">
        <v>3116.2600000000057</v>
      </c>
    </row>
    <row r="2336" spans="2:5" x14ac:dyDescent="0.3">
      <c r="B2336">
        <v>14701</v>
      </c>
      <c r="C2336">
        <v>10</v>
      </c>
      <c r="D2336">
        <v>15</v>
      </c>
      <c r="E2336">
        <v>4562.0899999999901</v>
      </c>
    </row>
    <row r="2337" spans="2:5" x14ac:dyDescent="0.3">
      <c r="B2337">
        <v>14702</v>
      </c>
      <c r="C2337">
        <v>1</v>
      </c>
      <c r="D2337">
        <v>29</v>
      </c>
      <c r="E2337">
        <v>6754.2200000000457</v>
      </c>
    </row>
    <row r="2338" spans="2:5" x14ac:dyDescent="0.3">
      <c r="B2338">
        <v>14703</v>
      </c>
      <c r="C2338">
        <v>14</v>
      </c>
      <c r="D2338">
        <v>1</v>
      </c>
      <c r="E2338">
        <v>318.17</v>
      </c>
    </row>
    <row r="2339" spans="2:5" x14ac:dyDescent="0.3">
      <c r="B2339">
        <v>14704</v>
      </c>
      <c r="C2339">
        <v>11</v>
      </c>
      <c r="D2339">
        <v>11</v>
      </c>
      <c r="E2339">
        <v>1813.5699999999831</v>
      </c>
    </row>
    <row r="2340" spans="2:5" x14ac:dyDescent="0.3">
      <c r="B2340">
        <v>14705</v>
      </c>
      <c r="C2340">
        <v>198</v>
      </c>
      <c r="D2340">
        <v>1</v>
      </c>
      <c r="E2340">
        <v>179</v>
      </c>
    </row>
    <row r="2341" spans="2:5" x14ac:dyDescent="0.3">
      <c r="B2341">
        <v>14706</v>
      </c>
      <c r="C2341">
        <v>618</v>
      </c>
      <c r="D2341">
        <v>1</v>
      </c>
      <c r="E2341">
        <v>390.69</v>
      </c>
    </row>
    <row r="2342" spans="2:5" x14ac:dyDescent="0.3">
      <c r="B2342">
        <v>14707</v>
      </c>
      <c r="C2342">
        <v>435</v>
      </c>
      <c r="D2342">
        <v>2</v>
      </c>
      <c r="E2342">
        <v>139.19999999999999</v>
      </c>
    </row>
    <row r="2343" spans="2:5" x14ac:dyDescent="0.3">
      <c r="B2343">
        <v>14708</v>
      </c>
      <c r="C2343">
        <v>2</v>
      </c>
      <c r="D2343">
        <v>5</v>
      </c>
      <c r="E2343">
        <v>2212.2799999999993</v>
      </c>
    </row>
    <row r="2344" spans="2:5" x14ac:dyDescent="0.3">
      <c r="B2344">
        <v>14709</v>
      </c>
      <c r="C2344">
        <v>15</v>
      </c>
      <c r="D2344">
        <v>25</v>
      </c>
      <c r="E2344">
        <v>8886.3300000000636</v>
      </c>
    </row>
    <row r="2345" spans="2:5" x14ac:dyDescent="0.3">
      <c r="B2345">
        <v>14710</v>
      </c>
      <c r="C2345">
        <v>14</v>
      </c>
      <c r="D2345">
        <v>13</v>
      </c>
      <c r="E2345">
        <v>1922.5899999999942</v>
      </c>
    </row>
    <row r="2346" spans="2:5" x14ac:dyDescent="0.3">
      <c r="B2346">
        <v>14711</v>
      </c>
      <c r="C2346">
        <v>10</v>
      </c>
      <c r="D2346">
        <v>11</v>
      </c>
      <c r="E2346">
        <v>2868.8000000000184</v>
      </c>
    </row>
    <row r="2347" spans="2:5" x14ac:dyDescent="0.3">
      <c r="B2347">
        <v>14712</v>
      </c>
      <c r="C2347">
        <v>29</v>
      </c>
      <c r="D2347">
        <v>4</v>
      </c>
      <c r="E2347">
        <v>1328.0699999999995</v>
      </c>
    </row>
    <row r="2348" spans="2:5" x14ac:dyDescent="0.3">
      <c r="B2348">
        <v>14713</v>
      </c>
      <c r="C2348">
        <v>9</v>
      </c>
      <c r="D2348">
        <v>21</v>
      </c>
      <c r="E2348">
        <v>5418.8700000000799</v>
      </c>
    </row>
    <row r="2349" spans="2:5" x14ac:dyDescent="0.3">
      <c r="B2349">
        <v>14714</v>
      </c>
      <c r="C2349">
        <v>24</v>
      </c>
      <c r="D2349">
        <v>4</v>
      </c>
      <c r="E2349">
        <v>906.24000000000069</v>
      </c>
    </row>
    <row r="2350" spans="2:5" x14ac:dyDescent="0.3">
      <c r="B2350">
        <v>14715</v>
      </c>
      <c r="C2350">
        <v>24</v>
      </c>
      <c r="D2350">
        <v>8</v>
      </c>
      <c r="E2350">
        <v>1840.4500000000044</v>
      </c>
    </row>
    <row r="2351" spans="2:5" x14ac:dyDescent="0.3">
      <c r="B2351">
        <v>14716</v>
      </c>
      <c r="C2351">
        <v>43</v>
      </c>
      <c r="D2351">
        <v>3</v>
      </c>
      <c r="E2351">
        <v>565.44999999999902</v>
      </c>
    </row>
    <row r="2352" spans="2:5" x14ac:dyDescent="0.3">
      <c r="B2352">
        <v>14717</v>
      </c>
      <c r="C2352">
        <v>733</v>
      </c>
      <c r="D2352">
        <v>1</v>
      </c>
      <c r="E2352">
        <v>81.299999999999969</v>
      </c>
    </row>
    <row r="2353" spans="2:5" x14ac:dyDescent="0.3">
      <c r="B2353">
        <v>14718</v>
      </c>
      <c r="C2353">
        <v>410</v>
      </c>
      <c r="D2353">
        <v>1</v>
      </c>
      <c r="E2353">
        <v>226.42000000000004</v>
      </c>
    </row>
    <row r="2354" spans="2:5" x14ac:dyDescent="0.3">
      <c r="B2354">
        <v>14719</v>
      </c>
      <c r="C2354">
        <v>1</v>
      </c>
      <c r="D2354">
        <v>5</v>
      </c>
      <c r="E2354">
        <v>1602.1300000000035</v>
      </c>
    </row>
    <row r="2355" spans="2:5" x14ac:dyDescent="0.3">
      <c r="B2355">
        <v>14720</v>
      </c>
      <c r="C2355">
        <v>5</v>
      </c>
      <c r="D2355">
        <v>3</v>
      </c>
      <c r="E2355">
        <v>663.8100000000004</v>
      </c>
    </row>
    <row r="2356" spans="2:5" x14ac:dyDescent="0.3">
      <c r="B2356">
        <v>14721</v>
      </c>
      <c r="C2356">
        <v>379</v>
      </c>
      <c r="D2356">
        <v>1</v>
      </c>
      <c r="E2356">
        <v>115.77</v>
      </c>
    </row>
    <row r="2357" spans="2:5" x14ac:dyDescent="0.3">
      <c r="B2357">
        <v>14722</v>
      </c>
      <c r="C2357">
        <v>147</v>
      </c>
      <c r="D2357">
        <v>3</v>
      </c>
      <c r="E2357">
        <v>513.37000000000035</v>
      </c>
    </row>
    <row r="2358" spans="2:5" x14ac:dyDescent="0.3">
      <c r="B2358">
        <v>14723</v>
      </c>
      <c r="C2358">
        <v>10</v>
      </c>
      <c r="D2358">
        <v>11</v>
      </c>
      <c r="E2358">
        <v>2093.0600000000254</v>
      </c>
    </row>
    <row r="2359" spans="2:5" x14ac:dyDescent="0.3">
      <c r="B2359">
        <v>14724</v>
      </c>
      <c r="C2359">
        <v>590</v>
      </c>
      <c r="D2359">
        <v>1</v>
      </c>
      <c r="E2359">
        <v>345.25</v>
      </c>
    </row>
    <row r="2360" spans="2:5" x14ac:dyDescent="0.3">
      <c r="B2360">
        <v>14725</v>
      </c>
      <c r="C2360">
        <v>24</v>
      </c>
      <c r="D2360">
        <v>4</v>
      </c>
      <c r="E2360">
        <v>1315.2400000000018</v>
      </c>
    </row>
    <row r="2361" spans="2:5" x14ac:dyDescent="0.3">
      <c r="B2361">
        <v>14726</v>
      </c>
      <c r="C2361">
        <v>654</v>
      </c>
      <c r="D2361">
        <v>1</v>
      </c>
      <c r="E2361">
        <v>124.75</v>
      </c>
    </row>
    <row r="2362" spans="2:5" x14ac:dyDescent="0.3">
      <c r="B2362">
        <v>14727</v>
      </c>
      <c r="C2362">
        <v>274</v>
      </c>
      <c r="D2362">
        <v>3</v>
      </c>
      <c r="E2362">
        <v>467.93000000000023</v>
      </c>
    </row>
    <row r="2363" spans="2:5" x14ac:dyDescent="0.3">
      <c r="B2363">
        <v>14728</v>
      </c>
      <c r="C2363">
        <v>413</v>
      </c>
      <c r="D2363">
        <v>1</v>
      </c>
      <c r="E2363">
        <v>190.57999999999996</v>
      </c>
    </row>
    <row r="2364" spans="2:5" x14ac:dyDescent="0.3">
      <c r="B2364">
        <v>14729</v>
      </c>
      <c r="C2364">
        <v>373</v>
      </c>
      <c r="D2364">
        <v>3</v>
      </c>
      <c r="E2364">
        <v>907.38000000000261</v>
      </c>
    </row>
    <row r="2365" spans="2:5" x14ac:dyDescent="0.3">
      <c r="B2365">
        <v>14730</v>
      </c>
      <c r="C2365">
        <v>1</v>
      </c>
      <c r="D2365">
        <v>8</v>
      </c>
      <c r="E2365">
        <v>2005.0600000000259</v>
      </c>
    </row>
    <row r="2366" spans="2:5" x14ac:dyDescent="0.3">
      <c r="B2366">
        <v>14731</v>
      </c>
      <c r="C2366">
        <v>47</v>
      </c>
      <c r="D2366">
        <v>3</v>
      </c>
      <c r="E2366">
        <v>380.02000000000027</v>
      </c>
    </row>
    <row r="2367" spans="2:5" x14ac:dyDescent="0.3">
      <c r="B2367">
        <v>14732</v>
      </c>
      <c r="C2367">
        <v>8</v>
      </c>
      <c r="D2367">
        <v>19</v>
      </c>
      <c r="E2367">
        <v>5517.0700000000452</v>
      </c>
    </row>
    <row r="2368" spans="2:5" x14ac:dyDescent="0.3">
      <c r="B2368">
        <v>14733</v>
      </c>
      <c r="C2368">
        <v>16</v>
      </c>
      <c r="D2368">
        <v>15</v>
      </c>
      <c r="E2368">
        <v>16184.970000000005</v>
      </c>
    </row>
    <row r="2369" spans="2:5" x14ac:dyDescent="0.3">
      <c r="B2369">
        <v>14734</v>
      </c>
      <c r="C2369">
        <v>425</v>
      </c>
      <c r="D2369">
        <v>4</v>
      </c>
      <c r="E2369">
        <v>1056.4199999999987</v>
      </c>
    </row>
    <row r="2370" spans="2:5" x14ac:dyDescent="0.3">
      <c r="B2370">
        <v>14735</v>
      </c>
      <c r="C2370">
        <v>3</v>
      </c>
      <c r="D2370">
        <v>56</v>
      </c>
      <c r="E2370">
        <v>12240.160000000065</v>
      </c>
    </row>
    <row r="2371" spans="2:5" x14ac:dyDescent="0.3">
      <c r="B2371">
        <v>14736</v>
      </c>
      <c r="C2371">
        <v>485</v>
      </c>
      <c r="D2371">
        <v>2</v>
      </c>
      <c r="E2371">
        <v>401.08000000000101</v>
      </c>
    </row>
    <row r="2372" spans="2:5" x14ac:dyDescent="0.3">
      <c r="B2372">
        <v>14737</v>
      </c>
      <c r="C2372">
        <v>3</v>
      </c>
      <c r="D2372">
        <v>4</v>
      </c>
      <c r="E2372">
        <v>3554.170000000001</v>
      </c>
    </row>
    <row r="2373" spans="2:5" x14ac:dyDescent="0.3">
      <c r="B2373">
        <v>14738</v>
      </c>
      <c r="C2373">
        <v>42</v>
      </c>
      <c r="D2373">
        <v>9</v>
      </c>
      <c r="E2373">
        <v>1821.8999999999967</v>
      </c>
    </row>
    <row r="2374" spans="2:5" x14ac:dyDescent="0.3">
      <c r="B2374">
        <v>14739</v>
      </c>
      <c r="C2374">
        <v>4</v>
      </c>
      <c r="D2374">
        <v>25</v>
      </c>
      <c r="E2374">
        <v>12287.5</v>
      </c>
    </row>
    <row r="2375" spans="2:5" x14ac:dyDescent="0.3">
      <c r="B2375">
        <v>14740</v>
      </c>
      <c r="C2375">
        <v>197</v>
      </c>
      <c r="D2375">
        <v>11</v>
      </c>
      <c r="E2375">
        <v>4161.060000000024</v>
      </c>
    </row>
    <row r="2376" spans="2:5" x14ac:dyDescent="0.3">
      <c r="B2376">
        <v>14741</v>
      </c>
      <c r="C2376">
        <v>11</v>
      </c>
      <c r="D2376">
        <v>7</v>
      </c>
      <c r="E2376">
        <v>1897.5899999999972</v>
      </c>
    </row>
    <row r="2377" spans="2:5" x14ac:dyDescent="0.3">
      <c r="B2377">
        <v>14742</v>
      </c>
      <c r="C2377">
        <v>435</v>
      </c>
      <c r="D2377">
        <v>1</v>
      </c>
      <c r="E2377">
        <v>579.84999999999991</v>
      </c>
    </row>
    <row r="2378" spans="2:5" x14ac:dyDescent="0.3">
      <c r="B2378">
        <v>14743</v>
      </c>
      <c r="C2378">
        <v>592</v>
      </c>
      <c r="D2378">
        <v>1</v>
      </c>
      <c r="E2378">
        <v>50.48</v>
      </c>
    </row>
    <row r="2379" spans="2:5" x14ac:dyDescent="0.3">
      <c r="B2379">
        <v>14744</v>
      </c>
      <c r="C2379">
        <v>16</v>
      </c>
      <c r="D2379">
        <v>14</v>
      </c>
      <c r="E2379">
        <v>3885.0800000000036</v>
      </c>
    </row>
    <row r="2380" spans="2:5" x14ac:dyDescent="0.3">
      <c r="B2380">
        <v>14745</v>
      </c>
      <c r="C2380">
        <v>112</v>
      </c>
      <c r="D2380">
        <v>12</v>
      </c>
      <c r="E2380">
        <v>2571.8099999999981</v>
      </c>
    </row>
    <row r="2381" spans="2:5" x14ac:dyDescent="0.3">
      <c r="B2381">
        <v>14746</v>
      </c>
      <c r="C2381">
        <v>406</v>
      </c>
      <c r="D2381">
        <v>4</v>
      </c>
      <c r="E2381">
        <v>593.5</v>
      </c>
    </row>
    <row r="2382" spans="2:5" x14ac:dyDescent="0.3">
      <c r="B2382">
        <v>14747</v>
      </c>
      <c r="C2382">
        <v>249</v>
      </c>
      <c r="D2382">
        <v>1</v>
      </c>
      <c r="E2382">
        <v>328.20000000000005</v>
      </c>
    </row>
    <row r="2383" spans="2:5" x14ac:dyDescent="0.3">
      <c r="B2383">
        <v>14748</v>
      </c>
      <c r="C2383">
        <v>29</v>
      </c>
      <c r="D2383">
        <v>10</v>
      </c>
      <c r="E2383">
        <v>3152.3199999999988</v>
      </c>
    </row>
    <row r="2384" spans="2:5" x14ac:dyDescent="0.3">
      <c r="B2384">
        <v>14749</v>
      </c>
      <c r="C2384">
        <v>479</v>
      </c>
      <c r="D2384">
        <v>1</v>
      </c>
      <c r="E2384">
        <v>310.14999999999992</v>
      </c>
    </row>
    <row r="2385" spans="2:5" x14ac:dyDescent="0.3">
      <c r="B2385">
        <v>14750</v>
      </c>
      <c r="C2385">
        <v>736</v>
      </c>
      <c r="D2385">
        <v>1</v>
      </c>
      <c r="E2385">
        <v>112.03000000000007</v>
      </c>
    </row>
    <row r="2386" spans="2:5" x14ac:dyDescent="0.3">
      <c r="B2386">
        <v>14751</v>
      </c>
      <c r="C2386">
        <v>684</v>
      </c>
      <c r="D2386">
        <v>2</v>
      </c>
      <c r="E2386">
        <v>126.45000000000003</v>
      </c>
    </row>
    <row r="2387" spans="2:5" x14ac:dyDescent="0.3">
      <c r="B2387">
        <v>14752</v>
      </c>
      <c r="C2387">
        <v>43</v>
      </c>
      <c r="D2387">
        <v>1</v>
      </c>
      <c r="E2387">
        <v>389.64</v>
      </c>
    </row>
    <row r="2388" spans="2:5" x14ac:dyDescent="0.3">
      <c r="B2388">
        <v>14753</v>
      </c>
      <c r="C2388">
        <v>87</v>
      </c>
      <c r="D2388">
        <v>2</v>
      </c>
      <c r="E2388">
        <v>869.50999999999988</v>
      </c>
    </row>
    <row r="2389" spans="2:5" x14ac:dyDescent="0.3">
      <c r="B2389">
        <v>14754</v>
      </c>
      <c r="C2389">
        <v>44</v>
      </c>
      <c r="D2389">
        <v>6</v>
      </c>
      <c r="E2389">
        <v>1550.4800000000021</v>
      </c>
    </row>
    <row r="2390" spans="2:5" x14ac:dyDescent="0.3">
      <c r="B2390">
        <v>14755</v>
      </c>
      <c r="C2390">
        <v>9</v>
      </c>
      <c r="D2390">
        <v>25</v>
      </c>
      <c r="E2390">
        <v>9972.5499999999156</v>
      </c>
    </row>
    <row r="2391" spans="2:5" x14ac:dyDescent="0.3">
      <c r="B2391">
        <v>14756</v>
      </c>
      <c r="C2391">
        <v>15</v>
      </c>
      <c r="D2391">
        <v>3</v>
      </c>
      <c r="E2391">
        <v>2653.7600000000034</v>
      </c>
    </row>
    <row r="2392" spans="2:5" x14ac:dyDescent="0.3">
      <c r="B2392">
        <v>14757</v>
      </c>
      <c r="C2392">
        <v>75</v>
      </c>
      <c r="D2392">
        <v>1</v>
      </c>
      <c r="E2392">
        <v>420.50000000000006</v>
      </c>
    </row>
    <row r="2393" spans="2:5" x14ac:dyDescent="0.3">
      <c r="B2393">
        <v>14758</v>
      </c>
      <c r="C2393">
        <v>144</v>
      </c>
      <c r="D2393">
        <v>7</v>
      </c>
      <c r="E2393">
        <v>2864.9699999999912</v>
      </c>
    </row>
    <row r="2394" spans="2:5" x14ac:dyDescent="0.3">
      <c r="B2394">
        <v>14759</v>
      </c>
      <c r="C2394">
        <v>4</v>
      </c>
      <c r="D2394">
        <v>3</v>
      </c>
      <c r="E2394">
        <v>1625.9700000000003</v>
      </c>
    </row>
    <row r="2395" spans="2:5" x14ac:dyDescent="0.3">
      <c r="B2395">
        <v>14760</v>
      </c>
      <c r="C2395">
        <v>297</v>
      </c>
      <c r="D2395">
        <v>1</v>
      </c>
      <c r="E2395">
        <v>89.2</v>
      </c>
    </row>
    <row r="2396" spans="2:5" x14ac:dyDescent="0.3">
      <c r="B2396">
        <v>14761</v>
      </c>
      <c r="C2396">
        <v>58</v>
      </c>
      <c r="D2396">
        <v>3</v>
      </c>
      <c r="E2396">
        <v>447.92000000000007</v>
      </c>
    </row>
    <row r="2397" spans="2:5" x14ac:dyDescent="0.3">
      <c r="B2397">
        <v>14762</v>
      </c>
      <c r="C2397">
        <v>263</v>
      </c>
      <c r="D2397">
        <v>2</v>
      </c>
      <c r="E2397">
        <v>417.56999999999982</v>
      </c>
    </row>
    <row r="2398" spans="2:5" x14ac:dyDescent="0.3">
      <c r="B2398">
        <v>14764</v>
      </c>
      <c r="C2398">
        <v>46</v>
      </c>
      <c r="D2398">
        <v>1</v>
      </c>
      <c r="E2398">
        <v>278.3</v>
      </c>
    </row>
    <row r="2399" spans="2:5" x14ac:dyDescent="0.3">
      <c r="B2399">
        <v>14765</v>
      </c>
      <c r="C2399">
        <v>29</v>
      </c>
      <c r="D2399">
        <v>3</v>
      </c>
      <c r="E2399">
        <v>254.11</v>
      </c>
    </row>
    <row r="2400" spans="2:5" x14ac:dyDescent="0.3">
      <c r="B2400">
        <v>14766</v>
      </c>
      <c r="C2400">
        <v>8</v>
      </c>
      <c r="D2400">
        <v>11</v>
      </c>
      <c r="E2400">
        <v>6556.1299999999428</v>
      </c>
    </row>
    <row r="2401" spans="2:5" x14ac:dyDescent="0.3">
      <c r="B2401">
        <v>14767</v>
      </c>
      <c r="C2401">
        <v>474</v>
      </c>
      <c r="D2401">
        <v>1</v>
      </c>
      <c r="E2401">
        <v>382.81000000000017</v>
      </c>
    </row>
    <row r="2402" spans="2:5" x14ac:dyDescent="0.3">
      <c r="B2402">
        <v>14768</v>
      </c>
      <c r="C2402">
        <v>17</v>
      </c>
      <c r="D2402">
        <v>2</v>
      </c>
      <c r="E2402">
        <v>192.6</v>
      </c>
    </row>
    <row r="2403" spans="2:5" x14ac:dyDescent="0.3">
      <c r="B2403">
        <v>14769</v>
      </c>
      <c r="C2403">
        <v>2</v>
      </c>
      <c r="D2403">
        <v>17</v>
      </c>
      <c r="E2403">
        <v>15771.880000000005</v>
      </c>
    </row>
    <row r="2404" spans="2:5" x14ac:dyDescent="0.3">
      <c r="B2404">
        <v>14770</v>
      </c>
      <c r="C2404">
        <v>232</v>
      </c>
      <c r="D2404">
        <v>8</v>
      </c>
      <c r="E2404">
        <v>3637.6400000000058</v>
      </c>
    </row>
    <row r="2405" spans="2:5" x14ac:dyDescent="0.3">
      <c r="B2405">
        <v>14771</v>
      </c>
      <c r="C2405">
        <v>621</v>
      </c>
      <c r="D2405">
        <v>2</v>
      </c>
      <c r="E2405">
        <v>594.61999999999932</v>
      </c>
    </row>
    <row r="2406" spans="2:5" x14ac:dyDescent="0.3">
      <c r="B2406">
        <v>14772</v>
      </c>
      <c r="C2406">
        <v>112</v>
      </c>
      <c r="D2406">
        <v>1</v>
      </c>
      <c r="E2406">
        <v>139.26000000000002</v>
      </c>
    </row>
    <row r="2407" spans="2:5" x14ac:dyDescent="0.3">
      <c r="B2407">
        <v>14773</v>
      </c>
      <c r="C2407">
        <v>592</v>
      </c>
      <c r="D2407">
        <v>1</v>
      </c>
      <c r="E2407">
        <v>140.54999999999998</v>
      </c>
    </row>
    <row r="2408" spans="2:5" x14ac:dyDescent="0.3">
      <c r="B2408">
        <v>14774</v>
      </c>
      <c r="C2408">
        <v>528</v>
      </c>
      <c r="D2408">
        <v>1</v>
      </c>
      <c r="E2408">
        <v>241.44999999999996</v>
      </c>
    </row>
    <row r="2409" spans="2:5" x14ac:dyDescent="0.3">
      <c r="B2409">
        <v>14775</v>
      </c>
      <c r="C2409">
        <v>58</v>
      </c>
      <c r="D2409">
        <v>3</v>
      </c>
      <c r="E2409">
        <v>1418.4600000000023</v>
      </c>
    </row>
    <row r="2410" spans="2:5" x14ac:dyDescent="0.3">
      <c r="B2410">
        <v>14776</v>
      </c>
      <c r="C2410">
        <v>51</v>
      </c>
      <c r="D2410">
        <v>15</v>
      </c>
      <c r="E2410">
        <v>3708.3000000000061</v>
      </c>
    </row>
    <row r="2411" spans="2:5" x14ac:dyDescent="0.3">
      <c r="B2411">
        <v>14777</v>
      </c>
      <c r="C2411">
        <v>403</v>
      </c>
      <c r="D2411">
        <v>1</v>
      </c>
      <c r="E2411">
        <v>307.56000000000006</v>
      </c>
    </row>
    <row r="2412" spans="2:5" x14ac:dyDescent="0.3">
      <c r="B2412">
        <v>14778</v>
      </c>
      <c r="C2412">
        <v>127</v>
      </c>
      <c r="D2412">
        <v>2</v>
      </c>
      <c r="E2412">
        <v>730.86000000000047</v>
      </c>
    </row>
    <row r="2413" spans="2:5" x14ac:dyDescent="0.3">
      <c r="B2413">
        <v>14779</v>
      </c>
      <c r="C2413">
        <v>280</v>
      </c>
      <c r="D2413">
        <v>3</v>
      </c>
      <c r="E2413">
        <v>386.14999999999969</v>
      </c>
    </row>
    <row r="2414" spans="2:5" x14ac:dyDescent="0.3">
      <c r="B2414">
        <v>14780</v>
      </c>
      <c r="C2414">
        <v>54</v>
      </c>
      <c r="D2414">
        <v>2</v>
      </c>
      <c r="E2414">
        <v>447.68000000000023</v>
      </c>
    </row>
    <row r="2415" spans="2:5" x14ac:dyDescent="0.3">
      <c r="B2415">
        <v>14782</v>
      </c>
      <c r="C2415">
        <v>319</v>
      </c>
      <c r="D2415">
        <v>1</v>
      </c>
      <c r="E2415">
        <v>200.10000000000002</v>
      </c>
    </row>
    <row r="2416" spans="2:5" x14ac:dyDescent="0.3">
      <c r="B2416">
        <v>14783</v>
      </c>
      <c r="C2416">
        <v>659</v>
      </c>
      <c r="D2416">
        <v>1</v>
      </c>
      <c r="E2416">
        <v>307.30000000000007</v>
      </c>
    </row>
    <row r="2417" spans="2:5" x14ac:dyDescent="0.3">
      <c r="B2417">
        <v>14784</v>
      </c>
      <c r="C2417">
        <v>26</v>
      </c>
      <c r="D2417">
        <v>3</v>
      </c>
      <c r="E2417">
        <v>449.93000000000018</v>
      </c>
    </row>
    <row r="2418" spans="2:5" x14ac:dyDescent="0.3">
      <c r="B2418">
        <v>14785</v>
      </c>
      <c r="C2418">
        <v>10</v>
      </c>
      <c r="D2418">
        <v>2</v>
      </c>
      <c r="E2418">
        <v>77.400000000000006</v>
      </c>
    </row>
    <row r="2419" spans="2:5" x14ac:dyDescent="0.3">
      <c r="B2419">
        <v>14786</v>
      </c>
      <c r="C2419">
        <v>550</v>
      </c>
      <c r="D2419">
        <v>1</v>
      </c>
      <c r="E2419">
        <v>90.960000000000022</v>
      </c>
    </row>
    <row r="2420" spans="2:5" x14ac:dyDescent="0.3">
      <c r="B2420">
        <v>14787</v>
      </c>
      <c r="C2420">
        <v>471</v>
      </c>
      <c r="D2420">
        <v>1</v>
      </c>
      <c r="E2420">
        <v>110.65000000000003</v>
      </c>
    </row>
    <row r="2421" spans="2:5" x14ac:dyDescent="0.3">
      <c r="B2421">
        <v>14788</v>
      </c>
      <c r="C2421">
        <v>7</v>
      </c>
      <c r="D2421">
        <v>3</v>
      </c>
      <c r="E2421">
        <v>1156.32</v>
      </c>
    </row>
    <row r="2422" spans="2:5" x14ac:dyDescent="0.3">
      <c r="B2422">
        <v>14789</v>
      </c>
      <c r="C2422">
        <v>28</v>
      </c>
      <c r="D2422">
        <v>1</v>
      </c>
      <c r="E2422">
        <v>197.64</v>
      </c>
    </row>
    <row r="2423" spans="2:5" x14ac:dyDescent="0.3">
      <c r="B2423">
        <v>14790</v>
      </c>
      <c r="C2423">
        <v>16</v>
      </c>
      <c r="D2423">
        <v>10</v>
      </c>
      <c r="E2423">
        <v>2526.6199999999967</v>
      </c>
    </row>
    <row r="2424" spans="2:5" x14ac:dyDescent="0.3">
      <c r="B2424">
        <v>14791</v>
      </c>
      <c r="C2424">
        <v>606</v>
      </c>
      <c r="D2424">
        <v>1</v>
      </c>
      <c r="E2424">
        <v>303.63000000000005</v>
      </c>
    </row>
    <row r="2425" spans="2:5" x14ac:dyDescent="0.3">
      <c r="B2425">
        <v>14792</v>
      </c>
      <c r="C2425">
        <v>63</v>
      </c>
      <c r="D2425">
        <v>1</v>
      </c>
      <c r="E2425">
        <v>6.2</v>
      </c>
    </row>
    <row r="2426" spans="2:5" x14ac:dyDescent="0.3">
      <c r="B2426">
        <v>14793</v>
      </c>
      <c r="C2426">
        <v>21</v>
      </c>
      <c r="D2426">
        <v>2</v>
      </c>
      <c r="E2426">
        <v>625.90000000000032</v>
      </c>
    </row>
    <row r="2427" spans="2:5" x14ac:dyDescent="0.3">
      <c r="B2427">
        <v>14794</v>
      </c>
      <c r="C2427">
        <v>2</v>
      </c>
      <c r="D2427">
        <v>10</v>
      </c>
      <c r="E2427">
        <v>1953.8999999999962</v>
      </c>
    </row>
    <row r="2428" spans="2:5" x14ac:dyDescent="0.3">
      <c r="B2428">
        <v>14795</v>
      </c>
      <c r="C2428">
        <v>166</v>
      </c>
      <c r="D2428">
        <v>1</v>
      </c>
      <c r="E2428">
        <v>131.45000000000002</v>
      </c>
    </row>
    <row r="2429" spans="2:5" x14ac:dyDescent="0.3">
      <c r="B2429">
        <v>14796</v>
      </c>
      <c r="C2429">
        <v>1</v>
      </c>
      <c r="D2429">
        <v>27</v>
      </c>
      <c r="E2429">
        <v>10889.640000000241</v>
      </c>
    </row>
    <row r="2430" spans="2:5" x14ac:dyDescent="0.3">
      <c r="B2430">
        <v>14797</v>
      </c>
      <c r="C2430">
        <v>507</v>
      </c>
      <c r="D2430">
        <v>1</v>
      </c>
      <c r="E2430">
        <v>300.31000000000006</v>
      </c>
    </row>
    <row r="2431" spans="2:5" x14ac:dyDescent="0.3">
      <c r="B2431">
        <v>14798</v>
      </c>
      <c r="C2431">
        <v>52</v>
      </c>
      <c r="D2431">
        <v>8</v>
      </c>
      <c r="E2431">
        <v>724.3100000000004</v>
      </c>
    </row>
    <row r="2432" spans="2:5" x14ac:dyDescent="0.3">
      <c r="B2432">
        <v>14799</v>
      </c>
      <c r="C2432">
        <v>51</v>
      </c>
      <c r="D2432">
        <v>2</v>
      </c>
      <c r="E2432">
        <v>338.14999999999986</v>
      </c>
    </row>
    <row r="2433" spans="2:5" x14ac:dyDescent="0.3">
      <c r="B2433">
        <v>14800</v>
      </c>
      <c r="C2433">
        <v>47</v>
      </c>
      <c r="D2433">
        <v>17</v>
      </c>
      <c r="E2433">
        <v>7774.3199999999924</v>
      </c>
    </row>
    <row r="2434" spans="2:5" x14ac:dyDescent="0.3">
      <c r="B2434">
        <v>14801</v>
      </c>
      <c r="C2434">
        <v>61</v>
      </c>
      <c r="D2434">
        <v>1</v>
      </c>
      <c r="E2434">
        <v>193.1399999999999</v>
      </c>
    </row>
    <row r="2435" spans="2:5" x14ac:dyDescent="0.3">
      <c r="B2435">
        <v>14802</v>
      </c>
      <c r="C2435">
        <v>438</v>
      </c>
      <c r="D2435">
        <v>2</v>
      </c>
      <c r="E2435">
        <v>1502.98</v>
      </c>
    </row>
    <row r="2436" spans="2:5" x14ac:dyDescent="0.3">
      <c r="B2436">
        <v>14803</v>
      </c>
      <c r="C2436">
        <v>162</v>
      </c>
      <c r="D2436">
        <v>3</v>
      </c>
      <c r="E2436">
        <v>845.55</v>
      </c>
    </row>
    <row r="2437" spans="2:5" x14ac:dyDescent="0.3">
      <c r="B2437">
        <v>14804</v>
      </c>
      <c r="C2437">
        <v>8</v>
      </c>
      <c r="D2437">
        <v>1</v>
      </c>
      <c r="E2437">
        <v>353.27</v>
      </c>
    </row>
    <row r="2438" spans="2:5" x14ac:dyDescent="0.3">
      <c r="B2438">
        <v>14805</v>
      </c>
      <c r="C2438">
        <v>15</v>
      </c>
      <c r="D2438">
        <v>7</v>
      </c>
      <c r="E2438">
        <v>1104.640000000001</v>
      </c>
    </row>
    <row r="2439" spans="2:5" x14ac:dyDescent="0.3">
      <c r="B2439">
        <v>14806</v>
      </c>
      <c r="C2439">
        <v>75</v>
      </c>
      <c r="D2439">
        <v>2</v>
      </c>
      <c r="E2439">
        <v>303.43</v>
      </c>
    </row>
    <row r="2440" spans="2:5" x14ac:dyDescent="0.3">
      <c r="B2440">
        <v>14807</v>
      </c>
      <c r="C2440">
        <v>390</v>
      </c>
      <c r="D2440">
        <v>2</v>
      </c>
      <c r="E2440">
        <v>519.29000000000053</v>
      </c>
    </row>
    <row r="2441" spans="2:5" x14ac:dyDescent="0.3">
      <c r="B2441">
        <v>14808</v>
      </c>
      <c r="C2441">
        <v>39</v>
      </c>
      <c r="D2441">
        <v>8</v>
      </c>
      <c r="E2441">
        <v>2741.1700000000033</v>
      </c>
    </row>
    <row r="2442" spans="2:5" x14ac:dyDescent="0.3">
      <c r="B2442">
        <v>14809</v>
      </c>
      <c r="C2442">
        <v>621</v>
      </c>
      <c r="D2442">
        <v>2</v>
      </c>
      <c r="E2442">
        <v>686.7600000000001</v>
      </c>
    </row>
    <row r="2443" spans="2:5" x14ac:dyDescent="0.3">
      <c r="B2443">
        <v>14810</v>
      </c>
      <c r="C2443">
        <v>40</v>
      </c>
      <c r="D2443">
        <v>13</v>
      </c>
      <c r="E2443">
        <v>2537.0200000000095</v>
      </c>
    </row>
    <row r="2444" spans="2:5" x14ac:dyDescent="0.3">
      <c r="B2444">
        <v>14811</v>
      </c>
      <c r="C2444">
        <v>387</v>
      </c>
      <c r="D2444">
        <v>1</v>
      </c>
      <c r="E2444">
        <v>170.50000000000003</v>
      </c>
    </row>
    <row r="2445" spans="2:5" x14ac:dyDescent="0.3">
      <c r="B2445">
        <v>14812</v>
      </c>
      <c r="C2445">
        <v>598</v>
      </c>
      <c r="D2445">
        <v>1</v>
      </c>
      <c r="E2445">
        <v>185.8000000000001</v>
      </c>
    </row>
    <row r="2446" spans="2:5" x14ac:dyDescent="0.3">
      <c r="B2446">
        <v>14813</v>
      </c>
      <c r="C2446">
        <v>369</v>
      </c>
      <c r="D2446">
        <v>4</v>
      </c>
      <c r="E2446">
        <v>1090.8699999999974</v>
      </c>
    </row>
    <row r="2447" spans="2:5" x14ac:dyDescent="0.3">
      <c r="B2447">
        <v>14814</v>
      </c>
      <c r="C2447">
        <v>581</v>
      </c>
      <c r="D2447">
        <v>1</v>
      </c>
      <c r="E2447">
        <v>160.46</v>
      </c>
    </row>
    <row r="2448" spans="2:5" x14ac:dyDescent="0.3">
      <c r="B2448">
        <v>14815</v>
      </c>
      <c r="C2448">
        <v>36</v>
      </c>
      <c r="D2448">
        <v>2</v>
      </c>
      <c r="E2448">
        <v>778.50000000000011</v>
      </c>
    </row>
    <row r="2449" spans="2:5" x14ac:dyDescent="0.3">
      <c r="B2449">
        <v>14816</v>
      </c>
      <c r="C2449">
        <v>197</v>
      </c>
      <c r="D2449">
        <v>1</v>
      </c>
      <c r="E2449">
        <v>271.84999999999997</v>
      </c>
    </row>
    <row r="2450" spans="2:5" x14ac:dyDescent="0.3">
      <c r="B2450">
        <v>14817</v>
      </c>
      <c r="C2450">
        <v>200</v>
      </c>
      <c r="D2450">
        <v>7</v>
      </c>
      <c r="E2450">
        <v>3959.8599999999878</v>
      </c>
    </row>
    <row r="2451" spans="2:5" x14ac:dyDescent="0.3">
      <c r="B2451">
        <v>14818</v>
      </c>
      <c r="C2451">
        <v>73</v>
      </c>
      <c r="D2451">
        <v>6</v>
      </c>
      <c r="E2451">
        <v>1170.4100000000026</v>
      </c>
    </row>
    <row r="2452" spans="2:5" x14ac:dyDescent="0.3">
      <c r="B2452">
        <v>14819</v>
      </c>
      <c r="C2452">
        <v>64</v>
      </c>
      <c r="D2452">
        <v>4</v>
      </c>
      <c r="E2452">
        <v>470.15999999999991</v>
      </c>
    </row>
    <row r="2453" spans="2:5" x14ac:dyDescent="0.3">
      <c r="B2453">
        <v>14820</v>
      </c>
      <c r="C2453">
        <v>21</v>
      </c>
      <c r="D2453">
        <v>9</v>
      </c>
      <c r="E2453">
        <v>1274.7599999999993</v>
      </c>
    </row>
    <row r="2454" spans="2:5" x14ac:dyDescent="0.3">
      <c r="B2454">
        <v>14821</v>
      </c>
      <c r="C2454">
        <v>366</v>
      </c>
      <c r="D2454">
        <v>7</v>
      </c>
      <c r="E2454">
        <v>1286.4499999999982</v>
      </c>
    </row>
    <row r="2455" spans="2:5" x14ac:dyDescent="0.3">
      <c r="B2455">
        <v>14822</v>
      </c>
      <c r="C2455">
        <v>485</v>
      </c>
      <c r="D2455">
        <v>1</v>
      </c>
      <c r="E2455">
        <v>157.70000000000002</v>
      </c>
    </row>
    <row r="2456" spans="2:5" x14ac:dyDescent="0.3">
      <c r="B2456">
        <v>14823</v>
      </c>
      <c r="C2456">
        <v>180</v>
      </c>
      <c r="D2456">
        <v>3</v>
      </c>
      <c r="E2456">
        <v>321.43000000000018</v>
      </c>
    </row>
    <row r="2457" spans="2:5" x14ac:dyDescent="0.3">
      <c r="B2457">
        <v>14824</v>
      </c>
      <c r="C2457">
        <v>10</v>
      </c>
      <c r="D2457">
        <v>10</v>
      </c>
      <c r="E2457">
        <v>4022.9099999999958</v>
      </c>
    </row>
    <row r="2458" spans="2:5" x14ac:dyDescent="0.3">
      <c r="B2458">
        <v>14825</v>
      </c>
      <c r="C2458">
        <v>3</v>
      </c>
      <c r="D2458">
        <v>24</v>
      </c>
      <c r="E2458">
        <v>4925.0800000000108</v>
      </c>
    </row>
    <row r="2459" spans="2:5" x14ac:dyDescent="0.3">
      <c r="B2459">
        <v>14826</v>
      </c>
      <c r="C2459">
        <v>581</v>
      </c>
      <c r="D2459">
        <v>2</v>
      </c>
      <c r="E2459">
        <v>385.2</v>
      </c>
    </row>
    <row r="2460" spans="2:5" x14ac:dyDescent="0.3">
      <c r="B2460">
        <v>14828</v>
      </c>
      <c r="C2460">
        <v>196</v>
      </c>
      <c r="D2460">
        <v>13</v>
      </c>
      <c r="E2460">
        <v>9839.4599999999882</v>
      </c>
    </row>
    <row r="2461" spans="2:5" x14ac:dyDescent="0.3">
      <c r="B2461">
        <v>14829</v>
      </c>
      <c r="C2461">
        <v>29</v>
      </c>
      <c r="D2461">
        <v>7</v>
      </c>
      <c r="E2461">
        <v>1692.8399999999972</v>
      </c>
    </row>
    <row r="2462" spans="2:5" x14ac:dyDescent="0.3">
      <c r="B2462">
        <v>14830</v>
      </c>
      <c r="C2462">
        <v>53</v>
      </c>
      <c r="D2462">
        <v>1</v>
      </c>
      <c r="E2462">
        <v>197.13000000000008</v>
      </c>
    </row>
    <row r="2463" spans="2:5" x14ac:dyDescent="0.3">
      <c r="B2463">
        <v>14831</v>
      </c>
      <c r="C2463">
        <v>680</v>
      </c>
      <c r="D2463">
        <v>3</v>
      </c>
      <c r="E2463">
        <v>1676.5699999999963</v>
      </c>
    </row>
    <row r="2464" spans="2:5" x14ac:dyDescent="0.3">
      <c r="B2464">
        <v>14832</v>
      </c>
      <c r="C2464">
        <v>630</v>
      </c>
      <c r="D2464">
        <v>1</v>
      </c>
      <c r="E2464">
        <v>322.69</v>
      </c>
    </row>
    <row r="2465" spans="2:5" x14ac:dyDescent="0.3">
      <c r="B2465">
        <v>14833</v>
      </c>
      <c r="C2465">
        <v>498</v>
      </c>
      <c r="D2465">
        <v>1</v>
      </c>
      <c r="E2465">
        <v>94.799999999999983</v>
      </c>
    </row>
    <row r="2466" spans="2:5" x14ac:dyDescent="0.3">
      <c r="B2466">
        <v>14834</v>
      </c>
      <c r="C2466">
        <v>17</v>
      </c>
      <c r="D2466">
        <v>7</v>
      </c>
      <c r="E2466">
        <v>2206.1600000000017</v>
      </c>
    </row>
    <row r="2467" spans="2:5" x14ac:dyDescent="0.3">
      <c r="B2467">
        <v>14835</v>
      </c>
      <c r="C2467">
        <v>528</v>
      </c>
      <c r="D2467">
        <v>2</v>
      </c>
      <c r="E2467">
        <v>297</v>
      </c>
    </row>
    <row r="2468" spans="2:5" x14ac:dyDescent="0.3">
      <c r="B2468">
        <v>14836</v>
      </c>
      <c r="C2468">
        <v>10</v>
      </c>
      <c r="D2468">
        <v>3</v>
      </c>
      <c r="E2468">
        <v>102.45</v>
      </c>
    </row>
    <row r="2469" spans="2:5" x14ac:dyDescent="0.3">
      <c r="B2469">
        <v>14837</v>
      </c>
      <c r="C2469">
        <v>89</v>
      </c>
      <c r="D2469">
        <v>9</v>
      </c>
      <c r="E2469">
        <v>3460.3199999999883</v>
      </c>
    </row>
    <row r="2470" spans="2:5" x14ac:dyDescent="0.3">
      <c r="B2470">
        <v>14838</v>
      </c>
      <c r="C2470">
        <v>423</v>
      </c>
      <c r="D2470">
        <v>2</v>
      </c>
      <c r="E2470">
        <v>773.66999999999882</v>
      </c>
    </row>
    <row r="2471" spans="2:5" x14ac:dyDescent="0.3">
      <c r="B2471">
        <v>14839</v>
      </c>
      <c r="C2471">
        <v>418</v>
      </c>
      <c r="D2471">
        <v>3</v>
      </c>
      <c r="E2471">
        <v>915.27999999999918</v>
      </c>
    </row>
    <row r="2472" spans="2:5" x14ac:dyDescent="0.3">
      <c r="B2472">
        <v>14840</v>
      </c>
      <c r="C2472">
        <v>267</v>
      </c>
      <c r="D2472">
        <v>2</v>
      </c>
      <c r="E2472">
        <v>362.71000000000004</v>
      </c>
    </row>
    <row r="2473" spans="2:5" x14ac:dyDescent="0.3">
      <c r="B2473">
        <v>14841</v>
      </c>
      <c r="C2473">
        <v>53</v>
      </c>
      <c r="D2473">
        <v>14</v>
      </c>
      <c r="E2473">
        <v>7163.0000000000018</v>
      </c>
    </row>
    <row r="2474" spans="2:5" x14ac:dyDescent="0.3">
      <c r="B2474">
        <v>14842</v>
      </c>
      <c r="C2474">
        <v>43</v>
      </c>
      <c r="D2474">
        <v>4</v>
      </c>
      <c r="E2474">
        <v>2824.6900000000019</v>
      </c>
    </row>
    <row r="2475" spans="2:5" x14ac:dyDescent="0.3">
      <c r="B2475">
        <v>14843</v>
      </c>
      <c r="C2475">
        <v>436</v>
      </c>
      <c r="D2475">
        <v>1</v>
      </c>
      <c r="E2475">
        <v>211.79999999999998</v>
      </c>
    </row>
    <row r="2476" spans="2:5" x14ac:dyDescent="0.3">
      <c r="B2476">
        <v>14844</v>
      </c>
      <c r="C2476">
        <v>63</v>
      </c>
      <c r="D2476">
        <v>10</v>
      </c>
      <c r="E2476">
        <v>6702.4299999999848</v>
      </c>
    </row>
    <row r="2477" spans="2:5" x14ac:dyDescent="0.3">
      <c r="B2477">
        <v>14845</v>
      </c>
      <c r="C2477">
        <v>599</v>
      </c>
      <c r="D2477">
        <v>1</v>
      </c>
      <c r="E2477">
        <v>150</v>
      </c>
    </row>
    <row r="2478" spans="2:5" x14ac:dyDescent="0.3">
      <c r="B2478">
        <v>14846</v>
      </c>
      <c r="C2478">
        <v>427</v>
      </c>
      <c r="D2478">
        <v>1</v>
      </c>
      <c r="E2478">
        <v>437.39999999999992</v>
      </c>
    </row>
    <row r="2479" spans="2:5" x14ac:dyDescent="0.3">
      <c r="B2479">
        <v>14847</v>
      </c>
      <c r="C2479">
        <v>148</v>
      </c>
      <c r="D2479">
        <v>3</v>
      </c>
      <c r="E2479">
        <v>1348.9499999999985</v>
      </c>
    </row>
    <row r="2480" spans="2:5" x14ac:dyDescent="0.3">
      <c r="B2480">
        <v>14848</v>
      </c>
      <c r="C2480">
        <v>404</v>
      </c>
      <c r="D2480">
        <v>1</v>
      </c>
      <c r="E2480">
        <v>310.56</v>
      </c>
    </row>
    <row r="2481" spans="2:5" x14ac:dyDescent="0.3">
      <c r="B2481">
        <v>14849</v>
      </c>
      <c r="C2481">
        <v>21</v>
      </c>
      <c r="D2481">
        <v>43</v>
      </c>
      <c r="E2481">
        <v>15763.449999999881</v>
      </c>
    </row>
    <row r="2482" spans="2:5" x14ac:dyDescent="0.3">
      <c r="B2482">
        <v>14850</v>
      </c>
      <c r="C2482">
        <v>311</v>
      </c>
      <c r="D2482">
        <v>7</v>
      </c>
      <c r="E2482">
        <v>1794.0100000000052</v>
      </c>
    </row>
    <row r="2483" spans="2:5" x14ac:dyDescent="0.3">
      <c r="B2483">
        <v>14851</v>
      </c>
      <c r="C2483">
        <v>23</v>
      </c>
      <c r="D2483">
        <v>3</v>
      </c>
      <c r="E2483">
        <v>829.4100000000002</v>
      </c>
    </row>
    <row r="2484" spans="2:5" x14ac:dyDescent="0.3">
      <c r="B2484">
        <v>14852</v>
      </c>
      <c r="C2484">
        <v>58</v>
      </c>
      <c r="D2484">
        <v>18</v>
      </c>
      <c r="E2484">
        <v>6147.1799999999839</v>
      </c>
    </row>
    <row r="2485" spans="2:5" x14ac:dyDescent="0.3">
      <c r="B2485">
        <v>14853</v>
      </c>
      <c r="C2485">
        <v>24</v>
      </c>
      <c r="D2485">
        <v>5</v>
      </c>
      <c r="E2485">
        <v>1376.8700000000006</v>
      </c>
    </row>
    <row r="2486" spans="2:5" x14ac:dyDescent="0.3">
      <c r="B2486">
        <v>14854</v>
      </c>
      <c r="C2486">
        <v>78</v>
      </c>
      <c r="D2486">
        <v>11</v>
      </c>
      <c r="E2486">
        <v>4322.8599999999878</v>
      </c>
    </row>
    <row r="2487" spans="2:5" x14ac:dyDescent="0.3">
      <c r="B2487">
        <v>14855</v>
      </c>
      <c r="C2487">
        <v>119</v>
      </c>
      <c r="D2487">
        <v>7</v>
      </c>
      <c r="E2487">
        <v>6520.3000000000256</v>
      </c>
    </row>
    <row r="2488" spans="2:5" x14ac:dyDescent="0.3">
      <c r="B2488">
        <v>14856</v>
      </c>
      <c r="C2488">
        <v>36</v>
      </c>
      <c r="D2488">
        <v>3</v>
      </c>
      <c r="E2488">
        <v>1311.3800000000006</v>
      </c>
    </row>
    <row r="2489" spans="2:5" x14ac:dyDescent="0.3">
      <c r="B2489">
        <v>14857</v>
      </c>
      <c r="C2489">
        <v>59</v>
      </c>
      <c r="D2489">
        <v>7</v>
      </c>
      <c r="E2489">
        <v>3651.8510000000142</v>
      </c>
    </row>
    <row r="2490" spans="2:5" x14ac:dyDescent="0.3">
      <c r="B2490">
        <v>14858</v>
      </c>
      <c r="C2490">
        <v>505</v>
      </c>
      <c r="D2490">
        <v>1</v>
      </c>
      <c r="E2490">
        <v>180.74999999999997</v>
      </c>
    </row>
    <row r="2491" spans="2:5" x14ac:dyDescent="0.3">
      <c r="B2491">
        <v>14859</v>
      </c>
      <c r="C2491">
        <v>12</v>
      </c>
      <c r="D2491">
        <v>5</v>
      </c>
      <c r="E2491">
        <v>1705.6399999999992</v>
      </c>
    </row>
    <row r="2492" spans="2:5" x14ac:dyDescent="0.3">
      <c r="B2492">
        <v>14860</v>
      </c>
      <c r="C2492">
        <v>19</v>
      </c>
      <c r="D2492">
        <v>1</v>
      </c>
      <c r="E2492">
        <v>170.31999999999996</v>
      </c>
    </row>
    <row r="2493" spans="2:5" x14ac:dyDescent="0.3">
      <c r="B2493">
        <v>14861</v>
      </c>
      <c r="C2493">
        <v>52</v>
      </c>
      <c r="D2493">
        <v>10</v>
      </c>
      <c r="E2493">
        <v>1380.7299999999968</v>
      </c>
    </row>
    <row r="2494" spans="2:5" x14ac:dyDescent="0.3">
      <c r="B2494">
        <v>14862</v>
      </c>
      <c r="C2494">
        <v>25</v>
      </c>
      <c r="D2494">
        <v>2</v>
      </c>
      <c r="E2494">
        <v>841.19999999999982</v>
      </c>
    </row>
    <row r="2495" spans="2:5" x14ac:dyDescent="0.3">
      <c r="B2495">
        <v>14863</v>
      </c>
      <c r="C2495">
        <v>29</v>
      </c>
      <c r="D2495">
        <v>1</v>
      </c>
      <c r="E2495">
        <v>266.76000000000005</v>
      </c>
    </row>
    <row r="2496" spans="2:5" x14ac:dyDescent="0.3">
      <c r="B2496">
        <v>14865</v>
      </c>
      <c r="C2496">
        <v>7</v>
      </c>
      <c r="D2496">
        <v>4</v>
      </c>
      <c r="E2496">
        <v>129.72</v>
      </c>
    </row>
    <row r="2497" spans="2:5" x14ac:dyDescent="0.3">
      <c r="B2497">
        <v>14866</v>
      </c>
      <c r="C2497">
        <v>10</v>
      </c>
      <c r="D2497">
        <v>19</v>
      </c>
      <c r="E2497">
        <v>20850.220000000038</v>
      </c>
    </row>
    <row r="2498" spans="2:5" x14ac:dyDescent="0.3">
      <c r="B2498">
        <v>14867</v>
      </c>
      <c r="C2498">
        <v>185</v>
      </c>
      <c r="D2498">
        <v>16</v>
      </c>
      <c r="E2498">
        <v>2952.0599999999981</v>
      </c>
    </row>
    <row r="2499" spans="2:5" x14ac:dyDescent="0.3">
      <c r="B2499">
        <v>14868</v>
      </c>
      <c r="C2499">
        <v>3</v>
      </c>
      <c r="D2499">
        <v>12</v>
      </c>
      <c r="E2499">
        <v>4184.0100000000075</v>
      </c>
    </row>
    <row r="2500" spans="2:5" x14ac:dyDescent="0.3">
      <c r="B2500">
        <v>14869</v>
      </c>
      <c r="C2500">
        <v>8</v>
      </c>
      <c r="D2500">
        <v>6</v>
      </c>
      <c r="E2500">
        <v>2804.2399999999916</v>
      </c>
    </row>
    <row r="2501" spans="2:5" x14ac:dyDescent="0.3">
      <c r="B2501">
        <v>14870</v>
      </c>
      <c r="C2501">
        <v>261</v>
      </c>
      <c r="D2501">
        <v>6</v>
      </c>
      <c r="E2501">
        <v>1838.9499999999973</v>
      </c>
    </row>
    <row r="2502" spans="2:5" x14ac:dyDescent="0.3">
      <c r="B2502">
        <v>14871</v>
      </c>
      <c r="C2502">
        <v>3</v>
      </c>
      <c r="D2502">
        <v>9</v>
      </c>
      <c r="E2502">
        <v>1258.9700000000005</v>
      </c>
    </row>
    <row r="2503" spans="2:5" x14ac:dyDescent="0.3">
      <c r="B2503">
        <v>14872</v>
      </c>
      <c r="C2503">
        <v>483</v>
      </c>
      <c r="D2503">
        <v>3</v>
      </c>
      <c r="E2503">
        <v>816.59999999999934</v>
      </c>
    </row>
    <row r="2504" spans="2:5" x14ac:dyDescent="0.3">
      <c r="B2504">
        <v>14873</v>
      </c>
      <c r="C2504">
        <v>210</v>
      </c>
      <c r="D2504">
        <v>2</v>
      </c>
      <c r="E2504">
        <v>854.12999999999965</v>
      </c>
    </row>
    <row r="2505" spans="2:5" x14ac:dyDescent="0.3">
      <c r="B2505">
        <v>14874</v>
      </c>
      <c r="C2505">
        <v>535</v>
      </c>
      <c r="D2505">
        <v>1</v>
      </c>
      <c r="E2505">
        <v>116.18000000000002</v>
      </c>
    </row>
    <row r="2506" spans="2:5" x14ac:dyDescent="0.3">
      <c r="B2506">
        <v>14875</v>
      </c>
      <c r="C2506">
        <v>107</v>
      </c>
      <c r="D2506">
        <v>3</v>
      </c>
      <c r="E2506">
        <v>2862.399999999996</v>
      </c>
    </row>
    <row r="2507" spans="2:5" x14ac:dyDescent="0.3">
      <c r="B2507">
        <v>14876</v>
      </c>
      <c r="C2507">
        <v>521</v>
      </c>
      <c r="D2507">
        <v>2</v>
      </c>
      <c r="E2507">
        <v>256.69999999999993</v>
      </c>
    </row>
    <row r="2508" spans="2:5" x14ac:dyDescent="0.3">
      <c r="B2508">
        <v>14877</v>
      </c>
      <c r="C2508">
        <v>418</v>
      </c>
      <c r="D2508">
        <v>2</v>
      </c>
      <c r="E2508">
        <v>437.00000000000006</v>
      </c>
    </row>
    <row r="2509" spans="2:5" x14ac:dyDescent="0.3">
      <c r="B2509">
        <v>14878</v>
      </c>
      <c r="C2509">
        <v>12</v>
      </c>
      <c r="D2509">
        <v>25</v>
      </c>
      <c r="E2509">
        <v>4105.2399999999916</v>
      </c>
    </row>
    <row r="2510" spans="2:5" x14ac:dyDescent="0.3">
      <c r="B2510">
        <v>14879</v>
      </c>
      <c r="C2510">
        <v>684</v>
      </c>
      <c r="D2510">
        <v>1</v>
      </c>
      <c r="E2510">
        <v>185.06000000000003</v>
      </c>
    </row>
    <row r="2511" spans="2:5" x14ac:dyDescent="0.3">
      <c r="B2511">
        <v>14880</v>
      </c>
      <c r="C2511">
        <v>77</v>
      </c>
      <c r="D2511">
        <v>3</v>
      </c>
      <c r="E2511">
        <v>706.18999999999949</v>
      </c>
    </row>
    <row r="2512" spans="2:5" x14ac:dyDescent="0.3">
      <c r="B2512">
        <v>14881</v>
      </c>
      <c r="C2512">
        <v>19</v>
      </c>
      <c r="D2512">
        <v>1</v>
      </c>
      <c r="E2512">
        <v>255.40000000000006</v>
      </c>
    </row>
    <row r="2513" spans="2:5" x14ac:dyDescent="0.3">
      <c r="B2513">
        <v>14882</v>
      </c>
      <c r="C2513">
        <v>26</v>
      </c>
      <c r="D2513">
        <v>14</v>
      </c>
      <c r="E2513">
        <v>3628.149999999996</v>
      </c>
    </row>
    <row r="2514" spans="2:5" x14ac:dyDescent="0.3">
      <c r="B2514">
        <v>14883</v>
      </c>
      <c r="C2514">
        <v>18</v>
      </c>
      <c r="D2514">
        <v>6</v>
      </c>
      <c r="E2514">
        <v>761.58999999999935</v>
      </c>
    </row>
    <row r="2515" spans="2:5" x14ac:dyDescent="0.3">
      <c r="B2515">
        <v>14884</v>
      </c>
      <c r="C2515">
        <v>669</v>
      </c>
      <c r="D2515">
        <v>1</v>
      </c>
      <c r="E2515">
        <v>120.60000000000001</v>
      </c>
    </row>
    <row r="2516" spans="2:5" x14ac:dyDescent="0.3">
      <c r="B2516">
        <v>14885</v>
      </c>
      <c r="C2516">
        <v>131</v>
      </c>
      <c r="D2516">
        <v>3</v>
      </c>
      <c r="E2516">
        <v>1598.1200000000008</v>
      </c>
    </row>
    <row r="2517" spans="2:5" x14ac:dyDescent="0.3">
      <c r="B2517">
        <v>14886</v>
      </c>
      <c r="C2517">
        <v>252</v>
      </c>
      <c r="D2517">
        <v>1</v>
      </c>
      <c r="E2517">
        <v>364.80000000000013</v>
      </c>
    </row>
    <row r="2518" spans="2:5" x14ac:dyDescent="0.3">
      <c r="B2518">
        <v>14887</v>
      </c>
      <c r="C2518">
        <v>79</v>
      </c>
      <c r="D2518">
        <v>1</v>
      </c>
      <c r="E2518">
        <v>1862</v>
      </c>
    </row>
    <row r="2519" spans="2:5" x14ac:dyDescent="0.3">
      <c r="B2519">
        <v>14888</v>
      </c>
      <c r="C2519">
        <v>207</v>
      </c>
      <c r="D2519">
        <v>1</v>
      </c>
      <c r="E2519">
        <v>369.19999999999987</v>
      </c>
    </row>
    <row r="2520" spans="2:5" x14ac:dyDescent="0.3">
      <c r="B2520">
        <v>14889</v>
      </c>
      <c r="C2520">
        <v>336</v>
      </c>
      <c r="D2520">
        <v>1</v>
      </c>
      <c r="E2520">
        <v>135.90000000000003</v>
      </c>
    </row>
    <row r="2521" spans="2:5" x14ac:dyDescent="0.3">
      <c r="B2521">
        <v>14890</v>
      </c>
      <c r="C2521">
        <v>253</v>
      </c>
      <c r="D2521">
        <v>3</v>
      </c>
      <c r="E2521">
        <v>817.25</v>
      </c>
    </row>
    <row r="2522" spans="2:5" x14ac:dyDescent="0.3">
      <c r="B2522">
        <v>14891</v>
      </c>
      <c r="C2522">
        <v>148</v>
      </c>
      <c r="D2522">
        <v>4</v>
      </c>
      <c r="E2522">
        <v>1106.7299999999977</v>
      </c>
    </row>
    <row r="2523" spans="2:5" x14ac:dyDescent="0.3">
      <c r="B2523">
        <v>14892</v>
      </c>
      <c r="C2523">
        <v>690</v>
      </c>
      <c r="D2523">
        <v>1</v>
      </c>
      <c r="E2523">
        <v>202.34999999999994</v>
      </c>
    </row>
    <row r="2524" spans="2:5" x14ac:dyDescent="0.3">
      <c r="B2524">
        <v>14893</v>
      </c>
      <c r="C2524">
        <v>9</v>
      </c>
      <c r="D2524">
        <v>3</v>
      </c>
      <c r="E2524">
        <v>1809.6099999999958</v>
      </c>
    </row>
    <row r="2525" spans="2:5" x14ac:dyDescent="0.3">
      <c r="B2525">
        <v>14894</v>
      </c>
      <c r="C2525">
        <v>85</v>
      </c>
      <c r="D2525">
        <v>3</v>
      </c>
      <c r="E2525">
        <v>1492.8099999999984</v>
      </c>
    </row>
    <row r="2526" spans="2:5" x14ac:dyDescent="0.3">
      <c r="B2526">
        <v>14895</v>
      </c>
      <c r="C2526">
        <v>7</v>
      </c>
      <c r="D2526">
        <v>38</v>
      </c>
      <c r="E2526">
        <v>25119.539999999448</v>
      </c>
    </row>
    <row r="2527" spans="2:5" x14ac:dyDescent="0.3">
      <c r="B2527">
        <v>14896</v>
      </c>
      <c r="C2527">
        <v>204</v>
      </c>
      <c r="D2527">
        <v>8</v>
      </c>
      <c r="E2527">
        <v>2092.4200000000005</v>
      </c>
    </row>
    <row r="2528" spans="2:5" x14ac:dyDescent="0.3">
      <c r="B2528">
        <v>14897</v>
      </c>
      <c r="C2528">
        <v>7</v>
      </c>
      <c r="D2528">
        <v>8</v>
      </c>
      <c r="E2528">
        <v>3140.5399999999945</v>
      </c>
    </row>
    <row r="2529" spans="2:5" x14ac:dyDescent="0.3">
      <c r="B2529">
        <v>14898</v>
      </c>
      <c r="C2529">
        <v>23</v>
      </c>
      <c r="D2529">
        <v>14</v>
      </c>
      <c r="E2529">
        <v>3507.8099999999699</v>
      </c>
    </row>
    <row r="2530" spans="2:5" x14ac:dyDescent="0.3">
      <c r="B2530">
        <v>14899</v>
      </c>
      <c r="C2530">
        <v>395</v>
      </c>
      <c r="D2530">
        <v>1</v>
      </c>
      <c r="E2530">
        <v>1384.8800000000022</v>
      </c>
    </row>
    <row r="2531" spans="2:5" x14ac:dyDescent="0.3">
      <c r="B2531">
        <v>14900</v>
      </c>
      <c r="C2531">
        <v>522</v>
      </c>
      <c r="D2531">
        <v>1</v>
      </c>
      <c r="E2531">
        <v>13.919999999999998</v>
      </c>
    </row>
    <row r="2532" spans="2:5" x14ac:dyDescent="0.3">
      <c r="B2532">
        <v>14901</v>
      </c>
      <c r="C2532">
        <v>11</v>
      </c>
      <c r="D2532">
        <v>12</v>
      </c>
      <c r="E2532">
        <v>2289.6500000000046</v>
      </c>
    </row>
    <row r="2533" spans="2:5" x14ac:dyDescent="0.3">
      <c r="B2533">
        <v>14902</v>
      </c>
      <c r="C2533">
        <v>25</v>
      </c>
      <c r="D2533">
        <v>3</v>
      </c>
      <c r="E2533">
        <v>1035.620000000001</v>
      </c>
    </row>
    <row r="2534" spans="2:5" x14ac:dyDescent="0.3">
      <c r="B2534">
        <v>14903</v>
      </c>
      <c r="C2534">
        <v>21</v>
      </c>
      <c r="D2534">
        <v>5</v>
      </c>
      <c r="E2534">
        <v>2810.6300000000042</v>
      </c>
    </row>
    <row r="2535" spans="2:5" x14ac:dyDescent="0.3">
      <c r="B2535">
        <v>14904</v>
      </c>
      <c r="C2535">
        <v>2</v>
      </c>
      <c r="D2535">
        <v>4</v>
      </c>
      <c r="E2535">
        <v>1640.640000000006</v>
      </c>
    </row>
    <row r="2536" spans="2:5" x14ac:dyDescent="0.3">
      <c r="B2536">
        <v>14905</v>
      </c>
      <c r="C2536">
        <v>157</v>
      </c>
      <c r="D2536">
        <v>8</v>
      </c>
      <c r="E2536">
        <v>1971.3899999999971</v>
      </c>
    </row>
    <row r="2537" spans="2:5" x14ac:dyDescent="0.3">
      <c r="B2537">
        <v>14906</v>
      </c>
      <c r="C2537">
        <v>445</v>
      </c>
      <c r="D2537">
        <v>1</v>
      </c>
      <c r="E2537">
        <v>68.44</v>
      </c>
    </row>
    <row r="2538" spans="2:5" x14ac:dyDescent="0.3">
      <c r="B2538">
        <v>14907</v>
      </c>
      <c r="C2538">
        <v>3</v>
      </c>
      <c r="D2538">
        <v>16</v>
      </c>
      <c r="E2538">
        <v>6165.7900000000236</v>
      </c>
    </row>
    <row r="2539" spans="2:5" x14ac:dyDescent="0.3">
      <c r="B2539">
        <v>14908</v>
      </c>
      <c r="C2539">
        <v>74</v>
      </c>
      <c r="D2539">
        <v>2</v>
      </c>
      <c r="E2539">
        <v>381.9</v>
      </c>
    </row>
    <row r="2540" spans="2:5" x14ac:dyDescent="0.3">
      <c r="B2540">
        <v>14909</v>
      </c>
      <c r="C2540">
        <v>437</v>
      </c>
      <c r="D2540">
        <v>3</v>
      </c>
      <c r="E2540">
        <v>1404.6799999999971</v>
      </c>
    </row>
    <row r="2541" spans="2:5" x14ac:dyDescent="0.3">
      <c r="B2541">
        <v>14910</v>
      </c>
      <c r="C2541">
        <v>2</v>
      </c>
      <c r="D2541">
        <v>4</v>
      </c>
      <c r="E2541">
        <v>434.35000000000025</v>
      </c>
    </row>
    <row r="2542" spans="2:5" x14ac:dyDescent="0.3">
      <c r="B2542">
        <v>14911</v>
      </c>
      <c r="C2542">
        <v>1</v>
      </c>
      <c r="D2542">
        <v>398</v>
      </c>
      <c r="E2542">
        <v>295972.62999999989</v>
      </c>
    </row>
    <row r="2543" spans="2:5" x14ac:dyDescent="0.3">
      <c r="B2543">
        <v>14912</v>
      </c>
      <c r="C2543">
        <v>16</v>
      </c>
      <c r="D2543">
        <v>6</v>
      </c>
      <c r="E2543">
        <v>1889.2499999999998</v>
      </c>
    </row>
    <row r="2544" spans="2:5" x14ac:dyDescent="0.3">
      <c r="B2544">
        <v>14913</v>
      </c>
      <c r="C2544">
        <v>35</v>
      </c>
      <c r="D2544">
        <v>8</v>
      </c>
      <c r="E2544">
        <v>4073.1300000000033</v>
      </c>
    </row>
    <row r="2545" spans="2:5" x14ac:dyDescent="0.3">
      <c r="B2545">
        <v>14915</v>
      </c>
      <c r="C2545">
        <v>91</v>
      </c>
      <c r="D2545">
        <v>11</v>
      </c>
      <c r="E2545">
        <v>1811.2499999999998</v>
      </c>
    </row>
    <row r="2546" spans="2:5" x14ac:dyDescent="0.3">
      <c r="B2546">
        <v>14916</v>
      </c>
      <c r="C2546">
        <v>70</v>
      </c>
      <c r="D2546">
        <v>8</v>
      </c>
      <c r="E2546">
        <v>3042.9500000000066</v>
      </c>
    </row>
    <row r="2547" spans="2:5" x14ac:dyDescent="0.3">
      <c r="B2547">
        <v>14917</v>
      </c>
      <c r="C2547">
        <v>596</v>
      </c>
      <c r="D2547">
        <v>2</v>
      </c>
      <c r="E2547">
        <v>1123.75</v>
      </c>
    </row>
    <row r="2548" spans="2:5" x14ac:dyDescent="0.3">
      <c r="B2548">
        <v>14918</v>
      </c>
      <c r="C2548">
        <v>115</v>
      </c>
      <c r="D2548">
        <v>9</v>
      </c>
      <c r="E2548">
        <v>5955.8100000000204</v>
      </c>
    </row>
    <row r="2549" spans="2:5" x14ac:dyDescent="0.3">
      <c r="B2549">
        <v>14919</v>
      </c>
      <c r="C2549">
        <v>539</v>
      </c>
      <c r="D2549">
        <v>1</v>
      </c>
      <c r="E2549">
        <v>359.35</v>
      </c>
    </row>
    <row r="2550" spans="2:5" x14ac:dyDescent="0.3">
      <c r="B2550">
        <v>14920</v>
      </c>
      <c r="C2550">
        <v>212</v>
      </c>
      <c r="D2550">
        <v>3</v>
      </c>
      <c r="E2550">
        <v>1607.1700000000008</v>
      </c>
    </row>
    <row r="2551" spans="2:5" x14ac:dyDescent="0.3">
      <c r="B2551">
        <v>14921</v>
      </c>
      <c r="C2551">
        <v>30</v>
      </c>
      <c r="D2551">
        <v>2</v>
      </c>
      <c r="E2551">
        <v>1316.0700000000024</v>
      </c>
    </row>
    <row r="2552" spans="2:5" x14ac:dyDescent="0.3">
      <c r="B2552">
        <v>14922</v>
      </c>
      <c r="C2552">
        <v>393</v>
      </c>
      <c r="D2552">
        <v>2</v>
      </c>
      <c r="E2552">
        <v>843.74000000000012</v>
      </c>
    </row>
    <row r="2553" spans="2:5" x14ac:dyDescent="0.3">
      <c r="B2553">
        <v>14923</v>
      </c>
      <c r="C2553">
        <v>50</v>
      </c>
      <c r="D2553">
        <v>1</v>
      </c>
      <c r="E2553">
        <v>749.09999999999934</v>
      </c>
    </row>
    <row r="2554" spans="2:5" x14ac:dyDescent="0.3">
      <c r="B2554">
        <v>14924</v>
      </c>
      <c r="C2554">
        <v>245</v>
      </c>
      <c r="D2554">
        <v>3</v>
      </c>
      <c r="E2554">
        <v>931.00999999999931</v>
      </c>
    </row>
    <row r="2555" spans="2:5" x14ac:dyDescent="0.3">
      <c r="B2555">
        <v>14926</v>
      </c>
      <c r="C2555">
        <v>381</v>
      </c>
      <c r="D2555">
        <v>2</v>
      </c>
      <c r="E2555">
        <v>359.39999999999992</v>
      </c>
    </row>
    <row r="2556" spans="2:5" x14ac:dyDescent="0.3">
      <c r="B2556">
        <v>14927</v>
      </c>
      <c r="C2556">
        <v>396</v>
      </c>
      <c r="D2556">
        <v>1</v>
      </c>
      <c r="E2556">
        <v>308.19999999999993</v>
      </c>
    </row>
    <row r="2557" spans="2:5" x14ac:dyDescent="0.3">
      <c r="B2557">
        <v>14928</v>
      </c>
      <c r="C2557">
        <v>627</v>
      </c>
      <c r="D2557">
        <v>1</v>
      </c>
      <c r="E2557">
        <v>223.90999999999994</v>
      </c>
    </row>
    <row r="2558" spans="2:5" x14ac:dyDescent="0.3">
      <c r="B2558">
        <v>14929</v>
      </c>
      <c r="C2558">
        <v>32</v>
      </c>
      <c r="D2558">
        <v>2</v>
      </c>
      <c r="E2558">
        <v>836.6899999999996</v>
      </c>
    </row>
    <row r="2559" spans="2:5" x14ac:dyDescent="0.3">
      <c r="B2559">
        <v>14930</v>
      </c>
      <c r="C2559">
        <v>108</v>
      </c>
      <c r="D2559">
        <v>6</v>
      </c>
      <c r="E2559">
        <v>5246.6299999999701</v>
      </c>
    </row>
    <row r="2560" spans="2:5" x14ac:dyDescent="0.3">
      <c r="B2560">
        <v>14931</v>
      </c>
      <c r="C2560">
        <v>4</v>
      </c>
      <c r="D2560">
        <v>5</v>
      </c>
      <c r="E2560">
        <v>1257.68</v>
      </c>
    </row>
    <row r="2561" spans="2:5" x14ac:dyDescent="0.3">
      <c r="B2561">
        <v>14932</v>
      </c>
      <c r="C2561">
        <v>365</v>
      </c>
      <c r="D2561">
        <v>2</v>
      </c>
      <c r="E2561">
        <v>1029.6599999999985</v>
      </c>
    </row>
    <row r="2562" spans="2:5" x14ac:dyDescent="0.3">
      <c r="B2562">
        <v>14933</v>
      </c>
      <c r="C2562">
        <v>443</v>
      </c>
      <c r="D2562">
        <v>4</v>
      </c>
      <c r="E2562">
        <v>1770</v>
      </c>
    </row>
    <row r="2563" spans="2:5" x14ac:dyDescent="0.3">
      <c r="B2563">
        <v>14934</v>
      </c>
      <c r="C2563">
        <v>81</v>
      </c>
      <c r="D2563">
        <v>5</v>
      </c>
      <c r="E2563">
        <v>3503.4999999999995</v>
      </c>
    </row>
    <row r="2564" spans="2:5" x14ac:dyDescent="0.3">
      <c r="B2564">
        <v>14935</v>
      </c>
      <c r="C2564">
        <v>297</v>
      </c>
      <c r="D2564">
        <v>2</v>
      </c>
      <c r="E2564">
        <v>2849.83</v>
      </c>
    </row>
    <row r="2565" spans="2:5" x14ac:dyDescent="0.3">
      <c r="B2565">
        <v>14936</v>
      </c>
      <c r="C2565">
        <v>33</v>
      </c>
      <c r="D2565">
        <v>12</v>
      </c>
      <c r="E2565">
        <v>12410.809999999872</v>
      </c>
    </row>
    <row r="2566" spans="2:5" x14ac:dyDescent="0.3">
      <c r="B2566">
        <v>14937</v>
      </c>
      <c r="C2566">
        <v>56</v>
      </c>
      <c r="D2566">
        <v>3</v>
      </c>
      <c r="E2566">
        <v>1621.8799999999992</v>
      </c>
    </row>
    <row r="2567" spans="2:5" x14ac:dyDescent="0.3">
      <c r="B2567">
        <v>14938</v>
      </c>
      <c r="C2567">
        <v>562</v>
      </c>
      <c r="D2567">
        <v>2</v>
      </c>
      <c r="E2567">
        <v>2322.4300000000017</v>
      </c>
    </row>
    <row r="2568" spans="2:5" x14ac:dyDescent="0.3">
      <c r="B2568">
        <v>14940</v>
      </c>
      <c r="C2568">
        <v>417</v>
      </c>
      <c r="D2568">
        <v>2</v>
      </c>
      <c r="E2568">
        <v>531.4899999999999</v>
      </c>
    </row>
    <row r="2569" spans="2:5" x14ac:dyDescent="0.3">
      <c r="B2569">
        <v>14941</v>
      </c>
      <c r="C2569">
        <v>578</v>
      </c>
      <c r="D2569">
        <v>1</v>
      </c>
      <c r="E2569">
        <v>182.09999999999997</v>
      </c>
    </row>
    <row r="2570" spans="2:5" x14ac:dyDescent="0.3">
      <c r="B2570">
        <v>14942</v>
      </c>
      <c r="C2570">
        <v>401</v>
      </c>
      <c r="D2570">
        <v>4</v>
      </c>
      <c r="E2570">
        <v>746.55999999999983</v>
      </c>
    </row>
    <row r="2571" spans="2:5" x14ac:dyDescent="0.3">
      <c r="B2571">
        <v>14943</v>
      </c>
      <c r="C2571">
        <v>663</v>
      </c>
      <c r="D2571">
        <v>1</v>
      </c>
      <c r="E2571">
        <v>107.62</v>
      </c>
    </row>
    <row r="2572" spans="2:5" x14ac:dyDescent="0.3">
      <c r="B2572">
        <v>14944</v>
      </c>
      <c r="C2572">
        <v>29</v>
      </c>
      <c r="D2572">
        <v>19</v>
      </c>
      <c r="E2572">
        <v>9784.6699999999601</v>
      </c>
    </row>
    <row r="2573" spans="2:5" x14ac:dyDescent="0.3">
      <c r="B2573">
        <v>14945</v>
      </c>
      <c r="C2573">
        <v>413</v>
      </c>
      <c r="D2573">
        <v>1</v>
      </c>
      <c r="E2573">
        <v>179.40000000000006</v>
      </c>
    </row>
    <row r="2574" spans="2:5" x14ac:dyDescent="0.3">
      <c r="B2574">
        <v>14946</v>
      </c>
      <c r="C2574">
        <v>14</v>
      </c>
      <c r="D2574">
        <v>1</v>
      </c>
      <c r="E2574">
        <v>100.90000000000002</v>
      </c>
    </row>
    <row r="2575" spans="2:5" x14ac:dyDescent="0.3">
      <c r="B2575">
        <v>14947</v>
      </c>
      <c r="C2575">
        <v>72</v>
      </c>
      <c r="D2575">
        <v>6</v>
      </c>
      <c r="E2575">
        <v>1049.7900000000006</v>
      </c>
    </row>
    <row r="2576" spans="2:5" x14ac:dyDescent="0.3">
      <c r="B2576">
        <v>14948</v>
      </c>
      <c r="C2576">
        <v>23</v>
      </c>
      <c r="D2576">
        <v>6</v>
      </c>
      <c r="E2576">
        <v>1101.9700000000009</v>
      </c>
    </row>
    <row r="2577" spans="2:5" x14ac:dyDescent="0.3">
      <c r="B2577">
        <v>14949</v>
      </c>
      <c r="C2577">
        <v>469</v>
      </c>
      <c r="D2577">
        <v>4</v>
      </c>
      <c r="E2577">
        <v>514.99999999999989</v>
      </c>
    </row>
    <row r="2578" spans="2:5" x14ac:dyDescent="0.3">
      <c r="B2578">
        <v>14950</v>
      </c>
      <c r="C2578">
        <v>19</v>
      </c>
      <c r="D2578">
        <v>1</v>
      </c>
      <c r="E2578">
        <v>371.19999999999987</v>
      </c>
    </row>
    <row r="2579" spans="2:5" x14ac:dyDescent="0.3">
      <c r="B2579">
        <v>14951</v>
      </c>
      <c r="C2579">
        <v>79</v>
      </c>
      <c r="D2579">
        <v>1</v>
      </c>
      <c r="E2579">
        <v>311.69000000000023</v>
      </c>
    </row>
    <row r="2580" spans="2:5" x14ac:dyDescent="0.3">
      <c r="B2580">
        <v>14952</v>
      </c>
      <c r="C2580">
        <v>59</v>
      </c>
      <c r="D2580">
        <v>32</v>
      </c>
      <c r="E2580">
        <v>17629.349999999966</v>
      </c>
    </row>
    <row r="2581" spans="2:5" x14ac:dyDescent="0.3">
      <c r="B2581">
        <v>14953</v>
      </c>
      <c r="C2581">
        <v>25</v>
      </c>
      <c r="D2581">
        <v>4</v>
      </c>
      <c r="E2581">
        <v>1013.7699999999952</v>
      </c>
    </row>
    <row r="2582" spans="2:5" x14ac:dyDescent="0.3">
      <c r="B2582">
        <v>14954</v>
      </c>
      <c r="C2582">
        <v>12</v>
      </c>
      <c r="D2582">
        <v>2</v>
      </c>
      <c r="E2582">
        <v>503.44000000000079</v>
      </c>
    </row>
    <row r="2583" spans="2:5" x14ac:dyDescent="0.3">
      <c r="B2583">
        <v>14955</v>
      </c>
      <c r="C2583">
        <v>732</v>
      </c>
      <c r="D2583">
        <v>1</v>
      </c>
      <c r="E2583">
        <v>163.7700000000001</v>
      </c>
    </row>
    <row r="2584" spans="2:5" x14ac:dyDescent="0.3">
      <c r="B2584">
        <v>14956</v>
      </c>
      <c r="C2584">
        <v>421</v>
      </c>
      <c r="D2584">
        <v>1</v>
      </c>
      <c r="E2584">
        <v>1325</v>
      </c>
    </row>
    <row r="2585" spans="2:5" x14ac:dyDescent="0.3">
      <c r="B2585">
        <v>14957</v>
      </c>
      <c r="C2585">
        <v>253</v>
      </c>
      <c r="D2585">
        <v>2</v>
      </c>
      <c r="E2585">
        <v>333.29000000000013</v>
      </c>
    </row>
    <row r="2586" spans="2:5" x14ac:dyDescent="0.3">
      <c r="B2586">
        <v>14958</v>
      </c>
      <c r="C2586">
        <v>147</v>
      </c>
      <c r="D2586">
        <v>6</v>
      </c>
      <c r="E2586">
        <v>957.94000000000051</v>
      </c>
    </row>
    <row r="2587" spans="2:5" x14ac:dyDescent="0.3">
      <c r="B2587">
        <v>14959</v>
      </c>
      <c r="C2587">
        <v>64</v>
      </c>
      <c r="D2587">
        <v>4</v>
      </c>
      <c r="E2587">
        <v>695.41999999999905</v>
      </c>
    </row>
    <row r="2588" spans="2:5" x14ac:dyDescent="0.3">
      <c r="B2588">
        <v>14960</v>
      </c>
      <c r="C2588">
        <v>8</v>
      </c>
      <c r="D2588">
        <v>2</v>
      </c>
      <c r="E2588">
        <v>221.2700000000001</v>
      </c>
    </row>
    <row r="2589" spans="2:5" x14ac:dyDescent="0.3">
      <c r="B2589">
        <v>14961</v>
      </c>
      <c r="C2589">
        <v>10</v>
      </c>
      <c r="D2589">
        <v>22</v>
      </c>
      <c r="E2589">
        <v>16410.150000000227</v>
      </c>
    </row>
    <row r="2590" spans="2:5" x14ac:dyDescent="0.3">
      <c r="B2590">
        <v>14962</v>
      </c>
      <c r="C2590">
        <v>270</v>
      </c>
      <c r="D2590">
        <v>4</v>
      </c>
      <c r="E2590">
        <v>366.90999999999991</v>
      </c>
    </row>
    <row r="2591" spans="2:5" x14ac:dyDescent="0.3">
      <c r="B2591">
        <v>14963</v>
      </c>
      <c r="C2591">
        <v>9</v>
      </c>
      <c r="D2591">
        <v>12</v>
      </c>
      <c r="E2591">
        <v>3164.479999999985</v>
      </c>
    </row>
    <row r="2592" spans="2:5" x14ac:dyDescent="0.3">
      <c r="B2592">
        <v>14964</v>
      </c>
      <c r="C2592">
        <v>247</v>
      </c>
      <c r="D2592">
        <v>1</v>
      </c>
      <c r="E2592">
        <v>206.21</v>
      </c>
    </row>
    <row r="2593" spans="2:5" x14ac:dyDescent="0.3">
      <c r="B2593">
        <v>14965</v>
      </c>
      <c r="C2593">
        <v>96</v>
      </c>
      <c r="D2593">
        <v>2</v>
      </c>
      <c r="E2593">
        <v>599.00000000000011</v>
      </c>
    </row>
    <row r="2594" spans="2:5" x14ac:dyDescent="0.3">
      <c r="B2594">
        <v>14966</v>
      </c>
      <c r="C2594">
        <v>14</v>
      </c>
      <c r="D2594">
        <v>6</v>
      </c>
      <c r="E2594">
        <v>1115.8399999999972</v>
      </c>
    </row>
    <row r="2595" spans="2:5" x14ac:dyDescent="0.3">
      <c r="B2595">
        <v>14967</v>
      </c>
      <c r="C2595">
        <v>49</v>
      </c>
      <c r="D2595">
        <v>6</v>
      </c>
      <c r="E2595">
        <v>1982.6100000000004</v>
      </c>
    </row>
    <row r="2596" spans="2:5" x14ac:dyDescent="0.3">
      <c r="B2596">
        <v>14968</v>
      </c>
      <c r="C2596">
        <v>30</v>
      </c>
      <c r="D2596">
        <v>2</v>
      </c>
      <c r="E2596">
        <v>504.99000000000012</v>
      </c>
    </row>
    <row r="2597" spans="2:5" x14ac:dyDescent="0.3">
      <c r="B2597">
        <v>14969</v>
      </c>
      <c r="C2597">
        <v>703</v>
      </c>
      <c r="D2597">
        <v>1</v>
      </c>
      <c r="E2597">
        <v>906.22999999999968</v>
      </c>
    </row>
    <row r="2598" spans="2:5" x14ac:dyDescent="0.3">
      <c r="B2598">
        <v>14970</v>
      </c>
      <c r="C2598">
        <v>68</v>
      </c>
      <c r="D2598">
        <v>12</v>
      </c>
      <c r="E2598">
        <v>4919.3499999999904</v>
      </c>
    </row>
    <row r="2599" spans="2:5" x14ac:dyDescent="0.3">
      <c r="B2599">
        <v>14971</v>
      </c>
      <c r="C2599">
        <v>35</v>
      </c>
      <c r="D2599">
        <v>3</v>
      </c>
      <c r="E2599">
        <v>1116.569999999999</v>
      </c>
    </row>
    <row r="2600" spans="2:5" x14ac:dyDescent="0.3">
      <c r="B2600">
        <v>14972</v>
      </c>
      <c r="C2600">
        <v>128</v>
      </c>
      <c r="D2600">
        <v>2</v>
      </c>
      <c r="E2600">
        <v>145.07</v>
      </c>
    </row>
    <row r="2601" spans="2:5" x14ac:dyDescent="0.3">
      <c r="B2601">
        <v>14973</v>
      </c>
      <c r="C2601">
        <v>107</v>
      </c>
      <c r="D2601">
        <v>3</v>
      </c>
      <c r="E2601">
        <v>1314.4499999999994</v>
      </c>
    </row>
    <row r="2602" spans="2:5" x14ac:dyDescent="0.3">
      <c r="B2602">
        <v>14974</v>
      </c>
      <c r="C2602">
        <v>37</v>
      </c>
      <c r="D2602">
        <v>1</v>
      </c>
      <c r="E2602">
        <v>114.38999999999992</v>
      </c>
    </row>
    <row r="2603" spans="2:5" x14ac:dyDescent="0.3">
      <c r="B2603">
        <v>14975</v>
      </c>
      <c r="C2603">
        <v>57</v>
      </c>
      <c r="D2603">
        <v>2</v>
      </c>
      <c r="E2603">
        <v>472.38999999999993</v>
      </c>
    </row>
    <row r="2604" spans="2:5" x14ac:dyDescent="0.3">
      <c r="B2604">
        <v>14976</v>
      </c>
      <c r="C2604">
        <v>57</v>
      </c>
      <c r="D2604">
        <v>7</v>
      </c>
      <c r="E2604">
        <v>790.86000000000035</v>
      </c>
    </row>
    <row r="2605" spans="2:5" x14ac:dyDescent="0.3">
      <c r="B2605">
        <v>14977</v>
      </c>
      <c r="C2605">
        <v>725</v>
      </c>
      <c r="D2605">
        <v>1</v>
      </c>
      <c r="E2605">
        <v>31.929999999999996</v>
      </c>
    </row>
    <row r="2606" spans="2:5" x14ac:dyDescent="0.3">
      <c r="B2606">
        <v>14978</v>
      </c>
      <c r="C2606">
        <v>72</v>
      </c>
      <c r="D2606">
        <v>10</v>
      </c>
      <c r="E2606">
        <v>3142.1400000000126</v>
      </c>
    </row>
    <row r="2607" spans="2:5" x14ac:dyDescent="0.3">
      <c r="B2607">
        <v>14979</v>
      </c>
      <c r="C2607">
        <v>735</v>
      </c>
      <c r="D2607">
        <v>1</v>
      </c>
      <c r="E2607">
        <v>439.45999999999947</v>
      </c>
    </row>
    <row r="2608" spans="2:5" x14ac:dyDescent="0.3">
      <c r="B2608">
        <v>14980</v>
      </c>
      <c r="C2608">
        <v>737</v>
      </c>
      <c r="D2608">
        <v>1</v>
      </c>
      <c r="E2608">
        <v>150.67999999999995</v>
      </c>
    </row>
    <row r="2609" spans="2:5" x14ac:dyDescent="0.3">
      <c r="B2609">
        <v>14981</v>
      </c>
      <c r="C2609">
        <v>246</v>
      </c>
      <c r="D2609">
        <v>2</v>
      </c>
      <c r="E2609">
        <v>372.92000000000007</v>
      </c>
    </row>
    <row r="2610" spans="2:5" x14ac:dyDescent="0.3">
      <c r="B2610">
        <v>14982</v>
      </c>
      <c r="C2610">
        <v>572</v>
      </c>
      <c r="D2610">
        <v>1</v>
      </c>
      <c r="E2610">
        <v>237.77999999999992</v>
      </c>
    </row>
    <row r="2611" spans="2:5" x14ac:dyDescent="0.3">
      <c r="B2611">
        <v>14983</v>
      </c>
      <c r="C2611">
        <v>689</v>
      </c>
      <c r="D2611">
        <v>1</v>
      </c>
      <c r="E2611">
        <v>183.1999999999999</v>
      </c>
    </row>
    <row r="2612" spans="2:5" x14ac:dyDescent="0.3">
      <c r="B2612">
        <v>14984</v>
      </c>
      <c r="C2612">
        <v>19</v>
      </c>
      <c r="D2612">
        <v>6</v>
      </c>
      <c r="E2612">
        <v>1271.4100000000017</v>
      </c>
    </row>
    <row r="2613" spans="2:5" x14ac:dyDescent="0.3">
      <c r="B2613">
        <v>14985</v>
      </c>
      <c r="C2613">
        <v>198</v>
      </c>
      <c r="D2613">
        <v>2</v>
      </c>
      <c r="E2613">
        <v>296.74999999999994</v>
      </c>
    </row>
    <row r="2614" spans="2:5" x14ac:dyDescent="0.3">
      <c r="B2614">
        <v>14986</v>
      </c>
      <c r="C2614">
        <v>376</v>
      </c>
      <c r="D2614">
        <v>2</v>
      </c>
      <c r="E2614">
        <v>566.900000000001</v>
      </c>
    </row>
    <row r="2615" spans="2:5" x14ac:dyDescent="0.3">
      <c r="B2615">
        <v>14987</v>
      </c>
      <c r="C2615">
        <v>15</v>
      </c>
      <c r="D2615">
        <v>8</v>
      </c>
      <c r="E2615">
        <v>1713.8499999999995</v>
      </c>
    </row>
    <row r="2616" spans="2:5" x14ac:dyDescent="0.3">
      <c r="B2616">
        <v>14988</v>
      </c>
      <c r="C2616">
        <v>211</v>
      </c>
      <c r="D2616">
        <v>7</v>
      </c>
      <c r="E2616">
        <v>2066.5999999999908</v>
      </c>
    </row>
    <row r="2617" spans="2:5" x14ac:dyDescent="0.3">
      <c r="B2617">
        <v>14989</v>
      </c>
      <c r="C2617">
        <v>661</v>
      </c>
      <c r="D2617">
        <v>1</v>
      </c>
      <c r="E2617">
        <v>342.39999999999986</v>
      </c>
    </row>
    <row r="2618" spans="2:5" x14ac:dyDescent="0.3">
      <c r="B2618">
        <v>14990</v>
      </c>
      <c r="C2618">
        <v>612</v>
      </c>
      <c r="D2618">
        <v>2</v>
      </c>
      <c r="E2618">
        <v>305.42</v>
      </c>
    </row>
    <row r="2619" spans="2:5" x14ac:dyDescent="0.3">
      <c r="B2619">
        <v>14991</v>
      </c>
      <c r="C2619">
        <v>430</v>
      </c>
      <c r="D2619">
        <v>1</v>
      </c>
      <c r="E2619">
        <v>314.67</v>
      </c>
    </row>
    <row r="2620" spans="2:5" x14ac:dyDescent="0.3">
      <c r="B2620">
        <v>14992</v>
      </c>
      <c r="C2620">
        <v>442</v>
      </c>
      <c r="D2620">
        <v>1</v>
      </c>
      <c r="E2620">
        <v>210.50000000000003</v>
      </c>
    </row>
    <row r="2621" spans="2:5" x14ac:dyDescent="0.3">
      <c r="B2621">
        <v>14993</v>
      </c>
      <c r="C2621">
        <v>563</v>
      </c>
      <c r="D2621">
        <v>1</v>
      </c>
      <c r="E2621">
        <v>36.130000000000003</v>
      </c>
    </row>
    <row r="2622" spans="2:5" x14ac:dyDescent="0.3">
      <c r="B2622">
        <v>14994</v>
      </c>
      <c r="C2622">
        <v>382</v>
      </c>
      <c r="D2622">
        <v>5</v>
      </c>
      <c r="E2622">
        <v>960.63000000000329</v>
      </c>
    </row>
    <row r="2623" spans="2:5" x14ac:dyDescent="0.3">
      <c r="B2623">
        <v>14995</v>
      </c>
      <c r="C2623">
        <v>38</v>
      </c>
      <c r="D2623">
        <v>2</v>
      </c>
      <c r="E2623">
        <v>233.23</v>
      </c>
    </row>
    <row r="2624" spans="2:5" x14ac:dyDescent="0.3">
      <c r="B2624">
        <v>14996</v>
      </c>
      <c r="C2624">
        <v>481</v>
      </c>
      <c r="D2624">
        <v>2</v>
      </c>
      <c r="E2624">
        <v>442.29000000000042</v>
      </c>
    </row>
    <row r="2625" spans="2:5" x14ac:dyDescent="0.3">
      <c r="B2625">
        <v>14997</v>
      </c>
      <c r="C2625">
        <v>46</v>
      </c>
      <c r="D2625">
        <v>4</v>
      </c>
      <c r="E2625">
        <v>776.59999999999945</v>
      </c>
    </row>
    <row r="2626" spans="2:5" x14ac:dyDescent="0.3">
      <c r="B2626">
        <v>14998</v>
      </c>
      <c r="C2626">
        <v>170</v>
      </c>
      <c r="D2626">
        <v>4</v>
      </c>
      <c r="E2626">
        <v>770.72999999999718</v>
      </c>
    </row>
    <row r="2627" spans="2:5" x14ac:dyDescent="0.3">
      <c r="B2627">
        <v>14999</v>
      </c>
      <c r="C2627">
        <v>592</v>
      </c>
      <c r="D2627">
        <v>1</v>
      </c>
      <c r="E2627">
        <v>129.48000000000002</v>
      </c>
    </row>
    <row r="2628" spans="2:5" x14ac:dyDescent="0.3">
      <c r="B2628">
        <v>15000</v>
      </c>
      <c r="C2628">
        <v>47</v>
      </c>
      <c r="D2628">
        <v>1</v>
      </c>
      <c r="E2628">
        <v>490.51999999999992</v>
      </c>
    </row>
    <row r="2629" spans="2:5" x14ac:dyDescent="0.3">
      <c r="B2629">
        <v>15001</v>
      </c>
      <c r="C2629">
        <v>394</v>
      </c>
      <c r="D2629">
        <v>2</v>
      </c>
      <c r="E2629">
        <v>230.8600000000001</v>
      </c>
    </row>
    <row r="2630" spans="2:5" x14ac:dyDescent="0.3">
      <c r="B2630">
        <v>15002</v>
      </c>
      <c r="C2630">
        <v>115</v>
      </c>
      <c r="D2630">
        <v>9</v>
      </c>
      <c r="E2630">
        <v>4817.2800000000143</v>
      </c>
    </row>
    <row r="2631" spans="2:5" x14ac:dyDescent="0.3">
      <c r="B2631">
        <v>15003</v>
      </c>
      <c r="C2631">
        <v>473</v>
      </c>
      <c r="D2631">
        <v>6</v>
      </c>
      <c r="E2631">
        <v>1060.7000000000075</v>
      </c>
    </row>
    <row r="2632" spans="2:5" x14ac:dyDescent="0.3">
      <c r="B2632">
        <v>15004</v>
      </c>
      <c r="C2632">
        <v>147</v>
      </c>
      <c r="D2632">
        <v>1</v>
      </c>
      <c r="E2632">
        <v>1246.3200000000045</v>
      </c>
    </row>
    <row r="2633" spans="2:5" x14ac:dyDescent="0.3">
      <c r="B2633">
        <v>15005</v>
      </c>
      <c r="C2633">
        <v>15</v>
      </c>
      <c r="D2633">
        <v>56</v>
      </c>
      <c r="E2633">
        <v>14106.199999999568</v>
      </c>
    </row>
    <row r="2634" spans="2:5" x14ac:dyDescent="0.3">
      <c r="B2634">
        <v>15006</v>
      </c>
      <c r="C2634">
        <v>51</v>
      </c>
      <c r="D2634">
        <v>2</v>
      </c>
      <c r="E2634">
        <v>825.13999999999601</v>
      </c>
    </row>
    <row r="2635" spans="2:5" x14ac:dyDescent="0.3">
      <c r="B2635">
        <v>15007</v>
      </c>
      <c r="C2635">
        <v>159</v>
      </c>
      <c r="D2635">
        <v>1</v>
      </c>
      <c r="E2635">
        <v>156.91000000000005</v>
      </c>
    </row>
    <row r="2636" spans="2:5" x14ac:dyDescent="0.3">
      <c r="B2636">
        <v>15008</v>
      </c>
      <c r="C2636">
        <v>480</v>
      </c>
      <c r="D2636">
        <v>2</v>
      </c>
      <c r="E2636">
        <v>359.99999999999994</v>
      </c>
    </row>
    <row r="2637" spans="2:5" x14ac:dyDescent="0.3">
      <c r="B2637">
        <v>15009</v>
      </c>
      <c r="C2637">
        <v>12</v>
      </c>
      <c r="D2637">
        <v>3</v>
      </c>
      <c r="E2637">
        <v>1261.7799999999991</v>
      </c>
    </row>
    <row r="2638" spans="2:5" x14ac:dyDescent="0.3">
      <c r="B2638">
        <v>15010</v>
      </c>
      <c r="C2638">
        <v>35</v>
      </c>
      <c r="D2638">
        <v>1</v>
      </c>
      <c r="E2638">
        <v>308.93999999999988</v>
      </c>
    </row>
    <row r="2639" spans="2:5" x14ac:dyDescent="0.3">
      <c r="B2639">
        <v>15011</v>
      </c>
      <c r="C2639">
        <v>395</v>
      </c>
      <c r="D2639">
        <v>2</v>
      </c>
      <c r="E2639">
        <v>416.60000000000019</v>
      </c>
    </row>
    <row r="2640" spans="2:5" x14ac:dyDescent="0.3">
      <c r="B2640">
        <v>15012</v>
      </c>
      <c r="C2640">
        <v>53</v>
      </c>
      <c r="D2640">
        <v>3</v>
      </c>
      <c r="E2640">
        <v>860.61999999999705</v>
      </c>
    </row>
    <row r="2641" spans="2:5" x14ac:dyDescent="0.3">
      <c r="B2641">
        <v>15013</v>
      </c>
      <c r="C2641">
        <v>487</v>
      </c>
      <c r="D2641">
        <v>10</v>
      </c>
      <c r="E2641">
        <v>1641.2999999999968</v>
      </c>
    </row>
    <row r="2642" spans="2:5" x14ac:dyDescent="0.3">
      <c r="B2642">
        <v>15014</v>
      </c>
      <c r="C2642">
        <v>43</v>
      </c>
      <c r="D2642">
        <v>2</v>
      </c>
      <c r="E2642">
        <v>260.17</v>
      </c>
    </row>
    <row r="2643" spans="2:5" x14ac:dyDescent="0.3">
      <c r="B2643">
        <v>15015</v>
      </c>
      <c r="C2643">
        <v>501</v>
      </c>
      <c r="D2643">
        <v>13</v>
      </c>
      <c r="E2643">
        <v>2365.0200000000104</v>
      </c>
    </row>
    <row r="2644" spans="2:5" x14ac:dyDescent="0.3">
      <c r="B2644">
        <v>15016</v>
      </c>
      <c r="C2644">
        <v>172</v>
      </c>
      <c r="D2644">
        <v>5</v>
      </c>
      <c r="E2644">
        <v>630.30000000000121</v>
      </c>
    </row>
    <row r="2645" spans="2:5" x14ac:dyDescent="0.3">
      <c r="B2645">
        <v>15017</v>
      </c>
      <c r="C2645">
        <v>33</v>
      </c>
      <c r="D2645">
        <v>1</v>
      </c>
      <c r="E2645">
        <v>125.57999999999997</v>
      </c>
    </row>
    <row r="2646" spans="2:5" x14ac:dyDescent="0.3">
      <c r="B2646">
        <v>15018</v>
      </c>
      <c r="C2646">
        <v>38</v>
      </c>
      <c r="D2646">
        <v>3</v>
      </c>
      <c r="E2646">
        <v>607.45999999999947</v>
      </c>
    </row>
    <row r="2647" spans="2:5" x14ac:dyDescent="0.3">
      <c r="B2647">
        <v>15019</v>
      </c>
      <c r="C2647">
        <v>266</v>
      </c>
      <c r="D2647">
        <v>1</v>
      </c>
      <c r="E2647">
        <v>266</v>
      </c>
    </row>
    <row r="2648" spans="2:5" x14ac:dyDescent="0.3">
      <c r="B2648">
        <v>15020</v>
      </c>
      <c r="C2648">
        <v>379</v>
      </c>
      <c r="D2648">
        <v>1</v>
      </c>
      <c r="E2648">
        <v>203.42000000000004</v>
      </c>
    </row>
    <row r="2649" spans="2:5" x14ac:dyDescent="0.3">
      <c r="B2649">
        <v>15021</v>
      </c>
      <c r="C2649">
        <v>8</v>
      </c>
      <c r="D2649">
        <v>12</v>
      </c>
      <c r="E2649">
        <v>2783.8300000000286</v>
      </c>
    </row>
    <row r="2650" spans="2:5" x14ac:dyDescent="0.3">
      <c r="B2650">
        <v>15022</v>
      </c>
      <c r="C2650">
        <v>11</v>
      </c>
      <c r="D2650">
        <v>5</v>
      </c>
      <c r="E2650">
        <v>1186.0899999999972</v>
      </c>
    </row>
    <row r="2651" spans="2:5" x14ac:dyDescent="0.3">
      <c r="B2651">
        <v>15023</v>
      </c>
      <c r="C2651">
        <v>3</v>
      </c>
      <c r="D2651">
        <v>20</v>
      </c>
      <c r="E2651">
        <v>12170.679999999831</v>
      </c>
    </row>
    <row r="2652" spans="2:5" x14ac:dyDescent="0.3">
      <c r="B2652">
        <v>15024</v>
      </c>
      <c r="C2652">
        <v>9</v>
      </c>
      <c r="D2652">
        <v>16</v>
      </c>
      <c r="E2652">
        <v>4075.5100000000057</v>
      </c>
    </row>
    <row r="2653" spans="2:5" x14ac:dyDescent="0.3">
      <c r="B2653">
        <v>15025</v>
      </c>
      <c r="C2653">
        <v>33</v>
      </c>
      <c r="D2653">
        <v>2</v>
      </c>
      <c r="E2653">
        <v>1013.0899999999973</v>
      </c>
    </row>
    <row r="2654" spans="2:5" x14ac:dyDescent="0.3">
      <c r="B2654">
        <v>15026</v>
      </c>
      <c r="C2654">
        <v>80</v>
      </c>
      <c r="D2654">
        <v>5</v>
      </c>
      <c r="E2654">
        <v>1061.6099999999988</v>
      </c>
    </row>
    <row r="2655" spans="2:5" x14ac:dyDescent="0.3">
      <c r="B2655">
        <v>15027</v>
      </c>
      <c r="C2655">
        <v>30</v>
      </c>
      <c r="D2655">
        <v>10</v>
      </c>
      <c r="E2655">
        <v>3195.6000000000017</v>
      </c>
    </row>
    <row r="2656" spans="2:5" x14ac:dyDescent="0.3">
      <c r="B2656">
        <v>15028</v>
      </c>
      <c r="C2656">
        <v>8</v>
      </c>
      <c r="D2656">
        <v>6</v>
      </c>
      <c r="E2656">
        <v>1157.7100000000023</v>
      </c>
    </row>
    <row r="2657" spans="2:5" x14ac:dyDescent="0.3">
      <c r="B2657">
        <v>15029</v>
      </c>
      <c r="C2657">
        <v>619</v>
      </c>
      <c r="D2657">
        <v>1</v>
      </c>
      <c r="E2657">
        <v>365.09999999999997</v>
      </c>
    </row>
    <row r="2658" spans="2:5" x14ac:dyDescent="0.3">
      <c r="B2658">
        <v>15030</v>
      </c>
      <c r="C2658">
        <v>71</v>
      </c>
      <c r="D2658">
        <v>8</v>
      </c>
      <c r="E2658">
        <v>1979.9100000000017</v>
      </c>
    </row>
    <row r="2659" spans="2:5" x14ac:dyDescent="0.3">
      <c r="B2659">
        <v>15031</v>
      </c>
      <c r="C2659">
        <v>4</v>
      </c>
      <c r="D2659">
        <v>14</v>
      </c>
      <c r="E2659">
        <v>3156.5800000000013</v>
      </c>
    </row>
    <row r="2660" spans="2:5" x14ac:dyDescent="0.3">
      <c r="B2660">
        <v>15032</v>
      </c>
      <c r="C2660">
        <v>256</v>
      </c>
      <c r="D2660">
        <v>8</v>
      </c>
      <c r="E2660">
        <v>13780.649999999974</v>
      </c>
    </row>
    <row r="2661" spans="2:5" x14ac:dyDescent="0.3">
      <c r="B2661">
        <v>15033</v>
      </c>
      <c r="C2661">
        <v>4</v>
      </c>
      <c r="D2661">
        <v>10</v>
      </c>
      <c r="E2661">
        <v>2586.6699999999964</v>
      </c>
    </row>
    <row r="2662" spans="2:5" x14ac:dyDescent="0.3">
      <c r="B2662">
        <v>15034</v>
      </c>
      <c r="C2662">
        <v>15</v>
      </c>
      <c r="D2662">
        <v>14</v>
      </c>
      <c r="E2662">
        <v>8313.4000000000833</v>
      </c>
    </row>
    <row r="2663" spans="2:5" x14ac:dyDescent="0.3">
      <c r="B2663">
        <v>15035</v>
      </c>
      <c r="C2663">
        <v>89</v>
      </c>
      <c r="D2663">
        <v>1</v>
      </c>
      <c r="E2663">
        <v>252.73000000000022</v>
      </c>
    </row>
    <row r="2664" spans="2:5" x14ac:dyDescent="0.3">
      <c r="B2664">
        <v>15036</v>
      </c>
      <c r="C2664">
        <v>72</v>
      </c>
      <c r="D2664">
        <v>3</v>
      </c>
      <c r="E2664">
        <v>465.55000000000103</v>
      </c>
    </row>
    <row r="2665" spans="2:5" x14ac:dyDescent="0.3">
      <c r="B2665">
        <v>15037</v>
      </c>
      <c r="C2665">
        <v>376</v>
      </c>
      <c r="D2665">
        <v>2</v>
      </c>
      <c r="E2665">
        <v>402.50999999999993</v>
      </c>
    </row>
    <row r="2666" spans="2:5" x14ac:dyDescent="0.3">
      <c r="B2666">
        <v>15038</v>
      </c>
      <c r="C2666">
        <v>58</v>
      </c>
      <c r="D2666">
        <v>9</v>
      </c>
      <c r="E2666">
        <v>1309.8600000000017</v>
      </c>
    </row>
    <row r="2667" spans="2:5" x14ac:dyDescent="0.3">
      <c r="B2667">
        <v>15039</v>
      </c>
      <c r="C2667">
        <v>9</v>
      </c>
      <c r="D2667">
        <v>93</v>
      </c>
      <c r="E2667">
        <v>40031.430000002678</v>
      </c>
    </row>
    <row r="2668" spans="2:5" x14ac:dyDescent="0.3">
      <c r="B2668">
        <v>15040</v>
      </c>
      <c r="C2668">
        <v>541</v>
      </c>
      <c r="D2668">
        <v>1</v>
      </c>
      <c r="E2668">
        <v>7.49</v>
      </c>
    </row>
    <row r="2669" spans="2:5" x14ac:dyDescent="0.3">
      <c r="B2669">
        <v>15041</v>
      </c>
      <c r="C2669">
        <v>170</v>
      </c>
      <c r="D2669">
        <v>2</v>
      </c>
      <c r="E2669">
        <v>294.02000000000038</v>
      </c>
    </row>
    <row r="2670" spans="2:5" x14ac:dyDescent="0.3">
      <c r="B2670">
        <v>15042</v>
      </c>
      <c r="C2670">
        <v>199</v>
      </c>
      <c r="D2670">
        <v>2</v>
      </c>
      <c r="E2670">
        <v>315.45</v>
      </c>
    </row>
    <row r="2671" spans="2:5" x14ac:dyDescent="0.3">
      <c r="B2671">
        <v>15043</v>
      </c>
      <c r="C2671">
        <v>31</v>
      </c>
      <c r="D2671">
        <v>6</v>
      </c>
      <c r="E2671">
        <v>2873.8</v>
      </c>
    </row>
    <row r="2672" spans="2:5" x14ac:dyDescent="0.3">
      <c r="B2672">
        <v>15044</v>
      </c>
      <c r="C2672">
        <v>19</v>
      </c>
      <c r="D2672">
        <v>35</v>
      </c>
      <c r="E2672">
        <v>16204.330000000047</v>
      </c>
    </row>
    <row r="2673" spans="2:5" x14ac:dyDescent="0.3">
      <c r="B2673">
        <v>15045</v>
      </c>
      <c r="C2673">
        <v>151</v>
      </c>
      <c r="D2673">
        <v>2</v>
      </c>
      <c r="E2673">
        <v>735.66</v>
      </c>
    </row>
    <row r="2674" spans="2:5" x14ac:dyDescent="0.3">
      <c r="B2674">
        <v>15046</v>
      </c>
      <c r="C2674">
        <v>9</v>
      </c>
      <c r="D2674">
        <v>25</v>
      </c>
      <c r="E2674">
        <v>7812.3900000000149</v>
      </c>
    </row>
    <row r="2675" spans="2:5" x14ac:dyDescent="0.3">
      <c r="B2675">
        <v>15047</v>
      </c>
      <c r="C2675">
        <v>269</v>
      </c>
      <c r="D2675">
        <v>1</v>
      </c>
      <c r="E2675">
        <v>343.61999999999995</v>
      </c>
    </row>
    <row r="2676" spans="2:5" x14ac:dyDescent="0.3">
      <c r="B2676">
        <v>15048</v>
      </c>
      <c r="C2676">
        <v>65</v>
      </c>
      <c r="D2676">
        <v>4</v>
      </c>
      <c r="E2676">
        <v>482.74999999999994</v>
      </c>
    </row>
    <row r="2677" spans="2:5" x14ac:dyDescent="0.3">
      <c r="B2677">
        <v>15049</v>
      </c>
      <c r="C2677">
        <v>273</v>
      </c>
      <c r="D2677">
        <v>1</v>
      </c>
      <c r="E2677">
        <v>121.17000000000002</v>
      </c>
    </row>
    <row r="2678" spans="2:5" x14ac:dyDescent="0.3">
      <c r="B2678">
        <v>15050</v>
      </c>
      <c r="C2678">
        <v>25</v>
      </c>
      <c r="D2678">
        <v>5</v>
      </c>
      <c r="E2678">
        <v>4193.79</v>
      </c>
    </row>
    <row r="2679" spans="2:5" x14ac:dyDescent="0.3">
      <c r="B2679">
        <v>15051</v>
      </c>
      <c r="C2679">
        <v>23</v>
      </c>
      <c r="D2679">
        <v>9</v>
      </c>
      <c r="E2679">
        <v>3935.160000000003</v>
      </c>
    </row>
    <row r="2680" spans="2:5" x14ac:dyDescent="0.3">
      <c r="B2680">
        <v>15052</v>
      </c>
      <c r="C2680">
        <v>319</v>
      </c>
      <c r="D2680">
        <v>1</v>
      </c>
      <c r="E2680">
        <v>215.77999999999994</v>
      </c>
    </row>
    <row r="2681" spans="2:5" x14ac:dyDescent="0.3">
      <c r="B2681">
        <v>15053</v>
      </c>
      <c r="C2681">
        <v>4</v>
      </c>
      <c r="D2681">
        <v>3</v>
      </c>
      <c r="E2681">
        <v>697.79000000000065</v>
      </c>
    </row>
    <row r="2682" spans="2:5" x14ac:dyDescent="0.3">
      <c r="B2682">
        <v>15054</v>
      </c>
      <c r="C2682">
        <v>12</v>
      </c>
      <c r="D2682">
        <v>2</v>
      </c>
      <c r="E2682">
        <v>302.09999999999945</v>
      </c>
    </row>
    <row r="2683" spans="2:5" x14ac:dyDescent="0.3">
      <c r="B2683">
        <v>15055</v>
      </c>
      <c r="C2683">
        <v>474</v>
      </c>
      <c r="D2683">
        <v>3</v>
      </c>
      <c r="E2683">
        <v>560.06999999999982</v>
      </c>
    </row>
    <row r="2684" spans="2:5" x14ac:dyDescent="0.3">
      <c r="B2684">
        <v>15056</v>
      </c>
      <c r="C2684">
        <v>520</v>
      </c>
      <c r="D2684">
        <v>1</v>
      </c>
      <c r="E2684">
        <v>133.45000000000002</v>
      </c>
    </row>
    <row r="2685" spans="2:5" x14ac:dyDescent="0.3">
      <c r="B2685">
        <v>15057</v>
      </c>
      <c r="C2685">
        <v>275</v>
      </c>
      <c r="D2685">
        <v>5</v>
      </c>
      <c r="E2685">
        <v>3255.9599999999982</v>
      </c>
    </row>
    <row r="2686" spans="2:5" x14ac:dyDescent="0.3">
      <c r="B2686">
        <v>15058</v>
      </c>
      <c r="C2686">
        <v>25</v>
      </c>
      <c r="D2686">
        <v>16</v>
      </c>
      <c r="E2686">
        <v>3410.0300000000216</v>
      </c>
    </row>
    <row r="2687" spans="2:5" x14ac:dyDescent="0.3">
      <c r="B2687">
        <v>15059</v>
      </c>
      <c r="C2687">
        <v>40</v>
      </c>
      <c r="D2687">
        <v>19</v>
      </c>
      <c r="E2687">
        <v>3523.5700000000506</v>
      </c>
    </row>
    <row r="2688" spans="2:5" x14ac:dyDescent="0.3">
      <c r="B2688">
        <v>15060</v>
      </c>
      <c r="C2688">
        <v>8</v>
      </c>
      <c r="D2688">
        <v>4</v>
      </c>
      <c r="E2688">
        <v>303.08999999999975</v>
      </c>
    </row>
    <row r="2689" spans="2:5" x14ac:dyDescent="0.3">
      <c r="B2689">
        <v>15061</v>
      </c>
      <c r="C2689">
        <v>3</v>
      </c>
      <c r="D2689">
        <v>127</v>
      </c>
      <c r="E2689">
        <v>137818.51999999915</v>
      </c>
    </row>
    <row r="2690" spans="2:5" x14ac:dyDescent="0.3">
      <c r="B2690">
        <v>15062</v>
      </c>
      <c r="C2690">
        <v>71</v>
      </c>
      <c r="D2690">
        <v>8</v>
      </c>
      <c r="E2690">
        <v>2585.6199999999958</v>
      </c>
    </row>
    <row r="2691" spans="2:5" x14ac:dyDescent="0.3">
      <c r="B2691">
        <v>15063</v>
      </c>
      <c r="C2691">
        <v>213</v>
      </c>
      <c r="D2691">
        <v>1</v>
      </c>
      <c r="E2691">
        <v>370.79999999999995</v>
      </c>
    </row>
    <row r="2692" spans="2:5" x14ac:dyDescent="0.3">
      <c r="B2692">
        <v>15064</v>
      </c>
      <c r="C2692">
        <v>410</v>
      </c>
      <c r="D2692">
        <v>4</v>
      </c>
      <c r="E2692">
        <v>1254.4100000000021</v>
      </c>
    </row>
    <row r="2693" spans="2:5" x14ac:dyDescent="0.3">
      <c r="B2693">
        <v>15065</v>
      </c>
      <c r="C2693">
        <v>37</v>
      </c>
      <c r="D2693">
        <v>5</v>
      </c>
      <c r="E2693">
        <v>3326.8599999999897</v>
      </c>
    </row>
    <row r="2694" spans="2:5" x14ac:dyDescent="0.3">
      <c r="B2694">
        <v>15066</v>
      </c>
      <c r="C2694">
        <v>53</v>
      </c>
      <c r="D2694">
        <v>1</v>
      </c>
      <c r="E2694">
        <v>893.58999999999958</v>
      </c>
    </row>
    <row r="2695" spans="2:5" x14ac:dyDescent="0.3">
      <c r="B2695">
        <v>15067</v>
      </c>
      <c r="C2695">
        <v>78</v>
      </c>
      <c r="D2695">
        <v>5</v>
      </c>
      <c r="E2695">
        <v>3877.8800000000042</v>
      </c>
    </row>
    <row r="2696" spans="2:5" x14ac:dyDescent="0.3">
      <c r="B2696">
        <v>15068</v>
      </c>
      <c r="C2696">
        <v>46</v>
      </c>
      <c r="D2696">
        <v>4</v>
      </c>
      <c r="E2696">
        <v>1176.850000000004</v>
      </c>
    </row>
    <row r="2697" spans="2:5" x14ac:dyDescent="0.3">
      <c r="B2697">
        <v>15069</v>
      </c>
      <c r="C2697">
        <v>179</v>
      </c>
      <c r="D2697">
        <v>1</v>
      </c>
      <c r="E2697">
        <v>1109.5299999999991</v>
      </c>
    </row>
    <row r="2698" spans="2:5" x14ac:dyDescent="0.3">
      <c r="B2698">
        <v>15070</v>
      </c>
      <c r="C2698">
        <v>372</v>
      </c>
      <c r="D2698">
        <v>3</v>
      </c>
      <c r="E2698">
        <v>843.25000000000011</v>
      </c>
    </row>
    <row r="2699" spans="2:5" x14ac:dyDescent="0.3">
      <c r="B2699">
        <v>15071</v>
      </c>
      <c r="C2699">
        <v>93</v>
      </c>
      <c r="D2699">
        <v>4</v>
      </c>
      <c r="E2699">
        <v>1455.559999999999</v>
      </c>
    </row>
    <row r="2700" spans="2:5" x14ac:dyDescent="0.3">
      <c r="B2700">
        <v>15072</v>
      </c>
      <c r="C2700">
        <v>479</v>
      </c>
      <c r="D2700">
        <v>1</v>
      </c>
      <c r="E2700">
        <v>187.52</v>
      </c>
    </row>
    <row r="2701" spans="2:5" x14ac:dyDescent="0.3">
      <c r="B2701">
        <v>15073</v>
      </c>
      <c r="C2701">
        <v>9</v>
      </c>
      <c r="D2701">
        <v>8</v>
      </c>
      <c r="E2701">
        <v>2788.0200000000045</v>
      </c>
    </row>
    <row r="2702" spans="2:5" x14ac:dyDescent="0.3">
      <c r="B2702">
        <v>15074</v>
      </c>
      <c r="C2702">
        <v>105</v>
      </c>
      <c r="D2702">
        <v>3</v>
      </c>
      <c r="E2702">
        <v>1566.3300000000013</v>
      </c>
    </row>
    <row r="2703" spans="2:5" x14ac:dyDescent="0.3">
      <c r="B2703">
        <v>15075</v>
      </c>
      <c r="C2703">
        <v>77</v>
      </c>
      <c r="D2703">
        <v>1</v>
      </c>
      <c r="E2703">
        <v>773.03000000000009</v>
      </c>
    </row>
    <row r="2704" spans="2:5" x14ac:dyDescent="0.3">
      <c r="B2704">
        <v>15076</v>
      </c>
      <c r="C2704">
        <v>172</v>
      </c>
      <c r="D2704">
        <v>3</v>
      </c>
      <c r="E2704">
        <v>1447.7400000000021</v>
      </c>
    </row>
    <row r="2705" spans="2:5" x14ac:dyDescent="0.3">
      <c r="B2705">
        <v>15077</v>
      </c>
      <c r="C2705">
        <v>494</v>
      </c>
      <c r="D2705">
        <v>2</v>
      </c>
      <c r="E2705">
        <v>2428.0800000000013</v>
      </c>
    </row>
    <row r="2706" spans="2:5" x14ac:dyDescent="0.3">
      <c r="B2706">
        <v>15078</v>
      </c>
      <c r="C2706">
        <v>7</v>
      </c>
      <c r="D2706">
        <v>53</v>
      </c>
      <c r="E2706">
        <v>17761.880000000274</v>
      </c>
    </row>
    <row r="2707" spans="2:5" x14ac:dyDescent="0.3">
      <c r="B2707">
        <v>15079</v>
      </c>
      <c r="C2707">
        <v>212</v>
      </c>
      <c r="D2707">
        <v>11</v>
      </c>
      <c r="E2707">
        <v>3767.3499999999881</v>
      </c>
    </row>
    <row r="2708" spans="2:5" x14ac:dyDescent="0.3">
      <c r="B2708">
        <v>15080</v>
      </c>
      <c r="C2708">
        <v>427</v>
      </c>
      <c r="D2708">
        <v>2</v>
      </c>
      <c r="E2708">
        <v>546.25000000000011</v>
      </c>
    </row>
    <row r="2709" spans="2:5" x14ac:dyDescent="0.3">
      <c r="B2709">
        <v>15081</v>
      </c>
      <c r="C2709">
        <v>22</v>
      </c>
      <c r="D2709">
        <v>12</v>
      </c>
      <c r="E2709">
        <v>1965.7200000000007</v>
      </c>
    </row>
    <row r="2710" spans="2:5" x14ac:dyDescent="0.3">
      <c r="B2710">
        <v>15082</v>
      </c>
      <c r="C2710">
        <v>668</v>
      </c>
      <c r="D2710">
        <v>1</v>
      </c>
      <c r="E2710">
        <v>93.350000000000009</v>
      </c>
    </row>
    <row r="2711" spans="2:5" x14ac:dyDescent="0.3">
      <c r="B2711">
        <v>15083</v>
      </c>
      <c r="C2711">
        <v>256</v>
      </c>
      <c r="D2711">
        <v>1</v>
      </c>
      <c r="E2711">
        <v>88.2</v>
      </c>
    </row>
    <row r="2712" spans="2:5" x14ac:dyDescent="0.3">
      <c r="B2712">
        <v>15084</v>
      </c>
      <c r="C2712">
        <v>379</v>
      </c>
      <c r="D2712">
        <v>2</v>
      </c>
      <c r="E2712">
        <v>965.2000000000005</v>
      </c>
    </row>
    <row r="2713" spans="2:5" x14ac:dyDescent="0.3">
      <c r="B2713">
        <v>15085</v>
      </c>
      <c r="C2713">
        <v>729</v>
      </c>
      <c r="D2713">
        <v>1</v>
      </c>
      <c r="E2713">
        <v>347.54</v>
      </c>
    </row>
    <row r="2714" spans="2:5" x14ac:dyDescent="0.3">
      <c r="B2714">
        <v>15086</v>
      </c>
      <c r="C2714">
        <v>564</v>
      </c>
      <c r="D2714">
        <v>2</v>
      </c>
      <c r="E2714">
        <v>218.53000000000003</v>
      </c>
    </row>
    <row r="2715" spans="2:5" x14ac:dyDescent="0.3">
      <c r="B2715">
        <v>15087</v>
      </c>
      <c r="C2715">
        <v>281</v>
      </c>
      <c r="D2715">
        <v>1</v>
      </c>
      <c r="E2715">
        <v>306.93999999999994</v>
      </c>
    </row>
    <row r="2716" spans="2:5" x14ac:dyDescent="0.3">
      <c r="B2716">
        <v>15088</v>
      </c>
      <c r="C2716">
        <v>21</v>
      </c>
      <c r="D2716">
        <v>2</v>
      </c>
      <c r="E2716">
        <v>1160.07</v>
      </c>
    </row>
    <row r="2717" spans="2:5" x14ac:dyDescent="0.3">
      <c r="B2717">
        <v>15089</v>
      </c>
      <c r="C2717">
        <v>10</v>
      </c>
      <c r="D2717">
        <v>6</v>
      </c>
      <c r="E2717">
        <v>2420.8400000000038</v>
      </c>
    </row>
    <row r="2718" spans="2:5" x14ac:dyDescent="0.3">
      <c r="B2718">
        <v>15090</v>
      </c>
      <c r="C2718">
        <v>308</v>
      </c>
      <c r="D2718">
        <v>1</v>
      </c>
      <c r="E2718">
        <v>381.31999999999988</v>
      </c>
    </row>
    <row r="2719" spans="2:5" x14ac:dyDescent="0.3">
      <c r="B2719">
        <v>15091</v>
      </c>
      <c r="C2719">
        <v>67</v>
      </c>
      <c r="D2719">
        <v>3</v>
      </c>
      <c r="E2719">
        <v>1046.6100000000004</v>
      </c>
    </row>
    <row r="2720" spans="2:5" x14ac:dyDescent="0.3">
      <c r="B2720">
        <v>15092</v>
      </c>
      <c r="C2720">
        <v>215</v>
      </c>
      <c r="D2720">
        <v>3</v>
      </c>
      <c r="E2720">
        <v>776.45999999999947</v>
      </c>
    </row>
    <row r="2721" spans="2:5" x14ac:dyDescent="0.3">
      <c r="B2721">
        <v>15093</v>
      </c>
      <c r="C2721">
        <v>18</v>
      </c>
      <c r="D2721">
        <v>23</v>
      </c>
      <c r="E2721">
        <v>14326.110000000004</v>
      </c>
    </row>
    <row r="2722" spans="2:5" x14ac:dyDescent="0.3">
      <c r="B2722">
        <v>15094</v>
      </c>
      <c r="C2722">
        <v>463</v>
      </c>
      <c r="D2722">
        <v>2</v>
      </c>
      <c r="E2722">
        <v>83</v>
      </c>
    </row>
    <row r="2723" spans="2:5" x14ac:dyDescent="0.3">
      <c r="B2723">
        <v>15095</v>
      </c>
      <c r="C2723">
        <v>103</v>
      </c>
      <c r="D2723">
        <v>10</v>
      </c>
      <c r="E2723">
        <v>3141.640000000009</v>
      </c>
    </row>
    <row r="2724" spans="2:5" x14ac:dyDescent="0.3">
      <c r="B2724">
        <v>15096</v>
      </c>
      <c r="C2724">
        <v>42</v>
      </c>
      <c r="D2724">
        <v>1</v>
      </c>
      <c r="E2724">
        <v>219.3899999999999</v>
      </c>
    </row>
    <row r="2725" spans="2:5" x14ac:dyDescent="0.3">
      <c r="B2725">
        <v>15097</v>
      </c>
      <c r="C2725">
        <v>4</v>
      </c>
      <c r="D2725">
        <v>3</v>
      </c>
      <c r="E2725">
        <v>908.34999999999911</v>
      </c>
    </row>
    <row r="2726" spans="2:5" x14ac:dyDescent="0.3">
      <c r="B2726">
        <v>15098</v>
      </c>
      <c r="C2726">
        <v>182</v>
      </c>
      <c r="D2726">
        <v>3</v>
      </c>
      <c r="E2726">
        <v>39916.5</v>
      </c>
    </row>
    <row r="2727" spans="2:5" x14ac:dyDescent="0.3">
      <c r="B2727">
        <v>15099</v>
      </c>
      <c r="C2727">
        <v>84</v>
      </c>
      <c r="D2727">
        <v>1</v>
      </c>
      <c r="E2727">
        <v>410.47999999999979</v>
      </c>
    </row>
    <row r="2728" spans="2:5" x14ac:dyDescent="0.3">
      <c r="B2728">
        <v>15100</v>
      </c>
      <c r="C2728">
        <v>333</v>
      </c>
      <c r="D2728">
        <v>7</v>
      </c>
      <c r="E2728">
        <v>2894.6999999999989</v>
      </c>
    </row>
    <row r="2729" spans="2:5" x14ac:dyDescent="0.3">
      <c r="B2729">
        <v>15101</v>
      </c>
      <c r="C2729">
        <v>8</v>
      </c>
      <c r="D2729">
        <v>6</v>
      </c>
      <c r="E2729">
        <v>1477.940000000001</v>
      </c>
    </row>
    <row r="2730" spans="2:5" x14ac:dyDescent="0.3">
      <c r="B2730">
        <v>15102</v>
      </c>
      <c r="C2730">
        <v>530</v>
      </c>
      <c r="D2730">
        <v>2</v>
      </c>
      <c r="E2730">
        <v>554.66999999999996</v>
      </c>
    </row>
    <row r="2731" spans="2:5" x14ac:dyDescent="0.3">
      <c r="B2731">
        <v>15103</v>
      </c>
      <c r="C2731">
        <v>31</v>
      </c>
      <c r="D2731">
        <v>2</v>
      </c>
      <c r="E2731">
        <v>703.36000000000024</v>
      </c>
    </row>
    <row r="2732" spans="2:5" x14ac:dyDescent="0.3">
      <c r="B2732">
        <v>15104</v>
      </c>
      <c r="C2732">
        <v>196</v>
      </c>
      <c r="D2732">
        <v>2</v>
      </c>
      <c r="E2732">
        <v>1027.4400000000007</v>
      </c>
    </row>
    <row r="2733" spans="2:5" x14ac:dyDescent="0.3">
      <c r="B2733">
        <v>15105</v>
      </c>
      <c r="C2733">
        <v>18</v>
      </c>
      <c r="D2733">
        <v>9</v>
      </c>
      <c r="E2733">
        <v>3094.9099999999899</v>
      </c>
    </row>
    <row r="2734" spans="2:5" x14ac:dyDescent="0.3">
      <c r="B2734">
        <v>15106</v>
      </c>
      <c r="C2734">
        <v>17</v>
      </c>
      <c r="D2734">
        <v>5</v>
      </c>
      <c r="E2734">
        <v>1422.5200000000002</v>
      </c>
    </row>
    <row r="2735" spans="2:5" x14ac:dyDescent="0.3">
      <c r="B2735">
        <v>15107</v>
      </c>
      <c r="C2735">
        <v>311</v>
      </c>
      <c r="D2735">
        <v>9</v>
      </c>
      <c r="E2735">
        <v>940.34999999999911</v>
      </c>
    </row>
    <row r="2736" spans="2:5" x14ac:dyDescent="0.3">
      <c r="B2736">
        <v>15108</v>
      </c>
      <c r="C2736">
        <v>141</v>
      </c>
      <c r="D2736">
        <v>4</v>
      </c>
      <c r="E2736">
        <v>1300.2500000000002</v>
      </c>
    </row>
    <row r="2737" spans="2:5" x14ac:dyDescent="0.3">
      <c r="B2737">
        <v>15109</v>
      </c>
      <c r="C2737">
        <v>245</v>
      </c>
      <c r="D2737">
        <v>3</v>
      </c>
      <c r="E2737">
        <v>983.09999999999911</v>
      </c>
    </row>
    <row r="2738" spans="2:5" x14ac:dyDescent="0.3">
      <c r="B2738">
        <v>15110</v>
      </c>
      <c r="C2738">
        <v>23</v>
      </c>
      <c r="D2738">
        <v>6</v>
      </c>
      <c r="E2738">
        <v>1505.8500000000001</v>
      </c>
    </row>
    <row r="2739" spans="2:5" x14ac:dyDescent="0.3">
      <c r="B2739">
        <v>15111</v>
      </c>
      <c r="C2739">
        <v>29</v>
      </c>
      <c r="D2739">
        <v>5</v>
      </c>
      <c r="E2739">
        <v>2730.8699999999958</v>
      </c>
    </row>
    <row r="2740" spans="2:5" x14ac:dyDescent="0.3">
      <c r="B2740">
        <v>15112</v>
      </c>
      <c r="C2740">
        <v>611</v>
      </c>
      <c r="D2740">
        <v>1</v>
      </c>
      <c r="E2740">
        <v>209.40000000000003</v>
      </c>
    </row>
    <row r="2741" spans="2:5" x14ac:dyDescent="0.3">
      <c r="B2741">
        <v>15113</v>
      </c>
      <c r="C2741">
        <v>9</v>
      </c>
      <c r="D2741">
        <v>3</v>
      </c>
      <c r="E2741">
        <v>3609.3300000000004</v>
      </c>
    </row>
    <row r="2742" spans="2:5" x14ac:dyDescent="0.3">
      <c r="B2742">
        <v>15114</v>
      </c>
      <c r="C2742">
        <v>30</v>
      </c>
      <c r="D2742">
        <v>12</v>
      </c>
      <c r="E2742">
        <v>3400.1199999999958</v>
      </c>
    </row>
    <row r="2743" spans="2:5" x14ac:dyDescent="0.3">
      <c r="B2743">
        <v>15115</v>
      </c>
      <c r="C2743">
        <v>18</v>
      </c>
      <c r="D2743">
        <v>2</v>
      </c>
      <c r="E2743">
        <v>531.85</v>
      </c>
    </row>
    <row r="2744" spans="2:5" x14ac:dyDescent="0.3">
      <c r="B2744">
        <v>15116</v>
      </c>
      <c r="C2744">
        <v>17</v>
      </c>
      <c r="D2744">
        <v>4</v>
      </c>
      <c r="E2744">
        <v>1352.7500000000002</v>
      </c>
    </row>
    <row r="2745" spans="2:5" x14ac:dyDescent="0.3">
      <c r="B2745">
        <v>15117</v>
      </c>
      <c r="C2745">
        <v>14</v>
      </c>
      <c r="D2745">
        <v>8</v>
      </c>
      <c r="E2745">
        <v>2485.9699999999953</v>
      </c>
    </row>
    <row r="2746" spans="2:5" x14ac:dyDescent="0.3">
      <c r="B2746">
        <v>15118</v>
      </c>
      <c r="C2746">
        <v>134</v>
      </c>
      <c r="D2746">
        <v>1</v>
      </c>
      <c r="E2746">
        <v>244.8</v>
      </c>
    </row>
    <row r="2747" spans="2:5" x14ac:dyDescent="0.3">
      <c r="B2747">
        <v>15119</v>
      </c>
      <c r="C2747">
        <v>245</v>
      </c>
      <c r="D2747">
        <v>1</v>
      </c>
      <c r="E2747">
        <v>266.40000000000003</v>
      </c>
    </row>
    <row r="2748" spans="2:5" x14ac:dyDescent="0.3">
      <c r="B2748">
        <v>15120</v>
      </c>
      <c r="C2748">
        <v>133</v>
      </c>
      <c r="D2748">
        <v>1</v>
      </c>
      <c r="E2748">
        <v>358.81999999999994</v>
      </c>
    </row>
    <row r="2749" spans="2:5" x14ac:dyDescent="0.3">
      <c r="B2749">
        <v>15121</v>
      </c>
      <c r="C2749">
        <v>50</v>
      </c>
      <c r="D2749">
        <v>2</v>
      </c>
      <c r="E2749">
        <v>457.71999999999986</v>
      </c>
    </row>
    <row r="2750" spans="2:5" x14ac:dyDescent="0.3">
      <c r="B2750">
        <v>15122</v>
      </c>
      <c r="C2750">
        <v>114</v>
      </c>
      <c r="D2750">
        <v>11</v>
      </c>
      <c r="E2750">
        <v>4497.4699999999793</v>
      </c>
    </row>
    <row r="2751" spans="2:5" x14ac:dyDescent="0.3">
      <c r="B2751">
        <v>15123</v>
      </c>
      <c r="C2751">
        <v>7</v>
      </c>
      <c r="D2751">
        <v>5</v>
      </c>
      <c r="E2751">
        <v>4656.1700000000128</v>
      </c>
    </row>
    <row r="2752" spans="2:5" x14ac:dyDescent="0.3">
      <c r="B2752">
        <v>15124</v>
      </c>
      <c r="C2752">
        <v>22</v>
      </c>
      <c r="D2752">
        <v>4</v>
      </c>
      <c r="E2752">
        <v>450.81999999999982</v>
      </c>
    </row>
    <row r="2753" spans="2:5" x14ac:dyDescent="0.3">
      <c r="B2753">
        <v>15125</v>
      </c>
      <c r="C2753">
        <v>25</v>
      </c>
      <c r="D2753">
        <v>24</v>
      </c>
      <c r="E2753">
        <v>17024.870000000083</v>
      </c>
    </row>
    <row r="2754" spans="2:5" x14ac:dyDescent="0.3">
      <c r="B2754">
        <v>15126</v>
      </c>
      <c r="C2754">
        <v>536</v>
      </c>
      <c r="D2754">
        <v>2</v>
      </c>
      <c r="E2754">
        <v>449.48999999999995</v>
      </c>
    </row>
    <row r="2755" spans="2:5" x14ac:dyDescent="0.3">
      <c r="B2755">
        <v>15127</v>
      </c>
      <c r="C2755">
        <v>65</v>
      </c>
      <c r="D2755">
        <v>2</v>
      </c>
      <c r="E2755">
        <v>711.49999999999989</v>
      </c>
    </row>
    <row r="2756" spans="2:5" x14ac:dyDescent="0.3">
      <c r="B2756">
        <v>15128</v>
      </c>
      <c r="C2756">
        <v>60</v>
      </c>
      <c r="D2756">
        <v>5</v>
      </c>
      <c r="E2756">
        <v>1783.6799999999951</v>
      </c>
    </row>
    <row r="2757" spans="2:5" x14ac:dyDescent="0.3">
      <c r="B2757">
        <v>15129</v>
      </c>
      <c r="C2757">
        <v>50</v>
      </c>
      <c r="D2757">
        <v>23</v>
      </c>
      <c r="E2757">
        <v>6860.18</v>
      </c>
    </row>
    <row r="2758" spans="2:5" x14ac:dyDescent="0.3">
      <c r="B2758">
        <v>15130</v>
      </c>
      <c r="C2758">
        <v>169</v>
      </c>
      <c r="D2758">
        <v>1</v>
      </c>
      <c r="E2758">
        <v>330.1099999999999</v>
      </c>
    </row>
    <row r="2759" spans="2:5" x14ac:dyDescent="0.3">
      <c r="B2759">
        <v>15131</v>
      </c>
      <c r="C2759">
        <v>394</v>
      </c>
      <c r="D2759">
        <v>1</v>
      </c>
      <c r="E2759">
        <v>80.279999999999987</v>
      </c>
    </row>
    <row r="2760" spans="2:5" x14ac:dyDescent="0.3">
      <c r="B2760">
        <v>15132</v>
      </c>
      <c r="C2760">
        <v>18</v>
      </c>
      <c r="D2760">
        <v>5</v>
      </c>
      <c r="E2760">
        <v>977.93000000000018</v>
      </c>
    </row>
    <row r="2761" spans="2:5" x14ac:dyDescent="0.3">
      <c r="B2761">
        <v>15133</v>
      </c>
      <c r="C2761">
        <v>127</v>
      </c>
      <c r="D2761">
        <v>5</v>
      </c>
      <c r="E2761">
        <v>1806.8999999999992</v>
      </c>
    </row>
    <row r="2762" spans="2:5" x14ac:dyDescent="0.3">
      <c r="B2762">
        <v>15134</v>
      </c>
      <c r="C2762">
        <v>14</v>
      </c>
      <c r="D2762">
        <v>10</v>
      </c>
      <c r="E2762">
        <v>1596.2899999999975</v>
      </c>
    </row>
    <row r="2763" spans="2:5" x14ac:dyDescent="0.3">
      <c r="B2763">
        <v>15135</v>
      </c>
      <c r="C2763">
        <v>239</v>
      </c>
      <c r="D2763">
        <v>2</v>
      </c>
      <c r="E2763">
        <v>305.68000000000006</v>
      </c>
    </row>
    <row r="2764" spans="2:5" x14ac:dyDescent="0.3">
      <c r="B2764">
        <v>15136</v>
      </c>
      <c r="C2764">
        <v>2</v>
      </c>
      <c r="D2764">
        <v>4</v>
      </c>
      <c r="E2764">
        <v>1286.6999999999985</v>
      </c>
    </row>
    <row r="2765" spans="2:5" x14ac:dyDescent="0.3">
      <c r="B2765">
        <v>15137</v>
      </c>
      <c r="C2765">
        <v>520</v>
      </c>
      <c r="D2765">
        <v>2</v>
      </c>
      <c r="E2765">
        <v>823.40000000000055</v>
      </c>
    </row>
    <row r="2766" spans="2:5" x14ac:dyDescent="0.3">
      <c r="B2766">
        <v>15138</v>
      </c>
      <c r="C2766">
        <v>393</v>
      </c>
      <c r="D2766">
        <v>1</v>
      </c>
      <c r="E2766">
        <v>502.52000000000032</v>
      </c>
    </row>
    <row r="2767" spans="2:5" x14ac:dyDescent="0.3">
      <c r="B2767">
        <v>15139</v>
      </c>
      <c r="C2767">
        <v>239</v>
      </c>
      <c r="D2767">
        <v>2</v>
      </c>
      <c r="E2767">
        <v>178.96</v>
      </c>
    </row>
    <row r="2768" spans="2:5" x14ac:dyDescent="0.3">
      <c r="B2768">
        <v>15140</v>
      </c>
      <c r="C2768">
        <v>52</v>
      </c>
      <c r="D2768">
        <v>8</v>
      </c>
      <c r="E2768">
        <v>3243.6900000000019</v>
      </c>
    </row>
    <row r="2769" spans="2:5" x14ac:dyDescent="0.3">
      <c r="B2769">
        <v>15141</v>
      </c>
      <c r="C2769">
        <v>457</v>
      </c>
      <c r="D2769">
        <v>7</v>
      </c>
      <c r="E2769">
        <v>1388.4700000000009</v>
      </c>
    </row>
    <row r="2770" spans="2:5" x14ac:dyDescent="0.3">
      <c r="B2770">
        <v>15142</v>
      </c>
      <c r="C2770">
        <v>46</v>
      </c>
      <c r="D2770">
        <v>6</v>
      </c>
      <c r="E2770">
        <v>2619.9199999999992</v>
      </c>
    </row>
    <row r="2771" spans="2:5" x14ac:dyDescent="0.3">
      <c r="B2771">
        <v>15143</v>
      </c>
      <c r="C2771">
        <v>225</v>
      </c>
      <c r="D2771">
        <v>2</v>
      </c>
      <c r="E2771">
        <v>563.63000000000056</v>
      </c>
    </row>
    <row r="2772" spans="2:5" x14ac:dyDescent="0.3">
      <c r="B2772">
        <v>15144</v>
      </c>
      <c r="C2772">
        <v>8</v>
      </c>
      <c r="D2772">
        <v>29</v>
      </c>
      <c r="E2772">
        <v>12160.310000000041</v>
      </c>
    </row>
    <row r="2773" spans="2:5" x14ac:dyDescent="0.3">
      <c r="B2773">
        <v>15145</v>
      </c>
      <c r="C2773">
        <v>4</v>
      </c>
      <c r="D2773">
        <v>4</v>
      </c>
      <c r="E2773">
        <v>1194.7300000000005</v>
      </c>
    </row>
    <row r="2774" spans="2:5" x14ac:dyDescent="0.3">
      <c r="B2774">
        <v>15146</v>
      </c>
      <c r="C2774">
        <v>164</v>
      </c>
      <c r="D2774">
        <v>2</v>
      </c>
      <c r="E2774">
        <v>1327.1600000000026</v>
      </c>
    </row>
    <row r="2775" spans="2:5" x14ac:dyDescent="0.3">
      <c r="B2775">
        <v>15147</v>
      </c>
      <c r="C2775">
        <v>240</v>
      </c>
      <c r="D2775">
        <v>1</v>
      </c>
      <c r="E2775">
        <v>623.49999999999989</v>
      </c>
    </row>
    <row r="2776" spans="2:5" x14ac:dyDescent="0.3">
      <c r="B2776">
        <v>15148</v>
      </c>
      <c r="C2776">
        <v>10</v>
      </c>
      <c r="D2776">
        <v>1</v>
      </c>
      <c r="E2776">
        <v>301.29000000000002</v>
      </c>
    </row>
    <row r="2777" spans="2:5" x14ac:dyDescent="0.3">
      <c r="B2777">
        <v>15149</v>
      </c>
      <c r="C2777">
        <v>133</v>
      </c>
      <c r="D2777">
        <v>5</v>
      </c>
      <c r="E2777">
        <v>1554.6100000000004</v>
      </c>
    </row>
    <row r="2778" spans="2:5" x14ac:dyDescent="0.3">
      <c r="B2778">
        <v>15150</v>
      </c>
      <c r="C2778">
        <v>17</v>
      </c>
      <c r="D2778">
        <v>13</v>
      </c>
      <c r="E2778">
        <v>9001.0800000000672</v>
      </c>
    </row>
    <row r="2779" spans="2:5" x14ac:dyDescent="0.3">
      <c r="B2779">
        <v>15151</v>
      </c>
      <c r="C2779">
        <v>423</v>
      </c>
      <c r="D2779">
        <v>2</v>
      </c>
      <c r="E2779">
        <v>2085.61</v>
      </c>
    </row>
    <row r="2780" spans="2:5" x14ac:dyDescent="0.3">
      <c r="B2780">
        <v>15152</v>
      </c>
      <c r="C2780">
        <v>9</v>
      </c>
      <c r="D2780">
        <v>14</v>
      </c>
      <c r="E2780">
        <v>5263.8300000000154</v>
      </c>
    </row>
    <row r="2781" spans="2:5" x14ac:dyDescent="0.3">
      <c r="B2781">
        <v>15153</v>
      </c>
      <c r="C2781">
        <v>31</v>
      </c>
      <c r="D2781">
        <v>1</v>
      </c>
      <c r="E2781">
        <v>329.25</v>
      </c>
    </row>
    <row r="2782" spans="2:5" x14ac:dyDescent="0.3">
      <c r="B2782">
        <v>15154</v>
      </c>
      <c r="C2782">
        <v>75</v>
      </c>
      <c r="D2782">
        <v>3</v>
      </c>
      <c r="E2782">
        <v>1388.4100000000021</v>
      </c>
    </row>
    <row r="2783" spans="2:5" x14ac:dyDescent="0.3">
      <c r="B2783">
        <v>15155</v>
      </c>
      <c r="C2783">
        <v>383</v>
      </c>
      <c r="D2783">
        <v>1</v>
      </c>
      <c r="E2783">
        <v>383.97</v>
      </c>
    </row>
    <row r="2784" spans="2:5" x14ac:dyDescent="0.3">
      <c r="B2784">
        <v>15156</v>
      </c>
      <c r="C2784">
        <v>1</v>
      </c>
      <c r="D2784">
        <v>3</v>
      </c>
      <c r="E2784">
        <v>961.48999999999967</v>
      </c>
    </row>
    <row r="2785" spans="2:5" x14ac:dyDescent="0.3">
      <c r="B2785">
        <v>15157</v>
      </c>
      <c r="C2785">
        <v>3</v>
      </c>
      <c r="D2785">
        <v>5</v>
      </c>
      <c r="E2785">
        <v>2654.1099999999906</v>
      </c>
    </row>
    <row r="2786" spans="2:5" x14ac:dyDescent="0.3">
      <c r="B2786">
        <v>15158</v>
      </c>
      <c r="C2786">
        <v>45</v>
      </c>
      <c r="D2786">
        <v>2</v>
      </c>
      <c r="E2786">
        <v>606.0200000000001</v>
      </c>
    </row>
    <row r="2787" spans="2:5" x14ac:dyDescent="0.3">
      <c r="B2787">
        <v>15159</v>
      </c>
      <c r="C2787">
        <v>1</v>
      </c>
      <c r="D2787">
        <v>34</v>
      </c>
      <c r="E2787">
        <v>22116.730000000338</v>
      </c>
    </row>
    <row r="2788" spans="2:5" x14ac:dyDescent="0.3">
      <c r="B2788">
        <v>15160</v>
      </c>
      <c r="C2788">
        <v>357</v>
      </c>
      <c r="D2788">
        <v>4</v>
      </c>
      <c r="E2788">
        <v>589.2700000000001</v>
      </c>
    </row>
    <row r="2789" spans="2:5" x14ac:dyDescent="0.3">
      <c r="B2789">
        <v>15161</v>
      </c>
      <c r="C2789">
        <v>388</v>
      </c>
      <c r="D2789">
        <v>1</v>
      </c>
      <c r="E2789">
        <v>119.92000000000006</v>
      </c>
    </row>
    <row r="2790" spans="2:5" x14ac:dyDescent="0.3">
      <c r="B2790">
        <v>15162</v>
      </c>
      <c r="C2790">
        <v>731</v>
      </c>
      <c r="D2790">
        <v>1</v>
      </c>
      <c r="E2790">
        <v>312.90000000000003</v>
      </c>
    </row>
    <row r="2791" spans="2:5" x14ac:dyDescent="0.3">
      <c r="B2791">
        <v>15163</v>
      </c>
      <c r="C2791">
        <v>18</v>
      </c>
      <c r="D2791">
        <v>2</v>
      </c>
      <c r="E2791">
        <v>304.47000000000003</v>
      </c>
    </row>
    <row r="2792" spans="2:5" x14ac:dyDescent="0.3">
      <c r="B2792">
        <v>15164</v>
      </c>
      <c r="C2792">
        <v>68</v>
      </c>
      <c r="D2792">
        <v>9</v>
      </c>
      <c r="E2792">
        <v>2068.9200000000037</v>
      </c>
    </row>
    <row r="2793" spans="2:5" x14ac:dyDescent="0.3">
      <c r="B2793">
        <v>15165</v>
      </c>
      <c r="C2793">
        <v>373</v>
      </c>
      <c r="D2793">
        <v>1</v>
      </c>
      <c r="E2793">
        <v>975.50000000000011</v>
      </c>
    </row>
    <row r="2794" spans="2:5" x14ac:dyDescent="0.3">
      <c r="B2794">
        <v>15166</v>
      </c>
      <c r="C2794">
        <v>467</v>
      </c>
      <c r="D2794">
        <v>1</v>
      </c>
      <c r="E2794">
        <v>167.15999999999994</v>
      </c>
    </row>
    <row r="2795" spans="2:5" x14ac:dyDescent="0.3">
      <c r="B2795">
        <v>15167</v>
      </c>
      <c r="C2795">
        <v>320</v>
      </c>
      <c r="D2795">
        <v>5</v>
      </c>
      <c r="E2795">
        <v>1659.6699999999948</v>
      </c>
    </row>
    <row r="2796" spans="2:5" x14ac:dyDescent="0.3">
      <c r="B2796">
        <v>15168</v>
      </c>
      <c r="C2796">
        <v>25</v>
      </c>
      <c r="D2796">
        <v>1</v>
      </c>
      <c r="E2796">
        <v>106.55999999999999</v>
      </c>
    </row>
    <row r="2797" spans="2:5" x14ac:dyDescent="0.3">
      <c r="B2797">
        <v>15169</v>
      </c>
      <c r="C2797">
        <v>382</v>
      </c>
      <c r="D2797">
        <v>2</v>
      </c>
      <c r="E2797">
        <v>569.22000000000037</v>
      </c>
    </row>
    <row r="2798" spans="2:5" x14ac:dyDescent="0.3">
      <c r="B2798">
        <v>15170</v>
      </c>
      <c r="C2798">
        <v>406</v>
      </c>
      <c r="D2798">
        <v>1</v>
      </c>
      <c r="E2798">
        <v>81.150000000000006</v>
      </c>
    </row>
    <row r="2799" spans="2:5" x14ac:dyDescent="0.3">
      <c r="B2799">
        <v>15171</v>
      </c>
      <c r="C2799">
        <v>331</v>
      </c>
      <c r="D2799">
        <v>1</v>
      </c>
      <c r="E2799">
        <v>1289.5</v>
      </c>
    </row>
    <row r="2800" spans="2:5" x14ac:dyDescent="0.3">
      <c r="B2800">
        <v>15172</v>
      </c>
      <c r="C2800">
        <v>8</v>
      </c>
      <c r="D2800">
        <v>5</v>
      </c>
      <c r="E2800">
        <v>1624.0499999999984</v>
      </c>
    </row>
    <row r="2801" spans="2:5" x14ac:dyDescent="0.3">
      <c r="B2801">
        <v>15173</v>
      </c>
      <c r="C2801">
        <v>380</v>
      </c>
      <c r="D2801">
        <v>7</v>
      </c>
      <c r="E2801">
        <v>1494.6000000000022</v>
      </c>
    </row>
    <row r="2802" spans="2:5" x14ac:dyDescent="0.3">
      <c r="B2802">
        <v>15174</v>
      </c>
      <c r="C2802">
        <v>322</v>
      </c>
      <c r="D2802">
        <v>2</v>
      </c>
      <c r="E2802">
        <v>481.46000000000049</v>
      </c>
    </row>
    <row r="2803" spans="2:5" x14ac:dyDescent="0.3">
      <c r="B2803">
        <v>15175</v>
      </c>
      <c r="C2803">
        <v>71</v>
      </c>
      <c r="D2803">
        <v>1</v>
      </c>
      <c r="E2803">
        <v>224.14000000000024</v>
      </c>
    </row>
    <row r="2804" spans="2:5" x14ac:dyDescent="0.3">
      <c r="B2804">
        <v>15176</v>
      </c>
      <c r="C2804">
        <v>667</v>
      </c>
      <c r="D2804">
        <v>1</v>
      </c>
      <c r="E2804">
        <v>988.04000000000076</v>
      </c>
    </row>
    <row r="2805" spans="2:5" x14ac:dyDescent="0.3">
      <c r="B2805">
        <v>15177</v>
      </c>
      <c r="C2805">
        <v>425</v>
      </c>
      <c r="D2805">
        <v>1</v>
      </c>
      <c r="E2805">
        <v>948.93000000000018</v>
      </c>
    </row>
    <row r="2806" spans="2:5" x14ac:dyDescent="0.3">
      <c r="B2806">
        <v>15178</v>
      </c>
      <c r="C2806">
        <v>260</v>
      </c>
      <c r="D2806">
        <v>1</v>
      </c>
      <c r="E2806">
        <v>40.5</v>
      </c>
    </row>
    <row r="2807" spans="2:5" x14ac:dyDescent="0.3">
      <c r="B2807">
        <v>15179</v>
      </c>
      <c r="C2807">
        <v>18</v>
      </c>
      <c r="D2807">
        <v>13</v>
      </c>
      <c r="E2807">
        <v>7491.9199999999673</v>
      </c>
    </row>
    <row r="2808" spans="2:5" x14ac:dyDescent="0.3">
      <c r="B2808">
        <v>15180</v>
      </c>
      <c r="C2808">
        <v>367</v>
      </c>
      <c r="D2808">
        <v>3</v>
      </c>
      <c r="E2808">
        <v>904.43000000000029</v>
      </c>
    </row>
    <row r="2809" spans="2:5" x14ac:dyDescent="0.3">
      <c r="B2809">
        <v>15181</v>
      </c>
      <c r="C2809">
        <v>66</v>
      </c>
      <c r="D2809">
        <v>5</v>
      </c>
      <c r="E2809">
        <v>1200.2000000000003</v>
      </c>
    </row>
    <row r="2810" spans="2:5" x14ac:dyDescent="0.3">
      <c r="B2810">
        <v>15182</v>
      </c>
      <c r="C2810">
        <v>154</v>
      </c>
      <c r="D2810">
        <v>11</v>
      </c>
      <c r="E2810">
        <v>2998.9519999999943</v>
      </c>
    </row>
    <row r="2811" spans="2:5" x14ac:dyDescent="0.3">
      <c r="B2811">
        <v>15183</v>
      </c>
      <c r="C2811">
        <v>547</v>
      </c>
      <c r="D2811">
        <v>3</v>
      </c>
      <c r="E2811">
        <v>639.93000000000018</v>
      </c>
    </row>
    <row r="2812" spans="2:5" x14ac:dyDescent="0.3">
      <c r="B2812">
        <v>15184</v>
      </c>
      <c r="C2812">
        <v>29</v>
      </c>
      <c r="D2812">
        <v>4</v>
      </c>
      <c r="E2812">
        <v>689.94999999999902</v>
      </c>
    </row>
    <row r="2813" spans="2:5" x14ac:dyDescent="0.3">
      <c r="B2813">
        <v>15185</v>
      </c>
      <c r="C2813">
        <v>70</v>
      </c>
      <c r="D2813">
        <v>1</v>
      </c>
      <c r="E2813">
        <v>310.61999999999995</v>
      </c>
    </row>
    <row r="2814" spans="2:5" x14ac:dyDescent="0.3">
      <c r="B2814">
        <v>15186</v>
      </c>
      <c r="C2814">
        <v>14</v>
      </c>
      <c r="D2814">
        <v>5</v>
      </c>
      <c r="E2814">
        <v>1403.1999999999987</v>
      </c>
    </row>
    <row r="2815" spans="2:5" x14ac:dyDescent="0.3">
      <c r="B2815">
        <v>15187</v>
      </c>
      <c r="C2815">
        <v>1</v>
      </c>
      <c r="D2815">
        <v>16</v>
      </c>
      <c r="E2815">
        <v>4777.1799999999939</v>
      </c>
    </row>
    <row r="2816" spans="2:5" x14ac:dyDescent="0.3">
      <c r="B2816">
        <v>15188</v>
      </c>
      <c r="C2816">
        <v>725</v>
      </c>
      <c r="D2816">
        <v>1</v>
      </c>
      <c r="E2816">
        <v>310.43000000000023</v>
      </c>
    </row>
    <row r="2817" spans="2:5" x14ac:dyDescent="0.3">
      <c r="B2817">
        <v>15189</v>
      </c>
      <c r="C2817">
        <v>1</v>
      </c>
      <c r="D2817">
        <v>46</v>
      </c>
      <c r="E2817">
        <v>17524.379999999976</v>
      </c>
    </row>
    <row r="2818" spans="2:5" x14ac:dyDescent="0.3">
      <c r="B2818">
        <v>15190</v>
      </c>
      <c r="C2818">
        <v>434</v>
      </c>
      <c r="D2818">
        <v>1</v>
      </c>
      <c r="E2818">
        <v>834.43999999999937</v>
      </c>
    </row>
    <row r="2819" spans="2:5" x14ac:dyDescent="0.3">
      <c r="B2819">
        <v>15191</v>
      </c>
      <c r="C2819">
        <v>463</v>
      </c>
      <c r="D2819">
        <v>3</v>
      </c>
      <c r="E2819">
        <v>588.04999999999973</v>
      </c>
    </row>
    <row r="2820" spans="2:5" x14ac:dyDescent="0.3">
      <c r="B2820">
        <v>15192</v>
      </c>
      <c r="C2820">
        <v>119</v>
      </c>
      <c r="D2820">
        <v>5</v>
      </c>
      <c r="E2820">
        <v>1981.389999999994</v>
      </c>
    </row>
    <row r="2821" spans="2:5" x14ac:dyDescent="0.3">
      <c r="B2821">
        <v>15193</v>
      </c>
      <c r="C2821">
        <v>60</v>
      </c>
      <c r="D2821">
        <v>1</v>
      </c>
      <c r="E2821">
        <v>499.31999999999988</v>
      </c>
    </row>
    <row r="2822" spans="2:5" x14ac:dyDescent="0.3">
      <c r="B2822">
        <v>15194</v>
      </c>
      <c r="C2822">
        <v>3</v>
      </c>
      <c r="D2822">
        <v>28</v>
      </c>
      <c r="E2822">
        <v>12427.690000000104</v>
      </c>
    </row>
    <row r="2823" spans="2:5" x14ac:dyDescent="0.3">
      <c r="B2823">
        <v>15195</v>
      </c>
      <c r="C2823">
        <v>2</v>
      </c>
      <c r="D2823">
        <v>1</v>
      </c>
      <c r="E2823">
        <v>3861</v>
      </c>
    </row>
    <row r="2824" spans="2:5" x14ac:dyDescent="0.3">
      <c r="B2824">
        <v>15196</v>
      </c>
      <c r="C2824">
        <v>432</v>
      </c>
      <c r="D2824">
        <v>2</v>
      </c>
      <c r="E2824">
        <v>316.24999999999994</v>
      </c>
    </row>
    <row r="2825" spans="2:5" x14ac:dyDescent="0.3">
      <c r="B2825">
        <v>15197</v>
      </c>
      <c r="C2825">
        <v>10</v>
      </c>
      <c r="D2825">
        <v>6</v>
      </c>
      <c r="E2825">
        <v>1877.5099999999982</v>
      </c>
    </row>
    <row r="2826" spans="2:5" x14ac:dyDescent="0.3">
      <c r="B2826">
        <v>15198</v>
      </c>
      <c r="C2826">
        <v>92</v>
      </c>
      <c r="D2826">
        <v>5</v>
      </c>
      <c r="E2826">
        <v>571.35</v>
      </c>
    </row>
    <row r="2827" spans="2:5" x14ac:dyDescent="0.3">
      <c r="B2827">
        <v>15199</v>
      </c>
      <c r="C2827">
        <v>59</v>
      </c>
      <c r="D2827">
        <v>10</v>
      </c>
      <c r="E2827">
        <v>3122.3999999999969</v>
      </c>
    </row>
    <row r="2828" spans="2:5" x14ac:dyDescent="0.3">
      <c r="B2828">
        <v>15200</v>
      </c>
      <c r="C2828">
        <v>494</v>
      </c>
      <c r="D2828">
        <v>1</v>
      </c>
      <c r="E2828">
        <v>549.04999999999973</v>
      </c>
    </row>
    <row r="2829" spans="2:5" x14ac:dyDescent="0.3">
      <c r="B2829">
        <v>15201</v>
      </c>
      <c r="C2829">
        <v>87</v>
      </c>
      <c r="D2829">
        <v>7</v>
      </c>
      <c r="E2829">
        <v>1842.9500000000016</v>
      </c>
    </row>
    <row r="2830" spans="2:5" x14ac:dyDescent="0.3">
      <c r="B2830">
        <v>15202</v>
      </c>
      <c r="C2830">
        <v>420</v>
      </c>
      <c r="D2830">
        <v>3</v>
      </c>
      <c r="E2830">
        <v>6001.4900000000007</v>
      </c>
    </row>
    <row r="2831" spans="2:5" x14ac:dyDescent="0.3">
      <c r="B2831">
        <v>15203</v>
      </c>
      <c r="C2831">
        <v>25</v>
      </c>
      <c r="D2831">
        <v>15</v>
      </c>
      <c r="E2831">
        <v>4400.1799999999967</v>
      </c>
    </row>
    <row r="2832" spans="2:5" x14ac:dyDescent="0.3">
      <c r="B2832">
        <v>15204</v>
      </c>
      <c r="C2832">
        <v>357</v>
      </c>
      <c r="D2832">
        <v>1</v>
      </c>
      <c r="E2832">
        <v>316.58</v>
      </c>
    </row>
    <row r="2833" spans="2:5" x14ac:dyDescent="0.3">
      <c r="B2833">
        <v>15205</v>
      </c>
      <c r="C2833">
        <v>85</v>
      </c>
      <c r="D2833">
        <v>2</v>
      </c>
      <c r="E2833">
        <v>653.24000000000046</v>
      </c>
    </row>
    <row r="2834" spans="2:5" x14ac:dyDescent="0.3">
      <c r="B2834">
        <v>15206</v>
      </c>
      <c r="C2834">
        <v>10</v>
      </c>
      <c r="D2834">
        <v>4</v>
      </c>
      <c r="E2834">
        <v>420.30000000000007</v>
      </c>
    </row>
    <row r="2835" spans="2:5" x14ac:dyDescent="0.3">
      <c r="B2835">
        <v>15207</v>
      </c>
      <c r="C2835">
        <v>416</v>
      </c>
      <c r="D2835">
        <v>3</v>
      </c>
      <c r="E2835">
        <v>683.92</v>
      </c>
    </row>
    <row r="2836" spans="2:5" x14ac:dyDescent="0.3">
      <c r="B2836">
        <v>15208</v>
      </c>
      <c r="C2836">
        <v>1</v>
      </c>
      <c r="D2836">
        <v>6</v>
      </c>
      <c r="E2836">
        <v>970.51999999999919</v>
      </c>
    </row>
    <row r="2837" spans="2:5" x14ac:dyDescent="0.3">
      <c r="B2837">
        <v>15209</v>
      </c>
      <c r="C2837">
        <v>730</v>
      </c>
      <c r="D2837">
        <v>1</v>
      </c>
      <c r="E2837">
        <v>178.98000000000002</v>
      </c>
    </row>
    <row r="2838" spans="2:5" x14ac:dyDescent="0.3">
      <c r="B2838">
        <v>15210</v>
      </c>
      <c r="C2838">
        <v>225</v>
      </c>
      <c r="D2838">
        <v>3</v>
      </c>
      <c r="E2838">
        <v>1176.190000000001</v>
      </c>
    </row>
    <row r="2839" spans="2:5" x14ac:dyDescent="0.3">
      <c r="B2839">
        <v>15211</v>
      </c>
      <c r="C2839">
        <v>60</v>
      </c>
      <c r="D2839">
        <v>2</v>
      </c>
      <c r="E2839">
        <v>1277.4799999999971</v>
      </c>
    </row>
    <row r="2840" spans="2:5" x14ac:dyDescent="0.3">
      <c r="B2840">
        <v>15212</v>
      </c>
      <c r="C2840">
        <v>241</v>
      </c>
      <c r="D2840">
        <v>2</v>
      </c>
      <c r="E2840">
        <v>208.27999999999997</v>
      </c>
    </row>
    <row r="2841" spans="2:5" x14ac:dyDescent="0.3">
      <c r="B2841">
        <v>15213</v>
      </c>
      <c r="C2841">
        <v>318</v>
      </c>
      <c r="D2841">
        <v>2</v>
      </c>
      <c r="E2841">
        <v>328.35000000000014</v>
      </c>
    </row>
    <row r="2842" spans="2:5" x14ac:dyDescent="0.3">
      <c r="B2842">
        <v>15214</v>
      </c>
      <c r="C2842">
        <v>1</v>
      </c>
      <c r="D2842">
        <v>8</v>
      </c>
      <c r="E2842">
        <v>1661.4400000000016</v>
      </c>
    </row>
    <row r="2843" spans="2:5" x14ac:dyDescent="0.3">
      <c r="B2843">
        <v>15215</v>
      </c>
      <c r="C2843">
        <v>46</v>
      </c>
      <c r="D2843">
        <v>7</v>
      </c>
      <c r="E2843">
        <v>2422.4299999999953</v>
      </c>
    </row>
    <row r="2844" spans="2:5" x14ac:dyDescent="0.3">
      <c r="B2844">
        <v>15216</v>
      </c>
      <c r="C2844">
        <v>87</v>
      </c>
      <c r="D2844">
        <v>2</v>
      </c>
      <c r="E2844">
        <v>486.09000000000009</v>
      </c>
    </row>
    <row r="2845" spans="2:5" x14ac:dyDescent="0.3">
      <c r="B2845">
        <v>15217</v>
      </c>
      <c r="C2845">
        <v>563</v>
      </c>
      <c r="D2845">
        <v>1</v>
      </c>
      <c r="E2845">
        <v>426.2399999999999</v>
      </c>
    </row>
    <row r="2846" spans="2:5" x14ac:dyDescent="0.3">
      <c r="B2846">
        <v>15218</v>
      </c>
      <c r="C2846">
        <v>10</v>
      </c>
      <c r="D2846">
        <v>22</v>
      </c>
      <c r="E2846">
        <v>11516.569999999976</v>
      </c>
    </row>
    <row r="2847" spans="2:5" x14ac:dyDescent="0.3">
      <c r="B2847">
        <v>15219</v>
      </c>
      <c r="C2847">
        <v>176</v>
      </c>
      <c r="D2847">
        <v>2</v>
      </c>
      <c r="E2847">
        <v>685.45000000000027</v>
      </c>
    </row>
    <row r="2848" spans="2:5" x14ac:dyDescent="0.3">
      <c r="B2848">
        <v>15220</v>
      </c>
      <c r="C2848">
        <v>51</v>
      </c>
      <c r="D2848">
        <v>6</v>
      </c>
      <c r="E2848">
        <v>1778.9599999999941</v>
      </c>
    </row>
    <row r="2849" spans="2:5" x14ac:dyDescent="0.3">
      <c r="B2849">
        <v>15221</v>
      </c>
      <c r="C2849">
        <v>366</v>
      </c>
      <c r="D2849">
        <v>4</v>
      </c>
      <c r="E2849">
        <v>2465.4499999999975</v>
      </c>
    </row>
    <row r="2850" spans="2:5" x14ac:dyDescent="0.3">
      <c r="B2850">
        <v>15222</v>
      </c>
      <c r="C2850">
        <v>318</v>
      </c>
      <c r="D2850">
        <v>11</v>
      </c>
      <c r="E2850">
        <v>3550.9099999999889</v>
      </c>
    </row>
    <row r="2851" spans="2:5" x14ac:dyDescent="0.3">
      <c r="B2851">
        <v>15223</v>
      </c>
      <c r="C2851">
        <v>225</v>
      </c>
      <c r="D2851">
        <v>5</v>
      </c>
      <c r="E2851">
        <v>1417.9499999999994</v>
      </c>
    </row>
    <row r="2852" spans="2:5" x14ac:dyDescent="0.3">
      <c r="B2852">
        <v>15224</v>
      </c>
      <c r="C2852">
        <v>358</v>
      </c>
      <c r="D2852">
        <v>5</v>
      </c>
      <c r="E2852">
        <v>871.36000000000035</v>
      </c>
    </row>
    <row r="2853" spans="2:5" x14ac:dyDescent="0.3">
      <c r="B2853">
        <v>15225</v>
      </c>
      <c r="C2853">
        <v>234</v>
      </c>
      <c r="D2853">
        <v>1</v>
      </c>
      <c r="E2853">
        <v>409.40000000000026</v>
      </c>
    </row>
    <row r="2854" spans="2:5" x14ac:dyDescent="0.3">
      <c r="B2854">
        <v>15226</v>
      </c>
      <c r="C2854">
        <v>310</v>
      </c>
      <c r="D2854">
        <v>1</v>
      </c>
      <c r="E2854">
        <v>154.41</v>
      </c>
    </row>
    <row r="2855" spans="2:5" x14ac:dyDescent="0.3">
      <c r="B2855">
        <v>15227</v>
      </c>
      <c r="C2855">
        <v>36</v>
      </c>
      <c r="D2855">
        <v>9</v>
      </c>
      <c r="E2855">
        <v>2488.4899999999925</v>
      </c>
    </row>
    <row r="2856" spans="2:5" x14ac:dyDescent="0.3">
      <c r="B2856">
        <v>15228</v>
      </c>
      <c r="C2856">
        <v>66</v>
      </c>
      <c r="D2856">
        <v>6</v>
      </c>
      <c r="E2856">
        <v>5580.2700000000168</v>
      </c>
    </row>
    <row r="2857" spans="2:5" x14ac:dyDescent="0.3">
      <c r="B2857">
        <v>15229</v>
      </c>
      <c r="C2857">
        <v>586</v>
      </c>
      <c r="D2857">
        <v>1</v>
      </c>
      <c r="E2857">
        <v>160.5</v>
      </c>
    </row>
    <row r="2858" spans="2:5" x14ac:dyDescent="0.3">
      <c r="B2858">
        <v>15230</v>
      </c>
      <c r="C2858">
        <v>239</v>
      </c>
      <c r="D2858">
        <v>2</v>
      </c>
      <c r="E2858">
        <v>429.60000000000019</v>
      </c>
    </row>
    <row r="2859" spans="2:5" x14ac:dyDescent="0.3">
      <c r="B2859">
        <v>15231</v>
      </c>
      <c r="C2859">
        <v>621</v>
      </c>
      <c r="D2859">
        <v>1</v>
      </c>
      <c r="E2859">
        <v>250.26000000000008</v>
      </c>
    </row>
    <row r="2860" spans="2:5" x14ac:dyDescent="0.3">
      <c r="B2860">
        <v>15232</v>
      </c>
      <c r="C2860">
        <v>113</v>
      </c>
      <c r="D2860">
        <v>2</v>
      </c>
      <c r="E2860">
        <v>612.06000000000006</v>
      </c>
    </row>
    <row r="2861" spans="2:5" x14ac:dyDescent="0.3">
      <c r="B2861">
        <v>15233</v>
      </c>
      <c r="C2861">
        <v>401</v>
      </c>
      <c r="D2861">
        <v>1</v>
      </c>
      <c r="E2861">
        <v>59.400000000000006</v>
      </c>
    </row>
    <row r="2862" spans="2:5" x14ac:dyDescent="0.3">
      <c r="B2862">
        <v>15234</v>
      </c>
      <c r="C2862">
        <v>276</v>
      </c>
      <c r="D2862">
        <v>1</v>
      </c>
      <c r="E2862">
        <v>197</v>
      </c>
    </row>
    <row r="2863" spans="2:5" x14ac:dyDescent="0.3">
      <c r="B2863">
        <v>15235</v>
      </c>
      <c r="C2863">
        <v>217</v>
      </c>
      <c r="D2863">
        <v>16</v>
      </c>
      <c r="E2863">
        <v>2937.81</v>
      </c>
    </row>
    <row r="2864" spans="2:5" x14ac:dyDescent="0.3">
      <c r="B2864">
        <v>15236</v>
      </c>
      <c r="C2864">
        <v>298</v>
      </c>
      <c r="D2864">
        <v>1</v>
      </c>
      <c r="E2864">
        <v>321.05000000000007</v>
      </c>
    </row>
    <row r="2865" spans="2:5" x14ac:dyDescent="0.3">
      <c r="B2865">
        <v>15237</v>
      </c>
      <c r="C2865">
        <v>1</v>
      </c>
      <c r="D2865">
        <v>4</v>
      </c>
      <c r="E2865">
        <v>1412.3199999999968</v>
      </c>
    </row>
    <row r="2866" spans="2:5" x14ac:dyDescent="0.3">
      <c r="B2866">
        <v>15238</v>
      </c>
      <c r="C2866">
        <v>29</v>
      </c>
      <c r="D2866">
        <v>3</v>
      </c>
      <c r="E2866">
        <v>1071.9899999999986</v>
      </c>
    </row>
    <row r="2867" spans="2:5" x14ac:dyDescent="0.3">
      <c r="B2867">
        <v>15239</v>
      </c>
      <c r="C2867">
        <v>10</v>
      </c>
      <c r="D2867">
        <v>2</v>
      </c>
      <c r="E2867">
        <v>780.58999999999946</v>
      </c>
    </row>
    <row r="2868" spans="2:5" x14ac:dyDescent="0.3">
      <c r="B2868">
        <v>15240</v>
      </c>
      <c r="C2868">
        <v>44</v>
      </c>
      <c r="D2868">
        <v>12</v>
      </c>
      <c r="E2868">
        <v>4459.9799999999877</v>
      </c>
    </row>
    <row r="2869" spans="2:5" x14ac:dyDescent="0.3">
      <c r="B2869">
        <v>15241</v>
      </c>
      <c r="C2869">
        <v>66</v>
      </c>
      <c r="D2869">
        <v>11</v>
      </c>
      <c r="E2869">
        <v>3050.1599999999917</v>
      </c>
    </row>
    <row r="2870" spans="2:5" x14ac:dyDescent="0.3">
      <c r="B2870">
        <v>15242</v>
      </c>
      <c r="C2870">
        <v>422</v>
      </c>
      <c r="D2870">
        <v>1</v>
      </c>
      <c r="E2870">
        <v>302.04000000000002</v>
      </c>
    </row>
    <row r="2871" spans="2:5" x14ac:dyDescent="0.3">
      <c r="B2871">
        <v>15243</v>
      </c>
      <c r="C2871">
        <v>74</v>
      </c>
      <c r="D2871">
        <v>2</v>
      </c>
      <c r="E2871">
        <v>927.27999999999929</v>
      </c>
    </row>
    <row r="2872" spans="2:5" x14ac:dyDescent="0.3">
      <c r="B2872">
        <v>15244</v>
      </c>
      <c r="C2872">
        <v>65</v>
      </c>
      <c r="D2872">
        <v>3</v>
      </c>
      <c r="E2872">
        <v>912.08000000000118</v>
      </c>
    </row>
    <row r="2873" spans="2:5" x14ac:dyDescent="0.3">
      <c r="B2873">
        <v>15245</v>
      </c>
      <c r="C2873">
        <v>134</v>
      </c>
      <c r="D2873">
        <v>8</v>
      </c>
      <c r="E2873">
        <v>4610.8400000000011</v>
      </c>
    </row>
    <row r="2874" spans="2:5" x14ac:dyDescent="0.3">
      <c r="B2874">
        <v>15246</v>
      </c>
      <c r="C2874">
        <v>238</v>
      </c>
      <c r="D2874">
        <v>3</v>
      </c>
      <c r="E2874">
        <v>780.40000000000089</v>
      </c>
    </row>
    <row r="2875" spans="2:5" x14ac:dyDescent="0.3">
      <c r="B2875">
        <v>15247</v>
      </c>
      <c r="C2875">
        <v>122</v>
      </c>
      <c r="D2875">
        <v>3</v>
      </c>
      <c r="E2875">
        <v>976.0599999999996</v>
      </c>
    </row>
    <row r="2876" spans="2:5" x14ac:dyDescent="0.3">
      <c r="B2876">
        <v>15248</v>
      </c>
      <c r="C2876">
        <v>411</v>
      </c>
      <c r="D2876">
        <v>3</v>
      </c>
      <c r="E2876">
        <v>1893.9299999999953</v>
      </c>
    </row>
    <row r="2877" spans="2:5" x14ac:dyDescent="0.3">
      <c r="B2877">
        <v>15249</v>
      </c>
      <c r="C2877">
        <v>31</v>
      </c>
      <c r="D2877">
        <v>18</v>
      </c>
      <c r="E2877">
        <v>9266.0000000000018</v>
      </c>
    </row>
    <row r="2878" spans="2:5" x14ac:dyDescent="0.3">
      <c r="B2878">
        <v>15250</v>
      </c>
      <c r="C2878">
        <v>640</v>
      </c>
      <c r="D2878">
        <v>1</v>
      </c>
      <c r="E2878">
        <v>60</v>
      </c>
    </row>
    <row r="2879" spans="2:5" x14ac:dyDescent="0.3">
      <c r="B2879">
        <v>15251</v>
      </c>
      <c r="C2879">
        <v>9</v>
      </c>
      <c r="D2879">
        <v>21</v>
      </c>
      <c r="E2879">
        <v>20324.540000000034</v>
      </c>
    </row>
    <row r="2880" spans="2:5" x14ac:dyDescent="0.3">
      <c r="B2880">
        <v>15252</v>
      </c>
      <c r="C2880">
        <v>36</v>
      </c>
      <c r="D2880">
        <v>5</v>
      </c>
      <c r="E2880">
        <v>2103.4100000000021</v>
      </c>
    </row>
    <row r="2881" spans="2:5" x14ac:dyDescent="0.3">
      <c r="B2881">
        <v>15253</v>
      </c>
      <c r="C2881">
        <v>16</v>
      </c>
      <c r="D2881">
        <v>8</v>
      </c>
      <c r="E2881">
        <v>2055.089999999997</v>
      </c>
    </row>
    <row r="2882" spans="2:5" x14ac:dyDescent="0.3">
      <c r="B2882">
        <v>15254</v>
      </c>
      <c r="C2882">
        <v>127</v>
      </c>
      <c r="D2882">
        <v>3</v>
      </c>
      <c r="E2882">
        <v>1088.3499999999997</v>
      </c>
    </row>
    <row r="2883" spans="2:5" x14ac:dyDescent="0.3">
      <c r="B2883">
        <v>15255</v>
      </c>
      <c r="C2883">
        <v>66</v>
      </c>
      <c r="D2883">
        <v>9</v>
      </c>
      <c r="E2883">
        <v>3729.4200000000069</v>
      </c>
    </row>
    <row r="2884" spans="2:5" x14ac:dyDescent="0.3">
      <c r="B2884">
        <v>15256</v>
      </c>
      <c r="C2884">
        <v>148</v>
      </c>
      <c r="D2884">
        <v>2</v>
      </c>
      <c r="E2884">
        <v>170.40000000000006</v>
      </c>
    </row>
    <row r="2885" spans="2:5" x14ac:dyDescent="0.3">
      <c r="B2885">
        <v>15257</v>
      </c>
      <c r="C2885">
        <v>283</v>
      </c>
      <c r="D2885">
        <v>2</v>
      </c>
      <c r="E2885">
        <v>685.89999999999975</v>
      </c>
    </row>
    <row r="2886" spans="2:5" x14ac:dyDescent="0.3">
      <c r="B2886">
        <v>15258</v>
      </c>
      <c r="C2886">
        <v>168</v>
      </c>
      <c r="D2886">
        <v>2</v>
      </c>
      <c r="E2886">
        <v>623.16</v>
      </c>
    </row>
    <row r="2887" spans="2:5" x14ac:dyDescent="0.3">
      <c r="B2887">
        <v>15259</v>
      </c>
      <c r="C2887">
        <v>512</v>
      </c>
      <c r="D2887">
        <v>4</v>
      </c>
      <c r="E2887">
        <v>1182.379999999999</v>
      </c>
    </row>
    <row r="2888" spans="2:5" x14ac:dyDescent="0.3">
      <c r="B2888">
        <v>15260</v>
      </c>
      <c r="C2888">
        <v>100</v>
      </c>
      <c r="D2888">
        <v>25</v>
      </c>
      <c r="E2888">
        <v>9188.2299999999886</v>
      </c>
    </row>
    <row r="2889" spans="2:5" x14ac:dyDescent="0.3">
      <c r="B2889">
        <v>15261</v>
      </c>
      <c r="C2889">
        <v>135</v>
      </c>
      <c r="D2889">
        <v>4</v>
      </c>
      <c r="E2889">
        <v>1507.9999999999998</v>
      </c>
    </row>
    <row r="2890" spans="2:5" x14ac:dyDescent="0.3">
      <c r="B2890">
        <v>15262</v>
      </c>
      <c r="C2890">
        <v>323</v>
      </c>
      <c r="D2890">
        <v>3</v>
      </c>
      <c r="E2890">
        <v>418.81999999999982</v>
      </c>
    </row>
    <row r="2891" spans="2:5" x14ac:dyDescent="0.3">
      <c r="B2891">
        <v>15263</v>
      </c>
      <c r="C2891">
        <v>106</v>
      </c>
      <c r="D2891">
        <v>1</v>
      </c>
      <c r="E2891">
        <v>156.51</v>
      </c>
    </row>
    <row r="2892" spans="2:5" x14ac:dyDescent="0.3">
      <c r="B2892">
        <v>15264</v>
      </c>
      <c r="C2892">
        <v>64</v>
      </c>
      <c r="D2892">
        <v>2</v>
      </c>
      <c r="E2892">
        <v>848.40000000000089</v>
      </c>
    </row>
    <row r="2893" spans="2:5" x14ac:dyDescent="0.3">
      <c r="B2893">
        <v>15265</v>
      </c>
      <c r="C2893">
        <v>151</v>
      </c>
      <c r="D2893">
        <v>4</v>
      </c>
      <c r="E2893">
        <v>3345.6400000000108</v>
      </c>
    </row>
    <row r="2894" spans="2:5" x14ac:dyDescent="0.3">
      <c r="B2894">
        <v>15266</v>
      </c>
      <c r="C2894">
        <v>338</v>
      </c>
      <c r="D2894">
        <v>5</v>
      </c>
      <c r="E2894">
        <v>852.20999999999981</v>
      </c>
    </row>
    <row r="2895" spans="2:5" x14ac:dyDescent="0.3">
      <c r="B2895">
        <v>15267</v>
      </c>
      <c r="C2895">
        <v>22</v>
      </c>
      <c r="D2895">
        <v>5</v>
      </c>
      <c r="E2895">
        <v>1717.3600000000004</v>
      </c>
    </row>
    <row r="2896" spans="2:5" x14ac:dyDescent="0.3">
      <c r="B2896">
        <v>15268</v>
      </c>
      <c r="C2896">
        <v>478</v>
      </c>
      <c r="D2896">
        <v>3</v>
      </c>
      <c r="E2896">
        <v>961.90000000000009</v>
      </c>
    </row>
    <row r="2897" spans="2:5" x14ac:dyDescent="0.3">
      <c r="B2897">
        <v>15269</v>
      </c>
      <c r="C2897">
        <v>23</v>
      </c>
      <c r="D2897">
        <v>3</v>
      </c>
      <c r="E2897">
        <v>1225.3600000000004</v>
      </c>
    </row>
    <row r="2898" spans="2:5" x14ac:dyDescent="0.3">
      <c r="B2898">
        <v>15270</v>
      </c>
      <c r="C2898">
        <v>15</v>
      </c>
      <c r="D2898">
        <v>21</v>
      </c>
      <c r="E2898">
        <v>8524.8600000000206</v>
      </c>
    </row>
    <row r="2899" spans="2:5" x14ac:dyDescent="0.3">
      <c r="B2899">
        <v>15271</v>
      </c>
      <c r="C2899">
        <v>7</v>
      </c>
      <c r="D2899">
        <v>24</v>
      </c>
      <c r="E2899">
        <v>4709.5400000000291</v>
      </c>
    </row>
    <row r="2900" spans="2:5" x14ac:dyDescent="0.3">
      <c r="B2900">
        <v>15272</v>
      </c>
      <c r="C2900">
        <v>57</v>
      </c>
      <c r="D2900">
        <v>6</v>
      </c>
      <c r="E2900">
        <v>2085.4799999999914</v>
      </c>
    </row>
    <row r="2901" spans="2:5" x14ac:dyDescent="0.3">
      <c r="B2901">
        <v>15273</v>
      </c>
      <c r="C2901">
        <v>599</v>
      </c>
      <c r="D2901">
        <v>1</v>
      </c>
      <c r="E2901">
        <v>228.96</v>
      </c>
    </row>
    <row r="2902" spans="2:5" x14ac:dyDescent="0.3">
      <c r="B2902">
        <v>15274</v>
      </c>
      <c r="C2902">
        <v>4</v>
      </c>
      <c r="D2902">
        <v>2</v>
      </c>
      <c r="E2902">
        <v>716.56999999999982</v>
      </c>
    </row>
    <row r="2903" spans="2:5" x14ac:dyDescent="0.3">
      <c r="B2903">
        <v>15275</v>
      </c>
      <c r="C2903">
        <v>37</v>
      </c>
      <c r="D2903">
        <v>1</v>
      </c>
      <c r="E2903">
        <v>615.13999999999965</v>
      </c>
    </row>
    <row r="2904" spans="2:5" x14ac:dyDescent="0.3">
      <c r="B2904">
        <v>15276</v>
      </c>
      <c r="C2904">
        <v>66</v>
      </c>
      <c r="D2904">
        <v>4</v>
      </c>
      <c r="E2904">
        <v>649.52999999999884</v>
      </c>
    </row>
    <row r="2905" spans="2:5" x14ac:dyDescent="0.3">
      <c r="B2905">
        <v>15277</v>
      </c>
      <c r="C2905">
        <v>46</v>
      </c>
      <c r="D2905">
        <v>2</v>
      </c>
      <c r="E2905">
        <v>476.34000000000009</v>
      </c>
    </row>
    <row r="2906" spans="2:5" x14ac:dyDescent="0.3">
      <c r="B2906">
        <v>15278</v>
      </c>
      <c r="C2906">
        <v>561</v>
      </c>
      <c r="D2906">
        <v>4</v>
      </c>
      <c r="E2906">
        <v>496.15999999999991</v>
      </c>
    </row>
    <row r="2907" spans="2:5" x14ac:dyDescent="0.3">
      <c r="B2907">
        <v>15279</v>
      </c>
      <c r="C2907">
        <v>354</v>
      </c>
      <c r="D2907">
        <v>5</v>
      </c>
      <c r="E2907">
        <v>1580.5399999999986</v>
      </c>
    </row>
    <row r="2908" spans="2:5" x14ac:dyDescent="0.3">
      <c r="B2908">
        <v>15280</v>
      </c>
      <c r="C2908">
        <v>172</v>
      </c>
      <c r="D2908">
        <v>3</v>
      </c>
      <c r="E2908">
        <v>406.22</v>
      </c>
    </row>
    <row r="2909" spans="2:5" x14ac:dyDescent="0.3">
      <c r="B2909">
        <v>15281</v>
      </c>
      <c r="C2909">
        <v>58</v>
      </c>
      <c r="D2909">
        <v>16</v>
      </c>
      <c r="E2909">
        <v>8543.5699999999633</v>
      </c>
    </row>
    <row r="2910" spans="2:5" x14ac:dyDescent="0.3">
      <c r="B2910">
        <v>15282</v>
      </c>
      <c r="C2910">
        <v>570</v>
      </c>
      <c r="D2910">
        <v>1</v>
      </c>
      <c r="E2910">
        <v>348.59000000000009</v>
      </c>
    </row>
    <row r="2911" spans="2:5" x14ac:dyDescent="0.3">
      <c r="B2911">
        <v>15283</v>
      </c>
      <c r="C2911">
        <v>390</v>
      </c>
      <c r="D2911">
        <v>3</v>
      </c>
      <c r="E2911">
        <v>148.32999999999996</v>
      </c>
    </row>
    <row r="2912" spans="2:5" x14ac:dyDescent="0.3">
      <c r="B2912">
        <v>15284</v>
      </c>
      <c r="C2912">
        <v>500</v>
      </c>
      <c r="D2912">
        <v>1</v>
      </c>
      <c r="E2912">
        <v>24.75</v>
      </c>
    </row>
    <row r="2913" spans="2:5" x14ac:dyDescent="0.3">
      <c r="B2913">
        <v>15285</v>
      </c>
      <c r="C2913">
        <v>407</v>
      </c>
      <c r="D2913">
        <v>1</v>
      </c>
      <c r="E2913">
        <v>94.920000000000016</v>
      </c>
    </row>
    <row r="2914" spans="2:5" x14ac:dyDescent="0.3">
      <c r="B2914">
        <v>15286</v>
      </c>
      <c r="C2914">
        <v>49</v>
      </c>
      <c r="D2914">
        <v>1</v>
      </c>
      <c r="E2914">
        <v>240.55000000000004</v>
      </c>
    </row>
    <row r="2915" spans="2:5" x14ac:dyDescent="0.3">
      <c r="B2915">
        <v>15287</v>
      </c>
      <c r="C2915">
        <v>22</v>
      </c>
      <c r="D2915">
        <v>5</v>
      </c>
      <c r="E2915">
        <v>856.02999999999963</v>
      </c>
    </row>
    <row r="2916" spans="2:5" x14ac:dyDescent="0.3">
      <c r="B2916">
        <v>15288</v>
      </c>
      <c r="C2916">
        <v>43</v>
      </c>
      <c r="D2916">
        <v>10</v>
      </c>
      <c r="E2916">
        <v>3883.1300000000042</v>
      </c>
    </row>
    <row r="2917" spans="2:5" x14ac:dyDescent="0.3">
      <c r="B2917">
        <v>15289</v>
      </c>
      <c r="C2917">
        <v>29</v>
      </c>
      <c r="D2917">
        <v>5</v>
      </c>
      <c r="E2917">
        <v>1593.089999999999</v>
      </c>
    </row>
    <row r="2918" spans="2:5" x14ac:dyDescent="0.3">
      <c r="B2918">
        <v>15290</v>
      </c>
      <c r="C2918">
        <v>4</v>
      </c>
      <c r="D2918">
        <v>26</v>
      </c>
      <c r="E2918">
        <v>10496.279999999953</v>
      </c>
    </row>
    <row r="2919" spans="2:5" x14ac:dyDescent="0.3">
      <c r="B2919">
        <v>15291</v>
      </c>
      <c r="C2919">
        <v>25</v>
      </c>
      <c r="D2919">
        <v>40</v>
      </c>
      <c r="E2919">
        <v>13846.560000000047</v>
      </c>
    </row>
    <row r="2920" spans="2:5" x14ac:dyDescent="0.3">
      <c r="B2920">
        <v>15292</v>
      </c>
      <c r="C2920">
        <v>201</v>
      </c>
      <c r="D2920">
        <v>1</v>
      </c>
      <c r="E2920">
        <v>180.94</v>
      </c>
    </row>
    <row r="2921" spans="2:5" x14ac:dyDescent="0.3">
      <c r="B2921">
        <v>15293</v>
      </c>
      <c r="C2921">
        <v>665</v>
      </c>
      <c r="D2921">
        <v>1</v>
      </c>
      <c r="E2921">
        <v>247.5</v>
      </c>
    </row>
    <row r="2922" spans="2:5" x14ac:dyDescent="0.3">
      <c r="B2922">
        <v>15294</v>
      </c>
      <c r="C2922">
        <v>410</v>
      </c>
      <c r="D2922">
        <v>1</v>
      </c>
      <c r="E2922">
        <v>233.34999999999994</v>
      </c>
    </row>
    <row r="2923" spans="2:5" x14ac:dyDescent="0.3">
      <c r="B2923">
        <v>15295</v>
      </c>
      <c r="C2923">
        <v>654</v>
      </c>
      <c r="D2923">
        <v>1</v>
      </c>
      <c r="E2923">
        <v>217.23999999999984</v>
      </c>
    </row>
    <row r="2924" spans="2:5" x14ac:dyDescent="0.3">
      <c r="B2924">
        <v>15296</v>
      </c>
      <c r="C2924">
        <v>50</v>
      </c>
      <c r="D2924">
        <v>12</v>
      </c>
      <c r="E2924">
        <v>10342.830000000056</v>
      </c>
    </row>
    <row r="2925" spans="2:5" x14ac:dyDescent="0.3">
      <c r="B2925">
        <v>15297</v>
      </c>
      <c r="C2925">
        <v>10</v>
      </c>
      <c r="D2925">
        <v>3</v>
      </c>
      <c r="E2925">
        <v>641.93999999999983</v>
      </c>
    </row>
    <row r="2926" spans="2:5" x14ac:dyDescent="0.3">
      <c r="B2926">
        <v>15298</v>
      </c>
      <c r="C2926">
        <v>2</v>
      </c>
      <c r="D2926">
        <v>23</v>
      </c>
      <c r="E2926">
        <v>9459.3700000000827</v>
      </c>
    </row>
    <row r="2927" spans="2:5" x14ac:dyDescent="0.3">
      <c r="B2927">
        <v>15299</v>
      </c>
      <c r="C2927">
        <v>67</v>
      </c>
      <c r="D2927">
        <v>10</v>
      </c>
      <c r="E2927">
        <v>7991.5400000000036</v>
      </c>
    </row>
    <row r="2928" spans="2:5" x14ac:dyDescent="0.3">
      <c r="B2928">
        <v>15300</v>
      </c>
      <c r="C2928">
        <v>64</v>
      </c>
      <c r="D2928">
        <v>1</v>
      </c>
      <c r="E2928">
        <v>496.44000000000011</v>
      </c>
    </row>
    <row r="2929" spans="2:5" x14ac:dyDescent="0.3">
      <c r="B2929">
        <v>15301</v>
      </c>
      <c r="C2929">
        <v>50</v>
      </c>
      <c r="D2929">
        <v>17</v>
      </c>
      <c r="E2929">
        <v>7603.4399999999769</v>
      </c>
    </row>
    <row r="2930" spans="2:5" x14ac:dyDescent="0.3">
      <c r="B2930">
        <v>15302</v>
      </c>
      <c r="C2930">
        <v>730</v>
      </c>
      <c r="D2930">
        <v>1</v>
      </c>
      <c r="E2930">
        <v>308.00000000000006</v>
      </c>
    </row>
    <row r="2931" spans="2:5" x14ac:dyDescent="0.3">
      <c r="B2931">
        <v>15303</v>
      </c>
      <c r="C2931">
        <v>290</v>
      </c>
      <c r="D2931">
        <v>3</v>
      </c>
      <c r="E2931">
        <v>1224.1799999999982</v>
      </c>
    </row>
    <row r="2932" spans="2:5" x14ac:dyDescent="0.3">
      <c r="B2932">
        <v>15304</v>
      </c>
      <c r="C2932">
        <v>60</v>
      </c>
      <c r="D2932">
        <v>9</v>
      </c>
      <c r="E2932">
        <v>919.5499999999995</v>
      </c>
    </row>
    <row r="2933" spans="2:5" x14ac:dyDescent="0.3">
      <c r="B2933">
        <v>15305</v>
      </c>
      <c r="C2933">
        <v>555</v>
      </c>
      <c r="D2933">
        <v>1</v>
      </c>
      <c r="E2933">
        <v>93.6</v>
      </c>
    </row>
    <row r="2934" spans="2:5" x14ac:dyDescent="0.3">
      <c r="B2934">
        <v>15306</v>
      </c>
      <c r="C2934">
        <v>64</v>
      </c>
      <c r="D2934">
        <v>9</v>
      </c>
      <c r="E2934">
        <v>3484.7299999999923</v>
      </c>
    </row>
    <row r="2935" spans="2:5" x14ac:dyDescent="0.3">
      <c r="B2935">
        <v>15307</v>
      </c>
      <c r="C2935">
        <v>95</v>
      </c>
      <c r="D2935">
        <v>1</v>
      </c>
      <c r="E2935">
        <v>205.30000000000004</v>
      </c>
    </row>
    <row r="2936" spans="2:5" x14ac:dyDescent="0.3">
      <c r="B2936">
        <v>15308</v>
      </c>
      <c r="C2936">
        <v>274</v>
      </c>
      <c r="D2936">
        <v>1</v>
      </c>
      <c r="E2936">
        <v>310.47000000000014</v>
      </c>
    </row>
    <row r="2937" spans="2:5" x14ac:dyDescent="0.3">
      <c r="B2937">
        <v>15309</v>
      </c>
      <c r="C2937">
        <v>610</v>
      </c>
      <c r="D2937">
        <v>4</v>
      </c>
      <c r="E2937">
        <v>797.9599999999997</v>
      </c>
    </row>
    <row r="2938" spans="2:5" x14ac:dyDescent="0.3">
      <c r="B2938">
        <v>15310</v>
      </c>
      <c r="C2938">
        <v>478</v>
      </c>
      <c r="D2938">
        <v>1</v>
      </c>
      <c r="E2938">
        <v>1634.6399999999996</v>
      </c>
    </row>
    <row r="2939" spans="2:5" x14ac:dyDescent="0.3">
      <c r="B2939">
        <v>15311</v>
      </c>
      <c r="C2939">
        <v>0</v>
      </c>
      <c r="D2939">
        <v>208</v>
      </c>
      <c r="E2939">
        <v>116771.16000001089</v>
      </c>
    </row>
    <row r="2940" spans="2:5" x14ac:dyDescent="0.3">
      <c r="B2940">
        <v>15312</v>
      </c>
      <c r="C2940">
        <v>75</v>
      </c>
      <c r="D2940">
        <v>12</v>
      </c>
      <c r="E2940">
        <v>2930.1900000000014</v>
      </c>
    </row>
    <row r="2941" spans="2:5" x14ac:dyDescent="0.3">
      <c r="B2941">
        <v>15313</v>
      </c>
      <c r="C2941">
        <v>110</v>
      </c>
      <c r="D2941">
        <v>1</v>
      </c>
      <c r="E2941">
        <v>52</v>
      </c>
    </row>
    <row r="2942" spans="2:5" x14ac:dyDescent="0.3">
      <c r="B2942">
        <v>15314</v>
      </c>
      <c r="C2942">
        <v>199</v>
      </c>
      <c r="D2942">
        <v>3</v>
      </c>
      <c r="E2942">
        <v>820.44999999999982</v>
      </c>
    </row>
    <row r="2943" spans="2:5" x14ac:dyDescent="0.3">
      <c r="B2943">
        <v>15315</v>
      </c>
      <c r="C2943">
        <v>64</v>
      </c>
      <c r="D2943">
        <v>2</v>
      </c>
      <c r="E2943">
        <v>570.49999999999989</v>
      </c>
    </row>
    <row r="2944" spans="2:5" x14ac:dyDescent="0.3">
      <c r="B2944">
        <v>15316</v>
      </c>
      <c r="C2944">
        <v>326</v>
      </c>
      <c r="D2944">
        <v>1</v>
      </c>
      <c r="E2944">
        <v>165</v>
      </c>
    </row>
    <row r="2945" spans="2:5" x14ac:dyDescent="0.3">
      <c r="B2945">
        <v>15317</v>
      </c>
      <c r="C2945">
        <v>677</v>
      </c>
      <c r="D2945">
        <v>1</v>
      </c>
      <c r="E2945">
        <v>129.75</v>
      </c>
    </row>
    <row r="2946" spans="2:5" x14ac:dyDescent="0.3">
      <c r="B2946">
        <v>15318</v>
      </c>
      <c r="C2946">
        <v>3</v>
      </c>
      <c r="D2946">
        <v>1</v>
      </c>
      <c r="E2946">
        <v>312.62000000000012</v>
      </c>
    </row>
    <row r="2947" spans="2:5" x14ac:dyDescent="0.3">
      <c r="B2947">
        <v>15319</v>
      </c>
      <c r="C2947">
        <v>283</v>
      </c>
      <c r="D2947">
        <v>1</v>
      </c>
      <c r="E2947">
        <v>204.50000000000003</v>
      </c>
    </row>
    <row r="2948" spans="2:5" x14ac:dyDescent="0.3">
      <c r="B2948">
        <v>15320</v>
      </c>
      <c r="C2948">
        <v>44</v>
      </c>
      <c r="D2948">
        <v>1</v>
      </c>
      <c r="E2948">
        <v>267.12999999999994</v>
      </c>
    </row>
    <row r="2949" spans="2:5" x14ac:dyDescent="0.3">
      <c r="B2949">
        <v>15321</v>
      </c>
      <c r="C2949">
        <v>70</v>
      </c>
      <c r="D2949">
        <v>12</v>
      </c>
      <c r="E2949">
        <v>6709.729999999985</v>
      </c>
    </row>
    <row r="2950" spans="2:5" x14ac:dyDescent="0.3">
      <c r="B2950">
        <v>15322</v>
      </c>
      <c r="C2950">
        <v>85</v>
      </c>
      <c r="D2950">
        <v>2</v>
      </c>
      <c r="E2950">
        <v>1390.8600000000004</v>
      </c>
    </row>
    <row r="2951" spans="2:5" x14ac:dyDescent="0.3">
      <c r="B2951">
        <v>15323</v>
      </c>
      <c r="C2951">
        <v>562</v>
      </c>
      <c r="D2951">
        <v>3</v>
      </c>
      <c r="E2951">
        <v>434.60000000000031</v>
      </c>
    </row>
    <row r="2952" spans="2:5" x14ac:dyDescent="0.3">
      <c r="B2952">
        <v>15324</v>
      </c>
      <c r="C2952">
        <v>701</v>
      </c>
      <c r="D2952">
        <v>1</v>
      </c>
      <c r="E2952">
        <v>140.22</v>
      </c>
    </row>
    <row r="2953" spans="2:5" x14ac:dyDescent="0.3">
      <c r="B2953">
        <v>15325</v>
      </c>
      <c r="C2953">
        <v>103</v>
      </c>
      <c r="D2953">
        <v>8</v>
      </c>
      <c r="E2953">
        <v>1602.0100000000043</v>
      </c>
    </row>
    <row r="2954" spans="2:5" x14ac:dyDescent="0.3">
      <c r="B2954">
        <v>15326</v>
      </c>
      <c r="C2954">
        <v>333</v>
      </c>
      <c r="D2954">
        <v>5</v>
      </c>
      <c r="E2954">
        <v>1700.5199999999966</v>
      </c>
    </row>
    <row r="2955" spans="2:5" x14ac:dyDescent="0.3">
      <c r="B2955">
        <v>15327</v>
      </c>
      <c r="C2955">
        <v>52</v>
      </c>
      <c r="D2955">
        <v>1</v>
      </c>
      <c r="E2955">
        <v>208.75</v>
      </c>
    </row>
    <row r="2956" spans="2:5" x14ac:dyDescent="0.3">
      <c r="B2956">
        <v>15328</v>
      </c>
      <c r="C2956">
        <v>407</v>
      </c>
      <c r="D2956">
        <v>1</v>
      </c>
      <c r="E2956">
        <v>107.24</v>
      </c>
    </row>
    <row r="2957" spans="2:5" x14ac:dyDescent="0.3">
      <c r="B2957">
        <v>15329</v>
      </c>
      <c r="C2957">
        <v>39</v>
      </c>
      <c r="D2957">
        <v>11</v>
      </c>
      <c r="E2957">
        <v>2984.3300000000036</v>
      </c>
    </row>
    <row r="2958" spans="2:5" x14ac:dyDescent="0.3">
      <c r="B2958">
        <v>15330</v>
      </c>
      <c r="C2958">
        <v>32</v>
      </c>
      <c r="D2958">
        <v>2</v>
      </c>
      <c r="E2958">
        <v>714.95999999999981</v>
      </c>
    </row>
    <row r="2959" spans="2:5" x14ac:dyDescent="0.3">
      <c r="B2959">
        <v>15331</v>
      </c>
      <c r="C2959">
        <v>499</v>
      </c>
      <c r="D2959">
        <v>3</v>
      </c>
      <c r="E2959">
        <v>767.90999999999985</v>
      </c>
    </row>
    <row r="2960" spans="2:5" x14ac:dyDescent="0.3">
      <c r="B2960">
        <v>15332</v>
      </c>
      <c r="C2960">
        <v>366</v>
      </c>
      <c r="D2960">
        <v>6</v>
      </c>
      <c r="E2960">
        <v>6553.7399999999916</v>
      </c>
    </row>
    <row r="2961" spans="2:5" x14ac:dyDescent="0.3">
      <c r="B2961">
        <v>15333</v>
      </c>
      <c r="C2961">
        <v>208</v>
      </c>
      <c r="D2961">
        <v>1</v>
      </c>
      <c r="E2961">
        <v>1028.5599999999997</v>
      </c>
    </row>
    <row r="2962" spans="2:5" x14ac:dyDescent="0.3">
      <c r="B2962">
        <v>15334</v>
      </c>
      <c r="C2962">
        <v>156</v>
      </c>
      <c r="D2962">
        <v>3</v>
      </c>
      <c r="E2962">
        <v>351.66999999999916</v>
      </c>
    </row>
    <row r="2963" spans="2:5" x14ac:dyDescent="0.3">
      <c r="B2963">
        <v>15335</v>
      </c>
      <c r="C2963">
        <v>53</v>
      </c>
      <c r="D2963">
        <v>1</v>
      </c>
      <c r="E2963">
        <v>173.97000000000017</v>
      </c>
    </row>
    <row r="2964" spans="2:5" x14ac:dyDescent="0.3">
      <c r="B2964">
        <v>15336</v>
      </c>
      <c r="C2964">
        <v>401</v>
      </c>
      <c r="D2964">
        <v>1</v>
      </c>
      <c r="E2964">
        <v>240.5</v>
      </c>
    </row>
    <row r="2965" spans="2:5" x14ac:dyDescent="0.3">
      <c r="B2965">
        <v>15337</v>
      </c>
      <c r="C2965">
        <v>411</v>
      </c>
      <c r="D2965">
        <v>1</v>
      </c>
      <c r="E2965">
        <v>373.02000000000015</v>
      </c>
    </row>
    <row r="2966" spans="2:5" x14ac:dyDescent="0.3">
      <c r="B2966">
        <v>15338</v>
      </c>
      <c r="C2966">
        <v>677</v>
      </c>
      <c r="D2966">
        <v>1</v>
      </c>
      <c r="E2966">
        <v>283.43000000000018</v>
      </c>
    </row>
    <row r="2967" spans="2:5" x14ac:dyDescent="0.3">
      <c r="B2967">
        <v>15339</v>
      </c>
      <c r="C2967">
        <v>66</v>
      </c>
      <c r="D2967">
        <v>7</v>
      </c>
      <c r="E2967">
        <v>1827.8400000000072</v>
      </c>
    </row>
    <row r="2968" spans="2:5" x14ac:dyDescent="0.3">
      <c r="B2968">
        <v>15340</v>
      </c>
      <c r="C2968">
        <v>561</v>
      </c>
      <c r="D2968">
        <v>1</v>
      </c>
      <c r="E2968">
        <v>105.50000000000001</v>
      </c>
    </row>
    <row r="2969" spans="2:5" x14ac:dyDescent="0.3">
      <c r="B2969">
        <v>15341</v>
      </c>
      <c r="C2969">
        <v>80</v>
      </c>
      <c r="D2969">
        <v>2</v>
      </c>
      <c r="E2969">
        <v>2402.7200000000007</v>
      </c>
    </row>
    <row r="2970" spans="2:5" x14ac:dyDescent="0.3">
      <c r="B2970">
        <v>15342</v>
      </c>
      <c r="C2970">
        <v>129</v>
      </c>
      <c r="D2970">
        <v>1</v>
      </c>
      <c r="E2970">
        <v>406.09000000000009</v>
      </c>
    </row>
    <row r="2971" spans="2:5" x14ac:dyDescent="0.3">
      <c r="B2971">
        <v>15343</v>
      </c>
      <c r="C2971">
        <v>87</v>
      </c>
      <c r="D2971">
        <v>1</v>
      </c>
      <c r="E2971">
        <v>364.50000000000006</v>
      </c>
    </row>
    <row r="2972" spans="2:5" x14ac:dyDescent="0.3">
      <c r="B2972">
        <v>15344</v>
      </c>
      <c r="C2972">
        <v>0</v>
      </c>
      <c r="D2972">
        <v>3</v>
      </c>
      <c r="E2972">
        <v>563.9400000000004</v>
      </c>
    </row>
    <row r="2973" spans="2:5" x14ac:dyDescent="0.3">
      <c r="B2973">
        <v>15345</v>
      </c>
      <c r="C2973">
        <v>45</v>
      </c>
      <c r="D2973">
        <v>1</v>
      </c>
      <c r="E2973">
        <v>393.54</v>
      </c>
    </row>
    <row r="2974" spans="2:5" x14ac:dyDescent="0.3">
      <c r="B2974">
        <v>15346</v>
      </c>
      <c r="C2974">
        <v>332</v>
      </c>
      <c r="D2974">
        <v>3</v>
      </c>
      <c r="E2974">
        <v>596.12000000000012</v>
      </c>
    </row>
    <row r="2975" spans="2:5" x14ac:dyDescent="0.3">
      <c r="B2975">
        <v>15347</v>
      </c>
      <c r="C2975">
        <v>366</v>
      </c>
      <c r="D2975">
        <v>4</v>
      </c>
      <c r="E2975">
        <v>1363.599999999999</v>
      </c>
    </row>
    <row r="2976" spans="2:5" x14ac:dyDescent="0.3">
      <c r="B2976">
        <v>15348</v>
      </c>
      <c r="C2976">
        <v>72</v>
      </c>
      <c r="D2976">
        <v>1</v>
      </c>
      <c r="E2976">
        <v>158.04</v>
      </c>
    </row>
    <row r="2977" spans="2:5" x14ac:dyDescent="0.3">
      <c r="B2977">
        <v>15349</v>
      </c>
      <c r="C2977">
        <v>158</v>
      </c>
      <c r="D2977">
        <v>2</v>
      </c>
      <c r="E2977">
        <v>473.8100000000004</v>
      </c>
    </row>
    <row r="2978" spans="2:5" x14ac:dyDescent="0.3">
      <c r="B2978">
        <v>15350</v>
      </c>
      <c r="C2978">
        <v>373</v>
      </c>
      <c r="D2978">
        <v>2</v>
      </c>
      <c r="E2978">
        <v>663.24999999999989</v>
      </c>
    </row>
    <row r="2979" spans="2:5" x14ac:dyDescent="0.3">
      <c r="B2979">
        <v>15351</v>
      </c>
      <c r="C2979">
        <v>12</v>
      </c>
      <c r="D2979">
        <v>10</v>
      </c>
      <c r="E2979">
        <v>3738.2900000000195</v>
      </c>
    </row>
    <row r="2980" spans="2:5" x14ac:dyDescent="0.3">
      <c r="B2980">
        <v>15352</v>
      </c>
      <c r="C2980">
        <v>548</v>
      </c>
      <c r="D2980">
        <v>1</v>
      </c>
      <c r="E2980">
        <v>114.94999999999992</v>
      </c>
    </row>
    <row r="2981" spans="2:5" x14ac:dyDescent="0.3">
      <c r="B2981">
        <v>15353</v>
      </c>
      <c r="C2981">
        <v>254</v>
      </c>
      <c r="D2981">
        <v>7</v>
      </c>
      <c r="E2981">
        <v>3175.9499999999775</v>
      </c>
    </row>
    <row r="2982" spans="2:5" x14ac:dyDescent="0.3">
      <c r="B2982">
        <v>15354</v>
      </c>
      <c r="C2982">
        <v>603</v>
      </c>
      <c r="D2982">
        <v>3</v>
      </c>
      <c r="E2982">
        <v>284.39999999999998</v>
      </c>
    </row>
    <row r="2983" spans="2:5" x14ac:dyDescent="0.3">
      <c r="B2983">
        <v>15355</v>
      </c>
      <c r="C2983">
        <v>29</v>
      </c>
      <c r="D2983">
        <v>2</v>
      </c>
      <c r="E2983">
        <v>277.05000000000013</v>
      </c>
    </row>
    <row r="2984" spans="2:5" x14ac:dyDescent="0.3">
      <c r="B2984">
        <v>15356</v>
      </c>
      <c r="C2984">
        <v>31</v>
      </c>
      <c r="D2984">
        <v>13</v>
      </c>
      <c r="E2984">
        <v>3464.9500000000103</v>
      </c>
    </row>
    <row r="2985" spans="2:5" x14ac:dyDescent="0.3">
      <c r="B2985">
        <v>15358</v>
      </c>
      <c r="C2985">
        <v>4</v>
      </c>
      <c r="D2985">
        <v>42</v>
      </c>
      <c r="E2985">
        <v>17050.410000000131</v>
      </c>
    </row>
    <row r="2986" spans="2:5" x14ac:dyDescent="0.3">
      <c r="B2986">
        <v>15359</v>
      </c>
      <c r="C2986">
        <v>662</v>
      </c>
      <c r="D2986">
        <v>8</v>
      </c>
      <c r="E2986">
        <v>181.34999999999994</v>
      </c>
    </row>
    <row r="2987" spans="2:5" x14ac:dyDescent="0.3">
      <c r="B2987">
        <v>15360</v>
      </c>
      <c r="C2987">
        <v>39</v>
      </c>
      <c r="D2987">
        <v>1</v>
      </c>
      <c r="E2987">
        <v>427.93000000000023</v>
      </c>
    </row>
    <row r="2988" spans="2:5" x14ac:dyDescent="0.3">
      <c r="B2988">
        <v>15361</v>
      </c>
      <c r="C2988">
        <v>361</v>
      </c>
      <c r="D2988">
        <v>4</v>
      </c>
      <c r="E2988">
        <v>689.06999999999994</v>
      </c>
    </row>
    <row r="2989" spans="2:5" x14ac:dyDescent="0.3">
      <c r="B2989">
        <v>15362</v>
      </c>
      <c r="C2989">
        <v>448</v>
      </c>
      <c r="D2989">
        <v>2</v>
      </c>
      <c r="E2989">
        <v>613.08000000000061</v>
      </c>
    </row>
    <row r="2990" spans="2:5" x14ac:dyDescent="0.3">
      <c r="B2990">
        <v>15363</v>
      </c>
      <c r="C2990">
        <v>372</v>
      </c>
      <c r="D2990">
        <v>2</v>
      </c>
      <c r="E2990">
        <v>1004.1100000000005</v>
      </c>
    </row>
    <row r="2991" spans="2:5" x14ac:dyDescent="0.3">
      <c r="B2991">
        <v>15364</v>
      </c>
      <c r="C2991">
        <v>95</v>
      </c>
      <c r="D2991">
        <v>2</v>
      </c>
      <c r="E2991">
        <v>913.18999999999971</v>
      </c>
    </row>
    <row r="2992" spans="2:5" x14ac:dyDescent="0.3">
      <c r="B2992">
        <v>15365</v>
      </c>
      <c r="C2992">
        <v>25</v>
      </c>
      <c r="D2992">
        <v>13</v>
      </c>
      <c r="E2992">
        <v>4557.1300000000037</v>
      </c>
    </row>
    <row r="2993" spans="2:5" x14ac:dyDescent="0.3">
      <c r="B2993">
        <v>15366</v>
      </c>
      <c r="C2993">
        <v>75</v>
      </c>
      <c r="D2993">
        <v>7</v>
      </c>
      <c r="E2993">
        <v>2389.0799999999986</v>
      </c>
    </row>
    <row r="2994" spans="2:5" x14ac:dyDescent="0.3">
      <c r="B2994">
        <v>15367</v>
      </c>
      <c r="C2994">
        <v>57</v>
      </c>
      <c r="D2994">
        <v>11</v>
      </c>
      <c r="E2994">
        <v>5081.3300000000063</v>
      </c>
    </row>
    <row r="2995" spans="2:5" x14ac:dyDescent="0.3">
      <c r="B2995">
        <v>15368</v>
      </c>
      <c r="C2995">
        <v>21</v>
      </c>
      <c r="D2995">
        <v>2</v>
      </c>
      <c r="E2995">
        <v>722.7399999999999</v>
      </c>
    </row>
    <row r="2996" spans="2:5" x14ac:dyDescent="0.3">
      <c r="B2996">
        <v>15369</v>
      </c>
      <c r="C2996">
        <v>492</v>
      </c>
      <c r="D2996">
        <v>11</v>
      </c>
      <c r="E2996">
        <v>6251.2600000000057</v>
      </c>
    </row>
    <row r="2997" spans="2:5" x14ac:dyDescent="0.3">
      <c r="B2997">
        <v>15370</v>
      </c>
      <c r="C2997">
        <v>40</v>
      </c>
      <c r="D2997">
        <v>8</v>
      </c>
      <c r="E2997">
        <v>3739.0100000000052</v>
      </c>
    </row>
    <row r="2998" spans="2:5" x14ac:dyDescent="0.3">
      <c r="B2998">
        <v>15371</v>
      </c>
      <c r="C2998">
        <v>662</v>
      </c>
      <c r="D2998">
        <v>1</v>
      </c>
      <c r="E2998">
        <v>59.400000000000006</v>
      </c>
    </row>
    <row r="2999" spans="2:5" x14ac:dyDescent="0.3">
      <c r="B2999">
        <v>15372</v>
      </c>
      <c r="C2999">
        <v>137</v>
      </c>
      <c r="D2999">
        <v>8</v>
      </c>
      <c r="E2999">
        <v>6017.0599999999968</v>
      </c>
    </row>
    <row r="3000" spans="2:5" x14ac:dyDescent="0.3">
      <c r="B3000">
        <v>15373</v>
      </c>
      <c r="C3000">
        <v>8</v>
      </c>
      <c r="D3000">
        <v>17</v>
      </c>
      <c r="E3000">
        <v>3421.3900000000112</v>
      </c>
    </row>
    <row r="3001" spans="2:5" x14ac:dyDescent="0.3">
      <c r="B3001">
        <v>15374</v>
      </c>
      <c r="C3001">
        <v>128</v>
      </c>
      <c r="D3001">
        <v>2</v>
      </c>
      <c r="E3001">
        <v>307.32000000000005</v>
      </c>
    </row>
    <row r="3002" spans="2:5" x14ac:dyDescent="0.3">
      <c r="B3002">
        <v>15375</v>
      </c>
      <c r="C3002">
        <v>690</v>
      </c>
      <c r="D3002">
        <v>1</v>
      </c>
      <c r="E3002">
        <v>60.960000000000015</v>
      </c>
    </row>
    <row r="3003" spans="2:5" x14ac:dyDescent="0.3">
      <c r="B3003">
        <v>15376</v>
      </c>
      <c r="C3003">
        <v>40</v>
      </c>
      <c r="D3003">
        <v>3</v>
      </c>
      <c r="E3003">
        <v>1233.359999999999</v>
      </c>
    </row>
    <row r="3004" spans="2:5" x14ac:dyDescent="0.3">
      <c r="B3004">
        <v>15377</v>
      </c>
      <c r="C3004">
        <v>382</v>
      </c>
      <c r="D3004">
        <v>4</v>
      </c>
      <c r="E3004">
        <v>1211.75</v>
      </c>
    </row>
    <row r="3005" spans="2:5" x14ac:dyDescent="0.3">
      <c r="B3005">
        <v>15378</v>
      </c>
      <c r="C3005">
        <v>462</v>
      </c>
      <c r="D3005">
        <v>2</v>
      </c>
      <c r="E3005">
        <v>246.5</v>
      </c>
    </row>
    <row r="3006" spans="2:5" x14ac:dyDescent="0.3">
      <c r="B3006">
        <v>15379</v>
      </c>
      <c r="C3006">
        <v>169</v>
      </c>
      <c r="D3006">
        <v>8</v>
      </c>
      <c r="E3006">
        <v>4877.8400000000065</v>
      </c>
    </row>
    <row r="3007" spans="2:5" x14ac:dyDescent="0.3">
      <c r="B3007">
        <v>15380</v>
      </c>
      <c r="C3007">
        <v>8</v>
      </c>
      <c r="D3007">
        <v>11</v>
      </c>
      <c r="E3007">
        <v>3479.0599999999981</v>
      </c>
    </row>
    <row r="3008" spans="2:5" x14ac:dyDescent="0.3">
      <c r="B3008">
        <v>15381</v>
      </c>
      <c r="C3008">
        <v>213</v>
      </c>
      <c r="D3008">
        <v>5</v>
      </c>
      <c r="E3008">
        <v>1890.57</v>
      </c>
    </row>
    <row r="3009" spans="2:5" x14ac:dyDescent="0.3">
      <c r="B3009">
        <v>15382</v>
      </c>
      <c r="C3009">
        <v>14</v>
      </c>
      <c r="D3009">
        <v>12</v>
      </c>
      <c r="E3009">
        <v>13733.54999999989</v>
      </c>
    </row>
    <row r="3010" spans="2:5" x14ac:dyDescent="0.3">
      <c r="B3010">
        <v>15384</v>
      </c>
      <c r="C3010">
        <v>169</v>
      </c>
      <c r="D3010">
        <v>4</v>
      </c>
      <c r="E3010">
        <v>2027.790000000002</v>
      </c>
    </row>
    <row r="3011" spans="2:5" x14ac:dyDescent="0.3">
      <c r="B3011">
        <v>15385</v>
      </c>
      <c r="C3011">
        <v>40</v>
      </c>
      <c r="D3011">
        <v>3</v>
      </c>
      <c r="E3011">
        <v>942.08000000000038</v>
      </c>
    </row>
    <row r="3012" spans="2:5" x14ac:dyDescent="0.3">
      <c r="B3012">
        <v>15386</v>
      </c>
      <c r="C3012">
        <v>186</v>
      </c>
      <c r="D3012">
        <v>1</v>
      </c>
      <c r="E3012">
        <v>394.13999999999987</v>
      </c>
    </row>
    <row r="3013" spans="2:5" x14ac:dyDescent="0.3">
      <c r="B3013">
        <v>15387</v>
      </c>
      <c r="C3013">
        <v>492</v>
      </c>
      <c r="D3013">
        <v>1</v>
      </c>
      <c r="E3013">
        <v>468.64999999999975</v>
      </c>
    </row>
    <row r="3014" spans="2:5" x14ac:dyDescent="0.3">
      <c r="B3014">
        <v>15388</v>
      </c>
      <c r="C3014">
        <v>270</v>
      </c>
      <c r="D3014">
        <v>1</v>
      </c>
      <c r="E3014">
        <v>140.54</v>
      </c>
    </row>
    <row r="3015" spans="2:5" x14ac:dyDescent="0.3">
      <c r="B3015">
        <v>15389</v>
      </c>
      <c r="C3015">
        <v>172</v>
      </c>
      <c r="D3015">
        <v>5</v>
      </c>
      <c r="E3015">
        <v>2733.7999999999997</v>
      </c>
    </row>
    <row r="3016" spans="2:5" x14ac:dyDescent="0.3">
      <c r="B3016">
        <v>15390</v>
      </c>
      <c r="C3016">
        <v>396</v>
      </c>
      <c r="D3016">
        <v>2</v>
      </c>
      <c r="E3016">
        <v>1216.6600000000021</v>
      </c>
    </row>
    <row r="3017" spans="2:5" x14ac:dyDescent="0.3">
      <c r="B3017">
        <v>15391</v>
      </c>
      <c r="C3017">
        <v>584</v>
      </c>
      <c r="D3017">
        <v>1</v>
      </c>
      <c r="E3017">
        <v>289.86999999999995</v>
      </c>
    </row>
    <row r="3018" spans="2:5" x14ac:dyDescent="0.3">
      <c r="B3018">
        <v>15392</v>
      </c>
      <c r="C3018">
        <v>4</v>
      </c>
      <c r="D3018">
        <v>7</v>
      </c>
      <c r="E3018">
        <v>2911.6199999999967</v>
      </c>
    </row>
    <row r="3019" spans="2:5" x14ac:dyDescent="0.3">
      <c r="B3019">
        <v>15393</v>
      </c>
      <c r="C3019">
        <v>16</v>
      </c>
      <c r="D3019">
        <v>5</v>
      </c>
      <c r="E3019">
        <v>891.33999999999946</v>
      </c>
    </row>
    <row r="3020" spans="2:5" x14ac:dyDescent="0.3">
      <c r="B3020">
        <v>15394</v>
      </c>
      <c r="C3020">
        <v>9</v>
      </c>
      <c r="D3020">
        <v>11</v>
      </c>
      <c r="E3020">
        <v>5286.8000000000256</v>
      </c>
    </row>
    <row r="3021" spans="2:5" x14ac:dyDescent="0.3">
      <c r="B3021">
        <v>15395</v>
      </c>
      <c r="C3021">
        <v>325</v>
      </c>
      <c r="D3021">
        <v>1</v>
      </c>
      <c r="E3021">
        <v>107.45000000000002</v>
      </c>
    </row>
    <row r="3022" spans="2:5" x14ac:dyDescent="0.3">
      <c r="B3022">
        <v>15396</v>
      </c>
      <c r="C3022">
        <v>112</v>
      </c>
      <c r="D3022">
        <v>2</v>
      </c>
      <c r="E3022">
        <v>796.38000000000034</v>
      </c>
    </row>
    <row r="3023" spans="2:5" x14ac:dyDescent="0.3">
      <c r="B3023">
        <v>15397</v>
      </c>
      <c r="C3023">
        <v>289</v>
      </c>
      <c r="D3023">
        <v>1</v>
      </c>
      <c r="E3023">
        <v>94</v>
      </c>
    </row>
    <row r="3024" spans="2:5" x14ac:dyDescent="0.3">
      <c r="B3024">
        <v>15398</v>
      </c>
      <c r="C3024">
        <v>16</v>
      </c>
      <c r="D3024">
        <v>2</v>
      </c>
      <c r="E3024">
        <v>1345.5299999999991</v>
      </c>
    </row>
    <row r="3025" spans="2:5" x14ac:dyDescent="0.3">
      <c r="B3025">
        <v>15399</v>
      </c>
      <c r="C3025">
        <v>1</v>
      </c>
      <c r="D3025">
        <v>3</v>
      </c>
      <c r="E3025">
        <v>815.76999999999975</v>
      </c>
    </row>
    <row r="3026" spans="2:5" x14ac:dyDescent="0.3">
      <c r="B3026">
        <v>15400</v>
      </c>
      <c r="C3026">
        <v>92</v>
      </c>
      <c r="D3026">
        <v>8</v>
      </c>
      <c r="E3026">
        <v>1302.2999999999997</v>
      </c>
    </row>
    <row r="3027" spans="2:5" x14ac:dyDescent="0.3">
      <c r="B3027">
        <v>15401</v>
      </c>
      <c r="C3027">
        <v>452</v>
      </c>
      <c r="D3027">
        <v>2</v>
      </c>
      <c r="E3027">
        <v>216.94999999999996</v>
      </c>
    </row>
    <row r="3028" spans="2:5" x14ac:dyDescent="0.3">
      <c r="B3028">
        <v>15402</v>
      </c>
      <c r="C3028">
        <v>148</v>
      </c>
      <c r="D3028">
        <v>6</v>
      </c>
      <c r="E3028">
        <v>1830.5400000000018</v>
      </c>
    </row>
    <row r="3029" spans="2:5" x14ac:dyDescent="0.3">
      <c r="B3029">
        <v>15403</v>
      </c>
      <c r="C3029">
        <v>491</v>
      </c>
      <c r="D3029">
        <v>2</v>
      </c>
      <c r="E3029">
        <v>170.88</v>
      </c>
    </row>
    <row r="3030" spans="2:5" x14ac:dyDescent="0.3">
      <c r="B3030">
        <v>15404</v>
      </c>
      <c r="C3030">
        <v>375</v>
      </c>
      <c r="D3030">
        <v>1</v>
      </c>
      <c r="E3030">
        <v>257.06</v>
      </c>
    </row>
    <row r="3031" spans="2:5" x14ac:dyDescent="0.3">
      <c r="B3031">
        <v>15405</v>
      </c>
      <c r="C3031">
        <v>189</v>
      </c>
      <c r="D3031">
        <v>2</v>
      </c>
      <c r="E3031">
        <v>659.84</v>
      </c>
    </row>
    <row r="3032" spans="2:5" x14ac:dyDescent="0.3">
      <c r="B3032">
        <v>15406</v>
      </c>
      <c r="C3032">
        <v>31</v>
      </c>
      <c r="D3032">
        <v>4</v>
      </c>
      <c r="E3032">
        <v>975.86999999999841</v>
      </c>
    </row>
    <row r="3033" spans="2:5" x14ac:dyDescent="0.3">
      <c r="B3033">
        <v>15407</v>
      </c>
      <c r="C3033">
        <v>33</v>
      </c>
      <c r="D3033">
        <v>4</v>
      </c>
      <c r="E3033">
        <v>1056.4400000000016</v>
      </c>
    </row>
    <row r="3034" spans="2:5" x14ac:dyDescent="0.3">
      <c r="B3034">
        <v>15408</v>
      </c>
      <c r="C3034">
        <v>264</v>
      </c>
      <c r="D3034">
        <v>1</v>
      </c>
      <c r="E3034">
        <v>267.18000000000023</v>
      </c>
    </row>
    <row r="3035" spans="2:5" x14ac:dyDescent="0.3">
      <c r="B3035">
        <v>15409</v>
      </c>
      <c r="C3035">
        <v>721</v>
      </c>
      <c r="D3035">
        <v>1</v>
      </c>
      <c r="E3035">
        <v>131.25</v>
      </c>
    </row>
    <row r="3036" spans="2:5" x14ac:dyDescent="0.3">
      <c r="B3036">
        <v>15410</v>
      </c>
      <c r="C3036">
        <v>84</v>
      </c>
      <c r="D3036">
        <v>10</v>
      </c>
      <c r="E3036">
        <v>4685.7200000000021</v>
      </c>
    </row>
    <row r="3037" spans="2:5" x14ac:dyDescent="0.3">
      <c r="B3037">
        <v>15411</v>
      </c>
      <c r="C3037">
        <v>26</v>
      </c>
      <c r="D3037">
        <v>4</v>
      </c>
      <c r="E3037">
        <v>1358.880000000001</v>
      </c>
    </row>
    <row r="3038" spans="2:5" x14ac:dyDescent="0.3">
      <c r="B3038">
        <v>15412</v>
      </c>
      <c r="C3038">
        <v>171</v>
      </c>
      <c r="D3038">
        <v>1</v>
      </c>
      <c r="E3038">
        <v>190.53</v>
      </c>
    </row>
    <row r="3039" spans="2:5" x14ac:dyDescent="0.3">
      <c r="B3039">
        <v>15413</v>
      </c>
      <c r="C3039">
        <v>691</v>
      </c>
      <c r="D3039">
        <v>5</v>
      </c>
      <c r="E3039">
        <v>6798.7200000000012</v>
      </c>
    </row>
    <row r="3040" spans="2:5" x14ac:dyDescent="0.3">
      <c r="B3040">
        <v>15414</v>
      </c>
      <c r="C3040">
        <v>9</v>
      </c>
      <c r="D3040">
        <v>3</v>
      </c>
      <c r="E3040">
        <v>774.90000000000055</v>
      </c>
    </row>
    <row r="3041" spans="2:5" x14ac:dyDescent="0.3">
      <c r="B3041">
        <v>15415</v>
      </c>
      <c r="C3041">
        <v>313</v>
      </c>
      <c r="D3041">
        <v>1</v>
      </c>
      <c r="E3041">
        <v>572.81000000000029</v>
      </c>
    </row>
    <row r="3042" spans="2:5" x14ac:dyDescent="0.3">
      <c r="B3042">
        <v>15416</v>
      </c>
      <c r="C3042">
        <v>64</v>
      </c>
      <c r="D3042">
        <v>7</v>
      </c>
      <c r="E3042">
        <v>4572.819999999977</v>
      </c>
    </row>
    <row r="3043" spans="2:5" x14ac:dyDescent="0.3">
      <c r="B3043">
        <v>15417</v>
      </c>
      <c r="C3043">
        <v>85</v>
      </c>
      <c r="D3043">
        <v>1</v>
      </c>
      <c r="E3043">
        <v>508.79999999999978</v>
      </c>
    </row>
    <row r="3044" spans="2:5" x14ac:dyDescent="0.3">
      <c r="B3044">
        <v>15418</v>
      </c>
      <c r="C3044">
        <v>425</v>
      </c>
      <c r="D3044">
        <v>2</v>
      </c>
      <c r="E3044">
        <v>452.31999999999994</v>
      </c>
    </row>
    <row r="3045" spans="2:5" x14ac:dyDescent="0.3">
      <c r="B3045">
        <v>15419</v>
      </c>
      <c r="C3045">
        <v>24</v>
      </c>
      <c r="D3045">
        <v>1</v>
      </c>
      <c r="E3045">
        <v>135.85999999999999</v>
      </c>
    </row>
    <row r="3046" spans="2:5" x14ac:dyDescent="0.3">
      <c r="B3046">
        <v>15420</v>
      </c>
      <c r="C3046">
        <v>434</v>
      </c>
      <c r="D3046">
        <v>6</v>
      </c>
      <c r="E3046">
        <v>743</v>
      </c>
    </row>
    <row r="3047" spans="2:5" x14ac:dyDescent="0.3">
      <c r="B3047">
        <v>15421</v>
      </c>
      <c r="C3047">
        <v>58</v>
      </c>
      <c r="D3047">
        <v>10</v>
      </c>
      <c r="E3047">
        <v>3805.3400000000015</v>
      </c>
    </row>
    <row r="3048" spans="2:5" x14ac:dyDescent="0.3">
      <c r="B3048">
        <v>15422</v>
      </c>
      <c r="C3048">
        <v>323</v>
      </c>
      <c r="D3048">
        <v>7</v>
      </c>
      <c r="E3048">
        <v>1619.9700000000007</v>
      </c>
    </row>
    <row r="3049" spans="2:5" x14ac:dyDescent="0.3">
      <c r="B3049">
        <v>15423</v>
      </c>
      <c r="C3049">
        <v>38</v>
      </c>
      <c r="D3049">
        <v>3</v>
      </c>
      <c r="E3049">
        <v>266.88999999999993</v>
      </c>
    </row>
    <row r="3050" spans="2:5" x14ac:dyDescent="0.3">
      <c r="B3050">
        <v>15424</v>
      </c>
      <c r="C3050">
        <v>254</v>
      </c>
      <c r="D3050">
        <v>3</v>
      </c>
      <c r="E3050">
        <v>597.78000000000009</v>
      </c>
    </row>
    <row r="3051" spans="2:5" x14ac:dyDescent="0.3">
      <c r="B3051">
        <v>15425</v>
      </c>
      <c r="C3051">
        <v>400</v>
      </c>
      <c r="D3051">
        <v>4</v>
      </c>
      <c r="E3051">
        <v>1944.5700000000049</v>
      </c>
    </row>
    <row r="3052" spans="2:5" x14ac:dyDescent="0.3">
      <c r="B3052">
        <v>15426</v>
      </c>
      <c r="C3052">
        <v>19</v>
      </c>
      <c r="D3052">
        <v>9</v>
      </c>
      <c r="E3052">
        <v>2615.3899999999835</v>
      </c>
    </row>
    <row r="3053" spans="2:5" x14ac:dyDescent="0.3">
      <c r="B3053">
        <v>15427</v>
      </c>
      <c r="C3053">
        <v>33</v>
      </c>
      <c r="D3053">
        <v>3</v>
      </c>
      <c r="E3053">
        <v>1483.1400000000012</v>
      </c>
    </row>
    <row r="3054" spans="2:5" x14ac:dyDescent="0.3">
      <c r="B3054">
        <v>15428</v>
      </c>
      <c r="C3054">
        <v>15</v>
      </c>
      <c r="D3054">
        <v>4</v>
      </c>
      <c r="E3054">
        <v>762.75000000000011</v>
      </c>
    </row>
    <row r="3055" spans="2:5" x14ac:dyDescent="0.3">
      <c r="B3055">
        <v>15429</v>
      </c>
      <c r="C3055">
        <v>26</v>
      </c>
      <c r="D3055">
        <v>2</v>
      </c>
      <c r="E3055">
        <v>397.34999999999945</v>
      </c>
    </row>
    <row r="3056" spans="2:5" x14ac:dyDescent="0.3">
      <c r="B3056">
        <v>15430</v>
      </c>
      <c r="C3056">
        <v>467</v>
      </c>
      <c r="D3056">
        <v>2</v>
      </c>
      <c r="E3056">
        <v>954.75</v>
      </c>
    </row>
    <row r="3057" spans="2:5" x14ac:dyDescent="0.3">
      <c r="B3057">
        <v>15431</v>
      </c>
      <c r="C3057">
        <v>502</v>
      </c>
      <c r="D3057">
        <v>1</v>
      </c>
      <c r="E3057">
        <v>153.24</v>
      </c>
    </row>
    <row r="3058" spans="2:5" x14ac:dyDescent="0.3">
      <c r="B3058">
        <v>15432</v>
      </c>
      <c r="C3058">
        <v>23</v>
      </c>
      <c r="D3058">
        <v>2</v>
      </c>
      <c r="E3058">
        <v>320.7600000000001</v>
      </c>
    </row>
    <row r="3059" spans="2:5" x14ac:dyDescent="0.3">
      <c r="B3059">
        <v>15433</v>
      </c>
      <c r="C3059">
        <v>213</v>
      </c>
      <c r="D3059">
        <v>2</v>
      </c>
      <c r="E3059">
        <v>533.29999999999961</v>
      </c>
    </row>
    <row r="3060" spans="2:5" x14ac:dyDescent="0.3">
      <c r="B3060">
        <v>15434</v>
      </c>
      <c r="C3060">
        <v>8</v>
      </c>
      <c r="D3060">
        <v>11</v>
      </c>
      <c r="E3060">
        <v>2567.0599999999981</v>
      </c>
    </row>
    <row r="3061" spans="2:5" x14ac:dyDescent="0.3">
      <c r="B3061">
        <v>15435</v>
      </c>
      <c r="C3061">
        <v>22</v>
      </c>
      <c r="D3061">
        <v>1</v>
      </c>
      <c r="E3061">
        <v>149.29</v>
      </c>
    </row>
    <row r="3062" spans="2:5" x14ac:dyDescent="0.3">
      <c r="B3062">
        <v>15436</v>
      </c>
      <c r="C3062">
        <v>12</v>
      </c>
      <c r="D3062">
        <v>3</v>
      </c>
      <c r="E3062">
        <v>1122.5300000000075</v>
      </c>
    </row>
    <row r="3063" spans="2:5" x14ac:dyDescent="0.3">
      <c r="B3063">
        <v>15437</v>
      </c>
      <c r="C3063">
        <v>262</v>
      </c>
      <c r="D3063">
        <v>2</v>
      </c>
      <c r="E3063">
        <v>393.45000000000039</v>
      </c>
    </row>
    <row r="3064" spans="2:5" x14ac:dyDescent="0.3">
      <c r="B3064">
        <v>15438</v>
      </c>
      <c r="C3064">
        <v>131</v>
      </c>
      <c r="D3064">
        <v>1</v>
      </c>
      <c r="E3064">
        <v>156.57999999999996</v>
      </c>
    </row>
    <row r="3065" spans="2:5" x14ac:dyDescent="0.3">
      <c r="B3065">
        <v>15439</v>
      </c>
      <c r="C3065">
        <v>404</v>
      </c>
      <c r="D3065">
        <v>4</v>
      </c>
      <c r="E3065">
        <v>1269.0500000000013</v>
      </c>
    </row>
    <row r="3066" spans="2:5" x14ac:dyDescent="0.3">
      <c r="B3066">
        <v>15440</v>
      </c>
      <c r="C3066">
        <v>54</v>
      </c>
      <c r="D3066">
        <v>3</v>
      </c>
      <c r="E3066">
        <v>383.68000000000023</v>
      </c>
    </row>
    <row r="3067" spans="2:5" x14ac:dyDescent="0.3">
      <c r="B3067">
        <v>15441</v>
      </c>
      <c r="C3067">
        <v>396</v>
      </c>
      <c r="D3067">
        <v>3</v>
      </c>
      <c r="E3067">
        <v>1254.2099999999998</v>
      </c>
    </row>
    <row r="3068" spans="2:5" x14ac:dyDescent="0.3">
      <c r="B3068">
        <v>15442</v>
      </c>
      <c r="C3068">
        <v>248</v>
      </c>
      <c r="D3068">
        <v>1</v>
      </c>
      <c r="E3068">
        <v>594</v>
      </c>
    </row>
    <row r="3069" spans="2:5" x14ac:dyDescent="0.3">
      <c r="B3069">
        <v>15443</v>
      </c>
      <c r="C3069">
        <v>1</v>
      </c>
      <c r="D3069">
        <v>14</v>
      </c>
      <c r="E3069">
        <v>5175.9300000000512</v>
      </c>
    </row>
    <row r="3070" spans="2:5" x14ac:dyDescent="0.3">
      <c r="B3070">
        <v>15444</v>
      </c>
      <c r="C3070">
        <v>9</v>
      </c>
      <c r="D3070">
        <v>2</v>
      </c>
      <c r="E3070">
        <v>1418.2600000000043</v>
      </c>
    </row>
    <row r="3071" spans="2:5" x14ac:dyDescent="0.3">
      <c r="B3071">
        <v>15445</v>
      </c>
      <c r="C3071">
        <v>264</v>
      </c>
      <c r="D3071">
        <v>2</v>
      </c>
      <c r="E3071">
        <v>284.5</v>
      </c>
    </row>
    <row r="3072" spans="2:5" x14ac:dyDescent="0.3">
      <c r="B3072">
        <v>15446</v>
      </c>
      <c r="C3072">
        <v>376</v>
      </c>
      <c r="D3072">
        <v>3</v>
      </c>
      <c r="E3072">
        <v>406.94999999999959</v>
      </c>
    </row>
    <row r="3073" spans="2:5" x14ac:dyDescent="0.3">
      <c r="B3073">
        <v>15447</v>
      </c>
      <c r="C3073">
        <v>330</v>
      </c>
      <c r="D3073">
        <v>5</v>
      </c>
      <c r="E3073">
        <v>492.87999999999971</v>
      </c>
    </row>
    <row r="3074" spans="2:5" x14ac:dyDescent="0.3">
      <c r="B3074">
        <v>15448</v>
      </c>
      <c r="C3074">
        <v>312</v>
      </c>
      <c r="D3074">
        <v>2</v>
      </c>
      <c r="E3074">
        <v>788.81000000000006</v>
      </c>
    </row>
    <row r="3075" spans="2:5" x14ac:dyDescent="0.3">
      <c r="B3075">
        <v>15449</v>
      </c>
      <c r="C3075">
        <v>26</v>
      </c>
      <c r="D3075">
        <v>3</v>
      </c>
      <c r="E3075">
        <v>974.51999999999873</v>
      </c>
    </row>
    <row r="3076" spans="2:5" x14ac:dyDescent="0.3">
      <c r="B3076">
        <v>15450</v>
      </c>
      <c r="C3076">
        <v>30</v>
      </c>
      <c r="D3076">
        <v>1</v>
      </c>
      <c r="E3076">
        <v>429.84000000000003</v>
      </c>
    </row>
    <row r="3077" spans="2:5" x14ac:dyDescent="0.3">
      <c r="B3077">
        <v>15451</v>
      </c>
      <c r="C3077">
        <v>434</v>
      </c>
      <c r="D3077">
        <v>2</v>
      </c>
      <c r="E3077">
        <v>233.20999999999964</v>
      </c>
    </row>
    <row r="3078" spans="2:5" x14ac:dyDescent="0.3">
      <c r="B3078">
        <v>15452</v>
      </c>
      <c r="C3078">
        <v>29</v>
      </c>
      <c r="D3078">
        <v>6</v>
      </c>
      <c r="E3078">
        <v>1799.1099999999913</v>
      </c>
    </row>
    <row r="3079" spans="2:5" x14ac:dyDescent="0.3">
      <c r="B3079">
        <v>15453</v>
      </c>
      <c r="C3079">
        <v>1</v>
      </c>
      <c r="D3079">
        <v>7</v>
      </c>
      <c r="E3079">
        <v>1388.3699999999958</v>
      </c>
    </row>
    <row r="3080" spans="2:5" x14ac:dyDescent="0.3">
      <c r="B3080">
        <v>15454</v>
      </c>
      <c r="C3080">
        <v>362</v>
      </c>
      <c r="D3080">
        <v>2</v>
      </c>
      <c r="E3080">
        <v>307.69000000000005</v>
      </c>
    </row>
    <row r="3081" spans="2:5" x14ac:dyDescent="0.3">
      <c r="B3081">
        <v>15455</v>
      </c>
      <c r="C3081">
        <v>597</v>
      </c>
      <c r="D3081">
        <v>1</v>
      </c>
      <c r="E3081">
        <v>38.25</v>
      </c>
    </row>
    <row r="3082" spans="2:5" x14ac:dyDescent="0.3">
      <c r="B3082">
        <v>15456</v>
      </c>
      <c r="C3082">
        <v>283</v>
      </c>
      <c r="D3082">
        <v>10</v>
      </c>
      <c r="E3082">
        <v>2119.2700000000041</v>
      </c>
    </row>
    <row r="3083" spans="2:5" x14ac:dyDescent="0.3">
      <c r="B3083">
        <v>15457</v>
      </c>
      <c r="C3083">
        <v>262</v>
      </c>
      <c r="D3083">
        <v>1</v>
      </c>
      <c r="E3083">
        <v>237.06999999999982</v>
      </c>
    </row>
    <row r="3084" spans="2:5" x14ac:dyDescent="0.3">
      <c r="B3084">
        <v>15458</v>
      </c>
      <c r="C3084">
        <v>25</v>
      </c>
      <c r="D3084">
        <v>2</v>
      </c>
      <c r="E3084">
        <v>370.44000000000011</v>
      </c>
    </row>
    <row r="3085" spans="2:5" x14ac:dyDescent="0.3">
      <c r="B3085">
        <v>15459</v>
      </c>
      <c r="C3085">
        <v>417</v>
      </c>
      <c r="D3085">
        <v>2</v>
      </c>
      <c r="E3085">
        <v>202.82999999999998</v>
      </c>
    </row>
    <row r="3086" spans="2:5" x14ac:dyDescent="0.3">
      <c r="B3086">
        <v>15460</v>
      </c>
      <c r="C3086">
        <v>354</v>
      </c>
      <c r="D3086">
        <v>1</v>
      </c>
      <c r="E3086">
        <v>216.7600000000001</v>
      </c>
    </row>
    <row r="3087" spans="2:5" x14ac:dyDescent="0.3">
      <c r="B3087">
        <v>15461</v>
      </c>
      <c r="C3087">
        <v>460</v>
      </c>
      <c r="D3087">
        <v>2</v>
      </c>
      <c r="E3087">
        <v>429.7</v>
      </c>
    </row>
    <row r="3088" spans="2:5" x14ac:dyDescent="0.3">
      <c r="B3088">
        <v>15462</v>
      </c>
      <c r="C3088">
        <v>94</v>
      </c>
      <c r="D3088">
        <v>4</v>
      </c>
      <c r="E3088">
        <v>737.0499999999995</v>
      </c>
    </row>
    <row r="3089" spans="2:5" x14ac:dyDescent="0.3">
      <c r="B3089">
        <v>15463</v>
      </c>
      <c r="C3089">
        <v>29</v>
      </c>
      <c r="D3089">
        <v>1</v>
      </c>
      <c r="E3089">
        <v>126.14</v>
      </c>
    </row>
    <row r="3090" spans="2:5" x14ac:dyDescent="0.3">
      <c r="B3090">
        <v>15464</v>
      </c>
      <c r="C3090">
        <v>338</v>
      </c>
      <c r="D3090">
        <v>1</v>
      </c>
      <c r="E3090">
        <v>1048.8500000000029</v>
      </c>
    </row>
    <row r="3091" spans="2:5" x14ac:dyDescent="0.3">
      <c r="B3091">
        <v>15465</v>
      </c>
      <c r="C3091">
        <v>19</v>
      </c>
      <c r="D3091">
        <v>32</v>
      </c>
      <c r="E3091">
        <v>12655.649999999941</v>
      </c>
    </row>
    <row r="3092" spans="2:5" x14ac:dyDescent="0.3">
      <c r="B3092">
        <v>15466</v>
      </c>
      <c r="C3092">
        <v>85</v>
      </c>
      <c r="D3092">
        <v>4</v>
      </c>
      <c r="E3092">
        <v>1571.0100000000057</v>
      </c>
    </row>
    <row r="3093" spans="2:5" x14ac:dyDescent="0.3">
      <c r="B3093">
        <v>15467</v>
      </c>
      <c r="C3093">
        <v>9</v>
      </c>
      <c r="D3093">
        <v>3</v>
      </c>
      <c r="E3093">
        <v>524.88000000000022</v>
      </c>
    </row>
    <row r="3094" spans="2:5" x14ac:dyDescent="0.3">
      <c r="B3094">
        <v>15468</v>
      </c>
      <c r="C3094">
        <v>51</v>
      </c>
      <c r="D3094">
        <v>3</v>
      </c>
      <c r="E3094">
        <v>1430.4799999999991</v>
      </c>
    </row>
    <row r="3095" spans="2:5" x14ac:dyDescent="0.3">
      <c r="B3095">
        <v>15469</v>
      </c>
      <c r="C3095">
        <v>50</v>
      </c>
      <c r="D3095">
        <v>3</v>
      </c>
      <c r="E3095">
        <v>874.25000000000011</v>
      </c>
    </row>
    <row r="3096" spans="2:5" x14ac:dyDescent="0.3">
      <c r="B3096">
        <v>15470</v>
      </c>
      <c r="C3096">
        <v>575</v>
      </c>
      <c r="D3096">
        <v>1</v>
      </c>
      <c r="E3096">
        <v>63.419999999999995</v>
      </c>
    </row>
    <row r="3097" spans="2:5" x14ac:dyDescent="0.3">
      <c r="B3097">
        <v>15471</v>
      </c>
      <c r="C3097">
        <v>2</v>
      </c>
      <c r="D3097">
        <v>3</v>
      </c>
      <c r="E3097">
        <v>1316.5599999999981</v>
      </c>
    </row>
    <row r="3098" spans="2:5" x14ac:dyDescent="0.3">
      <c r="B3098">
        <v>15472</v>
      </c>
      <c r="C3098">
        <v>113</v>
      </c>
      <c r="D3098">
        <v>1</v>
      </c>
      <c r="E3098">
        <v>371.56000000000046</v>
      </c>
    </row>
    <row r="3099" spans="2:5" x14ac:dyDescent="0.3">
      <c r="B3099">
        <v>15473</v>
      </c>
      <c r="C3099">
        <v>14</v>
      </c>
      <c r="D3099">
        <v>8</v>
      </c>
      <c r="E3099">
        <v>2046</v>
      </c>
    </row>
    <row r="3100" spans="2:5" x14ac:dyDescent="0.3">
      <c r="B3100">
        <v>15474</v>
      </c>
      <c r="C3100">
        <v>595</v>
      </c>
      <c r="D3100">
        <v>1</v>
      </c>
      <c r="E3100">
        <v>163.09999999999997</v>
      </c>
    </row>
    <row r="3101" spans="2:5" x14ac:dyDescent="0.3">
      <c r="B3101">
        <v>15475</v>
      </c>
      <c r="C3101">
        <v>77</v>
      </c>
      <c r="D3101">
        <v>1</v>
      </c>
      <c r="E3101">
        <v>454.11000000000013</v>
      </c>
    </row>
    <row r="3102" spans="2:5" x14ac:dyDescent="0.3">
      <c r="B3102">
        <v>15476</v>
      </c>
      <c r="C3102">
        <v>380</v>
      </c>
      <c r="D3102">
        <v>4</v>
      </c>
      <c r="E3102">
        <v>2209.98</v>
      </c>
    </row>
    <row r="3103" spans="2:5" x14ac:dyDescent="0.3">
      <c r="B3103">
        <v>15477</v>
      </c>
      <c r="C3103">
        <v>649</v>
      </c>
      <c r="D3103">
        <v>1</v>
      </c>
      <c r="E3103">
        <v>368.4</v>
      </c>
    </row>
    <row r="3104" spans="2:5" x14ac:dyDescent="0.3">
      <c r="B3104">
        <v>15478</v>
      </c>
      <c r="C3104">
        <v>40</v>
      </c>
      <c r="D3104">
        <v>3</v>
      </c>
      <c r="E3104">
        <v>2024.9799999999982</v>
      </c>
    </row>
    <row r="3105" spans="2:5" x14ac:dyDescent="0.3">
      <c r="B3105">
        <v>15479</v>
      </c>
      <c r="C3105">
        <v>733</v>
      </c>
      <c r="D3105">
        <v>1</v>
      </c>
      <c r="E3105">
        <v>147.39999999999998</v>
      </c>
    </row>
    <row r="3106" spans="2:5" x14ac:dyDescent="0.3">
      <c r="B3106">
        <v>15480</v>
      </c>
      <c r="C3106">
        <v>116</v>
      </c>
      <c r="D3106">
        <v>5</v>
      </c>
      <c r="E3106">
        <v>6278.9999999999991</v>
      </c>
    </row>
    <row r="3107" spans="2:5" x14ac:dyDescent="0.3">
      <c r="B3107">
        <v>15481</v>
      </c>
      <c r="C3107">
        <v>401</v>
      </c>
      <c r="D3107">
        <v>1</v>
      </c>
      <c r="E3107">
        <v>1993.3399999999981</v>
      </c>
    </row>
    <row r="3108" spans="2:5" x14ac:dyDescent="0.3">
      <c r="B3108">
        <v>15482</v>
      </c>
      <c r="C3108">
        <v>15</v>
      </c>
      <c r="D3108">
        <v>19</v>
      </c>
      <c r="E3108">
        <v>14592.56000000004</v>
      </c>
    </row>
    <row r="3109" spans="2:5" x14ac:dyDescent="0.3">
      <c r="B3109">
        <v>15483</v>
      </c>
      <c r="C3109">
        <v>161</v>
      </c>
      <c r="D3109">
        <v>10</v>
      </c>
      <c r="E3109">
        <v>862.20000000000437</v>
      </c>
    </row>
    <row r="3110" spans="2:5" x14ac:dyDescent="0.3">
      <c r="B3110">
        <v>15484</v>
      </c>
      <c r="C3110">
        <v>1</v>
      </c>
      <c r="D3110">
        <v>6</v>
      </c>
      <c r="E3110">
        <v>4656</v>
      </c>
    </row>
    <row r="3111" spans="2:5" x14ac:dyDescent="0.3">
      <c r="B3111">
        <v>15485</v>
      </c>
      <c r="C3111">
        <v>30</v>
      </c>
      <c r="D3111">
        <v>7</v>
      </c>
      <c r="E3111">
        <v>5771.5100000000075</v>
      </c>
    </row>
    <row r="3112" spans="2:5" x14ac:dyDescent="0.3">
      <c r="B3112">
        <v>15486</v>
      </c>
      <c r="C3112">
        <v>527</v>
      </c>
      <c r="D3112">
        <v>1</v>
      </c>
      <c r="E3112">
        <v>102</v>
      </c>
    </row>
    <row r="3113" spans="2:5" x14ac:dyDescent="0.3">
      <c r="B3113">
        <v>15487</v>
      </c>
      <c r="C3113">
        <v>679</v>
      </c>
      <c r="D3113">
        <v>1</v>
      </c>
      <c r="E3113">
        <v>231.32000000000008</v>
      </c>
    </row>
    <row r="3114" spans="2:5" x14ac:dyDescent="0.3">
      <c r="B3114">
        <v>15488</v>
      </c>
      <c r="C3114">
        <v>92</v>
      </c>
      <c r="D3114">
        <v>5</v>
      </c>
      <c r="E3114">
        <v>431.92</v>
      </c>
    </row>
    <row r="3115" spans="2:5" x14ac:dyDescent="0.3">
      <c r="B3115">
        <v>15489</v>
      </c>
      <c r="C3115">
        <v>22</v>
      </c>
      <c r="D3115">
        <v>8</v>
      </c>
      <c r="E3115">
        <v>2419.6099999999933</v>
      </c>
    </row>
    <row r="3116" spans="2:5" x14ac:dyDescent="0.3">
      <c r="B3116">
        <v>15490</v>
      </c>
      <c r="C3116">
        <v>430</v>
      </c>
      <c r="D3116">
        <v>1</v>
      </c>
      <c r="E3116">
        <v>217.60000000000008</v>
      </c>
    </row>
    <row r="3117" spans="2:5" x14ac:dyDescent="0.3">
      <c r="B3117">
        <v>15491</v>
      </c>
      <c r="C3117">
        <v>95</v>
      </c>
      <c r="D3117">
        <v>6</v>
      </c>
      <c r="E3117">
        <v>3100.0900000000101</v>
      </c>
    </row>
    <row r="3118" spans="2:5" x14ac:dyDescent="0.3">
      <c r="B3118">
        <v>15492</v>
      </c>
      <c r="C3118">
        <v>28</v>
      </c>
      <c r="D3118">
        <v>2</v>
      </c>
      <c r="E3118">
        <v>659.45999999999947</v>
      </c>
    </row>
    <row r="3119" spans="2:5" x14ac:dyDescent="0.3">
      <c r="B3119">
        <v>15493</v>
      </c>
      <c r="C3119">
        <v>32</v>
      </c>
      <c r="D3119">
        <v>9</v>
      </c>
      <c r="E3119">
        <v>4314.9799999999896</v>
      </c>
    </row>
    <row r="3120" spans="2:5" x14ac:dyDescent="0.3">
      <c r="B3120">
        <v>15494</v>
      </c>
      <c r="C3120">
        <v>21</v>
      </c>
      <c r="D3120">
        <v>5</v>
      </c>
      <c r="E3120">
        <v>3780.0500000000261</v>
      </c>
    </row>
    <row r="3121" spans="2:5" x14ac:dyDescent="0.3">
      <c r="B3121">
        <v>15495</v>
      </c>
      <c r="C3121">
        <v>379</v>
      </c>
      <c r="D3121">
        <v>1</v>
      </c>
      <c r="E3121">
        <v>246.5</v>
      </c>
    </row>
    <row r="3122" spans="2:5" x14ac:dyDescent="0.3">
      <c r="B3122">
        <v>15496</v>
      </c>
      <c r="C3122">
        <v>631</v>
      </c>
      <c r="D3122">
        <v>1</v>
      </c>
      <c r="E3122">
        <v>146.13999999999999</v>
      </c>
    </row>
    <row r="3123" spans="2:5" x14ac:dyDescent="0.3">
      <c r="B3123">
        <v>15497</v>
      </c>
      <c r="C3123">
        <v>17</v>
      </c>
      <c r="D3123">
        <v>9</v>
      </c>
      <c r="E3123">
        <v>8657.3900000000085</v>
      </c>
    </row>
    <row r="3124" spans="2:5" x14ac:dyDescent="0.3">
      <c r="B3124">
        <v>15498</v>
      </c>
      <c r="C3124">
        <v>2</v>
      </c>
      <c r="D3124">
        <v>44</v>
      </c>
      <c r="E3124">
        <v>26039.579999999431</v>
      </c>
    </row>
    <row r="3125" spans="2:5" x14ac:dyDescent="0.3">
      <c r="B3125">
        <v>15499</v>
      </c>
      <c r="C3125">
        <v>723</v>
      </c>
      <c r="D3125">
        <v>1</v>
      </c>
      <c r="E3125">
        <v>161.60000000000014</v>
      </c>
    </row>
    <row r="3126" spans="2:5" x14ac:dyDescent="0.3">
      <c r="B3126">
        <v>15500</v>
      </c>
      <c r="C3126">
        <v>8</v>
      </c>
      <c r="D3126">
        <v>4</v>
      </c>
      <c r="E3126">
        <v>1131.559999999999</v>
      </c>
    </row>
    <row r="3127" spans="2:5" x14ac:dyDescent="0.3">
      <c r="B3127">
        <v>15501</v>
      </c>
      <c r="C3127">
        <v>404</v>
      </c>
      <c r="D3127">
        <v>2</v>
      </c>
      <c r="E3127">
        <v>402.50000000000006</v>
      </c>
    </row>
    <row r="3128" spans="2:5" x14ac:dyDescent="0.3">
      <c r="B3128">
        <v>15502</v>
      </c>
      <c r="C3128">
        <v>15</v>
      </c>
      <c r="D3128">
        <v>14</v>
      </c>
      <c r="E3128">
        <v>13993.470000000034</v>
      </c>
    </row>
    <row r="3129" spans="2:5" x14ac:dyDescent="0.3">
      <c r="B3129">
        <v>15503</v>
      </c>
      <c r="C3129">
        <v>362</v>
      </c>
      <c r="D3129">
        <v>2</v>
      </c>
      <c r="E3129">
        <v>267.15000000000055</v>
      </c>
    </row>
    <row r="3130" spans="2:5" x14ac:dyDescent="0.3">
      <c r="B3130">
        <v>15504</v>
      </c>
      <c r="C3130">
        <v>81</v>
      </c>
      <c r="D3130">
        <v>4</v>
      </c>
      <c r="E3130">
        <v>423.84999999999957</v>
      </c>
    </row>
    <row r="3131" spans="2:5" x14ac:dyDescent="0.3">
      <c r="B3131">
        <v>15505</v>
      </c>
      <c r="C3131">
        <v>52</v>
      </c>
      <c r="D3131">
        <v>5</v>
      </c>
      <c r="E3131">
        <v>3610.9600000000037</v>
      </c>
    </row>
    <row r="3132" spans="2:5" x14ac:dyDescent="0.3">
      <c r="B3132">
        <v>15506</v>
      </c>
      <c r="C3132">
        <v>22</v>
      </c>
      <c r="D3132">
        <v>6</v>
      </c>
      <c r="E3132">
        <v>2040.0300000000145</v>
      </c>
    </row>
    <row r="3133" spans="2:5" x14ac:dyDescent="0.3">
      <c r="B3133">
        <v>15507</v>
      </c>
      <c r="C3133">
        <v>171</v>
      </c>
      <c r="D3133">
        <v>1</v>
      </c>
      <c r="E3133">
        <v>492.36000000000053</v>
      </c>
    </row>
    <row r="3134" spans="2:5" x14ac:dyDescent="0.3">
      <c r="B3134">
        <v>15508</v>
      </c>
      <c r="C3134">
        <v>189</v>
      </c>
      <c r="D3134">
        <v>6</v>
      </c>
      <c r="E3134">
        <v>1000.2700000000001</v>
      </c>
    </row>
    <row r="3135" spans="2:5" x14ac:dyDescent="0.3">
      <c r="B3135">
        <v>15509</v>
      </c>
      <c r="C3135">
        <v>380</v>
      </c>
      <c r="D3135">
        <v>1</v>
      </c>
      <c r="E3135">
        <v>166.51000000000013</v>
      </c>
    </row>
    <row r="3136" spans="2:5" x14ac:dyDescent="0.3">
      <c r="B3136">
        <v>15510</v>
      </c>
      <c r="C3136">
        <v>330</v>
      </c>
      <c r="D3136">
        <v>1</v>
      </c>
      <c r="E3136">
        <v>250</v>
      </c>
    </row>
    <row r="3137" spans="2:5" x14ac:dyDescent="0.3">
      <c r="B3137">
        <v>15511</v>
      </c>
      <c r="C3137">
        <v>11</v>
      </c>
      <c r="D3137">
        <v>5</v>
      </c>
      <c r="E3137">
        <v>909.22999999999809</v>
      </c>
    </row>
    <row r="3138" spans="2:5" x14ac:dyDescent="0.3">
      <c r="B3138">
        <v>15512</v>
      </c>
      <c r="C3138">
        <v>155</v>
      </c>
      <c r="D3138">
        <v>4</v>
      </c>
      <c r="E3138">
        <v>331.58</v>
      </c>
    </row>
    <row r="3139" spans="2:5" x14ac:dyDescent="0.3">
      <c r="B3139">
        <v>15513</v>
      </c>
      <c r="C3139">
        <v>33</v>
      </c>
      <c r="D3139">
        <v>35</v>
      </c>
      <c r="E3139">
        <v>27750.550000000276</v>
      </c>
    </row>
    <row r="3140" spans="2:5" x14ac:dyDescent="0.3">
      <c r="B3140">
        <v>15514</v>
      </c>
      <c r="C3140">
        <v>12</v>
      </c>
      <c r="D3140">
        <v>18</v>
      </c>
      <c r="E3140">
        <v>6598.5500000000175</v>
      </c>
    </row>
    <row r="3141" spans="2:5" x14ac:dyDescent="0.3">
      <c r="B3141">
        <v>15515</v>
      </c>
      <c r="C3141">
        <v>387</v>
      </c>
      <c r="D3141">
        <v>1</v>
      </c>
      <c r="E3141">
        <v>171.80999999999997</v>
      </c>
    </row>
    <row r="3142" spans="2:5" x14ac:dyDescent="0.3">
      <c r="B3142">
        <v>15516</v>
      </c>
      <c r="C3142">
        <v>44</v>
      </c>
      <c r="D3142">
        <v>3</v>
      </c>
      <c r="E3142">
        <v>62.429999999999978</v>
      </c>
    </row>
    <row r="3143" spans="2:5" x14ac:dyDescent="0.3">
      <c r="B3143">
        <v>15517</v>
      </c>
      <c r="C3143">
        <v>233</v>
      </c>
      <c r="D3143">
        <v>1</v>
      </c>
      <c r="E3143">
        <v>267.02999999999997</v>
      </c>
    </row>
    <row r="3144" spans="2:5" x14ac:dyDescent="0.3">
      <c r="B3144">
        <v>15518</v>
      </c>
      <c r="C3144">
        <v>64</v>
      </c>
      <c r="D3144">
        <v>15</v>
      </c>
      <c r="E3144">
        <v>4218.9399999999596</v>
      </c>
    </row>
    <row r="3145" spans="2:5" x14ac:dyDescent="0.3">
      <c r="B3145">
        <v>15519</v>
      </c>
      <c r="C3145">
        <v>383</v>
      </c>
      <c r="D3145">
        <v>2</v>
      </c>
      <c r="E3145">
        <v>344.61000000000013</v>
      </c>
    </row>
    <row r="3146" spans="2:5" x14ac:dyDescent="0.3">
      <c r="B3146">
        <v>15520</v>
      </c>
      <c r="C3146">
        <v>1</v>
      </c>
      <c r="D3146">
        <v>1</v>
      </c>
      <c r="E3146">
        <v>343.5</v>
      </c>
    </row>
    <row r="3147" spans="2:5" x14ac:dyDescent="0.3">
      <c r="B3147">
        <v>15521</v>
      </c>
      <c r="C3147">
        <v>40</v>
      </c>
      <c r="D3147">
        <v>16</v>
      </c>
      <c r="E3147">
        <v>7106.6899999999559</v>
      </c>
    </row>
    <row r="3148" spans="2:5" x14ac:dyDescent="0.3">
      <c r="B3148">
        <v>15522</v>
      </c>
      <c r="C3148">
        <v>32</v>
      </c>
      <c r="D3148">
        <v>2</v>
      </c>
      <c r="E3148">
        <v>398.84000000000009</v>
      </c>
    </row>
    <row r="3149" spans="2:5" x14ac:dyDescent="0.3">
      <c r="B3149">
        <v>15523</v>
      </c>
      <c r="C3149">
        <v>84</v>
      </c>
      <c r="D3149">
        <v>16</v>
      </c>
      <c r="E3149">
        <v>17359.9900000001</v>
      </c>
    </row>
    <row r="3150" spans="2:5" x14ac:dyDescent="0.3">
      <c r="B3150">
        <v>15524</v>
      </c>
      <c r="C3150">
        <v>24</v>
      </c>
      <c r="D3150">
        <v>2</v>
      </c>
      <c r="E3150">
        <v>591.4</v>
      </c>
    </row>
    <row r="3151" spans="2:5" x14ac:dyDescent="0.3">
      <c r="B3151">
        <v>15525</v>
      </c>
      <c r="C3151">
        <v>2</v>
      </c>
      <c r="D3151">
        <v>4</v>
      </c>
      <c r="E3151">
        <v>1295.700000000006</v>
      </c>
    </row>
    <row r="3152" spans="2:5" x14ac:dyDescent="0.3">
      <c r="B3152">
        <v>15526</v>
      </c>
      <c r="C3152">
        <v>33</v>
      </c>
      <c r="D3152">
        <v>2</v>
      </c>
      <c r="E3152">
        <v>148.43999999999997</v>
      </c>
    </row>
    <row r="3153" spans="2:5" x14ac:dyDescent="0.3">
      <c r="B3153">
        <v>15527</v>
      </c>
      <c r="C3153">
        <v>18</v>
      </c>
      <c r="D3153">
        <v>23</v>
      </c>
      <c r="E3153">
        <v>5575.639999999963</v>
      </c>
    </row>
    <row r="3154" spans="2:5" x14ac:dyDescent="0.3">
      <c r="B3154">
        <v>15528</v>
      </c>
      <c r="C3154">
        <v>254</v>
      </c>
      <c r="D3154">
        <v>1</v>
      </c>
      <c r="E3154">
        <v>229.32999999999996</v>
      </c>
    </row>
    <row r="3155" spans="2:5" x14ac:dyDescent="0.3">
      <c r="B3155">
        <v>15529</v>
      </c>
      <c r="C3155">
        <v>22</v>
      </c>
      <c r="D3155">
        <v>12</v>
      </c>
      <c r="E3155">
        <v>5111.9500000000744</v>
      </c>
    </row>
    <row r="3156" spans="2:5" x14ac:dyDescent="0.3">
      <c r="B3156">
        <v>15530</v>
      </c>
      <c r="C3156">
        <v>21</v>
      </c>
      <c r="D3156">
        <v>5</v>
      </c>
      <c r="E3156">
        <v>1813.7200000000009</v>
      </c>
    </row>
    <row r="3157" spans="2:5" x14ac:dyDescent="0.3">
      <c r="B3157">
        <v>15531</v>
      </c>
      <c r="C3157">
        <v>8</v>
      </c>
      <c r="D3157">
        <v>2</v>
      </c>
      <c r="E3157">
        <v>2007.4400000000014</v>
      </c>
    </row>
    <row r="3158" spans="2:5" x14ac:dyDescent="0.3">
      <c r="B3158">
        <v>15532</v>
      </c>
      <c r="C3158">
        <v>25</v>
      </c>
      <c r="D3158">
        <v>10</v>
      </c>
      <c r="E3158">
        <v>3771.899999999956</v>
      </c>
    </row>
    <row r="3159" spans="2:5" x14ac:dyDescent="0.3">
      <c r="B3159">
        <v>15533</v>
      </c>
      <c r="C3159">
        <v>19</v>
      </c>
      <c r="D3159">
        <v>3</v>
      </c>
      <c r="E3159">
        <v>807.56999999999994</v>
      </c>
    </row>
    <row r="3160" spans="2:5" x14ac:dyDescent="0.3">
      <c r="B3160">
        <v>15534</v>
      </c>
      <c r="C3160">
        <v>725</v>
      </c>
      <c r="D3160">
        <v>1</v>
      </c>
      <c r="E3160">
        <v>162.25</v>
      </c>
    </row>
    <row r="3161" spans="2:5" x14ac:dyDescent="0.3">
      <c r="B3161">
        <v>15535</v>
      </c>
      <c r="C3161">
        <v>173</v>
      </c>
      <c r="D3161">
        <v>6</v>
      </c>
      <c r="E3161">
        <v>1087.8199999999972</v>
      </c>
    </row>
    <row r="3162" spans="2:5" x14ac:dyDescent="0.3">
      <c r="B3162">
        <v>15536</v>
      </c>
      <c r="C3162">
        <v>409</v>
      </c>
      <c r="D3162">
        <v>1</v>
      </c>
      <c r="E3162">
        <v>259.09000000000009</v>
      </c>
    </row>
    <row r="3163" spans="2:5" x14ac:dyDescent="0.3">
      <c r="B3163">
        <v>15537</v>
      </c>
      <c r="C3163">
        <v>163</v>
      </c>
      <c r="D3163">
        <v>1</v>
      </c>
      <c r="E3163">
        <v>110.92000000000006</v>
      </c>
    </row>
    <row r="3164" spans="2:5" x14ac:dyDescent="0.3">
      <c r="B3164">
        <v>15538</v>
      </c>
      <c r="C3164">
        <v>537</v>
      </c>
      <c r="D3164">
        <v>6</v>
      </c>
      <c r="E3164">
        <v>3358.400000000001</v>
      </c>
    </row>
    <row r="3165" spans="2:5" x14ac:dyDescent="0.3">
      <c r="B3165">
        <v>15539</v>
      </c>
      <c r="C3165">
        <v>7</v>
      </c>
      <c r="D3165">
        <v>1</v>
      </c>
      <c r="E3165">
        <v>538.46000000000015</v>
      </c>
    </row>
    <row r="3166" spans="2:5" x14ac:dyDescent="0.3">
      <c r="B3166">
        <v>15540</v>
      </c>
      <c r="C3166">
        <v>11</v>
      </c>
      <c r="D3166">
        <v>2</v>
      </c>
      <c r="E3166">
        <v>460.68000000000018</v>
      </c>
    </row>
    <row r="3167" spans="2:5" x14ac:dyDescent="0.3">
      <c r="B3167">
        <v>15541</v>
      </c>
      <c r="C3167">
        <v>114</v>
      </c>
      <c r="D3167">
        <v>1</v>
      </c>
      <c r="E3167">
        <v>85.130000000000067</v>
      </c>
    </row>
    <row r="3168" spans="2:5" x14ac:dyDescent="0.3">
      <c r="B3168">
        <v>15542</v>
      </c>
      <c r="C3168">
        <v>512</v>
      </c>
      <c r="D3168">
        <v>3</v>
      </c>
      <c r="E3168">
        <v>918.45000000000391</v>
      </c>
    </row>
    <row r="3169" spans="2:5" x14ac:dyDescent="0.3">
      <c r="B3169">
        <v>15543</v>
      </c>
      <c r="C3169">
        <v>288</v>
      </c>
      <c r="D3169">
        <v>2</v>
      </c>
      <c r="E3169">
        <v>242.84000000000012</v>
      </c>
    </row>
    <row r="3170" spans="2:5" x14ac:dyDescent="0.3">
      <c r="B3170">
        <v>15544</v>
      </c>
      <c r="C3170">
        <v>9</v>
      </c>
      <c r="D3170">
        <v>20</v>
      </c>
      <c r="E3170">
        <v>8162.4300000000467</v>
      </c>
    </row>
    <row r="3171" spans="2:5" x14ac:dyDescent="0.3">
      <c r="B3171">
        <v>15545</v>
      </c>
      <c r="C3171">
        <v>54</v>
      </c>
      <c r="D3171">
        <v>2</v>
      </c>
      <c r="E3171">
        <v>428.05000000000058</v>
      </c>
    </row>
    <row r="3172" spans="2:5" x14ac:dyDescent="0.3">
      <c r="B3172">
        <v>15546</v>
      </c>
      <c r="C3172">
        <v>606</v>
      </c>
      <c r="D3172">
        <v>2</v>
      </c>
      <c r="E3172">
        <v>1079.1000000000001</v>
      </c>
    </row>
    <row r="3173" spans="2:5" x14ac:dyDescent="0.3">
      <c r="B3173">
        <v>15547</v>
      </c>
      <c r="C3173">
        <v>7</v>
      </c>
      <c r="D3173">
        <v>26</v>
      </c>
      <c r="E3173">
        <v>10154.390000000163</v>
      </c>
    </row>
    <row r="3174" spans="2:5" x14ac:dyDescent="0.3">
      <c r="B3174">
        <v>15548</v>
      </c>
      <c r="C3174">
        <v>595</v>
      </c>
      <c r="D3174">
        <v>1</v>
      </c>
      <c r="E3174">
        <v>158.09000000000003</v>
      </c>
    </row>
    <row r="3175" spans="2:5" x14ac:dyDescent="0.3">
      <c r="B3175">
        <v>15549</v>
      </c>
      <c r="C3175">
        <v>77</v>
      </c>
      <c r="D3175">
        <v>8</v>
      </c>
      <c r="E3175">
        <v>2345.9600000000023</v>
      </c>
    </row>
    <row r="3176" spans="2:5" x14ac:dyDescent="0.3">
      <c r="B3176">
        <v>15550</v>
      </c>
      <c r="C3176">
        <v>4</v>
      </c>
      <c r="D3176">
        <v>12</v>
      </c>
      <c r="E3176">
        <v>2218.7999999999925</v>
      </c>
    </row>
    <row r="3177" spans="2:5" x14ac:dyDescent="0.3">
      <c r="B3177">
        <v>15551</v>
      </c>
      <c r="C3177">
        <v>36</v>
      </c>
      <c r="D3177">
        <v>7</v>
      </c>
      <c r="E3177">
        <v>1710.0799999999942</v>
      </c>
    </row>
    <row r="3178" spans="2:5" x14ac:dyDescent="0.3">
      <c r="B3178">
        <v>15552</v>
      </c>
      <c r="C3178">
        <v>217</v>
      </c>
      <c r="D3178">
        <v>2</v>
      </c>
      <c r="E3178">
        <v>252.52000000000018</v>
      </c>
    </row>
    <row r="3179" spans="2:5" x14ac:dyDescent="0.3">
      <c r="B3179">
        <v>15553</v>
      </c>
      <c r="C3179">
        <v>60</v>
      </c>
      <c r="D3179">
        <v>1</v>
      </c>
      <c r="E3179">
        <v>437.22999999999962</v>
      </c>
    </row>
    <row r="3180" spans="2:5" x14ac:dyDescent="0.3">
      <c r="B3180">
        <v>15554</v>
      </c>
      <c r="C3180">
        <v>277</v>
      </c>
      <c r="D3180">
        <v>1</v>
      </c>
      <c r="E3180">
        <v>217.20000000000002</v>
      </c>
    </row>
    <row r="3181" spans="2:5" x14ac:dyDescent="0.3">
      <c r="B3181">
        <v>15555</v>
      </c>
      <c r="C3181">
        <v>12</v>
      </c>
      <c r="D3181">
        <v>36</v>
      </c>
      <c r="E3181">
        <v>12112.350000000266</v>
      </c>
    </row>
    <row r="3182" spans="2:5" x14ac:dyDescent="0.3">
      <c r="B3182">
        <v>15556</v>
      </c>
      <c r="C3182">
        <v>24</v>
      </c>
      <c r="D3182">
        <v>1</v>
      </c>
      <c r="E3182">
        <v>279.77000000000021</v>
      </c>
    </row>
    <row r="3183" spans="2:5" x14ac:dyDescent="0.3">
      <c r="B3183">
        <v>15557</v>
      </c>
      <c r="C3183">
        <v>28</v>
      </c>
      <c r="D3183">
        <v>1</v>
      </c>
      <c r="E3183">
        <v>473.64999999999981</v>
      </c>
    </row>
    <row r="3184" spans="2:5" x14ac:dyDescent="0.3">
      <c r="B3184">
        <v>15558</v>
      </c>
      <c r="C3184">
        <v>639</v>
      </c>
      <c r="D3184">
        <v>1</v>
      </c>
      <c r="E3184">
        <v>214.13000000000008</v>
      </c>
    </row>
    <row r="3185" spans="2:5" x14ac:dyDescent="0.3">
      <c r="B3185">
        <v>15559</v>
      </c>
      <c r="C3185">
        <v>568</v>
      </c>
      <c r="D3185">
        <v>1</v>
      </c>
      <c r="E3185">
        <v>1109.4000000000008</v>
      </c>
    </row>
    <row r="3186" spans="2:5" x14ac:dyDescent="0.3">
      <c r="B3186">
        <v>15560</v>
      </c>
      <c r="C3186">
        <v>397</v>
      </c>
      <c r="D3186">
        <v>2</v>
      </c>
      <c r="E3186">
        <v>153.52000000000001</v>
      </c>
    </row>
    <row r="3187" spans="2:5" x14ac:dyDescent="0.3">
      <c r="B3187">
        <v>15561</v>
      </c>
      <c r="C3187">
        <v>11</v>
      </c>
      <c r="D3187">
        <v>8</v>
      </c>
      <c r="E3187">
        <v>1934.3900000000035</v>
      </c>
    </row>
    <row r="3188" spans="2:5" x14ac:dyDescent="0.3">
      <c r="B3188">
        <v>15562</v>
      </c>
      <c r="C3188">
        <v>351</v>
      </c>
      <c r="D3188">
        <v>3</v>
      </c>
      <c r="E3188">
        <v>673.38000000000068</v>
      </c>
    </row>
    <row r="3189" spans="2:5" x14ac:dyDescent="0.3">
      <c r="B3189">
        <v>15563</v>
      </c>
      <c r="C3189">
        <v>22</v>
      </c>
      <c r="D3189">
        <v>7</v>
      </c>
      <c r="E3189">
        <v>2866.9999999999995</v>
      </c>
    </row>
    <row r="3190" spans="2:5" x14ac:dyDescent="0.3">
      <c r="B3190">
        <v>15564</v>
      </c>
      <c r="C3190">
        <v>463</v>
      </c>
      <c r="D3190">
        <v>2</v>
      </c>
      <c r="E3190">
        <v>70.740000000000009</v>
      </c>
    </row>
    <row r="3191" spans="2:5" x14ac:dyDescent="0.3">
      <c r="B3191">
        <v>15565</v>
      </c>
      <c r="C3191">
        <v>50</v>
      </c>
      <c r="D3191">
        <v>2</v>
      </c>
      <c r="E3191">
        <v>173.16000000000005</v>
      </c>
    </row>
    <row r="3192" spans="2:5" x14ac:dyDescent="0.3">
      <c r="B3192">
        <v>15566</v>
      </c>
      <c r="C3192">
        <v>392</v>
      </c>
      <c r="D3192">
        <v>2</v>
      </c>
      <c r="E3192">
        <v>227.86999999999992</v>
      </c>
    </row>
    <row r="3193" spans="2:5" x14ac:dyDescent="0.3">
      <c r="B3193">
        <v>15567</v>
      </c>
      <c r="C3193">
        <v>18</v>
      </c>
      <c r="D3193">
        <v>1</v>
      </c>
      <c r="E3193">
        <v>186.01</v>
      </c>
    </row>
    <row r="3194" spans="2:5" x14ac:dyDescent="0.3">
      <c r="B3194">
        <v>15568</v>
      </c>
      <c r="C3194">
        <v>2</v>
      </c>
      <c r="D3194">
        <v>3</v>
      </c>
      <c r="E3194">
        <v>758.29000000000065</v>
      </c>
    </row>
    <row r="3195" spans="2:5" x14ac:dyDescent="0.3">
      <c r="B3195">
        <v>15569</v>
      </c>
      <c r="C3195">
        <v>103</v>
      </c>
      <c r="D3195">
        <v>10</v>
      </c>
      <c r="E3195">
        <v>3586.3499999999908</v>
      </c>
    </row>
    <row r="3196" spans="2:5" x14ac:dyDescent="0.3">
      <c r="B3196">
        <v>15570</v>
      </c>
      <c r="C3196">
        <v>7</v>
      </c>
      <c r="D3196">
        <v>25</v>
      </c>
      <c r="E3196">
        <v>9311.0400000000354</v>
      </c>
    </row>
    <row r="3197" spans="2:5" x14ac:dyDescent="0.3">
      <c r="B3197">
        <v>15571</v>
      </c>
      <c r="C3197">
        <v>11</v>
      </c>
      <c r="D3197">
        <v>14</v>
      </c>
      <c r="E3197">
        <v>4051.629999999936</v>
      </c>
    </row>
    <row r="3198" spans="2:5" x14ac:dyDescent="0.3">
      <c r="B3198">
        <v>15572</v>
      </c>
      <c r="C3198">
        <v>4</v>
      </c>
      <c r="D3198">
        <v>10</v>
      </c>
      <c r="E3198">
        <v>4068.6699999999901</v>
      </c>
    </row>
    <row r="3199" spans="2:5" x14ac:dyDescent="0.3">
      <c r="B3199">
        <v>15573</v>
      </c>
      <c r="C3199">
        <v>31</v>
      </c>
      <c r="D3199">
        <v>5</v>
      </c>
      <c r="E3199">
        <v>1207.1799999999948</v>
      </c>
    </row>
    <row r="3200" spans="2:5" x14ac:dyDescent="0.3">
      <c r="B3200">
        <v>15574</v>
      </c>
      <c r="C3200">
        <v>177</v>
      </c>
      <c r="D3200">
        <v>6</v>
      </c>
      <c r="E3200">
        <v>1518.7000000000039</v>
      </c>
    </row>
    <row r="3201" spans="2:5" x14ac:dyDescent="0.3">
      <c r="B3201">
        <v>15575</v>
      </c>
      <c r="C3201">
        <v>619</v>
      </c>
      <c r="D3201">
        <v>1</v>
      </c>
      <c r="E3201">
        <v>30.100000000000005</v>
      </c>
    </row>
    <row r="3202" spans="2:5" x14ac:dyDescent="0.3">
      <c r="B3202">
        <v>15576</v>
      </c>
      <c r="C3202">
        <v>37</v>
      </c>
      <c r="D3202">
        <v>1</v>
      </c>
      <c r="E3202">
        <v>940.66999999999905</v>
      </c>
    </row>
    <row r="3203" spans="2:5" x14ac:dyDescent="0.3">
      <c r="B3203">
        <v>15577</v>
      </c>
      <c r="C3203">
        <v>151</v>
      </c>
      <c r="D3203">
        <v>5</v>
      </c>
      <c r="E3203">
        <v>397.97999999999968</v>
      </c>
    </row>
    <row r="3204" spans="2:5" x14ac:dyDescent="0.3">
      <c r="B3204">
        <v>15578</v>
      </c>
      <c r="C3204">
        <v>162</v>
      </c>
      <c r="D3204">
        <v>1</v>
      </c>
      <c r="E3204">
        <v>127.09999999999998</v>
      </c>
    </row>
    <row r="3205" spans="2:5" x14ac:dyDescent="0.3">
      <c r="B3205">
        <v>15579</v>
      </c>
      <c r="C3205">
        <v>68</v>
      </c>
      <c r="D3205">
        <v>5</v>
      </c>
      <c r="E3205">
        <v>1302.4999999999998</v>
      </c>
    </row>
    <row r="3206" spans="2:5" x14ac:dyDescent="0.3">
      <c r="B3206">
        <v>15580</v>
      </c>
      <c r="C3206">
        <v>376</v>
      </c>
      <c r="D3206">
        <v>8</v>
      </c>
      <c r="E3206">
        <v>1381.1900000000019</v>
      </c>
    </row>
    <row r="3207" spans="2:5" x14ac:dyDescent="0.3">
      <c r="B3207">
        <v>15581</v>
      </c>
      <c r="C3207">
        <v>120</v>
      </c>
      <c r="D3207">
        <v>38</v>
      </c>
      <c r="E3207">
        <v>7794.589999999921</v>
      </c>
    </row>
    <row r="3208" spans="2:5" x14ac:dyDescent="0.3">
      <c r="B3208">
        <v>15582</v>
      </c>
      <c r="C3208">
        <v>24</v>
      </c>
      <c r="D3208">
        <v>3</v>
      </c>
      <c r="E3208">
        <v>682.91</v>
      </c>
    </row>
    <row r="3209" spans="2:5" x14ac:dyDescent="0.3">
      <c r="B3209">
        <v>15583</v>
      </c>
      <c r="C3209">
        <v>376</v>
      </c>
      <c r="D3209">
        <v>1</v>
      </c>
      <c r="E3209">
        <v>107.86000000000001</v>
      </c>
    </row>
    <row r="3210" spans="2:5" x14ac:dyDescent="0.3">
      <c r="B3210">
        <v>15584</v>
      </c>
      <c r="C3210">
        <v>23</v>
      </c>
      <c r="D3210">
        <v>6</v>
      </c>
      <c r="E3210">
        <v>1277.4999999999998</v>
      </c>
    </row>
    <row r="3211" spans="2:5" x14ac:dyDescent="0.3">
      <c r="B3211">
        <v>15585</v>
      </c>
      <c r="C3211">
        <v>176</v>
      </c>
      <c r="D3211">
        <v>1</v>
      </c>
      <c r="E3211">
        <v>455.29999999999984</v>
      </c>
    </row>
    <row r="3212" spans="2:5" x14ac:dyDescent="0.3">
      <c r="B3212">
        <v>15586</v>
      </c>
      <c r="C3212">
        <v>592</v>
      </c>
      <c r="D3212">
        <v>3</v>
      </c>
      <c r="E3212">
        <v>1139.0999999999992</v>
      </c>
    </row>
    <row r="3213" spans="2:5" x14ac:dyDescent="0.3">
      <c r="B3213">
        <v>15587</v>
      </c>
      <c r="C3213">
        <v>50</v>
      </c>
      <c r="D3213">
        <v>7</v>
      </c>
      <c r="E3213">
        <v>1522.0800000000002</v>
      </c>
    </row>
    <row r="3214" spans="2:5" x14ac:dyDescent="0.3">
      <c r="B3214">
        <v>15588</v>
      </c>
      <c r="C3214">
        <v>677</v>
      </c>
      <c r="D3214">
        <v>1</v>
      </c>
      <c r="E3214">
        <v>579.6</v>
      </c>
    </row>
    <row r="3215" spans="2:5" x14ac:dyDescent="0.3">
      <c r="B3215">
        <v>15589</v>
      </c>
      <c r="C3215">
        <v>255</v>
      </c>
      <c r="D3215">
        <v>3</v>
      </c>
      <c r="E3215">
        <v>478.5300000000002</v>
      </c>
    </row>
    <row r="3216" spans="2:5" x14ac:dyDescent="0.3">
      <c r="B3216">
        <v>15590</v>
      </c>
      <c r="C3216">
        <v>382</v>
      </c>
      <c r="D3216">
        <v>5</v>
      </c>
      <c r="E3216">
        <v>1496.6000000000024</v>
      </c>
    </row>
    <row r="3217" spans="2:5" x14ac:dyDescent="0.3">
      <c r="B3217">
        <v>15591</v>
      </c>
      <c r="C3217">
        <v>582</v>
      </c>
      <c r="D3217">
        <v>3</v>
      </c>
      <c r="E3217">
        <v>217.90000000000003</v>
      </c>
    </row>
    <row r="3218" spans="2:5" x14ac:dyDescent="0.3">
      <c r="B3218">
        <v>15592</v>
      </c>
      <c r="C3218">
        <v>46</v>
      </c>
      <c r="D3218">
        <v>1</v>
      </c>
      <c r="E3218">
        <v>388.58</v>
      </c>
    </row>
    <row r="3219" spans="2:5" x14ac:dyDescent="0.3">
      <c r="B3219">
        <v>15593</v>
      </c>
      <c r="C3219">
        <v>70</v>
      </c>
      <c r="D3219">
        <v>1</v>
      </c>
      <c r="E3219">
        <v>199.8</v>
      </c>
    </row>
    <row r="3220" spans="2:5" x14ac:dyDescent="0.3">
      <c r="B3220">
        <v>15594</v>
      </c>
      <c r="C3220">
        <v>15</v>
      </c>
      <c r="D3220">
        <v>5</v>
      </c>
      <c r="E3220">
        <v>1771.7799999999986</v>
      </c>
    </row>
    <row r="3221" spans="2:5" x14ac:dyDescent="0.3">
      <c r="B3221">
        <v>15595</v>
      </c>
      <c r="C3221">
        <v>487</v>
      </c>
      <c r="D3221">
        <v>1</v>
      </c>
      <c r="E3221">
        <v>357.6</v>
      </c>
    </row>
    <row r="3222" spans="2:5" x14ac:dyDescent="0.3">
      <c r="B3222">
        <v>15596</v>
      </c>
      <c r="C3222">
        <v>100</v>
      </c>
      <c r="D3222">
        <v>9</v>
      </c>
      <c r="E3222">
        <v>3130.0399999999922</v>
      </c>
    </row>
    <row r="3223" spans="2:5" x14ac:dyDescent="0.3">
      <c r="B3223">
        <v>15597</v>
      </c>
      <c r="C3223">
        <v>35</v>
      </c>
      <c r="D3223">
        <v>2</v>
      </c>
      <c r="E3223">
        <v>563.37000000000035</v>
      </c>
    </row>
    <row r="3224" spans="2:5" x14ac:dyDescent="0.3">
      <c r="B3224">
        <v>15598</v>
      </c>
      <c r="C3224">
        <v>53</v>
      </c>
      <c r="D3224">
        <v>2</v>
      </c>
      <c r="E3224">
        <v>548.02000000000032</v>
      </c>
    </row>
    <row r="3225" spans="2:5" x14ac:dyDescent="0.3">
      <c r="B3225">
        <v>15599</v>
      </c>
      <c r="C3225">
        <v>26</v>
      </c>
      <c r="D3225">
        <v>3</v>
      </c>
      <c r="E3225">
        <v>1250.0599999999988</v>
      </c>
    </row>
    <row r="3226" spans="2:5" x14ac:dyDescent="0.3">
      <c r="B3226">
        <v>15600</v>
      </c>
      <c r="C3226">
        <v>428</v>
      </c>
      <c r="D3226">
        <v>4</v>
      </c>
      <c r="E3226">
        <v>1199.3099999999988</v>
      </c>
    </row>
    <row r="3227" spans="2:5" x14ac:dyDescent="0.3">
      <c r="B3227">
        <v>15601</v>
      </c>
      <c r="C3227">
        <v>11</v>
      </c>
      <c r="D3227">
        <v>30</v>
      </c>
      <c r="E3227">
        <v>14960.119999999748</v>
      </c>
    </row>
    <row r="3228" spans="2:5" x14ac:dyDescent="0.3">
      <c r="B3228">
        <v>15602</v>
      </c>
      <c r="C3228">
        <v>8</v>
      </c>
      <c r="D3228">
        <v>16</v>
      </c>
      <c r="E3228">
        <v>3230.5100000000048</v>
      </c>
    </row>
    <row r="3229" spans="2:5" x14ac:dyDescent="0.3">
      <c r="B3229">
        <v>15603</v>
      </c>
      <c r="C3229">
        <v>78</v>
      </c>
      <c r="D3229">
        <v>2</v>
      </c>
      <c r="E3229">
        <v>88.48</v>
      </c>
    </row>
    <row r="3230" spans="2:5" x14ac:dyDescent="0.3">
      <c r="B3230">
        <v>15604</v>
      </c>
      <c r="C3230">
        <v>52</v>
      </c>
      <c r="D3230">
        <v>1</v>
      </c>
      <c r="E3230">
        <v>216.3899999999999</v>
      </c>
    </row>
    <row r="3231" spans="2:5" x14ac:dyDescent="0.3">
      <c r="B3231">
        <v>15605</v>
      </c>
      <c r="C3231">
        <v>36</v>
      </c>
      <c r="D3231">
        <v>9</v>
      </c>
      <c r="E3231">
        <v>1936.7999999999954</v>
      </c>
    </row>
    <row r="3232" spans="2:5" x14ac:dyDescent="0.3">
      <c r="B3232">
        <v>15606</v>
      </c>
      <c r="C3232">
        <v>61</v>
      </c>
      <c r="D3232">
        <v>17</v>
      </c>
      <c r="E3232">
        <v>5230.9899999999934</v>
      </c>
    </row>
    <row r="3233" spans="2:5" x14ac:dyDescent="0.3">
      <c r="B3233">
        <v>15607</v>
      </c>
      <c r="C3233">
        <v>336</v>
      </c>
      <c r="D3233">
        <v>9</v>
      </c>
      <c r="E3233">
        <v>1708.9700000000009</v>
      </c>
    </row>
    <row r="3234" spans="2:5" x14ac:dyDescent="0.3">
      <c r="B3234">
        <v>15608</v>
      </c>
      <c r="C3234">
        <v>28</v>
      </c>
      <c r="D3234">
        <v>5</v>
      </c>
      <c r="E3234">
        <v>1785.9800000000007</v>
      </c>
    </row>
    <row r="3235" spans="2:5" x14ac:dyDescent="0.3">
      <c r="B3235">
        <v>15609</v>
      </c>
      <c r="C3235">
        <v>184</v>
      </c>
      <c r="D3235">
        <v>1</v>
      </c>
      <c r="E3235">
        <v>298.48</v>
      </c>
    </row>
    <row r="3236" spans="2:5" x14ac:dyDescent="0.3">
      <c r="B3236">
        <v>15610</v>
      </c>
      <c r="C3236">
        <v>51</v>
      </c>
      <c r="D3236">
        <v>1</v>
      </c>
      <c r="E3236">
        <v>112.46</v>
      </c>
    </row>
    <row r="3237" spans="2:5" x14ac:dyDescent="0.3">
      <c r="B3237">
        <v>15611</v>
      </c>
      <c r="C3237">
        <v>9</v>
      </c>
      <c r="D3237">
        <v>26</v>
      </c>
      <c r="E3237">
        <v>2997.2800000000011</v>
      </c>
    </row>
    <row r="3238" spans="2:5" x14ac:dyDescent="0.3">
      <c r="B3238">
        <v>15612</v>
      </c>
      <c r="C3238">
        <v>36</v>
      </c>
      <c r="D3238">
        <v>2</v>
      </c>
      <c r="E3238">
        <v>195.15</v>
      </c>
    </row>
    <row r="3239" spans="2:5" x14ac:dyDescent="0.3">
      <c r="B3239">
        <v>15613</v>
      </c>
      <c r="C3239">
        <v>610</v>
      </c>
      <c r="D3239">
        <v>1</v>
      </c>
      <c r="E3239">
        <v>433.71999999999997</v>
      </c>
    </row>
    <row r="3240" spans="2:5" x14ac:dyDescent="0.3">
      <c r="B3240">
        <v>15614</v>
      </c>
      <c r="C3240">
        <v>437</v>
      </c>
      <c r="D3240">
        <v>4</v>
      </c>
      <c r="E3240">
        <v>3147.3599999999933</v>
      </c>
    </row>
    <row r="3241" spans="2:5" x14ac:dyDescent="0.3">
      <c r="B3241">
        <v>15615</v>
      </c>
      <c r="C3241">
        <v>10</v>
      </c>
      <c r="D3241">
        <v>47</v>
      </c>
      <c r="E3241">
        <v>21373.970000000103</v>
      </c>
    </row>
    <row r="3242" spans="2:5" x14ac:dyDescent="0.3">
      <c r="B3242">
        <v>15616</v>
      </c>
      <c r="C3242">
        <v>438</v>
      </c>
      <c r="D3242">
        <v>1</v>
      </c>
      <c r="E3242">
        <v>317.11000000000007</v>
      </c>
    </row>
    <row r="3243" spans="2:5" x14ac:dyDescent="0.3">
      <c r="B3243">
        <v>15617</v>
      </c>
      <c r="C3243">
        <v>396</v>
      </c>
      <c r="D3243">
        <v>3</v>
      </c>
      <c r="E3243">
        <v>828.54999999999984</v>
      </c>
    </row>
    <row r="3244" spans="2:5" x14ac:dyDescent="0.3">
      <c r="B3244">
        <v>15618</v>
      </c>
      <c r="C3244">
        <v>32</v>
      </c>
      <c r="D3244">
        <v>4</v>
      </c>
      <c r="E3244">
        <v>776.85099999999966</v>
      </c>
    </row>
    <row r="3245" spans="2:5" x14ac:dyDescent="0.3">
      <c r="B3245">
        <v>15619</v>
      </c>
      <c r="C3245">
        <v>10</v>
      </c>
      <c r="D3245">
        <v>1</v>
      </c>
      <c r="E3245">
        <v>336.40000000000003</v>
      </c>
    </row>
    <row r="3246" spans="2:5" x14ac:dyDescent="0.3">
      <c r="B3246">
        <v>15620</v>
      </c>
      <c r="C3246">
        <v>56</v>
      </c>
      <c r="D3246">
        <v>4</v>
      </c>
      <c r="E3246">
        <v>1942.3599999999933</v>
      </c>
    </row>
    <row r="3247" spans="2:5" x14ac:dyDescent="0.3">
      <c r="B3247">
        <v>15621</v>
      </c>
      <c r="C3247">
        <v>4</v>
      </c>
      <c r="D3247">
        <v>4</v>
      </c>
      <c r="E3247">
        <v>1293.0300000000002</v>
      </c>
    </row>
    <row r="3248" spans="2:5" x14ac:dyDescent="0.3">
      <c r="B3248">
        <v>15622</v>
      </c>
      <c r="C3248">
        <v>43</v>
      </c>
      <c r="D3248">
        <v>17</v>
      </c>
      <c r="E3248">
        <v>7852.6099999999869</v>
      </c>
    </row>
    <row r="3249" spans="2:5" x14ac:dyDescent="0.3">
      <c r="B3249">
        <v>15623</v>
      </c>
      <c r="C3249">
        <v>141</v>
      </c>
      <c r="D3249">
        <v>8</v>
      </c>
      <c r="E3249">
        <v>2437.0499999999952</v>
      </c>
    </row>
    <row r="3250" spans="2:5" x14ac:dyDescent="0.3">
      <c r="B3250">
        <v>15624</v>
      </c>
      <c r="C3250">
        <v>116</v>
      </c>
      <c r="D3250">
        <v>4</v>
      </c>
      <c r="E3250">
        <v>588.13000000000068</v>
      </c>
    </row>
    <row r="3251" spans="2:5" x14ac:dyDescent="0.3">
      <c r="B3251">
        <v>15625</v>
      </c>
      <c r="C3251">
        <v>103</v>
      </c>
      <c r="D3251">
        <v>9</v>
      </c>
      <c r="E3251">
        <v>3236.4000000000106</v>
      </c>
    </row>
    <row r="3252" spans="2:5" x14ac:dyDescent="0.3">
      <c r="B3252">
        <v>15626</v>
      </c>
      <c r="C3252">
        <v>74</v>
      </c>
      <c r="D3252">
        <v>3</v>
      </c>
      <c r="E3252">
        <v>1067.52</v>
      </c>
    </row>
    <row r="3253" spans="2:5" x14ac:dyDescent="0.3">
      <c r="B3253">
        <v>15627</v>
      </c>
      <c r="C3253">
        <v>457</v>
      </c>
      <c r="D3253">
        <v>2</v>
      </c>
      <c r="E3253">
        <v>566.89999999999975</v>
      </c>
    </row>
    <row r="3254" spans="2:5" x14ac:dyDescent="0.3">
      <c r="B3254">
        <v>15628</v>
      </c>
      <c r="C3254">
        <v>4</v>
      </c>
      <c r="D3254">
        <v>17</v>
      </c>
      <c r="E3254">
        <v>5652.2600000000084</v>
      </c>
    </row>
    <row r="3255" spans="2:5" x14ac:dyDescent="0.3">
      <c r="B3255">
        <v>15629</v>
      </c>
      <c r="C3255">
        <v>450</v>
      </c>
      <c r="D3255">
        <v>4</v>
      </c>
      <c r="E3255">
        <v>2240.8999999999969</v>
      </c>
    </row>
    <row r="3256" spans="2:5" x14ac:dyDescent="0.3">
      <c r="B3256">
        <v>15630</v>
      </c>
      <c r="C3256">
        <v>45</v>
      </c>
      <c r="D3256">
        <v>3</v>
      </c>
      <c r="E3256">
        <v>1481.3999999999974</v>
      </c>
    </row>
    <row r="3257" spans="2:5" x14ac:dyDescent="0.3">
      <c r="B3257">
        <v>15631</v>
      </c>
      <c r="C3257">
        <v>642</v>
      </c>
      <c r="D3257">
        <v>1</v>
      </c>
      <c r="E3257">
        <v>596.6699999999995</v>
      </c>
    </row>
    <row r="3258" spans="2:5" x14ac:dyDescent="0.3">
      <c r="B3258">
        <v>15632</v>
      </c>
      <c r="C3258">
        <v>15</v>
      </c>
      <c r="D3258">
        <v>8</v>
      </c>
      <c r="E3258">
        <v>3285.31</v>
      </c>
    </row>
    <row r="3259" spans="2:5" x14ac:dyDescent="0.3">
      <c r="B3259">
        <v>15633</v>
      </c>
      <c r="C3259">
        <v>509</v>
      </c>
      <c r="D3259">
        <v>13</v>
      </c>
      <c r="E3259">
        <v>4352.4599999999928</v>
      </c>
    </row>
    <row r="3260" spans="2:5" x14ac:dyDescent="0.3">
      <c r="B3260">
        <v>15634</v>
      </c>
      <c r="C3260">
        <v>17</v>
      </c>
      <c r="D3260">
        <v>2</v>
      </c>
      <c r="E3260">
        <v>554.6500000000002</v>
      </c>
    </row>
    <row r="3261" spans="2:5" x14ac:dyDescent="0.3">
      <c r="B3261">
        <v>15635</v>
      </c>
      <c r="C3261">
        <v>395</v>
      </c>
      <c r="D3261">
        <v>1</v>
      </c>
      <c r="E3261">
        <v>100.35</v>
      </c>
    </row>
    <row r="3262" spans="2:5" x14ac:dyDescent="0.3">
      <c r="B3262">
        <v>15636</v>
      </c>
      <c r="C3262">
        <v>89</v>
      </c>
      <c r="D3262">
        <v>4</v>
      </c>
      <c r="E3262">
        <v>1444.5800000000004</v>
      </c>
    </row>
    <row r="3263" spans="2:5" x14ac:dyDescent="0.3">
      <c r="B3263">
        <v>15637</v>
      </c>
      <c r="C3263">
        <v>52</v>
      </c>
      <c r="D3263">
        <v>5</v>
      </c>
      <c r="E3263">
        <v>797.59</v>
      </c>
    </row>
    <row r="3264" spans="2:5" x14ac:dyDescent="0.3">
      <c r="B3264">
        <v>15638</v>
      </c>
      <c r="C3264">
        <v>378</v>
      </c>
      <c r="D3264">
        <v>6</v>
      </c>
      <c r="E3264">
        <v>2265.1999999999989</v>
      </c>
    </row>
    <row r="3265" spans="2:5" x14ac:dyDescent="0.3">
      <c r="B3265">
        <v>15639</v>
      </c>
      <c r="C3265">
        <v>134</v>
      </c>
      <c r="D3265">
        <v>3</v>
      </c>
      <c r="E3265">
        <v>1065.0800000000013</v>
      </c>
    </row>
    <row r="3266" spans="2:5" x14ac:dyDescent="0.3">
      <c r="B3266">
        <v>15640</v>
      </c>
      <c r="C3266">
        <v>4</v>
      </c>
      <c r="D3266">
        <v>29</v>
      </c>
      <c r="E3266">
        <v>23957.579999999896</v>
      </c>
    </row>
    <row r="3267" spans="2:5" x14ac:dyDescent="0.3">
      <c r="B3267">
        <v>15641</v>
      </c>
      <c r="C3267">
        <v>105</v>
      </c>
      <c r="D3267">
        <v>12</v>
      </c>
      <c r="E3267">
        <v>5345.5500000000293</v>
      </c>
    </row>
    <row r="3268" spans="2:5" x14ac:dyDescent="0.3">
      <c r="B3268">
        <v>15642</v>
      </c>
      <c r="C3268">
        <v>729</v>
      </c>
      <c r="D3268">
        <v>1</v>
      </c>
      <c r="E3268">
        <v>105.78000000000002</v>
      </c>
    </row>
    <row r="3269" spans="2:5" x14ac:dyDescent="0.3">
      <c r="B3269">
        <v>15643</v>
      </c>
      <c r="C3269">
        <v>191</v>
      </c>
      <c r="D3269">
        <v>3</v>
      </c>
      <c r="E3269">
        <v>664</v>
      </c>
    </row>
    <row r="3270" spans="2:5" x14ac:dyDescent="0.3">
      <c r="B3270">
        <v>15644</v>
      </c>
      <c r="C3270">
        <v>166</v>
      </c>
      <c r="D3270">
        <v>4</v>
      </c>
      <c r="E3270">
        <v>812.99999999999989</v>
      </c>
    </row>
    <row r="3271" spans="2:5" x14ac:dyDescent="0.3">
      <c r="B3271">
        <v>15645</v>
      </c>
      <c r="C3271">
        <v>18</v>
      </c>
      <c r="D3271">
        <v>3</v>
      </c>
      <c r="E3271">
        <v>1055.1699999999987</v>
      </c>
    </row>
    <row r="3272" spans="2:5" x14ac:dyDescent="0.3">
      <c r="B3272">
        <v>15646</v>
      </c>
      <c r="C3272">
        <v>157</v>
      </c>
      <c r="D3272">
        <v>5</v>
      </c>
      <c r="E3272">
        <v>974.61000000000035</v>
      </c>
    </row>
    <row r="3273" spans="2:5" x14ac:dyDescent="0.3">
      <c r="B3273">
        <v>15647</v>
      </c>
      <c r="C3273">
        <v>415</v>
      </c>
      <c r="D3273">
        <v>1</v>
      </c>
      <c r="E3273">
        <v>169</v>
      </c>
    </row>
    <row r="3274" spans="2:5" x14ac:dyDescent="0.3">
      <c r="B3274">
        <v>15648</v>
      </c>
      <c r="C3274">
        <v>204</v>
      </c>
      <c r="D3274">
        <v>2</v>
      </c>
      <c r="E3274">
        <v>657.35000000000025</v>
      </c>
    </row>
    <row r="3275" spans="2:5" x14ac:dyDescent="0.3">
      <c r="B3275">
        <v>15649</v>
      </c>
      <c r="C3275">
        <v>336</v>
      </c>
      <c r="D3275">
        <v>4</v>
      </c>
      <c r="E3275">
        <v>2170.3499999999995</v>
      </c>
    </row>
    <row r="3276" spans="2:5" x14ac:dyDescent="0.3">
      <c r="B3276">
        <v>15650</v>
      </c>
      <c r="C3276">
        <v>521</v>
      </c>
      <c r="D3276">
        <v>2</v>
      </c>
      <c r="E3276">
        <v>553.88000000000056</v>
      </c>
    </row>
    <row r="3277" spans="2:5" x14ac:dyDescent="0.3">
      <c r="B3277">
        <v>15651</v>
      </c>
      <c r="C3277">
        <v>36</v>
      </c>
      <c r="D3277">
        <v>5</v>
      </c>
      <c r="E3277">
        <v>1259.0599999999988</v>
      </c>
    </row>
    <row r="3278" spans="2:5" x14ac:dyDescent="0.3">
      <c r="B3278">
        <v>15652</v>
      </c>
      <c r="C3278">
        <v>91</v>
      </c>
      <c r="D3278">
        <v>5</v>
      </c>
      <c r="E3278">
        <v>1420.3399999999974</v>
      </c>
    </row>
    <row r="3279" spans="2:5" x14ac:dyDescent="0.3">
      <c r="B3279">
        <v>15653</v>
      </c>
      <c r="C3279">
        <v>92</v>
      </c>
      <c r="D3279">
        <v>2</v>
      </c>
      <c r="E3279">
        <v>877.43999999999994</v>
      </c>
    </row>
    <row r="3280" spans="2:5" x14ac:dyDescent="0.3">
      <c r="B3280">
        <v>15654</v>
      </c>
      <c r="C3280">
        <v>9</v>
      </c>
      <c r="D3280">
        <v>2</v>
      </c>
      <c r="E3280">
        <v>922.53000000000009</v>
      </c>
    </row>
    <row r="3281" spans="2:5" x14ac:dyDescent="0.3">
      <c r="B3281">
        <v>15655</v>
      </c>
      <c r="C3281">
        <v>243</v>
      </c>
      <c r="D3281">
        <v>1</v>
      </c>
      <c r="E3281">
        <v>560.66999999999973</v>
      </c>
    </row>
    <row r="3282" spans="2:5" x14ac:dyDescent="0.3">
      <c r="B3282">
        <v>15656</v>
      </c>
      <c r="C3282">
        <v>45</v>
      </c>
      <c r="D3282">
        <v>4</v>
      </c>
      <c r="E3282">
        <v>748.49999999999989</v>
      </c>
    </row>
    <row r="3283" spans="2:5" x14ac:dyDescent="0.3">
      <c r="B3283">
        <v>15657</v>
      </c>
      <c r="C3283">
        <v>22</v>
      </c>
      <c r="D3283">
        <v>1</v>
      </c>
      <c r="E3283">
        <v>30</v>
      </c>
    </row>
    <row r="3284" spans="2:5" x14ac:dyDescent="0.3">
      <c r="B3284">
        <v>15658</v>
      </c>
      <c r="C3284">
        <v>190</v>
      </c>
      <c r="D3284">
        <v>8</v>
      </c>
      <c r="E3284">
        <v>2423.4699999999984</v>
      </c>
    </row>
    <row r="3285" spans="2:5" x14ac:dyDescent="0.3">
      <c r="B3285">
        <v>15659</v>
      </c>
      <c r="C3285">
        <v>43</v>
      </c>
      <c r="D3285">
        <v>3</v>
      </c>
      <c r="E3285">
        <v>532.4899999999999</v>
      </c>
    </row>
    <row r="3286" spans="2:5" x14ac:dyDescent="0.3">
      <c r="B3286">
        <v>15660</v>
      </c>
      <c r="C3286">
        <v>25</v>
      </c>
      <c r="D3286">
        <v>15</v>
      </c>
      <c r="E3286">
        <v>2812.9899999999916</v>
      </c>
    </row>
    <row r="3287" spans="2:5" x14ac:dyDescent="0.3">
      <c r="B3287">
        <v>15661</v>
      </c>
      <c r="C3287">
        <v>317</v>
      </c>
      <c r="D3287">
        <v>8</v>
      </c>
      <c r="E3287">
        <v>1215.9499999999991</v>
      </c>
    </row>
    <row r="3288" spans="2:5" x14ac:dyDescent="0.3">
      <c r="B3288">
        <v>15662</v>
      </c>
      <c r="C3288">
        <v>661</v>
      </c>
      <c r="D3288">
        <v>2</v>
      </c>
      <c r="E3288">
        <v>283.73</v>
      </c>
    </row>
    <row r="3289" spans="2:5" x14ac:dyDescent="0.3">
      <c r="B3289">
        <v>15663</v>
      </c>
      <c r="C3289">
        <v>106</v>
      </c>
      <c r="D3289">
        <v>1</v>
      </c>
      <c r="E3289">
        <v>138.14000000000001</v>
      </c>
    </row>
    <row r="3290" spans="2:5" x14ac:dyDescent="0.3">
      <c r="B3290">
        <v>15664</v>
      </c>
      <c r="C3290">
        <v>50</v>
      </c>
      <c r="D3290">
        <v>4</v>
      </c>
      <c r="E3290">
        <v>1254.0299999999991</v>
      </c>
    </row>
    <row r="3291" spans="2:5" x14ac:dyDescent="0.3">
      <c r="B3291">
        <v>15665</v>
      </c>
      <c r="C3291">
        <v>168</v>
      </c>
      <c r="D3291">
        <v>5</v>
      </c>
      <c r="E3291">
        <v>4015.1200000000067</v>
      </c>
    </row>
    <row r="3292" spans="2:5" x14ac:dyDescent="0.3">
      <c r="B3292">
        <v>15666</v>
      </c>
      <c r="C3292">
        <v>472</v>
      </c>
      <c r="D3292">
        <v>2</v>
      </c>
      <c r="E3292">
        <v>632.94000000000017</v>
      </c>
    </row>
    <row r="3293" spans="2:5" x14ac:dyDescent="0.3">
      <c r="B3293">
        <v>15667</v>
      </c>
      <c r="C3293">
        <v>39</v>
      </c>
      <c r="D3293">
        <v>1</v>
      </c>
      <c r="E3293">
        <v>301.32000000000011</v>
      </c>
    </row>
    <row r="3294" spans="2:5" x14ac:dyDescent="0.3">
      <c r="B3294">
        <v>15668</v>
      </c>
      <c r="C3294">
        <v>217</v>
      </c>
      <c r="D3294">
        <v>1</v>
      </c>
      <c r="E3294">
        <v>76.320000000000007</v>
      </c>
    </row>
    <row r="3295" spans="2:5" x14ac:dyDescent="0.3">
      <c r="B3295">
        <v>15669</v>
      </c>
      <c r="C3295">
        <v>40</v>
      </c>
      <c r="D3295">
        <v>4</v>
      </c>
      <c r="E3295">
        <v>684.34</v>
      </c>
    </row>
    <row r="3296" spans="2:5" x14ac:dyDescent="0.3">
      <c r="B3296">
        <v>15670</v>
      </c>
      <c r="C3296">
        <v>296</v>
      </c>
      <c r="D3296">
        <v>2</v>
      </c>
      <c r="E3296">
        <v>325.20000000000005</v>
      </c>
    </row>
    <row r="3297" spans="2:5" x14ac:dyDescent="0.3">
      <c r="B3297">
        <v>15671</v>
      </c>
      <c r="C3297">
        <v>18</v>
      </c>
      <c r="D3297">
        <v>7</v>
      </c>
      <c r="E3297">
        <v>2657.1300000000028</v>
      </c>
    </row>
    <row r="3298" spans="2:5" x14ac:dyDescent="0.3">
      <c r="B3298">
        <v>15672</v>
      </c>
      <c r="C3298">
        <v>725</v>
      </c>
      <c r="D3298">
        <v>1</v>
      </c>
      <c r="E3298">
        <v>45.300000000000004</v>
      </c>
    </row>
    <row r="3299" spans="2:5" x14ac:dyDescent="0.3">
      <c r="B3299">
        <v>15673</v>
      </c>
      <c r="C3299">
        <v>88</v>
      </c>
      <c r="D3299">
        <v>9</v>
      </c>
      <c r="E3299">
        <v>6414.7900000000245</v>
      </c>
    </row>
    <row r="3300" spans="2:5" x14ac:dyDescent="0.3">
      <c r="B3300">
        <v>15674</v>
      </c>
      <c r="C3300">
        <v>73</v>
      </c>
      <c r="D3300">
        <v>13</v>
      </c>
      <c r="E3300">
        <v>6948.2299999999923</v>
      </c>
    </row>
    <row r="3301" spans="2:5" x14ac:dyDescent="0.3">
      <c r="B3301">
        <v>15675</v>
      </c>
      <c r="C3301">
        <v>81</v>
      </c>
      <c r="D3301">
        <v>4</v>
      </c>
      <c r="E3301">
        <v>542.04000000000042</v>
      </c>
    </row>
    <row r="3302" spans="2:5" x14ac:dyDescent="0.3">
      <c r="B3302">
        <v>15676</v>
      </c>
      <c r="C3302">
        <v>18</v>
      </c>
      <c r="D3302">
        <v>3</v>
      </c>
      <c r="E3302">
        <v>3435.760000000007</v>
      </c>
    </row>
    <row r="3303" spans="2:5" x14ac:dyDescent="0.3">
      <c r="B3303">
        <v>15677</v>
      </c>
      <c r="C3303">
        <v>49</v>
      </c>
      <c r="D3303">
        <v>3</v>
      </c>
      <c r="E3303">
        <v>1305.6300000000008</v>
      </c>
    </row>
    <row r="3304" spans="2:5" x14ac:dyDescent="0.3">
      <c r="B3304">
        <v>15678</v>
      </c>
      <c r="C3304">
        <v>52</v>
      </c>
      <c r="D3304">
        <v>3</v>
      </c>
      <c r="E3304">
        <v>1893.8899999999951</v>
      </c>
    </row>
    <row r="3305" spans="2:5" x14ac:dyDescent="0.3">
      <c r="B3305">
        <v>15679</v>
      </c>
      <c r="C3305">
        <v>24</v>
      </c>
      <c r="D3305">
        <v>4</v>
      </c>
      <c r="E3305">
        <v>781.27999999999918</v>
      </c>
    </row>
    <row r="3306" spans="2:5" x14ac:dyDescent="0.3">
      <c r="B3306">
        <v>15680</v>
      </c>
      <c r="C3306">
        <v>9</v>
      </c>
      <c r="D3306">
        <v>10</v>
      </c>
      <c r="E3306">
        <v>4507.5799999999927</v>
      </c>
    </row>
    <row r="3307" spans="2:5" x14ac:dyDescent="0.3">
      <c r="B3307">
        <v>15681</v>
      </c>
      <c r="C3307">
        <v>25</v>
      </c>
      <c r="D3307">
        <v>14</v>
      </c>
      <c r="E3307">
        <v>2989.7000000000044</v>
      </c>
    </row>
    <row r="3308" spans="2:5" x14ac:dyDescent="0.3">
      <c r="B3308">
        <v>15682</v>
      </c>
      <c r="C3308">
        <v>599</v>
      </c>
      <c r="D3308">
        <v>2</v>
      </c>
      <c r="E3308">
        <v>318.23999999999984</v>
      </c>
    </row>
    <row r="3309" spans="2:5" x14ac:dyDescent="0.3">
      <c r="B3309">
        <v>15683</v>
      </c>
      <c r="C3309">
        <v>117</v>
      </c>
      <c r="D3309">
        <v>2</v>
      </c>
      <c r="E3309">
        <v>524.54000000000042</v>
      </c>
    </row>
    <row r="3310" spans="2:5" x14ac:dyDescent="0.3">
      <c r="B3310">
        <v>15684</v>
      </c>
      <c r="C3310">
        <v>547</v>
      </c>
      <c r="D3310">
        <v>3</v>
      </c>
      <c r="E3310">
        <v>173.95000000000002</v>
      </c>
    </row>
    <row r="3311" spans="2:5" x14ac:dyDescent="0.3">
      <c r="B3311">
        <v>15685</v>
      </c>
      <c r="C3311">
        <v>450</v>
      </c>
      <c r="D3311">
        <v>1</v>
      </c>
      <c r="E3311">
        <v>55.980000000000011</v>
      </c>
    </row>
    <row r="3312" spans="2:5" x14ac:dyDescent="0.3">
      <c r="B3312">
        <v>15686</v>
      </c>
      <c r="C3312">
        <v>420</v>
      </c>
      <c r="D3312">
        <v>1</v>
      </c>
      <c r="E3312">
        <v>90</v>
      </c>
    </row>
    <row r="3313" spans="2:5" x14ac:dyDescent="0.3">
      <c r="B3313">
        <v>15687</v>
      </c>
      <c r="C3313">
        <v>8</v>
      </c>
      <c r="D3313">
        <v>9</v>
      </c>
      <c r="E3313">
        <v>2993.099999999989</v>
      </c>
    </row>
    <row r="3314" spans="2:5" x14ac:dyDescent="0.3">
      <c r="B3314">
        <v>15688</v>
      </c>
      <c r="C3314">
        <v>418</v>
      </c>
      <c r="D3314">
        <v>1</v>
      </c>
      <c r="E3314">
        <v>190.56999999999996</v>
      </c>
    </row>
    <row r="3315" spans="2:5" x14ac:dyDescent="0.3">
      <c r="B3315">
        <v>15689</v>
      </c>
      <c r="C3315">
        <v>119</v>
      </c>
      <c r="D3315">
        <v>3</v>
      </c>
      <c r="E3315">
        <v>521.0300000000002</v>
      </c>
    </row>
    <row r="3316" spans="2:5" x14ac:dyDescent="0.3">
      <c r="B3316">
        <v>15690</v>
      </c>
      <c r="C3316">
        <v>4</v>
      </c>
      <c r="D3316">
        <v>2</v>
      </c>
      <c r="E3316">
        <v>239.76000000000013</v>
      </c>
    </row>
    <row r="3317" spans="2:5" x14ac:dyDescent="0.3">
      <c r="B3317">
        <v>15691</v>
      </c>
      <c r="C3317">
        <v>252</v>
      </c>
      <c r="D3317">
        <v>4</v>
      </c>
      <c r="E3317">
        <v>571.30000000000007</v>
      </c>
    </row>
    <row r="3318" spans="2:5" x14ac:dyDescent="0.3">
      <c r="B3318">
        <v>15692</v>
      </c>
      <c r="C3318">
        <v>28</v>
      </c>
      <c r="D3318">
        <v>1</v>
      </c>
      <c r="E3318">
        <v>191.04</v>
      </c>
    </row>
    <row r="3319" spans="2:5" x14ac:dyDescent="0.3">
      <c r="B3319">
        <v>15693</v>
      </c>
      <c r="C3319">
        <v>659</v>
      </c>
      <c r="D3319">
        <v>1</v>
      </c>
      <c r="E3319">
        <v>37.5</v>
      </c>
    </row>
    <row r="3320" spans="2:5" x14ac:dyDescent="0.3">
      <c r="B3320">
        <v>15694</v>
      </c>
      <c r="C3320">
        <v>0</v>
      </c>
      <c r="D3320">
        <v>24</v>
      </c>
      <c r="E3320">
        <v>10810.810000000001</v>
      </c>
    </row>
    <row r="3321" spans="2:5" x14ac:dyDescent="0.3">
      <c r="B3321">
        <v>15695</v>
      </c>
      <c r="C3321">
        <v>266</v>
      </c>
      <c r="D3321">
        <v>4</v>
      </c>
      <c r="E3321">
        <v>1131.0400000000002</v>
      </c>
    </row>
    <row r="3322" spans="2:5" x14ac:dyDescent="0.3">
      <c r="B3322">
        <v>15696</v>
      </c>
      <c r="C3322">
        <v>33</v>
      </c>
      <c r="D3322">
        <v>13</v>
      </c>
      <c r="E3322">
        <v>3906.5699999999829</v>
      </c>
    </row>
    <row r="3323" spans="2:5" x14ac:dyDescent="0.3">
      <c r="B3323">
        <v>15697</v>
      </c>
      <c r="C3323">
        <v>689</v>
      </c>
      <c r="D3323">
        <v>1</v>
      </c>
      <c r="E3323">
        <v>246.75</v>
      </c>
    </row>
    <row r="3324" spans="2:5" x14ac:dyDescent="0.3">
      <c r="B3324">
        <v>15698</v>
      </c>
      <c r="C3324">
        <v>624</v>
      </c>
      <c r="D3324">
        <v>1</v>
      </c>
      <c r="E3324">
        <v>46.2</v>
      </c>
    </row>
    <row r="3325" spans="2:5" x14ac:dyDescent="0.3">
      <c r="B3325">
        <v>15699</v>
      </c>
      <c r="C3325">
        <v>17</v>
      </c>
      <c r="D3325">
        <v>1</v>
      </c>
      <c r="E3325">
        <v>309.65000000000003</v>
      </c>
    </row>
    <row r="3326" spans="2:5" x14ac:dyDescent="0.3">
      <c r="B3326">
        <v>15700</v>
      </c>
      <c r="C3326">
        <v>172</v>
      </c>
      <c r="D3326">
        <v>2</v>
      </c>
      <c r="E3326">
        <v>696.68000000000018</v>
      </c>
    </row>
    <row r="3327" spans="2:5" x14ac:dyDescent="0.3">
      <c r="B3327">
        <v>15701</v>
      </c>
      <c r="C3327">
        <v>2</v>
      </c>
      <c r="D3327">
        <v>4</v>
      </c>
      <c r="E3327">
        <v>1542.1399999999983</v>
      </c>
    </row>
    <row r="3328" spans="2:5" x14ac:dyDescent="0.3">
      <c r="B3328">
        <v>15702</v>
      </c>
      <c r="C3328">
        <v>476</v>
      </c>
      <c r="D3328">
        <v>2</v>
      </c>
      <c r="E3328">
        <v>140.3899999999999</v>
      </c>
    </row>
    <row r="3329" spans="2:5" x14ac:dyDescent="0.3">
      <c r="B3329">
        <v>15703</v>
      </c>
      <c r="C3329">
        <v>264</v>
      </c>
      <c r="D3329">
        <v>1</v>
      </c>
      <c r="E3329">
        <v>211.5</v>
      </c>
    </row>
    <row r="3330" spans="2:5" x14ac:dyDescent="0.3">
      <c r="B3330">
        <v>15704</v>
      </c>
      <c r="C3330">
        <v>140</v>
      </c>
      <c r="D3330">
        <v>6</v>
      </c>
      <c r="E3330">
        <v>3817.9599999999928</v>
      </c>
    </row>
    <row r="3331" spans="2:5" x14ac:dyDescent="0.3">
      <c r="B3331">
        <v>15705</v>
      </c>
      <c r="C3331">
        <v>201</v>
      </c>
      <c r="D3331">
        <v>1</v>
      </c>
      <c r="E3331">
        <v>143.1</v>
      </c>
    </row>
    <row r="3332" spans="2:5" x14ac:dyDescent="0.3">
      <c r="B3332">
        <v>15706</v>
      </c>
      <c r="C3332">
        <v>63</v>
      </c>
      <c r="D3332">
        <v>4</v>
      </c>
      <c r="E3332">
        <v>1060.5599999999993</v>
      </c>
    </row>
    <row r="3333" spans="2:5" x14ac:dyDescent="0.3">
      <c r="B3333">
        <v>15707</v>
      </c>
      <c r="C3333">
        <v>35</v>
      </c>
      <c r="D3333">
        <v>4</v>
      </c>
      <c r="E3333">
        <v>945.5799999999964</v>
      </c>
    </row>
    <row r="3334" spans="2:5" x14ac:dyDescent="0.3">
      <c r="B3334">
        <v>15708</v>
      </c>
      <c r="C3334">
        <v>40</v>
      </c>
      <c r="D3334">
        <v>9</v>
      </c>
      <c r="E3334">
        <v>4378.7199999999766</v>
      </c>
    </row>
    <row r="3335" spans="2:5" x14ac:dyDescent="0.3">
      <c r="B3335">
        <v>15709</v>
      </c>
      <c r="C3335">
        <v>283</v>
      </c>
      <c r="D3335">
        <v>2</v>
      </c>
      <c r="E3335">
        <v>327.85000000000014</v>
      </c>
    </row>
    <row r="3336" spans="2:5" x14ac:dyDescent="0.3">
      <c r="B3336">
        <v>15710</v>
      </c>
      <c r="C3336">
        <v>417</v>
      </c>
      <c r="D3336">
        <v>1</v>
      </c>
      <c r="E3336">
        <v>898.8699999999991</v>
      </c>
    </row>
    <row r="3337" spans="2:5" x14ac:dyDescent="0.3">
      <c r="B3337">
        <v>15711</v>
      </c>
      <c r="C3337">
        <v>556</v>
      </c>
      <c r="D3337">
        <v>2</v>
      </c>
      <c r="E3337">
        <v>420.25000000000006</v>
      </c>
    </row>
    <row r="3338" spans="2:5" x14ac:dyDescent="0.3">
      <c r="B3338">
        <v>15712</v>
      </c>
      <c r="C3338">
        <v>9</v>
      </c>
      <c r="D3338">
        <v>12</v>
      </c>
      <c r="E3338">
        <v>3472.4099999999921</v>
      </c>
    </row>
    <row r="3339" spans="2:5" x14ac:dyDescent="0.3">
      <c r="B3339">
        <v>15713</v>
      </c>
      <c r="C3339">
        <v>143</v>
      </c>
      <c r="D3339">
        <v>4</v>
      </c>
      <c r="E3339">
        <v>1010.7900000000008</v>
      </c>
    </row>
    <row r="3340" spans="2:5" x14ac:dyDescent="0.3">
      <c r="B3340">
        <v>15714</v>
      </c>
      <c r="C3340">
        <v>11</v>
      </c>
      <c r="D3340">
        <v>5</v>
      </c>
      <c r="E3340">
        <v>784.81000000000017</v>
      </c>
    </row>
    <row r="3341" spans="2:5" x14ac:dyDescent="0.3">
      <c r="B3341">
        <v>15715</v>
      </c>
      <c r="C3341">
        <v>555</v>
      </c>
      <c r="D3341">
        <v>5</v>
      </c>
      <c r="E3341">
        <v>658.02000000000032</v>
      </c>
    </row>
    <row r="3342" spans="2:5" x14ac:dyDescent="0.3">
      <c r="B3342">
        <v>15716</v>
      </c>
      <c r="C3342">
        <v>145</v>
      </c>
      <c r="D3342">
        <v>11</v>
      </c>
      <c r="E3342">
        <v>3056.8099999999699</v>
      </c>
    </row>
    <row r="3343" spans="2:5" x14ac:dyDescent="0.3">
      <c r="B3343">
        <v>15717</v>
      </c>
      <c r="C3343">
        <v>234</v>
      </c>
      <c r="D3343">
        <v>5</v>
      </c>
      <c r="E3343">
        <v>607.00000000000011</v>
      </c>
    </row>
    <row r="3344" spans="2:5" x14ac:dyDescent="0.3">
      <c r="B3344">
        <v>15718</v>
      </c>
      <c r="C3344">
        <v>540</v>
      </c>
      <c r="D3344">
        <v>1</v>
      </c>
      <c r="E3344">
        <v>293.79000000000002</v>
      </c>
    </row>
    <row r="3345" spans="2:5" x14ac:dyDescent="0.3">
      <c r="B3345">
        <v>15719</v>
      </c>
      <c r="C3345">
        <v>32</v>
      </c>
      <c r="D3345">
        <v>31</v>
      </c>
      <c r="E3345">
        <v>10223.060000000052</v>
      </c>
    </row>
    <row r="3346" spans="2:5" x14ac:dyDescent="0.3">
      <c r="B3346">
        <v>15720</v>
      </c>
      <c r="C3346">
        <v>24</v>
      </c>
      <c r="D3346">
        <v>2</v>
      </c>
      <c r="E3346">
        <v>741.91999999999848</v>
      </c>
    </row>
    <row r="3347" spans="2:5" x14ac:dyDescent="0.3">
      <c r="B3347">
        <v>15721</v>
      </c>
      <c r="C3347">
        <v>11</v>
      </c>
      <c r="D3347">
        <v>1</v>
      </c>
      <c r="E3347">
        <v>507.08000000000112</v>
      </c>
    </row>
    <row r="3348" spans="2:5" x14ac:dyDescent="0.3">
      <c r="B3348">
        <v>15722</v>
      </c>
      <c r="C3348">
        <v>35</v>
      </c>
      <c r="D3348">
        <v>11</v>
      </c>
      <c r="E3348">
        <v>5258.099999999984</v>
      </c>
    </row>
    <row r="3349" spans="2:5" x14ac:dyDescent="0.3">
      <c r="B3349">
        <v>15723</v>
      </c>
      <c r="C3349">
        <v>364</v>
      </c>
      <c r="D3349">
        <v>4</v>
      </c>
      <c r="E3349">
        <v>947.64999999999793</v>
      </c>
    </row>
    <row r="3350" spans="2:5" x14ac:dyDescent="0.3">
      <c r="B3350">
        <v>15724</v>
      </c>
      <c r="C3350">
        <v>201</v>
      </c>
      <c r="D3350">
        <v>3</v>
      </c>
      <c r="E3350">
        <v>310.85000000000002</v>
      </c>
    </row>
    <row r="3351" spans="2:5" x14ac:dyDescent="0.3">
      <c r="B3351">
        <v>15725</v>
      </c>
      <c r="C3351">
        <v>15</v>
      </c>
      <c r="D3351">
        <v>1</v>
      </c>
      <c r="E3351">
        <v>415.25000000000006</v>
      </c>
    </row>
    <row r="3352" spans="2:5" x14ac:dyDescent="0.3">
      <c r="B3352">
        <v>15726</v>
      </c>
      <c r="C3352">
        <v>390</v>
      </c>
      <c r="D3352">
        <v>1</v>
      </c>
      <c r="E3352">
        <v>321.90999999999991</v>
      </c>
    </row>
    <row r="3353" spans="2:5" x14ac:dyDescent="0.3">
      <c r="B3353">
        <v>15727</v>
      </c>
      <c r="C3353">
        <v>16</v>
      </c>
      <c r="D3353">
        <v>15</v>
      </c>
      <c r="E3353">
        <v>9445.51</v>
      </c>
    </row>
    <row r="3354" spans="2:5" x14ac:dyDescent="0.3">
      <c r="B3354">
        <v>15728</v>
      </c>
      <c r="C3354">
        <v>379</v>
      </c>
      <c r="D3354">
        <v>2</v>
      </c>
      <c r="E3354">
        <v>544.60000000000014</v>
      </c>
    </row>
    <row r="3355" spans="2:5" x14ac:dyDescent="0.3">
      <c r="B3355">
        <v>15729</v>
      </c>
      <c r="C3355">
        <v>212</v>
      </c>
      <c r="D3355">
        <v>3</v>
      </c>
      <c r="E3355">
        <v>192.54999999999998</v>
      </c>
    </row>
    <row r="3356" spans="2:5" x14ac:dyDescent="0.3">
      <c r="B3356">
        <v>15730</v>
      </c>
      <c r="C3356">
        <v>65</v>
      </c>
      <c r="D3356">
        <v>5</v>
      </c>
      <c r="E3356">
        <v>1726.5799999999967</v>
      </c>
    </row>
    <row r="3357" spans="2:5" x14ac:dyDescent="0.3">
      <c r="B3357">
        <v>15731</v>
      </c>
      <c r="C3357">
        <v>553</v>
      </c>
      <c r="D3357">
        <v>1</v>
      </c>
      <c r="E3357">
        <v>125.29999999999998</v>
      </c>
    </row>
    <row r="3358" spans="2:5" x14ac:dyDescent="0.3">
      <c r="B3358">
        <v>15732</v>
      </c>
      <c r="C3358">
        <v>212</v>
      </c>
      <c r="D3358">
        <v>10</v>
      </c>
      <c r="E3358">
        <v>1682.0699999999988</v>
      </c>
    </row>
    <row r="3359" spans="2:5" x14ac:dyDescent="0.3">
      <c r="B3359">
        <v>15733</v>
      </c>
      <c r="C3359">
        <v>282</v>
      </c>
      <c r="D3359">
        <v>1</v>
      </c>
      <c r="E3359">
        <v>162.29999999999998</v>
      </c>
    </row>
    <row r="3360" spans="2:5" x14ac:dyDescent="0.3">
      <c r="B3360">
        <v>15734</v>
      </c>
      <c r="C3360">
        <v>114</v>
      </c>
      <c r="D3360">
        <v>4</v>
      </c>
      <c r="E3360">
        <v>2263.3000000000015</v>
      </c>
    </row>
    <row r="3361" spans="2:5" x14ac:dyDescent="0.3">
      <c r="B3361">
        <v>15735</v>
      </c>
      <c r="C3361">
        <v>421</v>
      </c>
      <c r="D3361">
        <v>1</v>
      </c>
      <c r="E3361">
        <v>327.68</v>
      </c>
    </row>
    <row r="3362" spans="2:5" x14ac:dyDescent="0.3">
      <c r="B3362">
        <v>15736</v>
      </c>
      <c r="C3362">
        <v>435</v>
      </c>
      <c r="D3362">
        <v>2</v>
      </c>
      <c r="E3362">
        <v>1815.7200000000009</v>
      </c>
    </row>
    <row r="3363" spans="2:5" x14ac:dyDescent="0.3">
      <c r="B3363">
        <v>15737</v>
      </c>
      <c r="C3363">
        <v>14</v>
      </c>
      <c r="D3363">
        <v>8</v>
      </c>
      <c r="E3363">
        <v>1205.1199999999997</v>
      </c>
    </row>
    <row r="3364" spans="2:5" x14ac:dyDescent="0.3">
      <c r="B3364">
        <v>15738</v>
      </c>
      <c r="C3364">
        <v>18</v>
      </c>
      <c r="D3364">
        <v>41</v>
      </c>
      <c r="E3364">
        <v>13372.969999999961</v>
      </c>
    </row>
    <row r="3365" spans="2:5" x14ac:dyDescent="0.3">
      <c r="B3365">
        <v>15739</v>
      </c>
      <c r="C3365">
        <v>66</v>
      </c>
      <c r="D3365">
        <v>1</v>
      </c>
      <c r="E3365">
        <v>449.12</v>
      </c>
    </row>
    <row r="3366" spans="2:5" x14ac:dyDescent="0.3">
      <c r="B3366">
        <v>15740</v>
      </c>
      <c r="C3366">
        <v>49</v>
      </c>
      <c r="D3366">
        <v>1</v>
      </c>
      <c r="E3366">
        <v>154.88</v>
      </c>
    </row>
    <row r="3367" spans="2:5" x14ac:dyDescent="0.3">
      <c r="B3367">
        <v>15741</v>
      </c>
      <c r="C3367">
        <v>458</v>
      </c>
      <c r="D3367">
        <v>2</v>
      </c>
      <c r="E3367">
        <v>208.61999999999992</v>
      </c>
    </row>
    <row r="3368" spans="2:5" x14ac:dyDescent="0.3">
      <c r="B3368">
        <v>15742</v>
      </c>
      <c r="C3368">
        <v>619</v>
      </c>
      <c r="D3368">
        <v>1</v>
      </c>
      <c r="E3368">
        <v>156.86999999999995</v>
      </c>
    </row>
    <row r="3369" spans="2:5" x14ac:dyDescent="0.3">
      <c r="B3369">
        <v>15743</v>
      </c>
      <c r="C3369">
        <v>16</v>
      </c>
      <c r="D3369">
        <v>4</v>
      </c>
      <c r="E3369">
        <v>784.45999999999958</v>
      </c>
    </row>
    <row r="3370" spans="2:5" x14ac:dyDescent="0.3">
      <c r="B3370">
        <v>15744</v>
      </c>
      <c r="C3370">
        <v>77</v>
      </c>
      <c r="D3370">
        <v>1</v>
      </c>
      <c r="E3370">
        <v>34.799999999999997</v>
      </c>
    </row>
    <row r="3371" spans="2:5" x14ac:dyDescent="0.3">
      <c r="B3371">
        <v>15745</v>
      </c>
      <c r="C3371">
        <v>19</v>
      </c>
      <c r="D3371">
        <v>4</v>
      </c>
      <c r="E3371">
        <v>1094.5899999999981</v>
      </c>
    </row>
    <row r="3372" spans="2:5" x14ac:dyDescent="0.3">
      <c r="B3372">
        <v>15746</v>
      </c>
      <c r="C3372">
        <v>134</v>
      </c>
      <c r="D3372">
        <v>1</v>
      </c>
      <c r="E3372">
        <v>196.88000000000008</v>
      </c>
    </row>
    <row r="3373" spans="2:5" x14ac:dyDescent="0.3">
      <c r="B3373">
        <v>15747</v>
      </c>
      <c r="C3373">
        <v>12</v>
      </c>
      <c r="D3373">
        <v>9</v>
      </c>
      <c r="E3373">
        <v>2562.6099999999892</v>
      </c>
    </row>
    <row r="3374" spans="2:5" x14ac:dyDescent="0.3">
      <c r="B3374">
        <v>15748</v>
      </c>
      <c r="C3374">
        <v>40</v>
      </c>
      <c r="D3374">
        <v>3</v>
      </c>
      <c r="E3374">
        <v>614.75999999999965</v>
      </c>
    </row>
    <row r="3375" spans="2:5" x14ac:dyDescent="0.3">
      <c r="B3375">
        <v>15749</v>
      </c>
      <c r="C3375">
        <v>235</v>
      </c>
      <c r="D3375">
        <v>3</v>
      </c>
      <c r="E3375">
        <v>44534.299999999996</v>
      </c>
    </row>
    <row r="3376" spans="2:5" x14ac:dyDescent="0.3">
      <c r="B3376">
        <v>15750</v>
      </c>
      <c r="C3376">
        <v>2</v>
      </c>
      <c r="D3376">
        <v>18</v>
      </c>
      <c r="E3376">
        <v>6797.191000000058</v>
      </c>
    </row>
    <row r="3377" spans="2:5" x14ac:dyDescent="0.3">
      <c r="B3377">
        <v>15751</v>
      </c>
      <c r="C3377">
        <v>460</v>
      </c>
      <c r="D3377">
        <v>11</v>
      </c>
      <c r="E3377">
        <v>1380.4400000000016</v>
      </c>
    </row>
    <row r="3378" spans="2:5" x14ac:dyDescent="0.3">
      <c r="B3378">
        <v>15752</v>
      </c>
      <c r="C3378">
        <v>39</v>
      </c>
      <c r="D3378">
        <v>9</v>
      </c>
      <c r="E3378">
        <v>4207.5400000000282</v>
      </c>
    </row>
    <row r="3379" spans="2:5" x14ac:dyDescent="0.3">
      <c r="B3379">
        <v>15753</v>
      </c>
      <c r="C3379">
        <v>304</v>
      </c>
      <c r="D3379">
        <v>1</v>
      </c>
      <c r="E3379">
        <v>79.2</v>
      </c>
    </row>
    <row r="3380" spans="2:5" x14ac:dyDescent="0.3">
      <c r="B3380">
        <v>15754</v>
      </c>
      <c r="C3380">
        <v>51</v>
      </c>
      <c r="D3380">
        <v>9</v>
      </c>
      <c r="E3380">
        <v>3037.609999999991</v>
      </c>
    </row>
    <row r="3381" spans="2:5" x14ac:dyDescent="0.3">
      <c r="B3381">
        <v>15755</v>
      </c>
      <c r="C3381">
        <v>10</v>
      </c>
      <c r="D3381">
        <v>17</v>
      </c>
      <c r="E3381">
        <v>5993.1200000000563</v>
      </c>
    </row>
    <row r="3382" spans="2:5" x14ac:dyDescent="0.3">
      <c r="B3382">
        <v>15756</v>
      </c>
      <c r="C3382">
        <v>61</v>
      </c>
      <c r="D3382">
        <v>4</v>
      </c>
      <c r="E3382">
        <v>532.96000000000174</v>
      </c>
    </row>
    <row r="3383" spans="2:5" x14ac:dyDescent="0.3">
      <c r="B3383">
        <v>15757</v>
      </c>
      <c r="C3383">
        <v>65</v>
      </c>
      <c r="D3383">
        <v>6</v>
      </c>
      <c r="E3383">
        <v>2940.3599999999897</v>
      </c>
    </row>
    <row r="3384" spans="2:5" x14ac:dyDescent="0.3">
      <c r="B3384">
        <v>15758</v>
      </c>
      <c r="C3384">
        <v>24</v>
      </c>
      <c r="D3384">
        <v>1</v>
      </c>
      <c r="E3384">
        <v>205.25</v>
      </c>
    </row>
    <row r="3385" spans="2:5" x14ac:dyDescent="0.3">
      <c r="B3385">
        <v>15759</v>
      </c>
      <c r="C3385">
        <v>218</v>
      </c>
      <c r="D3385">
        <v>7</v>
      </c>
      <c r="E3385">
        <v>830.93000000000018</v>
      </c>
    </row>
    <row r="3386" spans="2:5" x14ac:dyDescent="0.3">
      <c r="B3386">
        <v>15760</v>
      </c>
      <c r="C3386">
        <v>630</v>
      </c>
      <c r="D3386">
        <v>2</v>
      </c>
      <c r="E3386">
        <v>13916.34</v>
      </c>
    </row>
    <row r="3387" spans="2:5" x14ac:dyDescent="0.3">
      <c r="B3387">
        <v>15761</v>
      </c>
      <c r="C3387">
        <v>442</v>
      </c>
      <c r="D3387">
        <v>1</v>
      </c>
      <c r="E3387">
        <v>143.04999999999998</v>
      </c>
    </row>
    <row r="3388" spans="2:5" x14ac:dyDescent="0.3">
      <c r="B3388">
        <v>15762</v>
      </c>
      <c r="C3388">
        <v>65</v>
      </c>
      <c r="D3388">
        <v>2</v>
      </c>
      <c r="E3388">
        <v>583.75</v>
      </c>
    </row>
    <row r="3389" spans="2:5" x14ac:dyDescent="0.3">
      <c r="B3389">
        <v>15763</v>
      </c>
      <c r="C3389">
        <v>31</v>
      </c>
      <c r="D3389">
        <v>2</v>
      </c>
      <c r="E3389">
        <v>1086.9199999999987</v>
      </c>
    </row>
    <row r="3390" spans="2:5" x14ac:dyDescent="0.3">
      <c r="B3390">
        <v>15764</v>
      </c>
      <c r="C3390">
        <v>88</v>
      </c>
      <c r="D3390">
        <v>8</v>
      </c>
      <c r="E3390">
        <v>4503.0799999999872</v>
      </c>
    </row>
    <row r="3391" spans="2:5" x14ac:dyDescent="0.3">
      <c r="B3391">
        <v>15765</v>
      </c>
      <c r="C3391">
        <v>666</v>
      </c>
      <c r="D3391">
        <v>1</v>
      </c>
      <c r="E3391">
        <v>370.63</v>
      </c>
    </row>
    <row r="3392" spans="2:5" x14ac:dyDescent="0.3">
      <c r="B3392">
        <v>15766</v>
      </c>
      <c r="C3392">
        <v>64</v>
      </c>
      <c r="D3392">
        <v>3</v>
      </c>
      <c r="E3392">
        <v>831.06000000000006</v>
      </c>
    </row>
    <row r="3393" spans="2:5" x14ac:dyDescent="0.3">
      <c r="B3393">
        <v>15768</v>
      </c>
      <c r="C3393">
        <v>115</v>
      </c>
      <c r="D3393">
        <v>34</v>
      </c>
      <c r="E3393">
        <v>15601.089999999856</v>
      </c>
    </row>
    <row r="3394" spans="2:5" x14ac:dyDescent="0.3">
      <c r="B3394">
        <v>15769</v>
      </c>
      <c r="C3394">
        <v>7</v>
      </c>
      <c r="D3394">
        <v>46</v>
      </c>
      <c r="E3394">
        <v>88704.320000000211</v>
      </c>
    </row>
    <row r="3395" spans="2:5" x14ac:dyDescent="0.3">
      <c r="B3395">
        <v>15770</v>
      </c>
      <c r="C3395">
        <v>612</v>
      </c>
      <c r="D3395">
        <v>1</v>
      </c>
      <c r="E3395">
        <v>321.4500000000001</v>
      </c>
    </row>
    <row r="3396" spans="2:5" x14ac:dyDescent="0.3">
      <c r="B3396">
        <v>15771</v>
      </c>
      <c r="C3396">
        <v>604</v>
      </c>
      <c r="D3396">
        <v>3</v>
      </c>
      <c r="E3396">
        <v>1006.5400000000006</v>
      </c>
    </row>
    <row r="3397" spans="2:5" x14ac:dyDescent="0.3">
      <c r="B3397">
        <v>15772</v>
      </c>
      <c r="C3397">
        <v>418</v>
      </c>
      <c r="D3397">
        <v>1</v>
      </c>
      <c r="E3397">
        <v>280.88000000000005</v>
      </c>
    </row>
    <row r="3398" spans="2:5" x14ac:dyDescent="0.3">
      <c r="B3398">
        <v>15773</v>
      </c>
      <c r="C3398">
        <v>5</v>
      </c>
      <c r="D3398">
        <v>2</v>
      </c>
      <c r="E3398">
        <v>774.5200000000001</v>
      </c>
    </row>
    <row r="3399" spans="2:5" x14ac:dyDescent="0.3">
      <c r="B3399">
        <v>15774</v>
      </c>
      <c r="C3399">
        <v>68</v>
      </c>
      <c r="D3399">
        <v>6</v>
      </c>
      <c r="E3399">
        <v>1329.9400000000016</v>
      </c>
    </row>
    <row r="3400" spans="2:5" x14ac:dyDescent="0.3">
      <c r="B3400">
        <v>15775</v>
      </c>
      <c r="C3400">
        <v>245</v>
      </c>
      <c r="D3400">
        <v>2</v>
      </c>
      <c r="E3400">
        <v>150.5</v>
      </c>
    </row>
    <row r="3401" spans="2:5" x14ac:dyDescent="0.3">
      <c r="B3401">
        <v>15776</v>
      </c>
      <c r="C3401">
        <v>133</v>
      </c>
      <c r="D3401">
        <v>1</v>
      </c>
      <c r="E3401">
        <v>241.62</v>
      </c>
    </row>
    <row r="3402" spans="2:5" x14ac:dyDescent="0.3">
      <c r="B3402">
        <v>15777</v>
      </c>
      <c r="C3402">
        <v>241</v>
      </c>
      <c r="D3402">
        <v>7</v>
      </c>
      <c r="E3402">
        <v>1762.6100000000001</v>
      </c>
    </row>
    <row r="3403" spans="2:5" x14ac:dyDescent="0.3">
      <c r="B3403">
        <v>15778</v>
      </c>
      <c r="C3403">
        <v>431</v>
      </c>
      <c r="D3403">
        <v>1</v>
      </c>
      <c r="E3403">
        <v>307.9500000000001</v>
      </c>
    </row>
    <row r="3404" spans="2:5" x14ac:dyDescent="0.3">
      <c r="B3404">
        <v>15779</v>
      </c>
      <c r="C3404">
        <v>463</v>
      </c>
      <c r="D3404">
        <v>2</v>
      </c>
      <c r="E3404">
        <v>124.08000000000003</v>
      </c>
    </row>
    <row r="3405" spans="2:5" x14ac:dyDescent="0.3">
      <c r="B3405">
        <v>15780</v>
      </c>
      <c r="C3405">
        <v>183</v>
      </c>
      <c r="D3405">
        <v>3</v>
      </c>
      <c r="E3405">
        <v>475.2800000000002</v>
      </c>
    </row>
    <row r="3406" spans="2:5" x14ac:dyDescent="0.3">
      <c r="B3406">
        <v>15781</v>
      </c>
      <c r="C3406">
        <v>25</v>
      </c>
      <c r="D3406">
        <v>3</v>
      </c>
      <c r="E3406">
        <v>345.46000000000004</v>
      </c>
    </row>
    <row r="3407" spans="2:5" x14ac:dyDescent="0.3">
      <c r="B3407">
        <v>15782</v>
      </c>
      <c r="C3407">
        <v>9</v>
      </c>
      <c r="D3407">
        <v>4</v>
      </c>
      <c r="E3407">
        <v>4014.100000000004</v>
      </c>
    </row>
    <row r="3408" spans="2:5" x14ac:dyDescent="0.3">
      <c r="B3408">
        <v>15783</v>
      </c>
      <c r="C3408">
        <v>10</v>
      </c>
      <c r="D3408">
        <v>1</v>
      </c>
      <c r="E3408">
        <v>246.3000000000001</v>
      </c>
    </row>
    <row r="3409" spans="2:5" x14ac:dyDescent="0.3">
      <c r="B3409">
        <v>15784</v>
      </c>
      <c r="C3409">
        <v>467</v>
      </c>
      <c r="D3409">
        <v>2</v>
      </c>
      <c r="E3409">
        <v>848.33000000000095</v>
      </c>
    </row>
    <row r="3410" spans="2:5" x14ac:dyDescent="0.3">
      <c r="B3410">
        <v>15785</v>
      </c>
      <c r="C3410">
        <v>32</v>
      </c>
      <c r="D3410">
        <v>16</v>
      </c>
      <c r="E3410">
        <v>5969.9299999999575</v>
      </c>
    </row>
    <row r="3411" spans="2:5" x14ac:dyDescent="0.3">
      <c r="B3411">
        <v>15786</v>
      </c>
      <c r="C3411">
        <v>46</v>
      </c>
      <c r="D3411">
        <v>5</v>
      </c>
      <c r="E3411">
        <v>8514.8199999999488</v>
      </c>
    </row>
    <row r="3412" spans="2:5" x14ac:dyDescent="0.3">
      <c r="B3412">
        <v>15787</v>
      </c>
      <c r="C3412">
        <v>26</v>
      </c>
      <c r="D3412">
        <v>3</v>
      </c>
      <c r="E3412">
        <v>948.04999999999757</v>
      </c>
    </row>
    <row r="3413" spans="2:5" x14ac:dyDescent="0.3">
      <c r="B3413">
        <v>15788</v>
      </c>
      <c r="C3413">
        <v>508</v>
      </c>
      <c r="D3413">
        <v>1</v>
      </c>
      <c r="E3413">
        <v>221.82999999999996</v>
      </c>
    </row>
    <row r="3414" spans="2:5" x14ac:dyDescent="0.3">
      <c r="B3414">
        <v>15789</v>
      </c>
      <c r="C3414">
        <v>358</v>
      </c>
      <c r="D3414">
        <v>6</v>
      </c>
      <c r="E3414">
        <v>1962.0100000000025</v>
      </c>
    </row>
    <row r="3415" spans="2:5" x14ac:dyDescent="0.3">
      <c r="B3415">
        <v>15790</v>
      </c>
      <c r="C3415">
        <v>10</v>
      </c>
      <c r="D3415">
        <v>1</v>
      </c>
      <c r="E3415">
        <v>220.85000000000014</v>
      </c>
    </row>
    <row r="3416" spans="2:5" x14ac:dyDescent="0.3">
      <c r="B3416">
        <v>15791</v>
      </c>
      <c r="C3416">
        <v>43</v>
      </c>
      <c r="D3416">
        <v>5</v>
      </c>
      <c r="E3416">
        <v>3608.3400000000056</v>
      </c>
    </row>
    <row r="3417" spans="2:5" x14ac:dyDescent="0.3">
      <c r="B3417">
        <v>15792</v>
      </c>
      <c r="C3417">
        <v>399</v>
      </c>
      <c r="D3417">
        <v>2</v>
      </c>
      <c r="E3417">
        <v>933.83999999999878</v>
      </c>
    </row>
    <row r="3418" spans="2:5" x14ac:dyDescent="0.3">
      <c r="B3418">
        <v>15793</v>
      </c>
      <c r="C3418">
        <v>14</v>
      </c>
      <c r="D3418">
        <v>8</v>
      </c>
      <c r="E3418">
        <v>2399.5700000000006</v>
      </c>
    </row>
    <row r="3419" spans="2:5" x14ac:dyDescent="0.3">
      <c r="B3419">
        <v>15794</v>
      </c>
      <c r="C3419">
        <v>736</v>
      </c>
      <c r="D3419">
        <v>2</v>
      </c>
      <c r="E3419">
        <v>777</v>
      </c>
    </row>
    <row r="3420" spans="2:5" x14ac:dyDescent="0.3">
      <c r="B3420">
        <v>15795</v>
      </c>
      <c r="C3420">
        <v>149</v>
      </c>
      <c r="D3420">
        <v>8</v>
      </c>
      <c r="E3420">
        <v>1979.8699999999969</v>
      </c>
    </row>
    <row r="3421" spans="2:5" x14ac:dyDescent="0.3">
      <c r="B3421">
        <v>15796</v>
      </c>
      <c r="C3421">
        <v>1</v>
      </c>
      <c r="D3421">
        <v>17</v>
      </c>
      <c r="E3421">
        <v>5175.8300000000136</v>
      </c>
    </row>
    <row r="3422" spans="2:5" x14ac:dyDescent="0.3">
      <c r="B3422">
        <v>15797</v>
      </c>
      <c r="C3422">
        <v>113</v>
      </c>
      <c r="D3422">
        <v>6</v>
      </c>
      <c r="E3422">
        <v>2821.0800000000013</v>
      </c>
    </row>
    <row r="3423" spans="2:5" x14ac:dyDescent="0.3">
      <c r="B3423">
        <v>15798</v>
      </c>
      <c r="C3423">
        <v>492</v>
      </c>
      <c r="D3423">
        <v>3</v>
      </c>
      <c r="E3423">
        <v>1535.3699999999981</v>
      </c>
    </row>
    <row r="3424" spans="2:5" x14ac:dyDescent="0.3">
      <c r="B3424">
        <v>15799</v>
      </c>
      <c r="C3424">
        <v>75</v>
      </c>
      <c r="D3424">
        <v>4</v>
      </c>
      <c r="E3424">
        <v>1424.2900000000016</v>
      </c>
    </row>
    <row r="3425" spans="2:5" x14ac:dyDescent="0.3">
      <c r="B3425">
        <v>15800</v>
      </c>
      <c r="C3425">
        <v>107</v>
      </c>
      <c r="D3425">
        <v>7</v>
      </c>
      <c r="E3425">
        <v>1242.5799999999972</v>
      </c>
    </row>
    <row r="3426" spans="2:5" x14ac:dyDescent="0.3">
      <c r="B3426">
        <v>15801</v>
      </c>
      <c r="C3426">
        <v>46</v>
      </c>
      <c r="D3426">
        <v>3</v>
      </c>
      <c r="E3426">
        <v>1063.9499999999987</v>
      </c>
    </row>
    <row r="3427" spans="2:5" x14ac:dyDescent="0.3">
      <c r="B3427">
        <v>15802</v>
      </c>
      <c r="C3427">
        <v>142</v>
      </c>
      <c r="D3427">
        <v>1</v>
      </c>
      <c r="E3427">
        <v>451.42</v>
      </c>
    </row>
    <row r="3428" spans="2:5" x14ac:dyDescent="0.3">
      <c r="B3428">
        <v>15803</v>
      </c>
      <c r="C3428">
        <v>51</v>
      </c>
      <c r="D3428">
        <v>4</v>
      </c>
      <c r="E3428">
        <v>1929.6599999999999</v>
      </c>
    </row>
    <row r="3429" spans="2:5" x14ac:dyDescent="0.3">
      <c r="B3429">
        <v>15804</v>
      </c>
      <c r="C3429">
        <v>0</v>
      </c>
      <c r="D3429">
        <v>13</v>
      </c>
      <c r="E3429">
        <v>4206.3900000000067</v>
      </c>
    </row>
    <row r="3430" spans="2:5" x14ac:dyDescent="0.3">
      <c r="B3430">
        <v>15805</v>
      </c>
      <c r="C3430">
        <v>23</v>
      </c>
      <c r="D3430">
        <v>30</v>
      </c>
      <c r="E3430">
        <v>10189.230000000087</v>
      </c>
    </row>
    <row r="3431" spans="2:5" x14ac:dyDescent="0.3">
      <c r="B3431">
        <v>15806</v>
      </c>
      <c r="C3431">
        <v>46</v>
      </c>
      <c r="D3431">
        <v>3</v>
      </c>
      <c r="E3431">
        <v>784.58000000000061</v>
      </c>
    </row>
    <row r="3432" spans="2:5" x14ac:dyDescent="0.3">
      <c r="B3432">
        <v>15807</v>
      </c>
      <c r="C3432">
        <v>50</v>
      </c>
      <c r="D3432">
        <v>5</v>
      </c>
      <c r="E3432">
        <v>1817.5200000000007</v>
      </c>
    </row>
    <row r="3433" spans="2:5" x14ac:dyDescent="0.3">
      <c r="B3433">
        <v>15808</v>
      </c>
      <c r="C3433">
        <v>306</v>
      </c>
      <c r="D3433">
        <v>21</v>
      </c>
      <c r="E3433">
        <v>18409.9299999998</v>
      </c>
    </row>
    <row r="3434" spans="2:5" x14ac:dyDescent="0.3">
      <c r="B3434">
        <v>15809</v>
      </c>
      <c r="C3434">
        <v>36</v>
      </c>
      <c r="D3434">
        <v>7</v>
      </c>
      <c r="E3434">
        <v>1274.440000000001</v>
      </c>
    </row>
    <row r="3435" spans="2:5" x14ac:dyDescent="0.3">
      <c r="B3435">
        <v>15810</v>
      </c>
      <c r="C3435">
        <v>78</v>
      </c>
      <c r="D3435">
        <v>8</v>
      </c>
      <c r="E3435">
        <v>2999.0399999999936</v>
      </c>
    </row>
    <row r="3436" spans="2:5" x14ac:dyDescent="0.3">
      <c r="B3436">
        <v>15811</v>
      </c>
      <c r="C3436">
        <v>22</v>
      </c>
      <c r="D3436">
        <v>7</v>
      </c>
      <c r="E3436">
        <v>3890.5200000000132</v>
      </c>
    </row>
    <row r="3437" spans="2:5" x14ac:dyDescent="0.3">
      <c r="B3437">
        <v>15812</v>
      </c>
      <c r="C3437">
        <v>107</v>
      </c>
      <c r="D3437">
        <v>12</v>
      </c>
      <c r="E3437">
        <v>5201.4699999999839</v>
      </c>
    </row>
    <row r="3438" spans="2:5" x14ac:dyDescent="0.3">
      <c r="B3438">
        <v>15813</v>
      </c>
      <c r="C3438">
        <v>207</v>
      </c>
      <c r="D3438">
        <v>2</v>
      </c>
      <c r="E3438">
        <v>1303.9100000000012</v>
      </c>
    </row>
    <row r="3439" spans="2:5" x14ac:dyDescent="0.3">
      <c r="B3439">
        <v>15814</v>
      </c>
      <c r="C3439">
        <v>16</v>
      </c>
      <c r="D3439">
        <v>6</v>
      </c>
      <c r="E3439">
        <v>2634.4400000000019</v>
      </c>
    </row>
    <row r="3440" spans="2:5" x14ac:dyDescent="0.3">
      <c r="B3440">
        <v>15815</v>
      </c>
      <c r="C3440">
        <v>63</v>
      </c>
      <c r="D3440">
        <v>5</v>
      </c>
      <c r="E3440">
        <v>2100.6000000000013</v>
      </c>
    </row>
    <row r="3441" spans="2:5" x14ac:dyDescent="0.3">
      <c r="B3441">
        <v>15816</v>
      </c>
      <c r="C3441">
        <v>542</v>
      </c>
      <c r="D3441">
        <v>2</v>
      </c>
      <c r="E3441">
        <v>144.15</v>
      </c>
    </row>
    <row r="3442" spans="2:5" x14ac:dyDescent="0.3">
      <c r="B3442">
        <v>15817</v>
      </c>
      <c r="C3442">
        <v>420</v>
      </c>
      <c r="D3442">
        <v>3</v>
      </c>
      <c r="E3442">
        <v>2766.400000000006</v>
      </c>
    </row>
    <row r="3443" spans="2:5" x14ac:dyDescent="0.3">
      <c r="B3443">
        <v>15818</v>
      </c>
      <c r="C3443">
        <v>588</v>
      </c>
      <c r="D3443">
        <v>1</v>
      </c>
      <c r="E3443">
        <v>340.5</v>
      </c>
    </row>
    <row r="3444" spans="2:5" x14ac:dyDescent="0.3">
      <c r="B3444">
        <v>15819</v>
      </c>
      <c r="C3444">
        <v>49</v>
      </c>
      <c r="D3444">
        <v>10</v>
      </c>
      <c r="E3444">
        <v>3934.7900000000136</v>
      </c>
    </row>
    <row r="3445" spans="2:5" x14ac:dyDescent="0.3">
      <c r="B3445">
        <v>15820</v>
      </c>
      <c r="C3445">
        <v>319</v>
      </c>
      <c r="D3445">
        <v>1</v>
      </c>
      <c r="E3445">
        <v>206.98000000000002</v>
      </c>
    </row>
    <row r="3446" spans="2:5" x14ac:dyDescent="0.3">
      <c r="B3446">
        <v>15821</v>
      </c>
      <c r="C3446">
        <v>44</v>
      </c>
      <c r="D3446">
        <v>2</v>
      </c>
      <c r="E3446">
        <v>570.95999999999981</v>
      </c>
    </row>
    <row r="3447" spans="2:5" x14ac:dyDescent="0.3">
      <c r="B3447">
        <v>15822</v>
      </c>
      <c r="C3447">
        <v>3</v>
      </c>
      <c r="D3447">
        <v>6</v>
      </c>
      <c r="E3447">
        <v>1840.0599999999979</v>
      </c>
    </row>
    <row r="3448" spans="2:5" x14ac:dyDescent="0.3">
      <c r="B3448">
        <v>15823</v>
      </c>
      <c r="C3448">
        <v>372</v>
      </c>
      <c r="D3448">
        <v>3</v>
      </c>
      <c r="E3448">
        <v>3897.1700000000014</v>
      </c>
    </row>
    <row r="3449" spans="2:5" x14ac:dyDescent="0.3">
      <c r="B3449">
        <v>15824</v>
      </c>
      <c r="C3449">
        <v>453</v>
      </c>
      <c r="D3449">
        <v>2</v>
      </c>
      <c r="E3449">
        <v>890.93999999999971</v>
      </c>
    </row>
    <row r="3450" spans="2:5" x14ac:dyDescent="0.3">
      <c r="B3450">
        <v>15825</v>
      </c>
      <c r="C3450">
        <v>172</v>
      </c>
      <c r="D3450">
        <v>1</v>
      </c>
      <c r="E3450">
        <v>532.93999999999994</v>
      </c>
    </row>
    <row r="3451" spans="2:5" x14ac:dyDescent="0.3">
      <c r="B3451">
        <v>15826</v>
      </c>
      <c r="C3451">
        <v>56</v>
      </c>
      <c r="D3451">
        <v>4</v>
      </c>
      <c r="E3451">
        <v>2598.2800000000034</v>
      </c>
    </row>
    <row r="3452" spans="2:5" x14ac:dyDescent="0.3">
      <c r="B3452">
        <v>15827</v>
      </c>
      <c r="C3452">
        <v>73</v>
      </c>
      <c r="D3452">
        <v>28</v>
      </c>
      <c r="E3452">
        <v>3794.069999999982</v>
      </c>
    </row>
    <row r="3453" spans="2:5" x14ac:dyDescent="0.3">
      <c r="B3453">
        <v>15828</v>
      </c>
      <c r="C3453">
        <v>375</v>
      </c>
      <c r="D3453">
        <v>1</v>
      </c>
      <c r="E3453">
        <v>1108.8200000000011</v>
      </c>
    </row>
    <row r="3454" spans="2:5" x14ac:dyDescent="0.3">
      <c r="B3454">
        <v>15829</v>
      </c>
      <c r="C3454">
        <v>99</v>
      </c>
      <c r="D3454">
        <v>2</v>
      </c>
      <c r="E3454">
        <v>636.13999999999953</v>
      </c>
    </row>
    <row r="3455" spans="2:5" x14ac:dyDescent="0.3">
      <c r="B3455">
        <v>15830</v>
      </c>
      <c r="C3455">
        <v>37</v>
      </c>
      <c r="D3455">
        <v>1</v>
      </c>
      <c r="E3455">
        <v>576</v>
      </c>
    </row>
    <row r="3456" spans="2:5" x14ac:dyDescent="0.3">
      <c r="B3456">
        <v>15831</v>
      </c>
      <c r="C3456">
        <v>58</v>
      </c>
      <c r="D3456">
        <v>3</v>
      </c>
      <c r="E3456">
        <v>801.76000000000045</v>
      </c>
    </row>
    <row r="3457" spans="2:5" x14ac:dyDescent="0.3">
      <c r="B3457">
        <v>15832</v>
      </c>
      <c r="C3457">
        <v>254</v>
      </c>
      <c r="D3457">
        <v>1</v>
      </c>
      <c r="E3457">
        <v>836.79000000000076</v>
      </c>
    </row>
    <row r="3458" spans="2:5" x14ac:dyDescent="0.3">
      <c r="B3458">
        <v>15833</v>
      </c>
      <c r="C3458">
        <v>737</v>
      </c>
      <c r="D3458">
        <v>1</v>
      </c>
      <c r="E3458">
        <v>80.400000000000006</v>
      </c>
    </row>
    <row r="3459" spans="2:5" x14ac:dyDescent="0.3">
      <c r="B3459">
        <v>15834</v>
      </c>
      <c r="C3459">
        <v>70</v>
      </c>
      <c r="D3459">
        <v>7</v>
      </c>
      <c r="E3459">
        <v>3772.9899999999921</v>
      </c>
    </row>
    <row r="3460" spans="2:5" x14ac:dyDescent="0.3">
      <c r="B3460">
        <v>15835</v>
      </c>
      <c r="C3460">
        <v>44</v>
      </c>
      <c r="D3460">
        <v>4</v>
      </c>
      <c r="E3460">
        <v>954.08999999999901</v>
      </c>
    </row>
    <row r="3461" spans="2:5" x14ac:dyDescent="0.3">
      <c r="B3461">
        <v>15836</v>
      </c>
      <c r="C3461">
        <v>50</v>
      </c>
      <c r="D3461">
        <v>1</v>
      </c>
      <c r="E3461">
        <v>137.37000000000006</v>
      </c>
    </row>
    <row r="3462" spans="2:5" x14ac:dyDescent="0.3">
      <c r="B3462">
        <v>15837</v>
      </c>
      <c r="C3462">
        <v>64</v>
      </c>
      <c r="D3462">
        <v>2</v>
      </c>
      <c r="E3462">
        <v>777.00999999999976</v>
      </c>
    </row>
    <row r="3463" spans="2:5" x14ac:dyDescent="0.3">
      <c r="B3463">
        <v>15838</v>
      </c>
      <c r="C3463">
        <v>11</v>
      </c>
      <c r="D3463">
        <v>34</v>
      </c>
      <c r="E3463">
        <v>74162.999999999985</v>
      </c>
    </row>
    <row r="3464" spans="2:5" x14ac:dyDescent="0.3">
      <c r="B3464">
        <v>15839</v>
      </c>
      <c r="C3464">
        <v>33</v>
      </c>
      <c r="D3464">
        <v>3</v>
      </c>
      <c r="E3464">
        <v>1048.4899999999993</v>
      </c>
    </row>
    <row r="3465" spans="2:5" x14ac:dyDescent="0.3">
      <c r="B3465">
        <v>15840</v>
      </c>
      <c r="C3465">
        <v>58</v>
      </c>
      <c r="D3465">
        <v>2</v>
      </c>
      <c r="E3465">
        <v>355.55999999999972</v>
      </c>
    </row>
    <row r="3466" spans="2:5" x14ac:dyDescent="0.3">
      <c r="B3466">
        <v>15841</v>
      </c>
      <c r="C3466">
        <v>72</v>
      </c>
      <c r="D3466">
        <v>9</v>
      </c>
      <c r="E3466">
        <v>2742.410000000003</v>
      </c>
    </row>
    <row r="3467" spans="2:5" x14ac:dyDescent="0.3">
      <c r="B3467">
        <v>15842</v>
      </c>
      <c r="C3467">
        <v>393</v>
      </c>
      <c r="D3467">
        <v>2</v>
      </c>
      <c r="E3467">
        <v>548.79999999999973</v>
      </c>
    </row>
    <row r="3468" spans="2:5" x14ac:dyDescent="0.3">
      <c r="B3468">
        <v>15843</v>
      </c>
      <c r="C3468">
        <v>303</v>
      </c>
      <c r="D3468">
        <v>1</v>
      </c>
      <c r="E3468">
        <v>118.95000000000002</v>
      </c>
    </row>
    <row r="3469" spans="2:5" x14ac:dyDescent="0.3">
      <c r="B3469">
        <v>15844</v>
      </c>
      <c r="C3469">
        <v>46</v>
      </c>
      <c r="D3469">
        <v>1</v>
      </c>
      <c r="E3469">
        <v>130.74</v>
      </c>
    </row>
    <row r="3470" spans="2:5" x14ac:dyDescent="0.3">
      <c r="B3470">
        <v>15845</v>
      </c>
      <c r="C3470">
        <v>17</v>
      </c>
      <c r="D3470">
        <v>11</v>
      </c>
      <c r="E3470">
        <v>4426.2799999999979</v>
      </c>
    </row>
    <row r="3471" spans="2:5" x14ac:dyDescent="0.3">
      <c r="B3471">
        <v>15846</v>
      </c>
      <c r="C3471">
        <v>385</v>
      </c>
      <c r="D3471">
        <v>1</v>
      </c>
      <c r="E3471">
        <v>107.01000000000008</v>
      </c>
    </row>
    <row r="3472" spans="2:5" x14ac:dyDescent="0.3">
      <c r="B3472">
        <v>15847</v>
      </c>
      <c r="C3472">
        <v>38</v>
      </c>
      <c r="D3472">
        <v>5</v>
      </c>
      <c r="E3472">
        <v>822.56999999999982</v>
      </c>
    </row>
    <row r="3473" spans="2:5" x14ac:dyDescent="0.3">
      <c r="B3473">
        <v>15848</v>
      </c>
      <c r="C3473">
        <v>621</v>
      </c>
      <c r="D3473">
        <v>1</v>
      </c>
      <c r="E3473">
        <v>139.94000000000008</v>
      </c>
    </row>
    <row r="3474" spans="2:5" x14ac:dyDescent="0.3">
      <c r="B3474">
        <v>15850</v>
      </c>
      <c r="C3474">
        <v>19</v>
      </c>
      <c r="D3474">
        <v>6</v>
      </c>
      <c r="E3474">
        <v>1058.7199999999934</v>
      </c>
    </row>
    <row r="3475" spans="2:5" x14ac:dyDescent="0.3">
      <c r="B3475">
        <v>15851</v>
      </c>
      <c r="C3475">
        <v>526</v>
      </c>
      <c r="D3475">
        <v>1</v>
      </c>
      <c r="E3475">
        <v>109.73</v>
      </c>
    </row>
    <row r="3476" spans="2:5" x14ac:dyDescent="0.3">
      <c r="B3476">
        <v>15852</v>
      </c>
      <c r="C3476">
        <v>186</v>
      </c>
      <c r="D3476">
        <v>3</v>
      </c>
      <c r="E3476">
        <v>257.26000000000016</v>
      </c>
    </row>
    <row r="3477" spans="2:5" x14ac:dyDescent="0.3">
      <c r="B3477">
        <v>15853</v>
      </c>
      <c r="C3477">
        <v>51</v>
      </c>
      <c r="D3477">
        <v>1</v>
      </c>
      <c r="E3477">
        <v>110.80000000000004</v>
      </c>
    </row>
    <row r="3478" spans="2:5" x14ac:dyDescent="0.3">
      <c r="B3478">
        <v>15854</v>
      </c>
      <c r="C3478">
        <v>4</v>
      </c>
      <c r="D3478">
        <v>21</v>
      </c>
      <c r="E3478">
        <v>5583.810000000035</v>
      </c>
    </row>
    <row r="3479" spans="2:5" x14ac:dyDescent="0.3">
      <c r="B3479">
        <v>15855</v>
      </c>
      <c r="C3479">
        <v>136</v>
      </c>
      <c r="D3479">
        <v>6</v>
      </c>
      <c r="E3479">
        <v>1052.7200000000009</v>
      </c>
    </row>
    <row r="3480" spans="2:5" x14ac:dyDescent="0.3">
      <c r="B3480">
        <v>15856</v>
      </c>
      <c r="C3480">
        <v>4</v>
      </c>
      <c r="D3480">
        <v>52</v>
      </c>
      <c r="E3480">
        <v>34220.340000000469</v>
      </c>
    </row>
    <row r="3481" spans="2:5" x14ac:dyDescent="0.3">
      <c r="B3481">
        <v>15857</v>
      </c>
      <c r="C3481">
        <v>18</v>
      </c>
      <c r="D3481">
        <v>2</v>
      </c>
      <c r="E3481">
        <v>570.47999999999968</v>
      </c>
    </row>
    <row r="3482" spans="2:5" x14ac:dyDescent="0.3">
      <c r="B3482">
        <v>15858</v>
      </c>
      <c r="C3482">
        <v>15</v>
      </c>
      <c r="D3482">
        <v>13</v>
      </c>
      <c r="E3482">
        <v>3960.3700000000481</v>
      </c>
    </row>
    <row r="3483" spans="2:5" x14ac:dyDescent="0.3">
      <c r="B3483">
        <v>15859</v>
      </c>
      <c r="C3483">
        <v>432</v>
      </c>
      <c r="D3483">
        <v>1</v>
      </c>
      <c r="E3483">
        <v>438.45999999999987</v>
      </c>
    </row>
    <row r="3484" spans="2:5" x14ac:dyDescent="0.3">
      <c r="B3484">
        <v>15860</v>
      </c>
      <c r="C3484">
        <v>40</v>
      </c>
      <c r="D3484">
        <v>17</v>
      </c>
      <c r="E3484">
        <v>2505.2099999999891</v>
      </c>
    </row>
    <row r="3485" spans="2:5" x14ac:dyDescent="0.3">
      <c r="B3485">
        <v>15861</v>
      </c>
      <c r="C3485">
        <v>12</v>
      </c>
      <c r="D3485">
        <v>12</v>
      </c>
      <c r="E3485">
        <v>4401.79000000003</v>
      </c>
    </row>
    <row r="3486" spans="2:5" x14ac:dyDescent="0.3">
      <c r="B3486">
        <v>15862</v>
      </c>
      <c r="C3486">
        <v>8</v>
      </c>
      <c r="D3486">
        <v>13</v>
      </c>
      <c r="E3486">
        <v>2928.2900000000236</v>
      </c>
    </row>
    <row r="3487" spans="2:5" x14ac:dyDescent="0.3">
      <c r="B3487">
        <v>15863</v>
      </c>
      <c r="C3487">
        <v>25</v>
      </c>
      <c r="D3487">
        <v>5</v>
      </c>
      <c r="E3487">
        <v>358.70000000000044</v>
      </c>
    </row>
    <row r="3488" spans="2:5" x14ac:dyDescent="0.3">
      <c r="B3488">
        <v>15864</v>
      </c>
      <c r="C3488">
        <v>22</v>
      </c>
      <c r="D3488">
        <v>7</v>
      </c>
      <c r="E3488">
        <v>2180.7600000000016</v>
      </c>
    </row>
    <row r="3489" spans="2:5" x14ac:dyDescent="0.3">
      <c r="B3489">
        <v>15865</v>
      </c>
      <c r="C3489">
        <v>40</v>
      </c>
      <c r="D3489">
        <v>5</v>
      </c>
      <c r="E3489">
        <v>2248.9200000000037</v>
      </c>
    </row>
    <row r="3490" spans="2:5" x14ac:dyDescent="0.3">
      <c r="B3490">
        <v>15866</v>
      </c>
      <c r="C3490">
        <v>101</v>
      </c>
      <c r="D3490">
        <v>1</v>
      </c>
      <c r="E3490">
        <v>230.52999999999997</v>
      </c>
    </row>
    <row r="3491" spans="2:5" x14ac:dyDescent="0.3">
      <c r="B3491">
        <v>15867</v>
      </c>
      <c r="C3491">
        <v>5</v>
      </c>
      <c r="D3491">
        <v>31</v>
      </c>
      <c r="E3491">
        <v>9063.9500000000135</v>
      </c>
    </row>
    <row r="3492" spans="2:5" x14ac:dyDescent="0.3">
      <c r="B3492">
        <v>15868</v>
      </c>
      <c r="C3492">
        <v>583</v>
      </c>
      <c r="D3492">
        <v>1</v>
      </c>
      <c r="E3492">
        <v>94.53</v>
      </c>
    </row>
    <row r="3493" spans="2:5" x14ac:dyDescent="0.3">
      <c r="B3493">
        <v>15869</v>
      </c>
      <c r="C3493">
        <v>277</v>
      </c>
      <c r="D3493">
        <v>3</v>
      </c>
      <c r="E3493">
        <v>323.65999999999991</v>
      </c>
    </row>
    <row r="3494" spans="2:5" x14ac:dyDescent="0.3">
      <c r="B3494">
        <v>15870</v>
      </c>
      <c r="C3494">
        <v>32</v>
      </c>
      <c r="D3494">
        <v>4</v>
      </c>
      <c r="E3494">
        <v>862.61000000000047</v>
      </c>
    </row>
    <row r="3495" spans="2:5" x14ac:dyDescent="0.3">
      <c r="B3495">
        <v>15871</v>
      </c>
      <c r="C3495">
        <v>437</v>
      </c>
      <c r="D3495">
        <v>1</v>
      </c>
      <c r="E3495">
        <v>33.1</v>
      </c>
    </row>
    <row r="3496" spans="2:5" x14ac:dyDescent="0.3">
      <c r="B3496">
        <v>15872</v>
      </c>
      <c r="C3496">
        <v>14</v>
      </c>
      <c r="D3496">
        <v>4</v>
      </c>
      <c r="E3496">
        <v>795.67999999999574</v>
      </c>
    </row>
    <row r="3497" spans="2:5" x14ac:dyDescent="0.3">
      <c r="B3497">
        <v>15873</v>
      </c>
      <c r="C3497">
        <v>499</v>
      </c>
      <c r="D3497">
        <v>4</v>
      </c>
      <c r="E3497">
        <v>313.92</v>
      </c>
    </row>
    <row r="3498" spans="2:5" x14ac:dyDescent="0.3">
      <c r="B3498">
        <v>15874</v>
      </c>
      <c r="C3498">
        <v>63</v>
      </c>
      <c r="D3498">
        <v>21</v>
      </c>
      <c r="E3498">
        <v>11284.760000000117</v>
      </c>
    </row>
    <row r="3499" spans="2:5" x14ac:dyDescent="0.3">
      <c r="B3499">
        <v>15875</v>
      </c>
      <c r="C3499">
        <v>646</v>
      </c>
      <c r="D3499">
        <v>1</v>
      </c>
      <c r="E3499">
        <v>111.71999999999997</v>
      </c>
    </row>
    <row r="3500" spans="2:5" x14ac:dyDescent="0.3">
      <c r="B3500">
        <v>15876</v>
      </c>
      <c r="C3500">
        <v>409</v>
      </c>
      <c r="D3500">
        <v>2</v>
      </c>
      <c r="E3500">
        <v>1449.1399999999996</v>
      </c>
    </row>
    <row r="3501" spans="2:5" x14ac:dyDescent="0.3">
      <c r="B3501">
        <v>15877</v>
      </c>
      <c r="C3501">
        <v>1</v>
      </c>
      <c r="D3501">
        <v>2</v>
      </c>
      <c r="E3501">
        <v>493.27999999999923</v>
      </c>
    </row>
    <row r="3502" spans="2:5" x14ac:dyDescent="0.3">
      <c r="B3502">
        <v>15878</v>
      </c>
      <c r="C3502">
        <v>561</v>
      </c>
      <c r="D3502">
        <v>2</v>
      </c>
      <c r="E3502">
        <v>330.7700000000001</v>
      </c>
    </row>
    <row r="3503" spans="2:5" x14ac:dyDescent="0.3">
      <c r="B3503">
        <v>15879</v>
      </c>
      <c r="C3503">
        <v>404</v>
      </c>
      <c r="D3503">
        <v>4</v>
      </c>
      <c r="E3503">
        <v>1157.2999999999956</v>
      </c>
    </row>
    <row r="3504" spans="2:5" x14ac:dyDescent="0.3">
      <c r="B3504">
        <v>15880</v>
      </c>
      <c r="C3504">
        <v>369</v>
      </c>
      <c r="D3504">
        <v>1</v>
      </c>
      <c r="E3504">
        <v>686.5599999999979</v>
      </c>
    </row>
    <row r="3505" spans="2:5" x14ac:dyDescent="0.3">
      <c r="B3505">
        <v>15881</v>
      </c>
      <c r="C3505">
        <v>312</v>
      </c>
      <c r="D3505">
        <v>5</v>
      </c>
      <c r="E3505">
        <v>501.38999999999982</v>
      </c>
    </row>
    <row r="3506" spans="2:5" x14ac:dyDescent="0.3">
      <c r="B3506">
        <v>15882</v>
      </c>
      <c r="C3506">
        <v>198</v>
      </c>
      <c r="D3506">
        <v>8</v>
      </c>
      <c r="E3506">
        <v>1495.9799999999968</v>
      </c>
    </row>
    <row r="3507" spans="2:5" x14ac:dyDescent="0.3">
      <c r="B3507">
        <v>15883</v>
      </c>
      <c r="C3507">
        <v>2</v>
      </c>
      <c r="D3507">
        <v>2</v>
      </c>
      <c r="E3507">
        <v>396.47999999999985</v>
      </c>
    </row>
    <row r="3508" spans="2:5" x14ac:dyDescent="0.3">
      <c r="B3508">
        <v>15884</v>
      </c>
      <c r="C3508">
        <v>432</v>
      </c>
      <c r="D3508">
        <v>2</v>
      </c>
      <c r="E3508">
        <v>249.69999999999993</v>
      </c>
    </row>
    <row r="3509" spans="2:5" x14ac:dyDescent="0.3">
      <c r="B3509">
        <v>15885</v>
      </c>
      <c r="C3509">
        <v>92</v>
      </c>
      <c r="D3509">
        <v>15</v>
      </c>
      <c r="E3509">
        <v>1951.8200000000004</v>
      </c>
    </row>
    <row r="3510" spans="2:5" x14ac:dyDescent="0.3">
      <c r="B3510">
        <v>15886</v>
      </c>
      <c r="C3510">
        <v>60</v>
      </c>
      <c r="D3510">
        <v>4</v>
      </c>
      <c r="E3510">
        <v>1052.8700000000008</v>
      </c>
    </row>
    <row r="3511" spans="2:5" x14ac:dyDescent="0.3">
      <c r="B3511">
        <v>15887</v>
      </c>
      <c r="C3511">
        <v>406</v>
      </c>
      <c r="D3511">
        <v>3</v>
      </c>
      <c r="E3511">
        <v>1027.1500000000008</v>
      </c>
    </row>
    <row r="3512" spans="2:5" x14ac:dyDescent="0.3">
      <c r="B3512">
        <v>15888</v>
      </c>
      <c r="C3512">
        <v>80</v>
      </c>
      <c r="D3512">
        <v>3</v>
      </c>
      <c r="E3512">
        <v>429.15999999999997</v>
      </c>
    </row>
    <row r="3513" spans="2:5" x14ac:dyDescent="0.3">
      <c r="B3513">
        <v>15889</v>
      </c>
      <c r="C3513">
        <v>156</v>
      </c>
      <c r="D3513">
        <v>8</v>
      </c>
      <c r="E3513">
        <v>1806.2800000000175</v>
      </c>
    </row>
    <row r="3514" spans="2:5" x14ac:dyDescent="0.3">
      <c r="B3514">
        <v>15890</v>
      </c>
      <c r="C3514">
        <v>394</v>
      </c>
      <c r="D3514">
        <v>5</v>
      </c>
      <c r="E3514">
        <v>535.64999999999986</v>
      </c>
    </row>
    <row r="3515" spans="2:5" x14ac:dyDescent="0.3">
      <c r="B3515">
        <v>15891</v>
      </c>
      <c r="C3515">
        <v>226</v>
      </c>
      <c r="D3515">
        <v>1</v>
      </c>
      <c r="E3515">
        <v>524.52000000000032</v>
      </c>
    </row>
    <row r="3516" spans="2:5" x14ac:dyDescent="0.3">
      <c r="B3516">
        <v>15892</v>
      </c>
      <c r="C3516">
        <v>669</v>
      </c>
      <c r="D3516">
        <v>1</v>
      </c>
      <c r="E3516">
        <v>128.1999999999999</v>
      </c>
    </row>
    <row r="3517" spans="2:5" x14ac:dyDescent="0.3">
      <c r="B3517">
        <v>15893</v>
      </c>
      <c r="C3517">
        <v>481</v>
      </c>
      <c r="D3517">
        <v>1</v>
      </c>
      <c r="E3517">
        <v>305.28000000000003</v>
      </c>
    </row>
    <row r="3518" spans="2:5" x14ac:dyDescent="0.3">
      <c r="B3518">
        <v>15894</v>
      </c>
      <c r="C3518">
        <v>253</v>
      </c>
      <c r="D3518">
        <v>2</v>
      </c>
      <c r="E3518">
        <v>420.29000000000013</v>
      </c>
    </row>
    <row r="3519" spans="2:5" x14ac:dyDescent="0.3">
      <c r="B3519">
        <v>15895</v>
      </c>
      <c r="C3519">
        <v>149</v>
      </c>
      <c r="D3519">
        <v>1</v>
      </c>
      <c r="E3519">
        <v>179.17000000000004</v>
      </c>
    </row>
    <row r="3520" spans="2:5" x14ac:dyDescent="0.3">
      <c r="B3520">
        <v>15897</v>
      </c>
      <c r="C3520">
        <v>194</v>
      </c>
      <c r="D3520">
        <v>2</v>
      </c>
      <c r="E3520">
        <v>222.0500000000001</v>
      </c>
    </row>
    <row r="3521" spans="2:5" x14ac:dyDescent="0.3">
      <c r="B3521">
        <v>15898</v>
      </c>
      <c r="C3521">
        <v>1</v>
      </c>
      <c r="D3521">
        <v>25</v>
      </c>
      <c r="E3521">
        <v>5596.3100000000477</v>
      </c>
    </row>
    <row r="3522" spans="2:5" x14ac:dyDescent="0.3">
      <c r="B3522">
        <v>15899</v>
      </c>
      <c r="C3522">
        <v>368</v>
      </c>
      <c r="D3522">
        <v>1</v>
      </c>
      <c r="E3522">
        <v>112.49999999999999</v>
      </c>
    </row>
    <row r="3523" spans="2:5" x14ac:dyDescent="0.3">
      <c r="B3523">
        <v>15900</v>
      </c>
      <c r="C3523">
        <v>23</v>
      </c>
      <c r="D3523">
        <v>4</v>
      </c>
      <c r="E3523">
        <v>900.39999999999793</v>
      </c>
    </row>
    <row r="3524" spans="2:5" x14ac:dyDescent="0.3">
      <c r="B3524">
        <v>15901</v>
      </c>
      <c r="C3524">
        <v>16</v>
      </c>
      <c r="D3524">
        <v>7</v>
      </c>
      <c r="E3524">
        <v>703.22000000000094</v>
      </c>
    </row>
    <row r="3525" spans="2:5" x14ac:dyDescent="0.3">
      <c r="B3525">
        <v>15902</v>
      </c>
      <c r="C3525">
        <v>380</v>
      </c>
      <c r="D3525">
        <v>1</v>
      </c>
      <c r="E3525">
        <v>145.00999999999993</v>
      </c>
    </row>
    <row r="3526" spans="2:5" x14ac:dyDescent="0.3">
      <c r="B3526">
        <v>15903</v>
      </c>
      <c r="C3526">
        <v>9</v>
      </c>
      <c r="D3526">
        <v>12</v>
      </c>
      <c r="E3526">
        <v>8939.8399999999911</v>
      </c>
    </row>
    <row r="3527" spans="2:5" x14ac:dyDescent="0.3">
      <c r="B3527">
        <v>15904</v>
      </c>
      <c r="C3527">
        <v>8</v>
      </c>
      <c r="D3527">
        <v>1</v>
      </c>
      <c r="E3527">
        <v>164.68</v>
      </c>
    </row>
    <row r="3528" spans="2:5" x14ac:dyDescent="0.3">
      <c r="B3528">
        <v>15905</v>
      </c>
      <c r="C3528">
        <v>543</v>
      </c>
      <c r="D3528">
        <v>1</v>
      </c>
      <c r="E3528">
        <v>114.69000000000004</v>
      </c>
    </row>
    <row r="3529" spans="2:5" x14ac:dyDescent="0.3">
      <c r="B3529">
        <v>15906</v>
      </c>
      <c r="C3529">
        <v>19</v>
      </c>
      <c r="D3529">
        <v>10</v>
      </c>
      <c r="E3529">
        <v>2555.6400000000026</v>
      </c>
    </row>
    <row r="3530" spans="2:5" x14ac:dyDescent="0.3">
      <c r="B3530">
        <v>15907</v>
      </c>
      <c r="C3530">
        <v>3</v>
      </c>
      <c r="D3530">
        <v>3</v>
      </c>
      <c r="E3530">
        <v>967.4500000000038</v>
      </c>
    </row>
    <row r="3531" spans="2:5" x14ac:dyDescent="0.3">
      <c r="B3531">
        <v>15908</v>
      </c>
      <c r="C3531">
        <v>490</v>
      </c>
      <c r="D3531">
        <v>2</v>
      </c>
      <c r="E3531">
        <v>764.56999999999982</v>
      </c>
    </row>
    <row r="3532" spans="2:5" x14ac:dyDescent="0.3">
      <c r="B3532">
        <v>15909</v>
      </c>
      <c r="C3532">
        <v>173</v>
      </c>
      <c r="D3532">
        <v>1</v>
      </c>
      <c r="E3532">
        <v>191.94000000000003</v>
      </c>
    </row>
    <row r="3533" spans="2:5" x14ac:dyDescent="0.3">
      <c r="B3533">
        <v>15910</v>
      </c>
      <c r="C3533">
        <v>0</v>
      </c>
      <c r="D3533">
        <v>15</v>
      </c>
      <c r="E3533">
        <v>2681.8000000000293</v>
      </c>
    </row>
    <row r="3534" spans="2:5" x14ac:dyDescent="0.3">
      <c r="B3534">
        <v>15911</v>
      </c>
      <c r="C3534">
        <v>623</v>
      </c>
      <c r="D3534">
        <v>8</v>
      </c>
      <c r="E3534">
        <v>1702.3400000000088</v>
      </c>
    </row>
    <row r="3535" spans="2:5" x14ac:dyDescent="0.3">
      <c r="B3535">
        <v>15912</v>
      </c>
      <c r="C3535">
        <v>178</v>
      </c>
      <c r="D3535">
        <v>9</v>
      </c>
      <c r="E3535">
        <v>1074.6999999999982</v>
      </c>
    </row>
    <row r="3536" spans="2:5" x14ac:dyDescent="0.3">
      <c r="B3536">
        <v>15913</v>
      </c>
      <c r="C3536">
        <v>534</v>
      </c>
      <c r="D3536">
        <v>1</v>
      </c>
      <c r="E3536">
        <v>6.3000000000000007</v>
      </c>
    </row>
    <row r="3537" spans="2:5" x14ac:dyDescent="0.3">
      <c r="B3537">
        <v>15914</v>
      </c>
      <c r="C3537">
        <v>378</v>
      </c>
      <c r="D3537">
        <v>2</v>
      </c>
      <c r="E3537">
        <v>205.98999999999998</v>
      </c>
    </row>
    <row r="3538" spans="2:5" x14ac:dyDescent="0.3">
      <c r="B3538">
        <v>15915</v>
      </c>
      <c r="C3538">
        <v>401</v>
      </c>
      <c r="D3538">
        <v>1</v>
      </c>
      <c r="E3538">
        <v>429.20999999999952</v>
      </c>
    </row>
    <row r="3539" spans="2:5" x14ac:dyDescent="0.3">
      <c r="B3539">
        <v>15916</v>
      </c>
      <c r="C3539">
        <v>16</v>
      </c>
      <c r="D3539">
        <v>13</v>
      </c>
      <c r="E3539">
        <v>3427.1700000000087</v>
      </c>
    </row>
    <row r="3540" spans="2:5" x14ac:dyDescent="0.3">
      <c r="B3540">
        <v>15917</v>
      </c>
      <c r="C3540">
        <v>247</v>
      </c>
      <c r="D3540">
        <v>5</v>
      </c>
      <c r="E3540">
        <v>560.63000000000022</v>
      </c>
    </row>
    <row r="3541" spans="2:5" x14ac:dyDescent="0.3">
      <c r="B3541">
        <v>15918</v>
      </c>
      <c r="C3541">
        <v>190</v>
      </c>
      <c r="D3541">
        <v>3</v>
      </c>
      <c r="E3541">
        <v>582.88000000000045</v>
      </c>
    </row>
    <row r="3542" spans="2:5" x14ac:dyDescent="0.3">
      <c r="B3542">
        <v>15919</v>
      </c>
      <c r="C3542">
        <v>19</v>
      </c>
      <c r="D3542">
        <v>2</v>
      </c>
      <c r="E3542">
        <v>910.60999999999683</v>
      </c>
    </row>
    <row r="3543" spans="2:5" x14ac:dyDescent="0.3">
      <c r="B3543">
        <v>15920</v>
      </c>
      <c r="C3543">
        <v>154</v>
      </c>
      <c r="D3543">
        <v>9</v>
      </c>
      <c r="E3543">
        <v>571.63999999999953</v>
      </c>
    </row>
    <row r="3544" spans="2:5" x14ac:dyDescent="0.3">
      <c r="B3544">
        <v>15921</v>
      </c>
      <c r="C3544">
        <v>172</v>
      </c>
      <c r="D3544">
        <v>4</v>
      </c>
      <c r="E3544">
        <v>802.11000000000035</v>
      </c>
    </row>
    <row r="3545" spans="2:5" x14ac:dyDescent="0.3">
      <c r="B3545">
        <v>15922</v>
      </c>
      <c r="C3545">
        <v>373</v>
      </c>
      <c r="D3545">
        <v>1</v>
      </c>
      <c r="E3545">
        <v>739.00000000000011</v>
      </c>
    </row>
    <row r="3546" spans="2:5" x14ac:dyDescent="0.3">
      <c r="B3546">
        <v>15923</v>
      </c>
      <c r="C3546">
        <v>372</v>
      </c>
      <c r="D3546">
        <v>1</v>
      </c>
      <c r="E3546">
        <v>254.15999999999991</v>
      </c>
    </row>
    <row r="3547" spans="2:5" x14ac:dyDescent="0.3">
      <c r="B3547">
        <v>15924</v>
      </c>
      <c r="C3547">
        <v>731</v>
      </c>
      <c r="D3547">
        <v>1</v>
      </c>
      <c r="E3547">
        <v>102.82</v>
      </c>
    </row>
    <row r="3548" spans="2:5" x14ac:dyDescent="0.3">
      <c r="B3548">
        <v>15925</v>
      </c>
      <c r="C3548">
        <v>194</v>
      </c>
      <c r="D3548">
        <v>1</v>
      </c>
      <c r="E3548">
        <v>207.15000000000006</v>
      </c>
    </row>
    <row r="3549" spans="2:5" x14ac:dyDescent="0.3">
      <c r="B3549">
        <v>15926</v>
      </c>
      <c r="C3549">
        <v>542</v>
      </c>
      <c r="D3549">
        <v>1</v>
      </c>
      <c r="E3549">
        <v>134.44000000000003</v>
      </c>
    </row>
    <row r="3550" spans="2:5" x14ac:dyDescent="0.3">
      <c r="B3550">
        <v>15927</v>
      </c>
      <c r="C3550">
        <v>647</v>
      </c>
      <c r="D3550">
        <v>1</v>
      </c>
      <c r="E3550">
        <v>123.39000000000003</v>
      </c>
    </row>
    <row r="3551" spans="2:5" x14ac:dyDescent="0.3">
      <c r="B3551">
        <v>15928</v>
      </c>
      <c r="C3551">
        <v>656</v>
      </c>
      <c r="D3551">
        <v>1</v>
      </c>
      <c r="E3551">
        <v>293.52999999999992</v>
      </c>
    </row>
    <row r="3552" spans="2:5" x14ac:dyDescent="0.3">
      <c r="B3552">
        <v>15929</v>
      </c>
      <c r="C3552">
        <v>644</v>
      </c>
      <c r="D3552">
        <v>1</v>
      </c>
      <c r="E3552">
        <v>594</v>
      </c>
    </row>
    <row r="3553" spans="2:5" x14ac:dyDescent="0.3">
      <c r="B3553">
        <v>15930</v>
      </c>
      <c r="C3553">
        <v>67</v>
      </c>
      <c r="D3553">
        <v>1</v>
      </c>
      <c r="E3553">
        <v>426.63000000000017</v>
      </c>
    </row>
    <row r="3554" spans="2:5" x14ac:dyDescent="0.3">
      <c r="B3554">
        <v>15931</v>
      </c>
      <c r="C3554">
        <v>428</v>
      </c>
      <c r="D3554">
        <v>1</v>
      </c>
      <c r="E3554">
        <v>239.90000000000006</v>
      </c>
    </row>
    <row r="3555" spans="2:5" x14ac:dyDescent="0.3">
      <c r="B3555">
        <v>15932</v>
      </c>
      <c r="C3555">
        <v>4</v>
      </c>
      <c r="D3555">
        <v>8</v>
      </c>
      <c r="E3555">
        <v>2495.8699999999958</v>
      </c>
    </row>
    <row r="3556" spans="2:5" x14ac:dyDescent="0.3">
      <c r="B3556">
        <v>15933</v>
      </c>
      <c r="C3556">
        <v>21</v>
      </c>
      <c r="D3556">
        <v>3</v>
      </c>
      <c r="E3556">
        <v>1107.4600000000007</v>
      </c>
    </row>
    <row r="3557" spans="2:5" x14ac:dyDescent="0.3">
      <c r="B3557">
        <v>15934</v>
      </c>
      <c r="C3557">
        <v>417</v>
      </c>
      <c r="D3557">
        <v>2</v>
      </c>
      <c r="E3557">
        <v>2190.6600000000017</v>
      </c>
    </row>
    <row r="3558" spans="2:5" x14ac:dyDescent="0.3">
      <c r="B3558">
        <v>15935</v>
      </c>
      <c r="C3558">
        <v>239</v>
      </c>
      <c r="D3558">
        <v>2</v>
      </c>
      <c r="E3558">
        <v>416.86000000000013</v>
      </c>
    </row>
    <row r="3559" spans="2:5" x14ac:dyDescent="0.3">
      <c r="B3559">
        <v>15936</v>
      </c>
      <c r="C3559">
        <v>379</v>
      </c>
      <c r="D3559">
        <v>2</v>
      </c>
      <c r="E3559">
        <v>282.79000000000002</v>
      </c>
    </row>
    <row r="3560" spans="2:5" x14ac:dyDescent="0.3">
      <c r="B3560">
        <v>15937</v>
      </c>
      <c r="C3560">
        <v>64</v>
      </c>
      <c r="D3560">
        <v>1</v>
      </c>
      <c r="E3560">
        <v>145.35</v>
      </c>
    </row>
    <row r="3561" spans="2:5" x14ac:dyDescent="0.3">
      <c r="B3561">
        <v>15938</v>
      </c>
      <c r="C3561">
        <v>112</v>
      </c>
      <c r="D3561">
        <v>9</v>
      </c>
      <c r="E3561">
        <v>734.8100000000004</v>
      </c>
    </row>
    <row r="3562" spans="2:5" x14ac:dyDescent="0.3">
      <c r="B3562">
        <v>15939</v>
      </c>
      <c r="C3562">
        <v>89</v>
      </c>
      <c r="D3562">
        <v>16</v>
      </c>
      <c r="E3562">
        <v>9060.3899999999794</v>
      </c>
    </row>
    <row r="3563" spans="2:5" x14ac:dyDescent="0.3">
      <c r="B3563">
        <v>15940</v>
      </c>
      <c r="C3563">
        <v>311</v>
      </c>
      <c r="D3563">
        <v>1</v>
      </c>
      <c r="E3563">
        <v>35.799999999999997</v>
      </c>
    </row>
    <row r="3564" spans="2:5" x14ac:dyDescent="0.3">
      <c r="B3564">
        <v>15941</v>
      </c>
      <c r="C3564">
        <v>637</v>
      </c>
      <c r="D3564">
        <v>1</v>
      </c>
      <c r="E3564">
        <v>405</v>
      </c>
    </row>
    <row r="3565" spans="2:5" x14ac:dyDescent="0.3">
      <c r="B3565">
        <v>15942</v>
      </c>
      <c r="C3565">
        <v>133</v>
      </c>
      <c r="D3565">
        <v>1</v>
      </c>
      <c r="E3565">
        <v>337.44000000000011</v>
      </c>
    </row>
    <row r="3566" spans="2:5" x14ac:dyDescent="0.3">
      <c r="B3566">
        <v>15943</v>
      </c>
      <c r="C3566">
        <v>649</v>
      </c>
      <c r="D3566">
        <v>2</v>
      </c>
      <c r="E3566">
        <v>271.28999999999996</v>
      </c>
    </row>
    <row r="3567" spans="2:5" x14ac:dyDescent="0.3">
      <c r="B3567">
        <v>15944</v>
      </c>
      <c r="C3567">
        <v>276</v>
      </c>
      <c r="D3567">
        <v>4</v>
      </c>
      <c r="E3567">
        <v>2164.2399999999998</v>
      </c>
    </row>
    <row r="3568" spans="2:5" x14ac:dyDescent="0.3">
      <c r="B3568">
        <v>15945</v>
      </c>
      <c r="C3568">
        <v>365</v>
      </c>
      <c r="D3568">
        <v>4</v>
      </c>
      <c r="E3568">
        <v>827.27000000000032</v>
      </c>
    </row>
    <row r="3569" spans="2:5" x14ac:dyDescent="0.3">
      <c r="B3569">
        <v>15946</v>
      </c>
      <c r="C3569">
        <v>502</v>
      </c>
      <c r="D3569">
        <v>3</v>
      </c>
      <c r="E3569">
        <v>2304.1799999999998</v>
      </c>
    </row>
    <row r="3570" spans="2:5" x14ac:dyDescent="0.3">
      <c r="B3570">
        <v>15947</v>
      </c>
      <c r="C3570">
        <v>82</v>
      </c>
      <c r="D3570">
        <v>1</v>
      </c>
      <c r="E3570">
        <v>1708.24</v>
      </c>
    </row>
    <row r="3571" spans="2:5" x14ac:dyDescent="0.3">
      <c r="B3571">
        <v>15948</v>
      </c>
      <c r="C3571">
        <v>8</v>
      </c>
      <c r="D3571">
        <v>3</v>
      </c>
      <c r="E3571">
        <v>1509.0899999999974</v>
      </c>
    </row>
    <row r="3572" spans="2:5" x14ac:dyDescent="0.3">
      <c r="B3572">
        <v>15949</v>
      </c>
      <c r="C3572">
        <v>16</v>
      </c>
      <c r="D3572">
        <v>2</v>
      </c>
      <c r="E3572">
        <v>364.72000000000014</v>
      </c>
    </row>
    <row r="3573" spans="2:5" x14ac:dyDescent="0.3">
      <c r="B3573">
        <v>15950</v>
      </c>
      <c r="C3573">
        <v>31</v>
      </c>
      <c r="D3573">
        <v>10</v>
      </c>
      <c r="E3573">
        <v>7180.7099999999718</v>
      </c>
    </row>
    <row r="3574" spans="2:5" x14ac:dyDescent="0.3">
      <c r="B3574">
        <v>15951</v>
      </c>
      <c r="C3574">
        <v>8</v>
      </c>
      <c r="D3574">
        <v>3</v>
      </c>
      <c r="E3574">
        <v>1013.1699999999987</v>
      </c>
    </row>
    <row r="3575" spans="2:5" x14ac:dyDescent="0.3">
      <c r="B3575">
        <v>15952</v>
      </c>
      <c r="C3575">
        <v>33</v>
      </c>
      <c r="D3575">
        <v>4</v>
      </c>
      <c r="E3575">
        <v>806.57000000000062</v>
      </c>
    </row>
    <row r="3576" spans="2:5" x14ac:dyDescent="0.3">
      <c r="B3576">
        <v>15953</v>
      </c>
      <c r="C3576">
        <v>15</v>
      </c>
      <c r="D3576">
        <v>18</v>
      </c>
      <c r="E3576">
        <v>3669.5500000000038</v>
      </c>
    </row>
    <row r="3577" spans="2:5" x14ac:dyDescent="0.3">
      <c r="B3577">
        <v>15954</v>
      </c>
      <c r="C3577">
        <v>589</v>
      </c>
      <c r="D3577">
        <v>1</v>
      </c>
      <c r="E3577">
        <v>190.75</v>
      </c>
    </row>
    <row r="3578" spans="2:5" x14ac:dyDescent="0.3">
      <c r="B3578">
        <v>15955</v>
      </c>
      <c r="C3578">
        <v>24</v>
      </c>
      <c r="D3578">
        <v>22</v>
      </c>
      <c r="E3578">
        <v>8658.3599999999951</v>
      </c>
    </row>
    <row r="3579" spans="2:5" x14ac:dyDescent="0.3">
      <c r="B3579">
        <v>15956</v>
      </c>
      <c r="C3579">
        <v>551</v>
      </c>
      <c r="D3579">
        <v>2</v>
      </c>
      <c r="E3579">
        <v>617.60000000000014</v>
      </c>
    </row>
    <row r="3580" spans="2:5" x14ac:dyDescent="0.3">
      <c r="B3580">
        <v>15957</v>
      </c>
      <c r="C3580">
        <v>31</v>
      </c>
      <c r="D3580">
        <v>3</v>
      </c>
      <c r="E3580">
        <v>930.1000000000023</v>
      </c>
    </row>
    <row r="3581" spans="2:5" x14ac:dyDescent="0.3">
      <c r="B3581">
        <v>15958</v>
      </c>
      <c r="C3581">
        <v>74</v>
      </c>
      <c r="D3581">
        <v>4</v>
      </c>
      <c r="E3581">
        <v>492.99000000000041</v>
      </c>
    </row>
    <row r="3582" spans="2:5" x14ac:dyDescent="0.3">
      <c r="B3582">
        <v>15959</v>
      </c>
      <c r="C3582">
        <v>682</v>
      </c>
      <c r="D3582">
        <v>3</v>
      </c>
      <c r="E3582">
        <v>579.48999999999864</v>
      </c>
    </row>
    <row r="3583" spans="2:5" x14ac:dyDescent="0.3">
      <c r="B3583">
        <v>15960</v>
      </c>
      <c r="C3583">
        <v>374</v>
      </c>
      <c r="D3583">
        <v>4</v>
      </c>
      <c r="E3583">
        <v>410.9500000000001</v>
      </c>
    </row>
    <row r="3584" spans="2:5" x14ac:dyDescent="0.3">
      <c r="B3584">
        <v>15961</v>
      </c>
      <c r="C3584">
        <v>379</v>
      </c>
      <c r="D3584">
        <v>1</v>
      </c>
      <c r="E3584">
        <v>451.29000000000042</v>
      </c>
    </row>
    <row r="3585" spans="2:5" x14ac:dyDescent="0.3">
      <c r="B3585">
        <v>15962</v>
      </c>
      <c r="C3585">
        <v>449</v>
      </c>
      <c r="D3585">
        <v>1</v>
      </c>
      <c r="E3585">
        <v>295.83</v>
      </c>
    </row>
    <row r="3586" spans="2:5" x14ac:dyDescent="0.3">
      <c r="B3586">
        <v>15963</v>
      </c>
      <c r="C3586">
        <v>19</v>
      </c>
      <c r="D3586">
        <v>2</v>
      </c>
      <c r="E3586">
        <v>470.76000000000016</v>
      </c>
    </row>
    <row r="3587" spans="2:5" x14ac:dyDescent="0.3">
      <c r="B3587">
        <v>15964</v>
      </c>
      <c r="C3587">
        <v>663</v>
      </c>
      <c r="D3587">
        <v>1</v>
      </c>
      <c r="E3587">
        <v>272.96000000000004</v>
      </c>
    </row>
    <row r="3588" spans="2:5" x14ac:dyDescent="0.3">
      <c r="B3588">
        <v>15965</v>
      </c>
      <c r="C3588">
        <v>17</v>
      </c>
      <c r="D3588">
        <v>13</v>
      </c>
      <c r="E3588">
        <v>3013.0899999999947</v>
      </c>
    </row>
    <row r="3589" spans="2:5" x14ac:dyDescent="0.3">
      <c r="B3589">
        <v>15966</v>
      </c>
      <c r="C3589">
        <v>450</v>
      </c>
      <c r="D3589">
        <v>1</v>
      </c>
      <c r="E3589">
        <v>426.53000000000014</v>
      </c>
    </row>
    <row r="3590" spans="2:5" x14ac:dyDescent="0.3">
      <c r="B3590">
        <v>15967</v>
      </c>
      <c r="C3590">
        <v>23</v>
      </c>
      <c r="D3590">
        <v>12</v>
      </c>
      <c r="E3590">
        <v>3041.6000000000172</v>
      </c>
    </row>
    <row r="3591" spans="2:5" x14ac:dyDescent="0.3">
      <c r="B3591">
        <v>15968</v>
      </c>
      <c r="C3591">
        <v>388</v>
      </c>
      <c r="D3591">
        <v>1</v>
      </c>
      <c r="E3591">
        <v>418.04999999999973</v>
      </c>
    </row>
    <row r="3592" spans="2:5" x14ac:dyDescent="0.3">
      <c r="B3592">
        <v>15969</v>
      </c>
      <c r="C3592">
        <v>2</v>
      </c>
      <c r="D3592">
        <v>5</v>
      </c>
      <c r="E3592">
        <v>1127.05</v>
      </c>
    </row>
    <row r="3593" spans="2:5" x14ac:dyDescent="0.3">
      <c r="B3593">
        <v>15970</v>
      </c>
      <c r="C3593">
        <v>303</v>
      </c>
      <c r="D3593">
        <v>2</v>
      </c>
      <c r="E3593">
        <v>1017.3199999999998</v>
      </c>
    </row>
    <row r="3594" spans="2:5" x14ac:dyDescent="0.3">
      <c r="B3594">
        <v>15971</v>
      </c>
      <c r="C3594">
        <v>17</v>
      </c>
      <c r="D3594">
        <v>18</v>
      </c>
      <c r="E3594">
        <v>5902.8300000000081</v>
      </c>
    </row>
    <row r="3595" spans="2:5" x14ac:dyDescent="0.3">
      <c r="B3595">
        <v>15972</v>
      </c>
      <c r="C3595">
        <v>456</v>
      </c>
      <c r="D3595">
        <v>5</v>
      </c>
      <c r="E3595">
        <v>1810.2699999999954</v>
      </c>
    </row>
    <row r="3596" spans="2:5" x14ac:dyDescent="0.3">
      <c r="B3596">
        <v>15973</v>
      </c>
      <c r="C3596">
        <v>366</v>
      </c>
      <c r="D3596">
        <v>3</v>
      </c>
      <c r="E3596">
        <v>988.4400000000004</v>
      </c>
    </row>
    <row r="3597" spans="2:5" x14ac:dyDescent="0.3">
      <c r="B3597">
        <v>15974</v>
      </c>
      <c r="C3597">
        <v>39</v>
      </c>
      <c r="D3597">
        <v>7</v>
      </c>
      <c r="E3597">
        <v>3442.1500000000106</v>
      </c>
    </row>
    <row r="3598" spans="2:5" x14ac:dyDescent="0.3">
      <c r="B3598">
        <v>15975</v>
      </c>
      <c r="C3598">
        <v>84</v>
      </c>
      <c r="D3598">
        <v>1</v>
      </c>
      <c r="E3598">
        <v>371.01000000000016</v>
      </c>
    </row>
    <row r="3599" spans="2:5" x14ac:dyDescent="0.3">
      <c r="B3599">
        <v>15976</v>
      </c>
      <c r="C3599">
        <v>165</v>
      </c>
      <c r="D3599">
        <v>6</v>
      </c>
      <c r="E3599">
        <v>1746.640000000011</v>
      </c>
    </row>
    <row r="3600" spans="2:5" x14ac:dyDescent="0.3">
      <c r="B3600">
        <v>15977</v>
      </c>
      <c r="C3600">
        <v>17</v>
      </c>
      <c r="D3600">
        <v>2</v>
      </c>
      <c r="E3600">
        <v>1054.7300000000014</v>
      </c>
    </row>
    <row r="3601" spans="2:5" x14ac:dyDescent="0.3">
      <c r="B3601">
        <v>15978</v>
      </c>
      <c r="C3601">
        <v>77</v>
      </c>
      <c r="D3601">
        <v>3</v>
      </c>
      <c r="E3601">
        <v>3279.4199999999973</v>
      </c>
    </row>
    <row r="3602" spans="2:5" x14ac:dyDescent="0.3">
      <c r="B3602">
        <v>15979</v>
      </c>
      <c r="C3602">
        <v>602</v>
      </c>
      <c r="D3602">
        <v>1</v>
      </c>
      <c r="E3602">
        <v>329.2200000000002</v>
      </c>
    </row>
    <row r="3603" spans="2:5" x14ac:dyDescent="0.3">
      <c r="B3603">
        <v>15980</v>
      </c>
      <c r="C3603">
        <v>88</v>
      </c>
      <c r="D3603">
        <v>7</v>
      </c>
      <c r="E3603">
        <v>6593.6800000000121</v>
      </c>
    </row>
    <row r="3604" spans="2:5" x14ac:dyDescent="0.3">
      <c r="B3604">
        <v>15981</v>
      </c>
      <c r="C3604">
        <v>24</v>
      </c>
      <c r="D3604">
        <v>21</v>
      </c>
      <c r="E3604">
        <v>9362.7700000000168</v>
      </c>
    </row>
    <row r="3605" spans="2:5" x14ac:dyDescent="0.3">
      <c r="B3605">
        <v>15982</v>
      </c>
      <c r="C3605">
        <v>605</v>
      </c>
      <c r="D3605">
        <v>1</v>
      </c>
      <c r="E3605">
        <v>324.51000000000016</v>
      </c>
    </row>
    <row r="3606" spans="2:5" x14ac:dyDescent="0.3">
      <c r="B3606">
        <v>15983</v>
      </c>
      <c r="C3606">
        <v>22</v>
      </c>
      <c r="D3606">
        <v>8</v>
      </c>
      <c r="E3606">
        <v>3958.8199999999906</v>
      </c>
    </row>
    <row r="3607" spans="2:5" x14ac:dyDescent="0.3">
      <c r="B3607">
        <v>15984</v>
      </c>
      <c r="C3607">
        <v>2</v>
      </c>
      <c r="D3607">
        <v>30</v>
      </c>
      <c r="E3607">
        <v>8759.3200000000706</v>
      </c>
    </row>
    <row r="3608" spans="2:5" x14ac:dyDescent="0.3">
      <c r="B3608">
        <v>15985</v>
      </c>
      <c r="C3608">
        <v>123</v>
      </c>
      <c r="D3608">
        <v>7</v>
      </c>
      <c r="E3608">
        <v>2715.2800000000011</v>
      </c>
    </row>
    <row r="3609" spans="2:5" x14ac:dyDescent="0.3">
      <c r="B3609">
        <v>15986</v>
      </c>
      <c r="C3609">
        <v>30</v>
      </c>
      <c r="D3609">
        <v>2</v>
      </c>
      <c r="E3609">
        <v>354.42</v>
      </c>
    </row>
    <row r="3610" spans="2:5" x14ac:dyDescent="0.3">
      <c r="B3610">
        <v>15987</v>
      </c>
      <c r="C3610">
        <v>12</v>
      </c>
      <c r="D3610">
        <v>8</v>
      </c>
      <c r="E3610">
        <v>1682.1300000000031</v>
      </c>
    </row>
    <row r="3611" spans="2:5" x14ac:dyDescent="0.3">
      <c r="B3611">
        <v>15988</v>
      </c>
      <c r="C3611">
        <v>19</v>
      </c>
      <c r="D3611">
        <v>3</v>
      </c>
      <c r="E3611">
        <v>770.08999999999776</v>
      </c>
    </row>
    <row r="3612" spans="2:5" x14ac:dyDescent="0.3">
      <c r="B3612">
        <v>15989</v>
      </c>
      <c r="C3612">
        <v>375</v>
      </c>
      <c r="D3612">
        <v>2</v>
      </c>
      <c r="E3612">
        <v>372.50999999999925</v>
      </c>
    </row>
    <row r="3613" spans="2:5" x14ac:dyDescent="0.3">
      <c r="B3613">
        <v>15990</v>
      </c>
      <c r="C3613">
        <v>44</v>
      </c>
      <c r="D3613">
        <v>7</v>
      </c>
      <c r="E3613">
        <v>2010.0499999999929</v>
      </c>
    </row>
    <row r="3614" spans="2:5" x14ac:dyDescent="0.3">
      <c r="B3614">
        <v>15991</v>
      </c>
      <c r="C3614">
        <v>534</v>
      </c>
      <c r="D3614">
        <v>1</v>
      </c>
      <c r="E3614">
        <v>150.54999999999998</v>
      </c>
    </row>
    <row r="3615" spans="2:5" x14ac:dyDescent="0.3">
      <c r="B3615">
        <v>15992</v>
      </c>
      <c r="C3615">
        <v>3</v>
      </c>
      <c r="D3615">
        <v>3</v>
      </c>
      <c r="E3615">
        <v>896.59999999999923</v>
      </c>
    </row>
    <row r="3616" spans="2:5" x14ac:dyDescent="0.3">
      <c r="B3616">
        <v>15993</v>
      </c>
      <c r="C3616">
        <v>8</v>
      </c>
      <c r="D3616">
        <v>7</v>
      </c>
      <c r="E3616">
        <v>2797.5700000000047</v>
      </c>
    </row>
    <row r="3617" spans="2:5" x14ac:dyDescent="0.3">
      <c r="B3617">
        <v>15994</v>
      </c>
      <c r="C3617">
        <v>54</v>
      </c>
      <c r="D3617">
        <v>3</v>
      </c>
      <c r="E3617">
        <v>1202.1799999999967</v>
      </c>
    </row>
    <row r="3618" spans="2:5" x14ac:dyDescent="0.3">
      <c r="B3618">
        <v>15995</v>
      </c>
      <c r="C3618">
        <v>414</v>
      </c>
      <c r="D3618">
        <v>1</v>
      </c>
      <c r="E3618">
        <v>696.19000000000199</v>
      </c>
    </row>
    <row r="3619" spans="2:5" x14ac:dyDescent="0.3">
      <c r="B3619">
        <v>15996</v>
      </c>
      <c r="C3619">
        <v>88</v>
      </c>
      <c r="D3619">
        <v>7</v>
      </c>
      <c r="E3619">
        <v>1686.900000000003</v>
      </c>
    </row>
    <row r="3620" spans="2:5" x14ac:dyDescent="0.3">
      <c r="B3620">
        <v>15998</v>
      </c>
      <c r="C3620">
        <v>36</v>
      </c>
      <c r="D3620">
        <v>16</v>
      </c>
      <c r="E3620">
        <v>8308.3399999998892</v>
      </c>
    </row>
    <row r="3621" spans="2:5" x14ac:dyDescent="0.3">
      <c r="B3621">
        <v>15999</v>
      </c>
      <c r="C3621">
        <v>735</v>
      </c>
      <c r="D3621">
        <v>1</v>
      </c>
      <c r="E3621">
        <v>20.399999999999999</v>
      </c>
    </row>
    <row r="3622" spans="2:5" x14ac:dyDescent="0.3">
      <c r="B3622">
        <v>16000</v>
      </c>
      <c r="C3622">
        <v>2</v>
      </c>
      <c r="D3622">
        <v>3</v>
      </c>
      <c r="E3622">
        <v>12393.699999999999</v>
      </c>
    </row>
    <row r="3623" spans="2:5" x14ac:dyDescent="0.3">
      <c r="B3623">
        <v>16001</v>
      </c>
      <c r="C3623">
        <v>381</v>
      </c>
      <c r="D3623">
        <v>1</v>
      </c>
      <c r="E3623">
        <v>583.38999999999953</v>
      </c>
    </row>
    <row r="3624" spans="2:5" x14ac:dyDescent="0.3">
      <c r="B3624">
        <v>16002</v>
      </c>
      <c r="C3624">
        <v>625</v>
      </c>
      <c r="D3624">
        <v>1</v>
      </c>
      <c r="E3624">
        <v>169.21</v>
      </c>
    </row>
    <row r="3625" spans="2:5" x14ac:dyDescent="0.3">
      <c r="B3625">
        <v>16003</v>
      </c>
      <c r="C3625">
        <v>29</v>
      </c>
      <c r="D3625">
        <v>10</v>
      </c>
      <c r="E3625">
        <v>5613.8299999999927</v>
      </c>
    </row>
    <row r="3626" spans="2:5" x14ac:dyDescent="0.3">
      <c r="B3626">
        <v>16004</v>
      </c>
      <c r="C3626">
        <v>474</v>
      </c>
      <c r="D3626">
        <v>5</v>
      </c>
      <c r="E3626">
        <v>2146.3900000000035</v>
      </c>
    </row>
    <row r="3627" spans="2:5" x14ac:dyDescent="0.3">
      <c r="B3627">
        <v>16005</v>
      </c>
      <c r="C3627">
        <v>12</v>
      </c>
      <c r="D3627">
        <v>10</v>
      </c>
      <c r="E3627">
        <v>2436.2199999999784</v>
      </c>
    </row>
    <row r="3628" spans="2:5" x14ac:dyDescent="0.3">
      <c r="B3628">
        <v>16006</v>
      </c>
      <c r="C3628">
        <v>211</v>
      </c>
      <c r="D3628">
        <v>2</v>
      </c>
      <c r="E3628">
        <v>347.16999999999928</v>
      </c>
    </row>
    <row r="3629" spans="2:5" x14ac:dyDescent="0.3">
      <c r="B3629">
        <v>16007</v>
      </c>
      <c r="C3629">
        <v>47</v>
      </c>
      <c r="D3629">
        <v>7</v>
      </c>
      <c r="E3629">
        <v>3075.1399999999558</v>
      </c>
    </row>
    <row r="3630" spans="2:5" x14ac:dyDescent="0.3">
      <c r="B3630">
        <v>16008</v>
      </c>
      <c r="C3630">
        <v>23</v>
      </c>
      <c r="D3630">
        <v>15</v>
      </c>
      <c r="E3630">
        <v>5384.1300000000319</v>
      </c>
    </row>
    <row r="3631" spans="2:5" x14ac:dyDescent="0.3">
      <c r="B3631">
        <v>16009</v>
      </c>
      <c r="C3631">
        <v>22</v>
      </c>
      <c r="D3631">
        <v>4</v>
      </c>
      <c r="E3631">
        <v>992.71000000000106</v>
      </c>
    </row>
    <row r="3632" spans="2:5" x14ac:dyDescent="0.3">
      <c r="B3632">
        <v>16010</v>
      </c>
      <c r="C3632">
        <v>245</v>
      </c>
      <c r="D3632">
        <v>11</v>
      </c>
      <c r="E3632">
        <v>1724.0599999999979</v>
      </c>
    </row>
    <row r="3633" spans="2:5" x14ac:dyDescent="0.3">
      <c r="B3633">
        <v>16011</v>
      </c>
      <c r="C3633">
        <v>8</v>
      </c>
      <c r="D3633">
        <v>29</v>
      </c>
      <c r="E3633">
        <v>5880.4599999999718</v>
      </c>
    </row>
    <row r="3634" spans="2:5" x14ac:dyDescent="0.3">
      <c r="B3634">
        <v>16012</v>
      </c>
      <c r="C3634">
        <v>35</v>
      </c>
      <c r="D3634">
        <v>5</v>
      </c>
      <c r="E3634">
        <v>2989.7900000000036</v>
      </c>
    </row>
    <row r="3635" spans="2:5" x14ac:dyDescent="0.3">
      <c r="B3635">
        <v>16013</v>
      </c>
      <c r="C3635">
        <v>3</v>
      </c>
      <c r="D3635">
        <v>84</v>
      </c>
      <c r="E3635">
        <v>57446.439999999951</v>
      </c>
    </row>
    <row r="3636" spans="2:5" x14ac:dyDescent="0.3">
      <c r="B3636">
        <v>16014</v>
      </c>
      <c r="C3636">
        <v>37</v>
      </c>
      <c r="D3636">
        <v>5</v>
      </c>
      <c r="E3636">
        <v>1130.27</v>
      </c>
    </row>
    <row r="3637" spans="2:5" x14ac:dyDescent="0.3">
      <c r="B3637">
        <v>16015</v>
      </c>
      <c r="C3637">
        <v>3</v>
      </c>
      <c r="D3637">
        <v>3</v>
      </c>
      <c r="E3637">
        <v>705.38999999999953</v>
      </c>
    </row>
    <row r="3638" spans="2:5" x14ac:dyDescent="0.3">
      <c r="B3638">
        <v>16016</v>
      </c>
      <c r="C3638">
        <v>3</v>
      </c>
      <c r="D3638">
        <v>11</v>
      </c>
      <c r="E3638">
        <v>2533.939999999975</v>
      </c>
    </row>
    <row r="3639" spans="2:5" x14ac:dyDescent="0.3">
      <c r="B3639">
        <v>16017</v>
      </c>
      <c r="C3639">
        <v>47</v>
      </c>
      <c r="D3639">
        <v>5</v>
      </c>
      <c r="E3639">
        <v>1553.8299999999961</v>
      </c>
    </row>
    <row r="3640" spans="2:5" x14ac:dyDescent="0.3">
      <c r="B3640">
        <v>16018</v>
      </c>
      <c r="C3640">
        <v>39</v>
      </c>
      <c r="D3640">
        <v>4</v>
      </c>
      <c r="E3640">
        <v>698.12999999999988</v>
      </c>
    </row>
    <row r="3641" spans="2:5" x14ac:dyDescent="0.3">
      <c r="B3641">
        <v>16019</v>
      </c>
      <c r="C3641">
        <v>46</v>
      </c>
      <c r="D3641">
        <v>27</v>
      </c>
      <c r="E3641">
        <v>17465.849999999889</v>
      </c>
    </row>
    <row r="3642" spans="2:5" x14ac:dyDescent="0.3">
      <c r="B3642">
        <v>16020</v>
      </c>
      <c r="C3642">
        <v>16</v>
      </c>
      <c r="D3642">
        <v>3</v>
      </c>
      <c r="E3642">
        <v>851.00999999999965</v>
      </c>
    </row>
    <row r="3643" spans="2:5" x14ac:dyDescent="0.3">
      <c r="B3643">
        <v>16021</v>
      </c>
      <c r="C3643">
        <v>395</v>
      </c>
      <c r="D3643">
        <v>2</v>
      </c>
      <c r="E3643">
        <v>532.24999999999989</v>
      </c>
    </row>
    <row r="3644" spans="2:5" x14ac:dyDescent="0.3">
      <c r="B3644">
        <v>16022</v>
      </c>
      <c r="C3644">
        <v>260</v>
      </c>
      <c r="D3644">
        <v>1</v>
      </c>
      <c r="E3644">
        <v>628.2799999999994</v>
      </c>
    </row>
    <row r="3645" spans="2:5" x14ac:dyDescent="0.3">
      <c r="B3645">
        <v>16023</v>
      </c>
      <c r="C3645">
        <v>46</v>
      </c>
      <c r="D3645">
        <v>3</v>
      </c>
      <c r="E3645">
        <v>719.80999999999892</v>
      </c>
    </row>
    <row r="3646" spans="2:5" x14ac:dyDescent="0.3">
      <c r="B3646">
        <v>16024</v>
      </c>
      <c r="C3646">
        <v>12</v>
      </c>
      <c r="D3646">
        <v>3</v>
      </c>
      <c r="E3646">
        <v>484.19999999999982</v>
      </c>
    </row>
    <row r="3647" spans="2:5" x14ac:dyDescent="0.3">
      <c r="B3647">
        <v>16025</v>
      </c>
      <c r="C3647">
        <v>29</v>
      </c>
      <c r="D3647">
        <v>1</v>
      </c>
      <c r="E3647">
        <v>439.65999999999991</v>
      </c>
    </row>
    <row r="3648" spans="2:5" x14ac:dyDescent="0.3">
      <c r="B3648">
        <v>16026</v>
      </c>
      <c r="C3648">
        <v>43</v>
      </c>
      <c r="D3648">
        <v>1</v>
      </c>
      <c r="E3648">
        <v>236.09000000000009</v>
      </c>
    </row>
    <row r="3649" spans="2:5" x14ac:dyDescent="0.3">
      <c r="B3649">
        <v>16027</v>
      </c>
      <c r="C3649">
        <v>91</v>
      </c>
      <c r="D3649">
        <v>15</v>
      </c>
      <c r="E3649">
        <v>2048.36</v>
      </c>
    </row>
    <row r="3650" spans="2:5" x14ac:dyDescent="0.3">
      <c r="B3650">
        <v>16028</v>
      </c>
      <c r="C3650">
        <v>595</v>
      </c>
      <c r="D3650">
        <v>1</v>
      </c>
      <c r="E3650">
        <v>82.2</v>
      </c>
    </row>
    <row r="3651" spans="2:5" x14ac:dyDescent="0.3">
      <c r="B3651">
        <v>16029</v>
      </c>
      <c r="C3651">
        <v>38</v>
      </c>
      <c r="D3651">
        <v>107</v>
      </c>
      <c r="E3651">
        <v>122209.14000000047</v>
      </c>
    </row>
    <row r="3652" spans="2:5" x14ac:dyDescent="0.3">
      <c r="B3652">
        <v>16030</v>
      </c>
      <c r="C3652">
        <v>309</v>
      </c>
      <c r="D3652">
        <v>1</v>
      </c>
      <c r="E3652">
        <v>331.23999999999984</v>
      </c>
    </row>
    <row r="3653" spans="2:5" x14ac:dyDescent="0.3">
      <c r="B3653">
        <v>16031</v>
      </c>
      <c r="C3653">
        <v>92</v>
      </c>
      <c r="D3653">
        <v>2</v>
      </c>
      <c r="E3653">
        <v>548.94000000000062</v>
      </c>
    </row>
    <row r="3654" spans="2:5" x14ac:dyDescent="0.3">
      <c r="B3654">
        <v>16032</v>
      </c>
      <c r="C3654">
        <v>456</v>
      </c>
      <c r="D3654">
        <v>6</v>
      </c>
      <c r="E3654">
        <v>1970.4500000000073</v>
      </c>
    </row>
    <row r="3655" spans="2:5" x14ac:dyDescent="0.3">
      <c r="B3655">
        <v>16033</v>
      </c>
      <c r="C3655">
        <v>5</v>
      </c>
      <c r="D3655">
        <v>27</v>
      </c>
      <c r="E3655">
        <v>10836.130000000328</v>
      </c>
    </row>
    <row r="3656" spans="2:5" x14ac:dyDescent="0.3">
      <c r="B3656">
        <v>16034</v>
      </c>
      <c r="C3656">
        <v>196</v>
      </c>
      <c r="D3656">
        <v>6</v>
      </c>
      <c r="E3656">
        <v>928.72000000000071</v>
      </c>
    </row>
    <row r="3657" spans="2:5" x14ac:dyDescent="0.3">
      <c r="B3657">
        <v>16035</v>
      </c>
      <c r="C3657">
        <v>560</v>
      </c>
      <c r="D3657">
        <v>1</v>
      </c>
      <c r="E3657">
        <v>217.72999999999996</v>
      </c>
    </row>
    <row r="3658" spans="2:5" x14ac:dyDescent="0.3">
      <c r="B3658">
        <v>16036</v>
      </c>
      <c r="C3658">
        <v>87</v>
      </c>
      <c r="D3658">
        <v>4</v>
      </c>
      <c r="E3658">
        <v>2556.8400000000047</v>
      </c>
    </row>
    <row r="3659" spans="2:5" x14ac:dyDescent="0.3">
      <c r="B3659">
        <v>16037</v>
      </c>
      <c r="C3659">
        <v>269</v>
      </c>
      <c r="D3659">
        <v>5</v>
      </c>
      <c r="E3659">
        <v>1509.3399999999976</v>
      </c>
    </row>
    <row r="3660" spans="2:5" x14ac:dyDescent="0.3">
      <c r="B3660">
        <v>16038</v>
      </c>
      <c r="C3660">
        <v>7</v>
      </c>
      <c r="D3660">
        <v>3</v>
      </c>
      <c r="E3660">
        <v>471.78000000000009</v>
      </c>
    </row>
    <row r="3661" spans="2:5" x14ac:dyDescent="0.3">
      <c r="B3661">
        <v>16039</v>
      </c>
      <c r="C3661">
        <v>423</v>
      </c>
      <c r="D3661">
        <v>2</v>
      </c>
      <c r="E3661">
        <v>456.39999999999975</v>
      </c>
    </row>
    <row r="3662" spans="2:5" x14ac:dyDescent="0.3">
      <c r="B3662">
        <v>16040</v>
      </c>
      <c r="C3662">
        <v>65</v>
      </c>
      <c r="D3662">
        <v>7</v>
      </c>
      <c r="E3662">
        <v>2416.8999999999987</v>
      </c>
    </row>
    <row r="3663" spans="2:5" x14ac:dyDescent="0.3">
      <c r="B3663">
        <v>16041</v>
      </c>
      <c r="C3663">
        <v>30</v>
      </c>
      <c r="D3663">
        <v>3</v>
      </c>
      <c r="E3663">
        <v>3166.4</v>
      </c>
    </row>
    <row r="3664" spans="2:5" x14ac:dyDescent="0.3">
      <c r="B3664">
        <v>16042</v>
      </c>
      <c r="C3664">
        <v>22</v>
      </c>
      <c r="D3664">
        <v>8</v>
      </c>
      <c r="E3664">
        <v>2265.1199999999958</v>
      </c>
    </row>
    <row r="3665" spans="2:5" x14ac:dyDescent="0.3">
      <c r="B3665">
        <v>16043</v>
      </c>
      <c r="C3665">
        <v>37</v>
      </c>
      <c r="D3665">
        <v>8</v>
      </c>
      <c r="E3665">
        <v>1856.5899999999974</v>
      </c>
    </row>
    <row r="3666" spans="2:5" x14ac:dyDescent="0.3">
      <c r="B3666">
        <v>16044</v>
      </c>
      <c r="C3666">
        <v>435</v>
      </c>
      <c r="D3666">
        <v>1</v>
      </c>
      <c r="E3666">
        <v>340.84000000000009</v>
      </c>
    </row>
    <row r="3667" spans="2:5" x14ac:dyDescent="0.3">
      <c r="B3667">
        <v>16045</v>
      </c>
      <c r="C3667">
        <v>119</v>
      </c>
      <c r="D3667">
        <v>8</v>
      </c>
      <c r="E3667">
        <v>3434.9299999999944</v>
      </c>
    </row>
    <row r="3668" spans="2:5" x14ac:dyDescent="0.3">
      <c r="B3668">
        <v>16046</v>
      </c>
      <c r="C3668">
        <v>562</v>
      </c>
      <c r="D3668">
        <v>1</v>
      </c>
      <c r="E3668">
        <v>235.78000000000003</v>
      </c>
    </row>
    <row r="3669" spans="2:5" x14ac:dyDescent="0.3">
      <c r="B3669">
        <v>16047</v>
      </c>
      <c r="C3669">
        <v>682</v>
      </c>
      <c r="D3669">
        <v>1</v>
      </c>
      <c r="E3669">
        <v>107.14</v>
      </c>
    </row>
    <row r="3670" spans="2:5" x14ac:dyDescent="0.3">
      <c r="B3670">
        <v>16048</v>
      </c>
      <c r="C3670">
        <v>373</v>
      </c>
      <c r="D3670">
        <v>4</v>
      </c>
      <c r="E3670">
        <v>1075.2300000000007</v>
      </c>
    </row>
    <row r="3671" spans="2:5" x14ac:dyDescent="0.3">
      <c r="B3671">
        <v>16049</v>
      </c>
      <c r="C3671">
        <v>40</v>
      </c>
      <c r="D3671">
        <v>6</v>
      </c>
      <c r="E3671">
        <v>1899.6800000000198</v>
      </c>
    </row>
    <row r="3672" spans="2:5" x14ac:dyDescent="0.3">
      <c r="B3672">
        <v>16050</v>
      </c>
      <c r="C3672">
        <v>173</v>
      </c>
      <c r="D3672">
        <v>3</v>
      </c>
      <c r="E3672">
        <v>300.69999999999993</v>
      </c>
    </row>
    <row r="3673" spans="2:5" x14ac:dyDescent="0.3">
      <c r="B3673">
        <v>16051</v>
      </c>
      <c r="C3673">
        <v>681</v>
      </c>
      <c r="D3673">
        <v>1</v>
      </c>
      <c r="E3673">
        <v>188.44000000000003</v>
      </c>
    </row>
    <row r="3674" spans="2:5" x14ac:dyDescent="0.3">
      <c r="B3674">
        <v>16052</v>
      </c>
      <c r="C3674">
        <v>54</v>
      </c>
      <c r="D3674">
        <v>1</v>
      </c>
      <c r="E3674">
        <v>362.05999999999995</v>
      </c>
    </row>
    <row r="3675" spans="2:5" x14ac:dyDescent="0.3">
      <c r="B3675">
        <v>16053</v>
      </c>
      <c r="C3675">
        <v>32</v>
      </c>
      <c r="D3675">
        <v>6</v>
      </c>
      <c r="E3675">
        <v>3634.8400000000006</v>
      </c>
    </row>
    <row r="3676" spans="2:5" x14ac:dyDescent="0.3">
      <c r="B3676">
        <v>16054</v>
      </c>
      <c r="C3676">
        <v>145</v>
      </c>
      <c r="D3676">
        <v>4</v>
      </c>
      <c r="E3676">
        <v>2111.8800000000028</v>
      </c>
    </row>
    <row r="3677" spans="2:5" x14ac:dyDescent="0.3">
      <c r="B3677">
        <v>16055</v>
      </c>
      <c r="C3677">
        <v>220</v>
      </c>
      <c r="D3677">
        <v>1</v>
      </c>
      <c r="E3677">
        <v>134.79999999999998</v>
      </c>
    </row>
    <row r="3678" spans="2:5" x14ac:dyDescent="0.3">
      <c r="B3678">
        <v>16056</v>
      </c>
      <c r="C3678">
        <v>45</v>
      </c>
      <c r="D3678">
        <v>1</v>
      </c>
      <c r="E3678">
        <v>664.84999999999923</v>
      </c>
    </row>
    <row r="3679" spans="2:5" x14ac:dyDescent="0.3">
      <c r="B3679">
        <v>16057</v>
      </c>
      <c r="C3679">
        <v>16</v>
      </c>
      <c r="D3679">
        <v>10</v>
      </c>
      <c r="E3679">
        <v>3854.849999999984</v>
      </c>
    </row>
    <row r="3680" spans="2:5" x14ac:dyDescent="0.3">
      <c r="B3680">
        <v>16058</v>
      </c>
      <c r="C3680">
        <v>406</v>
      </c>
      <c r="D3680">
        <v>1</v>
      </c>
      <c r="E3680">
        <v>62.7</v>
      </c>
    </row>
    <row r="3681" spans="2:5" x14ac:dyDescent="0.3">
      <c r="B3681">
        <v>16059</v>
      </c>
      <c r="C3681">
        <v>65</v>
      </c>
      <c r="D3681">
        <v>12</v>
      </c>
      <c r="E3681">
        <v>3217.7700000000141</v>
      </c>
    </row>
    <row r="3682" spans="2:5" x14ac:dyDescent="0.3">
      <c r="B3682">
        <v>16060</v>
      </c>
      <c r="C3682">
        <v>400</v>
      </c>
      <c r="D3682">
        <v>3</v>
      </c>
      <c r="E3682">
        <v>541.95000000000016</v>
      </c>
    </row>
    <row r="3683" spans="2:5" x14ac:dyDescent="0.3">
      <c r="B3683">
        <v>16061</v>
      </c>
      <c r="C3683">
        <v>431</v>
      </c>
      <c r="D3683">
        <v>1</v>
      </c>
      <c r="E3683">
        <v>89.65000000000002</v>
      </c>
    </row>
    <row r="3684" spans="2:5" x14ac:dyDescent="0.3">
      <c r="B3684">
        <v>16062</v>
      </c>
      <c r="C3684">
        <v>9</v>
      </c>
      <c r="D3684">
        <v>8</v>
      </c>
      <c r="E3684">
        <v>2863.4500000000075</v>
      </c>
    </row>
    <row r="3685" spans="2:5" x14ac:dyDescent="0.3">
      <c r="B3685">
        <v>16063</v>
      </c>
      <c r="C3685">
        <v>260</v>
      </c>
      <c r="D3685">
        <v>1</v>
      </c>
      <c r="E3685">
        <v>335.31999999999994</v>
      </c>
    </row>
    <row r="3686" spans="2:5" x14ac:dyDescent="0.3">
      <c r="B3686">
        <v>16064</v>
      </c>
      <c r="C3686">
        <v>725</v>
      </c>
      <c r="D3686">
        <v>1</v>
      </c>
      <c r="E3686">
        <v>111</v>
      </c>
    </row>
    <row r="3687" spans="2:5" x14ac:dyDescent="0.3">
      <c r="B3687">
        <v>16065</v>
      </c>
      <c r="C3687">
        <v>365</v>
      </c>
      <c r="D3687">
        <v>8</v>
      </c>
      <c r="E3687">
        <v>2382.6199999999958</v>
      </c>
    </row>
    <row r="3688" spans="2:5" x14ac:dyDescent="0.3">
      <c r="B3688">
        <v>16066</v>
      </c>
      <c r="C3688">
        <v>16</v>
      </c>
      <c r="D3688">
        <v>5</v>
      </c>
      <c r="E3688">
        <v>1521.8699999999978</v>
      </c>
    </row>
    <row r="3689" spans="2:5" x14ac:dyDescent="0.3">
      <c r="B3689">
        <v>16067</v>
      </c>
      <c r="C3689">
        <v>562</v>
      </c>
      <c r="D3689">
        <v>3</v>
      </c>
      <c r="E3689">
        <v>3395.2900000000022</v>
      </c>
    </row>
    <row r="3690" spans="2:5" x14ac:dyDescent="0.3">
      <c r="B3690">
        <v>16068</v>
      </c>
      <c r="C3690">
        <v>593</v>
      </c>
      <c r="D3690">
        <v>1</v>
      </c>
      <c r="E3690">
        <v>122.92999999999999</v>
      </c>
    </row>
    <row r="3691" spans="2:5" x14ac:dyDescent="0.3">
      <c r="B3691">
        <v>16069</v>
      </c>
      <c r="C3691">
        <v>417</v>
      </c>
      <c r="D3691">
        <v>1</v>
      </c>
      <c r="E3691">
        <v>457.70000000000022</v>
      </c>
    </row>
    <row r="3692" spans="2:5" x14ac:dyDescent="0.3">
      <c r="B3692">
        <v>16070</v>
      </c>
      <c r="C3692">
        <v>22</v>
      </c>
      <c r="D3692">
        <v>2</v>
      </c>
      <c r="E3692">
        <v>852.15000000000043</v>
      </c>
    </row>
    <row r="3693" spans="2:5" x14ac:dyDescent="0.3">
      <c r="B3693">
        <v>16071</v>
      </c>
      <c r="C3693">
        <v>44</v>
      </c>
      <c r="D3693">
        <v>4</v>
      </c>
      <c r="E3693">
        <v>1076.8000000000015</v>
      </c>
    </row>
    <row r="3694" spans="2:5" x14ac:dyDescent="0.3">
      <c r="B3694">
        <v>16072</v>
      </c>
      <c r="C3694">
        <v>288</v>
      </c>
      <c r="D3694">
        <v>4</v>
      </c>
      <c r="E3694">
        <v>4328.8899999999776</v>
      </c>
    </row>
    <row r="3695" spans="2:5" x14ac:dyDescent="0.3">
      <c r="B3695">
        <v>16073</v>
      </c>
      <c r="C3695">
        <v>297</v>
      </c>
      <c r="D3695">
        <v>1</v>
      </c>
      <c r="E3695">
        <v>122.39999999999999</v>
      </c>
    </row>
    <row r="3696" spans="2:5" x14ac:dyDescent="0.3">
      <c r="B3696">
        <v>16074</v>
      </c>
      <c r="C3696">
        <v>390</v>
      </c>
      <c r="D3696">
        <v>1</v>
      </c>
      <c r="E3696">
        <v>265.25</v>
      </c>
    </row>
    <row r="3697" spans="2:5" x14ac:dyDescent="0.3">
      <c r="B3697">
        <v>16075</v>
      </c>
      <c r="C3697">
        <v>502</v>
      </c>
      <c r="D3697">
        <v>2</v>
      </c>
      <c r="E3697">
        <v>736.93000000000029</v>
      </c>
    </row>
    <row r="3698" spans="2:5" x14ac:dyDescent="0.3">
      <c r="B3698">
        <v>16076</v>
      </c>
      <c r="C3698">
        <v>3</v>
      </c>
      <c r="D3698">
        <v>10</v>
      </c>
      <c r="E3698">
        <v>2234.7300000000018</v>
      </c>
    </row>
    <row r="3699" spans="2:5" x14ac:dyDescent="0.3">
      <c r="B3699">
        <v>16077</v>
      </c>
      <c r="C3699">
        <v>625</v>
      </c>
      <c r="D3699">
        <v>1</v>
      </c>
      <c r="E3699">
        <v>2300.4</v>
      </c>
    </row>
    <row r="3700" spans="2:5" x14ac:dyDescent="0.3">
      <c r="B3700">
        <v>16078</v>
      </c>
      <c r="C3700">
        <v>283</v>
      </c>
      <c r="D3700">
        <v>2</v>
      </c>
      <c r="E3700">
        <v>362.9899999999999</v>
      </c>
    </row>
    <row r="3701" spans="2:5" x14ac:dyDescent="0.3">
      <c r="B3701">
        <v>16079</v>
      </c>
      <c r="C3701">
        <v>16</v>
      </c>
      <c r="D3701">
        <v>3</v>
      </c>
      <c r="E3701">
        <v>1352</v>
      </c>
    </row>
    <row r="3702" spans="2:5" x14ac:dyDescent="0.3">
      <c r="B3702">
        <v>16080</v>
      </c>
      <c r="C3702">
        <v>81</v>
      </c>
      <c r="D3702">
        <v>4</v>
      </c>
      <c r="E3702">
        <v>602.55999999999972</v>
      </c>
    </row>
    <row r="3703" spans="2:5" x14ac:dyDescent="0.3">
      <c r="B3703">
        <v>16081</v>
      </c>
      <c r="C3703">
        <v>56</v>
      </c>
      <c r="D3703">
        <v>8</v>
      </c>
      <c r="E3703">
        <v>4460.1799999999876</v>
      </c>
    </row>
    <row r="3704" spans="2:5" x14ac:dyDescent="0.3">
      <c r="B3704">
        <v>16082</v>
      </c>
      <c r="C3704">
        <v>670</v>
      </c>
      <c r="D3704">
        <v>1</v>
      </c>
      <c r="E3704">
        <v>106.75</v>
      </c>
    </row>
    <row r="3705" spans="2:5" x14ac:dyDescent="0.3">
      <c r="B3705">
        <v>16083</v>
      </c>
      <c r="C3705">
        <v>100</v>
      </c>
      <c r="D3705">
        <v>4</v>
      </c>
      <c r="E3705">
        <v>2351.4200000000019</v>
      </c>
    </row>
    <row r="3706" spans="2:5" x14ac:dyDescent="0.3">
      <c r="B3706">
        <v>16084</v>
      </c>
      <c r="C3706">
        <v>299</v>
      </c>
      <c r="D3706">
        <v>1</v>
      </c>
      <c r="E3706">
        <v>436.18000000000018</v>
      </c>
    </row>
    <row r="3707" spans="2:5" x14ac:dyDescent="0.3">
      <c r="B3707">
        <v>16085</v>
      </c>
      <c r="C3707">
        <v>23</v>
      </c>
      <c r="D3707">
        <v>12</v>
      </c>
      <c r="E3707">
        <v>2343.530000000002</v>
      </c>
    </row>
    <row r="3708" spans="2:5" x14ac:dyDescent="0.3">
      <c r="B3708">
        <v>16086</v>
      </c>
      <c r="C3708">
        <v>59</v>
      </c>
      <c r="D3708">
        <v>10</v>
      </c>
      <c r="E3708">
        <v>2864.9899999999943</v>
      </c>
    </row>
    <row r="3709" spans="2:5" x14ac:dyDescent="0.3">
      <c r="B3709">
        <v>16087</v>
      </c>
      <c r="C3709">
        <v>389</v>
      </c>
      <c r="D3709">
        <v>5</v>
      </c>
      <c r="E3709">
        <v>1739.92</v>
      </c>
    </row>
    <row r="3710" spans="2:5" x14ac:dyDescent="0.3">
      <c r="B3710">
        <v>16088</v>
      </c>
      <c r="C3710">
        <v>575</v>
      </c>
      <c r="D3710">
        <v>2</v>
      </c>
      <c r="E3710">
        <v>1437.43</v>
      </c>
    </row>
    <row r="3711" spans="2:5" x14ac:dyDescent="0.3">
      <c r="B3711">
        <v>16089</v>
      </c>
      <c r="C3711">
        <v>386</v>
      </c>
      <c r="D3711">
        <v>2</v>
      </c>
      <c r="E3711">
        <v>271.44000000000034</v>
      </c>
    </row>
    <row r="3712" spans="2:5" x14ac:dyDescent="0.3">
      <c r="B3712">
        <v>16090</v>
      </c>
      <c r="C3712">
        <v>624</v>
      </c>
      <c r="D3712">
        <v>1</v>
      </c>
      <c r="E3712">
        <v>205.90999999999994</v>
      </c>
    </row>
    <row r="3713" spans="2:5" x14ac:dyDescent="0.3">
      <c r="B3713">
        <v>16091</v>
      </c>
      <c r="C3713">
        <v>154</v>
      </c>
      <c r="D3713">
        <v>2</v>
      </c>
      <c r="E3713">
        <v>315.06000000000012</v>
      </c>
    </row>
    <row r="3714" spans="2:5" x14ac:dyDescent="0.3">
      <c r="B3714">
        <v>16092</v>
      </c>
      <c r="C3714">
        <v>114</v>
      </c>
      <c r="D3714">
        <v>6</v>
      </c>
      <c r="E3714">
        <v>1587.9400000000021</v>
      </c>
    </row>
    <row r="3715" spans="2:5" x14ac:dyDescent="0.3">
      <c r="B3715">
        <v>16093</v>
      </c>
      <c r="C3715">
        <v>106</v>
      </c>
      <c r="D3715">
        <v>1</v>
      </c>
      <c r="E3715">
        <v>17</v>
      </c>
    </row>
    <row r="3716" spans="2:5" x14ac:dyDescent="0.3">
      <c r="B3716">
        <v>16094</v>
      </c>
      <c r="C3716">
        <v>11</v>
      </c>
      <c r="D3716">
        <v>11</v>
      </c>
      <c r="E3716">
        <v>3695.5599999999808</v>
      </c>
    </row>
    <row r="3717" spans="2:5" x14ac:dyDescent="0.3">
      <c r="B3717">
        <v>16095</v>
      </c>
      <c r="C3717">
        <v>456</v>
      </c>
      <c r="D3717">
        <v>1</v>
      </c>
      <c r="E3717">
        <v>447.0499999999999</v>
      </c>
    </row>
    <row r="3718" spans="2:5" x14ac:dyDescent="0.3">
      <c r="B3718">
        <v>16096</v>
      </c>
      <c r="C3718">
        <v>264</v>
      </c>
      <c r="D3718">
        <v>4</v>
      </c>
      <c r="E3718">
        <v>1584.9700000000003</v>
      </c>
    </row>
    <row r="3719" spans="2:5" x14ac:dyDescent="0.3">
      <c r="B3719">
        <v>16097</v>
      </c>
      <c r="C3719">
        <v>240</v>
      </c>
      <c r="D3719">
        <v>1</v>
      </c>
      <c r="E3719">
        <v>185.04999999999998</v>
      </c>
    </row>
    <row r="3720" spans="2:5" x14ac:dyDescent="0.3">
      <c r="B3720">
        <v>16098</v>
      </c>
      <c r="C3720">
        <v>87</v>
      </c>
      <c r="D3720">
        <v>14</v>
      </c>
      <c r="E3720">
        <v>4448.0999999999867</v>
      </c>
    </row>
    <row r="3721" spans="2:5" x14ac:dyDescent="0.3">
      <c r="B3721">
        <v>16099</v>
      </c>
      <c r="C3721">
        <v>50</v>
      </c>
      <c r="D3721">
        <v>7</v>
      </c>
      <c r="E3721">
        <v>1573.1999999999982</v>
      </c>
    </row>
    <row r="3722" spans="2:5" x14ac:dyDescent="0.3">
      <c r="B3722">
        <v>16100</v>
      </c>
      <c r="C3722">
        <v>462</v>
      </c>
      <c r="D3722">
        <v>1</v>
      </c>
      <c r="E3722">
        <v>582.63999999999976</v>
      </c>
    </row>
    <row r="3723" spans="2:5" x14ac:dyDescent="0.3">
      <c r="B3723">
        <v>16101</v>
      </c>
      <c r="C3723">
        <v>70</v>
      </c>
      <c r="D3723">
        <v>4</v>
      </c>
      <c r="E3723">
        <v>3229.1599999999949</v>
      </c>
    </row>
    <row r="3724" spans="2:5" x14ac:dyDescent="0.3">
      <c r="B3724">
        <v>16102</v>
      </c>
      <c r="C3724">
        <v>42</v>
      </c>
      <c r="D3724">
        <v>3</v>
      </c>
      <c r="E3724">
        <v>1842.1399999999996</v>
      </c>
    </row>
    <row r="3725" spans="2:5" x14ac:dyDescent="0.3">
      <c r="B3725">
        <v>16103</v>
      </c>
      <c r="C3725">
        <v>7</v>
      </c>
      <c r="D3725">
        <v>22</v>
      </c>
      <c r="E3725">
        <v>6191.7099999999828</v>
      </c>
    </row>
    <row r="3726" spans="2:5" x14ac:dyDescent="0.3">
      <c r="B3726">
        <v>16104</v>
      </c>
      <c r="C3726">
        <v>61</v>
      </c>
      <c r="D3726">
        <v>9</v>
      </c>
      <c r="E3726">
        <v>2778.6099999999892</v>
      </c>
    </row>
    <row r="3727" spans="2:5" x14ac:dyDescent="0.3">
      <c r="B3727">
        <v>16105</v>
      </c>
      <c r="C3727">
        <v>248</v>
      </c>
      <c r="D3727">
        <v>5</v>
      </c>
      <c r="E3727">
        <v>2386.1900000000019</v>
      </c>
    </row>
    <row r="3728" spans="2:5" x14ac:dyDescent="0.3">
      <c r="B3728">
        <v>16106</v>
      </c>
      <c r="C3728">
        <v>65</v>
      </c>
      <c r="D3728">
        <v>1</v>
      </c>
      <c r="E3728">
        <v>108.38</v>
      </c>
    </row>
    <row r="3729" spans="2:5" x14ac:dyDescent="0.3">
      <c r="B3729">
        <v>16107</v>
      </c>
      <c r="C3729">
        <v>17</v>
      </c>
      <c r="D3729">
        <v>7</v>
      </c>
      <c r="E3729">
        <v>3204.1600000000021</v>
      </c>
    </row>
    <row r="3730" spans="2:5" x14ac:dyDescent="0.3">
      <c r="B3730">
        <v>16108</v>
      </c>
      <c r="C3730">
        <v>84</v>
      </c>
      <c r="D3730">
        <v>4</v>
      </c>
      <c r="E3730">
        <v>2235.9200000000028</v>
      </c>
    </row>
    <row r="3731" spans="2:5" x14ac:dyDescent="0.3">
      <c r="B3731">
        <v>16109</v>
      </c>
      <c r="C3731">
        <v>218</v>
      </c>
      <c r="D3731">
        <v>3</v>
      </c>
      <c r="E3731">
        <v>939.47999999999968</v>
      </c>
    </row>
    <row r="3732" spans="2:5" x14ac:dyDescent="0.3">
      <c r="B3732">
        <v>16110</v>
      </c>
      <c r="C3732">
        <v>45</v>
      </c>
      <c r="D3732">
        <v>4</v>
      </c>
      <c r="E3732">
        <v>1819.2700000000114</v>
      </c>
    </row>
    <row r="3733" spans="2:5" x14ac:dyDescent="0.3">
      <c r="B3733">
        <v>16111</v>
      </c>
      <c r="C3733">
        <v>428</v>
      </c>
      <c r="D3733">
        <v>1</v>
      </c>
      <c r="E3733">
        <v>562.48000000000047</v>
      </c>
    </row>
    <row r="3734" spans="2:5" x14ac:dyDescent="0.3">
      <c r="B3734">
        <v>16112</v>
      </c>
      <c r="C3734">
        <v>143</v>
      </c>
      <c r="D3734">
        <v>4</v>
      </c>
      <c r="E3734">
        <v>195.73999999999995</v>
      </c>
    </row>
    <row r="3735" spans="2:5" x14ac:dyDescent="0.3">
      <c r="B3735">
        <v>16113</v>
      </c>
      <c r="C3735">
        <v>183</v>
      </c>
      <c r="D3735">
        <v>1</v>
      </c>
      <c r="E3735">
        <v>161.38000000000008</v>
      </c>
    </row>
    <row r="3736" spans="2:5" x14ac:dyDescent="0.3">
      <c r="B3736">
        <v>16114</v>
      </c>
      <c r="C3736">
        <v>170</v>
      </c>
      <c r="D3736">
        <v>1</v>
      </c>
      <c r="E3736">
        <v>135.75000000000003</v>
      </c>
    </row>
    <row r="3737" spans="2:5" x14ac:dyDescent="0.3">
      <c r="B3737">
        <v>16115</v>
      </c>
      <c r="C3737">
        <v>9</v>
      </c>
      <c r="D3737">
        <v>12</v>
      </c>
      <c r="E3737">
        <v>2575.1400000000031</v>
      </c>
    </row>
    <row r="3738" spans="2:5" x14ac:dyDescent="0.3">
      <c r="B3738">
        <v>16116</v>
      </c>
      <c r="C3738">
        <v>211</v>
      </c>
      <c r="D3738">
        <v>1</v>
      </c>
      <c r="E3738">
        <v>612.77999999999986</v>
      </c>
    </row>
    <row r="3739" spans="2:5" x14ac:dyDescent="0.3">
      <c r="B3739">
        <v>16117</v>
      </c>
      <c r="C3739">
        <v>189</v>
      </c>
      <c r="D3739">
        <v>3</v>
      </c>
      <c r="E3739">
        <v>654.400000000001</v>
      </c>
    </row>
    <row r="3740" spans="2:5" x14ac:dyDescent="0.3">
      <c r="B3740">
        <v>16118</v>
      </c>
      <c r="C3740">
        <v>652</v>
      </c>
      <c r="D3740">
        <v>1</v>
      </c>
      <c r="E3740">
        <v>4376.25</v>
      </c>
    </row>
    <row r="3741" spans="2:5" x14ac:dyDescent="0.3">
      <c r="B3741">
        <v>16119</v>
      </c>
      <c r="C3741">
        <v>8</v>
      </c>
      <c r="D3741">
        <v>8</v>
      </c>
      <c r="E3741">
        <v>1720.8099999999988</v>
      </c>
    </row>
    <row r="3742" spans="2:5" x14ac:dyDescent="0.3">
      <c r="B3742">
        <v>16120</v>
      </c>
      <c r="C3742">
        <v>59</v>
      </c>
      <c r="D3742">
        <v>6</v>
      </c>
      <c r="E3742">
        <v>3056.9100000000003</v>
      </c>
    </row>
    <row r="3743" spans="2:5" x14ac:dyDescent="0.3">
      <c r="B3743">
        <v>16121</v>
      </c>
      <c r="C3743">
        <v>57</v>
      </c>
      <c r="D3743">
        <v>5</v>
      </c>
      <c r="E3743">
        <v>1477.0900000000106</v>
      </c>
    </row>
    <row r="3744" spans="2:5" x14ac:dyDescent="0.3">
      <c r="B3744">
        <v>16122</v>
      </c>
      <c r="C3744">
        <v>73</v>
      </c>
      <c r="D3744">
        <v>6</v>
      </c>
      <c r="E3744">
        <v>1001.3399999999983</v>
      </c>
    </row>
    <row r="3745" spans="2:5" x14ac:dyDescent="0.3">
      <c r="B3745">
        <v>16123</v>
      </c>
      <c r="C3745">
        <v>51</v>
      </c>
      <c r="D3745">
        <v>1</v>
      </c>
      <c r="E3745">
        <v>307.78000000000003</v>
      </c>
    </row>
    <row r="3746" spans="2:5" x14ac:dyDescent="0.3">
      <c r="B3746">
        <v>16124</v>
      </c>
      <c r="C3746">
        <v>317</v>
      </c>
      <c r="D3746">
        <v>4</v>
      </c>
      <c r="E3746">
        <v>1772.4900000000007</v>
      </c>
    </row>
    <row r="3747" spans="2:5" x14ac:dyDescent="0.3">
      <c r="B3747">
        <v>16125</v>
      </c>
      <c r="C3747">
        <v>367</v>
      </c>
      <c r="D3747">
        <v>14</v>
      </c>
      <c r="E3747">
        <v>4587.6499999999896</v>
      </c>
    </row>
    <row r="3748" spans="2:5" x14ac:dyDescent="0.3">
      <c r="B3748">
        <v>16126</v>
      </c>
      <c r="C3748">
        <v>29</v>
      </c>
      <c r="D3748">
        <v>15</v>
      </c>
      <c r="E3748">
        <v>14646.799999999896</v>
      </c>
    </row>
    <row r="3749" spans="2:5" x14ac:dyDescent="0.3">
      <c r="B3749">
        <v>16127</v>
      </c>
      <c r="C3749">
        <v>39</v>
      </c>
      <c r="D3749">
        <v>2</v>
      </c>
      <c r="E3749">
        <v>801.30999999999926</v>
      </c>
    </row>
    <row r="3750" spans="2:5" x14ac:dyDescent="0.3">
      <c r="B3750">
        <v>16128</v>
      </c>
      <c r="C3750">
        <v>17</v>
      </c>
      <c r="D3750">
        <v>11</v>
      </c>
      <c r="E3750">
        <v>3801.0500000000056</v>
      </c>
    </row>
    <row r="3751" spans="2:5" x14ac:dyDescent="0.3">
      <c r="B3751">
        <v>16129</v>
      </c>
      <c r="C3751">
        <v>407</v>
      </c>
      <c r="D3751">
        <v>3</v>
      </c>
      <c r="E3751">
        <v>1396.05</v>
      </c>
    </row>
    <row r="3752" spans="2:5" x14ac:dyDescent="0.3">
      <c r="B3752">
        <v>16130</v>
      </c>
      <c r="C3752">
        <v>422</v>
      </c>
      <c r="D3752">
        <v>4</v>
      </c>
      <c r="E3752">
        <v>987.48000000000104</v>
      </c>
    </row>
    <row r="3753" spans="2:5" x14ac:dyDescent="0.3">
      <c r="B3753">
        <v>16131</v>
      </c>
      <c r="C3753">
        <v>51</v>
      </c>
      <c r="D3753">
        <v>12</v>
      </c>
      <c r="E3753">
        <v>9957.4199999999728</v>
      </c>
    </row>
    <row r="3754" spans="2:5" x14ac:dyDescent="0.3">
      <c r="B3754">
        <v>16132</v>
      </c>
      <c r="C3754">
        <v>544</v>
      </c>
      <c r="D3754">
        <v>2</v>
      </c>
      <c r="E3754">
        <v>664.2</v>
      </c>
    </row>
    <row r="3755" spans="2:5" x14ac:dyDescent="0.3">
      <c r="B3755">
        <v>16133</v>
      </c>
      <c r="C3755">
        <v>3</v>
      </c>
      <c r="D3755">
        <v>56</v>
      </c>
      <c r="E3755">
        <v>22992.259999999897</v>
      </c>
    </row>
    <row r="3756" spans="2:5" x14ac:dyDescent="0.3">
      <c r="B3756">
        <v>16134</v>
      </c>
      <c r="C3756">
        <v>21</v>
      </c>
      <c r="D3756">
        <v>5</v>
      </c>
      <c r="E3756">
        <v>2145.339999999997</v>
      </c>
    </row>
    <row r="3757" spans="2:5" x14ac:dyDescent="0.3">
      <c r="B3757">
        <v>16135</v>
      </c>
      <c r="C3757">
        <v>262</v>
      </c>
      <c r="D3757">
        <v>2</v>
      </c>
      <c r="E3757">
        <v>819.45000000000061</v>
      </c>
    </row>
    <row r="3758" spans="2:5" x14ac:dyDescent="0.3">
      <c r="B3758">
        <v>16136</v>
      </c>
      <c r="C3758">
        <v>59</v>
      </c>
      <c r="D3758">
        <v>4</v>
      </c>
      <c r="E3758">
        <v>946.80000000000018</v>
      </c>
    </row>
    <row r="3759" spans="2:5" x14ac:dyDescent="0.3">
      <c r="B3759">
        <v>16137</v>
      </c>
      <c r="C3759">
        <v>680</v>
      </c>
      <c r="D3759">
        <v>1</v>
      </c>
      <c r="E3759">
        <v>422.70000000000022</v>
      </c>
    </row>
    <row r="3760" spans="2:5" x14ac:dyDescent="0.3">
      <c r="B3760">
        <v>16138</v>
      </c>
      <c r="C3760">
        <v>378</v>
      </c>
      <c r="D3760">
        <v>3</v>
      </c>
      <c r="E3760">
        <v>910.34999999999957</v>
      </c>
    </row>
    <row r="3761" spans="2:5" x14ac:dyDescent="0.3">
      <c r="B3761">
        <v>16139</v>
      </c>
      <c r="C3761">
        <v>18</v>
      </c>
      <c r="D3761">
        <v>5</v>
      </c>
      <c r="E3761">
        <v>1111.150000000001</v>
      </c>
    </row>
    <row r="3762" spans="2:5" x14ac:dyDescent="0.3">
      <c r="B3762">
        <v>16140</v>
      </c>
      <c r="C3762">
        <v>65</v>
      </c>
      <c r="D3762">
        <v>3</v>
      </c>
      <c r="E3762">
        <v>1557.6000000000017</v>
      </c>
    </row>
    <row r="3763" spans="2:5" x14ac:dyDescent="0.3">
      <c r="B3763">
        <v>16141</v>
      </c>
      <c r="C3763">
        <v>88</v>
      </c>
      <c r="D3763">
        <v>2</v>
      </c>
      <c r="E3763">
        <v>955.94000000000028</v>
      </c>
    </row>
    <row r="3764" spans="2:5" x14ac:dyDescent="0.3">
      <c r="B3764">
        <v>16142</v>
      </c>
      <c r="C3764">
        <v>249</v>
      </c>
      <c r="D3764">
        <v>1</v>
      </c>
      <c r="E3764">
        <v>535.34</v>
      </c>
    </row>
    <row r="3765" spans="2:5" x14ac:dyDescent="0.3">
      <c r="B3765">
        <v>16143</v>
      </c>
      <c r="C3765">
        <v>3</v>
      </c>
      <c r="D3765">
        <v>12</v>
      </c>
      <c r="E3765">
        <v>4910.8299999999945</v>
      </c>
    </row>
    <row r="3766" spans="2:5" x14ac:dyDescent="0.3">
      <c r="B3766">
        <v>16144</v>
      </c>
      <c r="C3766">
        <v>246</v>
      </c>
      <c r="D3766">
        <v>1</v>
      </c>
      <c r="E3766">
        <v>175.2</v>
      </c>
    </row>
    <row r="3767" spans="2:5" x14ac:dyDescent="0.3">
      <c r="B3767">
        <v>16145</v>
      </c>
      <c r="C3767">
        <v>8</v>
      </c>
      <c r="D3767">
        <v>19</v>
      </c>
      <c r="E3767">
        <v>6805.4399999999778</v>
      </c>
    </row>
    <row r="3768" spans="2:5" x14ac:dyDescent="0.3">
      <c r="B3768">
        <v>16146</v>
      </c>
      <c r="C3768">
        <v>157</v>
      </c>
      <c r="D3768">
        <v>4</v>
      </c>
      <c r="E3768">
        <v>946.38000000000022</v>
      </c>
    </row>
    <row r="3769" spans="2:5" x14ac:dyDescent="0.3">
      <c r="B3769">
        <v>16147</v>
      </c>
      <c r="C3769">
        <v>133</v>
      </c>
      <c r="D3769">
        <v>5</v>
      </c>
      <c r="E3769">
        <v>2398.9099999999967</v>
      </c>
    </row>
    <row r="3770" spans="2:5" x14ac:dyDescent="0.3">
      <c r="B3770">
        <v>16148</v>
      </c>
      <c r="C3770">
        <v>296</v>
      </c>
      <c r="D3770">
        <v>2</v>
      </c>
      <c r="E3770">
        <v>386.61999999999995</v>
      </c>
    </row>
    <row r="3771" spans="2:5" x14ac:dyDescent="0.3">
      <c r="B3771">
        <v>16149</v>
      </c>
      <c r="C3771">
        <v>4</v>
      </c>
      <c r="D3771">
        <v>3</v>
      </c>
      <c r="E3771">
        <v>422.21999999999991</v>
      </c>
    </row>
    <row r="3772" spans="2:5" x14ac:dyDescent="0.3">
      <c r="B3772">
        <v>16150</v>
      </c>
      <c r="C3772">
        <v>42</v>
      </c>
      <c r="D3772">
        <v>10</v>
      </c>
      <c r="E3772">
        <v>4395.5899999999892</v>
      </c>
    </row>
    <row r="3773" spans="2:5" x14ac:dyDescent="0.3">
      <c r="B3773">
        <v>16152</v>
      </c>
      <c r="C3773">
        <v>268</v>
      </c>
      <c r="D3773">
        <v>1</v>
      </c>
      <c r="E3773">
        <v>1829.0400000000004</v>
      </c>
    </row>
    <row r="3774" spans="2:5" x14ac:dyDescent="0.3">
      <c r="B3774">
        <v>16153</v>
      </c>
      <c r="C3774">
        <v>49</v>
      </c>
      <c r="D3774">
        <v>11</v>
      </c>
      <c r="E3774">
        <v>5133.4899999999916</v>
      </c>
    </row>
    <row r="3775" spans="2:5" x14ac:dyDescent="0.3">
      <c r="B3775">
        <v>16155</v>
      </c>
      <c r="C3775">
        <v>381</v>
      </c>
      <c r="D3775">
        <v>5</v>
      </c>
      <c r="E3775">
        <v>796.90000000000089</v>
      </c>
    </row>
    <row r="3776" spans="2:5" x14ac:dyDescent="0.3">
      <c r="B3776">
        <v>16156</v>
      </c>
      <c r="C3776">
        <v>8</v>
      </c>
      <c r="D3776">
        <v>20</v>
      </c>
      <c r="E3776">
        <v>6218.1799999999939</v>
      </c>
    </row>
    <row r="3777" spans="2:5" x14ac:dyDescent="0.3">
      <c r="B3777">
        <v>16157</v>
      </c>
      <c r="C3777">
        <v>15</v>
      </c>
      <c r="D3777">
        <v>3</v>
      </c>
      <c r="E3777">
        <v>656.69</v>
      </c>
    </row>
    <row r="3778" spans="2:5" x14ac:dyDescent="0.3">
      <c r="B3778">
        <v>16158</v>
      </c>
      <c r="C3778">
        <v>522</v>
      </c>
      <c r="D3778">
        <v>9</v>
      </c>
      <c r="E3778">
        <v>628.31999999999982</v>
      </c>
    </row>
    <row r="3779" spans="2:5" x14ac:dyDescent="0.3">
      <c r="B3779">
        <v>16159</v>
      </c>
      <c r="C3779">
        <v>281</v>
      </c>
      <c r="D3779">
        <v>4</v>
      </c>
      <c r="E3779">
        <v>1232.7900000000006</v>
      </c>
    </row>
    <row r="3780" spans="2:5" x14ac:dyDescent="0.3">
      <c r="B3780">
        <v>16160</v>
      </c>
      <c r="C3780">
        <v>65</v>
      </c>
      <c r="D3780">
        <v>2</v>
      </c>
      <c r="E3780">
        <v>1025.44</v>
      </c>
    </row>
    <row r="3781" spans="2:5" x14ac:dyDescent="0.3">
      <c r="B3781">
        <v>16161</v>
      </c>
      <c r="C3781">
        <v>1</v>
      </c>
      <c r="D3781">
        <v>43</v>
      </c>
      <c r="E3781">
        <v>12831.800000000252</v>
      </c>
    </row>
    <row r="3782" spans="2:5" x14ac:dyDescent="0.3">
      <c r="B3782">
        <v>16162</v>
      </c>
      <c r="C3782">
        <v>252</v>
      </c>
      <c r="D3782">
        <v>1</v>
      </c>
      <c r="E3782">
        <v>37.4</v>
      </c>
    </row>
    <row r="3783" spans="2:5" x14ac:dyDescent="0.3">
      <c r="B3783">
        <v>16163</v>
      </c>
      <c r="C3783">
        <v>232</v>
      </c>
      <c r="D3783">
        <v>6</v>
      </c>
      <c r="E3783">
        <v>2849.5799999999954</v>
      </c>
    </row>
    <row r="3784" spans="2:5" x14ac:dyDescent="0.3">
      <c r="B3784">
        <v>16164</v>
      </c>
      <c r="C3784">
        <v>17</v>
      </c>
      <c r="D3784">
        <v>3</v>
      </c>
      <c r="E3784">
        <v>822.47999999999968</v>
      </c>
    </row>
    <row r="3785" spans="2:5" x14ac:dyDescent="0.3">
      <c r="B3785">
        <v>16165</v>
      </c>
      <c r="C3785">
        <v>505</v>
      </c>
      <c r="D3785">
        <v>1</v>
      </c>
      <c r="E3785">
        <v>79.900000000000006</v>
      </c>
    </row>
    <row r="3786" spans="2:5" x14ac:dyDescent="0.3">
      <c r="B3786">
        <v>16166</v>
      </c>
      <c r="C3786">
        <v>428</v>
      </c>
      <c r="D3786">
        <v>2</v>
      </c>
      <c r="E3786">
        <v>435.83</v>
      </c>
    </row>
    <row r="3787" spans="2:5" x14ac:dyDescent="0.3">
      <c r="B3787">
        <v>16167</v>
      </c>
      <c r="C3787">
        <v>414</v>
      </c>
      <c r="D3787">
        <v>5</v>
      </c>
      <c r="E3787">
        <v>1386.1200000000003</v>
      </c>
    </row>
    <row r="3788" spans="2:5" x14ac:dyDescent="0.3">
      <c r="B3788">
        <v>16168</v>
      </c>
      <c r="C3788">
        <v>10</v>
      </c>
      <c r="D3788">
        <v>66</v>
      </c>
      <c r="E3788">
        <v>10636.470000000065</v>
      </c>
    </row>
    <row r="3789" spans="2:5" x14ac:dyDescent="0.3">
      <c r="B3789">
        <v>16169</v>
      </c>
      <c r="C3789">
        <v>8</v>
      </c>
      <c r="D3789">
        <v>4</v>
      </c>
      <c r="E3789">
        <v>1822.9700000000007</v>
      </c>
    </row>
    <row r="3790" spans="2:5" x14ac:dyDescent="0.3">
      <c r="B3790">
        <v>16170</v>
      </c>
      <c r="C3790">
        <v>50</v>
      </c>
      <c r="D3790">
        <v>20</v>
      </c>
      <c r="E3790">
        <v>6869.0000000000009</v>
      </c>
    </row>
    <row r="3791" spans="2:5" x14ac:dyDescent="0.3">
      <c r="B3791">
        <v>16171</v>
      </c>
      <c r="C3791">
        <v>59</v>
      </c>
      <c r="D3791">
        <v>1</v>
      </c>
      <c r="E3791">
        <v>73.2</v>
      </c>
    </row>
    <row r="3792" spans="2:5" x14ac:dyDescent="0.3">
      <c r="B3792">
        <v>16172</v>
      </c>
      <c r="C3792">
        <v>95</v>
      </c>
      <c r="D3792">
        <v>8</v>
      </c>
      <c r="E3792">
        <v>1884.5499999999968</v>
      </c>
    </row>
    <row r="3793" spans="2:5" x14ac:dyDescent="0.3">
      <c r="B3793">
        <v>16173</v>
      </c>
      <c r="C3793">
        <v>15</v>
      </c>
      <c r="D3793">
        <v>6</v>
      </c>
      <c r="E3793">
        <v>1418.3199999999965</v>
      </c>
    </row>
    <row r="3794" spans="2:5" x14ac:dyDescent="0.3">
      <c r="B3794">
        <v>16174</v>
      </c>
      <c r="C3794">
        <v>126</v>
      </c>
      <c r="D3794">
        <v>7</v>
      </c>
      <c r="E3794">
        <v>2246.75</v>
      </c>
    </row>
    <row r="3795" spans="2:5" x14ac:dyDescent="0.3">
      <c r="B3795">
        <v>16175</v>
      </c>
      <c r="C3795">
        <v>94</v>
      </c>
      <c r="D3795">
        <v>7</v>
      </c>
      <c r="E3795">
        <v>1836.4400000000003</v>
      </c>
    </row>
    <row r="3796" spans="2:5" x14ac:dyDescent="0.3">
      <c r="B3796">
        <v>16176</v>
      </c>
      <c r="C3796">
        <v>421</v>
      </c>
      <c r="D3796">
        <v>4</v>
      </c>
      <c r="E3796">
        <v>2052.6900000000014</v>
      </c>
    </row>
    <row r="3797" spans="2:5" x14ac:dyDescent="0.3">
      <c r="B3797">
        <v>16177</v>
      </c>
      <c r="C3797">
        <v>50</v>
      </c>
      <c r="D3797">
        <v>8</v>
      </c>
      <c r="E3797">
        <v>2247.3099999999972</v>
      </c>
    </row>
    <row r="3798" spans="2:5" x14ac:dyDescent="0.3">
      <c r="B3798">
        <v>16178</v>
      </c>
      <c r="C3798">
        <v>138</v>
      </c>
      <c r="D3798">
        <v>2</v>
      </c>
      <c r="E3798">
        <v>612.60000000000025</v>
      </c>
    </row>
    <row r="3799" spans="2:5" x14ac:dyDescent="0.3">
      <c r="B3799">
        <v>16179</v>
      </c>
      <c r="C3799">
        <v>60</v>
      </c>
      <c r="D3799">
        <v>1</v>
      </c>
      <c r="E3799">
        <v>215.82999999999996</v>
      </c>
    </row>
    <row r="3800" spans="2:5" x14ac:dyDescent="0.3">
      <c r="B3800">
        <v>16180</v>
      </c>
      <c r="C3800">
        <v>100</v>
      </c>
      <c r="D3800">
        <v>13</v>
      </c>
      <c r="E3800">
        <v>16249.870000000088</v>
      </c>
    </row>
    <row r="3801" spans="2:5" x14ac:dyDescent="0.3">
      <c r="B3801">
        <v>16181</v>
      </c>
      <c r="C3801">
        <v>73</v>
      </c>
      <c r="D3801">
        <v>1</v>
      </c>
      <c r="E3801">
        <v>305.53999999999996</v>
      </c>
    </row>
    <row r="3802" spans="2:5" x14ac:dyDescent="0.3">
      <c r="B3802">
        <v>16182</v>
      </c>
      <c r="C3802">
        <v>72</v>
      </c>
      <c r="D3802">
        <v>9</v>
      </c>
      <c r="E3802">
        <v>9971.6500000000087</v>
      </c>
    </row>
    <row r="3803" spans="2:5" x14ac:dyDescent="0.3">
      <c r="B3803">
        <v>16183</v>
      </c>
      <c r="C3803">
        <v>67</v>
      </c>
      <c r="D3803">
        <v>4</v>
      </c>
      <c r="E3803">
        <v>1077.8099999999997</v>
      </c>
    </row>
    <row r="3804" spans="2:5" x14ac:dyDescent="0.3">
      <c r="B3804">
        <v>16184</v>
      </c>
      <c r="C3804">
        <v>64</v>
      </c>
      <c r="D3804">
        <v>6</v>
      </c>
      <c r="E3804">
        <v>1158.7900000000004</v>
      </c>
    </row>
    <row r="3805" spans="2:5" x14ac:dyDescent="0.3">
      <c r="B3805">
        <v>16185</v>
      </c>
      <c r="C3805">
        <v>16</v>
      </c>
      <c r="D3805">
        <v>3</v>
      </c>
      <c r="E3805">
        <v>644.72000000000025</v>
      </c>
    </row>
    <row r="3806" spans="2:5" x14ac:dyDescent="0.3">
      <c r="B3806">
        <v>16186</v>
      </c>
      <c r="C3806">
        <v>22</v>
      </c>
      <c r="D3806">
        <v>26</v>
      </c>
      <c r="E3806">
        <v>9026.110000000006</v>
      </c>
    </row>
    <row r="3807" spans="2:5" x14ac:dyDescent="0.3">
      <c r="B3807">
        <v>16187</v>
      </c>
      <c r="C3807">
        <v>31</v>
      </c>
      <c r="D3807">
        <v>15</v>
      </c>
      <c r="E3807">
        <v>6911.4399999999887</v>
      </c>
    </row>
    <row r="3808" spans="2:5" x14ac:dyDescent="0.3">
      <c r="B3808">
        <v>16188</v>
      </c>
      <c r="C3808">
        <v>44</v>
      </c>
      <c r="D3808">
        <v>5</v>
      </c>
      <c r="E3808">
        <v>1087.6600000000019</v>
      </c>
    </row>
    <row r="3809" spans="2:5" x14ac:dyDescent="0.3">
      <c r="B3809">
        <v>16189</v>
      </c>
      <c r="C3809">
        <v>15</v>
      </c>
      <c r="D3809">
        <v>2</v>
      </c>
      <c r="E3809">
        <v>215.48</v>
      </c>
    </row>
    <row r="3810" spans="2:5" x14ac:dyDescent="0.3">
      <c r="B3810">
        <v>16190</v>
      </c>
      <c r="C3810">
        <v>40</v>
      </c>
      <c r="D3810">
        <v>8</v>
      </c>
      <c r="E3810">
        <v>2723.5499999999934</v>
      </c>
    </row>
    <row r="3811" spans="2:5" x14ac:dyDescent="0.3">
      <c r="B3811">
        <v>16191</v>
      </c>
      <c r="C3811">
        <v>2</v>
      </c>
      <c r="D3811">
        <v>24</v>
      </c>
      <c r="E3811">
        <v>15688.020000000017</v>
      </c>
    </row>
    <row r="3812" spans="2:5" x14ac:dyDescent="0.3">
      <c r="B3812">
        <v>16192</v>
      </c>
      <c r="C3812">
        <v>735</v>
      </c>
      <c r="D3812">
        <v>1</v>
      </c>
      <c r="E3812">
        <v>351.3</v>
      </c>
    </row>
    <row r="3813" spans="2:5" x14ac:dyDescent="0.3">
      <c r="B3813">
        <v>16193</v>
      </c>
      <c r="C3813">
        <v>236</v>
      </c>
      <c r="D3813">
        <v>2</v>
      </c>
      <c r="E3813">
        <v>630.43000000000018</v>
      </c>
    </row>
    <row r="3814" spans="2:5" x14ac:dyDescent="0.3">
      <c r="B3814">
        <v>16194</v>
      </c>
      <c r="C3814">
        <v>375</v>
      </c>
      <c r="D3814">
        <v>1</v>
      </c>
      <c r="E3814">
        <v>308.59999999999997</v>
      </c>
    </row>
    <row r="3815" spans="2:5" x14ac:dyDescent="0.3">
      <c r="B3815">
        <v>16195</v>
      </c>
      <c r="C3815">
        <v>723</v>
      </c>
      <c r="D3815">
        <v>1</v>
      </c>
      <c r="E3815">
        <v>323.25</v>
      </c>
    </row>
    <row r="3816" spans="2:5" x14ac:dyDescent="0.3">
      <c r="B3816">
        <v>16196</v>
      </c>
      <c r="C3816">
        <v>488</v>
      </c>
      <c r="D3816">
        <v>1</v>
      </c>
      <c r="E3816">
        <v>93.3</v>
      </c>
    </row>
    <row r="3817" spans="2:5" x14ac:dyDescent="0.3">
      <c r="B3817">
        <v>16197</v>
      </c>
      <c r="C3817">
        <v>469</v>
      </c>
      <c r="D3817">
        <v>9</v>
      </c>
      <c r="E3817">
        <v>2016.7099999999996</v>
      </c>
    </row>
    <row r="3818" spans="2:5" x14ac:dyDescent="0.3">
      <c r="B3818">
        <v>16198</v>
      </c>
      <c r="C3818">
        <v>75</v>
      </c>
      <c r="D3818">
        <v>2</v>
      </c>
      <c r="E3818">
        <v>1030.0410000000004</v>
      </c>
    </row>
    <row r="3819" spans="2:5" x14ac:dyDescent="0.3">
      <c r="B3819">
        <v>16199</v>
      </c>
      <c r="C3819">
        <v>392</v>
      </c>
      <c r="D3819">
        <v>7</v>
      </c>
      <c r="E3819">
        <v>942.75</v>
      </c>
    </row>
    <row r="3820" spans="2:5" x14ac:dyDescent="0.3">
      <c r="B3820">
        <v>16200</v>
      </c>
      <c r="C3820">
        <v>4</v>
      </c>
      <c r="D3820">
        <v>12</v>
      </c>
      <c r="E3820">
        <v>5643.4500000000562</v>
      </c>
    </row>
    <row r="3821" spans="2:5" x14ac:dyDescent="0.3">
      <c r="B3821">
        <v>16201</v>
      </c>
      <c r="C3821">
        <v>3</v>
      </c>
      <c r="D3821">
        <v>5</v>
      </c>
      <c r="E3821">
        <v>2112.1199999999958</v>
      </c>
    </row>
    <row r="3822" spans="2:5" x14ac:dyDescent="0.3">
      <c r="B3822">
        <v>16202</v>
      </c>
      <c r="C3822">
        <v>360</v>
      </c>
      <c r="D3822">
        <v>9</v>
      </c>
      <c r="E3822">
        <v>2501.9899999999925</v>
      </c>
    </row>
    <row r="3823" spans="2:5" x14ac:dyDescent="0.3">
      <c r="B3823">
        <v>16203</v>
      </c>
      <c r="C3823">
        <v>58</v>
      </c>
      <c r="D3823">
        <v>6</v>
      </c>
      <c r="E3823">
        <v>1114.5399999999991</v>
      </c>
    </row>
    <row r="3824" spans="2:5" x14ac:dyDescent="0.3">
      <c r="B3824">
        <v>16204</v>
      </c>
      <c r="C3824">
        <v>23</v>
      </c>
      <c r="D3824">
        <v>3</v>
      </c>
      <c r="E3824">
        <v>944.24000000000149</v>
      </c>
    </row>
    <row r="3825" spans="2:5" x14ac:dyDescent="0.3">
      <c r="B3825">
        <v>16205</v>
      </c>
      <c r="C3825">
        <v>30</v>
      </c>
      <c r="D3825">
        <v>7</v>
      </c>
      <c r="E3825">
        <v>1830.6099999999913</v>
      </c>
    </row>
    <row r="3826" spans="2:5" x14ac:dyDescent="0.3">
      <c r="B3826">
        <v>16206</v>
      </c>
      <c r="C3826">
        <v>54</v>
      </c>
      <c r="D3826">
        <v>13</v>
      </c>
      <c r="E3826">
        <v>2602.3199999999947</v>
      </c>
    </row>
    <row r="3827" spans="2:5" x14ac:dyDescent="0.3">
      <c r="B3827">
        <v>16207</v>
      </c>
      <c r="C3827">
        <v>25</v>
      </c>
      <c r="D3827">
        <v>1</v>
      </c>
      <c r="E3827">
        <v>394.38000000000005</v>
      </c>
    </row>
    <row r="3828" spans="2:5" x14ac:dyDescent="0.3">
      <c r="B3828">
        <v>16208</v>
      </c>
      <c r="C3828">
        <v>44</v>
      </c>
      <c r="D3828">
        <v>10</v>
      </c>
      <c r="E3828">
        <v>3440.4499999999862</v>
      </c>
    </row>
    <row r="3829" spans="2:5" x14ac:dyDescent="0.3">
      <c r="B3829">
        <v>16209</v>
      </c>
      <c r="C3829">
        <v>88</v>
      </c>
      <c r="D3829">
        <v>9</v>
      </c>
      <c r="E3829">
        <v>4146.7800000000007</v>
      </c>
    </row>
    <row r="3830" spans="2:5" x14ac:dyDescent="0.3">
      <c r="B3830">
        <v>16210</v>
      </c>
      <c r="C3830">
        <v>1</v>
      </c>
      <c r="D3830">
        <v>35</v>
      </c>
      <c r="E3830">
        <v>38489.509999999915</v>
      </c>
    </row>
    <row r="3831" spans="2:5" x14ac:dyDescent="0.3">
      <c r="B3831">
        <v>16211</v>
      </c>
      <c r="C3831">
        <v>88</v>
      </c>
      <c r="D3831">
        <v>3</v>
      </c>
      <c r="E3831">
        <v>1090.5899999999995</v>
      </c>
    </row>
    <row r="3832" spans="2:5" x14ac:dyDescent="0.3">
      <c r="B3832">
        <v>16212</v>
      </c>
      <c r="C3832">
        <v>19</v>
      </c>
      <c r="D3832">
        <v>4</v>
      </c>
      <c r="E3832">
        <v>1293.7100000000016</v>
      </c>
    </row>
    <row r="3833" spans="2:5" x14ac:dyDescent="0.3">
      <c r="B3833">
        <v>16213</v>
      </c>
      <c r="C3833">
        <v>78</v>
      </c>
      <c r="D3833">
        <v>1</v>
      </c>
      <c r="E3833">
        <v>159</v>
      </c>
    </row>
    <row r="3834" spans="2:5" x14ac:dyDescent="0.3">
      <c r="B3834">
        <v>16214</v>
      </c>
      <c r="C3834">
        <v>170</v>
      </c>
      <c r="D3834">
        <v>4</v>
      </c>
      <c r="E3834">
        <v>2038.2499999999998</v>
      </c>
    </row>
    <row r="3835" spans="2:5" x14ac:dyDescent="0.3">
      <c r="B3835">
        <v>16215</v>
      </c>
      <c r="C3835">
        <v>80</v>
      </c>
      <c r="D3835">
        <v>1</v>
      </c>
      <c r="E3835">
        <v>242.34999999999994</v>
      </c>
    </row>
    <row r="3836" spans="2:5" x14ac:dyDescent="0.3">
      <c r="B3836">
        <v>16216</v>
      </c>
      <c r="C3836">
        <v>267</v>
      </c>
      <c r="D3836">
        <v>1</v>
      </c>
      <c r="E3836">
        <v>914.93000000000006</v>
      </c>
    </row>
    <row r="3837" spans="2:5" x14ac:dyDescent="0.3">
      <c r="B3837">
        <v>16217</v>
      </c>
      <c r="C3837">
        <v>235</v>
      </c>
      <c r="D3837">
        <v>2</v>
      </c>
      <c r="E3837">
        <v>304.25000000000006</v>
      </c>
    </row>
    <row r="3838" spans="2:5" x14ac:dyDescent="0.3">
      <c r="B3838">
        <v>16218</v>
      </c>
      <c r="C3838">
        <v>29</v>
      </c>
      <c r="D3838">
        <v>13</v>
      </c>
      <c r="E3838">
        <v>4439.969999999983</v>
      </c>
    </row>
    <row r="3839" spans="2:5" x14ac:dyDescent="0.3">
      <c r="B3839">
        <v>16219</v>
      </c>
      <c r="C3839">
        <v>500</v>
      </c>
      <c r="D3839">
        <v>1</v>
      </c>
      <c r="E3839">
        <v>40.799999999999997</v>
      </c>
    </row>
    <row r="3840" spans="2:5" x14ac:dyDescent="0.3">
      <c r="B3840">
        <v>16221</v>
      </c>
      <c r="C3840">
        <v>36</v>
      </c>
      <c r="D3840">
        <v>9</v>
      </c>
      <c r="E3840">
        <v>2235.5100000000061</v>
      </c>
    </row>
    <row r="3841" spans="2:5" x14ac:dyDescent="0.3">
      <c r="B3841">
        <v>16222</v>
      </c>
      <c r="C3841">
        <v>318</v>
      </c>
      <c r="D3841">
        <v>2</v>
      </c>
      <c r="E3841">
        <v>1345.2200000000009</v>
      </c>
    </row>
    <row r="3842" spans="2:5" x14ac:dyDescent="0.3">
      <c r="B3842">
        <v>16223</v>
      </c>
      <c r="C3842">
        <v>374</v>
      </c>
      <c r="D3842">
        <v>2</v>
      </c>
      <c r="E3842">
        <v>1102.3500000000026</v>
      </c>
    </row>
    <row r="3843" spans="2:5" x14ac:dyDescent="0.3">
      <c r="B3843">
        <v>16224</v>
      </c>
      <c r="C3843">
        <v>57</v>
      </c>
      <c r="D3843">
        <v>5</v>
      </c>
      <c r="E3843">
        <v>1616.54</v>
      </c>
    </row>
    <row r="3844" spans="2:5" x14ac:dyDescent="0.3">
      <c r="B3844">
        <v>16225</v>
      </c>
      <c r="C3844">
        <v>44</v>
      </c>
      <c r="D3844">
        <v>15</v>
      </c>
      <c r="E3844">
        <v>2867.4100000000062</v>
      </c>
    </row>
    <row r="3845" spans="2:5" x14ac:dyDescent="0.3">
      <c r="B3845">
        <v>16226</v>
      </c>
      <c r="C3845">
        <v>203</v>
      </c>
      <c r="D3845">
        <v>5</v>
      </c>
      <c r="E3845">
        <v>672.16999999999962</v>
      </c>
    </row>
    <row r="3846" spans="2:5" x14ac:dyDescent="0.3">
      <c r="B3846">
        <v>16227</v>
      </c>
      <c r="C3846">
        <v>225</v>
      </c>
      <c r="D3846">
        <v>3</v>
      </c>
      <c r="E3846">
        <v>1027.2200000000005</v>
      </c>
    </row>
    <row r="3847" spans="2:5" x14ac:dyDescent="0.3">
      <c r="B3847">
        <v>16228</v>
      </c>
      <c r="C3847">
        <v>385</v>
      </c>
      <c r="D3847">
        <v>3</v>
      </c>
      <c r="E3847">
        <v>890.80999999999949</v>
      </c>
    </row>
    <row r="3848" spans="2:5" x14ac:dyDescent="0.3">
      <c r="B3848">
        <v>16229</v>
      </c>
      <c r="C3848">
        <v>87</v>
      </c>
      <c r="D3848">
        <v>6</v>
      </c>
      <c r="E3848">
        <v>2867.8599999999897</v>
      </c>
    </row>
    <row r="3849" spans="2:5" x14ac:dyDescent="0.3">
      <c r="B3849">
        <v>16230</v>
      </c>
      <c r="C3849">
        <v>189</v>
      </c>
      <c r="D3849">
        <v>2</v>
      </c>
      <c r="E3849">
        <v>542.03000000000009</v>
      </c>
    </row>
    <row r="3850" spans="2:5" x14ac:dyDescent="0.3">
      <c r="B3850">
        <v>16231</v>
      </c>
      <c r="C3850">
        <v>379</v>
      </c>
      <c r="D3850">
        <v>4</v>
      </c>
      <c r="E3850">
        <v>1078.2200000000009</v>
      </c>
    </row>
    <row r="3851" spans="2:5" x14ac:dyDescent="0.3">
      <c r="B3851">
        <v>16232</v>
      </c>
      <c r="C3851">
        <v>43</v>
      </c>
      <c r="D3851">
        <v>7</v>
      </c>
      <c r="E3851">
        <v>2712.9699999999989</v>
      </c>
    </row>
    <row r="3852" spans="2:5" x14ac:dyDescent="0.3">
      <c r="B3852">
        <v>16233</v>
      </c>
      <c r="C3852">
        <v>71</v>
      </c>
      <c r="D3852">
        <v>9</v>
      </c>
      <c r="E3852">
        <v>1965.7100000000016</v>
      </c>
    </row>
    <row r="3853" spans="2:5" x14ac:dyDescent="0.3">
      <c r="B3853">
        <v>16234</v>
      </c>
      <c r="C3853">
        <v>476</v>
      </c>
      <c r="D3853">
        <v>3</v>
      </c>
      <c r="E3853">
        <v>333.18</v>
      </c>
    </row>
    <row r="3854" spans="2:5" x14ac:dyDescent="0.3">
      <c r="B3854">
        <v>16235</v>
      </c>
      <c r="C3854">
        <v>40</v>
      </c>
      <c r="D3854">
        <v>9</v>
      </c>
      <c r="E3854">
        <v>2053.7099999999937</v>
      </c>
    </row>
    <row r="3855" spans="2:5" x14ac:dyDescent="0.3">
      <c r="B3855">
        <v>16236</v>
      </c>
      <c r="C3855">
        <v>78</v>
      </c>
      <c r="D3855">
        <v>1</v>
      </c>
      <c r="E3855">
        <v>432.19999999999993</v>
      </c>
    </row>
    <row r="3856" spans="2:5" x14ac:dyDescent="0.3">
      <c r="B3856">
        <v>16237</v>
      </c>
      <c r="C3856">
        <v>437</v>
      </c>
      <c r="D3856">
        <v>1</v>
      </c>
      <c r="E3856">
        <v>136.65</v>
      </c>
    </row>
    <row r="3857" spans="2:5" x14ac:dyDescent="0.3">
      <c r="B3857">
        <v>16238</v>
      </c>
      <c r="C3857">
        <v>422</v>
      </c>
      <c r="D3857">
        <v>1</v>
      </c>
      <c r="E3857">
        <v>63.659999999999989</v>
      </c>
    </row>
    <row r="3858" spans="2:5" x14ac:dyDescent="0.3">
      <c r="B3858">
        <v>16239</v>
      </c>
      <c r="C3858">
        <v>56</v>
      </c>
      <c r="D3858">
        <v>6</v>
      </c>
      <c r="E3858">
        <v>1492.1999999999991</v>
      </c>
    </row>
    <row r="3859" spans="2:5" x14ac:dyDescent="0.3">
      <c r="B3859">
        <v>16240</v>
      </c>
      <c r="C3859">
        <v>24</v>
      </c>
      <c r="D3859">
        <v>2</v>
      </c>
      <c r="E3859">
        <v>3718.7999999999925</v>
      </c>
    </row>
    <row r="3860" spans="2:5" x14ac:dyDescent="0.3">
      <c r="B3860">
        <v>16241</v>
      </c>
      <c r="C3860">
        <v>9</v>
      </c>
      <c r="D3860">
        <v>16</v>
      </c>
      <c r="E3860">
        <v>4329.3100000000368</v>
      </c>
    </row>
    <row r="3861" spans="2:5" x14ac:dyDescent="0.3">
      <c r="B3861">
        <v>16242</v>
      </c>
      <c r="C3861">
        <v>8</v>
      </c>
      <c r="D3861">
        <v>14</v>
      </c>
      <c r="E3861">
        <v>7474.4000000000133</v>
      </c>
    </row>
    <row r="3862" spans="2:5" x14ac:dyDescent="0.3">
      <c r="B3862">
        <v>16243</v>
      </c>
      <c r="C3862">
        <v>33</v>
      </c>
      <c r="D3862">
        <v>2</v>
      </c>
      <c r="E3862">
        <v>409.09999999999991</v>
      </c>
    </row>
    <row r="3863" spans="2:5" x14ac:dyDescent="0.3">
      <c r="B3863">
        <v>16244</v>
      </c>
      <c r="C3863">
        <v>211</v>
      </c>
      <c r="D3863">
        <v>2</v>
      </c>
      <c r="E3863">
        <v>2579.380000000001</v>
      </c>
    </row>
    <row r="3864" spans="2:5" x14ac:dyDescent="0.3">
      <c r="B3864">
        <v>16245</v>
      </c>
      <c r="C3864">
        <v>23</v>
      </c>
      <c r="D3864">
        <v>3</v>
      </c>
      <c r="E3864">
        <v>1413.6600000000026</v>
      </c>
    </row>
    <row r="3865" spans="2:5" x14ac:dyDescent="0.3">
      <c r="B3865">
        <v>16246</v>
      </c>
      <c r="C3865">
        <v>459</v>
      </c>
      <c r="D3865">
        <v>2</v>
      </c>
      <c r="E3865">
        <v>827.24999999999989</v>
      </c>
    </row>
    <row r="3866" spans="2:5" x14ac:dyDescent="0.3">
      <c r="B3866">
        <v>16247</v>
      </c>
      <c r="C3866">
        <v>170</v>
      </c>
      <c r="D3866">
        <v>1</v>
      </c>
      <c r="E3866">
        <v>114.55999999999999</v>
      </c>
    </row>
    <row r="3867" spans="2:5" x14ac:dyDescent="0.3">
      <c r="B3867">
        <v>16248</v>
      </c>
      <c r="C3867">
        <v>61</v>
      </c>
      <c r="D3867">
        <v>1</v>
      </c>
      <c r="E3867">
        <v>152.94000000000003</v>
      </c>
    </row>
    <row r="3868" spans="2:5" x14ac:dyDescent="0.3">
      <c r="B3868">
        <v>16249</v>
      </c>
      <c r="C3868">
        <v>52</v>
      </c>
      <c r="D3868">
        <v>5</v>
      </c>
      <c r="E3868">
        <v>1800.0700000000031</v>
      </c>
    </row>
    <row r="3869" spans="2:5" x14ac:dyDescent="0.3">
      <c r="B3869">
        <v>16250</v>
      </c>
      <c r="C3869">
        <v>261</v>
      </c>
      <c r="D3869">
        <v>3</v>
      </c>
      <c r="E3869">
        <v>791.38000000000022</v>
      </c>
    </row>
    <row r="3870" spans="2:5" x14ac:dyDescent="0.3">
      <c r="B3870">
        <v>16251</v>
      </c>
      <c r="C3870">
        <v>512</v>
      </c>
      <c r="D3870">
        <v>1</v>
      </c>
      <c r="E3870">
        <v>128.30999999999997</v>
      </c>
    </row>
    <row r="3871" spans="2:5" x14ac:dyDescent="0.3">
      <c r="B3871">
        <v>16252</v>
      </c>
      <c r="C3871">
        <v>382</v>
      </c>
      <c r="D3871">
        <v>1</v>
      </c>
      <c r="E3871">
        <v>295.09000000000009</v>
      </c>
    </row>
    <row r="3872" spans="2:5" x14ac:dyDescent="0.3">
      <c r="B3872">
        <v>16253</v>
      </c>
      <c r="C3872">
        <v>66</v>
      </c>
      <c r="D3872">
        <v>7</v>
      </c>
      <c r="E3872">
        <v>7310.1499999999596</v>
      </c>
    </row>
    <row r="3873" spans="2:5" x14ac:dyDescent="0.3">
      <c r="B3873">
        <v>16254</v>
      </c>
      <c r="C3873">
        <v>378</v>
      </c>
      <c r="D3873">
        <v>3</v>
      </c>
      <c r="E3873">
        <v>985.13999999999965</v>
      </c>
    </row>
    <row r="3874" spans="2:5" x14ac:dyDescent="0.3">
      <c r="B3874">
        <v>16255</v>
      </c>
      <c r="C3874">
        <v>16</v>
      </c>
      <c r="D3874">
        <v>15</v>
      </c>
      <c r="E3874">
        <v>4906.7999999999884</v>
      </c>
    </row>
    <row r="3875" spans="2:5" x14ac:dyDescent="0.3">
      <c r="B3875">
        <v>16256</v>
      </c>
      <c r="C3875">
        <v>266</v>
      </c>
      <c r="D3875">
        <v>3</v>
      </c>
      <c r="E3875">
        <v>1629.3700000000006</v>
      </c>
    </row>
    <row r="3876" spans="2:5" x14ac:dyDescent="0.3">
      <c r="B3876">
        <v>16257</v>
      </c>
      <c r="C3876">
        <v>176</v>
      </c>
      <c r="D3876">
        <v>1</v>
      </c>
      <c r="E3876">
        <v>46.95</v>
      </c>
    </row>
    <row r="3877" spans="2:5" x14ac:dyDescent="0.3">
      <c r="B3877">
        <v>16258</v>
      </c>
      <c r="C3877">
        <v>45</v>
      </c>
      <c r="D3877">
        <v>15</v>
      </c>
      <c r="E3877">
        <v>11942.520000000017</v>
      </c>
    </row>
    <row r="3878" spans="2:5" x14ac:dyDescent="0.3">
      <c r="B3878">
        <v>16259</v>
      </c>
      <c r="C3878">
        <v>410</v>
      </c>
      <c r="D3878">
        <v>3</v>
      </c>
      <c r="E3878">
        <v>361.9399999999996</v>
      </c>
    </row>
    <row r="3879" spans="2:5" x14ac:dyDescent="0.3">
      <c r="B3879">
        <v>16260</v>
      </c>
      <c r="C3879">
        <v>50</v>
      </c>
      <c r="D3879">
        <v>1</v>
      </c>
      <c r="E3879">
        <v>1035.4500000000003</v>
      </c>
    </row>
    <row r="3880" spans="2:5" x14ac:dyDescent="0.3">
      <c r="B3880">
        <v>16261</v>
      </c>
      <c r="C3880">
        <v>17</v>
      </c>
      <c r="D3880">
        <v>6</v>
      </c>
      <c r="E3880">
        <v>1059.4500000000014</v>
      </c>
    </row>
    <row r="3881" spans="2:5" x14ac:dyDescent="0.3">
      <c r="B3881">
        <v>16262</v>
      </c>
      <c r="C3881">
        <v>378</v>
      </c>
      <c r="D3881">
        <v>1</v>
      </c>
      <c r="E3881">
        <v>755.15000000000066</v>
      </c>
    </row>
    <row r="3882" spans="2:5" x14ac:dyDescent="0.3">
      <c r="B3882">
        <v>16263</v>
      </c>
      <c r="C3882">
        <v>423</v>
      </c>
      <c r="D3882">
        <v>1</v>
      </c>
      <c r="E3882">
        <v>351.01000000000016</v>
      </c>
    </row>
    <row r="3883" spans="2:5" x14ac:dyDescent="0.3">
      <c r="B3883">
        <v>16264</v>
      </c>
      <c r="C3883">
        <v>438</v>
      </c>
      <c r="D3883">
        <v>2</v>
      </c>
      <c r="E3883">
        <v>837.52999999999929</v>
      </c>
    </row>
    <row r="3884" spans="2:5" x14ac:dyDescent="0.3">
      <c r="B3884">
        <v>16265</v>
      </c>
      <c r="C3884">
        <v>9</v>
      </c>
      <c r="D3884">
        <v>12</v>
      </c>
      <c r="E3884">
        <v>6935.1699999999682</v>
      </c>
    </row>
    <row r="3885" spans="2:5" x14ac:dyDescent="0.3">
      <c r="B3885">
        <v>16266</v>
      </c>
      <c r="C3885">
        <v>73</v>
      </c>
      <c r="D3885">
        <v>14</v>
      </c>
      <c r="E3885">
        <v>1757.9500000000023</v>
      </c>
    </row>
    <row r="3886" spans="2:5" x14ac:dyDescent="0.3">
      <c r="B3886">
        <v>16267</v>
      </c>
      <c r="C3886">
        <v>591</v>
      </c>
      <c r="D3886">
        <v>1</v>
      </c>
      <c r="E3886">
        <v>186.66000000000003</v>
      </c>
    </row>
    <row r="3887" spans="2:5" x14ac:dyDescent="0.3">
      <c r="B3887">
        <v>16268</v>
      </c>
      <c r="C3887">
        <v>71</v>
      </c>
      <c r="D3887">
        <v>2</v>
      </c>
      <c r="E3887">
        <v>667.65000000000055</v>
      </c>
    </row>
    <row r="3888" spans="2:5" x14ac:dyDescent="0.3">
      <c r="B3888">
        <v>16269</v>
      </c>
      <c r="C3888">
        <v>437</v>
      </c>
      <c r="D3888">
        <v>1</v>
      </c>
      <c r="E3888">
        <v>717.56999999999982</v>
      </c>
    </row>
    <row r="3889" spans="2:5" x14ac:dyDescent="0.3">
      <c r="B3889">
        <v>16270</v>
      </c>
      <c r="C3889">
        <v>353</v>
      </c>
      <c r="D3889">
        <v>1</v>
      </c>
      <c r="E3889">
        <v>1141.2399999999996</v>
      </c>
    </row>
    <row r="3890" spans="2:5" x14ac:dyDescent="0.3">
      <c r="B3890">
        <v>16271</v>
      </c>
      <c r="C3890">
        <v>2</v>
      </c>
      <c r="D3890">
        <v>10</v>
      </c>
      <c r="E3890">
        <v>3463.0200000000127</v>
      </c>
    </row>
    <row r="3891" spans="2:5" x14ac:dyDescent="0.3">
      <c r="B3891">
        <v>16272</v>
      </c>
      <c r="C3891">
        <v>116</v>
      </c>
      <c r="D3891">
        <v>1</v>
      </c>
      <c r="E3891">
        <v>411.70000000000016</v>
      </c>
    </row>
    <row r="3892" spans="2:5" x14ac:dyDescent="0.3">
      <c r="B3892">
        <v>16273</v>
      </c>
      <c r="C3892">
        <v>648</v>
      </c>
      <c r="D3892">
        <v>2</v>
      </c>
      <c r="E3892">
        <v>336.04</v>
      </c>
    </row>
    <row r="3893" spans="2:5" x14ac:dyDescent="0.3">
      <c r="B3893">
        <v>16274</v>
      </c>
      <c r="C3893">
        <v>373</v>
      </c>
      <c r="D3893">
        <v>1</v>
      </c>
      <c r="E3893">
        <v>715.89999999999816</v>
      </c>
    </row>
    <row r="3894" spans="2:5" x14ac:dyDescent="0.3">
      <c r="B3894">
        <v>16275</v>
      </c>
      <c r="C3894">
        <v>196</v>
      </c>
      <c r="D3894">
        <v>3</v>
      </c>
      <c r="E3894">
        <v>2151.1099999999938</v>
      </c>
    </row>
    <row r="3895" spans="2:5" x14ac:dyDescent="0.3">
      <c r="B3895">
        <v>16276</v>
      </c>
      <c r="C3895">
        <v>176</v>
      </c>
      <c r="D3895">
        <v>3</v>
      </c>
      <c r="E3895">
        <v>2629.39</v>
      </c>
    </row>
    <row r="3896" spans="2:5" x14ac:dyDescent="0.3">
      <c r="B3896">
        <v>16277</v>
      </c>
      <c r="C3896">
        <v>733</v>
      </c>
      <c r="D3896">
        <v>1</v>
      </c>
      <c r="E3896">
        <v>188.69</v>
      </c>
    </row>
    <row r="3897" spans="2:5" x14ac:dyDescent="0.3">
      <c r="B3897">
        <v>16278</v>
      </c>
      <c r="C3897">
        <v>100</v>
      </c>
      <c r="D3897">
        <v>3</v>
      </c>
      <c r="E3897">
        <v>1117.8399999999986</v>
      </c>
    </row>
    <row r="3898" spans="2:5" x14ac:dyDescent="0.3">
      <c r="B3898">
        <v>16279</v>
      </c>
      <c r="C3898">
        <v>21</v>
      </c>
      <c r="D3898">
        <v>9</v>
      </c>
      <c r="E3898">
        <v>5705.0800000000281</v>
      </c>
    </row>
    <row r="3899" spans="2:5" x14ac:dyDescent="0.3">
      <c r="B3899">
        <v>16280</v>
      </c>
      <c r="C3899">
        <v>725</v>
      </c>
      <c r="D3899">
        <v>1</v>
      </c>
      <c r="E3899">
        <v>238.05000000000007</v>
      </c>
    </row>
    <row r="3900" spans="2:5" x14ac:dyDescent="0.3">
      <c r="B3900">
        <v>16281</v>
      </c>
      <c r="C3900">
        <v>72</v>
      </c>
      <c r="D3900">
        <v>3</v>
      </c>
      <c r="E3900">
        <v>3424.0200000000009</v>
      </c>
    </row>
    <row r="3901" spans="2:5" x14ac:dyDescent="0.3">
      <c r="B3901">
        <v>16282</v>
      </c>
      <c r="C3901">
        <v>339</v>
      </c>
      <c r="D3901">
        <v>3</v>
      </c>
      <c r="E3901">
        <v>1307.5800000000011</v>
      </c>
    </row>
    <row r="3902" spans="2:5" x14ac:dyDescent="0.3">
      <c r="B3902">
        <v>16283</v>
      </c>
      <c r="C3902">
        <v>5</v>
      </c>
      <c r="D3902">
        <v>8</v>
      </c>
      <c r="E3902">
        <v>4403.8199999999842</v>
      </c>
    </row>
    <row r="3903" spans="2:5" x14ac:dyDescent="0.3">
      <c r="B3903">
        <v>16284</v>
      </c>
      <c r="C3903">
        <v>31</v>
      </c>
      <c r="D3903">
        <v>3</v>
      </c>
      <c r="E3903">
        <v>1029.7700000000004</v>
      </c>
    </row>
    <row r="3904" spans="2:5" x14ac:dyDescent="0.3">
      <c r="B3904">
        <v>16285</v>
      </c>
      <c r="C3904">
        <v>646</v>
      </c>
      <c r="D3904">
        <v>1</v>
      </c>
      <c r="E3904">
        <v>176.89999999999995</v>
      </c>
    </row>
    <row r="3905" spans="2:5" x14ac:dyDescent="0.3">
      <c r="B3905">
        <v>16286</v>
      </c>
      <c r="C3905">
        <v>477</v>
      </c>
      <c r="D3905">
        <v>2</v>
      </c>
      <c r="E3905">
        <v>328.9500000000001</v>
      </c>
    </row>
    <row r="3906" spans="2:5" x14ac:dyDescent="0.3">
      <c r="B3906">
        <v>16287</v>
      </c>
      <c r="C3906">
        <v>169</v>
      </c>
      <c r="D3906">
        <v>5</v>
      </c>
      <c r="E3906">
        <v>1006.9800000000006</v>
      </c>
    </row>
    <row r="3907" spans="2:5" x14ac:dyDescent="0.3">
      <c r="B3907">
        <v>16288</v>
      </c>
      <c r="C3907">
        <v>470</v>
      </c>
      <c r="D3907">
        <v>1</v>
      </c>
      <c r="E3907">
        <v>129.85000000000002</v>
      </c>
    </row>
    <row r="3908" spans="2:5" x14ac:dyDescent="0.3">
      <c r="B3908">
        <v>16289</v>
      </c>
      <c r="C3908">
        <v>462</v>
      </c>
      <c r="D3908">
        <v>1</v>
      </c>
      <c r="E3908">
        <v>136.30999999999997</v>
      </c>
    </row>
    <row r="3909" spans="2:5" x14ac:dyDescent="0.3">
      <c r="B3909">
        <v>16290</v>
      </c>
      <c r="C3909">
        <v>464</v>
      </c>
      <c r="D3909">
        <v>4</v>
      </c>
      <c r="E3909">
        <v>2069.2999999999952</v>
      </c>
    </row>
    <row r="3910" spans="2:5" x14ac:dyDescent="0.3">
      <c r="B3910">
        <v>16291</v>
      </c>
      <c r="C3910">
        <v>682</v>
      </c>
      <c r="D3910">
        <v>1</v>
      </c>
      <c r="E3910">
        <v>117.72</v>
      </c>
    </row>
    <row r="3911" spans="2:5" x14ac:dyDescent="0.3">
      <c r="B3911">
        <v>16292</v>
      </c>
      <c r="C3911">
        <v>121</v>
      </c>
      <c r="D3911">
        <v>5</v>
      </c>
      <c r="E3911">
        <v>1253.7600000000007</v>
      </c>
    </row>
    <row r="3912" spans="2:5" x14ac:dyDescent="0.3">
      <c r="B3912">
        <v>16293</v>
      </c>
      <c r="C3912">
        <v>21</v>
      </c>
      <c r="D3912">
        <v>15</v>
      </c>
      <c r="E3912">
        <v>4657.9499999999798</v>
      </c>
    </row>
    <row r="3913" spans="2:5" x14ac:dyDescent="0.3">
      <c r="B3913">
        <v>16294</v>
      </c>
      <c r="C3913">
        <v>476</v>
      </c>
      <c r="D3913">
        <v>1</v>
      </c>
      <c r="E3913">
        <v>126.04999999999998</v>
      </c>
    </row>
    <row r="3914" spans="2:5" x14ac:dyDescent="0.3">
      <c r="B3914">
        <v>16295</v>
      </c>
      <c r="C3914">
        <v>9</v>
      </c>
      <c r="D3914">
        <v>4</v>
      </c>
      <c r="E3914">
        <v>1328.5500000000018</v>
      </c>
    </row>
    <row r="3915" spans="2:5" x14ac:dyDescent="0.3">
      <c r="B3915">
        <v>16296</v>
      </c>
      <c r="C3915">
        <v>626</v>
      </c>
      <c r="D3915">
        <v>4</v>
      </c>
      <c r="E3915">
        <v>1313.6699999999987</v>
      </c>
    </row>
    <row r="3916" spans="2:5" x14ac:dyDescent="0.3">
      <c r="B3916">
        <v>16297</v>
      </c>
      <c r="C3916">
        <v>268</v>
      </c>
      <c r="D3916">
        <v>1</v>
      </c>
      <c r="E3916">
        <v>301.89999999999992</v>
      </c>
    </row>
    <row r="3917" spans="2:5" x14ac:dyDescent="0.3">
      <c r="B3917">
        <v>16298</v>
      </c>
      <c r="C3917">
        <v>22</v>
      </c>
      <c r="D3917">
        <v>7</v>
      </c>
      <c r="E3917">
        <v>1085.6999999999994</v>
      </c>
    </row>
    <row r="3918" spans="2:5" x14ac:dyDescent="0.3">
      <c r="B3918">
        <v>16299</v>
      </c>
      <c r="C3918">
        <v>477</v>
      </c>
      <c r="D3918">
        <v>1</v>
      </c>
      <c r="E3918">
        <v>193.64999999999995</v>
      </c>
    </row>
    <row r="3919" spans="2:5" x14ac:dyDescent="0.3">
      <c r="B3919">
        <v>16300</v>
      </c>
      <c r="C3919">
        <v>430</v>
      </c>
      <c r="D3919">
        <v>3</v>
      </c>
      <c r="E3919">
        <v>1392.4299999999944</v>
      </c>
    </row>
    <row r="3920" spans="2:5" x14ac:dyDescent="0.3">
      <c r="B3920">
        <v>16301</v>
      </c>
      <c r="C3920">
        <v>736</v>
      </c>
      <c r="D3920">
        <v>1</v>
      </c>
      <c r="E3920">
        <v>107.33</v>
      </c>
    </row>
    <row r="3921" spans="2:5" x14ac:dyDescent="0.3">
      <c r="B3921">
        <v>16302</v>
      </c>
      <c r="C3921">
        <v>126</v>
      </c>
      <c r="D3921">
        <v>1</v>
      </c>
      <c r="E3921">
        <v>233.21999999999997</v>
      </c>
    </row>
    <row r="3922" spans="2:5" x14ac:dyDescent="0.3">
      <c r="B3922">
        <v>16303</v>
      </c>
      <c r="C3922">
        <v>25</v>
      </c>
      <c r="D3922">
        <v>7</v>
      </c>
      <c r="E3922">
        <v>7928.270000000015</v>
      </c>
    </row>
    <row r="3923" spans="2:5" x14ac:dyDescent="0.3">
      <c r="B3923">
        <v>16304</v>
      </c>
      <c r="C3923">
        <v>694</v>
      </c>
      <c r="D3923">
        <v>1</v>
      </c>
      <c r="E3923">
        <v>381.65999999999991</v>
      </c>
    </row>
    <row r="3924" spans="2:5" x14ac:dyDescent="0.3">
      <c r="B3924">
        <v>16305</v>
      </c>
      <c r="C3924">
        <v>138</v>
      </c>
      <c r="D3924">
        <v>1</v>
      </c>
      <c r="E3924">
        <v>361.2200000000002</v>
      </c>
    </row>
    <row r="3925" spans="2:5" x14ac:dyDescent="0.3">
      <c r="B3925">
        <v>16306</v>
      </c>
      <c r="C3925">
        <v>213</v>
      </c>
      <c r="D3925">
        <v>7</v>
      </c>
      <c r="E3925">
        <v>1192.8200000000013</v>
      </c>
    </row>
    <row r="3926" spans="2:5" x14ac:dyDescent="0.3">
      <c r="B3926">
        <v>16307</v>
      </c>
      <c r="C3926">
        <v>429</v>
      </c>
      <c r="D3926">
        <v>3</v>
      </c>
      <c r="E3926">
        <v>1194.9199999999994</v>
      </c>
    </row>
    <row r="3927" spans="2:5" x14ac:dyDescent="0.3">
      <c r="B3927">
        <v>16308</v>
      </c>
      <c r="C3927">
        <v>37</v>
      </c>
      <c r="D3927">
        <v>7</v>
      </c>
      <c r="E3927">
        <v>5120</v>
      </c>
    </row>
    <row r="3928" spans="2:5" x14ac:dyDescent="0.3">
      <c r="B3928">
        <v>16309</v>
      </c>
      <c r="C3928">
        <v>106</v>
      </c>
      <c r="D3928">
        <v>2</v>
      </c>
      <c r="E3928">
        <v>706.56999999999982</v>
      </c>
    </row>
    <row r="3929" spans="2:5" x14ac:dyDescent="0.3">
      <c r="B3929">
        <v>16310</v>
      </c>
      <c r="C3929">
        <v>414</v>
      </c>
      <c r="D3929">
        <v>2</v>
      </c>
      <c r="E3929">
        <v>460.08</v>
      </c>
    </row>
    <row r="3930" spans="2:5" x14ac:dyDescent="0.3">
      <c r="B3930">
        <v>16311</v>
      </c>
      <c r="C3930">
        <v>17</v>
      </c>
      <c r="D3930">
        <v>2</v>
      </c>
      <c r="E3930">
        <v>616.26000000000067</v>
      </c>
    </row>
    <row r="3931" spans="2:5" x14ac:dyDescent="0.3">
      <c r="B3931">
        <v>16312</v>
      </c>
      <c r="C3931">
        <v>432</v>
      </c>
      <c r="D3931">
        <v>1</v>
      </c>
      <c r="E3931">
        <v>171.15000000000003</v>
      </c>
    </row>
    <row r="3932" spans="2:5" x14ac:dyDescent="0.3">
      <c r="B3932">
        <v>16313</v>
      </c>
      <c r="C3932">
        <v>3</v>
      </c>
      <c r="D3932">
        <v>2</v>
      </c>
      <c r="E3932">
        <v>274.15000000000003</v>
      </c>
    </row>
    <row r="3933" spans="2:5" x14ac:dyDescent="0.3">
      <c r="B3933">
        <v>16314</v>
      </c>
      <c r="C3933">
        <v>389</v>
      </c>
      <c r="D3933">
        <v>3</v>
      </c>
      <c r="E3933">
        <v>1491.399999999999</v>
      </c>
    </row>
    <row r="3934" spans="2:5" x14ac:dyDescent="0.3">
      <c r="B3934">
        <v>16315</v>
      </c>
      <c r="C3934">
        <v>330</v>
      </c>
      <c r="D3934">
        <v>2</v>
      </c>
      <c r="E3934">
        <v>402.70999999999992</v>
      </c>
    </row>
    <row r="3935" spans="2:5" x14ac:dyDescent="0.3">
      <c r="B3935">
        <v>16316</v>
      </c>
      <c r="C3935">
        <v>64</v>
      </c>
      <c r="D3935">
        <v>13</v>
      </c>
      <c r="E3935">
        <v>5744.9099999999835</v>
      </c>
    </row>
    <row r="3936" spans="2:5" x14ac:dyDescent="0.3">
      <c r="B3936">
        <v>16317</v>
      </c>
      <c r="C3936">
        <v>119</v>
      </c>
      <c r="D3936">
        <v>5</v>
      </c>
      <c r="E3936">
        <v>2192.5100000000025</v>
      </c>
    </row>
    <row r="3937" spans="2:5" x14ac:dyDescent="0.3">
      <c r="B3937">
        <v>16318</v>
      </c>
      <c r="C3937">
        <v>35</v>
      </c>
      <c r="D3937">
        <v>1</v>
      </c>
      <c r="E3937">
        <v>328.14999999999992</v>
      </c>
    </row>
    <row r="3938" spans="2:5" x14ac:dyDescent="0.3">
      <c r="B3938">
        <v>16319</v>
      </c>
      <c r="C3938">
        <v>217</v>
      </c>
      <c r="D3938">
        <v>1</v>
      </c>
      <c r="E3938">
        <v>404.40000000000003</v>
      </c>
    </row>
    <row r="3939" spans="2:5" x14ac:dyDescent="0.3">
      <c r="B3939">
        <v>16320</v>
      </c>
      <c r="C3939">
        <v>172</v>
      </c>
      <c r="D3939">
        <v>6</v>
      </c>
      <c r="E3939">
        <v>5628.9899999999916</v>
      </c>
    </row>
    <row r="3940" spans="2:5" x14ac:dyDescent="0.3">
      <c r="B3940">
        <v>16321</v>
      </c>
      <c r="C3940">
        <v>72</v>
      </c>
      <c r="D3940">
        <v>7</v>
      </c>
      <c r="E3940">
        <v>604.54999999999961</v>
      </c>
    </row>
    <row r="3941" spans="2:5" x14ac:dyDescent="0.3">
      <c r="B3941">
        <v>16322</v>
      </c>
      <c r="C3941">
        <v>1</v>
      </c>
      <c r="D3941">
        <v>2</v>
      </c>
      <c r="E3941">
        <v>326.75000000000006</v>
      </c>
    </row>
    <row r="3942" spans="2:5" x14ac:dyDescent="0.3">
      <c r="B3942">
        <v>16323</v>
      </c>
      <c r="C3942">
        <v>196</v>
      </c>
      <c r="D3942">
        <v>2</v>
      </c>
      <c r="E3942">
        <v>353.66</v>
      </c>
    </row>
    <row r="3943" spans="2:5" x14ac:dyDescent="0.3">
      <c r="B3943">
        <v>16324</v>
      </c>
      <c r="C3943">
        <v>128</v>
      </c>
      <c r="D3943">
        <v>3</v>
      </c>
      <c r="E3943">
        <v>428.68000000000023</v>
      </c>
    </row>
    <row r="3944" spans="2:5" x14ac:dyDescent="0.3">
      <c r="B3944">
        <v>16325</v>
      </c>
      <c r="C3944">
        <v>46</v>
      </c>
      <c r="D3944">
        <v>12</v>
      </c>
      <c r="E3944">
        <v>3597.4999999999995</v>
      </c>
    </row>
    <row r="3945" spans="2:5" x14ac:dyDescent="0.3">
      <c r="B3945">
        <v>16326</v>
      </c>
      <c r="C3945">
        <v>5</v>
      </c>
      <c r="D3945">
        <v>24</v>
      </c>
      <c r="E3945">
        <v>4826.9900000000225</v>
      </c>
    </row>
    <row r="3946" spans="2:5" x14ac:dyDescent="0.3">
      <c r="B3946">
        <v>16327</v>
      </c>
      <c r="C3946">
        <v>14</v>
      </c>
      <c r="D3946">
        <v>16</v>
      </c>
      <c r="E3946">
        <v>10731.339999999891</v>
      </c>
    </row>
    <row r="3947" spans="2:5" x14ac:dyDescent="0.3">
      <c r="B3947">
        <v>16328</v>
      </c>
      <c r="C3947">
        <v>563</v>
      </c>
      <c r="D3947">
        <v>1</v>
      </c>
      <c r="E3947">
        <v>310.83</v>
      </c>
    </row>
    <row r="3948" spans="2:5" x14ac:dyDescent="0.3">
      <c r="B3948">
        <v>16329</v>
      </c>
      <c r="C3948">
        <v>427</v>
      </c>
      <c r="D3948">
        <v>4</v>
      </c>
      <c r="E3948">
        <v>1703.0700000000045</v>
      </c>
    </row>
    <row r="3949" spans="2:5" x14ac:dyDescent="0.3">
      <c r="B3949">
        <v>16330</v>
      </c>
      <c r="C3949">
        <v>17</v>
      </c>
      <c r="D3949">
        <v>7</v>
      </c>
      <c r="E3949">
        <v>634.33000000000141</v>
      </c>
    </row>
    <row r="3950" spans="2:5" x14ac:dyDescent="0.3">
      <c r="B3950">
        <v>16331</v>
      </c>
      <c r="C3950">
        <v>432</v>
      </c>
      <c r="D3950">
        <v>6</v>
      </c>
      <c r="E3950">
        <v>2037.6999999999989</v>
      </c>
    </row>
    <row r="3951" spans="2:5" x14ac:dyDescent="0.3">
      <c r="B3951">
        <v>16332</v>
      </c>
      <c r="C3951">
        <v>28</v>
      </c>
      <c r="D3951">
        <v>11</v>
      </c>
      <c r="E3951">
        <v>2010.4099999999926</v>
      </c>
    </row>
    <row r="3952" spans="2:5" x14ac:dyDescent="0.3">
      <c r="B3952">
        <v>16333</v>
      </c>
      <c r="C3952">
        <v>7</v>
      </c>
      <c r="D3952">
        <v>22</v>
      </c>
      <c r="E3952">
        <v>26626.800000000021</v>
      </c>
    </row>
    <row r="3953" spans="2:5" x14ac:dyDescent="0.3">
      <c r="B3953">
        <v>16334</v>
      </c>
      <c r="C3953">
        <v>492</v>
      </c>
      <c r="D3953">
        <v>1</v>
      </c>
      <c r="E3953">
        <v>277.47999999999968</v>
      </c>
    </row>
    <row r="3954" spans="2:5" x14ac:dyDescent="0.3">
      <c r="B3954">
        <v>16335</v>
      </c>
      <c r="C3954">
        <v>551</v>
      </c>
      <c r="D3954">
        <v>7</v>
      </c>
      <c r="E3954">
        <v>2774.0000000000005</v>
      </c>
    </row>
    <row r="3955" spans="2:5" x14ac:dyDescent="0.3">
      <c r="B3955">
        <v>16336</v>
      </c>
      <c r="C3955">
        <v>420</v>
      </c>
      <c r="D3955">
        <v>4</v>
      </c>
      <c r="E3955">
        <v>3517.6900000000019</v>
      </c>
    </row>
    <row r="3956" spans="2:5" x14ac:dyDescent="0.3">
      <c r="B3956">
        <v>16337</v>
      </c>
      <c r="C3956">
        <v>36</v>
      </c>
      <c r="D3956">
        <v>1</v>
      </c>
      <c r="E3956">
        <v>151.04999999999998</v>
      </c>
    </row>
    <row r="3957" spans="2:5" x14ac:dyDescent="0.3">
      <c r="B3957">
        <v>16338</v>
      </c>
      <c r="C3957">
        <v>157</v>
      </c>
      <c r="D3957">
        <v>1</v>
      </c>
      <c r="E3957">
        <v>214.8</v>
      </c>
    </row>
    <row r="3958" spans="2:5" x14ac:dyDescent="0.3">
      <c r="B3958">
        <v>16339</v>
      </c>
      <c r="C3958">
        <v>284</v>
      </c>
      <c r="D3958">
        <v>1</v>
      </c>
      <c r="E3958">
        <v>109.95000000000002</v>
      </c>
    </row>
    <row r="3959" spans="2:5" x14ac:dyDescent="0.3">
      <c r="B3959">
        <v>16340</v>
      </c>
      <c r="C3959">
        <v>107</v>
      </c>
      <c r="D3959">
        <v>3</v>
      </c>
      <c r="E3959">
        <v>1526.0600000000031</v>
      </c>
    </row>
    <row r="3960" spans="2:5" x14ac:dyDescent="0.3">
      <c r="B3960">
        <v>16341</v>
      </c>
      <c r="C3960">
        <v>24</v>
      </c>
      <c r="D3960">
        <v>7</v>
      </c>
      <c r="E3960">
        <v>3850.7899999999977</v>
      </c>
    </row>
    <row r="3961" spans="2:5" x14ac:dyDescent="0.3">
      <c r="B3961">
        <v>16342</v>
      </c>
      <c r="C3961">
        <v>75</v>
      </c>
      <c r="D3961">
        <v>4</v>
      </c>
      <c r="E3961">
        <v>322.40999999999997</v>
      </c>
    </row>
    <row r="3962" spans="2:5" x14ac:dyDescent="0.3">
      <c r="B3962">
        <v>16343</v>
      </c>
      <c r="C3962">
        <v>16</v>
      </c>
      <c r="D3962">
        <v>3</v>
      </c>
      <c r="E3962">
        <v>687.06999999999982</v>
      </c>
    </row>
    <row r="3963" spans="2:5" x14ac:dyDescent="0.3">
      <c r="B3963">
        <v>16344</v>
      </c>
      <c r="C3963">
        <v>158</v>
      </c>
      <c r="D3963">
        <v>4</v>
      </c>
      <c r="E3963">
        <v>842.41999999999905</v>
      </c>
    </row>
    <row r="3964" spans="2:5" x14ac:dyDescent="0.3">
      <c r="B3964">
        <v>16345</v>
      </c>
      <c r="C3964">
        <v>44</v>
      </c>
      <c r="D3964">
        <v>2</v>
      </c>
      <c r="E3964">
        <v>1198.7400000000016</v>
      </c>
    </row>
    <row r="3965" spans="2:5" x14ac:dyDescent="0.3">
      <c r="B3965">
        <v>16346</v>
      </c>
      <c r="C3965">
        <v>385</v>
      </c>
      <c r="D3965">
        <v>1</v>
      </c>
      <c r="E3965">
        <v>224.5100000000001</v>
      </c>
    </row>
    <row r="3966" spans="2:5" x14ac:dyDescent="0.3">
      <c r="B3966">
        <v>16347</v>
      </c>
      <c r="C3966">
        <v>11</v>
      </c>
      <c r="D3966">
        <v>11</v>
      </c>
      <c r="E3966">
        <v>3509.4099999999958</v>
      </c>
    </row>
    <row r="3967" spans="2:5" x14ac:dyDescent="0.3">
      <c r="B3967">
        <v>16348</v>
      </c>
      <c r="C3967">
        <v>32</v>
      </c>
      <c r="D3967">
        <v>8</v>
      </c>
      <c r="E3967">
        <v>1798.2199999999877</v>
      </c>
    </row>
    <row r="3968" spans="2:5" x14ac:dyDescent="0.3">
      <c r="B3968">
        <v>16349</v>
      </c>
      <c r="C3968">
        <v>290</v>
      </c>
      <c r="D3968">
        <v>1</v>
      </c>
      <c r="E3968">
        <v>53.5</v>
      </c>
    </row>
    <row r="3969" spans="2:5" x14ac:dyDescent="0.3">
      <c r="B3969">
        <v>16350</v>
      </c>
      <c r="C3969">
        <v>21</v>
      </c>
      <c r="D3969">
        <v>9</v>
      </c>
      <c r="E3969">
        <v>2253.8899999999931</v>
      </c>
    </row>
    <row r="3970" spans="2:5" x14ac:dyDescent="0.3">
      <c r="B3970">
        <v>16351</v>
      </c>
      <c r="C3970">
        <v>332</v>
      </c>
      <c r="D3970">
        <v>13</v>
      </c>
      <c r="E3970">
        <v>3330.0300000000157</v>
      </c>
    </row>
    <row r="3971" spans="2:5" x14ac:dyDescent="0.3">
      <c r="B3971">
        <v>16352</v>
      </c>
      <c r="C3971">
        <v>17</v>
      </c>
      <c r="D3971">
        <v>2</v>
      </c>
      <c r="E3971">
        <v>494.4400000000004</v>
      </c>
    </row>
    <row r="3972" spans="2:5" x14ac:dyDescent="0.3">
      <c r="B3972">
        <v>16353</v>
      </c>
      <c r="C3972">
        <v>3</v>
      </c>
      <c r="D3972">
        <v>38</v>
      </c>
      <c r="E3972">
        <v>9999.4599999999773</v>
      </c>
    </row>
    <row r="3973" spans="2:5" x14ac:dyDescent="0.3">
      <c r="B3973">
        <v>16354</v>
      </c>
      <c r="C3973">
        <v>63</v>
      </c>
      <c r="D3973">
        <v>5</v>
      </c>
      <c r="E3973">
        <v>1129.51</v>
      </c>
    </row>
    <row r="3974" spans="2:5" x14ac:dyDescent="0.3">
      <c r="B3974">
        <v>16355</v>
      </c>
      <c r="C3974">
        <v>375</v>
      </c>
      <c r="D3974">
        <v>1</v>
      </c>
      <c r="E3974">
        <v>416.34999999999997</v>
      </c>
    </row>
    <row r="3975" spans="2:5" x14ac:dyDescent="0.3">
      <c r="B3975">
        <v>16356</v>
      </c>
      <c r="C3975">
        <v>197</v>
      </c>
      <c r="D3975">
        <v>6</v>
      </c>
      <c r="E3975">
        <v>415.86999999999995</v>
      </c>
    </row>
    <row r="3976" spans="2:5" x14ac:dyDescent="0.3">
      <c r="B3976">
        <v>16357</v>
      </c>
      <c r="C3976">
        <v>33</v>
      </c>
      <c r="D3976">
        <v>4</v>
      </c>
      <c r="E3976">
        <v>868.36999999999978</v>
      </c>
    </row>
    <row r="3977" spans="2:5" x14ac:dyDescent="0.3">
      <c r="B3977">
        <v>16358</v>
      </c>
      <c r="C3977">
        <v>1</v>
      </c>
      <c r="D3977">
        <v>5</v>
      </c>
      <c r="E3977">
        <v>2919.6500000000074</v>
      </c>
    </row>
    <row r="3978" spans="2:5" x14ac:dyDescent="0.3">
      <c r="B3978">
        <v>16359</v>
      </c>
      <c r="C3978">
        <v>7</v>
      </c>
      <c r="D3978">
        <v>16</v>
      </c>
      <c r="E3978">
        <v>2697.7499999999995</v>
      </c>
    </row>
    <row r="3979" spans="2:5" x14ac:dyDescent="0.3">
      <c r="B3979">
        <v>16360</v>
      </c>
      <c r="C3979">
        <v>4</v>
      </c>
      <c r="D3979">
        <v>6</v>
      </c>
      <c r="E3979">
        <v>3512.530000000002</v>
      </c>
    </row>
    <row r="3980" spans="2:5" x14ac:dyDescent="0.3">
      <c r="B3980">
        <v>16361</v>
      </c>
      <c r="C3980">
        <v>9</v>
      </c>
      <c r="D3980">
        <v>4</v>
      </c>
      <c r="E3980">
        <v>896.66000000000224</v>
      </c>
    </row>
    <row r="3981" spans="2:5" x14ac:dyDescent="0.3">
      <c r="B3981">
        <v>16362</v>
      </c>
      <c r="C3981">
        <v>32</v>
      </c>
      <c r="D3981">
        <v>6</v>
      </c>
      <c r="E3981">
        <v>946.94000000000119</v>
      </c>
    </row>
    <row r="3982" spans="2:5" x14ac:dyDescent="0.3">
      <c r="B3982">
        <v>16363</v>
      </c>
      <c r="C3982">
        <v>53</v>
      </c>
      <c r="D3982">
        <v>1</v>
      </c>
      <c r="E3982">
        <v>109.35999999999999</v>
      </c>
    </row>
    <row r="3983" spans="2:5" x14ac:dyDescent="0.3">
      <c r="B3983">
        <v>16364</v>
      </c>
      <c r="C3983">
        <v>11</v>
      </c>
      <c r="D3983">
        <v>2</v>
      </c>
      <c r="E3983">
        <v>707.04000000000065</v>
      </c>
    </row>
    <row r="3984" spans="2:5" x14ac:dyDescent="0.3">
      <c r="B3984">
        <v>16365</v>
      </c>
      <c r="C3984">
        <v>17</v>
      </c>
      <c r="D3984">
        <v>15</v>
      </c>
      <c r="E3984">
        <v>3307.2000000000071</v>
      </c>
    </row>
    <row r="3985" spans="2:5" x14ac:dyDescent="0.3">
      <c r="B3985">
        <v>16366</v>
      </c>
      <c r="C3985">
        <v>18</v>
      </c>
      <c r="D3985">
        <v>4</v>
      </c>
      <c r="E3985">
        <v>1548.1300000000015</v>
      </c>
    </row>
    <row r="3986" spans="2:5" x14ac:dyDescent="0.3">
      <c r="B3986">
        <v>16367</v>
      </c>
      <c r="C3986">
        <v>37</v>
      </c>
      <c r="D3986">
        <v>3</v>
      </c>
      <c r="E3986">
        <v>1362.4</v>
      </c>
    </row>
    <row r="3987" spans="2:5" x14ac:dyDescent="0.3">
      <c r="B3987">
        <v>16368</v>
      </c>
      <c r="C3987">
        <v>2</v>
      </c>
      <c r="D3987">
        <v>3</v>
      </c>
      <c r="E3987">
        <v>640.20999999999924</v>
      </c>
    </row>
    <row r="3988" spans="2:5" x14ac:dyDescent="0.3">
      <c r="B3988">
        <v>16369</v>
      </c>
      <c r="C3988">
        <v>18</v>
      </c>
      <c r="D3988">
        <v>7</v>
      </c>
      <c r="E3988">
        <v>2664.8099999999981</v>
      </c>
    </row>
    <row r="3989" spans="2:5" x14ac:dyDescent="0.3">
      <c r="B3989">
        <v>16370</v>
      </c>
      <c r="C3989">
        <v>82</v>
      </c>
      <c r="D3989">
        <v>4</v>
      </c>
      <c r="E3989">
        <v>1320.5599999999981</v>
      </c>
    </row>
    <row r="3990" spans="2:5" x14ac:dyDescent="0.3">
      <c r="B3990">
        <v>16371</v>
      </c>
      <c r="C3990">
        <v>448</v>
      </c>
      <c r="D3990">
        <v>1</v>
      </c>
      <c r="E3990">
        <v>157.19999999999999</v>
      </c>
    </row>
    <row r="3991" spans="2:5" x14ac:dyDescent="0.3">
      <c r="B3991">
        <v>16372</v>
      </c>
      <c r="C3991">
        <v>33</v>
      </c>
      <c r="D3991">
        <v>5</v>
      </c>
      <c r="E3991">
        <v>1328.6099999999904</v>
      </c>
    </row>
    <row r="3992" spans="2:5" x14ac:dyDescent="0.3">
      <c r="B3992">
        <v>16373</v>
      </c>
      <c r="C3992">
        <v>382</v>
      </c>
      <c r="D3992">
        <v>2</v>
      </c>
      <c r="E3992">
        <v>309.48999999999984</v>
      </c>
    </row>
    <row r="3993" spans="2:5" x14ac:dyDescent="0.3">
      <c r="B3993">
        <v>16374</v>
      </c>
      <c r="C3993">
        <v>66</v>
      </c>
      <c r="D3993">
        <v>5</v>
      </c>
      <c r="E3993">
        <v>1771.4499999999989</v>
      </c>
    </row>
    <row r="3994" spans="2:5" x14ac:dyDescent="0.3">
      <c r="B3994">
        <v>16375</v>
      </c>
      <c r="C3994">
        <v>470</v>
      </c>
      <c r="D3994">
        <v>2</v>
      </c>
      <c r="E3994">
        <v>104</v>
      </c>
    </row>
    <row r="3995" spans="2:5" x14ac:dyDescent="0.3">
      <c r="B3995">
        <v>16376</v>
      </c>
      <c r="C3995">
        <v>8</v>
      </c>
      <c r="D3995">
        <v>2</v>
      </c>
      <c r="E3995">
        <v>987.00999999999794</v>
      </c>
    </row>
    <row r="3996" spans="2:5" x14ac:dyDescent="0.3">
      <c r="B3996">
        <v>16377</v>
      </c>
      <c r="C3996">
        <v>267</v>
      </c>
      <c r="D3996">
        <v>2</v>
      </c>
      <c r="E3996">
        <v>1308.4799999999998</v>
      </c>
    </row>
    <row r="3997" spans="2:5" x14ac:dyDescent="0.3">
      <c r="B3997">
        <v>16378</v>
      </c>
      <c r="C3997">
        <v>247</v>
      </c>
      <c r="D3997">
        <v>3</v>
      </c>
      <c r="E3997">
        <v>362.95</v>
      </c>
    </row>
    <row r="3998" spans="2:5" x14ac:dyDescent="0.3">
      <c r="B3998">
        <v>16379</v>
      </c>
      <c r="C3998">
        <v>4</v>
      </c>
      <c r="D3998">
        <v>4</v>
      </c>
      <c r="E3998">
        <v>2157.399999999996</v>
      </c>
    </row>
    <row r="3999" spans="2:5" x14ac:dyDescent="0.3">
      <c r="B3999">
        <v>16380</v>
      </c>
      <c r="C3999">
        <v>61</v>
      </c>
      <c r="D3999">
        <v>1</v>
      </c>
      <c r="E3999">
        <v>1780.5899999999986</v>
      </c>
    </row>
    <row r="4000" spans="2:5" x14ac:dyDescent="0.3">
      <c r="B4000">
        <v>16381</v>
      </c>
      <c r="C4000">
        <v>395</v>
      </c>
      <c r="D4000">
        <v>2</v>
      </c>
      <c r="E4000">
        <v>258.70000000000027</v>
      </c>
    </row>
    <row r="4001" spans="2:5" x14ac:dyDescent="0.3">
      <c r="B4001">
        <v>16382</v>
      </c>
      <c r="C4001">
        <v>408</v>
      </c>
      <c r="D4001">
        <v>2</v>
      </c>
      <c r="E4001">
        <v>353.10000000000025</v>
      </c>
    </row>
    <row r="4002" spans="2:5" x14ac:dyDescent="0.3">
      <c r="B4002">
        <v>16383</v>
      </c>
      <c r="C4002">
        <v>74</v>
      </c>
      <c r="D4002">
        <v>7</v>
      </c>
      <c r="E4002">
        <v>2974.8400000000042</v>
      </c>
    </row>
    <row r="4003" spans="2:5" x14ac:dyDescent="0.3">
      <c r="B4003">
        <v>16384</v>
      </c>
      <c r="C4003">
        <v>89</v>
      </c>
      <c r="D4003">
        <v>4</v>
      </c>
      <c r="E4003">
        <v>1358.9499999999982</v>
      </c>
    </row>
    <row r="4004" spans="2:5" x14ac:dyDescent="0.3">
      <c r="B4004">
        <v>16385</v>
      </c>
      <c r="C4004">
        <v>60</v>
      </c>
      <c r="D4004">
        <v>5</v>
      </c>
      <c r="E4004">
        <v>1030.6099999999994</v>
      </c>
    </row>
    <row r="4005" spans="2:5" x14ac:dyDescent="0.3">
      <c r="B4005">
        <v>16386</v>
      </c>
      <c r="C4005">
        <v>28</v>
      </c>
      <c r="D4005">
        <v>3</v>
      </c>
      <c r="E4005">
        <v>1102.5899999999972</v>
      </c>
    </row>
    <row r="4006" spans="2:5" x14ac:dyDescent="0.3">
      <c r="B4006">
        <v>16387</v>
      </c>
      <c r="C4006">
        <v>322</v>
      </c>
      <c r="D4006">
        <v>5</v>
      </c>
      <c r="E4006">
        <v>918.55000000000155</v>
      </c>
    </row>
    <row r="4007" spans="2:5" x14ac:dyDescent="0.3">
      <c r="B4007">
        <v>16388</v>
      </c>
      <c r="C4007">
        <v>653</v>
      </c>
      <c r="D4007">
        <v>1</v>
      </c>
      <c r="E4007">
        <v>186.05</v>
      </c>
    </row>
    <row r="4008" spans="2:5" x14ac:dyDescent="0.3">
      <c r="B4008">
        <v>16389</v>
      </c>
      <c r="C4008">
        <v>53</v>
      </c>
      <c r="D4008">
        <v>4</v>
      </c>
      <c r="E4008">
        <v>1382.07</v>
      </c>
    </row>
    <row r="4009" spans="2:5" x14ac:dyDescent="0.3">
      <c r="B4009">
        <v>16390</v>
      </c>
      <c r="C4009">
        <v>536</v>
      </c>
      <c r="D4009">
        <v>3</v>
      </c>
      <c r="E4009">
        <v>467.50000000000011</v>
      </c>
    </row>
    <row r="4010" spans="2:5" x14ac:dyDescent="0.3">
      <c r="B4010">
        <v>16391</v>
      </c>
      <c r="C4010">
        <v>400</v>
      </c>
      <c r="D4010">
        <v>4</v>
      </c>
      <c r="E4010">
        <v>1103.6100000000017</v>
      </c>
    </row>
    <row r="4011" spans="2:5" x14ac:dyDescent="0.3">
      <c r="B4011">
        <v>16392</v>
      </c>
      <c r="C4011">
        <v>269</v>
      </c>
      <c r="D4011">
        <v>3</v>
      </c>
      <c r="E4011">
        <v>763.05000000000189</v>
      </c>
    </row>
    <row r="4012" spans="2:5" x14ac:dyDescent="0.3">
      <c r="B4012">
        <v>16393</v>
      </c>
      <c r="C4012">
        <v>2</v>
      </c>
      <c r="D4012">
        <v>23</v>
      </c>
      <c r="E4012">
        <v>5561.660000000059</v>
      </c>
    </row>
    <row r="4013" spans="2:5" x14ac:dyDescent="0.3">
      <c r="B4013">
        <v>16394</v>
      </c>
      <c r="C4013">
        <v>56</v>
      </c>
      <c r="D4013">
        <v>5</v>
      </c>
      <c r="E4013">
        <v>1555.3399999999992</v>
      </c>
    </row>
    <row r="4014" spans="2:5" x14ac:dyDescent="0.3">
      <c r="B4014">
        <v>16395</v>
      </c>
      <c r="C4014">
        <v>60</v>
      </c>
      <c r="D4014">
        <v>14</v>
      </c>
      <c r="E4014">
        <v>3537.8500000000427</v>
      </c>
    </row>
    <row r="4015" spans="2:5" x14ac:dyDescent="0.3">
      <c r="B4015">
        <v>16396</v>
      </c>
      <c r="C4015">
        <v>476</v>
      </c>
      <c r="D4015">
        <v>1</v>
      </c>
      <c r="E4015">
        <v>137.79999999999998</v>
      </c>
    </row>
    <row r="4016" spans="2:5" x14ac:dyDescent="0.3">
      <c r="B4016">
        <v>16397</v>
      </c>
      <c r="C4016">
        <v>628</v>
      </c>
      <c r="D4016">
        <v>1</v>
      </c>
      <c r="E4016">
        <v>127.88000000000002</v>
      </c>
    </row>
    <row r="4017" spans="2:5" x14ac:dyDescent="0.3">
      <c r="B4017">
        <v>16398</v>
      </c>
      <c r="C4017">
        <v>154</v>
      </c>
      <c r="D4017">
        <v>2</v>
      </c>
      <c r="E4017">
        <v>1705.7999999999993</v>
      </c>
    </row>
    <row r="4018" spans="2:5" x14ac:dyDescent="0.3">
      <c r="B4018">
        <v>16399</v>
      </c>
      <c r="C4018">
        <v>19</v>
      </c>
      <c r="D4018">
        <v>3</v>
      </c>
      <c r="E4018">
        <v>641.82000000000039</v>
      </c>
    </row>
    <row r="4019" spans="2:5" x14ac:dyDescent="0.3">
      <c r="B4019">
        <v>16400</v>
      </c>
      <c r="C4019">
        <v>94</v>
      </c>
      <c r="D4019">
        <v>9</v>
      </c>
      <c r="E4019">
        <v>3159.4399999999778</v>
      </c>
    </row>
    <row r="4020" spans="2:5" x14ac:dyDescent="0.3">
      <c r="B4020">
        <v>16401</v>
      </c>
      <c r="C4020">
        <v>1</v>
      </c>
      <c r="D4020">
        <v>23</v>
      </c>
      <c r="E4020">
        <v>6849.1499999999533</v>
      </c>
    </row>
    <row r="4021" spans="2:5" x14ac:dyDescent="0.3">
      <c r="B4021">
        <v>16402</v>
      </c>
      <c r="C4021">
        <v>264</v>
      </c>
      <c r="D4021">
        <v>2</v>
      </c>
      <c r="E4021">
        <v>511.40000000000094</v>
      </c>
    </row>
    <row r="4022" spans="2:5" x14ac:dyDescent="0.3">
      <c r="B4022">
        <v>16403</v>
      </c>
      <c r="C4022">
        <v>312</v>
      </c>
      <c r="D4022">
        <v>1</v>
      </c>
      <c r="E4022">
        <v>177.5</v>
      </c>
    </row>
    <row r="4023" spans="2:5" x14ac:dyDescent="0.3">
      <c r="B4023">
        <v>16404</v>
      </c>
      <c r="C4023">
        <v>70</v>
      </c>
      <c r="D4023">
        <v>1</v>
      </c>
      <c r="E4023">
        <v>443.05</v>
      </c>
    </row>
    <row r="4024" spans="2:5" x14ac:dyDescent="0.3">
      <c r="B4024">
        <v>16405</v>
      </c>
      <c r="C4024">
        <v>302</v>
      </c>
      <c r="D4024">
        <v>2</v>
      </c>
      <c r="E4024">
        <v>167.25</v>
      </c>
    </row>
    <row r="4025" spans="2:5" x14ac:dyDescent="0.3">
      <c r="B4025">
        <v>16406</v>
      </c>
      <c r="C4025">
        <v>18</v>
      </c>
      <c r="D4025">
        <v>3</v>
      </c>
      <c r="E4025">
        <v>552.67999999999836</v>
      </c>
    </row>
    <row r="4026" spans="2:5" x14ac:dyDescent="0.3">
      <c r="B4026">
        <v>16407</v>
      </c>
      <c r="C4026">
        <v>12</v>
      </c>
      <c r="D4026">
        <v>14</v>
      </c>
      <c r="E4026">
        <v>2821.6500000000124</v>
      </c>
    </row>
    <row r="4027" spans="2:5" x14ac:dyDescent="0.3">
      <c r="B4027">
        <v>16408</v>
      </c>
      <c r="C4027">
        <v>591</v>
      </c>
      <c r="D4027">
        <v>1</v>
      </c>
      <c r="E4027">
        <v>231.93000000000012</v>
      </c>
    </row>
    <row r="4028" spans="2:5" x14ac:dyDescent="0.3">
      <c r="B4028">
        <v>16409</v>
      </c>
      <c r="C4028">
        <v>36</v>
      </c>
      <c r="D4028">
        <v>12</v>
      </c>
      <c r="E4028">
        <v>5709.0400000000345</v>
      </c>
    </row>
    <row r="4029" spans="2:5" x14ac:dyDescent="0.3">
      <c r="B4029">
        <v>16410</v>
      </c>
      <c r="C4029">
        <v>734</v>
      </c>
      <c r="D4029">
        <v>1</v>
      </c>
      <c r="E4029">
        <v>130.32</v>
      </c>
    </row>
    <row r="4030" spans="2:5" x14ac:dyDescent="0.3">
      <c r="B4030">
        <v>16411</v>
      </c>
      <c r="C4030">
        <v>19</v>
      </c>
      <c r="D4030">
        <v>4</v>
      </c>
      <c r="E4030">
        <v>910.19000000000176</v>
      </c>
    </row>
    <row r="4031" spans="2:5" x14ac:dyDescent="0.3">
      <c r="B4031">
        <v>16412</v>
      </c>
      <c r="C4031">
        <v>53</v>
      </c>
      <c r="D4031">
        <v>5</v>
      </c>
      <c r="E4031">
        <v>647.23</v>
      </c>
    </row>
    <row r="4032" spans="2:5" x14ac:dyDescent="0.3">
      <c r="B4032">
        <v>16413</v>
      </c>
      <c r="C4032">
        <v>56</v>
      </c>
      <c r="D4032">
        <v>2</v>
      </c>
      <c r="E4032">
        <v>528.98000000000013</v>
      </c>
    </row>
    <row r="4033" spans="2:5" x14ac:dyDescent="0.3">
      <c r="B4033">
        <v>16414</v>
      </c>
      <c r="C4033">
        <v>21</v>
      </c>
      <c r="D4033">
        <v>5</v>
      </c>
      <c r="E4033">
        <v>559.70999999999981</v>
      </c>
    </row>
    <row r="4034" spans="2:5" x14ac:dyDescent="0.3">
      <c r="B4034">
        <v>16415</v>
      </c>
      <c r="C4034">
        <v>44</v>
      </c>
      <c r="D4034">
        <v>3</v>
      </c>
      <c r="E4034">
        <v>719.44000000000153</v>
      </c>
    </row>
    <row r="4035" spans="2:5" x14ac:dyDescent="0.3">
      <c r="B4035">
        <v>16416</v>
      </c>
      <c r="C4035">
        <v>26</v>
      </c>
      <c r="D4035">
        <v>9</v>
      </c>
      <c r="E4035">
        <v>2972.8800000000033</v>
      </c>
    </row>
    <row r="4036" spans="2:5" x14ac:dyDescent="0.3">
      <c r="B4036">
        <v>16417</v>
      </c>
      <c r="C4036">
        <v>492</v>
      </c>
      <c r="D4036">
        <v>1</v>
      </c>
      <c r="E4036">
        <v>35.700000000000003</v>
      </c>
    </row>
    <row r="4037" spans="2:5" x14ac:dyDescent="0.3">
      <c r="B4037">
        <v>16418</v>
      </c>
      <c r="C4037">
        <v>44</v>
      </c>
      <c r="D4037">
        <v>5</v>
      </c>
      <c r="E4037">
        <v>1101.9400000000019</v>
      </c>
    </row>
    <row r="4038" spans="2:5" x14ac:dyDescent="0.3">
      <c r="B4038">
        <v>16419</v>
      </c>
      <c r="C4038">
        <v>112</v>
      </c>
      <c r="D4038">
        <v>8</v>
      </c>
      <c r="E4038">
        <v>1487.4199999999992</v>
      </c>
    </row>
    <row r="4039" spans="2:5" x14ac:dyDescent="0.3">
      <c r="B4039">
        <v>16420</v>
      </c>
      <c r="C4039">
        <v>396</v>
      </c>
      <c r="D4039">
        <v>1</v>
      </c>
      <c r="E4039">
        <v>75</v>
      </c>
    </row>
    <row r="4040" spans="2:5" x14ac:dyDescent="0.3">
      <c r="B4040">
        <v>16421</v>
      </c>
      <c r="C4040">
        <v>376</v>
      </c>
      <c r="D4040">
        <v>3</v>
      </c>
      <c r="E4040">
        <v>526.27000000000032</v>
      </c>
    </row>
    <row r="4041" spans="2:5" x14ac:dyDescent="0.3">
      <c r="B4041">
        <v>16422</v>
      </c>
      <c r="C4041">
        <v>17</v>
      </c>
      <c r="D4041">
        <v>109</v>
      </c>
      <c r="E4041">
        <v>63651.469999999339</v>
      </c>
    </row>
    <row r="4042" spans="2:5" x14ac:dyDescent="0.3">
      <c r="B4042">
        <v>16423</v>
      </c>
      <c r="C4042">
        <v>24</v>
      </c>
      <c r="D4042">
        <v>1</v>
      </c>
      <c r="E4042">
        <v>346.11999999999995</v>
      </c>
    </row>
    <row r="4043" spans="2:5" x14ac:dyDescent="0.3">
      <c r="B4043">
        <v>16424</v>
      </c>
      <c r="C4043">
        <v>191</v>
      </c>
      <c r="D4043">
        <v>2</v>
      </c>
      <c r="E4043">
        <v>443.06000000000012</v>
      </c>
    </row>
    <row r="4044" spans="2:5" x14ac:dyDescent="0.3">
      <c r="B4044">
        <v>16425</v>
      </c>
      <c r="C4044">
        <v>302</v>
      </c>
      <c r="D4044">
        <v>1</v>
      </c>
      <c r="E4044">
        <v>302.69999999999993</v>
      </c>
    </row>
    <row r="4045" spans="2:5" x14ac:dyDescent="0.3">
      <c r="B4045">
        <v>16426</v>
      </c>
      <c r="C4045">
        <v>2</v>
      </c>
      <c r="D4045">
        <v>10</v>
      </c>
      <c r="E4045">
        <v>1908.2499999999998</v>
      </c>
    </row>
    <row r="4046" spans="2:5" x14ac:dyDescent="0.3">
      <c r="B4046">
        <v>16427</v>
      </c>
      <c r="C4046">
        <v>263</v>
      </c>
      <c r="D4046">
        <v>2</v>
      </c>
      <c r="E4046">
        <v>241.06</v>
      </c>
    </row>
    <row r="4047" spans="2:5" x14ac:dyDescent="0.3">
      <c r="B4047">
        <v>16428</v>
      </c>
      <c r="C4047">
        <v>413</v>
      </c>
      <c r="D4047">
        <v>3</v>
      </c>
      <c r="E4047">
        <v>660.27999999999918</v>
      </c>
    </row>
    <row r="4048" spans="2:5" x14ac:dyDescent="0.3">
      <c r="B4048">
        <v>16429</v>
      </c>
      <c r="C4048">
        <v>106</v>
      </c>
      <c r="D4048">
        <v>1</v>
      </c>
      <c r="E4048">
        <v>284.55</v>
      </c>
    </row>
    <row r="4049" spans="2:5" x14ac:dyDescent="0.3">
      <c r="B4049">
        <v>16430</v>
      </c>
      <c r="C4049">
        <v>57</v>
      </c>
      <c r="D4049">
        <v>7</v>
      </c>
      <c r="E4049">
        <v>1117.9399999999996</v>
      </c>
    </row>
    <row r="4050" spans="2:5" x14ac:dyDescent="0.3">
      <c r="B4050">
        <v>16431</v>
      </c>
      <c r="C4050">
        <v>213</v>
      </c>
      <c r="D4050">
        <v>3</v>
      </c>
      <c r="E4050">
        <v>642.80999999999938</v>
      </c>
    </row>
    <row r="4051" spans="2:5" x14ac:dyDescent="0.3">
      <c r="B4051">
        <v>16432</v>
      </c>
      <c r="C4051">
        <v>64</v>
      </c>
      <c r="D4051">
        <v>1</v>
      </c>
      <c r="E4051">
        <v>287.40000000000003</v>
      </c>
    </row>
    <row r="4052" spans="2:5" x14ac:dyDescent="0.3">
      <c r="B4052">
        <v>16433</v>
      </c>
      <c r="C4052">
        <v>28</v>
      </c>
      <c r="D4052">
        <v>2</v>
      </c>
      <c r="E4052">
        <v>384.52000000000027</v>
      </c>
    </row>
    <row r="4053" spans="2:5" x14ac:dyDescent="0.3">
      <c r="B4053">
        <v>16434</v>
      </c>
      <c r="C4053">
        <v>29</v>
      </c>
      <c r="D4053">
        <v>12</v>
      </c>
      <c r="E4053">
        <v>2741.7399999999939</v>
      </c>
    </row>
    <row r="4054" spans="2:5" x14ac:dyDescent="0.3">
      <c r="B4054">
        <v>16435</v>
      </c>
      <c r="C4054">
        <v>512</v>
      </c>
      <c r="D4054">
        <v>3</v>
      </c>
      <c r="E4054">
        <v>1011.5700000000032</v>
      </c>
    </row>
    <row r="4055" spans="2:5" x14ac:dyDescent="0.3">
      <c r="B4055">
        <v>16436</v>
      </c>
      <c r="C4055">
        <v>668</v>
      </c>
      <c r="D4055">
        <v>3</v>
      </c>
      <c r="E4055">
        <v>329.34000000000009</v>
      </c>
    </row>
    <row r="4056" spans="2:5" x14ac:dyDescent="0.3">
      <c r="B4056">
        <v>16437</v>
      </c>
      <c r="C4056">
        <v>381</v>
      </c>
      <c r="D4056">
        <v>2</v>
      </c>
      <c r="E4056">
        <v>301.25</v>
      </c>
    </row>
    <row r="4057" spans="2:5" x14ac:dyDescent="0.3">
      <c r="B4057">
        <v>16438</v>
      </c>
      <c r="C4057">
        <v>5</v>
      </c>
      <c r="D4057">
        <v>5</v>
      </c>
      <c r="E4057">
        <v>798.3500000000015</v>
      </c>
    </row>
    <row r="4058" spans="2:5" x14ac:dyDescent="0.3">
      <c r="B4058">
        <v>16439</v>
      </c>
      <c r="C4058">
        <v>722</v>
      </c>
      <c r="D4058">
        <v>1</v>
      </c>
      <c r="E4058">
        <v>310.70000000000005</v>
      </c>
    </row>
    <row r="4059" spans="2:5" x14ac:dyDescent="0.3">
      <c r="B4059">
        <v>16440</v>
      </c>
      <c r="C4059">
        <v>7</v>
      </c>
      <c r="D4059">
        <v>6</v>
      </c>
      <c r="E4059">
        <v>3856.9699999999789</v>
      </c>
    </row>
    <row r="4060" spans="2:5" x14ac:dyDescent="0.3">
      <c r="B4060">
        <v>16441</v>
      </c>
      <c r="C4060">
        <v>67</v>
      </c>
      <c r="D4060">
        <v>5</v>
      </c>
      <c r="E4060">
        <v>1034.4299999999982</v>
      </c>
    </row>
    <row r="4061" spans="2:5" x14ac:dyDescent="0.3">
      <c r="B4061">
        <v>16442</v>
      </c>
      <c r="C4061">
        <v>1</v>
      </c>
      <c r="D4061">
        <v>5</v>
      </c>
      <c r="E4061">
        <v>899.47000000000071</v>
      </c>
    </row>
    <row r="4062" spans="2:5" x14ac:dyDescent="0.3">
      <c r="B4062">
        <v>16443</v>
      </c>
      <c r="C4062">
        <v>520</v>
      </c>
      <c r="D4062">
        <v>1</v>
      </c>
      <c r="E4062">
        <v>162.24</v>
      </c>
    </row>
    <row r="4063" spans="2:5" x14ac:dyDescent="0.3">
      <c r="B4063">
        <v>16444</v>
      </c>
      <c r="C4063">
        <v>46</v>
      </c>
      <c r="D4063">
        <v>17</v>
      </c>
      <c r="E4063">
        <v>3656.5800000000031</v>
      </c>
    </row>
    <row r="4064" spans="2:5" x14ac:dyDescent="0.3">
      <c r="B4064">
        <v>16445</v>
      </c>
      <c r="C4064">
        <v>33</v>
      </c>
      <c r="D4064">
        <v>4</v>
      </c>
      <c r="E4064">
        <v>602.72999999999695</v>
      </c>
    </row>
    <row r="4065" spans="2:5" x14ac:dyDescent="0.3">
      <c r="B4065">
        <v>16446</v>
      </c>
      <c r="C4065">
        <v>0</v>
      </c>
      <c r="D4065">
        <v>2</v>
      </c>
      <c r="E4065">
        <v>168472.5</v>
      </c>
    </row>
    <row r="4066" spans="2:5" x14ac:dyDescent="0.3">
      <c r="B4066">
        <v>16447</v>
      </c>
      <c r="C4066">
        <v>135</v>
      </c>
      <c r="D4066">
        <v>3</v>
      </c>
      <c r="E4066">
        <v>775.13999999999965</v>
      </c>
    </row>
    <row r="4067" spans="2:5" x14ac:dyDescent="0.3">
      <c r="B4067">
        <v>16448</v>
      </c>
      <c r="C4067">
        <v>198</v>
      </c>
      <c r="D4067">
        <v>2</v>
      </c>
      <c r="E4067">
        <v>367.87000000000023</v>
      </c>
    </row>
    <row r="4068" spans="2:5" x14ac:dyDescent="0.3">
      <c r="B4068">
        <v>16449</v>
      </c>
      <c r="C4068">
        <v>197</v>
      </c>
      <c r="D4068">
        <v>2</v>
      </c>
      <c r="E4068">
        <v>707.68999999999971</v>
      </c>
    </row>
    <row r="4069" spans="2:5" x14ac:dyDescent="0.3">
      <c r="B4069">
        <v>16450</v>
      </c>
      <c r="C4069">
        <v>149</v>
      </c>
      <c r="D4069">
        <v>3</v>
      </c>
      <c r="E4069">
        <v>1505.7300000000016</v>
      </c>
    </row>
    <row r="4070" spans="2:5" x14ac:dyDescent="0.3">
      <c r="B4070">
        <v>16451</v>
      </c>
      <c r="C4070">
        <v>87</v>
      </c>
      <c r="D4070">
        <v>3</v>
      </c>
      <c r="E4070">
        <v>1013.1500000000009</v>
      </c>
    </row>
    <row r="4071" spans="2:5" x14ac:dyDescent="0.3">
      <c r="B4071">
        <v>16452</v>
      </c>
      <c r="C4071">
        <v>630</v>
      </c>
      <c r="D4071">
        <v>2</v>
      </c>
      <c r="E4071">
        <v>332.17</v>
      </c>
    </row>
    <row r="4072" spans="2:5" x14ac:dyDescent="0.3">
      <c r="B4072">
        <v>16453</v>
      </c>
      <c r="C4072">
        <v>530</v>
      </c>
      <c r="D4072">
        <v>2</v>
      </c>
      <c r="E4072">
        <v>251.71</v>
      </c>
    </row>
    <row r="4073" spans="2:5" x14ac:dyDescent="0.3">
      <c r="B4073">
        <v>16454</v>
      </c>
      <c r="C4073">
        <v>44</v>
      </c>
      <c r="D4073">
        <v>4</v>
      </c>
      <c r="E4073">
        <v>30.95</v>
      </c>
    </row>
    <row r="4074" spans="2:5" x14ac:dyDescent="0.3">
      <c r="B4074">
        <v>16455</v>
      </c>
      <c r="C4074">
        <v>63</v>
      </c>
      <c r="D4074">
        <v>11</v>
      </c>
      <c r="E4074">
        <v>4384.3699999999963</v>
      </c>
    </row>
    <row r="4075" spans="2:5" x14ac:dyDescent="0.3">
      <c r="B4075">
        <v>16456</v>
      </c>
      <c r="C4075">
        <v>99</v>
      </c>
      <c r="D4075">
        <v>13</v>
      </c>
      <c r="E4075">
        <v>6862.9100000000117</v>
      </c>
    </row>
    <row r="4076" spans="2:5" x14ac:dyDescent="0.3">
      <c r="B4076">
        <v>16457</v>
      </c>
      <c r="C4076">
        <v>218</v>
      </c>
      <c r="D4076">
        <v>1</v>
      </c>
      <c r="E4076">
        <v>208.36000000000007</v>
      </c>
    </row>
    <row r="4077" spans="2:5" x14ac:dyDescent="0.3">
      <c r="B4077">
        <v>16458</v>
      </c>
      <c r="C4077">
        <v>2</v>
      </c>
      <c r="D4077">
        <v>30</v>
      </c>
      <c r="E4077">
        <v>5715.3400000000311</v>
      </c>
    </row>
    <row r="4078" spans="2:5" x14ac:dyDescent="0.3">
      <c r="B4078">
        <v>16459</v>
      </c>
      <c r="C4078">
        <v>729</v>
      </c>
      <c r="D4078">
        <v>1</v>
      </c>
      <c r="E4078">
        <v>71.790000000000006</v>
      </c>
    </row>
    <row r="4079" spans="2:5" x14ac:dyDescent="0.3">
      <c r="B4079">
        <v>16460</v>
      </c>
      <c r="C4079">
        <v>28</v>
      </c>
      <c r="D4079">
        <v>3</v>
      </c>
      <c r="E4079">
        <v>814.72000000000105</v>
      </c>
    </row>
    <row r="4080" spans="2:5" x14ac:dyDescent="0.3">
      <c r="B4080">
        <v>16461</v>
      </c>
      <c r="C4080">
        <v>177</v>
      </c>
      <c r="D4080">
        <v>3</v>
      </c>
      <c r="E4080">
        <v>1615.2199999999896</v>
      </c>
    </row>
    <row r="4081" spans="2:5" x14ac:dyDescent="0.3">
      <c r="B4081">
        <v>16462</v>
      </c>
      <c r="C4081">
        <v>73</v>
      </c>
      <c r="D4081">
        <v>3</v>
      </c>
      <c r="E4081">
        <v>136</v>
      </c>
    </row>
    <row r="4082" spans="2:5" x14ac:dyDescent="0.3">
      <c r="B4082">
        <v>16463</v>
      </c>
      <c r="C4082">
        <v>21</v>
      </c>
      <c r="D4082">
        <v>4</v>
      </c>
      <c r="E4082">
        <v>1422.3999999999983</v>
      </c>
    </row>
    <row r="4083" spans="2:5" x14ac:dyDescent="0.3">
      <c r="B4083">
        <v>16464</v>
      </c>
      <c r="C4083">
        <v>19</v>
      </c>
      <c r="D4083">
        <v>3</v>
      </c>
      <c r="E4083">
        <v>1314.6799999999946</v>
      </c>
    </row>
    <row r="4084" spans="2:5" x14ac:dyDescent="0.3">
      <c r="B4084">
        <v>16465</v>
      </c>
      <c r="C4084">
        <v>420</v>
      </c>
      <c r="D4084">
        <v>2</v>
      </c>
      <c r="E4084">
        <v>746.24000000000058</v>
      </c>
    </row>
    <row r="4085" spans="2:5" x14ac:dyDescent="0.3">
      <c r="B4085">
        <v>16466</v>
      </c>
      <c r="C4085">
        <v>33</v>
      </c>
      <c r="D4085">
        <v>15</v>
      </c>
      <c r="E4085">
        <v>3838.5900000000101</v>
      </c>
    </row>
    <row r="4086" spans="2:5" x14ac:dyDescent="0.3">
      <c r="B4086">
        <v>16467</v>
      </c>
      <c r="C4086">
        <v>508</v>
      </c>
      <c r="D4086">
        <v>7</v>
      </c>
      <c r="E4086">
        <v>2869.1600000000017</v>
      </c>
    </row>
    <row r="4087" spans="2:5" x14ac:dyDescent="0.3">
      <c r="B4087">
        <v>16468</v>
      </c>
      <c r="C4087">
        <v>74</v>
      </c>
      <c r="D4087">
        <v>3</v>
      </c>
      <c r="E4087">
        <v>787.52</v>
      </c>
    </row>
    <row r="4088" spans="2:5" x14ac:dyDescent="0.3">
      <c r="B4088">
        <v>16469</v>
      </c>
      <c r="C4088">
        <v>23</v>
      </c>
      <c r="D4088">
        <v>5</v>
      </c>
      <c r="E4088">
        <v>828.91000000000122</v>
      </c>
    </row>
    <row r="4089" spans="2:5" x14ac:dyDescent="0.3">
      <c r="B4089">
        <v>16470</v>
      </c>
      <c r="C4089">
        <v>51</v>
      </c>
      <c r="D4089">
        <v>11</v>
      </c>
      <c r="E4089">
        <v>2458.5999999999963</v>
      </c>
    </row>
    <row r="4090" spans="2:5" x14ac:dyDescent="0.3">
      <c r="B4090">
        <v>16471</v>
      </c>
      <c r="C4090">
        <v>274</v>
      </c>
      <c r="D4090">
        <v>4</v>
      </c>
      <c r="E4090">
        <v>1189.9800000000009</v>
      </c>
    </row>
    <row r="4091" spans="2:5" x14ac:dyDescent="0.3">
      <c r="B4091">
        <v>16472</v>
      </c>
      <c r="C4091">
        <v>434</v>
      </c>
      <c r="D4091">
        <v>2</v>
      </c>
      <c r="E4091">
        <v>789.59999999999945</v>
      </c>
    </row>
    <row r="4092" spans="2:5" x14ac:dyDescent="0.3">
      <c r="B4092">
        <v>16473</v>
      </c>
      <c r="C4092">
        <v>164</v>
      </c>
      <c r="D4092">
        <v>4</v>
      </c>
      <c r="E4092">
        <v>470.83</v>
      </c>
    </row>
    <row r="4093" spans="2:5" x14ac:dyDescent="0.3">
      <c r="B4093">
        <v>16474</v>
      </c>
      <c r="C4093">
        <v>7</v>
      </c>
      <c r="D4093">
        <v>7</v>
      </c>
      <c r="E4093">
        <v>1871.4999999999998</v>
      </c>
    </row>
    <row r="4094" spans="2:5" x14ac:dyDescent="0.3">
      <c r="B4094">
        <v>16475</v>
      </c>
      <c r="C4094">
        <v>88</v>
      </c>
      <c r="D4094">
        <v>4</v>
      </c>
      <c r="E4094">
        <v>544.29999999999973</v>
      </c>
    </row>
    <row r="4095" spans="2:5" x14ac:dyDescent="0.3">
      <c r="B4095">
        <v>16476</v>
      </c>
      <c r="C4095">
        <v>431</v>
      </c>
      <c r="D4095">
        <v>1</v>
      </c>
      <c r="E4095">
        <v>350.35000000000031</v>
      </c>
    </row>
    <row r="4096" spans="2:5" x14ac:dyDescent="0.3">
      <c r="B4096">
        <v>16477</v>
      </c>
      <c r="C4096">
        <v>63</v>
      </c>
      <c r="D4096">
        <v>11</v>
      </c>
      <c r="E4096">
        <v>4320.0200000000132</v>
      </c>
    </row>
    <row r="4097" spans="2:5" x14ac:dyDescent="0.3">
      <c r="B4097">
        <v>16478</v>
      </c>
      <c r="C4097">
        <v>25</v>
      </c>
      <c r="D4097">
        <v>3</v>
      </c>
      <c r="E4097">
        <v>331</v>
      </c>
    </row>
    <row r="4098" spans="2:5" x14ac:dyDescent="0.3">
      <c r="B4098">
        <v>16479</v>
      </c>
      <c r="C4098">
        <v>10</v>
      </c>
      <c r="D4098">
        <v>2</v>
      </c>
      <c r="E4098">
        <v>300.83</v>
      </c>
    </row>
    <row r="4099" spans="2:5" x14ac:dyDescent="0.3">
      <c r="B4099">
        <v>16480</v>
      </c>
      <c r="C4099">
        <v>75</v>
      </c>
      <c r="D4099">
        <v>1</v>
      </c>
      <c r="E4099">
        <v>769.29000000000065</v>
      </c>
    </row>
    <row r="4100" spans="2:5" x14ac:dyDescent="0.3">
      <c r="B4100">
        <v>16481</v>
      </c>
      <c r="C4100">
        <v>682</v>
      </c>
      <c r="D4100">
        <v>1</v>
      </c>
      <c r="E4100">
        <v>453.38000000000005</v>
      </c>
    </row>
    <row r="4101" spans="2:5" x14ac:dyDescent="0.3">
      <c r="B4101">
        <v>16482</v>
      </c>
      <c r="C4101">
        <v>15</v>
      </c>
      <c r="D4101">
        <v>1</v>
      </c>
      <c r="E4101">
        <v>220.61999999999992</v>
      </c>
    </row>
    <row r="4102" spans="2:5" x14ac:dyDescent="0.3">
      <c r="B4102">
        <v>16483</v>
      </c>
      <c r="C4102">
        <v>192</v>
      </c>
      <c r="D4102">
        <v>1</v>
      </c>
      <c r="E4102">
        <v>139.34999999999994</v>
      </c>
    </row>
    <row r="4103" spans="2:5" x14ac:dyDescent="0.3">
      <c r="B4103">
        <v>16484</v>
      </c>
      <c r="C4103">
        <v>173</v>
      </c>
      <c r="D4103">
        <v>2</v>
      </c>
      <c r="E4103">
        <v>404.3</v>
      </c>
    </row>
    <row r="4104" spans="2:5" x14ac:dyDescent="0.3">
      <c r="B4104">
        <v>16485</v>
      </c>
      <c r="C4104">
        <v>77</v>
      </c>
      <c r="D4104">
        <v>5</v>
      </c>
      <c r="E4104">
        <v>2294.6799999999948</v>
      </c>
    </row>
    <row r="4105" spans="2:5" x14ac:dyDescent="0.3">
      <c r="B4105">
        <v>16486</v>
      </c>
      <c r="C4105">
        <v>537</v>
      </c>
      <c r="D4105">
        <v>1</v>
      </c>
      <c r="E4105">
        <v>134.36000000000001</v>
      </c>
    </row>
    <row r="4106" spans="2:5" x14ac:dyDescent="0.3">
      <c r="B4106">
        <v>16487</v>
      </c>
      <c r="C4106">
        <v>577</v>
      </c>
      <c r="D4106">
        <v>2</v>
      </c>
      <c r="E4106">
        <v>209.39999999999986</v>
      </c>
    </row>
    <row r="4107" spans="2:5" x14ac:dyDescent="0.3">
      <c r="B4107">
        <v>16488</v>
      </c>
      <c r="C4107">
        <v>33</v>
      </c>
      <c r="D4107">
        <v>3</v>
      </c>
      <c r="E4107">
        <v>498.79999999999978</v>
      </c>
    </row>
    <row r="4108" spans="2:5" x14ac:dyDescent="0.3">
      <c r="B4108">
        <v>16489</v>
      </c>
      <c r="C4108">
        <v>380</v>
      </c>
      <c r="D4108">
        <v>2</v>
      </c>
      <c r="E4108">
        <v>303.7</v>
      </c>
    </row>
    <row r="4109" spans="2:5" x14ac:dyDescent="0.3">
      <c r="B4109">
        <v>16490</v>
      </c>
      <c r="C4109">
        <v>436</v>
      </c>
      <c r="D4109">
        <v>1</v>
      </c>
      <c r="E4109">
        <v>205.41</v>
      </c>
    </row>
    <row r="4110" spans="2:5" x14ac:dyDescent="0.3">
      <c r="B4110">
        <v>16491</v>
      </c>
      <c r="C4110">
        <v>46</v>
      </c>
      <c r="D4110">
        <v>2</v>
      </c>
      <c r="E4110">
        <v>1533.1600000000008</v>
      </c>
    </row>
    <row r="4111" spans="2:5" x14ac:dyDescent="0.3">
      <c r="B4111">
        <v>16492</v>
      </c>
      <c r="C4111">
        <v>540</v>
      </c>
      <c r="D4111">
        <v>1</v>
      </c>
      <c r="E4111">
        <v>385.55999999999972</v>
      </c>
    </row>
    <row r="4112" spans="2:5" x14ac:dyDescent="0.3">
      <c r="B4112">
        <v>16493</v>
      </c>
      <c r="C4112">
        <v>79</v>
      </c>
      <c r="D4112">
        <v>7</v>
      </c>
      <c r="E4112">
        <v>2132.089999999997</v>
      </c>
    </row>
    <row r="4113" spans="2:5" x14ac:dyDescent="0.3">
      <c r="B4113">
        <v>16494</v>
      </c>
      <c r="C4113">
        <v>296</v>
      </c>
      <c r="D4113">
        <v>1</v>
      </c>
      <c r="E4113">
        <v>826.5299999999994</v>
      </c>
    </row>
    <row r="4114" spans="2:5" x14ac:dyDescent="0.3">
      <c r="B4114">
        <v>16495</v>
      </c>
      <c r="C4114">
        <v>3</v>
      </c>
      <c r="D4114">
        <v>3</v>
      </c>
      <c r="E4114">
        <v>684.41000000000167</v>
      </c>
    </row>
    <row r="4115" spans="2:5" x14ac:dyDescent="0.3">
      <c r="B4115">
        <v>16496</v>
      </c>
      <c r="C4115">
        <v>8</v>
      </c>
      <c r="D4115">
        <v>6</v>
      </c>
      <c r="E4115">
        <v>2330.7699999999995</v>
      </c>
    </row>
    <row r="4116" spans="2:5" x14ac:dyDescent="0.3">
      <c r="B4116">
        <v>16497</v>
      </c>
      <c r="C4116">
        <v>49</v>
      </c>
      <c r="D4116">
        <v>23</v>
      </c>
      <c r="E4116">
        <v>6695.2800000000107</v>
      </c>
    </row>
    <row r="4117" spans="2:5" x14ac:dyDescent="0.3">
      <c r="B4117">
        <v>16498</v>
      </c>
      <c r="C4117">
        <v>161</v>
      </c>
      <c r="D4117">
        <v>2</v>
      </c>
      <c r="E4117">
        <v>100.97000000000001</v>
      </c>
    </row>
    <row r="4118" spans="2:5" x14ac:dyDescent="0.3">
      <c r="B4118">
        <v>16499</v>
      </c>
      <c r="C4118">
        <v>360</v>
      </c>
      <c r="D4118">
        <v>8</v>
      </c>
      <c r="E4118">
        <v>2578.3400000000056</v>
      </c>
    </row>
    <row r="4119" spans="2:5" x14ac:dyDescent="0.3">
      <c r="B4119">
        <v>16500</v>
      </c>
      <c r="C4119">
        <v>4</v>
      </c>
      <c r="D4119">
        <v>9</v>
      </c>
      <c r="E4119">
        <v>843.91</v>
      </c>
    </row>
    <row r="4120" spans="2:5" x14ac:dyDescent="0.3">
      <c r="B4120">
        <v>16501</v>
      </c>
      <c r="C4120">
        <v>383</v>
      </c>
      <c r="D4120">
        <v>1</v>
      </c>
      <c r="E4120">
        <v>1237.2300000000037</v>
      </c>
    </row>
    <row r="4121" spans="2:5" x14ac:dyDescent="0.3">
      <c r="B4121">
        <v>16502</v>
      </c>
      <c r="C4121">
        <v>620</v>
      </c>
      <c r="D4121">
        <v>2</v>
      </c>
      <c r="E4121">
        <v>266.50000000000006</v>
      </c>
    </row>
    <row r="4122" spans="2:5" x14ac:dyDescent="0.3">
      <c r="B4122">
        <v>16503</v>
      </c>
      <c r="C4122">
        <v>106</v>
      </c>
      <c r="D4122">
        <v>11</v>
      </c>
      <c r="E4122">
        <v>3614.3399999999979</v>
      </c>
    </row>
    <row r="4123" spans="2:5" x14ac:dyDescent="0.3">
      <c r="B4123">
        <v>16504</v>
      </c>
      <c r="C4123">
        <v>25</v>
      </c>
      <c r="D4123">
        <v>1</v>
      </c>
      <c r="E4123">
        <v>484.38000000000011</v>
      </c>
    </row>
    <row r="4124" spans="2:5" x14ac:dyDescent="0.3">
      <c r="B4124">
        <v>16505</v>
      </c>
      <c r="C4124">
        <v>31</v>
      </c>
      <c r="D4124">
        <v>1</v>
      </c>
      <c r="E4124">
        <v>777.6</v>
      </c>
    </row>
    <row r="4125" spans="2:5" x14ac:dyDescent="0.3">
      <c r="B4125">
        <v>16506</v>
      </c>
      <c r="C4125">
        <v>19</v>
      </c>
      <c r="D4125">
        <v>2</v>
      </c>
      <c r="E4125">
        <v>90.300000000000011</v>
      </c>
    </row>
    <row r="4126" spans="2:5" x14ac:dyDescent="0.3">
      <c r="B4126">
        <v>16507</v>
      </c>
      <c r="C4126">
        <v>572</v>
      </c>
      <c r="D4126">
        <v>1</v>
      </c>
      <c r="E4126">
        <v>152.76000000000016</v>
      </c>
    </row>
    <row r="4127" spans="2:5" x14ac:dyDescent="0.3">
      <c r="B4127">
        <v>16508</v>
      </c>
      <c r="C4127">
        <v>630</v>
      </c>
      <c r="D4127">
        <v>1</v>
      </c>
      <c r="E4127">
        <v>248.79999999999987</v>
      </c>
    </row>
    <row r="4128" spans="2:5" x14ac:dyDescent="0.3">
      <c r="B4128">
        <v>16509</v>
      </c>
      <c r="C4128">
        <v>296</v>
      </c>
      <c r="D4128">
        <v>1</v>
      </c>
      <c r="E4128">
        <v>363.69999999999993</v>
      </c>
    </row>
    <row r="4129" spans="2:5" x14ac:dyDescent="0.3">
      <c r="B4129">
        <v>16510</v>
      </c>
      <c r="C4129">
        <v>372</v>
      </c>
      <c r="D4129">
        <v>6</v>
      </c>
      <c r="E4129">
        <v>2099.9999999999995</v>
      </c>
    </row>
    <row r="4130" spans="2:5" x14ac:dyDescent="0.3">
      <c r="B4130">
        <v>16511</v>
      </c>
      <c r="C4130">
        <v>21</v>
      </c>
      <c r="D4130">
        <v>6</v>
      </c>
      <c r="E4130">
        <v>1819.0200000000082</v>
      </c>
    </row>
    <row r="4131" spans="2:5" x14ac:dyDescent="0.3">
      <c r="B4131">
        <v>16513</v>
      </c>
      <c r="C4131">
        <v>4</v>
      </c>
      <c r="D4131">
        <v>4</v>
      </c>
      <c r="E4131">
        <v>874.59000000000015</v>
      </c>
    </row>
    <row r="4132" spans="2:5" x14ac:dyDescent="0.3">
      <c r="B4132">
        <v>16515</v>
      </c>
      <c r="C4132">
        <v>52</v>
      </c>
      <c r="D4132">
        <v>10</v>
      </c>
      <c r="E4132">
        <v>3216.3000000000088</v>
      </c>
    </row>
    <row r="4133" spans="2:5" x14ac:dyDescent="0.3">
      <c r="B4133">
        <v>16516</v>
      </c>
      <c r="C4133">
        <v>30</v>
      </c>
      <c r="D4133">
        <v>1</v>
      </c>
      <c r="E4133">
        <v>101.69999999999999</v>
      </c>
    </row>
    <row r="4134" spans="2:5" x14ac:dyDescent="0.3">
      <c r="B4134">
        <v>16517</v>
      </c>
      <c r="C4134">
        <v>277</v>
      </c>
      <c r="D4134">
        <v>1</v>
      </c>
      <c r="E4134">
        <v>162.69999999999999</v>
      </c>
    </row>
    <row r="4135" spans="2:5" x14ac:dyDescent="0.3">
      <c r="B4135">
        <v>16518</v>
      </c>
      <c r="C4135">
        <v>61</v>
      </c>
      <c r="D4135">
        <v>4</v>
      </c>
      <c r="E4135">
        <v>959.37000000000114</v>
      </c>
    </row>
    <row r="4136" spans="2:5" x14ac:dyDescent="0.3">
      <c r="B4136">
        <v>16519</v>
      </c>
      <c r="C4136">
        <v>25</v>
      </c>
      <c r="D4136">
        <v>4</v>
      </c>
      <c r="E4136">
        <v>556.25999999999965</v>
      </c>
    </row>
    <row r="4137" spans="2:5" x14ac:dyDescent="0.3">
      <c r="B4137">
        <v>16520</v>
      </c>
      <c r="C4137">
        <v>186</v>
      </c>
      <c r="D4137">
        <v>6</v>
      </c>
      <c r="E4137">
        <v>2482.6199999999953</v>
      </c>
    </row>
    <row r="4138" spans="2:5" x14ac:dyDescent="0.3">
      <c r="B4138">
        <v>16521</v>
      </c>
      <c r="C4138">
        <v>415</v>
      </c>
      <c r="D4138">
        <v>3</v>
      </c>
      <c r="E4138">
        <v>1148.0100000000036</v>
      </c>
    </row>
    <row r="4139" spans="2:5" x14ac:dyDescent="0.3">
      <c r="B4139">
        <v>16522</v>
      </c>
      <c r="C4139">
        <v>435</v>
      </c>
      <c r="D4139">
        <v>2</v>
      </c>
      <c r="E4139">
        <v>433.3599999999999</v>
      </c>
    </row>
    <row r="4140" spans="2:5" x14ac:dyDescent="0.3">
      <c r="B4140">
        <v>16523</v>
      </c>
      <c r="C4140">
        <v>1</v>
      </c>
      <c r="D4140">
        <v>28</v>
      </c>
      <c r="E4140">
        <v>11916.330000000053</v>
      </c>
    </row>
    <row r="4141" spans="2:5" x14ac:dyDescent="0.3">
      <c r="B4141">
        <v>16524</v>
      </c>
      <c r="C4141">
        <v>446</v>
      </c>
      <c r="D4141">
        <v>2</v>
      </c>
      <c r="E4141">
        <v>308.13999999999982</v>
      </c>
    </row>
    <row r="4142" spans="2:5" x14ac:dyDescent="0.3">
      <c r="B4142">
        <v>16525</v>
      </c>
      <c r="C4142">
        <v>2</v>
      </c>
      <c r="D4142">
        <v>48</v>
      </c>
      <c r="E4142">
        <v>24582.639999999901</v>
      </c>
    </row>
    <row r="4143" spans="2:5" x14ac:dyDescent="0.3">
      <c r="B4143">
        <v>16526</v>
      </c>
      <c r="C4143">
        <v>171</v>
      </c>
      <c r="D4143">
        <v>2</v>
      </c>
      <c r="E4143">
        <v>717.20999999999947</v>
      </c>
    </row>
    <row r="4144" spans="2:5" x14ac:dyDescent="0.3">
      <c r="B4144">
        <v>16527</v>
      </c>
      <c r="C4144">
        <v>81</v>
      </c>
      <c r="D4144">
        <v>2</v>
      </c>
      <c r="E4144">
        <v>1272.4400000000012</v>
      </c>
    </row>
    <row r="4145" spans="2:5" x14ac:dyDescent="0.3">
      <c r="B4145">
        <v>16528</v>
      </c>
      <c r="C4145">
        <v>3</v>
      </c>
      <c r="D4145">
        <v>1</v>
      </c>
      <c r="E4145">
        <v>244.40999999999991</v>
      </c>
    </row>
    <row r="4146" spans="2:5" x14ac:dyDescent="0.3">
      <c r="B4146">
        <v>16529</v>
      </c>
      <c r="C4146">
        <v>190</v>
      </c>
      <c r="D4146">
        <v>4</v>
      </c>
      <c r="E4146">
        <v>2011.9999999999998</v>
      </c>
    </row>
    <row r="4147" spans="2:5" x14ac:dyDescent="0.3">
      <c r="B4147">
        <v>16530</v>
      </c>
      <c r="C4147">
        <v>668</v>
      </c>
      <c r="D4147">
        <v>1</v>
      </c>
      <c r="E4147">
        <v>48.349999999999994</v>
      </c>
    </row>
    <row r="4148" spans="2:5" x14ac:dyDescent="0.3">
      <c r="B4148">
        <v>16531</v>
      </c>
      <c r="C4148">
        <v>22</v>
      </c>
      <c r="D4148">
        <v>11</v>
      </c>
      <c r="E4148">
        <v>2298.3299999999981</v>
      </c>
    </row>
    <row r="4149" spans="2:5" x14ac:dyDescent="0.3">
      <c r="B4149">
        <v>16532</v>
      </c>
      <c r="C4149">
        <v>17</v>
      </c>
      <c r="D4149">
        <v>5</v>
      </c>
      <c r="E4149">
        <v>8756.64</v>
      </c>
    </row>
    <row r="4150" spans="2:5" x14ac:dyDescent="0.3">
      <c r="B4150">
        <v>16533</v>
      </c>
      <c r="C4150">
        <v>19</v>
      </c>
      <c r="D4150">
        <v>3</v>
      </c>
      <c r="E4150">
        <v>1095.5599999999979</v>
      </c>
    </row>
    <row r="4151" spans="2:5" x14ac:dyDescent="0.3">
      <c r="B4151">
        <v>16534</v>
      </c>
      <c r="C4151">
        <v>642</v>
      </c>
      <c r="D4151">
        <v>1</v>
      </c>
      <c r="E4151">
        <v>635.9000000000002</v>
      </c>
    </row>
    <row r="4152" spans="2:5" x14ac:dyDescent="0.3">
      <c r="B4152">
        <v>16535</v>
      </c>
      <c r="C4152">
        <v>5</v>
      </c>
      <c r="D4152">
        <v>3</v>
      </c>
      <c r="E4152">
        <v>1001.589999999998</v>
      </c>
    </row>
    <row r="4153" spans="2:5" x14ac:dyDescent="0.3">
      <c r="B4153">
        <v>16536</v>
      </c>
      <c r="C4153">
        <v>110</v>
      </c>
      <c r="D4153">
        <v>1</v>
      </c>
      <c r="E4153">
        <v>548.97000000000048</v>
      </c>
    </row>
    <row r="4154" spans="2:5" x14ac:dyDescent="0.3">
      <c r="B4154">
        <v>16537</v>
      </c>
      <c r="C4154">
        <v>641</v>
      </c>
      <c r="D4154">
        <v>1</v>
      </c>
      <c r="E4154">
        <v>23.35</v>
      </c>
    </row>
    <row r="4155" spans="2:5" x14ac:dyDescent="0.3">
      <c r="B4155">
        <v>16538</v>
      </c>
      <c r="C4155">
        <v>541</v>
      </c>
      <c r="D4155">
        <v>3</v>
      </c>
      <c r="E4155">
        <v>399.62000000000023</v>
      </c>
    </row>
    <row r="4156" spans="2:5" x14ac:dyDescent="0.3">
      <c r="B4156">
        <v>16539</v>
      </c>
      <c r="C4156">
        <v>2</v>
      </c>
      <c r="D4156">
        <v>10</v>
      </c>
      <c r="E4156">
        <v>3732.0100000000061</v>
      </c>
    </row>
    <row r="4157" spans="2:5" x14ac:dyDescent="0.3">
      <c r="B4157">
        <v>16540</v>
      </c>
      <c r="C4157">
        <v>414</v>
      </c>
      <c r="D4157">
        <v>1</v>
      </c>
      <c r="E4157">
        <v>226.6999999999999</v>
      </c>
    </row>
    <row r="4158" spans="2:5" x14ac:dyDescent="0.3">
      <c r="B4158">
        <v>16541</v>
      </c>
      <c r="C4158">
        <v>735</v>
      </c>
      <c r="D4158">
        <v>1</v>
      </c>
      <c r="E4158">
        <v>424.03000000000026</v>
      </c>
    </row>
    <row r="4159" spans="2:5" x14ac:dyDescent="0.3">
      <c r="B4159">
        <v>16542</v>
      </c>
      <c r="C4159">
        <v>53</v>
      </c>
      <c r="D4159">
        <v>2</v>
      </c>
      <c r="E4159">
        <v>257.32000000000005</v>
      </c>
    </row>
    <row r="4160" spans="2:5" x14ac:dyDescent="0.3">
      <c r="B4160">
        <v>16543</v>
      </c>
      <c r="C4160">
        <v>591</v>
      </c>
      <c r="D4160">
        <v>1</v>
      </c>
      <c r="E4160">
        <v>292.21000000000004</v>
      </c>
    </row>
    <row r="4161" spans="2:5" x14ac:dyDescent="0.3">
      <c r="B4161">
        <v>16544</v>
      </c>
      <c r="C4161">
        <v>519</v>
      </c>
      <c r="D4161">
        <v>4</v>
      </c>
      <c r="E4161">
        <v>376.7</v>
      </c>
    </row>
    <row r="4162" spans="2:5" x14ac:dyDescent="0.3">
      <c r="B4162">
        <v>16545</v>
      </c>
      <c r="C4162">
        <v>164</v>
      </c>
      <c r="D4162">
        <v>2</v>
      </c>
      <c r="E4162">
        <v>689.81999999999994</v>
      </c>
    </row>
    <row r="4163" spans="2:5" x14ac:dyDescent="0.3">
      <c r="B4163">
        <v>16546</v>
      </c>
      <c r="C4163">
        <v>290</v>
      </c>
      <c r="D4163">
        <v>5</v>
      </c>
      <c r="E4163">
        <v>5606.4699999999866</v>
      </c>
    </row>
    <row r="4164" spans="2:5" x14ac:dyDescent="0.3">
      <c r="B4164">
        <v>16547</v>
      </c>
      <c r="C4164">
        <v>546</v>
      </c>
      <c r="D4164">
        <v>1</v>
      </c>
      <c r="E4164">
        <v>111.71000000000002</v>
      </c>
    </row>
    <row r="4165" spans="2:5" x14ac:dyDescent="0.3">
      <c r="B4165">
        <v>16548</v>
      </c>
      <c r="C4165">
        <v>599</v>
      </c>
      <c r="D4165">
        <v>1</v>
      </c>
      <c r="E4165">
        <v>30.150000000000002</v>
      </c>
    </row>
    <row r="4166" spans="2:5" x14ac:dyDescent="0.3">
      <c r="B4166">
        <v>16549</v>
      </c>
      <c r="C4166">
        <v>10</v>
      </c>
      <c r="D4166">
        <v>34</v>
      </c>
      <c r="E4166">
        <v>13182.189999999808</v>
      </c>
    </row>
    <row r="4167" spans="2:5" x14ac:dyDescent="0.3">
      <c r="B4167">
        <v>16550</v>
      </c>
      <c r="C4167">
        <v>108</v>
      </c>
      <c r="D4167">
        <v>18</v>
      </c>
      <c r="E4167">
        <v>9435.1299999999374</v>
      </c>
    </row>
    <row r="4168" spans="2:5" x14ac:dyDescent="0.3">
      <c r="B4168">
        <v>16551</v>
      </c>
      <c r="C4168">
        <v>95</v>
      </c>
      <c r="D4168">
        <v>7</v>
      </c>
      <c r="E4168">
        <v>2237.1199999999976</v>
      </c>
    </row>
    <row r="4169" spans="2:5" x14ac:dyDescent="0.3">
      <c r="B4169">
        <v>16552</v>
      </c>
      <c r="C4169">
        <v>242</v>
      </c>
      <c r="D4169">
        <v>2</v>
      </c>
      <c r="E4169">
        <v>475.02000000000027</v>
      </c>
    </row>
    <row r="4170" spans="2:5" x14ac:dyDescent="0.3">
      <c r="B4170">
        <v>16553</v>
      </c>
      <c r="C4170">
        <v>163</v>
      </c>
      <c r="D4170">
        <v>33</v>
      </c>
      <c r="E4170">
        <v>16644.009999999878</v>
      </c>
    </row>
    <row r="4171" spans="2:5" x14ac:dyDescent="0.3">
      <c r="B4171">
        <v>16554</v>
      </c>
      <c r="C4171">
        <v>42</v>
      </c>
      <c r="D4171">
        <v>8</v>
      </c>
      <c r="E4171">
        <v>2841.7199999999875</v>
      </c>
    </row>
    <row r="4172" spans="2:5" x14ac:dyDescent="0.3">
      <c r="B4172">
        <v>16555</v>
      </c>
      <c r="C4172">
        <v>35</v>
      </c>
      <c r="D4172">
        <v>6</v>
      </c>
      <c r="E4172">
        <v>1915.6799999999967</v>
      </c>
    </row>
    <row r="4173" spans="2:5" x14ac:dyDescent="0.3">
      <c r="B4173">
        <v>16556</v>
      </c>
      <c r="C4173">
        <v>66</v>
      </c>
      <c r="D4173">
        <v>17</v>
      </c>
      <c r="E4173">
        <v>8012.5800000000499</v>
      </c>
    </row>
    <row r="4174" spans="2:5" x14ac:dyDescent="0.3">
      <c r="B4174">
        <v>16557</v>
      </c>
      <c r="C4174">
        <v>24</v>
      </c>
      <c r="D4174">
        <v>2</v>
      </c>
      <c r="E4174">
        <v>281.84999999999997</v>
      </c>
    </row>
    <row r="4175" spans="2:5" x14ac:dyDescent="0.3">
      <c r="B4175">
        <v>16558</v>
      </c>
      <c r="C4175">
        <v>0</v>
      </c>
      <c r="D4175">
        <v>38</v>
      </c>
      <c r="E4175">
        <v>13873.509999999913</v>
      </c>
    </row>
    <row r="4176" spans="2:5" x14ac:dyDescent="0.3">
      <c r="B4176">
        <v>16559</v>
      </c>
      <c r="C4176">
        <v>397</v>
      </c>
      <c r="D4176">
        <v>1</v>
      </c>
      <c r="E4176">
        <v>185.19999999999993</v>
      </c>
    </row>
    <row r="4177" spans="2:5" x14ac:dyDescent="0.3">
      <c r="B4177">
        <v>16560</v>
      </c>
      <c r="C4177">
        <v>26</v>
      </c>
      <c r="D4177">
        <v>8</v>
      </c>
      <c r="E4177">
        <v>3048.3800000000033</v>
      </c>
    </row>
    <row r="4178" spans="2:5" x14ac:dyDescent="0.3">
      <c r="B4178">
        <v>16561</v>
      </c>
      <c r="C4178">
        <v>5</v>
      </c>
      <c r="D4178">
        <v>2</v>
      </c>
      <c r="E4178">
        <v>511.12000000000035</v>
      </c>
    </row>
    <row r="4179" spans="2:5" x14ac:dyDescent="0.3">
      <c r="B4179">
        <v>16562</v>
      </c>
      <c r="C4179">
        <v>476</v>
      </c>
      <c r="D4179">
        <v>1</v>
      </c>
      <c r="E4179">
        <v>223.85999999999987</v>
      </c>
    </row>
    <row r="4180" spans="2:5" x14ac:dyDescent="0.3">
      <c r="B4180">
        <v>16563</v>
      </c>
      <c r="C4180">
        <v>53</v>
      </c>
      <c r="D4180">
        <v>6</v>
      </c>
      <c r="E4180">
        <v>4422.7600000000057</v>
      </c>
    </row>
    <row r="4181" spans="2:5" x14ac:dyDescent="0.3">
      <c r="B4181">
        <v>16564</v>
      </c>
      <c r="C4181">
        <v>569</v>
      </c>
      <c r="D4181">
        <v>1</v>
      </c>
      <c r="E4181">
        <v>87.8</v>
      </c>
    </row>
    <row r="4182" spans="2:5" x14ac:dyDescent="0.3">
      <c r="B4182">
        <v>16565</v>
      </c>
      <c r="C4182">
        <v>364</v>
      </c>
      <c r="D4182">
        <v>4</v>
      </c>
      <c r="E4182">
        <v>773.05000000000007</v>
      </c>
    </row>
    <row r="4183" spans="2:5" x14ac:dyDescent="0.3">
      <c r="B4183">
        <v>16566</v>
      </c>
      <c r="C4183">
        <v>15</v>
      </c>
      <c r="D4183">
        <v>5</v>
      </c>
      <c r="E4183">
        <v>614.66</v>
      </c>
    </row>
    <row r="4184" spans="2:5" x14ac:dyDescent="0.3">
      <c r="B4184">
        <v>16567</v>
      </c>
      <c r="C4184">
        <v>194</v>
      </c>
      <c r="D4184">
        <v>2</v>
      </c>
      <c r="E4184">
        <v>865.59999999999945</v>
      </c>
    </row>
    <row r="4185" spans="2:5" x14ac:dyDescent="0.3">
      <c r="B4185">
        <v>16568</v>
      </c>
      <c r="C4185">
        <v>427</v>
      </c>
      <c r="D4185">
        <v>2</v>
      </c>
      <c r="E4185">
        <v>1020.9</v>
      </c>
    </row>
    <row r="4186" spans="2:5" x14ac:dyDescent="0.3">
      <c r="B4186">
        <v>16569</v>
      </c>
      <c r="C4186">
        <v>3</v>
      </c>
      <c r="D4186">
        <v>5</v>
      </c>
      <c r="E4186">
        <v>1455.2300000000009</v>
      </c>
    </row>
    <row r="4187" spans="2:5" x14ac:dyDescent="0.3">
      <c r="B4187">
        <v>16570</v>
      </c>
      <c r="C4187">
        <v>15</v>
      </c>
      <c r="D4187">
        <v>20</v>
      </c>
      <c r="E4187">
        <v>7434.3100000000386</v>
      </c>
    </row>
    <row r="4188" spans="2:5" x14ac:dyDescent="0.3">
      <c r="B4188">
        <v>16571</v>
      </c>
      <c r="C4188">
        <v>26</v>
      </c>
      <c r="D4188">
        <v>10</v>
      </c>
      <c r="E4188">
        <v>4248.7399999999925</v>
      </c>
    </row>
    <row r="4189" spans="2:5" x14ac:dyDescent="0.3">
      <c r="B4189">
        <v>16572</v>
      </c>
      <c r="C4189">
        <v>127</v>
      </c>
      <c r="D4189">
        <v>3</v>
      </c>
      <c r="E4189">
        <v>1009.599999999999</v>
      </c>
    </row>
    <row r="4190" spans="2:5" x14ac:dyDescent="0.3">
      <c r="B4190">
        <v>16573</v>
      </c>
      <c r="C4190">
        <v>84</v>
      </c>
      <c r="D4190">
        <v>2</v>
      </c>
      <c r="E4190">
        <v>663.61000000000035</v>
      </c>
    </row>
    <row r="4191" spans="2:5" x14ac:dyDescent="0.3">
      <c r="B4191">
        <v>16574</v>
      </c>
      <c r="C4191">
        <v>71</v>
      </c>
      <c r="D4191">
        <v>3</v>
      </c>
      <c r="E4191">
        <v>1301.7799999999991</v>
      </c>
    </row>
    <row r="4192" spans="2:5" x14ac:dyDescent="0.3">
      <c r="B4192">
        <v>16576</v>
      </c>
      <c r="C4192">
        <v>420</v>
      </c>
      <c r="D4192">
        <v>2</v>
      </c>
      <c r="E4192">
        <v>540.87000000000035</v>
      </c>
    </row>
    <row r="4193" spans="2:5" x14ac:dyDescent="0.3">
      <c r="B4193">
        <v>16577</v>
      </c>
      <c r="C4193">
        <v>666</v>
      </c>
      <c r="D4193">
        <v>1</v>
      </c>
      <c r="E4193">
        <v>380.00000000000006</v>
      </c>
    </row>
    <row r="4194" spans="2:5" x14ac:dyDescent="0.3">
      <c r="B4194">
        <v>16578</v>
      </c>
      <c r="C4194">
        <v>626</v>
      </c>
      <c r="D4194">
        <v>1</v>
      </c>
      <c r="E4194">
        <v>156.6</v>
      </c>
    </row>
    <row r="4195" spans="2:5" x14ac:dyDescent="0.3">
      <c r="B4195">
        <v>16579</v>
      </c>
      <c r="C4195">
        <v>425</v>
      </c>
      <c r="D4195">
        <v>1</v>
      </c>
      <c r="E4195">
        <v>295.05000000000007</v>
      </c>
    </row>
    <row r="4196" spans="2:5" x14ac:dyDescent="0.3">
      <c r="B4196">
        <v>16581</v>
      </c>
      <c r="C4196">
        <v>182</v>
      </c>
      <c r="D4196">
        <v>1</v>
      </c>
      <c r="E4196">
        <v>105.84000000000002</v>
      </c>
    </row>
    <row r="4197" spans="2:5" x14ac:dyDescent="0.3">
      <c r="B4197">
        <v>16582</v>
      </c>
      <c r="C4197">
        <v>113</v>
      </c>
      <c r="D4197">
        <v>1</v>
      </c>
      <c r="E4197">
        <v>313.61999999999995</v>
      </c>
    </row>
    <row r="4198" spans="2:5" x14ac:dyDescent="0.3">
      <c r="B4198">
        <v>16583</v>
      </c>
      <c r="C4198">
        <v>373</v>
      </c>
      <c r="D4198">
        <v>2</v>
      </c>
      <c r="E4198">
        <v>531.39999999999986</v>
      </c>
    </row>
    <row r="4199" spans="2:5" x14ac:dyDescent="0.3">
      <c r="B4199">
        <v>16584</v>
      </c>
      <c r="C4199">
        <v>80</v>
      </c>
      <c r="D4199">
        <v>5</v>
      </c>
      <c r="E4199">
        <v>3163.6700000000055</v>
      </c>
    </row>
    <row r="4200" spans="2:5" x14ac:dyDescent="0.3">
      <c r="B4200">
        <v>16585</v>
      </c>
      <c r="C4200">
        <v>593</v>
      </c>
      <c r="D4200">
        <v>2</v>
      </c>
      <c r="E4200">
        <v>341.59000000000009</v>
      </c>
    </row>
    <row r="4201" spans="2:5" x14ac:dyDescent="0.3">
      <c r="B4201">
        <v>16586</v>
      </c>
      <c r="C4201">
        <v>248</v>
      </c>
      <c r="D4201">
        <v>3</v>
      </c>
      <c r="E4201">
        <v>1462.7799999999991</v>
      </c>
    </row>
    <row r="4202" spans="2:5" x14ac:dyDescent="0.3">
      <c r="B4202">
        <v>16587</v>
      </c>
      <c r="C4202">
        <v>232</v>
      </c>
      <c r="D4202">
        <v>1</v>
      </c>
      <c r="E4202">
        <v>225.15000000000006</v>
      </c>
    </row>
    <row r="4203" spans="2:5" x14ac:dyDescent="0.3">
      <c r="B4203">
        <v>16588</v>
      </c>
      <c r="C4203">
        <v>386</v>
      </c>
      <c r="D4203">
        <v>4</v>
      </c>
      <c r="E4203">
        <v>1361.2799999999993</v>
      </c>
    </row>
    <row r="4204" spans="2:5" x14ac:dyDescent="0.3">
      <c r="B4204">
        <v>16589</v>
      </c>
      <c r="C4204">
        <v>71</v>
      </c>
      <c r="D4204">
        <v>4</v>
      </c>
      <c r="E4204">
        <v>612.36000000000047</v>
      </c>
    </row>
    <row r="4205" spans="2:5" x14ac:dyDescent="0.3">
      <c r="B4205">
        <v>16590</v>
      </c>
      <c r="C4205">
        <v>400</v>
      </c>
      <c r="D4205">
        <v>2</v>
      </c>
      <c r="E4205">
        <v>605.89999999999986</v>
      </c>
    </row>
    <row r="4206" spans="2:5" x14ac:dyDescent="0.3">
      <c r="B4206">
        <v>16591</v>
      </c>
      <c r="C4206">
        <v>68</v>
      </c>
      <c r="D4206">
        <v>1</v>
      </c>
      <c r="E4206">
        <v>213.5</v>
      </c>
    </row>
    <row r="4207" spans="2:5" x14ac:dyDescent="0.3">
      <c r="B4207">
        <v>16592</v>
      </c>
      <c r="C4207">
        <v>4</v>
      </c>
      <c r="D4207">
        <v>28</v>
      </c>
      <c r="E4207">
        <v>7807.9100000000326</v>
      </c>
    </row>
    <row r="4208" spans="2:5" x14ac:dyDescent="0.3">
      <c r="B4208">
        <v>16593</v>
      </c>
      <c r="C4208">
        <v>50</v>
      </c>
      <c r="D4208">
        <v>8</v>
      </c>
      <c r="E4208">
        <v>1071.1399999999996</v>
      </c>
    </row>
    <row r="4209" spans="2:5" x14ac:dyDescent="0.3">
      <c r="B4209">
        <v>16594</v>
      </c>
      <c r="C4209">
        <v>75</v>
      </c>
      <c r="D4209">
        <v>1</v>
      </c>
      <c r="E4209">
        <v>181.09000000000012</v>
      </c>
    </row>
    <row r="4210" spans="2:5" x14ac:dyDescent="0.3">
      <c r="B4210">
        <v>16595</v>
      </c>
      <c r="C4210">
        <v>61</v>
      </c>
      <c r="D4210">
        <v>5</v>
      </c>
      <c r="E4210">
        <v>1810.1800000000164</v>
      </c>
    </row>
    <row r="4211" spans="2:5" x14ac:dyDescent="0.3">
      <c r="B4211">
        <v>16596</v>
      </c>
      <c r="C4211">
        <v>15</v>
      </c>
      <c r="D4211">
        <v>4</v>
      </c>
      <c r="E4211">
        <v>579.63000000000056</v>
      </c>
    </row>
    <row r="4212" spans="2:5" x14ac:dyDescent="0.3">
      <c r="B4212">
        <v>16597</v>
      </c>
      <c r="C4212">
        <v>4</v>
      </c>
      <c r="D4212">
        <v>1</v>
      </c>
      <c r="E4212">
        <v>90.039999999999992</v>
      </c>
    </row>
    <row r="4213" spans="2:5" x14ac:dyDescent="0.3">
      <c r="B4213">
        <v>16598</v>
      </c>
      <c r="C4213">
        <v>285</v>
      </c>
      <c r="D4213">
        <v>1</v>
      </c>
      <c r="E4213">
        <v>145.04999999999998</v>
      </c>
    </row>
    <row r="4214" spans="2:5" x14ac:dyDescent="0.3">
      <c r="B4214">
        <v>16599</v>
      </c>
      <c r="C4214">
        <v>385</v>
      </c>
      <c r="D4214">
        <v>1</v>
      </c>
      <c r="E4214">
        <v>172.79999999999998</v>
      </c>
    </row>
    <row r="4215" spans="2:5" x14ac:dyDescent="0.3">
      <c r="B4215">
        <v>16600</v>
      </c>
      <c r="C4215">
        <v>4</v>
      </c>
      <c r="D4215">
        <v>13</v>
      </c>
      <c r="E4215">
        <v>2153.409999999998</v>
      </c>
    </row>
    <row r="4216" spans="2:5" x14ac:dyDescent="0.3">
      <c r="B4216">
        <v>16601</v>
      </c>
      <c r="C4216">
        <v>40</v>
      </c>
      <c r="D4216">
        <v>3</v>
      </c>
      <c r="E4216">
        <v>684.24999999999989</v>
      </c>
    </row>
    <row r="4217" spans="2:5" x14ac:dyDescent="0.3">
      <c r="B4217">
        <v>16602</v>
      </c>
      <c r="C4217">
        <v>36</v>
      </c>
      <c r="D4217">
        <v>2</v>
      </c>
      <c r="E4217">
        <v>763.33000000000061</v>
      </c>
    </row>
    <row r="4218" spans="2:5" x14ac:dyDescent="0.3">
      <c r="B4218">
        <v>16603</v>
      </c>
      <c r="C4218">
        <v>74</v>
      </c>
      <c r="D4218">
        <v>2</v>
      </c>
      <c r="E4218">
        <v>482.4699999999998</v>
      </c>
    </row>
    <row r="4219" spans="2:5" x14ac:dyDescent="0.3">
      <c r="B4219">
        <v>16604</v>
      </c>
      <c r="C4219">
        <v>562</v>
      </c>
      <c r="D4219">
        <v>2</v>
      </c>
      <c r="E4219">
        <v>432.44999999999987</v>
      </c>
    </row>
    <row r="4220" spans="2:5" x14ac:dyDescent="0.3">
      <c r="B4220">
        <v>16605</v>
      </c>
      <c r="C4220">
        <v>724</v>
      </c>
      <c r="D4220">
        <v>1</v>
      </c>
      <c r="E4220">
        <v>60.48</v>
      </c>
    </row>
    <row r="4221" spans="2:5" x14ac:dyDescent="0.3">
      <c r="B4221">
        <v>16606</v>
      </c>
      <c r="C4221">
        <v>404</v>
      </c>
      <c r="D4221">
        <v>2</v>
      </c>
      <c r="E4221">
        <v>357.65999999999991</v>
      </c>
    </row>
    <row r="4222" spans="2:5" x14ac:dyDescent="0.3">
      <c r="B4222">
        <v>16607</v>
      </c>
      <c r="C4222">
        <v>17</v>
      </c>
      <c r="D4222">
        <v>25</v>
      </c>
      <c r="E4222">
        <v>5706.8700000000408</v>
      </c>
    </row>
    <row r="4223" spans="2:5" x14ac:dyDescent="0.3">
      <c r="B4223">
        <v>16608</v>
      </c>
      <c r="C4223">
        <v>453</v>
      </c>
      <c r="D4223">
        <v>2</v>
      </c>
      <c r="E4223">
        <v>1288.7200000000009</v>
      </c>
    </row>
    <row r="4224" spans="2:5" x14ac:dyDescent="0.3">
      <c r="B4224">
        <v>16609</v>
      </c>
      <c r="C4224">
        <v>15</v>
      </c>
      <c r="D4224">
        <v>7</v>
      </c>
      <c r="E4224">
        <v>5493.45999999998</v>
      </c>
    </row>
    <row r="4225" spans="2:5" x14ac:dyDescent="0.3">
      <c r="B4225">
        <v>16610</v>
      </c>
      <c r="C4225">
        <v>219</v>
      </c>
      <c r="D4225">
        <v>1</v>
      </c>
      <c r="E4225">
        <v>75.659999999999982</v>
      </c>
    </row>
    <row r="4226" spans="2:5" x14ac:dyDescent="0.3">
      <c r="B4226">
        <v>16611</v>
      </c>
      <c r="C4226">
        <v>186</v>
      </c>
      <c r="D4226">
        <v>6</v>
      </c>
      <c r="E4226">
        <v>1785.1300000000028</v>
      </c>
    </row>
    <row r="4227" spans="2:5" x14ac:dyDescent="0.3">
      <c r="B4227">
        <v>16612</v>
      </c>
      <c r="C4227">
        <v>32</v>
      </c>
      <c r="D4227">
        <v>9</v>
      </c>
      <c r="E4227">
        <v>3245.4299999999976</v>
      </c>
    </row>
    <row r="4228" spans="2:5" x14ac:dyDescent="0.3">
      <c r="B4228">
        <v>16613</v>
      </c>
      <c r="C4228">
        <v>70</v>
      </c>
      <c r="D4228">
        <v>1</v>
      </c>
      <c r="E4228">
        <v>618.59</v>
      </c>
    </row>
    <row r="4229" spans="2:5" x14ac:dyDescent="0.3">
      <c r="B4229">
        <v>16614</v>
      </c>
      <c r="C4229">
        <v>182</v>
      </c>
      <c r="D4229">
        <v>3</v>
      </c>
      <c r="E4229">
        <v>1179.7900000000006</v>
      </c>
    </row>
    <row r="4230" spans="2:5" x14ac:dyDescent="0.3">
      <c r="B4230">
        <v>16615</v>
      </c>
      <c r="C4230">
        <v>626</v>
      </c>
      <c r="D4230">
        <v>1</v>
      </c>
      <c r="E4230">
        <v>291.5</v>
      </c>
    </row>
    <row r="4231" spans="2:5" x14ac:dyDescent="0.3">
      <c r="B4231">
        <v>16616</v>
      </c>
      <c r="C4231">
        <v>15</v>
      </c>
      <c r="D4231">
        <v>2</v>
      </c>
      <c r="E4231">
        <v>500.42</v>
      </c>
    </row>
    <row r="4232" spans="2:5" x14ac:dyDescent="0.3">
      <c r="B4232">
        <v>16617</v>
      </c>
      <c r="C4232">
        <v>235</v>
      </c>
      <c r="D4232">
        <v>1</v>
      </c>
      <c r="E4232">
        <v>151.85</v>
      </c>
    </row>
    <row r="4233" spans="2:5" x14ac:dyDescent="0.3">
      <c r="B4233">
        <v>16618</v>
      </c>
      <c r="C4233">
        <v>31</v>
      </c>
      <c r="D4233">
        <v>5</v>
      </c>
      <c r="E4233">
        <v>2647.589999999997</v>
      </c>
    </row>
    <row r="4234" spans="2:5" x14ac:dyDescent="0.3">
      <c r="B4234">
        <v>16619</v>
      </c>
      <c r="C4234">
        <v>263</v>
      </c>
      <c r="D4234">
        <v>4</v>
      </c>
      <c r="E4234">
        <v>1938.3299999999952</v>
      </c>
    </row>
    <row r="4235" spans="2:5" x14ac:dyDescent="0.3">
      <c r="B4235">
        <v>16620</v>
      </c>
      <c r="C4235">
        <v>3</v>
      </c>
      <c r="D4235">
        <v>6</v>
      </c>
      <c r="E4235">
        <v>1758.9299999999957</v>
      </c>
    </row>
    <row r="4236" spans="2:5" x14ac:dyDescent="0.3">
      <c r="B4236">
        <v>16621</v>
      </c>
      <c r="C4236">
        <v>51</v>
      </c>
      <c r="D4236">
        <v>4</v>
      </c>
      <c r="E4236">
        <v>813.47999999999979</v>
      </c>
    </row>
    <row r="4237" spans="2:5" x14ac:dyDescent="0.3">
      <c r="B4237">
        <v>16622</v>
      </c>
      <c r="C4237">
        <v>543</v>
      </c>
      <c r="D4237">
        <v>1</v>
      </c>
      <c r="E4237">
        <v>225.39999999999995</v>
      </c>
    </row>
    <row r="4238" spans="2:5" x14ac:dyDescent="0.3">
      <c r="B4238">
        <v>16623</v>
      </c>
      <c r="C4238">
        <v>245</v>
      </c>
      <c r="D4238">
        <v>4</v>
      </c>
      <c r="E4238">
        <v>1015.2399999999997</v>
      </c>
    </row>
    <row r="4239" spans="2:5" x14ac:dyDescent="0.3">
      <c r="B4239">
        <v>16624</v>
      </c>
      <c r="C4239">
        <v>80</v>
      </c>
      <c r="D4239">
        <v>2</v>
      </c>
      <c r="E4239">
        <v>810.56999999999982</v>
      </c>
    </row>
    <row r="4240" spans="2:5" x14ac:dyDescent="0.3">
      <c r="B4240">
        <v>16625</v>
      </c>
      <c r="C4240">
        <v>274</v>
      </c>
      <c r="D4240">
        <v>5</v>
      </c>
      <c r="E4240">
        <v>1654.0299999999991</v>
      </c>
    </row>
    <row r="4241" spans="2:5" x14ac:dyDescent="0.3">
      <c r="B4241">
        <v>16626</v>
      </c>
      <c r="C4241">
        <v>0</v>
      </c>
      <c r="D4241">
        <v>17</v>
      </c>
      <c r="E4241">
        <v>4413.0999999999858</v>
      </c>
    </row>
    <row r="4242" spans="2:5" x14ac:dyDescent="0.3">
      <c r="B4242">
        <v>16627</v>
      </c>
      <c r="C4242">
        <v>79</v>
      </c>
      <c r="D4242">
        <v>1</v>
      </c>
      <c r="E4242">
        <v>322.80000000000013</v>
      </c>
    </row>
    <row r="4243" spans="2:5" x14ac:dyDescent="0.3">
      <c r="B4243">
        <v>16628</v>
      </c>
      <c r="C4243">
        <v>29</v>
      </c>
      <c r="D4243">
        <v>7</v>
      </c>
      <c r="E4243">
        <v>2318.1000000000013</v>
      </c>
    </row>
    <row r="4244" spans="2:5" x14ac:dyDescent="0.3">
      <c r="B4244">
        <v>16629</v>
      </c>
      <c r="C4244">
        <v>73</v>
      </c>
      <c r="D4244">
        <v>2</v>
      </c>
      <c r="E4244">
        <v>417.72999999999968</v>
      </c>
    </row>
    <row r="4245" spans="2:5" x14ac:dyDescent="0.3">
      <c r="B4245">
        <v>16630</v>
      </c>
      <c r="C4245">
        <v>407</v>
      </c>
      <c r="D4245">
        <v>1</v>
      </c>
      <c r="E4245">
        <v>106.80000000000001</v>
      </c>
    </row>
    <row r="4246" spans="2:5" x14ac:dyDescent="0.3">
      <c r="B4246">
        <v>16631</v>
      </c>
      <c r="C4246">
        <v>481</v>
      </c>
      <c r="D4246">
        <v>7</v>
      </c>
      <c r="E4246">
        <v>1892.5199999999998</v>
      </c>
    </row>
    <row r="4247" spans="2:5" x14ac:dyDescent="0.3">
      <c r="B4247">
        <v>16632</v>
      </c>
      <c r="C4247">
        <v>485</v>
      </c>
      <c r="D4247">
        <v>2</v>
      </c>
      <c r="E4247">
        <v>406.39999999999986</v>
      </c>
    </row>
    <row r="4248" spans="2:5" x14ac:dyDescent="0.3">
      <c r="B4248">
        <v>16633</v>
      </c>
      <c r="C4248">
        <v>17</v>
      </c>
      <c r="D4248">
        <v>6</v>
      </c>
      <c r="E4248">
        <v>2883.0999999999926</v>
      </c>
    </row>
    <row r="4249" spans="2:5" x14ac:dyDescent="0.3">
      <c r="B4249">
        <v>16634</v>
      </c>
      <c r="C4249">
        <v>222</v>
      </c>
      <c r="D4249">
        <v>6</v>
      </c>
      <c r="E4249">
        <v>1814.6099999999972</v>
      </c>
    </row>
    <row r="4250" spans="2:5" x14ac:dyDescent="0.3">
      <c r="B4250">
        <v>16635</v>
      </c>
      <c r="C4250">
        <v>406</v>
      </c>
      <c r="D4250">
        <v>1</v>
      </c>
      <c r="E4250">
        <v>473.00000000000006</v>
      </c>
    </row>
    <row r="4251" spans="2:5" x14ac:dyDescent="0.3">
      <c r="B4251">
        <v>16636</v>
      </c>
      <c r="C4251">
        <v>438</v>
      </c>
      <c r="D4251">
        <v>4</v>
      </c>
      <c r="E4251">
        <v>3802.0400000000013</v>
      </c>
    </row>
    <row r="4252" spans="2:5" x14ac:dyDescent="0.3">
      <c r="B4252">
        <v>16637</v>
      </c>
      <c r="C4252">
        <v>32</v>
      </c>
      <c r="D4252">
        <v>4</v>
      </c>
      <c r="E4252">
        <v>1154.4700000000009</v>
      </c>
    </row>
    <row r="4253" spans="2:5" x14ac:dyDescent="0.3">
      <c r="B4253">
        <v>16638</v>
      </c>
      <c r="C4253">
        <v>22</v>
      </c>
      <c r="D4253">
        <v>15</v>
      </c>
      <c r="E4253">
        <v>2430.5300000000057</v>
      </c>
    </row>
    <row r="4254" spans="2:5" x14ac:dyDescent="0.3">
      <c r="B4254">
        <v>16639</v>
      </c>
      <c r="C4254">
        <v>31</v>
      </c>
      <c r="D4254">
        <v>4</v>
      </c>
      <c r="E4254">
        <v>1747.9799999999998</v>
      </c>
    </row>
    <row r="4255" spans="2:5" x14ac:dyDescent="0.3">
      <c r="B4255">
        <v>16640</v>
      </c>
      <c r="C4255">
        <v>397</v>
      </c>
      <c r="D4255">
        <v>1</v>
      </c>
      <c r="E4255">
        <v>179.40000000000006</v>
      </c>
    </row>
    <row r="4256" spans="2:5" x14ac:dyDescent="0.3">
      <c r="B4256">
        <v>16641</v>
      </c>
      <c r="C4256">
        <v>105</v>
      </c>
      <c r="D4256">
        <v>2</v>
      </c>
      <c r="E4256">
        <v>554.5</v>
      </c>
    </row>
    <row r="4257" spans="2:5" x14ac:dyDescent="0.3">
      <c r="B4257">
        <v>16642</v>
      </c>
      <c r="C4257">
        <v>4</v>
      </c>
      <c r="D4257">
        <v>3</v>
      </c>
      <c r="E4257">
        <v>1077.4499999999989</v>
      </c>
    </row>
    <row r="4258" spans="2:5" x14ac:dyDescent="0.3">
      <c r="B4258">
        <v>16643</v>
      </c>
      <c r="C4258">
        <v>245</v>
      </c>
      <c r="D4258">
        <v>2</v>
      </c>
      <c r="E4258">
        <v>923.11000000000047</v>
      </c>
    </row>
    <row r="4259" spans="2:5" x14ac:dyDescent="0.3">
      <c r="B4259">
        <v>16644</v>
      </c>
      <c r="C4259">
        <v>177</v>
      </c>
      <c r="D4259">
        <v>2</v>
      </c>
      <c r="E4259">
        <v>833.77999999999929</v>
      </c>
    </row>
    <row r="4260" spans="2:5" x14ac:dyDescent="0.3">
      <c r="B4260">
        <v>16645</v>
      </c>
      <c r="C4260">
        <v>735</v>
      </c>
      <c r="D4260">
        <v>1</v>
      </c>
      <c r="E4260">
        <v>160.38999999999993</v>
      </c>
    </row>
    <row r="4261" spans="2:5" x14ac:dyDescent="0.3">
      <c r="B4261">
        <v>16646</v>
      </c>
      <c r="C4261">
        <v>449</v>
      </c>
      <c r="D4261">
        <v>1</v>
      </c>
      <c r="E4261">
        <v>678.79999999999961</v>
      </c>
    </row>
    <row r="4262" spans="2:5" x14ac:dyDescent="0.3">
      <c r="B4262">
        <v>16647</v>
      </c>
      <c r="C4262">
        <v>169</v>
      </c>
      <c r="D4262">
        <v>4</v>
      </c>
      <c r="E4262">
        <v>541.89999999999986</v>
      </c>
    </row>
    <row r="4263" spans="2:5" x14ac:dyDescent="0.3">
      <c r="B4263">
        <v>16648</v>
      </c>
      <c r="C4263">
        <v>42</v>
      </c>
      <c r="D4263">
        <v>3</v>
      </c>
      <c r="E4263">
        <v>672.79999999999961</v>
      </c>
    </row>
    <row r="4264" spans="2:5" x14ac:dyDescent="0.3">
      <c r="B4264">
        <v>16649</v>
      </c>
      <c r="C4264">
        <v>520</v>
      </c>
      <c r="D4264">
        <v>1</v>
      </c>
      <c r="E4264">
        <v>306.58</v>
      </c>
    </row>
    <row r="4265" spans="2:5" x14ac:dyDescent="0.3">
      <c r="B4265">
        <v>16650</v>
      </c>
      <c r="C4265">
        <v>71</v>
      </c>
      <c r="D4265">
        <v>7</v>
      </c>
      <c r="E4265">
        <v>1916.109999999996</v>
      </c>
    </row>
    <row r="4266" spans="2:5" x14ac:dyDescent="0.3">
      <c r="B4266">
        <v>16651</v>
      </c>
      <c r="C4266">
        <v>586</v>
      </c>
      <c r="D4266">
        <v>1</v>
      </c>
      <c r="E4266">
        <v>136.20000000000002</v>
      </c>
    </row>
    <row r="4267" spans="2:5" x14ac:dyDescent="0.3">
      <c r="B4267">
        <v>16652</v>
      </c>
      <c r="C4267">
        <v>58</v>
      </c>
      <c r="D4267">
        <v>16</v>
      </c>
      <c r="E4267">
        <v>17550.390000000043</v>
      </c>
    </row>
    <row r="4268" spans="2:5" x14ac:dyDescent="0.3">
      <c r="B4268">
        <v>16653</v>
      </c>
      <c r="C4268">
        <v>16</v>
      </c>
      <c r="D4268">
        <v>2</v>
      </c>
      <c r="E4268">
        <v>1212.6600000000021</v>
      </c>
    </row>
    <row r="4269" spans="2:5" x14ac:dyDescent="0.3">
      <c r="B4269">
        <v>16654</v>
      </c>
      <c r="C4269">
        <v>141</v>
      </c>
      <c r="D4269">
        <v>8</v>
      </c>
      <c r="E4269">
        <v>1711.4700000000005</v>
      </c>
    </row>
    <row r="4270" spans="2:5" x14ac:dyDescent="0.3">
      <c r="B4270">
        <v>16655</v>
      </c>
      <c r="C4270">
        <v>17</v>
      </c>
      <c r="D4270">
        <v>13</v>
      </c>
      <c r="E4270">
        <v>6548.3700000000808</v>
      </c>
    </row>
    <row r="4271" spans="2:5" x14ac:dyDescent="0.3">
      <c r="B4271">
        <v>16656</v>
      </c>
      <c r="C4271">
        <v>22</v>
      </c>
      <c r="D4271">
        <v>30</v>
      </c>
      <c r="E4271">
        <v>16833.169999999969</v>
      </c>
    </row>
    <row r="4272" spans="2:5" x14ac:dyDescent="0.3">
      <c r="B4272">
        <v>16657</v>
      </c>
      <c r="C4272">
        <v>9</v>
      </c>
      <c r="D4272">
        <v>4</v>
      </c>
      <c r="E4272">
        <v>933.61999999999728</v>
      </c>
    </row>
    <row r="4273" spans="2:5" x14ac:dyDescent="0.3">
      <c r="B4273">
        <v>16658</v>
      </c>
      <c r="C4273">
        <v>368</v>
      </c>
      <c r="D4273">
        <v>6</v>
      </c>
      <c r="E4273">
        <v>814.06999999999982</v>
      </c>
    </row>
    <row r="4274" spans="2:5" x14ac:dyDescent="0.3">
      <c r="B4274">
        <v>16659</v>
      </c>
      <c r="C4274">
        <v>189</v>
      </c>
      <c r="D4274">
        <v>1</v>
      </c>
      <c r="E4274">
        <v>39.119999999999997</v>
      </c>
    </row>
    <row r="4275" spans="2:5" x14ac:dyDescent="0.3">
      <c r="B4275">
        <v>16660</v>
      </c>
      <c r="C4275">
        <v>16</v>
      </c>
      <c r="D4275">
        <v>7</v>
      </c>
      <c r="E4275">
        <v>1879.5500000000004</v>
      </c>
    </row>
    <row r="4276" spans="2:5" x14ac:dyDescent="0.3">
      <c r="B4276">
        <v>16661</v>
      </c>
      <c r="C4276">
        <v>540</v>
      </c>
      <c r="D4276">
        <v>4</v>
      </c>
      <c r="E4276">
        <v>986.6299999999992</v>
      </c>
    </row>
    <row r="4277" spans="2:5" x14ac:dyDescent="0.3">
      <c r="B4277">
        <v>16662</v>
      </c>
      <c r="C4277">
        <v>394</v>
      </c>
      <c r="D4277">
        <v>1</v>
      </c>
      <c r="E4277">
        <v>163.8000000000001</v>
      </c>
    </row>
    <row r="4278" spans="2:5" x14ac:dyDescent="0.3">
      <c r="B4278">
        <v>16663</v>
      </c>
      <c r="C4278">
        <v>729</v>
      </c>
      <c r="D4278">
        <v>1</v>
      </c>
      <c r="E4278">
        <v>165</v>
      </c>
    </row>
    <row r="4279" spans="2:5" x14ac:dyDescent="0.3">
      <c r="B4279">
        <v>16664</v>
      </c>
      <c r="C4279">
        <v>569</v>
      </c>
      <c r="D4279">
        <v>1</v>
      </c>
      <c r="E4279">
        <v>109.20000000000002</v>
      </c>
    </row>
    <row r="4280" spans="2:5" x14ac:dyDescent="0.3">
      <c r="B4280">
        <v>16665</v>
      </c>
      <c r="C4280">
        <v>362</v>
      </c>
      <c r="D4280">
        <v>1</v>
      </c>
      <c r="E4280">
        <v>135.4</v>
      </c>
    </row>
    <row r="4281" spans="2:5" x14ac:dyDescent="0.3">
      <c r="B4281">
        <v>16666</v>
      </c>
      <c r="C4281">
        <v>19</v>
      </c>
      <c r="D4281">
        <v>2</v>
      </c>
      <c r="E4281">
        <v>225.94000000000034</v>
      </c>
    </row>
    <row r="4282" spans="2:5" x14ac:dyDescent="0.3">
      <c r="B4282">
        <v>16667</v>
      </c>
      <c r="C4282">
        <v>68</v>
      </c>
      <c r="D4282">
        <v>2</v>
      </c>
      <c r="E4282">
        <v>570.13000000000079</v>
      </c>
    </row>
    <row r="4283" spans="2:5" x14ac:dyDescent="0.3">
      <c r="B4283">
        <v>16668</v>
      </c>
      <c r="C4283">
        <v>15</v>
      </c>
      <c r="D4283">
        <v>13</v>
      </c>
      <c r="E4283">
        <v>862.41999999999894</v>
      </c>
    </row>
    <row r="4284" spans="2:5" x14ac:dyDescent="0.3">
      <c r="B4284">
        <v>16669</v>
      </c>
      <c r="C4284">
        <v>23</v>
      </c>
      <c r="D4284">
        <v>3</v>
      </c>
      <c r="E4284">
        <v>1374.8699999999972</v>
      </c>
    </row>
    <row r="4285" spans="2:5" x14ac:dyDescent="0.3">
      <c r="B4285">
        <v>16670</v>
      </c>
      <c r="C4285">
        <v>16</v>
      </c>
      <c r="D4285">
        <v>20</v>
      </c>
      <c r="E4285">
        <v>8030.1499999999387</v>
      </c>
    </row>
    <row r="4286" spans="2:5" x14ac:dyDescent="0.3">
      <c r="B4286">
        <v>16671</v>
      </c>
      <c r="C4286">
        <v>28</v>
      </c>
      <c r="D4286">
        <v>3</v>
      </c>
      <c r="E4286">
        <v>1692.2700000000002</v>
      </c>
    </row>
    <row r="4287" spans="2:5" x14ac:dyDescent="0.3">
      <c r="B4287">
        <v>16672</v>
      </c>
      <c r="C4287">
        <v>2</v>
      </c>
      <c r="D4287">
        <v>20</v>
      </c>
      <c r="E4287">
        <v>8134.9399999999769</v>
      </c>
    </row>
    <row r="4288" spans="2:5" x14ac:dyDescent="0.3">
      <c r="B4288">
        <v>16673</v>
      </c>
      <c r="C4288">
        <v>679</v>
      </c>
      <c r="D4288">
        <v>1</v>
      </c>
      <c r="E4288">
        <v>188.82999999999996</v>
      </c>
    </row>
    <row r="4289" spans="2:5" x14ac:dyDescent="0.3">
      <c r="B4289">
        <v>16674</v>
      </c>
      <c r="C4289">
        <v>54</v>
      </c>
      <c r="D4289">
        <v>2</v>
      </c>
      <c r="E4289">
        <v>319.61000000000053</v>
      </c>
    </row>
    <row r="4290" spans="2:5" x14ac:dyDescent="0.3">
      <c r="B4290">
        <v>16675</v>
      </c>
      <c r="C4290">
        <v>441</v>
      </c>
      <c r="D4290">
        <v>2</v>
      </c>
      <c r="E4290">
        <v>608.86000000000013</v>
      </c>
    </row>
    <row r="4291" spans="2:5" x14ac:dyDescent="0.3">
      <c r="B4291">
        <v>16676</v>
      </c>
      <c r="C4291">
        <v>33</v>
      </c>
      <c r="D4291">
        <v>6</v>
      </c>
      <c r="E4291">
        <v>2361.8999999999996</v>
      </c>
    </row>
    <row r="4292" spans="2:5" x14ac:dyDescent="0.3">
      <c r="B4292">
        <v>16677</v>
      </c>
      <c r="C4292">
        <v>411</v>
      </c>
      <c r="D4292">
        <v>2</v>
      </c>
      <c r="E4292">
        <v>880.62000000000035</v>
      </c>
    </row>
    <row r="4293" spans="2:5" x14ac:dyDescent="0.3">
      <c r="B4293">
        <v>16678</v>
      </c>
      <c r="C4293">
        <v>2</v>
      </c>
      <c r="D4293">
        <v>12</v>
      </c>
      <c r="E4293">
        <v>3109.9899999999916</v>
      </c>
    </row>
    <row r="4294" spans="2:5" x14ac:dyDescent="0.3">
      <c r="B4294">
        <v>16679</v>
      </c>
      <c r="C4294">
        <v>366</v>
      </c>
      <c r="D4294">
        <v>3</v>
      </c>
      <c r="E4294">
        <v>793.06</v>
      </c>
    </row>
    <row r="4295" spans="2:5" x14ac:dyDescent="0.3">
      <c r="B4295">
        <v>16680</v>
      </c>
      <c r="C4295">
        <v>43</v>
      </c>
      <c r="D4295">
        <v>3</v>
      </c>
      <c r="E4295">
        <v>821.4500000000005</v>
      </c>
    </row>
    <row r="4296" spans="2:5" x14ac:dyDescent="0.3">
      <c r="B4296">
        <v>16681</v>
      </c>
      <c r="C4296">
        <v>72</v>
      </c>
      <c r="D4296">
        <v>7</v>
      </c>
      <c r="E4296">
        <v>1921.8399999999981</v>
      </c>
    </row>
    <row r="4297" spans="2:5" x14ac:dyDescent="0.3">
      <c r="B4297">
        <v>16682</v>
      </c>
      <c r="C4297">
        <v>4</v>
      </c>
      <c r="D4297">
        <v>5</v>
      </c>
      <c r="E4297">
        <v>1027.9999999999998</v>
      </c>
    </row>
    <row r="4298" spans="2:5" x14ac:dyDescent="0.3">
      <c r="B4298">
        <v>16683</v>
      </c>
      <c r="C4298">
        <v>533</v>
      </c>
      <c r="D4298">
        <v>1</v>
      </c>
      <c r="E4298">
        <v>320.25000000000006</v>
      </c>
    </row>
    <row r="4299" spans="2:5" x14ac:dyDescent="0.3">
      <c r="B4299">
        <v>16684</v>
      </c>
      <c r="C4299">
        <v>4</v>
      </c>
      <c r="D4299">
        <v>55</v>
      </c>
      <c r="E4299">
        <v>147142.76999999944</v>
      </c>
    </row>
    <row r="4300" spans="2:5" x14ac:dyDescent="0.3">
      <c r="B4300">
        <v>16685</v>
      </c>
      <c r="C4300">
        <v>61</v>
      </c>
      <c r="D4300">
        <v>2</v>
      </c>
      <c r="E4300">
        <v>324.24000000000012</v>
      </c>
    </row>
    <row r="4301" spans="2:5" x14ac:dyDescent="0.3">
      <c r="B4301">
        <v>16686</v>
      </c>
      <c r="C4301">
        <v>47</v>
      </c>
      <c r="D4301">
        <v>16</v>
      </c>
      <c r="E4301">
        <v>5070.9199999999428</v>
      </c>
    </row>
    <row r="4302" spans="2:5" x14ac:dyDescent="0.3">
      <c r="B4302">
        <v>16687</v>
      </c>
      <c r="C4302">
        <v>390</v>
      </c>
      <c r="D4302">
        <v>1</v>
      </c>
      <c r="E4302">
        <v>157.63</v>
      </c>
    </row>
    <row r="4303" spans="2:5" x14ac:dyDescent="0.3">
      <c r="B4303">
        <v>16688</v>
      </c>
      <c r="C4303">
        <v>1</v>
      </c>
      <c r="D4303">
        <v>4</v>
      </c>
      <c r="E4303">
        <v>1260.8600000000004</v>
      </c>
    </row>
    <row r="4304" spans="2:5" x14ac:dyDescent="0.3">
      <c r="B4304">
        <v>16689</v>
      </c>
      <c r="C4304">
        <v>75</v>
      </c>
      <c r="D4304">
        <v>2</v>
      </c>
      <c r="E4304">
        <v>422.60000000000008</v>
      </c>
    </row>
    <row r="4305" spans="2:5" x14ac:dyDescent="0.3">
      <c r="B4305">
        <v>16690</v>
      </c>
      <c r="C4305">
        <v>72</v>
      </c>
      <c r="D4305">
        <v>4</v>
      </c>
      <c r="E4305">
        <v>353.03</v>
      </c>
    </row>
    <row r="4306" spans="2:5" x14ac:dyDescent="0.3">
      <c r="B4306">
        <v>16691</v>
      </c>
      <c r="C4306">
        <v>418</v>
      </c>
      <c r="D4306">
        <v>2</v>
      </c>
      <c r="E4306">
        <v>178.82999999999996</v>
      </c>
    </row>
    <row r="4307" spans="2:5" x14ac:dyDescent="0.3">
      <c r="B4307">
        <v>16692</v>
      </c>
      <c r="C4307">
        <v>256</v>
      </c>
      <c r="D4307">
        <v>4</v>
      </c>
      <c r="E4307">
        <v>1914.7</v>
      </c>
    </row>
    <row r="4308" spans="2:5" x14ac:dyDescent="0.3">
      <c r="B4308">
        <v>16693</v>
      </c>
      <c r="C4308">
        <v>68</v>
      </c>
      <c r="D4308">
        <v>5</v>
      </c>
      <c r="E4308">
        <v>1199.4599999999987</v>
      </c>
    </row>
    <row r="4309" spans="2:5" x14ac:dyDescent="0.3">
      <c r="B4309">
        <v>16694</v>
      </c>
      <c r="C4309">
        <v>723</v>
      </c>
      <c r="D4309">
        <v>1</v>
      </c>
      <c r="E4309">
        <v>98.300000000000011</v>
      </c>
    </row>
    <row r="4310" spans="2:5" x14ac:dyDescent="0.3">
      <c r="B4310">
        <v>16695</v>
      </c>
      <c r="C4310">
        <v>561</v>
      </c>
      <c r="D4310">
        <v>2</v>
      </c>
      <c r="E4310">
        <v>193.14999999999989</v>
      </c>
    </row>
    <row r="4311" spans="2:5" x14ac:dyDescent="0.3">
      <c r="B4311">
        <v>16696</v>
      </c>
      <c r="C4311">
        <v>135</v>
      </c>
      <c r="D4311">
        <v>4</v>
      </c>
      <c r="E4311">
        <v>657.9</v>
      </c>
    </row>
    <row r="4312" spans="2:5" x14ac:dyDescent="0.3">
      <c r="B4312">
        <v>16697</v>
      </c>
      <c r="C4312">
        <v>241</v>
      </c>
      <c r="D4312">
        <v>1</v>
      </c>
      <c r="E4312">
        <v>112.75000000000003</v>
      </c>
    </row>
    <row r="4313" spans="2:5" x14ac:dyDescent="0.3">
      <c r="B4313">
        <v>16698</v>
      </c>
      <c r="C4313">
        <v>226</v>
      </c>
      <c r="D4313">
        <v>2</v>
      </c>
      <c r="E4313">
        <v>1998</v>
      </c>
    </row>
    <row r="4314" spans="2:5" x14ac:dyDescent="0.3">
      <c r="B4314">
        <v>16699</v>
      </c>
      <c r="C4314">
        <v>380</v>
      </c>
      <c r="D4314">
        <v>7</v>
      </c>
      <c r="E4314">
        <v>994.599999999999</v>
      </c>
    </row>
    <row r="4315" spans="2:5" x14ac:dyDescent="0.3">
      <c r="B4315">
        <v>16700</v>
      </c>
      <c r="C4315">
        <v>8</v>
      </c>
      <c r="D4315">
        <v>25</v>
      </c>
      <c r="E4315">
        <v>9167.70999999997</v>
      </c>
    </row>
    <row r="4316" spans="2:5" x14ac:dyDescent="0.3">
      <c r="B4316">
        <v>16701</v>
      </c>
      <c r="C4316">
        <v>8</v>
      </c>
      <c r="D4316">
        <v>26</v>
      </c>
      <c r="E4316">
        <v>9916.729999999985</v>
      </c>
    </row>
    <row r="4317" spans="2:5" x14ac:dyDescent="0.3">
      <c r="B4317">
        <v>16702</v>
      </c>
      <c r="C4317">
        <v>415</v>
      </c>
      <c r="D4317">
        <v>4</v>
      </c>
      <c r="E4317">
        <v>1110.8300000000015</v>
      </c>
    </row>
    <row r="4318" spans="2:5" x14ac:dyDescent="0.3">
      <c r="B4318">
        <v>16704</v>
      </c>
      <c r="C4318">
        <v>618</v>
      </c>
      <c r="D4318">
        <v>2</v>
      </c>
      <c r="E4318">
        <v>695.66000000000065</v>
      </c>
    </row>
    <row r="4319" spans="2:5" x14ac:dyDescent="0.3">
      <c r="B4319">
        <v>16705</v>
      </c>
      <c r="C4319">
        <v>0</v>
      </c>
      <c r="D4319">
        <v>42</v>
      </c>
      <c r="E4319">
        <v>43515.050999999308</v>
      </c>
    </row>
    <row r="4320" spans="2:5" x14ac:dyDescent="0.3">
      <c r="B4320">
        <v>16706</v>
      </c>
      <c r="C4320">
        <v>37</v>
      </c>
      <c r="D4320">
        <v>3</v>
      </c>
      <c r="E4320">
        <v>531.34999999999889</v>
      </c>
    </row>
    <row r="4321" spans="2:5" x14ac:dyDescent="0.3">
      <c r="B4321">
        <v>16707</v>
      </c>
      <c r="C4321">
        <v>400</v>
      </c>
      <c r="D4321">
        <v>4</v>
      </c>
      <c r="E4321">
        <v>551.11000000000035</v>
      </c>
    </row>
    <row r="4322" spans="2:5" x14ac:dyDescent="0.3">
      <c r="B4322">
        <v>16708</v>
      </c>
      <c r="C4322">
        <v>45</v>
      </c>
      <c r="D4322">
        <v>1</v>
      </c>
      <c r="E4322">
        <v>656.63000000000056</v>
      </c>
    </row>
    <row r="4323" spans="2:5" x14ac:dyDescent="0.3">
      <c r="B4323">
        <v>16709</v>
      </c>
      <c r="C4323">
        <v>84</v>
      </c>
      <c r="D4323">
        <v>14</v>
      </c>
      <c r="E4323">
        <v>9087.4599999999718</v>
      </c>
    </row>
    <row r="4324" spans="2:5" x14ac:dyDescent="0.3">
      <c r="B4324">
        <v>16710</v>
      </c>
      <c r="C4324">
        <v>19</v>
      </c>
      <c r="D4324">
        <v>22</v>
      </c>
      <c r="E4324">
        <v>6349.0899999999147</v>
      </c>
    </row>
    <row r="4325" spans="2:5" x14ac:dyDescent="0.3">
      <c r="B4325">
        <v>16711</v>
      </c>
      <c r="C4325">
        <v>3</v>
      </c>
      <c r="D4325">
        <v>9</v>
      </c>
      <c r="E4325">
        <v>2868.48</v>
      </c>
    </row>
    <row r="4326" spans="2:5" x14ac:dyDescent="0.3">
      <c r="B4326">
        <v>16712</v>
      </c>
      <c r="C4326">
        <v>9</v>
      </c>
      <c r="D4326">
        <v>13</v>
      </c>
      <c r="E4326">
        <v>4266.990000000008</v>
      </c>
    </row>
    <row r="4327" spans="2:5" x14ac:dyDescent="0.3">
      <c r="B4327">
        <v>16713</v>
      </c>
      <c r="C4327">
        <v>18</v>
      </c>
      <c r="D4327">
        <v>32</v>
      </c>
      <c r="E4327">
        <v>14560.690000000037</v>
      </c>
    </row>
    <row r="4328" spans="2:5" x14ac:dyDescent="0.3">
      <c r="B4328">
        <v>16714</v>
      </c>
      <c r="C4328">
        <v>218</v>
      </c>
      <c r="D4328">
        <v>4</v>
      </c>
      <c r="E4328">
        <v>1529.7999999999972</v>
      </c>
    </row>
    <row r="4329" spans="2:5" x14ac:dyDescent="0.3">
      <c r="B4329">
        <v>16715</v>
      </c>
      <c r="C4329">
        <v>78</v>
      </c>
      <c r="D4329">
        <v>2</v>
      </c>
      <c r="E4329">
        <v>625.52000000000032</v>
      </c>
    </row>
    <row r="4330" spans="2:5" x14ac:dyDescent="0.3">
      <c r="B4330">
        <v>16716</v>
      </c>
      <c r="C4330">
        <v>266</v>
      </c>
      <c r="D4330">
        <v>3</v>
      </c>
      <c r="E4330">
        <v>2149.6799999999998</v>
      </c>
    </row>
    <row r="4331" spans="2:5" x14ac:dyDescent="0.3">
      <c r="B4331">
        <v>16717</v>
      </c>
      <c r="C4331">
        <v>23</v>
      </c>
      <c r="D4331">
        <v>14</v>
      </c>
      <c r="E4331">
        <v>6986.2299999999914</v>
      </c>
    </row>
    <row r="4332" spans="2:5" x14ac:dyDescent="0.3">
      <c r="B4332">
        <v>16718</v>
      </c>
      <c r="C4332">
        <v>369</v>
      </c>
      <c r="D4332">
        <v>5</v>
      </c>
      <c r="E4332">
        <v>3647.5299999999997</v>
      </c>
    </row>
    <row r="4333" spans="2:5" x14ac:dyDescent="0.3">
      <c r="B4333">
        <v>16719</v>
      </c>
      <c r="C4333">
        <v>14</v>
      </c>
      <c r="D4333">
        <v>14</v>
      </c>
      <c r="E4333">
        <v>3973.3000000000325</v>
      </c>
    </row>
    <row r="4334" spans="2:5" x14ac:dyDescent="0.3">
      <c r="B4334">
        <v>16720</v>
      </c>
      <c r="C4334">
        <v>26</v>
      </c>
      <c r="D4334">
        <v>3</v>
      </c>
      <c r="E4334">
        <v>795.47999999999695</v>
      </c>
    </row>
    <row r="4335" spans="2:5" x14ac:dyDescent="0.3">
      <c r="B4335">
        <v>16721</v>
      </c>
      <c r="C4335">
        <v>262</v>
      </c>
      <c r="D4335">
        <v>1</v>
      </c>
      <c r="E4335">
        <v>292.46999999999991</v>
      </c>
    </row>
    <row r="4336" spans="2:5" x14ac:dyDescent="0.3">
      <c r="B4336">
        <v>16722</v>
      </c>
      <c r="C4336">
        <v>17</v>
      </c>
      <c r="D4336">
        <v>22</v>
      </c>
      <c r="E4336">
        <v>8989.080000000049</v>
      </c>
    </row>
    <row r="4337" spans="2:5" x14ac:dyDescent="0.3">
      <c r="B4337">
        <v>16723</v>
      </c>
      <c r="C4337">
        <v>91</v>
      </c>
      <c r="D4337">
        <v>4</v>
      </c>
      <c r="E4337">
        <v>1301.6300000000024</v>
      </c>
    </row>
    <row r="4338" spans="2:5" x14ac:dyDescent="0.3">
      <c r="B4338">
        <v>16724</v>
      </c>
      <c r="C4338">
        <v>404</v>
      </c>
      <c r="D4338">
        <v>1</v>
      </c>
      <c r="E4338">
        <v>147.34999999999997</v>
      </c>
    </row>
    <row r="4339" spans="2:5" x14ac:dyDescent="0.3">
      <c r="B4339">
        <v>16725</v>
      </c>
      <c r="C4339">
        <v>302</v>
      </c>
      <c r="D4339">
        <v>14</v>
      </c>
      <c r="E4339">
        <v>1882.1099999999944</v>
      </c>
    </row>
    <row r="4340" spans="2:5" x14ac:dyDescent="0.3">
      <c r="B4340">
        <v>16726</v>
      </c>
      <c r="C4340">
        <v>26</v>
      </c>
      <c r="D4340">
        <v>7</v>
      </c>
      <c r="E4340">
        <v>2088.4099999999912</v>
      </c>
    </row>
    <row r="4341" spans="2:5" x14ac:dyDescent="0.3">
      <c r="B4341">
        <v>16727</v>
      </c>
      <c r="C4341">
        <v>364</v>
      </c>
      <c r="D4341">
        <v>4</v>
      </c>
      <c r="E4341">
        <v>1437.4200000000026</v>
      </c>
    </row>
    <row r="4342" spans="2:5" x14ac:dyDescent="0.3">
      <c r="B4342">
        <v>16728</v>
      </c>
      <c r="C4342">
        <v>46</v>
      </c>
      <c r="D4342">
        <v>4</v>
      </c>
      <c r="E4342">
        <v>1054.6700000000039</v>
      </c>
    </row>
    <row r="4343" spans="2:5" x14ac:dyDescent="0.3">
      <c r="B4343">
        <v>16729</v>
      </c>
      <c r="C4343">
        <v>38</v>
      </c>
      <c r="D4343">
        <v>21</v>
      </c>
      <c r="E4343">
        <v>7239.9199999999455</v>
      </c>
    </row>
    <row r="4344" spans="2:5" x14ac:dyDescent="0.3">
      <c r="B4344">
        <v>16730</v>
      </c>
      <c r="C4344">
        <v>52</v>
      </c>
      <c r="D4344">
        <v>3</v>
      </c>
      <c r="E4344">
        <v>743.11000000000035</v>
      </c>
    </row>
    <row r="4345" spans="2:5" x14ac:dyDescent="0.3">
      <c r="B4345">
        <v>16731</v>
      </c>
      <c r="C4345">
        <v>648</v>
      </c>
      <c r="D4345">
        <v>1</v>
      </c>
      <c r="E4345">
        <v>174.05000000000013</v>
      </c>
    </row>
    <row r="4346" spans="2:5" x14ac:dyDescent="0.3">
      <c r="B4346">
        <v>16732</v>
      </c>
      <c r="C4346">
        <v>31</v>
      </c>
      <c r="D4346">
        <v>4</v>
      </c>
      <c r="E4346">
        <v>4387.6400000000122</v>
      </c>
    </row>
    <row r="4347" spans="2:5" x14ac:dyDescent="0.3">
      <c r="B4347">
        <v>16733</v>
      </c>
      <c r="C4347">
        <v>529</v>
      </c>
      <c r="D4347">
        <v>1</v>
      </c>
      <c r="E4347">
        <v>259.67999999999995</v>
      </c>
    </row>
    <row r="4348" spans="2:5" x14ac:dyDescent="0.3">
      <c r="B4348">
        <v>16734</v>
      </c>
      <c r="C4348">
        <v>52</v>
      </c>
      <c r="D4348">
        <v>3</v>
      </c>
      <c r="E4348">
        <v>650.51000000000113</v>
      </c>
    </row>
    <row r="4349" spans="2:5" x14ac:dyDescent="0.3">
      <c r="B4349">
        <v>16735</v>
      </c>
      <c r="C4349">
        <v>78</v>
      </c>
      <c r="D4349">
        <v>14</v>
      </c>
      <c r="E4349">
        <v>6270.5600000000395</v>
      </c>
    </row>
    <row r="4350" spans="2:5" x14ac:dyDescent="0.3">
      <c r="B4350">
        <v>16736</v>
      </c>
      <c r="C4350">
        <v>505</v>
      </c>
      <c r="D4350">
        <v>5</v>
      </c>
      <c r="E4350">
        <v>2956.5599999999981</v>
      </c>
    </row>
    <row r="4351" spans="2:5" x14ac:dyDescent="0.3">
      <c r="B4351">
        <v>16737</v>
      </c>
      <c r="C4351">
        <v>53</v>
      </c>
      <c r="D4351">
        <v>2</v>
      </c>
      <c r="E4351">
        <v>835.19999999999993</v>
      </c>
    </row>
    <row r="4352" spans="2:5" x14ac:dyDescent="0.3">
      <c r="B4352">
        <v>16738</v>
      </c>
      <c r="C4352">
        <v>297</v>
      </c>
      <c r="D4352">
        <v>1</v>
      </c>
      <c r="E4352">
        <v>3.75</v>
      </c>
    </row>
    <row r="4353" spans="2:5" x14ac:dyDescent="0.3">
      <c r="B4353">
        <v>16739</v>
      </c>
      <c r="C4353">
        <v>176</v>
      </c>
      <c r="D4353">
        <v>2</v>
      </c>
      <c r="E4353">
        <v>786.43000000000018</v>
      </c>
    </row>
    <row r="4354" spans="2:5" x14ac:dyDescent="0.3">
      <c r="B4354">
        <v>16740</v>
      </c>
      <c r="C4354">
        <v>395</v>
      </c>
      <c r="D4354">
        <v>1</v>
      </c>
      <c r="E4354">
        <v>236.81000000000017</v>
      </c>
    </row>
    <row r="4355" spans="2:5" x14ac:dyDescent="0.3">
      <c r="B4355">
        <v>16741</v>
      </c>
      <c r="C4355">
        <v>625</v>
      </c>
      <c r="D4355">
        <v>1</v>
      </c>
      <c r="E4355">
        <v>173.05999999999997</v>
      </c>
    </row>
    <row r="4356" spans="2:5" x14ac:dyDescent="0.3">
      <c r="B4356">
        <v>16742</v>
      </c>
      <c r="C4356">
        <v>46</v>
      </c>
      <c r="D4356">
        <v>14</v>
      </c>
      <c r="E4356">
        <v>2852.6099999999919</v>
      </c>
    </row>
    <row r="4357" spans="2:5" x14ac:dyDescent="0.3">
      <c r="B4357">
        <v>16743</v>
      </c>
      <c r="C4357">
        <v>29</v>
      </c>
      <c r="D4357">
        <v>14</v>
      </c>
      <c r="E4357">
        <v>4253.2600000000084</v>
      </c>
    </row>
    <row r="4358" spans="2:5" x14ac:dyDescent="0.3">
      <c r="B4358">
        <v>16744</v>
      </c>
      <c r="C4358">
        <v>11</v>
      </c>
      <c r="D4358">
        <v>7</v>
      </c>
      <c r="E4358">
        <v>1304.7600000000043</v>
      </c>
    </row>
    <row r="4359" spans="2:5" x14ac:dyDescent="0.3">
      <c r="B4359">
        <v>16745</v>
      </c>
      <c r="C4359">
        <v>86</v>
      </c>
      <c r="D4359">
        <v>17</v>
      </c>
      <c r="E4359">
        <v>7194.299999999992</v>
      </c>
    </row>
    <row r="4360" spans="2:5" x14ac:dyDescent="0.3">
      <c r="B4360">
        <v>16746</v>
      </c>
      <c r="C4360">
        <v>4</v>
      </c>
      <c r="D4360">
        <v>42</v>
      </c>
      <c r="E4360">
        <v>18066.400000000154</v>
      </c>
    </row>
    <row r="4361" spans="2:5" x14ac:dyDescent="0.3">
      <c r="B4361">
        <v>16747</v>
      </c>
      <c r="C4361">
        <v>37</v>
      </c>
      <c r="D4361">
        <v>2</v>
      </c>
      <c r="E4361">
        <v>836.0600000000004</v>
      </c>
    </row>
    <row r="4362" spans="2:5" x14ac:dyDescent="0.3">
      <c r="B4362">
        <v>16748</v>
      </c>
      <c r="C4362">
        <v>17</v>
      </c>
      <c r="D4362">
        <v>14</v>
      </c>
      <c r="E4362">
        <v>3637.329999999999</v>
      </c>
    </row>
    <row r="4363" spans="2:5" x14ac:dyDescent="0.3">
      <c r="B4363">
        <v>16749</v>
      </c>
      <c r="C4363">
        <v>591</v>
      </c>
      <c r="D4363">
        <v>2</v>
      </c>
      <c r="E4363">
        <v>4387.079999999999</v>
      </c>
    </row>
    <row r="4364" spans="2:5" x14ac:dyDescent="0.3">
      <c r="B4364">
        <v>16750</v>
      </c>
      <c r="C4364">
        <v>44</v>
      </c>
      <c r="D4364">
        <v>5</v>
      </c>
      <c r="E4364">
        <v>623.93000000000018</v>
      </c>
    </row>
    <row r="4365" spans="2:5" x14ac:dyDescent="0.3">
      <c r="B4365">
        <v>16751</v>
      </c>
      <c r="C4365">
        <v>30</v>
      </c>
      <c r="D4365">
        <v>1</v>
      </c>
      <c r="E4365">
        <v>1764.7200000000005</v>
      </c>
    </row>
    <row r="4366" spans="2:5" x14ac:dyDescent="0.3">
      <c r="B4366">
        <v>16752</v>
      </c>
      <c r="C4366">
        <v>372</v>
      </c>
      <c r="D4366">
        <v>1</v>
      </c>
      <c r="E4366">
        <v>415</v>
      </c>
    </row>
    <row r="4367" spans="2:5" x14ac:dyDescent="0.3">
      <c r="B4367">
        <v>16753</v>
      </c>
      <c r="C4367">
        <v>58</v>
      </c>
      <c r="D4367">
        <v>1</v>
      </c>
      <c r="E4367">
        <v>223.92000000000004</v>
      </c>
    </row>
    <row r="4368" spans="2:5" x14ac:dyDescent="0.3">
      <c r="B4368">
        <v>16754</v>
      </c>
      <c r="C4368">
        <v>372</v>
      </c>
      <c r="D4368">
        <v>29</v>
      </c>
      <c r="E4368">
        <v>67502.470000000016</v>
      </c>
    </row>
    <row r="4369" spans="2:5" x14ac:dyDescent="0.3">
      <c r="B4369">
        <v>16755</v>
      </c>
      <c r="C4369">
        <v>114</v>
      </c>
      <c r="D4369">
        <v>7</v>
      </c>
      <c r="E4369">
        <v>2900.579999999984</v>
      </c>
    </row>
    <row r="4370" spans="2:5" x14ac:dyDescent="0.3">
      <c r="B4370">
        <v>16756</v>
      </c>
      <c r="C4370">
        <v>214</v>
      </c>
      <c r="D4370">
        <v>7</v>
      </c>
      <c r="E4370">
        <v>1312.3699999999988</v>
      </c>
    </row>
    <row r="4371" spans="2:5" x14ac:dyDescent="0.3">
      <c r="B4371">
        <v>16757</v>
      </c>
      <c r="C4371">
        <v>318</v>
      </c>
      <c r="D4371">
        <v>2</v>
      </c>
      <c r="E4371">
        <v>270.48</v>
      </c>
    </row>
    <row r="4372" spans="2:5" x14ac:dyDescent="0.3">
      <c r="B4372">
        <v>16758</v>
      </c>
      <c r="C4372">
        <v>65</v>
      </c>
      <c r="D4372">
        <v>1</v>
      </c>
      <c r="E4372">
        <v>369.34000000000009</v>
      </c>
    </row>
    <row r="4373" spans="2:5" x14ac:dyDescent="0.3">
      <c r="B4373">
        <v>16759</v>
      </c>
      <c r="C4373">
        <v>7</v>
      </c>
      <c r="D4373">
        <v>3</v>
      </c>
      <c r="E4373">
        <v>789.79000000000019</v>
      </c>
    </row>
    <row r="4374" spans="2:5" x14ac:dyDescent="0.3">
      <c r="B4374">
        <v>16760</v>
      </c>
      <c r="C4374">
        <v>430</v>
      </c>
      <c r="D4374">
        <v>1</v>
      </c>
      <c r="E4374">
        <v>228.00000000000003</v>
      </c>
    </row>
    <row r="4375" spans="2:5" x14ac:dyDescent="0.3">
      <c r="B4375">
        <v>16761</v>
      </c>
      <c r="C4375">
        <v>96</v>
      </c>
      <c r="D4375">
        <v>1</v>
      </c>
      <c r="E4375">
        <v>316.61999999999995</v>
      </c>
    </row>
    <row r="4376" spans="2:5" x14ac:dyDescent="0.3">
      <c r="B4376">
        <v>16762</v>
      </c>
      <c r="C4376">
        <v>19</v>
      </c>
      <c r="D4376">
        <v>3</v>
      </c>
      <c r="E4376">
        <v>1501.3800000000017</v>
      </c>
    </row>
    <row r="4377" spans="2:5" x14ac:dyDescent="0.3">
      <c r="B4377">
        <v>16763</v>
      </c>
      <c r="C4377">
        <v>198</v>
      </c>
      <c r="D4377">
        <v>2</v>
      </c>
      <c r="E4377">
        <v>964.6999999999997</v>
      </c>
    </row>
    <row r="4378" spans="2:5" x14ac:dyDescent="0.3">
      <c r="B4378">
        <v>16764</v>
      </c>
      <c r="C4378">
        <v>3</v>
      </c>
      <c r="D4378">
        <v>13</v>
      </c>
      <c r="E4378">
        <v>2799.2500000000005</v>
      </c>
    </row>
    <row r="4379" spans="2:5" x14ac:dyDescent="0.3">
      <c r="B4379">
        <v>16765</v>
      </c>
      <c r="C4379">
        <v>294</v>
      </c>
      <c r="D4379">
        <v>2</v>
      </c>
      <c r="E4379">
        <v>454.75000000000006</v>
      </c>
    </row>
    <row r="4380" spans="2:5" x14ac:dyDescent="0.3">
      <c r="B4380">
        <v>16766</v>
      </c>
      <c r="C4380">
        <v>273</v>
      </c>
      <c r="D4380">
        <v>2</v>
      </c>
      <c r="E4380">
        <v>1145.5999999999992</v>
      </c>
    </row>
    <row r="4381" spans="2:5" x14ac:dyDescent="0.3">
      <c r="B4381">
        <v>16767</v>
      </c>
      <c r="C4381">
        <v>30</v>
      </c>
      <c r="D4381">
        <v>15</v>
      </c>
      <c r="E4381">
        <v>8073.7999999999893</v>
      </c>
    </row>
    <row r="4382" spans="2:5" x14ac:dyDescent="0.3">
      <c r="B4382">
        <v>16768</v>
      </c>
      <c r="C4382">
        <v>47</v>
      </c>
      <c r="D4382">
        <v>9</v>
      </c>
      <c r="E4382">
        <v>1708.1199999999967</v>
      </c>
    </row>
    <row r="4383" spans="2:5" x14ac:dyDescent="0.3">
      <c r="B4383">
        <v>16769</v>
      </c>
      <c r="C4383">
        <v>260</v>
      </c>
      <c r="D4383">
        <v>4</v>
      </c>
      <c r="E4383">
        <v>1141.7499999999998</v>
      </c>
    </row>
    <row r="4384" spans="2:5" x14ac:dyDescent="0.3">
      <c r="B4384">
        <v>16770</v>
      </c>
      <c r="C4384">
        <v>57</v>
      </c>
      <c r="D4384">
        <v>9</v>
      </c>
      <c r="E4384">
        <v>1932.130000000004</v>
      </c>
    </row>
    <row r="4385" spans="2:5" x14ac:dyDescent="0.3">
      <c r="B4385">
        <v>16771</v>
      </c>
      <c r="C4385">
        <v>33</v>
      </c>
      <c r="D4385">
        <v>10</v>
      </c>
      <c r="E4385">
        <v>3967.6000000000231</v>
      </c>
    </row>
    <row r="4386" spans="2:5" x14ac:dyDescent="0.3">
      <c r="B4386">
        <v>16772</v>
      </c>
      <c r="C4386">
        <v>423</v>
      </c>
      <c r="D4386">
        <v>3</v>
      </c>
      <c r="E4386">
        <v>3723.5499999999943</v>
      </c>
    </row>
    <row r="4387" spans="2:5" x14ac:dyDescent="0.3">
      <c r="B4387">
        <v>16773</v>
      </c>
      <c r="C4387">
        <v>57</v>
      </c>
      <c r="D4387">
        <v>3</v>
      </c>
      <c r="E4387">
        <v>421.24000000000052</v>
      </c>
    </row>
    <row r="4388" spans="2:5" x14ac:dyDescent="0.3">
      <c r="B4388">
        <v>16774</v>
      </c>
      <c r="C4388">
        <v>67</v>
      </c>
      <c r="D4388">
        <v>8</v>
      </c>
      <c r="E4388">
        <v>1594.4500000000032</v>
      </c>
    </row>
    <row r="4389" spans="2:5" x14ac:dyDescent="0.3">
      <c r="B4389">
        <v>16775</v>
      </c>
      <c r="C4389">
        <v>10</v>
      </c>
      <c r="D4389">
        <v>16</v>
      </c>
      <c r="E4389">
        <v>3056.8900000000071</v>
      </c>
    </row>
    <row r="4390" spans="2:5" x14ac:dyDescent="0.3">
      <c r="B4390">
        <v>16776</v>
      </c>
      <c r="C4390">
        <v>60</v>
      </c>
      <c r="D4390">
        <v>2</v>
      </c>
      <c r="E4390">
        <v>619.85000000000059</v>
      </c>
    </row>
    <row r="4391" spans="2:5" x14ac:dyDescent="0.3">
      <c r="B4391">
        <v>16777</v>
      </c>
      <c r="C4391">
        <v>80</v>
      </c>
      <c r="D4391">
        <v>5</v>
      </c>
      <c r="E4391">
        <v>1307.7600000000011</v>
      </c>
    </row>
    <row r="4392" spans="2:5" x14ac:dyDescent="0.3">
      <c r="B4392">
        <v>16778</v>
      </c>
      <c r="C4392">
        <v>74</v>
      </c>
      <c r="D4392">
        <v>2</v>
      </c>
      <c r="E4392">
        <v>245.94000000000003</v>
      </c>
    </row>
    <row r="4393" spans="2:5" x14ac:dyDescent="0.3">
      <c r="B4393">
        <v>16779</v>
      </c>
      <c r="C4393">
        <v>2</v>
      </c>
      <c r="D4393">
        <v>53</v>
      </c>
      <c r="E4393">
        <v>33268.239999999372</v>
      </c>
    </row>
    <row r="4394" spans="2:5" x14ac:dyDescent="0.3">
      <c r="B4394">
        <v>16780</v>
      </c>
      <c r="C4394">
        <v>100</v>
      </c>
      <c r="D4394">
        <v>3</v>
      </c>
      <c r="E4394">
        <v>605.55000000000098</v>
      </c>
    </row>
    <row r="4395" spans="2:5" x14ac:dyDescent="0.3">
      <c r="B4395">
        <v>16781</v>
      </c>
      <c r="C4395">
        <v>372</v>
      </c>
      <c r="D4395">
        <v>2</v>
      </c>
      <c r="E4395">
        <v>934.25</v>
      </c>
    </row>
    <row r="4396" spans="2:5" x14ac:dyDescent="0.3">
      <c r="B4396">
        <v>16782</v>
      </c>
      <c r="C4396">
        <v>10</v>
      </c>
      <c r="D4396">
        <v>38</v>
      </c>
      <c r="E4396">
        <v>10438.410000000125</v>
      </c>
    </row>
    <row r="4397" spans="2:5" x14ac:dyDescent="0.3">
      <c r="B4397">
        <v>16783</v>
      </c>
      <c r="C4397">
        <v>436</v>
      </c>
      <c r="D4397">
        <v>1</v>
      </c>
      <c r="E4397">
        <v>391.95000000000016</v>
      </c>
    </row>
    <row r="4398" spans="2:5" x14ac:dyDescent="0.3">
      <c r="B4398">
        <v>16784</v>
      </c>
      <c r="C4398">
        <v>19</v>
      </c>
      <c r="D4398">
        <v>5</v>
      </c>
      <c r="E4398">
        <v>896.52999999999906</v>
      </c>
    </row>
    <row r="4399" spans="2:5" x14ac:dyDescent="0.3">
      <c r="B4399">
        <v>16785</v>
      </c>
      <c r="C4399">
        <v>409</v>
      </c>
      <c r="D4399">
        <v>1</v>
      </c>
      <c r="E4399">
        <v>533.78000000000009</v>
      </c>
    </row>
    <row r="4400" spans="2:5" x14ac:dyDescent="0.3">
      <c r="B4400">
        <v>16786</v>
      </c>
      <c r="C4400">
        <v>393</v>
      </c>
      <c r="D4400">
        <v>1</v>
      </c>
      <c r="E4400">
        <v>51.839999999999996</v>
      </c>
    </row>
    <row r="4401" spans="2:5" x14ac:dyDescent="0.3">
      <c r="B4401">
        <v>16787</v>
      </c>
      <c r="C4401">
        <v>397</v>
      </c>
      <c r="D4401">
        <v>4</v>
      </c>
      <c r="E4401">
        <v>1035.4299999999969</v>
      </c>
    </row>
    <row r="4402" spans="2:5" x14ac:dyDescent="0.3">
      <c r="B4402">
        <v>16788</v>
      </c>
      <c r="C4402">
        <v>123</v>
      </c>
      <c r="D4402">
        <v>5</v>
      </c>
      <c r="E4402">
        <v>1950.300000000017</v>
      </c>
    </row>
    <row r="4403" spans="2:5" x14ac:dyDescent="0.3">
      <c r="B4403">
        <v>16789</v>
      </c>
      <c r="C4403">
        <v>8</v>
      </c>
      <c r="D4403">
        <v>1</v>
      </c>
      <c r="E4403">
        <v>80.8</v>
      </c>
    </row>
    <row r="4404" spans="2:5" x14ac:dyDescent="0.3">
      <c r="B4404">
        <v>16790</v>
      </c>
      <c r="C4404">
        <v>3</v>
      </c>
      <c r="D4404">
        <v>6</v>
      </c>
      <c r="E4404">
        <v>1545.6199999999978</v>
      </c>
    </row>
    <row r="4405" spans="2:5" x14ac:dyDescent="0.3">
      <c r="B4405">
        <v>16791</v>
      </c>
      <c r="C4405">
        <v>29</v>
      </c>
      <c r="D4405">
        <v>15</v>
      </c>
      <c r="E4405">
        <v>4038.6899999999773</v>
      </c>
    </row>
    <row r="4406" spans="2:5" x14ac:dyDescent="0.3">
      <c r="B4406">
        <v>16792</v>
      </c>
      <c r="C4406">
        <v>282</v>
      </c>
      <c r="D4406">
        <v>5</v>
      </c>
      <c r="E4406">
        <v>623.45999999999947</v>
      </c>
    </row>
    <row r="4407" spans="2:5" x14ac:dyDescent="0.3">
      <c r="B4407">
        <v>16793</v>
      </c>
      <c r="C4407">
        <v>57</v>
      </c>
      <c r="D4407">
        <v>1</v>
      </c>
      <c r="E4407">
        <v>243.84000000000006</v>
      </c>
    </row>
    <row r="4408" spans="2:5" x14ac:dyDescent="0.3">
      <c r="B4408">
        <v>16794</v>
      </c>
      <c r="C4408">
        <v>1</v>
      </c>
      <c r="D4408">
        <v>15</v>
      </c>
      <c r="E4408">
        <v>2090.9100000000067</v>
      </c>
    </row>
    <row r="4409" spans="2:5" x14ac:dyDescent="0.3">
      <c r="B4409">
        <v>16795</v>
      </c>
      <c r="C4409">
        <v>365</v>
      </c>
      <c r="D4409">
        <v>3</v>
      </c>
      <c r="E4409">
        <v>2492.3900000000081</v>
      </c>
    </row>
    <row r="4410" spans="2:5" x14ac:dyDescent="0.3">
      <c r="B4410">
        <v>16796</v>
      </c>
      <c r="C4410">
        <v>89</v>
      </c>
      <c r="D4410">
        <v>1</v>
      </c>
      <c r="E4410">
        <v>305.61999999999995</v>
      </c>
    </row>
    <row r="4411" spans="2:5" x14ac:dyDescent="0.3">
      <c r="B4411">
        <v>16797</v>
      </c>
      <c r="C4411">
        <v>393</v>
      </c>
      <c r="D4411">
        <v>5</v>
      </c>
      <c r="E4411">
        <v>1827.7700000000104</v>
      </c>
    </row>
    <row r="4412" spans="2:5" x14ac:dyDescent="0.3">
      <c r="B4412">
        <v>16798</v>
      </c>
      <c r="C4412">
        <v>554</v>
      </c>
      <c r="D4412">
        <v>3</v>
      </c>
      <c r="E4412">
        <v>848.71000000000174</v>
      </c>
    </row>
    <row r="4413" spans="2:5" x14ac:dyDescent="0.3">
      <c r="B4413">
        <v>16799</v>
      </c>
      <c r="C4413">
        <v>432</v>
      </c>
      <c r="D4413">
        <v>2</v>
      </c>
      <c r="E4413">
        <v>495.98000000000093</v>
      </c>
    </row>
    <row r="4414" spans="2:5" x14ac:dyDescent="0.3">
      <c r="B4414">
        <v>16800</v>
      </c>
      <c r="C4414">
        <v>11</v>
      </c>
      <c r="D4414">
        <v>1</v>
      </c>
      <c r="E4414">
        <v>1201.4899999999984</v>
      </c>
    </row>
    <row r="4415" spans="2:5" x14ac:dyDescent="0.3">
      <c r="B4415">
        <v>16801</v>
      </c>
      <c r="C4415">
        <v>163</v>
      </c>
      <c r="D4415">
        <v>4</v>
      </c>
      <c r="E4415">
        <v>1619.7299999999968</v>
      </c>
    </row>
    <row r="4416" spans="2:5" x14ac:dyDescent="0.3">
      <c r="B4416">
        <v>16802</v>
      </c>
      <c r="C4416">
        <v>679</v>
      </c>
      <c r="D4416">
        <v>2</v>
      </c>
      <c r="E4416">
        <v>582.61000000000035</v>
      </c>
    </row>
    <row r="4417" spans="2:5" x14ac:dyDescent="0.3">
      <c r="B4417">
        <v>16803</v>
      </c>
      <c r="C4417">
        <v>65</v>
      </c>
      <c r="D4417">
        <v>1</v>
      </c>
      <c r="E4417">
        <v>332.30000000000013</v>
      </c>
    </row>
    <row r="4418" spans="2:5" x14ac:dyDescent="0.3">
      <c r="B4418">
        <v>16804</v>
      </c>
      <c r="C4418">
        <v>23</v>
      </c>
      <c r="D4418">
        <v>3</v>
      </c>
      <c r="E4418">
        <v>536.99000000000069</v>
      </c>
    </row>
    <row r="4419" spans="2:5" x14ac:dyDescent="0.3">
      <c r="B4419">
        <v>16805</v>
      </c>
      <c r="C4419">
        <v>173</v>
      </c>
      <c r="D4419">
        <v>5</v>
      </c>
      <c r="E4419">
        <v>1097.2399999999959</v>
      </c>
    </row>
    <row r="4420" spans="2:5" x14ac:dyDescent="0.3">
      <c r="B4420">
        <v>16806</v>
      </c>
      <c r="C4420">
        <v>103</v>
      </c>
      <c r="D4420">
        <v>4</v>
      </c>
      <c r="E4420">
        <v>801.4899999999999</v>
      </c>
    </row>
    <row r="4421" spans="2:5" x14ac:dyDescent="0.3">
      <c r="B4421">
        <v>16807</v>
      </c>
      <c r="C4421">
        <v>142</v>
      </c>
      <c r="D4421">
        <v>6</v>
      </c>
      <c r="E4421">
        <v>2123.8800000000033</v>
      </c>
    </row>
    <row r="4422" spans="2:5" x14ac:dyDescent="0.3">
      <c r="B4422">
        <v>16808</v>
      </c>
      <c r="C4422">
        <v>99</v>
      </c>
      <c r="D4422">
        <v>2</v>
      </c>
      <c r="E4422">
        <v>288.42</v>
      </c>
    </row>
    <row r="4423" spans="2:5" x14ac:dyDescent="0.3">
      <c r="B4423">
        <v>16809</v>
      </c>
      <c r="C4423">
        <v>23</v>
      </c>
      <c r="D4423">
        <v>9</v>
      </c>
      <c r="E4423">
        <v>1727.4299999999964</v>
      </c>
    </row>
    <row r="4424" spans="2:5" x14ac:dyDescent="0.3">
      <c r="B4424">
        <v>16810</v>
      </c>
      <c r="C4424">
        <v>192</v>
      </c>
      <c r="D4424">
        <v>2</v>
      </c>
      <c r="E4424">
        <v>842.04</v>
      </c>
    </row>
    <row r="4425" spans="2:5" x14ac:dyDescent="0.3">
      <c r="B4425">
        <v>16811</v>
      </c>
      <c r="C4425">
        <v>4</v>
      </c>
      <c r="D4425">
        <v>2</v>
      </c>
      <c r="E4425">
        <v>547.06999999999982</v>
      </c>
    </row>
    <row r="4426" spans="2:5" x14ac:dyDescent="0.3">
      <c r="B4426">
        <v>16812</v>
      </c>
      <c r="C4426">
        <v>360</v>
      </c>
      <c r="D4426">
        <v>4</v>
      </c>
      <c r="E4426">
        <v>2391.9999999999995</v>
      </c>
    </row>
    <row r="4427" spans="2:5" x14ac:dyDescent="0.3">
      <c r="B4427">
        <v>16813</v>
      </c>
      <c r="C4427">
        <v>8</v>
      </c>
      <c r="D4427">
        <v>10</v>
      </c>
      <c r="E4427">
        <v>1692.9799999999891</v>
      </c>
    </row>
    <row r="4428" spans="2:5" x14ac:dyDescent="0.3">
      <c r="B4428">
        <v>16814</v>
      </c>
      <c r="C4428">
        <v>14</v>
      </c>
      <c r="D4428">
        <v>36</v>
      </c>
      <c r="E4428">
        <v>12499.710000000126</v>
      </c>
    </row>
    <row r="4429" spans="2:5" x14ac:dyDescent="0.3">
      <c r="B4429">
        <v>16815</v>
      </c>
      <c r="C4429">
        <v>453</v>
      </c>
      <c r="D4429">
        <v>2</v>
      </c>
      <c r="E4429">
        <v>410.97000000000043</v>
      </c>
    </row>
    <row r="4430" spans="2:5" x14ac:dyDescent="0.3">
      <c r="B4430">
        <v>16816</v>
      </c>
      <c r="C4430">
        <v>103</v>
      </c>
      <c r="D4430">
        <v>4</v>
      </c>
      <c r="E4430">
        <v>417.06</v>
      </c>
    </row>
    <row r="4431" spans="2:5" x14ac:dyDescent="0.3">
      <c r="B4431">
        <v>16817</v>
      </c>
      <c r="C4431">
        <v>2</v>
      </c>
      <c r="D4431">
        <v>13</v>
      </c>
      <c r="E4431">
        <v>2804.9000000000065</v>
      </c>
    </row>
    <row r="4432" spans="2:5" x14ac:dyDescent="0.3">
      <c r="B4432">
        <v>16818</v>
      </c>
      <c r="C4432">
        <v>10</v>
      </c>
      <c r="D4432">
        <v>11</v>
      </c>
      <c r="E4432">
        <v>3349.5699999999965</v>
      </c>
    </row>
    <row r="4433" spans="2:5" x14ac:dyDescent="0.3">
      <c r="B4433">
        <v>16819</v>
      </c>
      <c r="C4433">
        <v>465</v>
      </c>
      <c r="D4433">
        <v>2</v>
      </c>
      <c r="E4433">
        <v>182.59</v>
      </c>
    </row>
    <row r="4434" spans="2:5" x14ac:dyDescent="0.3">
      <c r="B4434">
        <v>16820</v>
      </c>
      <c r="C4434">
        <v>95</v>
      </c>
      <c r="D4434">
        <v>1</v>
      </c>
      <c r="E4434">
        <v>497.61000000000018</v>
      </c>
    </row>
    <row r="4435" spans="2:5" x14ac:dyDescent="0.3">
      <c r="B4435">
        <v>16821</v>
      </c>
      <c r="C4435">
        <v>381</v>
      </c>
      <c r="D4435">
        <v>1</v>
      </c>
      <c r="E4435">
        <v>113.35000000000001</v>
      </c>
    </row>
    <row r="4436" spans="2:5" x14ac:dyDescent="0.3">
      <c r="B4436">
        <v>16822</v>
      </c>
      <c r="C4436">
        <v>686</v>
      </c>
      <c r="D4436">
        <v>1</v>
      </c>
      <c r="E4436">
        <v>181.39000000000007</v>
      </c>
    </row>
    <row r="4437" spans="2:5" x14ac:dyDescent="0.3">
      <c r="B4437">
        <v>16823</v>
      </c>
      <c r="C4437">
        <v>227</v>
      </c>
      <c r="D4437">
        <v>7</v>
      </c>
      <c r="E4437">
        <v>2260.0900000000065</v>
      </c>
    </row>
    <row r="4438" spans="2:5" x14ac:dyDescent="0.3">
      <c r="B4438">
        <v>16824</v>
      </c>
      <c r="C4438">
        <v>15</v>
      </c>
      <c r="D4438">
        <v>3</v>
      </c>
      <c r="E4438">
        <v>686.24000000000058</v>
      </c>
    </row>
    <row r="4439" spans="2:5" x14ac:dyDescent="0.3">
      <c r="B4439">
        <v>16825</v>
      </c>
      <c r="C4439">
        <v>38</v>
      </c>
      <c r="D4439">
        <v>5</v>
      </c>
      <c r="E4439">
        <v>1826.8899999999996</v>
      </c>
    </row>
    <row r="4440" spans="2:5" x14ac:dyDescent="0.3">
      <c r="B4440">
        <v>16826</v>
      </c>
      <c r="C4440">
        <v>51</v>
      </c>
      <c r="D4440">
        <v>1</v>
      </c>
      <c r="E4440">
        <v>341.70000000000005</v>
      </c>
    </row>
    <row r="4441" spans="2:5" x14ac:dyDescent="0.3">
      <c r="B4441">
        <v>16827</v>
      </c>
      <c r="C4441">
        <v>393</v>
      </c>
      <c r="D4441">
        <v>5</v>
      </c>
      <c r="E4441">
        <v>392.13000000000005</v>
      </c>
    </row>
    <row r="4442" spans="2:5" x14ac:dyDescent="0.3">
      <c r="B4442">
        <v>16828</v>
      </c>
      <c r="C4442">
        <v>93</v>
      </c>
      <c r="D4442">
        <v>2</v>
      </c>
      <c r="E4442">
        <v>128.5</v>
      </c>
    </row>
    <row r="4443" spans="2:5" x14ac:dyDescent="0.3">
      <c r="B4443">
        <v>16829</v>
      </c>
      <c r="C4443">
        <v>156</v>
      </c>
      <c r="D4443">
        <v>2</v>
      </c>
      <c r="E4443">
        <v>513.31999999999982</v>
      </c>
    </row>
    <row r="4444" spans="2:5" x14ac:dyDescent="0.3">
      <c r="B4444">
        <v>16830</v>
      </c>
      <c r="C4444">
        <v>38</v>
      </c>
      <c r="D4444">
        <v>4</v>
      </c>
      <c r="E4444">
        <v>1207.5000000000002</v>
      </c>
    </row>
    <row r="4445" spans="2:5" x14ac:dyDescent="0.3">
      <c r="B4445">
        <v>16831</v>
      </c>
      <c r="C4445">
        <v>564</v>
      </c>
      <c r="D4445">
        <v>1</v>
      </c>
      <c r="E4445">
        <v>91.799999999999969</v>
      </c>
    </row>
    <row r="4446" spans="2:5" x14ac:dyDescent="0.3">
      <c r="B4446">
        <v>16832</v>
      </c>
      <c r="C4446">
        <v>184</v>
      </c>
      <c r="D4446">
        <v>5</v>
      </c>
      <c r="E4446">
        <v>417.6099999999999</v>
      </c>
    </row>
    <row r="4447" spans="2:5" x14ac:dyDescent="0.3">
      <c r="B4447">
        <v>16833</v>
      </c>
      <c r="C4447">
        <v>1</v>
      </c>
      <c r="D4447">
        <v>6</v>
      </c>
      <c r="E4447">
        <v>2409.0400000000013</v>
      </c>
    </row>
    <row r="4448" spans="2:5" x14ac:dyDescent="0.3">
      <c r="B4448">
        <v>16834</v>
      </c>
      <c r="C4448">
        <v>227</v>
      </c>
      <c r="D4448">
        <v>2</v>
      </c>
      <c r="E4448">
        <v>898.9599999999997</v>
      </c>
    </row>
    <row r="4449" spans="2:5" x14ac:dyDescent="0.3">
      <c r="B4449">
        <v>16835</v>
      </c>
      <c r="C4449">
        <v>128</v>
      </c>
      <c r="D4449">
        <v>6</v>
      </c>
      <c r="E4449">
        <v>1538.4100000000008</v>
      </c>
    </row>
    <row r="4450" spans="2:5" x14ac:dyDescent="0.3">
      <c r="B4450">
        <v>16836</v>
      </c>
      <c r="C4450">
        <v>39</v>
      </c>
      <c r="D4450">
        <v>4</v>
      </c>
      <c r="E4450">
        <v>782.36999999999966</v>
      </c>
    </row>
    <row r="4451" spans="2:5" x14ac:dyDescent="0.3">
      <c r="B4451">
        <v>16837</v>
      </c>
      <c r="C4451">
        <v>31</v>
      </c>
      <c r="D4451">
        <v>11</v>
      </c>
      <c r="E4451">
        <v>3170.9799999999923</v>
      </c>
    </row>
    <row r="4452" spans="2:5" x14ac:dyDescent="0.3">
      <c r="B4452">
        <v>16838</v>
      </c>
      <c r="C4452">
        <v>197</v>
      </c>
      <c r="D4452">
        <v>4</v>
      </c>
      <c r="E4452">
        <v>1159.6100000000004</v>
      </c>
    </row>
    <row r="4453" spans="2:5" x14ac:dyDescent="0.3">
      <c r="B4453">
        <v>16839</v>
      </c>
      <c r="C4453">
        <v>8</v>
      </c>
      <c r="D4453">
        <v>44</v>
      </c>
      <c r="E4453">
        <v>22310.490000000162</v>
      </c>
    </row>
    <row r="4454" spans="2:5" x14ac:dyDescent="0.3">
      <c r="B4454">
        <v>16840</v>
      </c>
      <c r="C4454">
        <v>603</v>
      </c>
      <c r="D4454">
        <v>2</v>
      </c>
      <c r="E4454">
        <v>139.85000000000002</v>
      </c>
    </row>
    <row r="4455" spans="2:5" x14ac:dyDescent="0.3">
      <c r="B4455">
        <v>16841</v>
      </c>
      <c r="C4455">
        <v>36</v>
      </c>
      <c r="D4455">
        <v>12</v>
      </c>
      <c r="E4455">
        <v>4006.0600000000213</v>
      </c>
    </row>
    <row r="4456" spans="2:5" x14ac:dyDescent="0.3">
      <c r="B4456">
        <v>16842</v>
      </c>
      <c r="C4456">
        <v>100</v>
      </c>
      <c r="D4456">
        <v>3</v>
      </c>
      <c r="E4456">
        <v>1264.1900000000012</v>
      </c>
    </row>
    <row r="4457" spans="2:5" x14ac:dyDescent="0.3">
      <c r="B4457">
        <v>16843</v>
      </c>
      <c r="C4457">
        <v>42</v>
      </c>
      <c r="D4457">
        <v>35</v>
      </c>
      <c r="E4457">
        <v>19571.429999999837</v>
      </c>
    </row>
    <row r="4458" spans="2:5" x14ac:dyDescent="0.3">
      <c r="B4458">
        <v>16844</v>
      </c>
      <c r="C4458">
        <v>562</v>
      </c>
      <c r="D4458">
        <v>2</v>
      </c>
      <c r="E4458">
        <v>614.34</v>
      </c>
    </row>
    <row r="4459" spans="2:5" x14ac:dyDescent="0.3">
      <c r="B4459">
        <v>16845</v>
      </c>
      <c r="C4459">
        <v>618</v>
      </c>
      <c r="D4459">
        <v>1</v>
      </c>
      <c r="E4459">
        <v>253.88000000000005</v>
      </c>
    </row>
    <row r="4460" spans="2:5" x14ac:dyDescent="0.3">
      <c r="B4460">
        <v>16846</v>
      </c>
      <c r="C4460">
        <v>50</v>
      </c>
      <c r="D4460">
        <v>3</v>
      </c>
      <c r="E4460">
        <v>842.41000000000054</v>
      </c>
    </row>
    <row r="4461" spans="2:5" x14ac:dyDescent="0.3">
      <c r="B4461">
        <v>16847</v>
      </c>
      <c r="C4461">
        <v>43</v>
      </c>
      <c r="D4461">
        <v>2</v>
      </c>
      <c r="E4461">
        <v>614.88999999999976</v>
      </c>
    </row>
    <row r="4462" spans="2:5" x14ac:dyDescent="0.3">
      <c r="B4462">
        <v>16848</v>
      </c>
      <c r="C4462">
        <v>52</v>
      </c>
      <c r="D4462">
        <v>4</v>
      </c>
      <c r="E4462">
        <v>1411.6199999999985</v>
      </c>
    </row>
    <row r="4463" spans="2:5" x14ac:dyDescent="0.3">
      <c r="B4463">
        <v>16849</v>
      </c>
      <c r="C4463">
        <v>186</v>
      </c>
      <c r="D4463">
        <v>1</v>
      </c>
      <c r="E4463">
        <v>124.56999999999996</v>
      </c>
    </row>
    <row r="4464" spans="2:5" x14ac:dyDescent="0.3">
      <c r="B4464">
        <v>16850</v>
      </c>
      <c r="C4464">
        <v>333</v>
      </c>
      <c r="D4464">
        <v>1</v>
      </c>
      <c r="E4464">
        <v>332.40999999999997</v>
      </c>
    </row>
    <row r="4465" spans="2:5" x14ac:dyDescent="0.3">
      <c r="B4465">
        <v>16851</v>
      </c>
      <c r="C4465">
        <v>4</v>
      </c>
      <c r="D4465">
        <v>3</v>
      </c>
      <c r="E4465">
        <v>342.44999999999987</v>
      </c>
    </row>
    <row r="4466" spans="2:5" x14ac:dyDescent="0.3">
      <c r="B4466">
        <v>16852</v>
      </c>
      <c r="C4466">
        <v>10</v>
      </c>
      <c r="D4466">
        <v>2</v>
      </c>
      <c r="E4466">
        <v>144.91</v>
      </c>
    </row>
    <row r="4467" spans="2:5" x14ac:dyDescent="0.3">
      <c r="B4467">
        <v>16854</v>
      </c>
      <c r="C4467">
        <v>417</v>
      </c>
      <c r="D4467">
        <v>2</v>
      </c>
      <c r="E4467">
        <v>1408.9600000000021</v>
      </c>
    </row>
    <row r="4468" spans="2:5" x14ac:dyDescent="0.3">
      <c r="B4468">
        <v>16855</v>
      </c>
      <c r="C4468">
        <v>23</v>
      </c>
      <c r="D4468">
        <v>2</v>
      </c>
      <c r="E4468">
        <v>328.39999999999992</v>
      </c>
    </row>
    <row r="4469" spans="2:5" x14ac:dyDescent="0.3">
      <c r="B4469">
        <v>16856</v>
      </c>
      <c r="C4469">
        <v>14</v>
      </c>
      <c r="D4469">
        <v>3</v>
      </c>
      <c r="E4469">
        <v>358.4899999999999</v>
      </c>
    </row>
    <row r="4470" spans="2:5" x14ac:dyDescent="0.3">
      <c r="B4470">
        <v>16857</v>
      </c>
      <c r="C4470">
        <v>442</v>
      </c>
      <c r="D4470">
        <v>1</v>
      </c>
      <c r="E4470">
        <v>352.8</v>
      </c>
    </row>
    <row r="4471" spans="2:5" x14ac:dyDescent="0.3">
      <c r="B4471">
        <v>16858</v>
      </c>
      <c r="C4471">
        <v>368</v>
      </c>
      <c r="D4471">
        <v>10</v>
      </c>
      <c r="E4471">
        <v>4668.2799999999916</v>
      </c>
    </row>
    <row r="4472" spans="2:5" x14ac:dyDescent="0.3">
      <c r="B4472">
        <v>16859</v>
      </c>
      <c r="C4472">
        <v>144</v>
      </c>
      <c r="D4472">
        <v>7</v>
      </c>
      <c r="E4472">
        <v>1932.410000000003</v>
      </c>
    </row>
    <row r="4473" spans="2:5" x14ac:dyDescent="0.3">
      <c r="B4473">
        <v>16860</v>
      </c>
      <c r="C4473">
        <v>452</v>
      </c>
      <c r="D4473">
        <v>3</v>
      </c>
      <c r="E4473">
        <v>1610.6200000000008</v>
      </c>
    </row>
    <row r="4474" spans="2:5" x14ac:dyDescent="0.3">
      <c r="B4474">
        <v>16861</v>
      </c>
      <c r="C4474">
        <v>59</v>
      </c>
      <c r="D4474">
        <v>5</v>
      </c>
      <c r="E4474">
        <v>946.58999999999924</v>
      </c>
    </row>
    <row r="4475" spans="2:5" x14ac:dyDescent="0.3">
      <c r="B4475">
        <v>16862</v>
      </c>
      <c r="C4475">
        <v>547</v>
      </c>
      <c r="D4475">
        <v>4</v>
      </c>
      <c r="E4475">
        <v>662.3300000000005</v>
      </c>
    </row>
    <row r="4476" spans="2:5" x14ac:dyDescent="0.3">
      <c r="B4476">
        <v>16863</v>
      </c>
      <c r="C4476">
        <v>31</v>
      </c>
      <c r="D4476">
        <v>3</v>
      </c>
      <c r="E4476">
        <v>998.51999999999884</v>
      </c>
    </row>
    <row r="4477" spans="2:5" x14ac:dyDescent="0.3">
      <c r="B4477">
        <v>16864</v>
      </c>
      <c r="C4477">
        <v>434</v>
      </c>
      <c r="D4477">
        <v>2</v>
      </c>
      <c r="E4477">
        <v>409.24999999999994</v>
      </c>
    </row>
    <row r="4478" spans="2:5" x14ac:dyDescent="0.3">
      <c r="B4478">
        <v>16865</v>
      </c>
      <c r="C4478">
        <v>401</v>
      </c>
      <c r="D4478">
        <v>1</v>
      </c>
      <c r="E4478">
        <v>130.95000000000002</v>
      </c>
    </row>
    <row r="4479" spans="2:5" x14ac:dyDescent="0.3">
      <c r="B4479">
        <v>16866</v>
      </c>
      <c r="C4479">
        <v>140</v>
      </c>
      <c r="D4479">
        <v>3</v>
      </c>
      <c r="E4479">
        <v>207.74000000000004</v>
      </c>
    </row>
    <row r="4480" spans="2:5" x14ac:dyDescent="0.3">
      <c r="B4480">
        <v>16867</v>
      </c>
      <c r="C4480">
        <v>689</v>
      </c>
      <c r="D4480">
        <v>1</v>
      </c>
      <c r="E4480">
        <v>76.740000000000009</v>
      </c>
    </row>
    <row r="4481" spans="2:5" x14ac:dyDescent="0.3">
      <c r="B4481">
        <v>16868</v>
      </c>
      <c r="C4481">
        <v>394</v>
      </c>
      <c r="D4481">
        <v>3</v>
      </c>
      <c r="E4481">
        <v>393.38999999999953</v>
      </c>
    </row>
    <row r="4482" spans="2:5" x14ac:dyDescent="0.3">
      <c r="B4482">
        <v>16869</v>
      </c>
      <c r="C4482">
        <v>22</v>
      </c>
      <c r="D4482">
        <v>4</v>
      </c>
      <c r="E4482">
        <v>825.41999999999848</v>
      </c>
    </row>
    <row r="4483" spans="2:5" x14ac:dyDescent="0.3">
      <c r="B4483">
        <v>16870</v>
      </c>
      <c r="C4483">
        <v>469</v>
      </c>
      <c r="D4483">
        <v>1</v>
      </c>
      <c r="E4483">
        <v>450.15999999999997</v>
      </c>
    </row>
    <row r="4484" spans="2:5" x14ac:dyDescent="0.3">
      <c r="B4484">
        <v>16871</v>
      </c>
      <c r="C4484">
        <v>22</v>
      </c>
      <c r="D4484">
        <v>6</v>
      </c>
      <c r="E4484">
        <v>2812.3400000000061</v>
      </c>
    </row>
    <row r="4485" spans="2:5" x14ac:dyDescent="0.3">
      <c r="B4485">
        <v>16872</v>
      </c>
      <c r="C4485">
        <v>77</v>
      </c>
      <c r="D4485">
        <v>6</v>
      </c>
      <c r="E4485">
        <v>1213.1300000000006</v>
      </c>
    </row>
    <row r="4486" spans="2:5" x14ac:dyDescent="0.3">
      <c r="B4486">
        <v>16873</v>
      </c>
      <c r="C4486">
        <v>4</v>
      </c>
      <c r="D4486">
        <v>12</v>
      </c>
      <c r="E4486">
        <v>14617.389999999876</v>
      </c>
    </row>
    <row r="4487" spans="2:5" x14ac:dyDescent="0.3">
      <c r="B4487">
        <v>16874</v>
      </c>
      <c r="C4487">
        <v>379</v>
      </c>
      <c r="D4487">
        <v>1</v>
      </c>
      <c r="E4487">
        <v>217.73999999999987</v>
      </c>
    </row>
    <row r="4488" spans="2:5" x14ac:dyDescent="0.3">
      <c r="B4488">
        <v>16875</v>
      </c>
      <c r="C4488">
        <v>67</v>
      </c>
      <c r="D4488">
        <v>11</v>
      </c>
      <c r="E4488">
        <v>4234.5300000000207</v>
      </c>
    </row>
    <row r="4489" spans="2:5" x14ac:dyDescent="0.3">
      <c r="B4489">
        <v>16876</v>
      </c>
      <c r="C4489">
        <v>403</v>
      </c>
      <c r="D4489">
        <v>1</v>
      </c>
      <c r="E4489">
        <v>136.0100000000001</v>
      </c>
    </row>
    <row r="4490" spans="2:5" x14ac:dyDescent="0.3">
      <c r="B4490">
        <v>16877</v>
      </c>
      <c r="C4490">
        <v>12</v>
      </c>
      <c r="D4490">
        <v>6</v>
      </c>
      <c r="E4490">
        <v>853.72000000000082</v>
      </c>
    </row>
    <row r="4491" spans="2:5" x14ac:dyDescent="0.3">
      <c r="B4491">
        <v>16878</v>
      </c>
      <c r="C4491">
        <v>84</v>
      </c>
      <c r="D4491">
        <v>1</v>
      </c>
      <c r="E4491">
        <v>13.300000000000002</v>
      </c>
    </row>
    <row r="4492" spans="2:5" x14ac:dyDescent="0.3">
      <c r="B4492">
        <v>16880</v>
      </c>
      <c r="C4492">
        <v>30</v>
      </c>
      <c r="D4492">
        <v>8</v>
      </c>
      <c r="E4492">
        <v>1840.8599999999917</v>
      </c>
    </row>
    <row r="4493" spans="2:5" x14ac:dyDescent="0.3">
      <c r="B4493">
        <v>16881</v>
      </c>
      <c r="C4493">
        <v>66</v>
      </c>
      <c r="D4493">
        <v>1</v>
      </c>
      <c r="E4493">
        <v>432</v>
      </c>
    </row>
    <row r="4494" spans="2:5" x14ac:dyDescent="0.3">
      <c r="B4494">
        <v>16882</v>
      </c>
      <c r="C4494">
        <v>66</v>
      </c>
      <c r="D4494">
        <v>3</v>
      </c>
      <c r="E4494">
        <v>705.11999999999921</v>
      </c>
    </row>
    <row r="4495" spans="2:5" x14ac:dyDescent="0.3">
      <c r="B4495">
        <v>16883</v>
      </c>
      <c r="C4495">
        <v>187</v>
      </c>
      <c r="D4495">
        <v>19</v>
      </c>
      <c r="E4495">
        <v>2396.5900000000006</v>
      </c>
    </row>
    <row r="4496" spans="2:5" x14ac:dyDescent="0.3">
      <c r="B4496">
        <v>16884</v>
      </c>
      <c r="C4496">
        <v>37</v>
      </c>
      <c r="D4496">
        <v>4</v>
      </c>
      <c r="E4496">
        <v>1073.9199999999987</v>
      </c>
    </row>
    <row r="4497" spans="2:5" x14ac:dyDescent="0.3">
      <c r="B4497">
        <v>16885</v>
      </c>
      <c r="C4497">
        <v>15</v>
      </c>
      <c r="D4497">
        <v>4</v>
      </c>
      <c r="E4497">
        <v>710.7400000000008</v>
      </c>
    </row>
    <row r="4498" spans="2:5" x14ac:dyDescent="0.3">
      <c r="B4498">
        <v>16886</v>
      </c>
      <c r="C4498">
        <v>456</v>
      </c>
      <c r="D4498">
        <v>1</v>
      </c>
      <c r="E4498">
        <v>134</v>
      </c>
    </row>
    <row r="4499" spans="2:5" x14ac:dyDescent="0.3">
      <c r="B4499">
        <v>16887</v>
      </c>
      <c r="C4499">
        <v>35</v>
      </c>
      <c r="D4499">
        <v>3</v>
      </c>
      <c r="E4499">
        <v>660.72000000000071</v>
      </c>
    </row>
    <row r="4500" spans="2:5" x14ac:dyDescent="0.3">
      <c r="B4500">
        <v>16888</v>
      </c>
      <c r="C4500">
        <v>400</v>
      </c>
      <c r="D4500">
        <v>3</v>
      </c>
      <c r="E4500">
        <v>437.15000000000043</v>
      </c>
    </row>
    <row r="4501" spans="2:5" x14ac:dyDescent="0.3">
      <c r="B4501">
        <v>16889</v>
      </c>
      <c r="C4501">
        <v>194</v>
      </c>
      <c r="D4501">
        <v>6</v>
      </c>
      <c r="E4501">
        <v>2530.9000000000101</v>
      </c>
    </row>
    <row r="4502" spans="2:5" x14ac:dyDescent="0.3">
      <c r="B4502">
        <v>16890</v>
      </c>
      <c r="C4502">
        <v>476</v>
      </c>
      <c r="D4502">
        <v>3</v>
      </c>
      <c r="E4502">
        <v>285.40999999999991</v>
      </c>
    </row>
    <row r="4503" spans="2:5" x14ac:dyDescent="0.3">
      <c r="B4503">
        <v>16891</v>
      </c>
      <c r="C4503">
        <v>1</v>
      </c>
      <c r="D4503">
        <v>11</v>
      </c>
      <c r="E4503">
        <v>2056.8199999999788</v>
      </c>
    </row>
    <row r="4504" spans="2:5" x14ac:dyDescent="0.3">
      <c r="B4504">
        <v>16892</v>
      </c>
      <c r="C4504">
        <v>1</v>
      </c>
      <c r="D4504">
        <v>7</v>
      </c>
      <c r="E4504">
        <v>762.10000000000139</v>
      </c>
    </row>
    <row r="4505" spans="2:5" x14ac:dyDescent="0.3">
      <c r="B4505">
        <v>16893</v>
      </c>
      <c r="C4505">
        <v>366</v>
      </c>
      <c r="D4505">
        <v>2</v>
      </c>
      <c r="E4505">
        <v>401.76999999999884</v>
      </c>
    </row>
    <row r="4506" spans="2:5" x14ac:dyDescent="0.3">
      <c r="B4506">
        <v>16894</v>
      </c>
      <c r="C4506">
        <v>502</v>
      </c>
      <c r="D4506">
        <v>3</v>
      </c>
      <c r="E4506">
        <v>1324.0599999999981</v>
      </c>
    </row>
    <row r="4507" spans="2:5" x14ac:dyDescent="0.3">
      <c r="B4507">
        <v>16895</v>
      </c>
      <c r="C4507">
        <v>64</v>
      </c>
      <c r="D4507">
        <v>5</v>
      </c>
      <c r="E4507">
        <v>1121.420000000003</v>
      </c>
    </row>
    <row r="4508" spans="2:5" x14ac:dyDescent="0.3">
      <c r="B4508">
        <v>16896</v>
      </c>
      <c r="C4508">
        <v>555</v>
      </c>
      <c r="D4508">
        <v>1</v>
      </c>
      <c r="E4508">
        <v>103.95000000000003</v>
      </c>
    </row>
    <row r="4509" spans="2:5" x14ac:dyDescent="0.3">
      <c r="B4509">
        <v>16897</v>
      </c>
      <c r="C4509">
        <v>299</v>
      </c>
      <c r="D4509">
        <v>2</v>
      </c>
      <c r="E4509">
        <v>289.78000000000009</v>
      </c>
    </row>
    <row r="4510" spans="2:5" x14ac:dyDescent="0.3">
      <c r="B4510">
        <v>16898</v>
      </c>
      <c r="C4510">
        <v>26</v>
      </c>
      <c r="D4510">
        <v>5</v>
      </c>
      <c r="E4510">
        <v>1016.3699999999957</v>
      </c>
    </row>
    <row r="4511" spans="2:5" x14ac:dyDescent="0.3">
      <c r="B4511">
        <v>16899</v>
      </c>
      <c r="C4511">
        <v>7</v>
      </c>
      <c r="D4511">
        <v>8</v>
      </c>
      <c r="E4511">
        <v>1721.0199999999984</v>
      </c>
    </row>
    <row r="4512" spans="2:5" x14ac:dyDescent="0.3">
      <c r="B4512">
        <v>16900</v>
      </c>
      <c r="C4512">
        <v>16</v>
      </c>
      <c r="D4512">
        <v>3</v>
      </c>
      <c r="E4512">
        <v>887.11000000000035</v>
      </c>
    </row>
    <row r="4513" spans="2:5" x14ac:dyDescent="0.3">
      <c r="B4513">
        <v>16901</v>
      </c>
      <c r="C4513">
        <v>729</v>
      </c>
      <c r="D4513">
        <v>1</v>
      </c>
      <c r="E4513">
        <v>204.2600000000001</v>
      </c>
    </row>
    <row r="4514" spans="2:5" x14ac:dyDescent="0.3">
      <c r="B4514">
        <v>16902</v>
      </c>
      <c r="C4514">
        <v>116</v>
      </c>
      <c r="D4514">
        <v>1</v>
      </c>
      <c r="E4514">
        <v>1706.8799999999997</v>
      </c>
    </row>
    <row r="4515" spans="2:5" x14ac:dyDescent="0.3">
      <c r="B4515">
        <v>16903</v>
      </c>
      <c r="C4515">
        <v>29</v>
      </c>
      <c r="D4515">
        <v>3</v>
      </c>
      <c r="E4515">
        <v>1062.2799999999991</v>
      </c>
    </row>
    <row r="4516" spans="2:5" x14ac:dyDescent="0.3">
      <c r="B4516">
        <v>16904</v>
      </c>
      <c r="C4516">
        <v>4</v>
      </c>
      <c r="D4516">
        <v>21</v>
      </c>
      <c r="E4516">
        <v>5132.3700000000881</v>
      </c>
    </row>
    <row r="4517" spans="2:5" x14ac:dyDescent="0.3">
      <c r="B4517">
        <v>16905</v>
      </c>
      <c r="C4517">
        <v>5</v>
      </c>
      <c r="D4517">
        <v>17</v>
      </c>
      <c r="E4517">
        <v>5034.1499999999733</v>
      </c>
    </row>
    <row r="4518" spans="2:5" x14ac:dyDescent="0.3">
      <c r="B4518">
        <v>16906</v>
      </c>
      <c r="C4518">
        <v>81</v>
      </c>
      <c r="D4518">
        <v>7</v>
      </c>
      <c r="E4518">
        <v>1448.7999999999934</v>
      </c>
    </row>
    <row r="4519" spans="2:5" x14ac:dyDescent="0.3">
      <c r="B4519">
        <v>16907</v>
      </c>
      <c r="C4519">
        <v>29</v>
      </c>
      <c r="D4519">
        <v>9</v>
      </c>
      <c r="E4519">
        <v>1707.9000000000069</v>
      </c>
    </row>
    <row r="4520" spans="2:5" x14ac:dyDescent="0.3">
      <c r="B4520">
        <v>16908</v>
      </c>
      <c r="C4520">
        <v>722</v>
      </c>
      <c r="D4520">
        <v>1</v>
      </c>
      <c r="E4520">
        <v>252.59000000000006</v>
      </c>
    </row>
    <row r="4521" spans="2:5" x14ac:dyDescent="0.3">
      <c r="B4521">
        <v>16909</v>
      </c>
      <c r="C4521">
        <v>72</v>
      </c>
      <c r="D4521">
        <v>1</v>
      </c>
      <c r="E4521">
        <v>379.14000000000021</v>
      </c>
    </row>
    <row r="4522" spans="2:5" x14ac:dyDescent="0.3">
      <c r="B4522">
        <v>16910</v>
      </c>
      <c r="C4522">
        <v>4</v>
      </c>
      <c r="D4522">
        <v>8</v>
      </c>
      <c r="E4522">
        <v>1510.060000000019</v>
      </c>
    </row>
    <row r="4523" spans="2:5" x14ac:dyDescent="0.3">
      <c r="B4523">
        <v>16911</v>
      </c>
      <c r="C4523">
        <v>635</v>
      </c>
      <c r="D4523">
        <v>2</v>
      </c>
      <c r="E4523">
        <v>255.24999999999994</v>
      </c>
    </row>
    <row r="4524" spans="2:5" x14ac:dyDescent="0.3">
      <c r="B4524">
        <v>16912</v>
      </c>
      <c r="C4524">
        <v>28</v>
      </c>
      <c r="D4524">
        <v>15</v>
      </c>
      <c r="E4524">
        <v>4480.3100000000168</v>
      </c>
    </row>
    <row r="4525" spans="2:5" x14ac:dyDescent="0.3">
      <c r="B4525">
        <v>16913</v>
      </c>
      <c r="C4525">
        <v>290</v>
      </c>
      <c r="D4525">
        <v>3</v>
      </c>
      <c r="E4525">
        <v>423.90999999999991</v>
      </c>
    </row>
    <row r="4526" spans="2:5" x14ac:dyDescent="0.3">
      <c r="B4526">
        <v>16914</v>
      </c>
      <c r="C4526">
        <v>36</v>
      </c>
      <c r="D4526">
        <v>1</v>
      </c>
      <c r="E4526">
        <v>208.46000000000004</v>
      </c>
    </row>
    <row r="4527" spans="2:5" x14ac:dyDescent="0.3">
      <c r="B4527">
        <v>16915</v>
      </c>
      <c r="C4527">
        <v>9</v>
      </c>
      <c r="D4527">
        <v>11</v>
      </c>
      <c r="E4527">
        <v>1543.1799999999969</v>
      </c>
    </row>
    <row r="4528" spans="2:5" x14ac:dyDescent="0.3">
      <c r="B4528">
        <v>16916</v>
      </c>
      <c r="C4528">
        <v>23</v>
      </c>
      <c r="D4528">
        <v>4</v>
      </c>
      <c r="E4528">
        <v>1123.3999999999987</v>
      </c>
    </row>
    <row r="4529" spans="2:5" x14ac:dyDescent="0.3">
      <c r="B4529">
        <v>16917</v>
      </c>
      <c r="C4529">
        <v>276</v>
      </c>
      <c r="D4529">
        <v>2</v>
      </c>
      <c r="E4529">
        <v>1857.8300000000015</v>
      </c>
    </row>
    <row r="4530" spans="2:5" x14ac:dyDescent="0.3">
      <c r="B4530">
        <v>16918</v>
      </c>
      <c r="C4530">
        <v>49</v>
      </c>
      <c r="D4530">
        <v>16</v>
      </c>
      <c r="E4530">
        <v>3213.2900000000204</v>
      </c>
    </row>
    <row r="4531" spans="2:5" x14ac:dyDescent="0.3">
      <c r="B4531">
        <v>16919</v>
      </c>
      <c r="C4531">
        <v>156</v>
      </c>
      <c r="D4531">
        <v>24</v>
      </c>
      <c r="E4531">
        <v>5125.9100000000353</v>
      </c>
    </row>
    <row r="4532" spans="2:5" x14ac:dyDescent="0.3">
      <c r="B4532">
        <v>16920</v>
      </c>
      <c r="C4532">
        <v>411</v>
      </c>
      <c r="D4532">
        <v>1</v>
      </c>
      <c r="E4532">
        <v>355.45</v>
      </c>
    </row>
    <row r="4533" spans="2:5" x14ac:dyDescent="0.3">
      <c r="B4533">
        <v>16921</v>
      </c>
      <c r="C4533">
        <v>61</v>
      </c>
      <c r="D4533">
        <v>3</v>
      </c>
      <c r="E4533">
        <v>446.66999999999894</v>
      </c>
    </row>
    <row r="4534" spans="2:5" x14ac:dyDescent="0.3">
      <c r="B4534">
        <v>16922</v>
      </c>
      <c r="C4534">
        <v>572</v>
      </c>
      <c r="D4534">
        <v>1</v>
      </c>
      <c r="E4534">
        <v>611.08000000000129</v>
      </c>
    </row>
    <row r="4535" spans="2:5" x14ac:dyDescent="0.3">
      <c r="B4535">
        <v>16923</v>
      </c>
      <c r="C4535">
        <v>12</v>
      </c>
      <c r="D4535">
        <v>32</v>
      </c>
      <c r="E4535">
        <v>13378.359999999817</v>
      </c>
    </row>
    <row r="4536" spans="2:5" x14ac:dyDescent="0.3">
      <c r="B4536">
        <v>16924</v>
      </c>
      <c r="C4536">
        <v>21</v>
      </c>
      <c r="D4536">
        <v>3</v>
      </c>
      <c r="E4536">
        <v>846.75000000000023</v>
      </c>
    </row>
    <row r="4537" spans="2:5" x14ac:dyDescent="0.3">
      <c r="B4537">
        <v>16925</v>
      </c>
      <c r="C4537">
        <v>540</v>
      </c>
      <c r="D4537">
        <v>1</v>
      </c>
      <c r="E4537">
        <v>125.65000000000003</v>
      </c>
    </row>
    <row r="4538" spans="2:5" x14ac:dyDescent="0.3">
      <c r="B4538">
        <v>16926</v>
      </c>
      <c r="C4538">
        <v>371</v>
      </c>
      <c r="D4538">
        <v>5</v>
      </c>
      <c r="E4538">
        <v>1421.3500000000029</v>
      </c>
    </row>
    <row r="4539" spans="2:5" x14ac:dyDescent="0.3">
      <c r="B4539">
        <v>16927</v>
      </c>
      <c r="C4539">
        <v>115</v>
      </c>
      <c r="D4539">
        <v>3</v>
      </c>
      <c r="E4539">
        <v>543.05000000000007</v>
      </c>
    </row>
    <row r="4540" spans="2:5" x14ac:dyDescent="0.3">
      <c r="B4540">
        <v>16928</v>
      </c>
      <c r="C4540">
        <v>80</v>
      </c>
      <c r="D4540">
        <v>29</v>
      </c>
      <c r="E4540">
        <v>4113.2299999999859</v>
      </c>
    </row>
    <row r="4541" spans="2:5" x14ac:dyDescent="0.3">
      <c r="B4541">
        <v>16929</v>
      </c>
      <c r="C4541">
        <v>3</v>
      </c>
      <c r="D4541">
        <v>7</v>
      </c>
      <c r="E4541">
        <v>1295.3899999999992</v>
      </c>
    </row>
    <row r="4542" spans="2:5" x14ac:dyDescent="0.3">
      <c r="B4542">
        <v>16930</v>
      </c>
      <c r="C4542">
        <v>26</v>
      </c>
      <c r="D4542">
        <v>3</v>
      </c>
      <c r="E4542">
        <v>380.54999999999961</v>
      </c>
    </row>
    <row r="4543" spans="2:5" x14ac:dyDescent="0.3">
      <c r="B4543">
        <v>16931</v>
      </c>
      <c r="C4543">
        <v>5</v>
      </c>
      <c r="D4543">
        <v>23</v>
      </c>
      <c r="E4543">
        <v>5233.6200000000881</v>
      </c>
    </row>
    <row r="4544" spans="2:5" x14ac:dyDescent="0.3">
      <c r="B4544">
        <v>16932</v>
      </c>
      <c r="C4544">
        <v>53</v>
      </c>
      <c r="D4544">
        <v>3</v>
      </c>
      <c r="E4544">
        <v>440.7099999999993</v>
      </c>
    </row>
    <row r="4545" spans="2:5" x14ac:dyDescent="0.3">
      <c r="B4545">
        <v>16933</v>
      </c>
      <c r="C4545">
        <v>1</v>
      </c>
      <c r="D4545">
        <v>9</v>
      </c>
      <c r="E4545">
        <v>3181.2499999999995</v>
      </c>
    </row>
    <row r="4546" spans="2:5" x14ac:dyDescent="0.3">
      <c r="B4546">
        <v>16934</v>
      </c>
      <c r="C4546">
        <v>54</v>
      </c>
      <c r="D4546">
        <v>6</v>
      </c>
      <c r="E4546">
        <v>2110.9899999999957</v>
      </c>
    </row>
    <row r="4547" spans="2:5" x14ac:dyDescent="0.3">
      <c r="B4547">
        <v>16935</v>
      </c>
      <c r="C4547">
        <v>381</v>
      </c>
      <c r="D4547">
        <v>3</v>
      </c>
      <c r="E4547">
        <v>535.09999999999923</v>
      </c>
    </row>
    <row r="4548" spans="2:5" x14ac:dyDescent="0.3">
      <c r="B4548">
        <v>16936</v>
      </c>
      <c r="C4548">
        <v>25</v>
      </c>
      <c r="D4548">
        <v>2</v>
      </c>
      <c r="E4548">
        <v>551.1699999999995</v>
      </c>
    </row>
    <row r="4549" spans="2:5" x14ac:dyDescent="0.3">
      <c r="B4549">
        <v>16937</v>
      </c>
      <c r="C4549">
        <v>499</v>
      </c>
      <c r="D4549">
        <v>1</v>
      </c>
      <c r="E4549">
        <v>202.10000000000019</v>
      </c>
    </row>
    <row r="4550" spans="2:5" x14ac:dyDescent="0.3">
      <c r="B4550">
        <v>16938</v>
      </c>
      <c r="C4550">
        <v>8</v>
      </c>
      <c r="D4550">
        <v>9</v>
      </c>
      <c r="E4550">
        <v>7043.1799999999703</v>
      </c>
    </row>
    <row r="4551" spans="2:5" x14ac:dyDescent="0.3">
      <c r="B4551">
        <v>16939</v>
      </c>
      <c r="C4551">
        <v>488</v>
      </c>
      <c r="D4551">
        <v>3</v>
      </c>
      <c r="E4551">
        <v>449.00000000000006</v>
      </c>
    </row>
    <row r="4552" spans="2:5" x14ac:dyDescent="0.3">
      <c r="B4552">
        <v>16940</v>
      </c>
      <c r="C4552">
        <v>52</v>
      </c>
      <c r="D4552">
        <v>8</v>
      </c>
      <c r="E4552">
        <v>6427.6600000000562</v>
      </c>
    </row>
    <row r="4553" spans="2:5" x14ac:dyDescent="0.3">
      <c r="B4553">
        <v>16941</v>
      </c>
      <c r="C4553">
        <v>611</v>
      </c>
      <c r="D4553">
        <v>1</v>
      </c>
      <c r="E4553">
        <v>33</v>
      </c>
    </row>
    <row r="4554" spans="2:5" x14ac:dyDescent="0.3">
      <c r="B4554">
        <v>16942</v>
      </c>
      <c r="C4554">
        <v>12</v>
      </c>
      <c r="D4554">
        <v>9</v>
      </c>
      <c r="E4554">
        <v>1920.5900000000097</v>
      </c>
    </row>
    <row r="4555" spans="2:5" x14ac:dyDescent="0.3">
      <c r="B4555">
        <v>16943</v>
      </c>
      <c r="C4555">
        <v>211</v>
      </c>
      <c r="D4555">
        <v>5</v>
      </c>
      <c r="E4555">
        <v>1299.4899999999986</v>
      </c>
    </row>
    <row r="4556" spans="2:5" x14ac:dyDescent="0.3">
      <c r="B4556">
        <v>16944</v>
      </c>
      <c r="C4556">
        <v>609</v>
      </c>
      <c r="D4556">
        <v>1</v>
      </c>
      <c r="E4556">
        <v>101.36</v>
      </c>
    </row>
    <row r="4557" spans="2:5" x14ac:dyDescent="0.3">
      <c r="B4557">
        <v>16945</v>
      </c>
      <c r="C4557">
        <v>21</v>
      </c>
      <c r="D4557">
        <v>33</v>
      </c>
      <c r="E4557">
        <v>8548.1600000000562</v>
      </c>
    </row>
    <row r="4558" spans="2:5" x14ac:dyDescent="0.3">
      <c r="B4558">
        <v>16946</v>
      </c>
      <c r="C4558">
        <v>383</v>
      </c>
      <c r="D4558">
        <v>5</v>
      </c>
      <c r="E4558">
        <v>1222.0399999999986</v>
      </c>
    </row>
    <row r="4559" spans="2:5" x14ac:dyDescent="0.3">
      <c r="B4559">
        <v>16947</v>
      </c>
      <c r="C4559">
        <v>235</v>
      </c>
      <c r="D4559">
        <v>5</v>
      </c>
      <c r="E4559">
        <v>955.2099999999997</v>
      </c>
    </row>
    <row r="4560" spans="2:5" x14ac:dyDescent="0.3">
      <c r="B4560">
        <v>16948</v>
      </c>
      <c r="C4560">
        <v>138</v>
      </c>
      <c r="D4560">
        <v>7</v>
      </c>
      <c r="E4560">
        <v>868.76999999999987</v>
      </c>
    </row>
    <row r="4561" spans="2:5" x14ac:dyDescent="0.3">
      <c r="B4561">
        <v>16949</v>
      </c>
      <c r="C4561">
        <v>3</v>
      </c>
      <c r="D4561">
        <v>6</v>
      </c>
      <c r="E4561">
        <v>1286.2699999999995</v>
      </c>
    </row>
    <row r="4562" spans="2:5" x14ac:dyDescent="0.3">
      <c r="B4562">
        <v>16950</v>
      </c>
      <c r="C4562">
        <v>56</v>
      </c>
      <c r="D4562">
        <v>10</v>
      </c>
      <c r="E4562">
        <v>3784.3699999999963</v>
      </c>
    </row>
    <row r="4563" spans="2:5" x14ac:dyDescent="0.3">
      <c r="B4563">
        <v>16951</v>
      </c>
      <c r="C4563">
        <v>134</v>
      </c>
      <c r="D4563">
        <v>3</v>
      </c>
      <c r="E4563">
        <v>1277.7500000000002</v>
      </c>
    </row>
    <row r="4564" spans="2:5" x14ac:dyDescent="0.3">
      <c r="B4564">
        <v>16952</v>
      </c>
      <c r="C4564">
        <v>109</v>
      </c>
      <c r="D4564">
        <v>5</v>
      </c>
      <c r="E4564">
        <v>798.77999999999929</v>
      </c>
    </row>
    <row r="4565" spans="2:5" x14ac:dyDescent="0.3">
      <c r="B4565">
        <v>16953</v>
      </c>
      <c r="C4565">
        <v>30</v>
      </c>
      <c r="D4565">
        <v>1</v>
      </c>
      <c r="E4565">
        <v>20.8</v>
      </c>
    </row>
    <row r="4566" spans="2:5" x14ac:dyDescent="0.3">
      <c r="B4566">
        <v>16954</v>
      </c>
      <c r="C4566">
        <v>0</v>
      </c>
      <c r="D4566">
        <v>20</v>
      </c>
      <c r="E4566">
        <v>6081.8799999999846</v>
      </c>
    </row>
    <row r="4567" spans="2:5" x14ac:dyDescent="0.3">
      <c r="B4567">
        <v>16955</v>
      </c>
      <c r="C4567">
        <v>184</v>
      </c>
      <c r="D4567">
        <v>6</v>
      </c>
      <c r="E4567">
        <v>1309.4099999999987</v>
      </c>
    </row>
    <row r="4568" spans="2:5" x14ac:dyDescent="0.3">
      <c r="B4568">
        <v>16956</v>
      </c>
      <c r="C4568">
        <v>17</v>
      </c>
      <c r="D4568">
        <v>1</v>
      </c>
      <c r="E4568">
        <v>308.7399999999999</v>
      </c>
    </row>
    <row r="4569" spans="2:5" x14ac:dyDescent="0.3">
      <c r="B4569">
        <v>16957</v>
      </c>
      <c r="C4569">
        <v>239</v>
      </c>
      <c r="D4569">
        <v>2</v>
      </c>
      <c r="E4569">
        <v>416.6400000000001</v>
      </c>
    </row>
    <row r="4570" spans="2:5" x14ac:dyDescent="0.3">
      <c r="B4570">
        <v>16958</v>
      </c>
      <c r="C4570">
        <v>435</v>
      </c>
      <c r="D4570">
        <v>1</v>
      </c>
      <c r="E4570">
        <v>809.44000000000085</v>
      </c>
    </row>
    <row r="4571" spans="2:5" x14ac:dyDescent="0.3">
      <c r="B4571">
        <v>16959</v>
      </c>
      <c r="C4571">
        <v>87</v>
      </c>
      <c r="D4571">
        <v>1</v>
      </c>
      <c r="E4571">
        <v>117.35000000000001</v>
      </c>
    </row>
    <row r="4572" spans="2:5" x14ac:dyDescent="0.3">
      <c r="B4572">
        <v>16960</v>
      </c>
      <c r="C4572">
        <v>38</v>
      </c>
      <c r="D4572">
        <v>8</v>
      </c>
      <c r="E4572">
        <v>2043.4300000000196</v>
      </c>
    </row>
    <row r="4573" spans="2:5" x14ac:dyDescent="0.3">
      <c r="B4573">
        <v>16961</v>
      </c>
      <c r="C4573">
        <v>116</v>
      </c>
      <c r="D4573">
        <v>3</v>
      </c>
      <c r="E4573">
        <v>794.56</v>
      </c>
    </row>
    <row r="4574" spans="2:5" x14ac:dyDescent="0.3">
      <c r="B4574">
        <v>16962</v>
      </c>
      <c r="C4574">
        <v>409</v>
      </c>
      <c r="D4574">
        <v>1</v>
      </c>
      <c r="E4574">
        <v>251.04</v>
      </c>
    </row>
    <row r="4575" spans="2:5" x14ac:dyDescent="0.3">
      <c r="B4575">
        <v>16963</v>
      </c>
      <c r="C4575">
        <v>187</v>
      </c>
      <c r="D4575">
        <v>1</v>
      </c>
      <c r="E4575">
        <v>110.54999999999998</v>
      </c>
    </row>
    <row r="4576" spans="2:5" x14ac:dyDescent="0.3">
      <c r="B4576">
        <v>16964</v>
      </c>
      <c r="C4576">
        <v>733</v>
      </c>
      <c r="D4576">
        <v>2</v>
      </c>
      <c r="E4576">
        <v>207.85</v>
      </c>
    </row>
    <row r="4577" spans="2:5" x14ac:dyDescent="0.3">
      <c r="B4577">
        <v>16965</v>
      </c>
      <c r="C4577">
        <v>226</v>
      </c>
      <c r="D4577">
        <v>1</v>
      </c>
      <c r="E4577">
        <v>201.18999999999994</v>
      </c>
    </row>
    <row r="4578" spans="2:5" x14ac:dyDescent="0.3">
      <c r="B4578">
        <v>16966</v>
      </c>
      <c r="C4578">
        <v>8</v>
      </c>
      <c r="D4578">
        <v>7</v>
      </c>
      <c r="E4578">
        <v>2154.9700000000007</v>
      </c>
    </row>
    <row r="4579" spans="2:5" x14ac:dyDescent="0.3">
      <c r="B4579">
        <v>16967</v>
      </c>
      <c r="C4579">
        <v>189</v>
      </c>
      <c r="D4579">
        <v>1</v>
      </c>
      <c r="E4579">
        <v>319.02000000000015</v>
      </c>
    </row>
    <row r="4580" spans="2:5" x14ac:dyDescent="0.3">
      <c r="B4580">
        <v>16968</v>
      </c>
      <c r="C4580">
        <v>4</v>
      </c>
      <c r="D4580">
        <v>2</v>
      </c>
      <c r="E4580">
        <v>439.43000000000023</v>
      </c>
    </row>
    <row r="4581" spans="2:5" x14ac:dyDescent="0.3">
      <c r="B4581">
        <v>16969</v>
      </c>
      <c r="C4581">
        <v>39</v>
      </c>
      <c r="D4581">
        <v>3</v>
      </c>
      <c r="E4581">
        <v>650.41</v>
      </c>
    </row>
    <row r="4582" spans="2:5" x14ac:dyDescent="0.3">
      <c r="B4582">
        <v>16970</v>
      </c>
      <c r="C4582">
        <v>626</v>
      </c>
      <c r="D4582">
        <v>1</v>
      </c>
      <c r="E4582">
        <v>71.400000000000006</v>
      </c>
    </row>
    <row r="4583" spans="2:5" x14ac:dyDescent="0.3">
      <c r="B4583">
        <v>16971</v>
      </c>
      <c r="C4583">
        <v>38</v>
      </c>
      <c r="D4583">
        <v>1</v>
      </c>
      <c r="E4583">
        <v>357.20999999999964</v>
      </c>
    </row>
    <row r="4584" spans="2:5" x14ac:dyDescent="0.3">
      <c r="B4584">
        <v>16972</v>
      </c>
      <c r="C4584">
        <v>382</v>
      </c>
      <c r="D4584">
        <v>2</v>
      </c>
      <c r="E4584">
        <v>786.24999999999989</v>
      </c>
    </row>
    <row r="4585" spans="2:5" x14ac:dyDescent="0.3">
      <c r="B4585">
        <v>16973</v>
      </c>
      <c r="C4585">
        <v>386</v>
      </c>
      <c r="D4585">
        <v>1</v>
      </c>
      <c r="E4585">
        <v>127</v>
      </c>
    </row>
    <row r="4586" spans="2:5" x14ac:dyDescent="0.3">
      <c r="B4586">
        <v>16974</v>
      </c>
      <c r="C4586">
        <v>522</v>
      </c>
      <c r="D4586">
        <v>2</v>
      </c>
      <c r="E4586">
        <v>365.5</v>
      </c>
    </row>
    <row r="4587" spans="2:5" x14ac:dyDescent="0.3">
      <c r="B4587">
        <v>16975</v>
      </c>
      <c r="C4587">
        <v>423</v>
      </c>
      <c r="D4587">
        <v>3</v>
      </c>
      <c r="E4587">
        <v>926.12000000000035</v>
      </c>
    </row>
    <row r="4588" spans="2:5" x14ac:dyDescent="0.3">
      <c r="B4588">
        <v>16976</v>
      </c>
      <c r="C4588">
        <v>267</v>
      </c>
      <c r="D4588">
        <v>1</v>
      </c>
      <c r="E4588">
        <v>251.51999999999998</v>
      </c>
    </row>
    <row r="4589" spans="2:5" x14ac:dyDescent="0.3">
      <c r="B4589">
        <v>16977</v>
      </c>
      <c r="C4589">
        <v>395</v>
      </c>
      <c r="D4589">
        <v>4</v>
      </c>
      <c r="E4589">
        <v>496.00000000000006</v>
      </c>
    </row>
    <row r="4590" spans="2:5" x14ac:dyDescent="0.3">
      <c r="B4590">
        <v>16978</v>
      </c>
      <c r="C4590">
        <v>77</v>
      </c>
      <c r="D4590">
        <v>3</v>
      </c>
      <c r="E4590">
        <v>768.87999999999954</v>
      </c>
    </row>
    <row r="4591" spans="2:5" x14ac:dyDescent="0.3">
      <c r="B4591">
        <v>16979</v>
      </c>
      <c r="C4591">
        <v>3</v>
      </c>
      <c r="D4591">
        <v>9</v>
      </c>
      <c r="E4591">
        <v>2859.7399999999948</v>
      </c>
    </row>
    <row r="4592" spans="2:5" x14ac:dyDescent="0.3">
      <c r="B4592">
        <v>16980</v>
      </c>
      <c r="C4592">
        <v>255</v>
      </c>
      <c r="D4592">
        <v>3</v>
      </c>
      <c r="E4592">
        <v>1473.3299999999983</v>
      </c>
    </row>
    <row r="4593" spans="2:5" x14ac:dyDescent="0.3">
      <c r="B4593">
        <v>16982</v>
      </c>
      <c r="C4593">
        <v>60</v>
      </c>
      <c r="D4593">
        <v>1</v>
      </c>
      <c r="E4593">
        <v>384.06000000000017</v>
      </c>
    </row>
    <row r="4594" spans="2:5" x14ac:dyDescent="0.3">
      <c r="B4594">
        <v>16983</v>
      </c>
      <c r="C4594">
        <v>12</v>
      </c>
      <c r="D4594">
        <v>11</v>
      </c>
      <c r="E4594">
        <v>3710.2199999999807</v>
      </c>
    </row>
    <row r="4595" spans="2:5" x14ac:dyDescent="0.3">
      <c r="B4595">
        <v>16984</v>
      </c>
      <c r="C4595">
        <v>88</v>
      </c>
      <c r="D4595">
        <v>9</v>
      </c>
      <c r="E4595">
        <v>10754.800000000141</v>
      </c>
    </row>
    <row r="4596" spans="2:5" x14ac:dyDescent="0.3">
      <c r="B4596">
        <v>16985</v>
      </c>
      <c r="C4596">
        <v>17</v>
      </c>
      <c r="D4596">
        <v>23</v>
      </c>
      <c r="E4596">
        <v>10923.160000000009</v>
      </c>
    </row>
    <row r="4597" spans="2:5" x14ac:dyDescent="0.3">
      <c r="B4597">
        <v>16986</v>
      </c>
      <c r="C4597">
        <v>29</v>
      </c>
      <c r="D4597">
        <v>11</v>
      </c>
      <c r="E4597">
        <v>4888.75</v>
      </c>
    </row>
    <row r="4598" spans="2:5" x14ac:dyDescent="0.3">
      <c r="B4598">
        <v>16987</v>
      </c>
      <c r="C4598">
        <v>3</v>
      </c>
      <c r="D4598">
        <v>11</v>
      </c>
      <c r="E4598">
        <v>2535.9000000000128</v>
      </c>
    </row>
    <row r="4599" spans="2:5" x14ac:dyDescent="0.3">
      <c r="B4599">
        <v>16988</v>
      </c>
      <c r="C4599">
        <v>5</v>
      </c>
      <c r="D4599">
        <v>2</v>
      </c>
      <c r="E4599">
        <v>382.67</v>
      </c>
    </row>
    <row r="4600" spans="2:5" x14ac:dyDescent="0.3">
      <c r="B4600">
        <v>16989</v>
      </c>
      <c r="C4600">
        <v>7</v>
      </c>
      <c r="D4600">
        <v>6</v>
      </c>
      <c r="E4600">
        <v>1133.25</v>
      </c>
    </row>
    <row r="4601" spans="2:5" x14ac:dyDescent="0.3">
      <c r="B4601">
        <v>16990</v>
      </c>
      <c r="C4601">
        <v>218</v>
      </c>
      <c r="D4601">
        <v>2</v>
      </c>
      <c r="E4601">
        <v>344</v>
      </c>
    </row>
    <row r="4602" spans="2:5" x14ac:dyDescent="0.3">
      <c r="B4602">
        <v>16991</v>
      </c>
      <c r="C4602">
        <v>421</v>
      </c>
      <c r="D4602">
        <v>1</v>
      </c>
      <c r="E4602">
        <v>1041.2100000000003</v>
      </c>
    </row>
    <row r="4603" spans="2:5" x14ac:dyDescent="0.3">
      <c r="B4603">
        <v>16992</v>
      </c>
      <c r="C4603">
        <v>10</v>
      </c>
      <c r="D4603">
        <v>13</v>
      </c>
      <c r="E4603">
        <v>5476.5000000000036</v>
      </c>
    </row>
    <row r="4604" spans="2:5" x14ac:dyDescent="0.3">
      <c r="B4604">
        <v>16993</v>
      </c>
      <c r="C4604">
        <v>463</v>
      </c>
      <c r="D4604">
        <v>2</v>
      </c>
      <c r="E4604">
        <v>1950.9499999999991</v>
      </c>
    </row>
    <row r="4605" spans="2:5" x14ac:dyDescent="0.3">
      <c r="B4605">
        <v>16996</v>
      </c>
      <c r="C4605">
        <v>30</v>
      </c>
      <c r="D4605">
        <v>9</v>
      </c>
      <c r="E4605">
        <v>2123.6099999999979</v>
      </c>
    </row>
    <row r="4606" spans="2:5" x14ac:dyDescent="0.3">
      <c r="B4606">
        <v>16997</v>
      </c>
      <c r="C4606">
        <v>288</v>
      </c>
      <c r="D4606">
        <v>3</v>
      </c>
      <c r="E4606">
        <v>702</v>
      </c>
    </row>
    <row r="4607" spans="2:5" x14ac:dyDescent="0.3">
      <c r="B4607">
        <v>16998</v>
      </c>
      <c r="C4607">
        <v>149</v>
      </c>
      <c r="D4607">
        <v>5</v>
      </c>
      <c r="E4607">
        <v>402</v>
      </c>
    </row>
    <row r="4608" spans="2:5" x14ac:dyDescent="0.3">
      <c r="B4608">
        <v>16999</v>
      </c>
      <c r="C4608">
        <v>23</v>
      </c>
      <c r="D4608">
        <v>2</v>
      </c>
      <c r="E4608">
        <v>484.81999999999988</v>
      </c>
    </row>
    <row r="4609" spans="2:5" x14ac:dyDescent="0.3">
      <c r="B4609">
        <v>17000</v>
      </c>
      <c r="C4609">
        <v>396</v>
      </c>
      <c r="D4609">
        <v>2</v>
      </c>
      <c r="E4609">
        <v>406.2999999999999</v>
      </c>
    </row>
    <row r="4610" spans="2:5" x14ac:dyDescent="0.3">
      <c r="B4610">
        <v>17001</v>
      </c>
      <c r="C4610">
        <v>0</v>
      </c>
      <c r="D4610">
        <v>19</v>
      </c>
      <c r="E4610">
        <v>6640.8000000000329</v>
      </c>
    </row>
    <row r="4611" spans="2:5" x14ac:dyDescent="0.3">
      <c r="B4611">
        <v>17002</v>
      </c>
      <c r="C4611">
        <v>85</v>
      </c>
      <c r="D4611">
        <v>7</v>
      </c>
      <c r="E4611">
        <v>2571.5499999999965</v>
      </c>
    </row>
    <row r="4612" spans="2:5" x14ac:dyDescent="0.3">
      <c r="B4612">
        <v>17003</v>
      </c>
      <c r="C4612">
        <v>402</v>
      </c>
      <c r="D4612">
        <v>4</v>
      </c>
      <c r="E4612">
        <v>830.16000000000224</v>
      </c>
    </row>
    <row r="4613" spans="2:5" x14ac:dyDescent="0.3">
      <c r="B4613">
        <v>17004</v>
      </c>
      <c r="C4613">
        <v>46</v>
      </c>
      <c r="D4613">
        <v>4</v>
      </c>
      <c r="E4613">
        <v>2425.1600000000012</v>
      </c>
    </row>
    <row r="4614" spans="2:5" x14ac:dyDescent="0.3">
      <c r="B4614">
        <v>17005</v>
      </c>
      <c r="C4614">
        <v>470</v>
      </c>
      <c r="D4614">
        <v>2</v>
      </c>
      <c r="E4614">
        <v>742.36000000000013</v>
      </c>
    </row>
    <row r="4615" spans="2:5" x14ac:dyDescent="0.3">
      <c r="B4615">
        <v>17006</v>
      </c>
      <c r="C4615">
        <v>4</v>
      </c>
      <c r="D4615">
        <v>8</v>
      </c>
      <c r="E4615">
        <v>1636.3200000000047</v>
      </c>
    </row>
    <row r="4616" spans="2:5" x14ac:dyDescent="0.3">
      <c r="B4616">
        <v>17007</v>
      </c>
      <c r="C4616">
        <v>50</v>
      </c>
      <c r="D4616">
        <v>7</v>
      </c>
      <c r="E4616">
        <v>1120.0999999999999</v>
      </c>
    </row>
    <row r="4617" spans="2:5" x14ac:dyDescent="0.3">
      <c r="B4617">
        <v>17008</v>
      </c>
      <c r="C4617">
        <v>429</v>
      </c>
      <c r="D4617">
        <v>1</v>
      </c>
      <c r="E4617">
        <v>81.36</v>
      </c>
    </row>
    <row r="4618" spans="2:5" x14ac:dyDescent="0.3">
      <c r="B4618">
        <v>17009</v>
      </c>
      <c r="C4618">
        <v>551</v>
      </c>
      <c r="D4618">
        <v>1</v>
      </c>
      <c r="E4618">
        <v>242.05999999999997</v>
      </c>
    </row>
    <row r="4619" spans="2:5" x14ac:dyDescent="0.3">
      <c r="B4619">
        <v>17010</v>
      </c>
      <c r="C4619">
        <v>18</v>
      </c>
      <c r="D4619">
        <v>1</v>
      </c>
      <c r="E4619">
        <v>195.36000000000004</v>
      </c>
    </row>
    <row r="4620" spans="2:5" x14ac:dyDescent="0.3">
      <c r="B4620">
        <v>17011</v>
      </c>
      <c r="C4620">
        <v>30</v>
      </c>
      <c r="D4620">
        <v>3</v>
      </c>
      <c r="E4620">
        <v>671.70000000000039</v>
      </c>
    </row>
    <row r="4621" spans="2:5" x14ac:dyDescent="0.3">
      <c r="B4621">
        <v>17012</v>
      </c>
      <c r="C4621">
        <v>725</v>
      </c>
      <c r="D4621">
        <v>1</v>
      </c>
      <c r="E4621">
        <v>384.15999999999991</v>
      </c>
    </row>
    <row r="4622" spans="2:5" x14ac:dyDescent="0.3">
      <c r="B4622">
        <v>17014</v>
      </c>
      <c r="C4622">
        <v>8</v>
      </c>
      <c r="D4622">
        <v>3</v>
      </c>
      <c r="E4622">
        <v>586.33000000000106</v>
      </c>
    </row>
    <row r="4623" spans="2:5" x14ac:dyDescent="0.3">
      <c r="B4623">
        <v>17015</v>
      </c>
      <c r="C4623">
        <v>28</v>
      </c>
      <c r="D4623">
        <v>3</v>
      </c>
      <c r="E4623">
        <v>1842.5599999999979</v>
      </c>
    </row>
    <row r="4624" spans="2:5" x14ac:dyDescent="0.3">
      <c r="B4624">
        <v>17016</v>
      </c>
      <c r="C4624">
        <v>576</v>
      </c>
      <c r="D4624">
        <v>1</v>
      </c>
      <c r="E4624">
        <v>552.4000000000002</v>
      </c>
    </row>
    <row r="4625" spans="2:5" x14ac:dyDescent="0.3">
      <c r="B4625">
        <v>17017</v>
      </c>
      <c r="C4625">
        <v>2</v>
      </c>
      <c r="D4625">
        <v>29</v>
      </c>
      <c r="E4625">
        <v>14110.610000000072</v>
      </c>
    </row>
    <row r="4626" spans="2:5" x14ac:dyDescent="0.3">
      <c r="B4626">
        <v>17018</v>
      </c>
      <c r="C4626">
        <v>40</v>
      </c>
      <c r="D4626">
        <v>6</v>
      </c>
      <c r="E4626">
        <v>2287.6999999999985</v>
      </c>
    </row>
    <row r="4627" spans="2:5" x14ac:dyDescent="0.3">
      <c r="B4627">
        <v>17019</v>
      </c>
      <c r="C4627">
        <v>11</v>
      </c>
      <c r="D4627">
        <v>11</v>
      </c>
      <c r="E4627">
        <v>4012.2000000000257</v>
      </c>
    </row>
    <row r="4628" spans="2:5" x14ac:dyDescent="0.3">
      <c r="B4628">
        <v>17020</v>
      </c>
      <c r="C4628">
        <v>542</v>
      </c>
      <c r="D4628">
        <v>2</v>
      </c>
      <c r="E4628">
        <v>935.62000000000216</v>
      </c>
    </row>
    <row r="4629" spans="2:5" x14ac:dyDescent="0.3">
      <c r="B4629">
        <v>17021</v>
      </c>
      <c r="C4629">
        <v>442</v>
      </c>
      <c r="D4629">
        <v>6</v>
      </c>
      <c r="E4629">
        <v>1182.2200000000009</v>
      </c>
    </row>
    <row r="4630" spans="2:5" x14ac:dyDescent="0.3">
      <c r="B4630">
        <v>17022</v>
      </c>
      <c r="C4630">
        <v>31</v>
      </c>
      <c r="D4630">
        <v>2</v>
      </c>
      <c r="E4630">
        <v>260.00000000000006</v>
      </c>
    </row>
    <row r="4631" spans="2:5" x14ac:dyDescent="0.3">
      <c r="B4631">
        <v>17023</v>
      </c>
      <c r="C4631">
        <v>417</v>
      </c>
      <c r="D4631">
        <v>3</v>
      </c>
      <c r="E4631">
        <v>800.1800000000004</v>
      </c>
    </row>
    <row r="4632" spans="2:5" x14ac:dyDescent="0.3">
      <c r="B4632">
        <v>17024</v>
      </c>
      <c r="C4632">
        <v>45</v>
      </c>
      <c r="D4632">
        <v>3</v>
      </c>
      <c r="E4632">
        <v>95.84999999999998</v>
      </c>
    </row>
    <row r="4633" spans="2:5" x14ac:dyDescent="0.3">
      <c r="B4633">
        <v>17025</v>
      </c>
      <c r="C4633">
        <v>60</v>
      </c>
      <c r="D4633">
        <v>5</v>
      </c>
      <c r="E4633">
        <v>1510.6399999999996</v>
      </c>
    </row>
    <row r="4634" spans="2:5" x14ac:dyDescent="0.3">
      <c r="B4634">
        <v>17026</v>
      </c>
      <c r="C4634">
        <v>185</v>
      </c>
      <c r="D4634">
        <v>3</v>
      </c>
      <c r="E4634">
        <v>208.98</v>
      </c>
    </row>
    <row r="4635" spans="2:5" x14ac:dyDescent="0.3">
      <c r="B4635">
        <v>17027</v>
      </c>
      <c r="C4635">
        <v>78</v>
      </c>
      <c r="D4635">
        <v>9</v>
      </c>
      <c r="E4635">
        <v>1327.1099999999935</v>
      </c>
    </row>
    <row r="4636" spans="2:5" x14ac:dyDescent="0.3">
      <c r="B4636">
        <v>17028</v>
      </c>
      <c r="C4636">
        <v>581</v>
      </c>
      <c r="D4636">
        <v>3</v>
      </c>
      <c r="E4636">
        <v>1593.8299999999992</v>
      </c>
    </row>
    <row r="4637" spans="2:5" x14ac:dyDescent="0.3">
      <c r="B4637">
        <v>17029</v>
      </c>
      <c r="C4637">
        <v>110</v>
      </c>
      <c r="D4637">
        <v>7</v>
      </c>
      <c r="E4637">
        <v>2137.3000000000011</v>
      </c>
    </row>
    <row r="4638" spans="2:5" x14ac:dyDescent="0.3">
      <c r="B4638">
        <v>17030</v>
      </c>
      <c r="C4638">
        <v>63</v>
      </c>
      <c r="D4638">
        <v>1</v>
      </c>
      <c r="E4638">
        <v>146.86999999999998</v>
      </c>
    </row>
    <row r="4639" spans="2:5" x14ac:dyDescent="0.3">
      <c r="B4639">
        <v>17031</v>
      </c>
      <c r="C4639">
        <v>11</v>
      </c>
      <c r="D4639">
        <v>6</v>
      </c>
      <c r="E4639">
        <v>2773.8500000000022</v>
      </c>
    </row>
    <row r="4640" spans="2:5" x14ac:dyDescent="0.3">
      <c r="B4640">
        <v>17032</v>
      </c>
      <c r="C4640">
        <v>547</v>
      </c>
      <c r="D4640">
        <v>8</v>
      </c>
      <c r="E4640">
        <v>3004.5999999999867</v>
      </c>
    </row>
    <row r="4641" spans="2:5" x14ac:dyDescent="0.3">
      <c r="B4641">
        <v>17033</v>
      </c>
      <c r="C4641">
        <v>86</v>
      </c>
      <c r="D4641">
        <v>4</v>
      </c>
      <c r="E4641">
        <v>1332.7900000000006</v>
      </c>
    </row>
    <row r="4642" spans="2:5" x14ac:dyDescent="0.3">
      <c r="B4642">
        <v>17034</v>
      </c>
      <c r="C4642">
        <v>16</v>
      </c>
      <c r="D4642">
        <v>5</v>
      </c>
      <c r="E4642">
        <v>1283.9199999999987</v>
      </c>
    </row>
    <row r="4643" spans="2:5" x14ac:dyDescent="0.3">
      <c r="B4643">
        <v>17035</v>
      </c>
      <c r="C4643">
        <v>245</v>
      </c>
      <c r="D4643">
        <v>4</v>
      </c>
      <c r="E4643">
        <v>613.59</v>
      </c>
    </row>
    <row r="4644" spans="2:5" x14ac:dyDescent="0.3">
      <c r="B4644">
        <v>17036</v>
      </c>
      <c r="C4644">
        <v>383</v>
      </c>
      <c r="D4644">
        <v>1</v>
      </c>
      <c r="E4644">
        <v>176.90000000000006</v>
      </c>
    </row>
    <row r="4645" spans="2:5" x14ac:dyDescent="0.3">
      <c r="B4645">
        <v>17037</v>
      </c>
      <c r="C4645">
        <v>87</v>
      </c>
      <c r="D4645">
        <v>1</v>
      </c>
      <c r="E4645">
        <v>1267.3200000000022</v>
      </c>
    </row>
    <row r="4646" spans="2:5" x14ac:dyDescent="0.3">
      <c r="B4646">
        <v>17038</v>
      </c>
      <c r="C4646">
        <v>30</v>
      </c>
      <c r="D4646">
        <v>2</v>
      </c>
      <c r="E4646">
        <v>743.16999999999894</v>
      </c>
    </row>
    <row r="4647" spans="2:5" x14ac:dyDescent="0.3">
      <c r="B4647">
        <v>17039</v>
      </c>
      <c r="C4647">
        <v>604</v>
      </c>
      <c r="D4647">
        <v>1</v>
      </c>
      <c r="E4647">
        <v>1954.99</v>
      </c>
    </row>
    <row r="4648" spans="2:5" x14ac:dyDescent="0.3">
      <c r="B4648">
        <v>17040</v>
      </c>
      <c r="C4648">
        <v>137</v>
      </c>
      <c r="D4648">
        <v>2</v>
      </c>
      <c r="E4648">
        <v>463.25</v>
      </c>
    </row>
    <row r="4649" spans="2:5" x14ac:dyDescent="0.3">
      <c r="B4649">
        <v>17041</v>
      </c>
      <c r="C4649">
        <v>26</v>
      </c>
      <c r="D4649">
        <v>6</v>
      </c>
      <c r="E4649">
        <v>1686.2799999999991</v>
      </c>
    </row>
    <row r="4650" spans="2:5" x14ac:dyDescent="0.3">
      <c r="B4650">
        <v>17042</v>
      </c>
      <c r="C4650">
        <v>2</v>
      </c>
      <c r="D4650">
        <v>5</v>
      </c>
      <c r="E4650">
        <v>1044.380000000001</v>
      </c>
    </row>
    <row r="4651" spans="2:5" x14ac:dyDescent="0.3">
      <c r="B4651">
        <v>17043</v>
      </c>
      <c r="C4651">
        <v>32</v>
      </c>
      <c r="D4651">
        <v>8</v>
      </c>
      <c r="E4651">
        <v>2616.5499999999925</v>
      </c>
    </row>
    <row r="4652" spans="2:5" x14ac:dyDescent="0.3">
      <c r="B4652">
        <v>17044</v>
      </c>
      <c r="C4652">
        <v>25</v>
      </c>
      <c r="D4652">
        <v>12</v>
      </c>
      <c r="E4652">
        <v>11962.30000000003</v>
      </c>
    </row>
    <row r="4653" spans="2:5" x14ac:dyDescent="0.3">
      <c r="B4653">
        <v>17045</v>
      </c>
      <c r="C4653">
        <v>113</v>
      </c>
      <c r="D4653">
        <v>5</v>
      </c>
      <c r="E4653">
        <v>827.68000000000018</v>
      </c>
    </row>
    <row r="4654" spans="2:5" x14ac:dyDescent="0.3">
      <c r="B4654">
        <v>17046</v>
      </c>
      <c r="C4654">
        <v>157</v>
      </c>
      <c r="D4654">
        <v>5</v>
      </c>
      <c r="E4654">
        <v>1906.0700000000038</v>
      </c>
    </row>
    <row r="4655" spans="2:5" x14ac:dyDescent="0.3">
      <c r="B4655">
        <v>17047</v>
      </c>
      <c r="C4655">
        <v>85</v>
      </c>
      <c r="D4655">
        <v>6</v>
      </c>
      <c r="E4655">
        <v>2289.2299999999996</v>
      </c>
    </row>
    <row r="4656" spans="2:5" x14ac:dyDescent="0.3">
      <c r="B4656">
        <v>17048</v>
      </c>
      <c r="C4656">
        <v>117</v>
      </c>
      <c r="D4656">
        <v>7</v>
      </c>
      <c r="E4656">
        <v>2071.6799999999953</v>
      </c>
    </row>
    <row r="4657" spans="2:5" x14ac:dyDescent="0.3">
      <c r="B4657">
        <v>17049</v>
      </c>
      <c r="C4657">
        <v>2</v>
      </c>
      <c r="D4657">
        <v>19</v>
      </c>
      <c r="E4657">
        <v>9947.4800000000996</v>
      </c>
    </row>
    <row r="4658" spans="2:5" x14ac:dyDescent="0.3">
      <c r="B4658">
        <v>17050</v>
      </c>
      <c r="C4658">
        <v>96</v>
      </c>
      <c r="D4658">
        <v>11</v>
      </c>
      <c r="E4658">
        <v>4691.7900000000227</v>
      </c>
    </row>
    <row r="4659" spans="2:5" x14ac:dyDescent="0.3">
      <c r="B4659">
        <v>17051</v>
      </c>
      <c r="C4659">
        <v>194</v>
      </c>
      <c r="D4659">
        <v>4</v>
      </c>
      <c r="E4659">
        <v>714.38999999999953</v>
      </c>
    </row>
    <row r="4660" spans="2:5" x14ac:dyDescent="0.3">
      <c r="B4660">
        <v>17052</v>
      </c>
      <c r="C4660">
        <v>28</v>
      </c>
      <c r="D4660">
        <v>1</v>
      </c>
      <c r="E4660">
        <v>413.75000000000006</v>
      </c>
    </row>
    <row r="4661" spans="2:5" x14ac:dyDescent="0.3">
      <c r="B4661">
        <v>17053</v>
      </c>
      <c r="C4661">
        <v>130</v>
      </c>
      <c r="D4661">
        <v>1</v>
      </c>
      <c r="E4661">
        <v>498.47999999999985</v>
      </c>
    </row>
    <row r="4662" spans="2:5" x14ac:dyDescent="0.3">
      <c r="B4662">
        <v>17054</v>
      </c>
      <c r="C4662">
        <v>28</v>
      </c>
      <c r="D4662">
        <v>5</v>
      </c>
      <c r="E4662">
        <v>1356.3300000000006</v>
      </c>
    </row>
    <row r="4663" spans="2:5" x14ac:dyDescent="0.3">
      <c r="B4663">
        <v>17055</v>
      </c>
      <c r="C4663">
        <v>445</v>
      </c>
      <c r="D4663">
        <v>1</v>
      </c>
      <c r="E4663">
        <v>239.55000000000013</v>
      </c>
    </row>
    <row r="4664" spans="2:5" x14ac:dyDescent="0.3">
      <c r="B4664">
        <v>17056</v>
      </c>
      <c r="C4664">
        <v>738</v>
      </c>
      <c r="D4664">
        <v>1</v>
      </c>
      <c r="E4664">
        <v>128.60000000000002</v>
      </c>
    </row>
    <row r="4665" spans="2:5" x14ac:dyDescent="0.3">
      <c r="B4665">
        <v>17057</v>
      </c>
      <c r="C4665">
        <v>596</v>
      </c>
      <c r="D4665">
        <v>1</v>
      </c>
      <c r="E4665">
        <v>294.7399999999999</v>
      </c>
    </row>
    <row r="4666" spans="2:5" x14ac:dyDescent="0.3">
      <c r="B4666">
        <v>17058</v>
      </c>
      <c r="C4666">
        <v>81</v>
      </c>
      <c r="D4666">
        <v>3</v>
      </c>
      <c r="E4666">
        <v>1179.8899999999996</v>
      </c>
    </row>
    <row r="4667" spans="2:5" x14ac:dyDescent="0.3">
      <c r="B4667">
        <v>17059</v>
      </c>
      <c r="C4667">
        <v>29</v>
      </c>
      <c r="D4667">
        <v>9</v>
      </c>
      <c r="E4667">
        <v>5602.5299999999497</v>
      </c>
    </row>
    <row r="4668" spans="2:5" x14ac:dyDescent="0.3">
      <c r="B4668">
        <v>17060</v>
      </c>
      <c r="C4668">
        <v>266</v>
      </c>
      <c r="D4668">
        <v>1</v>
      </c>
      <c r="E4668">
        <v>234.24</v>
      </c>
    </row>
    <row r="4669" spans="2:5" x14ac:dyDescent="0.3">
      <c r="B4669">
        <v>17061</v>
      </c>
      <c r="C4669">
        <v>73</v>
      </c>
      <c r="D4669">
        <v>11</v>
      </c>
      <c r="E4669">
        <v>5232.2299999999923</v>
      </c>
    </row>
    <row r="4670" spans="2:5" x14ac:dyDescent="0.3">
      <c r="B4670">
        <v>17062</v>
      </c>
      <c r="C4670">
        <v>313</v>
      </c>
      <c r="D4670">
        <v>6</v>
      </c>
      <c r="E4670">
        <v>1208.2200000000009</v>
      </c>
    </row>
    <row r="4671" spans="2:5" x14ac:dyDescent="0.3">
      <c r="B4671">
        <v>17063</v>
      </c>
      <c r="C4671">
        <v>21</v>
      </c>
      <c r="D4671">
        <v>13</v>
      </c>
      <c r="E4671">
        <v>3638.5300000000179</v>
      </c>
    </row>
    <row r="4672" spans="2:5" x14ac:dyDescent="0.3">
      <c r="B4672">
        <v>17064</v>
      </c>
      <c r="C4672">
        <v>58</v>
      </c>
      <c r="D4672">
        <v>3</v>
      </c>
      <c r="E4672">
        <v>859.34999999999911</v>
      </c>
    </row>
    <row r="4673" spans="2:5" x14ac:dyDescent="0.3">
      <c r="B4673">
        <v>17065</v>
      </c>
      <c r="C4673">
        <v>637</v>
      </c>
      <c r="D4673">
        <v>2</v>
      </c>
      <c r="E4673">
        <v>194.70000000000002</v>
      </c>
    </row>
    <row r="4674" spans="2:5" x14ac:dyDescent="0.3">
      <c r="B4674">
        <v>17066</v>
      </c>
      <c r="C4674">
        <v>726</v>
      </c>
      <c r="D4674">
        <v>1</v>
      </c>
      <c r="E4674">
        <v>228.34000000000003</v>
      </c>
    </row>
    <row r="4675" spans="2:5" x14ac:dyDescent="0.3">
      <c r="B4675">
        <v>17067</v>
      </c>
      <c r="C4675">
        <v>724</v>
      </c>
      <c r="D4675">
        <v>3</v>
      </c>
      <c r="E4675">
        <v>454.54</v>
      </c>
    </row>
    <row r="4676" spans="2:5" x14ac:dyDescent="0.3">
      <c r="B4676">
        <v>17068</v>
      </c>
      <c r="C4676">
        <v>12</v>
      </c>
      <c r="D4676">
        <v>47</v>
      </c>
      <c r="E4676">
        <v>9161.0800000000636</v>
      </c>
    </row>
    <row r="4677" spans="2:5" x14ac:dyDescent="0.3">
      <c r="B4677">
        <v>17069</v>
      </c>
      <c r="C4677">
        <v>28</v>
      </c>
      <c r="D4677">
        <v>14</v>
      </c>
      <c r="E4677">
        <v>5794.2800000000243</v>
      </c>
    </row>
    <row r="4678" spans="2:5" x14ac:dyDescent="0.3">
      <c r="B4678">
        <v>17070</v>
      </c>
      <c r="C4678">
        <v>114</v>
      </c>
      <c r="D4678">
        <v>2</v>
      </c>
      <c r="E4678">
        <v>445.31999999999977</v>
      </c>
    </row>
    <row r="4679" spans="2:5" x14ac:dyDescent="0.3">
      <c r="B4679">
        <v>17071</v>
      </c>
      <c r="C4679">
        <v>28</v>
      </c>
      <c r="D4679">
        <v>13</v>
      </c>
      <c r="E4679">
        <v>3801.1999999999903</v>
      </c>
    </row>
    <row r="4680" spans="2:5" x14ac:dyDescent="0.3">
      <c r="B4680">
        <v>17072</v>
      </c>
      <c r="C4680">
        <v>625</v>
      </c>
      <c r="D4680">
        <v>1</v>
      </c>
      <c r="E4680">
        <v>282.05000000000013</v>
      </c>
    </row>
    <row r="4681" spans="2:5" x14ac:dyDescent="0.3">
      <c r="B4681">
        <v>17073</v>
      </c>
      <c r="C4681">
        <v>17</v>
      </c>
      <c r="D4681">
        <v>4</v>
      </c>
      <c r="E4681">
        <v>1446.089999999997</v>
      </c>
    </row>
    <row r="4682" spans="2:5" x14ac:dyDescent="0.3">
      <c r="B4682">
        <v>17074</v>
      </c>
      <c r="C4682">
        <v>562</v>
      </c>
      <c r="D4682">
        <v>1</v>
      </c>
      <c r="E4682">
        <v>203.05</v>
      </c>
    </row>
    <row r="4683" spans="2:5" x14ac:dyDescent="0.3">
      <c r="B4683">
        <v>17075</v>
      </c>
      <c r="C4683">
        <v>17</v>
      </c>
      <c r="D4683">
        <v>10</v>
      </c>
      <c r="E4683">
        <v>2241.7299999999941</v>
      </c>
    </row>
    <row r="4684" spans="2:5" x14ac:dyDescent="0.3">
      <c r="B4684">
        <v>17076</v>
      </c>
      <c r="C4684">
        <v>36</v>
      </c>
      <c r="D4684">
        <v>6</v>
      </c>
      <c r="E4684">
        <v>1242.7499999999998</v>
      </c>
    </row>
    <row r="4685" spans="2:5" x14ac:dyDescent="0.3">
      <c r="B4685">
        <v>17077</v>
      </c>
      <c r="C4685">
        <v>578</v>
      </c>
      <c r="D4685">
        <v>1</v>
      </c>
      <c r="E4685">
        <v>306</v>
      </c>
    </row>
    <row r="4686" spans="2:5" x14ac:dyDescent="0.3">
      <c r="B4686">
        <v>17078</v>
      </c>
      <c r="C4686">
        <v>36</v>
      </c>
      <c r="D4686">
        <v>2</v>
      </c>
      <c r="E4686">
        <v>378.2000000000001</v>
      </c>
    </row>
    <row r="4687" spans="2:5" x14ac:dyDescent="0.3">
      <c r="B4687">
        <v>17079</v>
      </c>
      <c r="C4687">
        <v>78</v>
      </c>
      <c r="D4687">
        <v>1</v>
      </c>
      <c r="E4687">
        <v>118.80000000000001</v>
      </c>
    </row>
    <row r="4688" spans="2:5" x14ac:dyDescent="0.3">
      <c r="B4688">
        <v>17080</v>
      </c>
      <c r="C4688">
        <v>22</v>
      </c>
      <c r="D4688">
        <v>7</v>
      </c>
      <c r="E4688">
        <v>957.52999999999963</v>
      </c>
    </row>
    <row r="4689" spans="2:5" x14ac:dyDescent="0.3">
      <c r="B4689">
        <v>17081</v>
      </c>
      <c r="C4689">
        <v>25</v>
      </c>
      <c r="D4689">
        <v>6</v>
      </c>
      <c r="E4689">
        <v>964.39000000000487</v>
      </c>
    </row>
    <row r="4690" spans="2:5" x14ac:dyDescent="0.3">
      <c r="B4690">
        <v>17082</v>
      </c>
      <c r="C4690">
        <v>33</v>
      </c>
      <c r="D4690">
        <v>6</v>
      </c>
      <c r="E4690">
        <v>4732.0299999999988</v>
      </c>
    </row>
    <row r="4691" spans="2:5" x14ac:dyDescent="0.3">
      <c r="B4691">
        <v>17083</v>
      </c>
      <c r="C4691">
        <v>109</v>
      </c>
      <c r="D4691">
        <v>9</v>
      </c>
      <c r="E4691">
        <v>4049.7899999999922</v>
      </c>
    </row>
    <row r="4692" spans="2:5" x14ac:dyDescent="0.3">
      <c r="B4692">
        <v>17084</v>
      </c>
      <c r="C4692">
        <v>35</v>
      </c>
      <c r="D4692">
        <v>3</v>
      </c>
      <c r="E4692">
        <v>5202.9699999999775</v>
      </c>
    </row>
    <row r="4693" spans="2:5" x14ac:dyDescent="0.3">
      <c r="B4693">
        <v>17085</v>
      </c>
      <c r="C4693">
        <v>123</v>
      </c>
      <c r="D4693">
        <v>28</v>
      </c>
      <c r="E4693">
        <v>7891.4100000001336</v>
      </c>
    </row>
    <row r="4694" spans="2:5" x14ac:dyDescent="0.3">
      <c r="B4694">
        <v>17086</v>
      </c>
      <c r="C4694">
        <v>7</v>
      </c>
      <c r="D4694">
        <v>6</v>
      </c>
      <c r="E4694">
        <v>2050.0799999999963</v>
      </c>
    </row>
    <row r="4695" spans="2:5" x14ac:dyDescent="0.3">
      <c r="B4695">
        <v>17087</v>
      </c>
      <c r="C4695">
        <v>737</v>
      </c>
      <c r="D4695">
        <v>1</v>
      </c>
      <c r="E4695">
        <v>221.53000000000006</v>
      </c>
    </row>
    <row r="4696" spans="2:5" x14ac:dyDescent="0.3">
      <c r="B4696">
        <v>17088</v>
      </c>
      <c r="C4696">
        <v>28</v>
      </c>
      <c r="D4696">
        <v>4</v>
      </c>
      <c r="E4696">
        <v>1991.0100000000014</v>
      </c>
    </row>
    <row r="4697" spans="2:5" x14ac:dyDescent="0.3">
      <c r="B4697">
        <v>17089</v>
      </c>
      <c r="C4697">
        <v>386</v>
      </c>
      <c r="D4697">
        <v>1</v>
      </c>
      <c r="E4697">
        <v>128.44999999999999</v>
      </c>
    </row>
    <row r="4698" spans="2:5" x14ac:dyDescent="0.3">
      <c r="B4698">
        <v>17090</v>
      </c>
      <c r="C4698">
        <v>4</v>
      </c>
      <c r="D4698">
        <v>13</v>
      </c>
      <c r="E4698">
        <v>3149.4800000000023</v>
      </c>
    </row>
    <row r="4699" spans="2:5" x14ac:dyDescent="0.3">
      <c r="B4699">
        <v>17091</v>
      </c>
      <c r="C4699">
        <v>2</v>
      </c>
      <c r="D4699">
        <v>19</v>
      </c>
      <c r="E4699">
        <v>7811.1000000000668</v>
      </c>
    </row>
    <row r="4700" spans="2:5" x14ac:dyDescent="0.3">
      <c r="B4700">
        <v>17092</v>
      </c>
      <c r="C4700">
        <v>50</v>
      </c>
      <c r="D4700">
        <v>11</v>
      </c>
      <c r="E4700">
        <v>5594.9599999999746</v>
      </c>
    </row>
    <row r="4701" spans="2:5" x14ac:dyDescent="0.3">
      <c r="B4701">
        <v>17093</v>
      </c>
      <c r="C4701">
        <v>592</v>
      </c>
      <c r="D4701">
        <v>1</v>
      </c>
      <c r="E4701">
        <v>235.88000000000008</v>
      </c>
    </row>
    <row r="4702" spans="2:5" x14ac:dyDescent="0.3">
      <c r="B4702">
        <v>17094</v>
      </c>
      <c r="C4702">
        <v>322</v>
      </c>
      <c r="D4702">
        <v>2</v>
      </c>
      <c r="E4702">
        <v>402.19999999999987</v>
      </c>
    </row>
    <row r="4703" spans="2:5" x14ac:dyDescent="0.3">
      <c r="B4703">
        <v>17095</v>
      </c>
      <c r="C4703">
        <v>22</v>
      </c>
      <c r="D4703">
        <v>7</v>
      </c>
      <c r="E4703">
        <v>2572.2499999999995</v>
      </c>
    </row>
    <row r="4704" spans="2:5" x14ac:dyDescent="0.3">
      <c r="B4704">
        <v>17096</v>
      </c>
      <c r="C4704">
        <v>15</v>
      </c>
      <c r="D4704">
        <v>11</v>
      </c>
      <c r="E4704">
        <v>3759.1800000000158</v>
      </c>
    </row>
    <row r="4705" spans="2:5" x14ac:dyDescent="0.3">
      <c r="B4705">
        <v>17097</v>
      </c>
      <c r="C4705">
        <v>2</v>
      </c>
      <c r="D4705">
        <v>9</v>
      </c>
      <c r="E4705">
        <v>1340.45</v>
      </c>
    </row>
    <row r="4706" spans="2:5" x14ac:dyDescent="0.3">
      <c r="B4706">
        <v>17098</v>
      </c>
      <c r="C4706">
        <v>381</v>
      </c>
      <c r="D4706">
        <v>3</v>
      </c>
      <c r="E4706">
        <v>591.06999999999982</v>
      </c>
    </row>
    <row r="4707" spans="2:5" x14ac:dyDescent="0.3">
      <c r="B4707">
        <v>17099</v>
      </c>
      <c r="C4707">
        <v>533</v>
      </c>
      <c r="D4707">
        <v>1</v>
      </c>
      <c r="E4707">
        <v>582.1699999999995</v>
      </c>
    </row>
    <row r="4708" spans="2:5" x14ac:dyDescent="0.3">
      <c r="B4708">
        <v>17100</v>
      </c>
      <c r="C4708">
        <v>18</v>
      </c>
      <c r="D4708">
        <v>2</v>
      </c>
      <c r="E4708">
        <v>971.73999999999944</v>
      </c>
    </row>
    <row r="4709" spans="2:5" x14ac:dyDescent="0.3">
      <c r="B4709">
        <v>17101</v>
      </c>
      <c r="C4709">
        <v>10</v>
      </c>
      <c r="D4709">
        <v>7</v>
      </c>
      <c r="E4709">
        <v>2507.0499999999965</v>
      </c>
    </row>
    <row r="4710" spans="2:5" x14ac:dyDescent="0.3">
      <c r="B4710">
        <v>17102</v>
      </c>
      <c r="C4710">
        <v>261</v>
      </c>
      <c r="D4710">
        <v>1</v>
      </c>
      <c r="E4710">
        <v>25.5</v>
      </c>
    </row>
    <row r="4711" spans="2:5" x14ac:dyDescent="0.3">
      <c r="B4711">
        <v>17103</v>
      </c>
      <c r="C4711">
        <v>722</v>
      </c>
      <c r="D4711">
        <v>1</v>
      </c>
      <c r="E4711">
        <v>424.29999999999973</v>
      </c>
    </row>
    <row r="4712" spans="2:5" x14ac:dyDescent="0.3">
      <c r="B4712">
        <v>17104</v>
      </c>
      <c r="C4712">
        <v>423</v>
      </c>
      <c r="D4712">
        <v>1</v>
      </c>
      <c r="E4712">
        <v>474.03</v>
      </c>
    </row>
    <row r="4713" spans="2:5" x14ac:dyDescent="0.3">
      <c r="B4713">
        <v>17105</v>
      </c>
      <c r="C4713">
        <v>159</v>
      </c>
      <c r="D4713">
        <v>2</v>
      </c>
      <c r="E4713">
        <v>665.77999999999929</v>
      </c>
    </row>
    <row r="4714" spans="2:5" x14ac:dyDescent="0.3">
      <c r="B4714">
        <v>17106</v>
      </c>
      <c r="C4714">
        <v>389</v>
      </c>
      <c r="D4714">
        <v>1</v>
      </c>
      <c r="E4714">
        <v>491.22999999999962</v>
      </c>
    </row>
    <row r="4715" spans="2:5" x14ac:dyDescent="0.3">
      <c r="B4715">
        <v>17107</v>
      </c>
      <c r="C4715">
        <v>33</v>
      </c>
      <c r="D4715">
        <v>10</v>
      </c>
      <c r="E4715">
        <v>16075.419999999936</v>
      </c>
    </row>
    <row r="4716" spans="2:5" x14ac:dyDescent="0.3">
      <c r="B4716">
        <v>17108</v>
      </c>
      <c r="C4716">
        <v>663</v>
      </c>
      <c r="D4716">
        <v>1</v>
      </c>
      <c r="E4716">
        <v>174.95000000000002</v>
      </c>
    </row>
    <row r="4717" spans="2:5" x14ac:dyDescent="0.3">
      <c r="B4717">
        <v>17109</v>
      </c>
      <c r="C4717">
        <v>29</v>
      </c>
      <c r="D4717">
        <v>8</v>
      </c>
      <c r="E4717">
        <v>1295.4599999999998</v>
      </c>
    </row>
    <row r="4718" spans="2:5" x14ac:dyDescent="0.3">
      <c r="B4718">
        <v>17110</v>
      </c>
      <c r="C4718">
        <v>165</v>
      </c>
      <c r="D4718">
        <v>3</v>
      </c>
      <c r="E4718">
        <v>510.70000000000044</v>
      </c>
    </row>
    <row r="4719" spans="2:5" x14ac:dyDescent="0.3">
      <c r="B4719">
        <v>17111</v>
      </c>
      <c r="C4719">
        <v>47</v>
      </c>
      <c r="D4719">
        <v>2</v>
      </c>
      <c r="E4719">
        <v>476.5800000000005</v>
      </c>
    </row>
    <row r="4720" spans="2:5" x14ac:dyDescent="0.3">
      <c r="B4720">
        <v>17112</v>
      </c>
      <c r="C4720">
        <v>502</v>
      </c>
      <c r="D4720">
        <v>1</v>
      </c>
      <c r="E4720">
        <v>205.17000000000007</v>
      </c>
    </row>
    <row r="4721" spans="2:5" x14ac:dyDescent="0.3">
      <c r="B4721">
        <v>17113</v>
      </c>
      <c r="C4721">
        <v>574</v>
      </c>
      <c r="D4721">
        <v>6</v>
      </c>
      <c r="E4721">
        <v>2322.5900000000056</v>
      </c>
    </row>
    <row r="4722" spans="2:5" x14ac:dyDescent="0.3">
      <c r="B4722">
        <v>17114</v>
      </c>
      <c r="C4722">
        <v>5</v>
      </c>
      <c r="D4722">
        <v>8</v>
      </c>
      <c r="E4722">
        <v>808.61999999999887</v>
      </c>
    </row>
    <row r="4723" spans="2:5" x14ac:dyDescent="0.3">
      <c r="B4723">
        <v>17115</v>
      </c>
      <c r="C4723">
        <v>8</v>
      </c>
      <c r="D4723">
        <v>7</v>
      </c>
      <c r="E4723">
        <v>2761.4899999999921</v>
      </c>
    </row>
    <row r="4724" spans="2:5" x14ac:dyDescent="0.3">
      <c r="B4724">
        <v>17116</v>
      </c>
      <c r="C4724">
        <v>648</v>
      </c>
      <c r="D4724">
        <v>1</v>
      </c>
      <c r="E4724">
        <v>389.78000000000014</v>
      </c>
    </row>
    <row r="4725" spans="2:5" x14ac:dyDescent="0.3">
      <c r="B4725">
        <v>17117</v>
      </c>
      <c r="C4725">
        <v>288</v>
      </c>
      <c r="D4725">
        <v>1</v>
      </c>
      <c r="E4725">
        <v>116.20000000000002</v>
      </c>
    </row>
    <row r="4726" spans="2:5" x14ac:dyDescent="0.3">
      <c r="B4726">
        <v>17118</v>
      </c>
      <c r="C4726">
        <v>317</v>
      </c>
      <c r="D4726">
        <v>1</v>
      </c>
      <c r="E4726">
        <v>157.01999999999998</v>
      </c>
    </row>
    <row r="4727" spans="2:5" x14ac:dyDescent="0.3">
      <c r="B4727">
        <v>17119</v>
      </c>
      <c r="C4727">
        <v>3</v>
      </c>
      <c r="D4727">
        <v>2</v>
      </c>
      <c r="E4727">
        <v>606.91</v>
      </c>
    </row>
    <row r="4728" spans="2:5" x14ac:dyDescent="0.3">
      <c r="B4728">
        <v>17120</v>
      </c>
      <c r="C4728">
        <v>233</v>
      </c>
      <c r="D4728">
        <v>1</v>
      </c>
      <c r="E4728">
        <v>307.46000000000004</v>
      </c>
    </row>
    <row r="4729" spans="2:5" x14ac:dyDescent="0.3">
      <c r="B4729">
        <v>17121</v>
      </c>
      <c r="C4729">
        <v>402</v>
      </c>
      <c r="D4729">
        <v>1</v>
      </c>
      <c r="E4729">
        <v>314.74000000000012</v>
      </c>
    </row>
    <row r="4730" spans="2:5" x14ac:dyDescent="0.3">
      <c r="B4730">
        <v>17122</v>
      </c>
      <c r="C4730">
        <v>119</v>
      </c>
      <c r="D4730">
        <v>4</v>
      </c>
      <c r="E4730">
        <v>570.5</v>
      </c>
    </row>
    <row r="4731" spans="2:5" x14ac:dyDescent="0.3">
      <c r="B4731">
        <v>17123</v>
      </c>
      <c r="C4731">
        <v>161</v>
      </c>
      <c r="D4731">
        <v>3</v>
      </c>
      <c r="E4731">
        <v>977.16999999999894</v>
      </c>
    </row>
    <row r="4732" spans="2:5" x14ac:dyDescent="0.3">
      <c r="B4732">
        <v>17124</v>
      </c>
      <c r="C4732">
        <v>185</v>
      </c>
      <c r="D4732">
        <v>1</v>
      </c>
      <c r="E4732">
        <v>298.89000000000004</v>
      </c>
    </row>
    <row r="4733" spans="2:5" x14ac:dyDescent="0.3">
      <c r="B4733">
        <v>17125</v>
      </c>
      <c r="C4733">
        <v>50</v>
      </c>
      <c r="D4733">
        <v>1</v>
      </c>
      <c r="E4733">
        <v>259.35000000000019</v>
      </c>
    </row>
    <row r="4734" spans="2:5" x14ac:dyDescent="0.3">
      <c r="B4734">
        <v>17126</v>
      </c>
      <c r="C4734">
        <v>152</v>
      </c>
      <c r="D4734">
        <v>9</v>
      </c>
      <c r="E4734">
        <v>2070.4399999999746</v>
      </c>
    </row>
    <row r="4735" spans="2:5" x14ac:dyDescent="0.3">
      <c r="B4735">
        <v>17127</v>
      </c>
      <c r="C4735">
        <v>428</v>
      </c>
      <c r="D4735">
        <v>5</v>
      </c>
      <c r="E4735">
        <v>1155.0299999999995</v>
      </c>
    </row>
    <row r="4736" spans="2:5" x14ac:dyDescent="0.3">
      <c r="B4736">
        <v>17128</v>
      </c>
      <c r="C4736">
        <v>334</v>
      </c>
      <c r="D4736">
        <v>1</v>
      </c>
      <c r="E4736">
        <v>157.08999999999995</v>
      </c>
    </row>
    <row r="4737" spans="2:5" x14ac:dyDescent="0.3">
      <c r="B4737">
        <v>17129</v>
      </c>
      <c r="C4737">
        <v>520</v>
      </c>
      <c r="D4737">
        <v>1</v>
      </c>
      <c r="E4737">
        <v>31.85</v>
      </c>
    </row>
    <row r="4738" spans="2:5" x14ac:dyDescent="0.3">
      <c r="B4738">
        <v>17131</v>
      </c>
      <c r="C4738">
        <v>5</v>
      </c>
      <c r="D4738">
        <v>5</v>
      </c>
      <c r="E4738">
        <v>2463.170000000001</v>
      </c>
    </row>
    <row r="4739" spans="2:5" x14ac:dyDescent="0.3">
      <c r="B4739">
        <v>17132</v>
      </c>
      <c r="C4739">
        <v>452</v>
      </c>
      <c r="D4739">
        <v>2</v>
      </c>
      <c r="E4739">
        <v>1272.8000000000018</v>
      </c>
    </row>
    <row r="4740" spans="2:5" x14ac:dyDescent="0.3">
      <c r="B4740">
        <v>17133</v>
      </c>
      <c r="C4740">
        <v>15</v>
      </c>
      <c r="D4740">
        <v>12</v>
      </c>
      <c r="E4740">
        <v>14622.329999999987</v>
      </c>
    </row>
    <row r="4741" spans="2:5" x14ac:dyDescent="0.3">
      <c r="B4741">
        <v>17134</v>
      </c>
      <c r="C4741">
        <v>106</v>
      </c>
      <c r="D4741">
        <v>3</v>
      </c>
      <c r="E4741">
        <v>637.09999999999968</v>
      </c>
    </row>
    <row r="4742" spans="2:5" x14ac:dyDescent="0.3">
      <c r="B4742">
        <v>17135</v>
      </c>
      <c r="C4742">
        <v>16</v>
      </c>
      <c r="D4742">
        <v>10</v>
      </c>
      <c r="E4742">
        <v>1954.1599999999976</v>
      </c>
    </row>
    <row r="4743" spans="2:5" x14ac:dyDescent="0.3">
      <c r="B4743">
        <v>17136</v>
      </c>
      <c r="C4743">
        <v>662</v>
      </c>
      <c r="D4743">
        <v>1</v>
      </c>
      <c r="E4743">
        <v>231.67999999999986</v>
      </c>
    </row>
    <row r="4744" spans="2:5" x14ac:dyDescent="0.3">
      <c r="B4744">
        <v>17137</v>
      </c>
      <c r="C4744">
        <v>416</v>
      </c>
      <c r="D4744">
        <v>6</v>
      </c>
      <c r="E4744">
        <v>1133.6300000000024</v>
      </c>
    </row>
    <row r="4745" spans="2:5" x14ac:dyDescent="0.3">
      <c r="B4745">
        <v>17138</v>
      </c>
      <c r="C4745">
        <v>275</v>
      </c>
      <c r="D4745">
        <v>7</v>
      </c>
      <c r="E4745">
        <v>4417.2700000000132</v>
      </c>
    </row>
    <row r="4746" spans="2:5" x14ac:dyDescent="0.3">
      <c r="B4746">
        <v>17139</v>
      </c>
      <c r="C4746">
        <v>15</v>
      </c>
      <c r="D4746">
        <v>25</v>
      </c>
      <c r="E4746">
        <v>19584.460000000403</v>
      </c>
    </row>
    <row r="4747" spans="2:5" x14ac:dyDescent="0.3">
      <c r="B4747">
        <v>17140</v>
      </c>
      <c r="C4747">
        <v>247</v>
      </c>
      <c r="D4747">
        <v>1</v>
      </c>
      <c r="E4747">
        <v>465.31999999999988</v>
      </c>
    </row>
    <row r="4748" spans="2:5" x14ac:dyDescent="0.3">
      <c r="B4748">
        <v>17141</v>
      </c>
      <c r="C4748">
        <v>418</v>
      </c>
      <c r="D4748">
        <v>4</v>
      </c>
      <c r="E4748">
        <v>754.33000000000095</v>
      </c>
    </row>
    <row r="4749" spans="2:5" x14ac:dyDescent="0.3">
      <c r="B4749">
        <v>17142</v>
      </c>
      <c r="C4749">
        <v>239</v>
      </c>
      <c r="D4749">
        <v>4</v>
      </c>
      <c r="E4749">
        <v>1283.7499999999998</v>
      </c>
    </row>
    <row r="4750" spans="2:5" x14ac:dyDescent="0.3">
      <c r="B4750">
        <v>17143</v>
      </c>
      <c r="C4750">
        <v>417</v>
      </c>
      <c r="D4750">
        <v>2</v>
      </c>
      <c r="E4750">
        <v>924.11000000000047</v>
      </c>
    </row>
    <row r="4751" spans="2:5" x14ac:dyDescent="0.3">
      <c r="B4751">
        <v>17144</v>
      </c>
      <c r="C4751">
        <v>1</v>
      </c>
      <c r="D4751">
        <v>2</v>
      </c>
      <c r="E4751">
        <v>984.56999999999982</v>
      </c>
    </row>
    <row r="4752" spans="2:5" x14ac:dyDescent="0.3">
      <c r="B4752">
        <v>17145</v>
      </c>
      <c r="C4752">
        <v>512</v>
      </c>
      <c r="D4752">
        <v>4</v>
      </c>
      <c r="E4752">
        <v>3120.9099999999894</v>
      </c>
    </row>
    <row r="4753" spans="2:5" x14ac:dyDescent="0.3">
      <c r="B4753">
        <v>17146</v>
      </c>
      <c r="C4753">
        <v>105</v>
      </c>
      <c r="D4753">
        <v>13</v>
      </c>
      <c r="E4753">
        <v>5860.2399999999943</v>
      </c>
    </row>
    <row r="4754" spans="2:5" x14ac:dyDescent="0.3">
      <c r="B4754">
        <v>17147</v>
      </c>
      <c r="C4754">
        <v>22</v>
      </c>
      <c r="D4754">
        <v>9</v>
      </c>
      <c r="E4754">
        <v>3199.9500000000075</v>
      </c>
    </row>
    <row r="4755" spans="2:5" x14ac:dyDescent="0.3">
      <c r="B4755">
        <v>17148</v>
      </c>
      <c r="C4755">
        <v>51</v>
      </c>
      <c r="D4755">
        <v>1</v>
      </c>
      <c r="E4755">
        <v>124.88000000000001</v>
      </c>
    </row>
    <row r="4756" spans="2:5" x14ac:dyDescent="0.3">
      <c r="B4756">
        <v>17149</v>
      </c>
      <c r="C4756">
        <v>451</v>
      </c>
      <c r="D4756">
        <v>1</v>
      </c>
      <c r="E4756">
        <v>143.1</v>
      </c>
    </row>
    <row r="4757" spans="2:5" x14ac:dyDescent="0.3">
      <c r="B4757">
        <v>17150</v>
      </c>
      <c r="C4757">
        <v>376</v>
      </c>
      <c r="D4757">
        <v>6</v>
      </c>
      <c r="E4757">
        <v>1375.6499999999971</v>
      </c>
    </row>
    <row r="4758" spans="2:5" x14ac:dyDescent="0.3">
      <c r="B4758">
        <v>17151</v>
      </c>
      <c r="C4758">
        <v>735</v>
      </c>
      <c r="D4758">
        <v>1</v>
      </c>
      <c r="E4758">
        <v>231.90000000000003</v>
      </c>
    </row>
    <row r="4759" spans="2:5" x14ac:dyDescent="0.3">
      <c r="B4759">
        <v>17152</v>
      </c>
      <c r="C4759">
        <v>194</v>
      </c>
      <c r="D4759">
        <v>4</v>
      </c>
      <c r="E4759">
        <v>2016.5</v>
      </c>
    </row>
    <row r="4760" spans="2:5" x14ac:dyDescent="0.3">
      <c r="B4760">
        <v>17153</v>
      </c>
      <c r="C4760">
        <v>24</v>
      </c>
      <c r="D4760">
        <v>1</v>
      </c>
      <c r="E4760">
        <v>213.78000000000006</v>
      </c>
    </row>
    <row r="4761" spans="2:5" x14ac:dyDescent="0.3">
      <c r="B4761">
        <v>17154</v>
      </c>
      <c r="C4761">
        <v>75</v>
      </c>
      <c r="D4761">
        <v>1</v>
      </c>
      <c r="E4761">
        <v>329.34000000000009</v>
      </c>
    </row>
    <row r="4762" spans="2:5" x14ac:dyDescent="0.3">
      <c r="B4762">
        <v>17155</v>
      </c>
      <c r="C4762">
        <v>17</v>
      </c>
      <c r="D4762">
        <v>7</v>
      </c>
      <c r="E4762">
        <v>892.45999999999924</v>
      </c>
    </row>
    <row r="4763" spans="2:5" x14ac:dyDescent="0.3">
      <c r="B4763">
        <v>17156</v>
      </c>
      <c r="C4763">
        <v>491</v>
      </c>
      <c r="D4763">
        <v>1</v>
      </c>
      <c r="E4763">
        <v>591.87</v>
      </c>
    </row>
    <row r="4764" spans="2:5" x14ac:dyDescent="0.3">
      <c r="B4764">
        <v>17157</v>
      </c>
      <c r="C4764">
        <v>7</v>
      </c>
      <c r="D4764">
        <v>19</v>
      </c>
      <c r="E4764">
        <v>5151.9000000000133</v>
      </c>
    </row>
    <row r="4765" spans="2:5" x14ac:dyDescent="0.3">
      <c r="B4765">
        <v>17158</v>
      </c>
      <c r="C4765">
        <v>32</v>
      </c>
      <c r="D4765">
        <v>5</v>
      </c>
      <c r="E4765">
        <v>1979.9999999999998</v>
      </c>
    </row>
    <row r="4766" spans="2:5" x14ac:dyDescent="0.3">
      <c r="B4766">
        <v>17159</v>
      </c>
      <c r="C4766">
        <v>21</v>
      </c>
      <c r="D4766">
        <v>5</v>
      </c>
      <c r="E4766">
        <v>2099.5899999999983</v>
      </c>
    </row>
    <row r="4767" spans="2:5" x14ac:dyDescent="0.3">
      <c r="B4767">
        <v>17160</v>
      </c>
      <c r="C4767">
        <v>31</v>
      </c>
      <c r="D4767">
        <v>17</v>
      </c>
      <c r="E4767">
        <v>10209.160000000091</v>
      </c>
    </row>
    <row r="4768" spans="2:5" x14ac:dyDescent="0.3">
      <c r="B4768">
        <v>17161</v>
      </c>
      <c r="C4768">
        <v>444</v>
      </c>
      <c r="D4768">
        <v>1</v>
      </c>
      <c r="E4768">
        <v>856.01</v>
      </c>
    </row>
    <row r="4769" spans="2:5" x14ac:dyDescent="0.3">
      <c r="B4769">
        <v>17162</v>
      </c>
      <c r="C4769">
        <v>28</v>
      </c>
      <c r="D4769">
        <v>10</v>
      </c>
      <c r="E4769">
        <v>1715.4599999999944</v>
      </c>
    </row>
    <row r="4770" spans="2:5" x14ac:dyDescent="0.3">
      <c r="B4770">
        <v>17163</v>
      </c>
      <c r="C4770">
        <v>21</v>
      </c>
      <c r="D4770">
        <v>4</v>
      </c>
      <c r="E4770">
        <v>699.78</v>
      </c>
    </row>
    <row r="4771" spans="2:5" x14ac:dyDescent="0.3">
      <c r="B4771">
        <v>17164</v>
      </c>
      <c r="C4771">
        <v>32</v>
      </c>
      <c r="D4771">
        <v>7</v>
      </c>
      <c r="E4771">
        <v>2467.349999999994</v>
      </c>
    </row>
    <row r="4772" spans="2:5" x14ac:dyDescent="0.3">
      <c r="B4772">
        <v>17165</v>
      </c>
      <c r="C4772">
        <v>284</v>
      </c>
      <c r="D4772">
        <v>6</v>
      </c>
      <c r="E4772">
        <v>1794.3199999999988</v>
      </c>
    </row>
    <row r="4773" spans="2:5" x14ac:dyDescent="0.3">
      <c r="B4773">
        <v>17166</v>
      </c>
      <c r="C4773">
        <v>38</v>
      </c>
      <c r="D4773">
        <v>2</v>
      </c>
      <c r="E4773">
        <v>206.34</v>
      </c>
    </row>
    <row r="4774" spans="2:5" x14ac:dyDescent="0.3">
      <c r="B4774">
        <v>17167</v>
      </c>
      <c r="C4774">
        <v>379</v>
      </c>
      <c r="D4774">
        <v>3</v>
      </c>
      <c r="E4774">
        <v>867.11000000000035</v>
      </c>
    </row>
    <row r="4775" spans="2:5" x14ac:dyDescent="0.3">
      <c r="B4775">
        <v>17168</v>
      </c>
      <c r="C4775">
        <v>498</v>
      </c>
      <c r="D4775">
        <v>1</v>
      </c>
      <c r="E4775">
        <v>400.19999999999993</v>
      </c>
    </row>
    <row r="4776" spans="2:5" x14ac:dyDescent="0.3">
      <c r="B4776">
        <v>17169</v>
      </c>
      <c r="C4776">
        <v>57</v>
      </c>
      <c r="D4776">
        <v>3</v>
      </c>
      <c r="E4776">
        <v>1156.73</v>
      </c>
    </row>
    <row r="4777" spans="2:5" x14ac:dyDescent="0.3">
      <c r="B4777">
        <v>17170</v>
      </c>
      <c r="C4777">
        <v>374</v>
      </c>
      <c r="D4777">
        <v>2</v>
      </c>
      <c r="E4777">
        <v>178.68000000000004</v>
      </c>
    </row>
    <row r="4778" spans="2:5" x14ac:dyDescent="0.3">
      <c r="B4778">
        <v>17171</v>
      </c>
      <c r="C4778">
        <v>289</v>
      </c>
      <c r="D4778">
        <v>2</v>
      </c>
      <c r="E4778">
        <v>384.59000000000009</v>
      </c>
    </row>
    <row r="4779" spans="2:5" x14ac:dyDescent="0.3">
      <c r="B4779">
        <v>17172</v>
      </c>
      <c r="C4779">
        <v>78</v>
      </c>
      <c r="D4779">
        <v>3</v>
      </c>
      <c r="E4779">
        <v>956.56999999999994</v>
      </c>
    </row>
    <row r="4780" spans="2:5" x14ac:dyDescent="0.3">
      <c r="B4780">
        <v>17173</v>
      </c>
      <c r="C4780">
        <v>5</v>
      </c>
      <c r="D4780">
        <v>8</v>
      </c>
      <c r="E4780">
        <v>3766.5999999999985</v>
      </c>
    </row>
    <row r="4781" spans="2:5" x14ac:dyDescent="0.3">
      <c r="B4781">
        <v>17174</v>
      </c>
      <c r="C4781">
        <v>217</v>
      </c>
      <c r="D4781">
        <v>1</v>
      </c>
      <c r="E4781">
        <v>59.9</v>
      </c>
    </row>
    <row r="4782" spans="2:5" x14ac:dyDescent="0.3">
      <c r="B4782">
        <v>17175</v>
      </c>
      <c r="C4782">
        <v>44</v>
      </c>
      <c r="D4782">
        <v>4</v>
      </c>
      <c r="E4782">
        <v>1443.6900000000012</v>
      </c>
    </row>
    <row r="4783" spans="2:5" x14ac:dyDescent="0.3">
      <c r="B4783">
        <v>17176</v>
      </c>
      <c r="C4783">
        <v>201</v>
      </c>
      <c r="D4783">
        <v>3</v>
      </c>
      <c r="E4783">
        <v>902.31999999999994</v>
      </c>
    </row>
    <row r="4784" spans="2:5" x14ac:dyDescent="0.3">
      <c r="B4784">
        <v>17177</v>
      </c>
      <c r="C4784">
        <v>505</v>
      </c>
      <c r="D4784">
        <v>1</v>
      </c>
      <c r="E4784">
        <v>119.50000000000001</v>
      </c>
    </row>
    <row r="4785" spans="2:5" x14ac:dyDescent="0.3">
      <c r="B4785">
        <v>17178</v>
      </c>
      <c r="C4785">
        <v>731</v>
      </c>
      <c r="D4785">
        <v>1</v>
      </c>
      <c r="E4785">
        <v>436.71000000000043</v>
      </c>
    </row>
    <row r="4786" spans="2:5" x14ac:dyDescent="0.3">
      <c r="B4786">
        <v>17179</v>
      </c>
      <c r="C4786">
        <v>178</v>
      </c>
      <c r="D4786">
        <v>6</v>
      </c>
      <c r="E4786">
        <v>1507.2600000000032</v>
      </c>
    </row>
    <row r="4787" spans="2:5" x14ac:dyDescent="0.3">
      <c r="B4787">
        <v>17180</v>
      </c>
      <c r="C4787">
        <v>56</v>
      </c>
      <c r="D4787">
        <v>11</v>
      </c>
      <c r="E4787">
        <v>2256.9799999999882</v>
      </c>
    </row>
    <row r="4788" spans="2:5" x14ac:dyDescent="0.3">
      <c r="B4788">
        <v>17181</v>
      </c>
      <c r="C4788">
        <v>57</v>
      </c>
      <c r="D4788">
        <v>3</v>
      </c>
      <c r="E4788">
        <v>465.37000000000029</v>
      </c>
    </row>
    <row r="4789" spans="2:5" x14ac:dyDescent="0.3">
      <c r="B4789">
        <v>17182</v>
      </c>
      <c r="C4789">
        <v>422</v>
      </c>
      <c r="D4789">
        <v>2</v>
      </c>
      <c r="E4789">
        <v>321.3</v>
      </c>
    </row>
    <row r="4790" spans="2:5" x14ac:dyDescent="0.3">
      <c r="B4790">
        <v>17183</v>
      </c>
      <c r="C4790">
        <v>7</v>
      </c>
      <c r="D4790">
        <v>6</v>
      </c>
      <c r="E4790">
        <v>3347.3099999999981</v>
      </c>
    </row>
    <row r="4791" spans="2:5" x14ac:dyDescent="0.3">
      <c r="B4791">
        <v>17184</v>
      </c>
      <c r="C4791">
        <v>569</v>
      </c>
      <c r="D4791">
        <v>2</v>
      </c>
      <c r="E4791">
        <v>198.40999999999991</v>
      </c>
    </row>
    <row r="4792" spans="2:5" x14ac:dyDescent="0.3">
      <c r="B4792">
        <v>17185</v>
      </c>
      <c r="C4792">
        <v>591</v>
      </c>
      <c r="D4792">
        <v>3</v>
      </c>
      <c r="E4792">
        <v>229.45999999999984</v>
      </c>
    </row>
    <row r="4793" spans="2:5" x14ac:dyDescent="0.3">
      <c r="B4793">
        <v>17186</v>
      </c>
      <c r="C4793">
        <v>46</v>
      </c>
      <c r="D4793">
        <v>2</v>
      </c>
      <c r="E4793">
        <v>144</v>
      </c>
    </row>
    <row r="4794" spans="2:5" x14ac:dyDescent="0.3">
      <c r="B4794">
        <v>17187</v>
      </c>
      <c r="C4794">
        <v>226</v>
      </c>
      <c r="D4794">
        <v>2</v>
      </c>
      <c r="E4794">
        <v>467.70999999999992</v>
      </c>
    </row>
    <row r="4795" spans="2:5" x14ac:dyDescent="0.3">
      <c r="B4795">
        <v>17188</v>
      </c>
      <c r="C4795">
        <v>11</v>
      </c>
      <c r="D4795">
        <v>13</v>
      </c>
      <c r="E4795">
        <v>4592.930000000013</v>
      </c>
    </row>
    <row r="4796" spans="2:5" x14ac:dyDescent="0.3">
      <c r="B4796">
        <v>17189</v>
      </c>
      <c r="C4796">
        <v>106</v>
      </c>
      <c r="D4796">
        <v>5</v>
      </c>
      <c r="E4796">
        <v>957.63000000000147</v>
      </c>
    </row>
    <row r="4797" spans="2:5" x14ac:dyDescent="0.3">
      <c r="B4797">
        <v>17190</v>
      </c>
      <c r="C4797">
        <v>58</v>
      </c>
      <c r="D4797">
        <v>7</v>
      </c>
      <c r="E4797">
        <v>1743.0399999999972</v>
      </c>
    </row>
    <row r="4798" spans="2:5" x14ac:dyDescent="0.3">
      <c r="B4798">
        <v>17191</v>
      </c>
      <c r="C4798">
        <v>28</v>
      </c>
      <c r="D4798">
        <v>15</v>
      </c>
      <c r="E4798">
        <v>4836.0499999999802</v>
      </c>
    </row>
    <row r="4799" spans="2:5" x14ac:dyDescent="0.3">
      <c r="B4799">
        <v>17192</v>
      </c>
      <c r="C4799">
        <v>536</v>
      </c>
      <c r="D4799">
        <v>1</v>
      </c>
      <c r="E4799">
        <v>77.83</v>
      </c>
    </row>
    <row r="4800" spans="2:5" x14ac:dyDescent="0.3">
      <c r="B4800">
        <v>17193</v>
      </c>
      <c r="C4800">
        <v>35</v>
      </c>
      <c r="D4800">
        <v>9</v>
      </c>
      <c r="E4800">
        <v>2310.0399999999981</v>
      </c>
    </row>
    <row r="4801" spans="2:5" x14ac:dyDescent="0.3">
      <c r="B4801">
        <v>17194</v>
      </c>
      <c r="C4801">
        <v>273</v>
      </c>
      <c r="D4801">
        <v>3</v>
      </c>
      <c r="E4801">
        <v>812.49999999999989</v>
      </c>
    </row>
    <row r="4802" spans="2:5" x14ac:dyDescent="0.3">
      <c r="B4802">
        <v>17195</v>
      </c>
      <c r="C4802">
        <v>655</v>
      </c>
      <c r="D4802">
        <v>1</v>
      </c>
      <c r="E4802">
        <v>562.97999999999968</v>
      </c>
    </row>
    <row r="4803" spans="2:5" x14ac:dyDescent="0.3">
      <c r="B4803">
        <v>17196</v>
      </c>
      <c r="C4803">
        <v>427</v>
      </c>
      <c r="D4803">
        <v>1</v>
      </c>
      <c r="E4803">
        <v>352.90000000000066</v>
      </c>
    </row>
    <row r="4804" spans="2:5" x14ac:dyDescent="0.3">
      <c r="B4804">
        <v>17197</v>
      </c>
      <c r="C4804">
        <v>29</v>
      </c>
      <c r="D4804">
        <v>1</v>
      </c>
      <c r="E4804">
        <v>1013.0099999999994</v>
      </c>
    </row>
    <row r="4805" spans="2:5" x14ac:dyDescent="0.3">
      <c r="B4805">
        <v>17198</v>
      </c>
      <c r="C4805">
        <v>23</v>
      </c>
      <c r="D4805">
        <v>3</v>
      </c>
      <c r="E4805">
        <v>1213.8800000000024</v>
      </c>
    </row>
    <row r="4806" spans="2:5" x14ac:dyDescent="0.3">
      <c r="B4806">
        <v>17199</v>
      </c>
      <c r="C4806">
        <v>582</v>
      </c>
      <c r="D4806">
        <v>1</v>
      </c>
      <c r="E4806">
        <v>145.12000000000003</v>
      </c>
    </row>
    <row r="4807" spans="2:5" x14ac:dyDescent="0.3">
      <c r="B4807">
        <v>17200</v>
      </c>
      <c r="C4807">
        <v>387</v>
      </c>
      <c r="D4807">
        <v>4</v>
      </c>
      <c r="E4807">
        <v>356.71</v>
      </c>
    </row>
    <row r="4808" spans="2:5" x14ac:dyDescent="0.3">
      <c r="B4808">
        <v>17201</v>
      </c>
      <c r="C4808">
        <v>53</v>
      </c>
      <c r="D4808">
        <v>4</v>
      </c>
      <c r="E4808">
        <v>1242.0400000000018</v>
      </c>
    </row>
    <row r="4809" spans="2:5" x14ac:dyDescent="0.3">
      <c r="B4809">
        <v>17202</v>
      </c>
      <c r="C4809">
        <v>420</v>
      </c>
      <c r="D4809">
        <v>1</v>
      </c>
      <c r="E4809">
        <v>160.65</v>
      </c>
    </row>
    <row r="4810" spans="2:5" x14ac:dyDescent="0.3">
      <c r="B4810">
        <v>17203</v>
      </c>
      <c r="C4810">
        <v>35</v>
      </c>
      <c r="D4810">
        <v>10</v>
      </c>
      <c r="E4810">
        <v>5575.8799999999692</v>
      </c>
    </row>
    <row r="4811" spans="2:5" x14ac:dyDescent="0.3">
      <c r="B4811">
        <v>17204</v>
      </c>
      <c r="C4811">
        <v>175</v>
      </c>
      <c r="D4811">
        <v>9</v>
      </c>
      <c r="E4811">
        <v>5504.689999999975</v>
      </c>
    </row>
    <row r="4812" spans="2:5" x14ac:dyDescent="0.3">
      <c r="B4812">
        <v>17205</v>
      </c>
      <c r="C4812">
        <v>53</v>
      </c>
      <c r="D4812">
        <v>3</v>
      </c>
      <c r="E4812">
        <v>999.34999999999934</v>
      </c>
    </row>
    <row r="4813" spans="2:5" x14ac:dyDescent="0.3">
      <c r="B4813">
        <v>17206</v>
      </c>
      <c r="C4813">
        <v>53</v>
      </c>
      <c r="D4813">
        <v>1</v>
      </c>
      <c r="E4813">
        <v>204.24000000000004</v>
      </c>
    </row>
    <row r="4814" spans="2:5" x14ac:dyDescent="0.3">
      <c r="B4814">
        <v>17207</v>
      </c>
      <c r="C4814">
        <v>652</v>
      </c>
      <c r="D4814">
        <v>1</v>
      </c>
      <c r="E4814">
        <v>303.22000000000003</v>
      </c>
    </row>
    <row r="4815" spans="2:5" x14ac:dyDescent="0.3">
      <c r="B4815">
        <v>17208</v>
      </c>
      <c r="C4815">
        <v>395</v>
      </c>
      <c r="D4815">
        <v>1</v>
      </c>
      <c r="E4815">
        <v>115.34999999999995</v>
      </c>
    </row>
    <row r="4816" spans="2:5" x14ac:dyDescent="0.3">
      <c r="B4816">
        <v>17209</v>
      </c>
      <c r="C4816">
        <v>649</v>
      </c>
      <c r="D4816">
        <v>3</v>
      </c>
      <c r="E4816">
        <v>611.59999999999968</v>
      </c>
    </row>
    <row r="4817" spans="2:5" x14ac:dyDescent="0.3">
      <c r="B4817">
        <v>17210</v>
      </c>
      <c r="C4817">
        <v>392</v>
      </c>
      <c r="D4817">
        <v>1</v>
      </c>
      <c r="E4817">
        <v>253.37000000000029</v>
      </c>
    </row>
    <row r="4818" spans="2:5" x14ac:dyDescent="0.3">
      <c r="B4818">
        <v>17211</v>
      </c>
      <c r="C4818">
        <v>26</v>
      </c>
      <c r="D4818">
        <v>13</v>
      </c>
      <c r="E4818">
        <v>4046.6499999999824</v>
      </c>
    </row>
    <row r="4819" spans="2:5" x14ac:dyDescent="0.3">
      <c r="B4819">
        <v>17212</v>
      </c>
      <c r="C4819">
        <v>253</v>
      </c>
      <c r="D4819">
        <v>3</v>
      </c>
      <c r="E4819">
        <v>794.40999999999985</v>
      </c>
    </row>
    <row r="4820" spans="2:5" x14ac:dyDescent="0.3">
      <c r="B4820">
        <v>17213</v>
      </c>
      <c r="C4820">
        <v>40</v>
      </c>
      <c r="D4820">
        <v>13</v>
      </c>
      <c r="E4820">
        <v>5182.3000000000293</v>
      </c>
    </row>
    <row r="4821" spans="2:5" x14ac:dyDescent="0.3">
      <c r="B4821">
        <v>17214</v>
      </c>
      <c r="C4821">
        <v>60</v>
      </c>
      <c r="D4821">
        <v>6</v>
      </c>
      <c r="E4821">
        <v>1069.1199999999988</v>
      </c>
    </row>
    <row r="4822" spans="2:5" x14ac:dyDescent="0.3">
      <c r="B4822">
        <v>17215</v>
      </c>
      <c r="C4822">
        <v>464</v>
      </c>
      <c r="D4822">
        <v>1</v>
      </c>
      <c r="E4822">
        <v>186.15000000000006</v>
      </c>
    </row>
    <row r="4823" spans="2:5" x14ac:dyDescent="0.3">
      <c r="B4823">
        <v>17216</v>
      </c>
      <c r="C4823">
        <v>554</v>
      </c>
      <c r="D4823">
        <v>1</v>
      </c>
      <c r="E4823">
        <v>65.049999999999983</v>
      </c>
    </row>
    <row r="4824" spans="2:5" x14ac:dyDescent="0.3">
      <c r="B4824">
        <v>17217</v>
      </c>
      <c r="C4824">
        <v>234</v>
      </c>
      <c r="D4824">
        <v>2</v>
      </c>
      <c r="E4824">
        <v>218.00000000000003</v>
      </c>
    </row>
    <row r="4825" spans="2:5" x14ac:dyDescent="0.3">
      <c r="B4825">
        <v>17218</v>
      </c>
      <c r="C4825">
        <v>4</v>
      </c>
      <c r="D4825">
        <v>18</v>
      </c>
      <c r="E4825">
        <v>4192.6799999999885</v>
      </c>
    </row>
    <row r="4826" spans="2:5" x14ac:dyDescent="0.3">
      <c r="B4826">
        <v>17219</v>
      </c>
      <c r="C4826">
        <v>31</v>
      </c>
      <c r="D4826">
        <v>2</v>
      </c>
      <c r="E4826">
        <v>259.12999999999977</v>
      </c>
    </row>
    <row r="4827" spans="2:5" x14ac:dyDescent="0.3">
      <c r="B4827">
        <v>17220</v>
      </c>
      <c r="C4827">
        <v>24</v>
      </c>
      <c r="D4827">
        <v>21</v>
      </c>
      <c r="E4827">
        <v>4481.7500000000009</v>
      </c>
    </row>
    <row r="4828" spans="2:5" x14ac:dyDescent="0.3">
      <c r="B4828">
        <v>17221</v>
      </c>
      <c r="C4828">
        <v>7</v>
      </c>
      <c r="D4828">
        <v>5</v>
      </c>
      <c r="E4828">
        <v>978.52000000000123</v>
      </c>
    </row>
    <row r="4829" spans="2:5" x14ac:dyDescent="0.3">
      <c r="B4829">
        <v>17222</v>
      </c>
      <c r="C4829">
        <v>65</v>
      </c>
      <c r="D4829">
        <v>6</v>
      </c>
      <c r="E4829">
        <v>1605.0100000000009</v>
      </c>
    </row>
    <row r="4830" spans="2:5" x14ac:dyDescent="0.3">
      <c r="B4830">
        <v>17223</v>
      </c>
      <c r="C4830">
        <v>310</v>
      </c>
      <c r="D4830">
        <v>3</v>
      </c>
      <c r="E4830">
        <v>873.52999999999895</v>
      </c>
    </row>
    <row r="4831" spans="2:5" x14ac:dyDescent="0.3">
      <c r="B4831">
        <v>17224</v>
      </c>
      <c r="C4831">
        <v>501</v>
      </c>
      <c r="D4831">
        <v>1</v>
      </c>
      <c r="E4831">
        <v>100.86</v>
      </c>
    </row>
    <row r="4832" spans="2:5" x14ac:dyDescent="0.3">
      <c r="B4832">
        <v>17225</v>
      </c>
      <c r="C4832">
        <v>581</v>
      </c>
      <c r="D4832">
        <v>1</v>
      </c>
      <c r="E4832">
        <v>131.15</v>
      </c>
    </row>
    <row r="4833" spans="2:5" x14ac:dyDescent="0.3">
      <c r="B4833">
        <v>17226</v>
      </c>
      <c r="C4833">
        <v>308</v>
      </c>
      <c r="D4833">
        <v>3</v>
      </c>
      <c r="E4833">
        <v>900.12000000000057</v>
      </c>
    </row>
    <row r="4834" spans="2:5" x14ac:dyDescent="0.3">
      <c r="B4834">
        <v>17227</v>
      </c>
      <c r="C4834">
        <v>18</v>
      </c>
      <c r="D4834">
        <v>12</v>
      </c>
      <c r="E4834">
        <v>2022.0299999999993</v>
      </c>
    </row>
    <row r="4835" spans="2:5" x14ac:dyDescent="0.3">
      <c r="B4835">
        <v>17228</v>
      </c>
      <c r="C4835">
        <v>15</v>
      </c>
      <c r="D4835">
        <v>13</v>
      </c>
      <c r="E4835">
        <v>3177.2399999999925</v>
      </c>
    </row>
    <row r="4836" spans="2:5" x14ac:dyDescent="0.3">
      <c r="B4836">
        <v>17229</v>
      </c>
      <c r="C4836">
        <v>96</v>
      </c>
      <c r="D4836">
        <v>2</v>
      </c>
      <c r="E4836">
        <v>318.76000000000016</v>
      </c>
    </row>
    <row r="4837" spans="2:5" x14ac:dyDescent="0.3">
      <c r="B4837">
        <v>17230</v>
      </c>
      <c r="C4837">
        <v>264</v>
      </c>
      <c r="D4837">
        <v>18</v>
      </c>
      <c r="E4837">
        <v>9924.9499999999789</v>
      </c>
    </row>
    <row r="4838" spans="2:5" x14ac:dyDescent="0.3">
      <c r="B4838">
        <v>17231</v>
      </c>
      <c r="C4838">
        <v>12</v>
      </c>
      <c r="D4838">
        <v>25</v>
      </c>
      <c r="E4838">
        <v>7197.0399999999827</v>
      </c>
    </row>
    <row r="4839" spans="2:5" x14ac:dyDescent="0.3">
      <c r="B4839">
        <v>17232</v>
      </c>
      <c r="C4839">
        <v>2</v>
      </c>
      <c r="D4839">
        <v>2</v>
      </c>
      <c r="E4839">
        <v>421.52000000000027</v>
      </c>
    </row>
    <row r="4840" spans="2:5" x14ac:dyDescent="0.3">
      <c r="B4840">
        <v>17233</v>
      </c>
      <c r="C4840">
        <v>35</v>
      </c>
      <c r="D4840">
        <v>3</v>
      </c>
      <c r="E4840">
        <v>560.86000000000047</v>
      </c>
    </row>
    <row r="4841" spans="2:5" x14ac:dyDescent="0.3">
      <c r="B4841">
        <v>17234</v>
      </c>
      <c r="C4841">
        <v>182</v>
      </c>
      <c r="D4841">
        <v>1</v>
      </c>
      <c r="E4841">
        <v>149.88999999999993</v>
      </c>
    </row>
    <row r="4842" spans="2:5" x14ac:dyDescent="0.3">
      <c r="B4842">
        <v>17235</v>
      </c>
      <c r="C4842">
        <v>25</v>
      </c>
      <c r="D4842">
        <v>8</v>
      </c>
      <c r="E4842">
        <v>1904.8800000000026</v>
      </c>
    </row>
    <row r="4843" spans="2:5" x14ac:dyDescent="0.3">
      <c r="B4843">
        <v>17236</v>
      </c>
      <c r="C4843">
        <v>12</v>
      </c>
      <c r="D4843">
        <v>12</v>
      </c>
      <c r="E4843">
        <v>1929.2600000000041</v>
      </c>
    </row>
    <row r="4844" spans="2:5" x14ac:dyDescent="0.3">
      <c r="B4844">
        <v>17237</v>
      </c>
      <c r="C4844">
        <v>11</v>
      </c>
      <c r="D4844">
        <v>4</v>
      </c>
      <c r="E4844">
        <v>1002.0800000000014</v>
      </c>
    </row>
    <row r="4845" spans="2:5" x14ac:dyDescent="0.3">
      <c r="B4845">
        <v>17238</v>
      </c>
      <c r="C4845">
        <v>2</v>
      </c>
      <c r="D4845">
        <v>32</v>
      </c>
      <c r="E4845">
        <v>7783.0999999998212</v>
      </c>
    </row>
    <row r="4846" spans="2:5" x14ac:dyDescent="0.3">
      <c r="B4846">
        <v>17239</v>
      </c>
      <c r="C4846">
        <v>312</v>
      </c>
      <c r="D4846">
        <v>4</v>
      </c>
      <c r="E4846">
        <v>1189.45</v>
      </c>
    </row>
    <row r="4847" spans="2:5" x14ac:dyDescent="0.3">
      <c r="B4847">
        <v>17240</v>
      </c>
      <c r="C4847">
        <v>596</v>
      </c>
      <c r="D4847">
        <v>1</v>
      </c>
      <c r="E4847">
        <v>130.6</v>
      </c>
    </row>
    <row r="4848" spans="2:5" x14ac:dyDescent="0.3">
      <c r="B4848">
        <v>17241</v>
      </c>
      <c r="C4848">
        <v>385</v>
      </c>
      <c r="D4848">
        <v>12</v>
      </c>
      <c r="E4848">
        <v>2744.1400000000017</v>
      </c>
    </row>
    <row r="4849" spans="2:5" x14ac:dyDescent="0.3">
      <c r="B4849">
        <v>17242</v>
      </c>
      <c r="C4849">
        <v>108</v>
      </c>
      <c r="D4849">
        <v>5</v>
      </c>
      <c r="E4849">
        <v>2889.2799999999993</v>
      </c>
    </row>
    <row r="4850" spans="2:5" x14ac:dyDescent="0.3">
      <c r="B4850">
        <v>17243</v>
      </c>
      <c r="C4850">
        <v>1</v>
      </c>
      <c r="D4850">
        <v>69</v>
      </c>
      <c r="E4850">
        <v>20889.859999999659</v>
      </c>
    </row>
    <row r="4851" spans="2:5" x14ac:dyDescent="0.3">
      <c r="B4851">
        <v>17244</v>
      </c>
      <c r="C4851">
        <v>53</v>
      </c>
      <c r="D4851">
        <v>5</v>
      </c>
      <c r="E4851">
        <v>1826.0400000000016</v>
      </c>
    </row>
    <row r="4852" spans="2:5" x14ac:dyDescent="0.3">
      <c r="B4852">
        <v>17245</v>
      </c>
      <c r="C4852">
        <v>204</v>
      </c>
      <c r="D4852">
        <v>2</v>
      </c>
      <c r="E4852">
        <v>371.63</v>
      </c>
    </row>
    <row r="4853" spans="2:5" x14ac:dyDescent="0.3">
      <c r="B4853">
        <v>17246</v>
      </c>
      <c r="C4853">
        <v>546</v>
      </c>
      <c r="D4853">
        <v>2</v>
      </c>
      <c r="E4853">
        <v>38.919999999999995</v>
      </c>
    </row>
    <row r="4854" spans="2:5" x14ac:dyDescent="0.3">
      <c r="B4854">
        <v>17247</v>
      </c>
      <c r="C4854">
        <v>15</v>
      </c>
      <c r="D4854">
        <v>1</v>
      </c>
      <c r="E4854">
        <v>282.19000000000017</v>
      </c>
    </row>
    <row r="4855" spans="2:5" x14ac:dyDescent="0.3">
      <c r="B4855">
        <v>17248</v>
      </c>
      <c r="C4855">
        <v>120</v>
      </c>
      <c r="D4855">
        <v>2</v>
      </c>
      <c r="E4855">
        <v>546.16000000000167</v>
      </c>
    </row>
    <row r="4856" spans="2:5" x14ac:dyDescent="0.3">
      <c r="B4856">
        <v>17249</v>
      </c>
      <c r="C4856">
        <v>428</v>
      </c>
      <c r="D4856">
        <v>1</v>
      </c>
      <c r="E4856">
        <v>68.029999999999987</v>
      </c>
    </row>
    <row r="4857" spans="2:5" x14ac:dyDescent="0.3">
      <c r="B4857">
        <v>17250</v>
      </c>
      <c r="C4857">
        <v>3</v>
      </c>
      <c r="D4857">
        <v>2</v>
      </c>
      <c r="E4857">
        <v>384.52000000000032</v>
      </c>
    </row>
    <row r="4858" spans="2:5" x14ac:dyDescent="0.3">
      <c r="B4858">
        <v>17251</v>
      </c>
      <c r="C4858">
        <v>362</v>
      </c>
      <c r="D4858">
        <v>3</v>
      </c>
      <c r="E4858">
        <v>812.43000000000018</v>
      </c>
    </row>
    <row r="4859" spans="2:5" x14ac:dyDescent="0.3">
      <c r="B4859">
        <v>17252</v>
      </c>
      <c r="C4859">
        <v>116</v>
      </c>
      <c r="D4859">
        <v>2</v>
      </c>
      <c r="E4859">
        <v>353.86000000000035</v>
      </c>
    </row>
    <row r="4860" spans="2:5" x14ac:dyDescent="0.3">
      <c r="B4860">
        <v>17253</v>
      </c>
      <c r="C4860">
        <v>18</v>
      </c>
      <c r="D4860">
        <v>1</v>
      </c>
      <c r="E4860">
        <v>178.2600000000001</v>
      </c>
    </row>
    <row r="4861" spans="2:5" x14ac:dyDescent="0.3">
      <c r="B4861">
        <v>17254</v>
      </c>
      <c r="C4861">
        <v>4</v>
      </c>
      <c r="D4861">
        <v>3</v>
      </c>
      <c r="E4861">
        <v>470.73000000000116</v>
      </c>
    </row>
    <row r="4862" spans="2:5" x14ac:dyDescent="0.3">
      <c r="B4862">
        <v>17255</v>
      </c>
      <c r="C4862">
        <v>40</v>
      </c>
      <c r="D4862">
        <v>4</v>
      </c>
      <c r="E4862">
        <v>799.13000000000204</v>
      </c>
    </row>
    <row r="4863" spans="2:5" x14ac:dyDescent="0.3">
      <c r="B4863">
        <v>17256</v>
      </c>
      <c r="C4863">
        <v>107</v>
      </c>
      <c r="D4863">
        <v>5</v>
      </c>
      <c r="E4863">
        <v>498.93000000000018</v>
      </c>
    </row>
    <row r="4864" spans="2:5" x14ac:dyDescent="0.3">
      <c r="B4864">
        <v>17257</v>
      </c>
      <c r="C4864">
        <v>436</v>
      </c>
      <c r="D4864">
        <v>2</v>
      </c>
      <c r="E4864">
        <v>192.73</v>
      </c>
    </row>
    <row r="4865" spans="2:5" x14ac:dyDescent="0.3">
      <c r="B4865">
        <v>17258</v>
      </c>
      <c r="C4865">
        <v>396</v>
      </c>
      <c r="D4865">
        <v>2</v>
      </c>
      <c r="E4865">
        <v>417.30000000000024</v>
      </c>
    </row>
    <row r="4866" spans="2:5" x14ac:dyDescent="0.3">
      <c r="B4866">
        <v>17259</v>
      </c>
      <c r="C4866">
        <v>148</v>
      </c>
      <c r="D4866">
        <v>6</v>
      </c>
      <c r="E4866">
        <v>1889.340000000004</v>
      </c>
    </row>
    <row r="4867" spans="2:5" x14ac:dyDescent="0.3">
      <c r="B4867">
        <v>17260</v>
      </c>
      <c r="C4867">
        <v>411</v>
      </c>
      <c r="D4867">
        <v>1</v>
      </c>
      <c r="E4867">
        <v>120.95</v>
      </c>
    </row>
    <row r="4868" spans="2:5" x14ac:dyDescent="0.3">
      <c r="B4868">
        <v>17261</v>
      </c>
      <c r="C4868">
        <v>509</v>
      </c>
      <c r="D4868">
        <v>1</v>
      </c>
      <c r="E4868">
        <v>230.43999999999997</v>
      </c>
    </row>
    <row r="4869" spans="2:5" x14ac:dyDescent="0.3">
      <c r="B4869">
        <v>17262</v>
      </c>
      <c r="C4869">
        <v>52</v>
      </c>
      <c r="D4869">
        <v>11</v>
      </c>
      <c r="E4869">
        <v>2757.6200000000008</v>
      </c>
    </row>
    <row r="4870" spans="2:5" x14ac:dyDescent="0.3">
      <c r="B4870">
        <v>17263</v>
      </c>
      <c r="C4870">
        <v>208</v>
      </c>
      <c r="D4870">
        <v>1</v>
      </c>
      <c r="E4870">
        <v>63.440000000000033</v>
      </c>
    </row>
    <row r="4871" spans="2:5" x14ac:dyDescent="0.3">
      <c r="B4871">
        <v>17264</v>
      </c>
      <c r="C4871">
        <v>424</v>
      </c>
      <c r="D4871">
        <v>1</v>
      </c>
      <c r="E4871">
        <v>279.59000000000009</v>
      </c>
    </row>
    <row r="4872" spans="2:5" x14ac:dyDescent="0.3">
      <c r="B4872">
        <v>17265</v>
      </c>
      <c r="C4872">
        <v>138</v>
      </c>
      <c r="D4872">
        <v>2</v>
      </c>
      <c r="E4872">
        <v>562.90000000000043</v>
      </c>
    </row>
    <row r="4873" spans="2:5" x14ac:dyDescent="0.3">
      <c r="B4873">
        <v>17266</v>
      </c>
      <c r="C4873">
        <v>2</v>
      </c>
      <c r="D4873">
        <v>5</v>
      </c>
      <c r="E4873">
        <v>517.72999999999774</v>
      </c>
    </row>
    <row r="4874" spans="2:5" x14ac:dyDescent="0.3">
      <c r="B4874">
        <v>17267</v>
      </c>
      <c r="C4874">
        <v>127</v>
      </c>
      <c r="D4874">
        <v>2</v>
      </c>
      <c r="E4874">
        <v>317.62000000000023</v>
      </c>
    </row>
    <row r="4875" spans="2:5" x14ac:dyDescent="0.3">
      <c r="B4875">
        <v>17268</v>
      </c>
      <c r="C4875">
        <v>107</v>
      </c>
      <c r="D4875">
        <v>11</v>
      </c>
      <c r="E4875">
        <v>1733.8899999999996</v>
      </c>
    </row>
    <row r="4876" spans="2:5" x14ac:dyDescent="0.3">
      <c r="B4876">
        <v>17269</v>
      </c>
      <c r="C4876">
        <v>385</v>
      </c>
      <c r="D4876">
        <v>1</v>
      </c>
      <c r="E4876">
        <v>537.46000000000038</v>
      </c>
    </row>
    <row r="4877" spans="2:5" x14ac:dyDescent="0.3">
      <c r="B4877">
        <v>17270</v>
      </c>
      <c r="C4877">
        <v>469</v>
      </c>
      <c r="D4877">
        <v>2</v>
      </c>
      <c r="E4877">
        <v>604.40000000000055</v>
      </c>
    </row>
    <row r="4878" spans="2:5" x14ac:dyDescent="0.3">
      <c r="B4878">
        <v>17271</v>
      </c>
      <c r="C4878">
        <v>736</v>
      </c>
      <c r="D4878">
        <v>1</v>
      </c>
      <c r="E4878">
        <v>210.38999999999993</v>
      </c>
    </row>
    <row r="4879" spans="2:5" x14ac:dyDescent="0.3">
      <c r="B4879">
        <v>17272</v>
      </c>
      <c r="C4879">
        <v>42</v>
      </c>
      <c r="D4879">
        <v>4</v>
      </c>
      <c r="E4879">
        <v>2148.6300000000028</v>
      </c>
    </row>
    <row r="4880" spans="2:5" x14ac:dyDescent="0.3">
      <c r="B4880">
        <v>17273</v>
      </c>
      <c r="C4880">
        <v>424</v>
      </c>
      <c r="D4880">
        <v>1</v>
      </c>
      <c r="E4880">
        <v>141.11999999999998</v>
      </c>
    </row>
    <row r="4881" spans="2:5" x14ac:dyDescent="0.3">
      <c r="B4881">
        <v>17274</v>
      </c>
      <c r="C4881">
        <v>35</v>
      </c>
      <c r="D4881">
        <v>2</v>
      </c>
      <c r="E4881">
        <v>577.37999999999977</v>
      </c>
    </row>
    <row r="4882" spans="2:5" x14ac:dyDescent="0.3">
      <c r="B4882">
        <v>17275</v>
      </c>
      <c r="C4882">
        <v>383</v>
      </c>
      <c r="D4882">
        <v>1</v>
      </c>
      <c r="E4882">
        <v>114.52</v>
      </c>
    </row>
    <row r="4883" spans="2:5" x14ac:dyDescent="0.3">
      <c r="B4883">
        <v>17276</v>
      </c>
      <c r="C4883">
        <v>402</v>
      </c>
      <c r="D4883">
        <v>1</v>
      </c>
      <c r="E4883">
        <v>508.3899999999997</v>
      </c>
    </row>
    <row r="4884" spans="2:5" x14ac:dyDescent="0.3">
      <c r="B4884">
        <v>17277</v>
      </c>
      <c r="C4884">
        <v>227</v>
      </c>
      <c r="D4884">
        <v>2</v>
      </c>
      <c r="E4884">
        <v>1065.3499999999997</v>
      </c>
    </row>
    <row r="4885" spans="2:5" x14ac:dyDescent="0.3">
      <c r="B4885">
        <v>17278</v>
      </c>
      <c r="C4885">
        <v>241</v>
      </c>
      <c r="D4885">
        <v>2</v>
      </c>
      <c r="E4885">
        <v>271.24000000000012</v>
      </c>
    </row>
    <row r="4886" spans="2:5" x14ac:dyDescent="0.3">
      <c r="B4886">
        <v>17279</v>
      </c>
      <c r="C4886">
        <v>57</v>
      </c>
      <c r="D4886">
        <v>1</v>
      </c>
      <c r="E4886">
        <v>187.82999999999996</v>
      </c>
    </row>
    <row r="4887" spans="2:5" x14ac:dyDescent="0.3">
      <c r="B4887">
        <v>17280</v>
      </c>
      <c r="C4887">
        <v>438</v>
      </c>
      <c r="D4887">
        <v>1</v>
      </c>
      <c r="E4887">
        <v>118.86</v>
      </c>
    </row>
    <row r="4888" spans="2:5" x14ac:dyDescent="0.3">
      <c r="B4888">
        <v>17281</v>
      </c>
      <c r="C4888">
        <v>374</v>
      </c>
      <c r="D4888">
        <v>6</v>
      </c>
      <c r="E4888">
        <v>797.85</v>
      </c>
    </row>
    <row r="4889" spans="2:5" x14ac:dyDescent="0.3">
      <c r="B4889">
        <v>17282</v>
      </c>
      <c r="C4889">
        <v>130</v>
      </c>
      <c r="D4889">
        <v>5</v>
      </c>
      <c r="E4889">
        <v>2339.6599999999889</v>
      </c>
    </row>
    <row r="4890" spans="2:5" x14ac:dyDescent="0.3">
      <c r="B4890">
        <v>17283</v>
      </c>
      <c r="C4890">
        <v>378</v>
      </c>
      <c r="D4890">
        <v>1</v>
      </c>
      <c r="E4890">
        <v>188.46</v>
      </c>
    </row>
    <row r="4891" spans="2:5" x14ac:dyDescent="0.3">
      <c r="B4891">
        <v>17284</v>
      </c>
      <c r="C4891">
        <v>60</v>
      </c>
      <c r="D4891">
        <v>8</v>
      </c>
      <c r="E4891">
        <v>2793.1600000000103</v>
      </c>
    </row>
    <row r="4892" spans="2:5" x14ac:dyDescent="0.3">
      <c r="B4892">
        <v>17285</v>
      </c>
      <c r="C4892">
        <v>628</v>
      </c>
      <c r="D4892">
        <v>2</v>
      </c>
      <c r="E4892">
        <v>428.34000000000009</v>
      </c>
    </row>
    <row r="4893" spans="2:5" x14ac:dyDescent="0.3">
      <c r="B4893">
        <v>17286</v>
      </c>
      <c r="C4893">
        <v>21</v>
      </c>
      <c r="D4893">
        <v>3</v>
      </c>
      <c r="E4893">
        <v>395.48000000000008</v>
      </c>
    </row>
    <row r="4894" spans="2:5" x14ac:dyDescent="0.3">
      <c r="B4894">
        <v>17287</v>
      </c>
      <c r="C4894">
        <v>26</v>
      </c>
      <c r="D4894">
        <v>21</v>
      </c>
      <c r="E4894">
        <v>4111.9599999999746</v>
      </c>
    </row>
    <row r="4895" spans="2:5" x14ac:dyDescent="0.3">
      <c r="B4895">
        <v>17288</v>
      </c>
      <c r="C4895">
        <v>9</v>
      </c>
      <c r="D4895">
        <v>11</v>
      </c>
      <c r="E4895">
        <v>2499.9799999999891</v>
      </c>
    </row>
    <row r="4896" spans="2:5" x14ac:dyDescent="0.3">
      <c r="B4896">
        <v>17289</v>
      </c>
      <c r="C4896">
        <v>31</v>
      </c>
      <c r="D4896">
        <v>9</v>
      </c>
      <c r="E4896">
        <v>2079.3900000000108</v>
      </c>
    </row>
    <row r="4897" spans="2:5" x14ac:dyDescent="0.3">
      <c r="B4897">
        <v>17290</v>
      </c>
      <c r="C4897">
        <v>3</v>
      </c>
      <c r="D4897">
        <v>8</v>
      </c>
      <c r="E4897">
        <v>1501.4400000000016</v>
      </c>
    </row>
    <row r="4898" spans="2:5" x14ac:dyDescent="0.3">
      <c r="B4898">
        <v>17291</v>
      </c>
      <c r="C4898">
        <v>308</v>
      </c>
      <c r="D4898">
        <v>1</v>
      </c>
      <c r="E4898">
        <v>550.80000000000007</v>
      </c>
    </row>
    <row r="4899" spans="2:5" x14ac:dyDescent="0.3">
      <c r="B4899">
        <v>17292</v>
      </c>
      <c r="C4899">
        <v>472</v>
      </c>
      <c r="D4899">
        <v>2</v>
      </c>
      <c r="E4899">
        <v>271.75</v>
      </c>
    </row>
    <row r="4900" spans="2:5" x14ac:dyDescent="0.3">
      <c r="B4900">
        <v>17293</v>
      </c>
      <c r="C4900">
        <v>8</v>
      </c>
      <c r="D4900">
        <v>17</v>
      </c>
      <c r="E4900">
        <v>3774.2299999999882</v>
      </c>
    </row>
    <row r="4901" spans="2:5" x14ac:dyDescent="0.3">
      <c r="B4901">
        <v>17294</v>
      </c>
      <c r="C4901">
        <v>669</v>
      </c>
      <c r="D4901">
        <v>2</v>
      </c>
      <c r="E4901">
        <v>467.79</v>
      </c>
    </row>
    <row r="4902" spans="2:5" x14ac:dyDescent="0.3">
      <c r="B4902">
        <v>17295</v>
      </c>
      <c r="C4902">
        <v>28</v>
      </c>
      <c r="D4902">
        <v>3</v>
      </c>
      <c r="E4902">
        <v>556.95000000000005</v>
      </c>
    </row>
    <row r="4903" spans="2:5" x14ac:dyDescent="0.3">
      <c r="B4903">
        <v>17296</v>
      </c>
      <c r="C4903">
        <v>730</v>
      </c>
      <c r="D4903">
        <v>1</v>
      </c>
      <c r="E4903">
        <v>338.12999999999982</v>
      </c>
    </row>
    <row r="4904" spans="2:5" x14ac:dyDescent="0.3">
      <c r="B4904">
        <v>17297</v>
      </c>
      <c r="C4904">
        <v>17</v>
      </c>
      <c r="D4904">
        <v>1</v>
      </c>
      <c r="E4904">
        <v>131.77999999999997</v>
      </c>
    </row>
    <row r="4905" spans="2:5" x14ac:dyDescent="0.3">
      <c r="B4905">
        <v>17298</v>
      </c>
      <c r="C4905">
        <v>101</v>
      </c>
      <c r="D4905">
        <v>5</v>
      </c>
      <c r="E4905">
        <v>957.55999999999915</v>
      </c>
    </row>
    <row r="4906" spans="2:5" x14ac:dyDescent="0.3">
      <c r="B4906">
        <v>17299</v>
      </c>
      <c r="C4906">
        <v>11</v>
      </c>
      <c r="D4906">
        <v>6</v>
      </c>
      <c r="E4906">
        <v>1016.0800000000015</v>
      </c>
    </row>
    <row r="4907" spans="2:5" x14ac:dyDescent="0.3">
      <c r="B4907">
        <v>17300</v>
      </c>
      <c r="C4907">
        <v>390</v>
      </c>
      <c r="D4907">
        <v>2</v>
      </c>
      <c r="E4907">
        <v>393.63999999999976</v>
      </c>
    </row>
    <row r="4908" spans="2:5" x14ac:dyDescent="0.3">
      <c r="B4908">
        <v>17301</v>
      </c>
      <c r="C4908">
        <v>21</v>
      </c>
      <c r="D4908">
        <v>2</v>
      </c>
      <c r="E4908">
        <v>330.43000000000023</v>
      </c>
    </row>
    <row r="4909" spans="2:5" x14ac:dyDescent="0.3">
      <c r="B4909">
        <v>17302</v>
      </c>
      <c r="C4909">
        <v>14</v>
      </c>
      <c r="D4909">
        <v>5</v>
      </c>
      <c r="E4909">
        <v>1135.6300000000006</v>
      </c>
    </row>
    <row r="4910" spans="2:5" x14ac:dyDescent="0.3">
      <c r="B4910">
        <v>17303</v>
      </c>
      <c r="C4910">
        <v>361</v>
      </c>
      <c r="D4910">
        <v>1</v>
      </c>
      <c r="E4910">
        <v>250.04000000000033</v>
      </c>
    </row>
    <row r="4911" spans="2:5" x14ac:dyDescent="0.3">
      <c r="B4911">
        <v>17304</v>
      </c>
      <c r="C4911">
        <v>534</v>
      </c>
      <c r="D4911">
        <v>1</v>
      </c>
      <c r="E4911">
        <v>111.5</v>
      </c>
    </row>
    <row r="4912" spans="2:5" x14ac:dyDescent="0.3">
      <c r="B4912">
        <v>17305</v>
      </c>
      <c r="C4912">
        <v>648</v>
      </c>
      <c r="D4912">
        <v>1</v>
      </c>
      <c r="E4912">
        <v>2135.4599999999996</v>
      </c>
    </row>
    <row r="4913" spans="2:5" x14ac:dyDescent="0.3">
      <c r="B4913">
        <v>17306</v>
      </c>
      <c r="C4913">
        <v>10</v>
      </c>
      <c r="D4913">
        <v>21</v>
      </c>
      <c r="E4913">
        <v>9782.3499999999858</v>
      </c>
    </row>
    <row r="4914" spans="2:5" x14ac:dyDescent="0.3">
      <c r="B4914">
        <v>17307</v>
      </c>
      <c r="C4914">
        <v>395</v>
      </c>
      <c r="D4914">
        <v>11</v>
      </c>
      <c r="E4914">
        <v>3999.8900000000044</v>
      </c>
    </row>
    <row r="4915" spans="2:5" x14ac:dyDescent="0.3">
      <c r="B4915">
        <v>17308</v>
      </c>
      <c r="C4915">
        <v>393</v>
      </c>
      <c r="D4915">
        <v>2</v>
      </c>
      <c r="E4915">
        <v>4511.7599999999993</v>
      </c>
    </row>
    <row r="4916" spans="2:5" x14ac:dyDescent="0.3">
      <c r="B4916">
        <v>17309</v>
      </c>
      <c r="C4916">
        <v>95</v>
      </c>
      <c r="D4916">
        <v>3</v>
      </c>
      <c r="E4916">
        <v>330.59000000000009</v>
      </c>
    </row>
    <row r="4917" spans="2:5" x14ac:dyDescent="0.3">
      <c r="B4917">
        <v>17310</v>
      </c>
      <c r="C4917">
        <v>387</v>
      </c>
      <c r="D4917">
        <v>2</v>
      </c>
      <c r="E4917">
        <v>1025.0999999999999</v>
      </c>
    </row>
    <row r="4918" spans="2:5" x14ac:dyDescent="0.3">
      <c r="B4918">
        <v>17311</v>
      </c>
      <c r="C4918">
        <v>78</v>
      </c>
      <c r="D4918">
        <v>6</v>
      </c>
      <c r="E4918">
        <v>3566.5599999999981</v>
      </c>
    </row>
    <row r="4919" spans="2:5" x14ac:dyDescent="0.3">
      <c r="B4919">
        <v>17312</v>
      </c>
      <c r="C4919">
        <v>138</v>
      </c>
      <c r="D4919">
        <v>3</v>
      </c>
      <c r="E4919">
        <v>644.30000000000007</v>
      </c>
    </row>
    <row r="4920" spans="2:5" x14ac:dyDescent="0.3">
      <c r="B4920">
        <v>17313</v>
      </c>
      <c r="C4920">
        <v>31</v>
      </c>
      <c r="D4920">
        <v>1</v>
      </c>
      <c r="E4920">
        <v>2328.8399999999988</v>
      </c>
    </row>
    <row r="4921" spans="2:5" x14ac:dyDescent="0.3">
      <c r="B4921">
        <v>17314</v>
      </c>
      <c r="C4921">
        <v>24</v>
      </c>
      <c r="D4921">
        <v>17</v>
      </c>
      <c r="E4921">
        <v>4904.4300000000085</v>
      </c>
    </row>
    <row r="4922" spans="2:5" x14ac:dyDescent="0.3">
      <c r="B4922">
        <v>17315</v>
      </c>
      <c r="C4922">
        <v>1</v>
      </c>
      <c r="D4922">
        <v>43</v>
      </c>
      <c r="E4922">
        <v>9650.5999999998803</v>
      </c>
    </row>
    <row r="4923" spans="2:5" x14ac:dyDescent="0.3">
      <c r="B4923">
        <v>17316</v>
      </c>
      <c r="C4923">
        <v>420</v>
      </c>
      <c r="D4923">
        <v>1</v>
      </c>
      <c r="E4923">
        <v>124.44999999999992</v>
      </c>
    </row>
    <row r="4924" spans="2:5" x14ac:dyDescent="0.3">
      <c r="B4924">
        <v>17317</v>
      </c>
      <c r="C4924">
        <v>46</v>
      </c>
      <c r="D4924">
        <v>3</v>
      </c>
      <c r="E4924">
        <v>2600.34</v>
      </c>
    </row>
    <row r="4925" spans="2:5" x14ac:dyDescent="0.3">
      <c r="B4925">
        <v>17318</v>
      </c>
      <c r="C4925">
        <v>725</v>
      </c>
      <c r="D4925">
        <v>1</v>
      </c>
      <c r="E4925">
        <v>164.28000000000006</v>
      </c>
    </row>
    <row r="4926" spans="2:5" x14ac:dyDescent="0.3">
      <c r="B4926">
        <v>17319</v>
      </c>
      <c r="C4926">
        <v>669</v>
      </c>
      <c r="D4926">
        <v>1</v>
      </c>
      <c r="E4926">
        <v>29.100000000000005</v>
      </c>
    </row>
    <row r="4927" spans="2:5" x14ac:dyDescent="0.3">
      <c r="B4927">
        <v>17320</v>
      </c>
      <c r="C4927">
        <v>100</v>
      </c>
      <c r="D4927">
        <v>6</v>
      </c>
      <c r="E4927">
        <v>2895.7700000000063</v>
      </c>
    </row>
    <row r="4928" spans="2:5" x14ac:dyDescent="0.3">
      <c r="B4928">
        <v>17321</v>
      </c>
      <c r="C4928">
        <v>8</v>
      </c>
      <c r="D4928">
        <v>6</v>
      </c>
      <c r="E4928">
        <v>1741.1799999999939</v>
      </c>
    </row>
    <row r="4929" spans="2:5" x14ac:dyDescent="0.3">
      <c r="B4929">
        <v>17322</v>
      </c>
      <c r="C4929">
        <v>376</v>
      </c>
      <c r="D4929">
        <v>5</v>
      </c>
      <c r="E4929">
        <v>922.5899999999973</v>
      </c>
    </row>
    <row r="4930" spans="2:5" x14ac:dyDescent="0.3">
      <c r="B4930">
        <v>17323</v>
      </c>
      <c r="C4930">
        <v>15</v>
      </c>
      <c r="D4930">
        <v>12</v>
      </c>
      <c r="E4930">
        <v>1565.5900000000115</v>
      </c>
    </row>
    <row r="4931" spans="2:5" x14ac:dyDescent="0.3">
      <c r="B4931">
        <v>17324</v>
      </c>
      <c r="C4931">
        <v>17</v>
      </c>
      <c r="D4931">
        <v>12</v>
      </c>
      <c r="E4931">
        <v>2301.8699999999958</v>
      </c>
    </row>
    <row r="4932" spans="2:5" x14ac:dyDescent="0.3">
      <c r="B4932">
        <v>17325</v>
      </c>
      <c r="C4932">
        <v>280</v>
      </c>
      <c r="D4932">
        <v>3</v>
      </c>
      <c r="E4932">
        <v>609.56999999999982</v>
      </c>
    </row>
    <row r="4933" spans="2:5" x14ac:dyDescent="0.3">
      <c r="B4933">
        <v>17326</v>
      </c>
      <c r="C4933">
        <v>408</v>
      </c>
      <c r="D4933">
        <v>2</v>
      </c>
      <c r="E4933">
        <v>321.9500000000005</v>
      </c>
    </row>
    <row r="4934" spans="2:5" x14ac:dyDescent="0.3">
      <c r="B4934">
        <v>17327</v>
      </c>
      <c r="C4934">
        <v>409</v>
      </c>
      <c r="D4934">
        <v>2</v>
      </c>
      <c r="E4934">
        <v>152.35000000000002</v>
      </c>
    </row>
    <row r="4935" spans="2:5" x14ac:dyDescent="0.3">
      <c r="B4935">
        <v>17328</v>
      </c>
      <c r="C4935">
        <v>673</v>
      </c>
      <c r="D4935">
        <v>1</v>
      </c>
      <c r="E4935">
        <v>104.7</v>
      </c>
    </row>
    <row r="4936" spans="2:5" x14ac:dyDescent="0.3">
      <c r="B4936">
        <v>17329</v>
      </c>
      <c r="C4936">
        <v>14</v>
      </c>
      <c r="D4936">
        <v>5</v>
      </c>
      <c r="E4936">
        <v>1004.4299999999974</v>
      </c>
    </row>
    <row r="4937" spans="2:5" x14ac:dyDescent="0.3">
      <c r="B4937">
        <v>17330</v>
      </c>
      <c r="C4937">
        <v>22</v>
      </c>
      <c r="D4937">
        <v>4</v>
      </c>
      <c r="E4937">
        <v>423.80000000000007</v>
      </c>
    </row>
    <row r="4938" spans="2:5" x14ac:dyDescent="0.3">
      <c r="B4938">
        <v>17331</v>
      </c>
      <c r="C4938">
        <v>123</v>
      </c>
      <c r="D4938">
        <v>1</v>
      </c>
      <c r="E4938">
        <v>175.2</v>
      </c>
    </row>
    <row r="4939" spans="2:5" x14ac:dyDescent="0.3">
      <c r="B4939">
        <v>17332</v>
      </c>
      <c r="C4939">
        <v>528</v>
      </c>
      <c r="D4939">
        <v>5</v>
      </c>
      <c r="E4939">
        <v>838.26999999999953</v>
      </c>
    </row>
    <row r="4940" spans="2:5" x14ac:dyDescent="0.3">
      <c r="B4940">
        <v>17333</v>
      </c>
      <c r="C4940">
        <v>85</v>
      </c>
      <c r="D4940">
        <v>1</v>
      </c>
      <c r="E4940">
        <v>494.24999999999994</v>
      </c>
    </row>
    <row r="4941" spans="2:5" x14ac:dyDescent="0.3">
      <c r="B4941">
        <v>17334</v>
      </c>
      <c r="C4941">
        <v>302</v>
      </c>
      <c r="D4941">
        <v>3</v>
      </c>
      <c r="E4941">
        <v>635.15000000000009</v>
      </c>
    </row>
    <row r="4942" spans="2:5" x14ac:dyDescent="0.3">
      <c r="B4942">
        <v>17335</v>
      </c>
      <c r="C4942">
        <v>383</v>
      </c>
      <c r="D4942">
        <v>2</v>
      </c>
      <c r="E4942">
        <v>507.99999999999989</v>
      </c>
    </row>
    <row r="4943" spans="2:5" x14ac:dyDescent="0.3">
      <c r="B4943">
        <v>17336</v>
      </c>
      <c r="C4943">
        <v>472</v>
      </c>
      <c r="D4943">
        <v>1</v>
      </c>
      <c r="E4943">
        <v>81.12</v>
      </c>
    </row>
    <row r="4944" spans="2:5" x14ac:dyDescent="0.3">
      <c r="B4944">
        <v>17337</v>
      </c>
      <c r="C4944">
        <v>151</v>
      </c>
      <c r="D4944">
        <v>4</v>
      </c>
      <c r="E4944">
        <v>2027.8700000000019</v>
      </c>
    </row>
    <row r="4945" spans="2:5" x14ac:dyDescent="0.3">
      <c r="B4945">
        <v>17338</v>
      </c>
      <c r="C4945">
        <v>17</v>
      </c>
      <c r="D4945">
        <v>17</v>
      </c>
      <c r="E4945">
        <v>12142.570000000207</v>
      </c>
    </row>
    <row r="4946" spans="2:5" x14ac:dyDescent="0.3">
      <c r="B4946">
        <v>17339</v>
      </c>
      <c r="C4946">
        <v>94</v>
      </c>
      <c r="D4946">
        <v>3</v>
      </c>
      <c r="E4946">
        <v>362.36</v>
      </c>
    </row>
    <row r="4947" spans="2:5" x14ac:dyDescent="0.3">
      <c r="B4947">
        <v>17340</v>
      </c>
      <c r="C4947">
        <v>29</v>
      </c>
      <c r="D4947">
        <v>18</v>
      </c>
      <c r="E4947">
        <v>22404.820000000207</v>
      </c>
    </row>
    <row r="4948" spans="2:5" x14ac:dyDescent="0.3">
      <c r="B4948">
        <v>17341</v>
      </c>
      <c r="C4948">
        <v>156</v>
      </c>
      <c r="D4948">
        <v>5</v>
      </c>
      <c r="E4948">
        <v>1889.8299999999904</v>
      </c>
    </row>
    <row r="4949" spans="2:5" x14ac:dyDescent="0.3">
      <c r="B4949">
        <v>17342</v>
      </c>
      <c r="C4949">
        <v>379</v>
      </c>
      <c r="D4949">
        <v>4</v>
      </c>
      <c r="E4949">
        <v>1227.5400000000006</v>
      </c>
    </row>
    <row r="4950" spans="2:5" x14ac:dyDescent="0.3">
      <c r="B4950">
        <v>17343</v>
      </c>
      <c r="C4950">
        <v>355</v>
      </c>
      <c r="D4950">
        <v>6</v>
      </c>
      <c r="E4950">
        <v>1259.9400000000012</v>
      </c>
    </row>
    <row r="4951" spans="2:5" x14ac:dyDescent="0.3">
      <c r="B4951">
        <v>17344</v>
      </c>
      <c r="C4951">
        <v>46</v>
      </c>
      <c r="D4951">
        <v>2</v>
      </c>
      <c r="E4951">
        <v>468.11000000000035</v>
      </c>
    </row>
    <row r="4952" spans="2:5" x14ac:dyDescent="0.3">
      <c r="B4952">
        <v>17345</v>
      </c>
      <c r="C4952">
        <v>15</v>
      </c>
      <c r="D4952">
        <v>10</v>
      </c>
      <c r="E4952">
        <v>1604.6799999999944</v>
      </c>
    </row>
    <row r="4953" spans="2:5" x14ac:dyDescent="0.3">
      <c r="B4953">
        <v>17346</v>
      </c>
      <c r="C4953">
        <v>3</v>
      </c>
      <c r="D4953">
        <v>26</v>
      </c>
      <c r="E4953">
        <v>5323.0000000000018</v>
      </c>
    </row>
    <row r="4954" spans="2:5" x14ac:dyDescent="0.3">
      <c r="B4954">
        <v>17347</v>
      </c>
      <c r="C4954">
        <v>86</v>
      </c>
      <c r="D4954">
        <v>1</v>
      </c>
      <c r="E4954">
        <v>228.96</v>
      </c>
    </row>
    <row r="4955" spans="2:5" x14ac:dyDescent="0.3">
      <c r="B4955">
        <v>17348</v>
      </c>
      <c r="C4955">
        <v>14</v>
      </c>
      <c r="D4955">
        <v>9</v>
      </c>
      <c r="E4955">
        <v>2476.4100000000026</v>
      </c>
    </row>
    <row r="4956" spans="2:5" x14ac:dyDescent="0.3">
      <c r="B4956">
        <v>17349</v>
      </c>
      <c r="C4956">
        <v>179</v>
      </c>
      <c r="D4956">
        <v>5</v>
      </c>
      <c r="E4956">
        <v>852.25000000000011</v>
      </c>
    </row>
    <row r="4957" spans="2:5" x14ac:dyDescent="0.3">
      <c r="B4957">
        <v>17350</v>
      </c>
      <c r="C4957">
        <v>8</v>
      </c>
      <c r="D4957">
        <v>7</v>
      </c>
      <c r="E4957">
        <v>1906.0409999999995</v>
      </c>
    </row>
    <row r="4958" spans="2:5" x14ac:dyDescent="0.3">
      <c r="B4958">
        <v>17351</v>
      </c>
      <c r="C4958">
        <v>36</v>
      </c>
      <c r="D4958">
        <v>12</v>
      </c>
      <c r="E4958">
        <v>1988.2299999999991</v>
      </c>
    </row>
    <row r="4959" spans="2:5" x14ac:dyDescent="0.3">
      <c r="B4959">
        <v>17352</v>
      </c>
      <c r="C4959">
        <v>696</v>
      </c>
      <c r="D4959">
        <v>1</v>
      </c>
      <c r="E4959">
        <v>36.25</v>
      </c>
    </row>
    <row r="4960" spans="2:5" x14ac:dyDescent="0.3">
      <c r="B4960">
        <v>17353</v>
      </c>
      <c r="C4960">
        <v>129</v>
      </c>
      <c r="D4960">
        <v>4</v>
      </c>
      <c r="E4960">
        <v>3242</v>
      </c>
    </row>
    <row r="4961" spans="2:5" x14ac:dyDescent="0.3">
      <c r="B4961">
        <v>17354</v>
      </c>
      <c r="C4961">
        <v>50</v>
      </c>
      <c r="D4961">
        <v>4</v>
      </c>
      <c r="E4961">
        <v>3143.4600000000019</v>
      </c>
    </row>
    <row r="4962" spans="2:5" x14ac:dyDescent="0.3">
      <c r="B4962">
        <v>17355</v>
      </c>
      <c r="C4962">
        <v>386</v>
      </c>
      <c r="D4962">
        <v>1</v>
      </c>
      <c r="E4962">
        <v>285.11</v>
      </c>
    </row>
    <row r="4963" spans="2:5" x14ac:dyDescent="0.3">
      <c r="B4963">
        <v>17356</v>
      </c>
      <c r="C4963">
        <v>311</v>
      </c>
      <c r="D4963">
        <v>5</v>
      </c>
      <c r="E4963">
        <v>946.47000000000082</v>
      </c>
    </row>
    <row r="4964" spans="2:5" x14ac:dyDescent="0.3">
      <c r="B4964">
        <v>17357</v>
      </c>
      <c r="C4964">
        <v>24</v>
      </c>
      <c r="D4964">
        <v>2</v>
      </c>
      <c r="E4964">
        <v>388.13999999999982</v>
      </c>
    </row>
    <row r="4965" spans="2:5" x14ac:dyDescent="0.3">
      <c r="B4965">
        <v>17358</v>
      </c>
      <c r="C4965">
        <v>303</v>
      </c>
      <c r="D4965">
        <v>5</v>
      </c>
      <c r="E4965">
        <v>866.050000000002</v>
      </c>
    </row>
    <row r="4966" spans="2:5" x14ac:dyDescent="0.3">
      <c r="B4966">
        <v>17359</v>
      </c>
      <c r="C4966">
        <v>11</v>
      </c>
      <c r="D4966">
        <v>2</v>
      </c>
      <c r="E4966">
        <v>284.45999999999981</v>
      </c>
    </row>
    <row r="4967" spans="2:5" x14ac:dyDescent="0.3">
      <c r="B4967">
        <v>17360</v>
      </c>
      <c r="C4967">
        <v>17</v>
      </c>
      <c r="D4967">
        <v>6</v>
      </c>
      <c r="E4967">
        <v>1231.3800000000031</v>
      </c>
    </row>
    <row r="4968" spans="2:5" x14ac:dyDescent="0.3">
      <c r="B4968">
        <v>17361</v>
      </c>
      <c r="C4968">
        <v>49</v>
      </c>
      <c r="D4968">
        <v>5</v>
      </c>
      <c r="E4968">
        <v>880.63999999999953</v>
      </c>
    </row>
    <row r="4969" spans="2:5" x14ac:dyDescent="0.3">
      <c r="B4969">
        <v>17362</v>
      </c>
      <c r="C4969">
        <v>239</v>
      </c>
      <c r="D4969">
        <v>7</v>
      </c>
      <c r="E4969">
        <v>1024.0399999999981</v>
      </c>
    </row>
    <row r="4970" spans="2:5" x14ac:dyDescent="0.3">
      <c r="B4970">
        <v>17363</v>
      </c>
      <c r="C4970">
        <v>395</v>
      </c>
      <c r="D4970">
        <v>3</v>
      </c>
      <c r="E4970">
        <v>940.86000000000035</v>
      </c>
    </row>
    <row r="4971" spans="2:5" x14ac:dyDescent="0.3">
      <c r="B4971">
        <v>17364</v>
      </c>
      <c r="C4971">
        <v>0</v>
      </c>
      <c r="D4971">
        <v>28</v>
      </c>
      <c r="E4971">
        <v>12070.419999999938</v>
      </c>
    </row>
    <row r="4972" spans="2:5" x14ac:dyDescent="0.3">
      <c r="B4972">
        <v>17365</v>
      </c>
      <c r="C4972">
        <v>12</v>
      </c>
      <c r="D4972">
        <v>15</v>
      </c>
      <c r="E4972">
        <v>8224.9800000001505</v>
      </c>
    </row>
    <row r="4973" spans="2:5" x14ac:dyDescent="0.3">
      <c r="B4973">
        <v>17366</v>
      </c>
      <c r="C4973">
        <v>432</v>
      </c>
      <c r="D4973">
        <v>2</v>
      </c>
      <c r="E4973">
        <v>1096.2400000000007</v>
      </c>
    </row>
    <row r="4974" spans="2:5" x14ac:dyDescent="0.3">
      <c r="B4974">
        <v>17367</v>
      </c>
      <c r="C4974">
        <v>238</v>
      </c>
      <c r="D4974">
        <v>1</v>
      </c>
      <c r="E4974">
        <v>168.39999999999995</v>
      </c>
    </row>
    <row r="4975" spans="2:5" x14ac:dyDescent="0.3">
      <c r="B4975">
        <v>17368</v>
      </c>
      <c r="C4975">
        <v>23</v>
      </c>
      <c r="D4975">
        <v>14</v>
      </c>
      <c r="E4975">
        <v>2826.1400000000053</v>
      </c>
    </row>
    <row r="4976" spans="2:5" x14ac:dyDescent="0.3">
      <c r="B4976">
        <v>17369</v>
      </c>
      <c r="C4976">
        <v>455</v>
      </c>
      <c r="D4976">
        <v>1</v>
      </c>
      <c r="E4976">
        <v>979.19999999999993</v>
      </c>
    </row>
    <row r="4977" spans="2:5" x14ac:dyDescent="0.3">
      <c r="B4977">
        <v>17370</v>
      </c>
      <c r="C4977">
        <v>72</v>
      </c>
      <c r="D4977">
        <v>4</v>
      </c>
      <c r="E4977">
        <v>446.18000000000018</v>
      </c>
    </row>
    <row r="4978" spans="2:5" x14ac:dyDescent="0.3">
      <c r="B4978">
        <v>17371</v>
      </c>
      <c r="C4978">
        <v>17</v>
      </c>
      <c r="D4978">
        <v>6</v>
      </c>
      <c r="E4978">
        <v>662.55000000000166</v>
      </c>
    </row>
    <row r="4979" spans="2:5" x14ac:dyDescent="0.3">
      <c r="B4979">
        <v>17372</v>
      </c>
      <c r="C4979">
        <v>40</v>
      </c>
      <c r="D4979">
        <v>28</v>
      </c>
      <c r="E4979">
        <v>4377.560000000045</v>
      </c>
    </row>
    <row r="4980" spans="2:5" x14ac:dyDescent="0.3">
      <c r="B4980">
        <v>17373</v>
      </c>
      <c r="C4980">
        <v>40</v>
      </c>
      <c r="D4980">
        <v>7</v>
      </c>
      <c r="E4980">
        <v>1167.5000000000002</v>
      </c>
    </row>
    <row r="4981" spans="2:5" x14ac:dyDescent="0.3">
      <c r="B4981">
        <v>17374</v>
      </c>
      <c r="C4981">
        <v>218</v>
      </c>
      <c r="D4981">
        <v>3</v>
      </c>
      <c r="E4981">
        <v>727.11000000000035</v>
      </c>
    </row>
    <row r="4982" spans="2:5" x14ac:dyDescent="0.3">
      <c r="B4982">
        <v>17375</v>
      </c>
      <c r="C4982">
        <v>199</v>
      </c>
      <c r="D4982">
        <v>4</v>
      </c>
      <c r="E4982">
        <v>660.55000000000098</v>
      </c>
    </row>
    <row r="4983" spans="2:5" x14ac:dyDescent="0.3">
      <c r="B4983">
        <v>17376</v>
      </c>
      <c r="C4983">
        <v>70</v>
      </c>
      <c r="D4983">
        <v>4</v>
      </c>
      <c r="E4983">
        <v>453.63999999999976</v>
      </c>
    </row>
    <row r="4984" spans="2:5" x14ac:dyDescent="0.3">
      <c r="B4984">
        <v>17377</v>
      </c>
      <c r="C4984">
        <v>23</v>
      </c>
      <c r="D4984">
        <v>78</v>
      </c>
      <c r="E4984">
        <v>18319.410000000131</v>
      </c>
    </row>
    <row r="4985" spans="2:5" x14ac:dyDescent="0.3">
      <c r="B4985">
        <v>17378</v>
      </c>
      <c r="C4985">
        <v>374</v>
      </c>
      <c r="D4985">
        <v>1</v>
      </c>
      <c r="E4985">
        <v>10.95</v>
      </c>
    </row>
    <row r="4986" spans="2:5" x14ac:dyDescent="0.3">
      <c r="B4986">
        <v>17379</v>
      </c>
      <c r="C4986">
        <v>11</v>
      </c>
      <c r="D4986">
        <v>1</v>
      </c>
      <c r="E4986">
        <v>404.65999999999997</v>
      </c>
    </row>
    <row r="4987" spans="2:5" x14ac:dyDescent="0.3">
      <c r="B4987">
        <v>17380</v>
      </c>
      <c r="C4987">
        <v>434</v>
      </c>
      <c r="D4987">
        <v>3</v>
      </c>
      <c r="E4987">
        <v>645</v>
      </c>
    </row>
    <row r="4988" spans="2:5" x14ac:dyDescent="0.3">
      <c r="B4988">
        <v>17381</v>
      </c>
      <c r="C4988">
        <v>8</v>
      </c>
      <c r="D4988">
        <v>38</v>
      </c>
      <c r="E4988">
        <v>40002.37000000009</v>
      </c>
    </row>
    <row r="4989" spans="2:5" x14ac:dyDescent="0.3">
      <c r="B4989">
        <v>17382</v>
      </c>
      <c r="C4989">
        <v>65</v>
      </c>
      <c r="D4989">
        <v>8</v>
      </c>
      <c r="E4989">
        <v>902.2800000000002</v>
      </c>
    </row>
    <row r="4990" spans="2:5" x14ac:dyDescent="0.3">
      <c r="B4990">
        <v>17383</v>
      </c>
      <c r="C4990">
        <v>4</v>
      </c>
      <c r="D4990">
        <v>2</v>
      </c>
      <c r="E4990">
        <v>309.98999999999984</v>
      </c>
    </row>
    <row r="4991" spans="2:5" x14ac:dyDescent="0.3">
      <c r="B4991">
        <v>17384</v>
      </c>
      <c r="C4991">
        <v>19</v>
      </c>
      <c r="D4991">
        <v>3</v>
      </c>
      <c r="E4991">
        <v>507.55</v>
      </c>
    </row>
    <row r="4992" spans="2:5" x14ac:dyDescent="0.3">
      <c r="B4992">
        <v>17385</v>
      </c>
      <c r="C4992">
        <v>14</v>
      </c>
      <c r="D4992">
        <v>1</v>
      </c>
      <c r="E4992">
        <v>261.11000000000013</v>
      </c>
    </row>
    <row r="4993" spans="2:5" x14ac:dyDescent="0.3">
      <c r="B4993">
        <v>17386</v>
      </c>
      <c r="C4993">
        <v>7</v>
      </c>
      <c r="D4993">
        <v>7</v>
      </c>
      <c r="E4993">
        <v>2812.7700000000004</v>
      </c>
    </row>
    <row r="4994" spans="2:5" x14ac:dyDescent="0.3">
      <c r="B4994">
        <v>17387</v>
      </c>
      <c r="C4994">
        <v>19</v>
      </c>
      <c r="D4994">
        <v>2</v>
      </c>
      <c r="E4994">
        <v>784.11000000000047</v>
      </c>
    </row>
    <row r="4995" spans="2:5" x14ac:dyDescent="0.3">
      <c r="B4995">
        <v>17388</v>
      </c>
      <c r="C4995">
        <v>77</v>
      </c>
      <c r="D4995">
        <v>11</v>
      </c>
      <c r="E4995">
        <v>2691.5700000000038</v>
      </c>
    </row>
    <row r="4996" spans="2:5" x14ac:dyDescent="0.3">
      <c r="B4996">
        <v>17389</v>
      </c>
      <c r="C4996">
        <v>0</v>
      </c>
      <c r="D4996">
        <v>61</v>
      </c>
      <c r="E4996">
        <v>57224.679999999775</v>
      </c>
    </row>
    <row r="4997" spans="2:5" x14ac:dyDescent="0.3">
      <c r="B4997">
        <v>17390</v>
      </c>
      <c r="C4997">
        <v>420</v>
      </c>
      <c r="D4997">
        <v>1</v>
      </c>
      <c r="E4997">
        <v>149.29999999999998</v>
      </c>
    </row>
    <row r="4998" spans="2:5" x14ac:dyDescent="0.3">
      <c r="B4998">
        <v>17391</v>
      </c>
      <c r="C4998">
        <v>163</v>
      </c>
      <c r="D4998">
        <v>2</v>
      </c>
      <c r="E4998">
        <v>508.8</v>
      </c>
    </row>
    <row r="4999" spans="2:5" x14ac:dyDescent="0.3">
      <c r="B4999">
        <v>17392</v>
      </c>
      <c r="C4999">
        <v>306</v>
      </c>
      <c r="D4999">
        <v>3</v>
      </c>
      <c r="E4999">
        <v>626.55999999999972</v>
      </c>
    </row>
    <row r="5000" spans="2:5" x14ac:dyDescent="0.3">
      <c r="B5000">
        <v>17393</v>
      </c>
      <c r="C5000">
        <v>410</v>
      </c>
      <c r="D5000">
        <v>2</v>
      </c>
      <c r="E5000">
        <v>381.14999999999992</v>
      </c>
    </row>
    <row r="5001" spans="2:5" x14ac:dyDescent="0.3">
      <c r="B5001">
        <v>17394</v>
      </c>
      <c r="C5001">
        <v>219</v>
      </c>
      <c r="D5001">
        <v>1</v>
      </c>
      <c r="E5001">
        <v>203.86999999999998</v>
      </c>
    </row>
    <row r="5002" spans="2:5" x14ac:dyDescent="0.3">
      <c r="B5002">
        <v>17395</v>
      </c>
      <c r="C5002">
        <v>508</v>
      </c>
      <c r="D5002">
        <v>1</v>
      </c>
      <c r="E5002">
        <v>97.5</v>
      </c>
    </row>
    <row r="5003" spans="2:5" x14ac:dyDescent="0.3">
      <c r="B5003">
        <v>17396</v>
      </c>
      <c r="C5003">
        <v>39</v>
      </c>
      <c r="D5003">
        <v>14</v>
      </c>
      <c r="E5003">
        <v>8807.0999999999931</v>
      </c>
    </row>
    <row r="5004" spans="2:5" x14ac:dyDescent="0.3">
      <c r="B5004">
        <v>17397</v>
      </c>
      <c r="C5004">
        <v>22</v>
      </c>
      <c r="D5004">
        <v>3</v>
      </c>
      <c r="E5004">
        <v>1233.1799999999957</v>
      </c>
    </row>
    <row r="5005" spans="2:5" x14ac:dyDescent="0.3">
      <c r="B5005">
        <v>17398</v>
      </c>
      <c r="C5005">
        <v>114</v>
      </c>
      <c r="D5005">
        <v>3</v>
      </c>
      <c r="E5005">
        <v>653.38000000000068</v>
      </c>
    </row>
    <row r="5006" spans="2:5" x14ac:dyDescent="0.3">
      <c r="B5006">
        <v>17400</v>
      </c>
      <c r="C5006">
        <v>126</v>
      </c>
      <c r="D5006">
        <v>8</v>
      </c>
      <c r="E5006">
        <v>4677.0500000000202</v>
      </c>
    </row>
    <row r="5007" spans="2:5" x14ac:dyDescent="0.3">
      <c r="B5007">
        <v>17401</v>
      </c>
      <c r="C5007">
        <v>541</v>
      </c>
      <c r="D5007">
        <v>1</v>
      </c>
      <c r="E5007">
        <v>114.84999999999998</v>
      </c>
    </row>
    <row r="5008" spans="2:5" x14ac:dyDescent="0.3">
      <c r="B5008">
        <v>17402</v>
      </c>
      <c r="C5008">
        <v>4</v>
      </c>
      <c r="D5008">
        <v>23</v>
      </c>
      <c r="E5008">
        <v>5096.1800000000221</v>
      </c>
    </row>
    <row r="5009" spans="2:5" x14ac:dyDescent="0.3">
      <c r="B5009">
        <v>17403</v>
      </c>
      <c r="C5009">
        <v>36</v>
      </c>
      <c r="D5009">
        <v>2</v>
      </c>
      <c r="E5009">
        <v>400.56999999999988</v>
      </c>
    </row>
    <row r="5010" spans="2:5" x14ac:dyDescent="0.3">
      <c r="B5010">
        <v>17404</v>
      </c>
      <c r="C5010">
        <v>4</v>
      </c>
      <c r="D5010">
        <v>23</v>
      </c>
      <c r="E5010">
        <v>47781.119999999712</v>
      </c>
    </row>
    <row r="5011" spans="2:5" x14ac:dyDescent="0.3">
      <c r="B5011">
        <v>17405</v>
      </c>
      <c r="C5011">
        <v>1</v>
      </c>
      <c r="D5011">
        <v>3</v>
      </c>
      <c r="E5011">
        <v>1031.4100000000021</v>
      </c>
    </row>
    <row r="5012" spans="2:5" x14ac:dyDescent="0.3">
      <c r="B5012">
        <v>17406</v>
      </c>
      <c r="C5012">
        <v>333</v>
      </c>
      <c r="D5012">
        <v>13</v>
      </c>
      <c r="E5012">
        <v>4905.0500000000238</v>
      </c>
    </row>
    <row r="5013" spans="2:5" x14ac:dyDescent="0.3">
      <c r="B5013">
        <v>17407</v>
      </c>
      <c r="C5013">
        <v>411</v>
      </c>
      <c r="D5013">
        <v>1</v>
      </c>
      <c r="E5013">
        <v>552.89999999999975</v>
      </c>
    </row>
    <row r="5014" spans="2:5" x14ac:dyDescent="0.3">
      <c r="B5014">
        <v>17408</v>
      </c>
      <c r="C5014">
        <v>163</v>
      </c>
      <c r="D5014">
        <v>3</v>
      </c>
      <c r="E5014">
        <v>316.09000000000009</v>
      </c>
    </row>
    <row r="5015" spans="2:5" x14ac:dyDescent="0.3">
      <c r="B5015">
        <v>17409</v>
      </c>
      <c r="C5015">
        <v>184</v>
      </c>
      <c r="D5015">
        <v>10</v>
      </c>
      <c r="E5015">
        <v>7793.5100000000084</v>
      </c>
    </row>
    <row r="5016" spans="2:5" x14ac:dyDescent="0.3">
      <c r="B5016">
        <v>17410</v>
      </c>
      <c r="C5016">
        <v>16</v>
      </c>
      <c r="D5016">
        <v>5</v>
      </c>
      <c r="E5016">
        <v>1214.7200000000007</v>
      </c>
    </row>
    <row r="5017" spans="2:5" x14ac:dyDescent="0.3">
      <c r="B5017">
        <v>17411</v>
      </c>
      <c r="C5017">
        <v>12</v>
      </c>
      <c r="D5017">
        <v>5</v>
      </c>
      <c r="E5017">
        <v>1425.3800000000012</v>
      </c>
    </row>
    <row r="5018" spans="2:5" x14ac:dyDescent="0.3">
      <c r="B5018">
        <v>17412</v>
      </c>
      <c r="C5018">
        <v>2</v>
      </c>
      <c r="D5018">
        <v>16</v>
      </c>
      <c r="E5018">
        <v>4417.5200000000168</v>
      </c>
    </row>
    <row r="5019" spans="2:5" x14ac:dyDescent="0.3">
      <c r="B5019">
        <v>17413</v>
      </c>
      <c r="C5019">
        <v>404</v>
      </c>
      <c r="D5019">
        <v>2</v>
      </c>
      <c r="E5019">
        <v>560.1400000000001</v>
      </c>
    </row>
    <row r="5020" spans="2:5" x14ac:dyDescent="0.3">
      <c r="B5020">
        <v>17414</v>
      </c>
      <c r="C5020">
        <v>43</v>
      </c>
      <c r="D5020">
        <v>6</v>
      </c>
      <c r="E5020">
        <v>2249.5199999999991</v>
      </c>
    </row>
    <row r="5021" spans="2:5" x14ac:dyDescent="0.3">
      <c r="B5021">
        <v>17415</v>
      </c>
      <c r="C5021">
        <v>79</v>
      </c>
      <c r="D5021">
        <v>1</v>
      </c>
      <c r="E5021">
        <v>507.84000000000009</v>
      </c>
    </row>
    <row r="5022" spans="2:5" x14ac:dyDescent="0.3">
      <c r="B5022">
        <v>17416</v>
      </c>
      <c r="C5022">
        <v>29</v>
      </c>
      <c r="D5022">
        <v>22</v>
      </c>
      <c r="E5022">
        <v>17298.449999999968</v>
      </c>
    </row>
    <row r="5023" spans="2:5" x14ac:dyDescent="0.3">
      <c r="B5023">
        <v>17417</v>
      </c>
      <c r="C5023">
        <v>548</v>
      </c>
      <c r="D5023">
        <v>1</v>
      </c>
      <c r="E5023">
        <v>164.18</v>
      </c>
    </row>
    <row r="5024" spans="2:5" x14ac:dyDescent="0.3">
      <c r="B5024">
        <v>17418</v>
      </c>
      <c r="C5024">
        <v>42</v>
      </c>
      <c r="D5024">
        <v>3</v>
      </c>
      <c r="E5024">
        <v>670.0600000000004</v>
      </c>
    </row>
    <row r="5025" spans="2:5" x14ac:dyDescent="0.3">
      <c r="B5025">
        <v>17419</v>
      </c>
      <c r="C5025">
        <v>11</v>
      </c>
      <c r="D5025">
        <v>18</v>
      </c>
      <c r="E5025">
        <v>6500.5200000000177</v>
      </c>
    </row>
    <row r="5026" spans="2:5" x14ac:dyDescent="0.3">
      <c r="B5026">
        <v>17420</v>
      </c>
      <c r="C5026">
        <v>50</v>
      </c>
      <c r="D5026">
        <v>6</v>
      </c>
      <c r="E5026">
        <v>1084.43</v>
      </c>
    </row>
    <row r="5027" spans="2:5" x14ac:dyDescent="0.3">
      <c r="B5027">
        <v>17421</v>
      </c>
      <c r="C5027">
        <v>386</v>
      </c>
      <c r="D5027">
        <v>3</v>
      </c>
      <c r="E5027">
        <v>1059.4100000000017</v>
      </c>
    </row>
    <row r="5028" spans="2:5" x14ac:dyDescent="0.3">
      <c r="B5028">
        <v>17422</v>
      </c>
      <c r="C5028">
        <v>16</v>
      </c>
      <c r="D5028">
        <v>11</v>
      </c>
      <c r="E5028">
        <v>3594.760000000007</v>
      </c>
    </row>
    <row r="5029" spans="2:5" x14ac:dyDescent="0.3">
      <c r="B5029">
        <v>17423</v>
      </c>
      <c r="C5029">
        <v>46</v>
      </c>
      <c r="D5029">
        <v>3</v>
      </c>
      <c r="E5029">
        <v>1118.9499999999994</v>
      </c>
    </row>
    <row r="5030" spans="2:5" x14ac:dyDescent="0.3">
      <c r="B5030">
        <v>17425</v>
      </c>
      <c r="C5030">
        <v>19</v>
      </c>
      <c r="D5030">
        <v>2</v>
      </c>
      <c r="E5030">
        <v>759.16999999999905</v>
      </c>
    </row>
    <row r="5031" spans="2:5" x14ac:dyDescent="0.3">
      <c r="B5031">
        <v>17426</v>
      </c>
      <c r="C5031">
        <v>8</v>
      </c>
      <c r="D5031">
        <v>13</v>
      </c>
      <c r="E5031">
        <v>8077.7700000000168</v>
      </c>
    </row>
    <row r="5032" spans="2:5" x14ac:dyDescent="0.3">
      <c r="B5032">
        <v>17427</v>
      </c>
      <c r="C5032">
        <v>71</v>
      </c>
      <c r="D5032">
        <v>1</v>
      </c>
      <c r="E5032">
        <v>100.8</v>
      </c>
    </row>
    <row r="5033" spans="2:5" x14ac:dyDescent="0.3">
      <c r="B5033">
        <v>17428</v>
      </c>
      <c r="C5033">
        <v>0</v>
      </c>
      <c r="D5033">
        <v>45</v>
      </c>
      <c r="E5033">
        <v>31819.760000000311</v>
      </c>
    </row>
    <row r="5034" spans="2:5" x14ac:dyDescent="0.3">
      <c r="B5034">
        <v>17429</v>
      </c>
      <c r="C5034">
        <v>128</v>
      </c>
      <c r="D5034">
        <v>5</v>
      </c>
      <c r="E5034">
        <v>1357.4600000000028</v>
      </c>
    </row>
    <row r="5035" spans="2:5" x14ac:dyDescent="0.3">
      <c r="B5035">
        <v>17430</v>
      </c>
      <c r="C5035">
        <v>32</v>
      </c>
      <c r="D5035">
        <v>4</v>
      </c>
      <c r="E5035">
        <v>735.16999999999916</v>
      </c>
    </row>
    <row r="5036" spans="2:5" x14ac:dyDescent="0.3">
      <c r="B5036">
        <v>17431</v>
      </c>
      <c r="C5036">
        <v>313</v>
      </c>
      <c r="D5036">
        <v>1</v>
      </c>
      <c r="E5036">
        <v>403.29999999999967</v>
      </c>
    </row>
    <row r="5037" spans="2:5" x14ac:dyDescent="0.3">
      <c r="B5037">
        <v>17432</v>
      </c>
      <c r="C5037">
        <v>18</v>
      </c>
      <c r="D5037">
        <v>9</v>
      </c>
      <c r="E5037">
        <v>1751.3900000000021</v>
      </c>
    </row>
    <row r="5038" spans="2:5" x14ac:dyDescent="0.3">
      <c r="B5038">
        <v>17433</v>
      </c>
      <c r="C5038">
        <v>88</v>
      </c>
      <c r="D5038">
        <v>2</v>
      </c>
      <c r="E5038">
        <v>569.9599999999997</v>
      </c>
    </row>
    <row r="5039" spans="2:5" x14ac:dyDescent="0.3">
      <c r="B5039">
        <v>17434</v>
      </c>
      <c r="C5039">
        <v>2</v>
      </c>
      <c r="D5039">
        <v>7</v>
      </c>
      <c r="E5039">
        <v>2373.820000000002</v>
      </c>
    </row>
    <row r="5040" spans="2:5" x14ac:dyDescent="0.3">
      <c r="B5040">
        <v>17435</v>
      </c>
      <c r="C5040">
        <v>411</v>
      </c>
      <c r="D5040">
        <v>1</v>
      </c>
      <c r="E5040">
        <v>331.35</v>
      </c>
    </row>
    <row r="5041" spans="2:5" x14ac:dyDescent="0.3">
      <c r="B5041">
        <v>17436</v>
      </c>
      <c r="C5041">
        <v>1</v>
      </c>
      <c r="D5041">
        <v>5</v>
      </c>
      <c r="E5041">
        <v>534.06000000000017</v>
      </c>
    </row>
    <row r="5042" spans="2:5" x14ac:dyDescent="0.3">
      <c r="B5042">
        <v>17437</v>
      </c>
      <c r="C5042">
        <v>529</v>
      </c>
      <c r="D5042">
        <v>1</v>
      </c>
      <c r="E5042">
        <v>373.16999999999967</v>
      </c>
    </row>
    <row r="5043" spans="2:5" x14ac:dyDescent="0.3">
      <c r="B5043">
        <v>17438</v>
      </c>
      <c r="C5043">
        <v>253</v>
      </c>
      <c r="D5043">
        <v>5</v>
      </c>
      <c r="E5043">
        <v>1422.7699999999995</v>
      </c>
    </row>
    <row r="5044" spans="2:5" x14ac:dyDescent="0.3">
      <c r="B5044">
        <v>17439</v>
      </c>
      <c r="C5044">
        <v>655</v>
      </c>
      <c r="D5044">
        <v>1</v>
      </c>
      <c r="E5044">
        <v>325.74</v>
      </c>
    </row>
    <row r="5045" spans="2:5" x14ac:dyDescent="0.3">
      <c r="B5045">
        <v>17440</v>
      </c>
      <c r="C5045">
        <v>156</v>
      </c>
      <c r="D5045">
        <v>4</v>
      </c>
      <c r="E5045">
        <v>323.58</v>
      </c>
    </row>
    <row r="5046" spans="2:5" x14ac:dyDescent="0.3">
      <c r="B5046">
        <v>17441</v>
      </c>
      <c r="C5046">
        <v>732</v>
      </c>
      <c r="D5046">
        <v>1</v>
      </c>
      <c r="E5046">
        <v>293.35000000000008</v>
      </c>
    </row>
    <row r="5047" spans="2:5" x14ac:dyDescent="0.3">
      <c r="B5047">
        <v>17442</v>
      </c>
      <c r="C5047">
        <v>36</v>
      </c>
      <c r="D5047">
        <v>15</v>
      </c>
      <c r="E5047">
        <v>4620.3000000000247</v>
      </c>
    </row>
    <row r="5048" spans="2:5" x14ac:dyDescent="0.3">
      <c r="B5048">
        <v>17443</v>
      </c>
      <c r="C5048">
        <v>219</v>
      </c>
      <c r="D5048">
        <v>1</v>
      </c>
      <c r="E5048">
        <v>534.24</v>
      </c>
    </row>
    <row r="5049" spans="2:5" x14ac:dyDescent="0.3">
      <c r="B5049">
        <v>17444</v>
      </c>
      <c r="C5049">
        <v>147</v>
      </c>
      <c r="D5049">
        <v>3</v>
      </c>
      <c r="E5049">
        <v>2940.0399999999945</v>
      </c>
    </row>
    <row r="5050" spans="2:5" x14ac:dyDescent="0.3">
      <c r="B5050">
        <v>17446</v>
      </c>
      <c r="C5050">
        <v>176</v>
      </c>
      <c r="D5050">
        <v>2</v>
      </c>
      <c r="E5050">
        <v>120.90000000000002</v>
      </c>
    </row>
    <row r="5051" spans="2:5" x14ac:dyDescent="0.3">
      <c r="B5051">
        <v>17447</v>
      </c>
      <c r="C5051">
        <v>40</v>
      </c>
      <c r="D5051">
        <v>2</v>
      </c>
      <c r="E5051">
        <v>541.53000000000009</v>
      </c>
    </row>
    <row r="5052" spans="2:5" x14ac:dyDescent="0.3">
      <c r="B5052">
        <v>17448</v>
      </c>
      <c r="C5052">
        <v>497</v>
      </c>
      <c r="D5052">
        <v>46</v>
      </c>
      <c r="E5052">
        <v>14556.970000000249</v>
      </c>
    </row>
    <row r="5053" spans="2:5" x14ac:dyDescent="0.3">
      <c r="B5053">
        <v>17449</v>
      </c>
      <c r="C5053">
        <v>2</v>
      </c>
      <c r="D5053">
        <v>13</v>
      </c>
      <c r="E5053">
        <v>4951.149999999946</v>
      </c>
    </row>
    <row r="5054" spans="2:5" x14ac:dyDescent="0.3">
      <c r="B5054">
        <v>17450</v>
      </c>
      <c r="C5054">
        <v>8</v>
      </c>
      <c r="D5054">
        <v>51</v>
      </c>
      <c r="E5054">
        <v>246973.09000000099</v>
      </c>
    </row>
    <row r="5055" spans="2:5" x14ac:dyDescent="0.3">
      <c r="B5055">
        <v>17451</v>
      </c>
      <c r="C5055">
        <v>1</v>
      </c>
      <c r="D5055">
        <v>7</v>
      </c>
      <c r="E5055">
        <v>1721.3999999999965</v>
      </c>
    </row>
    <row r="5056" spans="2:5" x14ac:dyDescent="0.3">
      <c r="B5056">
        <v>17453</v>
      </c>
      <c r="C5056">
        <v>17</v>
      </c>
      <c r="D5056">
        <v>2</v>
      </c>
      <c r="E5056">
        <v>486.72</v>
      </c>
    </row>
    <row r="5057" spans="2:5" x14ac:dyDescent="0.3">
      <c r="B5057">
        <v>17454</v>
      </c>
      <c r="C5057">
        <v>192</v>
      </c>
      <c r="D5057">
        <v>10</v>
      </c>
      <c r="E5057">
        <v>1547.9400000000016</v>
      </c>
    </row>
    <row r="5058" spans="2:5" x14ac:dyDescent="0.3">
      <c r="B5058">
        <v>17455</v>
      </c>
      <c r="C5058">
        <v>203</v>
      </c>
      <c r="D5058">
        <v>1</v>
      </c>
      <c r="E5058">
        <v>131.70000000000002</v>
      </c>
    </row>
    <row r="5059" spans="2:5" x14ac:dyDescent="0.3">
      <c r="B5059">
        <v>17456</v>
      </c>
      <c r="C5059">
        <v>365</v>
      </c>
      <c r="D5059">
        <v>2</v>
      </c>
      <c r="E5059">
        <v>1225.4199999999987</v>
      </c>
    </row>
    <row r="5060" spans="2:5" x14ac:dyDescent="0.3">
      <c r="B5060">
        <v>17457</v>
      </c>
      <c r="C5060">
        <v>126</v>
      </c>
      <c r="D5060">
        <v>14</v>
      </c>
      <c r="E5060">
        <v>5984.8099999999986</v>
      </c>
    </row>
    <row r="5061" spans="2:5" x14ac:dyDescent="0.3">
      <c r="B5061">
        <v>17458</v>
      </c>
      <c r="C5061">
        <v>15</v>
      </c>
      <c r="D5061">
        <v>2</v>
      </c>
      <c r="E5061">
        <v>529.58000000000106</v>
      </c>
    </row>
    <row r="5062" spans="2:5" x14ac:dyDescent="0.3">
      <c r="B5062">
        <v>17459</v>
      </c>
      <c r="C5062">
        <v>43</v>
      </c>
      <c r="D5062">
        <v>2</v>
      </c>
      <c r="E5062">
        <v>657.30000000000132</v>
      </c>
    </row>
    <row r="5063" spans="2:5" x14ac:dyDescent="0.3">
      <c r="B5063">
        <v>17460</v>
      </c>
      <c r="C5063">
        <v>94</v>
      </c>
      <c r="D5063">
        <v>16</v>
      </c>
      <c r="E5063">
        <v>2228.2699999999991</v>
      </c>
    </row>
    <row r="5064" spans="2:5" x14ac:dyDescent="0.3">
      <c r="B5064">
        <v>17461</v>
      </c>
      <c r="C5064">
        <v>22</v>
      </c>
      <c r="D5064">
        <v>3</v>
      </c>
      <c r="E5064">
        <v>757.46000000000095</v>
      </c>
    </row>
    <row r="5065" spans="2:5" x14ac:dyDescent="0.3">
      <c r="B5065">
        <v>17462</v>
      </c>
      <c r="C5065">
        <v>60</v>
      </c>
      <c r="D5065">
        <v>2</v>
      </c>
      <c r="E5065">
        <v>675.69000000000017</v>
      </c>
    </row>
    <row r="5066" spans="2:5" x14ac:dyDescent="0.3">
      <c r="B5066">
        <v>17463</v>
      </c>
      <c r="C5066">
        <v>16</v>
      </c>
      <c r="D5066">
        <v>7</v>
      </c>
      <c r="E5066">
        <v>2557.9100000000044</v>
      </c>
    </row>
    <row r="5067" spans="2:5" x14ac:dyDescent="0.3">
      <c r="B5067">
        <v>17464</v>
      </c>
      <c r="C5067">
        <v>158</v>
      </c>
      <c r="D5067">
        <v>3</v>
      </c>
      <c r="E5067">
        <v>1000.9400000000003</v>
      </c>
    </row>
    <row r="5068" spans="2:5" x14ac:dyDescent="0.3">
      <c r="B5068">
        <v>17465</v>
      </c>
      <c r="C5068">
        <v>425</v>
      </c>
      <c r="D5068">
        <v>7</v>
      </c>
      <c r="E5068">
        <v>2542.7899999999959</v>
      </c>
    </row>
    <row r="5069" spans="2:5" x14ac:dyDescent="0.3">
      <c r="B5069">
        <v>17466</v>
      </c>
      <c r="C5069">
        <v>10</v>
      </c>
      <c r="D5069">
        <v>2</v>
      </c>
      <c r="E5069">
        <v>763.27999999999952</v>
      </c>
    </row>
    <row r="5070" spans="2:5" x14ac:dyDescent="0.3">
      <c r="B5070">
        <v>17467</v>
      </c>
      <c r="C5070">
        <v>395</v>
      </c>
      <c r="D5070">
        <v>1</v>
      </c>
      <c r="E5070">
        <v>102.60000000000001</v>
      </c>
    </row>
    <row r="5071" spans="2:5" x14ac:dyDescent="0.3">
      <c r="B5071">
        <v>17468</v>
      </c>
      <c r="C5071">
        <v>10</v>
      </c>
      <c r="D5071">
        <v>3</v>
      </c>
      <c r="E5071">
        <v>194.79999999999998</v>
      </c>
    </row>
    <row r="5072" spans="2:5" x14ac:dyDescent="0.3">
      <c r="B5072">
        <v>17469</v>
      </c>
      <c r="C5072">
        <v>16</v>
      </c>
      <c r="D5072">
        <v>17</v>
      </c>
      <c r="E5072">
        <v>5051.2500000000009</v>
      </c>
    </row>
    <row r="5073" spans="2:5" x14ac:dyDescent="0.3">
      <c r="B5073">
        <v>17470</v>
      </c>
      <c r="C5073">
        <v>44</v>
      </c>
      <c r="D5073">
        <v>11</v>
      </c>
      <c r="E5073">
        <v>2804.8699999999958</v>
      </c>
    </row>
    <row r="5074" spans="2:5" x14ac:dyDescent="0.3">
      <c r="B5074">
        <v>17471</v>
      </c>
      <c r="C5074">
        <v>474</v>
      </c>
      <c r="D5074">
        <v>1</v>
      </c>
      <c r="E5074">
        <v>321.64999999999992</v>
      </c>
    </row>
    <row r="5075" spans="2:5" x14ac:dyDescent="0.3">
      <c r="B5075">
        <v>17472</v>
      </c>
      <c r="C5075">
        <v>191</v>
      </c>
      <c r="D5075">
        <v>4</v>
      </c>
      <c r="E5075">
        <v>935.10000000000366</v>
      </c>
    </row>
    <row r="5076" spans="2:5" x14ac:dyDescent="0.3">
      <c r="B5076">
        <v>17473</v>
      </c>
      <c r="C5076">
        <v>408</v>
      </c>
      <c r="D5076">
        <v>2</v>
      </c>
      <c r="E5076">
        <v>607.00000000000011</v>
      </c>
    </row>
    <row r="5077" spans="2:5" x14ac:dyDescent="0.3">
      <c r="B5077">
        <v>17474</v>
      </c>
      <c r="C5077">
        <v>599</v>
      </c>
      <c r="D5077">
        <v>1</v>
      </c>
      <c r="E5077">
        <v>1047</v>
      </c>
    </row>
    <row r="5078" spans="2:5" x14ac:dyDescent="0.3">
      <c r="B5078">
        <v>17475</v>
      </c>
      <c r="C5078">
        <v>79</v>
      </c>
      <c r="D5078">
        <v>1</v>
      </c>
      <c r="E5078">
        <v>194.36999999999992</v>
      </c>
    </row>
    <row r="5079" spans="2:5" x14ac:dyDescent="0.3">
      <c r="B5079">
        <v>17476</v>
      </c>
      <c r="C5079">
        <v>395</v>
      </c>
      <c r="D5079">
        <v>2</v>
      </c>
      <c r="E5079">
        <v>489.86000000000047</v>
      </c>
    </row>
    <row r="5080" spans="2:5" x14ac:dyDescent="0.3">
      <c r="B5080">
        <v>17477</v>
      </c>
      <c r="C5080">
        <v>612</v>
      </c>
      <c r="D5080">
        <v>2</v>
      </c>
      <c r="E5080">
        <v>1144.3000000000009</v>
      </c>
    </row>
    <row r="5081" spans="2:5" x14ac:dyDescent="0.3">
      <c r="B5081">
        <v>17478</v>
      </c>
      <c r="C5081">
        <v>408</v>
      </c>
      <c r="D5081">
        <v>2</v>
      </c>
      <c r="E5081">
        <v>1272.8000000000006</v>
      </c>
    </row>
    <row r="5082" spans="2:5" x14ac:dyDescent="0.3">
      <c r="B5082">
        <v>17479</v>
      </c>
      <c r="C5082">
        <v>632</v>
      </c>
      <c r="D5082">
        <v>1</v>
      </c>
      <c r="E5082">
        <v>389.26000000000016</v>
      </c>
    </row>
    <row r="5083" spans="2:5" x14ac:dyDescent="0.3">
      <c r="B5083">
        <v>17480</v>
      </c>
      <c r="C5083">
        <v>77</v>
      </c>
      <c r="D5083">
        <v>2</v>
      </c>
      <c r="E5083">
        <v>902.0299999999994</v>
      </c>
    </row>
    <row r="5084" spans="2:5" x14ac:dyDescent="0.3">
      <c r="B5084">
        <v>17481</v>
      </c>
      <c r="C5084">
        <v>3</v>
      </c>
      <c r="D5084">
        <v>4</v>
      </c>
      <c r="E5084">
        <v>1255.5899999999976</v>
      </c>
    </row>
    <row r="5085" spans="2:5" x14ac:dyDescent="0.3">
      <c r="B5085">
        <v>17482</v>
      </c>
      <c r="C5085">
        <v>487</v>
      </c>
      <c r="D5085">
        <v>2</v>
      </c>
      <c r="E5085">
        <v>778.19000000000017</v>
      </c>
    </row>
    <row r="5086" spans="2:5" x14ac:dyDescent="0.3">
      <c r="B5086">
        <v>17483</v>
      </c>
      <c r="C5086">
        <v>65</v>
      </c>
      <c r="D5086">
        <v>4</v>
      </c>
      <c r="E5086">
        <v>591.72999999999968</v>
      </c>
    </row>
    <row r="5087" spans="2:5" x14ac:dyDescent="0.3">
      <c r="B5087">
        <v>17484</v>
      </c>
      <c r="C5087">
        <v>576</v>
      </c>
      <c r="D5087">
        <v>2</v>
      </c>
      <c r="E5087">
        <v>209.57000000000002</v>
      </c>
    </row>
    <row r="5088" spans="2:5" x14ac:dyDescent="0.3">
      <c r="B5088">
        <v>17486</v>
      </c>
      <c r="C5088">
        <v>261</v>
      </c>
      <c r="D5088">
        <v>1</v>
      </c>
      <c r="E5088">
        <v>396.87000000000006</v>
      </c>
    </row>
    <row r="5089" spans="2:5" x14ac:dyDescent="0.3">
      <c r="B5089">
        <v>17487</v>
      </c>
      <c r="C5089">
        <v>728</v>
      </c>
      <c r="D5089">
        <v>1</v>
      </c>
      <c r="E5089">
        <v>160.54999999999998</v>
      </c>
    </row>
    <row r="5090" spans="2:5" x14ac:dyDescent="0.3">
      <c r="B5090">
        <v>17488</v>
      </c>
      <c r="C5090">
        <v>641</v>
      </c>
      <c r="D5090">
        <v>1</v>
      </c>
      <c r="E5090">
        <v>336.50000000000006</v>
      </c>
    </row>
    <row r="5091" spans="2:5" x14ac:dyDescent="0.3">
      <c r="B5091">
        <v>17489</v>
      </c>
      <c r="C5091">
        <v>58</v>
      </c>
      <c r="D5091">
        <v>2</v>
      </c>
      <c r="E5091">
        <v>376.63999999999959</v>
      </c>
    </row>
    <row r="5092" spans="2:5" x14ac:dyDescent="0.3">
      <c r="B5092">
        <v>17490</v>
      </c>
      <c r="C5092">
        <v>0</v>
      </c>
      <c r="D5092">
        <v>9</v>
      </c>
      <c r="E5092">
        <v>2750.5</v>
      </c>
    </row>
    <row r="5093" spans="2:5" x14ac:dyDescent="0.3">
      <c r="B5093">
        <v>17491</v>
      </c>
      <c r="C5093">
        <v>1</v>
      </c>
      <c r="D5093">
        <v>17</v>
      </c>
      <c r="E5093">
        <v>5981.0699999999806</v>
      </c>
    </row>
    <row r="5094" spans="2:5" x14ac:dyDescent="0.3">
      <c r="B5094">
        <v>17492</v>
      </c>
      <c r="C5094">
        <v>248</v>
      </c>
      <c r="D5094">
        <v>3</v>
      </c>
      <c r="E5094">
        <v>1122.4199999999989</v>
      </c>
    </row>
    <row r="5095" spans="2:5" x14ac:dyDescent="0.3">
      <c r="B5095">
        <v>17493</v>
      </c>
      <c r="C5095">
        <v>385</v>
      </c>
      <c r="D5095">
        <v>1</v>
      </c>
      <c r="E5095">
        <v>100.91</v>
      </c>
    </row>
    <row r="5096" spans="2:5" x14ac:dyDescent="0.3">
      <c r="B5096">
        <v>17494</v>
      </c>
      <c r="C5096">
        <v>501</v>
      </c>
      <c r="D5096">
        <v>1</v>
      </c>
      <c r="E5096">
        <v>54.699999999999996</v>
      </c>
    </row>
    <row r="5097" spans="2:5" x14ac:dyDescent="0.3">
      <c r="B5097">
        <v>17495</v>
      </c>
      <c r="C5097">
        <v>7</v>
      </c>
      <c r="D5097">
        <v>3</v>
      </c>
      <c r="E5097">
        <v>806.7200000000006</v>
      </c>
    </row>
    <row r="5098" spans="2:5" x14ac:dyDescent="0.3">
      <c r="B5098">
        <v>17496</v>
      </c>
      <c r="C5098">
        <v>358</v>
      </c>
      <c r="D5098">
        <v>4</v>
      </c>
      <c r="E5098">
        <v>1412.8899999999994</v>
      </c>
    </row>
    <row r="5099" spans="2:5" x14ac:dyDescent="0.3">
      <c r="B5099">
        <v>17497</v>
      </c>
      <c r="C5099">
        <v>390</v>
      </c>
      <c r="D5099">
        <v>2</v>
      </c>
      <c r="E5099">
        <v>287.25</v>
      </c>
    </row>
    <row r="5100" spans="2:5" x14ac:dyDescent="0.3">
      <c r="B5100">
        <v>17498</v>
      </c>
      <c r="C5100">
        <v>75</v>
      </c>
      <c r="D5100">
        <v>1</v>
      </c>
      <c r="E5100">
        <v>272.22000000000014</v>
      </c>
    </row>
    <row r="5101" spans="2:5" x14ac:dyDescent="0.3">
      <c r="B5101">
        <v>17499</v>
      </c>
      <c r="C5101">
        <v>289</v>
      </c>
      <c r="D5101">
        <v>2</v>
      </c>
      <c r="E5101">
        <v>1341.3899999999996</v>
      </c>
    </row>
    <row r="5102" spans="2:5" x14ac:dyDescent="0.3">
      <c r="B5102">
        <v>17500</v>
      </c>
      <c r="C5102">
        <v>17</v>
      </c>
      <c r="D5102">
        <v>3</v>
      </c>
      <c r="E5102">
        <v>1138</v>
      </c>
    </row>
    <row r="5103" spans="2:5" x14ac:dyDescent="0.3">
      <c r="B5103">
        <v>17501</v>
      </c>
      <c r="C5103">
        <v>220</v>
      </c>
      <c r="D5103">
        <v>2</v>
      </c>
      <c r="E5103">
        <v>288.60000000000002</v>
      </c>
    </row>
    <row r="5104" spans="2:5" x14ac:dyDescent="0.3">
      <c r="B5104">
        <v>17502</v>
      </c>
      <c r="C5104">
        <v>9</v>
      </c>
      <c r="D5104">
        <v>4</v>
      </c>
      <c r="E5104">
        <v>689.1</v>
      </c>
    </row>
    <row r="5105" spans="2:5" x14ac:dyDescent="0.3">
      <c r="B5105">
        <v>17503</v>
      </c>
      <c r="C5105">
        <v>2</v>
      </c>
      <c r="D5105">
        <v>2</v>
      </c>
      <c r="E5105">
        <v>558.95999999999947</v>
      </c>
    </row>
    <row r="5106" spans="2:5" x14ac:dyDescent="0.3">
      <c r="B5106">
        <v>17504</v>
      </c>
      <c r="C5106">
        <v>206</v>
      </c>
      <c r="D5106">
        <v>18</v>
      </c>
      <c r="E5106">
        <v>9565.1200000000754</v>
      </c>
    </row>
    <row r="5107" spans="2:5" x14ac:dyDescent="0.3">
      <c r="B5107">
        <v>17505</v>
      </c>
      <c r="C5107">
        <v>161</v>
      </c>
      <c r="D5107">
        <v>5</v>
      </c>
      <c r="E5107">
        <v>2435.4800000000041</v>
      </c>
    </row>
    <row r="5108" spans="2:5" x14ac:dyDescent="0.3">
      <c r="B5108">
        <v>17506</v>
      </c>
      <c r="C5108">
        <v>75</v>
      </c>
      <c r="D5108">
        <v>1</v>
      </c>
      <c r="E5108">
        <v>302.19999999999993</v>
      </c>
    </row>
    <row r="5109" spans="2:5" x14ac:dyDescent="0.3">
      <c r="B5109">
        <v>17507</v>
      </c>
      <c r="C5109">
        <v>261</v>
      </c>
      <c r="D5109">
        <v>2</v>
      </c>
      <c r="E5109">
        <v>605.58000000000118</v>
      </c>
    </row>
    <row r="5110" spans="2:5" x14ac:dyDescent="0.3">
      <c r="B5110">
        <v>17508</v>
      </c>
      <c r="C5110">
        <v>280</v>
      </c>
      <c r="D5110">
        <v>8</v>
      </c>
      <c r="E5110">
        <v>4579.2299999999877</v>
      </c>
    </row>
    <row r="5111" spans="2:5" x14ac:dyDescent="0.3">
      <c r="B5111">
        <v>17509</v>
      </c>
      <c r="C5111">
        <v>57</v>
      </c>
      <c r="D5111">
        <v>8</v>
      </c>
      <c r="E5111">
        <v>6115.1399999999649</v>
      </c>
    </row>
    <row r="5112" spans="2:5" x14ac:dyDescent="0.3">
      <c r="B5112">
        <v>17510</v>
      </c>
      <c r="C5112">
        <v>24</v>
      </c>
      <c r="D5112">
        <v>2</v>
      </c>
      <c r="E5112">
        <v>514.55999999999995</v>
      </c>
    </row>
    <row r="5113" spans="2:5" x14ac:dyDescent="0.3">
      <c r="B5113">
        <v>17511</v>
      </c>
      <c r="C5113">
        <v>2</v>
      </c>
      <c r="D5113">
        <v>60</v>
      </c>
      <c r="E5113">
        <v>175603.55000000563</v>
      </c>
    </row>
    <row r="5114" spans="2:5" x14ac:dyDescent="0.3">
      <c r="B5114">
        <v>17512</v>
      </c>
      <c r="C5114">
        <v>28</v>
      </c>
      <c r="D5114">
        <v>18</v>
      </c>
      <c r="E5114">
        <v>5467.8199999999788</v>
      </c>
    </row>
    <row r="5115" spans="2:5" x14ac:dyDescent="0.3">
      <c r="B5115">
        <v>17513</v>
      </c>
      <c r="C5115">
        <v>72</v>
      </c>
      <c r="D5115">
        <v>3</v>
      </c>
      <c r="E5115">
        <v>1158.7999999999997</v>
      </c>
    </row>
    <row r="5116" spans="2:5" x14ac:dyDescent="0.3">
      <c r="B5116">
        <v>17514</v>
      </c>
      <c r="C5116">
        <v>128</v>
      </c>
      <c r="D5116">
        <v>2</v>
      </c>
      <c r="E5116">
        <v>542.83000000000106</v>
      </c>
    </row>
    <row r="5117" spans="2:5" x14ac:dyDescent="0.3">
      <c r="B5117">
        <v>17515</v>
      </c>
      <c r="C5117">
        <v>31</v>
      </c>
      <c r="D5117">
        <v>9</v>
      </c>
      <c r="E5117">
        <v>1617.4599999999996</v>
      </c>
    </row>
    <row r="5118" spans="2:5" x14ac:dyDescent="0.3">
      <c r="B5118">
        <v>17516</v>
      </c>
      <c r="C5118">
        <v>15</v>
      </c>
      <c r="D5118">
        <v>6</v>
      </c>
      <c r="E5118">
        <v>957.54999999999791</v>
      </c>
    </row>
    <row r="5119" spans="2:5" x14ac:dyDescent="0.3">
      <c r="B5119">
        <v>17517</v>
      </c>
      <c r="C5119">
        <v>308</v>
      </c>
      <c r="D5119">
        <v>1</v>
      </c>
      <c r="E5119">
        <v>153.94000000000003</v>
      </c>
    </row>
    <row r="5120" spans="2:5" x14ac:dyDescent="0.3">
      <c r="B5120">
        <v>17518</v>
      </c>
      <c r="C5120">
        <v>425</v>
      </c>
      <c r="D5120">
        <v>2</v>
      </c>
      <c r="E5120">
        <v>329.4199999999995</v>
      </c>
    </row>
    <row r="5121" spans="2:5" x14ac:dyDescent="0.3">
      <c r="B5121">
        <v>17519</v>
      </c>
      <c r="C5121">
        <v>17</v>
      </c>
      <c r="D5121">
        <v>15</v>
      </c>
      <c r="E5121">
        <v>5109.4699999999793</v>
      </c>
    </row>
    <row r="5122" spans="2:5" x14ac:dyDescent="0.3">
      <c r="B5122">
        <v>17520</v>
      </c>
      <c r="C5122">
        <v>53</v>
      </c>
      <c r="D5122">
        <v>1</v>
      </c>
      <c r="E5122">
        <v>546.8099999999996</v>
      </c>
    </row>
    <row r="5123" spans="2:5" x14ac:dyDescent="0.3">
      <c r="B5123">
        <v>17521</v>
      </c>
      <c r="C5123">
        <v>29</v>
      </c>
      <c r="D5123">
        <v>5</v>
      </c>
      <c r="E5123">
        <v>1278.0599999999986</v>
      </c>
    </row>
    <row r="5124" spans="2:5" x14ac:dyDescent="0.3">
      <c r="B5124">
        <v>17522</v>
      </c>
      <c r="C5124">
        <v>1</v>
      </c>
      <c r="D5124">
        <v>5</v>
      </c>
      <c r="E5124">
        <v>1070.7100000000005</v>
      </c>
    </row>
    <row r="5125" spans="2:5" x14ac:dyDescent="0.3">
      <c r="B5125">
        <v>17523</v>
      </c>
      <c r="C5125">
        <v>11</v>
      </c>
      <c r="D5125">
        <v>4</v>
      </c>
      <c r="E5125">
        <v>652.74000000000024</v>
      </c>
    </row>
    <row r="5126" spans="2:5" x14ac:dyDescent="0.3">
      <c r="B5126">
        <v>17524</v>
      </c>
      <c r="C5126">
        <v>361</v>
      </c>
      <c r="D5126">
        <v>3</v>
      </c>
      <c r="E5126">
        <v>539.13999999999965</v>
      </c>
    </row>
    <row r="5127" spans="2:5" x14ac:dyDescent="0.3">
      <c r="B5127">
        <v>17525</v>
      </c>
      <c r="C5127">
        <v>359</v>
      </c>
      <c r="D5127">
        <v>3</v>
      </c>
      <c r="E5127">
        <v>1161.9000000000003</v>
      </c>
    </row>
    <row r="5128" spans="2:5" x14ac:dyDescent="0.3">
      <c r="B5128">
        <v>17526</v>
      </c>
      <c r="C5128">
        <v>4</v>
      </c>
      <c r="D5128">
        <v>12</v>
      </c>
      <c r="E5128">
        <v>4166.0399999999963</v>
      </c>
    </row>
    <row r="5129" spans="2:5" x14ac:dyDescent="0.3">
      <c r="B5129">
        <v>17527</v>
      </c>
      <c r="C5129">
        <v>53</v>
      </c>
      <c r="D5129">
        <v>4</v>
      </c>
      <c r="E5129">
        <v>939.37000000000012</v>
      </c>
    </row>
    <row r="5130" spans="2:5" x14ac:dyDescent="0.3">
      <c r="B5130">
        <v>17528</v>
      </c>
      <c r="C5130">
        <v>1</v>
      </c>
      <c r="D5130">
        <v>8</v>
      </c>
      <c r="E5130">
        <v>3628.4999999999995</v>
      </c>
    </row>
    <row r="5131" spans="2:5" x14ac:dyDescent="0.3">
      <c r="B5131">
        <v>17529</v>
      </c>
      <c r="C5131">
        <v>610</v>
      </c>
      <c r="D5131">
        <v>2</v>
      </c>
      <c r="E5131">
        <v>1240.2500000000002</v>
      </c>
    </row>
    <row r="5132" spans="2:5" x14ac:dyDescent="0.3">
      <c r="B5132">
        <v>17530</v>
      </c>
      <c r="C5132">
        <v>1</v>
      </c>
      <c r="D5132">
        <v>12</v>
      </c>
      <c r="E5132">
        <v>3141.5100000000079</v>
      </c>
    </row>
    <row r="5133" spans="2:5" x14ac:dyDescent="0.3">
      <c r="B5133">
        <v>17531</v>
      </c>
      <c r="C5133">
        <v>190</v>
      </c>
      <c r="D5133">
        <v>3</v>
      </c>
      <c r="E5133">
        <v>1266.8199999999988</v>
      </c>
    </row>
    <row r="5134" spans="2:5" x14ac:dyDescent="0.3">
      <c r="B5134">
        <v>17532</v>
      </c>
      <c r="C5134">
        <v>385</v>
      </c>
      <c r="D5134">
        <v>1</v>
      </c>
      <c r="E5134">
        <v>65.34</v>
      </c>
    </row>
    <row r="5135" spans="2:5" x14ac:dyDescent="0.3">
      <c r="B5135">
        <v>17533</v>
      </c>
      <c r="C5135">
        <v>434</v>
      </c>
      <c r="D5135">
        <v>1</v>
      </c>
      <c r="E5135">
        <v>34.799999999999997</v>
      </c>
    </row>
    <row r="5136" spans="2:5" x14ac:dyDescent="0.3">
      <c r="B5136">
        <v>17534</v>
      </c>
      <c r="C5136">
        <v>53</v>
      </c>
      <c r="D5136">
        <v>5</v>
      </c>
      <c r="E5136">
        <v>1668.8299999999988</v>
      </c>
    </row>
    <row r="5137" spans="2:5" x14ac:dyDescent="0.3">
      <c r="B5137">
        <v>17535</v>
      </c>
      <c r="C5137">
        <v>280</v>
      </c>
      <c r="D5137">
        <v>1</v>
      </c>
      <c r="E5137">
        <v>164.40000000000003</v>
      </c>
    </row>
    <row r="5138" spans="2:5" x14ac:dyDescent="0.3">
      <c r="B5138">
        <v>17536</v>
      </c>
      <c r="C5138">
        <v>177</v>
      </c>
      <c r="D5138">
        <v>3</v>
      </c>
      <c r="E5138">
        <v>364.83</v>
      </c>
    </row>
    <row r="5139" spans="2:5" x14ac:dyDescent="0.3">
      <c r="B5139">
        <v>17537</v>
      </c>
      <c r="C5139">
        <v>29</v>
      </c>
      <c r="D5139">
        <v>2</v>
      </c>
      <c r="E5139">
        <v>897.62000000000091</v>
      </c>
    </row>
    <row r="5140" spans="2:5" x14ac:dyDescent="0.3">
      <c r="B5140">
        <v>17538</v>
      </c>
      <c r="C5140">
        <v>25</v>
      </c>
      <c r="D5140">
        <v>1</v>
      </c>
      <c r="E5140">
        <v>98.419999999999987</v>
      </c>
    </row>
    <row r="5141" spans="2:5" x14ac:dyDescent="0.3">
      <c r="B5141">
        <v>17539</v>
      </c>
      <c r="C5141">
        <v>617</v>
      </c>
      <c r="D5141">
        <v>4</v>
      </c>
      <c r="E5141">
        <v>1226.5700000000043</v>
      </c>
    </row>
    <row r="5142" spans="2:5" x14ac:dyDescent="0.3">
      <c r="B5142">
        <v>17540</v>
      </c>
      <c r="C5142">
        <v>24</v>
      </c>
      <c r="D5142">
        <v>6</v>
      </c>
      <c r="E5142">
        <v>1590.6000000000013</v>
      </c>
    </row>
    <row r="5143" spans="2:5" x14ac:dyDescent="0.3">
      <c r="B5143">
        <v>17541</v>
      </c>
      <c r="C5143">
        <v>509</v>
      </c>
      <c r="D5143">
        <v>1</v>
      </c>
      <c r="E5143">
        <v>124.46000000000001</v>
      </c>
    </row>
    <row r="5144" spans="2:5" x14ac:dyDescent="0.3">
      <c r="B5144">
        <v>17542</v>
      </c>
      <c r="C5144">
        <v>269</v>
      </c>
      <c r="D5144">
        <v>3</v>
      </c>
      <c r="E5144">
        <v>341.70000000000039</v>
      </c>
    </row>
    <row r="5145" spans="2:5" x14ac:dyDescent="0.3">
      <c r="B5145">
        <v>17543</v>
      </c>
      <c r="C5145">
        <v>549</v>
      </c>
      <c r="D5145">
        <v>1</v>
      </c>
      <c r="E5145">
        <v>120.04999999999997</v>
      </c>
    </row>
    <row r="5146" spans="2:5" x14ac:dyDescent="0.3">
      <c r="B5146">
        <v>17544</v>
      </c>
      <c r="C5146">
        <v>390</v>
      </c>
      <c r="D5146">
        <v>3</v>
      </c>
      <c r="E5146">
        <v>960.69000000000119</v>
      </c>
    </row>
    <row r="5147" spans="2:5" x14ac:dyDescent="0.3">
      <c r="B5147">
        <v>17545</v>
      </c>
      <c r="C5147">
        <v>43</v>
      </c>
      <c r="D5147">
        <v>6</v>
      </c>
      <c r="E5147">
        <v>1448.5399999999941</v>
      </c>
    </row>
    <row r="5148" spans="2:5" x14ac:dyDescent="0.3">
      <c r="B5148">
        <v>17547</v>
      </c>
      <c r="C5148">
        <v>375</v>
      </c>
      <c r="D5148">
        <v>2</v>
      </c>
      <c r="E5148">
        <v>727.8499999999998</v>
      </c>
    </row>
    <row r="5149" spans="2:5" x14ac:dyDescent="0.3">
      <c r="B5149">
        <v>17548</v>
      </c>
      <c r="C5149">
        <v>233</v>
      </c>
      <c r="D5149">
        <v>4</v>
      </c>
      <c r="E5149">
        <v>731.25999999999954</v>
      </c>
    </row>
    <row r="5150" spans="2:5" x14ac:dyDescent="0.3">
      <c r="B5150">
        <v>17549</v>
      </c>
      <c r="C5150">
        <v>23</v>
      </c>
      <c r="D5150">
        <v>2</v>
      </c>
      <c r="E5150">
        <v>148.86000000000001</v>
      </c>
    </row>
    <row r="5151" spans="2:5" x14ac:dyDescent="0.3">
      <c r="B5151">
        <v>17550</v>
      </c>
      <c r="C5151">
        <v>197</v>
      </c>
      <c r="D5151">
        <v>9</v>
      </c>
      <c r="E5151">
        <v>2547.6400000000117</v>
      </c>
    </row>
    <row r="5152" spans="2:5" x14ac:dyDescent="0.3">
      <c r="B5152">
        <v>17551</v>
      </c>
      <c r="C5152">
        <v>359</v>
      </c>
      <c r="D5152">
        <v>1</v>
      </c>
      <c r="E5152">
        <v>306.84000000000009</v>
      </c>
    </row>
    <row r="5153" spans="2:5" x14ac:dyDescent="0.3">
      <c r="B5153">
        <v>17552</v>
      </c>
      <c r="C5153">
        <v>60</v>
      </c>
      <c r="D5153">
        <v>12</v>
      </c>
      <c r="E5153">
        <v>3085.2899999999918</v>
      </c>
    </row>
    <row r="5154" spans="2:5" x14ac:dyDescent="0.3">
      <c r="B5154">
        <v>17553</v>
      </c>
      <c r="C5154">
        <v>129</v>
      </c>
      <c r="D5154">
        <v>4</v>
      </c>
      <c r="E5154">
        <v>3757.6</v>
      </c>
    </row>
    <row r="5155" spans="2:5" x14ac:dyDescent="0.3">
      <c r="B5155">
        <v>17554</v>
      </c>
      <c r="C5155">
        <v>1</v>
      </c>
      <c r="D5155">
        <v>5</v>
      </c>
      <c r="E5155">
        <v>1952.450000000001</v>
      </c>
    </row>
    <row r="5156" spans="2:5" x14ac:dyDescent="0.3">
      <c r="B5156">
        <v>17555</v>
      </c>
      <c r="C5156">
        <v>19</v>
      </c>
      <c r="D5156">
        <v>5</v>
      </c>
      <c r="E5156">
        <v>1057.7399999999925</v>
      </c>
    </row>
    <row r="5157" spans="2:5" x14ac:dyDescent="0.3">
      <c r="B5157">
        <v>17556</v>
      </c>
      <c r="C5157">
        <v>205</v>
      </c>
      <c r="D5157">
        <v>2</v>
      </c>
      <c r="E5157">
        <v>300.67000000000007</v>
      </c>
    </row>
    <row r="5158" spans="2:5" x14ac:dyDescent="0.3">
      <c r="B5158">
        <v>17557</v>
      </c>
      <c r="C5158">
        <v>14</v>
      </c>
      <c r="D5158">
        <v>4</v>
      </c>
      <c r="E5158">
        <v>575.46000000000026</v>
      </c>
    </row>
    <row r="5159" spans="2:5" x14ac:dyDescent="0.3">
      <c r="B5159">
        <v>17558</v>
      </c>
      <c r="C5159">
        <v>393</v>
      </c>
      <c r="D5159">
        <v>1</v>
      </c>
      <c r="E5159">
        <v>259.17000000000007</v>
      </c>
    </row>
    <row r="5160" spans="2:5" x14ac:dyDescent="0.3">
      <c r="B5160">
        <v>17559</v>
      </c>
      <c r="C5160">
        <v>512</v>
      </c>
      <c r="D5160">
        <v>1</v>
      </c>
      <c r="E5160">
        <v>167.61999999999995</v>
      </c>
    </row>
    <row r="5161" spans="2:5" x14ac:dyDescent="0.3">
      <c r="B5161">
        <v>17560</v>
      </c>
      <c r="C5161">
        <v>94</v>
      </c>
      <c r="D5161">
        <v>8</v>
      </c>
      <c r="E5161">
        <v>1895.8000000000018</v>
      </c>
    </row>
    <row r="5162" spans="2:5" x14ac:dyDescent="0.3">
      <c r="B5162">
        <v>17561</v>
      </c>
      <c r="C5162">
        <v>19</v>
      </c>
      <c r="D5162">
        <v>4</v>
      </c>
      <c r="E5162">
        <v>722.33999999999742</v>
      </c>
    </row>
    <row r="5163" spans="2:5" x14ac:dyDescent="0.3">
      <c r="B5163">
        <v>17562</v>
      </c>
      <c r="C5163">
        <v>14</v>
      </c>
      <c r="D5163">
        <v>7</v>
      </c>
      <c r="E5163">
        <v>1122.3799999999992</v>
      </c>
    </row>
    <row r="5164" spans="2:5" x14ac:dyDescent="0.3">
      <c r="B5164">
        <v>17563</v>
      </c>
      <c r="C5164">
        <v>578</v>
      </c>
      <c r="D5164">
        <v>2</v>
      </c>
      <c r="E5164">
        <v>392.37999999999982</v>
      </c>
    </row>
    <row r="5165" spans="2:5" x14ac:dyDescent="0.3">
      <c r="B5165">
        <v>17564</v>
      </c>
      <c r="C5165">
        <v>24</v>
      </c>
      <c r="D5165">
        <v>3</v>
      </c>
      <c r="E5165">
        <v>454.00999999999976</v>
      </c>
    </row>
    <row r="5166" spans="2:5" x14ac:dyDescent="0.3">
      <c r="B5166">
        <v>17565</v>
      </c>
      <c r="C5166">
        <v>586</v>
      </c>
      <c r="D5166">
        <v>1</v>
      </c>
      <c r="E5166">
        <v>131.82999999999996</v>
      </c>
    </row>
    <row r="5167" spans="2:5" x14ac:dyDescent="0.3">
      <c r="B5167">
        <v>17566</v>
      </c>
      <c r="C5167">
        <v>8</v>
      </c>
      <c r="D5167">
        <v>2</v>
      </c>
      <c r="E5167">
        <v>901.21000000000242</v>
      </c>
    </row>
    <row r="5168" spans="2:5" x14ac:dyDescent="0.3">
      <c r="B5168">
        <v>17567</v>
      </c>
      <c r="C5168">
        <v>7</v>
      </c>
      <c r="D5168">
        <v>9</v>
      </c>
      <c r="E5168">
        <v>5356.0300000000079</v>
      </c>
    </row>
    <row r="5169" spans="2:5" x14ac:dyDescent="0.3">
      <c r="B5169">
        <v>17568</v>
      </c>
      <c r="C5169">
        <v>633</v>
      </c>
      <c r="D5169">
        <v>1</v>
      </c>
      <c r="E5169">
        <v>382.78999999999996</v>
      </c>
    </row>
    <row r="5170" spans="2:5" x14ac:dyDescent="0.3">
      <c r="B5170">
        <v>17569</v>
      </c>
      <c r="C5170">
        <v>332</v>
      </c>
      <c r="D5170">
        <v>1</v>
      </c>
      <c r="E5170">
        <v>344.14</v>
      </c>
    </row>
    <row r="5171" spans="2:5" x14ac:dyDescent="0.3">
      <c r="B5171">
        <v>17570</v>
      </c>
      <c r="C5171">
        <v>381</v>
      </c>
      <c r="D5171">
        <v>1</v>
      </c>
      <c r="E5171">
        <v>100</v>
      </c>
    </row>
    <row r="5172" spans="2:5" x14ac:dyDescent="0.3">
      <c r="B5172">
        <v>17571</v>
      </c>
      <c r="C5172">
        <v>50</v>
      </c>
      <c r="D5172">
        <v>5</v>
      </c>
      <c r="E5172">
        <v>1703.7499999999998</v>
      </c>
    </row>
    <row r="5173" spans="2:5" x14ac:dyDescent="0.3">
      <c r="B5173">
        <v>17572</v>
      </c>
      <c r="C5173">
        <v>71</v>
      </c>
      <c r="D5173">
        <v>10</v>
      </c>
      <c r="E5173">
        <v>723.00999999999954</v>
      </c>
    </row>
    <row r="5174" spans="2:5" x14ac:dyDescent="0.3">
      <c r="B5174">
        <v>17573</v>
      </c>
      <c r="C5174">
        <v>29</v>
      </c>
      <c r="D5174">
        <v>3</v>
      </c>
      <c r="E5174">
        <v>380.60000000000014</v>
      </c>
    </row>
    <row r="5175" spans="2:5" x14ac:dyDescent="0.3">
      <c r="B5175">
        <v>17574</v>
      </c>
      <c r="C5175">
        <v>242</v>
      </c>
      <c r="D5175">
        <v>1</v>
      </c>
      <c r="E5175">
        <v>185.65000000000006</v>
      </c>
    </row>
    <row r="5176" spans="2:5" x14ac:dyDescent="0.3">
      <c r="B5176">
        <v>17575</v>
      </c>
      <c r="C5176">
        <v>667</v>
      </c>
      <c r="D5176">
        <v>1</v>
      </c>
      <c r="E5176">
        <v>171.7</v>
      </c>
    </row>
    <row r="5177" spans="2:5" x14ac:dyDescent="0.3">
      <c r="B5177">
        <v>17576</v>
      </c>
      <c r="C5177">
        <v>8</v>
      </c>
      <c r="D5177">
        <v>41</v>
      </c>
      <c r="E5177">
        <v>9056.809999999823</v>
      </c>
    </row>
    <row r="5178" spans="2:5" x14ac:dyDescent="0.3">
      <c r="B5178">
        <v>17577</v>
      </c>
      <c r="C5178">
        <v>645</v>
      </c>
      <c r="D5178">
        <v>2</v>
      </c>
      <c r="E5178">
        <v>348.75</v>
      </c>
    </row>
    <row r="5179" spans="2:5" x14ac:dyDescent="0.3">
      <c r="B5179">
        <v>17578</v>
      </c>
      <c r="C5179">
        <v>218</v>
      </c>
      <c r="D5179">
        <v>7</v>
      </c>
      <c r="E5179">
        <v>1047.3300000000013</v>
      </c>
    </row>
    <row r="5180" spans="2:5" x14ac:dyDescent="0.3">
      <c r="B5180">
        <v>17579</v>
      </c>
      <c r="C5180">
        <v>4</v>
      </c>
      <c r="D5180">
        <v>4</v>
      </c>
      <c r="E5180">
        <v>753.27999999999918</v>
      </c>
    </row>
    <row r="5181" spans="2:5" x14ac:dyDescent="0.3">
      <c r="B5181">
        <v>17580</v>
      </c>
      <c r="C5181">
        <v>252</v>
      </c>
      <c r="D5181">
        <v>5</v>
      </c>
      <c r="E5181">
        <v>545.26999999999907</v>
      </c>
    </row>
    <row r="5182" spans="2:5" x14ac:dyDescent="0.3">
      <c r="B5182">
        <v>17581</v>
      </c>
      <c r="C5182">
        <v>0</v>
      </c>
      <c r="D5182">
        <v>43</v>
      </c>
      <c r="E5182">
        <v>18757.75</v>
      </c>
    </row>
    <row r="5183" spans="2:5" x14ac:dyDescent="0.3">
      <c r="B5183">
        <v>17582</v>
      </c>
      <c r="C5183">
        <v>236</v>
      </c>
      <c r="D5183">
        <v>5</v>
      </c>
      <c r="E5183">
        <v>1450.7000000000016</v>
      </c>
    </row>
    <row r="5184" spans="2:5" x14ac:dyDescent="0.3">
      <c r="B5184">
        <v>17583</v>
      </c>
      <c r="C5184">
        <v>560</v>
      </c>
      <c r="D5184">
        <v>1</v>
      </c>
      <c r="E5184">
        <v>135.95000000000002</v>
      </c>
    </row>
    <row r="5185" spans="2:5" x14ac:dyDescent="0.3">
      <c r="B5185">
        <v>17584</v>
      </c>
      <c r="C5185">
        <v>7</v>
      </c>
      <c r="D5185">
        <v>6</v>
      </c>
      <c r="E5185">
        <v>5309.4200000000046</v>
      </c>
    </row>
    <row r="5186" spans="2:5" x14ac:dyDescent="0.3">
      <c r="B5186">
        <v>17585</v>
      </c>
      <c r="C5186">
        <v>109</v>
      </c>
      <c r="D5186">
        <v>7</v>
      </c>
      <c r="E5186">
        <v>2093.3000000000116</v>
      </c>
    </row>
    <row r="5187" spans="2:5" x14ac:dyDescent="0.3">
      <c r="B5187">
        <v>17586</v>
      </c>
      <c r="C5187">
        <v>619</v>
      </c>
      <c r="D5187">
        <v>1</v>
      </c>
      <c r="E5187">
        <v>167.4</v>
      </c>
    </row>
    <row r="5188" spans="2:5" x14ac:dyDescent="0.3">
      <c r="B5188">
        <v>17587</v>
      </c>
      <c r="C5188">
        <v>628</v>
      </c>
      <c r="D5188">
        <v>1</v>
      </c>
      <c r="E5188">
        <v>181.65999999999991</v>
      </c>
    </row>
    <row r="5189" spans="2:5" x14ac:dyDescent="0.3">
      <c r="B5189">
        <v>17588</v>
      </c>
      <c r="C5189">
        <v>100</v>
      </c>
      <c r="D5189">
        <v>7</v>
      </c>
      <c r="E5189">
        <v>2939.5499999999956</v>
      </c>
    </row>
    <row r="5190" spans="2:5" x14ac:dyDescent="0.3">
      <c r="B5190">
        <v>17589</v>
      </c>
      <c r="C5190">
        <v>60</v>
      </c>
      <c r="D5190">
        <v>18</v>
      </c>
      <c r="E5190">
        <v>14049.869999999795</v>
      </c>
    </row>
    <row r="5191" spans="2:5" x14ac:dyDescent="0.3">
      <c r="B5191">
        <v>17590</v>
      </c>
      <c r="C5191">
        <v>2</v>
      </c>
      <c r="D5191">
        <v>3</v>
      </c>
      <c r="E5191">
        <v>1479.2199999999975</v>
      </c>
    </row>
    <row r="5192" spans="2:5" x14ac:dyDescent="0.3">
      <c r="B5192">
        <v>17591</v>
      </c>
      <c r="C5192">
        <v>73</v>
      </c>
      <c r="D5192">
        <v>8</v>
      </c>
      <c r="E5192">
        <v>2776.6700000000037</v>
      </c>
    </row>
    <row r="5193" spans="2:5" x14ac:dyDescent="0.3">
      <c r="B5193">
        <v>17592</v>
      </c>
      <c r="C5193">
        <v>738</v>
      </c>
      <c r="D5193">
        <v>1</v>
      </c>
      <c r="E5193">
        <v>148.29999999999998</v>
      </c>
    </row>
    <row r="5194" spans="2:5" x14ac:dyDescent="0.3">
      <c r="B5194">
        <v>17593</v>
      </c>
      <c r="C5194">
        <v>3</v>
      </c>
      <c r="D5194">
        <v>11</v>
      </c>
      <c r="E5194">
        <v>8095.7999999999538</v>
      </c>
    </row>
    <row r="5195" spans="2:5" x14ac:dyDescent="0.3">
      <c r="B5195">
        <v>17594</v>
      </c>
      <c r="C5195">
        <v>85</v>
      </c>
      <c r="D5195">
        <v>4</v>
      </c>
      <c r="E5195">
        <v>2497.8800000000028</v>
      </c>
    </row>
    <row r="5196" spans="2:5" x14ac:dyDescent="0.3">
      <c r="B5196">
        <v>17595</v>
      </c>
      <c r="C5196">
        <v>12</v>
      </c>
      <c r="D5196">
        <v>2</v>
      </c>
      <c r="E5196">
        <v>388.79000000000065</v>
      </c>
    </row>
    <row r="5197" spans="2:5" x14ac:dyDescent="0.3">
      <c r="B5197">
        <v>17596</v>
      </c>
      <c r="C5197">
        <v>23</v>
      </c>
      <c r="D5197">
        <v>13</v>
      </c>
      <c r="E5197">
        <v>4920.6699999999601</v>
      </c>
    </row>
    <row r="5198" spans="2:5" x14ac:dyDescent="0.3">
      <c r="B5198">
        <v>17597</v>
      </c>
      <c r="C5198">
        <v>213</v>
      </c>
      <c r="D5198">
        <v>5</v>
      </c>
      <c r="E5198">
        <v>3484.0900000000088</v>
      </c>
    </row>
    <row r="5199" spans="2:5" x14ac:dyDescent="0.3">
      <c r="B5199">
        <v>17598</v>
      </c>
      <c r="C5199">
        <v>381</v>
      </c>
      <c r="D5199">
        <v>1</v>
      </c>
      <c r="E5199">
        <v>409.98</v>
      </c>
    </row>
    <row r="5200" spans="2:5" x14ac:dyDescent="0.3">
      <c r="B5200">
        <v>17599</v>
      </c>
      <c r="C5200">
        <v>477</v>
      </c>
      <c r="D5200">
        <v>1</v>
      </c>
      <c r="E5200">
        <v>52.04999999999999</v>
      </c>
    </row>
    <row r="5201" spans="2:5" x14ac:dyDescent="0.3">
      <c r="B5201">
        <v>17600</v>
      </c>
      <c r="C5201">
        <v>17</v>
      </c>
      <c r="D5201">
        <v>1</v>
      </c>
      <c r="E5201">
        <v>161.67000000000002</v>
      </c>
    </row>
    <row r="5202" spans="2:5" x14ac:dyDescent="0.3">
      <c r="B5202">
        <v>17601</v>
      </c>
      <c r="C5202">
        <v>239</v>
      </c>
      <c r="D5202">
        <v>2</v>
      </c>
      <c r="E5202">
        <v>421.47999999999962</v>
      </c>
    </row>
    <row r="5203" spans="2:5" x14ac:dyDescent="0.3">
      <c r="B5203">
        <v>17602</v>
      </c>
      <c r="C5203">
        <v>2</v>
      </c>
      <c r="D5203">
        <v>14</v>
      </c>
      <c r="E5203">
        <v>7451.1299999999055</v>
      </c>
    </row>
    <row r="5204" spans="2:5" x14ac:dyDescent="0.3">
      <c r="B5204">
        <v>17603</v>
      </c>
      <c r="C5204">
        <v>78</v>
      </c>
      <c r="D5204">
        <v>4</v>
      </c>
      <c r="E5204">
        <v>1793.4800000000012</v>
      </c>
    </row>
    <row r="5205" spans="2:5" x14ac:dyDescent="0.3">
      <c r="B5205">
        <v>17604</v>
      </c>
      <c r="C5205">
        <v>217</v>
      </c>
      <c r="D5205">
        <v>6</v>
      </c>
      <c r="E5205">
        <v>945.9299999999954</v>
      </c>
    </row>
    <row r="5206" spans="2:5" x14ac:dyDescent="0.3">
      <c r="B5206">
        <v>17605</v>
      </c>
      <c r="C5206">
        <v>590</v>
      </c>
      <c r="D5206">
        <v>1</v>
      </c>
      <c r="E5206">
        <v>160.75</v>
      </c>
    </row>
    <row r="5207" spans="2:5" x14ac:dyDescent="0.3">
      <c r="B5207">
        <v>17606</v>
      </c>
      <c r="C5207">
        <v>737</v>
      </c>
      <c r="D5207">
        <v>1</v>
      </c>
      <c r="E5207">
        <v>87.300000000000011</v>
      </c>
    </row>
    <row r="5208" spans="2:5" x14ac:dyDescent="0.3">
      <c r="B5208">
        <v>17607</v>
      </c>
      <c r="C5208">
        <v>376</v>
      </c>
      <c r="D5208">
        <v>1</v>
      </c>
      <c r="E5208">
        <v>333.81000000000017</v>
      </c>
    </row>
    <row r="5209" spans="2:5" x14ac:dyDescent="0.3">
      <c r="B5209">
        <v>17608</v>
      </c>
      <c r="C5209">
        <v>33</v>
      </c>
      <c r="D5209">
        <v>4</v>
      </c>
      <c r="E5209">
        <v>498.52999999999918</v>
      </c>
    </row>
    <row r="5210" spans="2:5" x14ac:dyDescent="0.3">
      <c r="B5210">
        <v>17609</v>
      </c>
      <c r="C5210">
        <v>40</v>
      </c>
      <c r="D5210">
        <v>11</v>
      </c>
      <c r="E5210">
        <v>1894.3399999999986</v>
      </c>
    </row>
    <row r="5211" spans="2:5" x14ac:dyDescent="0.3">
      <c r="B5211">
        <v>17610</v>
      </c>
      <c r="C5211">
        <v>540</v>
      </c>
      <c r="D5211">
        <v>5</v>
      </c>
      <c r="E5211">
        <v>1529.4899999999968</v>
      </c>
    </row>
    <row r="5212" spans="2:5" x14ac:dyDescent="0.3">
      <c r="B5212">
        <v>17611</v>
      </c>
      <c r="C5212">
        <v>7</v>
      </c>
      <c r="D5212">
        <v>28</v>
      </c>
      <c r="E5212">
        <v>8371.9800000002415</v>
      </c>
    </row>
    <row r="5213" spans="2:5" x14ac:dyDescent="0.3">
      <c r="B5213">
        <v>17612</v>
      </c>
      <c r="C5213">
        <v>53</v>
      </c>
      <c r="D5213">
        <v>18</v>
      </c>
      <c r="E5213">
        <v>5394.8600000000388</v>
      </c>
    </row>
    <row r="5214" spans="2:5" x14ac:dyDescent="0.3">
      <c r="B5214">
        <v>17613</v>
      </c>
      <c r="C5214">
        <v>22</v>
      </c>
      <c r="D5214">
        <v>14</v>
      </c>
      <c r="E5214">
        <v>4559.1499999999878</v>
      </c>
    </row>
    <row r="5215" spans="2:5" x14ac:dyDescent="0.3">
      <c r="B5215">
        <v>17614</v>
      </c>
      <c r="C5215">
        <v>57</v>
      </c>
      <c r="D5215">
        <v>1</v>
      </c>
      <c r="E5215">
        <v>390.06999999999977</v>
      </c>
    </row>
    <row r="5216" spans="2:5" x14ac:dyDescent="0.3">
      <c r="B5216">
        <v>17615</v>
      </c>
      <c r="C5216">
        <v>130</v>
      </c>
      <c r="D5216">
        <v>6</v>
      </c>
      <c r="E5216">
        <v>733.1999999999997</v>
      </c>
    </row>
    <row r="5217" spans="2:5" x14ac:dyDescent="0.3">
      <c r="B5217">
        <v>17616</v>
      </c>
      <c r="C5217">
        <v>173</v>
      </c>
      <c r="D5217">
        <v>4</v>
      </c>
      <c r="E5217">
        <v>1060.8</v>
      </c>
    </row>
    <row r="5218" spans="2:5" x14ac:dyDescent="0.3">
      <c r="B5218">
        <v>17617</v>
      </c>
      <c r="C5218">
        <v>558</v>
      </c>
      <c r="D5218">
        <v>1</v>
      </c>
      <c r="E5218">
        <v>395.33</v>
      </c>
    </row>
    <row r="5219" spans="2:5" x14ac:dyDescent="0.3">
      <c r="B5219">
        <v>17618</v>
      </c>
      <c r="C5219">
        <v>5</v>
      </c>
      <c r="D5219">
        <v>11</v>
      </c>
      <c r="E5219">
        <v>4073.2399999999921</v>
      </c>
    </row>
    <row r="5220" spans="2:5" x14ac:dyDescent="0.3">
      <c r="B5220">
        <v>17619</v>
      </c>
      <c r="C5220">
        <v>312</v>
      </c>
      <c r="D5220">
        <v>1</v>
      </c>
      <c r="E5220">
        <v>218.52000000000035</v>
      </c>
    </row>
    <row r="5221" spans="2:5" x14ac:dyDescent="0.3">
      <c r="B5221">
        <v>17620</v>
      </c>
      <c r="C5221">
        <v>59</v>
      </c>
      <c r="D5221">
        <v>1</v>
      </c>
      <c r="E5221">
        <v>81.44</v>
      </c>
    </row>
    <row r="5222" spans="2:5" x14ac:dyDescent="0.3">
      <c r="B5222">
        <v>17621</v>
      </c>
      <c r="C5222">
        <v>21</v>
      </c>
      <c r="D5222">
        <v>6</v>
      </c>
      <c r="E5222">
        <v>3175.1199999999972</v>
      </c>
    </row>
    <row r="5223" spans="2:5" x14ac:dyDescent="0.3">
      <c r="B5223">
        <v>17622</v>
      </c>
      <c r="C5223">
        <v>597</v>
      </c>
      <c r="D5223">
        <v>2</v>
      </c>
      <c r="E5223">
        <v>1130.2099999999994</v>
      </c>
    </row>
    <row r="5224" spans="2:5" x14ac:dyDescent="0.3">
      <c r="B5224">
        <v>17623</v>
      </c>
      <c r="C5224">
        <v>32</v>
      </c>
      <c r="D5224">
        <v>7</v>
      </c>
      <c r="E5224">
        <v>2383.669999999996</v>
      </c>
    </row>
    <row r="5225" spans="2:5" x14ac:dyDescent="0.3">
      <c r="B5225">
        <v>17624</v>
      </c>
      <c r="C5225">
        <v>14</v>
      </c>
      <c r="D5225">
        <v>4</v>
      </c>
      <c r="E5225">
        <v>1568.6300000000019</v>
      </c>
    </row>
    <row r="5226" spans="2:5" x14ac:dyDescent="0.3">
      <c r="B5226">
        <v>17625</v>
      </c>
      <c r="C5226">
        <v>18</v>
      </c>
      <c r="D5226">
        <v>8</v>
      </c>
      <c r="E5226">
        <v>6067.799999999922</v>
      </c>
    </row>
    <row r="5227" spans="2:5" x14ac:dyDescent="0.3">
      <c r="B5227">
        <v>17626</v>
      </c>
      <c r="C5227">
        <v>602</v>
      </c>
      <c r="D5227">
        <v>1</v>
      </c>
      <c r="E5227">
        <v>254</v>
      </c>
    </row>
    <row r="5228" spans="2:5" x14ac:dyDescent="0.3">
      <c r="B5228">
        <v>17627</v>
      </c>
      <c r="C5228">
        <v>478</v>
      </c>
      <c r="D5228">
        <v>1</v>
      </c>
      <c r="E5228">
        <v>296.36000000000007</v>
      </c>
    </row>
    <row r="5229" spans="2:5" x14ac:dyDescent="0.3">
      <c r="B5229">
        <v>17628</v>
      </c>
      <c r="C5229">
        <v>81</v>
      </c>
      <c r="D5229">
        <v>1</v>
      </c>
      <c r="E5229">
        <v>75.750000000000014</v>
      </c>
    </row>
    <row r="5230" spans="2:5" x14ac:dyDescent="0.3">
      <c r="B5230">
        <v>17629</v>
      </c>
      <c r="C5230">
        <v>5</v>
      </c>
      <c r="D5230">
        <v>10</v>
      </c>
      <c r="E5230">
        <v>2455.5200000000027</v>
      </c>
    </row>
    <row r="5231" spans="2:5" x14ac:dyDescent="0.3">
      <c r="B5231">
        <v>17630</v>
      </c>
      <c r="C5231">
        <v>169</v>
      </c>
      <c r="D5231">
        <v>2</v>
      </c>
      <c r="E5231">
        <v>503.60000000000025</v>
      </c>
    </row>
    <row r="5232" spans="2:5" x14ac:dyDescent="0.3">
      <c r="B5232">
        <v>17631</v>
      </c>
      <c r="C5232">
        <v>1</v>
      </c>
      <c r="D5232">
        <v>7</v>
      </c>
      <c r="E5232">
        <v>998.48999999999955</v>
      </c>
    </row>
    <row r="5233" spans="2:5" x14ac:dyDescent="0.3">
      <c r="B5233">
        <v>17633</v>
      </c>
      <c r="C5233">
        <v>31</v>
      </c>
      <c r="D5233">
        <v>7</v>
      </c>
      <c r="E5233">
        <v>2057.3900000000049</v>
      </c>
    </row>
    <row r="5234" spans="2:5" x14ac:dyDescent="0.3">
      <c r="B5234">
        <v>17634</v>
      </c>
      <c r="C5234">
        <v>36</v>
      </c>
      <c r="D5234">
        <v>9</v>
      </c>
      <c r="E5234">
        <v>2361.9699999999825</v>
      </c>
    </row>
    <row r="5235" spans="2:5" x14ac:dyDescent="0.3">
      <c r="B5235">
        <v>17635</v>
      </c>
      <c r="C5235">
        <v>424</v>
      </c>
      <c r="D5235">
        <v>3</v>
      </c>
      <c r="E5235">
        <v>1265.5800000000008</v>
      </c>
    </row>
    <row r="5236" spans="2:5" x14ac:dyDescent="0.3">
      <c r="B5236">
        <v>17636</v>
      </c>
      <c r="C5236">
        <v>19</v>
      </c>
      <c r="D5236">
        <v>1</v>
      </c>
      <c r="E5236">
        <v>285.56000000000006</v>
      </c>
    </row>
    <row r="5237" spans="2:5" x14ac:dyDescent="0.3">
      <c r="B5237">
        <v>17637</v>
      </c>
      <c r="C5237">
        <v>31</v>
      </c>
      <c r="D5237">
        <v>2</v>
      </c>
      <c r="E5237">
        <v>547.06000000000006</v>
      </c>
    </row>
    <row r="5238" spans="2:5" x14ac:dyDescent="0.3">
      <c r="B5238">
        <v>17638</v>
      </c>
      <c r="C5238">
        <v>647</v>
      </c>
      <c r="D5238">
        <v>2</v>
      </c>
      <c r="E5238">
        <v>842.4</v>
      </c>
    </row>
    <row r="5239" spans="2:5" x14ac:dyDescent="0.3">
      <c r="B5239">
        <v>17639</v>
      </c>
      <c r="C5239">
        <v>276</v>
      </c>
      <c r="D5239">
        <v>6</v>
      </c>
      <c r="E5239">
        <v>615.16999999999894</v>
      </c>
    </row>
    <row r="5240" spans="2:5" x14ac:dyDescent="0.3">
      <c r="B5240">
        <v>17640</v>
      </c>
      <c r="C5240">
        <v>86</v>
      </c>
      <c r="D5240">
        <v>6</v>
      </c>
      <c r="E5240">
        <v>3168.9400000000014</v>
      </c>
    </row>
    <row r="5241" spans="2:5" x14ac:dyDescent="0.3">
      <c r="B5241">
        <v>17642</v>
      </c>
      <c r="C5241">
        <v>119</v>
      </c>
      <c r="D5241">
        <v>5</v>
      </c>
      <c r="E5241">
        <v>1824.4899999999984</v>
      </c>
    </row>
    <row r="5242" spans="2:5" x14ac:dyDescent="0.3">
      <c r="B5242">
        <v>17643</v>
      </c>
      <c r="C5242">
        <v>373</v>
      </c>
      <c r="D5242">
        <v>2</v>
      </c>
      <c r="E5242">
        <v>541.25000000000011</v>
      </c>
    </row>
    <row r="5243" spans="2:5" x14ac:dyDescent="0.3">
      <c r="B5243">
        <v>17644</v>
      </c>
      <c r="C5243">
        <v>1</v>
      </c>
      <c r="D5243">
        <v>20</v>
      </c>
      <c r="E5243">
        <v>6028.6000000000358</v>
      </c>
    </row>
    <row r="5244" spans="2:5" x14ac:dyDescent="0.3">
      <c r="B5244">
        <v>17646</v>
      </c>
      <c r="C5244">
        <v>219</v>
      </c>
      <c r="D5244">
        <v>12</v>
      </c>
      <c r="E5244">
        <v>4149.79000000001</v>
      </c>
    </row>
    <row r="5245" spans="2:5" x14ac:dyDescent="0.3">
      <c r="B5245">
        <v>17647</v>
      </c>
      <c r="C5245">
        <v>65</v>
      </c>
      <c r="D5245">
        <v>3</v>
      </c>
      <c r="E5245">
        <v>331.65999999999997</v>
      </c>
    </row>
    <row r="5246" spans="2:5" x14ac:dyDescent="0.3">
      <c r="B5246">
        <v>17648</v>
      </c>
      <c r="C5246">
        <v>60</v>
      </c>
      <c r="D5246">
        <v>5</v>
      </c>
      <c r="E5246">
        <v>2216.3699999999958</v>
      </c>
    </row>
    <row r="5247" spans="2:5" x14ac:dyDescent="0.3">
      <c r="B5247">
        <v>17649</v>
      </c>
      <c r="C5247">
        <v>138</v>
      </c>
      <c r="D5247">
        <v>3</v>
      </c>
      <c r="E5247">
        <v>1578.8899999999971</v>
      </c>
    </row>
    <row r="5248" spans="2:5" x14ac:dyDescent="0.3">
      <c r="B5248">
        <v>17650</v>
      </c>
      <c r="C5248">
        <v>21</v>
      </c>
      <c r="D5248">
        <v>1</v>
      </c>
      <c r="E5248">
        <v>166.08</v>
      </c>
    </row>
    <row r="5249" spans="2:5" x14ac:dyDescent="0.3">
      <c r="B5249">
        <v>17651</v>
      </c>
      <c r="C5249">
        <v>11</v>
      </c>
      <c r="D5249">
        <v>16</v>
      </c>
      <c r="E5249">
        <v>5703.520000000015</v>
      </c>
    </row>
    <row r="5250" spans="2:5" x14ac:dyDescent="0.3">
      <c r="B5250">
        <v>17652</v>
      </c>
      <c r="C5250">
        <v>25</v>
      </c>
      <c r="D5250">
        <v>12</v>
      </c>
      <c r="E5250">
        <v>4867.7199999999912</v>
      </c>
    </row>
    <row r="5251" spans="2:5" x14ac:dyDescent="0.3">
      <c r="B5251">
        <v>17653</v>
      </c>
      <c r="C5251">
        <v>36</v>
      </c>
      <c r="D5251">
        <v>4</v>
      </c>
      <c r="E5251">
        <v>1207.5599999999995</v>
      </c>
    </row>
    <row r="5252" spans="2:5" x14ac:dyDescent="0.3">
      <c r="B5252">
        <v>17654</v>
      </c>
      <c r="C5252">
        <v>277</v>
      </c>
      <c r="D5252">
        <v>1</v>
      </c>
      <c r="E5252">
        <v>117.55000000000004</v>
      </c>
    </row>
    <row r="5253" spans="2:5" x14ac:dyDescent="0.3">
      <c r="B5253">
        <v>17655</v>
      </c>
      <c r="C5253">
        <v>10</v>
      </c>
      <c r="D5253">
        <v>9</v>
      </c>
      <c r="E5253">
        <v>3652.4799999999946</v>
      </c>
    </row>
    <row r="5254" spans="2:5" x14ac:dyDescent="0.3">
      <c r="B5254">
        <v>17656</v>
      </c>
      <c r="C5254">
        <v>73</v>
      </c>
      <c r="D5254">
        <v>5</v>
      </c>
      <c r="E5254">
        <v>1674.6900000000012</v>
      </c>
    </row>
    <row r="5255" spans="2:5" x14ac:dyDescent="0.3">
      <c r="B5255">
        <v>17657</v>
      </c>
      <c r="C5255">
        <v>430</v>
      </c>
      <c r="D5255">
        <v>1</v>
      </c>
      <c r="E5255">
        <v>126</v>
      </c>
    </row>
    <row r="5256" spans="2:5" x14ac:dyDescent="0.3">
      <c r="B5256">
        <v>17658</v>
      </c>
      <c r="C5256">
        <v>25</v>
      </c>
      <c r="D5256">
        <v>2</v>
      </c>
      <c r="E5256">
        <v>595.41999999999996</v>
      </c>
    </row>
    <row r="5257" spans="2:5" x14ac:dyDescent="0.3">
      <c r="B5257">
        <v>17659</v>
      </c>
      <c r="C5257">
        <v>17</v>
      </c>
      <c r="D5257">
        <v>14</v>
      </c>
      <c r="E5257">
        <v>3834.7900000000063</v>
      </c>
    </row>
    <row r="5258" spans="2:5" x14ac:dyDescent="0.3">
      <c r="B5258">
        <v>17660</v>
      </c>
      <c r="C5258">
        <v>141</v>
      </c>
      <c r="D5258">
        <v>2</v>
      </c>
      <c r="E5258">
        <v>359.47000000000043</v>
      </c>
    </row>
    <row r="5259" spans="2:5" x14ac:dyDescent="0.3">
      <c r="B5259">
        <v>17662</v>
      </c>
      <c r="C5259">
        <v>661</v>
      </c>
      <c r="D5259">
        <v>2</v>
      </c>
      <c r="E5259">
        <v>412.92</v>
      </c>
    </row>
    <row r="5260" spans="2:5" x14ac:dyDescent="0.3">
      <c r="B5260">
        <v>17663</v>
      </c>
      <c r="C5260">
        <v>25</v>
      </c>
      <c r="D5260">
        <v>17</v>
      </c>
      <c r="E5260">
        <v>5175.8299999999954</v>
      </c>
    </row>
    <row r="5261" spans="2:5" x14ac:dyDescent="0.3">
      <c r="B5261">
        <v>17664</v>
      </c>
      <c r="C5261">
        <v>18</v>
      </c>
      <c r="D5261">
        <v>4</v>
      </c>
      <c r="E5261">
        <v>1166.23</v>
      </c>
    </row>
    <row r="5262" spans="2:5" x14ac:dyDescent="0.3">
      <c r="B5262">
        <v>17665</v>
      </c>
      <c r="C5262">
        <v>493</v>
      </c>
      <c r="D5262">
        <v>1</v>
      </c>
      <c r="E5262">
        <v>563.10000000000014</v>
      </c>
    </row>
    <row r="5263" spans="2:5" x14ac:dyDescent="0.3">
      <c r="B5263">
        <v>17666</v>
      </c>
      <c r="C5263">
        <v>3</v>
      </c>
      <c r="D5263">
        <v>5</v>
      </c>
      <c r="E5263">
        <v>2047.8000000000015</v>
      </c>
    </row>
    <row r="5264" spans="2:5" x14ac:dyDescent="0.3">
      <c r="B5264">
        <v>17667</v>
      </c>
      <c r="C5264">
        <v>66</v>
      </c>
      <c r="D5264">
        <v>9</v>
      </c>
      <c r="E5264">
        <v>3950.6999999999848</v>
      </c>
    </row>
    <row r="5265" spans="2:5" x14ac:dyDescent="0.3">
      <c r="B5265">
        <v>17668</v>
      </c>
      <c r="C5265">
        <v>1</v>
      </c>
      <c r="D5265">
        <v>2</v>
      </c>
      <c r="E5265">
        <v>347.75</v>
      </c>
    </row>
    <row r="5266" spans="2:5" x14ac:dyDescent="0.3">
      <c r="B5266">
        <v>17669</v>
      </c>
      <c r="C5266">
        <v>42</v>
      </c>
      <c r="D5266">
        <v>10</v>
      </c>
      <c r="E5266">
        <v>6142.3499999999849</v>
      </c>
    </row>
    <row r="5267" spans="2:5" x14ac:dyDescent="0.3">
      <c r="B5267">
        <v>17670</v>
      </c>
      <c r="C5267">
        <v>227</v>
      </c>
      <c r="D5267">
        <v>1</v>
      </c>
      <c r="E5267">
        <v>205.7</v>
      </c>
    </row>
    <row r="5268" spans="2:5" x14ac:dyDescent="0.3">
      <c r="B5268">
        <v>17671</v>
      </c>
      <c r="C5268">
        <v>15</v>
      </c>
      <c r="D5268">
        <v>5</v>
      </c>
      <c r="E5268">
        <v>2403.339999999997</v>
      </c>
    </row>
    <row r="5269" spans="2:5" x14ac:dyDescent="0.3">
      <c r="B5269">
        <v>17672</v>
      </c>
      <c r="C5269">
        <v>50</v>
      </c>
      <c r="D5269">
        <v>7</v>
      </c>
      <c r="E5269">
        <v>5778.6299999999901</v>
      </c>
    </row>
    <row r="5270" spans="2:5" x14ac:dyDescent="0.3">
      <c r="B5270">
        <v>17673</v>
      </c>
      <c r="C5270">
        <v>1</v>
      </c>
      <c r="D5270">
        <v>13</v>
      </c>
      <c r="E5270">
        <v>4233.5800000000299</v>
      </c>
    </row>
    <row r="5271" spans="2:5" x14ac:dyDescent="0.3">
      <c r="B5271">
        <v>17674</v>
      </c>
      <c r="C5271">
        <v>74</v>
      </c>
      <c r="D5271">
        <v>2</v>
      </c>
      <c r="E5271">
        <v>851.7000000000005</v>
      </c>
    </row>
    <row r="5272" spans="2:5" x14ac:dyDescent="0.3">
      <c r="B5272">
        <v>17675</v>
      </c>
      <c r="C5272">
        <v>1</v>
      </c>
      <c r="D5272">
        <v>70</v>
      </c>
      <c r="E5272">
        <v>38259.600000000777</v>
      </c>
    </row>
    <row r="5273" spans="2:5" x14ac:dyDescent="0.3">
      <c r="B5273">
        <v>17676</v>
      </c>
      <c r="C5273">
        <v>4</v>
      </c>
      <c r="D5273">
        <v>10</v>
      </c>
      <c r="E5273">
        <v>2765.8400000000088</v>
      </c>
    </row>
    <row r="5274" spans="2:5" x14ac:dyDescent="0.3">
      <c r="B5274">
        <v>17677</v>
      </c>
      <c r="C5274">
        <v>1</v>
      </c>
      <c r="D5274">
        <v>54</v>
      </c>
      <c r="E5274">
        <v>36692.910000000134</v>
      </c>
    </row>
    <row r="5275" spans="2:5" x14ac:dyDescent="0.3">
      <c r="B5275">
        <v>17678</v>
      </c>
      <c r="C5275">
        <v>263</v>
      </c>
      <c r="D5275">
        <v>2</v>
      </c>
      <c r="E5275">
        <v>599.7600000000001</v>
      </c>
    </row>
    <row r="5276" spans="2:5" x14ac:dyDescent="0.3">
      <c r="B5276">
        <v>17679</v>
      </c>
      <c r="C5276">
        <v>52</v>
      </c>
      <c r="D5276">
        <v>7</v>
      </c>
      <c r="E5276">
        <v>3577.6099999999924</v>
      </c>
    </row>
    <row r="5277" spans="2:5" x14ac:dyDescent="0.3">
      <c r="B5277">
        <v>17680</v>
      </c>
      <c r="C5277">
        <v>23</v>
      </c>
      <c r="D5277">
        <v>3</v>
      </c>
      <c r="E5277">
        <v>497.45</v>
      </c>
    </row>
    <row r="5278" spans="2:5" x14ac:dyDescent="0.3">
      <c r="B5278">
        <v>17681</v>
      </c>
      <c r="C5278">
        <v>597</v>
      </c>
      <c r="D5278">
        <v>5</v>
      </c>
      <c r="E5278">
        <v>731.2</v>
      </c>
    </row>
    <row r="5279" spans="2:5" x14ac:dyDescent="0.3">
      <c r="B5279">
        <v>17682</v>
      </c>
      <c r="C5279">
        <v>10</v>
      </c>
      <c r="D5279">
        <v>11</v>
      </c>
      <c r="E5279">
        <v>4456.7800000000198</v>
      </c>
    </row>
    <row r="5280" spans="2:5" x14ac:dyDescent="0.3">
      <c r="B5280">
        <v>17683</v>
      </c>
      <c r="C5280">
        <v>385</v>
      </c>
      <c r="D5280">
        <v>3</v>
      </c>
      <c r="E5280">
        <v>819.00999999999965</v>
      </c>
    </row>
    <row r="5281" spans="2:5" x14ac:dyDescent="0.3">
      <c r="B5281">
        <v>17684</v>
      </c>
      <c r="C5281">
        <v>43</v>
      </c>
      <c r="D5281">
        <v>1</v>
      </c>
      <c r="E5281">
        <v>239.40999999999994</v>
      </c>
    </row>
    <row r="5282" spans="2:5" x14ac:dyDescent="0.3">
      <c r="B5282">
        <v>17685</v>
      </c>
      <c r="C5282">
        <v>16</v>
      </c>
      <c r="D5282">
        <v>12</v>
      </c>
      <c r="E5282">
        <v>5943.1700000000019</v>
      </c>
    </row>
    <row r="5283" spans="2:5" x14ac:dyDescent="0.3">
      <c r="B5283">
        <v>17686</v>
      </c>
      <c r="C5283">
        <v>7</v>
      </c>
      <c r="D5283">
        <v>9</v>
      </c>
      <c r="E5283">
        <v>8296.8100000000486</v>
      </c>
    </row>
    <row r="5284" spans="2:5" x14ac:dyDescent="0.3">
      <c r="B5284">
        <v>17687</v>
      </c>
      <c r="C5284">
        <v>420</v>
      </c>
      <c r="D5284">
        <v>1</v>
      </c>
      <c r="E5284">
        <v>432.68000000000018</v>
      </c>
    </row>
    <row r="5285" spans="2:5" x14ac:dyDescent="0.3">
      <c r="B5285">
        <v>17688</v>
      </c>
      <c r="C5285">
        <v>393</v>
      </c>
      <c r="D5285">
        <v>1</v>
      </c>
      <c r="E5285">
        <v>304.20000000000005</v>
      </c>
    </row>
    <row r="5286" spans="2:5" x14ac:dyDescent="0.3">
      <c r="B5286">
        <v>17689</v>
      </c>
      <c r="C5286">
        <v>388</v>
      </c>
      <c r="D5286">
        <v>2</v>
      </c>
      <c r="E5286">
        <v>317.08</v>
      </c>
    </row>
    <row r="5287" spans="2:5" x14ac:dyDescent="0.3">
      <c r="B5287">
        <v>17690</v>
      </c>
      <c r="C5287">
        <v>30</v>
      </c>
      <c r="D5287">
        <v>20</v>
      </c>
      <c r="E5287">
        <v>7448.1000000000577</v>
      </c>
    </row>
    <row r="5288" spans="2:5" x14ac:dyDescent="0.3">
      <c r="B5288">
        <v>17691</v>
      </c>
      <c r="C5288">
        <v>358</v>
      </c>
      <c r="D5288">
        <v>4</v>
      </c>
      <c r="E5288">
        <v>780.05000000000007</v>
      </c>
    </row>
    <row r="5289" spans="2:5" x14ac:dyDescent="0.3">
      <c r="B5289">
        <v>17692</v>
      </c>
      <c r="C5289">
        <v>127</v>
      </c>
      <c r="D5289">
        <v>12</v>
      </c>
      <c r="E5289">
        <v>2975.7999999999925</v>
      </c>
    </row>
    <row r="5290" spans="2:5" x14ac:dyDescent="0.3">
      <c r="B5290">
        <v>17693</v>
      </c>
      <c r="C5290">
        <v>137</v>
      </c>
      <c r="D5290">
        <v>1</v>
      </c>
      <c r="E5290">
        <v>200.46999999999994</v>
      </c>
    </row>
    <row r="5291" spans="2:5" x14ac:dyDescent="0.3">
      <c r="B5291">
        <v>17694</v>
      </c>
      <c r="C5291">
        <v>141</v>
      </c>
      <c r="D5291">
        <v>3</v>
      </c>
      <c r="E5291">
        <v>1695.9700000000007</v>
      </c>
    </row>
    <row r="5292" spans="2:5" x14ac:dyDescent="0.3">
      <c r="B5292">
        <v>17695</v>
      </c>
      <c r="C5292">
        <v>131</v>
      </c>
      <c r="D5292">
        <v>5</v>
      </c>
      <c r="E5292">
        <v>1746.0400000000034</v>
      </c>
    </row>
    <row r="5293" spans="2:5" x14ac:dyDescent="0.3">
      <c r="B5293">
        <v>17696</v>
      </c>
      <c r="C5293">
        <v>38</v>
      </c>
      <c r="D5293">
        <v>27</v>
      </c>
      <c r="E5293">
        <v>7679.5899999999901</v>
      </c>
    </row>
    <row r="5294" spans="2:5" x14ac:dyDescent="0.3">
      <c r="B5294">
        <v>17697</v>
      </c>
      <c r="C5294">
        <v>236</v>
      </c>
      <c r="D5294">
        <v>1</v>
      </c>
      <c r="E5294">
        <v>338.95000000000005</v>
      </c>
    </row>
    <row r="5295" spans="2:5" x14ac:dyDescent="0.3">
      <c r="B5295">
        <v>17698</v>
      </c>
      <c r="C5295">
        <v>260</v>
      </c>
      <c r="D5295">
        <v>1</v>
      </c>
      <c r="E5295">
        <v>154.95000000000002</v>
      </c>
    </row>
    <row r="5296" spans="2:5" x14ac:dyDescent="0.3">
      <c r="B5296">
        <v>17699</v>
      </c>
      <c r="C5296">
        <v>476</v>
      </c>
      <c r="D5296">
        <v>2</v>
      </c>
      <c r="E5296">
        <v>442</v>
      </c>
    </row>
    <row r="5297" spans="2:5" x14ac:dyDescent="0.3">
      <c r="B5297">
        <v>17700</v>
      </c>
      <c r="C5297">
        <v>16</v>
      </c>
      <c r="D5297">
        <v>14</v>
      </c>
      <c r="E5297">
        <v>6679.9700000000121</v>
      </c>
    </row>
    <row r="5298" spans="2:5" x14ac:dyDescent="0.3">
      <c r="B5298">
        <v>17701</v>
      </c>
      <c r="C5298">
        <v>252</v>
      </c>
      <c r="D5298">
        <v>1</v>
      </c>
      <c r="E5298">
        <v>417.95000000000005</v>
      </c>
    </row>
    <row r="5299" spans="2:5" x14ac:dyDescent="0.3">
      <c r="B5299">
        <v>17702</v>
      </c>
      <c r="C5299">
        <v>30</v>
      </c>
      <c r="D5299">
        <v>6</v>
      </c>
      <c r="E5299">
        <v>3144.0399999999918</v>
      </c>
    </row>
    <row r="5300" spans="2:5" x14ac:dyDescent="0.3">
      <c r="B5300">
        <v>17703</v>
      </c>
      <c r="C5300">
        <v>35</v>
      </c>
      <c r="D5300">
        <v>4</v>
      </c>
      <c r="E5300">
        <v>1094.8400000000008</v>
      </c>
    </row>
    <row r="5301" spans="2:5" x14ac:dyDescent="0.3">
      <c r="B5301">
        <v>17704</v>
      </c>
      <c r="C5301">
        <v>168</v>
      </c>
      <c r="D5301">
        <v>2</v>
      </c>
      <c r="E5301">
        <v>885.18999999999971</v>
      </c>
    </row>
    <row r="5302" spans="2:5" x14ac:dyDescent="0.3">
      <c r="B5302">
        <v>17705</v>
      </c>
      <c r="C5302">
        <v>3</v>
      </c>
      <c r="D5302">
        <v>11</v>
      </c>
      <c r="E5302">
        <v>2083.899999999996</v>
      </c>
    </row>
    <row r="5303" spans="2:5" x14ac:dyDescent="0.3">
      <c r="B5303">
        <v>17706</v>
      </c>
      <c r="C5303">
        <v>4</v>
      </c>
      <c r="D5303">
        <v>31</v>
      </c>
      <c r="E5303">
        <v>20749.980000000076</v>
      </c>
    </row>
    <row r="5304" spans="2:5" x14ac:dyDescent="0.3">
      <c r="B5304">
        <v>17707</v>
      </c>
      <c r="C5304">
        <v>185</v>
      </c>
      <c r="D5304">
        <v>8</v>
      </c>
      <c r="E5304">
        <v>609.29999999999973</v>
      </c>
    </row>
    <row r="5305" spans="2:5" x14ac:dyDescent="0.3">
      <c r="B5305">
        <v>17708</v>
      </c>
      <c r="C5305">
        <v>187</v>
      </c>
      <c r="D5305">
        <v>4</v>
      </c>
      <c r="E5305">
        <v>887.93000000000029</v>
      </c>
    </row>
    <row r="5306" spans="2:5" x14ac:dyDescent="0.3">
      <c r="B5306">
        <v>17709</v>
      </c>
      <c r="C5306">
        <v>169</v>
      </c>
      <c r="D5306">
        <v>5</v>
      </c>
      <c r="E5306">
        <v>671.0100000000009</v>
      </c>
    </row>
    <row r="5307" spans="2:5" x14ac:dyDescent="0.3">
      <c r="B5307">
        <v>17710</v>
      </c>
      <c r="C5307">
        <v>423</v>
      </c>
      <c r="D5307">
        <v>1</v>
      </c>
      <c r="E5307">
        <v>293.50000000000006</v>
      </c>
    </row>
    <row r="5308" spans="2:5" x14ac:dyDescent="0.3">
      <c r="B5308">
        <v>17711</v>
      </c>
      <c r="C5308">
        <v>10</v>
      </c>
      <c r="D5308">
        <v>2</v>
      </c>
      <c r="E5308">
        <v>385.10000000000014</v>
      </c>
    </row>
    <row r="5309" spans="2:5" x14ac:dyDescent="0.3">
      <c r="B5309">
        <v>17712</v>
      </c>
      <c r="C5309">
        <v>44</v>
      </c>
      <c r="D5309">
        <v>1</v>
      </c>
      <c r="E5309">
        <v>522.91</v>
      </c>
    </row>
    <row r="5310" spans="2:5" x14ac:dyDescent="0.3">
      <c r="B5310">
        <v>17713</v>
      </c>
      <c r="C5310">
        <v>382</v>
      </c>
      <c r="D5310">
        <v>4</v>
      </c>
      <c r="E5310">
        <v>1198.0899999999979</v>
      </c>
    </row>
    <row r="5311" spans="2:5" x14ac:dyDescent="0.3">
      <c r="B5311">
        <v>17714</v>
      </c>
      <c r="C5311">
        <v>320</v>
      </c>
      <c r="D5311">
        <v>5</v>
      </c>
      <c r="E5311">
        <v>1410.1799999999969</v>
      </c>
    </row>
    <row r="5312" spans="2:5" x14ac:dyDescent="0.3">
      <c r="B5312">
        <v>17715</v>
      </c>
      <c r="C5312">
        <v>200</v>
      </c>
      <c r="D5312">
        <v>2</v>
      </c>
      <c r="E5312">
        <v>489.59999999999997</v>
      </c>
    </row>
    <row r="5313" spans="2:5" x14ac:dyDescent="0.3">
      <c r="B5313">
        <v>17716</v>
      </c>
      <c r="C5313">
        <v>22</v>
      </c>
      <c r="D5313">
        <v>24</v>
      </c>
      <c r="E5313">
        <v>15956.97000000001</v>
      </c>
    </row>
    <row r="5314" spans="2:5" x14ac:dyDescent="0.3">
      <c r="B5314">
        <v>17717</v>
      </c>
      <c r="C5314">
        <v>421</v>
      </c>
      <c r="D5314">
        <v>1</v>
      </c>
      <c r="E5314">
        <v>376.92</v>
      </c>
    </row>
    <row r="5315" spans="2:5" x14ac:dyDescent="0.3">
      <c r="B5315">
        <v>17718</v>
      </c>
      <c r="C5315">
        <v>232</v>
      </c>
      <c r="D5315">
        <v>2</v>
      </c>
      <c r="E5315">
        <v>439.18000000000012</v>
      </c>
    </row>
    <row r="5316" spans="2:5" x14ac:dyDescent="0.3">
      <c r="B5316">
        <v>17719</v>
      </c>
      <c r="C5316">
        <v>37</v>
      </c>
      <c r="D5316">
        <v>15</v>
      </c>
      <c r="E5316">
        <v>5396.0400000000209</v>
      </c>
    </row>
    <row r="5317" spans="2:5" x14ac:dyDescent="0.3">
      <c r="B5317">
        <v>17720</v>
      </c>
      <c r="C5317">
        <v>26</v>
      </c>
      <c r="D5317">
        <v>10</v>
      </c>
      <c r="E5317">
        <v>2768.9099999999935</v>
      </c>
    </row>
    <row r="5318" spans="2:5" x14ac:dyDescent="0.3">
      <c r="B5318">
        <v>17721</v>
      </c>
      <c r="C5318">
        <v>659</v>
      </c>
      <c r="D5318">
        <v>1</v>
      </c>
      <c r="E5318">
        <v>307.21000000000004</v>
      </c>
    </row>
    <row r="5319" spans="2:5" x14ac:dyDescent="0.3">
      <c r="B5319">
        <v>17722</v>
      </c>
      <c r="C5319">
        <v>96</v>
      </c>
      <c r="D5319">
        <v>5</v>
      </c>
      <c r="E5319">
        <v>4430.3599999999878</v>
      </c>
    </row>
    <row r="5320" spans="2:5" x14ac:dyDescent="0.3">
      <c r="B5320">
        <v>17723</v>
      </c>
      <c r="C5320">
        <v>127</v>
      </c>
      <c r="D5320">
        <v>7</v>
      </c>
      <c r="E5320">
        <v>3378.400000000001</v>
      </c>
    </row>
    <row r="5321" spans="2:5" x14ac:dyDescent="0.3">
      <c r="B5321">
        <v>17724</v>
      </c>
      <c r="C5321">
        <v>71</v>
      </c>
      <c r="D5321">
        <v>3</v>
      </c>
      <c r="E5321">
        <v>1032.9999999999998</v>
      </c>
    </row>
    <row r="5322" spans="2:5" x14ac:dyDescent="0.3">
      <c r="B5322">
        <v>17725</v>
      </c>
      <c r="C5322">
        <v>16</v>
      </c>
      <c r="D5322">
        <v>11</v>
      </c>
      <c r="E5322">
        <v>3439.0799999999958</v>
      </c>
    </row>
    <row r="5323" spans="2:5" x14ac:dyDescent="0.3">
      <c r="B5323">
        <v>17726</v>
      </c>
      <c r="C5323">
        <v>395</v>
      </c>
      <c r="D5323">
        <v>7</v>
      </c>
      <c r="E5323">
        <v>1092.059999999999</v>
      </c>
    </row>
    <row r="5324" spans="2:5" x14ac:dyDescent="0.3">
      <c r="B5324">
        <v>17727</v>
      </c>
      <c r="C5324">
        <v>15</v>
      </c>
      <c r="D5324">
        <v>1</v>
      </c>
      <c r="E5324">
        <v>1060.25</v>
      </c>
    </row>
    <row r="5325" spans="2:5" x14ac:dyDescent="0.3">
      <c r="B5325">
        <v>17728</v>
      </c>
      <c r="C5325">
        <v>3</v>
      </c>
      <c r="D5325">
        <v>5</v>
      </c>
      <c r="E5325">
        <v>4238.7600000000084</v>
      </c>
    </row>
    <row r="5326" spans="2:5" x14ac:dyDescent="0.3">
      <c r="B5326">
        <v>17729</v>
      </c>
      <c r="C5326">
        <v>596</v>
      </c>
      <c r="D5326">
        <v>1</v>
      </c>
      <c r="E5326">
        <v>438.64999999999981</v>
      </c>
    </row>
    <row r="5327" spans="2:5" x14ac:dyDescent="0.3">
      <c r="B5327">
        <v>17730</v>
      </c>
      <c r="C5327">
        <v>3</v>
      </c>
      <c r="D5327">
        <v>20</v>
      </c>
      <c r="E5327">
        <v>7773.800000000002</v>
      </c>
    </row>
    <row r="5328" spans="2:5" x14ac:dyDescent="0.3">
      <c r="B5328">
        <v>17731</v>
      </c>
      <c r="C5328">
        <v>79</v>
      </c>
      <c r="D5328">
        <v>6</v>
      </c>
      <c r="E5328">
        <v>1708.9899999999991</v>
      </c>
    </row>
    <row r="5329" spans="2:5" x14ac:dyDescent="0.3">
      <c r="B5329">
        <v>17732</v>
      </c>
      <c r="C5329">
        <v>372</v>
      </c>
      <c r="D5329">
        <v>8</v>
      </c>
      <c r="E5329">
        <v>2470.3899999999971</v>
      </c>
    </row>
    <row r="5330" spans="2:5" x14ac:dyDescent="0.3">
      <c r="B5330">
        <v>17733</v>
      </c>
      <c r="C5330">
        <v>38</v>
      </c>
      <c r="D5330">
        <v>2</v>
      </c>
      <c r="E5330">
        <v>692.18999999999983</v>
      </c>
    </row>
    <row r="5331" spans="2:5" x14ac:dyDescent="0.3">
      <c r="B5331">
        <v>17734</v>
      </c>
      <c r="C5331">
        <v>53</v>
      </c>
      <c r="D5331">
        <v>6</v>
      </c>
      <c r="E5331">
        <v>1442.3200000000033</v>
      </c>
    </row>
    <row r="5332" spans="2:5" x14ac:dyDescent="0.3">
      <c r="B5332">
        <v>17735</v>
      </c>
      <c r="C5332">
        <v>2</v>
      </c>
      <c r="D5332">
        <v>26</v>
      </c>
      <c r="E5332">
        <v>17244.9299999998</v>
      </c>
    </row>
    <row r="5333" spans="2:5" x14ac:dyDescent="0.3">
      <c r="B5333">
        <v>17736</v>
      </c>
      <c r="C5333">
        <v>9</v>
      </c>
      <c r="D5333">
        <v>3</v>
      </c>
      <c r="E5333">
        <v>377.43999999999994</v>
      </c>
    </row>
    <row r="5334" spans="2:5" x14ac:dyDescent="0.3">
      <c r="B5334">
        <v>17737</v>
      </c>
      <c r="C5334">
        <v>9</v>
      </c>
      <c r="D5334">
        <v>2</v>
      </c>
      <c r="E5334">
        <v>168.24</v>
      </c>
    </row>
    <row r="5335" spans="2:5" x14ac:dyDescent="0.3">
      <c r="B5335">
        <v>17738</v>
      </c>
      <c r="C5335">
        <v>19</v>
      </c>
      <c r="D5335">
        <v>13</v>
      </c>
      <c r="E5335">
        <v>4183.5600000000231</v>
      </c>
    </row>
    <row r="5336" spans="2:5" x14ac:dyDescent="0.3">
      <c r="B5336">
        <v>17739</v>
      </c>
      <c r="C5336">
        <v>11</v>
      </c>
      <c r="D5336">
        <v>18</v>
      </c>
      <c r="E5336">
        <v>7730.5899999999983</v>
      </c>
    </row>
    <row r="5337" spans="2:5" x14ac:dyDescent="0.3">
      <c r="B5337">
        <v>17740</v>
      </c>
      <c r="C5337">
        <v>389</v>
      </c>
      <c r="D5337">
        <v>6</v>
      </c>
      <c r="E5337">
        <v>426.90000000000003</v>
      </c>
    </row>
    <row r="5338" spans="2:5" x14ac:dyDescent="0.3">
      <c r="B5338">
        <v>17741</v>
      </c>
      <c r="C5338">
        <v>406</v>
      </c>
      <c r="D5338">
        <v>2</v>
      </c>
      <c r="E5338">
        <v>101.10000000000001</v>
      </c>
    </row>
    <row r="5339" spans="2:5" x14ac:dyDescent="0.3">
      <c r="B5339">
        <v>17742</v>
      </c>
      <c r="C5339">
        <v>113</v>
      </c>
      <c r="D5339">
        <v>11</v>
      </c>
      <c r="E5339">
        <v>2098.4800000000005</v>
      </c>
    </row>
    <row r="5340" spans="2:5" x14ac:dyDescent="0.3">
      <c r="B5340">
        <v>17743</v>
      </c>
      <c r="C5340">
        <v>448</v>
      </c>
      <c r="D5340">
        <v>1</v>
      </c>
      <c r="E5340">
        <v>229.19999999999996</v>
      </c>
    </row>
    <row r="5341" spans="2:5" x14ac:dyDescent="0.3">
      <c r="B5341">
        <v>17744</v>
      </c>
      <c r="C5341">
        <v>3</v>
      </c>
      <c r="D5341">
        <v>7</v>
      </c>
      <c r="E5341">
        <v>2649.1399999999994</v>
      </c>
    </row>
    <row r="5342" spans="2:5" x14ac:dyDescent="0.3">
      <c r="B5342">
        <v>17745</v>
      </c>
      <c r="C5342">
        <v>477</v>
      </c>
      <c r="D5342">
        <v>2</v>
      </c>
      <c r="E5342">
        <v>600.34</v>
      </c>
    </row>
    <row r="5343" spans="2:5" x14ac:dyDescent="0.3">
      <c r="B5343">
        <v>17746</v>
      </c>
      <c r="C5343">
        <v>240</v>
      </c>
      <c r="D5343">
        <v>4</v>
      </c>
      <c r="E5343">
        <v>904.18000000000018</v>
      </c>
    </row>
    <row r="5344" spans="2:5" x14ac:dyDescent="0.3">
      <c r="B5344">
        <v>17747</v>
      </c>
      <c r="C5344">
        <v>112</v>
      </c>
      <c r="D5344">
        <v>1</v>
      </c>
      <c r="E5344">
        <v>71.400000000000006</v>
      </c>
    </row>
    <row r="5345" spans="2:5" x14ac:dyDescent="0.3">
      <c r="B5345">
        <v>17748</v>
      </c>
      <c r="C5345">
        <v>527</v>
      </c>
      <c r="D5345">
        <v>1</v>
      </c>
      <c r="E5345">
        <v>358.14999999999992</v>
      </c>
    </row>
    <row r="5346" spans="2:5" x14ac:dyDescent="0.3">
      <c r="B5346">
        <v>17749</v>
      </c>
      <c r="C5346">
        <v>178</v>
      </c>
      <c r="D5346">
        <v>3</v>
      </c>
      <c r="E5346">
        <v>1026.18</v>
      </c>
    </row>
    <row r="5347" spans="2:5" x14ac:dyDescent="0.3">
      <c r="B5347">
        <v>17750</v>
      </c>
      <c r="C5347">
        <v>5</v>
      </c>
      <c r="D5347">
        <v>9</v>
      </c>
      <c r="E5347">
        <v>1797.5700000000058</v>
      </c>
    </row>
    <row r="5348" spans="2:5" x14ac:dyDescent="0.3">
      <c r="B5348">
        <v>17751</v>
      </c>
      <c r="C5348">
        <v>421</v>
      </c>
      <c r="D5348">
        <v>1</v>
      </c>
      <c r="E5348">
        <v>157.86000000000001</v>
      </c>
    </row>
    <row r="5349" spans="2:5" x14ac:dyDescent="0.3">
      <c r="B5349">
        <v>17752</v>
      </c>
      <c r="C5349">
        <v>359</v>
      </c>
      <c r="D5349">
        <v>1</v>
      </c>
      <c r="E5349">
        <v>80.64</v>
      </c>
    </row>
    <row r="5350" spans="2:5" x14ac:dyDescent="0.3">
      <c r="B5350">
        <v>17753</v>
      </c>
      <c r="C5350">
        <v>464</v>
      </c>
      <c r="D5350">
        <v>4</v>
      </c>
      <c r="E5350">
        <v>390.56000000000034</v>
      </c>
    </row>
    <row r="5351" spans="2:5" x14ac:dyDescent="0.3">
      <c r="B5351">
        <v>17754</v>
      </c>
      <c r="C5351">
        <v>0</v>
      </c>
      <c r="D5351">
        <v>13</v>
      </c>
      <c r="E5351">
        <v>4577.5300000000207</v>
      </c>
    </row>
    <row r="5352" spans="2:5" x14ac:dyDescent="0.3">
      <c r="B5352">
        <v>17756</v>
      </c>
      <c r="C5352">
        <v>375</v>
      </c>
      <c r="D5352">
        <v>3</v>
      </c>
      <c r="E5352">
        <v>733.69999999999902</v>
      </c>
    </row>
    <row r="5353" spans="2:5" x14ac:dyDescent="0.3">
      <c r="B5353">
        <v>17757</v>
      </c>
      <c r="C5353">
        <v>1</v>
      </c>
      <c r="D5353">
        <v>56</v>
      </c>
      <c r="E5353">
        <v>9422.4499999998498</v>
      </c>
    </row>
    <row r="5354" spans="2:5" x14ac:dyDescent="0.3">
      <c r="B5354">
        <v>17758</v>
      </c>
      <c r="C5354">
        <v>19</v>
      </c>
      <c r="D5354">
        <v>12</v>
      </c>
      <c r="E5354">
        <v>5012.5299999999679</v>
      </c>
    </row>
    <row r="5355" spans="2:5" x14ac:dyDescent="0.3">
      <c r="B5355">
        <v>17759</v>
      </c>
      <c r="C5355">
        <v>17</v>
      </c>
      <c r="D5355">
        <v>5</v>
      </c>
      <c r="E5355">
        <v>1276.9100000000026</v>
      </c>
    </row>
    <row r="5356" spans="2:5" x14ac:dyDescent="0.3">
      <c r="B5356">
        <v>17760</v>
      </c>
      <c r="C5356">
        <v>21</v>
      </c>
      <c r="D5356">
        <v>6</v>
      </c>
      <c r="E5356">
        <v>918.92999999999972</v>
      </c>
    </row>
    <row r="5357" spans="2:5" x14ac:dyDescent="0.3">
      <c r="B5357">
        <v>17761</v>
      </c>
      <c r="C5357">
        <v>32</v>
      </c>
      <c r="D5357">
        <v>1</v>
      </c>
      <c r="E5357">
        <v>712.7800000000002</v>
      </c>
    </row>
    <row r="5358" spans="2:5" x14ac:dyDescent="0.3">
      <c r="B5358">
        <v>17762</v>
      </c>
      <c r="C5358">
        <v>456</v>
      </c>
      <c r="D5358">
        <v>1</v>
      </c>
      <c r="E5358">
        <v>129.75</v>
      </c>
    </row>
    <row r="5359" spans="2:5" x14ac:dyDescent="0.3">
      <c r="B5359">
        <v>17763</v>
      </c>
      <c r="C5359">
        <v>263</v>
      </c>
      <c r="D5359">
        <v>4</v>
      </c>
      <c r="E5359">
        <v>86.15</v>
      </c>
    </row>
    <row r="5360" spans="2:5" x14ac:dyDescent="0.3">
      <c r="B5360">
        <v>17764</v>
      </c>
      <c r="C5360">
        <v>50</v>
      </c>
      <c r="D5360">
        <v>5</v>
      </c>
      <c r="E5360">
        <v>1623.6400000000067</v>
      </c>
    </row>
    <row r="5361" spans="2:5" x14ac:dyDescent="0.3">
      <c r="B5361">
        <v>17765</v>
      </c>
      <c r="C5361">
        <v>158</v>
      </c>
      <c r="D5361">
        <v>4</v>
      </c>
      <c r="E5361">
        <v>530.80000000000041</v>
      </c>
    </row>
    <row r="5362" spans="2:5" x14ac:dyDescent="0.3">
      <c r="B5362">
        <v>17766</v>
      </c>
      <c r="C5362">
        <v>381</v>
      </c>
      <c r="D5362">
        <v>2</v>
      </c>
      <c r="E5362">
        <v>299.6099999999999</v>
      </c>
    </row>
    <row r="5363" spans="2:5" x14ac:dyDescent="0.3">
      <c r="B5363">
        <v>17767</v>
      </c>
      <c r="C5363">
        <v>15</v>
      </c>
      <c r="D5363">
        <v>2</v>
      </c>
      <c r="E5363">
        <v>413.04999999999967</v>
      </c>
    </row>
    <row r="5364" spans="2:5" x14ac:dyDescent="0.3">
      <c r="B5364">
        <v>17768</v>
      </c>
      <c r="C5364">
        <v>8</v>
      </c>
      <c r="D5364">
        <v>7</v>
      </c>
      <c r="E5364">
        <v>3509.5100000000061</v>
      </c>
    </row>
    <row r="5365" spans="2:5" x14ac:dyDescent="0.3">
      <c r="B5365">
        <v>17769</v>
      </c>
      <c r="C5365">
        <v>12</v>
      </c>
      <c r="D5365">
        <v>17</v>
      </c>
      <c r="E5365">
        <v>7103.0800000000663</v>
      </c>
    </row>
    <row r="5366" spans="2:5" x14ac:dyDescent="0.3">
      <c r="B5366">
        <v>17770</v>
      </c>
      <c r="C5366">
        <v>198</v>
      </c>
      <c r="D5366">
        <v>5</v>
      </c>
      <c r="E5366">
        <v>1143.2699999999995</v>
      </c>
    </row>
    <row r="5367" spans="2:5" x14ac:dyDescent="0.3">
      <c r="B5367">
        <v>17771</v>
      </c>
      <c r="C5367">
        <v>56</v>
      </c>
      <c r="D5367">
        <v>4</v>
      </c>
      <c r="E5367">
        <v>387.40999999999991</v>
      </c>
    </row>
    <row r="5368" spans="2:5" x14ac:dyDescent="0.3">
      <c r="B5368">
        <v>17772</v>
      </c>
      <c r="C5368">
        <v>10</v>
      </c>
      <c r="D5368">
        <v>3</v>
      </c>
      <c r="E5368">
        <v>384.76999999999958</v>
      </c>
    </row>
    <row r="5369" spans="2:5" x14ac:dyDescent="0.3">
      <c r="B5369">
        <v>17773</v>
      </c>
      <c r="C5369">
        <v>514</v>
      </c>
      <c r="D5369">
        <v>2</v>
      </c>
      <c r="E5369">
        <v>585.27000000000032</v>
      </c>
    </row>
    <row r="5370" spans="2:5" x14ac:dyDescent="0.3">
      <c r="B5370">
        <v>17774</v>
      </c>
      <c r="C5370">
        <v>96</v>
      </c>
      <c r="D5370">
        <v>9</v>
      </c>
      <c r="E5370">
        <v>3328.0500000000252</v>
      </c>
    </row>
    <row r="5371" spans="2:5" x14ac:dyDescent="0.3">
      <c r="B5371">
        <v>17775</v>
      </c>
      <c r="C5371">
        <v>254</v>
      </c>
      <c r="D5371">
        <v>1</v>
      </c>
      <c r="E5371">
        <v>56.4</v>
      </c>
    </row>
    <row r="5372" spans="2:5" x14ac:dyDescent="0.3">
      <c r="B5372">
        <v>17776</v>
      </c>
      <c r="C5372">
        <v>386</v>
      </c>
      <c r="D5372">
        <v>2</v>
      </c>
      <c r="E5372">
        <v>338.56000000000029</v>
      </c>
    </row>
    <row r="5373" spans="2:5" x14ac:dyDescent="0.3">
      <c r="B5373">
        <v>17777</v>
      </c>
      <c r="C5373">
        <v>24</v>
      </c>
      <c r="D5373">
        <v>3</v>
      </c>
      <c r="E5373">
        <v>665.86000000000047</v>
      </c>
    </row>
    <row r="5374" spans="2:5" x14ac:dyDescent="0.3">
      <c r="B5374">
        <v>17778</v>
      </c>
      <c r="C5374">
        <v>661</v>
      </c>
      <c r="D5374">
        <v>1</v>
      </c>
      <c r="E5374">
        <v>197.70000000000002</v>
      </c>
    </row>
    <row r="5375" spans="2:5" x14ac:dyDescent="0.3">
      <c r="B5375">
        <v>17779</v>
      </c>
      <c r="C5375">
        <v>21</v>
      </c>
      <c r="D5375">
        <v>3</v>
      </c>
      <c r="E5375">
        <v>658.56999999999982</v>
      </c>
    </row>
    <row r="5376" spans="2:5" x14ac:dyDescent="0.3">
      <c r="B5376">
        <v>17780</v>
      </c>
      <c r="C5376">
        <v>667</v>
      </c>
      <c r="D5376">
        <v>3</v>
      </c>
      <c r="E5376">
        <v>352.90999999999985</v>
      </c>
    </row>
    <row r="5377" spans="2:5" x14ac:dyDescent="0.3">
      <c r="B5377">
        <v>17781</v>
      </c>
      <c r="C5377">
        <v>159</v>
      </c>
      <c r="D5377">
        <v>2</v>
      </c>
      <c r="E5377">
        <v>188.02</v>
      </c>
    </row>
    <row r="5378" spans="2:5" x14ac:dyDescent="0.3">
      <c r="B5378">
        <v>17782</v>
      </c>
      <c r="C5378">
        <v>382</v>
      </c>
      <c r="D5378">
        <v>2</v>
      </c>
      <c r="E5378">
        <v>679.02000000000032</v>
      </c>
    </row>
    <row r="5379" spans="2:5" x14ac:dyDescent="0.3">
      <c r="B5379">
        <v>17783</v>
      </c>
      <c r="C5379">
        <v>72</v>
      </c>
      <c r="D5379">
        <v>3</v>
      </c>
      <c r="E5379">
        <v>379.91000000000008</v>
      </c>
    </row>
    <row r="5380" spans="2:5" x14ac:dyDescent="0.3">
      <c r="B5380">
        <v>17784</v>
      </c>
      <c r="C5380">
        <v>550</v>
      </c>
      <c r="D5380">
        <v>1</v>
      </c>
      <c r="E5380">
        <v>112.86000000000007</v>
      </c>
    </row>
    <row r="5381" spans="2:5" x14ac:dyDescent="0.3">
      <c r="B5381">
        <v>17785</v>
      </c>
      <c r="C5381">
        <v>53</v>
      </c>
      <c r="D5381">
        <v>3</v>
      </c>
      <c r="E5381">
        <v>403.37999999999994</v>
      </c>
    </row>
    <row r="5382" spans="2:5" x14ac:dyDescent="0.3">
      <c r="B5382">
        <v>17786</v>
      </c>
      <c r="C5382">
        <v>85</v>
      </c>
      <c r="D5382">
        <v>2</v>
      </c>
      <c r="E5382">
        <v>278.74000000000018</v>
      </c>
    </row>
    <row r="5383" spans="2:5" x14ac:dyDescent="0.3">
      <c r="B5383">
        <v>17787</v>
      </c>
      <c r="C5383">
        <v>152</v>
      </c>
      <c r="D5383">
        <v>4</v>
      </c>
      <c r="E5383">
        <v>2601.4699999999898</v>
      </c>
    </row>
    <row r="5384" spans="2:5" x14ac:dyDescent="0.3">
      <c r="B5384">
        <v>17788</v>
      </c>
      <c r="C5384">
        <v>73</v>
      </c>
      <c r="D5384">
        <v>2</v>
      </c>
      <c r="E5384">
        <v>1117.9000000000001</v>
      </c>
    </row>
    <row r="5385" spans="2:5" x14ac:dyDescent="0.3">
      <c r="B5385">
        <v>17789</v>
      </c>
      <c r="C5385">
        <v>281</v>
      </c>
      <c r="D5385">
        <v>2</v>
      </c>
      <c r="E5385">
        <v>397.14999999999969</v>
      </c>
    </row>
    <row r="5386" spans="2:5" x14ac:dyDescent="0.3">
      <c r="B5386">
        <v>17790</v>
      </c>
      <c r="C5386">
        <v>26</v>
      </c>
      <c r="D5386">
        <v>20</v>
      </c>
      <c r="E5386">
        <v>2783.6099999999883</v>
      </c>
    </row>
    <row r="5387" spans="2:5" x14ac:dyDescent="0.3">
      <c r="B5387">
        <v>17791</v>
      </c>
      <c r="C5387">
        <v>29</v>
      </c>
      <c r="D5387">
        <v>1</v>
      </c>
      <c r="E5387">
        <v>106.1</v>
      </c>
    </row>
    <row r="5388" spans="2:5" x14ac:dyDescent="0.3">
      <c r="B5388">
        <v>17792</v>
      </c>
      <c r="C5388">
        <v>467</v>
      </c>
      <c r="D5388">
        <v>2</v>
      </c>
      <c r="E5388">
        <v>370.04999999999967</v>
      </c>
    </row>
    <row r="5389" spans="2:5" x14ac:dyDescent="0.3">
      <c r="B5389">
        <v>17793</v>
      </c>
      <c r="C5389">
        <v>25</v>
      </c>
      <c r="D5389">
        <v>1</v>
      </c>
      <c r="E5389">
        <v>323.04000000000042</v>
      </c>
    </row>
    <row r="5390" spans="2:5" x14ac:dyDescent="0.3">
      <c r="B5390">
        <v>17794</v>
      </c>
      <c r="C5390">
        <v>686</v>
      </c>
      <c r="D5390">
        <v>2</v>
      </c>
      <c r="E5390">
        <v>147.29999999999998</v>
      </c>
    </row>
    <row r="5391" spans="2:5" x14ac:dyDescent="0.3">
      <c r="B5391">
        <v>17795</v>
      </c>
      <c r="C5391">
        <v>179</v>
      </c>
      <c r="D5391">
        <v>2</v>
      </c>
      <c r="E5391">
        <v>350.38999999999976</v>
      </c>
    </row>
    <row r="5392" spans="2:5" x14ac:dyDescent="0.3">
      <c r="B5392">
        <v>17796</v>
      </c>
      <c r="C5392">
        <v>40</v>
      </c>
      <c r="D5392">
        <v>7</v>
      </c>
      <c r="E5392">
        <v>1361.9899999999952</v>
      </c>
    </row>
    <row r="5393" spans="2:5" x14ac:dyDescent="0.3">
      <c r="B5393">
        <v>17797</v>
      </c>
      <c r="C5393">
        <v>22</v>
      </c>
      <c r="D5393">
        <v>8</v>
      </c>
      <c r="E5393">
        <v>1985.8699999999958</v>
      </c>
    </row>
    <row r="5394" spans="2:5" x14ac:dyDescent="0.3">
      <c r="B5394">
        <v>17798</v>
      </c>
      <c r="C5394">
        <v>581</v>
      </c>
      <c r="D5394">
        <v>1</v>
      </c>
      <c r="E5394">
        <v>183.09000000000012</v>
      </c>
    </row>
    <row r="5395" spans="2:5" x14ac:dyDescent="0.3">
      <c r="B5395">
        <v>17799</v>
      </c>
      <c r="C5395">
        <v>22</v>
      </c>
      <c r="D5395">
        <v>20</v>
      </c>
      <c r="E5395">
        <v>6341.8899999999767</v>
      </c>
    </row>
    <row r="5396" spans="2:5" x14ac:dyDescent="0.3">
      <c r="B5396">
        <v>17800</v>
      </c>
      <c r="C5396">
        <v>37</v>
      </c>
      <c r="D5396">
        <v>9</v>
      </c>
      <c r="E5396">
        <v>1199.0099999999984</v>
      </c>
    </row>
    <row r="5397" spans="2:5" x14ac:dyDescent="0.3">
      <c r="B5397">
        <v>17801</v>
      </c>
      <c r="C5397">
        <v>451</v>
      </c>
      <c r="D5397">
        <v>3</v>
      </c>
      <c r="E5397">
        <v>798.33000000000141</v>
      </c>
    </row>
    <row r="5398" spans="2:5" x14ac:dyDescent="0.3">
      <c r="B5398">
        <v>17802</v>
      </c>
      <c r="C5398">
        <v>82</v>
      </c>
      <c r="D5398">
        <v>10</v>
      </c>
      <c r="E5398">
        <v>5053.1199999999772</v>
      </c>
    </row>
    <row r="5399" spans="2:5" x14ac:dyDescent="0.3">
      <c r="B5399">
        <v>17803</v>
      </c>
      <c r="C5399">
        <v>392</v>
      </c>
      <c r="D5399">
        <v>1</v>
      </c>
      <c r="E5399">
        <v>184.65999999999997</v>
      </c>
    </row>
    <row r="5400" spans="2:5" x14ac:dyDescent="0.3">
      <c r="B5400">
        <v>17804</v>
      </c>
      <c r="C5400">
        <v>376</v>
      </c>
      <c r="D5400">
        <v>3</v>
      </c>
      <c r="E5400">
        <v>385.2299999999999</v>
      </c>
    </row>
    <row r="5401" spans="2:5" x14ac:dyDescent="0.3">
      <c r="B5401">
        <v>17805</v>
      </c>
      <c r="C5401">
        <v>73</v>
      </c>
      <c r="D5401">
        <v>2</v>
      </c>
      <c r="E5401">
        <v>927.03</v>
      </c>
    </row>
    <row r="5402" spans="2:5" x14ac:dyDescent="0.3">
      <c r="B5402">
        <v>17806</v>
      </c>
      <c r="C5402">
        <v>11</v>
      </c>
      <c r="D5402">
        <v>1</v>
      </c>
      <c r="E5402">
        <v>546.04000000000053</v>
      </c>
    </row>
    <row r="5403" spans="2:5" x14ac:dyDescent="0.3">
      <c r="B5403">
        <v>17807</v>
      </c>
      <c r="C5403">
        <v>395</v>
      </c>
      <c r="D5403">
        <v>3</v>
      </c>
      <c r="E5403">
        <v>437.87000000000018</v>
      </c>
    </row>
    <row r="5404" spans="2:5" x14ac:dyDescent="0.3">
      <c r="B5404">
        <v>17808</v>
      </c>
      <c r="C5404">
        <v>548</v>
      </c>
      <c r="D5404">
        <v>4</v>
      </c>
      <c r="E5404">
        <v>262.64000000000027</v>
      </c>
    </row>
    <row r="5405" spans="2:5" x14ac:dyDescent="0.3">
      <c r="B5405">
        <v>17809</v>
      </c>
      <c r="C5405">
        <v>16</v>
      </c>
      <c r="D5405">
        <v>20</v>
      </c>
      <c r="E5405">
        <v>11337.38999999999</v>
      </c>
    </row>
    <row r="5406" spans="2:5" x14ac:dyDescent="0.3">
      <c r="B5406">
        <v>17810</v>
      </c>
      <c r="C5406">
        <v>668</v>
      </c>
      <c r="D5406">
        <v>2</v>
      </c>
      <c r="E5406">
        <v>374.81</v>
      </c>
    </row>
    <row r="5407" spans="2:5" x14ac:dyDescent="0.3">
      <c r="B5407">
        <v>17811</v>
      </c>
      <c r="C5407">
        <v>4</v>
      </c>
      <c r="D5407">
        <v>47</v>
      </c>
      <c r="E5407">
        <v>9609.8000000000993</v>
      </c>
    </row>
    <row r="5408" spans="2:5" x14ac:dyDescent="0.3">
      <c r="B5408">
        <v>17812</v>
      </c>
      <c r="C5408">
        <v>12</v>
      </c>
      <c r="D5408">
        <v>7</v>
      </c>
      <c r="E5408">
        <v>1165.8899999999931</v>
      </c>
    </row>
    <row r="5409" spans="2:5" x14ac:dyDescent="0.3">
      <c r="B5409">
        <v>17813</v>
      </c>
      <c r="C5409">
        <v>14</v>
      </c>
      <c r="D5409">
        <v>5</v>
      </c>
      <c r="E5409">
        <v>1770.8800000000044</v>
      </c>
    </row>
    <row r="5410" spans="2:5" x14ac:dyDescent="0.3">
      <c r="B5410">
        <v>17814</v>
      </c>
      <c r="C5410">
        <v>375</v>
      </c>
      <c r="D5410">
        <v>2</v>
      </c>
      <c r="E5410">
        <v>1617.3200000000049</v>
      </c>
    </row>
    <row r="5411" spans="2:5" x14ac:dyDescent="0.3">
      <c r="B5411">
        <v>17815</v>
      </c>
      <c r="C5411">
        <v>393</v>
      </c>
      <c r="D5411">
        <v>1</v>
      </c>
      <c r="E5411">
        <v>591.96</v>
      </c>
    </row>
    <row r="5412" spans="2:5" x14ac:dyDescent="0.3">
      <c r="B5412">
        <v>17816</v>
      </c>
      <c r="C5412">
        <v>36</v>
      </c>
      <c r="D5412">
        <v>6</v>
      </c>
      <c r="E5412">
        <v>112.31999999999995</v>
      </c>
    </row>
    <row r="5413" spans="2:5" x14ac:dyDescent="0.3">
      <c r="B5413">
        <v>17817</v>
      </c>
      <c r="C5413">
        <v>4</v>
      </c>
      <c r="D5413">
        <v>6</v>
      </c>
      <c r="E5413">
        <v>807.85000000000184</v>
      </c>
    </row>
    <row r="5414" spans="2:5" x14ac:dyDescent="0.3">
      <c r="B5414">
        <v>17818</v>
      </c>
      <c r="C5414">
        <v>737</v>
      </c>
      <c r="D5414">
        <v>1</v>
      </c>
      <c r="E5414">
        <v>130.18000000000006</v>
      </c>
    </row>
    <row r="5415" spans="2:5" x14ac:dyDescent="0.3">
      <c r="B5415">
        <v>17819</v>
      </c>
      <c r="C5415">
        <v>71</v>
      </c>
      <c r="D5415">
        <v>12</v>
      </c>
      <c r="E5415">
        <v>6612.5200000000095</v>
      </c>
    </row>
    <row r="5416" spans="2:5" x14ac:dyDescent="0.3">
      <c r="B5416">
        <v>17820</v>
      </c>
      <c r="C5416">
        <v>374</v>
      </c>
      <c r="D5416">
        <v>1</v>
      </c>
      <c r="E5416">
        <v>183.56000000000017</v>
      </c>
    </row>
    <row r="5417" spans="2:5" x14ac:dyDescent="0.3">
      <c r="B5417">
        <v>17821</v>
      </c>
      <c r="C5417">
        <v>406</v>
      </c>
      <c r="D5417">
        <v>1</v>
      </c>
      <c r="E5417">
        <v>334.62000000000006</v>
      </c>
    </row>
    <row r="5418" spans="2:5" x14ac:dyDescent="0.3">
      <c r="B5418">
        <v>17822</v>
      </c>
      <c r="C5418">
        <v>420</v>
      </c>
      <c r="D5418">
        <v>5</v>
      </c>
      <c r="E5418">
        <v>2188.5</v>
      </c>
    </row>
    <row r="5419" spans="2:5" x14ac:dyDescent="0.3">
      <c r="B5419">
        <v>17823</v>
      </c>
      <c r="C5419">
        <v>421</v>
      </c>
      <c r="D5419">
        <v>2</v>
      </c>
      <c r="E5419">
        <v>494.24999999999994</v>
      </c>
    </row>
    <row r="5420" spans="2:5" x14ac:dyDescent="0.3">
      <c r="B5420">
        <v>17824</v>
      </c>
      <c r="C5420">
        <v>51</v>
      </c>
      <c r="D5420">
        <v>1</v>
      </c>
      <c r="E5420">
        <v>298.40000000000003</v>
      </c>
    </row>
    <row r="5421" spans="2:5" x14ac:dyDescent="0.3">
      <c r="B5421">
        <v>17825</v>
      </c>
      <c r="C5421">
        <v>598</v>
      </c>
      <c r="D5421">
        <v>4</v>
      </c>
      <c r="E5421">
        <v>731.95999999999947</v>
      </c>
    </row>
    <row r="5422" spans="2:5" x14ac:dyDescent="0.3">
      <c r="B5422">
        <v>17826</v>
      </c>
      <c r="C5422">
        <v>374</v>
      </c>
      <c r="D5422">
        <v>1</v>
      </c>
      <c r="E5422">
        <v>134.59000000000012</v>
      </c>
    </row>
    <row r="5423" spans="2:5" x14ac:dyDescent="0.3">
      <c r="B5423">
        <v>17827</v>
      </c>
      <c r="C5423">
        <v>5</v>
      </c>
      <c r="D5423">
        <v>6</v>
      </c>
      <c r="E5423">
        <v>2388.0500000000047</v>
      </c>
    </row>
    <row r="5424" spans="2:5" x14ac:dyDescent="0.3">
      <c r="B5424">
        <v>17828</v>
      </c>
      <c r="C5424">
        <v>22</v>
      </c>
      <c r="D5424">
        <v>4</v>
      </c>
      <c r="E5424">
        <v>1820.0899999999997</v>
      </c>
    </row>
    <row r="5425" spans="2:5" x14ac:dyDescent="0.3">
      <c r="B5425">
        <v>17829</v>
      </c>
      <c r="C5425">
        <v>298</v>
      </c>
      <c r="D5425">
        <v>5</v>
      </c>
      <c r="E5425">
        <v>4756.7399999999916</v>
      </c>
    </row>
    <row r="5426" spans="2:5" x14ac:dyDescent="0.3">
      <c r="B5426">
        <v>17830</v>
      </c>
      <c r="C5426">
        <v>1</v>
      </c>
      <c r="D5426">
        <v>3</v>
      </c>
      <c r="E5426">
        <v>398.7</v>
      </c>
    </row>
    <row r="5427" spans="2:5" x14ac:dyDescent="0.3">
      <c r="B5427">
        <v>17831</v>
      </c>
      <c r="C5427">
        <v>33</v>
      </c>
      <c r="D5427">
        <v>1</v>
      </c>
      <c r="E5427">
        <v>35.400000000000006</v>
      </c>
    </row>
    <row r="5428" spans="2:5" x14ac:dyDescent="0.3">
      <c r="B5428">
        <v>17832</v>
      </c>
      <c r="C5428">
        <v>49</v>
      </c>
      <c r="D5428">
        <v>1</v>
      </c>
      <c r="E5428">
        <v>155.37000000000006</v>
      </c>
    </row>
    <row r="5429" spans="2:5" x14ac:dyDescent="0.3">
      <c r="B5429">
        <v>17833</v>
      </c>
      <c r="C5429">
        <v>723</v>
      </c>
      <c r="D5429">
        <v>1</v>
      </c>
      <c r="E5429">
        <v>342.36000000000007</v>
      </c>
    </row>
    <row r="5430" spans="2:5" x14ac:dyDescent="0.3">
      <c r="B5430">
        <v>17834</v>
      </c>
      <c r="C5430">
        <v>414</v>
      </c>
      <c r="D5430">
        <v>2</v>
      </c>
      <c r="E5430">
        <v>730.4700000000006</v>
      </c>
    </row>
    <row r="5431" spans="2:5" x14ac:dyDescent="0.3">
      <c r="B5431">
        <v>17835</v>
      </c>
      <c r="C5431">
        <v>2</v>
      </c>
      <c r="D5431">
        <v>3</v>
      </c>
      <c r="E5431">
        <v>350.6399999999997</v>
      </c>
    </row>
    <row r="5432" spans="2:5" x14ac:dyDescent="0.3">
      <c r="B5432">
        <v>17836</v>
      </c>
      <c r="C5432">
        <v>47</v>
      </c>
      <c r="D5432">
        <v>1</v>
      </c>
      <c r="E5432">
        <v>110.21000000000002</v>
      </c>
    </row>
    <row r="5433" spans="2:5" x14ac:dyDescent="0.3">
      <c r="B5433">
        <v>17837</v>
      </c>
      <c r="C5433">
        <v>42</v>
      </c>
      <c r="D5433">
        <v>8</v>
      </c>
      <c r="E5433">
        <v>1593.3800000000028</v>
      </c>
    </row>
    <row r="5434" spans="2:5" x14ac:dyDescent="0.3">
      <c r="B5434">
        <v>17838</v>
      </c>
      <c r="C5434">
        <v>26</v>
      </c>
      <c r="D5434">
        <v>13</v>
      </c>
      <c r="E5434">
        <v>6722.8999999999623</v>
      </c>
    </row>
    <row r="5435" spans="2:5" x14ac:dyDescent="0.3">
      <c r="B5435">
        <v>17839</v>
      </c>
      <c r="C5435">
        <v>42</v>
      </c>
      <c r="D5435">
        <v>1</v>
      </c>
      <c r="E5435">
        <v>338.79999999999967</v>
      </c>
    </row>
    <row r="5436" spans="2:5" x14ac:dyDescent="0.3">
      <c r="B5436">
        <v>17840</v>
      </c>
      <c r="C5436">
        <v>443</v>
      </c>
      <c r="D5436">
        <v>1</v>
      </c>
      <c r="E5436">
        <v>185.72000000000003</v>
      </c>
    </row>
    <row r="5437" spans="2:5" x14ac:dyDescent="0.3">
      <c r="B5437">
        <v>17841</v>
      </c>
      <c r="C5437">
        <v>1</v>
      </c>
      <c r="D5437">
        <v>211</v>
      </c>
      <c r="E5437">
        <v>70884.070000013948</v>
      </c>
    </row>
    <row r="5438" spans="2:5" x14ac:dyDescent="0.3">
      <c r="B5438">
        <v>17842</v>
      </c>
      <c r="C5438">
        <v>602</v>
      </c>
      <c r="D5438">
        <v>1</v>
      </c>
      <c r="E5438">
        <v>430.69000000000028</v>
      </c>
    </row>
    <row r="5439" spans="2:5" x14ac:dyDescent="0.3">
      <c r="B5439">
        <v>17843</v>
      </c>
      <c r="C5439">
        <v>303</v>
      </c>
      <c r="D5439">
        <v>2</v>
      </c>
      <c r="E5439">
        <v>326.22999999999968</v>
      </c>
    </row>
    <row r="5440" spans="2:5" x14ac:dyDescent="0.3">
      <c r="B5440">
        <v>17844</v>
      </c>
      <c r="C5440">
        <v>106</v>
      </c>
      <c r="D5440">
        <v>1</v>
      </c>
      <c r="E5440">
        <v>51.56</v>
      </c>
    </row>
    <row r="5441" spans="2:5" x14ac:dyDescent="0.3">
      <c r="B5441">
        <v>17845</v>
      </c>
      <c r="C5441">
        <v>555</v>
      </c>
      <c r="D5441">
        <v>4</v>
      </c>
      <c r="E5441">
        <v>598.18999999999971</v>
      </c>
    </row>
    <row r="5442" spans="2:5" x14ac:dyDescent="0.3">
      <c r="B5442">
        <v>17846</v>
      </c>
      <c r="C5442">
        <v>85</v>
      </c>
      <c r="D5442">
        <v>1</v>
      </c>
      <c r="E5442">
        <v>2033.1</v>
      </c>
    </row>
    <row r="5443" spans="2:5" x14ac:dyDescent="0.3">
      <c r="B5443">
        <v>17847</v>
      </c>
      <c r="C5443">
        <v>515</v>
      </c>
      <c r="D5443">
        <v>2</v>
      </c>
      <c r="E5443">
        <v>129.69000000000003</v>
      </c>
    </row>
    <row r="5444" spans="2:5" x14ac:dyDescent="0.3">
      <c r="B5444">
        <v>17848</v>
      </c>
      <c r="C5444">
        <v>81</v>
      </c>
      <c r="D5444">
        <v>30</v>
      </c>
      <c r="E5444">
        <v>3650.900000000011</v>
      </c>
    </row>
    <row r="5445" spans="2:5" x14ac:dyDescent="0.3">
      <c r="B5445">
        <v>17849</v>
      </c>
      <c r="C5445">
        <v>218</v>
      </c>
      <c r="D5445">
        <v>8</v>
      </c>
      <c r="E5445">
        <v>1063.7600000000002</v>
      </c>
    </row>
    <row r="5446" spans="2:5" x14ac:dyDescent="0.3">
      <c r="B5446">
        <v>17850</v>
      </c>
      <c r="C5446">
        <v>372</v>
      </c>
      <c r="D5446">
        <v>155</v>
      </c>
      <c r="E5446">
        <v>56600.080000002061</v>
      </c>
    </row>
    <row r="5447" spans="2:5" x14ac:dyDescent="0.3">
      <c r="B5447">
        <v>17851</v>
      </c>
      <c r="C5447">
        <v>422</v>
      </c>
      <c r="D5447">
        <v>6</v>
      </c>
      <c r="E5447">
        <v>1563.3400000000051</v>
      </c>
    </row>
    <row r="5448" spans="2:5" x14ac:dyDescent="0.3">
      <c r="B5448">
        <v>17852</v>
      </c>
      <c r="C5448">
        <v>11</v>
      </c>
      <c r="D5448">
        <v>5</v>
      </c>
      <c r="E5448">
        <v>663.21000000000015</v>
      </c>
    </row>
    <row r="5449" spans="2:5" x14ac:dyDescent="0.3">
      <c r="B5449">
        <v>17853</v>
      </c>
      <c r="C5449">
        <v>407</v>
      </c>
      <c r="D5449">
        <v>3</v>
      </c>
      <c r="E5449">
        <v>1608.1900000000014</v>
      </c>
    </row>
    <row r="5450" spans="2:5" x14ac:dyDescent="0.3">
      <c r="B5450">
        <v>17854</v>
      </c>
      <c r="C5450">
        <v>185</v>
      </c>
      <c r="D5450">
        <v>6</v>
      </c>
      <c r="E5450">
        <v>1071.449999999998</v>
      </c>
    </row>
    <row r="5451" spans="2:5" x14ac:dyDescent="0.3">
      <c r="B5451">
        <v>17855</v>
      </c>
      <c r="C5451">
        <v>372</v>
      </c>
      <c r="D5451">
        <v>1</v>
      </c>
      <c r="E5451">
        <v>417.94000000000005</v>
      </c>
    </row>
    <row r="5452" spans="2:5" x14ac:dyDescent="0.3">
      <c r="B5452">
        <v>17856</v>
      </c>
      <c r="C5452">
        <v>1</v>
      </c>
      <c r="D5452">
        <v>4</v>
      </c>
      <c r="E5452">
        <v>1418.03</v>
      </c>
    </row>
    <row r="5453" spans="2:5" x14ac:dyDescent="0.3">
      <c r="B5453">
        <v>17857</v>
      </c>
      <c r="C5453">
        <v>4</v>
      </c>
      <c r="D5453">
        <v>24</v>
      </c>
      <c r="E5453">
        <v>28682.239999999994</v>
      </c>
    </row>
    <row r="5454" spans="2:5" x14ac:dyDescent="0.3">
      <c r="B5454">
        <v>17858</v>
      </c>
      <c r="C5454">
        <v>5</v>
      </c>
      <c r="D5454">
        <v>30</v>
      </c>
      <c r="E5454">
        <v>12797.650000000012</v>
      </c>
    </row>
    <row r="5455" spans="2:5" x14ac:dyDescent="0.3">
      <c r="B5455">
        <v>17859</v>
      </c>
      <c r="C5455">
        <v>304</v>
      </c>
      <c r="D5455">
        <v>1</v>
      </c>
      <c r="E5455">
        <v>148.21</v>
      </c>
    </row>
    <row r="5456" spans="2:5" x14ac:dyDescent="0.3">
      <c r="B5456">
        <v>17860</v>
      </c>
      <c r="C5456">
        <v>368</v>
      </c>
      <c r="D5456">
        <v>4</v>
      </c>
      <c r="E5456">
        <v>1015.540000000002</v>
      </c>
    </row>
    <row r="5457" spans="2:5" x14ac:dyDescent="0.3">
      <c r="B5457">
        <v>17861</v>
      </c>
      <c r="C5457">
        <v>3</v>
      </c>
      <c r="D5457">
        <v>18</v>
      </c>
      <c r="E5457">
        <v>5127.689999999955</v>
      </c>
    </row>
    <row r="5458" spans="2:5" x14ac:dyDescent="0.3">
      <c r="B5458">
        <v>17862</v>
      </c>
      <c r="C5458">
        <v>323</v>
      </c>
      <c r="D5458">
        <v>4</v>
      </c>
      <c r="E5458">
        <v>1279.0899999999974</v>
      </c>
    </row>
    <row r="5459" spans="2:5" x14ac:dyDescent="0.3">
      <c r="B5459">
        <v>17863</v>
      </c>
      <c r="C5459">
        <v>59</v>
      </c>
      <c r="D5459">
        <v>12</v>
      </c>
      <c r="E5459">
        <v>5745.1999999999716</v>
      </c>
    </row>
    <row r="5460" spans="2:5" x14ac:dyDescent="0.3">
      <c r="B5460">
        <v>17864</v>
      </c>
      <c r="C5460">
        <v>12</v>
      </c>
      <c r="D5460">
        <v>5</v>
      </c>
      <c r="E5460">
        <v>924.32000000000335</v>
      </c>
    </row>
    <row r="5461" spans="2:5" x14ac:dyDescent="0.3">
      <c r="B5461">
        <v>17865</v>
      </c>
      <c r="C5461">
        <v>30</v>
      </c>
      <c r="D5461">
        <v>46</v>
      </c>
      <c r="E5461">
        <v>26374.39000000036</v>
      </c>
    </row>
    <row r="5462" spans="2:5" x14ac:dyDescent="0.3">
      <c r="B5462">
        <v>17866</v>
      </c>
      <c r="C5462">
        <v>142</v>
      </c>
      <c r="D5462">
        <v>3</v>
      </c>
      <c r="E5462">
        <v>1134.9500000000005</v>
      </c>
    </row>
    <row r="5463" spans="2:5" x14ac:dyDescent="0.3">
      <c r="B5463">
        <v>17867</v>
      </c>
      <c r="C5463">
        <v>30</v>
      </c>
      <c r="D5463">
        <v>15</v>
      </c>
      <c r="E5463">
        <v>1621.2799999999991</v>
      </c>
    </row>
    <row r="5464" spans="2:5" x14ac:dyDescent="0.3">
      <c r="B5464">
        <v>17868</v>
      </c>
      <c r="C5464">
        <v>386</v>
      </c>
      <c r="D5464">
        <v>1</v>
      </c>
      <c r="E5464">
        <v>234.65</v>
      </c>
    </row>
    <row r="5465" spans="2:5" x14ac:dyDescent="0.3">
      <c r="B5465">
        <v>17869</v>
      </c>
      <c r="C5465">
        <v>107</v>
      </c>
      <c r="D5465">
        <v>7</v>
      </c>
      <c r="E5465">
        <v>1036.1600000000024</v>
      </c>
    </row>
    <row r="5466" spans="2:5" x14ac:dyDescent="0.3">
      <c r="B5466">
        <v>17870</v>
      </c>
      <c r="C5466">
        <v>2</v>
      </c>
      <c r="D5466">
        <v>13</v>
      </c>
      <c r="E5466">
        <v>3108.1500000000151</v>
      </c>
    </row>
    <row r="5467" spans="2:5" x14ac:dyDescent="0.3">
      <c r="B5467">
        <v>17871</v>
      </c>
      <c r="C5467">
        <v>204</v>
      </c>
      <c r="D5467">
        <v>5</v>
      </c>
      <c r="E5467">
        <v>1118.9900000000007</v>
      </c>
    </row>
    <row r="5468" spans="2:5" x14ac:dyDescent="0.3">
      <c r="B5468">
        <v>17872</v>
      </c>
      <c r="C5468">
        <v>381</v>
      </c>
      <c r="D5468">
        <v>1</v>
      </c>
      <c r="E5468">
        <v>235.86999999999992</v>
      </c>
    </row>
    <row r="5469" spans="2:5" x14ac:dyDescent="0.3">
      <c r="B5469">
        <v>17873</v>
      </c>
      <c r="C5469">
        <v>80</v>
      </c>
      <c r="D5469">
        <v>18</v>
      </c>
      <c r="E5469">
        <v>6515.8799999999919</v>
      </c>
    </row>
    <row r="5470" spans="2:5" x14ac:dyDescent="0.3">
      <c r="B5470">
        <v>17874</v>
      </c>
      <c r="C5470">
        <v>185</v>
      </c>
      <c r="D5470">
        <v>6</v>
      </c>
      <c r="E5470">
        <v>683.45999999999981</v>
      </c>
    </row>
    <row r="5471" spans="2:5" x14ac:dyDescent="0.3">
      <c r="B5471">
        <v>17875</v>
      </c>
      <c r="C5471">
        <v>688</v>
      </c>
      <c r="D5471">
        <v>1</v>
      </c>
      <c r="E5471">
        <v>167.09999999999997</v>
      </c>
    </row>
    <row r="5472" spans="2:5" x14ac:dyDescent="0.3">
      <c r="B5472">
        <v>17876</v>
      </c>
      <c r="C5472">
        <v>399</v>
      </c>
      <c r="D5472">
        <v>3</v>
      </c>
      <c r="E5472">
        <v>3424.02</v>
      </c>
    </row>
    <row r="5473" spans="2:5" x14ac:dyDescent="0.3">
      <c r="B5473">
        <v>17877</v>
      </c>
      <c r="C5473">
        <v>170</v>
      </c>
      <c r="D5473">
        <v>1</v>
      </c>
      <c r="E5473">
        <v>237.6100000000001</v>
      </c>
    </row>
    <row r="5474" spans="2:5" x14ac:dyDescent="0.3">
      <c r="B5474">
        <v>17878</v>
      </c>
      <c r="C5474">
        <v>43</v>
      </c>
      <c r="D5474">
        <v>3</v>
      </c>
      <c r="E5474">
        <v>1412.3300000000013</v>
      </c>
    </row>
    <row r="5475" spans="2:5" x14ac:dyDescent="0.3">
      <c r="B5475">
        <v>17879</v>
      </c>
      <c r="C5475">
        <v>173</v>
      </c>
      <c r="D5475">
        <v>1</v>
      </c>
      <c r="E5475">
        <v>178.51999999999998</v>
      </c>
    </row>
    <row r="5476" spans="2:5" x14ac:dyDescent="0.3">
      <c r="B5476">
        <v>17880</v>
      </c>
      <c r="C5476">
        <v>364</v>
      </c>
      <c r="D5476">
        <v>3</v>
      </c>
      <c r="E5476">
        <v>824.92000000000064</v>
      </c>
    </row>
    <row r="5477" spans="2:5" x14ac:dyDescent="0.3">
      <c r="B5477">
        <v>17881</v>
      </c>
      <c r="C5477">
        <v>304</v>
      </c>
      <c r="D5477">
        <v>1</v>
      </c>
      <c r="E5477">
        <v>133.35000000000002</v>
      </c>
    </row>
    <row r="5478" spans="2:5" x14ac:dyDescent="0.3">
      <c r="B5478">
        <v>17882</v>
      </c>
      <c r="C5478">
        <v>379</v>
      </c>
      <c r="D5478">
        <v>2</v>
      </c>
      <c r="E5478">
        <v>313.45999999999958</v>
      </c>
    </row>
    <row r="5479" spans="2:5" x14ac:dyDescent="0.3">
      <c r="B5479">
        <v>17883</v>
      </c>
      <c r="C5479">
        <v>3</v>
      </c>
      <c r="D5479">
        <v>7</v>
      </c>
      <c r="E5479">
        <v>995.85000000000321</v>
      </c>
    </row>
    <row r="5480" spans="2:5" x14ac:dyDescent="0.3">
      <c r="B5480">
        <v>17884</v>
      </c>
      <c r="C5480">
        <v>3</v>
      </c>
      <c r="D5480">
        <v>20</v>
      </c>
      <c r="E5480">
        <v>3072.8899999999762</v>
      </c>
    </row>
    <row r="5481" spans="2:5" x14ac:dyDescent="0.3">
      <c r="B5481">
        <v>17885</v>
      </c>
      <c r="C5481">
        <v>12</v>
      </c>
      <c r="D5481">
        <v>1</v>
      </c>
      <c r="E5481">
        <v>190.19000000000003</v>
      </c>
    </row>
    <row r="5482" spans="2:5" x14ac:dyDescent="0.3">
      <c r="B5482">
        <v>17886</v>
      </c>
      <c r="C5482">
        <v>31</v>
      </c>
      <c r="D5482">
        <v>6</v>
      </c>
      <c r="E5482">
        <v>1608.3800000000031</v>
      </c>
    </row>
    <row r="5483" spans="2:5" x14ac:dyDescent="0.3">
      <c r="B5483">
        <v>17887</v>
      </c>
      <c r="C5483">
        <v>129</v>
      </c>
      <c r="D5483">
        <v>1</v>
      </c>
      <c r="E5483">
        <v>111.35</v>
      </c>
    </row>
    <row r="5484" spans="2:5" x14ac:dyDescent="0.3">
      <c r="B5484">
        <v>17888</v>
      </c>
      <c r="C5484">
        <v>21</v>
      </c>
      <c r="D5484">
        <v>25</v>
      </c>
      <c r="E5484">
        <v>1820.4400000000019</v>
      </c>
    </row>
    <row r="5485" spans="2:5" x14ac:dyDescent="0.3">
      <c r="B5485">
        <v>17889</v>
      </c>
      <c r="C5485">
        <v>212</v>
      </c>
      <c r="D5485">
        <v>7</v>
      </c>
      <c r="E5485">
        <v>774.86999999999944</v>
      </c>
    </row>
    <row r="5486" spans="2:5" x14ac:dyDescent="0.3">
      <c r="B5486">
        <v>17890</v>
      </c>
      <c r="C5486">
        <v>322</v>
      </c>
      <c r="D5486">
        <v>2</v>
      </c>
      <c r="E5486">
        <v>602.08999999999855</v>
      </c>
    </row>
    <row r="5487" spans="2:5" x14ac:dyDescent="0.3">
      <c r="B5487">
        <v>17891</v>
      </c>
      <c r="C5487">
        <v>162</v>
      </c>
      <c r="D5487">
        <v>1</v>
      </c>
      <c r="E5487">
        <v>203.85999999999993</v>
      </c>
    </row>
    <row r="5488" spans="2:5" x14ac:dyDescent="0.3">
      <c r="B5488">
        <v>17892</v>
      </c>
      <c r="C5488">
        <v>56</v>
      </c>
      <c r="D5488">
        <v>3</v>
      </c>
      <c r="E5488">
        <v>244.10000000000011</v>
      </c>
    </row>
    <row r="5489" spans="2:5" x14ac:dyDescent="0.3">
      <c r="B5489">
        <v>17893</v>
      </c>
      <c r="C5489">
        <v>225</v>
      </c>
      <c r="D5489">
        <v>1</v>
      </c>
      <c r="E5489">
        <v>112.24999999999999</v>
      </c>
    </row>
    <row r="5490" spans="2:5" x14ac:dyDescent="0.3">
      <c r="B5490">
        <v>17894</v>
      </c>
      <c r="C5490">
        <v>71</v>
      </c>
      <c r="D5490">
        <v>18</v>
      </c>
      <c r="E5490">
        <v>2453.3800000000042</v>
      </c>
    </row>
    <row r="5491" spans="2:5" x14ac:dyDescent="0.3">
      <c r="B5491">
        <v>17895</v>
      </c>
      <c r="C5491">
        <v>44</v>
      </c>
      <c r="D5491">
        <v>1</v>
      </c>
      <c r="E5491">
        <v>98.000000000000014</v>
      </c>
    </row>
    <row r="5492" spans="2:5" x14ac:dyDescent="0.3">
      <c r="B5492">
        <v>17896</v>
      </c>
      <c r="C5492">
        <v>23</v>
      </c>
      <c r="D5492">
        <v>1</v>
      </c>
      <c r="E5492">
        <v>256.32</v>
      </c>
    </row>
    <row r="5493" spans="2:5" x14ac:dyDescent="0.3">
      <c r="B5493">
        <v>17897</v>
      </c>
      <c r="C5493">
        <v>172</v>
      </c>
      <c r="D5493">
        <v>9</v>
      </c>
      <c r="E5493">
        <v>2585.0000000000005</v>
      </c>
    </row>
    <row r="5494" spans="2:5" x14ac:dyDescent="0.3">
      <c r="B5494">
        <v>17898</v>
      </c>
      <c r="C5494">
        <v>85</v>
      </c>
      <c r="D5494">
        <v>4</v>
      </c>
      <c r="E5494">
        <v>299.18000000000023</v>
      </c>
    </row>
    <row r="5495" spans="2:5" x14ac:dyDescent="0.3">
      <c r="B5495">
        <v>17899</v>
      </c>
      <c r="C5495">
        <v>159</v>
      </c>
      <c r="D5495">
        <v>1</v>
      </c>
      <c r="E5495">
        <v>155.8000000000001</v>
      </c>
    </row>
    <row r="5496" spans="2:5" x14ac:dyDescent="0.3">
      <c r="B5496">
        <v>17900</v>
      </c>
      <c r="C5496">
        <v>190</v>
      </c>
      <c r="D5496">
        <v>2</v>
      </c>
      <c r="E5496">
        <v>112.2</v>
      </c>
    </row>
    <row r="5497" spans="2:5" x14ac:dyDescent="0.3">
      <c r="B5497">
        <v>17901</v>
      </c>
      <c r="C5497">
        <v>29</v>
      </c>
      <c r="D5497">
        <v>3</v>
      </c>
      <c r="E5497">
        <v>260.08</v>
      </c>
    </row>
    <row r="5498" spans="2:5" x14ac:dyDescent="0.3">
      <c r="B5498">
        <v>17902</v>
      </c>
      <c r="C5498">
        <v>546</v>
      </c>
      <c r="D5498">
        <v>1</v>
      </c>
      <c r="E5498">
        <v>216.39999999999998</v>
      </c>
    </row>
    <row r="5499" spans="2:5" x14ac:dyDescent="0.3">
      <c r="B5499">
        <v>17903</v>
      </c>
      <c r="C5499">
        <v>394</v>
      </c>
      <c r="D5499">
        <v>1</v>
      </c>
      <c r="E5499">
        <v>381.09000000000009</v>
      </c>
    </row>
    <row r="5500" spans="2:5" x14ac:dyDescent="0.3">
      <c r="B5500">
        <v>17904</v>
      </c>
      <c r="C5500">
        <v>21</v>
      </c>
      <c r="D5500">
        <v>1</v>
      </c>
      <c r="E5500">
        <v>191.67000000000004</v>
      </c>
    </row>
    <row r="5501" spans="2:5" x14ac:dyDescent="0.3">
      <c r="B5501">
        <v>17905</v>
      </c>
      <c r="C5501">
        <v>71</v>
      </c>
      <c r="D5501">
        <v>13</v>
      </c>
      <c r="E5501">
        <v>2383.5200000000036</v>
      </c>
    </row>
    <row r="5502" spans="2:5" x14ac:dyDescent="0.3">
      <c r="B5502">
        <v>17906</v>
      </c>
      <c r="C5502">
        <v>247</v>
      </c>
      <c r="D5502">
        <v>1</v>
      </c>
      <c r="E5502">
        <v>72.899999999999991</v>
      </c>
    </row>
    <row r="5503" spans="2:5" x14ac:dyDescent="0.3">
      <c r="B5503">
        <v>17907</v>
      </c>
      <c r="C5503">
        <v>640</v>
      </c>
      <c r="D5503">
        <v>1</v>
      </c>
      <c r="E5503">
        <v>291.7600000000001</v>
      </c>
    </row>
    <row r="5504" spans="2:5" x14ac:dyDescent="0.3">
      <c r="B5504">
        <v>17908</v>
      </c>
      <c r="C5504">
        <v>373</v>
      </c>
      <c r="D5504">
        <v>5</v>
      </c>
      <c r="E5504">
        <v>1411.5399999999945</v>
      </c>
    </row>
    <row r="5505" spans="2:5" x14ac:dyDescent="0.3">
      <c r="B5505">
        <v>17909</v>
      </c>
      <c r="C5505">
        <v>737</v>
      </c>
      <c r="D5505">
        <v>1</v>
      </c>
      <c r="E5505">
        <v>132.54999999999998</v>
      </c>
    </row>
    <row r="5506" spans="2:5" x14ac:dyDescent="0.3">
      <c r="B5506">
        <v>17910</v>
      </c>
      <c r="C5506">
        <v>726</v>
      </c>
      <c r="D5506">
        <v>1</v>
      </c>
      <c r="E5506">
        <v>261.69999999999987</v>
      </c>
    </row>
    <row r="5507" spans="2:5" x14ac:dyDescent="0.3">
      <c r="B5507">
        <v>17911</v>
      </c>
      <c r="C5507">
        <v>9</v>
      </c>
      <c r="D5507">
        <v>1</v>
      </c>
      <c r="E5507">
        <v>366.22999999999996</v>
      </c>
    </row>
    <row r="5508" spans="2:5" x14ac:dyDescent="0.3">
      <c r="B5508">
        <v>17912</v>
      </c>
      <c r="C5508">
        <v>310</v>
      </c>
      <c r="D5508">
        <v>6</v>
      </c>
      <c r="E5508">
        <v>375.5</v>
      </c>
    </row>
    <row r="5509" spans="2:5" x14ac:dyDescent="0.3">
      <c r="B5509">
        <v>17913</v>
      </c>
      <c r="C5509">
        <v>58</v>
      </c>
      <c r="D5509">
        <v>14</v>
      </c>
      <c r="E5509">
        <v>3479.6399999999699</v>
      </c>
    </row>
    <row r="5510" spans="2:5" x14ac:dyDescent="0.3">
      <c r="B5510">
        <v>17914</v>
      </c>
      <c r="C5510">
        <v>3</v>
      </c>
      <c r="D5510">
        <v>1</v>
      </c>
      <c r="E5510">
        <v>336.43000000000018</v>
      </c>
    </row>
    <row r="5511" spans="2:5" x14ac:dyDescent="0.3">
      <c r="B5511">
        <v>17915</v>
      </c>
      <c r="C5511">
        <v>551</v>
      </c>
      <c r="D5511">
        <v>1</v>
      </c>
      <c r="E5511">
        <v>242.13000000000002</v>
      </c>
    </row>
    <row r="5512" spans="2:5" x14ac:dyDescent="0.3">
      <c r="B5512">
        <v>17916</v>
      </c>
      <c r="C5512">
        <v>628</v>
      </c>
      <c r="D5512">
        <v>2</v>
      </c>
      <c r="E5512">
        <v>43.870000000000005</v>
      </c>
    </row>
    <row r="5513" spans="2:5" x14ac:dyDescent="0.3">
      <c r="B5513">
        <v>17917</v>
      </c>
      <c r="C5513">
        <v>45</v>
      </c>
      <c r="D5513">
        <v>3</v>
      </c>
      <c r="E5513">
        <v>341.27999999999963</v>
      </c>
    </row>
    <row r="5514" spans="2:5" x14ac:dyDescent="0.3">
      <c r="B5514">
        <v>17918</v>
      </c>
      <c r="C5514">
        <v>500</v>
      </c>
      <c r="D5514">
        <v>3</v>
      </c>
      <c r="E5514">
        <v>396.38999999999976</v>
      </c>
    </row>
    <row r="5515" spans="2:5" x14ac:dyDescent="0.3">
      <c r="B5515">
        <v>17919</v>
      </c>
      <c r="C5515">
        <v>88</v>
      </c>
      <c r="D5515">
        <v>2</v>
      </c>
      <c r="E5515">
        <v>1840.3200000000008</v>
      </c>
    </row>
    <row r="5516" spans="2:5" x14ac:dyDescent="0.3">
      <c r="B5516">
        <v>17920</v>
      </c>
      <c r="C5516">
        <v>4</v>
      </c>
      <c r="D5516">
        <v>54</v>
      </c>
      <c r="E5516">
        <v>24516.460000000716</v>
      </c>
    </row>
    <row r="5517" spans="2:5" x14ac:dyDescent="0.3">
      <c r="B5517">
        <v>17921</v>
      </c>
      <c r="C5517">
        <v>64</v>
      </c>
      <c r="D5517">
        <v>10</v>
      </c>
      <c r="E5517">
        <v>2423.4999999999995</v>
      </c>
    </row>
    <row r="5518" spans="2:5" x14ac:dyDescent="0.3">
      <c r="B5518">
        <v>17922</v>
      </c>
      <c r="C5518">
        <v>543</v>
      </c>
      <c r="D5518">
        <v>1</v>
      </c>
      <c r="E5518">
        <v>170.4</v>
      </c>
    </row>
    <row r="5519" spans="2:5" x14ac:dyDescent="0.3">
      <c r="B5519">
        <v>17923</v>
      </c>
      <c r="C5519">
        <v>282</v>
      </c>
      <c r="D5519">
        <v>3</v>
      </c>
      <c r="E5519">
        <v>497</v>
      </c>
    </row>
    <row r="5520" spans="2:5" x14ac:dyDescent="0.3">
      <c r="B5520">
        <v>17924</v>
      </c>
      <c r="C5520">
        <v>11</v>
      </c>
      <c r="D5520">
        <v>8</v>
      </c>
      <c r="E5520">
        <v>3536.6999999999985</v>
      </c>
    </row>
    <row r="5521" spans="2:5" x14ac:dyDescent="0.3">
      <c r="B5521">
        <v>17925</v>
      </c>
      <c r="C5521">
        <v>372</v>
      </c>
      <c r="D5521">
        <v>1</v>
      </c>
      <c r="E5521">
        <v>488.16</v>
      </c>
    </row>
    <row r="5522" spans="2:5" x14ac:dyDescent="0.3">
      <c r="B5522">
        <v>17926</v>
      </c>
      <c r="C5522">
        <v>133</v>
      </c>
      <c r="D5522">
        <v>5</v>
      </c>
      <c r="E5522">
        <v>1035.4899999999986</v>
      </c>
    </row>
    <row r="5523" spans="2:5" x14ac:dyDescent="0.3">
      <c r="B5523">
        <v>17927</v>
      </c>
      <c r="C5523">
        <v>721</v>
      </c>
      <c r="D5523">
        <v>1</v>
      </c>
      <c r="E5523">
        <v>294</v>
      </c>
    </row>
    <row r="5524" spans="2:5" x14ac:dyDescent="0.3">
      <c r="B5524">
        <v>17928</v>
      </c>
      <c r="C5524">
        <v>45</v>
      </c>
      <c r="D5524">
        <v>3</v>
      </c>
      <c r="E5524">
        <v>341.24</v>
      </c>
    </row>
    <row r="5525" spans="2:5" x14ac:dyDescent="0.3">
      <c r="B5525">
        <v>17929</v>
      </c>
      <c r="C5525">
        <v>11</v>
      </c>
      <c r="D5525">
        <v>12</v>
      </c>
      <c r="E5525">
        <v>3082.099999999999</v>
      </c>
    </row>
    <row r="5526" spans="2:5" x14ac:dyDescent="0.3">
      <c r="B5526">
        <v>17930</v>
      </c>
      <c r="C5526">
        <v>35</v>
      </c>
      <c r="D5526">
        <v>13</v>
      </c>
      <c r="E5526">
        <v>4275.2199999999921</v>
      </c>
    </row>
    <row r="5527" spans="2:5" x14ac:dyDescent="0.3">
      <c r="B5527">
        <v>17931</v>
      </c>
      <c r="C5527">
        <v>134</v>
      </c>
      <c r="D5527">
        <v>14</v>
      </c>
      <c r="E5527">
        <v>3437.2900000000172</v>
      </c>
    </row>
    <row r="5528" spans="2:5" x14ac:dyDescent="0.3">
      <c r="B5528">
        <v>17932</v>
      </c>
      <c r="C5528">
        <v>29</v>
      </c>
      <c r="D5528">
        <v>3</v>
      </c>
      <c r="E5528">
        <v>1331.5700000000029</v>
      </c>
    </row>
    <row r="5529" spans="2:5" x14ac:dyDescent="0.3">
      <c r="B5529">
        <v>17933</v>
      </c>
      <c r="C5529">
        <v>632</v>
      </c>
      <c r="D5529">
        <v>1</v>
      </c>
      <c r="E5529">
        <v>114.69000000000004</v>
      </c>
    </row>
    <row r="5530" spans="2:5" x14ac:dyDescent="0.3">
      <c r="B5530">
        <v>17934</v>
      </c>
      <c r="C5530">
        <v>51</v>
      </c>
      <c r="D5530">
        <v>3</v>
      </c>
      <c r="E5530">
        <v>1049.1500000000008</v>
      </c>
    </row>
    <row r="5531" spans="2:5" x14ac:dyDescent="0.3">
      <c r="B5531">
        <v>17935</v>
      </c>
      <c r="C5531">
        <v>138</v>
      </c>
      <c r="D5531">
        <v>7</v>
      </c>
      <c r="E5531">
        <v>686.13999999999965</v>
      </c>
    </row>
    <row r="5532" spans="2:5" x14ac:dyDescent="0.3">
      <c r="B5532">
        <v>17936</v>
      </c>
      <c r="C5532">
        <v>5</v>
      </c>
      <c r="D5532">
        <v>1</v>
      </c>
      <c r="E5532">
        <v>389.84000000000009</v>
      </c>
    </row>
    <row r="5533" spans="2:5" x14ac:dyDescent="0.3">
      <c r="B5533">
        <v>17937</v>
      </c>
      <c r="C5533">
        <v>8</v>
      </c>
      <c r="D5533">
        <v>7</v>
      </c>
      <c r="E5533">
        <v>4301.22</v>
      </c>
    </row>
    <row r="5534" spans="2:5" x14ac:dyDescent="0.3">
      <c r="B5534">
        <v>17938</v>
      </c>
      <c r="C5534">
        <v>420</v>
      </c>
      <c r="D5534">
        <v>1</v>
      </c>
      <c r="E5534">
        <v>144.29</v>
      </c>
    </row>
    <row r="5535" spans="2:5" x14ac:dyDescent="0.3">
      <c r="B5535">
        <v>17939</v>
      </c>
      <c r="C5535">
        <v>159</v>
      </c>
      <c r="D5535">
        <v>1</v>
      </c>
      <c r="E5535">
        <v>99.14</v>
      </c>
    </row>
    <row r="5536" spans="2:5" x14ac:dyDescent="0.3">
      <c r="B5536">
        <v>17940</v>
      </c>
      <c r="C5536">
        <v>49</v>
      </c>
      <c r="D5536">
        <v>16</v>
      </c>
      <c r="E5536">
        <v>30393.189999999977</v>
      </c>
    </row>
    <row r="5537" spans="2:5" x14ac:dyDescent="0.3">
      <c r="B5537">
        <v>17941</v>
      </c>
      <c r="C5537">
        <v>130</v>
      </c>
      <c r="D5537">
        <v>4</v>
      </c>
      <c r="E5537">
        <v>1433.2800000000002</v>
      </c>
    </row>
    <row r="5538" spans="2:5" x14ac:dyDescent="0.3">
      <c r="B5538">
        <v>17942</v>
      </c>
      <c r="C5538">
        <v>7</v>
      </c>
      <c r="D5538">
        <v>1</v>
      </c>
      <c r="E5538">
        <v>77.500000000000014</v>
      </c>
    </row>
    <row r="5539" spans="2:5" x14ac:dyDescent="0.3">
      <c r="B5539">
        <v>17944</v>
      </c>
      <c r="C5539">
        <v>423</v>
      </c>
      <c r="D5539">
        <v>1</v>
      </c>
      <c r="E5539">
        <v>75.410000000000025</v>
      </c>
    </row>
    <row r="5540" spans="2:5" x14ac:dyDescent="0.3">
      <c r="B5540">
        <v>17945</v>
      </c>
      <c r="C5540">
        <v>696</v>
      </c>
      <c r="D5540">
        <v>3</v>
      </c>
      <c r="E5540">
        <v>360.34999999999962</v>
      </c>
    </row>
    <row r="5541" spans="2:5" x14ac:dyDescent="0.3">
      <c r="B5541">
        <v>17946</v>
      </c>
      <c r="C5541">
        <v>233</v>
      </c>
      <c r="D5541">
        <v>2</v>
      </c>
      <c r="E5541">
        <v>149.57999999999996</v>
      </c>
    </row>
    <row r="5542" spans="2:5" x14ac:dyDescent="0.3">
      <c r="B5542">
        <v>17947</v>
      </c>
      <c r="C5542">
        <v>37</v>
      </c>
      <c r="D5542">
        <v>1</v>
      </c>
      <c r="E5542">
        <v>176.68000000000004</v>
      </c>
    </row>
    <row r="5543" spans="2:5" x14ac:dyDescent="0.3">
      <c r="B5543">
        <v>17948</v>
      </c>
      <c r="C5543">
        <v>147</v>
      </c>
      <c r="D5543">
        <v>1</v>
      </c>
      <c r="E5543">
        <v>358.56000000000006</v>
      </c>
    </row>
    <row r="5544" spans="2:5" x14ac:dyDescent="0.3">
      <c r="B5544">
        <v>17949</v>
      </c>
      <c r="C5544">
        <v>1</v>
      </c>
      <c r="D5544">
        <v>118</v>
      </c>
      <c r="E5544">
        <v>118628.07999999987</v>
      </c>
    </row>
    <row r="5545" spans="2:5" x14ac:dyDescent="0.3">
      <c r="B5545">
        <v>17950</v>
      </c>
      <c r="C5545">
        <v>72</v>
      </c>
      <c r="D5545">
        <v>7</v>
      </c>
      <c r="E5545">
        <v>1432.8099999999979</v>
      </c>
    </row>
    <row r="5546" spans="2:5" x14ac:dyDescent="0.3">
      <c r="B5546">
        <v>17951</v>
      </c>
      <c r="C5546">
        <v>39</v>
      </c>
      <c r="D5546">
        <v>4</v>
      </c>
      <c r="E5546">
        <v>1636.08</v>
      </c>
    </row>
    <row r="5547" spans="2:5" x14ac:dyDescent="0.3">
      <c r="B5547">
        <v>17952</v>
      </c>
      <c r="C5547">
        <v>378</v>
      </c>
      <c r="D5547">
        <v>4</v>
      </c>
      <c r="E5547">
        <v>819.61000000000047</v>
      </c>
    </row>
    <row r="5548" spans="2:5" x14ac:dyDescent="0.3">
      <c r="B5548">
        <v>17953</v>
      </c>
      <c r="C5548">
        <v>540</v>
      </c>
      <c r="D5548">
        <v>1</v>
      </c>
      <c r="E5548">
        <v>160.82000000000002</v>
      </c>
    </row>
    <row r="5549" spans="2:5" x14ac:dyDescent="0.3">
      <c r="B5549">
        <v>17954</v>
      </c>
      <c r="C5549">
        <v>5</v>
      </c>
      <c r="D5549">
        <v>19</v>
      </c>
      <c r="E5549">
        <v>3966.0499999999643</v>
      </c>
    </row>
    <row r="5550" spans="2:5" x14ac:dyDescent="0.3">
      <c r="B5550">
        <v>17955</v>
      </c>
      <c r="C5550">
        <v>198</v>
      </c>
      <c r="D5550">
        <v>6</v>
      </c>
      <c r="E5550">
        <v>949.90000000000009</v>
      </c>
    </row>
    <row r="5551" spans="2:5" x14ac:dyDescent="0.3">
      <c r="B5551">
        <v>17956</v>
      </c>
      <c r="C5551">
        <v>249</v>
      </c>
      <c r="D5551">
        <v>1</v>
      </c>
      <c r="E5551">
        <v>12.75</v>
      </c>
    </row>
    <row r="5552" spans="2:5" x14ac:dyDescent="0.3">
      <c r="B5552">
        <v>17957</v>
      </c>
      <c r="C5552">
        <v>66</v>
      </c>
      <c r="D5552">
        <v>1</v>
      </c>
      <c r="E5552">
        <v>111.67999999999994</v>
      </c>
    </row>
    <row r="5553" spans="2:5" x14ac:dyDescent="0.3">
      <c r="B5553">
        <v>17958</v>
      </c>
      <c r="C5553">
        <v>116</v>
      </c>
      <c r="D5553">
        <v>2</v>
      </c>
      <c r="E5553">
        <v>973.88000000000022</v>
      </c>
    </row>
    <row r="5554" spans="2:5" x14ac:dyDescent="0.3">
      <c r="B5554">
        <v>17959</v>
      </c>
      <c r="C5554">
        <v>592</v>
      </c>
      <c r="D5554">
        <v>1</v>
      </c>
      <c r="E5554">
        <v>140.75</v>
      </c>
    </row>
    <row r="5555" spans="2:5" x14ac:dyDescent="0.3">
      <c r="B5555">
        <v>17960</v>
      </c>
      <c r="C5555">
        <v>171</v>
      </c>
      <c r="D5555">
        <v>3</v>
      </c>
      <c r="E5555">
        <v>135.07999999999996</v>
      </c>
    </row>
    <row r="5556" spans="2:5" x14ac:dyDescent="0.3">
      <c r="B5556">
        <v>17961</v>
      </c>
      <c r="C5556">
        <v>21</v>
      </c>
      <c r="D5556">
        <v>100</v>
      </c>
      <c r="E5556">
        <v>2995.5400000000254</v>
      </c>
    </row>
    <row r="5557" spans="2:5" x14ac:dyDescent="0.3">
      <c r="B5557">
        <v>17962</v>
      </c>
      <c r="C5557">
        <v>142</v>
      </c>
      <c r="D5557">
        <v>4</v>
      </c>
      <c r="E5557">
        <v>687.41999999999916</v>
      </c>
    </row>
    <row r="5558" spans="2:5" x14ac:dyDescent="0.3">
      <c r="B5558">
        <v>17963</v>
      </c>
      <c r="C5558">
        <v>471</v>
      </c>
      <c r="D5558">
        <v>4</v>
      </c>
      <c r="E5558">
        <v>651.5100000000001</v>
      </c>
    </row>
    <row r="5559" spans="2:5" x14ac:dyDescent="0.3">
      <c r="B5559">
        <v>17964</v>
      </c>
      <c r="C5559">
        <v>31</v>
      </c>
      <c r="D5559">
        <v>2</v>
      </c>
      <c r="E5559">
        <v>733.46000000000174</v>
      </c>
    </row>
    <row r="5560" spans="2:5" x14ac:dyDescent="0.3">
      <c r="B5560">
        <v>17965</v>
      </c>
      <c r="C5560">
        <v>37</v>
      </c>
      <c r="D5560">
        <v>29</v>
      </c>
      <c r="E5560">
        <v>7240.9800000001351</v>
      </c>
    </row>
    <row r="5561" spans="2:5" x14ac:dyDescent="0.3">
      <c r="B5561">
        <v>17966</v>
      </c>
      <c r="C5561">
        <v>37</v>
      </c>
      <c r="D5561">
        <v>10</v>
      </c>
      <c r="E5561">
        <v>1974.4200000000044</v>
      </c>
    </row>
    <row r="5562" spans="2:5" x14ac:dyDescent="0.3">
      <c r="B5562">
        <v>17967</v>
      </c>
      <c r="C5562">
        <v>371</v>
      </c>
      <c r="D5562">
        <v>2</v>
      </c>
      <c r="E5562">
        <v>357.2900000000007</v>
      </c>
    </row>
    <row r="5563" spans="2:5" x14ac:dyDescent="0.3">
      <c r="B5563">
        <v>17968</v>
      </c>
      <c r="C5563">
        <v>373</v>
      </c>
      <c r="D5563">
        <v>4</v>
      </c>
      <c r="E5563">
        <v>888.04000000000076</v>
      </c>
    </row>
    <row r="5564" spans="2:5" x14ac:dyDescent="0.3">
      <c r="B5564">
        <v>17969</v>
      </c>
      <c r="C5564">
        <v>166</v>
      </c>
      <c r="D5564">
        <v>20</v>
      </c>
      <c r="E5564">
        <v>2369.9400000000019</v>
      </c>
    </row>
    <row r="5565" spans="2:5" x14ac:dyDescent="0.3">
      <c r="B5565">
        <v>17970</v>
      </c>
      <c r="C5565">
        <v>211</v>
      </c>
      <c r="D5565">
        <v>1</v>
      </c>
      <c r="E5565">
        <v>582.59</v>
      </c>
    </row>
    <row r="5566" spans="2:5" x14ac:dyDescent="0.3">
      <c r="B5566">
        <v>17971</v>
      </c>
      <c r="C5566">
        <v>548</v>
      </c>
      <c r="D5566">
        <v>1</v>
      </c>
      <c r="E5566">
        <v>161.94000000000003</v>
      </c>
    </row>
    <row r="5567" spans="2:5" x14ac:dyDescent="0.3">
      <c r="B5567">
        <v>17972</v>
      </c>
      <c r="C5567">
        <v>241</v>
      </c>
      <c r="D5567">
        <v>1</v>
      </c>
      <c r="E5567">
        <v>136.04</v>
      </c>
    </row>
    <row r="5568" spans="2:5" x14ac:dyDescent="0.3">
      <c r="B5568">
        <v>17973</v>
      </c>
      <c r="C5568">
        <v>51</v>
      </c>
      <c r="D5568">
        <v>1</v>
      </c>
      <c r="E5568">
        <v>337.04</v>
      </c>
    </row>
    <row r="5569" spans="2:5" x14ac:dyDescent="0.3">
      <c r="B5569">
        <v>17974</v>
      </c>
      <c r="C5569">
        <v>24</v>
      </c>
      <c r="D5569">
        <v>6</v>
      </c>
      <c r="E5569">
        <v>1858.0600000000152</v>
      </c>
    </row>
    <row r="5570" spans="2:5" x14ac:dyDescent="0.3">
      <c r="B5570">
        <v>17975</v>
      </c>
      <c r="C5570">
        <v>15</v>
      </c>
      <c r="D5570">
        <v>24</v>
      </c>
      <c r="E5570">
        <v>7028.8300000000472</v>
      </c>
    </row>
    <row r="5571" spans="2:5" x14ac:dyDescent="0.3">
      <c r="B5571">
        <v>17976</v>
      </c>
      <c r="C5571">
        <v>372</v>
      </c>
      <c r="D5571">
        <v>1</v>
      </c>
      <c r="E5571">
        <v>706.38000000000056</v>
      </c>
    </row>
    <row r="5572" spans="2:5" x14ac:dyDescent="0.3">
      <c r="B5572">
        <v>17977</v>
      </c>
      <c r="C5572">
        <v>29</v>
      </c>
      <c r="D5572">
        <v>2</v>
      </c>
      <c r="E5572">
        <v>1565.6300000000022</v>
      </c>
    </row>
    <row r="5573" spans="2:5" x14ac:dyDescent="0.3">
      <c r="B5573">
        <v>17978</v>
      </c>
      <c r="C5573">
        <v>365</v>
      </c>
      <c r="D5573">
        <v>4</v>
      </c>
      <c r="E5573">
        <v>1461.7599999999979</v>
      </c>
    </row>
    <row r="5574" spans="2:5" x14ac:dyDescent="0.3">
      <c r="B5574">
        <v>17979</v>
      </c>
      <c r="C5574">
        <v>35</v>
      </c>
      <c r="D5574">
        <v>4</v>
      </c>
      <c r="E5574">
        <v>757.7100000000022</v>
      </c>
    </row>
    <row r="5575" spans="2:5" x14ac:dyDescent="0.3">
      <c r="B5575">
        <v>17980</v>
      </c>
      <c r="C5575">
        <v>165</v>
      </c>
      <c r="D5575">
        <v>4</v>
      </c>
      <c r="E5575">
        <v>1033.4199999999987</v>
      </c>
    </row>
    <row r="5576" spans="2:5" x14ac:dyDescent="0.3">
      <c r="B5576">
        <v>17981</v>
      </c>
      <c r="C5576">
        <v>410</v>
      </c>
      <c r="D5576">
        <v>1</v>
      </c>
      <c r="E5576">
        <v>239.11999999999992</v>
      </c>
    </row>
    <row r="5577" spans="2:5" x14ac:dyDescent="0.3">
      <c r="B5577">
        <v>17982</v>
      </c>
      <c r="C5577">
        <v>680</v>
      </c>
      <c r="D5577">
        <v>1</v>
      </c>
      <c r="E5577">
        <v>138.18000000000004</v>
      </c>
    </row>
    <row r="5578" spans="2:5" x14ac:dyDescent="0.3">
      <c r="B5578">
        <v>17983</v>
      </c>
      <c r="C5578">
        <v>395</v>
      </c>
      <c r="D5578">
        <v>1</v>
      </c>
      <c r="E5578">
        <v>171.71</v>
      </c>
    </row>
    <row r="5579" spans="2:5" x14ac:dyDescent="0.3">
      <c r="B5579">
        <v>17984</v>
      </c>
      <c r="C5579">
        <v>145</v>
      </c>
      <c r="D5579">
        <v>5</v>
      </c>
      <c r="E5579">
        <v>1191.2699999999979</v>
      </c>
    </row>
    <row r="5580" spans="2:5" x14ac:dyDescent="0.3">
      <c r="B5580">
        <v>17985</v>
      </c>
      <c r="C5580">
        <v>22</v>
      </c>
      <c r="D5580">
        <v>1</v>
      </c>
      <c r="E5580">
        <v>634.95000000000027</v>
      </c>
    </row>
    <row r="5581" spans="2:5" x14ac:dyDescent="0.3">
      <c r="B5581">
        <v>17986</v>
      </c>
      <c r="C5581">
        <v>56</v>
      </c>
      <c r="D5581">
        <v>1</v>
      </c>
      <c r="E5581">
        <v>20.8</v>
      </c>
    </row>
    <row r="5582" spans="2:5" x14ac:dyDescent="0.3">
      <c r="B5582">
        <v>17987</v>
      </c>
      <c r="C5582">
        <v>185</v>
      </c>
      <c r="D5582">
        <v>5</v>
      </c>
      <c r="E5582">
        <v>1003.6400000000034</v>
      </c>
    </row>
    <row r="5583" spans="2:5" x14ac:dyDescent="0.3">
      <c r="B5583">
        <v>17988</v>
      </c>
      <c r="C5583">
        <v>11</v>
      </c>
      <c r="D5583">
        <v>14</v>
      </c>
      <c r="E5583">
        <v>489.54000000000048</v>
      </c>
    </row>
    <row r="5584" spans="2:5" x14ac:dyDescent="0.3">
      <c r="B5584">
        <v>17989</v>
      </c>
      <c r="C5584">
        <v>379</v>
      </c>
      <c r="D5584">
        <v>1</v>
      </c>
      <c r="E5584">
        <v>228.82999999999996</v>
      </c>
    </row>
    <row r="5585" spans="2:5" x14ac:dyDescent="0.3">
      <c r="B5585">
        <v>17990</v>
      </c>
      <c r="C5585">
        <v>236</v>
      </c>
      <c r="D5585">
        <v>6</v>
      </c>
      <c r="E5585">
        <v>1527.6100000000004</v>
      </c>
    </row>
    <row r="5586" spans="2:5" x14ac:dyDescent="0.3">
      <c r="B5586">
        <v>17991</v>
      </c>
      <c r="C5586">
        <v>225</v>
      </c>
      <c r="D5586">
        <v>3</v>
      </c>
      <c r="E5586">
        <v>320.54999999999984</v>
      </c>
    </row>
    <row r="5587" spans="2:5" x14ac:dyDescent="0.3">
      <c r="B5587">
        <v>17992</v>
      </c>
      <c r="C5587">
        <v>389</v>
      </c>
      <c r="D5587">
        <v>1</v>
      </c>
      <c r="E5587">
        <v>254.12999999999974</v>
      </c>
    </row>
    <row r="5588" spans="2:5" x14ac:dyDescent="0.3">
      <c r="B5588">
        <v>17993</v>
      </c>
      <c r="C5588">
        <v>617</v>
      </c>
      <c r="D5588">
        <v>1</v>
      </c>
      <c r="E5588">
        <v>235.19000000000014</v>
      </c>
    </row>
    <row r="5589" spans="2:5" x14ac:dyDescent="0.3">
      <c r="B5589">
        <v>17994</v>
      </c>
      <c r="C5589">
        <v>121</v>
      </c>
      <c r="D5589">
        <v>11</v>
      </c>
      <c r="E5589">
        <v>2313.3199999999888</v>
      </c>
    </row>
    <row r="5590" spans="2:5" x14ac:dyDescent="0.3">
      <c r="B5590">
        <v>17995</v>
      </c>
      <c r="C5590">
        <v>281</v>
      </c>
      <c r="D5590">
        <v>3</v>
      </c>
      <c r="E5590">
        <v>495.47999999999968</v>
      </c>
    </row>
    <row r="5591" spans="2:5" x14ac:dyDescent="0.3">
      <c r="B5591">
        <v>17996</v>
      </c>
      <c r="C5591">
        <v>379</v>
      </c>
      <c r="D5591">
        <v>3</v>
      </c>
      <c r="E5591">
        <v>482.33000000000089</v>
      </c>
    </row>
    <row r="5592" spans="2:5" x14ac:dyDescent="0.3">
      <c r="B5592">
        <v>17997</v>
      </c>
      <c r="C5592">
        <v>74</v>
      </c>
      <c r="D5592">
        <v>8</v>
      </c>
      <c r="E5592">
        <v>1970.6700000000017</v>
      </c>
    </row>
    <row r="5593" spans="2:5" x14ac:dyDescent="0.3">
      <c r="B5593">
        <v>17998</v>
      </c>
      <c r="C5593">
        <v>380</v>
      </c>
      <c r="D5593">
        <v>3</v>
      </c>
      <c r="E5593">
        <v>639.24000000000046</v>
      </c>
    </row>
    <row r="5594" spans="2:5" x14ac:dyDescent="0.3">
      <c r="B5594">
        <v>17999</v>
      </c>
      <c r="C5594">
        <v>37</v>
      </c>
      <c r="D5594">
        <v>3</v>
      </c>
      <c r="E5594">
        <v>730.89999999999714</v>
      </c>
    </row>
    <row r="5595" spans="2:5" x14ac:dyDescent="0.3">
      <c r="B5595">
        <v>18000</v>
      </c>
      <c r="C5595">
        <v>564</v>
      </c>
      <c r="D5595">
        <v>1</v>
      </c>
      <c r="E5595">
        <v>124.25</v>
      </c>
    </row>
    <row r="5596" spans="2:5" x14ac:dyDescent="0.3">
      <c r="B5596">
        <v>18001</v>
      </c>
      <c r="C5596">
        <v>12</v>
      </c>
      <c r="D5596">
        <v>6</v>
      </c>
      <c r="E5596">
        <v>953.83999999999753</v>
      </c>
    </row>
    <row r="5597" spans="2:5" x14ac:dyDescent="0.3">
      <c r="B5597">
        <v>18002</v>
      </c>
      <c r="C5597">
        <v>375</v>
      </c>
      <c r="D5597">
        <v>4</v>
      </c>
      <c r="E5597">
        <v>249.92000000000007</v>
      </c>
    </row>
    <row r="5598" spans="2:5" x14ac:dyDescent="0.3">
      <c r="B5598">
        <v>18003</v>
      </c>
      <c r="C5598">
        <v>376</v>
      </c>
      <c r="D5598">
        <v>1</v>
      </c>
      <c r="E5598">
        <v>358.6099999999999</v>
      </c>
    </row>
    <row r="5599" spans="2:5" x14ac:dyDescent="0.3">
      <c r="B5599">
        <v>18004</v>
      </c>
      <c r="C5599">
        <v>362</v>
      </c>
      <c r="D5599">
        <v>1</v>
      </c>
      <c r="E5599">
        <v>169.47000000000006</v>
      </c>
    </row>
    <row r="5600" spans="2:5" x14ac:dyDescent="0.3">
      <c r="B5600">
        <v>18005</v>
      </c>
      <c r="C5600">
        <v>3</v>
      </c>
      <c r="D5600">
        <v>2</v>
      </c>
      <c r="E5600">
        <v>249.71999999999974</v>
      </c>
    </row>
    <row r="5601" spans="2:5" x14ac:dyDescent="0.3">
      <c r="B5601">
        <v>18006</v>
      </c>
      <c r="C5601">
        <v>23</v>
      </c>
      <c r="D5601">
        <v>4</v>
      </c>
      <c r="E5601">
        <v>997.86000000000047</v>
      </c>
    </row>
    <row r="5602" spans="2:5" x14ac:dyDescent="0.3">
      <c r="B5602">
        <v>18007</v>
      </c>
      <c r="C5602">
        <v>392</v>
      </c>
      <c r="D5602">
        <v>1</v>
      </c>
      <c r="E5602">
        <v>220.31999999999985</v>
      </c>
    </row>
    <row r="5603" spans="2:5" x14ac:dyDescent="0.3">
      <c r="B5603">
        <v>18008</v>
      </c>
      <c r="C5603">
        <v>70</v>
      </c>
      <c r="D5603">
        <v>23</v>
      </c>
      <c r="E5603">
        <v>19787.129999999946</v>
      </c>
    </row>
    <row r="5604" spans="2:5" x14ac:dyDescent="0.3">
      <c r="B5604">
        <v>18009</v>
      </c>
      <c r="C5604">
        <v>235</v>
      </c>
      <c r="D5604">
        <v>8</v>
      </c>
      <c r="E5604">
        <v>2155.8300000000004</v>
      </c>
    </row>
    <row r="5605" spans="2:5" x14ac:dyDescent="0.3">
      <c r="B5605">
        <v>18010</v>
      </c>
      <c r="C5605">
        <v>256</v>
      </c>
      <c r="D5605">
        <v>1</v>
      </c>
      <c r="E5605">
        <v>174.8</v>
      </c>
    </row>
    <row r="5606" spans="2:5" x14ac:dyDescent="0.3">
      <c r="B5606">
        <v>18011</v>
      </c>
      <c r="C5606">
        <v>373</v>
      </c>
      <c r="D5606">
        <v>2</v>
      </c>
      <c r="E5606">
        <v>527.02999999999929</v>
      </c>
    </row>
    <row r="5607" spans="2:5" x14ac:dyDescent="0.3">
      <c r="B5607">
        <v>18012</v>
      </c>
      <c r="C5607">
        <v>723</v>
      </c>
      <c r="D5607">
        <v>1</v>
      </c>
      <c r="E5607">
        <v>115.29999999999997</v>
      </c>
    </row>
    <row r="5608" spans="2:5" x14ac:dyDescent="0.3">
      <c r="B5608">
        <v>18013</v>
      </c>
      <c r="C5608">
        <v>155</v>
      </c>
      <c r="D5608">
        <v>2</v>
      </c>
      <c r="E5608">
        <v>187.29</v>
      </c>
    </row>
    <row r="5609" spans="2:5" x14ac:dyDescent="0.3">
      <c r="B5609">
        <v>18014</v>
      </c>
      <c r="C5609">
        <v>28</v>
      </c>
      <c r="D5609">
        <v>1</v>
      </c>
      <c r="E5609">
        <v>166.42000000000004</v>
      </c>
    </row>
    <row r="5610" spans="2:5" x14ac:dyDescent="0.3">
      <c r="B5610">
        <v>18015</v>
      </c>
      <c r="C5610">
        <v>4</v>
      </c>
      <c r="D5610">
        <v>1</v>
      </c>
      <c r="E5610">
        <v>120.03</v>
      </c>
    </row>
    <row r="5611" spans="2:5" x14ac:dyDescent="0.3">
      <c r="B5611">
        <v>18016</v>
      </c>
      <c r="C5611">
        <v>32</v>
      </c>
      <c r="D5611">
        <v>7</v>
      </c>
      <c r="E5611">
        <v>1960.4599999999994</v>
      </c>
    </row>
    <row r="5612" spans="2:5" x14ac:dyDescent="0.3">
      <c r="B5612">
        <v>18017</v>
      </c>
      <c r="C5612">
        <v>81</v>
      </c>
      <c r="D5612">
        <v>4</v>
      </c>
      <c r="E5612">
        <v>688</v>
      </c>
    </row>
    <row r="5613" spans="2:5" x14ac:dyDescent="0.3">
      <c r="B5613">
        <v>18018</v>
      </c>
      <c r="C5613">
        <v>108</v>
      </c>
      <c r="D5613">
        <v>4</v>
      </c>
      <c r="E5613">
        <v>297.98999999999984</v>
      </c>
    </row>
    <row r="5614" spans="2:5" x14ac:dyDescent="0.3">
      <c r="B5614">
        <v>18019</v>
      </c>
      <c r="C5614">
        <v>51</v>
      </c>
      <c r="D5614">
        <v>1</v>
      </c>
      <c r="E5614">
        <v>38.449999999999996</v>
      </c>
    </row>
    <row r="5615" spans="2:5" x14ac:dyDescent="0.3">
      <c r="B5615">
        <v>18020</v>
      </c>
      <c r="C5615">
        <v>543</v>
      </c>
      <c r="D5615">
        <v>1</v>
      </c>
      <c r="E5615">
        <v>190.48</v>
      </c>
    </row>
    <row r="5616" spans="2:5" x14ac:dyDescent="0.3">
      <c r="B5616">
        <v>18021</v>
      </c>
      <c r="C5616">
        <v>509</v>
      </c>
      <c r="D5616">
        <v>2</v>
      </c>
      <c r="E5616">
        <v>227.06000000000014</v>
      </c>
    </row>
    <row r="5617" spans="2:5" x14ac:dyDescent="0.3">
      <c r="B5617">
        <v>18022</v>
      </c>
      <c r="C5617">
        <v>35</v>
      </c>
      <c r="D5617">
        <v>5</v>
      </c>
      <c r="E5617">
        <v>1651.7900000000075</v>
      </c>
    </row>
    <row r="5618" spans="2:5" x14ac:dyDescent="0.3">
      <c r="B5618">
        <v>18024</v>
      </c>
      <c r="C5618">
        <v>152</v>
      </c>
      <c r="D5618">
        <v>2</v>
      </c>
      <c r="E5618">
        <v>389.77999999999986</v>
      </c>
    </row>
    <row r="5619" spans="2:5" x14ac:dyDescent="0.3">
      <c r="B5619">
        <v>18025</v>
      </c>
      <c r="C5619">
        <v>379</v>
      </c>
      <c r="D5619">
        <v>6</v>
      </c>
      <c r="E5619">
        <v>1177.7200000000009</v>
      </c>
    </row>
    <row r="5620" spans="2:5" x14ac:dyDescent="0.3">
      <c r="B5620">
        <v>18026</v>
      </c>
      <c r="C5620">
        <v>500</v>
      </c>
      <c r="D5620">
        <v>2</v>
      </c>
      <c r="E5620">
        <v>2074.0699999999997</v>
      </c>
    </row>
    <row r="5621" spans="2:5" x14ac:dyDescent="0.3">
      <c r="B5621">
        <v>18027</v>
      </c>
      <c r="C5621">
        <v>98</v>
      </c>
      <c r="D5621">
        <v>1</v>
      </c>
      <c r="E5621">
        <v>115.30999999999997</v>
      </c>
    </row>
    <row r="5622" spans="2:5" x14ac:dyDescent="0.3">
      <c r="B5622">
        <v>18028</v>
      </c>
      <c r="C5622">
        <v>583</v>
      </c>
      <c r="D5622">
        <v>1</v>
      </c>
      <c r="E5622">
        <v>192.05</v>
      </c>
    </row>
    <row r="5623" spans="2:5" x14ac:dyDescent="0.3">
      <c r="B5623">
        <v>18029</v>
      </c>
      <c r="C5623">
        <v>642</v>
      </c>
      <c r="D5623">
        <v>1</v>
      </c>
      <c r="E5623">
        <v>433.77000000000015</v>
      </c>
    </row>
    <row r="5624" spans="2:5" x14ac:dyDescent="0.3">
      <c r="B5624">
        <v>18030</v>
      </c>
      <c r="C5624">
        <v>4</v>
      </c>
      <c r="D5624">
        <v>2</v>
      </c>
      <c r="E5624">
        <v>230.65000000000003</v>
      </c>
    </row>
    <row r="5625" spans="2:5" x14ac:dyDescent="0.3">
      <c r="B5625">
        <v>18031</v>
      </c>
      <c r="C5625">
        <v>378</v>
      </c>
      <c r="D5625">
        <v>1</v>
      </c>
      <c r="E5625">
        <v>462.09999999999951</v>
      </c>
    </row>
    <row r="5626" spans="2:5" x14ac:dyDescent="0.3">
      <c r="B5626">
        <v>18032</v>
      </c>
      <c r="C5626">
        <v>334</v>
      </c>
      <c r="D5626">
        <v>1</v>
      </c>
      <c r="E5626">
        <v>73.5</v>
      </c>
    </row>
    <row r="5627" spans="2:5" x14ac:dyDescent="0.3">
      <c r="B5627">
        <v>18033</v>
      </c>
      <c r="C5627">
        <v>65</v>
      </c>
      <c r="D5627">
        <v>1</v>
      </c>
      <c r="E5627">
        <v>97.969999999999928</v>
      </c>
    </row>
    <row r="5628" spans="2:5" x14ac:dyDescent="0.3">
      <c r="B5628">
        <v>18034</v>
      </c>
      <c r="C5628">
        <v>21</v>
      </c>
      <c r="D5628">
        <v>3</v>
      </c>
      <c r="E5628">
        <v>793.70000000000152</v>
      </c>
    </row>
    <row r="5629" spans="2:5" x14ac:dyDescent="0.3">
      <c r="B5629">
        <v>18035</v>
      </c>
      <c r="C5629">
        <v>35</v>
      </c>
      <c r="D5629">
        <v>5</v>
      </c>
      <c r="E5629">
        <v>1276.7400000000002</v>
      </c>
    </row>
    <row r="5630" spans="2:5" x14ac:dyDescent="0.3">
      <c r="B5630">
        <v>18036</v>
      </c>
      <c r="C5630">
        <v>32</v>
      </c>
      <c r="D5630">
        <v>11</v>
      </c>
      <c r="E5630">
        <v>1563.6400000000028</v>
      </c>
    </row>
    <row r="5631" spans="2:5" x14ac:dyDescent="0.3">
      <c r="B5631">
        <v>18037</v>
      </c>
      <c r="C5631">
        <v>154</v>
      </c>
      <c r="D5631">
        <v>15</v>
      </c>
      <c r="E5631">
        <v>167.42000000000004</v>
      </c>
    </row>
    <row r="5632" spans="2:5" x14ac:dyDescent="0.3">
      <c r="B5632">
        <v>18038</v>
      </c>
      <c r="C5632">
        <v>556</v>
      </c>
      <c r="D5632">
        <v>1</v>
      </c>
      <c r="E5632">
        <v>149.40999999999994</v>
      </c>
    </row>
    <row r="5633" spans="2:5" x14ac:dyDescent="0.3">
      <c r="B5633">
        <v>18039</v>
      </c>
      <c r="C5633">
        <v>374</v>
      </c>
      <c r="D5633">
        <v>4</v>
      </c>
      <c r="E5633">
        <v>579.16999999999859</v>
      </c>
    </row>
    <row r="5634" spans="2:5" x14ac:dyDescent="0.3">
      <c r="B5634">
        <v>18040</v>
      </c>
      <c r="C5634">
        <v>19</v>
      </c>
      <c r="D5634">
        <v>2</v>
      </c>
      <c r="E5634">
        <v>357.19999999999993</v>
      </c>
    </row>
    <row r="5635" spans="2:5" x14ac:dyDescent="0.3">
      <c r="B5635">
        <v>18041</v>
      </c>
      <c r="C5635">
        <v>11</v>
      </c>
      <c r="D5635">
        <v>38</v>
      </c>
      <c r="E5635">
        <v>8752.3799999999046</v>
      </c>
    </row>
    <row r="5636" spans="2:5" x14ac:dyDescent="0.3">
      <c r="B5636">
        <v>18042</v>
      </c>
      <c r="C5636">
        <v>53</v>
      </c>
      <c r="D5636">
        <v>2</v>
      </c>
      <c r="E5636">
        <v>281.15000000000003</v>
      </c>
    </row>
    <row r="5637" spans="2:5" x14ac:dyDescent="0.3">
      <c r="B5637">
        <v>18043</v>
      </c>
      <c r="C5637">
        <v>24</v>
      </c>
      <c r="D5637">
        <v>3</v>
      </c>
      <c r="E5637">
        <v>875.97000000000082</v>
      </c>
    </row>
    <row r="5638" spans="2:5" x14ac:dyDescent="0.3">
      <c r="B5638">
        <v>18044</v>
      </c>
      <c r="C5638">
        <v>4</v>
      </c>
      <c r="D5638">
        <v>18</v>
      </c>
      <c r="E5638">
        <v>3505.6099999999888</v>
      </c>
    </row>
    <row r="5639" spans="2:5" x14ac:dyDescent="0.3">
      <c r="B5639">
        <v>18045</v>
      </c>
      <c r="C5639">
        <v>45</v>
      </c>
      <c r="D5639">
        <v>1</v>
      </c>
      <c r="E5639">
        <v>189.39999999999984</v>
      </c>
    </row>
    <row r="5640" spans="2:5" x14ac:dyDescent="0.3">
      <c r="B5640">
        <v>18046</v>
      </c>
      <c r="C5640">
        <v>649</v>
      </c>
      <c r="D5640">
        <v>1</v>
      </c>
      <c r="E5640">
        <v>189.63000000000008</v>
      </c>
    </row>
    <row r="5641" spans="2:5" x14ac:dyDescent="0.3">
      <c r="B5641">
        <v>18047</v>
      </c>
      <c r="C5641">
        <v>381</v>
      </c>
      <c r="D5641">
        <v>2</v>
      </c>
      <c r="E5641">
        <v>342.6899999999996</v>
      </c>
    </row>
    <row r="5642" spans="2:5" x14ac:dyDescent="0.3">
      <c r="B5642">
        <v>18048</v>
      </c>
      <c r="C5642">
        <v>203</v>
      </c>
      <c r="D5642">
        <v>3</v>
      </c>
      <c r="E5642">
        <v>401.72999999999979</v>
      </c>
    </row>
    <row r="5643" spans="2:5" x14ac:dyDescent="0.3">
      <c r="B5643">
        <v>18049</v>
      </c>
      <c r="C5643">
        <v>437</v>
      </c>
      <c r="D5643">
        <v>2</v>
      </c>
      <c r="E5643">
        <v>556.51999999999907</v>
      </c>
    </row>
    <row r="5644" spans="2:5" x14ac:dyDescent="0.3">
      <c r="B5644">
        <v>18050</v>
      </c>
      <c r="C5644">
        <v>359</v>
      </c>
      <c r="D5644">
        <v>2</v>
      </c>
      <c r="E5644">
        <v>412.06000000000012</v>
      </c>
    </row>
    <row r="5645" spans="2:5" x14ac:dyDescent="0.3">
      <c r="B5645">
        <v>18051</v>
      </c>
      <c r="C5645">
        <v>634</v>
      </c>
      <c r="D5645">
        <v>7</v>
      </c>
      <c r="E5645">
        <v>2282.2799999999993</v>
      </c>
    </row>
    <row r="5646" spans="2:5" x14ac:dyDescent="0.3">
      <c r="B5646">
        <v>18052</v>
      </c>
      <c r="C5646">
        <v>564</v>
      </c>
      <c r="D5646">
        <v>1</v>
      </c>
      <c r="E5646">
        <v>10877.179999999997</v>
      </c>
    </row>
    <row r="5647" spans="2:5" x14ac:dyDescent="0.3">
      <c r="B5647">
        <v>18053</v>
      </c>
      <c r="C5647">
        <v>70</v>
      </c>
      <c r="D5647">
        <v>3</v>
      </c>
      <c r="E5647">
        <v>571.06999999999982</v>
      </c>
    </row>
    <row r="5648" spans="2:5" x14ac:dyDescent="0.3">
      <c r="B5648">
        <v>18054</v>
      </c>
      <c r="C5648">
        <v>392</v>
      </c>
      <c r="D5648">
        <v>1</v>
      </c>
      <c r="E5648">
        <v>176.5</v>
      </c>
    </row>
    <row r="5649" spans="2:5" x14ac:dyDescent="0.3">
      <c r="B5649">
        <v>18055</v>
      </c>
      <c r="C5649">
        <v>7</v>
      </c>
      <c r="D5649">
        <v>14</v>
      </c>
      <c r="E5649">
        <v>11195.570000000071</v>
      </c>
    </row>
    <row r="5650" spans="2:5" x14ac:dyDescent="0.3">
      <c r="B5650">
        <v>18056</v>
      </c>
      <c r="C5650">
        <v>288</v>
      </c>
      <c r="D5650">
        <v>2</v>
      </c>
      <c r="E5650">
        <v>554.60000000000025</v>
      </c>
    </row>
    <row r="5651" spans="2:5" x14ac:dyDescent="0.3">
      <c r="B5651">
        <v>18057</v>
      </c>
      <c r="C5651">
        <v>393</v>
      </c>
      <c r="D5651">
        <v>3</v>
      </c>
      <c r="E5651">
        <v>1203.5599999999984</v>
      </c>
    </row>
    <row r="5652" spans="2:5" x14ac:dyDescent="0.3">
      <c r="B5652">
        <v>18058</v>
      </c>
      <c r="C5652">
        <v>9</v>
      </c>
      <c r="D5652">
        <v>3</v>
      </c>
      <c r="E5652">
        <v>774.06</v>
      </c>
    </row>
    <row r="5653" spans="2:5" x14ac:dyDescent="0.3">
      <c r="B5653">
        <v>18059</v>
      </c>
      <c r="C5653">
        <v>23</v>
      </c>
      <c r="D5653">
        <v>3</v>
      </c>
      <c r="E5653">
        <v>306.46000000000009</v>
      </c>
    </row>
    <row r="5654" spans="2:5" x14ac:dyDescent="0.3">
      <c r="B5654">
        <v>18060</v>
      </c>
      <c r="C5654">
        <v>408</v>
      </c>
      <c r="D5654">
        <v>2</v>
      </c>
      <c r="E5654">
        <v>1185.4600000000012</v>
      </c>
    </row>
    <row r="5655" spans="2:5" x14ac:dyDescent="0.3">
      <c r="B5655">
        <v>18061</v>
      </c>
      <c r="C5655">
        <v>21</v>
      </c>
      <c r="D5655">
        <v>28</v>
      </c>
      <c r="E5655">
        <v>6488.9699999999812</v>
      </c>
    </row>
    <row r="5656" spans="2:5" x14ac:dyDescent="0.3">
      <c r="B5656">
        <v>18062</v>
      </c>
      <c r="C5656">
        <v>173</v>
      </c>
      <c r="D5656">
        <v>6</v>
      </c>
      <c r="E5656">
        <v>1632.6699999999987</v>
      </c>
    </row>
    <row r="5657" spans="2:5" x14ac:dyDescent="0.3">
      <c r="B5657">
        <v>18063</v>
      </c>
      <c r="C5657">
        <v>390</v>
      </c>
      <c r="D5657">
        <v>2</v>
      </c>
      <c r="E5657">
        <v>186.60000000000002</v>
      </c>
    </row>
    <row r="5658" spans="2:5" x14ac:dyDescent="0.3">
      <c r="B5658">
        <v>18064</v>
      </c>
      <c r="C5658">
        <v>133</v>
      </c>
      <c r="D5658">
        <v>11</v>
      </c>
      <c r="E5658">
        <v>4495.0300000000016</v>
      </c>
    </row>
    <row r="5659" spans="2:5" x14ac:dyDescent="0.3">
      <c r="B5659">
        <v>18065</v>
      </c>
      <c r="C5659">
        <v>5</v>
      </c>
      <c r="D5659">
        <v>29</v>
      </c>
      <c r="E5659">
        <v>5866.6300000000574</v>
      </c>
    </row>
    <row r="5660" spans="2:5" x14ac:dyDescent="0.3">
      <c r="B5660">
        <v>18066</v>
      </c>
      <c r="C5660">
        <v>75</v>
      </c>
      <c r="D5660">
        <v>3</v>
      </c>
      <c r="E5660">
        <v>1440.3999999999999</v>
      </c>
    </row>
    <row r="5661" spans="2:5" x14ac:dyDescent="0.3">
      <c r="B5661">
        <v>18067</v>
      </c>
      <c r="C5661">
        <v>40</v>
      </c>
      <c r="D5661">
        <v>1</v>
      </c>
      <c r="E5661">
        <v>396.33</v>
      </c>
    </row>
    <row r="5662" spans="2:5" x14ac:dyDescent="0.3">
      <c r="B5662">
        <v>18068</v>
      </c>
      <c r="C5662">
        <v>289</v>
      </c>
      <c r="D5662">
        <v>1</v>
      </c>
      <c r="E5662">
        <v>101.69999999999999</v>
      </c>
    </row>
    <row r="5663" spans="2:5" x14ac:dyDescent="0.3">
      <c r="B5663">
        <v>18069</v>
      </c>
      <c r="C5663">
        <v>26</v>
      </c>
      <c r="D5663">
        <v>11</v>
      </c>
      <c r="E5663">
        <v>4540.5600000000159</v>
      </c>
    </row>
    <row r="5664" spans="2:5" x14ac:dyDescent="0.3">
      <c r="B5664">
        <v>18070</v>
      </c>
      <c r="C5664">
        <v>669</v>
      </c>
      <c r="D5664">
        <v>1</v>
      </c>
      <c r="E5664">
        <v>314.09999999999997</v>
      </c>
    </row>
    <row r="5665" spans="2:5" x14ac:dyDescent="0.3">
      <c r="B5665">
        <v>18071</v>
      </c>
      <c r="C5665">
        <v>257</v>
      </c>
      <c r="D5665">
        <v>6</v>
      </c>
      <c r="E5665">
        <v>1428.630000000001</v>
      </c>
    </row>
    <row r="5666" spans="2:5" x14ac:dyDescent="0.3">
      <c r="B5666">
        <v>18072</v>
      </c>
      <c r="C5666">
        <v>185</v>
      </c>
      <c r="D5666">
        <v>1</v>
      </c>
      <c r="E5666">
        <v>247.44</v>
      </c>
    </row>
    <row r="5667" spans="2:5" x14ac:dyDescent="0.3">
      <c r="B5667">
        <v>18073</v>
      </c>
      <c r="C5667">
        <v>114</v>
      </c>
      <c r="D5667">
        <v>12</v>
      </c>
      <c r="E5667">
        <v>3877.5199999999977</v>
      </c>
    </row>
    <row r="5668" spans="2:5" x14ac:dyDescent="0.3">
      <c r="B5668">
        <v>18074</v>
      </c>
      <c r="C5668">
        <v>373</v>
      </c>
      <c r="D5668">
        <v>2</v>
      </c>
      <c r="E5668">
        <v>1509.0399999999991</v>
      </c>
    </row>
    <row r="5669" spans="2:5" x14ac:dyDescent="0.3">
      <c r="B5669">
        <v>18075</v>
      </c>
      <c r="C5669">
        <v>23</v>
      </c>
      <c r="D5669">
        <v>20</v>
      </c>
      <c r="E5669">
        <v>5783.2900000000327</v>
      </c>
    </row>
    <row r="5670" spans="2:5" x14ac:dyDescent="0.3">
      <c r="B5670">
        <v>18076</v>
      </c>
      <c r="C5670">
        <v>380</v>
      </c>
      <c r="D5670">
        <v>1</v>
      </c>
      <c r="E5670">
        <v>151.49</v>
      </c>
    </row>
    <row r="5671" spans="2:5" x14ac:dyDescent="0.3">
      <c r="B5671">
        <v>18077</v>
      </c>
      <c r="C5671">
        <v>8</v>
      </c>
      <c r="D5671">
        <v>18</v>
      </c>
      <c r="E5671">
        <v>4338.5599999999995</v>
      </c>
    </row>
    <row r="5672" spans="2:5" x14ac:dyDescent="0.3">
      <c r="B5672">
        <v>18078</v>
      </c>
      <c r="C5672">
        <v>217</v>
      </c>
      <c r="D5672">
        <v>4</v>
      </c>
      <c r="E5672">
        <v>844.599999999999</v>
      </c>
    </row>
    <row r="5673" spans="2:5" x14ac:dyDescent="0.3">
      <c r="B5673">
        <v>18079</v>
      </c>
      <c r="C5673">
        <v>45</v>
      </c>
      <c r="D5673">
        <v>5</v>
      </c>
      <c r="E5673">
        <v>4242.7499999999991</v>
      </c>
    </row>
    <row r="5674" spans="2:5" x14ac:dyDescent="0.3">
      <c r="B5674">
        <v>18080</v>
      </c>
      <c r="C5674">
        <v>18</v>
      </c>
      <c r="D5674">
        <v>2</v>
      </c>
      <c r="E5674">
        <v>1231.5</v>
      </c>
    </row>
    <row r="5675" spans="2:5" x14ac:dyDescent="0.3">
      <c r="B5675">
        <v>18081</v>
      </c>
      <c r="C5675">
        <v>36</v>
      </c>
      <c r="D5675">
        <v>3</v>
      </c>
      <c r="E5675">
        <v>343.44999999999993</v>
      </c>
    </row>
    <row r="5676" spans="2:5" x14ac:dyDescent="0.3">
      <c r="B5676">
        <v>18082</v>
      </c>
      <c r="C5676">
        <v>25</v>
      </c>
      <c r="D5676">
        <v>1</v>
      </c>
      <c r="E5676">
        <v>703.37000000000069</v>
      </c>
    </row>
    <row r="5677" spans="2:5" x14ac:dyDescent="0.3">
      <c r="B5677">
        <v>18083</v>
      </c>
      <c r="C5677">
        <v>397</v>
      </c>
      <c r="D5677">
        <v>1</v>
      </c>
      <c r="E5677">
        <v>470.72999999999968</v>
      </c>
    </row>
    <row r="5678" spans="2:5" x14ac:dyDescent="0.3">
      <c r="B5678">
        <v>18084</v>
      </c>
      <c r="C5678">
        <v>16</v>
      </c>
      <c r="D5678">
        <v>3</v>
      </c>
      <c r="E5678">
        <v>812.93000000000006</v>
      </c>
    </row>
    <row r="5679" spans="2:5" x14ac:dyDescent="0.3">
      <c r="B5679">
        <v>18085</v>
      </c>
      <c r="C5679">
        <v>330</v>
      </c>
      <c r="D5679">
        <v>4</v>
      </c>
      <c r="E5679">
        <v>1645.7499999999998</v>
      </c>
    </row>
    <row r="5680" spans="2:5" x14ac:dyDescent="0.3">
      <c r="B5680">
        <v>18086</v>
      </c>
      <c r="C5680">
        <v>274</v>
      </c>
      <c r="D5680">
        <v>1</v>
      </c>
      <c r="E5680">
        <v>101.34</v>
      </c>
    </row>
    <row r="5681" spans="2:5" x14ac:dyDescent="0.3">
      <c r="B5681">
        <v>18087</v>
      </c>
      <c r="C5681">
        <v>98</v>
      </c>
      <c r="D5681">
        <v>17</v>
      </c>
      <c r="E5681">
        <v>14761.520000000013</v>
      </c>
    </row>
    <row r="5682" spans="2:5" x14ac:dyDescent="0.3">
      <c r="B5682">
        <v>18088</v>
      </c>
      <c r="C5682">
        <v>61</v>
      </c>
      <c r="D5682">
        <v>1</v>
      </c>
      <c r="E5682">
        <v>167.67000000000004</v>
      </c>
    </row>
    <row r="5683" spans="2:5" x14ac:dyDescent="0.3">
      <c r="B5683">
        <v>18089</v>
      </c>
      <c r="C5683">
        <v>446</v>
      </c>
      <c r="D5683">
        <v>1</v>
      </c>
      <c r="E5683">
        <v>428.44999999999993</v>
      </c>
    </row>
    <row r="5684" spans="2:5" x14ac:dyDescent="0.3">
      <c r="B5684">
        <v>18090</v>
      </c>
      <c r="C5684">
        <v>421</v>
      </c>
      <c r="D5684">
        <v>1</v>
      </c>
      <c r="E5684">
        <v>349.40000000000015</v>
      </c>
    </row>
    <row r="5685" spans="2:5" x14ac:dyDescent="0.3">
      <c r="B5685">
        <v>18091</v>
      </c>
      <c r="C5685">
        <v>593</v>
      </c>
      <c r="D5685">
        <v>1</v>
      </c>
      <c r="E5685">
        <v>360.85000000000014</v>
      </c>
    </row>
    <row r="5686" spans="2:5" x14ac:dyDescent="0.3">
      <c r="B5686">
        <v>18092</v>
      </c>
      <c r="C5686">
        <v>2</v>
      </c>
      <c r="D5686">
        <v>18</v>
      </c>
      <c r="E5686">
        <v>16179.439999999984</v>
      </c>
    </row>
    <row r="5687" spans="2:5" x14ac:dyDescent="0.3">
      <c r="B5687">
        <v>18093</v>
      </c>
      <c r="C5687">
        <v>93</v>
      </c>
      <c r="D5687">
        <v>8</v>
      </c>
      <c r="E5687">
        <v>4452.7099999999955</v>
      </c>
    </row>
    <row r="5688" spans="2:5" x14ac:dyDescent="0.3">
      <c r="B5688">
        <v>18094</v>
      </c>
      <c r="C5688">
        <v>81</v>
      </c>
      <c r="D5688">
        <v>13</v>
      </c>
      <c r="E5688">
        <v>6391.5200000000114</v>
      </c>
    </row>
    <row r="5689" spans="2:5" x14ac:dyDescent="0.3">
      <c r="B5689">
        <v>18095</v>
      </c>
      <c r="C5689">
        <v>312</v>
      </c>
      <c r="D5689">
        <v>5</v>
      </c>
      <c r="E5689">
        <v>2303.0899999999979</v>
      </c>
    </row>
    <row r="5690" spans="2:5" x14ac:dyDescent="0.3">
      <c r="B5690">
        <v>18096</v>
      </c>
      <c r="C5690">
        <v>11</v>
      </c>
      <c r="D5690">
        <v>6</v>
      </c>
      <c r="E5690">
        <v>1805.2800000000184</v>
      </c>
    </row>
    <row r="5691" spans="2:5" x14ac:dyDescent="0.3">
      <c r="B5691">
        <v>18097</v>
      </c>
      <c r="C5691">
        <v>7</v>
      </c>
      <c r="D5691">
        <v>11</v>
      </c>
      <c r="E5691">
        <v>4663.3199999999897</v>
      </c>
    </row>
    <row r="5692" spans="2:5" x14ac:dyDescent="0.3">
      <c r="B5692">
        <v>18098</v>
      </c>
      <c r="C5692">
        <v>396</v>
      </c>
      <c r="D5692">
        <v>1</v>
      </c>
      <c r="E5692">
        <v>550.83999999999889</v>
      </c>
    </row>
    <row r="5693" spans="2:5" x14ac:dyDescent="0.3">
      <c r="B5693">
        <v>18099</v>
      </c>
      <c r="C5693">
        <v>127</v>
      </c>
      <c r="D5693">
        <v>1</v>
      </c>
      <c r="E5693">
        <v>168.31</v>
      </c>
    </row>
    <row r="5694" spans="2:5" x14ac:dyDescent="0.3">
      <c r="B5694">
        <v>18100</v>
      </c>
      <c r="C5694">
        <v>550</v>
      </c>
      <c r="D5694">
        <v>1</v>
      </c>
      <c r="E5694">
        <v>451.55999999999989</v>
      </c>
    </row>
    <row r="5695" spans="2:5" x14ac:dyDescent="0.3">
      <c r="B5695">
        <v>18101</v>
      </c>
      <c r="C5695">
        <v>11</v>
      </c>
      <c r="D5695">
        <v>5</v>
      </c>
      <c r="E5695">
        <v>629.16000000000179</v>
      </c>
    </row>
    <row r="5696" spans="2:5" x14ac:dyDescent="0.3">
      <c r="B5696">
        <v>18102</v>
      </c>
      <c r="C5696">
        <v>0</v>
      </c>
      <c r="D5696">
        <v>145</v>
      </c>
      <c r="E5696">
        <v>608821.65000000026</v>
      </c>
    </row>
    <row r="5697" spans="2:5" x14ac:dyDescent="0.3">
      <c r="B5697">
        <v>18103</v>
      </c>
      <c r="C5697">
        <v>549</v>
      </c>
      <c r="D5697">
        <v>1</v>
      </c>
      <c r="E5697">
        <v>105.79999999999998</v>
      </c>
    </row>
    <row r="5698" spans="2:5" x14ac:dyDescent="0.3">
      <c r="B5698">
        <v>18104</v>
      </c>
      <c r="C5698">
        <v>37</v>
      </c>
      <c r="D5698">
        <v>1</v>
      </c>
      <c r="E5698">
        <v>754.63999999999976</v>
      </c>
    </row>
    <row r="5699" spans="2:5" x14ac:dyDescent="0.3">
      <c r="B5699">
        <v>18105</v>
      </c>
      <c r="C5699">
        <v>37</v>
      </c>
      <c r="D5699">
        <v>1</v>
      </c>
      <c r="E5699">
        <v>113.48</v>
      </c>
    </row>
    <row r="5700" spans="2:5" x14ac:dyDescent="0.3">
      <c r="B5700">
        <v>18106</v>
      </c>
      <c r="C5700">
        <v>329</v>
      </c>
      <c r="D5700">
        <v>6</v>
      </c>
      <c r="E5700">
        <v>1461.4599999999994</v>
      </c>
    </row>
    <row r="5701" spans="2:5" x14ac:dyDescent="0.3">
      <c r="B5701">
        <v>18107</v>
      </c>
      <c r="C5701">
        <v>442</v>
      </c>
      <c r="D5701">
        <v>1</v>
      </c>
      <c r="E5701">
        <v>167.13000000000008</v>
      </c>
    </row>
    <row r="5702" spans="2:5" x14ac:dyDescent="0.3">
      <c r="B5702">
        <v>18108</v>
      </c>
      <c r="C5702">
        <v>254</v>
      </c>
      <c r="D5702">
        <v>3</v>
      </c>
      <c r="E5702">
        <v>848.81</v>
      </c>
    </row>
    <row r="5703" spans="2:5" x14ac:dyDescent="0.3">
      <c r="B5703">
        <v>18109</v>
      </c>
      <c r="C5703">
        <v>1</v>
      </c>
      <c r="D5703">
        <v>38</v>
      </c>
      <c r="E5703">
        <v>9893.9599999999682</v>
      </c>
    </row>
    <row r="5704" spans="2:5" x14ac:dyDescent="0.3">
      <c r="B5704">
        <v>18110</v>
      </c>
      <c r="C5704">
        <v>19</v>
      </c>
      <c r="D5704">
        <v>2</v>
      </c>
      <c r="E5704">
        <v>435.43000000000018</v>
      </c>
    </row>
    <row r="5705" spans="2:5" x14ac:dyDescent="0.3">
      <c r="B5705">
        <v>18111</v>
      </c>
      <c r="C5705">
        <v>589</v>
      </c>
      <c r="D5705">
        <v>1</v>
      </c>
      <c r="E5705">
        <v>405.85000000000025</v>
      </c>
    </row>
    <row r="5706" spans="2:5" x14ac:dyDescent="0.3">
      <c r="B5706">
        <v>18112</v>
      </c>
      <c r="C5706">
        <v>12</v>
      </c>
      <c r="D5706">
        <v>4</v>
      </c>
      <c r="E5706">
        <v>775.95999999999935</v>
      </c>
    </row>
    <row r="5707" spans="2:5" x14ac:dyDescent="0.3">
      <c r="B5707">
        <v>18113</v>
      </c>
      <c r="C5707">
        <v>368</v>
      </c>
      <c r="D5707">
        <v>1</v>
      </c>
      <c r="E5707">
        <v>152.64000000000001</v>
      </c>
    </row>
    <row r="5708" spans="2:5" x14ac:dyDescent="0.3">
      <c r="B5708">
        <v>18114</v>
      </c>
      <c r="C5708">
        <v>290</v>
      </c>
      <c r="D5708">
        <v>1</v>
      </c>
      <c r="E5708">
        <v>220.10000000000008</v>
      </c>
    </row>
    <row r="5709" spans="2:5" x14ac:dyDescent="0.3">
      <c r="B5709">
        <v>18115</v>
      </c>
      <c r="C5709">
        <v>697</v>
      </c>
      <c r="D5709">
        <v>1</v>
      </c>
      <c r="E5709">
        <v>9.6999999999999993</v>
      </c>
    </row>
    <row r="5710" spans="2:5" x14ac:dyDescent="0.3">
      <c r="B5710">
        <v>18116</v>
      </c>
      <c r="C5710">
        <v>67</v>
      </c>
      <c r="D5710">
        <v>13</v>
      </c>
      <c r="E5710">
        <v>2154.3000000000261</v>
      </c>
    </row>
    <row r="5711" spans="2:5" x14ac:dyDescent="0.3">
      <c r="B5711">
        <v>18117</v>
      </c>
      <c r="C5711">
        <v>25</v>
      </c>
      <c r="D5711">
        <v>1</v>
      </c>
      <c r="E5711">
        <v>320.7200000000002</v>
      </c>
    </row>
    <row r="5712" spans="2:5" x14ac:dyDescent="0.3">
      <c r="B5712">
        <v>18118</v>
      </c>
      <c r="C5712">
        <v>10</v>
      </c>
      <c r="D5712">
        <v>29</v>
      </c>
      <c r="E5712">
        <v>6733.2200000000721</v>
      </c>
    </row>
    <row r="5713" spans="2:5" x14ac:dyDescent="0.3">
      <c r="B5713">
        <v>18119</v>
      </c>
      <c r="C5713">
        <v>367</v>
      </c>
      <c r="D5713">
        <v>1</v>
      </c>
      <c r="E5713">
        <v>362.24000000000035</v>
      </c>
    </row>
    <row r="5714" spans="2:5" x14ac:dyDescent="0.3">
      <c r="B5714">
        <v>18120</v>
      </c>
      <c r="C5714">
        <v>214</v>
      </c>
      <c r="D5714">
        <v>1</v>
      </c>
      <c r="E5714">
        <v>111.15000000000003</v>
      </c>
    </row>
    <row r="5715" spans="2:5" x14ac:dyDescent="0.3">
      <c r="B5715">
        <v>18121</v>
      </c>
      <c r="C5715">
        <v>149</v>
      </c>
      <c r="D5715">
        <v>2</v>
      </c>
      <c r="E5715">
        <v>673.0999999999998</v>
      </c>
    </row>
    <row r="5716" spans="2:5" x14ac:dyDescent="0.3">
      <c r="B5716">
        <v>18122</v>
      </c>
      <c r="C5716">
        <v>8</v>
      </c>
      <c r="D5716">
        <v>6</v>
      </c>
      <c r="E5716">
        <v>1826.209999999998</v>
      </c>
    </row>
    <row r="5717" spans="2:5" x14ac:dyDescent="0.3">
      <c r="B5717">
        <v>18123</v>
      </c>
      <c r="C5717">
        <v>24</v>
      </c>
      <c r="D5717">
        <v>3</v>
      </c>
      <c r="E5717">
        <v>684.58999999999946</v>
      </c>
    </row>
    <row r="5718" spans="2:5" x14ac:dyDescent="0.3">
      <c r="B5718">
        <v>18124</v>
      </c>
      <c r="C5718">
        <v>472</v>
      </c>
      <c r="D5718">
        <v>1</v>
      </c>
      <c r="E5718">
        <v>111.53000000000003</v>
      </c>
    </row>
    <row r="5719" spans="2:5" x14ac:dyDescent="0.3">
      <c r="B5719">
        <v>18125</v>
      </c>
      <c r="C5719">
        <v>29</v>
      </c>
      <c r="D5719">
        <v>4</v>
      </c>
      <c r="E5719">
        <v>1142.9899999999971</v>
      </c>
    </row>
    <row r="5720" spans="2:5" x14ac:dyDescent="0.3">
      <c r="B5720">
        <v>18126</v>
      </c>
      <c r="C5720">
        <v>60</v>
      </c>
      <c r="D5720">
        <v>1</v>
      </c>
      <c r="E5720">
        <v>206.82999999999996</v>
      </c>
    </row>
    <row r="5721" spans="2:5" x14ac:dyDescent="0.3">
      <c r="B5721">
        <v>18127</v>
      </c>
      <c r="C5721">
        <v>19</v>
      </c>
      <c r="D5721">
        <v>4</v>
      </c>
      <c r="E5721">
        <v>561.52999999999952</v>
      </c>
    </row>
    <row r="5722" spans="2:5" x14ac:dyDescent="0.3">
      <c r="B5722">
        <v>18128</v>
      </c>
      <c r="C5722">
        <v>537</v>
      </c>
      <c r="D5722">
        <v>1</v>
      </c>
      <c r="E5722">
        <v>420.04000000000048</v>
      </c>
    </row>
    <row r="5723" spans="2:5" x14ac:dyDescent="0.3">
      <c r="B5723">
        <v>18129</v>
      </c>
      <c r="C5723">
        <v>243</v>
      </c>
      <c r="D5723">
        <v>1</v>
      </c>
      <c r="E5723">
        <v>112.54999999999997</v>
      </c>
    </row>
    <row r="5724" spans="2:5" x14ac:dyDescent="0.3">
      <c r="B5724">
        <v>18130</v>
      </c>
      <c r="C5724">
        <v>15</v>
      </c>
      <c r="D5724">
        <v>3</v>
      </c>
      <c r="E5724">
        <v>1059.3899999999996</v>
      </c>
    </row>
    <row r="5725" spans="2:5" x14ac:dyDescent="0.3">
      <c r="B5725">
        <v>18131</v>
      </c>
      <c r="C5725">
        <v>631</v>
      </c>
      <c r="D5725">
        <v>1</v>
      </c>
      <c r="E5725">
        <v>222.95999999999998</v>
      </c>
    </row>
    <row r="5726" spans="2:5" x14ac:dyDescent="0.3">
      <c r="B5726">
        <v>18132</v>
      </c>
      <c r="C5726">
        <v>504</v>
      </c>
      <c r="D5726">
        <v>1</v>
      </c>
      <c r="E5726">
        <v>226.89999999999978</v>
      </c>
    </row>
    <row r="5727" spans="2:5" x14ac:dyDescent="0.3">
      <c r="B5727">
        <v>18133</v>
      </c>
      <c r="C5727">
        <v>212</v>
      </c>
      <c r="D5727">
        <v>1</v>
      </c>
      <c r="E5727">
        <v>931.49999999999989</v>
      </c>
    </row>
    <row r="5728" spans="2:5" x14ac:dyDescent="0.3">
      <c r="B5728">
        <v>18134</v>
      </c>
      <c r="C5728">
        <v>598</v>
      </c>
      <c r="D5728">
        <v>2</v>
      </c>
      <c r="E5728">
        <v>445</v>
      </c>
    </row>
    <row r="5729" spans="2:5" x14ac:dyDescent="0.3">
      <c r="B5729">
        <v>18135</v>
      </c>
      <c r="C5729">
        <v>29</v>
      </c>
      <c r="D5729">
        <v>10</v>
      </c>
      <c r="E5729">
        <v>1249.6200000000003</v>
      </c>
    </row>
    <row r="5730" spans="2:5" x14ac:dyDescent="0.3">
      <c r="B5730">
        <v>18136</v>
      </c>
      <c r="C5730">
        <v>63</v>
      </c>
      <c r="D5730">
        <v>5</v>
      </c>
      <c r="E5730">
        <v>1631.3599999999992</v>
      </c>
    </row>
    <row r="5731" spans="2:5" x14ac:dyDescent="0.3">
      <c r="B5731">
        <v>18137</v>
      </c>
      <c r="C5731">
        <v>551</v>
      </c>
      <c r="D5731">
        <v>2</v>
      </c>
      <c r="E5731">
        <v>145.99000000000012</v>
      </c>
    </row>
    <row r="5732" spans="2:5" x14ac:dyDescent="0.3">
      <c r="B5732">
        <v>18138</v>
      </c>
      <c r="C5732">
        <v>295</v>
      </c>
      <c r="D5732">
        <v>1</v>
      </c>
      <c r="E5732">
        <v>152.65</v>
      </c>
    </row>
    <row r="5733" spans="2:5" x14ac:dyDescent="0.3">
      <c r="B5733">
        <v>18139</v>
      </c>
      <c r="C5733">
        <v>17</v>
      </c>
      <c r="D5733">
        <v>6</v>
      </c>
      <c r="E5733">
        <v>8438.3400000000111</v>
      </c>
    </row>
    <row r="5734" spans="2:5" x14ac:dyDescent="0.3">
      <c r="B5734">
        <v>18140</v>
      </c>
      <c r="C5734">
        <v>473</v>
      </c>
      <c r="D5734">
        <v>1</v>
      </c>
      <c r="E5734">
        <v>536.40999999999985</v>
      </c>
    </row>
    <row r="5735" spans="2:5" x14ac:dyDescent="0.3">
      <c r="B5735">
        <v>18141</v>
      </c>
      <c r="C5735">
        <v>401</v>
      </c>
      <c r="D5735">
        <v>2</v>
      </c>
      <c r="E5735">
        <v>882.47000000000025</v>
      </c>
    </row>
    <row r="5736" spans="2:5" x14ac:dyDescent="0.3">
      <c r="B5736">
        <v>18142</v>
      </c>
      <c r="C5736">
        <v>157</v>
      </c>
      <c r="D5736">
        <v>2</v>
      </c>
      <c r="E5736">
        <v>1019.5200000000003</v>
      </c>
    </row>
    <row r="5737" spans="2:5" x14ac:dyDescent="0.3">
      <c r="B5737">
        <v>18143</v>
      </c>
      <c r="C5737">
        <v>116</v>
      </c>
      <c r="D5737">
        <v>2</v>
      </c>
      <c r="E5737">
        <v>1000.1600000000016</v>
      </c>
    </row>
    <row r="5738" spans="2:5" x14ac:dyDescent="0.3">
      <c r="B5738">
        <v>18144</v>
      </c>
      <c r="C5738">
        <v>7</v>
      </c>
      <c r="D5738">
        <v>19</v>
      </c>
      <c r="E5738">
        <v>5057.9999999999991</v>
      </c>
    </row>
    <row r="5739" spans="2:5" x14ac:dyDescent="0.3">
      <c r="B5739">
        <v>18145</v>
      </c>
      <c r="C5739">
        <v>12</v>
      </c>
      <c r="D5739">
        <v>11</v>
      </c>
      <c r="E5739">
        <v>5617.7900000000272</v>
      </c>
    </row>
    <row r="5740" spans="2:5" x14ac:dyDescent="0.3">
      <c r="B5740">
        <v>18146</v>
      </c>
      <c r="C5740">
        <v>140</v>
      </c>
      <c r="D5740">
        <v>2</v>
      </c>
      <c r="E5740">
        <v>160.34999999999994</v>
      </c>
    </row>
    <row r="5741" spans="2:5" x14ac:dyDescent="0.3">
      <c r="B5741">
        <v>18147</v>
      </c>
      <c r="C5741">
        <v>45</v>
      </c>
      <c r="D5741">
        <v>2</v>
      </c>
      <c r="E5741">
        <v>179.33999999999997</v>
      </c>
    </row>
    <row r="5742" spans="2:5" x14ac:dyDescent="0.3">
      <c r="B5742">
        <v>18148</v>
      </c>
      <c r="C5742">
        <v>646</v>
      </c>
      <c r="D5742">
        <v>1</v>
      </c>
      <c r="E5742">
        <v>114.1</v>
      </c>
    </row>
    <row r="5743" spans="2:5" x14ac:dyDescent="0.3">
      <c r="B5743">
        <v>18149</v>
      </c>
      <c r="C5743">
        <v>50</v>
      </c>
      <c r="D5743">
        <v>7</v>
      </c>
      <c r="E5743">
        <v>1624.7100000000012</v>
      </c>
    </row>
    <row r="5744" spans="2:5" x14ac:dyDescent="0.3">
      <c r="B5744">
        <v>18150</v>
      </c>
      <c r="C5744">
        <v>32</v>
      </c>
      <c r="D5744">
        <v>3</v>
      </c>
      <c r="E5744">
        <v>566.58000000000038</v>
      </c>
    </row>
    <row r="5745" spans="2:5" x14ac:dyDescent="0.3">
      <c r="B5745">
        <v>18151</v>
      </c>
      <c r="C5745">
        <v>134</v>
      </c>
      <c r="D5745">
        <v>6</v>
      </c>
      <c r="E5745">
        <v>1879.4400000000014</v>
      </c>
    </row>
    <row r="5746" spans="2:5" x14ac:dyDescent="0.3">
      <c r="B5746">
        <v>18152</v>
      </c>
      <c r="C5746">
        <v>646</v>
      </c>
      <c r="D5746">
        <v>1</v>
      </c>
      <c r="E5746">
        <v>426.69000000000005</v>
      </c>
    </row>
    <row r="5747" spans="2:5" x14ac:dyDescent="0.3">
      <c r="B5747">
        <v>18153</v>
      </c>
      <c r="C5747">
        <v>659</v>
      </c>
      <c r="D5747">
        <v>1</v>
      </c>
      <c r="E5747">
        <v>246.21999999999994</v>
      </c>
    </row>
    <row r="5748" spans="2:5" x14ac:dyDescent="0.3">
      <c r="B5748">
        <v>18154</v>
      </c>
      <c r="C5748">
        <v>3</v>
      </c>
      <c r="D5748">
        <v>5</v>
      </c>
      <c r="E5748">
        <v>932.59999999999911</v>
      </c>
    </row>
    <row r="5749" spans="2:5" x14ac:dyDescent="0.3">
      <c r="B5749">
        <v>18155</v>
      </c>
      <c r="C5749">
        <v>75</v>
      </c>
      <c r="D5749">
        <v>3</v>
      </c>
      <c r="E5749">
        <v>371.62000000000006</v>
      </c>
    </row>
    <row r="5750" spans="2:5" x14ac:dyDescent="0.3">
      <c r="B5750">
        <v>18156</v>
      </c>
      <c r="C5750">
        <v>12</v>
      </c>
      <c r="D5750">
        <v>2</v>
      </c>
      <c r="E5750">
        <v>941.17000000000246</v>
      </c>
    </row>
    <row r="5751" spans="2:5" x14ac:dyDescent="0.3">
      <c r="B5751">
        <v>18157</v>
      </c>
      <c r="C5751">
        <v>571</v>
      </c>
      <c r="D5751">
        <v>1</v>
      </c>
      <c r="E5751">
        <v>215.35000000000008</v>
      </c>
    </row>
    <row r="5752" spans="2:5" x14ac:dyDescent="0.3">
      <c r="B5752">
        <v>18158</v>
      </c>
      <c r="C5752">
        <v>9</v>
      </c>
      <c r="D5752">
        <v>2</v>
      </c>
      <c r="E5752">
        <v>453.39999999999981</v>
      </c>
    </row>
    <row r="5753" spans="2:5" x14ac:dyDescent="0.3">
      <c r="B5753">
        <v>18159</v>
      </c>
      <c r="C5753">
        <v>301</v>
      </c>
      <c r="D5753">
        <v>1</v>
      </c>
      <c r="E5753">
        <v>530.14999999999975</v>
      </c>
    </row>
    <row r="5754" spans="2:5" x14ac:dyDescent="0.3">
      <c r="B5754">
        <v>18160</v>
      </c>
      <c r="C5754">
        <v>57</v>
      </c>
      <c r="D5754">
        <v>3</v>
      </c>
      <c r="E5754">
        <v>1003.8799999999989</v>
      </c>
    </row>
    <row r="5755" spans="2:5" x14ac:dyDescent="0.3">
      <c r="B5755">
        <v>18161</v>
      </c>
      <c r="C5755">
        <v>15</v>
      </c>
      <c r="D5755">
        <v>6</v>
      </c>
      <c r="E5755">
        <v>1803.1000000000031</v>
      </c>
    </row>
    <row r="5756" spans="2:5" x14ac:dyDescent="0.3">
      <c r="B5756">
        <v>18162</v>
      </c>
      <c r="C5756">
        <v>732</v>
      </c>
      <c r="D5756">
        <v>1</v>
      </c>
      <c r="E5756">
        <v>379.15999999999991</v>
      </c>
    </row>
    <row r="5757" spans="2:5" x14ac:dyDescent="0.3">
      <c r="B5757">
        <v>18163</v>
      </c>
      <c r="C5757">
        <v>584</v>
      </c>
      <c r="D5757">
        <v>1</v>
      </c>
      <c r="E5757">
        <v>728.84</v>
      </c>
    </row>
    <row r="5758" spans="2:5" x14ac:dyDescent="0.3">
      <c r="B5758">
        <v>18164</v>
      </c>
      <c r="C5758">
        <v>37</v>
      </c>
      <c r="D5758">
        <v>1</v>
      </c>
      <c r="E5758">
        <v>399.64999999999986</v>
      </c>
    </row>
    <row r="5759" spans="2:5" x14ac:dyDescent="0.3">
      <c r="B5759">
        <v>18165</v>
      </c>
      <c r="C5759">
        <v>177</v>
      </c>
      <c r="D5759">
        <v>1</v>
      </c>
      <c r="E5759">
        <v>302.46000000000004</v>
      </c>
    </row>
    <row r="5760" spans="2:5" x14ac:dyDescent="0.3">
      <c r="B5760">
        <v>18166</v>
      </c>
      <c r="C5760">
        <v>623</v>
      </c>
      <c r="D5760">
        <v>1</v>
      </c>
      <c r="E5760">
        <v>175.5</v>
      </c>
    </row>
    <row r="5761" spans="2:5" x14ac:dyDescent="0.3">
      <c r="B5761">
        <v>18167</v>
      </c>
      <c r="C5761">
        <v>23</v>
      </c>
      <c r="D5761">
        <v>3</v>
      </c>
      <c r="E5761">
        <v>1384.8600000000004</v>
      </c>
    </row>
    <row r="5762" spans="2:5" x14ac:dyDescent="0.3">
      <c r="B5762">
        <v>18168</v>
      </c>
      <c r="C5762">
        <v>176</v>
      </c>
      <c r="D5762">
        <v>16</v>
      </c>
      <c r="E5762">
        <v>3770.2700000000145</v>
      </c>
    </row>
    <row r="5763" spans="2:5" x14ac:dyDescent="0.3">
      <c r="B5763">
        <v>18169</v>
      </c>
      <c r="C5763">
        <v>60</v>
      </c>
      <c r="D5763">
        <v>1</v>
      </c>
      <c r="E5763">
        <v>202.65000000000006</v>
      </c>
    </row>
    <row r="5764" spans="2:5" x14ac:dyDescent="0.3">
      <c r="B5764">
        <v>18170</v>
      </c>
      <c r="C5764">
        <v>33</v>
      </c>
      <c r="D5764">
        <v>9</v>
      </c>
      <c r="E5764">
        <v>2877.9999999999995</v>
      </c>
    </row>
    <row r="5765" spans="2:5" x14ac:dyDescent="0.3">
      <c r="B5765">
        <v>18171</v>
      </c>
      <c r="C5765">
        <v>58</v>
      </c>
      <c r="D5765">
        <v>9</v>
      </c>
      <c r="E5765">
        <v>2437.3099999999972</v>
      </c>
    </row>
    <row r="5766" spans="2:5" x14ac:dyDescent="0.3">
      <c r="B5766">
        <v>18172</v>
      </c>
      <c r="C5766">
        <v>14</v>
      </c>
      <c r="D5766">
        <v>52</v>
      </c>
      <c r="E5766">
        <v>17479.839999999898</v>
      </c>
    </row>
    <row r="5767" spans="2:5" x14ac:dyDescent="0.3">
      <c r="B5767">
        <v>18173</v>
      </c>
      <c r="C5767">
        <v>86</v>
      </c>
      <c r="D5767">
        <v>5</v>
      </c>
      <c r="E5767">
        <v>2696.36</v>
      </c>
    </row>
    <row r="5768" spans="2:5" x14ac:dyDescent="0.3">
      <c r="B5768">
        <v>18174</v>
      </c>
      <c r="C5768">
        <v>7</v>
      </c>
      <c r="D5768">
        <v>2</v>
      </c>
      <c r="E5768">
        <v>162.5</v>
      </c>
    </row>
    <row r="5769" spans="2:5" x14ac:dyDescent="0.3">
      <c r="B5769">
        <v>18175</v>
      </c>
      <c r="C5769">
        <v>675</v>
      </c>
      <c r="D5769">
        <v>1</v>
      </c>
      <c r="E5769">
        <v>176.10000000000005</v>
      </c>
    </row>
    <row r="5770" spans="2:5" x14ac:dyDescent="0.3">
      <c r="B5770">
        <v>18176</v>
      </c>
      <c r="C5770">
        <v>358</v>
      </c>
      <c r="D5770">
        <v>1</v>
      </c>
      <c r="E5770">
        <v>476.35000000000031</v>
      </c>
    </row>
    <row r="5771" spans="2:5" x14ac:dyDescent="0.3">
      <c r="B5771">
        <v>18177</v>
      </c>
      <c r="C5771">
        <v>31</v>
      </c>
      <c r="D5771">
        <v>9</v>
      </c>
      <c r="E5771">
        <v>2216.8699999999958</v>
      </c>
    </row>
    <row r="5772" spans="2:5" x14ac:dyDescent="0.3">
      <c r="B5772">
        <v>18178</v>
      </c>
      <c r="C5772">
        <v>128</v>
      </c>
      <c r="D5772">
        <v>11</v>
      </c>
      <c r="E5772">
        <v>6103.7399999999961</v>
      </c>
    </row>
    <row r="5773" spans="2:5" x14ac:dyDescent="0.3">
      <c r="B5773">
        <v>18179</v>
      </c>
      <c r="C5773">
        <v>9</v>
      </c>
      <c r="D5773">
        <v>8</v>
      </c>
      <c r="E5773">
        <v>2547.5499999999947</v>
      </c>
    </row>
    <row r="5774" spans="2:5" x14ac:dyDescent="0.3">
      <c r="B5774">
        <v>18180</v>
      </c>
      <c r="C5774">
        <v>4</v>
      </c>
      <c r="D5774">
        <v>6</v>
      </c>
      <c r="E5774">
        <v>1843.7499999999998</v>
      </c>
    </row>
    <row r="5775" spans="2:5" x14ac:dyDescent="0.3">
      <c r="B5775">
        <v>18181</v>
      </c>
      <c r="C5775">
        <v>24</v>
      </c>
      <c r="D5775">
        <v>5</v>
      </c>
      <c r="E5775">
        <v>1205.9400000000016</v>
      </c>
    </row>
    <row r="5776" spans="2:5" x14ac:dyDescent="0.3">
      <c r="B5776">
        <v>18182</v>
      </c>
      <c r="C5776">
        <v>463</v>
      </c>
      <c r="D5776">
        <v>1</v>
      </c>
      <c r="E5776">
        <v>291.13000000000005</v>
      </c>
    </row>
    <row r="5777" spans="2:5" x14ac:dyDescent="0.3">
      <c r="B5777">
        <v>18183</v>
      </c>
      <c r="C5777">
        <v>227</v>
      </c>
      <c r="D5777">
        <v>2</v>
      </c>
      <c r="E5777">
        <v>632.06999999999982</v>
      </c>
    </row>
    <row r="5778" spans="2:5" x14ac:dyDescent="0.3">
      <c r="B5778">
        <v>18184</v>
      </c>
      <c r="C5778">
        <v>15</v>
      </c>
      <c r="D5778">
        <v>1</v>
      </c>
      <c r="E5778">
        <v>49.8</v>
      </c>
    </row>
    <row r="5779" spans="2:5" x14ac:dyDescent="0.3">
      <c r="B5779">
        <v>18185</v>
      </c>
      <c r="C5779">
        <v>249</v>
      </c>
      <c r="D5779">
        <v>1</v>
      </c>
      <c r="E5779">
        <v>304.24999999999994</v>
      </c>
    </row>
    <row r="5780" spans="2:5" x14ac:dyDescent="0.3">
      <c r="B5780">
        <v>18186</v>
      </c>
      <c r="C5780">
        <v>722</v>
      </c>
      <c r="D5780">
        <v>1</v>
      </c>
      <c r="E5780">
        <v>329.58000000000004</v>
      </c>
    </row>
    <row r="5781" spans="2:5" x14ac:dyDescent="0.3">
      <c r="B5781">
        <v>18187</v>
      </c>
      <c r="C5781">
        <v>631</v>
      </c>
      <c r="D5781">
        <v>1</v>
      </c>
      <c r="E5781">
        <v>724.88999999999976</v>
      </c>
    </row>
    <row r="5782" spans="2:5" x14ac:dyDescent="0.3">
      <c r="B5782">
        <v>18188</v>
      </c>
      <c r="C5782">
        <v>15</v>
      </c>
      <c r="D5782">
        <v>6</v>
      </c>
      <c r="E5782">
        <v>3280.5900000000083</v>
      </c>
    </row>
    <row r="5783" spans="2:5" x14ac:dyDescent="0.3">
      <c r="B5783">
        <v>18189</v>
      </c>
      <c r="C5783">
        <v>77</v>
      </c>
      <c r="D5783">
        <v>3</v>
      </c>
      <c r="E5783">
        <v>1403.7299999999968</v>
      </c>
    </row>
    <row r="5784" spans="2:5" x14ac:dyDescent="0.3">
      <c r="B5784">
        <v>18190</v>
      </c>
      <c r="C5784">
        <v>192</v>
      </c>
      <c r="D5784">
        <v>5</v>
      </c>
      <c r="E5784">
        <v>745.61999999999966</v>
      </c>
    </row>
    <row r="5785" spans="2:5" x14ac:dyDescent="0.3">
      <c r="B5785">
        <v>18191</v>
      </c>
      <c r="C5785">
        <v>261</v>
      </c>
      <c r="D5785">
        <v>2</v>
      </c>
      <c r="E5785">
        <v>529.39999999999986</v>
      </c>
    </row>
    <row r="5786" spans="2:5" x14ac:dyDescent="0.3">
      <c r="B5786">
        <v>18192</v>
      </c>
      <c r="C5786">
        <v>71</v>
      </c>
      <c r="D5786">
        <v>1</v>
      </c>
      <c r="E5786">
        <v>957.97000000000048</v>
      </c>
    </row>
    <row r="5787" spans="2:5" x14ac:dyDescent="0.3">
      <c r="B5787">
        <v>18193</v>
      </c>
      <c r="C5787">
        <v>165</v>
      </c>
      <c r="D5787">
        <v>3</v>
      </c>
      <c r="E5787">
        <v>1207.3500000000004</v>
      </c>
    </row>
    <row r="5788" spans="2:5" x14ac:dyDescent="0.3">
      <c r="B5788">
        <v>18194</v>
      </c>
      <c r="C5788">
        <v>82</v>
      </c>
      <c r="D5788">
        <v>6</v>
      </c>
      <c r="E5788">
        <v>4162.0399999999972</v>
      </c>
    </row>
    <row r="5789" spans="2:5" x14ac:dyDescent="0.3">
      <c r="B5789">
        <v>18195</v>
      </c>
      <c r="C5789">
        <v>387</v>
      </c>
      <c r="D5789">
        <v>1</v>
      </c>
      <c r="E5789">
        <v>101.16</v>
      </c>
    </row>
    <row r="5790" spans="2:5" x14ac:dyDescent="0.3">
      <c r="B5790">
        <v>18196</v>
      </c>
      <c r="C5790">
        <v>95</v>
      </c>
      <c r="D5790">
        <v>4</v>
      </c>
      <c r="E5790">
        <v>1464.3099999999979</v>
      </c>
    </row>
    <row r="5791" spans="2:5" x14ac:dyDescent="0.3">
      <c r="B5791">
        <v>18197</v>
      </c>
      <c r="C5791">
        <v>575</v>
      </c>
      <c r="D5791">
        <v>1</v>
      </c>
      <c r="E5791">
        <v>230.09999999999997</v>
      </c>
    </row>
    <row r="5792" spans="2:5" x14ac:dyDescent="0.3">
      <c r="B5792">
        <v>18198</v>
      </c>
      <c r="C5792">
        <v>4</v>
      </c>
      <c r="D5792">
        <v>17</v>
      </c>
      <c r="E5792">
        <v>5425.5600000000204</v>
      </c>
    </row>
    <row r="5793" spans="2:5" x14ac:dyDescent="0.3">
      <c r="B5793">
        <v>18199</v>
      </c>
      <c r="C5793">
        <v>683</v>
      </c>
      <c r="D5793">
        <v>1</v>
      </c>
      <c r="E5793">
        <v>344.75000000000006</v>
      </c>
    </row>
    <row r="5794" spans="2:5" x14ac:dyDescent="0.3">
      <c r="B5794">
        <v>18200</v>
      </c>
      <c r="C5794">
        <v>106</v>
      </c>
      <c r="D5794">
        <v>1</v>
      </c>
      <c r="E5794">
        <v>163.8000000000001</v>
      </c>
    </row>
    <row r="5795" spans="2:5" x14ac:dyDescent="0.3">
      <c r="B5795">
        <v>18201</v>
      </c>
      <c r="C5795">
        <v>722</v>
      </c>
      <c r="D5795">
        <v>1</v>
      </c>
      <c r="E5795">
        <v>447.5300000000002</v>
      </c>
    </row>
    <row r="5796" spans="2:5" x14ac:dyDescent="0.3">
      <c r="B5796">
        <v>18202</v>
      </c>
      <c r="C5796">
        <v>199</v>
      </c>
      <c r="D5796">
        <v>3</v>
      </c>
      <c r="E5796">
        <v>1396.9900000000011</v>
      </c>
    </row>
    <row r="5797" spans="2:5" x14ac:dyDescent="0.3">
      <c r="B5797">
        <v>18203</v>
      </c>
      <c r="C5797">
        <v>157</v>
      </c>
      <c r="D5797">
        <v>4</v>
      </c>
      <c r="E5797">
        <v>504.41999999999922</v>
      </c>
    </row>
    <row r="5798" spans="2:5" x14ac:dyDescent="0.3">
      <c r="B5798">
        <v>18204</v>
      </c>
      <c r="C5798">
        <v>71</v>
      </c>
      <c r="D5798">
        <v>3</v>
      </c>
      <c r="E5798">
        <v>1993.7000000000071</v>
      </c>
    </row>
    <row r="5799" spans="2:5" x14ac:dyDescent="0.3">
      <c r="B5799">
        <v>18205</v>
      </c>
      <c r="C5799">
        <v>36</v>
      </c>
      <c r="D5799">
        <v>2</v>
      </c>
      <c r="E5799">
        <v>517.36000000000024</v>
      </c>
    </row>
    <row r="5800" spans="2:5" x14ac:dyDescent="0.3">
      <c r="B5800">
        <v>18206</v>
      </c>
      <c r="C5800">
        <v>553</v>
      </c>
      <c r="D5800">
        <v>1</v>
      </c>
      <c r="E5800">
        <v>314.65999999999991</v>
      </c>
    </row>
    <row r="5801" spans="2:5" x14ac:dyDescent="0.3">
      <c r="B5801">
        <v>18207</v>
      </c>
      <c r="C5801">
        <v>499</v>
      </c>
      <c r="D5801">
        <v>1</v>
      </c>
      <c r="E5801">
        <v>544.4699999999998</v>
      </c>
    </row>
    <row r="5802" spans="2:5" x14ac:dyDescent="0.3">
      <c r="B5802">
        <v>18208</v>
      </c>
      <c r="C5802">
        <v>565</v>
      </c>
      <c r="D5802">
        <v>1</v>
      </c>
      <c r="E5802">
        <v>360.08</v>
      </c>
    </row>
    <row r="5803" spans="2:5" x14ac:dyDescent="0.3">
      <c r="B5803">
        <v>18209</v>
      </c>
      <c r="C5803">
        <v>28</v>
      </c>
      <c r="D5803">
        <v>1</v>
      </c>
      <c r="E5803">
        <v>139.1</v>
      </c>
    </row>
    <row r="5804" spans="2:5" x14ac:dyDescent="0.3">
      <c r="B5804">
        <v>18210</v>
      </c>
      <c r="C5804">
        <v>1</v>
      </c>
      <c r="D5804">
        <v>7</v>
      </c>
      <c r="E5804">
        <v>2768.8300000000017</v>
      </c>
    </row>
    <row r="5805" spans="2:5" x14ac:dyDescent="0.3">
      <c r="B5805">
        <v>18211</v>
      </c>
      <c r="C5805">
        <v>25</v>
      </c>
      <c r="D5805">
        <v>5</v>
      </c>
      <c r="E5805">
        <v>600.06999999999982</v>
      </c>
    </row>
    <row r="5806" spans="2:5" x14ac:dyDescent="0.3">
      <c r="B5806">
        <v>18212</v>
      </c>
      <c r="C5806">
        <v>326</v>
      </c>
      <c r="D5806">
        <v>2</v>
      </c>
      <c r="E5806">
        <v>546.72000000000048</v>
      </c>
    </row>
    <row r="5807" spans="2:5" x14ac:dyDescent="0.3">
      <c r="B5807">
        <v>18213</v>
      </c>
      <c r="C5807">
        <v>236</v>
      </c>
      <c r="D5807">
        <v>1</v>
      </c>
      <c r="E5807">
        <v>232.48</v>
      </c>
    </row>
    <row r="5808" spans="2:5" x14ac:dyDescent="0.3">
      <c r="B5808">
        <v>18214</v>
      </c>
      <c r="C5808">
        <v>530</v>
      </c>
      <c r="D5808">
        <v>4</v>
      </c>
      <c r="E5808">
        <v>1780.3399999999979</v>
      </c>
    </row>
    <row r="5809" spans="2:5" x14ac:dyDescent="0.3">
      <c r="B5809">
        <v>18215</v>
      </c>
      <c r="C5809">
        <v>89</v>
      </c>
      <c r="D5809">
        <v>5</v>
      </c>
      <c r="E5809">
        <v>2247.489999999998</v>
      </c>
    </row>
    <row r="5810" spans="2:5" x14ac:dyDescent="0.3">
      <c r="B5810">
        <v>18216</v>
      </c>
      <c r="C5810">
        <v>31</v>
      </c>
      <c r="D5810">
        <v>1</v>
      </c>
      <c r="E5810">
        <v>481.75000000000006</v>
      </c>
    </row>
    <row r="5811" spans="2:5" x14ac:dyDescent="0.3">
      <c r="B5811">
        <v>18217</v>
      </c>
      <c r="C5811">
        <v>29</v>
      </c>
      <c r="D5811">
        <v>4</v>
      </c>
      <c r="E5811">
        <v>945.04000000000065</v>
      </c>
    </row>
    <row r="5812" spans="2:5" x14ac:dyDescent="0.3">
      <c r="B5812">
        <v>18218</v>
      </c>
      <c r="C5812">
        <v>211</v>
      </c>
      <c r="D5812">
        <v>4</v>
      </c>
      <c r="E5812">
        <v>1142.0000000000002</v>
      </c>
    </row>
    <row r="5813" spans="2:5" x14ac:dyDescent="0.3">
      <c r="B5813">
        <v>18219</v>
      </c>
      <c r="C5813">
        <v>2</v>
      </c>
      <c r="D5813">
        <v>17</v>
      </c>
      <c r="E5813">
        <v>3562.8900000000112</v>
      </c>
    </row>
    <row r="5814" spans="2:5" x14ac:dyDescent="0.3">
      <c r="B5814">
        <v>18220</v>
      </c>
      <c r="C5814">
        <v>226</v>
      </c>
      <c r="D5814">
        <v>6</v>
      </c>
      <c r="E5814">
        <v>1921.7600000000014</v>
      </c>
    </row>
    <row r="5815" spans="2:5" x14ac:dyDescent="0.3">
      <c r="B5815">
        <v>18221</v>
      </c>
      <c r="C5815">
        <v>22</v>
      </c>
      <c r="D5815">
        <v>6</v>
      </c>
      <c r="E5815">
        <v>1424.9400000000012</v>
      </c>
    </row>
    <row r="5816" spans="2:5" x14ac:dyDescent="0.3">
      <c r="B5816">
        <v>18222</v>
      </c>
      <c r="C5816">
        <v>92</v>
      </c>
      <c r="D5816">
        <v>1</v>
      </c>
      <c r="E5816">
        <v>443</v>
      </c>
    </row>
    <row r="5817" spans="2:5" x14ac:dyDescent="0.3">
      <c r="B5817">
        <v>18223</v>
      </c>
      <c r="C5817">
        <v>4</v>
      </c>
      <c r="D5817">
        <v>26</v>
      </c>
      <c r="E5817">
        <v>14000.849999999855</v>
      </c>
    </row>
    <row r="5818" spans="2:5" x14ac:dyDescent="0.3">
      <c r="B5818">
        <v>18224</v>
      </c>
      <c r="C5818">
        <v>263</v>
      </c>
      <c r="D5818">
        <v>1</v>
      </c>
      <c r="E5818">
        <v>158.95000000000002</v>
      </c>
    </row>
    <row r="5819" spans="2:5" x14ac:dyDescent="0.3">
      <c r="B5819">
        <v>18225</v>
      </c>
      <c r="C5819">
        <v>3</v>
      </c>
      <c r="D5819">
        <v>26</v>
      </c>
      <c r="E5819">
        <v>13054.25999999984</v>
      </c>
    </row>
    <row r="5820" spans="2:5" x14ac:dyDescent="0.3">
      <c r="B5820">
        <v>18226</v>
      </c>
      <c r="C5820">
        <v>44</v>
      </c>
      <c r="D5820">
        <v>26</v>
      </c>
      <c r="E5820">
        <v>11878.879999999948</v>
      </c>
    </row>
    <row r="5821" spans="2:5" x14ac:dyDescent="0.3">
      <c r="B5821">
        <v>18227</v>
      </c>
      <c r="C5821">
        <v>217</v>
      </c>
      <c r="D5821">
        <v>2</v>
      </c>
      <c r="E5821">
        <v>388.75</v>
      </c>
    </row>
    <row r="5822" spans="2:5" x14ac:dyDescent="0.3">
      <c r="B5822">
        <v>18228</v>
      </c>
      <c r="C5822">
        <v>56</v>
      </c>
      <c r="D5822">
        <v>2</v>
      </c>
      <c r="E5822">
        <v>779.9000000000002</v>
      </c>
    </row>
    <row r="5823" spans="2:5" x14ac:dyDescent="0.3">
      <c r="B5823">
        <v>18229</v>
      </c>
      <c r="C5823">
        <v>11</v>
      </c>
      <c r="D5823">
        <v>28</v>
      </c>
      <c r="E5823">
        <v>10803.709999999974</v>
      </c>
    </row>
    <row r="5824" spans="2:5" x14ac:dyDescent="0.3">
      <c r="B5824">
        <v>18230</v>
      </c>
      <c r="C5824">
        <v>9</v>
      </c>
      <c r="D5824">
        <v>9</v>
      </c>
      <c r="E5824">
        <v>4291.0600000000049</v>
      </c>
    </row>
    <row r="5825" spans="2:5" x14ac:dyDescent="0.3">
      <c r="B5825">
        <v>18231</v>
      </c>
      <c r="C5825">
        <v>192</v>
      </c>
      <c r="D5825">
        <v>28</v>
      </c>
      <c r="E5825">
        <v>6880.9700000000321</v>
      </c>
    </row>
    <row r="5826" spans="2:5" x14ac:dyDescent="0.3">
      <c r="B5826">
        <v>18232</v>
      </c>
      <c r="C5826">
        <v>81</v>
      </c>
      <c r="D5826">
        <v>4</v>
      </c>
      <c r="E5826">
        <v>592.97000000000082</v>
      </c>
    </row>
    <row r="5827" spans="2:5" x14ac:dyDescent="0.3">
      <c r="B5827">
        <v>18233</v>
      </c>
      <c r="C5827">
        <v>325</v>
      </c>
      <c r="D5827">
        <v>1</v>
      </c>
      <c r="E5827">
        <v>440</v>
      </c>
    </row>
    <row r="5828" spans="2:5" x14ac:dyDescent="0.3">
      <c r="B5828">
        <v>18234</v>
      </c>
      <c r="C5828">
        <v>551</v>
      </c>
      <c r="D5828">
        <v>1</v>
      </c>
      <c r="E5828">
        <v>179.60000000000005</v>
      </c>
    </row>
    <row r="5829" spans="2:5" x14ac:dyDescent="0.3">
      <c r="B5829">
        <v>18235</v>
      </c>
      <c r="C5829">
        <v>71</v>
      </c>
      <c r="D5829">
        <v>3</v>
      </c>
      <c r="E5829">
        <v>1796.4800000000009</v>
      </c>
    </row>
    <row r="5830" spans="2:5" x14ac:dyDescent="0.3">
      <c r="B5830">
        <v>18236</v>
      </c>
      <c r="C5830">
        <v>29</v>
      </c>
      <c r="D5830">
        <v>12</v>
      </c>
      <c r="E5830">
        <v>1795.3500000000031</v>
      </c>
    </row>
    <row r="5831" spans="2:5" x14ac:dyDescent="0.3">
      <c r="B5831">
        <v>18237</v>
      </c>
      <c r="C5831">
        <v>2</v>
      </c>
      <c r="D5831">
        <v>5</v>
      </c>
      <c r="E5831">
        <v>987.099999999999</v>
      </c>
    </row>
    <row r="5832" spans="2:5" x14ac:dyDescent="0.3">
      <c r="B5832">
        <v>18238</v>
      </c>
      <c r="C5832">
        <v>515</v>
      </c>
      <c r="D5832">
        <v>1</v>
      </c>
      <c r="E5832">
        <v>270.92</v>
      </c>
    </row>
    <row r="5833" spans="2:5" x14ac:dyDescent="0.3">
      <c r="B5833">
        <v>18239</v>
      </c>
      <c r="C5833">
        <v>218</v>
      </c>
      <c r="D5833">
        <v>6</v>
      </c>
      <c r="E5833">
        <v>2150.3599999999929</v>
      </c>
    </row>
    <row r="5834" spans="2:5" x14ac:dyDescent="0.3">
      <c r="B5834">
        <v>18240</v>
      </c>
      <c r="C5834">
        <v>46</v>
      </c>
      <c r="D5834">
        <v>1</v>
      </c>
      <c r="E5834">
        <v>422.58</v>
      </c>
    </row>
    <row r="5835" spans="2:5" x14ac:dyDescent="0.3">
      <c r="B5835">
        <v>18241</v>
      </c>
      <c r="C5835">
        <v>9</v>
      </c>
      <c r="D5835">
        <v>21</v>
      </c>
      <c r="E5835">
        <v>2986.9899999999916</v>
      </c>
    </row>
    <row r="5836" spans="2:5" x14ac:dyDescent="0.3">
      <c r="B5836">
        <v>18242</v>
      </c>
      <c r="C5836">
        <v>72</v>
      </c>
      <c r="D5836">
        <v>8</v>
      </c>
      <c r="E5836">
        <v>3605.2100000000069</v>
      </c>
    </row>
    <row r="5837" spans="2:5" x14ac:dyDescent="0.3">
      <c r="B5837">
        <v>18243</v>
      </c>
      <c r="C5837">
        <v>414</v>
      </c>
      <c r="D5837">
        <v>1</v>
      </c>
      <c r="E5837">
        <v>515.7800000000002</v>
      </c>
    </row>
    <row r="5838" spans="2:5" x14ac:dyDescent="0.3">
      <c r="B5838">
        <v>18244</v>
      </c>
      <c r="C5838">
        <v>430</v>
      </c>
      <c r="D5838">
        <v>2</v>
      </c>
      <c r="E5838">
        <v>568.64</v>
      </c>
    </row>
    <row r="5839" spans="2:5" x14ac:dyDescent="0.3">
      <c r="B5839">
        <v>18245</v>
      </c>
      <c r="C5839">
        <v>7</v>
      </c>
      <c r="D5839">
        <v>20</v>
      </c>
      <c r="E5839">
        <v>6324.9799999999841</v>
      </c>
    </row>
    <row r="5840" spans="2:5" x14ac:dyDescent="0.3">
      <c r="B5840">
        <v>18246</v>
      </c>
      <c r="C5840">
        <v>23</v>
      </c>
      <c r="D5840">
        <v>3</v>
      </c>
      <c r="E5840">
        <v>758.81999999999994</v>
      </c>
    </row>
    <row r="5841" spans="2:5" x14ac:dyDescent="0.3">
      <c r="B5841">
        <v>18247</v>
      </c>
      <c r="C5841">
        <v>414</v>
      </c>
      <c r="D5841">
        <v>3</v>
      </c>
      <c r="E5841">
        <v>839.72999999999979</v>
      </c>
    </row>
    <row r="5842" spans="2:5" x14ac:dyDescent="0.3">
      <c r="B5842">
        <v>18248</v>
      </c>
      <c r="C5842">
        <v>122</v>
      </c>
      <c r="D5842">
        <v>2</v>
      </c>
      <c r="E5842">
        <v>804.01999999999987</v>
      </c>
    </row>
    <row r="5843" spans="2:5" x14ac:dyDescent="0.3">
      <c r="B5843">
        <v>18249</v>
      </c>
      <c r="C5843">
        <v>17</v>
      </c>
      <c r="D5843">
        <v>1</v>
      </c>
      <c r="E5843">
        <v>95.340000000000018</v>
      </c>
    </row>
    <row r="5844" spans="2:5" x14ac:dyDescent="0.3">
      <c r="B5844">
        <v>18250</v>
      </c>
      <c r="C5844">
        <v>310</v>
      </c>
      <c r="D5844">
        <v>1</v>
      </c>
      <c r="E5844">
        <v>349.27000000000021</v>
      </c>
    </row>
    <row r="5845" spans="2:5" x14ac:dyDescent="0.3">
      <c r="B5845">
        <v>18251</v>
      </c>
      <c r="C5845">
        <v>87</v>
      </c>
      <c r="D5845">
        <v>9</v>
      </c>
      <c r="E5845">
        <v>26278.86</v>
      </c>
    </row>
    <row r="5846" spans="2:5" x14ac:dyDescent="0.3">
      <c r="B5846">
        <v>18252</v>
      </c>
      <c r="C5846">
        <v>50</v>
      </c>
      <c r="D5846">
        <v>7</v>
      </c>
      <c r="E5846">
        <v>1542.0899999999972</v>
      </c>
    </row>
    <row r="5847" spans="2:5" x14ac:dyDescent="0.3">
      <c r="B5847">
        <v>18253</v>
      </c>
      <c r="C5847">
        <v>642</v>
      </c>
      <c r="D5847">
        <v>1</v>
      </c>
      <c r="E5847">
        <v>317.88000000000005</v>
      </c>
    </row>
    <row r="5848" spans="2:5" x14ac:dyDescent="0.3">
      <c r="B5848">
        <v>18254</v>
      </c>
      <c r="C5848">
        <v>581</v>
      </c>
      <c r="D5848">
        <v>1</v>
      </c>
      <c r="E5848">
        <v>267.90000000000003</v>
      </c>
    </row>
    <row r="5849" spans="2:5" x14ac:dyDescent="0.3">
      <c r="B5849">
        <v>18255</v>
      </c>
      <c r="C5849">
        <v>89</v>
      </c>
      <c r="D5849">
        <v>2</v>
      </c>
      <c r="E5849">
        <v>303.14999999999992</v>
      </c>
    </row>
    <row r="5850" spans="2:5" x14ac:dyDescent="0.3">
      <c r="B5850">
        <v>18256</v>
      </c>
      <c r="C5850">
        <v>387</v>
      </c>
      <c r="D5850">
        <v>1</v>
      </c>
      <c r="E5850">
        <v>110.70000000000002</v>
      </c>
    </row>
    <row r="5851" spans="2:5" x14ac:dyDescent="0.3">
      <c r="B5851">
        <v>18257</v>
      </c>
      <c r="C5851">
        <v>39</v>
      </c>
      <c r="D5851">
        <v>12</v>
      </c>
      <c r="E5851">
        <v>4600.1499999999969</v>
      </c>
    </row>
    <row r="5852" spans="2:5" x14ac:dyDescent="0.3">
      <c r="B5852">
        <v>18258</v>
      </c>
      <c r="C5852">
        <v>464</v>
      </c>
      <c r="D5852">
        <v>6</v>
      </c>
      <c r="E5852">
        <v>2059.6699999999987</v>
      </c>
    </row>
    <row r="5853" spans="2:5" x14ac:dyDescent="0.3">
      <c r="B5853">
        <v>18259</v>
      </c>
      <c r="C5853">
        <v>24</v>
      </c>
      <c r="D5853">
        <v>7</v>
      </c>
      <c r="E5853">
        <v>4318.2000000000062</v>
      </c>
    </row>
    <row r="5854" spans="2:5" x14ac:dyDescent="0.3">
      <c r="B5854">
        <v>18260</v>
      </c>
      <c r="C5854">
        <v>172</v>
      </c>
      <c r="D5854">
        <v>23</v>
      </c>
      <c r="E5854">
        <v>9962.1099999999606</v>
      </c>
    </row>
    <row r="5855" spans="2:5" x14ac:dyDescent="0.3">
      <c r="B5855">
        <v>18261</v>
      </c>
      <c r="C5855">
        <v>43</v>
      </c>
      <c r="D5855">
        <v>2</v>
      </c>
      <c r="E5855">
        <v>324.2399999999999</v>
      </c>
    </row>
    <row r="5856" spans="2:5" x14ac:dyDescent="0.3">
      <c r="B5856">
        <v>18262</v>
      </c>
      <c r="C5856">
        <v>140</v>
      </c>
      <c r="D5856">
        <v>3</v>
      </c>
      <c r="E5856">
        <v>577.54</v>
      </c>
    </row>
    <row r="5857" spans="2:5" x14ac:dyDescent="0.3">
      <c r="B5857">
        <v>18263</v>
      </c>
      <c r="C5857">
        <v>25</v>
      </c>
      <c r="D5857">
        <v>3</v>
      </c>
      <c r="E5857">
        <v>1213.1600000000019</v>
      </c>
    </row>
    <row r="5858" spans="2:5" x14ac:dyDescent="0.3">
      <c r="B5858">
        <v>18264</v>
      </c>
      <c r="C5858">
        <v>498</v>
      </c>
      <c r="D5858">
        <v>1</v>
      </c>
      <c r="E5858">
        <v>603.25000000000011</v>
      </c>
    </row>
    <row r="5859" spans="2:5" x14ac:dyDescent="0.3">
      <c r="B5859">
        <v>18265</v>
      </c>
      <c r="C5859">
        <v>72</v>
      </c>
      <c r="D5859">
        <v>2</v>
      </c>
      <c r="E5859">
        <v>801.50999999999965</v>
      </c>
    </row>
    <row r="5860" spans="2:5" x14ac:dyDescent="0.3">
      <c r="B5860">
        <v>18266</v>
      </c>
      <c r="C5860">
        <v>434</v>
      </c>
      <c r="D5860">
        <v>1</v>
      </c>
      <c r="E5860">
        <v>251.09999999999994</v>
      </c>
    </row>
    <row r="5861" spans="2:5" x14ac:dyDescent="0.3">
      <c r="B5861">
        <v>18267</v>
      </c>
      <c r="C5861">
        <v>672</v>
      </c>
      <c r="D5861">
        <v>1</v>
      </c>
      <c r="E5861">
        <v>269.36999999999995</v>
      </c>
    </row>
    <row r="5862" spans="2:5" x14ac:dyDescent="0.3">
      <c r="B5862">
        <v>18268</v>
      </c>
      <c r="C5862">
        <v>134</v>
      </c>
      <c r="D5862">
        <v>6</v>
      </c>
      <c r="E5862">
        <v>1490.2299999999971</v>
      </c>
    </row>
    <row r="5863" spans="2:5" x14ac:dyDescent="0.3">
      <c r="B5863">
        <v>18269</v>
      </c>
      <c r="C5863">
        <v>366</v>
      </c>
      <c r="D5863">
        <v>1</v>
      </c>
      <c r="E5863">
        <v>337.19999999999993</v>
      </c>
    </row>
    <row r="5864" spans="2:5" x14ac:dyDescent="0.3">
      <c r="B5864">
        <v>18270</v>
      </c>
      <c r="C5864">
        <v>38</v>
      </c>
      <c r="D5864">
        <v>3</v>
      </c>
      <c r="E5864">
        <v>444.55000000000013</v>
      </c>
    </row>
    <row r="5865" spans="2:5" x14ac:dyDescent="0.3">
      <c r="B5865">
        <v>18271</v>
      </c>
      <c r="C5865">
        <v>609</v>
      </c>
      <c r="D5865">
        <v>2</v>
      </c>
      <c r="E5865">
        <v>680.85000000000014</v>
      </c>
    </row>
    <row r="5866" spans="2:5" x14ac:dyDescent="0.3">
      <c r="B5866">
        <v>18272</v>
      </c>
      <c r="C5866">
        <v>2</v>
      </c>
      <c r="D5866">
        <v>9</v>
      </c>
      <c r="E5866">
        <v>4385.9799999999877</v>
      </c>
    </row>
    <row r="5867" spans="2:5" x14ac:dyDescent="0.3">
      <c r="B5867">
        <v>18273</v>
      </c>
      <c r="C5867">
        <v>2</v>
      </c>
      <c r="D5867">
        <v>4</v>
      </c>
      <c r="E5867">
        <v>357</v>
      </c>
    </row>
    <row r="5868" spans="2:5" x14ac:dyDescent="0.3">
      <c r="B5868">
        <v>18274</v>
      </c>
      <c r="C5868">
        <v>30</v>
      </c>
      <c r="D5868">
        <v>1</v>
      </c>
      <c r="E5868">
        <v>175.92000000000004</v>
      </c>
    </row>
    <row r="5869" spans="2:5" x14ac:dyDescent="0.3">
      <c r="B5869">
        <v>18275</v>
      </c>
      <c r="C5869">
        <v>578</v>
      </c>
      <c r="D5869">
        <v>2</v>
      </c>
      <c r="E5869">
        <v>741.85000000000025</v>
      </c>
    </row>
    <row r="5870" spans="2:5" x14ac:dyDescent="0.3">
      <c r="B5870">
        <v>18276</v>
      </c>
      <c r="C5870">
        <v>43</v>
      </c>
      <c r="D5870">
        <v>6</v>
      </c>
      <c r="E5870">
        <v>1656.5199999999995</v>
      </c>
    </row>
    <row r="5871" spans="2:5" x14ac:dyDescent="0.3">
      <c r="B5871">
        <v>18277</v>
      </c>
      <c r="C5871">
        <v>58</v>
      </c>
      <c r="D5871">
        <v>5</v>
      </c>
      <c r="E5871">
        <v>1180.0500000000015</v>
      </c>
    </row>
    <row r="5872" spans="2:5" x14ac:dyDescent="0.3">
      <c r="B5872">
        <v>18278</v>
      </c>
      <c r="C5872">
        <v>73</v>
      </c>
      <c r="D5872">
        <v>2</v>
      </c>
      <c r="E5872">
        <v>414.2000000000001</v>
      </c>
    </row>
    <row r="5873" spans="2:5" x14ac:dyDescent="0.3">
      <c r="B5873">
        <v>18279</v>
      </c>
      <c r="C5873">
        <v>519</v>
      </c>
      <c r="D5873">
        <v>1</v>
      </c>
      <c r="E5873">
        <v>231.34</v>
      </c>
    </row>
    <row r="5874" spans="2:5" x14ac:dyDescent="0.3">
      <c r="B5874">
        <v>18280</v>
      </c>
      <c r="C5874">
        <v>277</v>
      </c>
      <c r="D5874">
        <v>2</v>
      </c>
      <c r="E5874">
        <v>488.15</v>
      </c>
    </row>
    <row r="5875" spans="2:5" x14ac:dyDescent="0.3">
      <c r="B5875">
        <v>18281</v>
      </c>
      <c r="C5875">
        <v>180</v>
      </c>
      <c r="D5875">
        <v>2</v>
      </c>
      <c r="E5875">
        <v>201.14000000000001</v>
      </c>
    </row>
    <row r="5876" spans="2:5" x14ac:dyDescent="0.3">
      <c r="B5876">
        <v>18282</v>
      </c>
      <c r="C5876">
        <v>7</v>
      </c>
      <c r="D5876">
        <v>2</v>
      </c>
      <c r="E5876">
        <v>178.04999999999998</v>
      </c>
    </row>
    <row r="5877" spans="2:5" x14ac:dyDescent="0.3">
      <c r="B5877">
        <v>18283</v>
      </c>
      <c r="C5877">
        <v>3</v>
      </c>
      <c r="D5877">
        <v>22</v>
      </c>
      <c r="E5877">
        <v>2736.6499999999501</v>
      </c>
    </row>
    <row r="5878" spans="2:5" x14ac:dyDescent="0.3">
      <c r="B5878">
        <v>18284</v>
      </c>
      <c r="C5878">
        <v>431</v>
      </c>
      <c r="D5878">
        <v>1</v>
      </c>
      <c r="E5878">
        <v>461.68000000000018</v>
      </c>
    </row>
    <row r="5879" spans="2:5" x14ac:dyDescent="0.3">
      <c r="B5879">
        <v>18285</v>
      </c>
      <c r="C5879">
        <v>660</v>
      </c>
      <c r="D5879">
        <v>1</v>
      </c>
      <c r="E5879">
        <v>427</v>
      </c>
    </row>
    <row r="5880" spans="2:5" x14ac:dyDescent="0.3">
      <c r="B5880">
        <v>18286</v>
      </c>
      <c r="C5880">
        <v>476</v>
      </c>
      <c r="D5880">
        <v>2</v>
      </c>
      <c r="E5880">
        <v>1296.4299999999985</v>
      </c>
    </row>
    <row r="5881" spans="2:5" x14ac:dyDescent="0.3">
      <c r="B5881">
        <v>18287</v>
      </c>
      <c r="C5881">
        <v>42</v>
      </c>
      <c r="D5881">
        <v>7</v>
      </c>
      <c r="E5881">
        <v>4182.9899999999916</v>
      </c>
    </row>
    <row r="5882" spans="2:5" x14ac:dyDescent="0.3">
      <c r="B5882" t="s">
        <v>1</v>
      </c>
      <c r="C5882">
        <v>82.3689645198492</v>
      </c>
      <c r="D5882">
        <v>33.421285359425681</v>
      </c>
      <c r="E5882">
        <v>20938.595261562099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2F0E-91DB-4384-AD50-FDA77A4E6A42}">
  <dimension ref="A3:C10"/>
  <sheetViews>
    <sheetView showGridLines="0" workbookViewId="0">
      <pane ySplit="2" topLeftCell="A3" activePane="bottomLeft" state="frozen"/>
      <selection pane="bottomLeft" activeCell="A3" sqref="A3"/>
    </sheetView>
  </sheetViews>
  <sheetFormatPr defaultRowHeight="14.4" x14ac:dyDescent="0.3"/>
  <cols>
    <col min="1" max="1" width="14.33203125" bestFit="1" customWidth="1"/>
    <col min="2" max="2" width="11" bestFit="1" customWidth="1"/>
    <col min="3" max="3" width="9.88671875" bestFit="1" customWidth="1"/>
  </cols>
  <sheetData>
    <row r="3" spans="1:3" x14ac:dyDescent="0.3">
      <c r="A3" s="1" t="s">
        <v>0</v>
      </c>
      <c r="B3" t="s">
        <v>33</v>
      </c>
      <c r="C3" t="s">
        <v>34</v>
      </c>
    </row>
    <row r="4" spans="1:3" x14ac:dyDescent="0.3">
      <c r="A4" s="2" t="s">
        <v>27</v>
      </c>
      <c r="B4" s="7">
        <v>0.11973901722655195</v>
      </c>
      <c r="C4" s="7">
        <v>8.791763285161279E-2</v>
      </c>
    </row>
    <row r="5" spans="1:3" x14ac:dyDescent="0.3">
      <c r="A5" s="2" t="s">
        <v>28</v>
      </c>
      <c r="B5" s="7">
        <v>0.2156342595009145</v>
      </c>
      <c r="C5" s="7">
        <v>0.67983563740634756</v>
      </c>
    </row>
    <row r="6" spans="1:3" x14ac:dyDescent="0.3">
      <c r="A6" s="2" t="s">
        <v>29</v>
      </c>
      <c r="B6" s="7">
        <v>0.23332440195307858</v>
      </c>
      <c r="C6" s="7">
        <v>2.0169893734168168E-2</v>
      </c>
    </row>
    <row r="7" spans="1:3" x14ac:dyDescent="0.3">
      <c r="A7" s="2" t="s">
        <v>30</v>
      </c>
      <c r="B7" s="7">
        <v>0.19333406077372339</v>
      </c>
      <c r="C7" s="7">
        <v>0.14907856082744808</v>
      </c>
    </row>
    <row r="8" spans="1:3" x14ac:dyDescent="0.3">
      <c r="A8" s="2" t="s">
        <v>31</v>
      </c>
      <c r="B8" s="7">
        <v>0.15247660072607999</v>
      </c>
      <c r="C8" s="7">
        <v>3.8988651915028177E-2</v>
      </c>
    </row>
    <row r="9" spans="1:3" x14ac:dyDescent="0.3">
      <c r="A9" s="2" t="s">
        <v>32</v>
      </c>
      <c r="B9" s="7">
        <v>8.549165981965158E-2</v>
      </c>
      <c r="C9" s="7">
        <v>2.4009623265395064E-2</v>
      </c>
    </row>
    <row r="10" spans="1:3" x14ac:dyDescent="0.3">
      <c r="A10" s="2" t="s">
        <v>1</v>
      </c>
      <c r="B10" s="7">
        <v>1</v>
      </c>
      <c r="C10" s="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46C1-0A2C-43C8-A364-501D18B8025C}">
  <dimension ref="A3:D11"/>
  <sheetViews>
    <sheetView showGridLines="0" workbookViewId="0">
      <pane ySplit="2" topLeftCell="A3" activePane="bottomLeft" state="frozen"/>
      <selection pane="bottomLeft" activeCell="A3" sqref="A3"/>
    </sheetView>
  </sheetViews>
  <sheetFormatPr defaultRowHeight="14.4" x14ac:dyDescent="0.3"/>
  <cols>
    <col min="1" max="1" width="18.5546875" bestFit="1" customWidth="1"/>
    <col min="2" max="2" width="15.5546875" bestFit="1" customWidth="1"/>
    <col min="3" max="3" width="8" bestFit="1" customWidth="1"/>
    <col min="4" max="4" width="10.5546875" bestFit="1" customWidth="1"/>
  </cols>
  <sheetData>
    <row r="3" spans="1:4" x14ac:dyDescent="0.3">
      <c r="A3" s="1" t="s">
        <v>26</v>
      </c>
      <c r="B3" s="1" t="s">
        <v>14</v>
      </c>
    </row>
    <row r="4" spans="1:4" x14ac:dyDescent="0.3">
      <c r="A4" s="1" t="s">
        <v>0</v>
      </c>
      <c r="B4" t="s">
        <v>37</v>
      </c>
      <c r="C4" t="s">
        <v>36</v>
      </c>
      <c r="D4" t="s">
        <v>1</v>
      </c>
    </row>
    <row r="5" spans="1:4" x14ac:dyDescent="0.3">
      <c r="A5" s="2" t="s">
        <v>27</v>
      </c>
      <c r="B5" s="3"/>
      <c r="C5" s="3">
        <v>704</v>
      </c>
      <c r="D5" s="3">
        <v>704</v>
      </c>
    </row>
    <row r="6" spans="1:4" x14ac:dyDescent="0.3">
      <c r="A6" s="2" t="s">
        <v>28</v>
      </c>
      <c r="B6" s="3">
        <v>1271</v>
      </c>
      <c r="C6" s="3"/>
      <c r="D6" s="3">
        <v>1271</v>
      </c>
    </row>
    <row r="7" spans="1:4" x14ac:dyDescent="0.3">
      <c r="A7" s="2" t="s">
        <v>29</v>
      </c>
      <c r="B7" s="3"/>
      <c r="C7" s="3">
        <v>1358</v>
      </c>
      <c r="D7" s="3">
        <v>1358</v>
      </c>
    </row>
    <row r="8" spans="1:4" x14ac:dyDescent="0.3">
      <c r="A8" s="2" t="s">
        <v>30</v>
      </c>
      <c r="B8" s="3">
        <v>770</v>
      </c>
      <c r="C8" s="3">
        <v>367</v>
      </c>
      <c r="D8" s="3">
        <v>1137</v>
      </c>
    </row>
    <row r="9" spans="1:4" x14ac:dyDescent="0.3">
      <c r="A9" s="2" t="s">
        <v>31</v>
      </c>
      <c r="B9" s="3">
        <v>344</v>
      </c>
      <c r="C9" s="3">
        <v>560</v>
      </c>
      <c r="D9" s="3">
        <v>904</v>
      </c>
    </row>
    <row r="10" spans="1:4" x14ac:dyDescent="0.3">
      <c r="A10" s="2" t="s">
        <v>32</v>
      </c>
      <c r="B10" s="3">
        <v>504</v>
      </c>
      <c r="C10" s="3"/>
      <c r="D10" s="3">
        <v>504</v>
      </c>
    </row>
    <row r="11" spans="1:4" x14ac:dyDescent="0.3">
      <c r="A11" s="2" t="s">
        <v>1</v>
      </c>
      <c r="B11" s="3">
        <v>2889</v>
      </c>
      <c r="C11" s="3">
        <v>2989</v>
      </c>
      <c r="D11" s="3">
        <v>5878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DE25-0838-4CAF-9E7B-B691B15B0CF1}">
  <dimension ref="A3:E5881"/>
  <sheetViews>
    <sheetView showGridLines="0" workbookViewId="0">
      <pane xSplit="3" ySplit="2" topLeftCell="D3" activePane="bottomRight" state="frozen"/>
      <selection pane="topRight" activeCell="D1" sqref="D1"/>
      <selection pane="bottomLeft" activeCell="A3" sqref="A3"/>
      <selection pane="bottomRight" activeCell="A3" sqref="A3"/>
    </sheetView>
  </sheetViews>
  <sheetFormatPr defaultRowHeight="14.4" x14ac:dyDescent="0.3"/>
  <cols>
    <col min="1" max="1" width="21.44140625" bestFit="1" customWidth="1"/>
    <col min="2" max="2" width="18.6640625" bestFit="1" customWidth="1"/>
    <col min="3" max="3" width="18.33203125" bestFit="1" customWidth="1"/>
    <col min="4" max="4" width="13.109375" customWidth="1"/>
    <col min="5" max="5" width="18.33203125" bestFit="1" customWidth="1"/>
  </cols>
  <sheetData>
    <row r="3" spans="1:5" x14ac:dyDescent="0.3">
      <c r="A3" s="1" t="s">
        <v>19</v>
      </c>
      <c r="B3" s="1" t="s">
        <v>82</v>
      </c>
      <c r="D3" t="s">
        <v>19</v>
      </c>
      <c r="E3" t="s">
        <v>83</v>
      </c>
    </row>
    <row r="4" spans="1:5" x14ac:dyDescent="0.3">
      <c r="A4">
        <v>12346</v>
      </c>
      <c r="B4" t="s">
        <v>41</v>
      </c>
      <c r="D4">
        <v>12346</v>
      </c>
      <c r="E4" t="s">
        <v>41</v>
      </c>
    </row>
    <row r="5" spans="1:5" x14ac:dyDescent="0.3">
      <c r="A5">
        <v>12347</v>
      </c>
      <c r="B5" t="s">
        <v>42</v>
      </c>
      <c r="D5">
        <v>12347</v>
      </c>
      <c r="E5" t="s">
        <v>42</v>
      </c>
    </row>
    <row r="6" spans="1:5" x14ac:dyDescent="0.3">
      <c r="A6">
        <v>12348</v>
      </c>
      <c r="B6" t="s">
        <v>43</v>
      </c>
      <c r="D6">
        <v>12348</v>
      </c>
      <c r="E6" t="s">
        <v>43</v>
      </c>
    </row>
    <row r="7" spans="1:5" x14ac:dyDescent="0.3">
      <c r="A7">
        <v>12349</v>
      </c>
      <c r="B7" t="s">
        <v>44</v>
      </c>
      <c r="D7">
        <v>12349</v>
      </c>
      <c r="E7" t="s">
        <v>44</v>
      </c>
    </row>
    <row r="8" spans="1:5" x14ac:dyDescent="0.3">
      <c r="A8">
        <v>12350</v>
      </c>
      <c r="B8" t="s">
        <v>45</v>
      </c>
      <c r="D8">
        <v>12350</v>
      </c>
      <c r="E8" t="s">
        <v>45</v>
      </c>
    </row>
    <row r="9" spans="1:5" x14ac:dyDescent="0.3">
      <c r="A9">
        <v>12351</v>
      </c>
      <c r="B9" t="s">
        <v>46</v>
      </c>
      <c r="D9">
        <v>12351</v>
      </c>
      <c r="E9" t="s">
        <v>46</v>
      </c>
    </row>
    <row r="10" spans="1:5" x14ac:dyDescent="0.3">
      <c r="A10">
        <v>12352</v>
      </c>
      <c r="B10" t="s">
        <v>45</v>
      </c>
      <c r="D10">
        <v>12352</v>
      </c>
      <c r="E10" t="s">
        <v>45</v>
      </c>
    </row>
    <row r="11" spans="1:5" x14ac:dyDescent="0.3">
      <c r="A11">
        <v>12353</v>
      </c>
      <c r="B11" t="s">
        <v>47</v>
      </c>
      <c r="D11">
        <v>12353</v>
      </c>
      <c r="E11" t="s">
        <v>47</v>
      </c>
    </row>
    <row r="12" spans="1:5" x14ac:dyDescent="0.3">
      <c r="A12">
        <v>12354</v>
      </c>
      <c r="B12" t="s">
        <v>48</v>
      </c>
      <c r="D12">
        <v>12354</v>
      </c>
      <c r="E12" t="s">
        <v>48</v>
      </c>
    </row>
    <row r="13" spans="1:5" x14ac:dyDescent="0.3">
      <c r="A13">
        <v>12355</v>
      </c>
      <c r="B13" t="s">
        <v>47</v>
      </c>
      <c r="D13">
        <v>12355</v>
      </c>
      <c r="E13" t="s">
        <v>47</v>
      </c>
    </row>
    <row r="14" spans="1:5" x14ac:dyDescent="0.3">
      <c r="A14">
        <v>12356</v>
      </c>
      <c r="B14" t="s">
        <v>49</v>
      </c>
      <c r="D14">
        <v>12356</v>
      </c>
      <c r="E14" t="s">
        <v>49</v>
      </c>
    </row>
    <row r="15" spans="1:5" x14ac:dyDescent="0.3">
      <c r="A15">
        <v>12357</v>
      </c>
      <c r="B15" t="s">
        <v>50</v>
      </c>
      <c r="D15">
        <v>12357</v>
      </c>
      <c r="E15" t="s">
        <v>50</v>
      </c>
    </row>
    <row r="16" spans="1:5" x14ac:dyDescent="0.3">
      <c r="A16">
        <v>12358</v>
      </c>
      <c r="B16" t="s">
        <v>51</v>
      </c>
      <c r="D16">
        <v>12358</v>
      </c>
      <c r="E16" t="s">
        <v>51</v>
      </c>
    </row>
    <row r="17" spans="1:5" x14ac:dyDescent="0.3">
      <c r="A17">
        <v>12359</v>
      </c>
      <c r="B17" t="s">
        <v>52</v>
      </c>
      <c r="D17">
        <v>12359</v>
      </c>
      <c r="E17" t="s">
        <v>52</v>
      </c>
    </row>
    <row r="18" spans="1:5" x14ac:dyDescent="0.3">
      <c r="A18">
        <v>12360</v>
      </c>
      <c r="B18" t="s">
        <v>51</v>
      </c>
      <c r="D18">
        <v>12360</v>
      </c>
      <c r="E18" t="s">
        <v>51</v>
      </c>
    </row>
    <row r="19" spans="1:5" x14ac:dyDescent="0.3">
      <c r="A19">
        <v>12361</v>
      </c>
      <c r="B19" t="s">
        <v>53</v>
      </c>
      <c r="D19">
        <v>12361</v>
      </c>
      <c r="E19" t="s">
        <v>53</v>
      </c>
    </row>
    <row r="20" spans="1:5" x14ac:dyDescent="0.3">
      <c r="A20">
        <v>12362</v>
      </c>
      <c r="B20" t="s">
        <v>53</v>
      </c>
      <c r="D20">
        <v>12362</v>
      </c>
      <c r="E20" t="s">
        <v>53</v>
      </c>
    </row>
    <row r="21" spans="1:5" x14ac:dyDescent="0.3">
      <c r="A21">
        <v>12363</v>
      </c>
      <c r="B21" t="s">
        <v>46</v>
      </c>
      <c r="D21">
        <v>12363</v>
      </c>
      <c r="E21" t="s">
        <v>46</v>
      </c>
    </row>
    <row r="22" spans="1:5" x14ac:dyDescent="0.3">
      <c r="A22">
        <v>12364</v>
      </c>
      <c r="B22" t="s">
        <v>53</v>
      </c>
      <c r="D22">
        <v>12364</v>
      </c>
      <c r="E22" t="s">
        <v>53</v>
      </c>
    </row>
    <row r="23" spans="1:5" x14ac:dyDescent="0.3">
      <c r="A23">
        <v>12365</v>
      </c>
      <c r="B23" t="s">
        <v>52</v>
      </c>
      <c r="D23">
        <v>12365</v>
      </c>
      <c r="E23" t="s">
        <v>52</v>
      </c>
    </row>
    <row r="24" spans="1:5" x14ac:dyDescent="0.3">
      <c r="A24">
        <v>12366</v>
      </c>
      <c r="B24" t="s">
        <v>52</v>
      </c>
      <c r="D24">
        <v>12366</v>
      </c>
      <c r="E24" t="s">
        <v>52</v>
      </c>
    </row>
    <row r="25" spans="1:5" x14ac:dyDescent="0.3">
      <c r="A25">
        <v>12367</v>
      </c>
      <c r="B25" t="s">
        <v>54</v>
      </c>
      <c r="D25">
        <v>12367</v>
      </c>
      <c r="E25" t="s">
        <v>54</v>
      </c>
    </row>
    <row r="26" spans="1:5" x14ac:dyDescent="0.3">
      <c r="A26">
        <v>12368</v>
      </c>
      <c r="B26" t="s">
        <v>52</v>
      </c>
      <c r="D26">
        <v>12368</v>
      </c>
      <c r="E26" t="s">
        <v>52</v>
      </c>
    </row>
    <row r="27" spans="1:5" x14ac:dyDescent="0.3">
      <c r="A27">
        <v>12369</v>
      </c>
      <c r="B27" t="s">
        <v>51</v>
      </c>
      <c r="D27">
        <v>12369</v>
      </c>
      <c r="E27" t="s">
        <v>51</v>
      </c>
    </row>
    <row r="28" spans="1:5" x14ac:dyDescent="0.3">
      <c r="A28">
        <v>12370</v>
      </c>
      <c r="B28" t="s">
        <v>51</v>
      </c>
      <c r="D28">
        <v>12370</v>
      </c>
      <c r="E28" t="s">
        <v>51</v>
      </c>
    </row>
    <row r="29" spans="1:5" x14ac:dyDescent="0.3">
      <c r="A29">
        <v>12371</v>
      </c>
      <c r="B29" t="s">
        <v>50</v>
      </c>
      <c r="D29">
        <v>12371</v>
      </c>
      <c r="E29" t="s">
        <v>50</v>
      </c>
    </row>
    <row r="30" spans="1:5" x14ac:dyDescent="0.3">
      <c r="A30">
        <v>12372</v>
      </c>
      <c r="B30" t="s">
        <v>54</v>
      </c>
      <c r="D30">
        <v>12372</v>
      </c>
      <c r="E30" t="s">
        <v>54</v>
      </c>
    </row>
    <row r="31" spans="1:5" x14ac:dyDescent="0.3">
      <c r="A31">
        <v>12373</v>
      </c>
      <c r="B31" t="s">
        <v>51</v>
      </c>
      <c r="D31">
        <v>12373</v>
      </c>
      <c r="E31" t="s">
        <v>51</v>
      </c>
    </row>
    <row r="32" spans="1:5" x14ac:dyDescent="0.3">
      <c r="A32">
        <v>12374</v>
      </c>
      <c r="B32" t="s">
        <v>51</v>
      </c>
      <c r="D32">
        <v>12374</v>
      </c>
      <c r="E32" t="s">
        <v>51</v>
      </c>
    </row>
    <row r="33" spans="1:5" x14ac:dyDescent="0.3">
      <c r="A33">
        <v>12375</v>
      </c>
      <c r="B33" t="s">
        <v>43</v>
      </c>
      <c r="D33">
        <v>12375</v>
      </c>
      <c r="E33" t="s">
        <v>43</v>
      </c>
    </row>
    <row r="34" spans="1:5" x14ac:dyDescent="0.3">
      <c r="A34">
        <v>12376</v>
      </c>
      <c r="B34" t="s">
        <v>50</v>
      </c>
      <c r="D34">
        <v>12376</v>
      </c>
      <c r="E34" t="s">
        <v>50</v>
      </c>
    </row>
    <row r="35" spans="1:5" x14ac:dyDescent="0.3">
      <c r="A35">
        <v>12377</v>
      </c>
      <c r="B35" t="s">
        <v>50</v>
      </c>
      <c r="D35">
        <v>12377</v>
      </c>
      <c r="E35" t="s">
        <v>50</v>
      </c>
    </row>
    <row r="36" spans="1:5" x14ac:dyDescent="0.3">
      <c r="A36">
        <v>12378</v>
      </c>
      <c r="B36" t="s">
        <v>50</v>
      </c>
      <c r="D36">
        <v>12378</v>
      </c>
      <c r="E36" t="s">
        <v>50</v>
      </c>
    </row>
    <row r="37" spans="1:5" x14ac:dyDescent="0.3">
      <c r="A37">
        <v>12379</v>
      </c>
      <c r="B37" t="s">
        <v>53</v>
      </c>
      <c r="D37">
        <v>12379</v>
      </c>
      <c r="E37" t="s">
        <v>53</v>
      </c>
    </row>
    <row r="38" spans="1:5" x14ac:dyDescent="0.3">
      <c r="A38">
        <v>12380</v>
      </c>
      <c r="B38" t="s">
        <v>53</v>
      </c>
      <c r="D38">
        <v>12380</v>
      </c>
      <c r="E38" t="s">
        <v>53</v>
      </c>
    </row>
    <row r="39" spans="1:5" x14ac:dyDescent="0.3">
      <c r="A39">
        <v>12381</v>
      </c>
      <c r="B39" t="s">
        <v>45</v>
      </c>
      <c r="D39">
        <v>12381</v>
      </c>
      <c r="E39" t="s">
        <v>45</v>
      </c>
    </row>
    <row r="40" spans="1:5" x14ac:dyDescent="0.3">
      <c r="A40">
        <v>12383</v>
      </c>
      <c r="B40" t="s">
        <v>53</v>
      </c>
      <c r="D40">
        <v>12383</v>
      </c>
      <c r="E40" t="s">
        <v>53</v>
      </c>
    </row>
    <row r="41" spans="1:5" x14ac:dyDescent="0.3">
      <c r="A41">
        <v>12384</v>
      </c>
      <c r="B41" t="s">
        <v>50</v>
      </c>
      <c r="D41">
        <v>12384</v>
      </c>
      <c r="E41" t="s">
        <v>50</v>
      </c>
    </row>
    <row r="42" spans="1:5" x14ac:dyDescent="0.3">
      <c r="A42">
        <v>12385</v>
      </c>
      <c r="B42" t="s">
        <v>53</v>
      </c>
      <c r="D42">
        <v>12385</v>
      </c>
      <c r="E42" t="s">
        <v>53</v>
      </c>
    </row>
    <row r="43" spans="1:5" x14ac:dyDescent="0.3">
      <c r="A43">
        <v>12386</v>
      </c>
      <c r="B43" t="s">
        <v>55</v>
      </c>
      <c r="D43">
        <v>12386</v>
      </c>
      <c r="E43" t="s">
        <v>55</v>
      </c>
    </row>
    <row r="44" spans="1:5" x14ac:dyDescent="0.3">
      <c r="A44">
        <v>12387</v>
      </c>
      <c r="B44" t="s">
        <v>55</v>
      </c>
      <c r="D44">
        <v>12387</v>
      </c>
      <c r="E44" t="s">
        <v>55</v>
      </c>
    </row>
    <row r="45" spans="1:5" x14ac:dyDescent="0.3">
      <c r="A45">
        <v>12388</v>
      </c>
      <c r="B45" t="s">
        <v>55</v>
      </c>
      <c r="D45">
        <v>12388</v>
      </c>
      <c r="E45" t="s">
        <v>55</v>
      </c>
    </row>
    <row r="46" spans="1:5" x14ac:dyDescent="0.3">
      <c r="A46">
        <v>12389</v>
      </c>
      <c r="B46" t="s">
        <v>55</v>
      </c>
      <c r="D46">
        <v>12389</v>
      </c>
      <c r="E46" t="s">
        <v>55</v>
      </c>
    </row>
    <row r="47" spans="1:5" x14ac:dyDescent="0.3">
      <c r="A47">
        <v>12390</v>
      </c>
      <c r="B47" t="s">
        <v>53</v>
      </c>
      <c r="D47">
        <v>12390</v>
      </c>
      <c r="E47" t="s">
        <v>53</v>
      </c>
    </row>
    <row r="48" spans="1:5" x14ac:dyDescent="0.3">
      <c r="A48">
        <v>12391</v>
      </c>
      <c r="B48" t="s">
        <v>52</v>
      </c>
      <c r="D48">
        <v>12391</v>
      </c>
      <c r="E48" t="s">
        <v>52</v>
      </c>
    </row>
    <row r="49" spans="1:5" x14ac:dyDescent="0.3">
      <c r="A49">
        <v>12392</v>
      </c>
      <c r="B49" t="s">
        <v>55</v>
      </c>
      <c r="D49">
        <v>12392</v>
      </c>
      <c r="E49" t="s">
        <v>55</v>
      </c>
    </row>
    <row r="50" spans="1:5" x14ac:dyDescent="0.3">
      <c r="A50">
        <v>12393</v>
      </c>
      <c r="B50" t="s">
        <v>55</v>
      </c>
      <c r="D50">
        <v>12393</v>
      </c>
      <c r="E50" t="s">
        <v>55</v>
      </c>
    </row>
    <row r="51" spans="1:5" x14ac:dyDescent="0.3">
      <c r="A51">
        <v>12394</v>
      </c>
      <c r="B51" t="s">
        <v>53</v>
      </c>
      <c r="D51">
        <v>12394</v>
      </c>
      <c r="E51" t="s">
        <v>53</v>
      </c>
    </row>
    <row r="52" spans="1:5" x14ac:dyDescent="0.3">
      <c r="A52">
        <v>12395</v>
      </c>
      <c r="B52" t="s">
        <v>53</v>
      </c>
      <c r="D52">
        <v>12395</v>
      </c>
      <c r="E52" t="s">
        <v>53</v>
      </c>
    </row>
    <row r="53" spans="1:5" x14ac:dyDescent="0.3">
      <c r="A53">
        <v>12396</v>
      </c>
      <c r="B53" t="s">
        <v>56</v>
      </c>
      <c r="D53">
        <v>12396</v>
      </c>
      <c r="E53" t="s">
        <v>56</v>
      </c>
    </row>
    <row r="54" spans="1:5" x14ac:dyDescent="0.3">
      <c r="A54">
        <v>12397</v>
      </c>
      <c r="B54" t="s">
        <v>53</v>
      </c>
      <c r="D54">
        <v>12397</v>
      </c>
      <c r="E54" t="s">
        <v>53</v>
      </c>
    </row>
    <row r="55" spans="1:5" x14ac:dyDescent="0.3">
      <c r="A55">
        <v>12398</v>
      </c>
      <c r="B55" t="s">
        <v>50</v>
      </c>
      <c r="D55">
        <v>12398</v>
      </c>
      <c r="E55" t="s">
        <v>50</v>
      </c>
    </row>
    <row r="56" spans="1:5" x14ac:dyDescent="0.3">
      <c r="A56">
        <v>12399</v>
      </c>
      <c r="B56" t="s">
        <v>53</v>
      </c>
      <c r="D56">
        <v>12399</v>
      </c>
      <c r="E56" t="s">
        <v>53</v>
      </c>
    </row>
    <row r="57" spans="1:5" x14ac:dyDescent="0.3">
      <c r="A57">
        <v>12400</v>
      </c>
      <c r="B57" t="s">
        <v>55</v>
      </c>
      <c r="D57">
        <v>12400</v>
      </c>
      <c r="E57" t="s">
        <v>55</v>
      </c>
    </row>
    <row r="58" spans="1:5" x14ac:dyDescent="0.3">
      <c r="A58">
        <v>12401</v>
      </c>
      <c r="B58" t="s">
        <v>53</v>
      </c>
      <c r="D58">
        <v>12401</v>
      </c>
      <c r="E58" t="s">
        <v>53</v>
      </c>
    </row>
    <row r="59" spans="1:5" x14ac:dyDescent="0.3">
      <c r="A59">
        <v>12402</v>
      </c>
      <c r="B59" t="s">
        <v>53</v>
      </c>
      <c r="D59">
        <v>12402</v>
      </c>
      <c r="E59" t="s">
        <v>53</v>
      </c>
    </row>
    <row r="60" spans="1:5" x14ac:dyDescent="0.3">
      <c r="A60">
        <v>12403</v>
      </c>
      <c r="B60" t="s">
        <v>54</v>
      </c>
      <c r="D60">
        <v>12403</v>
      </c>
      <c r="E60" t="s">
        <v>54</v>
      </c>
    </row>
    <row r="61" spans="1:5" x14ac:dyDescent="0.3">
      <c r="A61">
        <v>12404</v>
      </c>
      <c r="B61" t="s">
        <v>43</v>
      </c>
      <c r="D61">
        <v>12404</v>
      </c>
      <c r="E61" t="s">
        <v>43</v>
      </c>
    </row>
    <row r="62" spans="1:5" x14ac:dyDescent="0.3">
      <c r="A62">
        <v>12405</v>
      </c>
      <c r="B62" t="s">
        <v>43</v>
      </c>
      <c r="D62">
        <v>12405</v>
      </c>
      <c r="E62" t="s">
        <v>43</v>
      </c>
    </row>
    <row r="63" spans="1:5" x14ac:dyDescent="0.3">
      <c r="A63">
        <v>12406</v>
      </c>
      <c r="B63" t="s">
        <v>54</v>
      </c>
      <c r="D63">
        <v>12406</v>
      </c>
      <c r="E63" t="s">
        <v>54</v>
      </c>
    </row>
    <row r="64" spans="1:5" x14ac:dyDescent="0.3">
      <c r="A64">
        <v>12407</v>
      </c>
      <c r="B64" t="s">
        <v>53</v>
      </c>
      <c r="D64">
        <v>12407</v>
      </c>
      <c r="E64" t="s">
        <v>53</v>
      </c>
    </row>
    <row r="65" spans="1:5" x14ac:dyDescent="0.3">
      <c r="A65">
        <v>12408</v>
      </c>
      <c r="B65" t="s">
        <v>53</v>
      </c>
      <c r="D65">
        <v>12408</v>
      </c>
      <c r="E65" t="s">
        <v>53</v>
      </c>
    </row>
    <row r="66" spans="1:5" x14ac:dyDescent="0.3">
      <c r="A66">
        <v>12409</v>
      </c>
      <c r="B66" t="s">
        <v>50</v>
      </c>
      <c r="D66">
        <v>12409</v>
      </c>
      <c r="E66" t="s">
        <v>50</v>
      </c>
    </row>
    <row r="67" spans="1:5" x14ac:dyDescent="0.3">
      <c r="A67">
        <v>12410</v>
      </c>
      <c r="B67" t="s">
        <v>50</v>
      </c>
      <c r="D67">
        <v>12410</v>
      </c>
      <c r="E67" t="s">
        <v>50</v>
      </c>
    </row>
    <row r="68" spans="1:5" x14ac:dyDescent="0.3">
      <c r="A68">
        <v>12411</v>
      </c>
      <c r="B68" t="s">
        <v>55</v>
      </c>
      <c r="D68">
        <v>12411</v>
      </c>
      <c r="E68" t="s">
        <v>55</v>
      </c>
    </row>
    <row r="69" spans="1:5" x14ac:dyDescent="0.3">
      <c r="A69">
        <v>12412</v>
      </c>
      <c r="B69" t="s">
        <v>54</v>
      </c>
      <c r="D69">
        <v>12412</v>
      </c>
      <c r="E69" t="s">
        <v>54</v>
      </c>
    </row>
    <row r="70" spans="1:5" x14ac:dyDescent="0.3">
      <c r="A70">
        <v>12413</v>
      </c>
      <c r="B70" t="s">
        <v>57</v>
      </c>
      <c r="D70">
        <v>12413</v>
      </c>
      <c r="E70" t="s">
        <v>57</v>
      </c>
    </row>
    <row r="71" spans="1:5" x14ac:dyDescent="0.3">
      <c r="A71">
        <v>12414</v>
      </c>
      <c r="B71" t="s">
        <v>51</v>
      </c>
      <c r="D71">
        <v>12414</v>
      </c>
      <c r="E71" t="s">
        <v>51</v>
      </c>
    </row>
    <row r="72" spans="1:5" x14ac:dyDescent="0.3">
      <c r="A72">
        <v>12415</v>
      </c>
      <c r="B72" t="s">
        <v>55</v>
      </c>
      <c r="D72">
        <v>12415</v>
      </c>
      <c r="E72" t="s">
        <v>55</v>
      </c>
    </row>
    <row r="73" spans="1:5" x14ac:dyDescent="0.3">
      <c r="A73">
        <v>12416</v>
      </c>
      <c r="B73" t="s">
        <v>55</v>
      </c>
      <c r="D73">
        <v>12416</v>
      </c>
      <c r="E73" t="s">
        <v>55</v>
      </c>
    </row>
    <row r="74" spans="1:5" x14ac:dyDescent="0.3">
      <c r="A74">
        <v>12417</v>
      </c>
      <c r="B74" t="s">
        <v>53</v>
      </c>
      <c r="D74">
        <v>12417</v>
      </c>
      <c r="E74" t="s">
        <v>53</v>
      </c>
    </row>
    <row r="75" spans="1:5" x14ac:dyDescent="0.3">
      <c r="A75">
        <v>12418</v>
      </c>
      <c r="B75" t="s">
        <v>50</v>
      </c>
      <c r="D75">
        <v>12418</v>
      </c>
      <c r="E75" t="s">
        <v>50</v>
      </c>
    </row>
    <row r="76" spans="1:5" x14ac:dyDescent="0.3">
      <c r="A76">
        <v>12419</v>
      </c>
      <c r="B76" t="s">
        <v>48</v>
      </c>
      <c r="D76">
        <v>12419</v>
      </c>
      <c r="E76" t="s">
        <v>48</v>
      </c>
    </row>
    <row r="77" spans="1:5" x14ac:dyDescent="0.3">
      <c r="A77">
        <v>12420</v>
      </c>
      <c r="B77" t="s">
        <v>52</v>
      </c>
      <c r="D77">
        <v>12420</v>
      </c>
      <c r="E77" t="s">
        <v>52</v>
      </c>
    </row>
    <row r="78" spans="1:5" x14ac:dyDescent="0.3">
      <c r="A78">
        <v>12421</v>
      </c>
      <c r="B78" t="s">
        <v>48</v>
      </c>
      <c r="D78">
        <v>12421</v>
      </c>
      <c r="E78" t="s">
        <v>48</v>
      </c>
    </row>
    <row r="79" spans="1:5" x14ac:dyDescent="0.3">
      <c r="A79">
        <v>12422</v>
      </c>
      <c r="B79" t="s">
        <v>55</v>
      </c>
      <c r="D79">
        <v>12422</v>
      </c>
      <c r="E79" t="s">
        <v>55</v>
      </c>
    </row>
    <row r="80" spans="1:5" x14ac:dyDescent="0.3">
      <c r="A80">
        <v>12423</v>
      </c>
      <c r="B80" t="s">
        <v>53</v>
      </c>
      <c r="D80">
        <v>12423</v>
      </c>
      <c r="E80" t="s">
        <v>53</v>
      </c>
    </row>
    <row r="81" spans="1:5" x14ac:dyDescent="0.3">
      <c r="A81">
        <v>12424</v>
      </c>
      <c r="B81" t="s">
        <v>55</v>
      </c>
      <c r="D81">
        <v>12424</v>
      </c>
      <c r="E81" t="s">
        <v>55</v>
      </c>
    </row>
    <row r="82" spans="1:5" x14ac:dyDescent="0.3">
      <c r="A82">
        <v>12425</v>
      </c>
      <c r="B82" t="s">
        <v>49</v>
      </c>
      <c r="D82">
        <v>12425</v>
      </c>
      <c r="E82" t="s">
        <v>49</v>
      </c>
    </row>
    <row r="83" spans="1:5" x14ac:dyDescent="0.3">
      <c r="A83">
        <v>12426</v>
      </c>
      <c r="B83" t="s">
        <v>58</v>
      </c>
      <c r="D83">
        <v>12426</v>
      </c>
      <c r="E83" t="s">
        <v>58</v>
      </c>
    </row>
    <row r="84" spans="1:5" x14ac:dyDescent="0.3">
      <c r="A84">
        <v>12427</v>
      </c>
      <c r="B84" t="s">
        <v>58</v>
      </c>
      <c r="D84">
        <v>12427</v>
      </c>
      <c r="E84" t="s">
        <v>58</v>
      </c>
    </row>
    <row r="85" spans="1:5" x14ac:dyDescent="0.3">
      <c r="A85">
        <v>12428</v>
      </c>
      <c r="B85" t="s">
        <v>43</v>
      </c>
      <c r="D85">
        <v>12428</v>
      </c>
      <c r="E85" t="s">
        <v>43</v>
      </c>
    </row>
    <row r="86" spans="1:5" x14ac:dyDescent="0.3">
      <c r="A86">
        <v>12429</v>
      </c>
      <c r="B86" t="s">
        <v>51</v>
      </c>
      <c r="D86">
        <v>12429</v>
      </c>
      <c r="E86" t="s">
        <v>51</v>
      </c>
    </row>
    <row r="87" spans="1:5" x14ac:dyDescent="0.3">
      <c r="A87">
        <v>12430</v>
      </c>
      <c r="B87" t="s">
        <v>45</v>
      </c>
      <c r="D87">
        <v>12430</v>
      </c>
      <c r="E87" t="s">
        <v>45</v>
      </c>
    </row>
    <row r="88" spans="1:5" x14ac:dyDescent="0.3">
      <c r="A88">
        <v>12431</v>
      </c>
      <c r="B88" t="s">
        <v>55</v>
      </c>
      <c r="D88">
        <v>12431</v>
      </c>
      <c r="E88" t="s">
        <v>55</v>
      </c>
    </row>
    <row r="89" spans="1:5" x14ac:dyDescent="0.3">
      <c r="A89">
        <v>12432</v>
      </c>
      <c r="B89" t="s">
        <v>45</v>
      </c>
      <c r="D89">
        <v>12432</v>
      </c>
      <c r="E89" t="s">
        <v>45</v>
      </c>
    </row>
    <row r="90" spans="1:5" x14ac:dyDescent="0.3">
      <c r="A90">
        <v>12433</v>
      </c>
      <c r="B90" t="s">
        <v>45</v>
      </c>
      <c r="D90">
        <v>12433</v>
      </c>
      <c r="E90" t="s">
        <v>45</v>
      </c>
    </row>
    <row r="91" spans="1:5" x14ac:dyDescent="0.3">
      <c r="A91">
        <v>12434</v>
      </c>
      <c r="B91" t="s">
        <v>55</v>
      </c>
      <c r="D91">
        <v>12434</v>
      </c>
      <c r="E91" t="s">
        <v>55</v>
      </c>
    </row>
    <row r="92" spans="1:5" x14ac:dyDescent="0.3">
      <c r="A92">
        <v>12435</v>
      </c>
      <c r="B92" t="s">
        <v>54</v>
      </c>
      <c r="D92">
        <v>12435</v>
      </c>
      <c r="E92" t="s">
        <v>54</v>
      </c>
    </row>
    <row r="93" spans="1:5" x14ac:dyDescent="0.3">
      <c r="A93">
        <v>12436</v>
      </c>
      <c r="B93" t="s">
        <v>45</v>
      </c>
      <c r="D93">
        <v>12436</v>
      </c>
      <c r="E93" t="s">
        <v>45</v>
      </c>
    </row>
    <row r="94" spans="1:5" x14ac:dyDescent="0.3">
      <c r="A94">
        <v>12437</v>
      </c>
      <c r="B94" t="s">
        <v>57</v>
      </c>
      <c r="D94">
        <v>12437</v>
      </c>
      <c r="E94" t="s">
        <v>57</v>
      </c>
    </row>
    <row r="95" spans="1:5" x14ac:dyDescent="0.3">
      <c r="A95">
        <v>12438</v>
      </c>
      <c r="B95" t="s">
        <v>45</v>
      </c>
      <c r="D95">
        <v>12438</v>
      </c>
      <c r="E95" t="s">
        <v>45</v>
      </c>
    </row>
    <row r="96" spans="1:5" x14ac:dyDescent="0.3">
      <c r="A96">
        <v>12439</v>
      </c>
      <c r="B96" t="s">
        <v>52</v>
      </c>
      <c r="D96">
        <v>12439</v>
      </c>
      <c r="E96" t="s">
        <v>52</v>
      </c>
    </row>
    <row r="97" spans="1:5" x14ac:dyDescent="0.3">
      <c r="A97">
        <v>12440</v>
      </c>
      <c r="B97" t="s">
        <v>51</v>
      </c>
      <c r="D97">
        <v>12440</v>
      </c>
      <c r="E97" t="s">
        <v>51</v>
      </c>
    </row>
    <row r="98" spans="1:5" x14ac:dyDescent="0.3">
      <c r="A98">
        <v>12441</v>
      </c>
      <c r="B98" t="s">
        <v>57</v>
      </c>
      <c r="D98">
        <v>12441</v>
      </c>
      <c r="E98" t="s">
        <v>57</v>
      </c>
    </row>
    <row r="99" spans="1:5" x14ac:dyDescent="0.3">
      <c r="A99">
        <v>12442</v>
      </c>
      <c r="B99" t="s">
        <v>48</v>
      </c>
      <c r="D99">
        <v>12442</v>
      </c>
      <c r="E99" t="s">
        <v>48</v>
      </c>
    </row>
    <row r="100" spans="1:5" x14ac:dyDescent="0.3">
      <c r="A100">
        <v>12443</v>
      </c>
      <c r="B100" t="s">
        <v>45</v>
      </c>
      <c r="D100">
        <v>12443</v>
      </c>
      <c r="E100" t="s">
        <v>45</v>
      </c>
    </row>
    <row r="101" spans="1:5" x14ac:dyDescent="0.3">
      <c r="A101">
        <v>12444</v>
      </c>
      <c r="B101" t="s">
        <v>45</v>
      </c>
      <c r="D101">
        <v>12444</v>
      </c>
      <c r="E101" t="s">
        <v>45</v>
      </c>
    </row>
    <row r="102" spans="1:5" x14ac:dyDescent="0.3">
      <c r="A102">
        <v>12445</v>
      </c>
      <c r="B102" t="s">
        <v>48</v>
      </c>
      <c r="D102">
        <v>12445</v>
      </c>
      <c r="E102" t="s">
        <v>48</v>
      </c>
    </row>
    <row r="103" spans="1:5" x14ac:dyDescent="0.3">
      <c r="A103">
        <v>12446</v>
      </c>
      <c r="B103" t="s">
        <v>56</v>
      </c>
      <c r="D103">
        <v>12446</v>
      </c>
      <c r="E103" t="s">
        <v>56</v>
      </c>
    </row>
    <row r="104" spans="1:5" x14ac:dyDescent="0.3">
      <c r="A104">
        <v>12447</v>
      </c>
      <c r="B104" t="s">
        <v>53</v>
      </c>
      <c r="D104">
        <v>12447</v>
      </c>
      <c r="E104" t="s">
        <v>53</v>
      </c>
    </row>
    <row r="105" spans="1:5" x14ac:dyDescent="0.3">
      <c r="A105">
        <v>12448</v>
      </c>
      <c r="B105" t="s">
        <v>48</v>
      </c>
      <c r="D105">
        <v>12448</v>
      </c>
      <c r="E105" t="s">
        <v>48</v>
      </c>
    </row>
    <row r="106" spans="1:5" x14ac:dyDescent="0.3">
      <c r="A106">
        <v>12449</v>
      </c>
      <c r="B106" t="s">
        <v>53</v>
      </c>
      <c r="D106">
        <v>12449</v>
      </c>
      <c r="E106" t="s">
        <v>53</v>
      </c>
    </row>
    <row r="107" spans="1:5" x14ac:dyDescent="0.3">
      <c r="A107">
        <v>12450</v>
      </c>
      <c r="B107" t="s">
        <v>48</v>
      </c>
      <c r="D107">
        <v>12450</v>
      </c>
      <c r="E107" t="s">
        <v>48</v>
      </c>
    </row>
    <row r="108" spans="1:5" x14ac:dyDescent="0.3">
      <c r="A108">
        <v>12451</v>
      </c>
      <c r="B108" t="s">
        <v>50</v>
      </c>
      <c r="D108">
        <v>12451</v>
      </c>
      <c r="E108" t="s">
        <v>50</v>
      </c>
    </row>
    <row r="109" spans="1:5" x14ac:dyDescent="0.3">
      <c r="A109">
        <v>12452</v>
      </c>
      <c r="B109" t="s">
        <v>50</v>
      </c>
      <c r="D109">
        <v>12452</v>
      </c>
      <c r="E109" t="s">
        <v>50</v>
      </c>
    </row>
    <row r="110" spans="1:5" x14ac:dyDescent="0.3">
      <c r="A110">
        <v>12453</v>
      </c>
      <c r="B110" t="s">
        <v>51</v>
      </c>
      <c r="D110">
        <v>12453</v>
      </c>
      <c r="E110" t="s">
        <v>51</v>
      </c>
    </row>
    <row r="111" spans="1:5" x14ac:dyDescent="0.3">
      <c r="A111">
        <v>12454</v>
      </c>
      <c r="B111" t="s">
        <v>48</v>
      </c>
      <c r="D111">
        <v>12454</v>
      </c>
      <c r="E111" t="s">
        <v>48</v>
      </c>
    </row>
    <row r="112" spans="1:5" x14ac:dyDescent="0.3">
      <c r="A112">
        <v>12455</v>
      </c>
      <c r="B112" t="s">
        <v>52</v>
      </c>
      <c r="D112">
        <v>12455</v>
      </c>
      <c r="E112" t="s">
        <v>52</v>
      </c>
    </row>
    <row r="113" spans="1:5" x14ac:dyDescent="0.3">
      <c r="A113">
        <v>12456</v>
      </c>
      <c r="B113" t="s">
        <v>50</v>
      </c>
      <c r="D113">
        <v>12456</v>
      </c>
      <c r="E113" t="s">
        <v>50</v>
      </c>
    </row>
    <row r="114" spans="1:5" x14ac:dyDescent="0.3">
      <c r="A114">
        <v>12457</v>
      </c>
      <c r="B114" t="s">
        <v>52</v>
      </c>
      <c r="D114">
        <v>12457</v>
      </c>
      <c r="E114" t="s">
        <v>52</v>
      </c>
    </row>
    <row r="115" spans="1:5" x14ac:dyDescent="0.3">
      <c r="A115">
        <v>12458</v>
      </c>
      <c r="B115" t="s">
        <v>50</v>
      </c>
      <c r="D115">
        <v>12458</v>
      </c>
      <c r="E115" t="s">
        <v>50</v>
      </c>
    </row>
    <row r="116" spans="1:5" x14ac:dyDescent="0.3">
      <c r="A116">
        <v>12459</v>
      </c>
      <c r="B116" t="s">
        <v>48</v>
      </c>
      <c r="D116">
        <v>12459</v>
      </c>
      <c r="E116" t="s">
        <v>48</v>
      </c>
    </row>
    <row r="117" spans="1:5" x14ac:dyDescent="0.3">
      <c r="A117">
        <v>12460</v>
      </c>
      <c r="B117" t="s">
        <v>53</v>
      </c>
      <c r="D117">
        <v>12460</v>
      </c>
      <c r="E117" t="s">
        <v>53</v>
      </c>
    </row>
    <row r="118" spans="1:5" x14ac:dyDescent="0.3">
      <c r="A118">
        <v>12461</v>
      </c>
      <c r="B118" t="s">
        <v>50</v>
      </c>
      <c r="D118">
        <v>12461</v>
      </c>
      <c r="E118" t="s">
        <v>50</v>
      </c>
    </row>
    <row r="119" spans="1:5" x14ac:dyDescent="0.3">
      <c r="A119">
        <v>12462</v>
      </c>
      <c r="B119" t="s">
        <v>48</v>
      </c>
      <c r="D119">
        <v>12462</v>
      </c>
      <c r="E119" t="s">
        <v>48</v>
      </c>
    </row>
    <row r="120" spans="1:5" x14ac:dyDescent="0.3">
      <c r="A120">
        <v>12463</v>
      </c>
      <c r="B120" t="s">
        <v>53</v>
      </c>
      <c r="D120">
        <v>12463</v>
      </c>
      <c r="E120" t="s">
        <v>53</v>
      </c>
    </row>
    <row r="121" spans="1:5" x14ac:dyDescent="0.3">
      <c r="A121">
        <v>12464</v>
      </c>
      <c r="B121" t="s">
        <v>53</v>
      </c>
      <c r="D121">
        <v>12464</v>
      </c>
      <c r="E121" t="s">
        <v>53</v>
      </c>
    </row>
    <row r="122" spans="1:5" x14ac:dyDescent="0.3">
      <c r="A122">
        <v>12465</v>
      </c>
      <c r="B122" t="s">
        <v>53</v>
      </c>
      <c r="D122">
        <v>12465</v>
      </c>
      <c r="E122" t="s">
        <v>53</v>
      </c>
    </row>
    <row r="123" spans="1:5" x14ac:dyDescent="0.3">
      <c r="A123">
        <v>12466</v>
      </c>
      <c r="B123" t="s">
        <v>57</v>
      </c>
      <c r="D123">
        <v>12466</v>
      </c>
      <c r="E123" t="s">
        <v>57</v>
      </c>
    </row>
    <row r="124" spans="1:5" x14ac:dyDescent="0.3">
      <c r="A124">
        <v>12467</v>
      </c>
      <c r="B124" t="s">
        <v>59</v>
      </c>
      <c r="D124">
        <v>12467</v>
      </c>
      <c r="E124" t="s">
        <v>59</v>
      </c>
    </row>
    <row r="125" spans="1:5" x14ac:dyDescent="0.3">
      <c r="A125">
        <v>12468</v>
      </c>
      <c r="B125" t="s">
        <v>58</v>
      </c>
      <c r="D125">
        <v>12468</v>
      </c>
      <c r="E125" t="s">
        <v>58</v>
      </c>
    </row>
    <row r="126" spans="1:5" x14ac:dyDescent="0.3">
      <c r="A126">
        <v>12469</v>
      </c>
      <c r="B126" t="s">
        <v>60</v>
      </c>
      <c r="D126">
        <v>12469</v>
      </c>
      <c r="E126" t="s">
        <v>60</v>
      </c>
    </row>
    <row r="127" spans="1:5" x14ac:dyDescent="0.3">
      <c r="A127">
        <v>12470</v>
      </c>
      <c r="B127" t="s">
        <v>46</v>
      </c>
      <c r="D127">
        <v>12470</v>
      </c>
      <c r="E127" t="s">
        <v>46</v>
      </c>
    </row>
    <row r="128" spans="1:5" x14ac:dyDescent="0.3">
      <c r="A128">
        <v>12471</v>
      </c>
      <c r="B128" t="s">
        <v>58</v>
      </c>
      <c r="D128">
        <v>12471</v>
      </c>
      <c r="E128" t="s">
        <v>58</v>
      </c>
    </row>
    <row r="129" spans="1:5" x14ac:dyDescent="0.3">
      <c r="A129">
        <v>12472</v>
      </c>
      <c r="B129" t="s">
        <v>58</v>
      </c>
      <c r="D129">
        <v>12472</v>
      </c>
      <c r="E129" t="s">
        <v>58</v>
      </c>
    </row>
    <row r="130" spans="1:5" x14ac:dyDescent="0.3">
      <c r="A130">
        <v>12473</v>
      </c>
      <c r="B130" t="s">
        <v>58</v>
      </c>
      <c r="D130">
        <v>12473</v>
      </c>
      <c r="E130" t="s">
        <v>58</v>
      </c>
    </row>
    <row r="131" spans="1:5" x14ac:dyDescent="0.3">
      <c r="A131">
        <v>12474</v>
      </c>
      <c r="B131" t="s">
        <v>58</v>
      </c>
      <c r="D131">
        <v>12474</v>
      </c>
      <c r="E131" t="s">
        <v>58</v>
      </c>
    </row>
    <row r="132" spans="1:5" x14ac:dyDescent="0.3">
      <c r="A132">
        <v>12475</v>
      </c>
      <c r="B132" t="s">
        <v>58</v>
      </c>
      <c r="D132">
        <v>12475</v>
      </c>
      <c r="E132" t="s">
        <v>58</v>
      </c>
    </row>
    <row r="133" spans="1:5" x14ac:dyDescent="0.3">
      <c r="A133">
        <v>12476</v>
      </c>
      <c r="B133" t="s">
        <v>58</v>
      </c>
      <c r="D133">
        <v>12476</v>
      </c>
      <c r="E133" t="s">
        <v>58</v>
      </c>
    </row>
    <row r="134" spans="1:5" x14ac:dyDescent="0.3">
      <c r="A134">
        <v>12477</v>
      </c>
      <c r="B134" t="s">
        <v>58</v>
      </c>
      <c r="D134">
        <v>12477</v>
      </c>
      <c r="E134" t="s">
        <v>58</v>
      </c>
    </row>
    <row r="135" spans="1:5" x14ac:dyDescent="0.3">
      <c r="A135">
        <v>12478</v>
      </c>
      <c r="B135" t="s">
        <v>61</v>
      </c>
      <c r="D135">
        <v>12478</v>
      </c>
      <c r="E135" t="s">
        <v>61</v>
      </c>
    </row>
    <row r="136" spans="1:5" x14ac:dyDescent="0.3">
      <c r="A136">
        <v>12479</v>
      </c>
      <c r="B136" t="s">
        <v>58</v>
      </c>
      <c r="D136">
        <v>12479</v>
      </c>
      <c r="E136" t="s">
        <v>58</v>
      </c>
    </row>
    <row r="137" spans="1:5" x14ac:dyDescent="0.3">
      <c r="A137">
        <v>12480</v>
      </c>
      <c r="B137" t="s">
        <v>58</v>
      </c>
      <c r="D137">
        <v>12480</v>
      </c>
      <c r="E137" t="s">
        <v>58</v>
      </c>
    </row>
    <row r="138" spans="1:5" x14ac:dyDescent="0.3">
      <c r="A138">
        <v>12481</v>
      </c>
      <c r="B138" t="s">
        <v>58</v>
      </c>
      <c r="D138">
        <v>12481</v>
      </c>
      <c r="E138" t="s">
        <v>58</v>
      </c>
    </row>
    <row r="139" spans="1:5" x14ac:dyDescent="0.3">
      <c r="A139">
        <v>12482</v>
      </c>
      <c r="B139" t="s">
        <v>62</v>
      </c>
      <c r="D139">
        <v>12482</v>
      </c>
      <c r="E139" t="s">
        <v>62</v>
      </c>
    </row>
    <row r="140" spans="1:5" x14ac:dyDescent="0.3">
      <c r="A140">
        <v>12483</v>
      </c>
      <c r="B140" t="s">
        <v>62</v>
      </c>
      <c r="D140">
        <v>12483</v>
      </c>
      <c r="E140" t="s">
        <v>62</v>
      </c>
    </row>
    <row r="141" spans="1:5" x14ac:dyDescent="0.3">
      <c r="A141">
        <v>12484</v>
      </c>
      <c r="B141" t="s">
        <v>48</v>
      </c>
      <c r="D141">
        <v>12484</v>
      </c>
      <c r="E141" t="s">
        <v>48</v>
      </c>
    </row>
    <row r="142" spans="1:5" x14ac:dyDescent="0.3">
      <c r="A142">
        <v>12485</v>
      </c>
      <c r="B142" t="s">
        <v>62</v>
      </c>
      <c r="D142">
        <v>12485</v>
      </c>
      <c r="E142" t="s">
        <v>62</v>
      </c>
    </row>
    <row r="143" spans="1:5" x14ac:dyDescent="0.3">
      <c r="A143">
        <v>12486</v>
      </c>
      <c r="B143" t="s">
        <v>62</v>
      </c>
      <c r="D143">
        <v>12486</v>
      </c>
      <c r="E143" t="s">
        <v>62</v>
      </c>
    </row>
    <row r="144" spans="1:5" x14ac:dyDescent="0.3">
      <c r="A144">
        <v>12487</v>
      </c>
      <c r="B144" t="s">
        <v>62</v>
      </c>
      <c r="D144">
        <v>12487</v>
      </c>
      <c r="E144" t="s">
        <v>62</v>
      </c>
    </row>
    <row r="145" spans="1:5" x14ac:dyDescent="0.3">
      <c r="A145">
        <v>12488</v>
      </c>
      <c r="B145" t="s">
        <v>57</v>
      </c>
      <c r="D145">
        <v>12488</v>
      </c>
      <c r="E145" t="s">
        <v>57</v>
      </c>
    </row>
    <row r="146" spans="1:5" x14ac:dyDescent="0.3">
      <c r="A146">
        <v>12489</v>
      </c>
      <c r="B146" t="s">
        <v>57</v>
      </c>
      <c r="D146">
        <v>12489</v>
      </c>
      <c r="E146" t="s">
        <v>57</v>
      </c>
    </row>
    <row r="147" spans="1:5" x14ac:dyDescent="0.3">
      <c r="A147">
        <v>12490</v>
      </c>
      <c r="B147" t="s">
        <v>57</v>
      </c>
      <c r="D147">
        <v>12490</v>
      </c>
      <c r="E147" t="s">
        <v>57</v>
      </c>
    </row>
    <row r="148" spans="1:5" x14ac:dyDescent="0.3">
      <c r="A148">
        <v>12491</v>
      </c>
      <c r="B148" t="s">
        <v>57</v>
      </c>
      <c r="D148">
        <v>12491</v>
      </c>
      <c r="E148" t="s">
        <v>57</v>
      </c>
    </row>
    <row r="149" spans="1:5" x14ac:dyDescent="0.3">
      <c r="A149">
        <v>12492</v>
      </c>
      <c r="B149" t="s">
        <v>58</v>
      </c>
      <c r="D149">
        <v>12492</v>
      </c>
      <c r="E149" t="s">
        <v>58</v>
      </c>
    </row>
    <row r="150" spans="1:5" x14ac:dyDescent="0.3">
      <c r="A150">
        <v>12493</v>
      </c>
      <c r="B150" t="s">
        <v>57</v>
      </c>
      <c r="D150">
        <v>12493</v>
      </c>
      <c r="E150" t="s">
        <v>57</v>
      </c>
    </row>
    <row r="151" spans="1:5" x14ac:dyDescent="0.3">
      <c r="A151">
        <v>12494</v>
      </c>
      <c r="B151" t="s">
        <v>57</v>
      </c>
      <c r="D151">
        <v>12494</v>
      </c>
      <c r="E151" t="s">
        <v>57</v>
      </c>
    </row>
    <row r="152" spans="1:5" x14ac:dyDescent="0.3">
      <c r="A152">
        <v>12495</v>
      </c>
      <c r="B152" t="s">
        <v>62</v>
      </c>
      <c r="D152">
        <v>12495</v>
      </c>
      <c r="E152" t="s">
        <v>62</v>
      </c>
    </row>
    <row r="153" spans="1:5" x14ac:dyDescent="0.3">
      <c r="A153">
        <v>12496</v>
      </c>
      <c r="B153" t="s">
        <v>48</v>
      </c>
      <c r="D153">
        <v>12496</v>
      </c>
      <c r="E153" t="s">
        <v>48</v>
      </c>
    </row>
    <row r="154" spans="1:5" x14ac:dyDescent="0.3">
      <c r="A154">
        <v>12497</v>
      </c>
      <c r="B154" t="s">
        <v>58</v>
      </c>
      <c r="D154">
        <v>12497</v>
      </c>
      <c r="E154" t="s">
        <v>58</v>
      </c>
    </row>
    <row r="155" spans="1:5" x14ac:dyDescent="0.3">
      <c r="A155">
        <v>12498</v>
      </c>
      <c r="B155" t="s">
        <v>58</v>
      </c>
      <c r="D155">
        <v>12498</v>
      </c>
      <c r="E155" t="s">
        <v>58</v>
      </c>
    </row>
    <row r="156" spans="1:5" x14ac:dyDescent="0.3">
      <c r="A156">
        <v>12499</v>
      </c>
      <c r="B156" t="s">
        <v>58</v>
      </c>
      <c r="D156">
        <v>12499</v>
      </c>
      <c r="E156" t="s">
        <v>58</v>
      </c>
    </row>
    <row r="157" spans="1:5" x14ac:dyDescent="0.3">
      <c r="A157">
        <v>12500</v>
      </c>
      <c r="B157" t="s">
        <v>58</v>
      </c>
      <c r="D157">
        <v>12500</v>
      </c>
      <c r="E157" t="s">
        <v>58</v>
      </c>
    </row>
    <row r="158" spans="1:5" x14ac:dyDescent="0.3">
      <c r="A158">
        <v>12501</v>
      </c>
      <c r="B158" t="s">
        <v>58</v>
      </c>
      <c r="D158">
        <v>12501</v>
      </c>
      <c r="E158" t="s">
        <v>58</v>
      </c>
    </row>
    <row r="159" spans="1:5" x14ac:dyDescent="0.3">
      <c r="A159">
        <v>12502</v>
      </c>
      <c r="B159" t="s">
        <v>48</v>
      </c>
      <c r="D159">
        <v>12502</v>
      </c>
      <c r="E159" t="s">
        <v>48</v>
      </c>
    </row>
    <row r="160" spans="1:5" x14ac:dyDescent="0.3">
      <c r="A160">
        <v>12503</v>
      </c>
      <c r="B160" t="s">
        <v>48</v>
      </c>
      <c r="D160">
        <v>12503</v>
      </c>
      <c r="E160" t="s">
        <v>48</v>
      </c>
    </row>
    <row r="161" spans="1:5" x14ac:dyDescent="0.3">
      <c r="A161">
        <v>12504</v>
      </c>
      <c r="B161" t="s">
        <v>58</v>
      </c>
      <c r="D161">
        <v>12504</v>
      </c>
      <c r="E161" t="s">
        <v>58</v>
      </c>
    </row>
    <row r="162" spans="1:5" x14ac:dyDescent="0.3">
      <c r="A162">
        <v>12505</v>
      </c>
      <c r="B162" t="s">
        <v>44</v>
      </c>
      <c r="D162">
        <v>12505</v>
      </c>
      <c r="E162" t="s">
        <v>44</v>
      </c>
    </row>
    <row r="163" spans="1:5" x14ac:dyDescent="0.3">
      <c r="A163">
        <v>12506</v>
      </c>
      <c r="B163" t="s">
        <v>57</v>
      </c>
      <c r="D163">
        <v>12506</v>
      </c>
      <c r="E163" t="s">
        <v>57</v>
      </c>
    </row>
    <row r="164" spans="1:5" x14ac:dyDescent="0.3">
      <c r="A164">
        <v>12507</v>
      </c>
      <c r="B164" t="s">
        <v>48</v>
      </c>
      <c r="D164">
        <v>12507</v>
      </c>
      <c r="E164" t="s">
        <v>48</v>
      </c>
    </row>
    <row r="165" spans="1:5" x14ac:dyDescent="0.3">
      <c r="A165">
        <v>12508</v>
      </c>
      <c r="B165" t="s">
        <v>57</v>
      </c>
      <c r="D165">
        <v>12508</v>
      </c>
      <c r="E165" t="s">
        <v>57</v>
      </c>
    </row>
    <row r="166" spans="1:5" x14ac:dyDescent="0.3">
      <c r="A166">
        <v>12509</v>
      </c>
      <c r="B166" t="s">
        <v>57</v>
      </c>
      <c r="D166">
        <v>12509</v>
      </c>
      <c r="E166" t="s">
        <v>57</v>
      </c>
    </row>
    <row r="167" spans="1:5" x14ac:dyDescent="0.3">
      <c r="A167">
        <v>12510</v>
      </c>
      <c r="B167" t="s">
        <v>48</v>
      </c>
      <c r="D167">
        <v>12510</v>
      </c>
      <c r="E167" t="s">
        <v>48</v>
      </c>
    </row>
    <row r="168" spans="1:5" x14ac:dyDescent="0.3">
      <c r="A168">
        <v>12511</v>
      </c>
      <c r="B168" t="s">
        <v>61</v>
      </c>
      <c r="D168">
        <v>12511</v>
      </c>
      <c r="E168" t="s">
        <v>61</v>
      </c>
    </row>
    <row r="169" spans="1:5" x14ac:dyDescent="0.3">
      <c r="A169">
        <v>12512</v>
      </c>
      <c r="B169" t="s">
        <v>63</v>
      </c>
      <c r="D169">
        <v>12512</v>
      </c>
      <c r="E169" t="s">
        <v>63</v>
      </c>
    </row>
    <row r="170" spans="1:5" x14ac:dyDescent="0.3">
      <c r="A170">
        <v>12513</v>
      </c>
      <c r="B170" t="s">
        <v>57</v>
      </c>
      <c r="D170">
        <v>12513</v>
      </c>
      <c r="E170" t="s">
        <v>57</v>
      </c>
    </row>
    <row r="171" spans="1:5" x14ac:dyDescent="0.3">
      <c r="A171">
        <v>12514</v>
      </c>
      <c r="B171" t="s">
        <v>44</v>
      </c>
      <c r="D171">
        <v>12514</v>
      </c>
      <c r="E171" t="s">
        <v>44</v>
      </c>
    </row>
    <row r="172" spans="1:5" x14ac:dyDescent="0.3">
      <c r="A172">
        <v>12515</v>
      </c>
      <c r="B172" t="s">
        <v>44</v>
      </c>
      <c r="D172">
        <v>12515</v>
      </c>
      <c r="E172" t="s">
        <v>44</v>
      </c>
    </row>
    <row r="173" spans="1:5" x14ac:dyDescent="0.3">
      <c r="A173">
        <v>12516</v>
      </c>
      <c r="B173" t="s">
        <v>58</v>
      </c>
      <c r="D173">
        <v>12516</v>
      </c>
      <c r="E173" t="s">
        <v>58</v>
      </c>
    </row>
    <row r="174" spans="1:5" x14ac:dyDescent="0.3">
      <c r="A174">
        <v>12517</v>
      </c>
      <c r="B174" t="s">
        <v>58</v>
      </c>
      <c r="D174">
        <v>12517</v>
      </c>
      <c r="E174" t="s">
        <v>58</v>
      </c>
    </row>
    <row r="175" spans="1:5" x14ac:dyDescent="0.3">
      <c r="A175">
        <v>12518</v>
      </c>
      <c r="B175" t="s">
        <v>58</v>
      </c>
      <c r="D175">
        <v>12518</v>
      </c>
      <c r="E175" t="s">
        <v>58</v>
      </c>
    </row>
    <row r="176" spans="1:5" x14ac:dyDescent="0.3">
      <c r="A176">
        <v>12519</v>
      </c>
      <c r="B176" t="s">
        <v>58</v>
      </c>
      <c r="D176">
        <v>12519</v>
      </c>
      <c r="E176" t="s">
        <v>58</v>
      </c>
    </row>
    <row r="177" spans="1:5" x14ac:dyDescent="0.3">
      <c r="A177">
        <v>12520</v>
      </c>
      <c r="B177" t="s">
        <v>58</v>
      </c>
      <c r="D177">
        <v>12520</v>
      </c>
      <c r="E177" t="s">
        <v>58</v>
      </c>
    </row>
    <row r="178" spans="1:5" x14ac:dyDescent="0.3">
      <c r="A178">
        <v>12521</v>
      </c>
      <c r="B178" t="s">
        <v>58</v>
      </c>
      <c r="D178">
        <v>12521</v>
      </c>
      <c r="E178" t="s">
        <v>58</v>
      </c>
    </row>
    <row r="179" spans="1:5" x14ac:dyDescent="0.3">
      <c r="A179">
        <v>12522</v>
      </c>
      <c r="B179" t="s">
        <v>58</v>
      </c>
      <c r="D179">
        <v>12522</v>
      </c>
      <c r="E179" t="s">
        <v>58</v>
      </c>
    </row>
    <row r="180" spans="1:5" x14ac:dyDescent="0.3">
      <c r="A180">
        <v>12523</v>
      </c>
      <c r="B180" t="s">
        <v>57</v>
      </c>
      <c r="D180">
        <v>12523</v>
      </c>
      <c r="E180" t="s">
        <v>57</v>
      </c>
    </row>
    <row r="181" spans="1:5" x14ac:dyDescent="0.3">
      <c r="A181">
        <v>12524</v>
      </c>
      <c r="B181" t="s">
        <v>58</v>
      </c>
      <c r="D181">
        <v>12524</v>
      </c>
      <c r="E181" t="s">
        <v>58</v>
      </c>
    </row>
    <row r="182" spans="1:5" x14ac:dyDescent="0.3">
      <c r="A182">
        <v>12525</v>
      </c>
      <c r="B182" t="s">
        <v>57</v>
      </c>
      <c r="D182">
        <v>12525</v>
      </c>
      <c r="E182" t="s">
        <v>57</v>
      </c>
    </row>
    <row r="183" spans="1:5" x14ac:dyDescent="0.3">
      <c r="A183">
        <v>12526</v>
      </c>
      <c r="B183" t="s">
        <v>58</v>
      </c>
      <c r="D183">
        <v>12526</v>
      </c>
      <c r="E183" t="s">
        <v>58</v>
      </c>
    </row>
    <row r="184" spans="1:5" x14ac:dyDescent="0.3">
      <c r="A184">
        <v>12527</v>
      </c>
      <c r="B184" t="s">
        <v>58</v>
      </c>
      <c r="D184">
        <v>12527</v>
      </c>
      <c r="E184" t="s">
        <v>58</v>
      </c>
    </row>
    <row r="185" spans="1:5" x14ac:dyDescent="0.3">
      <c r="A185">
        <v>12528</v>
      </c>
      <c r="B185" t="s">
        <v>58</v>
      </c>
      <c r="D185">
        <v>12528</v>
      </c>
      <c r="E185" t="s">
        <v>58</v>
      </c>
    </row>
    <row r="186" spans="1:5" x14ac:dyDescent="0.3">
      <c r="A186">
        <v>12529</v>
      </c>
      <c r="B186" t="s">
        <v>57</v>
      </c>
      <c r="D186">
        <v>12529</v>
      </c>
      <c r="E186" t="s">
        <v>57</v>
      </c>
    </row>
    <row r="187" spans="1:5" x14ac:dyDescent="0.3">
      <c r="A187">
        <v>12530</v>
      </c>
      <c r="B187" t="s">
        <v>58</v>
      </c>
      <c r="D187">
        <v>12530</v>
      </c>
      <c r="E187" t="s">
        <v>58</v>
      </c>
    </row>
    <row r="188" spans="1:5" x14ac:dyDescent="0.3">
      <c r="A188">
        <v>12531</v>
      </c>
      <c r="B188" t="s">
        <v>58</v>
      </c>
      <c r="D188">
        <v>12531</v>
      </c>
      <c r="E188" t="s">
        <v>58</v>
      </c>
    </row>
    <row r="189" spans="1:5" x14ac:dyDescent="0.3">
      <c r="A189">
        <v>12532</v>
      </c>
      <c r="B189" t="s">
        <v>57</v>
      </c>
      <c r="D189">
        <v>12532</v>
      </c>
      <c r="E189" t="s">
        <v>57</v>
      </c>
    </row>
    <row r="190" spans="1:5" x14ac:dyDescent="0.3">
      <c r="A190">
        <v>12533</v>
      </c>
      <c r="B190" t="s">
        <v>58</v>
      </c>
      <c r="D190">
        <v>12533</v>
      </c>
      <c r="E190" t="s">
        <v>58</v>
      </c>
    </row>
    <row r="191" spans="1:5" x14ac:dyDescent="0.3">
      <c r="A191">
        <v>12534</v>
      </c>
      <c r="B191" t="s">
        <v>58</v>
      </c>
      <c r="D191">
        <v>12534</v>
      </c>
      <c r="E191" t="s">
        <v>58</v>
      </c>
    </row>
    <row r="192" spans="1:5" x14ac:dyDescent="0.3">
      <c r="A192">
        <v>12535</v>
      </c>
      <c r="B192" t="s">
        <v>57</v>
      </c>
      <c r="D192">
        <v>12535</v>
      </c>
      <c r="E192" t="s">
        <v>57</v>
      </c>
    </row>
    <row r="193" spans="1:5" x14ac:dyDescent="0.3">
      <c r="A193">
        <v>12536</v>
      </c>
      <c r="B193" t="s">
        <v>57</v>
      </c>
      <c r="D193">
        <v>12536</v>
      </c>
      <c r="E193" t="s">
        <v>57</v>
      </c>
    </row>
    <row r="194" spans="1:5" x14ac:dyDescent="0.3">
      <c r="A194">
        <v>12537</v>
      </c>
      <c r="B194" t="s">
        <v>62</v>
      </c>
      <c r="D194">
        <v>12537</v>
      </c>
      <c r="E194" t="s">
        <v>62</v>
      </c>
    </row>
    <row r="195" spans="1:5" x14ac:dyDescent="0.3">
      <c r="A195">
        <v>12538</v>
      </c>
      <c r="B195" t="s">
        <v>48</v>
      </c>
      <c r="D195">
        <v>12538</v>
      </c>
      <c r="E195" t="s">
        <v>48</v>
      </c>
    </row>
    <row r="196" spans="1:5" x14ac:dyDescent="0.3">
      <c r="A196">
        <v>12539</v>
      </c>
      <c r="B196" t="s">
        <v>48</v>
      </c>
      <c r="D196">
        <v>12539</v>
      </c>
      <c r="E196" t="s">
        <v>48</v>
      </c>
    </row>
    <row r="197" spans="1:5" x14ac:dyDescent="0.3">
      <c r="A197">
        <v>12540</v>
      </c>
      <c r="B197" t="s">
        <v>48</v>
      </c>
      <c r="D197">
        <v>12540</v>
      </c>
      <c r="E197" t="s">
        <v>48</v>
      </c>
    </row>
    <row r="198" spans="1:5" x14ac:dyDescent="0.3">
      <c r="A198">
        <v>12541</v>
      </c>
      <c r="B198" t="s">
        <v>48</v>
      </c>
      <c r="D198">
        <v>12541</v>
      </c>
      <c r="E198" t="s">
        <v>48</v>
      </c>
    </row>
    <row r="199" spans="1:5" x14ac:dyDescent="0.3">
      <c r="A199">
        <v>12542</v>
      </c>
      <c r="B199" t="s">
        <v>48</v>
      </c>
      <c r="D199">
        <v>12542</v>
      </c>
      <c r="E199" t="s">
        <v>48</v>
      </c>
    </row>
    <row r="200" spans="1:5" x14ac:dyDescent="0.3">
      <c r="A200">
        <v>12543</v>
      </c>
      <c r="B200" t="s">
        <v>48</v>
      </c>
      <c r="D200">
        <v>12543</v>
      </c>
      <c r="E200" t="s">
        <v>48</v>
      </c>
    </row>
    <row r="201" spans="1:5" x14ac:dyDescent="0.3">
      <c r="A201">
        <v>12544</v>
      </c>
      <c r="B201" t="s">
        <v>48</v>
      </c>
      <c r="D201">
        <v>12544</v>
      </c>
      <c r="E201" t="s">
        <v>48</v>
      </c>
    </row>
    <row r="202" spans="1:5" x14ac:dyDescent="0.3">
      <c r="A202">
        <v>12545</v>
      </c>
      <c r="B202" t="s">
        <v>48</v>
      </c>
      <c r="D202">
        <v>12545</v>
      </c>
      <c r="E202" t="s">
        <v>48</v>
      </c>
    </row>
    <row r="203" spans="1:5" x14ac:dyDescent="0.3">
      <c r="A203">
        <v>12546</v>
      </c>
      <c r="B203" t="s">
        <v>48</v>
      </c>
      <c r="D203">
        <v>12546</v>
      </c>
      <c r="E203" t="s">
        <v>48</v>
      </c>
    </row>
    <row r="204" spans="1:5" x14ac:dyDescent="0.3">
      <c r="A204">
        <v>12547</v>
      </c>
      <c r="B204" t="s">
        <v>48</v>
      </c>
      <c r="D204">
        <v>12547</v>
      </c>
      <c r="E204" t="s">
        <v>48</v>
      </c>
    </row>
    <row r="205" spans="1:5" x14ac:dyDescent="0.3">
      <c r="A205">
        <v>12548</v>
      </c>
      <c r="B205" t="s">
        <v>48</v>
      </c>
      <c r="D205">
        <v>12548</v>
      </c>
      <c r="E205" t="s">
        <v>48</v>
      </c>
    </row>
    <row r="206" spans="1:5" x14ac:dyDescent="0.3">
      <c r="A206">
        <v>12549</v>
      </c>
      <c r="B206" t="s">
        <v>59</v>
      </c>
      <c r="D206">
        <v>12549</v>
      </c>
      <c r="E206" t="s">
        <v>59</v>
      </c>
    </row>
    <row r="207" spans="1:5" x14ac:dyDescent="0.3">
      <c r="A207">
        <v>12550</v>
      </c>
      <c r="B207" t="s">
        <v>48</v>
      </c>
      <c r="D207">
        <v>12550</v>
      </c>
      <c r="E207" t="s">
        <v>48</v>
      </c>
    </row>
    <row r="208" spans="1:5" x14ac:dyDescent="0.3">
      <c r="A208">
        <v>12551</v>
      </c>
      <c r="B208" t="s">
        <v>48</v>
      </c>
      <c r="D208">
        <v>12551</v>
      </c>
      <c r="E208" t="s">
        <v>48</v>
      </c>
    </row>
    <row r="209" spans="1:5" x14ac:dyDescent="0.3">
      <c r="A209">
        <v>12552</v>
      </c>
      <c r="B209" t="s">
        <v>44</v>
      </c>
      <c r="D209">
        <v>12552</v>
      </c>
      <c r="E209" t="s">
        <v>44</v>
      </c>
    </row>
    <row r="210" spans="1:5" x14ac:dyDescent="0.3">
      <c r="A210">
        <v>12553</v>
      </c>
      <c r="B210" t="s">
        <v>57</v>
      </c>
      <c r="D210">
        <v>12553</v>
      </c>
      <c r="E210" t="s">
        <v>57</v>
      </c>
    </row>
    <row r="211" spans="1:5" x14ac:dyDescent="0.3">
      <c r="A211">
        <v>12554</v>
      </c>
      <c r="B211" t="s">
        <v>48</v>
      </c>
      <c r="D211">
        <v>12554</v>
      </c>
      <c r="E211" t="s">
        <v>48</v>
      </c>
    </row>
    <row r="212" spans="1:5" x14ac:dyDescent="0.3">
      <c r="A212">
        <v>12555</v>
      </c>
      <c r="B212" t="s">
        <v>48</v>
      </c>
      <c r="D212">
        <v>12555</v>
      </c>
      <c r="E212" t="s">
        <v>48</v>
      </c>
    </row>
    <row r="213" spans="1:5" x14ac:dyDescent="0.3">
      <c r="A213">
        <v>12556</v>
      </c>
      <c r="B213" t="s">
        <v>48</v>
      </c>
      <c r="D213">
        <v>12556</v>
      </c>
      <c r="E213" t="s">
        <v>48</v>
      </c>
    </row>
    <row r="214" spans="1:5" x14ac:dyDescent="0.3">
      <c r="A214">
        <v>12557</v>
      </c>
      <c r="B214" t="s">
        <v>48</v>
      </c>
      <c r="D214">
        <v>12557</v>
      </c>
      <c r="E214" t="s">
        <v>48</v>
      </c>
    </row>
    <row r="215" spans="1:5" x14ac:dyDescent="0.3">
      <c r="A215">
        <v>12558</v>
      </c>
      <c r="B215" t="s">
        <v>59</v>
      </c>
      <c r="D215">
        <v>12558</v>
      </c>
      <c r="E215" t="s">
        <v>59</v>
      </c>
    </row>
    <row r="216" spans="1:5" x14ac:dyDescent="0.3">
      <c r="A216">
        <v>12559</v>
      </c>
      <c r="B216" t="s">
        <v>58</v>
      </c>
      <c r="D216">
        <v>12559</v>
      </c>
      <c r="E216" t="s">
        <v>58</v>
      </c>
    </row>
    <row r="217" spans="1:5" x14ac:dyDescent="0.3">
      <c r="A217">
        <v>12560</v>
      </c>
      <c r="B217" t="s">
        <v>58</v>
      </c>
      <c r="D217">
        <v>12560</v>
      </c>
      <c r="E217" t="s">
        <v>58</v>
      </c>
    </row>
    <row r="218" spans="1:5" x14ac:dyDescent="0.3">
      <c r="A218">
        <v>12561</v>
      </c>
      <c r="B218" t="s">
        <v>58</v>
      </c>
      <c r="D218">
        <v>12561</v>
      </c>
      <c r="E218" t="s">
        <v>58</v>
      </c>
    </row>
    <row r="219" spans="1:5" x14ac:dyDescent="0.3">
      <c r="A219">
        <v>12562</v>
      </c>
      <c r="B219" t="s">
        <v>57</v>
      </c>
      <c r="D219">
        <v>12562</v>
      </c>
      <c r="E219" t="s">
        <v>57</v>
      </c>
    </row>
    <row r="220" spans="1:5" x14ac:dyDescent="0.3">
      <c r="A220">
        <v>12563</v>
      </c>
      <c r="B220" t="s">
        <v>44</v>
      </c>
      <c r="D220">
        <v>12563</v>
      </c>
      <c r="E220" t="s">
        <v>44</v>
      </c>
    </row>
    <row r="221" spans="1:5" x14ac:dyDescent="0.3">
      <c r="A221">
        <v>12564</v>
      </c>
      <c r="B221" t="s">
        <v>57</v>
      </c>
      <c r="D221">
        <v>12564</v>
      </c>
      <c r="E221" t="s">
        <v>57</v>
      </c>
    </row>
    <row r="222" spans="1:5" x14ac:dyDescent="0.3">
      <c r="A222">
        <v>12565</v>
      </c>
      <c r="B222" t="s">
        <v>64</v>
      </c>
      <c r="D222">
        <v>12565</v>
      </c>
      <c r="E222" t="s">
        <v>64</v>
      </c>
    </row>
    <row r="223" spans="1:5" x14ac:dyDescent="0.3">
      <c r="A223">
        <v>12566</v>
      </c>
      <c r="B223" t="s">
        <v>58</v>
      </c>
      <c r="D223">
        <v>12566</v>
      </c>
      <c r="E223" t="s">
        <v>58</v>
      </c>
    </row>
    <row r="224" spans="1:5" x14ac:dyDescent="0.3">
      <c r="A224">
        <v>12567</v>
      </c>
      <c r="B224" t="s">
        <v>57</v>
      </c>
      <c r="D224">
        <v>12567</v>
      </c>
      <c r="E224" t="s">
        <v>57</v>
      </c>
    </row>
    <row r="225" spans="1:5" x14ac:dyDescent="0.3">
      <c r="A225">
        <v>12568</v>
      </c>
      <c r="B225" t="s">
        <v>58</v>
      </c>
      <c r="D225">
        <v>12568</v>
      </c>
      <c r="E225" t="s">
        <v>58</v>
      </c>
    </row>
    <row r="226" spans="1:5" x14ac:dyDescent="0.3">
      <c r="A226">
        <v>12569</v>
      </c>
      <c r="B226" t="s">
        <v>58</v>
      </c>
      <c r="D226">
        <v>12569</v>
      </c>
      <c r="E226" t="s">
        <v>58</v>
      </c>
    </row>
    <row r="227" spans="1:5" x14ac:dyDescent="0.3">
      <c r="A227">
        <v>12570</v>
      </c>
      <c r="B227" t="s">
        <v>48</v>
      </c>
      <c r="D227">
        <v>12570</v>
      </c>
      <c r="E227" t="s">
        <v>48</v>
      </c>
    </row>
    <row r="228" spans="1:5" x14ac:dyDescent="0.3">
      <c r="A228">
        <v>12571</v>
      </c>
      <c r="B228" t="s">
        <v>57</v>
      </c>
      <c r="D228">
        <v>12571</v>
      </c>
      <c r="E228" t="s">
        <v>57</v>
      </c>
    </row>
    <row r="229" spans="1:5" x14ac:dyDescent="0.3">
      <c r="A229">
        <v>12572</v>
      </c>
      <c r="B229" t="s">
        <v>58</v>
      </c>
      <c r="D229">
        <v>12572</v>
      </c>
      <c r="E229" t="s">
        <v>58</v>
      </c>
    </row>
    <row r="230" spans="1:5" x14ac:dyDescent="0.3">
      <c r="A230">
        <v>12573</v>
      </c>
      <c r="B230" t="s">
        <v>57</v>
      </c>
      <c r="D230">
        <v>12573</v>
      </c>
      <c r="E230" t="s">
        <v>57</v>
      </c>
    </row>
    <row r="231" spans="1:5" x14ac:dyDescent="0.3">
      <c r="A231">
        <v>12574</v>
      </c>
      <c r="B231" t="s">
        <v>57</v>
      </c>
      <c r="D231">
        <v>12574</v>
      </c>
      <c r="E231" t="s">
        <v>57</v>
      </c>
    </row>
    <row r="232" spans="1:5" x14ac:dyDescent="0.3">
      <c r="A232">
        <v>12575</v>
      </c>
      <c r="B232" t="s">
        <v>57</v>
      </c>
      <c r="D232">
        <v>12575</v>
      </c>
      <c r="E232" t="s">
        <v>57</v>
      </c>
    </row>
    <row r="233" spans="1:5" x14ac:dyDescent="0.3">
      <c r="A233">
        <v>12576</v>
      </c>
      <c r="B233" t="s">
        <v>65</v>
      </c>
      <c r="D233">
        <v>12576</v>
      </c>
      <c r="E233" t="s">
        <v>65</v>
      </c>
    </row>
    <row r="234" spans="1:5" x14ac:dyDescent="0.3">
      <c r="A234">
        <v>12577</v>
      </c>
      <c r="B234" t="s">
        <v>57</v>
      </c>
      <c r="D234">
        <v>12577</v>
      </c>
      <c r="E234" t="s">
        <v>57</v>
      </c>
    </row>
    <row r="235" spans="1:5" x14ac:dyDescent="0.3">
      <c r="A235">
        <v>12578</v>
      </c>
      <c r="B235" t="s">
        <v>44</v>
      </c>
      <c r="D235">
        <v>12578</v>
      </c>
      <c r="E235" t="s">
        <v>44</v>
      </c>
    </row>
    <row r="236" spans="1:5" x14ac:dyDescent="0.3">
      <c r="A236">
        <v>12579</v>
      </c>
      <c r="B236" t="s">
        <v>57</v>
      </c>
      <c r="D236">
        <v>12579</v>
      </c>
      <c r="E236" t="s">
        <v>57</v>
      </c>
    </row>
    <row r="237" spans="1:5" x14ac:dyDescent="0.3">
      <c r="A237">
        <v>12580</v>
      </c>
      <c r="B237" t="s">
        <v>58</v>
      </c>
      <c r="D237">
        <v>12580</v>
      </c>
      <c r="E237" t="s">
        <v>58</v>
      </c>
    </row>
    <row r="238" spans="1:5" x14ac:dyDescent="0.3">
      <c r="A238">
        <v>12581</v>
      </c>
      <c r="B238" t="s">
        <v>58</v>
      </c>
      <c r="D238">
        <v>12581</v>
      </c>
      <c r="E238" t="s">
        <v>58</v>
      </c>
    </row>
    <row r="239" spans="1:5" x14ac:dyDescent="0.3">
      <c r="A239">
        <v>12582</v>
      </c>
      <c r="B239" t="s">
        <v>43</v>
      </c>
      <c r="D239">
        <v>12582</v>
      </c>
      <c r="E239" t="s">
        <v>43</v>
      </c>
    </row>
    <row r="240" spans="1:5" x14ac:dyDescent="0.3">
      <c r="A240">
        <v>12583</v>
      </c>
      <c r="B240" t="s">
        <v>57</v>
      </c>
      <c r="D240">
        <v>12583</v>
      </c>
      <c r="E240" t="s">
        <v>57</v>
      </c>
    </row>
    <row r="241" spans="1:5" x14ac:dyDescent="0.3">
      <c r="A241">
        <v>12584</v>
      </c>
      <c r="B241" t="s">
        <v>44</v>
      </c>
      <c r="D241">
        <v>12584</v>
      </c>
      <c r="E241" t="s">
        <v>44</v>
      </c>
    </row>
    <row r="242" spans="1:5" x14ac:dyDescent="0.3">
      <c r="A242">
        <v>12585</v>
      </c>
      <c r="B242" t="s">
        <v>58</v>
      </c>
      <c r="D242">
        <v>12585</v>
      </c>
      <c r="E242" t="s">
        <v>58</v>
      </c>
    </row>
    <row r="243" spans="1:5" x14ac:dyDescent="0.3">
      <c r="A243">
        <v>12586</v>
      </c>
      <c r="B243" t="s">
        <v>44</v>
      </c>
      <c r="D243">
        <v>12586</v>
      </c>
      <c r="E243" t="s">
        <v>44</v>
      </c>
    </row>
    <row r="244" spans="1:5" x14ac:dyDescent="0.3">
      <c r="A244">
        <v>12587</v>
      </c>
      <c r="B244" t="s">
        <v>43</v>
      </c>
      <c r="D244">
        <v>12587</v>
      </c>
      <c r="E244" t="s">
        <v>43</v>
      </c>
    </row>
    <row r="245" spans="1:5" x14ac:dyDescent="0.3">
      <c r="A245">
        <v>12588</v>
      </c>
      <c r="B245" t="s">
        <v>43</v>
      </c>
      <c r="D245">
        <v>12588</v>
      </c>
      <c r="E245" t="s">
        <v>43</v>
      </c>
    </row>
    <row r="246" spans="1:5" x14ac:dyDescent="0.3">
      <c r="A246">
        <v>12589</v>
      </c>
      <c r="B246" t="s">
        <v>57</v>
      </c>
      <c r="D246">
        <v>12589</v>
      </c>
      <c r="E246" t="s">
        <v>57</v>
      </c>
    </row>
    <row r="247" spans="1:5" x14ac:dyDescent="0.3">
      <c r="A247">
        <v>12590</v>
      </c>
      <c r="B247" t="s">
        <v>58</v>
      </c>
      <c r="D247">
        <v>12590</v>
      </c>
      <c r="E247" t="s">
        <v>58</v>
      </c>
    </row>
    <row r="248" spans="1:5" x14ac:dyDescent="0.3">
      <c r="A248">
        <v>12591</v>
      </c>
      <c r="B248" t="s">
        <v>44</v>
      </c>
      <c r="D248">
        <v>12591</v>
      </c>
      <c r="E248" t="s">
        <v>44</v>
      </c>
    </row>
    <row r="249" spans="1:5" x14ac:dyDescent="0.3">
      <c r="A249">
        <v>12592</v>
      </c>
      <c r="B249" t="s">
        <v>58</v>
      </c>
      <c r="D249">
        <v>12592</v>
      </c>
      <c r="E249" t="s">
        <v>58</v>
      </c>
    </row>
    <row r="250" spans="1:5" x14ac:dyDescent="0.3">
      <c r="A250">
        <v>12593</v>
      </c>
      <c r="B250" t="s">
        <v>57</v>
      </c>
      <c r="D250">
        <v>12593</v>
      </c>
      <c r="E250" t="s">
        <v>57</v>
      </c>
    </row>
    <row r="251" spans="1:5" x14ac:dyDescent="0.3">
      <c r="A251">
        <v>12594</v>
      </c>
      <c r="B251" t="s">
        <v>44</v>
      </c>
      <c r="D251">
        <v>12594</v>
      </c>
      <c r="E251" t="s">
        <v>44</v>
      </c>
    </row>
    <row r="252" spans="1:5" x14ac:dyDescent="0.3">
      <c r="A252">
        <v>12595</v>
      </c>
      <c r="B252" t="s">
        <v>58</v>
      </c>
      <c r="D252">
        <v>12595</v>
      </c>
      <c r="E252" t="s">
        <v>58</v>
      </c>
    </row>
    <row r="253" spans="1:5" x14ac:dyDescent="0.3">
      <c r="A253">
        <v>12596</v>
      </c>
      <c r="B253" t="s">
        <v>48</v>
      </c>
      <c r="D253">
        <v>12596</v>
      </c>
      <c r="E253" t="s">
        <v>48</v>
      </c>
    </row>
    <row r="254" spans="1:5" x14ac:dyDescent="0.3">
      <c r="A254">
        <v>12597</v>
      </c>
      <c r="B254" t="s">
        <v>48</v>
      </c>
      <c r="D254">
        <v>12597</v>
      </c>
      <c r="E254" t="s">
        <v>48</v>
      </c>
    </row>
    <row r="255" spans="1:5" x14ac:dyDescent="0.3">
      <c r="A255">
        <v>12598</v>
      </c>
      <c r="B255" t="s">
        <v>57</v>
      </c>
      <c r="D255">
        <v>12598</v>
      </c>
      <c r="E255" t="s">
        <v>57</v>
      </c>
    </row>
    <row r="256" spans="1:5" x14ac:dyDescent="0.3">
      <c r="A256">
        <v>12599</v>
      </c>
      <c r="B256" t="s">
        <v>57</v>
      </c>
      <c r="D256">
        <v>12599</v>
      </c>
      <c r="E256" t="s">
        <v>57</v>
      </c>
    </row>
    <row r="257" spans="1:5" x14ac:dyDescent="0.3">
      <c r="A257">
        <v>12600</v>
      </c>
      <c r="B257" t="s">
        <v>58</v>
      </c>
      <c r="D257">
        <v>12600</v>
      </c>
      <c r="E257" t="s">
        <v>58</v>
      </c>
    </row>
    <row r="258" spans="1:5" x14ac:dyDescent="0.3">
      <c r="A258">
        <v>12601</v>
      </c>
      <c r="B258" t="s">
        <v>58</v>
      </c>
      <c r="D258">
        <v>12601</v>
      </c>
      <c r="E258" t="s">
        <v>58</v>
      </c>
    </row>
    <row r="259" spans="1:5" x14ac:dyDescent="0.3">
      <c r="A259">
        <v>12602</v>
      </c>
      <c r="B259" t="s">
        <v>57</v>
      </c>
      <c r="D259">
        <v>12602</v>
      </c>
      <c r="E259" t="s">
        <v>57</v>
      </c>
    </row>
    <row r="260" spans="1:5" x14ac:dyDescent="0.3">
      <c r="A260">
        <v>12603</v>
      </c>
      <c r="B260" t="s">
        <v>58</v>
      </c>
      <c r="D260">
        <v>12603</v>
      </c>
      <c r="E260" t="s">
        <v>58</v>
      </c>
    </row>
    <row r="261" spans="1:5" x14ac:dyDescent="0.3">
      <c r="A261">
        <v>12604</v>
      </c>
      <c r="B261" t="s">
        <v>57</v>
      </c>
      <c r="D261">
        <v>12604</v>
      </c>
      <c r="E261" t="s">
        <v>57</v>
      </c>
    </row>
    <row r="262" spans="1:5" x14ac:dyDescent="0.3">
      <c r="A262">
        <v>12605</v>
      </c>
      <c r="B262" t="s">
        <v>58</v>
      </c>
      <c r="D262">
        <v>12605</v>
      </c>
      <c r="E262" t="s">
        <v>58</v>
      </c>
    </row>
    <row r="263" spans="1:5" x14ac:dyDescent="0.3">
      <c r="A263">
        <v>12606</v>
      </c>
      <c r="B263" t="s">
        <v>48</v>
      </c>
      <c r="D263">
        <v>12606</v>
      </c>
      <c r="E263" t="s">
        <v>48</v>
      </c>
    </row>
    <row r="264" spans="1:5" x14ac:dyDescent="0.3">
      <c r="A264">
        <v>12607</v>
      </c>
      <c r="B264" t="s">
        <v>59</v>
      </c>
      <c r="D264">
        <v>12607</v>
      </c>
      <c r="E264" t="s">
        <v>59</v>
      </c>
    </row>
    <row r="265" spans="1:5" x14ac:dyDescent="0.3">
      <c r="A265">
        <v>12608</v>
      </c>
      <c r="B265" t="s">
        <v>41</v>
      </c>
      <c r="D265">
        <v>12608</v>
      </c>
      <c r="E265" t="s">
        <v>41</v>
      </c>
    </row>
    <row r="266" spans="1:5" x14ac:dyDescent="0.3">
      <c r="A266">
        <v>12609</v>
      </c>
      <c r="B266" t="s">
        <v>58</v>
      </c>
      <c r="D266">
        <v>12609</v>
      </c>
      <c r="E266" t="s">
        <v>58</v>
      </c>
    </row>
    <row r="267" spans="1:5" x14ac:dyDescent="0.3">
      <c r="A267">
        <v>12610</v>
      </c>
      <c r="B267" t="s">
        <v>44</v>
      </c>
      <c r="D267">
        <v>12610</v>
      </c>
      <c r="E267" t="s">
        <v>44</v>
      </c>
    </row>
    <row r="268" spans="1:5" x14ac:dyDescent="0.3">
      <c r="A268">
        <v>12611</v>
      </c>
      <c r="B268" t="s">
        <v>44</v>
      </c>
      <c r="D268">
        <v>12611</v>
      </c>
      <c r="E268" t="s">
        <v>44</v>
      </c>
    </row>
    <row r="269" spans="1:5" x14ac:dyDescent="0.3">
      <c r="A269">
        <v>12612</v>
      </c>
      <c r="B269" t="s">
        <v>58</v>
      </c>
      <c r="D269">
        <v>12612</v>
      </c>
      <c r="E269" t="s">
        <v>58</v>
      </c>
    </row>
    <row r="270" spans="1:5" x14ac:dyDescent="0.3">
      <c r="A270">
        <v>12613</v>
      </c>
      <c r="B270" t="s">
        <v>58</v>
      </c>
      <c r="D270">
        <v>12613</v>
      </c>
      <c r="E270" t="s">
        <v>58</v>
      </c>
    </row>
    <row r="271" spans="1:5" x14ac:dyDescent="0.3">
      <c r="A271">
        <v>12614</v>
      </c>
      <c r="B271" t="s">
        <v>58</v>
      </c>
      <c r="D271">
        <v>12614</v>
      </c>
      <c r="E271" t="s">
        <v>58</v>
      </c>
    </row>
    <row r="272" spans="1:5" x14ac:dyDescent="0.3">
      <c r="A272">
        <v>12615</v>
      </c>
      <c r="B272" t="s">
        <v>57</v>
      </c>
      <c r="D272">
        <v>12615</v>
      </c>
      <c r="E272" t="s">
        <v>57</v>
      </c>
    </row>
    <row r="273" spans="1:5" x14ac:dyDescent="0.3">
      <c r="A273">
        <v>12616</v>
      </c>
      <c r="B273" t="s">
        <v>57</v>
      </c>
      <c r="D273">
        <v>12616</v>
      </c>
      <c r="E273" t="s">
        <v>57</v>
      </c>
    </row>
    <row r="274" spans="1:5" x14ac:dyDescent="0.3">
      <c r="A274">
        <v>12617</v>
      </c>
      <c r="B274" t="s">
        <v>57</v>
      </c>
      <c r="D274">
        <v>12617</v>
      </c>
      <c r="E274" t="s">
        <v>57</v>
      </c>
    </row>
    <row r="275" spans="1:5" x14ac:dyDescent="0.3">
      <c r="A275">
        <v>12618</v>
      </c>
      <c r="B275" t="s">
        <v>44</v>
      </c>
      <c r="D275">
        <v>12618</v>
      </c>
      <c r="E275" t="s">
        <v>44</v>
      </c>
    </row>
    <row r="276" spans="1:5" x14ac:dyDescent="0.3">
      <c r="A276">
        <v>12619</v>
      </c>
      <c r="B276" t="s">
        <v>58</v>
      </c>
      <c r="D276">
        <v>12619</v>
      </c>
      <c r="E276" t="s">
        <v>58</v>
      </c>
    </row>
    <row r="277" spans="1:5" x14ac:dyDescent="0.3">
      <c r="A277">
        <v>12620</v>
      </c>
      <c r="B277" t="s">
        <v>57</v>
      </c>
      <c r="D277">
        <v>12620</v>
      </c>
      <c r="E277" t="s">
        <v>57</v>
      </c>
    </row>
    <row r="278" spans="1:5" x14ac:dyDescent="0.3">
      <c r="A278">
        <v>12621</v>
      </c>
      <c r="B278" t="s">
        <v>58</v>
      </c>
      <c r="D278">
        <v>12621</v>
      </c>
      <c r="E278" t="s">
        <v>58</v>
      </c>
    </row>
    <row r="279" spans="1:5" x14ac:dyDescent="0.3">
      <c r="A279">
        <v>12622</v>
      </c>
      <c r="B279" t="s">
        <v>58</v>
      </c>
      <c r="D279">
        <v>12622</v>
      </c>
      <c r="E279" t="s">
        <v>58</v>
      </c>
    </row>
    <row r="280" spans="1:5" x14ac:dyDescent="0.3">
      <c r="A280">
        <v>12623</v>
      </c>
      <c r="B280" t="s">
        <v>58</v>
      </c>
      <c r="D280">
        <v>12623</v>
      </c>
      <c r="E280" t="s">
        <v>58</v>
      </c>
    </row>
    <row r="281" spans="1:5" x14ac:dyDescent="0.3">
      <c r="A281">
        <v>12624</v>
      </c>
      <c r="B281" t="s">
        <v>57</v>
      </c>
      <c r="D281">
        <v>12624</v>
      </c>
      <c r="E281" t="s">
        <v>57</v>
      </c>
    </row>
    <row r="282" spans="1:5" x14ac:dyDescent="0.3">
      <c r="A282">
        <v>12625</v>
      </c>
      <c r="B282" t="s">
        <v>58</v>
      </c>
      <c r="D282">
        <v>12625</v>
      </c>
      <c r="E282" t="s">
        <v>58</v>
      </c>
    </row>
    <row r="283" spans="1:5" x14ac:dyDescent="0.3">
      <c r="A283">
        <v>12626</v>
      </c>
      <c r="B283" t="s">
        <v>58</v>
      </c>
      <c r="D283">
        <v>12626</v>
      </c>
      <c r="E283" t="s">
        <v>58</v>
      </c>
    </row>
    <row r="284" spans="1:5" x14ac:dyDescent="0.3">
      <c r="A284">
        <v>12627</v>
      </c>
      <c r="B284" t="s">
        <v>58</v>
      </c>
      <c r="D284">
        <v>12627</v>
      </c>
      <c r="E284" t="s">
        <v>58</v>
      </c>
    </row>
    <row r="285" spans="1:5" x14ac:dyDescent="0.3">
      <c r="A285">
        <v>12628</v>
      </c>
      <c r="B285" t="s">
        <v>58</v>
      </c>
      <c r="D285">
        <v>12628</v>
      </c>
      <c r="E285" t="s">
        <v>58</v>
      </c>
    </row>
    <row r="286" spans="1:5" x14ac:dyDescent="0.3">
      <c r="A286">
        <v>12629</v>
      </c>
      <c r="B286" t="s">
        <v>62</v>
      </c>
      <c r="D286">
        <v>12629</v>
      </c>
      <c r="E286" t="s">
        <v>62</v>
      </c>
    </row>
    <row r="287" spans="1:5" x14ac:dyDescent="0.3">
      <c r="A287">
        <v>12630</v>
      </c>
      <c r="B287" t="s">
        <v>43</v>
      </c>
      <c r="D287">
        <v>12630</v>
      </c>
      <c r="E287" t="s">
        <v>43</v>
      </c>
    </row>
    <row r="288" spans="1:5" x14ac:dyDescent="0.3">
      <c r="A288">
        <v>12631</v>
      </c>
      <c r="B288" t="s">
        <v>43</v>
      </c>
      <c r="D288">
        <v>12631</v>
      </c>
      <c r="E288" t="s">
        <v>43</v>
      </c>
    </row>
    <row r="289" spans="1:5" x14ac:dyDescent="0.3">
      <c r="A289">
        <v>12632</v>
      </c>
      <c r="B289" t="s">
        <v>58</v>
      </c>
      <c r="D289">
        <v>12632</v>
      </c>
      <c r="E289" t="s">
        <v>58</v>
      </c>
    </row>
    <row r="290" spans="1:5" x14ac:dyDescent="0.3">
      <c r="A290">
        <v>12633</v>
      </c>
      <c r="B290" t="s">
        <v>58</v>
      </c>
      <c r="D290">
        <v>12633</v>
      </c>
      <c r="E290" t="s">
        <v>58</v>
      </c>
    </row>
    <row r="291" spans="1:5" x14ac:dyDescent="0.3">
      <c r="A291">
        <v>12634</v>
      </c>
      <c r="B291" t="s">
        <v>59</v>
      </c>
      <c r="D291">
        <v>12634</v>
      </c>
      <c r="E291" t="s">
        <v>59</v>
      </c>
    </row>
    <row r="292" spans="1:5" x14ac:dyDescent="0.3">
      <c r="A292">
        <v>12635</v>
      </c>
      <c r="B292" t="s">
        <v>58</v>
      </c>
      <c r="D292">
        <v>12635</v>
      </c>
      <c r="E292" t="s">
        <v>58</v>
      </c>
    </row>
    <row r="293" spans="1:5" x14ac:dyDescent="0.3">
      <c r="A293">
        <v>12636</v>
      </c>
      <c r="B293" t="s">
        <v>59</v>
      </c>
      <c r="D293">
        <v>12636</v>
      </c>
      <c r="E293" t="s">
        <v>59</v>
      </c>
    </row>
    <row r="294" spans="1:5" x14ac:dyDescent="0.3">
      <c r="A294">
        <v>12637</v>
      </c>
      <c r="B294" t="s">
        <v>57</v>
      </c>
      <c r="D294">
        <v>12637</v>
      </c>
      <c r="E294" t="s">
        <v>57</v>
      </c>
    </row>
    <row r="295" spans="1:5" x14ac:dyDescent="0.3">
      <c r="A295">
        <v>12638</v>
      </c>
      <c r="B295" t="s">
        <v>62</v>
      </c>
      <c r="D295">
        <v>12638</v>
      </c>
      <c r="E295" t="s">
        <v>62</v>
      </c>
    </row>
    <row r="296" spans="1:5" x14ac:dyDescent="0.3">
      <c r="A296">
        <v>12639</v>
      </c>
      <c r="B296" t="s">
        <v>62</v>
      </c>
      <c r="D296">
        <v>12639</v>
      </c>
      <c r="E296" t="s">
        <v>62</v>
      </c>
    </row>
    <row r="297" spans="1:5" x14ac:dyDescent="0.3">
      <c r="A297">
        <v>12640</v>
      </c>
      <c r="B297" t="s">
        <v>57</v>
      </c>
      <c r="D297">
        <v>12640</v>
      </c>
      <c r="E297" t="s">
        <v>57</v>
      </c>
    </row>
    <row r="298" spans="1:5" x14ac:dyDescent="0.3">
      <c r="A298">
        <v>12641</v>
      </c>
      <c r="B298" t="s">
        <v>62</v>
      </c>
      <c r="D298">
        <v>12641</v>
      </c>
      <c r="E298" t="s">
        <v>62</v>
      </c>
    </row>
    <row r="299" spans="1:5" x14ac:dyDescent="0.3">
      <c r="A299">
        <v>12642</v>
      </c>
      <c r="B299" t="s">
        <v>58</v>
      </c>
      <c r="D299">
        <v>12642</v>
      </c>
      <c r="E299" t="s">
        <v>58</v>
      </c>
    </row>
    <row r="300" spans="1:5" x14ac:dyDescent="0.3">
      <c r="A300">
        <v>12643</v>
      </c>
      <c r="B300" t="s">
        <v>57</v>
      </c>
      <c r="D300">
        <v>12643</v>
      </c>
      <c r="E300" t="s">
        <v>57</v>
      </c>
    </row>
    <row r="301" spans="1:5" x14ac:dyDescent="0.3">
      <c r="A301">
        <v>12644</v>
      </c>
      <c r="B301" t="s">
        <v>58</v>
      </c>
      <c r="D301">
        <v>12644</v>
      </c>
      <c r="E301" t="s">
        <v>58</v>
      </c>
    </row>
    <row r="302" spans="1:5" x14ac:dyDescent="0.3">
      <c r="A302">
        <v>12645</v>
      </c>
      <c r="B302" t="s">
        <v>58</v>
      </c>
      <c r="D302">
        <v>12645</v>
      </c>
      <c r="E302" t="s">
        <v>58</v>
      </c>
    </row>
    <row r="303" spans="1:5" x14ac:dyDescent="0.3">
      <c r="A303">
        <v>12646</v>
      </c>
      <c r="B303" t="s">
        <v>59</v>
      </c>
      <c r="D303">
        <v>12646</v>
      </c>
      <c r="E303" t="s">
        <v>59</v>
      </c>
    </row>
    <row r="304" spans="1:5" x14ac:dyDescent="0.3">
      <c r="A304">
        <v>12647</v>
      </c>
      <c r="B304" t="s">
        <v>58</v>
      </c>
      <c r="D304">
        <v>12647</v>
      </c>
      <c r="E304" t="s">
        <v>58</v>
      </c>
    </row>
    <row r="305" spans="1:5" x14ac:dyDescent="0.3">
      <c r="A305">
        <v>12648</v>
      </c>
      <c r="B305" t="s">
        <v>58</v>
      </c>
      <c r="D305">
        <v>12648</v>
      </c>
      <c r="E305" t="s">
        <v>58</v>
      </c>
    </row>
    <row r="306" spans="1:5" x14ac:dyDescent="0.3">
      <c r="A306">
        <v>12649</v>
      </c>
      <c r="B306" t="s">
        <v>58</v>
      </c>
      <c r="D306">
        <v>12649</v>
      </c>
      <c r="E306" t="s">
        <v>58</v>
      </c>
    </row>
    <row r="307" spans="1:5" x14ac:dyDescent="0.3">
      <c r="A307">
        <v>12650</v>
      </c>
      <c r="B307" t="s">
        <v>57</v>
      </c>
      <c r="D307">
        <v>12650</v>
      </c>
      <c r="E307" t="s">
        <v>57</v>
      </c>
    </row>
    <row r="308" spans="1:5" x14ac:dyDescent="0.3">
      <c r="A308">
        <v>12651</v>
      </c>
      <c r="B308" t="s">
        <v>57</v>
      </c>
      <c r="D308">
        <v>12651</v>
      </c>
      <c r="E308" t="s">
        <v>57</v>
      </c>
    </row>
    <row r="309" spans="1:5" x14ac:dyDescent="0.3">
      <c r="A309">
        <v>12652</v>
      </c>
      <c r="B309" t="s">
        <v>57</v>
      </c>
      <c r="D309">
        <v>12652</v>
      </c>
      <c r="E309" t="s">
        <v>57</v>
      </c>
    </row>
    <row r="310" spans="1:5" x14ac:dyDescent="0.3">
      <c r="A310">
        <v>12653</v>
      </c>
      <c r="B310" t="s">
        <v>63</v>
      </c>
      <c r="D310">
        <v>12653</v>
      </c>
      <c r="E310" t="s">
        <v>63</v>
      </c>
    </row>
    <row r="311" spans="1:5" x14ac:dyDescent="0.3">
      <c r="A311">
        <v>12654</v>
      </c>
      <c r="B311" t="s">
        <v>58</v>
      </c>
      <c r="D311">
        <v>12654</v>
      </c>
      <c r="E311" t="s">
        <v>58</v>
      </c>
    </row>
    <row r="312" spans="1:5" x14ac:dyDescent="0.3">
      <c r="A312">
        <v>12655</v>
      </c>
      <c r="B312" t="s">
        <v>57</v>
      </c>
      <c r="D312">
        <v>12655</v>
      </c>
      <c r="E312" t="s">
        <v>57</v>
      </c>
    </row>
    <row r="313" spans="1:5" x14ac:dyDescent="0.3">
      <c r="A313">
        <v>12656</v>
      </c>
      <c r="B313" t="s">
        <v>57</v>
      </c>
      <c r="D313">
        <v>12656</v>
      </c>
      <c r="E313" t="s">
        <v>57</v>
      </c>
    </row>
    <row r="314" spans="1:5" x14ac:dyDescent="0.3">
      <c r="A314">
        <v>12657</v>
      </c>
      <c r="B314" t="s">
        <v>57</v>
      </c>
      <c r="D314">
        <v>12657</v>
      </c>
      <c r="E314" t="s">
        <v>57</v>
      </c>
    </row>
    <row r="315" spans="1:5" x14ac:dyDescent="0.3">
      <c r="A315">
        <v>12658</v>
      </c>
      <c r="B315" t="s">
        <v>58</v>
      </c>
      <c r="D315">
        <v>12658</v>
      </c>
      <c r="E315" t="s">
        <v>58</v>
      </c>
    </row>
    <row r="316" spans="1:5" x14ac:dyDescent="0.3">
      <c r="A316">
        <v>12659</v>
      </c>
      <c r="B316" t="s">
        <v>57</v>
      </c>
      <c r="D316">
        <v>12659</v>
      </c>
      <c r="E316" t="s">
        <v>57</v>
      </c>
    </row>
    <row r="317" spans="1:5" x14ac:dyDescent="0.3">
      <c r="A317">
        <v>12660</v>
      </c>
      <c r="B317" t="s">
        <v>57</v>
      </c>
      <c r="D317">
        <v>12660</v>
      </c>
      <c r="E317" t="s">
        <v>57</v>
      </c>
    </row>
    <row r="318" spans="1:5" x14ac:dyDescent="0.3">
      <c r="A318">
        <v>12661</v>
      </c>
      <c r="B318" t="s">
        <v>62</v>
      </c>
      <c r="D318">
        <v>12661</v>
      </c>
      <c r="E318" t="s">
        <v>62</v>
      </c>
    </row>
    <row r="319" spans="1:5" x14ac:dyDescent="0.3">
      <c r="A319">
        <v>12662</v>
      </c>
      <c r="B319" t="s">
        <v>58</v>
      </c>
      <c r="D319">
        <v>12662</v>
      </c>
      <c r="E319" t="s">
        <v>58</v>
      </c>
    </row>
    <row r="320" spans="1:5" x14ac:dyDescent="0.3">
      <c r="A320">
        <v>12663</v>
      </c>
      <c r="B320" t="s">
        <v>58</v>
      </c>
      <c r="D320">
        <v>12663</v>
      </c>
      <c r="E320" t="s">
        <v>58</v>
      </c>
    </row>
    <row r="321" spans="1:5" x14ac:dyDescent="0.3">
      <c r="A321">
        <v>12664</v>
      </c>
      <c r="B321" t="s">
        <v>43</v>
      </c>
      <c r="D321">
        <v>12664</v>
      </c>
      <c r="E321" t="s">
        <v>43</v>
      </c>
    </row>
    <row r="322" spans="1:5" x14ac:dyDescent="0.3">
      <c r="A322">
        <v>12665</v>
      </c>
      <c r="B322" t="s">
        <v>58</v>
      </c>
      <c r="D322">
        <v>12665</v>
      </c>
      <c r="E322" t="s">
        <v>58</v>
      </c>
    </row>
    <row r="323" spans="1:5" x14ac:dyDescent="0.3">
      <c r="A323">
        <v>12666</v>
      </c>
      <c r="B323" t="s">
        <v>63</v>
      </c>
      <c r="D323">
        <v>12666</v>
      </c>
      <c r="E323" t="s">
        <v>63</v>
      </c>
    </row>
    <row r="324" spans="1:5" x14ac:dyDescent="0.3">
      <c r="A324">
        <v>12667</v>
      </c>
      <c r="B324" t="s">
        <v>43</v>
      </c>
      <c r="D324">
        <v>12667</v>
      </c>
      <c r="E324" t="s">
        <v>43</v>
      </c>
    </row>
    <row r="325" spans="1:5" x14ac:dyDescent="0.3">
      <c r="A325">
        <v>12668</v>
      </c>
      <c r="B325" t="s">
        <v>58</v>
      </c>
      <c r="D325">
        <v>12668</v>
      </c>
      <c r="E325" t="s">
        <v>58</v>
      </c>
    </row>
    <row r="326" spans="1:5" x14ac:dyDescent="0.3">
      <c r="A326">
        <v>12669</v>
      </c>
      <c r="B326" t="s">
        <v>57</v>
      </c>
      <c r="D326">
        <v>12669</v>
      </c>
      <c r="E326" t="s">
        <v>57</v>
      </c>
    </row>
    <row r="327" spans="1:5" x14ac:dyDescent="0.3">
      <c r="A327">
        <v>12670</v>
      </c>
      <c r="B327" t="s">
        <v>57</v>
      </c>
      <c r="D327">
        <v>12670</v>
      </c>
      <c r="E327" t="s">
        <v>57</v>
      </c>
    </row>
    <row r="328" spans="1:5" x14ac:dyDescent="0.3">
      <c r="A328">
        <v>12671</v>
      </c>
      <c r="B328" t="s">
        <v>58</v>
      </c>
      <c r="D328">
        <v>12671</v>
      </c>
      <c r="E328" t="s">
        <v>58</v>
      </c>
    </row>
    <row r="329" spans="1:5" x14ac:dyDescent="0.3">
      <c r="A329">
        <v>12672</v>
      </c>
      <c r="B329" t="s">
        <v>57</v>
      </c>
      <c r="D329">
        <v>12672</v>
      </c>
      <c r="E329" t="s">
        <v>57</v>
      </c>
    </row>
    <row r="330" spans="1:5" x14ac:dyDescent="0.3">
      <c r="A330">
        <v>12673</v>
      </c>
      <c r="B330" t="s">
        <v>58</v>
      </c>
      <c r="D330">
        <v>12673</v>
      </c>
      <c r="E330" t="s">
        <v>58</v>
      </c>
    </row>
    <row r="331" spans="1:5" x14ac:dyDescent="0.3">
      <c r="A331">
        <v>12674</v>
      </c>
      <c r="B331" t="s">
        <v>57</v>
      </c>
      <c r="D331">
        <v>12674</v>
      </c>
      <c r="E331" t="s">
        <v>57</v>
      </c>
    </row>
    <row r="332" spans="1:5" x14ac:dyDescent="0.3">
      <c r="A332">
        <v>12675</v>
      </c>
      <c r="B332" t="s">
        <v>44</v>
      </c>
      <c r="D332">
        <v>12675</v>
      </c>
      <c r="E332" t="s">
        <v>44</v>
      </c>
    </row>
    <row r="333" spans="1:5" x14ac:dyDescent="0.3">
      <c r="A333">
        <v>12676</v>
      </c>
      <c r="B333" t="s">
        <v>62</v>
      </c>
      <c r="D333">
        <v>12676</v>
      </c>
      <c r="E333" t="s">
        <v>62</v>
      </c>
    </row>
    <row r="334" spans="1:5" x14ac:dyDescent="0.3">
      <c r="A334">
        <v>12677</v>
      </c>
      <c r="B334" t="s">
        <v>57</v>
      </c>
      <c r="D334">
        <v>12677</v>
      </c>
      <c r="E334" t="s">
        <v>57</v>
      </c>
    </row>
    <row r="335" spans="1:5" x14ac:dyDescent="0.3">
      <c r="A335">
        <v>12678</v>
      </c>
      <c r="B335" t="s">
        <v>57</v>
      </c>
      <c r="D335">
        <v>12678</v>
      </c>
      <c r="E335" t="s">
        <v>57</v>
      </c>
    </row>
    <row r="336" spans="1:5" x14ac:dyDescent="0.3">
      <c r="A336">
        <v>12679</v>
      </c>
      <c r="B336" t="s">
        <v>57</v>
      </c>
      <c r="D336">
        <v>12679</v>
      </c>
      <c r="E336" t="s">
        <v>57</v>
      </c>
    </row>
    <row r="337" spans="1:5" x14ac:dyDescent="0.3">
      <c r="A337">
        <v>12680</v>
      </c>
      <c r="B337" t="s">
        <v>57</v>
      </c>
      <c r="D337">
        <v>12680</v>
      </c>
      <c r="E337" t="s">
        <v>57</v>
      </c>
    </row>
    <row r="338" spans="1:5" x14ac:dyDescent="0.3">
      <c r="A338">
        <v>12681</v>
      </c>
      <c r="B338" t="s">
        <v>57</v>
      </c>
      <c r="D338">
        <v>12681</v>
      </c>
      <c r="E338" t="s">
        <v>57</v>
      </c>
    </row>
    <row r="339" spans="1:5" x14ac:dyDescent="0.3">
      <c r="A339">
        <v>12682</v>
      </c>
      <c r="B339" t="s">
        <v>57</v>
      </c>
      <c r="D339">
        <v>12682</v>
      </c>
      <c r="E339" t="s">
        <v>57</v>
      </c>
    </row>
    <row r="340" spans="1:5" x14ac:dyDescent="0.3">
      <c r="A340">
        <v>12683</v>
      </c>
      <c r="B340" t="s">
        <v>57</v>
      </c>
      <c r="D340">
        <v>12683</v>
      </c>
      <c r="E340" t="s">
        <v>57</v>
      </c>
    </row>
    <row r="341" spans="1:5" x14ac:dyDescent="0.3">
      <c r="A341">
        <v>12684</v>
      </c>
      <c r="B341" t="s">
        <v>57</v>
      </c>
      <c r="D341">
        <v>12684</v>
      </c>
      <c r="E341" t="s">
        <v>57</v>
      </c>
    </row>
    <row r="342" spans="1:5" x14ac:dyDescent="0.3">
      <c r="A342">
        <v>12685</v>
      </c>
      <c r="B342" t="s">
        <v>57</v>
      </c>
      <c r="D342">
        <v>12685</v>
      </c>
      <c r="E342" t="s">
        <v>57</v>
      </c>
    </row>
    <row r="343" spans="1:5" x14ac:dyDescent="0.3">
      <c r="A343">
        <v>12686</v>
      </c>
      <c r="B343" t="s">
        <v>57</v>
      </c>
      <c r="D343">
        <v>12686</v>
      </c>
      <c r="E343" t="s">
        <v>57</v>
      </c>
    </row>
    <row r="344" spans="1:5" x14ac:dyDescent="0.3">
      <c r="A344">
        <v>12687</v>
      </c>
      <c r="B344" t="s">
        <v>62</v>
      </c>
      <c r="D344">
        <v>12687</v>
      </c>
      <c r="E344" t="s">
        <v>62</v>
      </c>
    </row>
    <row r="345" spans="1:5" x14ac:dyDescent="0.3">
      <c r="A345">
        <v>12688</v>
      </c>
      <c r="B345" t="s">
        <v>63</v>
      </c>
      <c r="D345">
        <v>12688</v>
      </c>
      <c r="E345" t="s">
        <v>63</v>
      </c>
    </row>
    <row r="346" spans="1:5" x14ac:dyDescent="0.3">
      <c r="A346">
        <v>12689</v>
      </c>
      <c r="B346" t="s">
        <v>57</v>
      </c>
      <c r="D346">
        <v>12689</v>
      </c>
      <c r="E346" t="s">
        <v>57</v>
      </c>
    </row>
    <row r="347" spans="1:5" x14ac:dyDescent="0.3">
      <c r="A347">
        <v>12690</v>
      </c>
      <c r="B347" t="s">
        <v>57</v>
      </c>
      <c r="D347">
        <v>12690</v>
      </c>
      <c r="E347" t="s">
        <v>57</v>
      </c>
    </row>
    <row r="348" spans="1:5" x14ac:dyDescent="0.3">
      <c r="A348">
        <v>12691</v>
      </c>
      <c r="B348" t="s">
        <v>57</v>
      </c>
      <c r="D348">
        <v>12691</v>
      </c>
      <c r="E348" t="s">
        <v>57</v>
      </c>
    </row>
    <row r="349" spans="1:5" x14ac:dyDescent="0.3">
      <c r="A349">
        <v>12692</v>
      </c>
      <c r="B349" t="s">
        <v>57</v>
      </c>
      <c r="D349">
        <v>12692</v>
      </c>
      <c r="E349" t="s">
        <v>57</v>
      </c>
    </row>
    <row r="350" spans="1:5" x14ac:dyDescent="0.3">
      <c r="A350">
        <v>12693</v>
      </c>
      <c r="B350" t="s">
        <v>58</v>
      </c>
      <c r="D350">
        <v>12693</v>
      </c>
      <c r="E350" t="s">
        <v>58</v>
      </c>
    </row>
    <row r="351" spans="1:5" x14ac:dyDescent="0.3">
      <c r="A351">
        <v>12694</v>
      </c>
      <c r="B351" t="s">
        <v>57</v>
      </c>
      <c r="D351">
        <v>12694</v>
      </c>
      <c r="E351" t="s">
        <v>57</v>
      </c>
    </row>
    <row r="352" spans="1:5" x14ac:dyDescent="0.3">
      <c r="A352">
        <v>12695</v>
      </c>
      <c r="B352" t="s">
        <v>57</v>
      </c>
      <c r="D352">
        <v>12695</v>
      </c>
      <c r="E352" t="s">
        <v>57</v>
      </c>
    </row>
    <row r="353" spans="1:5" x14ac:dyDescent="0.3">
      <c r="A353">
        <v>12696</v>
      </c>
      <c r="B353" t="s">
        <v>43</v>
      </c>
      <c r="D353">
        <v>12696</v>
      </c>
      <c r="E353" t="s">
        <v>43</v>
      </c>
    </row>
    <row r="354" spans="1:5" x14ac:dyDescent="0.3">
      <c r="A354">
        <v>12697</v>
      </c>
      <c r="B354" t="s">
        <v>62</v>
      </c>
      <c r="D354">
        <v>12697</v>
      </c>
      <c r="E354" t="s">
        <v>62</v>
      </c>
    </row>
    <row r="355" spans="1:5" x14ac:dyDescent="0.3">
      <c r="A355">
        <v>12698</v>
      </c>
      <c r="B355" t="s">
        <v>58</v>
      </c>
      <c r="D355">
        <v>12698</v>
      </c>
      <c r="E355" t="s">
        <v>58</v>
      </c>
    </row>
    <row r="356" spans="1:5" x14ac:dyDescent="0.3">
      <c r="A356">
        <v>12699</v>
      </c>
      <c r="B356" t="s">
        <v>58</v>
      </c>
      <c r="D356">
        <v>12699</v>
      </c>
      <c r="E356" t="s">
        <v>58</v>
      </c>
    </row>
    <row r="357" spans="1:5" x14ac:dyDescent="0.3">
      <c r="A357">
        <v>12700</v>
      </c>
      <c r="B357" t="s">
        <v>57</v>
      </c>
      <c r="D357">
        <v>12700</v>
      </c>
      <c r="E357" t="s">
        <v>57</v>
      </c>
    </row>
    <row r="358" spans="1:5" x14ac:dyDescent="0.3">
      <c r="A358">
        <v>12701</v>
      </c>
      <c r="B358" t="s">
        <v>58</v>
      </c>
      <c r="D358">
        <v>12701</v>
      </c>
      <c r="E358" t="s">
        <v>58</v>
      </c>
    </row>
    <row r="359" spans="1:5" x14ac:dyDescent="0.3">
      <c r="A359">
        <v>12702</v>
      </c>
      <c r="B359" t="s">
        <v>58</v>
      </c>
      <c r="D359">
        <v>12702</v>
      </c>
      <c r="E359" t="s">
        <v>58</v>
      </c>
    </row>
    <row r="360" spans="1:5" x14ac:dyDescent="0.3">
      <c r="A360">
        <v>12703</v>
      </c>
      <c r="B360" t="s">
        <v>58</v>
      </c>
      <c r="D360">
        <v>12703</v>
      </c>
      <c r="E360" t="s">
        <v>58</v>
      </c>
    </row>
    <row r="361" spans="1:5" x14ac:dyDescent="0.3">
      <c r="A361">
        <v>12704</v>
      </c>
      <c r="B361" t="s">
        <v>43</v>
      </c>
      <c r="D361">
        <v>12704</v>
      </c>
      <c r="E361" t="s">
        <v>43</v>
      </c>
    </row>
    <row r="362" spans="1:5" x14ac:dyDescent="0.3">
      <c r="A362">
        <v>12705</v>
      </c>
      <c r="B362" t="s">
        <v>58</v>
      </c>
      <c r="D362">
        <v>12705</v>
      </c>
      <c r="E362" t="s">
        <v>58</v>
      </c>
    </row>
    <row r="363" spans="1:5" x14ac:dyDescent="0.3">
      <c r="A363">
        <v>12707</v>
      </c>
      <c r="B363" t="s">
        <v>57</v>
      </c>
      <c r="D363">
        <v>12707</v>
      </c>
      <c r="E363" t="s">
        <v>57</v>
      </c>
    </row>
    <row r="364" spans="1:5" x14ac:dyDescent="0.3">
      <c r="A364">
        <v>12708</v>
      </c>
      <c r="B364" t="s">
        <v>58</v>
      </c>
      <c r="D364">
        <v>12708</v>
      </c>
      <c r="E364" t="s">
        <v>58</v>
      </c>
    </row>
    <row r="365" spans="1:5" x14ac:dyDescent="0.3">
      <c r="A365">
        <v>12709</v>
      </c>
      <c r="B365" t="s">
        <v>58</v>
      </c>
      <c r="D365">
        <v>12709</v>
      </c>
      <c r="E365" t="s">
        <v>58</v>
      </c>
    </row>
    <row r="366" spans="1:5" x14ac:dyDescent="0.3">
      <c r="A366">
        <v>12710</v>
      </c>
      <c r="B366" t="s">
        <v>58</v>
      </c>
      <c r="D366">
        <v>12710</v>
      </c>
      <c r="E366" t="s">
        <v>58</v>
      </c>
    </row>
    <row r="367" spans="1:5" x14ac:dyDescent="0.3">
      <c r="A367">
        <v>12711</v>
      </c>
      <c r="B367" t="s">
        <v>58</v>
      </c>
      <c r="D367">
        <v>12711</v>
      </c>
      <c r="E367" t="s">
        <v>58</v>
      </c>
    </row>
    <row r="368" spans="1:5" x14ac:dyDescent="0.3">
      <c r="A368">
        <v>12712</v>
      </c>
      <c r="B368" t="s">
        <v>58</v>
      </c>
      <c r="D368">
        <v>12712</v>
      </c>
      <c r="E368" t="s">
        <v>58</v>
      </c>
    </row>
    <row r="369" spans="1:5" x14ac:dyDescent="0.3">
      <c r="A369">
        <v>12713</v>
      </c>
      <c r="B369" t="s">
        <v>58</v>
      </c>
      <c r="D369">
        <v>12713</v>
      </c>
      <c r="E369" t="s">
        <v>58</v>
      </c>
    </row>
    <row r="370" spans="1:5" x14ac:dyDescent="0.3">
      <c r="A370">
        <v>12714</v>
      </c>
      <c r="B370" t="s">
        <v>57</v>
      </c>
      <c r="D370">
        <v>12714</v>
      </c>
      <c r="E370" t="s">
        <v>57</v>
      </c>
    </row>
    <row r="371" spans="1:5" x14ac:dyDescent="0.3">
      <c r="A371">
        <v>12715</v>
      </c>
      <c r="B371" t="s">
        <v>62</v>
      </c>
      <c r="D371">
        <v>12715</v>
      </c>
      <c r="E371" t="s">
        <v>62</v>
      </c>
    </row>
    <row r="372" spans="1:5" x14ac:dyDescent="0.3">
      <c r="A372">
        <v>12716</v>
      </c>
      <c r="B372" t="s">
        <v>57</v>
      </c>
      <c r="D372">
        <v>12716</v>
      </c>
      <c r="E372" t="s">
        <v>57</v>
      </c>
    </row>
    <row r="373" spans="1:5" x14ac:dyDescent="0.3">
      <c r="A373">
        <v>12717</v>
      </c>
      <c r="B373" t="s">
        <v>61</v>
      </c>
      <c r="D373">
        <v>12717</v>
      </c>
      <c r="E373" t="s">
        <v>61</v>
      </c>
    </row>
    <row r="374" spans="1:5" x14ac:dyDescent="0.3">
      <c r="A374">
        <v>12718</v>
      </c>
      <c r="B374" t="s">
        <v>57</v>
      </c>
      <c r="D374">
        <v>12718</v>
      </c>
      <c r="E374" t="s">
        <v>57</v>
      </c>
    </row>
    <row r="375" spans="1:5" x14ac:dyDescent="0.3">
      <c r="A375">
        <v>12719</v>
      </c>
      <c r="B375" t="s">
        <v>57</v>
      </c>
      <c r="D375">
        <v>12719</v>
      </c>
      <c r="E375" t="s">
        <v>57</v>
      </c>
    </row>
    <row r="376" spans="1:5" x14ac:dyDescent="0.3">
      <c r="A376">
        <v>12720</v>
      </c>
      <c r="B376" t="s">
        <v>58</v>
      </c>
      <c r="D376">
        <v>12720</v>
      </c>
      <c r="E376" t="s">
        <v>58</v>
      </c>
    </row>
    <row r="377" spans="1:5" x14ac:dyDescent="0.3">
      <c r="A377">
        <v>12721</v>
      </c>
      <c r="B377" t="s">
        <v>57</v>
      </c>
      <c r="D377">
        <v>12721</v>
      </c>
      <c r="E377" t="s">
        <v>57</v>
      </c>
    </row>
    <row r="378" spans="1:5" x14ac:dyDescent="0.3">
      <c r="A378">
        <v>12722</v>
      </c>
      <c r="B378" t="s">
        <v>57</v>
      </c>
      <c r="D378">
        <v>12722</v>
      </c>
      <c r="E378" t="s">
        <v>57</v>
      </c>
    </row>
    <row r="379" spans="1:5" x14ac:dyDescent="0.3">
      <c r="A379">
        <v>12723</v>
      </c>
      <c r="B379" t="s">
        <v>57</v>
      </c>
      <c r="D379">
        <v>12723</v>
      </c>
      <c r="E379" t="s">
        <v>57</v>
      </c>
    </row>
    <row r="380" spans="1:5" x14ac:dyDescent="0.3">
      <c r="A380">
        <v>12724</v>
      </c>
      <c r="B380" t="s">
        <v>57</v>
      </c>
      <c r="D380">
        <v>12724</v>
      </c>
      <c r="E380" t="s">
        <v>57</v>
      </c>
    </row>
    <row r="381" spans="1:5" x14ac:dyDescent="0.3">
      <c r="A381">
        <v>12725</v>
      </c>
      <c r="B381" t="s">
        <v>44</v>
      </c>
      <c r="D381">
        <v>12725</v>
      </c>
      <c r="E381" t="s">
        <v>44</v>
      </c>
    </row>
    <row r="382" spans="1:5" x14ac:dyDescent="0.3">
      <c r="A382">
        <v>12726</v>
      </c>
      <c r="B382" t="s">
        <v>57</v>
      </c>
      <c r="D382">
        <v>12726</v>
      </c>
      <c r="E382" t="s">
        <v>57</v>
      </c>
    </row>
    <row r="383" spans="1:5" x14ac:dyDescent="0.3">
      <c r="A383">
        <v>12727</v>
      </c>
      <c r="B383" t="s">
        <v>57</v>
      </c>
      <c r="D383">
        <v>12727</v>
      </c>
      <c r="E383" t="s">
        <v>57</v>
      </c>
    </row>
    <row r="384" spans="1:5" x14ac:dyDescent="0.3">
      <c r="A384">
        <v>12728</v>
      </c>
      <c r="B384" t="s">
        <v>57</v>
      </c>
      <c r="D384">
        <v>12728</v>
      </c>
      <c r="E384" t="s">
        <v>57</v>
      </c>
    </row>
    <row r="385" spans="1:5" x14ac:dyDescent="0.3">
      <c r="A385">
        <v>12729</v>
      </c>
      <c r="B385" t="s">
        <v>57</v>
      </c>
      <c r="D385">
        <v>12729</v>
      </c>
      <c r="E385" t="s">
        <v>57</v>
      </c>
    </row>
    <row r="386" spans="1:5" x14ac:dyDescent="0.3">
      <c r="A386">
        <v>12730</v>
      </c>
      <c r="B386" t="s">
        <v>58</v>
      </c>
      <c r="D386">
        <v>12730</v>
      </c>
      <c r="E386" t="s">
        <v>58</v>
      </c>
    </row>
    <row r="387" spans="1:5" x14ac:dyDescent="0.3">
      <c r="A387">
        <v>12731</v>
      </c>
      <c r="B387" t="s">
        <v>57</v>
      </c>
      <c r="D387">
        <v>12731</v>
      </c>
      <c r="E387" t="s">
        <v>57</v>
      </c>
    </row>
    <row r="388" spans="1:5" x14ac:dyDescent="0.3">
      <c r="A388">
        <v>12732</v>
      </c>
      <c r="B388" t="s">
        <v>57</v>
      </c>
      <c r="D388">
        <v>12732</v>
      </c>
      <c r="E388" t="s">
        <v>57</v>
      </c>
    </row>
    <row r="389" spans="1:5" x14ac:dyDescent="0.3">
      <c r="A389">
        <v>12733</v>
      </c>
      <c r="B389" t="s">
        <v>59</v>
      </c>
      <c r="D389">
        <v>12733</v>
      </c>
      <c r="E389" t="s">
        <v>59</v>
      </c>
    </row>
    <row r="390" spans="1:5" x14ac:dyDescent="0.3">
      <c r="A390">
        <v>12734</v>
      </c>
      <c r="B390" t="s">
        <v>57</v>
      </c>
      <c r="D390">
        <v>12734</v>
      </c>
      <c r="E390" t="s">
        <v>57</v>
      </c>
    </row>
    <row r="391" spans="1:5" x14ac:dyDescent="0.3">
      <c r="A391">
        <v>12735</v>
      </c>
      <c r="B391" t="s">
        <v>57</v>
      </c>
      <c r="D391">
        <v>12735</v>
      </c>
      <c r="E391" t="s">
        <v>57</v>
      </c>
    </row>
    <row r="392" spans="1:5" x14ac:dyDescent="0.3">
      <c r="A392">
        <v>12736</v>
      </c>
      <c r="B392" t="s">
        <v>57</v>
      </c>
      <c r="D392">
        <v>12736</v>
      </c>
      <c r="E392" t="s">
        <v>57</v>
      </c>
    </row>
    <row r="393" spans="1:5" x14ac:dyDescent="0.3">
      <c r="A393">
        <v>12737</v>
      </c>
      <c r="B393" t="s">
        <v>57</v>
      </c>
      <c r="D393">
        <v>12737</v>
      </c>
      <c r="E393" t="s">
        <v>57</v>
      </c>
    </row>
    <row r="394" spans="1:5" x14ac:dyDescent="0.3">
      <c r="A394">
        <v>12738</v>
      </c>
      <c r="B394" t="s">
        <v>58</v>
      </c>
      <c r="D394">
        <v>12738</v>
      </c>
      <c r="E394" t="s">
        <v>58</v>
      </c>
    </row>
    <row r="395" spans="1:5" x14ac:dyDescent="0.3">
      <c r="A395">
        <v>12739</v>
      </c>
      <c r="B395" t="s">
        <v>66</v>
      </c>
      <c r="D395">
        <v>12739</v>
      </c>
      <c r="E395" t="s">
        <v>66</v>
      </c>
    </row>
    <row r="396" spans="1:5" x14ac:dyDescent="0.3">
      <c r="A396">
        <v>12740</v>
      </c>
      <c r="B396" t="s">
        <v>57</v>
      </c>
      <c r="D396">
        <v>12740</v>
      </c>
      <c r="E396" t="s">
        <v>57</v>
      </c>
    </row>
    <row r="397" spans="1:5" x14ac:dyDescent="0.3">
      <c r="A397">
        <v>12741</v>
      </c>
      <c r="B397" t="s">
        <v>59</v>
      </c>
      <c r="D397">
        <v>12741</v>
      </c>
      <c r="E397" t="s">
        <v>59</v>
      </c>
    </row>
    <row r="398" spans="1:5" x14ac:dyDescent="0.3">
      <c r="A398">
        <v>12742</v>
      </c>
      <c r="B398" t="s">
        <v>66</v>
      </c>
      <c r="D398">
        <v>12742</v>
      </c>
      <c r="E398" t="s">
        <v>66</v>
      </c>
    </row>
    <row r="399" spans="1:5" x14ac:dyDescent="0.3">
      <c r="A399">
        <v>12743</v>
      </c>
      <c r="B399" t="s">
        <v>46</v>
      </c>
      <c r="D399">
        <v>12743</v>
      </c>
      <c r="E399" t="s">
        <v>46</v>
      </c>
    </row>
    <row r="400" spans="1:5" x14ac:dyDescent="0.3">
      <c r="A400">
        <v>12744</v>
      </c>
      <c r="B400" t="s">
        <v>67</v>
      </c>
      <c r="D400">
        <v>12744</v>
      </c>
      <c r="E400" t="s">
        <v>67</v>
      </c>
    </row>
    <row r="401" spans="1:5" x14ac:dyDescent="0.3">
      <c r="A401">
        <v>12745</v>
      </c>
      <c r="B401" t="s">
        <v>68</v>
      </c>
      <c r="D401">
        <v>12745</v>
      </c>
      <c r="E401" t="s">
        <v>68</v>
      </c>
    </row>
    <row r="402" spans="1:5" x14ac:dyDescent="0.3">
      <c r="A402">
        <v>12746</v>
      </c>
      <c r="B402" t="s">
        <v>41</v>
      </c>
      <c r="D402">
        <v>12746</v>
      </c>
      <c r="E402" t="s">
        <v>41</v>
      </c>
    </row>
    <row r="403" spans="1:5" x14ac:dyDescent="0.3">
      <c r="A403">
        <v>12747</v>
      </c>
      <c r="B403" t="s">
        <v>41</v>
      </c>
      <c r="D403">
        <v>12747</v>
      </c>
      <c r="E403" t="s">
        <v>41</v>
      </c>
    </row>
    <row r="404" spans="1:5" x14ac:dyDescent="0.3">
      <c r="A404">
        <v>12748</v>
      </c>
      <c r="B404" t="s">
        <v>41</v>
      </c>
      <c r="D404">
        <v>12748</v>
      </c>
      <c r="E404" t="s">
        <v>41</v>
      </c>
    </row>
    <row r="405" spans="1:5" x14ac:dyDescent="0.3">
      <c r="A405">
        <v>12749</v>
      </c>
      <c r="B405" t="s">
        <v>41</v>
      </c>
      <c r="D405">
        <v>12749</v>
      </c>
      <c r="E405" t="s">
        <v>41</v>
      </c>
    </row>
    <row r="406" spans="1:5" x14ac:dyDescent="0.3">
      <c r="A406">
        <v>12750</v>
      </c>
      <c r="B406" t="s">
        <v>65</v>
      </c>
      <c r="D406">
        <v>12750</v>
      </c>
      <c r="E406" t="s">
        <v>65</v>
      </c>
    </row>
    <row r="407" spans="1:5" x14ac:dyDescent="0.3">
      <c r="A407">
        <v>12751</v>
      </c>
      <c r="B407" t="s">
        <v>69</v>
      </c>
      <c r="D407">
        <v>12751</v>
      </c>
      <c r="E407" t="s">
        <v>69</v>
      </c>
    </row>
    <row r="408" spans="1:5" x14ac:dyDescent="0.3">
      <c r="A408">
        <v>12752</v>
      </c>
      <c r="B408" t="s">
        <v>45</v>
      </c>
      <c r="D408">
        <v>12752</v>
      </c>
      <c r="E408" t="s">
        <v>45</v>
      </c>
    </row>
    <row r="409" spans="1:5" x14ac:dyDescent="0.3">
      <c r="A409">
        <v>12753</v>
      </c>
      <c r="B409" t="s">
        <v>70</v>
      </c>
      <c r="D409">
        <v>12753</v>
      </c>
      <c r="E409" t="s">
        <v>70</v>
      </c>
    </row>
    <row r="410" spans="1:5" x14ac:dyDescent="0.3">
      <c r="A410">
        <v>12754</v>
      </c>
      <c r="B410" t="s">
        <v>70</v>
      </c>
      <c r="D410">
        <v>12754</v>
      </c>
      <c r="E410" t="s">
        <v>70</v>
      </c>
    </row>
    <row r="411" spans="1:5" x14ac:dyDescent="0.3">
      <c r="A411">
        <v>12755</v>
      </c>
      <c r="B411" t="s">
        <v>70</v>
      </c>
      <c r="D411">
        <v>12755</v>
      </c>
      <c r="E411" t="s">
        <v>70</v>
      </c>
    </row>
    <row r="412" spans="1:5" x14ac:dyDescent="0.3">
      <c r="A412">
        <v>12756</v>
      </c>
      <c r="B412" t="s">
        <v>70</v>
      </c>
      <c r="D412">
        <v>12756</v>
      </c>
      <c r="E412" t="s">
        <v>70</v>
      </c>
    </row>
    <row r="413" spans="1:5" x14ac:dyDescent="0.3">
      <c r="A413">
        <v>12757</v>
      </c>
      <c r="B413" t="s">
        <v>49</v>
      </c>
      <c r="D413">
        <v>12757</v>
      </c>
      <c r="E413" t="s">
        <v>49</v>
      </c>
    </row>
    <row r="414" spans="1:5" x14ac:dyDescent="0.3">
      <c r="A414">
        <v>12758</v>
      </c>
      <c r="B414" t="s">
        <v>49</v>
      </c>
      <c r="D414">
        <v>12758</v>
      </c>
      <c r="E414" t="s">
        <v>49</v>
      </c>
    </row>
    <row r="415" spans="1:5" x14ac:dyDescent="0.3">
      <c r="A415">
        <v>12759</v>
      </c>
      <c r="B415" t="s">
        <v>71</v>
      </c>
      <c r="D415">
        <v>12759</v>
      </c>
      <c r="E415" t="s">
        <v>71</v>
      </c>
    </row>
    <row r="416" spans="1:5" x14ac:dyDescent="0.3">
      <c r="A416">
        <v>12760</v>
      </c>
      <c r="B416" t="s">
        <v>71</v>
      </c>
      <c r="D416">
        <v>12760</v>
      </c>
      <c r="E416" t="s">
        <v>71</v>
      </c>
    </row>
    <row r="417" spans="1:5" x14ac:dyDescent="0.3">
      <c r="A417">
        <v>12761</v>
      </c>
      <c r="B417" t="s">
        <v>71</v>
      </c>
      <c r="D417">
        <v>12761</v>
      </c>
      <c r="E417" t="s">
        <v>71</v>
      </c>
    </row>
    <row r="418" spans="1:5" x14ac:dyDescent="0.3">
      <c r="A418">
        <v>12762</v>
      </c>
      <c r="B418" t="s">
        <v>49</v>
      </c>
      <c r="D418">
        <v>12762</v>
      </c>
      <c r="E418" t="s">
        <v>49</v>
      </c>
    </row>
    <row r="419" spans="1:5" x14ac:dyDescent="0.3">
      <c r="A419">
        <v>12763</v>
      </c>
      <c r="B419" t="s">
        <v>70</v>
      </c>
      <c r="D419">
        <v>12763</v>
      </c>
      <c r="E419" t="s">
        <v>70</v>
      </c>
    </row>
    <row r="420" spans="1:5" x14ac:dyDescent="0.3">
      <c r="A420">
        <v>12764</v>
      </c>
      <c r="B420" t="s">
        <v>72</v>
      </c>
      <c r="D420">
        <v>12764</v>
      </c>
      <c r="E420" t="s">
        <v>72</v>
      </c>
    </row>
    <row r="421" spans="1:5" x14ac:dyDescent="0.3">
      <c r="A421">
        <v>12765</v>
      </c>
      <c r="B421" t="s">
        <v>71</v>
      </c>
      <c r="D421">
        <v>12765</v>
      </c>
      <c r="E421" t="s">
        <v>71</v>
      </c>
    </row>
    <row r="422" spans="1:5" x14ac:dyDescent="0.3">
      <c r="A422">
        <v>12766</v>
      </c>
      <c r="B422" t="s">
        <v>49</v>
      </c>
      <c r="D422">
        <v>12766</v>
      </c>
      <c r="E422" t="s">
        <v>49</v>
      </c>
    </row>
    <row r="423" spans="1:5" x14ac:dyDescent="0.3">
      <c r="A423">
        <v>12767</v>
      </c>
      <c r="B423" t="s">
        <v>73</v>
      </c>
      <c r="D423">
        <v>12767</v>
      </c>
      <c r="E423" t="s">
        <v>73</v>
      </c>
    </row>
    <row r="424" spans="1:5" x14ac:dyDescent="0.3">
      <c r="A424">
        <v>12768</v>
      </c>
      <c r="B424" t="s">
        <v>73</v>
      </c>
      <c r="D424">
        <v>12768</v>
      </c>
      <c r="E424" t="s">
        <v>73</v>
      </c>
    </row>
    <row r="425" spans="1:5" x14ac:dyDescent="0.3">
      <c r="A425">
        <v>12769</v>
      </c>
      <c r="B425" t="s">
        <v>69</v>
      </c>
      <c r="D425">
        <v>12769</v>
      </c>
      <c r="E425" t="s">
        <v>69</v>
      </c>
    </row>
    <row r="426" spans="1:5" x14ac:dyDescent="0.3">
      <c r="A426">
        <v>12770</v>
      </c>
      <c r="B426" t="s">
        <v>70</v>
      </c>
      <c r="D426">
        <v>12770</v>
      </c>
      <c r="E426" t="s">
        <v>70</v>
      </c>
    </row>
    <row r="427" spans="1:5" x14ac:dyDescent="0.3">
      <c r="A427">
        <v>12771</v>
      </c>
      <c r="B427" t="s">
        <v>49</v>
      </c>
      <c r="D427">
        <v>12771</v>
      </c>
      <c r="E427" t="s">
        <v>49</v>
      </c>
    </row>
    <row r="428" spans="1:5" x14ac:dyDescent="0.3">
      <c r="A428">
        <v>12772</v>
      </c>
      <c r="B428" t="s">
        <v>49</v>
      </c>
      <c r="D428">
        <v>12772</v>
      </c>
      <c r="E428" t="s">
        <v>49</v>
      </c>
    </row>
    <row r="429" spans="1:5" x14ac:dyDescent="0.3">
      <c r="A429">
        <v>12773</v>
      </c>
      <c r="B429" t="s">
        <v>49</v>
      </c>
      <c r="D429">
        <v>12773</v>
      </c>
      <c r="E429" t="s">
        <v>49</v>
      </c>
    </row>
    <row r="430" spans="1:5" x14ac:dyDescent="0.3">
      <c r="A430">
        <v>12774</v>
      </c>
      <c r="B430" t="s">
        <v>71</v>
      </c>
      <c r="D430">
        <v>12774</v>
      </c>
      <c r="E430" t="s">
        <v>71</v>
      </c>
    </row>
    <row r="431" spans="1:5" x14ac:dyDescent="0.3">
      <c r="A431">
        <v>12775</v>
      </c>
      <c r="B431" t="s">
        <v>71</v>
      </c>
      <c r="D431">
        <v>12775</v>
      </c>
      <c r="E431" t="s">
        <v>71</v>
      </c>
    </row>
    <row r="432" spans="1:5" x14ac:dyDescent="0.3">
      <c r="A432">
        <v>12776</v>
      </c>
      <c r="B432" t="s">
        <v>49</v>
      </c>
      <c r="D432">
        <v>12776</v>
      </c>
      <c r="E432" t="s">
        <v>49</v>
      </c>
    </row>
    <row r="433" spans="1:5" x14ac:dyDescent="0.3">
      <c r="A433">
        <v>12777</v>
      </c>
      <c r="B433" t="s">
        <v>41</v>
      </c>
      <c r="D433">
        <v>12777</v>
      </c>
      <c r="E433" t="s">
        <v>41</v>
      </c>
    </row>
    <row r="434" spans="1:5" x14ac:dyDescent="0.3">
      <c r="A434">
        <v>12778</v>
      </c>
      <c r="B434" t="s">
        <v>71</v>
      </c>
      <c r="D434">
        <v>12778</v>
      </c>
      <c r="E434" t="s">
        <v>71</v>
      </c>
    </row>
    <row r="435" spans="1:5" x14ac:dyDescent="0.3">
      <c r="A435">
        <v>12779</v>
      </c>
      <c r="B435" t="s">
        <v>65</v>
      </c>
      <c r="D435">
        <v>12779</v>
      </c>
      <c r="E435" t="s">
        <v>65</v>
      </c>
    </row>
    <row r="436" spans="1:5" x14ac:dyDescent="0.3">
      <c r="A436">
        <v>12780</v>
      </c>
      <c r="B436" t="s">
        <v>71</v>
      </c>
      <c r="D436">
        <v>12780</v>
      </c>
      <c r="E436" t="s">
        <v>71</v>
      </c>
    </row>
    <row r="437" spans="1:5" x14ac:dyDescent="0.3">
      <c r="A437">
        <v>12781</v>
      </c>
      <c r="B437" t="s">
        <v>74</v>
      </c>
      <c r="D437">
        <v>12781</v>
      </c>
      <c r="E437" t="s">
        <v>74</v>
      </c>
    </row>
    <row r="438" spans="1:5" x14ac:dyDescent="0.3">
      <c r="A438">
        <v>12782</v>
      </c>
      <c r="B438" t="s">
        <v>49</v>
      </c>
      <c r="D438">
        <v>12782</v>
      </c>
      <c r="E438" t="s">
        <v>49</v>
      </c>
    </row>
    <row r="439" spans="1:5" x14ac:dyDescent="0.3">
      <c r="A439">
        <v>12783</v>
      </c>
      <c r="B439" t="s">
        <v>49</v>
      </c>
      <c r="D439">
        <v>12783</v>
      </c>
      <c r="E439" t="s">
        <v>49</v>
      </c>
    </row>
    <row r="440" spans="1:5" x14ac:dyDescent="0.3">
      <c r="A440">
        <v>12784</v>
      </c>
      <c r="B440" t="s">
        <v>49</v>
      </c>
      <c r="D440">
        <v>12784</v>
      </c>
      <c r="E440" t="s">
        <v>49</v>
      </c>
    </row>
    <row r="441" spans="1:5" x14ac:dyDescent="0.3">
      <c r="A441">
        <v>12785</v>
      </c>
      <c r="B441" t="s">
        <v>49</v>
      </c>
      <c r="D441">
        <v>12785</v>
      </c>
      <c r="E441" t="s">
        <v>49</v>
      </c>
    </row>
    <row r="442" spans="1:5" x14ac:dyDescent="0.3">
      <c r="A442">
        <v>12786</v>
      </c>
      <c r="B442" t="s">
        <v>71</v>
      </c>
      <c r="D442">
        <v>12786</v>
      </c>
      <c r="E442" t="s">
        <v>71</v>
      </c>
    </row>
    <row r="443" spans="1:5" x14ac:dyDescent="0.3">
      <c r="A443">
        <v>12787</v>
      </c>
      <c r="B443" t="s">
        <v>71</v>
      </c>
      <c r="D443">
        <v>12787</v>
      </c>
      <c r="E443" t="s">
        <v>71</v>
      </c>
    </row>
    <row r="444" spans="1:5" x14ac:dyDescent="0.3">
      <c r="A444">
        <v>12788</v>
      </c>
      <c r="B444" t="s">
        <v>71</v>
      </c>
      <c r="D444">
        <v>12788</v>
      </c>
      <c r="E444" t="s">
        <v>71</v>
      </c>
    </row>
    <row r="445" spans="1:5" x14ac:dyDescent="0.3">
      <c r="A445">
        <v>12789</v>
      </c>
      <c r="B445" t="s">
        <v>71</v>
      </c>
      <c r="D445">
        <v>12789</v>
      </c>
      <c r="E445" t="s">
        <v>71</v>
      </c>
    </row>
    <row r="446" spans="1:5" x14ac:dyDescent="0.3">
      <c r="A446">
        <v>12790</v>
      </c>
      <c r="B446" t="s">
        <v>71</v>
      </c>
      <c r="D446">
        <v>12790</v>
      </c>
      <c r="E446" t="s">
        <v>71</v>
      </c>
    </row>
    <row r="447" spans="1:5" x14ac:dyDescent="0.3">
      <c r="A447">
        <v>12791</v>
      </c>
      <c r="B447" t="s">
        <v>71</v>
      </c>
      <c r="D447">
        <v>12791</v>
      </c>
      <c r="E447" t="s">
        <v>71</v>
      </c>
    </row>
    <row r="448" spans="1:5" x14ac:dyDescent="0.3">
      <c r="A448">
        <v>12792</v>
      </c>
      <c r="B448" t="s">
        <v>49</v>
      </c>
      <c r="D448">
        <v>12792</v>
      </c>
      <c r="E448" t="s">
        <v>49</v>
      </c>
    </row>
    <row r="449" spans="1:5" x14ac:dyDescent="0.3">
      <c r="A449">
        <v>12793</v>
      </c>
      <c r="B449" t="s">
        <v>49</v>
      </c>
      <c r="D449">
        <v>12793</v>
      </c>
      <c r="E449" t="s">
        <v>49</v>
      </c>
    </row>
    <row r="450" spans="1:5" x14ac:dyDescent="0.3">
      <c r="A450">
        <v>12794</v>
      </c>
      <c r="B450" t="s">
        <v>49</v>
      </c>
      <c r="D450">
        <v>12794</v>
      </c>
      <c r="E450" t="s">
        <v>49</v>
      </c>
    </row>
    <row r="451" spans="1:5" x14ac:dyDescent="0.3">
      <c r="A451">
        <v>12795</v>
      </c>
      <c r="B451" t="s">
        <v>49</v>
      </c>
      <c r="D451">
        <v>12795</v>
      </c>
      <c r="E451" t="s">
        <v>49</v>
      </c>
    </row>
    <row r="452" spans="1:5" x14ac:dyDescent="0.3">
      <c r="A452">
        <v>12796</v>
      </c>
      <c r="B452" t="s">
        <v>71</v>
      </c>
      <c r="D452">
        <v>12796</v>
      </c>
      <c r="E452" t="s">
        <v>71</v>
      </c>
    </row>
    <row r="453" spans="1:5" x14ac:dyDescent="0.3">
      <c r="A453">
        <v>12797</v>
      </c>
      <c r="B453" t="s">
        <v>49</v>
      </c>
      <c r="D453">
        <v>12797</v>
      </c>
      <c r="E453" t="s">
        <v>49</v>
      </c>
    </row>
    <row r="454" spans="1:5" x14ac:dyDescent="0.3">
      <c r="A454">
        <v>12798</v>
      </c>
      <c r="B454" t="s">
        <v>70</v>
      </c>
      <c r="D454">
        <v>12798</v>
      </c>
      <c r="E454" t="s">
        <v>70</v>
      </c>
    </row>
    <row r="455" spans="1:5" x14ac:dyDescent="0.3">
      <c r="A455">
        <v>12799</v>
      </c>
      <c r="B455" t="s">
        <v>70</v>
      </c>
      <c r="D455">
        <v>12799</v>
      </c>
      <c r="E455" t="s">
        <v>70</v>
      </c>
    </row>
    <row r="456" spans="1:5" x14ac:dyDescent="0.3">
      <c r="A456">
        <v>12800</v>
      </c>
      <c r="B456" t="s">
        <v>49</v>
      </c>
      <c r="D456">
        <v>12800</v>
      </c>
      <c r="E456" t="s">
        <v>49</v>
      </c>
    </row>
    <row r="457" spans="1:5" x14ac:dyDescent="0.3">
      <c r="A457">
        <v>12801</v>
      </c>
      <c r="B457" t="s">
        <v>62</v>
      </c>
      <c r="D457">
        <v>12801</v>
      </c>
      <c r="E457" t="s">
        <v>62</v>
      </c>
    </row>
    <row r="458" spans="1:5" x14ac:dyDescent="0.3">
      <c r="A458">
        <v>12802</v>
      </c>
      <c r="B458" t="s">
        <v>71</v>
      </c>
      <c r="D458">
        <v>12802</v>
      </c>
      <c r="E458" t="s">
        <v>71</v>
      </c>
    </row>
    <row r="459" spans="1:5" x14ac:dyDescent="0.3">
      <c r="A459">
        <v>12803</v>
      </c>
      <c r="B459" t="s">
        <v>71</v>
      </c>
      <c r="D459">
        <v>12803</v>
      </c>
      <c r="E459" t="s">
        <v>71</v>
      </c>
    </row>
    <row r="460" spans="1:5" x14ac:dyDescent="0.3">
      <c r="A460">
        <v>12804</v>
      </c>
      <c r="B460" t="s">
        <v>71</v>
      </c>
      <c r="D460">
        <v>12804</v>
      </c>
      <c r="E460" t="s">
        <v>71</v>
      </c>
    </row>
    <row r="461" spans="1:5" x14ac:dyDescent="0.3">
      <c r="A461">
        <v>12805</v>
      </c>
      <c r="B461" t="s">
        <v>71</v>
      </c>
      <c r="D461">
        <v>12805</v>
      </c>
      <c r="E461" t="s">
        <v>71</v>
      </c>
    </row>
    <row r="462" spans="1:5" x14ac:dyDescent="0.3">
      <c r="A462">
        <v>12806</v>
      </c>
      <c r="B462" t="s">
        <v>71</v>
      </c>
      <c r="D462">
        <v>12806</v>
      </c>
      <c r="E462" t="s">
        <v>71</v>
      </c>
    </row>
    <row r="463" spans="1:5" x14ac:dyDescent="0.3">
      <c r="A463">
        <v>12807</v>
      </c>
      <c r="B463" t="s">
        <v>62</v>
      </c>
      <c r="D463">
        <v>12807</v>
      </c>
      <c r="E463" t="s">
        <v>62</v>
      </c>
    </row>
    <row r="464" spans="1:5" x14ac:dyDescent="0.3">
      <c r="A464">
        <v>12808</v>
      </c>
      <c r="B464" t="s">
        <v>49</v>
      </c>
      <c r="D464">
        <v>12808</v>
      </c>
      <c r="E464" t="s">
        <v>49</v>
      </c>
    </row>
    <row r="465" spans="1:5" x14ac:dyDescent="0.3">
      <c r="A465">
        <v>12809</v>
      </c>
      <c r="B465" t="s">
        <v>49</v>
      </c>
      <c r="D465">
        <v>12809</v>
      </c>
      <c r="E465" t="s">
        <v>49</v>
      </c>
    </row>
    <row r="466" spans="1:5" x14ac:dyDescent="0.3">
      <c r="A466">
        <v>12810</v>
      </c>
      <c r="B466" t="s">
        <v>70</v>
      </c>
      <c r="D466">
        <v>12810</v>
      </c>
      <c r="E466" t="s">
        <v>70</v>
      </c>
    </row>
    <row r="467" spans="1:5" x14ac:dyDescent="0.3">
      <c r="A467">
        <v>12811</v>
      </c>
      <c r="B467" t="s">
        <v>49</v>
      </c>
      <c r="D467">
        <v>12811</v>
      </c>
      <c r="E467" t="s">
        <v>49</v>
      </c>
    </row>
    <row r="468" spans="1:5" x14ac:dyDescent="0.3">
      <c r="A468">
        <v>12812</v>
      </c>
      <c r="B468" t="s">
        <v>70</v>
      </c>
      <c r="D468">
        <v>12812</v>
      </c>
      <c r="E468" t="s">
        <v>70</v>
      </c>
    </row>
    <row r="469" spans="1:5" x14ac:dyDescent="0.3">
      <c r="A469">
        <v>12813</v>
      </c>
      <c r="B469" t="s">
        <v>71</v>
      </c>
      <c r="D469">
        <v>12813</v>
      </c>
      <c r="E469" t="s">
        <v>71</v>
      </c>
    </row>
    <row r="470" spans="1:5" x14ac:dyDescent="0.3">
      <c r="A470">
        <v>12814</v>
      </c>
      <c r="B470" t="s">
        <v>65</v>
      </c>
      <c r="D470">
        <v>12814</v>
      </c>
      <c r="E470" t="s">
        <v>65</v>
      </c>
    </row>
    <row r="471" spans="1:5" x14ac:dyDescent="0.3">
      <c r="A471">
        <v>12815</v>
      </c>
      <c r="B471" t="s">
        <v>65</v>
      </c>
      <c r="D471">
        <v>12815</v>
      </c>
      <c r="E471" t="s">
        <v>65</v>
      </c>
    </row>
    <row r="472" spans="1:5" x14ac:dyDescent="0.3">
      <c r="A472">
        <v>12816</v>
      </c>
      <c r="B472" t="s">
        <v>65</v>
      </c>
      <c r="D472">
        <v>12816</v>
      </c>
      <c r="E472" t="s">
        <v>65</v>
      </c>
    </row>
    <row r="473" spans="1:5" x14ac:dyDescent="0.3">
      <c r="A473">
        <v>12817</v>
      </c>
      <c r="B473" t="s">
        <v>51</v>
      </c>
      <c r="D473">
        <v>12817</v>
      </c>
      <c r="E473" t="s">
        <v>51</v>
      </c>
    </row>
    <row r="474" spans="1:5" x14ac:dyDescent="0.3">
      <c r="A474">
        <v>12818</v>
      </c>
      <c r="B474" t="s">
        <v>51</v>
      </c>
      <c r="D474">
        <v>12818</v>
      </c>
      <c r="E474" t="s">
        <v>51</v>
      </c>
    </row>
    <row r="475" spans="1:5" x14ac:dyDescent="0.3">
      <c r="A475">
        <v>12819</v>
      </c>
      <c r="B475" t="s">
        <v>41</v>
      </c>
      <c r="D475">
        <v>12819</v>
      </c>
      <c r="E475" t="s">
        <v>41</v>
      </c>
    </row>
    <row r="476" spans="1:5" x14ac:dyDescent="0.3">
      <c r="A476">
        <v>12820</v>
      </c>
      <c r="B476" t="s">
        <v>41</v>
      </c>
      <c r="D476">
        <v>12820</v>
      </c>
      <c r="E476" t="s">
        <v>41</v>
      </c>
    </row>
    <row r="477" spans="1:5" x14ac:dyDescent="0.3">
      <c r="A477">
        <v>12821</v>
      </c>
      <c r="B477" t="s">
        <v>41</v>
      </c>
      <c r="D477">
        <v>12821</v>
      </c>
      <c r="E477" t="s">
        <v>41</v>
      </c>
    </row>
    <row r="478" spans="1:5" x14ac:dyDescent="0.3">
      <c r="A478">
        <v>12822</v>
      </c>
      <c r="B478" t="s">
        <v>41</v>
      </c>
      <c r="D478">
        <v>12822</v>
      </c>
      <c r="E478" t="s">
        <v>41</v>
      </c>
    </row>
    <row r="479" spans="1:5" x14ac:dyDescent="0.3">
      <c r="A479">
        <v>12823</v>
      </c>
      <c r="B479" t="s">
        <v>41</v>
      </c>
      <c r="D479">
        <v>12823</v>
      </c>
      <c r="E479" t="s">
        <v>41</v>
      </c>
    </row>
    <row r="480" spans="1:5" x14ac:dyDescent="0.3">
      <c r="A480">
        <v>12824</v>
      </c>
      <c r="B480" t="s">
        <v>41</v>
      </c>
      <c r="D480">
        <v>12824</v>
      </c>
      <c r="E480" t="s">
        <v>41</v>
      </c>
    </row>
    <row r="481" spans="1:5" x14ac:dyDescent="0.3">
      <c r="A481">
        <v>12825</v>
      </c>
      <c r="B481" t="s">
        <v>41</v>
      </c>
      <c r="D481">
        <v>12825</v>
      </c>
      <c r="E481" t="s">
        <v>41</v>
      </c>
    </row>
    <row r="482" spans="1:5" x14ac:dyDescent="0.3">
      <c r="A482">
        <v>12826</v>
      </c>
      <c r="B482" t="s">
        <v>41</v>
      </c>
      <c r="D482">
        <v>12826</v>
      </c>
      <c r="E482" t="s">
        <v>41</v>
      </c>
    </row>
    <row r="483" spans="1:5" x14ac:dyDescent="0.3">
      <c r="A483">
        <v>12827</v>
      </c>
      <c r="B483" t="s">
        <v>41</v>
      </c>
      <c r="D483">
        <v>12827</v>
      </c>
      <c r="E483" t="s">
        <v>41</v>
      </c>
    </row>
    <row r="484" spans="1:5" x14ac:dyDescent="0.3">
      <c r="A484">
        <v>12828</v>
      </c>
      <c r="B484" t="s">
        <v>41</v>
      </c>
      <c r="D484">
        <v>12828</v>
      </c>
      <c r="E484" t="s">
        <v>41</v>
      </c>
    </row>
    <row r="485" spans="1:5" x14ac:dyDescent="0.3">
      <c r="A485">
        <v>12829</v>
      </c>
      <c r="B485" t="s">
        <v>41</v>
      </c>
      <c r="D485">
        <v>12829</v>
      </c>
      <c r="E485" t="s">
        <v>41</v>
      </c>
    </row>
    <row r="486" spans="1:5" x14ac:dyDescent="0.3">
      <c r="A486">
        <v>12830</v>
      </c>
      <c r="B486" t="s">
        <v>41</v>
      </c>
      <c r="D486">
        <v>12830</v>
      </c>
      <c r="E486" t="s">
        <v>41</v>
      </c>
    </row>
    <row r="487" spans="1:5" x14ac:dyDescent="0.3">
      <c r="A487">
        <v>12831</v>
      </c>
      <c r="B487" t="s">
        <v>41</v>
      </c>
      <c r="D487">
        <v>12831</v>
      </c>
      <c r="E487" t="s">
        <v>41</v>
      </c>
    </row>
    <row r="488" spans="1:5" x14ac:dyDescent="0.3">
      <c r="A488">
        <v>12832</v>
      </c>
      <c r="B488" t="s">
        <v>41</v>
      </c>
      <c r="D488">
        <v>12832</v>
      </c>
      <c r="E488" t="s">
        <v>41</v>
      </c>
    </row>
    <row r="489" spans="1:5" x14ac:dyDescent="0.3">
      <c r="A489">
        <v>12833</v>
      </c>
      <c r="B489" t="s">
        <v>41</v>
      </c>
      <c r="D489">
        <v>12833</v>
      </c>
      <c r="E489" t="s">
        <v>41</v>
      </c>
    </row>
    <row r="490" spans="1:5" x14ac:dyDescent="0.3">
      <c r="A490">
        <v>12834</v>
      </c>
      <c r="B490" t="s">
        <v>41</v>
      </c>
      <c r="D490">
        <v>12834</v>
      </c>
      <c r="E490" t="s">
        <v>41</v>
      </c>
    </row>
    <row r="491" spans="1:5" x14ac:dyDescent="0.3">
      <c r="A491">
        <v>12835</v>
      </c>
      <c r="B491" t="s">
        <v>41</v>
      </c>
      <c r="D491">
        <v>12835</v>
      </c>
      <c r="E491" t="s">
        <v>41</v>
      </c>
    </row>
    <row r="492" spans="1:5" x14ac:dyDescent="0.3">
      <c r="A492">
        <v>12836</v>
      </c>
      <c r="B492" t="s">
        <v>41</v>
      </c>
      <c r="D492">
        <v>12836</v>
      </c>
      <c r="E492" t="s">
        <v>41</v>
      </c>
    </row>
    <row r="493" spans="1:5" x14ac:dyDescent="0.3">
      <c r="A493">
        <v>12837</v>
      </c>
      <c r="B493" t="s">
        <v>41</v>
      </c>
      <c r="D493">
        <v>12837</v>
      </c>
      <c r="E493" t="s">
        <v>41</v>
      </c>
    </row>
    <row r="494" spans="1:5" x14ac:dyDescent="0.3">
      <c r="A494">
        <v>12838</v>
      </c>
      <c r="B494" t="s">
        <v>41</v>
      </c>
      <c r="D494">
        <v>12838</v>
      </c>
      <c r="E494" t="s">
        <v>41</v>
      </c>
    </row>
    <row r="495" spans="1:5" x14ac:dyDescent="0.3">
      <c r="A495">
        <v>12839</v>
      </c>
      <c r="B495" t="s">
        <v>41</v>
      </c>
      <c r="D495">
        <v>12839</v>
      </c>
      <c r="E495" t="s">
        <v>41</v>
      </c>
    </row>
    <row r="496" spans="1:5" x14ac:dyDescent="0.3">
      <c r="A496">
        <v>12840</v>
      </c>
      <c r="B496" t="s">
        <v>41</v>
      </c>
      <c r="D496">
        <v>12840</v>
      </c>
      <c r="E496" t="s">
        <v>41</v>
      </c>
    </row>
    <row r="497" spans="1:5" x14ac:dyDescent="0.3">
      <c r="A497">
        <v>12841</v>
      </c>
      <c r="B497" t="s">
        <v>41</v>
      </c>
      <c r="D497">
        <v>12841</v>
      </c>
      <c r="E497" t="s">
        <v>41</v>
      </c>
    </row>
    <row r="498" spans="1:5" x14ac:dyDescent="0.3">
      <c r="A498">
        <v>12842</v>
      </c>
      <c r="B498" t="s">
        <v>41</v>
      </c>
      <c r="D498">
        <v>12842</v>
      </c>
      <c r="E498" t="s">
        <v>41</v>
      </c>
    </row>
    <row r="499" spans="1:5" x14ac:dyDescent="0.3">
      <c r="A499">
        <v>12843</v>
      </c>
      <c r="B499" t="s">
        <v>41</v>
      </c>
      <c r="D499">
        <v>12843</v>
      </c>
      <c r="E499" t="s">
        <v>41</v>
      </c>
    </row>
    <row r="500" spans="1:5" x14ac:dyDescent="0.3">
      <c r="A500">
        <v>12844</v>
      </c>
      <c r="B500" t="s">
        <v>41</v>
      </c>
      <c r="D500">
        <v>12844</v>
      </c>
      <c r="E500" t="s">
        <v>41</v>
      </c>
    </row>
    <row r="501" spans="1:5" x14ac:dyDescent="0.3">
      <c r="A501">
        <v>12845</v>
      </c>
      <c r="B501" t="s">
        <v>41</v>
      </c>
      <c r="D501">
        <v>12845</v>
      </c>
      <c r="E501" t="s">
        <v>41</v>
      </c>
    </row>
    <row r="502" spans="1:5" x14ac:dyDescent="0.3">
      <c r="A502">
        <v>12846</v>
      </c>
      <c r="B502" t="s">
        <v>41</v>
      </c>
      <c r="D502">
        <v>12846</v>
      </c>
      <c r="E502" t="s">
        <v>41</v>
      </c>
    </row>
    <row r="503" spans="1:5" x14ac:dyDescent="0.3">
      <c r="A503">
        <v>12847</v>
      </c>
      <c r="B503" t="s">
        <v>41</v>
      </c>
      <c r="D503">
        <v>12847</v>
      </c>
      <c r="E503" t="s">
        <v>41</v>
      </c>
    </row>
    <row r="504" spans="1:5" x14ac:dyDescent="0.3">
      <c r="A504">
        <v>12848</v>
      </c>
      <c r="B504" t="s">
        <v>41</v>
      </c>
      <c r="D504">
        <v>12848</v>
      </c>
      <c r="E504" t="s">
        <v>41</v>
      </c>
    </row>
    <row r="505" spans="1:5" x14ac:dyDescent="0.3">
      <c r="A505">
        <v>12849</v>
      </c>
      <c r="B505" t="s">
        <v>41</v>
      </c>
      <c r="D505">
        <v>12849</v>
      </c>
      <c r="E505" t="s">
        <v>41</v>
      </c>
    </row>
    <row r="506" spans="1:5" x14ac:dyDescent="0.3">
      <c r="A506">
        <v>12850</v>
      </c>
      <c r="B506" t="s">
        <v>41</v>
      </c>
      <c r="D506">
        <v>12850</v>
      </c>
      <c r="E506" t="s">
        <v>41</v>
      </c>
    </row>
    <row r="507" spans="1:5" x14ac:dyDescent="0.3">
      <c r="A507">
        <v>12851</v>
      </c>
      <c r="B507" t="s">
        <v>41</v>
      </c>
      <c r="D507">
        <v>12851</v>
      </c>
      <c r="E507" t="s">
        <v>41</v>
      </c>
    </row>
    <row r="508" spans="1:5" x14ac:dyDescent="0.3">
      <c r="A508">
        <v>12852</v>
      </c>
      <c r="B508" t="s">
        <v>41</v>
      </c>
      <c r="D508">
        <v>12852</v>
      </c>
      <c r="E508" t="s">
        <v>41</v>
      </c>
    </row>
    <row r="509" spans="1:5" x14ac:dyDescent="0.3">
      <c r="A509">
        <v>12853</v>
      </c>
      <c r="B509" t="s">
        <v>41</v>
      </c>
      <c r="D509">
        <v>12853</v>
      </c>
      <c r="E509" t="s">
        <v>41</v>
      </c>
    </row>
    <row r="510" spans="1:5" x14ac:dyDescent="0.3">
      <c r="A510">
        <v>12854</v>
      </c>
      <c r="B510" t="s">
        <v>41</v>
      </c>
      <c r="D510">
        <v>12854</v>
      </c>
      <c r="E510" t="s">
        <v>41</v>
      </c>
    </row>
    <row r="511" spans="1:5" x14ac:dyDescent="0.3">
      <c r="A511">
        <v>12855</v>
      </c>
      <c r="B511" t="s">
        <v>41</v>
      </c>
      <c r="D511">
        <v>12855</v>
      </c>
      <c r="E511" t="s">
        <v>41</v>
      </c>
    </row>
    <row r="512" spans="1:5" x14ac:dyDescent="0.3">
      <c r="A512">
        <v>12856</v>
      </c>
      <c r="B512" t="s">
        <v>41</v>
      </c>
      <c r="D512">
        <v>12856</v>
      </c>
      <c r="E512" t="s">
        <v>41</v>
      </c>
    </row>
    <row r="513" spans="1:5" x14ac:dyDescent="0.3">
      <c r="A513">
        <v>12857</v>
      </c>
      <c r="B513" t="s">
        <v>41</v>
      </c>
      <c r="D513">
        <v>12857</v>
      </c>
      <c r="E513" t="s">
        <v>41</v>
      </c>
    </row>
    <row r="514" spans="1:5" x14ac:dyDescent="0.3">
      <c r="A514">
        <v>12858</v>
      </c>
      <c r="B514" t="s">
        <v>41</v>
      </c>
      <c r="D514">
        <v>12858</v>
      </c>
      <c r="E514" t="s">
        <v>41</v>
      </c>
    </row>
    <row r="515" spans="1:5" x14ac:dyDescent="0.3">
      <c r="A515">
        <v>12859</v>
      </c>
      <c r="B515" t="s">
        <v>41</v>
      </c>
      <c r="D515">
        <v>12859</v>
      </c>
      <c r="E515" t="s">
        <v>41</v>
      </c>
    </row>
    <row r="516" spans="1:5" x14ac:dyDescent="0.3">
      <c r="A516">
        <v>12860</v>
      </c>
      <c r="B516" t="s">
        <v>41</v>
      </c>
      <c r="D516">
        <v>12860</v>
      </c>
      <c r="E516" t="s">
        <v>41</v>
      </c>
    </row>
    <row r="517" spans="1:5" x14ac:dyDescent="0.3">
      <c r="A517">
        <v>12861</v>
      </c>
      <c r="B517" t="s">
        <v>41</v>
      </c>
      <c r="D517">
        <v>12861</v>
      </c>
      <c r="E517" t="s">
        <v>41</v>
      </c>
    </row>
    <row r="518" spans="1:5" x14ac:dyDescent="0.3">
      <c r="A518">
        <v>12862</v>
      </c>
      <c r="B518" t="s">
        <v>41</v>
      </c>
      <c r="D518">
        <v>12862</v>
      </c>
      <c r="E518" t="s">
        <v>41</v>
      </c>
    </row>
    <row r="519" spans="1:5" x14ac:dyDescent="0.3">
      <c r="A519">
        <v>12863</v>
      </c>
      <c r="B519" t="s">
        <v>41</v>
      </c>
      <c r="D519">
        <v>12863</v>
      </c>
      <c r="E519" t="s">
        <v>41</v>
      </c>
    </row>
    <row r="520" spans="1:5" x14ac:dyDescent="0.3">
      <c r="A520">
        <v>12864</v>
      </c>
      <c r="B520" t="s">
        <v>41</v>
      </c>
      <c r="D520">
        <v>12864</v>
      </c>
      <c r="E520" t="s">
        <v>41</v>
      </c>
    </row>
    <row r="521" spans="1:5" x14ac:dyDescent="0.3">
      <c r="A521">
        <v>12865</v>
      </c>
      <c r="B521" t="s">
        <v>51</v>
      </c>
      <c r="D521">
        <v>12865</v>
      </c>
      <c r="E521" t="s">
        <v>51</v>
      </c>
    </row>
    <row r="522" spans="1:5" x14ac:dyDescent="0.3">
      <c r="A522">
        <v>12866</v>
      </c>
      <c r="B522" t="s">
        <v>53</v>
      </c>
      <c r="D522">
        <v>12866</v>
      </c>
      <c r="E522" t="s">
        <v>53</v>
      </c>
    </row>
    <row r="523" spans="1:5" x14ac:dyDescent="0.3">
      <c r="A523">
        <v>12867</v>
      </c>
      <c r="B523" t="s">
        <v>41</v>
      </c>
      <c r="D523">
        <v>12867</v>
      </c>
      <c r="E523" t="s">
        <v>41</v>
      </c>
    </row>
    <row r="524" spans="1:5" x14ac:dyDescent="0.3">
      <c r="A524">
        <v>12868</v>
      </c>
      <c r="B524" t="s">
        <v>41</v>
      </c>
      <c r="D524">
        <v>12868</v>
      </c>
      <c r="E524" t="s">
        <v>41</v>
      </c>
    </row>
    <row r="525" spans="1:5" x14ac:dyDescent="0.3">
      <c r="A525">
        <v>12869</v>
      </c>
      <c r="B525" t="s">
        <v>41</v>
      </c>
      <c r="D525">
        <v>12869</v>
      </c>
      <c r="E525" t="s">
        <v>41</v>
      </c>
    </row>
    <row r="526" spans="1:5" x14ac:dyDescent="0.3">
      <c r="A526">
        <v>12870</v>
      </c>
      <c r="B526" t="s">
        <v>41</v>
      </c>
      <c r="D526">
        <v>12870</v>
      </c>
      <c r="E526" t="s">
        <v>41</v>
      </c>
    </row>
    <row r="527" spans="1:5" x14ac:dyDescent="0.3">
      <c r="A527">
        <v>12871</v>
      </c>
      <c r="B527" t="s">
        <v>41</v>
      </c>
      <c r="D527">
        <v>12871</v>
      </c>
      <c r="E527" t="s">
        <v>41</v>
      </c>
    </row>
    <row r="528" spans="1:5" x14ac:dyDescent="0.3">
      <c r="A528">
        <v>12872</v>
      </c>
      <c r="B528" t="s">
        <v>41</v>
      </c>
      <c r="D528">
        <v>12872</v>
      </c>
      <c r="E528" t="s">
        <v>41</v>
      </c>
    </row>
    <row r="529" spans="1:5" x14ac:dyDescent="0.3">
      <c r="A529">
        <v>12873</v>
      </c>
      <c r="B529" t="s">
        <v>41</v>
      </c>
      <c r="D529">
        <v>12873</v>
      </c>
      <c r="E529" t="s">
        <v>41</v>
      </c>
    </row>
    <row r="530" spans="1:5" x14ac:dyDescent="0.3">
      <c r="A530">
        <v>12874</v>
      </c>
      <c r="B530" t="s">
        <v>53</v>
      </c>
      <c r="D530">
        <v>12874</v>
      </c>
      <c r="E530" t="s">
        <v>53</v>
      </c>
    </row>
    <row r="531" spans="1:5" x14ac:dyDescent="0.3">
      <c r="A531">
        <v>12875</v>
      </c>
      <c r="B531" t="s">
        <v>41</v>
      </c>
      <c r="D531">
        <v>12875</v>
      </c>
      <c r="E531" t="s">
        <v>41</v>
      </c>
    </row>
    <row r="532" spans="1:5" x14ac:dyDescent="0.3">
      <c r="A532">
        <v>12876</v>
      </c>
      <c r="B532" t="s">
        <v>53</v>
      </c>
      <c r="D532">
        <v>12876</v>
      </c>
      <c r="E532" t="s">
        <v>53</v>
      </c>
    </row>
    <row r="533" spans="1:5" x14ac:dyDescent="0.3">
      <c r="A533">
        <v>12877</v>
      </c>
      <c r="B533" t="s">
        <v>41</v>
      </c>
      <c r="D533">
        <v>12877</v>
      </c>
      <c r="E533" t="s">
        <v>41</v>
      </c>
    </row>
    <row r="534" spans="1:5" x14ac:dyDescent="0.3">
      <c r="A534">
        <v>12878</v>
      </c>
      <c r="B534" t="s">
        <v>41</v>
      </c>
      <c r="D534">
        <v>12878</v>
      </c>
      <c r="E534" t="s">
        <v>41</v>
      </c>
    </row>
    <row r="535" spans="1:5" x14ac:dyDescent="0.3">
      <c r="A535">
        <v>12879</v>
      </c>
      <c r="B535" t="s">
        <v>41</v>
      </c>
      <c r="D535">
        <v>12879</v>
      </c>
      <c r="E535" t="s">
        <v>41</v>
      </c>
    </row>
    <row r="536" spans="1:5" x14ac:dyDescent="0.3">
      <c r="A536">
        <v>12880</v>
      </c>
      <c r="B536" t="s">
        <v>41</v>
      </c>
      <c r="D536">
        <v>12880</v>
      </c>
      <c r="E536" t="s">
        <v>41</v>
      </c>
    </row>
    <row r="537" spans="1:5" x14ac:dyDescent="0.3">
      <c r="A537">
        <v>12881</v>
      </c>
      <c r="B537" t="s">
        <v>41</v>
      </c>
      <c r="D537">
        <v>12881</v>
      </c>
      <c r="E537" t="s">
        <v>41</v>
      </c>
    </row>
    <row r="538" spans="1:5" x14ac:dyDescent="0.3">
      <c r="A538">
        <v>12882</v>
      </c>
      <c r="B538" t="s">
        <v>41</v>
      </c>
      <c r="D538">
        <v>12882</v>
      </c>
      <c r="E538" t="s">
        <v>41</v>
      </c>
    </row>
    <row r="539" spans="1:5" x14ac:dyDescent="0.3">
      <c r="A539">
        <v>12883</v>
      </c>
      <c r="B539" t="s">
        <v>41</v>
      </c>
      <c r="D539">
        <v>12883</v>
      </c>
      <c r="E539" t="s">
        <v>41</v>
      </c>
    </row>
    <row r="540" spans="1:5" x14ac:dyDescent="0.3">
      <c r="A540">
        <v>12884</v>
      </c>
      <c r="B540" t="s">
        <v>41</v>
      </c>
      <c r="D540">
        <v>12884</v>
      </c>
      <c r="E540" t="s">
        <v>41</v>
      </c>
    </row>
    <row r="541" spans="1:5" x14ac:dyDescent="0.3">
      <c r="A541">
        <v>12885</v>
      </c>
      <c r="B541" t="s">
        <v>41</v>
      </c>
      <c r="D541">
        <v>12885</v>
      </c>
      <c r="E541" t="s">
        <v>41</v>
      </c>
    </row>
    <row r="542" spans="1:5" x14ac:dyDescent="0.3">
      <c r="A542">
        <v>12886</v>
      </c>
      <c r="B542" t="s">
        <v>41</v>
      </c>
      <c r="D542">
        <v>12886</v>
      </c>
      <c r="E542" t="s">
        <v>41</v>
      </c>
    </row>
    <row r="543" spans="1:5" x14ac:dyDescent="0.3">
      <c r="A543">
        <v>12887</v>
      </c>
      <c r="B543" t="s">
        <v>41</v>
      </c>
      <c r="D543">
        <v>12887</v>
      </c>
      <c r="E543" t="s">
        <v>41</v>
      </c>
    </row>
    <row r="544" spans="1:5" x14ac:dyDescent="0.3">
      <c r="A544">
        <v>12888</v>
      </c>
      <c r="B544" t="s">
        <v>41</v>
      </c>
      <c r="D544">
        <v>12888</v>
      </c>
      <c r="E544" t="s">
        <v>41</v>
      </c>
    </row>
    <row r="545" spans="1:5" x14ac:dyDescent="0.3">
      <c r="A545">
        <v>12889</v>
      </c>
      <c r="B545" t="s">
        <v>41</v>
      </c>
      <c r="D545">
        <v>12889</v>
      </c>
      <c r="E545" t="s">
        <v>41</v>
      </c>
    </row>
    <row r="546" spans="1:5" x14ac:dyDescent="0.3">
      <c r="A546">
        <v>12890</v>
      </c>
      <c r="B546" t="s">
        <v>41</v>
      </c>
      <c r="D546">
        <v>12890</v>
      </c>
      <c r="E546" t="s">
        <v>41</v>
      </c>
    </row>
    <row r="547" spans="1:5" x14ac:dyDescent="0.3">
      <c r="A547">
        <v>12891</v>
      </c>
      <c r="B547" t="s">
        <v>41</v>
      </c>
      <c r="D547">
        <v>12891</v>
      </c>
      <c r="E547" t="s">
        <v>41</v>
      </c>
    </row>
    <row r="548" spans="1:5" x14ac:dyDescent="0.3">
      <c r="A548">
        <v>12892</v>
      </c>
      <c r="B548" t="s">
        <v>41</v>
      </c>
      <c r="D548">
        <v>12892</v>
      </c>
      <c r="E548" t="s">
        <v>41</v>
      </c>
    </row>
    <row r="549" spans="1:5" x14ac:dyDescent="0.3">
      <c r="A549">
        <v>12893</v>
      </c>
      <c r="B549" t="s">
        <v>41</v>
      </c>
      <c r="D549">
        <v>12893</v>
      </c>
      <c r="E549" t="s">
        <v>41</v>
      </c>
    </row>
    <row r="550" spans="1:5" x14ac:dyDescent="0.3">
      <c r="A550">
        <v>12894</v>
      </c>
      <c r="B550" t="s">
        <v>41</v>
      </c>
      <c r="D550">
        <v>12894</v>
      </c>
      <c r="E550" t="s">
        <v>41</v>
      </c>
    </row>
    <row r="551" spans="1:5" x14ac:dyDescent="0.3">
      <c r="A551">
        <v>12895</v>
      </c>
      <c r="B551" t="s">
        <v>41</v>
      </c>
      <c r="D551">
        <v>12895</v>
      </c>
      <c r="E551" t="s">
        <v>41</v>
      </c>
    </row>
    <row r="552" spans="1:5" x14ac:dyDescent="0.3">
      <c r="A552">
        <v>12897</v>
      </c>
      <c r="B552" t="s">
        <v>41</v>
      </c>
      <c r="D552">
        <v>12897</v>
      </c>
      <c r="E552" t="s">
        <v>41</v>
      </c>
    </row>
    <row r="553" spans="1:5" x14ac:dyDescent="0.3">
      <c r="A553">
        <v>12898</v>
      </c>
      <c r="B553" t="s">
        <v>41</v>
      </c>
      <c r="D553">
        <v>12898</v>
      </c>
      <c r="E553" t="s">
        <v>41</v>
      </c>
    </row>
    <row r="554" spans="1:5" x14ac:dyDescent="0.3">
      <c r="A554">
        <v>12899</v>
      </c>
      <c r="B554" t="s">
        <v>41</v>
      </c>
      <c r="D554">
        <v>12899</v>
      </c>
      <c r="E554" t="s">
        <v>41</v>
      </c>
    </row>
    <row r="555" spans="1:5" x14ac:dyDescent="0.3">
      <c r="A555">
        <v>12900</v>
      </c>
      <c r="B555" t="s">
        <v>41</v>
      </c>
      <c r="D555">
        <v>12900</v>
      </c>
      <c r="E555" t="s">
        <v>41</v>
      </c>
    </row>
    <row r="556" spans="1:5" x14ac:dyDescent="0.3">
      <c r="A556">
        <v>12901</v>
      </c>
      <c r="B556" t="s">
        <v>41</v>
      </c>
      <c r="D556">
        <v>12901</v>
      </c>
      <c r="E556" t="s">
        <v>41</v>
      </c>
    </row>
    <row r="557" spans="1:5" x14ac:dyDescent="0.3">
      <c r="A557">
        <v>12902</v>
      </c>
      <c r="B557" t="s">
        <v>41</v>
      </c>
      <c r="D557">
        <v>12902</v>
      </c>
      <c r="E557" t="s">
        <v>41</v>
      </c>
    </row>
    <row r="558" spans="1:5" x14ac:dyDescent="0.3">
      <c r="A558">
        <v>12903</v>
      </c>
      <c r="B558" t="s">
        <v>41</v>
      </c>
      <c r="D558">
        <v>12903</v>
      </c>
      <c r="E558" t="s">
        <v>41</v>
      </c>
    </row>
    <row r="559" spans="1:5" x14ac:dyDescent="0.3">
      <c r="A559">
        <v>12904</v>
      </c>
      <c r="B559" t="s">
        <v>41</v>
      </c>
      <c r="D559">
        <v>12904</v>
      </c>
      <c r="E559" t="s">
        <v>41</v>
      </c>
    </row>
    <row r="560" spans="1:5" x14ac:dyDescent="0.3">
      <c r="A560">
        <v>12905</v>
      </c>
      <c r="B560" t="s">
        <v>41</v>
      </c>
      <c r="D560">
        <v>12905</v>
      </c>
      <c r="E560" t="s">
        <v>41</v>
      </c>
    </row>
    <row r="561" spans="1:5" x14ac:dyDescent="0.3">
      <c r="A561">
        <v>12906</v>
      </c>
      <c r="B561" t="s">
        <v>41</v>
      </c>
      <c r="D561">
        <v>12906</v>
      </c>
      <c r="E561" t="s">
        <v>41</v>
      </c>
    </row>
    <row r="562" spans="1:5" x14ac:dyDescent="0.3">
      <c r="A562">
        <v>12907</v>
      </c>
      <c r="B562" t="s">
        <v>41</v>
      </c>
      <c r="D562">
        <v>12907</v>
      </c>
      <c r="E562" t="s">
        <v>41</v>
      </c>
    </row>
    <row r="563" spans="1:5" x14ac:dyDescent="0.3">
      <c r="A563">
        <v>12908</v>
      </c>
      <c r="B563" t="s">
        <v>41</v>
      </c>
      <c r="D563">
        <v>12908</v>
      </c>
      <c r="E563" t="s">
        <v>41</v>
      </c>
    </row>
    <row r="564" spans="1:5" x14ac:dyDescent="0.3">
      <c r="A564">
        <v>12909</v>
      </c>
      <c r="B564" t="s">
        <v>41</v>
      </c>
      <c r="D564">
        <v>12909</v>
      </c>
      <c r="E564" t="s">
        <v>41</v>
      </c>
    </row>
    <row r="565" spans="1:5" x14ac:dyDescent="0.3">
      <c r="A565">
        <v>12910</v>
      </c>
      <c r="B565" t="s">
        <v>41</v>
      </c>
      <c r="D565">
        <v>12910</v>
      </c>
      <c r="E565" t="s">
        <v>41</v>
      </c>
    </row>
    <row r="566" spans="1:5" x14ac:dyDescent="0.3">
      <c r="A566">
        <v>12911</v>
      </c>
      <c r="B566" t="s">
        <v>41</v>
      </c>
      <c r="D566">
        <v>12911</v>
      </c>
      <c r="E566" t="s">
        <v>41</v>
      </c>
    </row>
    <row r="567" spans="1:5" x14ac:dyDescent="0.3">
      <c r="A567">
        <v>12912</v>
      </c>
      <c r="B567" t="s">
        <v>41</v>
      </c>
      <c r="D567">
        <v>12912</v>
      </c>
      <c r="E567" t="s">
        <v>41</v>
      </c>
    </row>
    <row r="568" spans="1:5" x14ac:dyDescent="0.3">
      <c r="A568">
        <v>12913</v>
      </c>
      <c r="B568" t="s">
        <v>41</v>
      </c>
      <c r="D568">
        <v>12913</v>
      </c>
      <c r="E568" t="s">
        <v>41</v>
      </c>
    </row>
    <row r="569" spans="1:5" x14ac:dyDescent="0.3">
      <c r="A569">
        <v>12914</v>
      </c>
      <c r="B569" t="s">
        <v>41</v>
      </c>
      <c r="D569">
        <v>12914</v>
      </c>
      <c r="E569" t="s">
        <v>41</v>
      </c>
    </row>
    <row r="570" spans="1:5" x14ac:dyDescent="0.3">
      <c r="A570">
        <v>12915</v>
      </c>
      <c r="B570" t="s">
        <v>41</v>
      </c>
      <c r="D570">
        <v>12915</v>
      </c>
      <c r="E570" t="s">
        <v>41</v>
      </c>
    </row>
    <row r="571" spans="1:5" x14ac:dyDescent="0.3">
      <c r="A571">
        <v>12916</v>
      </c>
      <c r="B571" t="s">
        <v>41</v>
      </c>
      <c r="D571">
        <v>12916</v>
      </c>
      <c r="E571" t="s">
        <v>41</v>
      </c>
    </row>
    <row r="572" spans="1:5" x14ac:dyDescent="0.3">
      <c r="A572">
        <v>12917</v>
      </c>
      <c r="B572" t="s">
        <v>41</v>
      </c>
      <c r="D572">
        <v>12917</v>
      </c>
      <c r="E572" t="s">
        <v>41</v>
      </c>
    </row>
    <row r="573" spans="1:5" x14ac:dyDescent="0.3">
      <c r="A573">
        <v>12918</v>
      </c>
      <c r="B573" t="s">
        <v>41</v>
      </c>
      <c r="D573">
        <v>12918</v>
      </c>
      <c r="E573" t="s">
        <v>41</v>
      </c>
    </row>
    <row r="574" spans="1:5" x14ac:dyDescent="0.3">
      <c r="A574">
        <v>12919</v>
      </c>
      <c r="B574" t="s">
        <v>41</v>
      </c>
      <c r="D574">
        <v>12919</v>
      </c>
      <c r="E574" t="s">
        <v>41</v>
      </c>
    </row>
    <row r="575" spans="1:5" x14ac:dyDescent="0.3">
      <c r="A575">
        <v>12920</v>
      </c>
      <c r="B575" t="s">
        <v>41</v>
      </c>
      <c r="D575">
        <v>12920</v>
      </c>
      <c r="E575" t="s">
        <v>41</v>
      </c>
    </row>
    <row r="576" spans="1:5" x14ac:dyDescent="0.3">
      <c r="A576">
        <v>12921</v>
      </c>
      <c r="B576" t="s">
        <v>41</v>
      </c>
      <c r="D576">
        <v>12921</v>
      </c>
      <c r="E576" t="s">
        <v>41</v>
      </c>
    </row>
    <row r="577" spans="1:5" x14ac:dyDescent="0.3">
      <c r="A577">
        <v>12922</v>
      </c>
      <c r="B577" t="s">
        <v>41</v>
      </c>
      <c r="D577">
        <v>12922</v>
      </c>
      <c r="E577" t="s">
        <v>41</v>
      </c>
    </row>
    <row r="578" spans="1:5" x14ac:dyDescent="0.3">
      <c r="A578">
        <v>12923</v>
      </c>
      <c r="B578" t="s">
        <v>41</v>
      </c>
      <c r="D578">
        <v>12923</v>
      </c>
      <c r="E578" t="s">
        <v>41</v>
      </c>
    </row>
    <row r="579" spans="1:5" x14ac:dyDescent="0.3">
      <c r="A579">
        <v>12924</v>
      </c>
      <c r="B579" t="s">
        <v>41</v>
      </c>
      <c r="D579">
        <v>12924</v>
      </c>
      <c r="E579" t="s">
        <v>41</v>
      </c>
    </row>
    <row r="580" spans="1:5" x14ac:dyDescent="0.3">
      <c r="A580">
        <v>12925</v>
      </c>
      <c r="B580" t="s">
        <v>41</v>
      </c>
      <c r="D580">
        <v>12925</v>
      </c>
      <c r="E580" t="s">
        <v>41</v>
      </c>
    </row>
    <row r="581" spans="1:5" x14ac:dyDescent="0.3">
      <c r="A581">
        <v>12926</v>
      </c>
      <c r="B581" t="s">
        <v>41</v>
      </c>
      <c r="D581">
        <v>12926</v>
      </c>
      <c r="E581" t="s">
        <v>41</v>
      </c>
    </row>
    <row r="582" spans="1:5" x14ac:dyDescent="0.3">
      <c r="A582">
        <v>12927</v>
      </c>
      <c r="B582" t="s">
        <v>41</v>
      </c>
      <c r="D582">
        <v>12927</v>
      </c>
      <c r="E582" t="s">
        <v>41</v>
      </c>
    </row>
    <row r="583" spans="1:5" x14ac:dyDescent="0.3">
      <c r="A583">
        <v>12928</v>
      </c>
      <c r="B583" t="s">
        <v>41</v>
      </c>
      <c r="D583">
        <v>12928</v>
      </c>
      <c r="E583" t="s">
        <v>41</v>
      </c>
    </row>
    <row r="584" spans="1:5" x14ac:dyDescent="0.3">
      <c r="A584">
        <v>12929</v>
      </c>
      <c r="B584" t="s">
        <v>41</v>
      </c>
      <c r="D584">
        <v>12929</v>
      </c>
      <c r="E584" t="s">
        <v>41</v>
      </c>
    </row>
    <row r="585" spans="1:5" x14ac:dyDescent="0.3">
      <c r="A585">
        <v>12930</v>
      </c>
      <c r="B585" t="s">
        <v>41</v>
      </c>
      <c r="D585">
        <v>12930</v>
      </c>
      <c r="E585" t="s">
        <v>41</v>
      </c>
    </row>
    <row r="586" spans="1:5" x14ac:dyDescent="0.3">
      <c r="A586">
        <v>12931</v>
      </c>
      <c r="B586" t="s">
        <v>41</v>
      </c>
      <c r="D586">
        <v>12931</v>
      </c>
      <c r="E586" t="s">
        <v>41</v>
      </c>
    </row>
    <row r="587" spans="1:5" x14ac:dyDescent="0.3">
      <c r="A587">
        <v>12932</v>
      </c>
      <c r="B587" t="s">
        <v>41</v>
      </c>
      <c r="D587">
        <v>12932</v>
      </c>
      <c r="E587" t="s">
        <v>41</v>
      </c>
    </row>
    <row r="588" spans="1:5" x14ac:dyDescent="0.3">
      <c r="A588">
        <v>12933</v>
      </c>
      <c r="B588" t="s">
        <v>41</v>
      </c>
      <c r="D588">
        <v>12933</v>
      </c>
      <c r="E588" t="s">
        <v>41</v>
      </c>
    </row>
    <row r="589" spans="1:5" x14ac:dyDescent="0.3">
      <c r="A589">
        <v>12934</v>
      </c>
      <c r="B589" t="s">
        <v>41</v>
      </c>
      <c r="D589">
        <v>12934</v>
      </c>
      <c r="E589" t="s">
        <v>41</v>
      </c>
    </row>
    <row r="590" spans="1:5" x14ac:dyDescent="0.3">
      <c r="A590">
        <v>12935</v>
      </c>
      <c r="B590" t="s">
        <v>41</v>
      </c>
      <c r="D590">
        <v>12935</v>
      </c>
      <c r="E590" t="s">
        <v>41</v>
      </c>
    </row>
    <row r="591" spans="1:5" x14ac:dyDescent="0.3">
      <c r="A591">
        <v>12936</v>
      </c>
      <c r="B591" t="s">
        <v>41</v>
      </c>
      <c r="D591">
        <v>12936</v>
      </c>
      <c r="E591" t="s">
        <v>41</v>
      </c>
    </row>
    <row r="592" spans="1:5" x14ac:dyDescent="0.3">
      <c r="A592">
        <v>12937</v>
      </c>
      <c r="B592" t="s">
        <v>41</v>
      </c>
      <c r="D592">
        <v>12937</v>
      </c>
      <c r="E592" t="s">
        <v>41</v>
      </c>
    </row>
    <row r="593" spans="1:5" x14ac:dyDescent="0.3">
      <c r="A593">
        <v>12938</v>
      </c>
      <c r="B593" t="s">
        <v>41</v>
      </c>
      <c r="D593">
        <v>12938</v>
      </c>
      <c r="E593" t="s">
        <v>41</v>
      </c>
    </row>
    <row r="594" spans="1:5" x14ac:dyDescent="0.3">
      <c r="A594">
        <v>12939</v>
      </c>
      <c r="B594" t="s">
        <v>41</v>
      </c>
      <c r="D594">
        <v>12939</v>
      </c>
      <c r="E594" t="s">
        <v>41</v>
      </c>
    </row>
    <row r="595" spans="1:5" x14ac:dyDescent="0.3">
      <c r="A595">
        <v>12940</v>
      </c>
      <c r="B595" t="s">
        <v>41</v>
      </c>
      <c r="D595">
        <v>12940</v>
      </c>
      <c r="E595" t="s">
        <v>41</v>
      </c>
    </row>
    <row r="596" spans="1:5" x14ac:dyDescent="0.3">
      <c r="A596">
        <v>12941</v>
      </c>
      <c r="B596" t="s">
        <v>41</v>
      </c>
      <c r="D596">
        <v>12941</v>
      </c>
      <c r="E596" t="s">
        <v>41</v>
      </c>
    </row>
    <row r="597" spans="1:5" x14ac:dyDescent="0.3">
      <c r="A597">
        <v>12942</v>
      </c>
      <c r="B597" t="s">
        <v>41</v>
      </c>
      <c r="D597">
        <v>12942</v>
      </c>
      <c r="E597" t="s">
        <v>41</v>
      </c>
    </row>
    <row r="598" spans="1:5" x14ac:dyDescent="0.3">
      <c r="A598">
        <v>12943</v>
      </c>
      <c r="B598" t="s">
        <v>41</v>
      </c>
      <c r="D598">
        <v>12943</v>
      </c>
      <c r="E598" t="s">
        <v>41</v>
      </c>
    </row>
    <row r="599" spans="1:5" x14ac:dyDescent="0.3">
      <c r="A599">
        <v>12944</v>
      </c>
      <c r="B599" t="s">
        <v>41</v>
      </c>
      <c r="D599">
        <v>12944</v>
      </c>
      <c r="E599" t="s">
        <v>41</v>
      </c>
    </row>
    <row r="600" spans="1:5" x14ac:dyDescent="0.3">
      <c r="A600">
        <v>12945</v>
      </c>
      <c r="B600" t="s">
        <v>41</v>
      </c>
      <c r="D600">
        <v>12945</v>
      </c>
      <c r="E600" t="s">
        <v>41</v>
      </c>
    </row>
    <row r="601" spans="1:5" x14ac:dyDescent="0.3">
      <c r="A601">
        <v>12946</v>
      </c>
      <c r="B601" t="s">
        <v>41</v>
      </c>
      <c r="D601">
        <v>12946</v>
      </c>
      <c r="E601" t="s">
        <v>41</v>
      </c>
    </row>
    <row r="602" spans="1:5" x14ac:dyDescent="0.3">
      <c r="A602">
        <v>12947</v>
      </c>
      <c r="B602" t="s">
        <v>41</v>
      </c>
      <c r="D602">
        <v>12947</v>
      </c>
      <c r="E602" t="s">
        <v>41</v>
      </c>
    </row>
    <row r="603" spans="1:5" x14ac:dyDescent="0.3">
      <c r="A603">
        <v>12948</v>
      </c>
      <c r="B603" t="s">
        <v>41</v>
      </c>
      <c r="D603">
        <v>12948</v>
      </c>
      <c r="E603" t="s">
        <v>41</v>
      </c>
    </row>
    <row r="604" spans="1:5" x14ac:dyDescent="0.3">
      <c r="A604">
        <v>12949</v>
      </c>
      <c r="B604" t="s">
        <v>41</v>
      </c>
      <c r="D604">
        <v>12949</v>
      </c>
      <c r="E604" t="s">
        <v>41</v>
      </c>
    </row>
    <row r="605" spans="1:5" x14ac:dyDescent="0.3">
      <c r="A605">
        <v>12950</v>
      </c>
      <c r="B605" t="s">
        <v>41</v>
      </c>
      <c r="D605">
        <v>12950</v>
      </c>
      <c r="E605" t="s">
        <v>41</v>
      </c>
    </row>
    <row r="606" spans="1:5" x14ac:dyDescent="0.3">
      <c r="A606">
        <v>12951</v>
      </c>
      <c r="B606" t="s">
        <v>41</v>
      </c>
      <c r="D606">
        <v>12951</v>
      </c>
      <c r="E606" t="s">
        <v>41</v>
      </c>
    </row>
    <row r="607" spans="1:5" x14ac:dyDescent="0.3">
      <c r="A607">
        <v>12952</v>
      </c>
      <c r="B607" t="s">
        <v>41</v>
      </c>
      <c r="D607">
        <v>12952</v>
      </c>
      <c r="E607" t="s">
        <v>41</v>
      </c>
    </row>
    <row r="608" spans="1:5" x14ac:dyDescent="0.3">
      <c r="A608">
        <v>12953</v>
      </c>
      <c r="B608" t="s">
        <v>41</v>
      </c>
      <c r="D608">
        <v>12953</v>
      </c>
      <c r="E608" t="s">
        <v>41</v>
      </c>
    </row>
    <row r="609" spans="1:5" x14ac:dyDescent="0.3">
      <c r="A609">
        <v>12954</v>
      </c>
      <c r="B609" t="s">
        <v>41</v>
      </c>
      <c r="D609">
        <v>12954</v>
      </c>
      <c r="E609" t="s">
        <v>41</v>
      </c>
    </row>
    <row r="610" spans="1:5" x14ac:dyDescent="0.3">
      <c r="A610">
        <v>12955</v>
      </c>
      <c r="B610" t="s">
        <v>41</v>
      </c>
      <c r="D610">
        <v>12955</v>
      </c>
      <c r="E610" t="s">
        <v>41</v>
      </c>
    </row>
    <row r="611" spans="1:5" x14ac:dyDescent="0.3">
      <c r="A611">
        <v>12956</v>
      </c>
      <c r="B611" t="s">
        <v>41</v>
      </c>
      <c r="D611">
        <v>12956</v>
      </c>
      <c r="E611" t="s">
        <v>41</v>
      </c>
    </row>
    <row r="612" spans="1:5" x14ac:dyDescent="0.3">
      <c r="A612">
        <v>12957</v>
      </c>
      <c r="B612" t="s">
        <v>41</v>
      </c>
      <c r="D612">
        <v>12957</v>
      </c>
      <c r="E612" t="s">
        <v>41</v>
      </c>
    </row>
    <row r="613" spans="1:5" x14ac:dyDescent="0.3">
      <c r="A613">
        <v>12958</v>
      </c>
      <c r="B613" t="s">
        <v>41</v>
      </c>
      <c r="D613">
        <v>12958</v>
      </c>
      <c r="E613" t="s">
        <v>41</v>
      </c>
    </row>
    <row r="614" spans="1:5" x14ac:dyDescent="0.3">
      <c r="A614">
        <v>12959</v>
      </c>
      <c r="B614" t="s">
        <v>41</v>
      </c>
      <c r="D614">
        <v>12959</v>
      </c>
      <c r="E614" t="s">
        <v>41</v>
      </c>
    </row>
    <row r="615" spans="1:5" x14ac:dyDescent="0.3">
      <c r="A615">
        <v>12960</v>
      </c>
      <c r="B615" t="s">
        <v>41</v>
      </c>
      <c r="D615">
        <v>12960</v>
      </c>
      <c r="E615" t="s">
        <v>41</v>
      </c>
    </row>
    <row r="616" spans="1:5" x14ac:dyDescent="0.3">
      <c r="A616">
        <v>12961</v>
      </c>
      <c r="B616" t="s">
        <v>41</v>
      </c>
      <c r="D616">
        <v>12961</v>
      </c>
      <c r="E616" t="s">
        <v>41</v>
      </c>
    </row>
    <row r="617" spans="1:5" x14ac:dyDescent="0.3">
      <c r="A617">
        <v>12962</v>
      </c>
      <c r="B617" t="s">
        <v>41</v>
      </c>
      <c r="D617">
        <v>12962</v>
      </c>
      <c r="E617" t="s">
        <v>41</v>
      </c>
    </row>
    <row r="618" spans="1:5" x14ac:dyDescent="0.3">
      <c r="A618">
        <v>12963</v>
      </c>
      <c r="B618" t="s">
        <v>41</v>
      </c>
      <c r="D618">
        <v>12963</v>
      </c>
      <c r="E618" t="s">
        <v>41</v>
      </c>
    </row>
    <row r="619" spans="1:5" x14ac:dyDescent="0.3">
      <c r="A619">
        <v>12964</v>
      </c>
      <c r="B619" t="s">
        <v>41</v>
      </c>
      <c r="D619">
        <v>12964</v>
      </c>
      <c r="E619" t="s">
        <v>41</v>
      </c>
    </row>
    <row r="620" spans="1:5" x14ac:dyDescent="0.3">
      <c r="A620">
        <v>12965</v>
      </c>
      <c r="B620" t="s">
        <v>41</v>
      </c>
      <c r="D620">
        <v>12965</v>
      </c>
      <c r="E620" t="s">
        <v>41</v>
      </c>
    </row>
    <row r="621" spans="1:5" x14ac:dyDescent="0.3">
      <c r="A621">
        <v>12966</v>
      </c>
      <c r="B621" t="s">
        <v>41</v>
      </c>
      <c r="D621">
        <v>12966</v>
      </c>
      <c r="E621" t="s">
        <v>41</v>
      </c>
    </row>
    <row r="622" spans="1:5" x14ac:dyDescent="0.3">
      <c r="A622">
        <v>12967</v>
      </c>
      <c r="B622" t="s">
        <v>41</v>
      </c>
      <c r="D622">
        <v>12967</v>
      </c>
      <c r="E622" t="s">
        <v>41</v>
      </c>
    </row>
    <row r="623" spans="1:5" x14ac:dyDescent="0.3">
      <c r="A623">
        <v>12968</v>
      </c>
      <c r="B623" t="s">
        <v>41</v>
      </c>
      <c r="D623">
        <v>12968</v>
      </c>
      <c r="E623" t="s">
        <v>41</v>
      </c>
    </row>
    <row r="624" spans="1:5" x14ac:dyDescent="0.3">
      <c r="A624">
        <v>12969</v>
      </c>
      <c r="B624" t="s">
        <v>41</v>
      </c>
      <c r="D624">
        <v>12969</v>
      </c>
      <c r="E624" t="s">
        <v>41</v>
      </c>
    </row>
    <row r="625" spans="1:5" x14ac:dyDescent="0.3">
      <c r="A625">
        <v>12970</v>
      </c>
      <c r="B625" t="s">
        <v>41</v>
      </c>
      <c r="D625">
        <v>12970</v>
      </c>
      <c r="E625" t="s">
        <v>41</v>
      </c>
    </row>
    <row r="626" spans="1:5" x14ac:dyDescent="0.3">
      <c r="A626">
        <v>12971</v>
      </c>
      <c r="B626" t="s">
        <v>41</v>
      </c>
      <c r="D626">
        <v>12971</v>
      </c>
      <c r="E626" t="s">
        <v>41</v>
      </c>
    </row>
    <row r="627" spans="1:5" x14ac:dyDescent="0.3">
      <c r="A627">
        <v>12972</v>
      </c>
      <c r="B627" t="s">
        <v>41</v>
      </c>
      <c r="D627">
        <v>12972</v>
      </c>
      <c r="E627" t="s">
        <v>41</v>
      </c>
    </row>
    <row r="628" spans="1:5" x14ac:dyDescent="0.3">
      <c r="A628">
        <v>12973</v>
      </c>
      <c r="B628" t="s">
        <v>41</v>
      </c>
      <c r="D628">
        <v>12973</v>
      </c>
      <c r="E628" t="s">
        <v>41</v>
      </c>
    </row>
    <row r="629" spans="1:5" x14ac:dyDescent="0.3">
      <c r="A629">
        <v>12974</v>
      </c>
      <c r="B629" t="s">
        <v>41</v>
      </c>
      <c r="D629">
        <v>12974</v>
      </c>
      <c r="E629" t="s">
        <v>41</v>
      </c>
    </row>
    <row r="630" spans="1:5" x14ac:dyDescent="0.3">
      <c r="A630">
        <v>12975</v>
      </c>
      <c r="B630" t="s">
        <v>41</v>
      </c>
      <c r="D630">
        <v>12975</v>
      </c>
      <c r="E630" t="s">
        <v>41</v>
      </c>
    </row>
    <row r="631" spans="1:5" x14ac:dyDescent="0.3">
      <c r="A631">
        <v>12976</v>
      </c>
      <c r="B631" t="s">
        <v>41</v>
      </c>
      <c r="D631">
        <v>12976</v>
      </c>
      <c r="E631" t="s">
        <v>41</v>
      </c>
    </row>
    <row r="632" spans="1:5" x14ac:dyDescent="0.3">
      <c r="A632">
        <v>12977</v>
      </c>
      <c r="B632" t="s">
        <v>41</v>
      </c>
      <c r="D632">
        <v>12977</v>
      </c>
      <c r="E632" t="s">
        <v>41</v>
      </c>
    </row>
    <row r="633" spans="1:5" x14ac:dyDescent="0.3">
      <c r="A633">
        <v>12978</v>
      </c>
      <c r="B633" t="s">
        <v>41</v>
      </c>
      <c r="D633">
        <v>12978</v>
      </c>
      <c r="E633" t="s">
        <v>41</v>
      </c>
    </row>
    <row r="634" spans="1:5" x14ac:dyDescent="0.3">
      <c r="A634">
        <v>12979</v>
      </c>
      <c r="B634" t="s">
        <v>66</v>
      </c>
      <c r="D634">
        <v>12979</v>
      </c>
      <c r="E634" t="s">
        <v>66</v>
      </c>
    </row>
    <row r="635" spans="1:5" x14ac:dyDescent="0.3">
      <c r="A635">
        <v>12980</v>
      </c>
      <c r="B635" t="s">
        <v>41</v>
      </c>
      <c r="D635">
        <v>12980</v>
      </c>
      <c r="E635" t="s">
        <v>41</v>
      </c>
    </row>
    <row r="636" spans="1:5" x14ac:dyDescent="0.3">
      <c r="A636">
        <v>12981</v>
      </c>
      <c r="B636" t="s">
        <v>41</v>
      </c>
      <c r="D636">
        <v>12981</v>
      </c>
      <c r="E636" t="s">
        <v>41</v>
      </c>
    </row>
    <row r="637" spans="1:5" x14ac:dyDescent="0.3">
      <c r="A637">
        <v>12982</v>
      </c>
      <c r="B637" t="s">
        <v>41</v>
      </c>
      <c r="D637">
        <v>12982</v>
      </c>
      <c r="E637" t="s">
        <v>41</v>
      </c>
    </row>
    <row r="638" spans="1:5" x14ac:dyDescent="0.3">
      <c r="A638">
        <v>12983</v>
      </c>
      <c r="B638" t="s">
        <v>41</v>
      </c>
      <c r="D638">
        <v>12983</v>
      </c>
      <c r="E638" t="s">
        <v>41</v>
      </c>
    </row>
    <row r="639" spans="1:5" x14ac:dyDescent="0.3">
      <c r="A639">
        <v>12984</v>
      </c>
      <c r="B639" t="s">
        <v>41</v>
      </c>
      <c r="D639">
        <v>12984</v>
      </c>
      <c r="E639" t="s">
        <v>41</v>
      </c>
    </row>
    <row r="640" spans="1:5" x14ac:dyDescent="0.3">
      <c r="A640">
        <v>12985</v>
      </c>
      <c r="B640" t="s">
        <v>41</v>
      </c>
      <c r="D640">
        <v>12985</v>
      </c>
      <c r="E640" t="s">
        <v>41</v>
      </c>
    </row>
    <row r="641" spans="1:5" x14ac:dyDescent="0.3">
      <c r="A641">
        <v>12986</v>
      </c>
      <c r="B641" t="s">
        <v>41</v>
      </c>
      <c r="D641">
        <v>12986</v>
      </c>
      <c r="E641" t="s">
        <v>41</v>
      </c>
    </row>
    <row r="642" spans="1:5" x14ac:dyDescent="0.3">
      <c r="A642">
        <v>12987</v>
      </c>
      <c r="B642" t="s">
        <v>41</v>
      </c>
      <c r="D642">
        <v>12987</v>
      </c>
      <c r="E642" t="s">
        <v>41</v>
      </c>
    </row>
    <row r="643" spans="1:5" x14ac:dyDescent="0.3">
      <c r="A643">
        <v>12988</v>
      </c>
      <c r="B643" t="s">
        <v>41</v>
      </c>
      <c r="D643">
        <v>12988</v>
      </c>
      <c r="E643" t="s">
        <v>41</v>
      </c>
    </row>
    <row r="644" spans="1:5" x14ac:dyDescent="0.3">
      <c r="A644">
        <v>12989</v>
      </c>
      <c r="B644" t="s">
        <v>41</v>
      </c>
      <c r="D644">
        <v>12989</v>
      </c>
      <c r="E644" t="s">
        <v>41</v>
      </c>
    </row>
    <row r="645" spans="1:5" x14ac:dyDescent="0.3">
      <c r="A645">
        <v>12990</v>
      </c>
      <c r="B645" t="s">
        <v>41</v>
      </c>
      <c r="D645">
        <v>12990</v>
      </c>
      <c r="E645" t="s">
        <v>41</v>
      </c>
    </row>
    <row r="646" spans="1:5" x14ac:dyDescent="0.3">
      <c r="A646">
        <v>12991</v>
      </c>
      <c r="B646" t="s">
        <v>41</v>
      </c>
      <c r="D646">
        <v>12991</v>
      </c>
      <c r="E646" t="s">
        <v>41</v>
      </c>
    </row>
    <row r="647" spans="1:5" x14ac:dyDescent="0.3">
      <c r="A647">
        <v>12992</v>
      </c>
      <c r="B647" t="s">
        <v>41</v>
      </c>
      <c r="D647">
        <v>12992</v>
      </c>
      <c r="E647" t="s">
        <v>41</v>
      </c>
    </row>
    <row r="648" spans="1:5" x14ac:dyDescent="0.3">
      <c r="A648">
        <v>12993</v>
      </c>
      <c r="B648" t="s">
        <v>41</v>
      </c>
      <c r="D648">
        <v>12993</v>
      </c>
      <c r="E648" t="s">
        <v>41</v>
      </c>
    </row>
    <row r="649" spans="1:5" x14ac:dyDescent="0.3">
      <c r="A649">
        <v>12994</v>
      </c>
      <c r="B649" t="s">
        <v>41</v>
      </c>
      <c r="D649">
        <v>12994</v>
      </c>
      <c r="E649" t="s">
        <v>41</v>
      </c>
    </row>
    <row r="650" spans="1:5" x14ac:dyDescent="0.3">
      <c r="A650">
        <v>12995</v>
      </c>
      <c r="B650" t="s">
        <v>41</v>
      </c>
      <c r="D650">
        <v>12995</v>
      </c>
      <c r="E650" t="s">
        <v>41</v>
      </c>
    </row>
    <row r="651" spans="1:5" x14ac:dyDescent="0.3">
      <c r="A651">
        <v>12996</v>
      </c>
      <c r="B651" t="s">
        <v>41</v>
      </c>
      <c r="D651">
        <v>12996</v>
      </c>
      <c r="E651" t="s">
        <v>41</v>
      </c>
    </row>
    <row r="652" spans="1:5" x14ac:dyDescent="0.3">
      <c r="A652">
        <v>12997</v>
      </c>
      <c r="B652" t="s">
        <v>41</v>
      </c>
      <c r="D652">
        <v>12997</v>
      </c>
      <c r="E652" t="s">
        <v>41</v>
      </c>
    </row>
    <row r="653" spans="1:5" x14ac:dyDescent="0.3">
      <c r="A653">
        <v>12998</v>
      </c>
      <c r="B653" t="s">
        <v>41</v>
      </c>
      <c r="D653">
        <v>12998</v>
      </c>
      <c r="E653" t="s">
        <v>41</v>
      </c>
    </row>
    <row r="654" spans="1:5" x14ac:dyDescent="0.3">
      <c r="A654">
        <v>12999</v>
      </c>
      <c r="B654" t="s">
        <v>41</v>
      </c>
      <c r="D654">
        <v>12999</v>
      </c>
      <c r="E654" t="s">
        <v>41</v>
      </c>
    </row>
    <row r="655" spans="1:5" x14ac:dyDescent="0.3">
      <c r="A655">
        <v>13000</v>
      </c>
      <c r="B655" t="s">
        <v>41</v>
      </c>
      <c r="D655">
        <v>13000</v>
      </c>
      <c r="E655" t="s">
        <v>41</v>
      </c>
    </row>
    <row r="656" spans="1:5" x14ac:dyDescent="0.3">
      <c r="A656">
        <v>13001</v>
      </c>
      <c r="B656" t="s">
        <v>41</v>
      </c>
      <c r="D656">
        <v>13001</v>
      </c>
      <c r="E656" t="s">
        <v>41</v>
      </c>
    </row>
    <row r="657" spans="1:5" x14ac:dyDescent="0.3">
      <c r="A657">
        <v>13002</v>
      </c>
      <c r="B657" t="s">
        <v>41</v>
      </c>
      <c r="D657">
        <v>13002</v>
      </c>
      <c r="E657" t="s">
        <v>41</v>
      </c>
    </row>
    <row r="658" spans="1:5" x14ac:dyDescent="0.3">
      <c r="A658">
        <v>13003</v>
      </c>
      <c r="B658" t="s">
        <v>41</v>
      </c>
      <c r="D658">
        <v>13003</v>
      </c>
      <c r="E658" t="s">
        <v>41</v>
      </c>
    </row>
    <row r="659" spans="1:5" x14ac:dyDescent="0.3">
      <c r="A659">
        <v>13004</v>
      </c>
      <c r="B659" t="s">
        <v>41</v>
      </c>
      <c r="D659">
        <v>13004</v>
      </c>
      <c r="E659" t="s">
        <v>41</v>
      </c>
    </row>
    <row r="660" spans="1:5" x14ac:dyDescent="0.3">
      <c r="A660">
        <v>13005</v>
      </c>
      <c r="B660" t="s">
        <v>41</v>
      </c>
      <c r="D660">
        <v>13005</v>
      </c>
      <c r="E660" t="s">
        <v>41</v>
      </c>
    </row>
    <row r="661" spans="1:5" x14ac:dyDescent="0.3">
      <c r="A661">
        <v>13006</v>
      </c>
      <c r="B661" t="s">
        <v>41</v>
      </c>
      <c r="D661">
        <v>13006</v>
      </c>
      <c r="E661" t="s">
        <v>41</v>
      </c>
    </row>
    <row r="662" spans="1:5" x14ac:dyDescent="0.3">
      <c r="A662">
        <v>13007</v>
      </c>
      <c r="B662" t="s">
        <v>41</v>
      </c>
      <c r="D662">
        <v>13007</v>
      </c>
      <c r="E662" t="s">
        <v>41</v>
      </c>
    </row>
    <row r="663" spans="1:5" x14ac:dyDescent="0.3">
      <c r="A663">
        <v>13008</v>
      </c>
      <c r="B663" t="s">
        <v>41</v>
      </c>
      <c r="D663">
        <v>13008</v>
      </c>
      <c r="E663" t="s">
        <v>41</v>
      </c>
    </row>
    <row r="664" spans="1:5" x14ac:dyDescent="0.3">
      <c r="A664">
        <v>13009</v>
      </c>
      <c r="B664" t="s">
        <v>41</v>
      </c>
      <c r="D664">
        <v>13009</v>
      </c>
      <c r="E664" t="s">
        <v>41</v>
      </c>
    </row>
    <row r="665" spans="1:5" x14ac:dyDescent="0.3">
      <c r="A665">
        <v>13010</v>
      </c>
      <c r="B665" t="s">
        <v>41</v>
      </c>
      <c r="D665">
        <v>13010</v>
      </c>
      <c r="E665" t="s">
        <v>41</v>
      </c>
    </row>
    <row r="666" spans="1:5" x14ac:dyDescent="0.3">
      <c r="A666">
        <v>13011</v>
      </c>
      <c r="B666" t="s">
        <v>41</v>
      </c>
      <c r="D666">
        <v>13011</v>
      </c>
      <c r="E666" t="s">
        <v>41</v>
      </c>
    </row>
    <row r="667" spans="1:5" x14ac:dyDescent="0.3">
      <c r="A667">
        <v>13012</v>
      </c>
      <c r="B667" t="s">
        <v>41</v>
      </c>
      <c r="D667">
        <v>13012</v>
      </c>
      <c r="E667" t="s">
        <v>41</v>
      </c>
    </row>
    <row r="668" spans="1:5" x14ac:dyDescent="0.3">
      <c r="A668">
        <v>13013</v>
      </c>
      <c r="B668" t="s">
        <v>41</v>
      </c>
      <c r="D668">
        <v>13013</v>
      </c>
      <c r="E668" t="s">
        <v>41</v>
      </c>
    </row>
    <row r="669" spans="1:5" x14ac:dyDescent="0.3">
      <c r="A669">
        <v>13014</v>
      </c>
      <c r="B669" t="s">
        <v>41</v>
      </c>
      <c r="D669">
        <v>13014</v>
      </c>
      <c r="E669" t="s">
        <v>41</v>
      </c>
    </row>
    <row r="670" spans="1:5" x14ac:dyDescent="0.3">
      <c r="A670">
        <v>13015</v>
      </c>
      <c r="B670" t="s">
        <v>41</v>
      </c>
      <c r="D670">
        <v>13015</v>
      </c>
      <c r="E670" t="s">
        <v>41</v>
      </c>
    </row>
    <row r="671" spans="1:5" x14ac:dyDescent="0.3">
      <c r="A671">
        <v>13016</v>
      </c>
      <c r="B671" t="s">
        <v>41</v>
      </c>
      <c r="D671">
        <v>13016</v>
      </c>
      <c r="E671" t="s">
        <v>41</v>
      </c>
    </row>
    <row r="672" spans="1:5" x14ac:dyDescent="0.3">
      <c r="A672">
        <v>13017</v>
      </c>
      <c r="B672" t="s">
        <v>41</v>
      </c>
      <c r="D672">
        <v>13017</v>
      </c>
      <c r="E672" t="s">
        <v>41</v>
      </c>
    </row>
    <row r="673" spans="1:5" x14ac:dyDescent="0.3">
      <c r="A673">
        <v>13018</v>
      </c>
      <c r="B673" t="s">
        <v>41</v>
      </c>
      <c r="D673">
        <v>13018</v>
      </c>
      <c r="E673" t="s">
        <v>41</v>
      </c>
    </row>
    <row r="674" spans="1:5" x14ac:dyDescent="0.3">
      <c r="A674">
        <v>13019</v>
      </c>
      <c r="B674" t="s">
        <v>41</v>
      </c>
      <c r="D674">
        <v>13019</v>
      </c>
      <c r="E674" t="s">
        <v>41</v>
      </c>
    </row>
    <row r="675" spans="1:5" x14ac:dyDescent="0.3">
      <c r="A675">
        <v>13020</v>
      </c>
      <c r="B675" t="s">
        <v>41</v>
      </c>
      <c r="D675">
        <v>13020</v>
      </c>
      <c r="E675" t="s">
        <v>41</v>
      </c>
    </row>
    <row r="676" spans="1:5" x14ac:dyDescent="0.3">
      <c r="A676">
        <v>13021</v>
      </c>
      <c r="B676" t="s">
        <v>41</v>
      </c>
      <c r="D676">
        <v>13021</v>
      </c>
      <c r="E676" t="s">
        <v>41</v>
      </c>
    </row>
    <row r="677" spans="1:5" x14ac:dyDescent="0.3">
      <c r="A677">
        <v>13022</v>
      </c>
      <c r="B677" t="s">
        <v>53</v>
      </c>
      <c r="D677">
        <v>13022</v>
      </c>
      <c r="E677" t="s">
        <v>53</v>
      </c>
    </row>
    <row r="678" spans="1:5" x14ac:dyDescent="0.3">
      <c r="A678">
        <v>13023</v>
      </c>
      <c r="B678" t="s">
        <v>41</v>
      </c>
      <c r="D678">
        <v>13023</v>
      </c>
      <c r="E678" t="s">
        <v>41</v>
      </c>
    </row>
    <row r="679" spans="1:5" x14ac:dyDescent="0.3">
      <c r="A679">
        <v>13024</v>
      </c>
      <c r="B679" t="s">
        <v>41</v>
      </c>
      <c r="D679">
        <v>13024</v>
      </c>
      <c r="E679" t="s">
        <v>41</v>
      </c>
    </row>
    <row r="680" spans="1:5" x14ac:dyDescent="0.3">
      <c r="A680">
        <v>13025</v>
      </c>
      <c r="B680" t="s">
        <v>41</v>
      </c>
      <c r="D680">
        <v>13025</v>
      </c>
      <c r="E680" t="s">
        <v>41</v>
      </c>
    </row>
    <row r="681" spans="1:5" x14ac:dyDescent="0.3">
      <c r="A681">
        <v>13026</v>
      </c>
      <c r="B681" t="s">
        <v>41</v>
      </c>
      <c r="D681">
        <v>13026</v>
      </c>
      <c r="E681" t="s">
        <v>41</v>
      </c>
    </row>
    <row r="682" spans="1:5" x14ac:dyDescent="0.3">
      <c r="A682">
        <v>13027</v>
      </c>
      <c r="B682" t="s">
        <v>41</v>
      </c>
      <c r="D682">
        <v>13027</v>
      </c>
      <c r="E682" t="s">
        <v>41</v>
      </c>
    </row>
    <row r="683" spans="1:5" x14ac:dyDescent="0.3">
      <c r="A683">
        <v>13028</v>
      </c>
      <c r="B683" t="s">
        <v>41</v>
      </c>
      <c r="D683">
        <v>13028</v>
      </c>
      <c r="E683" t="s">
        <v>41</v>
      </c>
    </row>
    <row r="684" spans="1:5" x14ac:dyDescent="0.3">
      <c r="A684">
        <v>13029</v>
      </c>
      <c r="B684" t="s">
        <v>41</v>
      </c>
      <c r="D684">
        <v>13029</v>
      </c>
      <c r="E684" t="s">
        <v>41</v>
      </c>
    </row>
    <row r="685" spans="1:5" x14ac:dyDescent="0.3">
      <c r="A685">
        <v>13030</v>
      </c>
      <c r="B685" t="s">
        <v>41</v>
      </c>
      <c r="D685">
        <v>13030</v>
      </c>
      <c r="E685" t="s">
        <v>41</v>
      </c>
    </row>
    <row r="686" spans="1:5" x14ac:dyDescent="0.3">
      <c r="A686">
        <v>13031</v>
      </c>
      <c r="B686" t="s">
        <v>41</v>
      </c>
      <c r="D686">
        <v>13031</v>
      </c>
      <c r="E686" t="s">
        <v>41</v>
      </c>
    </row>
    <row r="687" spans="1:5" x14ac:dyDescent="0.3">
      <c r="A687">
        <v>13032</v>
      </c>
      <c r="B687" t="s">
        <v>41</v>
      </c>
      <c r="D687">
        <v>13032</v>
      </c>
      <c r="E687" t="s">
        <v>41</v>
      </c>
    </row>
    <row r="688" spans="1:5" x14ac:dyDescent="0.3">
      <c r="A688">
        <v>13033</v>
      </c>
      <c r="B688" t="s">
        <v>41</v>
      </c>
      <c r="D688">
        <v>13033</v>
      </c>
      <c r="E688" t="s">
        <v>41</v>
      </c>
    </row>
    <row r="689" spans="1:5" x14ac:dyDescent="0.3">
      <c r="A689">
        <v>13034</v>
      </c>
      <c r="B689" t="s">
        <v>41</v>
      </c>
      <c r="D689">
        <v>13034</v>
      </c>
      <c r="E689" t="s">
        <v>41</v>
      </c>
    </row>
    <row r="690" spans="1:5" x14ac:dyDescent="0.3">
      <c r="A690">
        <v>13035</v>
      </c>
      <c r="B690" t="s">
        <v>41</v>
      </c>
      <c r="D690">
        <v>13035</v>
      </c>
      <c r="E690" t="s">
        <v>41</v>
      </c>
    </row>
    <row r="691" spans="1:5" x14ac:dyDescent="0.3">
      <c r="A691">
        <v>13036</v>
      </c>
      <c r="B691" t="s">
        <v>41</v>
      </c>
      <c r="D691">
        <v>13036</v>
      </c>
      <c r="E691" t="s">
        <v>41</v>
      </c>
    </row>
    <row r="692" spans="1:5" x14ac:dyDescent="0.3">
      <c r="A692">
        <v>13037</v>
      </c>
      <c r="B692" t="s">
        <v>41</v>
      </c>
      <c r="D692">
        <v>13037</v>
      </c>
      <c r="E692" t="s">
        <v>41</v>
      </c>
    </row>
    <row r="693" spans="1:5" x14ac:dyDescent="0.3">
      <c r="A693">
        <v>13038</v>
      </c>
      <c r="B693" t="s">
        <v>41</v>
      </c>
      <c r="D693">
        <v>13038</v>
      </c>
      <c r="E693" t="s">
        <v>41</v>
      </c>
    </row>
    <row r="694" spans="1:5" x14ac:dyDescent="0.3">
      <c r="A694">
        <v>13039</v>
      </c>
      <c r="B694" t="s">
        <v>41</v>
      </c>
      <c r="D694">
        <v>13039</v>
      </c>
      <c r="E694" t="s">
        <v>41</v>
      </c>
    </row>
    <row r="695" spans="1:5" x14ac:dyDescent="0.3">
      <c r="A695">
        <v>13040</v>
      </c>
      <c r="B695" t="s">
        <v>41</v>
      </c>
      <c r="D695">
        <v>13040</v>
      </c>
      <c r="E695" t="s">
        <v>41</v>
      </c>
    </row>
    <row r="696" spans="1:5" x14ac:dyDescent="0.3">
      <c r="A696">
        <v>13041</v>
      </c>
      <c r="B696" t="s">
        <v>41</v>
      </c>
      <c r="D696">
        <v>13041</v>
      </c>
      <c r="E696" t="s">
        <v>41</v>
      </c>
    </row>
    <row r="697" spans="1:5" x14ac:dyDescent="0.3">
      <c r="A697">
        <v>13042</v>
      </c>
      <c r="B697" t="s">
        <v>41</v>
      </c>
      <c r="D697">
        <v>13042</v>
      </c>
      <c r="E697" t="s">
        <v>41</v>
      </c>
    </row>
    <row r="698" spans="1:5" x14ac:dyDescent="0.3">
      <c r="A698">
        <v>13043</v>
      </c>
      <c r="B698" t="s">
        <v>41</v>
      </c>
      <c r="D698">
        <v>13043</v>
      </c>
      <c r="E698" t="s">
        <v>41</v>
      </c>
    </row>
    <row r="699" spans="1:5" x14ac:dyDescent="0.3">
      <c r="A699">
        <v>13044</v>
      </c>
      <c r="B699" t="s">
        <v>41</v>
      </c>
      <c r="D699">
        <v>13044</v>
      </c>
      <c r="E699" t="s">
        <v>41</v>
      </c>
    </row>
    <row r="700" spans="1:5" x14ac:dyDescent="0.3">
      <c r="A700">
        <v>13045</v>
      </c>
      <c r="B700" t="s">
        <v>41</v>
      </c>
      <c r="D700">
        <v>13045</v>
      </c>
      <c r="E700" t="s">
        <v>41</v>
      </c>
    </row>
    <row r="701" spans="1:5" x14ac:dyDescent="0.3">
      <c r="A701">
        <v>13046</v>
      </c>
      <c r="B701" t="s">
        <v>41</v>
      </c>
      <c r="D701">
        <v>13046</v>
      </c>
      <c r="E701" t="s">
        <v>41</v>
      </c>
    </row>
    <row r="702" spans="1:5" x14ac:dyDescent="0.3">
      <c r="A702">
        <v>13047</v>
      </c>
      <c r="B702" t="s">
        <v>41</v>
      </c>
      <c r="D702">
        <v>13047</v>
      </c>
      <c r="E702" t="s">
        <v>41</v>
      </c>
    </row>
    <row r="703" spans="1:5" x14ac:dyDescent="0.3">
      <c r="A703">
        <v>13048</v>
      </c>
      <c r="B703" t="s">
        <v>41</v>
      </c>
      <c r="D703">
        <v>13048</v>
      </c>
      <c r="E703" t="s">
        <v>41</v>
      </c>
    </row>
    <row r="704" spans="1:5" x14ac:dyDescent="0.3">
      <c r="A704">
        <v>13049</v>
      </c>
      <c r="B704" t="s">
        <v>41</v>
      </c>
      <c r="D704">
        <v>13049</v>
      </c>
      <c r="E704" t="s">
        <v>41</v>
      </c>
    </row>
    <row r="705" spans="1:5" x14ac:dyDescent="0.3">
      <c r="A705">
        <v>13050</v>
      </c>
      <c r="B705" t="s">
        <v>41</v>
      </c>
      <c r="D705">
        <v>13050</v>
      </c>
      <c r="E705" t="s">
        <v>41</v>
      </c>
    </row>
    <row r="706" spans="1:5" x14ac:dyDescent="0.3">
      <c r="A706">
        <v>13051</v>
      </c>
      <c r="B706" t="s">
        <v>41</v>
      </c>
      <c r="D706">
        <v>13051</v>
      </c>
      <c r="E706" t="s">
        <v>41</v>
      </c>
    </row>
    <row r="707" spans="1:5" x14ac:dyDescent="0.3">
      <c r="A707">
        <v>13052</v>
      </c>
      <c r="B707" t="s">
        <v>41</v>
      </c>
      <c r="D707">
        <v>13052</v>
      </c>
      <c r="E707" t="s">
        <v>41</v>
      </c>
    </row>
    <row r="708" spans="1:5" x14ac:dyDescent="0.3">
      <c r="A708">
        <v>13053</v>
      </c>
      <c r="B708" t="s">
        <v>41</v>
      </c>
      <c r="D708">
        <v>13053</v>
      </c>
      <c r="E708" t="s">
        <v>41</v>
      </c>
    </row>
    <row r="709" spans="1:5" x14ac:dyDescent="0.3">
      <c r="A709">
        <v>13055</v>
      </c>
      <c r="B709" t="s">
        <v>41</v>
      </c>
      <c r="D709">
        <v>13055</v>
      </c>
      <c r="E709" t="s">
        <v>41</v>
      </c>
    </row>
    <row r="710" spans="1:5" x14ac:dyDescent="0.3">
      <c r="A710">
        <v>13056</v>
      </c>
      <c r="B710" t="s">
        <v>41</v>
      </c>
      <c r="D710">
        <v>13056</v>
      </c>
      <c r="E710" t="s">
        <v>41</v>
      </c>
    </row>
    <row r="711" spans="1:5" x14ac:dyDescent="0.3">
      <c r="A711">
        <v>13057</v>
      </c>
      <c r="B711" t="s">
        <v>41</v>
      </c>
      <c r="D711">
        <v>13057</v>
      </c>
      <c r="E711" t="s">
        <v>41</v>
      </c>
    </row>
    <row r="712" spans="1:5" x14ac:dyDescent="0.3">
      <c r="A712">
        <v>13058</v>
      </c>
      <c r="B712" t="s">
        <v>41</v>
      </c>
      <c r="D712">
        <v>13058</v>
      </c>
      <c r="E712" t="s">
        <v>41</v>
      </c>
    </row>
    <row r="713" spans="1:5" x14ac:dyDescent="0.3">
      <c r="A713">
        <v>13059</v>
      </c>
      <c r="B713" t="s">
        <v>41</v>
      </c>
      <c r="D713">
        <v>13059</v>
      </c>
      <c r="E713" t="s">
        <v>41</v>
      </c>
    </row>
    <row r="714" spans="1:5" x14ac:dyDescent="0.3">
      <c r="A714">
        <v>13060</v>
      </c>
      <c r="B714" t="s">
        <v>41</v>
      </c>
      <c r="D714">
        <v>13060</v>
      </c>
      <c r="E714" t="s">
        <v>41</v>
      </c>
    </row>
    <row r="715" spans="1:5" x14ac:dyDescent="0.3">
      <c r="A715">
        <v>13061</v>
      </c>
      <c r="B715" t="s">
        <v>41</v>
      </c>
      <c r="D715">
        <v>13061</v>
      </c>
      <c r="E715" t="s">
        <v>41</v>
      </c>
    </row>
    <row r="716" spans="1:5" x14ac:dyDescent="0.3">
      <c r="A716">
        <v>13062</v>
      </c>
      <c r="B716" t="s">
        <v>41</v>
      </c>
      <c r="D716">
        <v>13062</v>
      </c>
      <c r="E716" t="s">
        <v>41</v>
      </c>
    </row>
    <row r="717" spans="1:5" x14ac:dyDescent="0.3">
      <c r="A717">
        <v>13063</v>
      </c>
      <c r="B717" t="s">
        <v>41</v>
      </c>
      <c r="D717">
        <v>13063</v>
      </c>
      <c r="E717" t="s">
        <v>41</v>
      </c>
    </row>
    <row r="718" spans="1:5" x14ac:dyDescent="0.3">
      <c r="A718">
        <v>13064</v>
      </c>
      <c r="B718" t="s">
        <v>41</v>
      </c>
      <c r="D718">
        <v>13064</v>
      </c>
      <c r="E718" t="s">
        <v>41</v>
      </c>
    </row>
    <row r="719" spans="1:5" x14ac:dyDescent="0.3">
      <c r="A719">
        <v>13065</v>
      </c>
      <c r="B719" t="s">
        <v>41</v>
      </c>
      <c r="D719">
        <v>13065</v>
      </c>
      <c r="E719" t="s">
        <v>41</v>
      </c>
    </row>
    <row r="720" spans="1:5" x14ac:dyDescent="0.3">
      <c r="A720">
        <v>13066</v>
      </c>
      <c r="B720" t="s">
        <v>41</v>
      </c>
      <c r="D720">
        <v>13066</v>
      </c>
      <c r="E720" t="s">
        <v>41</v>
      </c>
    </row>
    <row r="721" spans="1:5" x14ac:dyDescent="0.3">
      <c r="A721">
        <v>13067</v>
      </c>
      <c r="B721" t="s">
        <v>41</v>
      </c>
      <c r="D721">
        <v>13067</v>
      </c>
      <c r="E721" t="s">
        <v>41</v>
      </c>
    </row>
    <row r="722" spans="1:5" x14ac:dyDescent="0.3">
      <c r="A722">
        <v>13068</v>
      </c>
      <c r="B722" t="s">
        <v>41</v>
      </c>
      <c r="D722">
        <v>13068</v>
      </c>
      <c r="E722" t="s">
        <v>41</v>
      </c>
    </row>
    <row r="723" spans="1:5" x14ac:dyDescent="0.3">
      <c r="A723">
        <v>13069</v>
      </c>
      <c r="B723" t="s">
        <v>41</v>
      </c>
      <c r="D723">
        <v>13069</v>
      </c>
      <c r="E723" t="s">
        <v>41</v>
      </c>
    </row>
    <row r="724" spans="1:5" x14ac:dyDescent="0.3">
      <c r="A724">
        <v>13070</v>
      </c>
      <c r="B724" t="s">
        <v>41</v>
      </c>
      <c r="D724">
        <v>13070</v>
      </c>
      <c r="E724" t="s">
        <v>41</v>
      </c>
    </row>
    <row r="725" spans="1:5" x14ac:dyDescent="0.3">
      <c r="A725">
        <v>13071</v>
      </c>
      <c r="B725" t="s">
        <v>41</v>
      </c>
      <c r="D725">
        <v>13071</v>
      </c>
      <c r="E725" t="s">
        <v>41</v>
      </c>
    </row>
    <row r="726" spans="1:5" x14ac:dyDescent="0.3">
      <c r="A726">
        <v>13072</v>
      </c>
      <c r="B726" t="s">
        <v>41</v>
      </c>
      <c r="D726">
        <v>13072</v>
      </c>
      <c r="E726" t="s">
        <v>41</v>
      </c>
    </row>
    <row r="727" spans="1:5" x14ac:dyDescent="0.3">
      <c r="A727">
        <v>13073</v>
      </c>
      <c r="B727" t="s">
        <v>41</v>
      </c>
      <c r="D727">
        <v>13073</v>
      </c>
      <c r="E727" t="s">
        <v>41</v>
      </c>
    </row>
    <row r="728" spans="1:5" x14ac:dyDescent="0.3">
      <c r="A728">
        <v>13074</v>
      </c>
      <c r="B728" t="s">
        <v>41</v>
      </c>
      <c r="D728">
        <v>13074</v>
      </c>
      <c r="E728" t="s">
        <v>41</v>
      </c>
    </row>
    <row r="729" spans="1:5" x14ac:dyDescent="0.3">
      <c r="A729">
        <v>13075</v>
      </c>
      <c r="B729" t="s">
        <v>41</v>
      </c>
      <c r="D729">
        <v>13075</v>
      </c>
      <c r="E729" t="s">
        <v>41</v>
      </c>
    </row>
    <row r="730" spans="1:5" x14ac:dyDescent="0.3">
      <c r="A730">
        <v>13076</v>
      </c>
      <c r="B730" t="s">
        <v>41</v>
      </c>
      <c r="D730">
        <v>13076</v>
      </c>
      <c r="E730" t="s">
        <v>41</v>
      </c>
    </row>
    <row r="731" spans="1:5" x14ac:dyDescent="0.3">
      <c r="A731">
        <v>13077</v>
      </c>
      <c r="B731" t="s">
        <v>41</v>
      </c>
      <c r="D731">
        <v>13077</v>
      </c>
      <c r="E731" t="s">
        <v>41</v>
      </c>
    </row>
    <row r="732" spans="1:5" x14ac:dyDescent="0.3">
      <c r="A732">
        <v>13078</v>
      </c>
      <c r="B732" t="s">
        <v>41</v>
      </c>
      <c r="D732">
        <v>13078</v>
      </c>
      <c r="E732" t="s">
        <v>41</v>
      </c>
    </row>
    <row r="733" spans="1:5" x14ac:dyDescent="0.3">
      <c r="A733">
        <v>13079</v>
      </c>
      <c r="B733" t="s">
        <v>41</v>
      </c>
      <c r="D733">
        <v>13079</v>
      </c>
      <c r="E733" t="s">
        <v>41</v>
      </c>
    </row>
    <row r="734" spans="1:5" x14ac:dyDescent="0.3">
      <c r="A734">
        <v>13080</v>
      </c>
      <c r="B734" t="s">
        <v>41</v>
      </c>
      <c r="D734">
        <v>13080</v>
      </c>
      <c r="E734" t="s">
        <v>41</v>
      </c>
    </row>
    <row r="735" spans="1:5" x14ac:dyDescent="0.3">
      <c r="A735">
        <v>13081</v>
      </c>
      <c r="B735" t="s">
        <v>41</v>
      </c>
      <c r="D735">
        <v>13081</v>
      </c>
      <c r="E735" t="s">
        <v>41</v>
      </c>
    </row>
    <row r="736" spans="1:5" x14ac:dyDescent="0.3">
      <c r="A736">
        <v>13082</v>
      </c>
      <c r="B736" t="s">
        <v>41</v>
      </c>
      <c r="D736">
        <v>13082</v>
      </c>
      <c r="E736" t="s">
        <v>41</v>
      </c>
    </row>
    <row r="737" spans="1:5" x14ac:dyDescent="0.3">
      <c r="A737">
        <v>13083</v>
      </c>
      <c r="B737" t="s">
        <v>41</v>
      </c>
      <c r="D737">
        <v>13083</v>
      </c>
      <c r="E737" t="s">
        <v>41</v>
      </c>
    </row>
    <row r="738" spans="1:5" x14ac:dyDescent="0.3">
      <c r="A738">
        <v>13084</v>
      </c>
      <c r="B738" t="s">
        <v>41</v>
      </c>
      <c r="D738">
        <v>13084</v>
      </c>
      <c r="E738" t="s">
        <v>41</v>
      </c>
    </row>
    <row r="739" spans="1:5" x14ac:dyDescent="0.3">
      <c r="A739">
        <v>13085</v>
      </c>
      <c r="B739" t="s">
        <v>41</v>
      </c>
      <c r="D739">
        <v>13085</v>
      </c>
      <c r="E739" t="s">
        <v>41</v>
      </c>
    </row>
    <row r="740" spans="1:5" x14ac:dyDescent="0.3">
      <c r="A740">
        <v>13086</v>
      </c>
      <c r="B740" t="s">
        <v>41</v>
      </c>
      <c r="D740">
        <v>13086</v>
      </c>
      <c r="E740" t="s">
        <v>41</v>
      </c>
    </row>
    <row r="741" spans="1:5" x14ac:dyDescent="0.3">
      <c r="A741">
        <v>13087</v>
      </c>
      <c r="B741" t="s">
        <v>41</v>
      </c>
      <c r="D741">
        <v>13087</v>
      </c>
      <c r="E741" t="s">
        <v>41</v>
      </c>
    </row>
    <row r="742" spans="1:5" x14ac:dyDescent="0.3">
      <c r="A742">
        <v>13088</v>
      </c>
      <c r="B742" t="s">
        <v>41</v>
      </c>
      <c r="D742">
        <v>13088</v>
      </c>
      <c r="E742" t="s">
        <v>41</v>
      </c>
    </row>
    <row r="743" spans="1:5" x14ac:dyDescent="0.3">
      <c r="A743">
        <v>13089</v>
      </c>
      <c r="B743" t="s">
        <v>41</v>
      </c>
      <c r="D743">
        <v>13089</v>
      </c>
      <c r="E743" t="s">
        <v>41</v>
      </c>
    </row>
    <row r="744" spans="1:5" x14ac:dyDescent="0.3">
      <c r="A744">
        <v>13090</v>
      </c>
      <c r="B744" t="s">
        <v>41</v>
      </c>
      <c r="D744">
        <v>13090</v>
      </c>
      <c r="E744" t="s">
        <v>41</v>
      </c>
    </row>
    <row r="745" spans="1:5" x14ac:dyDescent="0.3">
      <c r="A745">
        <v>13091</v>
      </c>
      <c r="B745" t="s">
        <v>41</v>
      </c>
      <c r="D745">
        <v>13091</v>
      </c>
      <c r="E745" t="s">
        <v>41</v>
      </c>
    </row>
    <row r="746" spans="1:5" x14ac:dyDescent="0.3">
      <c r="A746">
        <v>13092</v>
      </c>
      <c r="B746" t="s">
        <v>41</v>
      </c>
      <c r="D746">
        <v>13092</v>
      </c>
      <c r="E746" t="s">
        <v>41</v>
      </c>
    </row>
    <row r="747" spans="1:5" x14ac:dyDescent="0.3">
      <c r="A747">
        <v>13093</v>
      </c>
      <c r="B747" t="s">
        <v>41</v>
      </c>
      <c r="D747">
        <v>13093</v>
      </c>
      <c r="E747" t="s">
        <v>41</v>
      </c>
    </row>
    <row r="748" spans="1:5" x14ac:dyDescent="0.3">
      <c r="A748">
        <v>13094</v>
      </c>
      <c r="B748" t="s">
        <v>41</v>
      </c>
      <c r="D748">
        <v>13094</v>
      </c>
      <c r="E748" t="s">
        <v>41</v>
      </c>
    </row>
    <row r="749" spans="1:5" x14ac:dyDescent="0.3">
      <c r="A749">
        <v>13095</v>
      </c>
      <c r="B749" t="s">
        <v>41</v>
      </c>
      <c r="D749">
        <v>13095</v>
      </c>
      <c r="E749" t="s">
        <v>41</v>
      </c>
    </row>
    <row r="750" spans="1:5" x14ac:dyDescent="0.3">
      <c r="A750">
        <v>13096</v>
      </c>
      <c r="B750" t="s">
        <v>41</v>
      </c>
      <c r="D750">
        <v>13096</v>
      </c>
      <c r="E750" t="s">
        <v>41</v>
      </c>
    </row>
    <row r="751" spans="1:5" x14ac:dyDescent="0.3">
      <c r="A751">
        <v>13097</v>
      </c>
      <c r="B751" t="s">
        <v>41</v>
      </c>
      <c r="D751">
        <v>13097</v>
      </c>
      <c r="E751" t="s">
        <v>41</v>
      </c>
    </row>
    <row r="752" spans="1:5" x14ac:dyDescent="0.3">
      <c r="A752">
        <v>13098</v>
      </c>
      <c r="B752" t="s">
        <v>41</v>
      </c>
      <c r="D752">
        <v>13098</v>
      </c>
      <c r="E752" t="s">
        <v>41</v>
      </c>
    </row>
    <row r="753" spans="1:5" x14ac:dyDescent="0.3">
      <c r="A753">
        <v>13099</v>
      </c>
      <c r="B753" t="s">
        <v>41</v>
      </c>
      <c r="D753">
        <v>13099</v>
      </c>
      <c r="E753" t="s">
        <v>41</v>
      </c>
    </row>
    <row r="754" spans="1:5" x14ac:dyDescent="0.3">
      <c r="A754">
        <v>13101</v>
      </c>
      <c r="B754" t="s">
        <v>41</v>
      </c>
      <c r="D754">
        <v>13101</v>
      </c>
      <c r="E754" t="s">
        <v>41</v>
      </c>
    </row>
    <row r="755" spans="1:5" x14ac:dyDescent="0.3">
      <c r="A755">
        <v>13102</v>
      </c>
      <c r="B755" t="s">
        <v>41</v>
      </c>
      <c r="D755">
        <v>13102</v>
      </c>
      <c r="E755" t="s">
        <v>41</v>
      </c>
    </row>
    <row r="756" spans="1:5" x14ac:dyDescent="0.3">
      <c r="A756">
        <v>13103</v>
      </c>
      <c r="B756" t="s">
        <v>41</v>
      </c>
      <c r="D756">
        <v>13103</v>
      </c>
      <c r="E756" t="s">
        <v>41</v>
      </c>
    </row>
    <row r="757" spans="1:5" x14ac:dyDescent="0.3">
      <c r="A757">
        <v>13104</v>
      </c>
      <c r="B757" t="s">
        <v>41</v>
      </c>
      <c r="D757">
        <v>13104</v>
      </c>
      <c r="E757" t="s">
        <v>41</v>
      </c>
    </row>
    <row r="758" spans="1:5" x14ac:dyDescent="0.3">
      <c r="A758">
        <v>13105</v>
      </c>
      <c r="B758" t="s">
        <v>41</v>
      </c>
      <c r="D758">
        <v>13105</v>
      </c>
      <c r="E758" t="s">
        <v>41</v>
      </c>
    </row>
    <row r="759" spans="1:5" x14ac:dyDescent="0.3">
      <c r="A759">
        <v>13106</v>
      </c>
      <c r="B759" t="s">
        <v>41</v>
      </c>
      <c r="D759">
        <v>13106</v>
      </c>
      <c r="E759" t="s">
        <v>41</v>
      </c>
    </row>
    <row r="760" spans="1:5" x14ac:dyDescent="0.3">
      <c r="A760">
        <v>13107</v>
      </c>
      <c r="B760" t="s">
        <v>41</v>
      </c>
      <c r="D760">
        <v>13107</v>
      </c>
      <c r="E760" t="s">
        <v>41</v>
      </c>
    </row>
    <row r="761" spans="1:5" x14ac:dyDescent="0.3">
      <c r="A761">
        <v>13108</v>
      </c>
      <c r="B761" t="s">
        <v>41</v>
      </c>
      <c r="D761">
        <v>13108</v>
      </c>
      <c r="E761" t="s">
        <v>41</v>
      </c>
    </row>
    <row r="762" spans="1:5" x14ac:dyDescent="0.3">
      <c r="A762">
        <v>13109</v>
      </c>
      <c r="B762" t="s">
        <v>41</v>
      </c>
      <c r="D762">
        <v>13109</v>
      </c>
      <c r="E762" t="s">
        <v>41</v>
      </c>
    </row>
    <row r="763" spans="1:5" x14ac:dyDescent="0.3">
      <c r="A763">
        <v>13110</v>
      </c>
      <c r="B763" t="s">
        <v>41</v>
      </c>
      <c r="D763">
        <v>13110</v>
      </c>
      <c r="E763" t="s">
        <v>41</v>
      </c>
    </row>
    <row r="764" spans="1:5" x14ac:dyDescent="0.3">
      <c r="A764">
        <v>13111</v>
      </c>
      <c r="B764" t="s">
        <v>41</v>
      </c>
      <c r="D764">
        <v>13111</v>
      </c>
      <c r="E764" t="s">
        <v>41</v>
      </c>
    </row>
    <row r="765" spans="1:5" x14ac:dyDescent="0.3">
      <c r="A765">
        <v>13112</v>
      </c>
      <c r="B765" t="s">
        <v>41</v>
      </c>
      <c r="D765">
        <v>13112</v>
      </c>
      <c r="E765" t="s">
        <v>41</v>
      </c>
    </row>
    <row r="766" spans="1:5" x14ac:dyDescent="0.3">
      <c r="A766">
        <v>13113</v>
      </c>
      <c r="B766" t="s">
        <v>41</v>
      </c>
      <c r="D766">
        <v>13113</v>
      </c>
      <c r="E766" t="s">
        <v>41</v>
      </c>
    </row>
    <row r="767" spans="1:5" x14ac:dyDescent="0.3">
      <c r="A767">
        <v>13114</v>
      </c>
      <c r="B767" t="s">
        <v>41</v>
      </c>
      <c r="D767">
        <v>13114</v>
      </c>
      <c r="E767" t="s">
        <v>41</v>
      </c>
    </row>
    <row r="768" spans="1:5" x14ac:dyDescent="0.3">
      <c r="A768">
        <v>13115</v>
      </c>
      <c r="B768" t="s">
        <v>41</v>
      </c>
      <c r="D768">
        <v>13115</v>
      </c>
      <c r="E768" t="s">
        <v>41</v>
      </c>
    </row>
    <row r="769" spans="1:5" x14ac:dyDescent="0.3">
      <c r="A769">
        <v>13116</v>
      </c>
      <c r="B769" t="s">
        <v>41</v>
      </c>
      <c r="D769">
        <v>13116</v>
      </c>
      <c r="E769" t="s">
        <v>41</v>
      </c>
    </row>
    <row r="770" spans="1:5" x14ac:dyDescent="0.3">
      <c r="A770">
        <v>13117</v>
      </c>
      <c r="B770" t="s">
        <v>41</v>
      </c>
      <c r="D770">
        <v>13117</v>
      </c>
      <c r="E770" t="s">
        <v>41</v>
      </c>
    </row>
    <row r="771" spans="1:5" x14ac:dyDescent="0.3">
      <c r="A771">
        <v>13118</v>
      </c>
      <c r="B771" t="s">
        <v>41</v>
      </c>
      <c r="D771">
        <v>13118</v>
      </c>
      <c r="E771" t="s">
        <v>41</v>
      </c>
    </row>
    <row r="772" spans="1:5" x14ac:dyDescent="0.3">
      <c r="A772">
        <v>13119</v>
      </c>
      <c r="B772" t="s">
        <v>41</v>
      </c>
      <c r="D772">
        <v>13119</v>
      </c>
      <c r="E772" t="s">
        <v>41</v>
      </c>
    </row>
    <row r="773" spans="1:5" x14ac:dyDescent="0.3">
      <c r="A773">
        <v>13120</v>
      </c>
      <c r="B773" t="s">
        <v>41</v>
      </c>
      <c r="D773">
        <v>13120</v>
      </c>
      <c r="E773" t="s">
        <v>41</v>
      </c>
    </row>
    <row r="774" spans="1:5" x14ac:dyDescent="0.3">
      <c r="A774">
        <v>13121</v>
      </c>
      <c r="B774" t="s">
        <v>41</v>
      </c>
      <c r="D774">
        <v>13121</v>
      </c>
      <c r="E774" t="s">
        <v>41</v>
      </c>
    </row>
    <row r="775" spans="1:5" x14ac:dyDescent="0.3">
      <c r="A775">
        <v>13122</v>
      </c>
      <c r="B775" t="s">
        <v>41</v>
      </c>
      <c r="D775">
        <v>13122</v>
      </c>
      <c r="E775" t="s">
        <v>41</v>
      </c>
    </row>
    <row r="776" spans="1:5" x14ac:dyDescent="0.3">
      <c r="A776">
        <v>13123</v>
      </c>
      <c r="B776" t="s">
        <v>41</v>
      </c>
      <c r="D776">
        <v>13123</v>
      </c>
      <c r="E776" t="s">
        <v>41</v>
      </c>
    </row>
    <row r="777" spans="1:5" x14ac:dyDescent="0.3">
      <c r="A777">
        <v>13124</v>
      </c>
      <c r="B777" t="s">
        <v>41</v>
      </c>
      <c r="D777">
        <v>13124</v>
      </c>
      <c r="E777" t="s">
        <v>41</v>
      </c>
    </row>
    <row r="778" spans="1:5" x14ac:dyDescent="0.3">
      <c r="A778">
        <v>13125</v>
      </c>
      <c r="B778" t="s">
        <v>41</v>
      </c>
      <c r="D778">
        <v>13125</v>
      </c>
      <c r="E778" t="s">
        <v>41</v>
      </c>
    </row>
    <row r="779" spans="1:5" x14ac:dyDescent="0.3">
      <c r="A779">
        <v>13126</v>
      </c>
      <c r="B779" t="s">
        <v>41</v>
      </c>
      <c r="D779">
        <v>13126</v>
      </c>
      <c r="E779" t="s">
        <v>41</v>
      </c>
    </row>
    <row r="780" spans="1:5" x14ac:dyDescent="0.3">
      <c r="A780">
        <v>13127</v>
      </c>
      <c r="B780" t="s">
        <v>41</v>
      </c>
      <c r="D780">
        <v>13127</v>
      </c>
      <c r="E780" t="s">
        <v>41</v>
      </c>
    </row>
    <row r="781" spans="1:5" x14ac:dyDescent="0.3">
      <c r="A781">
        <v>13128</v>
      </c>
      <c r="B781" t="s">
        <v>41</v>
      </c>
      <c r="D781">
        <v>13128</v>
      </c>
      <c r="E781" t="s">
        <v>41</v>
      </c>
    </row>
    <row r="782" spans="1:5" x14ac:dyDescent="0.3">
      <c r="A782">
        <v>13129</v>
      </c>
      <c r="B782" t="s">
        <v>41</v>
      </c>
      <c r="D782">
        <v>13129</v>
      </c>
      <c r="E782" t="s">
        <v>41</v>
      </c>
    </row>
    <row r="783" spans="1:5" x14ac:dyDescent="0.3">
      <c r="A783">
        <v>13130</v>
      </c>
      <c r="B783" t="s">
        <v>41</v>
      </c>
      <c r="D783">
        <v>13130</v>
      </c>
      <c r="E783" t="s">
        <v>41</v>
      </c>
    </row>
    <row r="784" spans="1:5" x14ac:dyDescent="0.3">
      <c r="A784">
        <v>13131</v>
      </c>
      <c r="B784" t="s">
        <v>41</v>
      </c>
      <c r="D784">
        <v>13131</v>
      </c>
      <c r="E784" t="s">
        <v>41</v>
      </c>
    </row>
    <row r="785" spans="1:5" x14ac:dyDescent="0.3">
      <c r="A785">
        <v>13132</v>
      </c>
      <c r="B785" t="s">
        <v>41</v>
      </c>
      <c r="D785">
        <v>13132</v>
      </c>
      <c r="E785" t="s">
        <v>41</v>
      </c>
    </row>
    <row r="786" spans="1:5" x14ac:dyDescent="0.3">
      <c r="A786">
        <v>13133</v>
      </c>
      <c r="B786" t="s">
        <v>41</v>
      </c>
      <c r="D786">
        <v>13133</v>
      </c>
      <c r="E786" t="s">
        <v>41</v>
      </c>
    </row>
    <row r="787" spans="1:5" x14ac:dyDescent="0.3">
      <c r="A787">
        <v>13134</v>
      </c>
      <c r="B787" t="s">
        <v>41</v>
      </c>
      <c r="D787">
        <v>13134</v>
      </c>
      <c r="E787" t="s">
        <v>41</v>
      </c>
    </row>
    <row r="788" spans="1:5" x14ac:dyDescent="0.3">
      <c r="A788">
        <v>13135</v>
      </c>
      <c r="B788" t="s">
        <v>41</v>
      </c>
      <c r="D788">
        <v>13135</v>
      </c>
      <c r="E788" t="s">
        <v>41</v>
      </c>
    </row>
    <row r="789" spans="1:5" x14ac:dyDescent="0.3">
      <c r="A789">
        <v>13136</v>
      </c>
      <c r="B789" t="s">
        <v>41</v>
      </c>
      <c r="D789">
        <v>13136</v>
      </c>
      <c r="E789" t="s">
        <v>41</v>
      </c>
    </row>
    <row r="790" spans="1:5" x14ac:dyDescent="0.3">
      <c r="A790">
        <v>13137</v>
      </c>
      <c r="B790" t="s">
        <v>41</v>
      </c>
      <c r="D790">
        <v>13137</v>
      </c>
      <c r="E790" t="s">
        <v>41</v>
      </c>
    </row>
    <row r="791" spans="1:5" x14ac:dyDescent="0.3">
      <c r="A791">
        <v>13138</v>
      </c>
      <c r="B791" t="s">
        <v>41</v>
      </c>
      <c r="D791">
        <v>13138</v>
      </c>
      <c r="E791" t="s">
        <v>41</v>
      </c>
    </row>
    <row r="792" spans="1:5" x14ac:dyDescent="0.3">
      <c r="A792">
        <v>13139</v>
      </c>
      <c r="B792" t="s">
        <v>41</v>
      </c>
      <c r="D792">
        <v>13139</v>
      </c>
      <c r="E792" t="s">
        <v>41</v>
      </c>
    </row>
    <row r="793" spans="1:5" x14ac:dyDescent="0.3">
      <c r="A793">
        <v>13140</v>
      </c>
      <c r="B793" t="s">
        <v>41</v>
      </c>
      <c r="D793">
        <v>13140</v>
      </c>
      <c r="E793" t="s">
        <v>41</v>
      </c>
    </row>
    <row r="794" spans="1:5" x14ac:dyDescent="0.3">
      <c r="A794">
        <v>13141</v>
      </c>
      <c r="B794" t="s">
        <v>41</v>
      </c>
      <c r="D794">
        <v>13141</v>
      </c>
      <c r="E794" t="s">
        <v>41</v>
      </c>
    </row>
    <row r="795" spans="1:5" x14ac:dyDescent="0.3">
      <c r="A795">
        <v>13142</v>
      </c>
      <c r="B795" t="s">
        <v>41</v>
      </c>
      <c r="D795">
        <v>13142</v>
      </c>
      <c r="E795" t="s">
        <v>41</v>
      </c>
    </row>
    <row r="796" spans="1:5" x14ac:dyDescent="0.3">
      <c r="A796">
        <v>13143</v>
      </c>
      <c r="B796" t="s">
        <v>41</v>
      </c>
      <c r="D796">
        <v>13143</v>
      </c>
      <c r="E796" t="s">
        <v>41</v>
      </c>
    </row>
    <row r="797" spans="1:5" x14ac:dyDescent="0.3">
      <c r="A797">
        <v>13144</v>
      </c>
      <c r="B797" t="s">
        <v>41</v>
      </c>
      <c r="D797">
        <v>13144</v>
      </c>
      <c r="E797" t="s">
        <v>41</v>
      </c>
    </row>
    <row r="798" spans="1:5" x14ac:dyDescent="0.3">
      <c r="A798">
        <v>13145</v>
      </c>
      <c r="B798" t="s">
        <v>41</v>
      </c>
      <c r="D798">
        <v>13145</v>
      </c>
      <c r="E798" t="s">
        <v>41</v>
      </c>
    </row>
    <row r="799" spans="1:5" x14ac:dyDescent="0.3">
      <c r="A799">
        <v>13146</v>
      </c>
      <c r="B799" t="s">
        <v>41</v>
      </c>
      <c r="D799">
        <v>13146</v>
      </c>
      <c r="E799" t="s">
        <v>41</v>
      </c>
    </row>
    <row r="800" spans="1:5" x14ac:dyDescent="0.3">
      <c r="A800">
        <v>13147</v>
      </c>
      <c r="B800" t="s">
        <v>41</v>
      </c>
      <c r="D800">
        <v>13147</v>
      </c>
      <c r="E800" t="s">
        <v>41</v>
      </c>
    </row>
    <row r="801" spans="1:5" x14ac:dyDescent="0.3">
      <c r="A801">
        <v>13148</v>
      </c>
      <c r="B801" t="s">
        <v>41</v>
      </c>
      <c r="D801">
        <v>13148</v>
      </c>
      <c r="E801" t="s">
        <v>41</v>
      </c>
    </row>
    <row r="802" spans="1:5" x14ac:dyDescent="0.3">
      <c r="A802">
        <v>13149</v>
      </c>
      <c r="B802" t="s">
        <v>41</v>
      </c>
      <c r="D802">
        <v>13149</v>
      </c>
      <c r="E802" t="s">
        <v>41</v>
      </c>
    </row>
    <row r="803" spans="1:5" x14ac:dyDescent="0.3">
      <c r="A803">
        <v>13150</v>
      </c>
      <c r="B803" t="s">
        <v>41</v>
      </c>
      <c r="D803">
        <v>13150</v>
      </c>
      <c r="E803" t="s">
        <v>41</v>
      </c>
    </row>
    <row r="804" spans="1:5" x14ac:dyDescent="0.3">
      <c r="A804">
        <v>13151</v>
      </c>
      <c r="B804" t="s">
        <v>41</v>
      </c>
      <c r="D804">
        <v>13151</v>
      </c>
      <c r="E804" t="s">
        <v>41</v>
      </c>
    </row>
    <row r="805" spans="1:5" x14ac:dyDescent="0.3">
      <c r="A805">
        <v>13152</v>
      </c>
      <c r="B805" t="s">
        <v>41</v>
      </c>
      <c r="D805">
        <v>13152</v>
      </c>
      <c r="E805" t="s">
        <v>41</v>
      </c>
    </row>
    <row r="806" spans="1:5" x14ac:dyDescent="0.3">
      <c r="A806">
        <v>13153</v>
      </c>
      <c r="B806" t="s">
        <v>41</v>
      </c>
      <c r="D806">
        <v>13153</v>
      </c>
      <c r="E806" t="s">
        <v>41</v>
      </c>
    </row>
    <row r="807" spans="1:5" x14ac:dyDescent="0.3">
      <c r="A807">
        <v>13154</v>
      </c>
      <c r="B807" t="s">
        <v>41</v>
      </c>
      <c r="D807">
        <v>13154</v>
      </c>
      <c r="E807" t="s">
        <v>41</v>
      </c>
    </row>
    <row r="808" spans="1:5" x14ac:dyDescent="0.3">
      <c r="A808">
        <v>13155</v>
      </c>
      <c r="B808" t="s">
        <v>41</v>
      </c>
      <c r="D808">
        <v>13155</v>
      </c>
      <c r="E808" t="s">
        <v>41</v>
      </c>
    </row>
    <row r="809" spans="1:5" x14ac:dyDescent="0.3">
      <c r="A809">
        <v>13156</v>
      </c>
      <c r="B809" t="s">
        <v>41</v>
      </c>
      <c r="D809">
        <v>13156</v>
      </c>
      <c r="E809" t="s">
        <v>41</v>
      </c>
    </row>
    <row r="810" spans="1:5" x14ac:dyDescent="0.3">
      <c r="A810">
        <v>13157</v>
      </c>
      <c r="B810" t="s">
        <v>41</v>
      </c>
      <c r="D810">
        <v>13157</v>
      </c>
      <c r="E810" t="s">
        <v>41</v>
      </c>
    </row>
    <row r="811" spans="1:5" x14ac:dyDescent="0.3">
      <c r="A811">
        <v>13158</v>
      </c>
      <c r="B811" t="s">
        <v>41</v>
      </c>
      <c r="D811">
        <v>13158</v>
      </c>
      <c r="E811" t="s">
        <v>41</v>
      </c>
    </row>
    <row r="812" spans="1:5" x14ac:dyDescent="0.3">
      <c r="A812">
        <v>13159</v>
      </c>
      <c r="B812" t="s">
        <v>41</v>
      </c>
      <c r="D812">
        <v>13159</v>
      </c>
      <c r="E812" t="s">
        <v>41</v>
      </c>
    </row>
    <row r="813" spans="1:5" x14ac:dyDescent="0.3">
      <c r="A813">
        <v>13160</v>
      </c>
      <c r="B813" t="s">
        <v>41</v>
      </c>
      <c r="D813">
        <v>13160</v>
      </c>
      <c r="E813" t="s">
        <v>41</v>
      </c>
    </row>
    <row r="814" spans="1:5" x14ac:dyDescent="0.3">
      <c r="A814">
        <v>13161</v>
      </c>
      <c r="B814" t="s">
        <v>41</v>
      </c>
      <c r="D814">
        <v>13161</v>
      </c>
      <c r="E814" t="s">
        <v>41</v>
      </c>
    </row>
    <row r="815" spans="1:5" x14ac:dyDescent="0.3">
      <c r="A815">
        <v>13162</v>
      </c>
      <c r="B815" t="s">
        <v>41</v>
      </c>
      <c r="D815">
        <v>13162</v>
      </c>
      <c r="E815" t="s">
        <v>41</v>
      </c>
    </row>
    <row r="816" spans="1:5" x14ac:dyDescent="0.3">
      <c r="A816">
        <v>13163</v>
      </c>
      <c r="B816" t="s">
        <v>41</v>
      </c>
      <c r="D816">
        <v>13163</v>
      </c>
      <c r="E816" t="s">
        <v>41</v>
      </c>
    </row>
    <row r="817" spans="1:5" x14ac:dyDescent="0.3">
      <c r="A817">
        <v>13164</v>
      </c>
      <c r="B817" t="s">
        <v>41</v>
      </c>
      <c r="D817">
        <v>13164</v>
      </c>
      <c r="E817" t="s">
        <v>41</v>
      </c>
    </row>
    <row r="818" spans="1:5" x14ac:dyDescent="0.3">
      <c r="A818">
        <v>13165</v>
      </c>
      <c r="B818" t="s">
        <v>41</v>
      </c>
      <c r="D818">
        <v>13165</v>
      </c>
      <c r="E818" t="s">
        <v>41</v>
      </c>
    </row>
    <row r="819" spans="1:5" x14ac:dyDescent="0.3">
      <c r="A819">
        <v>13166</v>
      </c>
      <c r="B819" t="s">
        <v>41</v>
      </c>
      <c r="D819">
        <v>13166</v>
      </c>
      <c r="E819" t="s">
        <v>41</v>
      </c>
    </row>
    <row r="820" spans="1:5" x14ac:dyDescent="0.3">
      <c r="A820">
        <v>13167</v>
      </c>
      <c r="B820" t="s">
        <v>41</v>
      </c>
      <c r="D820">
        <v>13167</v>
      </c>
      <c r="E820" t="s">
        <v>41</v>
      </c>
    </row>
    <row r="821" spans="1:5" x14ac:dyDescent="0.3">
      <c r="A821">
        <v>13168</v>
      </c>
      <c r="B821" t="s">
        <v>41</v>
      </c>
      <c r="D821">
        <v>13168</v>
      </c>
      <c r="E821" t="s">
        <v>41</v>
      </c>
    </row>
    <row r="822" spans="1:5" x14ac:dyDescent="0.3">
      <c r="A822">
        <v>13169</v>
      </c>
      <c r="B822" t="s">
        <v>41</v>
      </c>
      <c r="D822">
        <v>13169</v>
      </c>
      <c r="E822" t="s">
        <v>41</v>
      </c>
    </row>
    <row r="823" spans="1:5" x14ac:dyDescent="0.3">
      <c r="A823">
        <v>13170</v>
      </c>
      <c r="B823" t="s">
        <v>41</v>
      </c>
      <c r="D823">
        <v>13170</v>
      </c>
      <c r="E823" t="s">
        <v>41</v>
      </c>
    </row>
    <row r="824" spans="1:5" x14ac:dyDescent="0.3">
      <c r="A824">
        <v>13171</v>
      </c>
      <c r="B824" t="s">
        <v>41</v>
      </c>
      <c r="D824">
        <v>13171</v>
      </c>
      <c r="E824" t="s">
        <v>41</v>
      </c>
    </row>
    <row r="825" spans="1:5" x14ac:dyDescent="0.3">
      <c r="A825">
        <v>13172</v>
      </c>
      <c r="B825" t="s">
        <v>41</v>
      </c>
      <c r="D825">
        <v>13172</v>
      </c>
      <c r="E825" t="s">
        <v>41</v>
      </c>
    </row>
    <row r="826" spans="1:5" x14ac:dyDescent="0.3">
      <c r="A826">
        <v>13173</v>
      </c>
      <c r="B826" t="s">
        <v>41</v>
      </c>
      <c r="D826">
        <v>13173</v>
      </c>
      <c r="E826" t="s">
        <v>41</v>
      </c>
    </row>
    <row r="827" spans="1:5" x14ac:dyDescent="0.3">
      <c r="A827">
        <v>13174</v>
      </c>
      <c r="B827" t="s">
        <v>41</v>
      </c>
      <c r="D827">
        <v>13174</v>
      </c>
      <c r="E827" t="s">
        <v>41</v>
      </c>
    </row>
    <row r="828" spans="1:5" x14ac:dyDescent="0.3">
      <c r="A828">
        <v>13175</v>
      </c>
      <c r="B828" t="s">
        <v>41</v>
      </c>
      <c r="D828">
        <v>13175</v>
      </c>
      <c r="E828" t="s">
        <v>41</v>
      </c>
    </row>
    <row r="829" spans="1:5" x14ac:dyDescent="0.3">
      <c r="A829">
        <v>13176</v>
      </c>
      <c r="B829" t="s">
        <v>41</v>
      </c>
      <c r="D829">
        <v>13176</v>
      </c>
      <c r="E829" t="s">
        <v>41</v>
      </c>
    </row>
    <row r="830" spans="1:5" x14ac:dyDescent="0.3">
      <c r="A830">
        <v>13177</v>
      </c>
      <c r="B830" t="s">
        <v>41</v>
      </c>
      <c r="D830">
        <v>13177</v>
      </c>
      <c r="E830" t="s">
        <v>41</v>
      </c>
    </row>
    <row r="831" spans="1:5" x14ac:dyDescent="0.3">
      <c r="A831">
        <v>13178</v>
      </c>
      <c r="B831" t="s">
        <v>41</v>
      </c>
      <c r="D831">
        <v>13178</v>
      </c>
      <c r="E831" t="s">
        <v>41</v>
      </c>
    </row>
    <row r="832" spans="1:5" x14ac:dyDescent="0.3">
      <c r="A832">
        <v>13179</v>
      </c>
      <c r="B832" t="s">
        <v>41</v>
      </c>
      <c r="D832">
        <v>13179</v>
      </c>
      <c r="E832" t="s">
        <v>41</v>
      </c>
    </row>
    <row r="833" spans="1:5" x14ac:dyDescent="0.3">
      <c r="A833">
        <v>13180</v>
      </c>
      <c r="B833" t="s">
        <v>41</v>
      </c>
      <c r="D833">
        <v>13180</v>
      </c>
      <c r="E833" t="s">
        <v>41</v>
      </c>
    </row>
    <row r="834" spans="1:5" x14ac:dyDescent="0.3">
      <c r="A834">
        <v>13181</v>
      </c>
      <c r="B834" t="s">
        <v>41</v>
      </c>
      <c r="D834">
        <v>13181</v>
      </c>
      <c r="E834" t="s">
        <v>41</v>
      </c>
    </row>
    <row r="835" spans="1:5" x14ac:dyDescent="0.3">
      <c r="A835">
        <v>13182</v>
      </c>
      <c r="B835" t="s">
        <v>41</v>
      </c>
      <c r="D835">
        <v>13182</v>
      </c>
      <c r="E835" t="s">
        <v>41</v>
      </c>
    </row>
    <row r="836" spans="1:5" x14ac:dyDescent="0.3">
      <c r="A836">
        <v>13183</v>
      </c>
      <c r="B836" t="s">
        <v>41</v>
      </c>
      <c r="D836">
        <v>13183</v>
      </c>
      <c r="E836" t="s">
        <v>41</v>
      </c>
    </row>
    <row r="837" spans="1:5" x14ac:dyDescent="0.3">
      <c r="A837">
        <v>13184</v>
      </c>
      <c r="B837" t="s">
        <v>41</v>
      </c>
      <c r="D837">
        <v>13184</v>
      </c>
      <c r="E837" t="s">
        <v>41</v>
      </c>
    </row>
    <row r="838" spans="1:5" x14ac:dyDescent="0.3">
      <c r="A838">
        <v>13185</v>
      </c>
      <c r="B838" t="s">
        <v>41</v>
      </c>
      <c r="D838">
        <v>13185</v>
      </c>
      <c r="E838" t="s">
        <v>41</v>
      </c>
    </row>
    <row r="839" spans="1:5" x14ac:dyDescent="0.3">
      <c r="A839">
        <v>13186</v>
      </c>
      <c r="B839" t="s">
        <v>41</v>
      </c>
      <c r="D839">
        <v>13186</v>
      </c>
      <c r="E839" t="s">
        <v>41</v>
      </c>
    </row>
    <row r="840" spans="1:5" x14ac:dyDescent="0.3">
      <c r="A840">
        <v>13187</v>
      </c>
      <c r="B840" t="s">
        <v>41</v>
      </c>
      <c r="D840">
        <v>13187</v>
      </c>
      <c r="E840" t="s">
        <v>41</v>
      </c>
    </row>
    <row r="841" spans="1:5" x14ac:dyDescent="0.3">
      <c r="A841">
        <v>13188</v>
      </c>
      <c r="B841" t="s">
        <v>41</v>
      </c>
      <c r="D841">
        <v>13188</v>
      </c>
      <c r="E841" t="s">
        <v>41</v>
      </c>
    </row>
    <row r="842" spans="1:5" x14ac:dyDescent="0.3">
      <c r="A842">
        <v>13189</v>
      </c>
      <c r="B842" t="s">
        <v>41</v>
      </c>
      <c r="D842">
        <v>13189</v>
      </c>
      <c r="E842" t="s">
        <v>41</v>
      </c>
    </row>
    <row r="843" spans="1:5" x14ac:dyDescent="0.3">
      <c r="A843">
        <v>13190</v>
      </c>
      <c r="B843" t="s">
        <v>41</v>
      </c>
      <c r="D843">
        <v>13190</v>
      </c>
      <c r="E843" t="s">
        <v>41</v>
      </c>
    </row>
    <row r="844" spans="1:5" x14ac:dyDescent="0.3">
      <c r="A844">
        <v>13191</v>
      </c>
      <c r="B844" t="s">
        <v>41</v>
      </c>
      <c r="D844">
        <v>13191</v>
      </c>
      <c r="E844" t="s">
        <v>41</v>
      </c>
    </row>
    <row r="845" spans="1:5" x14ac:dyDescent="0.3">
      <c r="A845">
        <v>13192</v>
      </c>
      <c r="B845" t="s">
        <v>41</v>
      </c>
      <c r="D845">
        <v>13192</v>
      </c>
      <c r="E845" t="s">
        <v>41</v>
      </c>
    </row>
    <row r="846" spans="1:5" x14ac:dyDescent="0.3">
      <c r="A846">
        <v>13193</v>
      </c>
      <c r="B846" t="s">
        <v>41</v>
      </c>
      <c r="D846">
        <v>13193</v>
      </c>
      <c r="E846" t="s">
        <v>41</v>
      </c>
    </row>
    <row r="847" spans="1:5" x14ac:dyDescent="0.3">
      <c r="A847">
        <v>13194</v>
      </c>
      <c r="B847" t="s">
        <v>41</v>
      </c>
      <c r="D847">
        <v>13194</v>
      </c>
      <c r="E847" t="s">
        <v>41</v>
      </c>
    </row>
    <row r="848" spans="1:5" x14ac:dyDescent="0.3">
      <c r="A848">
        <v>13195</v>
      </c>
      <c r="B848" t="s">
        <v>41</v>
      </c>
      <c r="D848">
        <v>13195</v>
      </c>
      <c r="E848" t="s">
        <v>41</v>
      </c>
    </row>
    <row r="849" spans="1:5" x14ac:dyDescent="0.3">
      <c r="A849">
        <v>13196</v>
      </c>
      <c r="B849" t="s">
        <v>41</v>
      </c>
      <c r="D849">
        <v>13196</v>
      </c>
      <c r="E849" t="s">
        <v>41</v>
      </c>
    </row>
    <row r="850" spans="1:5" x14ac:dyDescent="0.3">
      <c r="A850">
        <v>13197</v>
      </c>
      <c r="B850" t="s">
        <v>41</v>
      </c>
      <c r="D850">
        <v>13197</v>
      </c>
      <c r="E850" t="s">
        <v>41</v>
      </c>
    </row>
    <row r="851" spans="1:5" x14ac:dyDescent="0.3">
      <c r="A851">
        <v>13198</v>
      </c>
      <c r="B851" t="s">
        <v>41</v>
      </c>
      <c r="D851">
        <v>13198</v>
      </c>
      <c r="E851" t="s">
        <v>41</v>
      </c>
    </row>
    <row r="852" spans="1:5" x14ac:dyDescent="0.3">
      <c r="A852">
        <v>13199</v>
      </c>
      <c r="B852" t="s">
        <v>41</v>
      </c>
      <c r="D852">
        <v>13199</v>
      </c>
      <c r="E852" t="s">
        <v>41</v>
      </c>
    </row>
    <row r="853" spans="1:5" x14ac:dyDescent="0.3">
      <c r="A853">
        <v>13200</v>
      </c>
      <c r="B853" t="s">
        <v>41</v>
      </c>
      <c r="D853">
        <v>13200</v>
      </c>
      <c r="E853" t="s">
        <v>41</v>
      </c>
    </row>
    <row r="854" spans="1:5" x14ac:dyDescent="0.3">
      <c r="A854">
        <v>13201</v>
      </c>
      <c r="B854" t="s">
        <v>41</v>
      </c>
      <c r="D854">
        <v>13201</v>
      </c>
      <c r="E854" t="s">
        <v>41</v>
      </c>
    </row>
    <row r="855" spans="1:5" x14ac:dyDescent="0.3">
      <c r="A855">
        <v>13202</v>
      </c>
      <c r="B855" t="s">
        <v>41</v>
      </c>
      <c r="D855">
        <v>13202</v>
      </c>
      <c r="E855" t="s">
        <v>41</v>
      </c>
    </row>
    <row r="856" spans="1:5" x14ac:dyDescent="0.3">
      <c r="A856">
        <v>13203</v>
      </c>
      <c r="B856" t="s">
        <v>41</v>
      </c>
      <c r="D856">
        <v>13203</v>
      </c>
      <c r="E856" t="s">
        <v>41</v>
      </c>
    </row>
    <row r="857" spans="1:5" x14ac:dyDescent="0.3">
      <c r="A857">
        <v>13204</v>
      </c>
      <c r="B857" t="s">
        <v>41</v>
      </c>
      <c r="D857">
        <v>13204</v>
      </c>
      <c r="E857" t="s">
        <v>41</v>
      </c>
    </row>
    <row r="858" spans="1:5" x14ac:dyDescent="0.3">
      <c r="A858">
        <v>13205</v>
      </c>
      <c r="B858" t="s">
        <v>41</v>
      </c>
      <c r="D858">
        <v>13205</v>
      </c>
      <c r="E858" t="s">
        <v>41</v>
      </c>
    </row>
    <row r="859" spans="1:5" x14ac:dyDescent="0.3">
      <c r="A859">
        <v>13206</v>
      </c>
      <c r="B859" t="s">
        <v>41</v>
      </c>
      <c r="D859">
        <v>13206</v>
      </c>
      <c r="E859" t="s">
        <v>41</v>
      </c>
    </row>
    <row r="860" spans="1:5" x14ac:dyDescent="0.3">
      <c r="A860">
        <v>13207</v>
      </c>
      <c r="B860" t="s">
        <v>41</v>
      </c>
      <c r="D860">
        <v>13207</v>
      </c>
      <c r="E860" t="s">
        <v>41</v>
      </c>
    </row>
    <row r="861" spans="1:5" x14ac:dyDescent="0.3">
      <c r="A861">
        <v>13208</v>
      </c>
      <c r="B861" t="s">
        <v>41</v>
      </c>
      <c r="D861">
        <v>13208</v>
      </c>
      <c r="E861" t="s">
        <v>41</v>
      </c>
    </row>
    <row r="862" spans="1:5" x14ac:dyDescent="0.3">
      <c r="A862">
        <v>13209</v>
      </c>
      <c r="B862" t="s">
        <v>41</v>
      </c>
      <c r="D862">
        <v>13209</v>
      </c>
      <c r="E862" t="s">
        <v>41</v>
      </c>
    </row>
    <row r="863" spans="1:5" x14ac:dyDescent="0.3">
      <c r="A863">
        <v>13210</v>
      </c>
      <c r="B863" t="s">
        <v>41</v>
      </c>
      <c r="D863">
        <v>13210</v>
      </c>
      <c r="E863" t="s">
        <v>41</v>
      </c>
    </row>
    <row r="864" spans="1:5" x14ac:dyDescent="0.3">
      <c r="A864">
        <v>13211</v>
      </c>
      <c r="B864" t="s">
        <v>41</v>
      </c>
      <c r="D864">
        <v>13211</v>
      </c>
      <c r="E864" t="s">
        <v>41</v>
      </c>
    </row>
    <row r="865" spans="1:5" x14ac:dyDescent="0.3">
      <c r="A865">
        <v>13212</v>
      </c>
      <c r="B865" t="s">
        <v>41</v>
      </c>
      <c r="D865">
        <v>13212</v>
      </c>
      <c r="E865" t="s">
        <v>41</v>
      </c>
    </row>
    <row r="866" spans="1:5" x14ac:dyDescent="0.3">
      <c r="A866">
        <v>13213</v>
      </c>
      <c r="B866" t="s">
        <v>41</v>
      </c>
      <c r="D866">
        <v>13213</v>
      </c>
      <c r="E866" t="s">
        <v>41</v>
      </c>
    </row>
    <row r="867" spans="1:5" x14ac:dyDescent="0.3">
      <c r="A867">
        <v>13214</v>
      </c>
      <c r="B867" t="s">
        <v>41</v>
      </c>
      <c r="D867">
        <v>13214</v>
      </c>
      <c r="E867" t="s">
        <v>41</v>
      </c>
    </row>
    <row r="868" spans="1:5" x14ac:dyDescent="0.3">
      <c r="A868">
        <v>13215</v>
      </c>
      <c r="B868" t="s">
        <v>41</v>
      </c>
      <c r="D868">
        <v>13215</v>
      </c>
      <c r="E868" t="s">
        <v>41</v>
      </c>
    </row>
    <row r="869" spans="1:5" x14ac:dyDescent="0.3">
      <c r="A869">
        <v>13216</v>
      </c>
      <c r="B869" t="s">
        <v>41</v>
      </c>
      <c r="D869">
        <v>13216</v>
      </c>
      <c r="E869" t="s">
        <v>41</v>
      </c>
    </row>
    <row r="870" spans="1:5" x14ac:dyDescent="0.3">
      <c r="A870">
        <v>13217</v>
      </c>
      <c r="B870" t="s">
        <v>41</v>
      </c>
      <c r="D870">
        <v>13217</v>
      </c>
      <c r="E870" t="s">
        <v>41</v>
      </c>
    </row>
    <row r="871" spans="1:5" x14ac:dyDescent="0.3">
      <c r="A871">
        <v>13218</v>
      </c>
      <c r="B871" t="s">
        <v>41</v>
      </c>
      <c r="D871">
        <v>13218</v>
      </c>
      <c r="E871" t="s">
        <v>41</v>
      </c>
    </row>
    <row r="872" spans="1:5" x14ac:dyDescent="0.3">
      <c r="A872">
        <v>13219</v>
      </c>
      <c r="B872" t="s">
        <v>41</v>
      </c>
      <c r="D872">
        <v>13219</v>
      </c>
      <c r="E872" t="s">
        <v>41</v>
      </c>
    </row>
    <row r="873" spans="1:5" x14ac:dyDescent="0.3">
      <c r="A873">
        <v>13220</v>
      </c>
      <c r="B873" t="s">
        <v>41</v>
      </c>
      <c r="D873">
        <v>13220</v>
      </c>
      <c r="E873" t="s">
        <v>41</v>
      </c>
    </row>
    <row r="874" spans="1:5" x14ac:dyDescent="0.3">
      <c r="A874">
        <v>13221</v>
      </c>
      <c r="B874" t="s">
        <v>41</v>
      </c>
      <c r="D874">
        <v>13221</v>
      </c>
      <c r="E874" t="s">
        <v>41</v>
      </c>
    </row>
    <row r="875" spans="1:5" x14ac:dyDescent="0.3">
      <c r="A875">
        <v>13222</v>
      </c>
      <c r="B875" t="s">
        <v>41</v>
      </c>
      <c r="D875">
        <v>13222</v>
      </c>
      <c r="E875" t="s">
        <v>41</v>
      </c>
    </row>
    <row r="876" spans="1:5" x14ac:dyDescent="0.3">
      <c r="A876">
        <v>13223</v>
      </c>
      <c r="B876" t="s">
        <v>41</v>
      </c>
      <c r="D876">
        <v>13223</v>
      </c>
      <c r="E876" t="s">
        <v>41</v>
      </c>
    </row>
    <row r="877" spans="1:5" x14ac:dyDescent="0.3">
      <c r="A877">
        <v>13224</v>
      </c>
      <c r="B877" t="s">
        <v>41</v>
      </c>
      <c r="D877">
        <v>13224</v>
      </c>
      <c r="E877" t="s">
        <v>41</v>
      </c>
    </row>
    <row r="878" spans="1:5" x14ac:dyDescent="0.3">
      <c r="A878">
        <v>13225</v>
      </c>
      <c r="B878" t="s">
        <v>41</v>
      </c>
      <c r="D878">
        <v>13225</v>
      </c>
      <c r="E878" t="s">
        <v>41</v>
      </c>
    </row>
    <row r="879" spans="1:5" x14ac:dyDescent="0.3">
      <c r="A879">
        <v>13226</v>
      </c>
      <c r="B879" t="s">
        <v>41</v>
      </c>
      <c r="D879">
        <v>13226</v>
      </c>
      <c r="E879" t="s">
        <v>41</v>
      </c>
    </row>
    <row r="880" spans="1:5" x14ac:dyDescent="0.3">
      <c r="A880">
        <v>13227</v>
      </c>
      <c r="B880" t="s">
        <v>41</v>
      </c>
      <c r="D880">
        <v>13227</v>
      </c>
      <c r="E880" t="s">
        <v>41</v>
      </c>
    </row>
    <row r="881" spans="1:5" x14ac:dyDescent="0.3">
      <c r="A881">
        <v>13228</v>
      </c>
      <c r="B881" t="s">
        <v>41</v>
      </c>
      <c r="D881">
        <v>13228</v>
      </c>
      <c r="E881" t="s">
        <v>41</v>
      </c>
    </row>
    <row r="882" spans="1:5" x14ac:dyDescent="0.3">
      <c r="A882">
        <v>13229</v>
      </c>
      <c r="B882" t="s">
        <v>41</v>
      </c>
      <c r="D882">
        <v>13229</v>
      </c>
      <c r="E882" t="s">
        <v>41</v>
      </c>
    </row>
    <row r="883" spans="1:5" x14ac:dyDescent="0.3">
      <c r="A883">
        <v>13230</v>
      </c>
      <c r="B883" t="s">
        <v>41</v>
      </c>
      <c r="D883">
        <v>13230</v>
      </c>
      <c r="E883" t="s">
        <v>41</v>
      </c>
    </row>
    <row r="884" spans="1:5" x14ac:dyDescent="0.3">
      <c r="A884">
        <v>13232</v>
      </c>
      <c r="B884" t="s">
        <v>41</v>
      </c>
      <c r="D884">
        <v>13232</v>
      </c>
      <c r="E884" t="s">
        <v>41</v>
      </c>
    </row>
    <row r="885" spans="1:5" x14ac:dyDescent="0.3">
      <c r="A885">
        <v>13233</v>
      </c>
      <c r="B885" t="s">
        <v>41</v>
      </c>
      <c r="D885">
        <v>13233</v>
      </c>
      <c r="E885" t="s">
        <v>41</v>
      </c>
    </row>
    <row r="886" spans="1:5" x14ac:dyDescent="0.3">
      <c r="A886">
        <v>13234</v>
      </c>
      <c r="B886" t="s">
        <v>41</v>
      </c>
      <c r="D886">
        <v>13234</v>
      </c>
      <c r="E886" t="s">
        <v>41</v>
      </c>
    </row>
    <row r="887" spans="1:5" x14ac:dyDescent="0.3">
      <c r="A887">
        <v>13235</v>
      </c>
      <c r="B887" t="s">
        <v>41</v>
      </c>
      <c r="D887">
        <v>13235</v>
      </c>
      <c r="E887" t="s">
        <v>41</v>
      </c>
    </row>
    <row r="888" spans="1:5" x14ac:dyDescent="0.3">
      <c r="A888">
        <v>13236</v>
      </c>
      <c r="B888" t="s">
        <v>41</v>
      </c>
      <c r="D888">
        <v>13236</v>
      </c>
      <c r="E888" t="s">
        <v>41</v>
      </c>
    </row>
    <row r="889" spans="1:5" x14ac:dyDescent="0.3">
      <c r="A889">
        <v>13237</v>
      </c>
      <c r="B889" t="s">
        <v>41</v>
      </c>
      <c r="D889">
        <v>13237</v>
      </c>
      <c r="E889" t="s">
        <v>41</v>
      </c>
    </row>
    <row r="890" spans="1:5" x14ac:dyDescent="0.3">
      <c r="A890">
        <v>13238</v>
      </c>
      <c r="B890" t="s">
        <v>41</v>
      </c>
      <c r="D890">
        <v>13238</v>
      </c>
      <c r="E890" t="s">
        <v>41</v>
      </c>
    </row>
    <row r="891" spans="1:5" x14ac:dyDescent="0.3">
      <c r="A891">
        <v>13239</v>
      </c>
      <c r="B891" t="s">
        <v>41</v>
      </c>
      <c r="D891">
        <v>13239</v>
      </c>
      <c r="E891" t="s">
        <v>41</v>
      </c>
    </row>
    <row r="892" spans="1:5" x14ac:dyDescent="0.3">
      <c r="A892">
        <v>13240</v>
      </c>
      <c r="B892" t="s">
        <v>41</v>
      </c>
      <c r="D892">
        <v>13240</v>
      </c>
      <c r="E892" t="s">
        <v>41</v>
      </c>
    </row>
    <row r="893" spans="1:5" x14ac:dyDescent="0.3">
      <c r="A893">
        <v>13241</v>
      </c>
      <c r="B893" t="s">
        <v>41</v>
      </c>
      <c r="D893">
        <v>13241</v>
      </c>
      <c r="E893" t="s">
        <v>41</v>
      </c>
    </row>
    <row r="894" spans="1:5" x14ac:dyDescent="0.3">
      <c r="A894">
        <v>13242</v>
      </c>
      <c r="B894" t="s">
        <v>41</v>
      </c>
      <c r="D894">
        <v>13242</v>
      </c>
      <c r="E894" t="s">
        <v>41</v>
      </c>
    </row>
    <row r="895" spans="1:5" x14ac:dyDescent="0.3">
      <c r="A895">
        <v>13243</v>
      </c>
      <c r="B895" t="s">
        <v>41</v>
      </c>
      <c r="D895">
        <v>13243</v>
      </c>
      <c r="E895" t="s">
        <v>41</v>
      </c>
    </row>
    <row r="896" spans="1:5" x14ac:dyDescent="0.3">
      <c r="A896">
        <v>13244</v>
      </c>
      <c r="B896" t="s">
        <v>41</v>
      </c>
      <c r="D896">
        <v>13244</v>
      </c>
      <c r="E896" t="s">
        <v>41</v>
      </c>
    </row>
    <row r="897" spans="1:5" x14ac:dyDescent="0.3">
      <c r="A897">
        <v>13245</v>
      </c>
      <c r="B897" t="s">
        <v>41</v>
      </c>
      <c r="D897">
        <v>13245</v>
      </c>
      <c r="E897" t="s">
        <v>41</v>
      </c>
    </row>
    <row r="898" spans="1:5" x14ac:dyDescent="0.3">
      <c r="A898">
        <v>13246</v>
      </c>
      <c r="B898" t="s">
        <v>41</v>
      </c>
      <c r="D898">
        <v>13246</v>
      </c>
      <c r="E898" t="s">
        <v>41</v>
      </c>
    </row>
    <row r="899" spans="1:5" x14ac:dyDescent="0.3">
      <c r="A899">
        <v>13247</v>
      </c>
      <c r="B899" t="s">
        <v>41</v>
      </c>
      <c r="D899">
        <v>13247</v>
      </c>
      <c r="E899" t="s">
        <v>41</v>
      </c>
    </row>
    <row r="900" spans="1:5" x14ac:dyDescent="0.3">
      <c r="A900">
        <v>13248</v>
      </c>
      <c r="B900" t="s">
        <v>41</v>
      </c>
      <c r="D900">
        <v>13248</v>
      </c>
      <c r="E900" t="s">
        <v>41</v>
      </c>
    </row>
    <row r="901" spans="1:5" x14ac:dyDescent="0.3">
      <c r="A901">
        <v>13249</v>
      </c>
      <c r="B901" t="s">
        <v>41</v>
      </c>
      <c r="D901">
        <v>13249</v>
      </c>
      <c r="E901" t="s">
        <v>41</v>
      </c>
    </row>
    <row r="902" spans="1:5" x14ac:dyDescent="0.3">
      <c r="A902">
        <v>13250</v>
      </c>
      <c r="B902" t="s">
        <v>41</v>
      </c>
      <c r="D902">
        <v>13250</v>
      </c>
      <c r="E902" t="s">
        <v>41</v>
      </c>
    </row>
    <row r="903" spans="1:5" x14ac:dyDescent="0.3">
      <c r="A903">
        <v>13251</v>
      </c>
      <c r="B903" t="s">
        <v>41</v>
      </c>
      <c r="D903">
        <v>13251</v>
      </c>
      <c r="E903" t="s">
        <v>41</v>
      </c>
    </row>
    <row r="904" spans="1:5" x14ac:dyDescent="0.3">
      <c r="A904">
        <v>13252</v>
      </c>
      <c r="B904" t="s">
        <v>41</v>
      </c>
      <c r="D904">
        <v>13252</v>
      </c>
      <c r="E904" t="s">
        <v>41</v>
      </c>
    </row>
    <row r="905" spans="1:5" x14ac:dyDescent="0.3">
      <c r="A905">
        <v>13253</v>
      </c>
      <c r="B905" t="s">
        <v>41</v>
      </c>
      <c r="D905">
        <v>13253</v>
      </c>
      <c r="E905" t="s">
        <v>41</v>
      </c>
    </row>
    <row r="906" spans="1:5" x14ac:dyDescent="0.3">
      <c r="A906">
        <v>13254</v>
      </c>
      <c r="B906" t="s">
        <v>41</v>
      </c>
      <c r="D906">
        <v>13254</v>
      </c>
      <c r="E906" t="s">
        <v>41</v>
      </c>
    </row>
    <row r="907" spans="1:5" x14ac:dyDescent="0.3">
      <c r="A907">
        <v>13255</v>
      </c>
      <c r="B907" t="s">
        <v>41</v>
      </c>
      <c r="D907">
        <v>13255</v>
      </c>
      <c r="E907" t="s">
        <v>41</v>
      </c>
    </row>
    <row r="908" spans="1:5" x14ac:dyDescent="0.3">
      <c r="A908">
        <v>13257</v>
      </c>
      <c r="B908" t="s">
        <v>41</v>
      </c>
      <c r="D908">
        <v>13257</v>
      </c>
      <c r="E908" t="s">
        <v>41</v>
      </c>
    </row>
    <row r="909" spans="1:5" x14ac:dyDescent="0.3">
      <c r="A909">
        <v>13258</v>
      </c>
      <c r="B909" t="s">
        <v>41</v>
      </c>
      <c r="D909">
        <v>13258</v>
      </c>
      <c r="E909" t="s">
        <v>41</v>
      </c>
    </row>
    <row r="910" spans="1:5" x14ac:dyDescent="0.3">
      <c r="A910">
        <v>13259</v>
      </c>
      <c r="B910" t="s">
        <v>41</v>
      </c>
      <c r="D910">
        <v>13259</v>
      </c>
      <c r="E910" t="s">
        <v>41</v>
      </c>
    </row>
    <row r="911" spans="1:5" x14ac:dyDescent="0.3">
      <c r="A911">
        <v>13260</v>
      </c>
      <c r="B911" t="s">
        <v>41</v>
      </c>
      <c r="D911">
        <v>13260</v>
      </c>
      <c r="E911" t="s">
        <v>41</v>
      </c>
    </row>
    <row r="912" spans="1:5" x14ac:dyDescent="0.3">
      <c r="A912">
        <v>13261</v>
      </c>
      <c r="B912" t="s">
        <v>41</v>
      </c>
      <c r="D912">
        <v>13261</v>
      </c>
      <c r="E912" t="s">
        <v>41</v>
      </c>
    </row>
    <row r="913" spans="1:5" x14ac:dyDescent="0.3">
      <c r="A913">
        <v>13262</v>
      </c>
      <c r="B913" t="s">
        <v>41</v>
      </c>
      <c r="D913">
        <v>13262</v>
      </c>
      <c r="E913" t="s">
        <v>41</v>
      </c>
    </row>
    <row r="914" spans="1:5" x14ac:dyDescent="0.3">
      <c r="A914">
        <v>13263</v>
      </c>
      <c r="B914" t="s">
        <v>41</v>
      </c>
      <c r="D914">
        <v>13263</v>
      </c>
      <c r="E914" t="s">
        <v>41</v>
      </c>
    </row>
    <row r="915" spans="1:5" x14ac:dyDescent="0.3">
      <c r="A915">
        <v>13264</v>
      </c>
      <c r="B915" t="s">
        <v>41</v>
      </c>
      <c r="D915">
        <v>13264</v>
      </c>
      <c r="E915" t="s">
        <v>41</v>
      </c>
    </row>
    <row r="916" spans="1:5" x14ac:dyDescent="0.3">
      <c r="A916">
        <v>13265</v>
      </c>
      <c r="B916" t="s">
        <v>41</v>
      </c>
      <c r="D916">
        <v>13265</v>
      </c>
      <c r="E916" t="s">
        <v>41</v>
      </c>
    </row>
    <row r="917" spans="1:5" x14ac:dyDescent="0.3">
      <c r="A917">
        <v>13266</v>
      </c>
      <c r="B917" t="s">
        <v>41</v>
      </c>
      <c r="D917">
        <v>13266</v>
      </c>
      <c r="E917" t="s">
        <v>41</v>
      </c>
    </row>
    <row r="918" spans="1:5" x14ac:dyDescent="0.3">
      <c r="A918">
        <v>13267</v>
      </c>
      <c r="B918" t="s">
        <v>41</v>
      </c>
      <c r="D918">
        <v>13267</v>
      </c>
      <c r="E918" t="s">
        <v>41</v>
      </c>
    </row>
    <row r="919" spans="1:5" x14ac:dyDescent="0.3">
      <c r="A919">
        <v>13268</v>
      </c>
      <c r="B919" t="s">
        <v>41</v>
      </c>
      <c r="D919">
        <v>13268</v>
      </c>
      <c r="E919" t="s">
        <v>41</v>
      </c>
    </row>
    <row r="920" spans="1:5" x14ac:dyDescent="0.3">
      <c r="A920">
        <v>13269</v>
      </c>
      <c r="B920" t="s">
        <v>41</v>
      </c>
      <c r="D920">
        <v>13269</v>
      </c>
      <c r="E920" t="s">
        <v>41</v>
      </c>
    </row>
    <row r="921" spans="1:5" x14ac:dyDescent="0.3">
      <c r="A921">
        <v>13270</v>
      </c>
      <c r="B921" t="s">
        <v>41</v>
      </c>
      <c r="D921">
        <v>13270</v>
      </c>
      <c r="E921" t="s">
        <v>41</v>
      </c>
    </row>
    <row r="922" spans="1:5" x14ac:dyDescent="0.3">
      <c r="A922">
        <v>13271</v>
      </c>
      <c r="B922" t="s">
        <v>41</v>
      </c>
      <c r="D922">
        <v>13271</v>
      </c>
      <c r="E922" t="s">
        <v>41</v>
      </c>
    </row>
    <row r="923" spans="1:5" x14ac:dyDescent="0.3">
      <c r="A923">
        <v>13272</v>
      </c>
      <c r="B923" t="s">
        <v>41</v>
      </c>
      <c r="D923">
        <v>13272</v>
      </c>
      <c r="E923" t="s">
        <v>41</v>
      </c>
    </row>
    <row r="924" spans="1:5" x14ac:dyDescent="0.3">
      <c r="A924">
        <v>13273</v>
      </c>
      <c r="B924" t="s">
        <v>41</v>
      </c>
      <c r="D924">
        <v>13273</v>
      </c>
      <c r="E924" t="s">
        <v>41</v>
      </c>
    </row>
    <row r="925" spans="1:5" x14ac:dyDescent="0.3">
      <c r="A925">
        <v>13274</v>
      </c>
      <c r="B925" t="s">
        <v>41</v>
      </c>
      <c r="D925">
        <v>13274</v>
      </c>
      <c r="E925" t="s">
        <v>41</v>
      </c>
    </row>
    <row r="926" spans="1:5" x14ac:dyDescent="0.3">
      <c r="A926">
        <v>13275</v>
      </c>
      <c r="B926" t="s">
        <v>41</v>
      </c>
      <c r="D926">
        <v>13275</v>
      </c>
      <c r="E926" t="s">
        <v>41</v>
      </c>
    </row>
    <row r="927" spans="1:5" x14ac:dyDescent="0.3">
      <c r="A927">
        <v>13276</v>
      </c>
      <c r="B927" t="s">
        <v>41</v>
      </c>
      <c r="D927">
        <v>13276</v>
      </c>
      <c r="E927" t="s">
        <v>41</v>
      </c>
    </row>
    <row r="928" spans="1:5" x14ac:dyDescent="0.3">
      <c r="A928">
        <v>13277</v>
      </c>
      <c r="B928" t="s">
        <v>41</v>
      </c>
      <c r="D928">
        <v>13277</v>
      </c>
      <c r="E928" t="s">
        <v>41</v>
      </c>
    </row>
    <row r="929" spans="1:5" x14ac:dyDescent="0.3">
      <c r="A929">
        <v>13278</v>
      </c>
      <c r="B929" t="s">
        <v>41</v>
      </c>
      <c r="D929">
        <v>13278</v>
      </c>
      <c r="E929" t="s">
        <v>41</v>
      </c>
    </row>
    <row r="930" spans="1:5" x14ac:dyDescent="0.3">
      <c r="A930">
        <v>13279</v>
      </c>
      <c r="B930" t="s">
        <v>41</v>
      </c>
      <c r="D930">
        <v>13279</v>
      </c>
      <c r="E930" t="s">
        <v>41</v>
      </c>
    </row>
    <row r="931" spans="1:5" x14ac:dyDescent="0.3">
      <c r="A931">
        <v>13280</v>
      </c>
      <c r="B931" t="s">
        <v>41</v>
      </c>
      <c r="D931">
        <v>13280</v>
      </c>
      <c r="E931" t="s">
        <v>41</v>
      </c>
    </row>
    <row r="932" spans="1:5" x14ac:dyDescent="0.3">
      <c r="A932">
        <v>13281</v>
      </c>
      <c r="B932" t="s">
        <v>41</v>
      </c>
      <c r="D932">
        <v>13281</v>
      </c>
      <c r="E932" t="s">
        <v>41</v>
      </c>
    </row>
    <row r="933" spans="1:5" x14ac:dyDescent="0.3">
      <c r="A933">
        <v>13282</v>
      </c>
      <c r="B933" t="s">
        <v>41</v>
      </c>
      <c r="D933">
        <v>13282</v>
      </c>
      <c r="E933" t="s">
        <v>41</v>
      </c>
    </row>
    <row r="934" spans="1:5" x14ac:dyDescent="0.3">
      <c r="A934">
        <v>13283</v>
      </c>
      <c r="B934" t="s">
        <v>41</v>
      </c>
      <c r="D934">
        <v>13283</v>
      </c>
      <c r="E934" t="s">
        <v>41</v>
      </c>
    </row>
    <row r="935" spans="1:5" x14ac:dyDescent="0.3">
      <c r="A935">
        <v>13284</v>
      </c>
      <c r="B935" t="s">
        <v>41</v>
      </c>
      <c r="D935">
        <v>13284</v>
      </c>
      <c r="E935" t="s">
        <v>41</v>
      </c>
    </row>
    <row r="936" spans="1:5" x14ac:dyDescent="0.3">
      <c r="A936">
        <v>13285</v>
      </c>
      <c r="B936" t="s">
        <v>41</v>
      </c>
      <c r="D936">
        <v>13285</v>
      </c>
      <c r="E936" t="s">
        <v>41</v>
      </c>
    </row>
    <row r="937" spans="1:5" x14ac:dyDescent="0.3">
      <c r="A937">
        <v>13286</v>
      </c>
      <c r="B937" t="s">
        <v>41</v>
      </c>
      <c r="D937">
        <v>13286</v>
      </c>
      <c r="E937" t="s">
        <v>41</v>
      </c>
    </row>
    <row r="938" spans="1:5" x14ac:dyDescent="0.3">
      <c r="A938">
        <v>13287</v>
      </c>
      <c r="B938" t="s">
        <v>41</v>
      </c>
      <c r="D938">
        <v>13287</v>
      </c>
      <c r="E938" t="s">
        <v>41</v>
      </c>
    </row>
    <row r="939" spans="1:5" x14ac:dyDescent="0.3">
      <c r="A939">
        <v>13288</v>
      </c>
      <c r="B939" t="s">
        <v>41</v>
      </c>
      <c r="D939">
        <v>13288</v>
      </c>
      <c r="E939" t="s">
        <v>41</v>
      </c>
    </row>
    <row r="940" spans="1:5" x14ac:dyDescent="0.3">
      <c r="A940">
        <v>13289</v>
      </c>
      <c r="B940" t="s">
        <v>41</v>
      </c>
      <c r="D940">
        <v>13289</v>
      </c>
      <c r="E940" t="s">
        <v>41</v>
      </c>
    </row>
    <row r="941" spans="1:5" x14ac:dyDescent="0.3">
      <c r="A941">
        <v>13290</v>
      </c>
      <c r="B941" t="s">
        <v>41</v>
      </c>
      <c r="D941">
        <v>13290</v>
      </c>
      <c r="E941" t="s">
        <v>41</v>
      </c>
    </row>
    <row r="942" spans="1:5" x14ac:dyDescent="0.3">
      <c r="A942">
        <v>13291</v>
      </c>
      <c r="B942" t="s">
        <v>41</v>
      </c>
      <c r="D942">
        <v>13291</v>
      </c>
      <c r="E942" t="s">
        <v>41</v>
      </c>
    </row>
    <row r="943" spans="1:5" x14ac:dyDescent="0.3">
      <c r="A943">
        <v>13292</v>
      </c>
      <c r="B943" t="s">
        <v>41</v>
      </c>
      <c r="D943">
        <v>13292</v>
      </c>
      <c r="E943" t="s">
        <v>41</v>
      </c>
    </row>
    <row r="944" spans="1:5" x14ac:dyDescent="0.3">
      <c r="A944">
        <v>13293</v>
      </c>
      <c r="B944" t="s">
        <v>41</v>
      </c>
      <c r="D944">
        <v>13293</v>
      </c>
      <c r="E944" t="s">
        <v>41</v>
      </c>
    </row>
    <row r="945" spans="1:5" x14ac:dyDescent="0.3">
      <c r="A945">
        <v>13294</v>
      </c>
      <c r="B945" t="s">
        <v>41</v>
      </c>
      <c r="D945">
        <v>13294</v>
      </c>
      <c r="E945" t="s">
        <v>41</v>
      </c>
    </row>
    <row r="946" spans="1:5" x14ac:dyDescent="0.3">
      <c r="A946">
        <v>13295</v>
      </c>
      <c r="B946" t="s">
        <v>41</v>
      </c>
      <c r="D946">
        <v>13295</v>
      </c>
      <c r="E946" t="s">
        <v>41</v>
      </c>
    </row>
    <row r="947" spans="1:5" x14ac:dyDescent="0.3">
      <c r="A947">
        <v>13296</v>
      </c>
      <c r="B947" t="s">
        <v>41</v>
      </c>
      <c r="D947">
        <v>13296</v>
      </c>
      <c r="E947" t="s">
        <v>41</v>
      </c>
    </row>
    <row r="948" spans="1:5" x14ac:dyDescent="0.3">
      <c r="A948">
        <v>13297</v>
      </c>
      <c r="B948" t="s">
        <v>41</v>
      </c>
      <c r="D948">
        <v>13297</v>
      </c>
      <c r="E948" t="s">
        <v>41</v>
      </c>
    </row>
    <row r="949" spans="1:5" x14ac:dyDescent="0.3">
      <c r="A949">
        <v>13298</v>
      </c>
      <c r="B949" t="s">
        <v>41</v>
      </c>
      <c r="D949">
        <v>13298</v>
      </c>
      <c r="E949" t="s">
        <v>41</v>
      </c>
    </row>
    <row r="950" spans="1:5" x14ac:dyDescent="0.3">
      <c r="A950">
        <v>13299</v>
      </c>
      <c r="B950" t="s">
        <v>41</v>
      </c>
      <c r="D950">
        <v>13299</v>
      </c>
      <c r="E950" t="s">
        <v>41</v>
      </c>
    </row>
    <row r="951" spans="1:5" x14ac:dyDescent="0.3">
      <c r="A951">
        <v>13300</v>
      </c>
      <c r="B951" t="s">
        <v>41</v>
      </c>
      <c r="D951">
        <v>13300</v>
      </c>
      <c r="E951" t="s">
        <v>41</v>
      </c>
    </row>
    <row r="952" spans="1:5" x14ac:dyDescent="0.3">
      <c r="A952">
        <v>13301</v>
      </c>
      <c r="B952" t="s">
        <v>41</v>
      </c>
      <c r="D952">
        <v>13301</v>
      </c>
      <c r="E952" t="s">
        <v>41</v>
      </c>
    </row>
    <row r="953" spans="1:5" x14ac:dyDescent="0.3">
      <c r="A953">
        <v>13302</v>
      </c>
      <c r="B953" t="s">
        <v>41</v>
      </c>
      <c r="D953">
        <v>13302</v>
      </c>
      <c r="E953" t="s">
        <v>41</v>
      </c>
    </row>
    <row r="954" spans="1:5" x14ac:dyDescent="0.3">
      <c r="A954">
        <v>13303</v>
      </c>
      <c r="B954" t="s">
        <v>41</v>
      </c>
      <c r="D954">
        <v>13303</v>
      </c>
      <c r="E954" t="s">
        <v>41</v>
      </c>
    </row>
    <row r="955" spans="1:5" x14ac:dyDescent="0.3">
      <c r="A955">
        <v>13304</v>
      </c>
      <c r="B955" t="s">
        <v>41</v>
      </c>
      <c r="D955">
        <v>13304</v>
      </c>
      <c r="E955" t="s">
        <v>41</v>
      </c>
    </row>
    <row r="956" spans="1:5" x14ac:dyDescent="0.3">
      <c r="A956">
        <v>13305</v>
      </c>
      <c r="B956" t="s">
        <v>41</v>
      </c>
      <c r="D956">
        <v>13305</v>
      </c>
      <c r="E956" t="s">
        <v>41</v>
      </c>
    </row>
    <row r="957" spans="1:5" x14ac:dyDescent="0.3">
      <c r="A957">
        <v>13306</v>
      </c>
      <c r="B957" t="s">
        <v>41</v>
      </c>
      <c r="D957">
        <v>13306</v>
      </c>
      <c r="E957" t="s">
        <v>41</v>
      </c>
    </row>
    <row r="958" spans="1:5" x14ac:dyDescent="0.3">
      <c r="A958">
        <v>13307</v>
      </c>
      <c r="B958" t="s">
        <v>41</v>
      </c>
      <c r="D958">
        <v>13307</v>
      </c>
      <c r="E958" t="s">
        <v>41</v>
      </c>
    </row>
    <row r="959" spans="1:5" x14ac:dyDescent="0.3">
      <c r="A959">
        <v>13308</v>
      </c>
      <c r="B959" t="s">
        <v>41</v>
      </c>
      <c r="D959">
        <v>13308</v>
      </c>
      <c r="E959" t="s">
        <v>41</v>
      </c>
    </row>
    <row r="960" spans="1:5" x14ac:dyDescent="0.3">
      <c r="A960">
        <v>13309</v>
      </c>
      <c r="B960" t="s">
        <v>41</v>
      </c>
      <c r="D960">
        <v>13309</v>
      </c>
      <c r="E960" t="s">
        <v>41</v>
      </c>
    </row>
    <row r="961" spans="1:5" x14ac:dyDescent="0.3">
      <c r="A961">
        <v>13310</v>
      </c>
      <c r="B961" t="s">
        <v>41</v>
      </c>
      <c r="D961">
        <v>13310</v>
      </c>
      <c r="E961" t="s">
        <v>41</v>
      </c>
    </row>
    <row r="962" spans="1:5" x14ac:dyDescent="0.3">
      <c r="A962">
        <v>13311</v>
      </c>
      <c r="B962" t="s">
        <v>41</v>
      </c>
      <c r="D962">
        <v>13311</v>
      </c>
      <c r="E962" t="s">
        <v>41</v>
      </c>
    </row>
    <row r="963" spans="1:5" x14ac:dyDescent="0.3">
      <c r="A963">
        <v>13312</v>
      </c>
      <c r="B963" t="s">
        <v>41</v>
      </c>
      <c r="D963">
        <v>13312</v>
      </c>
      <c r="E963" t="s">
        <v>41</v>
      </c>
    </row>
    <row r="964" spans="1:5" x14ac:dyDescent="0.3">
      <c r="A964">
        <v>13313</v>
      </c>
      <c r="B964" t="s">
        <v>41</v>
      </c>
      <c r="D964">
        <v>13313</v>
      </c>
      <c r="E964" t="s">
        <v>41</v>
      </c>
    </row>
    <row r="965" spans="1:5" x14ac:dyDescent="0.3">
      <c r="A965">
        <v>13314</v>
      </c>
      <c r="B965" t="s">
        <v>41</v>
      </c>
      <c r="D965">
        <v>13314</v>
      </c>
      <c r="E965" t="s">
        <v>41</v>
      </c>
    </row>
    <row r="966" spans="1:5" x14ac:dyDescent="0.3">
      <c r="A966">
        <v>13315</v>
      </c>
      <c r="B966" t="s">
        <v>41</v>
      </c>
      <c r="D966">
        <v>13315</v>
      </c>
      <c r="E966" t="s">
        <v>41</v>
      </c>
    </row>
    <row r="967" spans="1:5" x14ac:dyDescent="0.3">
      <c r="A967">
        <v>13316</v>
      </c>
      <c r="B967" t="s">
        <v>41</v>
      </c>
      <c r="D967">
        <v>13316</v>
      </c>
      <c r="E967" t="s">
        <v>41</v>
      </c>
    </row>
    <row r="968" spans="1:5" x14ac:dyDescent="0.3">
      <c r="A968">
        <v>13317</v>
      </c>
      <c r="B968" t="s">
        <v>41</v>
      </c>
      <c r="D968">
        <v>13317</v>
      </c>
      <c r="E968" t="s">
        <v>41</v>
      </c>
    </row>
    <row r="969" spans="1:5" x14ac:dyDescent="0.3">
      <c r="A969">
        <v>13318</v>
      </c>
      <c r="B969" t="s">
        <v>41</v>
      </c>
      <c r="D969">
        <v>13318</v>
      </c>
      <c r="E969" t="s">
        <v>41</v>
      </c>
    </row>
    <row r="970" spans="1:5" x14ac:dyDescent="0.3">
      <c r="A970">
        <v>13319</v>
      </c>
      <c r="B970" t="s">
        <v>41</v>
      </c>
      <c r="D970">
        <v>13319</v>
      </c>
      <c r="E970" t="s">
        <v>41</v>
      </c>
    </row>
    <row r="971" spans="1:5" x14ac:dyDescent="0.3">
      <c r="A971">
        <v>13320</v>
      </c>
      <c r="B971" t="s">
        <v>41</v>
      </c>
      <c r="D971">
        <v>13320</v>
      </c>
      <c r="E971" t="s">
        <v>41</v>
      </c>
    </row>
    <row r="972" spans="1:5" x14ac:dyDescent="0.3">
      <c r="A972">
        <v>13321</v>
      </c>
      <c r="B972" t="s">
        <v>41</v>
      </c>
      <c r="D972">
        <v>13321</v>
      </c>
      <c r="E972" t="s">
        <v>41</v>
      </c>
    </row>
    <row r="973" spans="1:5" x14ac:dyDescent="0.3">
      <c r="A973">
        <v>13322</v>
      </c>
      <c r="B973" t="s">
        <v>41</v>
      </c>
      <c r="D973">
        <v>13322</v>
      </c>
      <c r="E973" t="s">
        <v>41</v>
      </c>
    </row>
    <row r="974" spans="1:5" x14ac:dyDescent="0.3">
      <c r="A974">
        <v>13323</v>
      </c>
      <c r="B974" t="s">
        <v>41</v>
      </c>
      <c r="D974">
        <v>13323</v>
      </c>
      <c r="E974" t="s">
        <v>41</v>
      </c>
    </row>
    <row r="975" spans="1:5" x14ac:dyDescent="0.3">
      <c r="A975">
        <v>13324</v>
      </c>
      <c r="B975" t="s">
        <v>41</v>
      </c>
      <c r="D975">
        <v>13324</v>
      </c>
      <c r="E975" t="s">
        <v>41</v>
      </c>
    </row>
    <row r="976" spans="1:5" x14ac:dyDescent="0.3">
      <c r="A976">
        <v>13325</v>
      </c>
      <c r="B976" t="s">
        <v>41</v>
      </c>
      <c r="D976">
        <v>13325</v>
      </c>
      <c r="E976" t="s">
        <v>41</v>
      </c>
    </row>
    <row r="977" spans="1:5" x14ac:dyDescent="0.3">
      <c r="A977">
        <v>13326</v>
      </c>
      <c r="B977" t="s">
        <v>41</v>
      </c>
      <c r="D977">
        <v>13326</v>
      </c>
      <c r="E977" t="s">
        <v>41</v>
      </c>
    </row>
    <row r="978" spans="1:5" x14ac:dyDescent="0.3">
      <c r="A978">
        <v>13327</v>
      </c>
      <c r="B978" t="s">
        <v>41</v>
      </c>
      <c r="D978">
        <v>13327</v>
      </c>
      <c r="E978" t="s">
        <v>41</v>
      </c>
    </row>
    <row r="979" spans="1:5" x14ac:dyDescent="0.3">
      <c r="A979">
        <v>13328</v>
      </c>
      <c r="B979" t="s">
        <v>41</v>
      </c>
      <c r="D979">
        <v>13328</v>
      </c>
      <c r="E979" t="s">
        <v>41</v>
      </c>
    </row>
    <row r="980" spans="1:5" x14ac:dyDescent="0.3">
      <c r="A980">
        <v>13329</v>
      </c>
      <c r="B980" t="s">
        <v>41</v>
      </c>
      <c r="D980">
        <v>13329</v>
      </c>
      <c r="E980" t="s">
        <v>41</v>
      </c>
    </row>
    <row r="981" spans="1:5" x14ac:dyDescent="0.3">
      <c r="A981">
        <v>13330</v>
      </c>
      <c r="B981" t="s">
        <v>41</v>
      </c>
      <c r="D981">
        <v>13330</v>
      </c>
      <c r="E981" t="s">
        <v>41</v>
      </c>
    </row>
    <row r="982" spans="1:5" x14ac:dyDescent="0.3">
      <c r="A982">
        <v>13331</v>
      </c>
      <c r="B982" t="s">
        <v>41</v>
      </c>
      <c r="D982">
        <v>13331</v>
      </c>
      <c r="E982" t="s">
        <v>41</v>
      </c>
    </row>
    <row r="983" spans="1:5" x14ac:dyDescent="0.3">
      <c r="A983">
        <v>13332</v>
      </c>
      <c r="B983" t="s">
        <v>41</v>
      </c>
      <c r="D983">
        <v>13332</v>
      </c>
      <c r="E983" t="s">
        <v>41</v>
      </c>
    </row>
    <row r="984" spans="1:5" x14ac:dyDescent="0.3">
      <c r="A984">
        <v>13333</v>
      </c>
      <c r="B984" t="s">
        <v>41</v>
      </c>
      <c r="D984">
        <v>13333</v>
      </c>
      <c r="E984" t="s">
        <v>41</v>
      </c>
    </row>
    <row r="985" spans="1:5" x14ac:dyDescent="0.3">
      <c r="A985">
        <v>13334</v>
      </c>
      <c r="B985" t="s">
        <v>41</v>
      </c>
      <c r="D985">
        <v>13334</v>
      </c>
      <c r="E985" t="s">
        <v>41</v>
      </c>
    </row>
    <row r="986" spans="1:5" x14ac:dyDescent="0.3">
      <c r="A986">
        <v>13336</v>
      </c>
      <c r="B986" t="s">
        <v>41</v>
      </c>
      <c r="D986">
        <v>13336</v>
      </c>
      <c r="E986" t="s">
        <v>41</v>
      </c>
    </row>
    <row r="987" spans="1:5" x14ac:dyDescent="0.3">
      <c r="A987">
        <v>13337</v>
      </c>
      <c r="B987" t="s">
        <v>41</v>
      </c>
      <c r="D987">
        <v>13337</v>
      </c>
      <c r="E987" t="s">
        <v>41</v>
      </c>
    </row>
    <row r="988" spans="1:5" x14ac:dyDescent="0.3">
      <c r="A988">
        <v>13338</v>
      </c>
      <c r="B988" t="s">
        <v>41</v>
      </c>
      <c r="D988">
        <v>13338</v>
      </c>
      <c r="E988" t="s">
        <v>41</v>
      </c>
    </row>
    <row r="989" spans="1:5" x14ac:dyDescent="0.3">
      <c r="A989">
        <v>13339</v>
      </c>
      <c r="B989" t="s">
        <v>41</v>
      </c>
      <c r="D989">
        <v>13339</v>
      </c>
      <c r="E989" t="s">
        <v>41</v>
      </c>
    </row>
    <row r="990" spans="1:5" x14ac:dyDescent="0.3">
      <c r="A990">
        <v>13340</v>
      </c>
      <c r="B990" t="s">
        <v>41</v>
      </c>
      <c r="D990">
        <v>13340</v>
      </c>
      <c r="E990" t="s">
        <v>41</v>
      </c>
    </row>
    <row r="991" spans="1:5" x14ac:dyDescent="0.3">
      <c r="A991">
        <v>13341</v>
      </c>
      <c r="B991" t="s">
        <v>41</v>
      </c>
      <c r="D991">
        <v>13341</v>
      </c>
      <c r="E991" t="s">
        <v>41</v>
      </c>
    </row>
    <row r="992" spans="1:5" x14ac:dyDescent="0.3">
      <c r="A992">
        <v>13343</v>
      </c>
      <c r="B992" t="s">
        <v>41</v>
      </c>
      <c r="D992">
        <v>13343</v>
      </c>
      <c r="E992" t="s">
        <v>41</v>
      </c>
    </row>
    <row r="993" spans="1:5" x14ac:dyDescent="0.3">
      <c r="A993">
        <v>13344</v>
      </c>
      <c r="B993" t="s">
        <v>41</v>
      </c>
      <c r="D993">
        <v>13344</v>
      </c>
      <c r="E993" t="s">
        <v>41</v>
      </c>
    </row>
    <row r="994" spans="1:5" x14ac:dyDescent="0.3">
      <c r="A994">
        <v>13345</v>
      </c>
      <c r="B994" t="s">
        <v>41</v>
      </c>
      <c r="D994">
        <v>13345</v>
      </c>
      <c r="E994" t="s">
        <v>41</v>
      </c>
    </row>
    <row r="995" spans="1:5" x14ac:dyDescent="0.3">
      <c r="A995">
        <v>13346</v>
      </c>
      <c r="B995" t="s">
        <v>41</v>
      </c>
      <c r="D995">
        <v>13346</v>
      </c>
      <c r="E995" t="s">
        <v>41</v>
      </c>
    </row>
    <row r="996" spans="1:5" x14ac:dyDescent="0.3">
      <c r="A996">
        <v>13347</v>
      </c>
      <c r="B996" t="s">
        <v>41</v>
      </c>
      <c r="D996">
        <v>13347</v>
      </c>
      <c r="E996" t="s">
        <v>41</v>
      </c>
    </row>
    <row r="997" spans="1:5" x14ac:dyDescent="0.3">
      <c r="A997">
        <v>13348</v>
      </c>
      <c r="B997" t="s">
        <v>41</v>
      </c>
      <c r="D997">
        <v>13348</v>
      </c>
      <c r="E997" t="s">
        <v>41</v>
      </c>
    </row>
    <row r="998" spans="1:5" x14ac:dyDescent="0.3">
      <c r="A998">
        <v>13349</v>
      </c>
      <c r="B998" t="s">
        <v>41</v>
      </c>
      <c r="D998">
        <v>13349</v>
      </c>
      <c r="E998" t="s">
        <v>41</v>
      </c>
    </row>
    <row r="999" spans="1:5" x14ac:dyDescent="0.3">
      <c r="A999">
        <v>13350</v>
      </c>
      <c r="B999" t="s">
        <v>41</v>
      </c>
      <c r="D999">
        <v>13350</v>
      </c>
      <c r="E999" t="s">
        <v>41</v>
      </c>
    </row>
    <row r="1000" spans="1:5" x14ac:dyDescent="0.3">
      <c r="A1000">
        <v>13351</v>
      </c>
      <c r="B1000" t="s">
        <v>41</v>
      </c>
      <c r="D1000">
        <v>13351</v>
      </c>
      <c r="E1000" t="s">
        <v>41</v>
      </c>
    </row>
    <row r="1001" spans="1:5" x14ac:dyDescent="0.3">
      <c r="A1001">
        <v>13352</v>
      </c>
      <c r="B1001" t="s">
        <v>41</v>
      </c>
      <c r="D1001">
        <v>13352</v>
      </c>
      <c r="E1001" t="s">
        <v>41</v>
      </c>
    </row>
    <row r="1002" spans="1:5" x14ac:dyDescent="0.3">
      <c r="A1002">
        <v>13354</v>
      </c>
      <c r="B1002" t="s">
        <v>41</v>
      </c>
      <c r="D1002">
        <v>13354</v>
      </c>
      <c r="E1002" t="s">
        <v>41</v>
      </c>
    </row>
    <row r="1003" spans="1:5" x14ac:dyDescent="0.3">
      <c r="A1003">
        <v>13355</v>
      </c>
      <c r="B1003" t="s">
        <v>41</v>
      </c>
      <c r="D1003">
        <v>13355</v>
      </c>
      <c r="E1003" t="s">
        <v>41</v>
      </c>
    </row>
    <row r="1004" spans="1:5" x14ac:dyDescent="0.3">
      <c r="A1004">
        <v>13356</v>
      </c>
      <c r="B1004" t="s">
        <v>41</v>
      </c>
      <c r="D1004">
        <v>13356</v>
      </c>
      <c r="E1004" t="s">
        <v>41</v>
      </c>
    </row>
    <row r="1005" spans="1:5" x14ac:dyDescent="0.3">
      <c r="A1005">
        <v>13357</v>
      </c>
      <c r="B1005" t="s">
        <v>41</v>
      </c>
      <c r="D1005">
        <v>13357</v>
      </c>
      <c r="E1005" t="s">
        <v>41</v>
      </c>
    </row>
    <row r="1006" spans="1:5" x14ac:dyDescent="0.3">
      <c r="A1006">
        <v>13358</v>
      </c>
      <c r="B1006" t="s">
        <v>41</v>
      </c>
      <c r="D1006">
        <v>13358</v>
      </c>
      <c r="E1006" t="s">
        <v>41</v>
      </c>
    </row>
    <row r="1007" spans="1:5" x14ac:dyDescent="0.3">
      <c r="A1007">
        <v>13359</v>
      </c>
      <c r="B1007" t="s">
        <v>41</v>
      </c>
      <c r="D1007">
        <v>13359</v>
      </c>
      <c r="E1007" t="s">
        <v>41</v>
      </c>
    </row>
    <row r="1008" spans="1:5" x14ac:dyDescent="0.3">
      <c r="A1008">
        <v>13360</v>
      </c>
      <c r="B1008" t="s">
        <v>41</v>
      </c>
      <c r="D1008">
        <v>13360</v>
      </c>
      <c r="E1008" t="s">
        <v>41</v>
      </c>
    </row>
    <row r="1009" spans="1:5" x14ac:dyDescent="0.3">
      <c r="A1009">
        <v>13361</v>
      </c>
      <c r="B1009" t="s">
        <v>41</v>
      </c>
      <c r="D1009">
        <v>13361</v>
      </c>
      <c r="E1009" t="s">
        <v>41</v>
      </c>
    </row>
    <row r="1010" spans="1:5" x14ac:dyDescent="0.3">
      <c r="A1010">
        <v>13362</v>
      </c>
      <c r="B1010" t="s">
        <v>41</v>
      </c>
      <c r="D1010">
        <v>13362</v>
      </c>
      <c r="E1010" t="s">
        <v>41</v>
      </c>
    </row>
    <row r="1011" spans="1:5" x14ac:dyDescent="0.3">
      <c r="A1011">
        <v>13363</v>
      </c>
      <c r="B1011" t="s">
        <v>41</v>
      </c>
      <c r="D1011">
        <v>13363</v>
      </c>
      <c r="E1011" t="s">
        <v>41</v>
      </c>
    </row>
    <row r="1012" spans="1:5" x14ac:dyDescent="0.3">
      <c r="A1012">
        <v>13364</v>
      </c>
      <c r="B1012" t="s">
        <v>41</v>
      </c>
      <c r="D1012">
        <v>13364</v>
      </c>
      <c r="E1012" t="s">
        <v>41</v>
      </c>
    </row>
    <row r="1013" spans="1:5" x14ac:dyDescent="0.3">
      <c r="A1013">
        <v>13365</v>
      </c>
      <c r="B1013" t="s">
        <v>41</v>
      </c>
      <c r="D1013">
        <v>13365</v>
      </c>
      <c r="E1013" t="s">
        <v>41</v>
      </c>
    </row>
    <row r="1014" spans="1:5" x14ac:dyDescent="0.3">
      <c r="A1014">
        <v>13366</v>
      </c>
      <c r="B1014" t="s">
        <v>41</v>
      </c>
      <c r="D1014">
        <v>13366</v>
      </c>
      <c r="E1014" t="s">
        <v>41</v>
      </c>
    </row>
    <row r="1015" spans="1:5" x14ac:dyDescent="0.3">
      <c r="A1015">
        <v>13367</v>
      </c>
      <c r="B1015" t="s">
        <v>41</v>
      </c>
      <c r="D1015">
        <v>13367</v>
      </c>
      <c r="E1015" t="s">
        <v>41</v>
      </c>
    </row>
    <row r="1016" spans="1:5" x14ac:dyDescent="0.3">
      <c r="A1016">
        <v>13368</v>
      </c>
      <c r="B1016" t="s">
        <v>41</v>
      </c>
      <c r="D1016">
        <v>13368</v>
      </c>
      <c r="E1016" t="s">
        <v>41</v>
      </c>
    </row>
    <row r="1017" spans="1:5" x14ac:dyDescent="0.3">
      <c r="A1017">
        <v>13369</v>
      </c>
      <c r="B1017" t="s">
        <v>41</v>
      </c>
      <c r="D1017">
        <v>13369</v>
      </c>
      <c r="E1017" t="s">
        <v>41</v>
      </c>
    </row>
    <row r="1018" spans="1:5" x14ac:dyDescent="0.3">
      <c r="A1018">
        <v>13370</v>
      </c>
      <c r="B1018" t="s">
        <v>41</v>
      </c>
      <c r="D1018">
        <v>13370</v>
      </c>
      <c r="E1018" t="s">
        <v>41</v>
      </c>
    </row>
    <row r="1019" spans="1:5" x14ac:dyDescent="0.3">
      <c r="A1019">
        <v>13371</v>
      </c>
      <c r="B1019" t="s">
        <v>41</v>
      </c>
      <c r="D1019">
        <v>13371</v>
      </c>
      <c r="E1019" t="s">
        <v>41</v>
      </c>
    </row>
    <row r="1020" spans="1:5" x14ac:dyDescent="0.3">
      <c r="A1020">
        <v>13372</v>
      </c>
      <c r="B1020" t="s">
        <v>41</v>
      </c>
      <c r="D1020">
        <v>13372</v>
      </c>
      <c r="E1020" t="s">
        <v>41</v>
      </c>
    </row>
    <row r="1021" spans="1:5" x14ac:dyDescent="0.3">
      <c r="A1021">
        <v>13373</v>
      </c>
      <c r="B1021" t="s">
        <v>41</v>
      </c>
      <c r="D1021">
        <v>13373</v>
      </c>
      <c r="E1021" t="s">
        <v>41</v>
      </c>
    </row>
    <row r="1022" spans="1:5" x14ac:dyDescent="0.3">
      <c r="A1022">
        <v>13374</v>
      </c>
      <c r="B1022" t="s">
        <v>41</v>
      </c>
      <c r="D1022">
        <v>13374</v>
      </c>
      <c r="E1022" t="s">
        <v>41</v>
      </c>
    </row>
    <row r="1023" spans="1:5" x14ac:dyDescent="0.3">
      <c r="A1023">
        <v>13375</v>
      </c>
      <c r="B1023" t="s">
        <v>41</v>
      </c>
      <c r="D1023">
        <v>13375</v>
      </c>
      <c r="E1023" t="s">
        <v>41</v>
      </c>
    </row>
    <row r="1024" spans="1:5" x14ac:dyDescent="0.3">
      <c r="A1024">
        <v>13376</v>
      </c>
      <c r="B1024" t="s">
        <v>41</v>
      </c>
      <c r="D1024">
        <v>13376</v>
      </c>
      <c r="E1024" t="s">
        <v>41</v>
      </c>
    </row>
    <row r="1025" spans="1:5" x14ac:dyDescent="0.3">
      <c r="A1025">
        <v>13377</v>
      </c>
      <c r="B1025" t="s">
        <v>41</v>
      </c>
      <c r="D1025">
        <v>13377</v>
      </c>
      <c r="E1025" t="s">
        <v>41</v>
      </c>
    </row>
    <row r="1026" spans="1:5" x14ac:dyDescent="0.3">
      <c r="A1026">
        <v>13379</v>
      </c>
      <c r="B1026" t="s">
        <v>41</v>
      </c>
      <c r="D1026">
        <v>13379</v>
      </c>
      <c r="E1026" t="s">
        <v>41</v>
      </c>
    </row>
    <row r="1027" spans="1:5" x14ac:dyDescent="0.3">
      <c r="A1027">
        <v>13380</v>
      </c>
      <c r="B1027" t="s">
        <v>41</v>
      </c>
      <c r="D1027">
        <v>13380</v>
      </c>
      <c r="E1027" t="s">
        <v>41</v>
      </c>
    </row>
    <row r="1028" spans="1:5" x14ac:dyDescent="0.3">
      <c r="A1028">
        <v>13381</v>
      </c>
      <c r="B1028" t="s">
        <v>41</v>
      </c>
      <c r="D1028">
        <v>13381</v>
      </c>
      <c r="E1028" t="s">
        <v>41</v>
      </c>
    </row>
    <row r="1029" spans="1:5" x14ac:dyDescent="0.3">
      <c r="A1029">
        <v>13382</v>
      </c>
      <c r="B1029" t="s">
        <v>41</v>
      </c>
      <c r="D1029">
        <v>13382</v>
      </c>
      <c r="E1029" t="s">
        <v>41</v>
      </c>
    </row>
    <row r="1030" spans="1:5" x14ac:dyDescent="0.3">
      <c r="A1030">
        <v>13383</v>
      </c>
      <c r="B1030" t="s">
        <v>41</v>
      </c>
      <c r="D1030">
        <v>13383</v>
      </c>
      <c r="E1030" t="s">
        <v>41</v>
      </c>
    </row>
    <row r="1031" spans="1:5" x14ac:dyDescent="0.3">
      <c r="A1031">
        <v>13384</v>
      </c>
      <c r="B1031" t="s">
        <v>41</v>
      </c>
      <c r="D1031">
        <v>13384</v>
      </c>
      <c r="E1031" t="s">
        <v>41</v>
      </c>
    </row>
    <row r="1032" spans="1:5" x14ac:dyDescent="0.3">
      <c r="A1032">
        <v>13385</v>
      </c>
      <c r="B1032" t="s">
        <v>41</v>
      </c>
      <c r="D1032">
        <v>13385</v>
      </c>
      <c r="E1032" t="s">
        <v>41</v>
      </c>
    </row>
    <row r="1033" spans="1:5" x14ac:dyDescent="0.3">
      <c r="A1033">
        <v>13386</v>
      </c>
      <c r="B1033" t="s">
        <v>41</v>
      </c>
      <c r="D1033">
        <v>13386</v>
      </c>
      <c r="E1033" t="s">
        <v>41</v>
      </c>
    </row>
    <row r="1034" spans="1:5" x14ac:dyDescent="0.3">
      <c r="A1034">
        <v>13387</v>
      </c>
      <c r="B1034" t="s">
        <v>41</v>
      </c>
      <c r="D1034">
        <v>13387</v>
      </c>
      <c r="E1034" t="s">
        <v>41</v>
      </c>
    </row>
    <row r="1035" spans="1:5" x14ac:dyDescent="0.3">
      <c r="A1035">
        <v>13388</v>
      </c>
      <c r="B1035" t="s">
        <v>41</v>
      </c>
      <c r="D1035">
        <v>13388</v>
      </c>
      <c r="E1035" t="s">
        <v>41</v>
      </c>
    </row>
    <row r="1036" spans="1:5" x14ac:dyDescent="0.3">
      <c r="A1036">
        <v>13389</v>
      </c>
      <c r="B1036" t="s">
        <v>41</v>
      </c>
      <c r="D1036">
        <v>13389</v>
      </c>
      <c r="E1036" t="s">
        <v>41</v>
      </c>
    </row>
    <row r="1037" spans="1:5" x14ac:dyDescent="0.3">
      <c r="A1037">
        <v>13390</v>
      </c>
      <c r="B1037" t="s">
        <v>41</v>
      </c>
      <c r="D1037">
        <v>13390</v>
      </c>
      <c r="E1037" t="s">
        <v>41</v>
      </c>
    </row>
    <row r="1038" spans="1:5" x14ac:dyDescent="0.3">
      <c r="A1038">
        <v>13391</v>
      </c>
      <c r="B1038" t="s">
        <v>41</v>
      </c>
      <c r="D1038">
        <v>13391</v>
      </c>
      <c r="E1038" t="s">
        <v>41</v>
      </c>
    </row>
    <row r="1039" spans="1:5" x14ac:dyDescent="0.3">
      <c r="A1039">
        <v>13392</v>
      </c>
      <c r="B1039" t="s">
        <v>41</v>
      </c>
      <c r="D1039">
        <v>13392</v>
      </c>
      <c r="E1039" t="s">
        <v>41</v>
      </c>
    </row>
    <row r="1040" spans="1:5" x14ac:dyDescent="0.3">
      <c r="A1040">
        <v>13393</v>
      </c>
      <c r="B1040" t="s">
        <v>41</v>
      </c>
      <c r="D1040">
        <v>13393</v>
      </c>
      <c r="E1040" t="s">
        <v>41</v>
      </c>
    </row>
    <row r="1041" spans="1:5" x14ac:dyDescent="0.3">
      <c r="A1041">
        <v>13394</v>
      </c>
      <c r="B1041" t="s">
        <v>41</v>
      </c>
      <c r="D1041">
        <v>13394</v>
      </c>
      <c r="E1041" t="s">
        <v>41</v>
      </c>
    </row>
    <row r="1042" spans="1:5" x14ac:dyDescent="0.3">
      <c r="A1042">
        <v>13395</v>
      </c>
      <c r="B1042" t="s">
        <v>41</v>
      </c>
      <c r="D1042">
        <v>13395</v>
      </c>
      <c r="E1042" t="s">
        <v>41</v>
      </c>
    </row>
    <row r="1043" spans="1:5" x14ac:dyDescent="0.3">
      <c r="A1043">
        <v>13396</v>
      </c>
      <c r="B1043" t="s">
        <v>41</v>
      </c>
      <c r="D1043">
        <v>13396</v>
      </c>
      <c r="E1043" t="s">
        <v>41</v>
      </c>
    </row>
    <row r="1044" spans="1:5" x14ac:dyDescent="0.3">
      <c r="A1044">
        <v>13397</v>
      </c>
      <c r="B1044" t="s">
        <v>41</v>
      </c>
      <c r="D1044">
        <v>13397</v>
      </c>
      <c r="E1044" t="s">
        <v>41</v>
      </c>
    </row>
    <row r="1045" spans="1:5" x14ac:dyDescent="0.3">
      <c r="A1045">
        <v>13398</v>
      </c>
      <c r="B1045" t="s">
        <v>41</v>
      </c>
      <c r="D1045">
        <v>13398</v>
      </c>
      <c r="E1045" t="s">
        <v>41</v>
      </c>
    </row>
    <row r="1046" spans="1:5" x14ac:dyDescent="0.3">
      <c r="A1046">
        <v>13399</v>
      </c>
      <c r="B1046" t="s">
        <v>41</v>
      </c>
      <c r="D1046">
        <v>13399</v>
      </c>
      <c r="E1046" t="s">
        <v>41</v>
      </c>
    </row>
    <row r="1047" spans="1:5" x14ac:dyDescent="0.3">
      <c r="A1047">
        <v>13400</v>
      </c>
      <c r="B1047" t="s">
        <v>41</v>
      </c>
      <c r="D1047">
        <v>13400</v>
      </c>
      <c r="E1047" t="s">
        <v>41</v>
      </c>
    </row>
    <row r="1048" spans="1:5" x14ac:dyDescent="0.3">
      <c r="A1048">
        <v>13402</v>
      </c>
      <c r="B1048" t="s">
        <v>41</v>
      </c>
      <c r="D1048">
        <v>13402</v>
      </c>
      <c r="E1048" t="s">
        <v>41</v>
      </c>
    </row>
    <row r="1049" spans="1:5" x14ac:dyDescent="0.3">
      <c r="A1049">
        <v>13403</v>
      </c>
      <c r="B1049" t="s">
        <v>41</v>
      </c>
      <c r="D1049">
        <v>13403</v>
      </c>
      <c r="E1049" t="s">
        <v>41</v>
      </c>
    </row>
    <row r="1050" spans="1:5" x14ac:dyDescent="0.3">
      <c r="A1050">
        <v>13404</v>
      </c>
      <c r="B1050" t="s">
        <v>41</v>
      </c>
      <c r="D1050">
        <v>13404</v>
      </c>
      <c r="E1050" t="s">
        <v>41</v>
      </c>
    </row>
    <row r="1051" spans="1:5" x14ac:dyDescent="0.3">
      <c r="A1051">
        <v>13405</v>
      </c>
      <c r="B1051" t="s">
        <v>41</v>
      </c>
      <c r="D1051">
        <v>13405</v>
      </c>
      <c r="E1051" t="s">
        <v>41</v>
      </c>
    </row>
    <row r="1052" spans="1:5" x14ac:dyDescent="0.3">
      <c r="A1052">
        <v>13406</v>
      </c>
      <c r="B1052" t="s">
        <v>41</v>
      </c>
      <c r="D1052">
        <v>13406</v>
      </c>
      <c r="E1052" t="s">
        <v>41</v>
      </c>
    </row>
    <row r="1053" spans="1:5" x14ac:dyDescent="0.3">
      <c r="A1053">
        <v>13407</v>
      </c>
      <c r="B1053" t="s">
        <v>41</v>
      </c>
      <c r="D1053">
        <v>13407</v>
      </c>
      <c r="E1053" t="s">
        <v>41</v>
      </c>
    </row>
    <row r="1054" spans="1:5" x14ac:dyDescent="0.3">
      <c r="A1054">
        <v>13408</v>
      </c>
      <c r="B1054" t="s">
        <v>41</v>
      </c>
      <c r="D1054">
        <v>13408</v>
      </c>
      <c r="E1054" t="s">
        <v>41</v>
      </c>
    </row>
    <row r="1055" spans="1:5" x14ac:dyDescent="0.3">
      <c r="A1055">
        <v>13410</v>
      </c>
      <c r="B1055" t="s">
        <v>41</v>
      </c>
      <c r="D1055">
        <v>13410</v>
      </c>
      <c r="E1055" t="s">
        <v>41</v>
      </c>
    </row>
    <row r="1056" spans="1:5" x14ac:dyDescent="0.3">
      <c r="A1056">
        <v>13411</v>
      </c>
      <c r="B1056" t="s">
        <v>41</v>
      </c>
      <c r="D1056">
        <v>13411</v>
      </c>
      <c r="E1056" t="s">
        <v>41</v>
      </c>
    </row>
    <row r="1057" spans="1:5" x14ac:dyDescent="0.3">
      <c r="A1057">
        <v>13412</v>
      </c>
      <c r="B1057" t="s">
        <v>41</v>
      </c>
      <c r="D1057">
        <v>13412</v>
      </c>
      <c r="E1057" t="s">
        <v>41</v>
      </c>
    </row>
    <row r="1058" spans="1:5" x14ac:dyDescent="0.3">
      <c r="A1058">
        <v>13413</v>
      </c>
      <c r="B1058" t="s">
        <v>41</v>
      </c>
      <c r="D1058">
        <v>13413</v>
      </c>
      <c r="E1058" t="s">
        <v>41</v>
      </c>
    </row>
    <row r="1059" spans="1:5" x14ac:dyDescent="0.3">
      <c r="A1059">
        <v>13414</v>
      </c>
      <c r="B1059" t="s">
        <v>41</v>
      </c>
      <c r="D1059">
        <v>13414</v>
      </c>
      <c r="E1059" t="s">
        <v>41</v>
      </c>
    </row>
    <row r="1060" spans="1:5" x14ac:dyDescent="0.3">
      <c r="A1060">
        <v>13415</v>
      </c>
      <c r="B1060" t="s">
        <v>41</v>
      </c>
      <c r="D1060">
        <v>13415</v>
      </c>
      <c r="E1060" t="s">
        <v>41</v>
      </c>
    </row>
    <row r="1061" spans="1:5" x14ac:dyDescent="0.3">
      <c r="A1061">
        <v>13416</v>
      </c>
      <c r="B1061" t="s">
        <v>41</v>
      </c>
      <c r="D1061">
        <v>13416</v>
      </c>
      <c r="E1061" t="s">
        <v>41</v>
      </c>
    </row>
    <row r="1062" spans="1:5" x14ac:dyDescent="0.3">
      <c r="A1062">
        <v>13417</v>
      </c>
      <c r="B1062" t="s">
        <v>41</v>
      </c>
      <c r="D1062">
        <v>13417</v>
      </c>
      <c r="E1062" t="s">
        <v>41</v>
      </c>
    </row>
    <row r="1063" spans="1:5" x14ac:dyDescent="0.3">
      <c r="A1063">
        <v>13418</v>
      </c>
      <c r="B1063" t="s">
        <v>41</v>
      </c>
      <c r="D1063">
        <v>13418</v>
      </c>
      <c r="E1063" t="s">
        <v>41</v>
      </c>
    </row>
    <row r="1064" spans="1:5" x14ac:dyDescent="0.3">
      <c r="A1064">
        <v>13419</v>
      </c>
      <c r="B1064" t="s">
        <v>41</v>
      </c>
      <c r="D1064">
        <v>13419</v>
      </c>
      <c r="E1064" t="s">
        <v>41</v>
      </c>
    </row>
    <row r="1065" spans="1:5" x14ac:dyDescent="0.3">
      <c r="A1065">
        <v>13420</v>
      </c>
      <c r="B1065" t="s">
        <v>41</v>
      </c>
      <c r="D1065">
        <v>13420</v>
      </c>
      <c r="E1065" t="s">
        <v>41</v>
      </c>
    </row>
    <row r="1066" spans="1:5" x14ac:dyDescent="0.3">
      <c r="A1066">
        <v>13421</v>
      </c>
      <c r="B1066" t="s">
        <v>41</v>
      </c>
      <c r="D1066">
        <v>13421</v>
      </c>
      <c r="E1066" t="s">
        <v>41</v>
      </c>
    </row>
    <row r="1067" spans="1:5" x14ac:dyDescent="0.3">
      <c r="A1067">
        <v>13422</v>
      </c>
      <c r="B1067" t="s">
        <v>41</v>
      </c>
      <c r="D1067">
        <v>13422</v>
      </c>
      <c r="E1067" t="s">
        <v>41</v>
      </c>
    </row>
    <row r="1068" spans="1:5" x14ac:dyDescent="0.3">
      <c r="A1068">
        <v>13423</v>
      </c>
      <c r="B1068" t="s">
        <v>41</v>
      </c>
      <c r="D1068">
        <v>13423</v>
      </c>
      <c r="E1068" t="s">
        <v>41</v>
      </c>
    </row>
    <row r="1069" spans="1:5" x14ac:dyDescent="0.3">
      <c r="A1069">
        <v>13424</v>
      </c>
      <c r="B1069" t="s">
        <v>41</v>
      </c>
      <c r="D1069">
        <v>13424</v>
      </c>
      <c r="E1069" t="s">
        <v>41</v>
      </c>
    </row>
    <row r="1070" spans="1:5" x14ac:dyDescent="0.3">
      <c r="A1070">
        <v>13425</v>
      </c>
      <c r="B1070" t="s">
        <v>41</v>
      </c>
      <c r="D1070">
        <v>13425</v>
      </c>
      <c r="E1070" t="s">
        <v>41</v>
      </c>
    </row>
    <row r="1071" spans="1:5" x14ac:dyDescent="0.3">
      <c r="A1071">
        <v>13426</v>
      </c>
      <c r="B1071" t="s">
        <v>41</v>
      </c>
      <c r="D1071">
        <v>13426</v>
      </c>
      <c r="E1071" t="s">
        <v>41</v>
      </c>
    </row>
    <row r="1072" spans="1:5" x14ac:dyDescent="0.3">
      <c r="A1072">
        <v>13427</v>
      </c>
      <c r="B1072" t="s">
        <v>41</v>
      </c>
      <c r="D1072">
        <v>13427</v>
      </c>
      <c r="E1072" t="s">
        <v>41</v>
      </c>
    </row>
    <row r="1073" spans="1:5" x14ac:dyDescent="0.3">
      <c r="A1073">
        <v>13428</v>
      </c>
      <c r="B1073" t="s">
        <v>41</v>
      </c>
      <c r="D1073">
        <v>13428</v>
      </c>
      <c r="E1073" t="s">
        <v>41</v>
      </c>
    </row>
    <row r="1074" spans="1:5" x14ac:dyDescent="0.3">
      <c r="A1074">
        <v>13429</v>
      </c>
      <c r="B1074" t="s">
        <v>41</v>
      </c>
      <c r="D1074">
        <v>13429</v>
      </c>
      <c r="E1074" t="s">
        <v>41</v>
      </c>
    </row>
    <row r="1075" spans="1:5" x14ac:dyDescent="0.3">
      <c r="A1075">
        <v>13430</v>
      </c>
      <c r="B1075" t="s">
        <v>41</v>
      </c>
      <c r="D1075">
        <v>13430</v>
      </c>
      <c r="E1075" t="s">
        <v>41</v>
      </c>
    </row>
    <row r="1076" spans="1:5" x14ac:dyDescent="0.3">
      <c r="A1076">
        <v>13431</v>
      </c>
      <c r="B1076" t="s">
        <v>41</v>
      </c>
      <c r="D1076">
        <v>13431</v>
      </c>
      <c r="E1076" t="s">
        <v>41</v>
      </c>
    </row>
    <row r="1077" spans="1:5" x14ac:dyDescent="0.3">
      <c r="A1077">
        <v>13432</v>
      </c>
      <c r="B1077" t="s">
        <v>41</v>
      </c>
      <c r="D1077">
        <v>13432</v>
      </c>
      <c r="E1077" t="s">
        <v>41</v>
      </c>
    </row>
    <row r="1078" spans="1:5" x14ac:dyDescent="0.3">
      <c r="A1078">
        <v>13433</v>
      </c>
      <c r="B1078" t="s">
        <v>41</v>
      </c>
      <c r="D1078">
        <v>13433</v>
      </c>
      <c r="E1078" t="s">
        <v>41</v>
      </c>
    </row>
    <row r="1079" spans="1:5" x14ac:dyDescent="0.3">
      <c r="A1079">
        <v>13434</v>
      </c>
      <c r="B1079" t="s">
        <v>41</v>
      </c>
      <c r="D1079">
        <v>13434</v>
      </c>
      <c r="E1079" t="s">
        <v>41</v>
      </c>
    </row>
    <row r="1080" spans="1:5" x14ac:dyDescent="0.3">
      <c r="A1080">
        <v>13435</v>
      </c>
      <c r="B1080" t="s">
        <v>41</v>
      </c>
      <c r="D1080">
        <v>13435</v>
      </c>
      <c r="E1080" t="s">
        <v>41</v>
      </c>
    </row>
    <row r="1081" spans="1:5" x14ac:dyDescent="0.3">
      <c r="A1081">
        <v>13436</v>
      </c>
      <c r="B1081" t="s">
        <v>41</v>
      </c>
      <c r="D1081">
        <v>13436</v>
      </c>
      <c r="E1081" t="s">
        <v>41</v>
      </c>
    </row>
    <row r="1082" spans="1:5" x14ac:dyDescent="0.3">
      <c r="A1082">
        <v>13437</v>
      </c>
      <c r="B1082" t="s">
        <v>41</v>
      </c>
      <c r="D1082">
        <v>13437</v>
      </c>
      <c r="E1082" t="s">
        <v>41</v>
      </c>
    </row>
    <row r="1083" spans="1:5" x14ac:dyDescent="0.3">
      <c r="A1083">
        <v>13438</v>
      </c>
      <c r="B1083" t="s">
        <v>41</v>
      </c>
      <c r="D1083">
        <v>13438</v>
      </c>
      <c r="E1083" t="s">
        <v>41</v>
      </c>
    </row>
    <row r="1084" spans="1:5" x14ac:dyDescent="0.3">
      <c r="A1084">
        <v>13439</v>
      </c>
      <c r="B1084" t="s">
        <v>41</v>
      </c>
      <c r="D1084">
        <v>13439</v>
      </c>
      <c r="E1084" t="s">
        <v>41</v>
      </c>
    </row>
    <row r="1085" spans="1:5" x14ac:dyDescent="0.3">
      <c r="A1085">
        <v>13440</v>
      </c>
      <c r="B1085" t="s">
        <v>41</v>
      </c>
      <c r="D1085">
        <v>13440</v>
      </c>
      <c r="E1085" t="s">
        <v>41</v>
      </c>
    </row>
    <row r="1086" spans="1:5" x14ac:dyDescent="0.3">
      <c r="A1086">
        <v>13441</v>
      </c>
      <c r="B1086" t="s">
        <v>41</v>
      </c>
      <c r="D1086">
        <v>13441</v>
      </c>
      <c r="E1086" t="s">
        <v>41</v>
      </c>
    </row>
    <row r="1087" spans="1:5" x14ac:dyDescent="0.3">
      <c r="A1087">
        <v>13442</v>
      </c>
      <c r="B1087" t="s">
        <v>41</v>
      </c>
      <c r="D1087">
        <v>13442</v>
      </c>
      <c r="E1087" t="s">
        <v>41</v>
      </c>
    </row>
    <row r="1088" spans="1:5" x14ac:dyDescent="0.3">
      <c r="A1088">
        <v>13443</v>
      </c>
      <c r="B1088" t="s">
        <v>41</v>
      </c>
      <c r="D1088">
        <v>13443</v>
      </c>
      <c r="E1088" t="s">
        <v>41</v>
      </c>
    </row>
    <row r="1089" spans="1:5" x14ac:dyDescent="0.3">
      <c r="A1089">
        <v>13444</v>
      </c>
      <c r="B1089" t="s">
        <v>41</v>
      </c>
      <c r="D1089">
        <v>13444</v>
      </c>
      <c r="E1089" t="s">
        <v>41</v>
      </c>
    </row>
    <row r="1090" spans="1:5" x14ac:dyDescent="0.3">
      <c r="A1090">
        <v>13445</v>
      </c>
      <c r="B1090" t="s">
        <v>41</v>
      </c>
      <c r="D1090">
        <v>13445</v>
      </c>
      <c r="E1090" t="s">
        <v>41</v>
      </c>
    </row>
    <row r="1091" spans="1:5" x14ac:dyDescent="0.3">
      <c r="A1091">
        <v>13446</v>
      </c>
      <c r="B1091" t="s">
        <v>41</v>
      </c>
      <c r="D1091">
        <v>13446</v>
      </c>
      <c r="E1091" t="s">
        <v>41</v>
      </c>
    </row>
    <row r="1092" spans="1:5" x14ac:dyDescent="0.3">
      <c r="A1092">
        <v>13447</v>
      </c>
      <c r="B1092" t="s">
        <v>41</v>
      </c>
      <c r="D1092">
        <v>13447</v>
      </c>
      <c r="E1092" t="s">
        <v>41</v>
      </c>
    </row>
    <row r="1093" spans="1:5" x14ac:dyDescent="0.3">
      <c r="A1093">
        <v>13448</v>
      </c>
      <c r="B1093" t="s">
        <v>41</v>
      </c>
      <c r="D1093">
        <v>13448</v>
      </c>
      <c r="E1093" t="s">
        <v>41</v>
      </c>
    </row>
    <row r="1094" spans="1:5" x14ac:dyDescent="0.3">
      <c r="A1094">
        <v>13449</v>
      </c>
      <c r="B1094" t="s">
        <v>41</v>
      </c>
      <c r="D1094">
        <v>13449</v>
      </c>
      <c r="E1094" t="s">
        <v>41</v>
      </c>
    </row>
    <row r="1095" spans="1:5" x14ac:dyDescent="0.3">
      <c r="A1095">
        <v>13450</v>
      </c>
      <c r="B1095" t="s">
        <v>41</v>
      </c>
      <c r="D1095">
        <v>13450</v>
      </c>
      <c r="E1095" t="s">
        <v>41</v>
      </c>
    </row>
    <row r="1096" spans="1:5" x14ac:dyDescent="0.3">
      <c r="A1096">
        <v>13451</v>
      </c>
      <c r="B1096" t="s">
        <v>41</v>
      </c>
      <c r="D1096">
        <v>13451</v>
      </c>
      <c r="E1096" t="s">
        <v>41</v>
      </c>
    </row>
    <row r="1097" spans="1:5" x14ac:dyDescent="0.3">
      <c r="A1097">
        <v>13452</v>
      </c>
      <c r="B1097" t="s">
        <v>41</v>
      </c>
      <c r="D1097">
        <v>13452</v>
      </c>
      <c r="E1097" t="s">
        <v>41</v>
      </c>
    </row>
    <row r="1098" spans="1:5" x14ac:dyDescent="0.3">
      <c r="A1098">
        <v>13453</v>
      </c>
      <c r="B1098" t="s">
        <v>41</v>
      </c>
      <c r="D1098">
        <v>13453</v>
      </c>
      <c r="E1098" t="s">
        <v>41</v>
      </c>
    </row>
    <row r="1099" spans="1:5" x14ac:dyDescent="0.3">
      <c r="A1099">
        <v>13454</v>
      </c>
      <c r="B1099" t="s">
        <v>41</v>
      </c>
      <c r="D1099">
        <v>13454</v>
      </c>
      <c r="E1099" t="s">
        <v>41</v>
      </c>
    </row>
    <row r="1100" spans="1:5" x14ac:dyDescent="0.3">
      <c r="A1100">
        <v>13455</v>
      </c>
      <c r="B1100" t="s">
        <v>41</v>
      </c>
      <c r="D1100">
        <v>13455</v>
      </c>
      <c r="E1100" t="s">
        <v>41</v>
      </c>
    </row>
    <row r="1101" spans="1:5" x14ac:dyDescent="0.3">
      <c r="A1101">
        <v>13456</v>
      </c>
      <c r="B1101" t="s">
        <v>41</v>
      </c>
      <c r="D1101">
        <v>13456</v>
      </c>
      <c r="E1101" t="s">
        <v>41</v>
      </c>
    </row>
    <row r="1102" spans="1:5" x14ac:dyDescent="0.3">
      <c r="A1102">
        <v>13457</v>
      </c>
      <c r="B1102" t="s">
        <v>41</v>
      </c>
      <c r="D1102">
        <v>13457</v>
      </c>
      <c r="E1102" t="s">
        <v>41</v>
      </c>
    </row>
    <row r="1103" spans="1:5" x14ac:dyDescent="0.3">
      <c r="A1103">
        <v>13458</v>
      </c>
      <c r="B1103" t="s">
        <v>41</v>
      </c>
      <c r="D1103">
        <v>13458</v>
      </c>
      <c r="E1103" t="s">
        <v>41</v>
      </c>
    </row>
    <row r="1104" spans="1:5" x14ac:dyDescent="0.3">
      <c r="A1104">
        <v>13459</v>
      </c>
      <c r="B1104" t="s">
        <v>41</v>
      </c>
      <c r="D1104">
        <v>13459</v>
      </c>
      <c r="E1104" t="s">
        <v>41</v>
      </c>
    </row>
    <row r="1105" spans="1:5" x14ac:dyDescent="0.3">
      <c r="A1105">
        <v>13460</v>
      </c>
      <c r="B1105" t="s">
        <v>41</v>
      </c>
      <c r="D1105">
        <v>13460</v>
      </c>
      <c r="E1105" t="s">
        <v>41</v>
      </c>
    </row>
    <row r="1106" spans="1:5" x14ac:dyDescent="0.3">
      <c r="A1106">
        <v>13461</v>
      </c>
      <c r="B1106" t="s">
        <v>41</v>
      </c>
      <c r="D1106">
        <v>13461</v>
      </c>
      <c r="E1106" t="s">
        <v>41</v>
      </c>
    </row>
    <row r="1107" spans="1:5" x14ac:dyDescent="0.3">
      <c r="A1107">
        <v>13462</v>
      </c>
      <c r="B1107" t="s">
        <v>41</v>
      </c>
      <c r="D1107">
        <v>13462</v>
      </c>
      <c r="E1107" t="s">
        <v>41</v>
      </c>
    </row>
    <row r="1108" spans="1:5" x14ac:dyDescent="0.3">
      <c r="A1108">
        <v>13464</v>
      </c>
      <c r="B1108" t="s">
        <v>41</v>
      </c>
      <c r="D1108">
        <v>13464</v>
      </c>
      <c r="E1108" t="s">
        <v>41</v>
      </c>
    </row>
    <row r="1109" spans="1:5" x14ac:dyDescent="0.3">
      <c r="A1109">
        <v>13465</v>
      </c>
      <c r="B1109" t="s">
        <v>41</v>
      </c>
      <c r="D1109">
        <v>13465</v>
      </c>
      <c r="E1109" t="s">
        <v>41</v>
      </c>
    </row>
    <row r="1110" spans="1:5" x14ac:dyDescent="0.3">
      <c r="A1110">
        <v>13466</v>
      </c>
      <c r="B1110" t="s">
        <v>41</v>
      </c>
      <c r="D1110">
        <v>13466</v>
      </c>
      <c r="E1110" t="s">
        <v>41</v>
      </c>
    </row>
    <row r="1111" spans="1:5" x14ac:dyDescent="0.3">
      <c r="A1111">
        <v>13467</v>
      </c>
      <c r="B1111" t="s">
        <v>41</v>
      </c>
      <c r="D1111">
        <v>13467</v>
      </c>
      <c r="E1111" t="s">
        <v>41</v>
      </c>
    </row>
    <row r="1112" spans="1:5" x14ac:dyDescent="0.3">
      <c r="A1112">
        <v>13468</v>
      </c>
      <c r="B1112" t="s">
        <v>41</v>
      </c>
      <c r="D1112">
        <v>13468</v>
      </c>
      <c r="E1112" t="s">
        <v>41</v>
      </c>
    </row>
    <row r="1113" spans="1:5" x14ac:dyDescent="0.3">
      <c r="A1113">
        <v>13469</v>
      </c>
      <c r="B1113" t="s">
        <v>41</v>
      </c>
      <c r="D1113">
        <v>13469</v>
      </c>
      <c r="E1113" t="s">
        <v>41</v>
      </c>
    </row>
    <row r="1114" spans="1:5" x14ac:dyDescent="0.3">
      <c r="A1114">
        <v>13470</v>
      </c>
      <c r="B1114" t="s">
        <v>41</v>
      </c>
      <c r="D1114">
        <v>13470</v>
      </c>
      <c r="E1114" t="s">
        <v>41</v>
      </c>
    </row>
    <row r="1115" spans="1:5" x14ac:dyDescent="0.3">
      <c r="A1115">
        <v>13471</v>
      </c>
      <c r="B1115" t="s">
        <v>41</v>
      </c>
      <c r="D1115">
        <v>13471</v>
      </c>
      <c r="E1115" t="s">
        <v>41</v>
      </c>
    </row>
    <row r="1116" spans="1:5" x14ac:dyDescent="0.3">
      <c r="A1116">
        <v>13472</v>
      </c>
      <c r="B1116" t="s">
        <v>41</v>
      </c>
      <c r="D1116">
        <v>13472</v>
      </c>
      <c r="E1116" t="s">
        <v>41</v>
      </c>
    </row>
    <row r="1117" spans="1:5" x14ac:dyDescent="0.3">
      <c r="A1117">
        <v>13473</v>
      </c>
      <c r="B1117" t="s">
        <v>41</v>
      </c>
      <c r="D1117">
        <v>13473</v>
      </c>
      <c r="E1117" t="s">
        <v>41</v>
      </c>
    </row>
    <row r="1118" spans="1:5" x14ac:dyDescent="0.3">
      <c r="A1118">
        <v>13474</v>
      </c>
      <c r="B1118" t="s">
        <v>41</v>
      </c>
      <c r="D1118">
        <v>13474</v>
      </c>
      <c r="E1118" t="s">
        <v>41</v>
      </c>
    </row>
    <row r="1119" spans="1:5" x14ac:dyDescent="0.3">
      <c r="A1119">
        <v>13475</v>
      </c>
      <c r="B1119" t="s">
        <v>41</v>
      </c>
      <c r="D1119">
        <v>13475</v>
      </c>
      <c r="E1119" t="s">
        <v>41</v>
      </c>
    </row>
    <row r="1120" spans="1:5" x14ac:dyDescent="0.3">
      <c r="A1120">
        <v>13476</v>
      </c>
      <c r="B1120" t="s">
        <v>41</v>
      </c>
      <c r="D1120">
        <v>13476</v>
      </c>
      <c r="E1120" t="s">
        <v>41</v>
      </c>
    </row>
    <row r="1121" spans="1:5" x14ac:dyDescent="0.3">
      <c r="A1121">
        <v>13477</v>
      </c>
      <c r="B1121" t="s">
        <v>41</v>
      </c>
      <c r="D1121">
        <v>13477</v>
      </c>
      <c r="E1121" t="s">
        <v>41</v>
      </c>
    </row>
    <row r="1122" spans="1:5" x14ac:dyDescent="0.3">
      <c r="A1122">
        <v>13478</v>
      </c>
      <c r="B1122" t="s">
        <v>41</v>
      </c>
      <c r="D1122">
        <v>13478</v>
      </c>
      <c r="E1122" t="s">
        <v>41</v>
      </c>
    </row>
    <row r="1123" spans="1:5" x14ac:dyDescent="0.3">
      <c r="A1123">
        <v>13479</v>
      </c>
      <c r="B1123" t="s">
        <v>41</v>
      </c>
      <c r="D1123">
        <v>13479</v>
      </c>
      <c r="E1123" t="s">
        <v>41</v>
      </c>
    </row>
    <row r="1124" spans="1:5" x14ac:dyDescent="0.3">
      <c r="A1124">
        <v>13480</v>
      </c>
      <c r="B1124" t="s">
        <v>41</v>
      </c>
      <c r="D1124">
        <v>13480</v>
      </c>
      <c r="E1124" t="s">
        <v>41</v>
      </c>
    </row>
    <row r="1125" spans="1:5" x14ac:dyDescent="0.3">
      <c r="A1125">
        <v>13481</v>
      </c>
      <c r="B1125" t="s">
        <v>41</v>
      </c>
      <c r="D1125">
        <v>13481</v>
      </c>
      <c r="E1125" t="s">
        <v>41</v>
      </c>
    </row>
    <row r="1126" spans="1:5" x14ac:dyDescent="0.3">
      <c r="A1126">
        <v>13482</v>
      </c>
      <c r="B1126" t="s">
        <v>41</v>
      </c>
      <c r="D1126">
        <v>13482</v>
      </c>
      <c r="E1126" t="s">
        <v>41</v>
      </c>
    </row>
    <row r="1127" spans="1:5" x14ac:dyDescent="0.3">
      <c r="A1127">
        <v>13483</v>
      </c>
      <c r="B1127" t="s">
        <v>41</v>
      </c>
      <c r="D1127">
        <v>13483</v>
      </c>
      <c r="E1127" t="s">
        <v>41</v>
      </c>
    </row>
    <row r="1128" spans="1:5" x14ac:dyDescent="0.3">
      <c r="A1128">
        <v>13484</v>
      </c>
      <c r="B1128" t="s">
        <v>41</v>
      </c>
      <c r="D1128">
        <v>13484</v>
      </c>
      <c r="E1128" t="s">
        <v>41</v>
      </c>
    </row>
    <row r="1129" spans="1:5" x14ac:dyDescent="0.3">
      <c r="A1129">
        <v>13485</v>
      </c>
      <c r="B1129" t="s">
        <v>41</v>
      </c>
      <c r="D1129">
        <v>13485</v>
      </c>
      <c r="E1129" t="s">
        <v>41</v>
      </c>
    </row>
    <row r="1130" spans="1:5" x14ac:dyDescent="0.3">
      <c r="A1130">
        <v>13486</v>
      </c>
      <c r="B1130" t="s">
        <v>41</v>
      </c>
      <c r="D1130">
        <v>13486</v>
      </c>
      <c r="E1130" t="s">
        <v>41</v>
      </c>
    </row>
    <row r="1131" spans="1:5" x14ac:dyDescent="0.3">
      <c r="A1131">
        <v>13487</v>
      </c>
      <c r="B1131" t="s">
        <v>41</v>
      </c>
      <c r="D1131">
        <v>13487</v>
      </c>
      <c r="E1131" t="s">
        <v>41</v>
      </c>
    </row>
    <row r="1132" spans="1:5" x14ac:dyDescent="0.3">
      <c r="A1132">
        <v>13488</v>
      </c>
      <c r="B1132" t="s">
        <v>41</v>
      </c>
      <c r="D1132">
        <v>13488</v>
      </c>
      <c r="E1132" t="s">
        <v>41</v>
      </c>
    </row>
    <row r="1133" spans="1:5" x14ac:dyDescent="0.3">
      <c r="A1133">
        <v>13489</v>
      </c>
      <c r="B1133" t="s">
        <v>41</v>
      </c>
      <c r="D1133">
        <v>13489</v>
      </c>
      <c r="E1133" t="s">
        <v>41</v>
      </c>
    </row>
    <row r="1134" spans="1:5" x14ac:dyDescent="0.3">
      <c r="A1134">
        <v>13490</v>
      </c>
      <c r="B1134" t="s">
        <v>41</v>
      </c>
      <c r="D1134">
        <v>13490</v>
      </c>
      <c r="E1134" t="s">
        <v>41</v>
      </c>
    </row>
    <row r="1135" spans="1:5" x14ac:dyDescent="0.3">
      <c r="A1135">
        <v>13491</v>
      </c>
      <c r="B1135" t="s">
        <v>41</v>
      </c>
      <c r="D1135">
        <v>13491</v>
      </c>
      <c r="E1135" t="s">
        <v>41</v>
      </c>
    </row>
    <row r="1136" spans="1:5" x14ac:dyDescent="0.3">
      <c r="A1136">
        <v>13492</v>
      </c>
      <c r="B1136" t="s">
        <v>50</v>
      </c>
      <c r="D1136">
        <v>13492</v>
      </c>
      <c r="E1136" t="s">
        <v>50</v>
      </c>
    </row>
    <row r="1137" spans="1:5" x14ac:dyDescent="0.3">
      <c r="A1137">
        <v>13493</v>
      </c>
      <c r="B1137" t="s">
        <v>50</v>
      </c>
      <c r="D1137">
        <v>13493</v>
      </c>
      <c r="E1137" t="s">
        <v>50</v>
      </c>
    </row>
    <row r="1138" spans="1:5" x14ac:dyDescent="0.3">
      <c r="A1138">
        <v>13494</v>
      </c>
      <c r="B1138" t="s">
        <v>41</v>
      </c>
      <c r="D1138">
        <v>13494</v>
      </c>
      <c r="E1138" t="s">
        <v>41</v>
      </c>
    </row>
    <row r="1139" spans="1:5" x14ac:dyDescent="0.3">
      <c r="A1139">
        <v>13495</v>
      </c>
      <c r="B1139" t="s">
        <v>41</v>
      </c>
      <c r="D1139">
        <v>13495</v>
      </c>
      <c r="E1139" t="s">
        <v>41</v>
      </c>
    </row>
    <row r="1140" spans="1:5" x14ac:dyDescent="0.3">
      <c r="A1140">
        <v>13496</v>
      </c>
      <c r="B1140" t="s">
        <v>41</v>
      </c>
      <c r="D1140">
        <v>13496</v>
      </c>
      <c r="E1140" t="s">
        <v>41</v>
      </c>
    </row>
    <row r="1141" spans="1:5" x14ac:dyDescent="0.3">
      <c r="A1141">
        <v>13497</v>
      </c>
      <c r="B1141" t="s">
        <v>41</v>
      </c>
      <c r="D1141">
        <v>13497</v>
      </c>
      <c r="E1141" t="s">
        <v>41</v>
      </c>
    </row>
    <row r="1142" spans="1:5" x14ac:dyDescent="0.3">
      <c r="A1142">
        <v>13498</v>
      </c>
      <c r="B1142" t="s">
        <v>41</v>
      </c>
      <c r="D1142">
        <v>13498</v>
      </c>
      <c r="E1142" t="s">
        <v>41</v>
      </c>
    </row>
    <row r="1143" spans="1:5" x14ac:dyDescent="0.3">
      <c r="A1143">
        <v>13499</v>
      </c>
      <c r="B1143" t="s">
        <v>41</v>
      </c>
      <c r="D1143">
        <v>13499</v>
      </c>
      <c r="E1143" t="s">
        <v>41</v>
      </c>
    </row>
    <row r="1144" spans="1:5" x14ac:dyDescent="0.3">
      <c r="A1144">
        <v>13500</v>
      </c>
      <c r="B1144" t="s">
        <v>41</v>
      </c>
      <c r="D1144">
        <v>13500</v>
      </c>
      <c r="E1144" t="s">
        <v>41</v>
      </c>
    </row>
    <row r="1145" spans="1:5" x14ac:dyDescent="0.3">
      <c r="A1145">
        <v>13501</v>
      </c>
      <c r="B1145" t="s">
        <v>50</v>
      </c>
      <c r="D1145">
        <v>13501</v>
      </c>
      <c r="E1145" t="s">
        <v>50</v>
      </c>
    </row>
    <row r="1146" spans="1:5" x14ac:dyDescent="0.3">
      <c r="A1146">
        <v>13502</v>
      </c>
      <c r="B1146" t="s">
        <v>41</v>
      </c>
      <c r="D1146">
        <v>13502</v>
      </c>
      <c r="E1146" t="s">
        <v>41</v>
      </c>
    </row>
    <row r="1147" spans="1:5" x14ac:dyDescent="0.3">
      <c r="A1147">
        <v>13503</v>
      </c>
      <c r="B1147" t="s">
        <v>41</v>
      </c>
      <c r="D1147">
        <v>13503</v>
      </c>
      <c r="E1147" t="s">
        <v>41</v>
      </c>
    </row>
    <row r="1148" spans="1:5" x14ac:dyDescent="0.3">
      <c r="A1148">
        <v>13504</v>
      </c>
      <c r="B1148" t="s">
        <v>41</v>
      </c>
      <c r="D1148">
        <v>13504</v>
      </c>
      <c r="E1148" t="s">
        <v>41</v>
      </c>
    </row>
    <row r="1149" spans="1:5" x14ac:dyDescent="0.3">
      <c r="A1149">
        <v>13505</v>
      </c>
      <c r="B1149" t="s">
        <v>50</v>
      </c>
      <c r="D1149">
        <v>13505</v>
      </c>
      <c r="E1149" t="s">
        <v>50</v>
      </c>
    </row>
    <row r="1150" spans="1:5" x14ac:dyDescent="0.3">
      <c r="A1150">
        <v>13506</v>
      </c>
      <c r="B1150" t="s">
        <v>41</v>
      </c>
      <c r="D1150">
        <v>13506</v>
      </c>
      <c r="E1150" t="s">
        <v>41</v>
      </c>
    </row>
    <row r="1151" spans="1:5" x14ac:dyDescent="0.3">
      <c r="A1151">
        <v>13507</v>
      </c>
      <c r="B1151" t="s">
        <v>41</v>
      </c>
      <c r="D1151">
        <v>13507</v>
      </c>
      <c r="E1151" t="s">
        <v>41</v>
      </c>
    </row>
    <row r="1152" spans="1:5" x14ac:dyDescent="0.3">
      <c r="A1152">
        <v>13508</v>
      </c>
      <c r="B1152" t="s">
        <v>41</v>
      </c>
      <c r="D1152">
        <v>13508</v>
      </c>
      <c r="E1152" t="s">
        <v>41</v>
      </c>
    </row>
    <row r="1153" spans="1:5" x14ac:dyDescent="0.3">
      <c r="A1153">
        <v>13509</v>
      </c>
      <c r="B1153" t="s">
        <v>41</v>
      </c>
      <c r="D1153">
        <v>13509</v>
      </c>
      <c r="E1153" t="s">
        <v>41</v>
      </c>
    </row>
    <row r="1154" spans="1:5" x14ac:dyDescent="0.3">
      <c r="A1154">
        <v>13510</v>
      </c>
      <c r="B1154" t="s">
        <v>41</v>
      </c>
      <c r="D1154">
        <v>13510</v>
      </c>
      <c r="E1154" t="s">
        <v>41</v>
      </c>
    </row>
    <row r="1155" spans="1:5" x14ac:dyDescent="0.3">
      <c r="A1155">
        <v>13511</v>
      </c>
      <c r="B1155" t="s">
        <v>41</v>
      </c>
      <c r="D1155">
        <v>13511</v>
      </c>
      <c r="E1155" t="s">
        <v>41</v>
      </c>
    </row>
    <row r="1156" spans="1:5" x14ac:dyDescent="0.3">
      <c r="A1156">
        <v>13512</v>
      </c>
      <c r="B1156" t="s">
        <v>41</v>
      </c>
      <c r="D1156">
        <v>13512</v>
      </c>
      <c r="E1156" t="s">
        <v>41</v>
      </c>
    </row>
    <row r="1157" spans="1:5" x14ac:dyDescent="0.3">
      <c r="A1157">
        <v>13513</v>
      </c>
      <c r="B1157" t="s">
        <v>41</v>
      </c>
      <c r="D1157">
        <v>13513</v>
      </c>
      <c r="E1157" t="s">
        <v>41</v>
      </c>
    </row>
    <row r="1158" spans="1:5" x14ac:dyDescent="0.3">
      <c r="A1158">
        <v>13514</v>
      </c>
      <c r="B1158" t="s">
        <v>41</v>
      </c>
      <c r="D1158">
        <v>13514</v>
      </c>
      <c r="E1158" t="s">
        <v>41</v>
      </c>
    </row>
    <row r="1159" spans="1:5" x14ac:dyDescent="0.3">
      <c r="A1159">
        <v>13515</v>
      </c>
      <c r="B1159" t="s">
        <v>41</v>
      </c>
      <c r="D1159">
        <v>13515</v>
      </c>
      <c r="E1159" t="s">
        <v>41</v>
      </c>
    </row>
    <row r="1160" spans="1:5" x14ac:dyDescent="0.3">
      <c r="A1160">
        <v>13516</v>
      </c>
      <c r="B1160" t="s">
        <v>41</v>
      </c>
      <c r="D1160">
        <v>13516</v>
      </c>
      <c r="E1160" t="s">
        <v>41</v>
      </c>
    </row>
    <row r="1161" spans="1:5" x14ac:dyDescent="0.3">
      <c r="A1161">
        <v>13517</v>
      </c>
      <c r="B1161" t="s">
        <v>41</v>
      </c>
      <c r="D1161">
        <v>13517</v>
      </c>
      <c r="E1161" t="s">
        <v>41</v>
      </c>
    </row>
    <row r="1162" spans="1:5" x14ac:dyDescent="0.3">
      <c r="A1162">
        <v>13518</v>
      </c>
      <c r="B1162" t="s">
        <v>41</v>
      </c>
      <c r="D1162">
        <v>13518</v>
      </c>
      <c r="E1162" t="s">
        <v>41</v>
      </c>
    </row>
    <row r="1163" spans="1:5" x14ac:dyDescent="0.3">
      <c r="A1163">
        <v>13519</v>
      </c>
      <c r="B1163" t="s">
        <v>41</v>
      </c>
      <c r="D1163">
        <v>13519</v>
      </c>
      <c r="E1163" t="s">
        <v>41</v>
      </c>
    </row>
    <row r="1164" spans="1:5" x14ac:dyDescent="0.3">
      <c r="A1164">
        <v>13520</v>
      </c>
      <c r="B1164" t="s">
        <v>50</v>
      </c>
      <c r="D1164">
        <v>13520</v>
      </c>
      <c r="E1164" t="s">
        <v>50</v>
      </c>
    </row>
    <row r="1165" spans="1:5" x14ac:dyDescent="0.3">
      <c r="A1165">
        <v>13521</v>
      </c>
      <c r="B1165" t="s">
        <v>41</v>
      </c>
      <c r="D1165">
        <v>13521</v>
      </c>
      <c r="E1165" t="s">
        <v>41</v>
      </c>
    </row>
    <row r="1166" spans="1:5" x14ac:dyDescent="0.3">
      <c r="A1166">
        <v>13522</v>
      </c>
      <c r="B1166" t="s">
        <v>41</v>
      </c>
      <c r="D1166">
        <v>13522</v>
      </c>
      <c r="E1166" t="s">
        <v>41</v>
      </c>
    </row>
    <row r="1167" spans="1:5" x14ac:dyDescent="0.3">
      <c r="A1167">
        <v>13523</v>
      </c>
      <c r="B1167" t="s">
        <v>41</v>
      </c>
      <c r="D1167">
        <v>13523</v>
      </c>
      <c r="E1167" t="s">
        <v>41</v>
      </c>
    </row>
    <row r="1168" spans="1:5" x14ac:dyDescent="0.3">
      <c r="A1168">
        <v>13524</v>
      </c>
      <c r="B1168" t="s">
        <v>41</v>
      </c>
      <c r="D1168">
        <v>13524</v>
      </c>
      <c r="E1168" t="s">
        <v>41</v>
      </c>
    </row>
    <row r="1169" spans="1:5" x14ac:dyDescent="0.3">
      <c r="A1169">
        <v>13525</v>
      </c>
      <c r="B1169" t="s">
        <v>41</v>
      </c>
      <c r="D1169">
        <v>13525</v>
      </c>
      <c r="E1169" t="s">
        <v>41</v>
      </c>
    </row>
    <row r="1170" spans="1:5" x14ac:dyDescent="0.3">
      <c r="A1170">
        <v>13526</v>
      </c>
      <c r="B1170" t="s">
        <v>41</v>
      </c>
      <c r="D1170">
        <v>13526</v>
      </c>
      <c r="E1170" t="s">
        <v>41</v>
      </c>
    </row>
    <row r="1171" spans="1:5" x14ac:dyDescent="0.3">
      <c r="A1171">
        <v>13527</v>
      </c>
      <c r="B1171" t="s">
        <v>41</v>
      </c>
      <c r="D1171">
        <v>13527</v>
      </c>
      <c r="E1171" t="s">
        <v>41</v>
      </c>
    </row>
    <row r="1172" spans="1:5" x14ac:dyDescent="0.3">
      <c r="A1172">
        <v>13529</v>
      </c>
      <c r="B1172" t="s">
        <v>41</v>
      </c>
      <c r="D1172">
        <v>13529</v>
      </c>
      <c r="E1172" t="s">
        <v>41</v>
      </c>
    </row>
    <row r="1173" spans="1:5" x14ac:dyDescent="0.3">
      <c r="A1173">
        <v>13530</v>
      </c>
      <c r="B1173" t="s">
        <v>41</v>
      </c>
      <c r="D1173">
        <v>13530</v>
      </c>
      <c r="E1173" t="s">
        <v>41</v>
      </c>
    </row>
    <row r="1174" spans="1:5" x14ac:dyDescent="0.3">
      <c r="A1174">
        <v>13531</v>
      </c>
      <c r="B1174" t="s">
        <v>41</v>
      </c>
      <c r="D1174">
        <v>13531</v>
      </c>
      <c r="E1174" t="s">
        <v>41</v>
      </c>
    </row>
    <row r="1175" spans="1:5" x14ac:dyDescent="0.3">
      <c r="A1175">
        <v>13532</v>
      </c>
      <c r="B1175" t="s">
        <v>41</v>
      </c>
      <c r="D1175">
        <v>13532</v>
      </c>
      <c r="E1175" t="s">
        <v>41</v>
      </c>
    </row>
    <row r="1176" spans="1:5" x14ac:dyDescent="0.3">
      <c r="A1176">
        <v>13533</v>
      </c>
      <c r="B1176" t="s">
        <v>41</v>
      </c>
      <c r="D1176">
        <v>13533</v>
      </c>
      <c r="E1176" t="s">
        <v>41</v>
      </c>
    </row>
    <row r="1177" spans="1:5" x14ac:dyDescent="0.3">
      <c r="A1177">
        <v>13534</v>
      </c>
      <c r="B1177" t="s">
        <v>41</v>
      </c>
      <c r="D1177">
        <v>13534</v>
      </c>
      <c r="E1177" t="s">
        <v>41</v>
      </c>
    </row>
    <row r="1178" spans="1:5" x14ac:dyDescent="0.3">
      <c r="A1178">
        <v>13535</v>
      </c>
      <c r="B1178" t="s">
        <v>41</v>
      </c>
      <c r="D1178">
        <v>13535</v>
      </c>
      <c r="E1178" t="s">
        <v>41</v>
      </c>
    </row>
    <row r="1179" spans="1:5" x14ac:dyDescent="0.3">
      <c r="A1179">
        <v>13536</v>
      </c>
      <c r="B1179" t="s">
        <v>41</v>
      </c>
      <c r="D1179">
        <v>13536</v>
      </c>
      <c r="E1179" t="s">
        <v>41</v>
      </c>
    </row>
    <row r="1180" spans="1:5" x14ac:dyDescent="0.3">
      <c r="A1180">
        <v>13537</v>
      </c>
      <c r="B1180" t="s">
        <v>41</v>
      </c>
      <c r="D1180">
        <v>13537</v>
      </c>
      <c r="E1180" t="s">
        <v>41</v>
      </c>
    </row>
    <row r="1181" spans="1:5" x14ac:dyDescent="0.3">
      <c r="A1181">
        <v>13538</v>
      </c>
      <c r="B1181" t="s">
        <v>41</v>
      </c>
      <c r="D1181">
        <v>13538</v>
      </c>
      <c r="E1181" t="s">
        <v>41</v>
      </c>
    </row>
    <row r="1182" spans="1:5" x14ac:dyDescent="0.3">
      <c r="A1182">
        <v>13539</v>
      </c>
      <c r="B1182" t="s">
        <v>41</v>
      </c>
      <c r="D1182">
        <v>13539</v>
      </c>
      <c r="E1182" t="s">
        <v>41</v>
      </c>
    </row>
    <row r="1183" spans="1:5" x14ac:dyDescent="0.3">
      <c r="A1183">
        <v>13540</v>
      </c>
      <c r="B1183" t="s">
        <v>41</v>
      </c>
      <c r="D1183">
        <v>13540</v>
      </c>
      <c r="E1183" t="s">
        <v>41</v>
      </c>
    </row>
    <row r="1184" spans="1:5" x14ac:dyDescent="0.3">
      <c r="A1184">
        <v>13541</v>
      </c>
      <c r="B1184" t="s">
        <v>41</v>
      </c>
      <c r="D1184">
        <v>13541</v>
      </c>
      <c r="E1184" t="s">
        <v>41</v>
      </c>
    </row>
    <row r="1185" spans="1:5" x14ac:dyDescent="0.3">
      <c r="A1185">
        <v>13542</v>
      </c>
      <c r="B1185" t="s">
        <v>41</v>
      </c>
      <c r="D1185">
        <v>13542</v>
      </c>
      <c r="E1185" t="s">
        <v>41</v>
      </c>
    </row>
    <row r="1186" spans="1:5" x14ac:dyDescent="0.3">
      <c r="A1186">
        <v>13543</v>
      </c>
      <c r="B1186" t="s">
        <v>41</v>
      </c>
      <c r="D1186">
        <v>13543</v>
      </c>
      <c r="E1186" t="s">
        <v>41</v>
      </c>
    </row>
    <row r="1187" spans="1:5" x14ac:dyDescent="0.3">
      <c r="A1187">
        <v>13544</v>
      </c>
      <c r="B1187" t="s">
        <v>41</v>
      </c>
      <c r="D1187">
        <v>13544</v>
      </c>
      <c r="E1187" t="s">
        <v>41</v>
      </c>
    </row>
    <row r="1188" spans="1:5" x14ac:dyDescent="0.3">
      <c r="A1188">
        <v>13545</v>
      </c>
      <c r="B1188" t="s">
        <v>41</v>
      </c>
      <c r="D1188">
        <v>13545</v>
      </c>
      <c r="E1188" t="s">
        <v>41</v>
      </c>
    </row>
    <row r="1189" spans="1:5" x14ac:dyDescent="0.3">
      <c r="A1189">
        <v>13546</v>
      </c>
      <c r="B1189" t="s">
        <v>41</v>
      </c>
      <c r="D1189">
        <v>13546</v>
      </c>
      <c r="E1189" t="s">
        <v>41</v>
      </c>
    </row>
    <row r="1190" spans="1:5" x14ac:dyDescent="0.3">
      <c r="A1190">
        <v>13547</v>
      </c>
      <c r="B1190" t="s">
        <v>41</v>
      </c>
      <c r="D1190">
        <v>13547</v>
      </c>
      <c r="E1190" t="s">
        <v>41</v>
      </c>
    </row>
    <row r="1191" spans="1:5" x14ac:dyDescent="0.3">
      <c r="A1191">
        <v>13548</v>
      </c>
      <c r="B1191" t="s">
        <v>41</v>
      </c>
      <c r="D1191">
        <v>13548</v>
      </c>
      <c r="E1191" t="s">
        <v>41</v>
      </c>
    </row>
    <row r="1192" spans="1:5" x14ac:dyDescent="0.3">
      <c r="A1192">
        <v>13549</v>
      </c>
      <c r="B1192" t="s">
        <v>41</v>
      </c>
      <c r="D1192">
        <v>13549</v>
      </c>
      <c r="E1192" t="s">
        <v>41</v>
      </c>
    </row>
    <row r="1193" spans="1:5" x14ac:dyDescent="0.3">
      <c r="A1193">
        <v>13550</v>
      </c>
      <c r="B1193" t="s">
        <v>41</v>
      </c>
      <c r="D1193">
        <v>13550</v>
      </c>
      <c r="E1193" t="s">
        <v>41</v>
      </c>
    </row>
    <row r="1194" spans="1:5" x14ac:dyDescent="0.3">
      <c r="A1194">
        <v>13551</v>
      </c>
      <c r="B1194" t="s">
        <v>41</v>
      </c>
      <c r="D1194">
        <v>13551</v>
      </c>
      <c r="E1194" t="s">
        <v>41</v>
      </c>
    </row>
    <row r="1195" spans="1:5" x14ac:dyDescent="0.3">
      <c r="A1195">
        <v>13552</v>
      </c>
      <c r="B1195" t="s">
        <v>41</v>
      </c>
      <c r="D1195">
        <v>13552</v>
      </c>
      <c r="E1195" t="s">
        <v>41</v>
      </c>
    </row>
    <row r="1196" spans="1:5" x14ac:dyDescent="0.3">
      <c r="A1196">
        <v>13553</v>
      </c>
      <c r="B1196" t="s">
        <v>41</v>
      </c>
      <c r="D1196">
        <v>13553</v>
      </c>
      <c r="E1196" t="s">
        <v>41</v>
      </c>
    </row>
    <row r="1197" spans="1:5" x14ac:dyDescent="0.3">
      <c r="A1197">
        <v>13554</v>
      </c>
      <c r="B1197" t="s">
        <v>41</v>
      </c>
      <c r="D1197">
        <v>13554</v>
      </c>
      <c r="E1197" t="s">
        <v>41</v>
      </c>
    </row>
    <row r="1198" spans="1:5" x14ac:dyDescent="0.3">
      <c r="A1198">
        <v>13555</v>
      </c>
      <c r="B1198" t="s">
        <v>41</v>
      </c>
      <c r="D1198">
        <v>13555</v>
      </c>
      <c r="E1198" t="s">
        <v>41</v>
      </c>
    </row>
    <row r="1199" spans="1:5" x14ac:dyDescent="0.3">
      <c r="A1199">
        <v>13556</v>
      </c>
      <c r="B1199" t="s">
        <v>41</v>
      </c>
      <c r="D1199">
        <v>13556</v>
      </c>
      <c r="E1199" t="s">
        <v>41</v>
      </c>
    </row>
    <row r="1200" spans="1:5" x14ac:dyDescent="0.3">
      <c r="A1200">
        <v>13557</v>
      </c>
      <c r="B1200" t="s">
        <v>41</v>
      </c>
      <c r="D1200">
        <v>13557</v>
      </c>
      <c r="E1200" t="s">
        <v>41</v>
      </c>
    </row>
    <row r="1201" spans="1:5" x14ac:dyDescent="0.3">
      <c r="A1201">
        <v>13558</v>
      </c>
      <c r="B1201" t="s">
        <v>41</v>
      </c>
      <c r="D1201">
        <v>13558</v>
      </c>
      <c r="E1201" t="s">
        <v>41</v>
      </c>
    </row>
    <row r="1202" spans="1:5" x14ac:dyDescent="0.3">
      <c r="A1202">
        <v>13559</v>
      </c>
      <c r="B1202" t="s">
        <v>41</v>
      </c>
      <c r="D1202">
        <v>13559</v>
      </c>
      <c r="E1202" t="s">
        <v>41</v>
      </c>
    </row>
    <row r="1203" spans="1:5" x14ac:dyDescent="0.3">
      <c r="A1203">
        <v>13560</v>
      </c>
      <c r="B1203" t="s">
        <v>41</v>
      </c>
      <c r="D1203">
        <v>13560</v>
      </c>
      <c r="E1203" t="s">
        <v>41</v>
      </c>
    </row>
    <row r="1204" spans="1:5" x14ac:dyDescent="0.3">
      <c r="A1204">
        <v>13561</v>
      </c>
      <c r="B1204" t="s">
        <v>41</v>
      </c>
      <c r="D1204">
        <v>13561</v>
      </c>
      <c r="E1204" t="s">
        <v>41</v>
      </c>
    </row>
    <row r="1205" spans="1:5" x14ac:dyDescent="0.3">
      <c r="A1205">
        <v>13562</v>
      </c>
      <c r="B1205" t="s">
        <v>41</v>
      </c>
      <c r="D1205">
        <v>13562</v>
      </c>
      <c r="E1205" t="s">
        <v>41</v>
      </c>
    </row>
    <row r="1206" spans="1:5" x14ac:dyDescent="0.3">
      <c r="A1206">
        <v>13563</v>
      </c>
      <c r="B1206" t="s">
        <v>41</v>
      </c>
      <c r="D1206">
        <v>13563</v>
      </c>
      <c r="E1206" t="s">
        <v>41</v>
      </c>
    </row>
    <row r="1207" spans="1:5" x14ac:dyDescent="0.3">
      <c r="A1207">
        <v>13564</v>
      </c>
      <c r="B1207" t="s">
        <v>41</v>
      </c>
      <c r="D1207">
        <v>13564</v>
      </c>
      <c r="E1207" t="s">
        <v>41</v>
      </c>
    </row>
    <row r="1208" spans="1:5" x14ac:dyDescent="0.3">
      <c r="A1208">
        <v>13565</v>
      </c>
      <c r="B1208" t="s">
        <v>41</v>
      </c>
      <c r="D1208">
        <v>13565</v>
      </c>
      <c r="E1208" t="s">
        <v>41</v>
      </c>
    </row>
    <row r="1209" spans="1:5" x14ac:dyDescent="0.3">
      <c r="A1209">
        <v>13566</v>
      </c>
      <c r="B1209" t="s">
        <v>41</v>
      </c>
      <c r="D1209">
        <v>13566</v>
      </c>
      <c r="E1209" t="s">
        <v>41</v>
      </c>
    </row>
    <row r="1210" spans="1:5" x14ac:dyDescent="0.3">
      <c r="A1210">
        <v>13567</v>
      </c>
      <c r="B1210" t="s">
        <v>41</v>
      </c>
      <c r="D1210">
        <v>13567</v>
      </c>
      <c r="E1210" t="s">
        <v>41</v>
      </c>
    </row>
    <row r="1211" spans="1:5" x14ac:dyDescent="0.3">
      <c r="A1211">
        <v>13568</v>
      </c>
      <c r="B1211" t="s">
        <v>41</v>
      </c>
      <c r="D1211">
        <v>13568</v>
      </c>
      <c r="E1211" t="s">
        <v>41</v>
      </c>
    </row>
    <row r="1212" spans="1:5" x14ac:dyDescent="0.3">
      <c r="A1212">
        <v>13569</v>
      </c>
      <c r="B1212" t="s">
        <v>41</v>
      </c>
      <c r="D1212">
        <v>13569</v>
      </c>
      <c r="E1212" t="s">
        <v>41</v>
      </c>
    </row>
    <row r="1213" spans="1:5" x14ac:dyDescent="0.3">
      <c r="A1213">
        <v>13570</v>
      </c>
      <c r="B1213" t="s">
        <v>41</v>
      </c>
      <c r="D1213">
        <v>13570</v>
      </c>
      <c r="E1213" t="s">
        <v>41</v>
      </c>
    </row>
    <row r="1214" spans="1:5" x14ac:dyDescent="0.3">
      <c r="A1214">
        <v>13571</v>
      </c>
      <c r="B1214" t="s">
        <v>41</v>
      </c>
      <c r="D1214">
        <v>13571</v>
      </c>
      <c r="E1214" t="s">
        <v>41</v>
      </c>
    </row>
    <row r="1215" spans="1:5" x14ac:dyDescent="0.3">
      <c r="A1215">
        <v>13572</v>
      </c>
      <c r="B1215" t="s">
        <v>41</v>
      </c>
      <c r="D1215">
        <v>13572</v>
      </c>
      <c r="E1215" t="s">
        <v>41</v>
      </c>
    </row>
    <row r="1216" spans="1:5" x14ac:dyDescent="0.3">
      <c r="A1216">
        <v>13573</v>
      </c>
      <c r="B1216" t="s">
        <v>41</v>
      </c>
      <c r="D1216">
        <v>13573</v>
      </c>
      <c r="E1216" t="s">
        <v>41</v>
      </c>
    </row>
    <row r="1217" spans="1:5" x14ac:dyDescent="0.3">
      <c r="A1217">
        <v>13574</v>
      </c>
      <c r="B1217" t="s">
        <v>41</v>
      </c>
      <c r="D1217">
        <v>13574</v>
      </c>
      <c r="E1217" t="s">
        <v>41</v>
      </c>
    </row>
    <row r="1218" spans="1:5" x14ac:dyDescent="0.3">
      <c r="A1218">
        <v>13575</v>
      </c>
      <c r="B1218" t="s">
        <v>41</v>
      </c>
      <c r="D1218">
        <v>13575</v>
      </c>
      <c r="E1218" t="s">
        <v>41</v>
      </c>
    </row>
    <row r="1219" spans="1:5" x14ac:dyDescent="0.3">
      <c r="A1219">
        <v>13576</v>
      </c>
      <c r="B1219" t="s">
        <v>41</v>
      </c>
      <c r="D1219">
        <v>13576</v>
      </c>
      <c r="E1219" t="s">
        <v>41</v>
      </c>
    </row>
    <row r="1220" spans="1:5" x14ac:dyDescent="0.3">
      <c r="A1220">
        <v>13577</v>
      </c>
      <c r="B1220" t="s">
        <v>41</v>
      </c>
      <c r="D1220">
        <v>13577</v>
      </c>
      <c r="E1220" t="s">
        <v>41</v>
      </c>
    </row>
    <row r="1221" spans="1:5" x14ac:dyDescent="0.3">
      <c r="A1221">
        <v>13578</v>
      </c>
      <c r="B1221" t="s">
        <v>41</v>
      </c>
      <c r="D1221">
        <v>13578</v>
      </c>
      <c r="E1221" t="s">
        <v>41</v>
      </c>
    </row>
    <row r="1222" spans="1:5" x14ac:dyDescent="0.3">
      <c r="A1222">
        <v>13579</v>
      </c>
      <c r="B1222" t="s">
        <v>41</v>
      </c>
      <c r="D1222">
        <v>13579</v>
      </c>
      <c r="E1222" t="s">
        <v>41</v>
      </c>
    </row>
    <row r="1223" spans="1:5" x14ac:dyDescent="0.3">
      <c r="A1223">
        <v>13580</v>
      </c>
      <c r="B1223" t="s">
        <v>41</v>
      </c>
      <c r="D1223">
        <v>13580</v>
      </c>
      <c r="E1223" t="s">
        <v>41</v>
      </c>
    </row>
    <row r="1224" spans="1:5" x14ac:dyDescent="0.3">
      <c r="A1224">
        <v>13581</v>
      </c>
      <c r="B1224" t="s">
        <v>41</v>
      </c>
      <c r="D1224">
        <v>13581</v>
      </c>
      <c r="E1224" t="s">
        <v>41</v>
      </c>
    </row>
    <row r="1225" spans="1:5" x14ac:dyDescent="0.3">
      <c r="A1225">
        <v>13582</v>
      </c>
      <c r="B1225" t="s">
        <v>41</v>
      </c>
      <c r="D1225">
        <v>13582</v>
      </c>
      <c r="E1225" t="s">
        <v>41</v>
      </c>
    </row>
    <row r="1226" spans="1:5" x14ac:dyDescent="0.3">
      <c r="A1226">
        <v>13583</v>
      </c>
      <c r="B1226" t="s">
        <v>41</v>
      </c>
      <c r="D1226">
        <v>13583</v>
      </c>
      <c r="E1226" t="s">
        <v>41</v>
      </c>
    </row>
    <row r="1227" spans="1:5" x14ac:dyDescent="0.3">
      <c r="A1227">
        <v>13584</v>
      </c>
      <c r="B1227" t="s">
        <v>41</v>
      </c>
      <c r="D1227">
        <v>13584</v>
      </c>
      <c r="E1227" t="s">
        <v>41</v>
      </c>
    </row>
    <row r="1228" spans="1:5" x14ac:dyDescent="0.3">
      <c r="A1228">
        <v>13585</v>
      </c>
      <c r="B1228" t="s">
        <v>41</v>
      </c>
      <c r="D1228">
        <v>13585</v>
      </c>
      <c r="E1228" t="s">
        <v>41</v>
      </c>
    </row>
    <row r="1229" spans="1:5" x14ac:dyDescent="0.3">
      <c r="A1229">
        <v>13586</v>
      </c>
      <c r="B1229" t="s">
        <v>41</v>
      </c>
      <c r="D1229">
        <v>13586</v>
      </c>
      <c r="E1229" t="s">
        <v>41</v>
      </c>
    </row>
    <row r="1230" spans="1:5" x14ac:dyDescent="0.3">
      <c r="A1230">
        <v>13587</v>
      </c>
      <c r="B1230" t="s">
        <v>41</v>
      </c>
      <c r="D1230">
        <v>13587</v>
      </c>
      <c r="E1230" t="s">
        <v>41</v>
      </c>
    </row>
    <row r="1231" spans="1:5" x14ac:dyDescent="0.3">
      <c r="A1231">
        <v>13588</v>
      </c>
      <c r="B1231" t="s">
        <v>41</v>
      </c>
      <c r="D1231">
        <v>13588</v>
      </c>
      <c r="E1231" t="s">
        <v>41</v>
      </c>
    </row>
    <row r="1232" spans="1:5" x14ac:dyDescent="0.3">
      <c r="A1232">
        <v>13589</v>
      </c>
      <c r="B1232" t="s">
        <v>41</v>
      </c>
      <c r="D1232">
        <v>13589</v>
      </c>
      <c r="E1232" t="s">
        <v>41</v>
      </c>
    </row>
    <row r="1233" spans="1:5" x14ac:dyDescent="0.3">
      <c r="A1233">
        <v>13590</v>
      </c>
      <c r="B1233" t="s">
        <v>41</v>
      </c>
      <c r="D1233">
        <v>13590</v>
      </c>
      <c r="E1233" t="s">
        <v>41</v>
      </c>
    </row>
    <row r="1234" spans="1:5" x14ac:dyDescent="0.3">
      <c r="A1234">
        <v>13591</v>
      </c>
      <c r="B1234" t="s">
        <v>41</v>
      </c>
      <c r="D1234">
        <v>13591</v>
      </c>
      <c r="E1234" t="s">
        <v>41</v>
      </c>
    </row>
    <row r="1235" spans="1:5" x14ac:dyDescent="0.3">
      <c r="A1235">
        <v>13592</v>
      </c>
      <c r="B1235" t="s">
        <v>41</v>
      </c>
      <c r="D1235">
        <v>13592</v>
      </c>
      <c r="E1235" t="s">
        <v>41</v>
      </c>
    </row>
    <row r="1236" spans="1:5" x14ac:dyDescent="0.3">
      <c r="A1236">
        <v>13593</v>
      </c>
      <c r="B1236" t="s">
        <v>41</v>
      </c>
      <c r="D1236">
        <v>13593</v>
      </c>
      <c r="E1236" t="s">
        <v>41</v>
      </c>
    </row>
    <row r="1237" spans="1:5" x14ac:dyDescent="0.3">
      <c r="A1237">
        <v>13594</v>
      </c>
      <c r="B1237" t="s">
        <v>41</v>
      </c>
      <c r="D1237">
        <v>13594</v>
      </c>
      <c r="E1237" t="s">
        <v>41</v>
      </c>
    </row>
    <row r="1238" spans="1:5" x14ac:dyDescent="0.3">
      <c r="A1238">
        <v>13595</v>
      </c>
      <c r="B1238" t="s">
        <v>41</v>
      </c>
      <c r="D1238">
        <v>13595</v>
      </c>
      <c r="E1238" t="s">
        <v>41</v>
      </c>
    </row>
    <row r="1239" spans="1:5" x14ac:dyDescent="0.3">
      <c r="A1239">
        <v>13596</v>
      </c>
      <c r="B1239" t="s">
        <v>41</v>
      </c>
      <c r="D1239">
        <v>13596</v>
      </c>
      <c r="E1239" t="s">
        <v>41</v>
      </c>
    </row>
    <row r="1240" spans="1:5" x14ac:dyDescent="0.3">
      <c r="A1240">
        <v>13597</v>
      </c>
      <c r="B1240" t="s">
        <v>41</v>
      </c>
      <c r="D1240">
        <v>13597</v>
      </c>
      <c r="E1240" t="s">
        <v>41</v>
      </c>
    </row>
    <row r="1241" spans="1:5" x14ac:dyDescent="0.3">
      <c r="A1241">
        <v>13598</v>
      </c>
      <c r="B1241" t="s">
        <v>41</v>
      </c>
      <c r="D1241">
        <v>13598</v>
      </c>
      <c r="E1241" t="s">
        <v>41</v>
      </c>
    </row>
    <row r="1242" spans="1:5" x14ac:dyDescent="0.3">
      <c r="A1242">
        <v>13599</v>
      </c>
      <c r="B1242" t="s">
        <v>41</v>
      </c>
      <c r="D1242">
        <v>13599</v>
      </c>
      <c r="E1242" t="s">
        <v>41</v>
      </c>
    </row>
    <row r="1243" spans="1:5" x14ac:dyDescent="0.3">
      <c r="A1243">
        <v>13600</v>
      </c>
      <c r="B1243" t="s">
        <v>41</v>
      </c>
      <c r="D1243">
        <v>13600</v>
      </c>
      <c r="E1243" t="s">
        <v>41</v>
      </c>
    </row>
    <row r="1244" spans="1:5" x14ac:dyDescent="0.3">
      <c r="A1244">
        <v>13601</v>
      </c>
      <c r="B1244" t="s">
        <v>41</v>
      </c>
      <c r="D1244">
        <v>13601</v>
      </c>
      <c r="E1244" t="s">
        <v>41</v>
      </c>
    </row>
    <row r="1245" spans="1:5" x14ac:dyDescent="0.3">
      <c r="A1245">
        <v>13602</v>
      </c>
      <c r="B1245" t="s">
        <v>41</v>
      </c>
      <c r="D1245">
        <v>13602</v>
      </c>
      <c r="E1245" t="s">
        <v>41</v>
      </c>
    </row>
    <row r="1246" spans="1:5" x14ac:dyDescent="0.3">
      <c r="A1246">
        <v>13603</v>
      </c>
      <c r="B1246" t="s">
        <v>41</v>
      </c>
      <c r="D1246">
        <v>13603</v>
      </c>
      <c r="E1246" t="s">
        <v>41</v>
      </c>
    </row>
    <row r="1247" spans="1:5" x14ac:dyDescent="0.3">
      <c r="A1247">
        <v>13604</v>
      </c>
      <c r="B1247" t="s">
        <v>41</v>
      </c>
      <c r="D1247">
        <v>13604</v>
      </c>
      <c r="E1247" t="s">
        <v>41</v>
      </c>
    </row>
    <row r="1248" spans="1:5" x14ac:dyDescent="0.3">
      <c r="A1248">
        <v>13605</v>
      </c>
      <c r="B1248" t="s">
        <v>41</v>
      </c>
      <c r="D1248">
        <v>13605</v>
      </c>
      <c r="E1248" t="s">
        <v>41</v>
      </c>
    </row>
    <row r="1249" spans="1:5" x14ac:dyDescent="0.3">
      <c r="A1249">
        <v>13606</v>
      </c>
      <c r="B1249" t="s">
        <v>41</v>
      </c>
      <c r="D1249">
        <v>13606</v>
      </c>
      <c r="E1249" t="s">
        <v>41</v>
      </c>
    </row>
    <row r="1250" spans="1:5" x14ac:dyDescent="0.3">
      <c r="A1250">
        <v>13607</v>
      </c>
      <c r="B1250" t="s">
        <v>41</v>
      </c>
      <c r="D1250">
        <v>13607</v>
      </c>
      <c r="E1250" t="s">
        <v>41</v>
      </c>
    </row>
    <row r="1251" spans="1:5" x14ac:dyDescent="0.3">
      <c r="A1251">
        <v>13608</v>
      </c>
      <c r="B1251" t="s">
        <v>41</v>
      </c>
      <c r="D1251">
        <v>13608</v>
      </c>
      <c r="E1251" t="s">
        <v>41</v>
      </c>
    </row>
    <row r="1252" spans="1:5" x14ac:dyDescent="0.3">
      <c r="A1252">
        <v>13609</v>
      </c>
      <c r="B1252" t="s">
        <v>41</v>
      </c>
      <c r="D1252">
        <v>13609</v>
      </c>
      <c r="E1252" t="s">
        <v>41</v>
      </c>
    </row>
    <row r="1253" spans="1:5" x14ac:dyDescent="0.3">
      <c r="A1253">
        <v>13610</v>
      </c>
      <c r="B1253" t="s">
        <v>41</v>
      </c>
      <c r="D1253">
        <v>13610</v>
      </c>
      <c r="E1253" t="s">
        <v>41</v>
      </c>
    </row>
    <row r="1254" spans="1:5" x14ac:dyDescent="0.3">
      <c r="A1254">
        <v>13611</v>
      </c>
      <c r="B1254" t="s">
        <v>41</v>
      </c>
      <c r="D1254">
        <v>13611</v>
      </c>
      <c r="E1254" t="s">
        <v>41</v>
      </c>
    </row>
    <row r="1255" spans="1:5" x14ac:dyDescent="0.3">
      <c r="A1255">
        <v>13612</v>
      </c>
      <c r="B1255" t="s">
        <v>41</v>
      </c>
      <c r="D1255">
        <v>13612</v>
      </c>
      <c r="E1255" t="s">
        <v>41</v>
      </c>
    </row>
    <row r="1256" spans="1:5" x14ac:dyDescent="0.3">
      <c r="A1256">
        <v>13613</v>
      </c>
      <c r="B1256" t="s">
        <v>41</v>
      </c>
      <c r="D1256">
        <v>13613</v>
      </c>
      <c r="E1256" t="s">
        <v>41</v>
      </c>
    </row>
    <row r="1257" spans="1:5" x14ac:dyDescent="0.3">
      <c r="A1257">
        <v>13614</v>
      </c>
      <c r="B1257" t="s">
        <v>41</v>
      </c>
      <c r="D1257">
        <v>13614</v>
      </c>
      <c r="E1257" t="s">
        <v>41</v>
      </c>
    </row>
    <row r="1258" spans="1:5" x14ac:dyDescent="0.3">
      <c r="A1258">
        <v>13615</v>
      </c>
      <c r="B1258" t="s">
        <v>41</v>
      </c>
      <c r="D1258">
        <v>13615</v>
      </c>
      <c r="E1258" t="s">
        <v>41</v>
      </c>
    </row>
    <row r="1259" spans="1:5" x14ac:dyDescent="0.3">
      <c r="A1259">
        <v>13616</v>
      </c>
      <c r="B1259" t="s">
        <v>41</v>
      </c>
      <c r="D1259">
        <v>13616</v>
      </c>
      <c r="E1259" t="s">
        <v>41</v>
      </c>
    </row>
    <row r="1260" spans="1:5" x14ac:dyDescent="0.3">
      <c r="A1260">
        <v>13617</v>
      </c>
      <c r="B1260" t="s">
        <v>41</v>
      </c>
      <c r="D1260">
        <v>13617</v>
      </c>
      <c r="E1260" t="s">
        <v>41</v>
      </c>
    </row>
    <row r="1261" spans="1:5" x14ac:dyDescent="0.3">
      <c r="A1261">
        <v>13618</v>
      </c>
      <c r="B1261" t="s">
        <v>41</v>
      </c>
      <c r="D1261">
        <v>13618</v>
      </c>
      <c r="E1261" t="s">
        <v>41</v>
      </c>
    </row>
    <row r="1262" spans="1:5" x14ac:dyDescent="0.3">
      <c r="A1262">
        <v>13619</v>
      </c>
      <c r="B1262" t="s">
        <v>41</v>
      </c>
      <c r="D1262">
        <v>13619</v>
      </c>
      <c r="E1262" t="s">
        <v>41</v>
      </c>
    </row>
    <row r="1263" spans="1:5" x14ac:dyDescent="0.3">
      <c r="A1263">
        <v>13620</v>
      </c>
      <c r="B1263" t="s">
        <v>41</v>
      </c>
      <c r="D1263">
        <v>13620</v>
      </c>
      <c r="E1263" t="s">
        <v>41</v>
      </c>
    </row>
    <row r="1264" spans="1:5" x14ac:dyDescent="0.3">
      <c r="A1264">
        <v>13621</v>
      </c>
      <c r="B1264" t="s">
        <v>41</v>
      </c>
      <c r="D1264">
        <v>13621</v>
      </c>
      <c r="E1264" t="s">
        <v>41</v>
      </c>
    </row>
    <row r="1265" spans="1:5" x14ac:dyDescent="0.3">
      <c r="A1265">
        <v>13622</v>
      </c>
      <c r="B1265" t="s">
        <v>41</v>
      </c>
      <c r="D1265">
        <v>13622</v>
      </c>
      <c r="E1265" t="s">
        <v>41</v>
      </c>
    </row>
    <row r="1266" spans="1:5" x14ac:dyDescent="0.3">
      <c r="A1266">
        <v>13623</v>
      </c>
      <c r="B1266" t="s">
        <v>41</v>
      </c>
      <c r="D1266">
        <v>13623</v>
      </c>
      <c r="E1266" t="s">
        <v>41</v>
      </c>
    </row>
    <row r="1267" spans="1:5" x14ac:dyDescent="0.3">
      <c r="A1267">
        <v>13624</v>
      </c>
      <c r="B1267" t="s">
        <v>41</v>
      </c>
      <c r="D1267">
        <v>13624</v>
      </c>
      <c r="E1267" t="s">
        <v>41</v>
      </c>
    </row>
    <row r="1268" spans="1:5" x14ac:dyDescent="0.3">
      <c r="A1268">
        <v>13625</v>
      </c>
      <c r="B1268" t="s">
        <v>41</v>
      </c>
      <c r="D1268">
        <v>13625</v>
      </c>
      <c r="E1268" t="s">
        <v>41</v>
      </c>
    </row>
    <row r="1269" spans="1:5" x14ac:dyDescent="0.3">
      <c r="A1269">
        <v>13626</v>
      </c>
      <c r="B1269" t="s">
        <v>41</v>
      </c>
      <c r="D1269">
        <v>13626</v>
      </c>
      <c r="E1269" t="s">
        <v>41</v>
      </c>
    </row>
    <row r="1270" spans="1:5" x14ac:dyDescent="0.3">
      <c r="A1270">
        <v>13627</v>
      </c>
      <c r="B1270" t="s">
        <v>41</v>
      </c>
      <c r="D1270">
        <v>13627</v>
      </c>
      <c r="E1270" t="s">
        <v>41</v>
      </c>
    </row>
    <row r="1271" spans="1:5" x14ac:dyDescent="0.3">
      <c r="A1271">
        <v>13628</v>
      </c>
      <c r="B1271" t="s">
        <v>41</v>
      </c>
      <c r="D1271">
        <v>13628</v>
      </c>
      <c r="E1271" t="s">
        <v>41</v>
      </c>
    </row>
    <row r="1272" spans="1:5" x14ac:dyDescent="0.3">
      <c r="A1272">
        <v>13629</v>
      </c>
      <c r="B1272" t="s">
        <v>41</v>
      </c>
      <c r="D1272">
        <v>13629</v>
      </c>
      <c r="E1272" t="s">
        <v>41</v>
      </c>
    </row>
    <row r="1273" spans="1:5" x14ac:dyDescent="0.3">
      <c r="A1273">
        <v>13630</v>
      </c>
      <c r="B1273" t="s">
        <v>41</v>
      </c>
      <c r="D1273">
        <v>13630</v>
      </c>
      <c r="E1273" t="s">
        <v>41</v>
      </c>
    </row>
    <row r="1274" spans="1:5" x14ac:dyDescent="0.3">
      <c r="A1274">
        <v>13631</v>
      </c>
      <c r="B1274" t="s">
        <v>41</v>
      </c>
      <c r="D1274">
        <v>13631</v>
      </c>
      <c r="E1274" t="s">
        <v>41</v>
      </c>
    </row>
    <row r="1275" spans="1:5" x14ac:dyDescent="0.3">
      <c r="A1275">
        <v>13632</v>
      </c>
      <c r="B1275" t="s">
        <v>41</v>
      </c>
      <c r="D1275">
        <v>13632</v>
      </c>
      <c r="E1275" t="s">
        <v>41</v>
      </c>
    </row>
    <row r="1276" spans="1:5" x14ac:dyDescent="0.3">
      <c r="A1276">
        <v>13634</v>
      </c>
      <c r="B1276" t="s">
        <v>41</v>
      </c>
      <c r="D1276">
        <v>13634</v>
      </c>
      <c r="E1276" t="s">
        <v>41</v>
      </c>
    </row>
    <row r="1277" spans="1:5" x14ac:dyDescent="0.3">
      <c r="A1277">
        <v>13635</v>
      </c>
      <c r="B1277" t="s">
        <v>41</v>
      </c>
      <c r="D1277">
        <v>13635</v>
      </c>
      <c r="E1277" t="s">
        <v>41</v>
      </c>
    </row>
    <row r="1278" spans="1:5" x14ac:dyDescent="0.3">
      <c r="A1278">
        <v>13636</v>
      </c>
      <c r="B1278" t="s">
        <v>41</v>
      </c>
      <c r="D1278">
        <v>13636</v>
      </c>
      <c r="E1278" t="s">
        <v>41</v>
      </c>
    </row>
    <row r="1279" spans="1:5" x14ac:dyDescent="0.3">
      <c r="A1279">
        <v>13637</v>
      </c>
      <c r="B1279" t="s">
        <v>41</v>
      </c>
      <c r="D1279">
        <v>13637</v>
      </c>
      <c r="E1279" t="s">
        <v>41</v>
      </c>
    </row>
    <row r="1280" spans="1:5" x14ac:dyDescent="0.3">
      <c r="A1280">
        <v>13638</v>
      </c>
      <c r="B1280" t="s">
        <v>41</v>
      </c>
      <c r="D1280">
        <v>13638</v>
      </c>
      <c r="E1280" t="s">
        <v>41</v>
      </c>
    </row>
    <row r="1281" spans="1:5" x14ac:dyDescent="0.3">
      <c r="A1281">
        <v>13639</v>
      </c>
      <c r="B1281" t="s">
        <v>41</v>
      </c>
      <c r="D1281">
        <v>13639</v>
      </c>
      <c r="E1281" t="s">
        <v>41</v>
      </c>
    </row>
    <row r="1282" spans="1:5" x14ac:dyDescent="0.3">
      <c r="A1282">
        <v>13640</v>
      </c>
      <c r="B1282" t="s">
        <v>41</v>
      </c>
      <c r="D1282">
        <v>13640</v>
      </c>
      <c r="E1282" t="s">
        <v>41</v>
      </c>
    </row>
    <row r="1283" spans="1:5" x14ac:dyDescent="0.3">
      <c r="A1283">
        <v>13641</v>
      </c>
      <c r="B1283" t="s">
        <v>41</v>
      </c>
      <c r="D1283">
        <v>13641</v>
      </c>
      <c r="E1283" t="s">
        <v>41</v>
      </c>
    </row>
    <row r="1284" spans="1:5" x14ac:dyDescent="0.3">
      <c r="A1284">
        <v>13642</v>
      </c>
      <c r="B1284" t="s">
        <v>41</v>
      </c>
      <c r="D1284">
        <v>13642</v>
      </c>
      <c r="E1284" t="s">
        <v>41</v>
      </c>
    </row>
    <row r="1285" spans="1:5" x14ac:dyDescent="0.3">
      <c r="A1285">
        <v>13643</v>
      </c>
      <c r="B1285" t="s">
        <v>41</v>
      </c>
      <c r="D1285">
        <v>13643</v>
      </c>
      <c r="E1285" t="s">
        <v>41</v>
      </c>
    </row>
    <row r="1286" spans="1:5" x14ac:dyDescent="0.3">
      <c r="A1286">
        <v>13644</v>
      </c>
      <c r="B1286" t="s">
        <v>41</v>
      </c>
      <c r="D1286">
        <v>13644</v>
      </c>
      <c r="E1286" t="s">
        <v>41</v>
      </c>
    </row>
    <row r="1287" spans="1:5" x14ac:dyDescent="0.3">
      <c r="A1287">
        <v>13645</v>
      </c>
      <c r="B1287" t="s">
        <v>41</v>
      </c>
      <c r="D1287">
        <v>13645</v>
      </c>
      <c r="E1287" t="s">
        <v>41</v>
      </c>
    </row>
    <row r="1288" spans="1:5" x14ac:dyDescent="0.3">
      <c r="A1288">
        <v>13646</v>
      </c>
      <c r="B1288" t="s">
        <v>41</v>
      </c>
      <c r="D1288">
        <v>13646</v>
      </c>
      <c r="E1288" t="s">
        <v>41</v>
      </c>
    </row>
    <row r="1289" spans="1:5" x14ac:dyDescent="0.3">
      <c r="A1289">
        <v>13647</v>
      </c>
      <c r="B1289" t="s">
        <v>41</v>
      </c>
      <c r="D1289">
        <v>13647</v>
      </c>
      <c r="E1289" t="s">
        <v>41</v>
      </c>
    </row>
    <row r="1290" spans="1:5" x14ac:dyDescent="0.3">
      <c r="A1290">
        <v>13648</v>
      </c>
      <c r="B1290" t="s">
        <v>41</v>
      </c>
      <c r="D1290">
        <v>13648</v>
      </c>
      <c r="E1290" t="s">
        <v>41</v>
      </c>
    </row>
    <row r="1291" spans="1:5" x14ac:dyDescent="0.3">
      <c r="A1291">
        <v>13649</v>
      </c>
      <c r="B1291" t="s">
        <v>41</v>
      </c>
      <c r="D1291">
        <v>13649</v>
      </c>
      <c r="E1291" t="s">
        <v>41</v>
      </c>
    </row>
    <row r="1292" spans="1:5" x14ac:dyDescent="0.3">
      <c r="A1292">
        <v>13650</v>
      </c>
      <c r="B1292" t="s">
        <v>41</v>
      </c>
      <c r="D1292">
        <v>13650</v>
      </c>
      <c r="E1292" t="s">
        <v>41</v>
      </c>
    </row>
    <row r="1293" spans="1:5" x14ac:dyDescent="0.3">
      <c r="A1293">
        <v>13651</v>
      </c>
      <c r="B1293" t="s">
        <v>41</v>
      </c>
      <c r="D1293">
        <v>13651</v>
      </c>
      <c r="E1293" t="s">
        <v>41</v>
      </c>
    </row>
    <row r="1294" spans="1:5" x14ac:dyDescent="0.3">
      <c r="A1294">
        <v>13652</v>
      </c>
      <c r="B1294" t="s">
        <v>41</v>
      </c>
      <c r="D1294">
        <v>13652</v>
      </c>
      <c r="E1294" t="s">
        <v>41</v>
      </c>
    </row>
    <row r="1295" spans="1:5" x14ac:dyDescent="0.3">
      <c r="A1295">
        <v>13653</v>
      </c>
      <c r="B1295" t="s">
        <v>41</v>
      </c>
      <c r="D1295">
        <v>13653</v>
      </c>
      <c r="E1295" t="s">
        <v>41</v>
      </c>
    </row>
    <row r="1296" spans="1:5" x14ac:dyDescent="0.3">
      <c r="A1296">
        <v>13654</v>
      </c>
      <c r="B1296" t="s">
        <v>41</v>
      </c>
      <c r="D1296">
        <v>13654</v>
      </c>
      <c r="E1296" t="s">
        <v>41</v>
      </c>
    </row>
    <row r="1297" spans="1:5" x14ac:dyDescent="0.3">
      <c r="A1297">
        <v>13655</v>
      </c>
      <c r="B1297" t="s">
        <v>41</v>
      </c>
      <c r="D1297">
        <v>13655</v>
      </c>
      <c r="E1297" t="s">
        <v>41</v>
      </c>
    </row>
    <row r="1298" spans="1:5" x14ac:dyDescent="0.3">
      <c r="A1298">
        <v>13656</v>
      </c>
      <c r="B1298" t="s">
        <v>41</v>
      </c>
      <c r="D1298">
        <v>13656</v>
      </c>
      <c r="E1298" t="s">
        <v>41</v>
      </c>
    </row>
    <row r="1299" spans="1:5" x14ac:dyDescent="0.3">
      <c r="A1299">
        <v>13657</v>
      </c>
      <c r="B1299" t="s">
        <v>41</v>
      </c>
      <c r="D1299">
        <v>13657</v>
      </c>
      <c r="E1299" t="s">
        <v>41</v>
      </c>
    </row>
    <row r="1300" spans="1:5" x14ac:dyDescent="0.3">
      <c r="A1300">
        <v>13658</v>
      </c>
      <c r="B1300" t="s">
        <v>41</v>
      </c>
      <c r="D1300">
        <v>13658</v>
      </c>
      <c r="E1300" t="s">
        <v>41</v>
      </c>
    </row>
    <row r="1301" spans="1:5" x14ac:dyDescent="0.3">
      <c r="A1301">
        <v>13659</v>
      </c>
      <c r="B1301" t="s">
        <v>41</v>
      </c>
      <c r="D1301">
        <v>13659</v>
      </c>
      <c r="E1301" t="s">
        <v>41</v>
      </c>
    </row>
    <row r="1302" spans="1:5" x14ac:dyDescent="0.3">
      <c r="A1302">
        <v>13660</v>
      </c>
      <c r="B1302" t="s">
        <v>41</v>
      </c>
      <c r="D1302">
        <v>13660</v>
      </c>
      <c r="E1302" t="s">
        <v>41</v>
      </c>
    </row>
    <row r="1303" spans="1:5" x14ac:dyDescent="0.3">
      <c r="A1303">
        <v>13661</v>
      </c>
      <c r="B1303" t="s">
        <v>41</v>
      </c>
      <c r="D1303">
        <v>13661</v>
      </c>
      <c r="E1303" t="s">
        <v>41</v>
      </c>
    </row>
    <row r="1304" spans="1:5" x14ac:dyDescent="0.3">
      <c r="A1304">
        <v>13662</v>
      </c>
      <c r="B1304" t="s">
        <v>41</v>
      </c>
      <c r="D1304">
        <v>13662</v>
      </c>
      <c r="E1304" t="s">
        <v>41</v>
      </c>
    </row>
    <row r="1305" spans="1:5" x14ac:dyDescent="0.3">
      <c r="A1305">
        <v>13663</v>
      </c>
      <c r="B1305" t="s">
        <v>41</v>
      </c>
      <c r="D1305">
        <v>13663</v>
      </c>
      <c r="E1305" t="s">
        <v>41</v>
      </c>
    </row>
    <row r="1306" spans="1:5" x14ac:dyDescent="0.3">
      <c r="A1306">
        <v>13665</v>
      </c>
      <c r="B1306" t="s">
        <v>41</v>
      </c>
      <c r="D1306">
        <v>13665</v>
      </c>
      <c r="E1306" t="s">
        <v>41</v>
      </c>
    </row>
    <row r="1307" spans="1:5" x14ac:dyDescent="0.3">
      <c r="A1307">
        <v>13666</v>
      </c>
      <c r="B1307" t="s">
        <v>41</v>
      </c>
      <c r="D1307">
        <v>13666</v>
      </c>
      <c r="E1307" t="s">
        <v>41</v>
      </c>
    </row>
    <row r="1308" spans="1:5" x14ac:dyDescent="0.3">
      <c r="A1308">
        <v>13667</v>
      </c>
      <c r="B1308" t="s">
        <v>41</v>
      </c>
      <c r="D1308">
        <v>13667</v>
      </c>
      <c r="E1308" t="s">
        <v>41</v>
      </c>
    </row>
    <row r="1309" spans="1:5" x14ac:dyDescent="0.3">
      <c r="A1309">
        <v>13668</v>
      </c>
      <c r="B1309" t="s">
        <v>41</v>
      </c>
      <c r="D1309">
        <v>13668</v>
      </c>
      <c r="E1309" t="s">
        <v>41</v>
      </c>
    </row>
    <row r="1310" spans="1:5" x14ac:dyDescent="0.3">
      <c r="A1310">
        <v>13669</v>
      </c>
      <c r="B1310" t="s">
        <v>41</v>
      </c>
      <c r="D1310">
        <v>13669</v>
      </c>
      <c r="E1310" t="s">
        <v>41</v>
      </c>
    </row>
    <row r="1311" spans="1:5" x14ac:dyDescent="0.3">
      <c r="A1311">
        <v>13670</v>
      </c>
      <c r="B1311" t="s">
        <v>41</v>
      </c>
      <c r="D1311">
        <v>13670</v>
      </c>
      <c r="E1311" t="s">
        <v>41</v>
      </c>
    </row>
    <row r="1312" spans="1:5" x14ac:dyDescent="0.3">
      <c r="A1312">
        <v>13671</v>
      </c>
      <c r="B1312" t="s">
        <v>41</v>
      </c>
      <c r="D1312">
        <v>13671</v>
      </c>
      <c r="E1312" t="s">
        <v>41</v>
      </c>
    </row>
    <row r="1313" spans="1:5" x14ac:dyDescent="0.3">
      <c r="A1313">
        <v>13672</v>
      </c>
      <c r="B1313" t="s">
        <v>41</v>
      </c>
      <c r="D1313">
        <v>13672</v>
      </c>
      <c r="E1313" t="s">
        <v>41</v>
      </c>
    </row>
    <row r="1314" spans="1:5" x14ac:dyDescent="0.3">
      <c r="A1314">
        <v>13673</v>
      </c>
      <c r="B1314" t="s">
        <v>41</v>
      </c>
      <c r="D1314">
        <v>13673</v>
      </c>
      <c r="E1314" t="s">
        <v>41</v>
      </c>
    </row>
    <row r="1315" spans="1:5" x14ac:dyDescent="0.3">
      <c r="A1315">
        <v>13674</v>
      </c>
      <c r="B1315" t="s">
        <v>41</v>
      </c>
      <c r="D1315">
        <v>13674</v>
      </c>
      <c r="E1315" t="s">
        <v>41</v>
      </c>
    </row>
    <row r="1316" spans="1:5" x14ac:dyDescent="0.3">
      <c r="A1316">
        <v>13675</v>
      </c>
      <c r="B1316" t="s">
        <v>41</v>
      </c>
      <c r="D1316">
        <v>13675</v>
      </c>
      <c r="E1316" t="s">
        <v>41</v>
      </c>
    </row>
    <row r="1317" spans="1:5" x14ac:dyDescent="0.3">
      <c r="A1317">
        <v>13676</v>
      </c>
      <c r="B1317" t="s">
        <v>41</v>
      </c>
      <c r="D1317">
        <v>13676</v>
      </c>
      <c r="E1317" t="s">
        <v>41</v>
      </c>
    </row>
    <row r="1318" spans="1:5" x14ac:dyDescent="0.3">
      <c r="A1318">
        <v>13677</v>
      </c>
      <c r="B1318" t="s">
        <v>41</v>
      </c>
      <c r="D1318">
        <v>13677</v>
      </c>
      <c r="E1318" t="s">
        <v>41</v>
      </c>
    </row>
    <row r="1319" spans="1:5" x14ac:dyDescent="0.3">
      <c r="A1319">
        <v>13678</v>
      </c>
      <c r="B1319" t="s">
        <v>41</v>
      </c>
      <c r="D1319">
        <v>13678</v>
      </c>
      <c r="E1319" t="s">
        <v>41</v>
      </c>
    </row>
    <row r="1320" spans="1:5" x14ac:dyDescent="0.3">
      <c r="A1320">
        <v>13679</v>
      </c>
      <c r="B1320" t="s">
        <v>41</v>
      </c>
      <c r="D1320">
        <v>13679</v>
      </c>
      <c r="E1320" t="s">
        <v>41</v>
      </c>
    </row>
    <row r="1321" spans="1:5" x14ac:dyDescent="0.3">
      <c r="A1321">
        <v>13680</v>
      </c>
      <c r="B1321" t="s">
        <v>41</v>
      </c>
      <c r="D1321">
        <v>13680</v>
      </c>
      <c r="E1321" t="s">
        <v>41</v>
      </c>
    </row>
    <row r="1322" spans="1:5" x14ac:dyDescent="0.3">
      <c r="A1322">
        <v>13681</v>
      </c>
      <c r="B1322" t="s">
        <v>41</v>
      </c>
      <c r="D1322">
        <v>13681</v>
      </c>
      <c r="E1322" t="s">
        <v>41</v>
      </c>
    </row>
    <row r="1323" spans="1:5" x14ac:dyDescent="0.3">
      <c r="A1323">
        <v>13682</v>
      </c>
      <c r="B1323" t="s">
        <v>41</v>
      </c>
      <c r="D1323">
        <v>13682</v>
      </c>
      <c r="E1323" t="s">
        <v>41</v>
      </c>
    </row>
    <row r="1324" spans="1:5" x14ac:dyDescent="0.3">
      <c r="A1324">
        <v>13683</v>
      </c>
      <c r="B1324" t="s">
        <v>41</v>
      </c>
      <c r="D1324">
        <v>13683</v>
      </c>
      <c r="E1324" t="s">
        <v>41</v>
      </c>
    </row>
    <row r="1325" spans="1:5" x14ac:dyDescent="0.3">
      <c r="A1325">
        <v>13684</v>
      </c>
      <c r="B1325" t="s">
        <v>41</v>
      </c>
      <c r="D1325">
        <v>13684</v>
      </c>
      <c r="E1325" t="s">
        <v>41</v>
      </c>
    </row>
    <row r="1326" spans="1:5" x14ac:dyDescent="0.3">
      <c r="A1326">
        <v>13685</v>
      </c>
      <c r="B1326" t="s">
        <v>41</v>
      </c>
      <c r="D1326">
        <v>13685</v>
      </c>
      <c r="E1326" t="s">
        <v>41</v>
      </c>
    </row>
    <row r="1327" spans="1:5" x14ac:dyDescent="0.3">
      <c r="A1327">
        <v>13686</v>
      </c>
      <c r="B1327" t="s">
        <v>41</v>
      </c>
      <c r="D1327">
        <v>13686</v>
      </c>
      <c r="E1327" t="s">
        <v>41</v>
      </c>
    </row>
    <row r="1328" spans="1:5" x14ac:dyDescent="0.3">
      <c r="A1328">
        <v>13687</v>
      </c>
      <c r="B1328" t="s">
        <v>41</v>
      </c>
      <c r="D1328">
        <v>13687</v>
      </c>
      <c r="E1328" t="s">
        <v>41</v>
      </c>
    </row>
    <row r="1329" spans="1:5" x14ac:dyDescent="0.3">
      <c r="A1329">
        <v>13688</v>
      </c>
      <c r="B1329" t="s">
        <v>41</v>
      </c>
      <c r="D1329">
        <v>13688</v>
      </c>
      <c r="E1329" t="s">
        <v>41</v>
      </c>
    </row>
    <row r="1330" spans="1:5" x14ac:dyDescent="0.3">
      <c r="A1330">
        <v>13689</v>
      </c>
      <c r="B1330" t="s">
        <v>41</v>
      </c>
      <c r="D1330">
        <v>13689</v>
      </c>
      <c r="E1330" t="s">
        <v>41</v>
      </c>
    </row>
    <row r="1331" spans="1:5" x14ac:dyDescent="0.3">
      <c r="A1331">
        <v>13690</v>
      </c>
      <c r="B1331" t="s">
        <v>41</v>
      </c>
      <c r="D1331">
        <v>13690</v>
      </c>
      <c r="E1331" t="s">
        <v>41</v>
      </c>
    </row>
    <row r="1332" spans="1:5" x14ac:dyDescent="0.3">
      <c r="A1332">
        <v>13691</v>
      </c>
      <c r="B1332" t="s">
        <v>41</v>
      </c>
      <c r="D1332">
        <v>13691</v>
      </c>
      <c r="E1332" t="s">
        <v>41</v>
      </c>
    </row>
    <row r="1333" spans="1:5" x14ac:dyDescent="0.3">
      <c r="A1333">
        <v>13692</v>
      </c>
      <c r="B1333" t="s">
        <v>41</v>
      </c>
      <c r="D1333">
        <v>13692</v>
      </c>
      <c r="E1333" t="s">
        <v>41</v>
      </c>
    </row>
    <row r="1334" spans="1:5" x14ac:dyDescent="0.3">
      <c r="A1334">
        <v>13693</v>
      </c>
      <c r="B1334" t="s">
        <v>41</v>
      </c>
      <c r="D1334">
        <v>13693</v>
      </c>
      <c r="E1334" t="s">
        <v>41</v>
      </c>
    </row>
    <row r="1335" spans="1:5" x14ac:dyDescent="0.3">
      <c r="A1335">
        <v>13694</v>
      </c>
      <c r="B1335" t="s">
        <v>41</v>
      </c>
      <c r="D1335">
        <v>13694</v>
      </c>
      <c r="E1335" t="s">
        <v>41</v>
      </c>
    </row>
    <row r="1336" spans="1:5" x14ac:dyDescent="0.3">
      <c r="A1336">
        <v>13695</v>
      </c>
      <c r="B1336" t="s">
        <v>41</v>
      </c>
      <c r="D1336">
        <v>13695</v>
      </c>
      <c r="E1336" t="s">
        <v>41</v>
      </c>
    </row>
    <row r="1337" spans="1:5" x14ac:dyDescent="0.3">
      <c r="A1337">
        <v>13696</v>
      </c>
      <c r="B1337" t="s">
        <v>41</v>
      </c>
      <c r="D1337">
        <v>13696</v>
      </c>
      <c r="E1337" t="s">
        <v>41</v>
      </c>
    </row>
    <row r="1338" spans="1:5" x14ac:dyDescent="0.3">
      <c r="A1338">
        <v>13697</v>
      </c>
      <c r="B1338" t="s">
        <v>41</v>
      </c>
      <c r="D1338">
        <v>13697</v>
      </c>
      <c r="E1338" t="s">
        <v>41</v>
      </c>
    </row>
    <row r="1339" spans="1:5" x14ac:dyDescent="0.3">
      <c r="A1339">
        <v>13698</v>
      </c>
      <c r="B1339" t="s">
        <v>41</v>
      </c>
      <c r="D1339">
        <v>13698</v>
      </c>
      <c r="E1339" t="s">
        <v>41</v>
      </c>
    </row>
    <row r="1340" spans="1:5" x14ac:dyDescent="0.3">
      <c r="A1340">
        <v>13699</v>
      </c>
      <c r="B1340" t="s">
        <v>41</v>
      </c>
      <c r="D1340">
        <v>13699</v>
      </c>
      <c r="E1340" t="s">
        <v>41</v>
      </c>
    </row>
    <row r="1341" spans="1:5" x14ac:dyDescent="0.3">
      <c r="A1341">
        <v>13700</v>
      </c>
      <c r="B1341" t="s">
        <v>41</v>
      </c>
      <c r="D1341">
        <v>13700</v>
      </c>
      <c r="E1341" t="s">
        <v>41</v>
      </c>
    </row>
    <row r="1342" spans="1:5" x14ac:dyDescent="0.3">
      <c r="A1342">
        <v>13701</v>
      </c>
      <c r="B1342" t="s">
        <v>41</v>
      </c>
      <c r="D1342">
        <v>13701</v>
      </c>
      <c r="E1342" t="s">
        <v>41</v>
      </c>
    </row>
    <row r="1343" spans="1:5" x14ac:dyDescent="0.3">
      <c r="A1343">
        <v>13702</v>
      </c>
      <c r="B1343" t="s">
        <v>41</v>
      </c>
      <c r="D1343">
        <v>13702</v>
      </c>
      <c r="E1343" t="s">
        <v>41</v>
      </c>
    </row>
    <row r="1344" spans="1:5" x14ac:dyDescent="0.3">
      <c r="A1344">
        <v>13703</v>
      </c>
      <c r="B1344" t="s">
        <v>41</v>
      </c>
      <c r="D1344">
        <v>13703</v>
      </c>
      <c r="E1344" t="s">
        <v>41</v>
      </c>
    </row>
    <row r="1345" spans="1:5" x14ac:dyDescent="0.3">
      <c r="A1345">
        <v>13704</v>
      </c>
      <c r="B1345" t="s">
        <v>41</v>
      </c>
      <c r="D1345">
        <v>13704</v>
      </c>
      <c r="E1345" t="s">
        <v>41</v>
      </c>
    </row>
    <row r="1346" spans="1:5" x14ac:dyDescent="0.3">
      <c r="A1346">
        <v>13705</v>
      </c>
      <c r="B1346" t="s">
        <v>41</v>
      </c>
      <c r="D1346">
        <v>13705</v>
      </c>
      <c r="E1346" t="s">
        <v>41</v>
      </c>
    </row>
    <row r="1347" spans="1:5" x14ac:dyDescent="0.3">
      <c r="A1347">
        <v>13706</v>
      </c>
      <c r="B1347" t="s">
        <v>41</v>
      </c>
      <c r="D1347">
        <v>13706</v>
      </c>
      <c r="E1347" t="s">
        <v>41</v>
      </c>
    </row>
    <row r="1348" spans="1:5" x14ac:dyDescent="0.3">
      <c r="A1348">
        <v>13707</v>
      </c>
      <c r="B1348" t="s">
        <v>41</v>
      </c>
      <c r="D1348">
        <v>13707</v>
      </c>
      <c r="E1348" t="s">
        <v>41</v>
      </c>
    </row>
    <row r="1349" spans="1:5" x14ac:dyDescent="0.3">
      <c r="A1349">
        <v>13708</v>
      </c>
      <c r="B1349" t="s">
        <v>41</v>
      </c>
      <c r="D1349">
        <v>13708</v>
      </c>
      <c r="E1349" t="s">
        <v>41</v>
      </c>
    </row>
    <row r="1350" spans="1:5" x14ac:dyDescent="0.3">
      <c r="A1350">
        <v>13709</v>
      </c>
      <c r="B1350" t="s">
        <v>41</v>
      </c>
      <c r="D1350">
        <v>13709</v>
      </c>
      <c r="E1350" t="s">
        <v>41</v>
      </c>
    </row>
    <row r="1351" spans="1:5" x14ac:dyDescent="0.3">
      <c r="A1351">
        <v>13710</v>
      </c>
      <c r="B1351" t="s">
        <v>41</v>
      </c>
      <c r="D1351">
        <v>13710</v>
      </c>
      <c r="E1351" t="s">
        <v>41</v>
      </c>
    </row>
    <row r="1352" spans="1:5" x14ac:dyDescent="0.3">
      <c r="A1352">
        <v>13711</v>
      </c>
      <c r="B1352" t="s">
        <v>41</v>
      </c>
      <c r="D1352">
        <v>13711</v>
      </c>
      <c r="E1352" t="s">
        <v>41</v>
      </c>
    </row>
    <row r="1353" spans="1:5" x14ac:dyDescent="0.3">
      <c r="A1353">
        <v>13712</v>
      </c>
      <c r="B1353" t="s">
        <v>41</v>
      </c>
      <c r="D1353">
        <v>13712</v>
      </c>
      <c r="E1353" t="s">
        <v>41</v>
      </c>
    </row>
    <row r="1354" spans="1:5" x14ac:dyDescent="0.3">
      <c r="A1354">
        <v>13713</v>
      </c>
      <c r="B1354" t="s">
        <v>41</v>
      </c>
      <c r="D1354">
        <v>13713</v>
      </c>
      <c r="E1354" t="s">
        <v>41</v>
      </c>
    </row>
    <row r="1355" spans="1:5" x14ac:dyDescent="0.3">
      <c r="A1355">
        <v>13714</v>
      </c>
      <c r="B1355" t="s">
        <v>41</v>
      </c>
      <c r="D1355">
        <v>13714</v>
      </c>
      <c r="E1355" t="s">
        <v>41</v>
      </c>
    </row>
    <row r="1356" spans="1:5" x14ac:dyDescent="0.3">
      <c r="A1356">
        <v>13715</v>
      </c>
      <c r="B1356" t="s">
        <v>41</v>
      </c>
      <c r="D1356">
        <v>13715</v>
      </c>
      <c r="E1356" t="s">
        <v>41</v>
      </c>
    </row>
    <row r="1357" spans="1:5" x14ac:dyDescent="0.3">
      <c r="A1357">
        <v>13716</v>
      </c>
      <c r="B1357" t="s">
        <v>41</v>
      </c>
      <c r="D1357">
        <v>13716</v>
      </c>
      <c r="E1357" t="s">
        <v>41</v>
      </c>
    </row>
    <row r="1358" spans="1:5" x14ac:dyDescent="0.3">
      <c r="A1358">
        <v>13717</v>
      </c>
      <c r="B1358" t="s">
        <v>41</v>
      </c>
      <c r="D1358">
        <v>13717</v>
      </c>
      <c r="E1358" t="s">
        <v>41</v>
      </c>
    </row>
    <row r="1359" spans="1:5" x14ac:dyDescent="0.3">
      <c r="A1359">
        <v>13718</v>
      </c>
      <c r="B1359" t="s">
        <v>41</v>
      </c>
      <c r="D1359">
        <v>13718</v>
      </c>
      <c r="E1359" t="s">
        <v>41</v>
      </c>
    </row>
    <row r="1360" spans="1:5" x14ac:dyDescent="0.3">
      <c r="A1360">
        <v>13719</v>
      </c>
      <c r="B1360" t="s">
        <v>41</v>
      </c>
      <c r="D1360">
        <v>13719</v>
      </c>
      <c r="E1360" t="s">
        <v>41</v>
      </c>
    </row>
    <row r="1361" spans="1:5" x14ac:dyDescent="0.3">
      <c r="A1361">
        <v>13720</v>
      </c>
      <c r="B1361" t="s">
        <v>41</v>
      </c>
      <c r="D1361">
        <v>13720</v>
      </c>
      <c r="E1361" t="s">
        <v>41</v>
      </c>
    </row>
    <row r="1362" spans="1:5" x14ac:dyDescent="0.3">
      <c r="A1362">
        <v>13721</v>
      </c>
      <c r="B1362" t="s">
        <v>41</v>
      </c>
      <c r="D1362">
        <v>13721</v>
      </c>
      <c r="E1362" t="s">
        <v>41</v>
      </c>
    </row>
    <row r="1363" spans="1:5" x14ac:dyDescent="0.3">
      <c r="A1363">
        <v>13722</v>
      </c>
      <c r="B1363" t="s">
        <v>41</v>
      </c>
      <c r="D1363">
        <v>13722</v>
      </c>
      <c r="E1363" t="s">
        <v>41</v>
      </c>
    </row>
    <row r="1364" spans="1:5" x14ac:dyDescent="0.3">
      <c r="A1364">
        <v>13723</v>
      </c>
      <c r="B1364" t="s">
        <v>41</v>
      </c>
      <c r="D1364">
        <v>13723</v>
      </c>
      <c r="E1364" t="s">
        <v>41</v>
      </c>
    </row>
    <row r="1365" spans="1:5" x14ac:dyDescent="0.3">
      <c r="A1365">
        <v>13724</v>
      </c>
      <c r="B1365" t="s">
        <v>41</v>
      </c>
      <c r="D1365">
        <v>13724</v>
      </c>
      <c r="E1365" t="s">
        <v>41</v>
      </c>
    </row>
    <row r="1366" spans="1:5" x14ac:dyDescent="0.3">
      <c r="A1366">
        <v>13725</v>
      </c>
      <c r="B1366" t="s">
        <v>41</v>
      </c>
      <c r="D1366">
        <v>13725</v>
      </c>
      <c r="E1366" t="s">
        <v>41</v>
      </c>
    </row>
    <row r="1367" spans="1:5" x14ac:dyDescent="0.3">
      <c r="A1367">
        <v>13726</v>
      </c>
      <c r="B1367" t="s">
        <v>41</v>
      </c>
      <c r="D1367">
        <v>13726</v>
      </c>
      <c r="E1367" t="s">
        <v>41</v>
      </c>
    </row>
    <row r="1368" spans="1:5" x14ac:dyDescent="0.3">
      <c r="A1368">
        <v>13727</v>
      </c>
      <c r="B1368" t="s">
        <v>41</v>
      </c>
      <c r="D1368">
        <v>13727</v>
      </c>
      <c r="E1368" t="s">
        <v>41</v>
      </c>
    </row>
    <row r="1369" spans="1:5" x14ac:dyDescent="0.3">
      <c r="A1369">
        <v>13728</v>
      </c>
      <c r="B1369" t="s">
        <v>41</v>
      </c>
      <c r="D1369">
        <v>13728</v>
      </c>
      <c r="E1369" t="s">
        <v>41</v>
      </c>
    </row>
    <row r="1370" spans="1:5" x14ac:dyDescent="0.3">
      <c r="A1370">
        <v>13729</v>
      </c>
      <c r="B1370" t="s">
        <v>41</v>
      </c>
      <c r="D1370">
        <v>13729</v>
      </c>
      <c r="E1370" t="s">
        <v>41</v>
      </c>
    </row>
    <row r="1371" spans="1:5" x14ac:dyDescent="0.3">
      <c r="A1371">
        <v>13730</v>
      </c>
      <c r="B1371" t="s">
        <v>41</v>
      </c>
      <c r="D1371">
        <v>13730</v>
      </c>
      <c r="E1371" t="s">
        <v>41</v>
      </c>
    </row>
    <row r="1372" spans="1:5" x14ac:dyDescent="0.3">
      <c r="A1372">
        <v>13731</v>
      </c>
      <c r="B1372" t="s">
        <v>41</v>
      </c>
      <c r="D1372">
        <v>13731</v>
      </c>
      <c r="E1372" t="s">
        <v>41</v>
      </c>
    </row>
    <row r="1373" spans="1:5" x14ac:dyDescent="0.3">
      <c r="A1373">
        <v>13732</v>
      </c>
      <c r="B1373" t="s">
        <v>41</v>
      </c>
      <c r="D1373">
        <v>13732</v>
      </c>
      <c r="E1373" t="s">
        <v>41</v>
      </c>
    </row>
    <row r="1374" spans="1:5" x14ac:dyDescent="0.3">
      <c r="A1374">
        <v>13733</v>
      </c>
      <c r="B1374" t="s">
        <v>41</v>
      </c>
      <c r="D1374">
        <v>13733</v>
      </c>
      <c r="E1374" t="s">
        <v>41</v>
      </c>
    </row>
    <row r="1375" spans="1:5" x14ac:dyDescent="0.3">
      <c r="A1375">
        <v>13734</v>
      </c>
      <c r="B1375" t="s">
        <v>41</v>
      </c>
      <c r="D1375">
        <v>13734</v>
      </c>
      <c r="E1375" t="s">
        <v>41</v>
      </c>
    </row>
    <row r="1376" spans="1:5" x14ac:dyDescent="0.3">
      <c r="A1376">
        <v>13735</v>
      </c>
      <c r="B1376" t="s">
        <v>41</v>
      </c>
      <c r="D1376">
        <v>13735</v>
      </c>
      <c r="E1376" t="s">
        <v>41</v>
      </c>
    </row>
    <row r="1377" spans="1:5" x14ac:dyDescent="0.3">
      <c r="A1377">
        <v>13736</v>
      </c>
      <c r="B1377" t="s">
        <v>41</v>
      </c>
      <c r="D1377">
        <v>13736</v>
      </c>
      <c r="E1377" t="s">
        <v>41</v>
      </c>
    </row>
    <row r="1378" spans="1:5" x14ac:dyDescent="0.3">
      <c r="A1378">
        <v>13737</v>
      </c>
      <c r="B1378" t="s">
        <v>41</v>
      </c>
      <c r="D1378">
        <v>13737</v>
      </c>
      <c r="E1378" t="s">
        <v>41</v>
      </c>
    </row>
    <row r="1379" spans="1:5" x14ac:dyDescent="0.3">
      <c r="A1379">
        <v>13738</v>
      </c>
      <c r="B1379" t="s">
        <v>41</v>
      </c>
      <c r="D1379">
        <v>13738</v>
      </c>
      <c r="E1379" t="s">
        <v>41</v>
      </c>
    </row>
    <row r="1380" spans="1:5" x14ac:dyDescent="0.3">
      <c r="A1380">
        <v>13739</v>
      </c>
      <c r="B1380" t="s">
        <v>41</v>
      </c>
      <c r="D1380">
        <v>13739</v>
      </c>
      <c r="E1380" t="s">
        <v>41</v>
      </c>
    </row>
    <row r="1381" spans="1:5" x14ac:dyDescent="0.3">
      <c r="A1381">
        <v>13740</v>
      </c>
      <c r="B1381" t="s">
        <v>41</v>
      </c>
      <c r="D1381">
        <v>13740</v>
      </c>
      <c r="E1381" t="s">
        <v>41</v>
      </c>
    </row>
    <row r="1382" spans="1:5" x14ac:dyDescent="0.3">
      <c r="A1382">
        <v>13741</v>
      </c>
      <c r="B1382" t="s">
        <v>41</v>
      </c>
      <c r="D1382">
        <v>13741</v>
      </c>
      <c r="E1382" t="s">
        <v>41</v>
      </c>
    </row>
    <row r="1383" spans="1:5" x14ac:dyDescent="0.3">
      <c r="A1383">
        <v>13742</v>
      </c>
      <c r="B1383" t="s">
        <v>41</v>
      </c>
      <c r="D1383">
        <v>13742</v>
      </c>
      <c r="E1383" t="s">
        <v>41</v>
      </c>
    </row>
    <row r="1384" spans="1:5" x14ac:dyDescent="0.3">
      <c r="A1384">
        <v>13743</v>
      </c>
      <c r="B1384" t="s">
        <v>41</v>
      </c>
      <c r="D1384">
        <v>13743</v>
      </c>
      <c r="E1384" t="s">
        <v>41</v>
      </c>
    </row>
    <row r="1385" spans="1:5" x14ac:dyDescent="0.3">
      <c r="A1385">
        <v>13744</v>
      </c>
      <c r="B1385" t="s">
        <v>41</v>
      </c>
      <c r="D1385">
        <v>13744</v>
      </c>
      <c r="E1385" t="s">
        <v>41</v>
      </c>
    </row>
    <row r="1386" spans="1:5" x14ac:dyDescent="0.3">
      <c r="A1386">
        <v>13745</v>
      </c>
      <c r="B1386" t="s">
        <v>41</v>
      </c>
      <c r="D1386">
        <v>13745</v>
      </c>
      <c r="E1386" t="s">
        <v>41</v>
      </c>
    </row>
    <row r="1387" spans="1:5" x14ac:dyDescent="0.3">
      <c r="A1387">
        <v>13746</v>
      </c>
      <c r="B1387" t="s">
        <v>41</v>
      </c>
      <c r="D1387">
        <v>13746</v>
      </c>
      <c r="E1387" t="s">
        <v>41</v>
      </c>
    </row>
    <row r="1388" spans="1:5" x14ac:dyDescent="0.3">
      <c r="A1388">
        <v>13747</v>
      </c>
      <c r="B1388" t="s">
        <v>41</v>
      </c>
      <c r="D1388">
        <v>13747</v>
      </c>
      <c r="E1388" t="s">
        <v>41</v>
      </c>
    </row>
    <row r="1389" spans="1:5" x14ac:dyDescent="0.3">
      <c r="A1389">
        <v>13748</v>
      </c>
      <c r="B1389" t="s">
        <v>41</v>
      </c>
      <c r="D1389">
        <v>13748</v>
      </c>
      <c r="E1389" t="s">
        <v>41</v>
      </c>
    </row>
    <row r="1390" spans="1:5" x14ac:dyDescent="0.3">
      <c r="A1390">
        <v>13750</v>
      </c>
      <c r="B1390" t="s">
        <v>41</v>
      </c>
      <c r="D1390">
        <v>13750</v>
      </c>
      <c r="E1390" t="s">
        <v>41</v>
      </c>
    </row>
    <row r="1391" spans="1:5" x14ac:dyDescent="0.3">
      <c r="A1391">
        <v>13751</v>
      </c>
      <c r="B1391" t="s">
        <v>41</v>
      </c>
      <c r="D1391">
        <v>13751</v>
      </c>
      <c r="E1391" t="s">
        <v>41</v>
      </c>
    </row>
    <row r="1392" spans="1:5" x14ac:dyDescent="0.3">
      <c r="A1392">
        <v>13752</v>
      </c>
      <c r="B1392" t="s">
        <v>41</v>
      </c>
      <c r="D1392">
        <v>13752</v>
      </c>
      <c r="E1392" t="s">
        <v>41</v>
      </c>
    </row>
    <row r="1393" spans="1:5" x14ac:dyDescent="0.3">
      <c r="A1393">
        <v>13753</v>
      </c>
      <c r="B1393" t="s">
        <v>41</v>
      </c>
      <c r="D1393">
        <v>13753</v>
      </c>
      <c r="E1393" t="s">
        <v>41</v>
      </c>
    </row>
    <row r="1394" spans="1:5" x14ac:dyDescent="0.3">
      <c r="A1394">
        <v>13754</v>
      </c>
      <c r="B1394" t="s">
        <v>41</v>
      </c>
      <c r="D1394">
        <v>13754</v>
      </c>
      <c r="E1394" t="s">
        <v>41</v>
      </c>
    </row>
    <row r="1395" spans="1:5" x14ac:dyDescent="0.3">
      <c r="A1395">
        <v>13755</v>
      </c>
      <c r="B1395" t="s">
        <v>41</v>
      </c>
      <c r="D1395">
        <v>13755</v>
      </c>
      <c r="E1395" t="s">
        <v>41</v>
      </c>
    </row>
    <row r="1396" spans="1:5" x14ac:dyDescent="0.3">
      <c r="A1396">
        <v>13756</v>
      </c>
      <c r="B1396" t="s">
        <v>41</v>
      </c>
      <c r="D1396">
        <v>13756</v>
      </c>
      <c r="E1396" t="s">
        <v>41</v>
      </c>
    </row>
    <row r="1397" spans="1:5" x14ac:dyDescent="0.3">
      <c r="A1397">
        <v>13757</v>
      </c>
      <c r="B1397" t="s">
        <v>41</v>
      </c>
      <c r="D1397">
        <v>13757</v>
      </c>
      <c r="E1397" t="s">
        <v>41</v>
      </c>
    </row>
    <row r="1398" spans="1:5" x14ac:dyDescent="0.3">
      <c r="A1398">
        <v>13758</v>
      </c>
      <c r="B1398" t="s">
        <v>41</v>
      </c>
      <c r="D1398">
        <v>13758</v>
      </c>
      <c r="E1398" t="s">
        <v>41</v>
      </c>
    </row>
    <row r="1399" spans="1:5" x14ac:dyDescent="0.3">
      <c r="A1399">
        <v>13759</v>
      </c>
      <c r="B1399" t="s">
        <v>41</v>
      </c>
      <c r="D1399">
        <v>13759</v>
      </c>
      <c r="E1399" t="s">
        <v>41</v>
      </c>
    </row>
    <row r="1400" spans="1:5" x14ac:dyDescent="0.3">
      <c r="A1400">
        <v>13760</v>
      </c>
      <c r="B1400" t="s">
        <v>41</v>
      </c>
      <c r="D1400">
        <v>13760</v>
      </c>
      <c r="E1400" t="s">
        <v>41</v>
      </c>
    </row>
    <row r="1401" spans="1:5" x14ac:dyDescent="0.3">
      <c r="A1401">
        <v>13761</v>
      </c>
      <c r="B1401" t="s">
        <v>41</v>
      </c>
      <c r="D1401">
        <v>13761</v>
      </c>
      <c r="E1401" t="s">
        <v>41</v>
      </c>
    </row>
    <row r="1402" spans="1:5" x14ac:dyDescent="0.3">
      <c r="A1402">
        <v>13762</v>
      </c>
      <c r="B1402" t="s">
        <v>41</v>
      </c>
      <c r="D1402">
        <v>13762</v>
      </c>
      <c r="E1402" t="s">
        <v>41</v>
      </c>
    </row>
    <row r="1403" spans="1:5" x14ac:dyDescent="0.3">
      <c r="A1403">
        <v>13763</v>
      </c>
      <c r="B1403" t="s">
        <v>41</v>
      </c>
      <c r="D1403">
        <v>13763</v>
      </c>
      <c r="E1403" t="s">
        <v>41</v>
      </c>
    </row>
    <row r="1404" spans="1:5" x14ac:dyDescent="0.3">
      <c r="A1404">
        <v>13764</v>
      </c>
      <c r="B1404" t="s">
        <v>41</v>
      </c>
      <c r="D1404">
        <v>13764</v>
      </c>
      <c r="E1404" t="s">
        <v>41</v>
      </c>
    </row>
    <row r="1405" spans="1:5" x14ac:dyDescent="0.3">
      <c r="A1405">
        <v>13765</v>
      </c>
      <c r="B1405" t="s">
        <v>41</v>
      </c>
      <c r="D1405">
        <v>13765</v>
      </c>
      <c r="E1405" t="s">
        <v>41</v>
      </c>
    </row>
    <row r="1406" spans="1:5" x14ac:dyDescent="0.3">
      <c r="A1406">
        <v>13766</v>
      </c>
      <c r="B1406" t="s">
        <v>41</v>
      </c>
      <c r="D1406">
        <v>13766</v>
      </c>
      <c r="E1406" t="s">
        <v>41</v>
      </c>
    </row>
    <row r="1407" spans="1:5" x14ac:dyDescent="0.3">
      <c r="A1407">
        <v>13767</v>
      </c>
      <c r="B1407" t="s">
        <v>41</v>
      </c>
      <c r="D1407">
        <v>13767</v>
      </c>
      <c r="E1407" t="s">
        <v>41</v>
      </c>
    </row>
    <row r="1408" spans="1:5" x14ac:dyDescent="0.3">
      <c r="A1408">
        <v>13768</v>
      </c>
      <c r="B1408" t="s">
        <v>41</v>
      </c>
      <c r="D1408">
        <v>13768</v>
      </c>
      <c r="E1408" t="s">
        <v>41</v>
      </c>
    </row>
    <row r="1409" spans="1:5" x14ac:dyDescent="0.3">
      <c r="A1409">
        <v>13769</v>
      </c>
      <c r="B1409" t="s">
        <v>41</v>
      </c>
      <c r="D1409">
        <v>13769</v>
      </c>
      <c r="E1409" t="s">
        <v>41</v>
      </c>
    </row>
    <row r="1410" spans="1:5" x14ac:dyDescent="0.3">
      <c r="A1410">
        <v>13770</v>
      </c>
      <c r="B1410" t="s">
        <v>41</v>
      </c>
      <c r="D1410">
        <v>13770</v>
      </c>
      <c r="E1410" t="s">
        <v>41</v>
      </c>
    </row>
    <row r="1411" spans="1:5" x14ac:dyDescent="0.3">
      <c r="A1411">
        <v>13771</v>
      </c>
      <c r="B1411" t="s">
        <v>41</v>
      </c>
      <c r="D1411">
        <v>13771</v>
      </c>
      <c r="E1411" t="s">
        <v>41</v>
      </c>
    </row>
    <row r="1412" spans="1:5" x14ac:dyDescent="0.3">
      <c r="A1412">
        <v>13772</v>
      </c>
      <c r="B1412" t="s">
        <v>41</v>
      </c>
      <c r="D1412">
        <v>13772</v>
      </c>
      <c r="E1412" t="s">
        <v>41</v>
      </c>
    </row>
    <row r="1413" spans="1:5" x14ac:dyDescent="0.3">
      <c r="A1413">
        <v>13773</v>
      </c>
      <c r="B1413" t="s">
        <v>41</v>
      </c>
      <c r="D1413">
        <v>13773</v>
      </c>
      <c r="E1413" t="s">
        <v>41</v>
      </c>
    </row>
    <row r="1414" spans="1:5" x14ac:dyDescent="0.3">
      <c r="A1414">
        <v>13774</v>
      </c>
      <c r="B1414" t="s">
        <v>41</v>
      </c>
      <c r="D1414">
        <v>13774</v>
      </c>
      <c r="E1414" t="s">
        <v>41</v>
      </c>
    </row>
    <row r="1415" spans="1:5" x14ac:dyDescent="0.3">
      <c r="A1415">
        <v>13775</v>
      </c>
      <c r="B1415" t="s">
        <v>41</v>
      </c>
      <c r="D1415">
        <v>13775</v>
      </c>
      <c r="E1415" t="s">
        <v>41</v>
      </c>
    </row>
    <row r="1416" spans="1:5" x14ac:dyDescent="0.3">
      <c r="A1416">
        <v>13776</v>
      </c>
      <c r="B1416" t="s">
        <v>41</v>
      </c>
      <c r="D1416">
        <v>13776</v>
      </c>
      <c r="E1416" t="s">
        <v>41</v>
      </c>
    </row>
    <row r="1417" spans="1:5" x14ac:dyDescent="0.3">
      <c r="A1417">
        <v>13777</v>
      </c>
      <c r="B1417" t="s">
        <v>41</v>
      </c>
      <c r="D1417">
        <v>13777</v>
      </c>
      <c r="E1417" t="s">
        <v>41</v>
      </c>
    </row>
    <row r="1418" spans="1:5" x14ac:dyDescent="0.3">
      <c r="A1418">
        <v>13778</v>
      </c>
      <c r="B1418" t="s">
        <v>41</v>
      </c>
      <c r="D1418">
        <v>13778</v>
      </c>
      <c r="E1418" t="s">
        <v>41</v>
      </c>
    </row>
    <row r="1419" spans="1:5" x14ac:dyDescent="0.3">
      <c r="A1419">
        <v>13779</v>
      </c>
      <c r="B1419" t="s">
        <v>41</v>
      </c>
      <c r="D1419">
        <v>13779</v>
      </c>
      <c r="E1419" t="s">
        <v>41</v>
      </c>
    </row>
    <row r="1420" spans="1:5" x14ac:dyDescent="0.3">
      <c r="A1420">
        <v>13780</v>
      </c>
      <c r="B1420" t="s">
        <v>41</v>
      </c>
      <c r="D1420">
        <v>13780</v>
      </c>
      <c r="E1420" t="s">
        <v>41</v>
      </c>
    </row>
    <row r="1421" spans="1:5" x14ac:dyDescent="0.3">
      <c r="A1421">
        <v>13781</v>
      </c>
      <c r="B1421" t="s">
        <v>41</v>
      </c>
      <c r="D1421">
        <v>13781</v>
      </c>
      <c r="E1421" t="s">
        <v>41</v>
      </c>
    </row>
    <row r="1422" spans="1:5" x14ac:dyDescent="0.3">
      <c r="A1422">
        <v>13782</v>
      </c>
      <c r="B1422" t="s">
        <v>41</v>
      </c>
      <c r="D1422">
        <v>13782</v>
      </c>
      <c r="E1422" t="s">
        <v>41</v>
      </c>
    </row>
    <row r="1423" spans="1:5" x14ac:dyDescent="0.3">
      <c r="A1423">
        <v>13783</v>
      </c>
      <c r="B1423" t="s">
        <v>41</v>
      </c>
      <c r="D1423">
        <v>13783</v>
      </c>
      <c r="E1423" t="s">
        <v>41</v>
      </c>
    </row>
    <row r="1424" spans="1:5" x14ac:dyDescent="0.3">
      <c r="A1424">
        <v>13784</v>
      </c>
      <c r="B1424" t="s">
        <v>41</v>
      </c>
      <c r="D1424">
        <v>13784</v>
      </c>
      <c r="E1424" t="s">
        <v>41</v>
      </c>
    </row>
    <row r="1425" spans="1:5" x14ac:dyDescent="0.3">
      <c r="A1425">
        <v>13785</v>
      </c>
      <c r="B1425" t="s">
        <v>41</v>
      </c>
      <c r="D1425">
        <v>13785</v>
      </c>
      <c r="E1425" t="s">
        <v>41</v>
      </c>
    </row>
    <row r="1426" spans="1:5" x14ac:dyDescent="0.3">
      <c r="A1426">
        <v>13786</v>
      </c>
      <c r="B1426" t="s">
        <v>41</v>
      </c>
      <c r="D1426">
        <v>13786</v>
      </c>
      <c r="E1426" t="s">
        <v>41</v>
      </c>
    </row>
    <row r="1427" spans="1:5" x14ac:dyDescent="0.3">
      <c r="A1427">
        <v>13787</v>
      </c>
      <c r="B1427" t="s">
        <v>41</v>
      </c>
      <c r="D1427">
        <v>13787</v>
      </c>
      <c r="E1427" t="s">
        <v>41</v>
      </c>
    </row>
    <row r="1428" spans="1:5" x14ac:dyDescent="0.3">
      <c r="A1428">
        <v>13788</v>
      </c>
      <c r="B1428" t="s">
        <v>41</v>
      </c>
      <c r="D1428">
        <v>13788</v>
      </c>
      <c r="E1428" t="s">
        <v>41</v>
      </c>
    </row>
    <row r="1429" spans="1:5" x14ac:dyDescent="0.3">
      <c r="A1429">
        <v>13789</v>
      </c>
      <c r="B1429" t="s">
        <v>41</v>
      </c>
      <c r="D1429">
        <v>13789</v>
      </c>
      <c r="E1429" t="s">
        <v>41</v>
      </c>
    </row>
    <row r="1430" spans="1:5" x14ac:dyDescent="0.3">
      <c r="A1430">
        <v>13790</v>
      </c>
      <c r="B1430" t="s">
        <v>41</v>
      </c>
      <c r="D1430">
        <v>13790</v>
      </c>
      <c r="E1430" t="s">
        <v>41</v>
      </c>
    </row>
    <row r="1431" spans="1:5" x14ac:dyDescent="0.3">
      <c r="A1431">
        <v>13791</v>
      </c>
      <c r="B1431" t="s">
        <v>41</v>
      </c>
      <c r="D1431">
        <v>13791</v>
      </c>
      <c r="E1431" t="s">
        <v>41</v>
      </c>
    </row>
    <row r="1432" spans="1:5" x14ac:dyDescent="0.3">
      <c r="A1432">
        <v>13792</v>
      </c>
      <c r="B1432" t="s">
        <v>41</v>
      </c>
      <c r="D1432">
        <v>13792</v>
      </c>
      <c r="E1432" t="s">
        <v>41</v>
      </c>
    </row>
    <row r="1433" spans="1:5" x14ac:dyDescent="0.3">
      <c r="A1433">
        <v>13793</v>
      </c>
      <c r="B1433" t="s">
        <v>41</v>
      </c>
      <c r="D1433">
        <v>13793</v>
      </c>
      <c r="E1433" t="s">
        <v>41</v>
      </c>
    </row>
    <row r="1434" spans="1:5" x14ac:dyDescent="0.3">
      <c r="A1434">
        <v>13794</v>
      </c>
      <c r="B1434" t="s">
        <v>41</v>
      </c>
      <c r="D1434">
        <v>13794</v>
      </c>
      <c r="E1434" t="s">
        <v>41</v>
      </c>
    </row>
    <row r="1435" spans="1:5" x14ac:dyDescent="0.3">
      <c r="A1435">
        <v>13795</v>
      </c>
      <c r="B1435" t="s">
        <v>41</v>
      </c>
      <c r="D1435">
        <v>13795</v>
      </c>
      <c r="E1435" t="s">
        <v>41</v>
      </c>
    </row>
    <row r="1436" spans="1:5" x14ac:dyDescent="0.3">
      <c r="A1436">
        <v>13796</v>
      </c>
      <c r="B1436" t="s">
        <v>41</v>
      </c>
      <c r="D1436">
        <v>13796</v>
      </c>
      <c r="E1436" t="s">
        <v>41</v>
      </c>
    </row>
    <row r="1437" spans="1:5" x14ac:dyDescent="0.3">
      <c r="A1437">
        <v>13797</v>
      </c>
      <c r="B1437" t="s">
        <v>41</v>
      </c>
      <c r="D1437">
        <v>13797</v>
      </c>
      <c r="E1437" t="s">
        <v>41</v>
      </c>
    </row>
    <row r="1438" spans="1:5" x14ac:dyDescent="0.3">
      <c r="A1438">
        <v>13798</v>
      </c>
      <c r="B1438" t="s">
        <v>41</v>
      </c>
      <c r="D1438">
        <v>13798</v>
      </c>
      <c r="E1438" t="s">
        <v>41</v>
      </c>
    </row>
    <row r="1439" spans="1:5" x14ac:dyDescent="0.3">
      <c r="A1439">
        <v>13799</v>
      </c>
      <c r="B1439" t="s">
        <v>41</v>
      </c>
      <c r="D1439">
        <v>13799</v>
      </c>
      <c r="E1439" t="s">
        <v>41</v>
      </c>
    </row>
    <row r="1440" spans="1:5" x14ac:dyDescent="0.3">
      <c r="A1440">
        <v>13800</v>
      </c>
      <c r="B1440" t="s">
        <v>41</v>
      </c>
      <c r="D1440">
        <v>13800</v>
      </c>
      <c r="E1440" t="s">
        <v>41</v>
      </c>
    </row>
    <row r="1441" spans="1:5" x14ac:dyDescent="0.3">
      <c r="A1441">
        <v>13801</v>
      </c>
      <c r="B1441" t="s">
        <v>41</v>
      </c>
      <c r="D1441">
        <v>13801</v>
      </c>
      <c r="E1441" t="s">
        <v>41</v>
      </c>
    </row>
    <row r="1442" spans="1:5" x14ac:dyDescent="0.3">
      <c r="A1442">
        <v>13802</v>
      </c>
      <c r="B1442" t="s">
        <v>41</v>
      </c>
      <c r="D1442">
        <v>13802</v>
      </c>
      <c r="E1442" t="s">
        <v>41</v>
      </c>
    </row>
    <row r="1443" spans="1:5" x14ac:dyDescent="0.3">
      <c r="A1443">
        <v>13803</v>
      </c>
      <c r="B1443" t="s">
        <v>41</v>
      </c>
      <c r="D1443">
        <v>13803</v>
      </c>
      <c r="E1443" t="s">
        <v>41</v>
      </c>
    </row>
    <row r="1444" spans="1:5" x14ac:dyDescent="0.3">
      <c r="A1444">
        <v>13804</v>
      </c>
      <c r="B1444" t="s">
        <v>41</v>
      </c>
      <c r="D1444">
        <v>13804</v>
      </c>
      <c r="E1444" t="s">
        <v>41</v>
      </c>
    </row>
    <row r="1445" spans="1:5" x14ac:dyDescent="0.3">
      <c r="A1445">
        <v>13805</v>
      </c>
      <c r="B1445" t="s">
        <v>41</v>
      </c>
      <c r="D1445">
        <v>13805</v>
      </c>
      <c r="E1445" t="s">
        <v>41</v>
      </c>
    </row>
    <row r="1446" spans="1:5" x14ac:dyDescent="0.3">
      <c r="A1446">
        <v>13806</v>
      </c>
      <c r="B1446" t="s">
        <v>41</v>
      </c>
      <c r="D1446">
        <v>13806</v>
      </c>
      <c r="E1446" t="s">
        <v>41</v>
      </c>
    </row>
    <row r="1447" spans="1:5" x14ac:dyDescent="0.3">
      <c r="A1447">
        <v>13807</v>
      </c>
      <c r="B1447" t="s">
        <v>41</v>
      </c>
      <c r="D1447">
        <v>13807</v>
      </c>
      <c r="E1447" t="s">
        <v>41</v>
      </c>
    </row>
    <row r="1448" spans="1:5" x14ac:dyDescent="0.3">
      <c r="A1448">
        <v>13808</v>
      </c>
      <c r="B1448" t="s">
        <v>41</v>
      </c>
      <c r="D1448">
        <v>13808</v>
      </c>
      <c r="E1448" t="s">
        <v>41</v>
      </c>
    </row>
    <row r="1449" spans="1:5" x14ac:dyDescent="0.3">
      <c r="A1449">
        <v>13809</v>
      </c>
      <c r="B1449" t="s">
        <v>52</v>
      </c>
      <c r="D1449">
        <v>13809</v>
      </c>
      <c r="E1449" t="s">
        <v>52</v>
      </c>
    </row>
    <row r="1450" spans="1:5" x14ac:dyDescent="0.3">
      <c r="A1450">
        <v>13810</v>
      </c>
      <c r="B1450" t="s">
        <v>58</v>
      </c>
      <c r="D1450">
        <v>13810</v>
      </c>
      <c r="E1450" t="s">
        <v>58</v>
      </c>
    </row>
    <row r="1451" spans="1:5" x14ac:dyDescent="0.3">
      <c r="A1451">
        <v>13811</v>
      </c>
      <c r="B1451" t="s">
        <v>58</v>
      </c>
      <c r="D1451">
        <v>13811</v>
      </c>
      <c r="E1451" t="s">
        <v>58</v>
      </c>
    </row>
    <row r="1452" spans="1:5" x14ac:dyDescent="0.3">
      <c r="A1452">
        <v>13812</v>
      </c>
      <c r="B1452" t="s">
        <v>58</v>
      </c>
      <c r="D1452">
        <v>13812</v>
      </c>
      <c r="E1452" t="s">
        <v>58</v>
      </c>
    </row>
    <row r="1453" spans="1:5" x14ac:dyDescent="0.3">
      <c r="A1453">
        <v>13813</v>
      </c>
      <c r="B1453" t="s">
        <v>58</v>
      </c>
      <c r="D1453">
        <v>13813</v>
      </c>
      <c r="E1453" t="s">
        <v>58</v>
      </c>
    </row>
    <row r="1454" spans="1:5" x14ac:dyDescent="0.3">
      <c r="A1454">
        <v>13814</v>
      </c>
      <c r="B1454" t="s">
        <v>58</v>
      </c>
      <c r="D1454">
        <v>13814</v>
      </c>
      <c r="E1454" t="s">
        <v>58</v>
      </c>
    </row>
    <row r="1455" spans="1:5" x14ac:dyDescent="0.3">
      <c r="A1455">
        <v>13815</v>
      </c>
      <c r="B1455" t="s">
        <v>58</v>
      </c>
      <c r="D1455">
        <v>13815</v>
      </c>
      <c r="E1455" t="s">
        <v>58</v>
      </c>
    </row>
    <row r="1456" spans="1:5" x14ac:dyDescent="0.3">
      <c r="A1456">
        <v>13816</v>
      </c>
      <c r="B1456" t="s">
        <v>58</v>
      </c>
      <c r="D1456">
        <v>13816</v>
      </c>
      <c r="E1456" t="s">
        <v>58</v>
      </c>
    </row>
    <row r="1457" spans="1:5" x14ac:dyDescent="0.3">
      <c r="A1457">
        <v>13817</v>
      </c>
      <c r="B1457" t="s">
        <v>58</v>
      </c>
      <c r="D1457">
        <v>13817</v>
      </c>
      <c r="E1457" t="s">
        <v>58</v>
      </c>
    </row>
    <row r="1458" spans="1:5" x14ac:dyDescent="0.3">
      <c r="A1458">
        <v>13818</v>
      </c>
      <c r="B1458" t="s">
        <v>41</v>
      </c>
      <c r="D1458">
        <v>13818</v>
      </c>
      <c r="E1458" t="s">
        <v>41</v>
      </c>
    </row>
    <row r="1459" spans="1:5" x14ac:dyDescent="0.3">
      <c r="A1459">
        <v>13819</v>
      </c>
      <c r="B1459" t="s">
        <v>41</v>
      </c>
      <c r="D1459">
        <v>13819</v>
      </c>
      <c r="E1459" t="s">
        <v>41</v>
      </c>
    </row>
    <row r="1460" spans="1:5" x14ac:dyDescent="0.3">
      <c r="A1460">
        <v>13820</v>
      </c>
      <c r="B1460" t="s">
        <v>41</v>
      </c>
      <c r="D1460">
        <v>13820</v>
      </c>
      <c r="E1460" t="s">
        <v>41</v>
      </c>
    </row>
    <row r="1461" spans="1:5" x14ac:dyDescent="0.3">
      <c r="A1461">
        <v>13821</v>
      </c>
      <c r="B1461" t="s">
        <v>41</v>
      </c>
      <c r="D1461">
        <v>13821</v>
      </c>
      <c r="E1461" t="s">
        <v>41</v>
      </c>
    </row>
    <row r="1462" spans="1:5" x14ac:dyDescent="0.3">
      <c r="A1462">
        <v>13822</v>
      </c>
      <c r="B1462" t="s">
        <v>41</v>
      </c>
      <c r="D1462">
        <v>13822</v>
      </c>
      <c r="E1462" t="s">
        <v>41</v>
      </c>
    </row>
    <row r="1463" spans="1:5" x14ac:dyDescent="0.3">
      <c r="A1463">
        <v>13823</v>
      </c>
      <c r="B1463" t="s">
        <v>41</v>
      </c>
      <c r="D1463">
        <v>13823</v>
      </c>
      <c r="E1463" t="s">
        <v>41</v>
      </c>
    </row>
    <row r="1464" spans="1:5" x14ac:dyDescent="0.3">
      <c r="A1464">
        <v>13824</v>
      </c>
      <c r="B1464" t="s">
        <v>41</v>
      </c>
      <c r="D1464">
        <v>13824</v>
      </c>
      <c r="E1464" t="s">
        <v>41</v>
      </c>
    </row>
    <row r="1465" spans="1:5" x14ac:dyDescent="0.3">
      <c r="A1465">
        <v>13825</v>
      </c>
      <c r="B1465" t="s">
        <v>41</v>
      </c>
      <c r="D1465">
        <v>13825</v>
      </c>
      <c r="E1465" t="s">
        <v>41</v>
      </c>
    </row>
    <row r="1466" spans="1:5" x14ac:dyDescent="0.3">
      <c r="A1466">
        <v>13826</v>
      </c>
      <c r="B1466" t="s">
        <v>41</v>
      </c>
      <c r="D1466">
        <v>13826</v>
      </c>
      <c r="E1466" t="s">
        <v>41</v>
      </c>
    </row>
    <row r="1467" spans="1:5" x14ac:dyDescent="0.3">
      <c r="A1467">
        <v>13827</v>
      </c>
      <c r="B1467" t="s">
        <v>41</v>
      </c>
      <c r="D1467">
        <v>13827</v>
      </c>
      <c r="E1467" t="s">
        <v>41</v>
      </c>
    </row>
    <row r="1468" spans="1:5" x14ac:dyDescent="0.3">
      <c r="A1468">
        <v>13828</v>
      </c>
      <c r="B1468" t="s">
        <v>41</v>
      </c>
      <c r="D1468">
        <v>13828</v>
      </c>
      <c r="E1468" t="s">
        <v>41</v>
      </c>
    </row>
    <row r="1469" spans="1:5" x14ac:dyDescent="0.3">
      <c r="A1469">
        <v>13829</v>
      </c>
      <c r="B1469" t="s">
        <v>41</v>
      </c>
      <c r="D1469">
        <v>13829</v>
      </c>
      <c r="E1469" t="s">
        <v>41</v>
      </c>
    </row>
    <row r="1470" spans="1:5" x14ac:dyDescent="0.3">
      <c r="A1470">
        <v>13830</v>
      </c>
      <c r="B1470" t="s">
        <v>41</v>
      </c>
      <c r="D1470">
        <v>13830</v>
      </c>
      <c r="E1470" t="s">
        <v>41</v>
      </c>
    </row>
    <row r="1471" spans="1:5" x14ac:dyDescent="0.3">
      <c r="A1471">
        <v>13831</v>
      </c>
      <c r="B1471" t="s">
        <v>41</v>
      </c>
      <c r="D1471">
        <v>13831</v>
      </c>
      <c r="E1471" t="s">
        <v>41</v>
      </c>
    </row>
    <row r="1472" spans="1:5" x14ac:dyDescent="0.3">
      <c r="A1472">
        <v>13832</v>
      </c>
      <c r="B1472" t="s">
        <v>41</v>
      </c>
      <c r="D1472">
        <v>13832</v>
      </c>
      <c r="E1472" t="s">
        <v>41</v>
      </c>
    </row>
    <row r="1473" spans="1:5" x14ac:dyDescent="0.3">
      <c r="A1473">
        <v>13833</v>
      </c>
      <c r="B1473" t="s">
        <v>41</v>
      </c>
      <c r="D1473">
        <v>13833</v>
      </c>
      <c r="E1473" t="s">
        <v>41</v>
      </c>
    </row>
    <row r="1474" spans="1:5" x14ac:dyDescent="0.3">
      <c r="A1474">
        <v>13834</v>
      </c>
      <c r="B1474" t="s">
        <v>41</v>
      </c>
      <c r="D1474">
        <v>13834</v>
      </c>
      <c r="E1474" t="s">
        <v>41</v>
      </c>
    </row>
    <row r="1475" spans="1:5" x14ac:dyDescent="0.3">
      <c r="A1475">
        <v>13835</v>
      </c>
      <c r="B1475" t="s">
        <v>41</v>
      </c>
      <c r="D1475">
        <v>13835</v>
      </c>
      <c r="E1475" t="s">
        <v>41</v>
      </c>
    </row>
    <row r="1476" spans="1:5" x14ac:dyDescent="0.3">
      <c r="A1476">
        <v>13836</v>
      </c>
      <c r="B1476" t="s">
        <v>41</v>
      </c>
      <c r="D1476">
        <v>13836</v>
      </c>
      <c r="E1476" t="s">
        <v>41</v>
      </c>
    </row>
    <row r="1477" spans="1:5" x14ac:dyDescent="0.3">
      <c r="A1477">
        <v>13837</v>
      </c>
      <c r="B1477" t="s">
        <v>41</v>
      </c>
      <c r="D1477">
        <v>13837</v>
      </c>
      <c r="E1477" t="s">
        <v>41</v>
      </c>
    </row>
    <row r="1478" spans="1:5" x14ac:dyDescent="0.3">
      <c r="A1478">
        <v>13838</v>
      </c>
      <c r="B1478" t="s">
        <v>41</v>
      </c>
      <c r="D1478">
        <v>13838</v>
      </c>
      <c r="E1478" t="s">
        <v>41</v>
      </c>
    </row>
    <row r="1479" spans="1:5" x14ac:dyDescent="0.3">
      <c r="A1479">
        <v>13839</v>
      </c>
      <c r="B1479" t="s">
        <v>41</v>
      </c>
      <c r="D1479">
        <v>13839</v>
      </c>
      <c r="E1479" t="s">
        <v>41</v>
      </c>
    </row>
    <row r="1480" spans="1:5" x14ac:dyDescent="0.3">
      <c r="A1480">
        <v>13840</v>
      </c>
      <c r="B1480" t="s">
        <v>41</v>
      </c>
      <c r="D1480">
        <v>13840</v>
      </c>
      <c r="E1480" t="s">
        <v>41</v>
      </c>
    </row>
    <row r="1481" spans="1:5" x14ac:dyDescent="0.3">
      <c r="A1481">
        <v>13841</v>
      </c>
      <c r="B1481" t="s">
        <v>41</v>
      </c>
      <c r="D1481">
        <v>13841</v>
      </c>
      <c r="E1481" t="s">
        <v>41</v>
      </c>
    </row>
    <row r="1482" spans="1:5" x14ac:dyDescent="0.3">
      <c r="A1482">
        <v>13842</v>
      </c>
      <c r="B1482" t="s">
        <v>41</v>
      </c>
      <c r="D1482">
        <v>13842</v>
      </c>
      <c r="E1482" t="s">
        <v>41</v>
      </c>
    </row>
    <row r="1483" spans="1:5" x14ac:dyDescent="0.3">
      <c r="A1483">
        <v>13843</v>
      </c>
      <c r="B1483" t="s">
        <v>41</v>
      </c>
      <c r="D1483">
        <v>13843</v>
      </c>
      <c r="E1483" t="s">
        <v>41</v>
      </c>
    </row>
    <row r="1484" spans="1:5" x14ac:dyDescent="0.3">
      <c r="A1484">
        <v>13844</v>
      </c>
      <c r="B1484" t="s">
        <v>41</v>
      </c>
      <c r="D1484">
        <v>13844</v>
      </c>
      <c r="E1484" t="s">
        <v>41</v>
      </c>
    </row>
    <row r="1485" spans="1:5" x14ac:dyDescent="0.3">
      <c r="A1485">
        <v>13845</v>
      </c>
      <c r="B1485" t="s">
        <v>41</v>
      </c>
      <c r="D1485">
        <v>13845</v>
      </c>
      <c r="E1485" t="s">
        <v>41</v>
      </c>
    </row>
    <row r="1486" spans="1:5" x14ac:dyDescent="0.3">
      <c r="A1486">
        <v>13846</v>
      </c>
      <c r="B1486" t="s">
        <v>41</v>
      </c>
      <c r="D1486">
        <v>13846</v>
      </c>
      <c r="E1486" t="s">
        <v>41</v>
      </c>
    </row>
    <row r="1487" spans="1:5" x14ac:dyDescent="0.3">
      <c r="A1487">
        <v>13847</v>
      </c>
      <c r="B1487" t="s">
        <v>41</v>
      </c>
      <c r="D1487">
        <v>13847</v>
      </c>
      <c r="E1487" t="s">
        <v>41</v>
      </c>
    </row>
    <row r="1488" spans="1:5" x14ac:dyDescent="0.3">
      <c r="A1488">
        <v>13848</v>
      </c>
      <c r="B1488" t="s">
        <v>41</v>
      </c>
      <c r="D1488">
        <v>13848</v>
      </c>
      <c r="E1488" t="s">
        <v>41</v>
      </c>
    </row>
    <row r="1489" spans="1:5" x14ac:dyDescent="0.3">
      <c r="A1489">
        <v>13849</v>
      </c>
      <c r="B1489" t="s">
        <v>41</v>
      </c>
      <c r="D1489">
        <v>13849</v>
      </c>
      <c r="E1489" t="s">
        <v>41</v>
      </c>
    </row>
    <row r="1490" spans="1:5" x14ac:dyDescent="0.3">
      <c r="A1490">
        <v>13850</v>
      </c>
      <c r="B1490" t="s">
        <v>41</v>
      </c>
      <c r="D1490">
        <v>13850</v>
      </c>
      <c r="E1490" t="s">
        <v>41</v>
      </c>
    </row>
    <row r="1491" spans="1:5" x14ac:dyDescent="0.3">
      <c r="A1491">
        <v>13851</v>
      </c>
      <c r="B1491" t="s">
        <v>41</v>
      </c>
      <c r="D1491">
        <v>13851</v>
      </c>
      <c r="E1491" t="s">
        <v>41</v>
      </c>
    </row>
    <row r="1492" spans="1:5" x14ac:dyDescent="0.3">
      <c r="A1492">
        <v>13852</v>
      </c>
      <c r="B1492" t="s">
        <v>41</v>
      </c>
      <c r="D1492">
        <v>13852</v>
      </c>
      <c r="E1492" t="s">
        <v>41</v>
      </c>
    </row>
    <row r="1493" spans="1:5" x14ac:dyDescent="0.3">
      <c r="A1493">
        <v>13853</v>
      </c>
      <c r="B1493" t="s">
        <v>41</v>
      </c>
      <c r="D1493">
        <v>13853</v>
      </c>
      <c r="E1493" t="s">
        <v>41</v>
      </c>
    </row>
    <row r="1494" spans="1:5" x14ac:dyDescent="0.3">
      <c r="A1494">
        <v>13854</v>
      </c>
      <c r="B1494" t="s">
        <v>41</v>
      </c>
      <c r="D1494">
        <v>13854</v>
      </c>
      <c r="E1494" t="s">
        <v>41</v>
      </c>
    </row>
    <row r="1495" spans="1:5" x14ac:dyDescent="0.3">
      <c r="A1495">
        <v>13855</v>
      </c>
      <c r="B1495" t="s">
        <v>41</v>
      </c>
      <c r="D1495">
        <v>13855</v>
      </c>
      <c r="E1495" t="s">
        <v>41</v>
      </c>
    </row>
    <row r="1496" spans="1:5" x14ac:dyDescent="0.3">
      <c r="A1496">
        <v>13856</v>
      </c>
      <c r="B1496" t="s">
        <v>41</v>
      </c>
      <c r="D1496">
        <v>13856</v>
      </c>
      <c r="E1496" t="s">
        <v>41</v>
      </c>
    </row>
    <row r="1497" spans="1:5" x14ac:dyDescent="0.3">
      <c r="A1497">
        <v>13857</v>
      </c>
      <c r="B1497" t="s">
        <v>41</v>
      </c>
      <c r="D1497">
        <v>13857</v>
      </c>
      <c r="E1497" t="s">
        <v>41</v>
      </c>
    </row>
    <row r="1498" spans="1:5" x14ac:dyDescent="0.3">
      <c r="A1498">
        <v>13858</v>
      </c>
      <c r="B1498" t="s">
        <v>41</v>
      </c>
      <c r="D1498">
        <v>13858</v>
      </c>
      <c r="E1498" t="s">
        <v>41</v>
      </c>
    </row>
    <row r="1499" spans="1:5" x14ac:dyDescent="0.3">
      <c r="A1499">
        <v>13859</v>
      </c>
      <c r="B1499" t="s">
        <v>41</v>
      </c>
      <c r="D1499">
        <v>13859</v>
      </c>
      <c r="E1499" t="s">
        <v>41</v>
      </c>
    </row>
    <row r="1500" spans="1:5" x14ac:dyDescent="0.3">
      <c r="A1500">
        <v>13860</v>
      </c>
      <c r="B1500" t="s">
        <v>41</v>
      </c>
      <c r="D1500">
        <v>13860</v>
      </c>
      <c r="E1500" t="s">
        <v>41</v>
      </c>
    </row>
    <row r="1501" spans="1:5" x14ac:dyDescent="0.3">
      <c r="A1501">
        <v>13861</v>
      </c>
      <c r="B1501" t="s">
        <v>41</v>
      </c>
      <c r="D1501">
        <v>13861</v>
      </c>
      <c r="E1501" t="s">
        <v>41</v>
      </c>
    </row>
    <row r="1502" spans="1:5" x14ac:dyDescent="0.3">
      <c r="A1502">
        <v>13862</v>
      </c>
      <c r="B1502" t="s">
        <v>41</v>
      </c>
      <c r="D1502">
        <v>13862</v>
      </c>
      <c r="E1502" t="s">
        <v>41</v>
      </c>
    </row>
    <row r="1503" spans="1:5" x14ac:dyDescent="0.3">
      <c r="A1503">
        <v>13863</v>
      </c>
      <c r="B1503" t="s">
        <v>41</v>
      </c>
      <c r="D1503">
        <v>13863</v>
      </c>
      <c r="E1503" t="s">
        <v>41</v>
      </c>
    </row>
    <row r="1504" spans="1:5" x14ac:dyDescent="0.3">
      <c r="A1504">
        <v>13864</v>
      </c>
      <c r="B1504" t="s">
        <v>41</v>
      </c>
      <c r="D1504">
        <v>13864</v>
      </c>
      <c r="E1504" t="s">
        <v>41</v>
      </c>
    </row>
    <row r="1505" spans="1:5" x14ac:dyDescent="0.3">
      <c r="A1505">
        <v>13865</v>
      </c>
      <c r="B1505" t="s">
        <v>41</v>
      </c>
      <c r="D1505">
        <v>13865</v>
      </c>
      <c r="E1505" t="s">
        <v>41</v>
      </c>
    </row>
    <row r="1506" spans="1:5" x14ac:dyDescent="0.3">
      <c r="A1506">
        <v>13866</v>
      </c>
      <c r="B1506" t="s">
        <v>41</v>
      </c>
      <c r="D1506">
        <v>13866</v>
      </c>
      <c r="E1506" t="s">
        <v>41</v>
      </c>
    </row>
    <row r="1507" spans="1:5" x14ac:dyDescent="0.3">
      <c r="A1507">
        <v>13867</v>
      </c>
      <c r="B1507" t="s">
        <v>41</v>
      </c>
      <c r="D1507">
        <v>13867</v>
      </c>
      <c r="E1507" t="s">
        <v>41</v>
      </c>
    </row>
    <row r="1508" spans="1:5" x14ac:dyDescent="0.3">
      <c r="A1508">
        <v>13868</v>
      </c>
      <c r="B1508" t="s">
        <v>41</v>
      </c>
      <c r="D1508">
        <v>13868</v>
      </c>
      <c r="E1508" t="s">
        <v>41</v>
      </c>
    </row>
    <row r="1509" spans="1:5" x14ac:dyDescent="0.3">
      <c r="A1509">
        <v>13869</v>
      </c>
      <c r="B1509" t="s">
        <v>41</v>
      </c>
      <c r="D1509">
        <v>13869</v>
      </c>
      <c r="E1509" t="s">
        <v>41</v>
      </c>
    </row>
    <row r="1510" spans="1:5" x14ac:dyDescent="0.3">
      <c r="A1510">
        <v>13870</v>
      </c>
      <c r="B1510" t="s">
        <v>41</v>
      </c>
      <c r="D1510">
        <v>13870</v>
      </c>
      <c r="E1510" t="s">
        <v>41</v>
      </c>
    </row>
    <row r="1511" spans="1:5" x14ac:dyDescent="0.3">
      <c r="A1511">
        <v>13871</v>
      </c>
      <c r="B1511" t="s">
        <v>41</v>
      </c>
      <c r="D1511">
        <v>13871</v>
      </c>
      <c r="E1511" t="s">
        <v>41</v>
      </c>
    </row>
    <row r="1512" spans="1:5" x14ac:dyDescent="0.3">
      <c r="A1512">
        <v>13872</v>
      </c>
      <c r="B1512" t="s">
        <v>41</v>
      </c>
      <c r="D1512">
        <v>13872</v>
      </c>
      <c r="E1512" t="s">
        <v>41</v>
      </c>
    </row>
    <row r="1513" spans="1:5" x14ac:dyDescent="0.3">
      <c r="A1513">
        <v>13873</v>
      </c>
      <c r="B1513" t="s">
        <v>41</v>
      </c>
      <c r="D1513">
        <v>13873</v>
      </c>
      <c r="E1513" t="s">
        <v>41</v>
      </c>
    </row>
    <row r="1514" spans="1:5" x14ac:dyDescent="0.3">
      <c r="A1514">
        <v>13874</v>
      </c>
      <c r="B1514" t="s">
        <v>41</v>
      </c>
      <c r="D1514">
        <v>13874</v>
      </c>
      <c r="E1514" t="s">
        <v>41</v>
      </c>
    </row>
    <row r="1515" spans="1:5" x14ac:dyDescent="0.3">
      <c r="A1515">
        <v>13875</v>
      </c>
      <c r="B1515" t="s">
        <v>41</v>
      </c>
      <c r="D1515">
        <v>13875</v>
      </c>
      <c r="E1515" t="s">
        <v>41</v>
      </c>
    </row>
    <row r="1516" spans="1:5" x14ac:dyDescent="0.3">
      <c r="A1516">
        <v>13876</v>
      </c>
      <c r="B1516" t="s">
        <v>41</v>
      </c>
      <c r="D1516">
        <v>13876</v>
      </c>
      <c r="E1516" t="s">
        <v>41</v>
      </c>
    </row>
    <row r="1517" spans="1:5" x14ac:dyDescent="0.3">
      <c r="A1517">
        <v>13877</v>
      </c>
      <c r="B1517" t="s">
        <v>41</v>
      </c>
      <c r="D1517">
        <v>13877</v>
      </c>
      <c r="E1517" t="s">
        <v>41</v>
      </c>
    </row>
    <row r="1518" spans="1:5" x14ac:dyDescent="0.3">
      <c r="A1518">
        <v>13878</v>
      </c>
      <c r="B1518" t="s">
        <v>41</v>
      </c>
      <c r="D1518">
        <v>13878</v>
      </c>
      <c r="E1518" t="s">
        <v>41</v>
      </c>
    </row>
    <row r="1519" spans="1:5" x14ac:dyDescent="0.3">
      <c r="A1519">
        <v>13879</v>
      </c>
      <c r="B1519" t="s">
        <v>41</v>
      </c>
      <c r="D1519">
        <v>13879</v>
      </c>
      <c r="E1519" t="s">
        <v>41</v>
      </c>
    </row>
    <row r="1520" spans="1:5" x14ac:dyDescent="0.3">
      <c r="A1520">
        <v>13880</v>
      </c>
      <c r="B1520" t="s">
        <v>41</v>
      </c>
      <c r="D1520">
        <v>13880</v>
      </c>
      <c r="E1520" t="s">
        <v>41</v>
      </c>
    </row>
    <row r="1521" spans="1:5" x14ac:dyDescent="0.3">
      <c r="A1521">
        <v>13881</v>
      </c>
      <c r="B1521" t="s">
        <v>41</v>
      </c>
      <c r="D1521">
        <v>13881</v>
      </c>
      <c r="E1521" t="s">
        <v>41</v>
      </c>
    </row>
    <row r="1522" spans="1:5" x14ac:dyDescent="0.3">
      <c r="A1522">
        <v>13882</v>
      </c>
      <c r="B1522" t="s">
        <v>41</v>
      </c>
      <c r="D1522">
        <v>13882</v>
      </c>
      <c r="E1522" t="s">
        <v>41</v>
      </c>
    </row>
    <row r="1523" spans="1:5" x14ac:dyDescent="0.3">
      <c r="A1523">
        <v>13883</v>
      </c>
      <c r="B1523" t="s">
        <v>41</v>
      </c>
      <c r="D1523">
        <v>13883</v>
      </c>
      <c r="E1523" t="s">
        <v>41</v>
      </c>
    </row>
    <row r="1524" spans="1:5" x14ac:dyDescent="0.3">
      <c r="A1524">
        <v>13884</v>
      </c>
      <c r="B1524" t="s">
        <v>41</v>
      </c>
      <c r="D1524">
        <v>13884</v>
      </c>
      <c r="E1524" t="s">
        <v>41</v>
      </c>
    </row>
    <row r="1525" spans="1:5" x14ac:dyDescent="0.3">
      <c r="A1525">
        <v>13885</v>
      </c>
      <c r="B1525" t="s">
        <v>41</v>
      </c>
      <c r="D1525">
        <v>13885</v>
      </c>
      <c r="E1525" t="s">
        <v>41</v>
      </c>
    </row>
    <row r="1526" spans="1:5" x14ac:dyDescent="0.3">
      <c r="A1526">
        <v>13886</v>
      </c>
      <c r="B1526" t="s">
        <v>41</v>
      </c>
      <c r="D1526">
        <v>13886</v>
      </c>
      <c r="E1526" t="s">
        <v>41</v>
      </c>
    </row>
    <row r="1527" spans="1:5" x14ac:dyDescent="0.3">
      <c r="A1527">
        <v>13887</v>
      </c>
      <c r="B1527" t="s">
        <v>41</v>
      </c>
      <c r="D1527">
        <v>13887</v>
      </c>
      <c r="E1527" t="s">
        <v>41</v>
      </c>
    </row>
    <row r="1528" spans="1:5" x14ac:dyDescent="0.3">
      <c r="A1528">
        <v>13888</v>
      </c>
      <c r="B1528" t="s">
        <v>41</v>
      </c>
      <c r="D1528">
        <v>13888</v>
      </c>
      <c r="E1528" t="s">
        <v>41</v>
      </c>
    </row>
    <row r="1529" spans="1:5" x14ac:dyDescent="0.3">
      <c r="A1529">
        <v>13889</v>
      </c>
      <c r="B1529" t="s">
        <v>41</v>
      </c>
      <c r="D1529">
        <v>13889</v>
      </c>
      <c r="E1529" t="s">
        <v>41</v>
      </c>
    </row>
    <row r="1530" spans="1:5" x14ac:dyDescent="0.3">
      <c r="A1530">
        <v>13890</v>
      </c>
      <c r="B1530" t="s">
        <v>41</v>
      </c>
      <c r="D1530">
        <v>13890</v>
      </c>
      <c r="E1530" t="s">
        <v>41</v>
      </c>
    </row>
    <row r="1531" spans="1:5" x14ac:dyDescent="0.3">
      <c r="A1531">
        <v>13891</v>
      </c>
      <c r="B1531" t="s">
        <v>41</v>
      </c>
      <c r="D1531">
        <v>13891</v>
      </c>
      <c r="E1531" t="s">
        <v>41</v>
      </c>
    </row>
    <row r="1532" spans="1:5" x14ac:dyDescent="0.3">
      <c r="A1532">
        <v>13892</v>
      </c>
      <c r="B1532" t="s">
        <v>41</v>
      </c>
      <c r="D1532">
        <v>13892</v>
      </c>
      <c r="E1532" t="s">
        <v>41</v>
      </c>
    </row>
    <row r="1533" spans="1:5" x14ac:dyDescent="0.3">
      <c r="A1533">
        <v>13893</v>
      </c>
      <c r="B1533" t="s">
        <v>41</v>
      </c>
      <c r="D1533">
        <v>13893</v>
      </c>
      <c r="E1533" t="s">
        <v>41</v>
      </c>
    </row>
    <row r="1534" spans="1:5" x14ac:dyDescent="0.3">
      <c r="A1534">
        <v>13894</v>
      </c>
      <c r="B1534" t="s">
        <v>41</v>
      </c>
      <c r="D1534">
        <v>13894</v>
      </c>
      <c r="E1534" t="s">
        <v>41</v>
      </c>
    </row>
    <row r="1535" spans="1:5" x14ac:dyDescent="0.3">
      <c r="A1535">
        <v>13895</v>
      </c>
      <c r="B1535" t="s">
        <v>41</v>
      </c>
      <c r="D1535">
        <v>13895</v>
      </c>
      <c r="E1535" t="s">
        <v>41</v>
      </c>
    </row>
    <row r="1536" spans="1:5" x14ac:dyDescent="0.3">
      <c r="A1536">
        <v>13896</v>
      </c>
      <c r="B1536" t="s">
        <v>41</v>
      </c>
      <c r="D1536">
        <v>13896</v>
      </c>
      <c r="E1536" t="s">
        <v>41</v>
      </c>
    </row>
    <row r="1537" spans="1:5" x14ac:dyDescent="0.3">
      <c r="A1537">
        <v>13897</v>
      </c>
      <c r="B1537" t="s">
        <v>41</v>
      </c>
      <c r="D1537">
        <v>13897</v>
      </c>
      <c r="E1537" t="s">
        <v>41</v>
      </c>
    </row>
    <row r="1538" spans="1:5" x14ac:dyDescent="0.3">
      <c r="A1538">
        <v>13898</v>
      </c>
      <c r="B1538" t="s">
        <v>41</v>
      </c>
      <c r="D1538">
        <v>13898</v>
      </c>
      <c r="E1538" t="s">
        <v>41</v>
      </c>
    </row>
    <row r="1539" spans="1:5" x14ac:dyDescent="0.3">
      <c r="A1539">
        <v>13899</v>
      </c>
      <c r="B1539" t="s">
        <v>41</v>
      </c>
      <c r="D1539">
        <v>13899</v>
      </c>
      <c r="E1539" t="s">
        <v>41</v>
      </c>
    </row>
    <row r="1540" spans="1:5" x14ac:dyDescent="0.3">
      <c r="A1540">
        <v>13900</v>
      </c>
      <c r="B1540" t="s">
        <v>41</v>
      </c>
      <c r="D1540">
        <v>13900</v>
      </c>
      <c r="E1540" t="s">
        <v>41</v>
      </c>
    </row>
    <row r="1541" spans="1:5" x14ac:dyDescent="0.3">
      <c r="A1541">
        <v>13901</v>
      </c>
      <c r="B1541" t="s">
        <v>41</v>
      </c>
      <c r="D1541">
        <v>13901</v>
      </c>
      <c r="E1541" t="s">
        <v>41</v>
      </c>
    </row>
    <row r="1542" spans="1:5" x14ac:dyDescent="0.3">
      <c r="A1542">
        <v>13902</v>
      </c>
      <c r="B1542" t="s">
        <v>54</v>
      </c>
      <c r="D1542">
        <v>13902</v>
      </c>
      <c r="E1542" t="s">
        <v>54</v>
      </c>
    </row>
    <row r="1543" spans="1:5" x14ac:dyDescent="0.3">
      <c r="A1543">
        <v>13903</v>
      </c>
      <c r="B1543" t="s">
        <v>41</v>
      </c>
      <c r="D1543">
        <v>13903</v>
      </c>
      <c r="E1543" t="s">
        <v>41</v>
      </c>
    </row>
    <row r="1544" spans="1:5" x14ac:dyDescent="0.3">
      <c r="A1544">
        <v>13904</v>
      </c>
      <c r="B1544" t="s">
        <v>41</v>
      </c>
      <c r="D1544">
        <v>13904</v>
      </c>
      <c r="E1544" t="s">
        <v>41</v>
      </c>
    </row>
    <row r="1545" spans="1:5" x14ac:dyDescent="0.3">
      <c r="A1545">
        <v>13905</v>
      </c>
      <c r="B1545" t="s">
        <v>41</v>
      </c>
      <c r="D1545">
        <v>13905</v>
      </c>
      <c r="E1545" t="s">
        <v>41</v>
      </c>
    </row>
    <row r="1546" spans="1:5" x14ac:dyDescent="0.3">
      <c r="A1546">
        <v>13906</v>
      </c>
      <c r="B1546" t="s">
        <v>41</v>
      </c>
      <c r="D1546">
        <v>13906</v>
      </c>
      <c r="E1546" t="s">
        <v>41</v>
      </c>
    </row>
    <row r="1547" spans="1:5" x14ac:dyDescent="0.3">
      <c r="A1547">
        <v>13907</v>
      </c>
      <c r="B1547" t="s">
        <v>41</v>
      </c>
      <c r="D1547">
        <v>13907</v>
      </c>
      <c r="E1547" t="s">
        <v>41</v>
      </c>
    </row>
    <row r="1548" spans="1:5" x14ac:dyDescent="0.3">
      <c r="A1548">
        <v>13908</v>
      </c>
      <c r="B1548" t="s">
        <v>41</v>
      </c>
      <c r="D1548">
        <v>13908</v>
      </c>
      <c r="E1548" t="s">
        <v>41</v>
      </c>
    </row>
    <row r="1549" spans="1:5" x14ac:dyDescent="0.3">
      <c r="A1549">
        <v>13909</v>
      </c>
      <c r="B1549" t="s">
        <v>41</v>
      </c>
      <c r="D1549">
        <v>13909</v>
      </c>
      <c r="E1549" t="s">
        <v>41</v>
      </c>
    </row>
    <row r="1550" spans="1:5" x14ac:dyDescent="0.3">
      <c r="A1550">
        <v>13911</v>
      </c>
      <c r="B1550" t="s">
        <v>41</v>
      </c>
      <c r="D1550">
        <v>13911</v>
      </c>
      <c r="E1550" t="s">
        <v>41</v>
      </c>
    </row>
    <row r="1551" spans="1:5" x14ac:dyDescent="0.3">
      <c r="A1551">
        <v>13912</v>
      </c>
      <c r="B1551" t="s">
        <v>41</v>
      </c>
      <c r="D1551">
        <v>13912</v>
      </c>
      <c r="E1551" t="s">
        <v>41</v>
      </c>
    </row>
    <row r="1552" spans="1:5" x14ac:dyDescent="0.3">
      <c r="A1552">
        <v>13913</v>
      </c>
      <c r="B1552" t="s">
        <v>41</v>
      </c>
      <c r="D1552">
        <v>13913</v>
      </c>
      <c r="E1552" t="s">
        <v>41</v>
      </c>
    </row>
    <row r="1553" spans="1:5" x14ac:dyDescent="0.3">
      <c r="A1553">
        <v>13914</v>
      </c>
      <c r="B1553" t="s">
        <v>41</v>
      </c>
      <c r="D1553">
        <v>13914</v>
      </c>
      <c r="E1553" t="s">
        <v>41</v>
      </c>
    </row>
    <row r="1554" spans="1:5" x14ac:dyDescent="0.3">
      <c r="A1554">
        <v>13915</v>
      </c>
      <c r="B1554" t="s">
        <v>41</v>
      </c>
      <c r="D1554">
        <v>13915</v>
      </c>
      <c r="E1554" t="s">
        <v>41</v>
      </c>
    </row>
    <row r="1555" spans="1:5" x14ac:dyDescent="0.3">
      <c r="A1555">
        <v>13916</v>
      </c>
      <c r="B1555" t="s">
        <v>41</v>
      </c>
      <c r="D1555">
        <v>13916</v>
      </c>
      <c r="E1555" t="s">
        <v>41</v>
      </c>
    </row>
    <row r="1556" spans="1:5" x14ac:dyDescent="0.3">
      <c r="A1556">
        <v>13917</v>
      </c>
      <c r="B1556" t="s">
        <v>41</v>
      </c>
      <c r="D1556">
        <v>13917</v>
      </c>
      <c r="E1556" t="s">
        <v>41</v>
      </c>
    </row>
    <row r="1557" spans="1:5" x14ac:dyDescent="0.3">
      <c r="A1557">
        <v>13918</v>
      </c>
      <c r="B1557" t="s">
        <v>41</v>
      </c>
      <c r="D1557">
        <v>13918</v>
      </c>
      <c r="E1557" t="s">
        <v>41</v>
      </c>
    </row>
    <row r="1558" spans="1:5" x14ac:dyDescent="0.3">
      <c r="A1558">
        <v>13919</v>
      </c>
      <c r="B1558" t="s">
        <v>54</v>
      </c>
      <c r="D1558">
        <v>13919</v>
      </c>
      <c r="E1558" t="s">
        <v>54</v>
      </c>
    </row>
    <row r="1559" spans="1:5" x14ac:dyDescent="0.3">
      <c r="A1559">
        <v>13920</v>
      </c>
      <c r="B1559" t="s">
        <v>41</v>
      </c>
      <c r="D1559">
        <v>13920</v>
      </c>
      <c r="E1559" t="s">
        <v>41</v>
      </c>
    </row>
    <row r="1560" spans="1:5" x14ac:dyDescent="0.3">
      <c r="A1560">
        <v>13921</v>
      </c>
      <c r="B1560" t="s">
        <v>41</v>
      </c>
      <c r="D1560">
        <v>13921</v>
      </c>
      <c r="E1560" t="s">
        <v>41</v>
      </c>
    </row>
    <row r="1561" spans="1:5" x14ac:dyDescent="0.3">
      <c r="A1561">
        <v>13922</v>
      </c>
      <c r="B1561" t="s">
        <v>41</v>
      </c>
      <c r="D1561">
        <v>13922</v>
      </c>
      <c r="E1561" t="s">
        <v>41</v>
      </c>
    </row>
    <row r="1562" spans="1:5" x14ac:dyDescent="0.3">
      <c r="A1562">
        <v>13923</v>
      </c>
      <c r="B1562" t="s">
        <v>41</v>
      </c>
      <c r="D1562">
        <v>13923</v>
      </c>
      <c r="E1562" t="s">
        <v>41</v>
      </c>
    </row>
    <row r="1563" spans="1:5" x14ac:dyDescent="0.3">
      <c r="A1563">
        <v>13924</v>
      </c>
      <c r="B1563" t="s">
        <v>41</v>
      </c>
      <c r="D1563">
        <v>13924</v>
      </c>
      <c r="E1563" t="s">
        <v>41</v>
      </c>
    </row>
    <row r="1564" spans="1:5" x14ac:dyDescent="0.3">
      <c r="A1564">
        <v>13925</v>
      </c>
      <c r="B1564" t="s">
        <v>41</v>
      </c>
      <c r="D1564">
        <v>13925</v>
      </c>
      <c r="E1564" t="s">
        <v>41</v>
      </c>
    </row>
    <row r="1565" spans="1:5" x14ac:dyDescent="0.3">
      <c r="A1565">
        <v>13926</v>
      </c>
      <c r="B1565" t="s">
        <v>41</v>
      </c>
      <c r="D1565">
        <v>13926</v>
      </c>
      <c r="E1565" t="s">
        <v>41</v>
      </c>
    </row>
    <row r="1566" spans="1:5" x14ac:dyDescent="0.3">
      <c r="A1566">
        <v>13927</v>
      </c>
      <c r="B1566" t="s">
        <v>41</v>
      </c>
      <c r="D1566">
        <v>13927</v>
      </c>
      <c r="E1566" t="s">
        <v>41</v>
      </c>
    </row>
    <row r="1567" spans="1:5" x14ac:dyDescent="0.3">
      <c r="A1567">
        <v>13928</v>
      </c>
      <c r="B1567" t="s">
        <v>41</v>
      </c>
      <c r="D1567">
        <v>13928</v>
      </c>
      <c r="E1567" t="s">
        <v>41</v>
      </c>
    </row>
    <row r="1568" spans="1:5" x14ac:dyDescent="0.3">
      <c r="A1568">
        <v>13929</v>
      </c>
      <c r="B1568" t="s">
        <v>41</v>
      </c>
      <c r="D1568">
        <v>13929</v>
      </c>
      <c r="E1568" t="s">
        <v>41</v>
      </c>
    </row>
    <row r="1569" spans="1:5" x14ac:dyDescent="0.3">
      <c r="A1569">
        <v>13930</v>
      </c>
      <c r="B1569" t="s">
        <v>41</v>
      </c>
      <c r="D1569">
        <v>13930</v>
      </c>
      <c r="E1569" t="s">
        <v>41</v>
      </c>
    </row>
    <row r="1570" spans="1:5" x14ac:dyDescent="0.3">
      <c r="A1570">
        <v>13931</v>
      </c>
      <c r="B1570" t="s">
        <v>41</v>
      </c>
      <c r="D1570">
        <v>13931</v>
      </c>
      <c r="E1570" t="s">
        <v>41</v>
      </c>
    </row>
    <row r="1571" spans="1:5" x14ac:dyDescent="0.3">
      <c r="A1571">
        <v>13932</v>
      </c>
      <c r="B1571" t="s">
        <v>41</v>
      </c>
      <c r="D1571">
        <v>13932</v>
      </c>
      <c r="E1571" t="s">
        <v>41</v>
      </c>
    </row>
    <row r="1572" spans="1:5" x14ac:dyDescent="0.3">
      <c r="A1572">
        <v>13933</v>
      </c>
      <c r="B1572" t="s">
        <v>41</v>
      </c>
      <c r="D1572">
        <v>13933</v>
      </c>
      <c r="E1572" t="s">
        <v>41</v>
      </c>
    </row>
    <row r="1573" spans="1:5" x14ac:dyDescent="0.3">
      <c r="A1573">
        <v>13934</v>
      </c>
      <c r="B1573" t="s">
        <v>41</v>
      </c>
      <c r="D1573">
        <v>13934</v>
      </c>
      <c r="E1573" t="s">
        <v>41</v>
      </c>
    </row>
    <row r="1574" spans="1:5" x14ac:dyDescent="0.3">
      <c r="A1574">
        <v>13935</v>
      </c>
      <c r="B1574" t="s">
        <v>41</v>
      </c>
      <c r="D1574">
        <v>13935</v>
      </c>
      <c r="E1574" t="s">
        <v>41</v>
      </c>
    </row>
    <row r="1575" spans="1:5" x14ac:dyDescent="0.3">
      <c r="A1575">
        <v>13936</v>
      </c>
      <c r="B1575" t="s">
        <v>41</v>
      </c>
      <c r="D1575">
        <v>13936</v>
      </c>
      <c r="E1575" t="s">
        <v>41</v>
      </c>
    </row>
    <row r="1576" spans="1:5" x14ac:dyDescent="0.3">
      <c r="A1576">
        <v>13937</v>
      </c>
      <c r="B1576" t="s">
        <v>41</v>
      </c>
      <c r="D1576">
        <v>13937</v>
      </c>
      <c r="E1576" t="s">
        <v>41</v>
      </c>
    </row>
    <row r="1577" spans="1:5" x14ac:dyDescent="0.3">
      <c r="A1577">
        <v>13938</v>
      </c>
      <c r="B1577" t="s">
        <v>41</v>
      </c>
      <c r="D1577">
        <v>13938</v>
      </c>
      <c r="E1577" t="s">
        <v>41</v>
      </c>
    </row>
    <row r="1578" spans="1:5" x14ac:dyDescent="0.3">
      <c r="A1578">
        <v>13939</v>
      </c>
      <c r="B1578" t="s">
        <v>41</v>
      </c>
      <c r="D1578">
        <v>13939</v>
      </c>
      <c r="E1578" t="s">
        <v>41</v>
      </c>
    </row>
    <row r="1579" spans="1:5" x14ac:dyDescent="0.3">
      <c r="A1579">
        <v>13940</v>
      </c>
      <c r="B1579" t="s">
        <v>41</v>
      </c>
      <c r="D1579">
        <v>13940</v>
      </c>
      <c r="E1579" t="s">
        <v>41</v>
      </c>
    </row>
    <row r="1580" spans="1:5" x14ac:dyDescent="0.3">
      <c r="A1580">
        <v>13941</v>
      </c>
      <c r="B1580" t="s">
        <v>41</v>
      </c>
      <c r="D1580">
        <v>13941</v>
      </c>
      <c r="E1580" t="s">
        <v>41</v>
      </c>
    </row>
    <row r="1581" spans="1:5" x14ac:dyDescent="0.3">
      <c r="A1581">
        <v>13942</v>
      </c>
      <c r="B1581" t="s">
        <v>41</v>
      </c>
      <c r="D1581">
        <v>13942</v>
      </c>
      <c r="E1581" t="s">
        <v>41</v>
      </c>
    </row>
    <row r="1582" spans="1:5" x14ac:dyDescent="0.3">
      <c r="A1582">
        <v>13943</v>
      </c>
      <c r="B1582" t="s">
        <v>41</v>
      </c>
      <c r="D1582">
        <v>13943</v>
      </c>
      <c r="E1582" t="s">
        <v>41</v>
      </c>
    </row>
    <row r="1583" spans="1:5" x14ac:dyDescent="0.3">
      <c r="A1583">
        <v>13944</v>
      </c>
      <c r="B1583" t="s">
        <v>41</v>
      </c>
      <c r="D1583">
        <v>13944</v>
      </c>
      <c r="E1583" t="s">
        <v>41</v>
      </c>
    </row>
    <row r="1584" spans="1:5" x14ac:dyDescent="0.3">
      <c r="A1584">
        <v>13945</v>
      </c>
      <c r="B1584" t="s">
        <v>41</v>
      </c>
      <c r="D1584">
        <v>13945</v>
      </c>
      <c r="E1584" t="s">
        <v>41</v>
      </c>
    </row>
    <row r="1585" spans="1:5" x14ac:dyDescent="0.3">
      <c r="A1585">
        <v>13946</v>
      </c>
      <c r="B1585" t="s">
        <v>41</v>
      </c>
      <c r="D1585">
        <v>13946</v>
      </c>
      <c r="E1585" t="s">
        <v>41</v>
      </c>
    </row>
    <row r="1586" spans="1:5" x14ac:dyDescent="0.3">
      <c r="A1586">
        <v>13947</v>
      </c>
      <c r="B1586" t="s">
        <v>41</v>
      </c>
      <c r="D1586">
        <v>13947</v>
      </c>
      <c r="E1586" t="s">
        <v>41</v>
      </c>
    </row>
    <row r="1587" spans="1:5" x14ac:dyDescent="0.3">
      <c r="A1587">
        <v>13948</v>
      </c>
      <c r="B1587" t="s">
        <v>41</v>
      </c>
      <c r="D1587">
        <v>13948</v>
      </c>
      <c r="E1587" t="s">
        <v>41</v>
      </c>
    </row>
    <row r="1588" spans="1:5" x14ac:dyDescent="0.3">
      <c r="A1588">
        <v>13949</v>
      </c>
      <c r="B1588" t="s">
        <v>41</v>
      </c>
      <c r="D1588">
        <v>13949</v>
      </c>
      <c r="E1588" t="s">
        <v>41</v>
      </c>
    </row>
    <row r="1589" spans="1:5" x14ac:dyDescent="0.3">
      <c r="A1589">
        <v>13950</v>
      </c>
      <c r="B1589" t="s">
        <v>41</v>
      </c>
      <c r="D1589">
        <v>13950</v>
      </c>
      <c r="E1589" t="s">
        <v>41</v>
      </c>
    </row>
    <row r="1590" spans="1:5" x14ac:dyDescent="0.3">
      <c r="A1590">
        <v>13951</v>
      </c>
      <c r="B1590" t="s">
        <v>41</v>
      </c>
      <c r="D1590">
        <v>13951</v>
      </c>
      <c r="E1590" t="s">
        <v>41</v>
      </c>
    </row>
    <row r="1591" spans="1:5" x14ac:dyDescent="0.3">
      <c r="A1591">
        <v>13952</v>
      </c>
      <c r="B1591" t="s">
        <v>41</v>
      </c>
      <c r="D1591">
        <v>13952</v>
      </c>
      <c r="E1591" t="s">
        <v>41</v>
      </c>
    </row>
    <row r="1592" spans="1:5" x14ac:dyDescent="0.3">
      <c r="A1592">
        <v>13953</v>
      </c>
      <c r="B1592" t="s">
        <v>41</v>
      </c>
      <c r="D1592">
        <v>13953</v>
      </c>
      <c r="E1592" t="s">
        <v>41</v>
      </c>
    </row>
    <row r="1593" spans="1:5" x14ac:dyDescent="0.3">
      <c r="A1593">
        <v>13954</v>
      </c>
      <c r="B1593" t="s">
        <v>41</v>
      </c>
      <c r="D1593">
        <v>13954</v>
      </c>
      <c r="E1593" t="s">
        <v>41</v>
      </c>
    </row>
    <row r="1594" spans="1:5" x14ac:dyDescent="0.3">
      <c r="A1594">
        <v>13955</v>
      </c>
      <c r="B1594" t="s">
        <v>41</v>
      </c>
      <c r="D1594">
        <v>13955</v>
      </c>
      <c r="E1594" t="s">
        <v>41</v>
      </c>
    </row>
    <row r="1595" spans="1:5" x14ac:dyDescent="0.3">
      <c r="A1595">
        <v>13956</v>
      </c>
      <c r="B1595" t="s">
        <v>41</v>
      </c>
      <c r="D1595">
        <v>13956</v>
      </c>
      <c r="E1595" t="s">
        <v>41</v>
      </c>
    </row>
    <row r="1596" spans="1:5" x14ac:dyDescent="0.3">
      <c r="A1596">
        <v>13957</v>
      </c>
      <c r="B1596" t="s">
        <v>41</v>
      </c>
      <c r="D1596">
        <v>13957</v>
      </c>
      <c r="E1596" t="s">
        <v>41</v>
      </c>
    </row>
    <row r="1597" spans="1:5" x14ac:dyDescent="0.3">
      <c r="A1597">
        <v>13958</v>
      </c>
      <c r="B1597" t="s">
        <v>41</v>
      </c>
      <c r="D1597">
        <v>13958</v>
      </c>
      <c r="E1597" t="s">
        <v>41</v>
      </c>
    </row>
    <row r="1598" spans="1:5" x14ac:dyDescent="0.3">
      <c r="A1598">
        <v>13959</v>
      </c>
      <c r="B1598" t="s">
        <v>41</v>
      </c>
      <c r="D1598">
        <v>13959</v>
      </c>
      <c r="E1598" t="s">
        <v>41</v>
      </c>
    </row>
    <row r="1599" spans="1:5" x14ac:dyDescent="0.3">
      <c r="A1599">
        <v>13960</v>
      </c>
      <c r="B1599" t="s">
        <v>41</v>
      </c>
      <c r="D1599">
        <v>13960</v>
      </c>
      <c r="E1599" t="s">
        <v>41</v>
      </c>
    </row>
    <row r="1600" spans="1:5" x14ac:dyDescent="0.3">
      <c r="A1600">
        <v>13961</v>
      </c>
      <c r="B1600" t="s">
        <v>41</v>
      </c>
      <c r="D1600">
        <v>13961</v>
      </c>
      <c r="E1600" t="s">
        <v>41</v>
      </c>
    </row>
    <row r="1601" spans="1:5" x14ac:dyDescent="0.3">
      <c r="A1601">
        <v>13962</v>
      </c>
      <c r="B1601" t="s">
        <v>41</v>
      </c>
      <c r="D1601">
        <v>13962</v>
      </c>
      <c r="E1601" t="s">
        <v>41</v>
      </c>
    </row>
    <row r="1602" spans="1:5" x14ac:dyDescent="0.3">
      <c r="A1602">
        <v>13963</v>
      </c>
      <c r="B1602" t="s">
        <v>41</v>
      </c>
      <c r="D1602">
        <v>13963</v>
      </c>
      <c r="E1602" t="s">
        <v>41</v>
      </c>
    </row>
    <row r="1603" spans="1:5" x14ac:dyDescent="0.3">
      <c r="A1603">
        <v>13964</v>
      </c>
      <c r="B1603" t="s">
        <v>41</v>
      </c>
      <c r="D1603">
        <v>13964</v>
      </c>
      <c r="E1603" t="s">
        <v>41</v>
      </c>
    </row>
    <row r="1604" spans="1:5" x14ac:dyDescent="0.3">
      <c r="A1604">
        <v>13965</v>
      </c>
      <c r="B1604" t="s">
        <v>41</v>
      </c>
      <c r="D1604">
        <v>13965</v>
      </c>
      <c r="E1604" t="s">
        <v>41</v>
      </c>
    </row>
    <row r="1605" spans="1:5" x14ac:dyDescent="0.3">
      <c r="A1605">
        <v>13966</v>
      </c>
      <c r="B1605" t="s">
        <v>41</v>
      </c>
      <c r="D1605">
        <v>13966</v>
      </c>
      <c r="E1605" t="s">
        <v>41</v>
      </c>
    </row>
    <row r="1606" spans="1:5" x14ac:dyDescent="0.3">
      <c r="A1606">
        <v>13967</v>
      </c>
      <c r="B1606" t="s">
        <v>41</v>
      </c>
      <c r="D1606">
        <v>13967</v>
      </c>
      <c r="E1606" t="s">
        <v>41</v>
      </c>
    </row>
    <row r="1607" spans="1:5" x14ac:dyDescent="0.3">
      <c r="A1607">
        <v>13968</v>
      </c>
      <c r="B1607" t="s">
        <v>41</v>
      </c>
      <c r="D1607">
        <v>13968</v>
      </c>
      <c r="E1607" t="s">
        <v>41</v>
      </c>
    </row>
    <row r="1608" spans="1:5" x14ac:dyDescent="0.3">
      <c r="A1608">
        <v>13969</v>
      </c>
      <c r="B1608" t="s">
        <v>41</v>
      </c>
      <c r="D1608">
        <v>13969</v>
      </c>
      <c r="E1608" t="s">
        <v>41</v>
      </c>
    </row>
    <row r="1609" spans="1:5" x14ac:dyDescent="0.3">
      <c r="A1609">
        <v>13970</v>
      </c>
      <c r="B1609" t="s">
        <v>41</v>
      </c>
      <c r="D1609">
        <v>13970</v>
      </c>
      <c r="E1609" t="s">
        <v>41</v>
      </c>
    </row>
    <row r="1610" spans="1:5" x14ac:dyDescent="0.3">
      <c r="A1610">
        <v>13971</v>
      </c>
      <c r="B1610" t="s">
        <v>41</v>
      </c>
      <c r="D1610">
        <v>13971</v>
      </c>
      <c r="E1610" t="s">
        <v>41</v>
      </c>
    </row>
    <row r="1611" spans="1:5" x14ac:dyDescent="0.3">
      <c r="A1611">
        <v>13972</v>
      </c>
      <c r="B1611" t="s">
        <v>41</v>
      </c>
      <c r="D1611">
        <v>13972</v>
      </c>
      <c r="E1611" t="s">
        <v>41</v>
      </c>
    </row>
    <row r="1612" spans="1:5" x14ac:dyDescent="0.3">
      <c r="A1612">
        <v>13973</v>
      </c>
      <c r="B1612" t="s">
        <v>41</v>
      </c>
      <c r="D1612">
        <v>13973</v>
      </c>
      <c r="E1612" t="s">
        <v>41</v>
      </c>
    </row>
    <row r="1613" spans="1:5" x14ac:dyDescent="0.3">
      <c r="A1613">
        <v>13974</v>
      </c>
      <c r="B1613" t="s">
        <v>41</v>
      </c>
      <c r="D1613">
        <v>13974</v>
      </c>
      <c r="E1613" t="s">
        <v>41</v>
      </c>
    </row>
    <row r="1614" spans="1:5" x14ac:dyDescent="0.3">
      <c r="A1614">
        <v>13975</v>
      </c>
      <c r="B1614" t="s">
        <v>41</v>
      </c>
      <c r="D1614">
        <v>13975</v>
      </c>
      <c r="E1614" t="s">
        <v>41</v>
      </c>
    </row>
    <row r="1615" spans="1:5" x14ac:dyDescent="0.3">
      <c r="A1615">
        <v>13976</v>
      </c>
      <c r="B1615" t="s">
        <v>41</v>
      </c>
      <c r="D1615">
        <v>13976</v>
      </c>
      <c r="E1615" t="s">
        <v>41</v>
      </c>
    </row>
    <row r="1616" spans="1:5" x14ac:dyDescent="0.3">
      <c r="A1616">
        <v>13977</v>
      </c>
      <c r="B1616" t="s">
        <v>41</v>
      </c>
      <c r="D1616">
        <v>13977</v>
      </c>
      <c r="E1616" t="s">
        <v>41</v>
      </c>
    </row>
    <row r="1617" spans="1:5" x14ac:dyDescent="0.3">
      <c r="A1617">
        <v>13978</v>
      </c>
      <c r="B1617" t="s">
        <v>41</v>
      </c>
      <c r="D1617">
        <v>13978</v>
      </c>
      <c r="E1617" t="s">
        <v>41</v>
      </c>
    </row>
    <row r="1618" spans="1:5" x14ac:dyDescent="0.3">
      <c r="A1618">
        <v>13979</v>
      </c>
      <c r="B1618" t="s">
        <v>41</v>
      </c>
      <c r="D1618">
        <v>13979</v>
      </c>
      <c r="E1618" t="s">
        <v>41</v>
      </c>
    </row>
    <row r="1619" spans="1:5" x14ac:dyDescent="0.3">
      <c r="A1619">
        <v>13980</v>
      </c>
      <c r="B1619" t="s">
        <v>41</v>
      </c>
      <c r="D1619">
        <v>13980</v>
      </c>
      <c r="E1619" t="s">
        <v>41</v>
      </c>
    </row>
    <row r="1620" spans="1:5" x14ac:dyDescent="0.3">
      <c r="A1620">
        <v>13981</v>
      </c>
      <c r="B1620" t="s">
        <v>41</v>
      </c>
      <c r="D1620">
        <v>13981</v>
      </c>
      <c r="E1620" t="s">
        <v>41</v>
      </c>
    </row>
    <row r="1621" spans="1:5" x14ac:dyDescent="0.3">
      <c r="A1621">
        <v>13982</v>
      </c>
      <c r="B1621" t="s">
        <v>41</v>
      </c>
      <c r="D1621">
        <v>13982</v>
      </c>
      <c r="E1621" t="s">
        <v>41</v>
      </c>
    </row>
    <row r="1622" spans="1:5" x14ac:dyDescent="0.3">
      <c r="A1622">
        <v>13983</v>
      </c>
      <c r="B1622" t="s">
        <v>41</v>
      </c>
      <c r="D1622">
        <v>13983</v>
      </c>
      <c r="E1622" t="s">
        <v>41</v>
      </c>
    </row>
    <row r="1623" spans="1:5" x14ac:dyDescent="0.3">
      <c r="A1623">
        <v>13984</v>
      </c>
      <c r="B1623" t="s">
        <v>41</v>
      </c>
      <c r="D1623">
        <v>13984</v>
      </c>
      <c r="E1623" t="s">
        <v>41</v>
      </c>
    </row>
    <row r="1624" spans="1:5" x14ac:dyDescent="0.3">
      <c r="A1624">
        <v>13985</v>
      </c>
      <c r="B1624" t="s">
        <v>41</v>
      </c>
      <c r="D1624">
        <v>13985</v>
      </c>
      <c r="E1624" t="s">
        <v>41</v>
      </c>
    </row>
    <row r="1625" spans="1:5" x14ac:dyDescent="0.3">
      <c r="A1625">
        <v>13986</v>
      </c>
      <c r="B1625" t="s">
        <v>41</v>
      </c>
      <c r="D1625">
        <v>13986</v>
      </c>
      <c r="E1625" t="s">
        <v>41</v>
      </c>
    </row>
    <row r="1626" spans="1:5" x14ac:dyDescent="0.3">
      <c r="A1626">
        <v>13987</v>
      </c>
      <c r="B1626" t="s">
        <v>41</v>
      </c>
      <c r="D1626">
        <v>13987</v>
      </c>
      <c r="E1626" t="s">
        <v>41</v>
      </c>
    </row>
    <row r="1627" spans="1:5" x14ac:dyDescent="0.3">
      <c r="A1627">
        <v>13988</v>
      </c>
      <c r="B1627" t="s">
        <v>41</v>
      </c>
      <c r="D1627">
        <v>13988</v>
      </c>
      <c r="E1627" t="s">
        <v>41</v>
      </c>
    </row>
    <row r="1628" spans="1:5" x14ac:dyDescent="0.3">
      <c r="A1628">
        <v>13989</v>
      </c>
      <c r="B1628" t="s">
        <v>41</v>
      </c>
      <c r="D1628">
        <v>13989</v>
      </c>
      <c r="E1628" t="s">
        <v>41</v>
      </c>
    </row>
    <row r="1629" spans="1:5" x14ac:dyDescent="0.3">
      <c r="A1629">
        <v>13990</v>
      </c>
      <c r="B1629" t="s">
        <v>41</v>
      </c>
      <c r="D1629">
        <v>13990</v>
      </c>
      <c r="E1629" t="s">
        <v>41</v>
      </c>
    </row>
    <row r="1630" spans="1:5" x14ac:dyDescent="0.3">
      <c r="A1630">
        <v>13991</v>
      </c>
      <c r="B1630" t="s">
        <v>41</v>
      </c>
      <c r="D1630">
        <v>13991</v>
      </c>
      <c r="E1630" t="s">
        <v>41</v>
      </c>
    </row>
    <row r="1631" spans="1:5" x14ac:dyDescent="0.3">
      <c r="A1631">
        <v>13992</v>
      </c>
      <c r="B1631" t="s">
        <v>41</v>
      </c>
      <c r="D1631">
        <v>13992</v>
      </c>
      <c r="E1631" t="s">
        <v>41</v>
      </c>
    </row>
    <row r="1632" spans="1:5" x14ac:dyDescent="0.3">
      <c r="A1632">
        <v>13993</v>
      </c>
      <c r="B1632" t="s">
        <v>41</v>
      </c>
      <c r="D1632">
        <v>13993</v>
      </c>
      <c r="E1632" t="s">
        <v>41</v>
      </c>
    </row>
    <row r="1633" spans="1:5" x14ac:dyDescent="0.3">
      <c r="A1633">
        <v>13994</v>
      </c>
      <c r="B1633" t="s">
        <v>41</v>
      </c>
      <c r="D1633">
        <v>13994</v>
      </c>
      <c r="E1633" t="s">
        <v>41</v>
      </c>
    </row>
    <row r="1634" spans="1:5" x14ac:dyDescent="0.3">
      <c r="A1634">
        <v>13995</v>
      </c>
      <c r="B1634" t="s">
        <v>41</v>
      </c>
      <c r="D1634">
        <v>13995</v>
      </c>
      <c r="E1634" t="s">
        <v>41</v>
      </c>
    </row>
    <row r="1635" spans="1:5" x14ac:dyDescent="0.3">
      <c r="A1635">
        <v>13996</v>
      </c>
      <c r="B1635" t="s">
        <v>41</v>
      </c>
      <c r="D1635">
        <v>13996</v>
      </c>
      <c r="E1635" t="s">
        <v>41</v>
      </c>
    </row>
    <row r="1636" spans="1:5" x14ac:dyDescent="0.3">
      <c r="A1636">
        <v>13997</v>
      </c>
      <c r="B1636" t="s">
        <v>41</v>
      </c>
      <c r="D1636">
        <v>13997</v>
      </c>
      <c r="E1636" t="s">
        <v>41</v>
      </c>
    </row>
    <row r="1637" spans="1:5" x14ac:dyDescent="0.3">
      <c r="A1637">
        <v>13998</v>
      </c>
      <c r="B1637" t="s">
        <v>41</v>
      </c>
      <c r="D1637">
        <v>13998</v>
      </c>
      <c r="E1637" t="s">
        <v>41</v>
      </c>
    </row>
    <row r="1638" spans="1:5" x14ac:dyDescent="0.3">
      <c r="A1638">
        <v>13999</v>
      </c>
      <c r="B1638" t="s">
        <v>41</v>
      </c>
      <c r="D1638">
        <v>13999</v>
      </c>
      <c r="E1638" t="s">
        <v>41</v>
      </c>
    </row>
    <row r="1639" spans="1:5" x14ac:dyDescent="0.3">
      <c r="A1639">
        <v>14000</v>
      </c>
      <c r="B1639" t="s">
        <v>41</v>
      </c>
      <c r="D1639">
        <v>14000</v>
      </c>
      <c r="E1639" t="s">
        <v>41</v>
      </c>
    </row>
    <row r="1640" spans="1:5" x14ac:dyDescent="0.3">
      <c r="A1640">
        <v>14001</v>
      </c>
      <c r="B1640" t="s">
        <v>41</v>
      </c>
      <c r="D1640">
        <v>14001</v>
      </c>
      <c r="E1640" t="s">
        <v>41</v>
      </c>
    </row>
    <row r="1641" spans="1:5" x14ac:dyDescent="0.3">
      <c r="A1641">
        <v>14002</v>
      </c>
      <c r="B1641" t="s">
        <v>41</v>
      </c>
      <c r="D1641">
        <v>14002</v>
      </c>
      <c r="E1641" t="s">
        <v>41</v>
      </c>
    </row>
    <row r="1642" spans="1:5" x14ac:dyDescent="0.3">
      <c r="A1642">
        <v>14003</v>
      </c>
      <c r="B1642" t="s">
        <v>41</v>
      </c>
      <c r="D1642">
        <v>14003</v>
      </c>
      <c r="E1642" t="s">
        <v>41</v>
      </c>
    </row>
    <row r="1643" spans="1:5" x14ac:dyDescent="0.3">
      <c r="A1643">
        <v>14004</v>
      </c>
      <c r="B1643" t="s">
        <v>41</v>
      </c>
      <c r="D1643">
        <v>14004</v>
      </c>
      <c r="E1643" t="s">
        <v>41</v>
      </c>
    </row>
    <row r="1644" spans="1:5" x14ac:dyDescent="0.3">
      <c r="A1644">
        <v>14005</v>
      </c>
      <c r="B1644" t="s">
        <v>41</v>
      </c>
      <c r="D1644">
        <v>14005</v>
      </c>
      <c r="E1644" t="s">
        <v>41</v>
      </c>
    </row>
    <row r="1645" spans="1:5" x14ac:dyDescent="0.3">
      <c r="A1645">
        <v>14006</v>
      </c>
      <c r="B1645" t="s">
        <v>41</v>
      </c>
      <c r="D1645">
        <v>14006</v>
      </c>
      <c r="E1645" t="s">
        <v>41</v>
      </c>
    </row>
    <row r="1646" spans="1:5" x14ac:dyDescent="0.3">
      <c r="A1646">
        <v>14007</v>
      </c>
      <c r="B1646" t="s">
        <v>41</v>
      </c>
      <c r="D1646">
        <v>14007</v>
      </c>
      <c r="E1646" t="s">
        <v>41</v>
      </c>
    </row>
    <row r="1647" spans="1:5" x14ac:dyDescent="0.3">
      <c r="A1647">
        <v>14008</v>
      </c>
      <c r="B1647" t="s">
        <v>41</v>
      </c>
      <c r="D1647">
        <v>14008</v>
      </c>
      <c r="E1647" t="s">
        <v>41</v>
      </c>
    </row>
    <row r="1648" spans="1:5" x14ac:dyDescent="0.3">
      <c r="A1648">
        <v>14009</v>
      </c>
      <c r="B1648" t="s">
        <v>41</v>
      </c>
      <c r="D1648">
        <v>14009</v>
      </c>
      <c r="E1648" t="s">
        <v>41</v>
      </c>
    </row>
    <row r="1649" spans="1:5" x14ac:dyDescent="0.3">
      <c r="A1649">
        <v>14010</v>
      </c>
      <c r="B1649" t="s">
        <v>41</v>
      </c>
      <c r="D1649">
        <v>14010</v>
      </c>
      <c r="E1649" t="s">
        <v>41</v>
      </c>
    </row>
    <row r="1650" spans="1:5" x14ac:dyDescent="0.3">
      <c r="A1650">
        <v>14011</v>
      </c>
      <c r="B1650" t="s">
        <v>41</v>
      </c>
      <c r="D1650">
        <v>14011</v>
      </c>
      <c r="E1650" t="s">
        <v>41</v>
      </c>
    </row>
    <row r="1651" spans="1:5" x14ac:dyDescent="0.3">
      <c r="A1651">
        <v>14012</v>
      </c>
      <c r="B1651" t="s">
        <v>41</v>
      </c>
      <c r="D1651">
        <v>14012</v>
      </c>
      <c r="E1651" t="s">
        <v>41</v>
      </c>
    </row>
    <row r="1652" spans="1:5" x14ac:dyDescent="0.3">
      <c r="A1652">
        <v>14013</v>
      </c>
      <c r="B1652" t="s">
        <v>41</v>
      </c>
      <c r="D1652">
        <v>14013</v>
      </c>
      <c r="E1652" t="s">
        <v>41</v>
      </c>
    </row>
    <row r="1653" spans="1:5" x14ac:dyDescent="0.3">
      <c r="A1653">
        <v>14014</v>
      </c>
      <c r="B1653" t="s">
        <v>41</v>
      </c>
      <c r="D1653">
        <v>14014</v>
      </c>
      <c r="E1653" t="s">
        <v>41</v>
      </c>
    </row>
    <row r="1654" spans="1:5" x14ac:dyDescent="0.3">
      <c r="A1654">
        <v>14015</v>
      </c>
      <c r="B1654" t="s">
        <v>41</v>
      </c>
      <c r="D1654">
        <v>14015</v>
      </c>
      <c r="E1654" t="s">
        <v>41</v>
      </c>
    </row>
    <row r="1655" spans="1:5" x14ac:dyDescent="0.3">
      <c r="A1655">
        <v>14016</v>
      </c>
      <c r="B1655" t="s">
        <v>68</v>
      </c>
      <c r="D1655">
        <v>14016</v>
      </c>
      <c r="E1655" t="s">
        <v>68</v>
      </c>
    </row>
    <row r="1656" spans="1:5" x14ac:dyDescent="0.3">
      <c r="A1656">
        <v>14017</v>
      </c>
      <c r="B1656" t="s">
        <v>41</v>
      </c>
      <c r="D1656">
        <v>14017</v>
      </c>
      <c r="E1656" t="s">
        <v>41</v>
      </c>
    </row>
    <row r="1657" spans="1:5" x14ac:dyDescent="0.3">
      <c r="A1657">
        <v>14018</v>
      </c>
      <c r="B1657" t="s">
        <v>41</v>
      </c>
      <c r="D1657">
        <v>14018</v>
      </c>
      <c r="E1657" t="s">
        <v>41</v>
      </c>
    </row>
    <row r="1658" spans="1:5" x14ac:dyDescent="0.3">
      <c r="A1658">
        <v>14019</v>
      </c>
      <c r="B1658" t="s">
        <v>41</v>
      </c>
      <c r="D1658">
        <v>14019</v>
      </c>
      <c r="E1658" t="s">
        <v>41</v>
      </c>
    </row>
    <row r="1659" spans="1:5" x14ac:dyDescent="0.3">
      <c r="A1659">
        <v>14020</v>
      </c>
      <c r="B1659" t="s">
        <v>41</v>
      </c>
      <c r="D1659">
        <v>14020</v>
      </c>
      <c r="E1659" t="s">
        <v>41</v>
      </c>
    </row>
    <row r="1660" spans="1:5" x14ac:dyDescent="0.3">
      <c r="A1660">
        <v>14021</v>
      </c>
      <c r="B1660" t="s">
        <v>41</v>
      </c>
      <c r="D1660">
        <v>14021</v>
      </c>
      <c r="E1660" t="s">
        <v>41</v>
      </c>
    </row>
    <row r="1661" spans="1:5" x14ac:dyDescent="0.3">
      <c r="A1661">
        <v>14022</v>
      </c>
      <c r="B1661" t="s">
        <v>41</v>
      </c>
      <c r="D1661">
        <v>14022</v>
      </c>
      <c r="E1661" t="s">
        <v>41</v>
      </c>
    </row>
    <row r="1662" spans="1:5" x14ac:dyDescent="0.3">
      <c r="A1662">
        <v>14023</v>
      </c>
      <c r="B1662" t="s">
        <v>41</v>
      </c>
      <c r="D1662">
        <v>14023</v>
      </c>
      <c r="E1662" t="s">
        <v>41</v>
      </c>
    </row>
    <row r="1663" spans="1:5" x14ac:dyDescent="0.3">
      <c r="A1663">
        <v>14024</v>
      </c>
      <c r="B1663" t="s">
        <v>41</v>
      </c>
      <c r="D1663">
        <v>14024</v>
      </c>
      <c r="E1663" t="s">
        <v>41</v>
      </c>
    </row>
    <row r="1664" spans="1:5" x14ac:dyDescent="0.3">
      <c r="A1664">
        <v>14025</v>
      </c>
      <c r="B1664" t="s">
        <v>41</v>
      </c>
      <c r="D1664">
        <v>14025</v>
      </c>
      <c r="E1664" t="s">
        <v>41</v>
      </c>
    </row>
    <row r="1665" spans="1:5" x14ac:dyDescent="0.3">
      <c r="A1665">
        <v>14026</v>
      </c>
      <c r="B1665" t="s">
        <v>41</v>
      </c>
      <c r="D1665">
        <v>14026</v>
      </c>
      <c r="E1665" t="s">
        <v>41</v>
      </c>
    </row>
    <row r="1666" spans="1:5" x14ac:dyDescent="0.3">
      <c r="A1666">
        <v>14027</v>
      </c>
      <c r="B1666" t="s">
        <v>41</v>
      </c>
      <c r="D1666">
        <v>14027</v>
      </c>
      <c r="E1666" t="s">
        <v>41</v>
      </c>
    </row>
    <row r="1667" spans="1:5" x14ac:dyDescent="0.3">
      <c r="A1667">
        <v>14028</v>
      </c>
      <c r="B1667" t="s">
        <v>41</v>
      </c>
      <c r="D1667">
        <v>14028</v>
      </c>
      <c r="E1667" t="s">
        <v>41</v>
      </c>
    </row>
    <row r="1668" spans="1:5" x14ac:dyDescent="0.3">
      <c r="A1668">
        <v>14029</v>
      </c>
      <c r="B1668" t="s">
        <v>41</v>
      </c>
      <c r="D1668">
        <v>14029</v>
      </c>
      <c r="E1668" t="s">
        <v>41</v>
      </c>
    </row>
    <row r="1669" spans="1:5" x14ac:dyDescent="0.3">
      <c r="A1669">
        <v>14030</v>
      </c>
      <c r="B1669" t="s">
        <v>41</v>
      </c>
      <c r="D1669">
        <v>14030</v>
      </c>
      <c r="E1669" t="s">
        <v>41</v>
      </c>
    </row>
    <row r="1670" spans="1:5" x14ac:dyDescent="0.3">
      <c r="A1670">
        <v>14031</v>
      </c>
      <c r="B1670" t="s">
        <v>41</v>
      </c>
      <c r="D1670">
        <v>14031</v>
      </c>
      <c r="E1670" t="s">
        <v>41</v>
      </c>
    </row>
    <row r="1671" spans="1:5" x14ac:dyDescent="0.3">
      <c r="A1671">
        <v>14032</v>
      </c>
      <c r="B1671" t="s">
        <v>41</v>
      </c>
      <c r="D1671">
        <v>14032</v>
      </c>
      <c r="E1671" t="s">
        <v>41</v>
      </c>
    </row>
    <row r="1672" spans="1:5" x14ac:dyDescent="0.3">
      <c r="A1672">
        <v>14033</v>
      </c>
      <c r="B1672" t="s">
        <v>41</v>
      </c>
      <c r="D1672">
        <v>14033</v>
      </c>
      <c r="E1672" t="s">
        <v>41</v>
      </c>
    </row>
    <row r="1673" spans="1:5" x14ac:dyDescent="0.3">
      <c r="A1673">
        <v>14034</v>
      </c>
      <c r="B1673" t="s">
        <v>41</v>
      </c>
      <c r="D1673">
        <v>14034</v>
      </c>
      <c r="E1673" t="s">
        <v>41</v>
      </c>
    </row>
    <row r="1674" spans="1:5" x14ac:dyDescent="0.3">
      <c r="A1674">
        <v>14035</v>
      </c>
      <c r="B1674" t="s">
        <v>41</v>
      </c>
      <c r="D1674">
        <v>14035</v>
      </c>
      <c r="E1674" t="s">
        <v>41</v>
      </c>
    </row>
    <row r="1675" spans="1:5" x14ac:dyDescent="0.3">
      <c r="A1675">
        <v>14036</v>
      </c>
      <c r="B1675" t="s">
        <v>41</v>
      </c>
      <c r="D1675">
        <v>14036</v>
      </c>
      <c r="E1675" t="s">
        <v>41</v>
      </c>
    </row>
    <row r="1676" spans="1:5" x14ac:dyDescent="0.3">
      <c r="A1676">
        <v>14037</v>
      </c>
      <c r="B1676" t="s">
        <v>41</v>
      </c>
      <c r="D1676">
        <v>14037</v>
      </c>
      <c r="E1676" t="s">
        <v>41</v>
      </c>
    </row>
    <row r="1677" spans="1:5" x14ac:dyDescent="0.3">
      <c r="A1677">
        <v>14038</v>
      </c>
      <c r="B1677" t="s">
        <v>41</v>
      </c>
      <c r="D1677">
        <v>14038</v>
      </c>
      <c r="E1677" t="s">
        <v>41</v>
      </c>
    </row>
    <row r="1678" spans="1:5" x14ac:dyDescent="0.3">
      <c r="A1678">
        <v>14039</v>
      </c>
      <c r="B1678" t="s">
        <v>41</v>
      </c>
      <c r="D1678">
        <v>14039</v>
      </c>
      <c r="E1678" t="s">
        <v>41</v>
      </c>
    </row>
    <row r="1679" spans="1:5" x14ac:dyDescent="0.3">
      <c r="A1679">
        <v>14040</v>
      </c>
      <c r="B1679" t="s">
        <v>41</v>
      </c>
      <c r="D1679">
        <v>14040</v>
      </c>
      <c r="E1679" t="s">
        <v>41</v>
      </c>
    </row>
    <row r="1680" spans="1:5" x14ac:dyDescent="0.3">
      <c r="A1680">
        <v>14041</v>
      </c>
      <c r="B1680" t="s">
        <v>41</v>
      </c>
      <c r="D1680">
        <v>14041</v>
      </c>
      <c r="E1680" t="s">
        <v>41</v>
      </c>
    </row>
    <row r="1681" spans="1:5" x14ac:dyDescent="0.3">
      <c r="A1681">
        <v>14042</v>
      </c>
      <c r="B1681" t="s">
        <v>41</v>
      </c>
      <c r="D1681">
        <v>14042</v>
      </c>
      <c r="E1681" t="s">
        <v>41</v>
      </c>
    </row>
    <row r="1682" spans="1:5" x14ac:dyDescent="0.3">
      <c r="A1682">
        <v>14043</v>
      </c>
      <c r="B1682" t="s">
        <v>41</v>
      </c>
      <c r="D1682">
        <v>14043</v>
      </c>
      <c r="E1682" t="s">
        <v>41</v>
      </c>
    </row>
    <row r="1683" spans="1:5" x14ac:dyDescent="0.3">
      <c r="A1683">
        <v>14044</v>
      </c>
      <c r="B1683" t="s">
        <v>41</v>
      </c>
      <c r="D1683">
        <v>14044</v>
      </c>
      <c r="E1683" t="s">
        <v>41</v>
      </c>
    </row>
    <row r="1684" spans="1:5" x14ac:dyDescent="0.3">
      <c r="A1684">
        <v>14045</v>
      </c>
      <c r="B1684" t="s">
        <v>41</v>
      </c>
      <c r="D1684">
        <v>14045</v>
      </c>
      <c r="E1684" t="s">
        <v>41</v>
      </c>
    </row>
    <row r="1685" spans="1:5" x14ac:dyDescent="0.3">
      <c r="A1685">
        <v>14046</v>
      </c>
      <c r="B1685" t="s">
        <v>41</v>
      </c>
      <c r="D1685">
        <v>14046</v>
      </c>
      <c r="E1685" t="s">
        <v>41</v>
      </c>
    </row>
    <row r="1686" spans="1:5" x14ac:dyDescent="0.3">
      <c r="A1686">
        <v>14047</v>
      </c>
      <c r="B1686" t="s">
        <v>41</v>
      </c>
      <c r="D1686">
        <v>14047</v>
      </c>
      <c r="E1686" t="s">
        <v>41</v>
      </c>
    </row>
    <row r="1687" spans="1:5" x14ac:dyDescent="0.3">
      <c r="A1687">
        <v>14048</v>
      </c>
      <c r="B1687" t="s">
        <v>41</v>
      </c>
      <c r="D1687">
        <v>14048</v>
      </c>
      <c r="E1687" t="s">
        <v>41</v>
      </c>
    </row>
    <row r="1688" spans="1:5" x14ac:dyDescent="0.3">
      <c r="A1688">
        <v>14049</v>
      </c>
      <c r="B1688" t="s">
        <v>41</v>
      </c>
      <c r="D1688">
        <v>14049</v>
      </c>
      <c r="E1688" t="s">
        <v>41</v>
      </c>
    </row>
    <row r="1689" spans="1:5" x14ac:dyDescent="0.3">
      <c r="A1689">
        <v>14050</v>
      </c>
      <c r="B1689" t="s">
        <v>41</v>
      </c>
      <c r="D1689">
        <v>14050</v>
      </c>
      <c r="E1689" t="s">
        <v>41</v>
      </c>
    </row>
    <row r="1690" spans="1:5" x14ac:dyDescent="0.3">
      <c r="A1690">
        <v>14051</v>
      </c>
      <c r="B1690" t="s">
        <v>41</v>
      </c>
      <c r="D1690">
        <v>14051</v>
      </c>
      <c r="E1690" t="s">
        <v>41</v>
      </c>
    </row>
    <row r="1691" spans="1:5" x14ac:dyDescent="0.3">
      <c r="A1691">
        <v>14052</v>
      </c>
      <c r="B1691" t="s">
        <v>41</v>
      </c>
      <c r="D1691">
        <v>14052</v>
      </c>
      <c r="E1691" t="s">
        <v>41</v>
      </c>
    </row>
    <row r="1692" spans="1:5" x14ac:dyDescent="0.3">
      <c r="A1692">
        <v>14053</v>
      </c>
      <c r="B1692" t="s">
        <v>41</v>
      </c>
      <c r="D1692">
        <v>14053</v>
      </c>
      <c r="E1692" t="s">
        <v>41</v>
      </c>
    </row>
    <row r="1693" spans="1:5" x14ac:dyDescent="0.3">
      <c r="A1693">
        <v>14054</v>
      </c>
      <c r="B1693" t="s">
        <v>41</v>
      </c>
      <c r="D1693">
        <v>14054</v>
      </c>
      <c r="E1693" t="s">
        <v>41</v>
      </c>
    </row>
    <row r="1694" spans="1:5" x14ac:dyDescent="0.3">
      <c r="A1694">
        <v>14055</v>
      </c>
      <c r="B1694" t="s">
        <v>41</v>
      </c>
      <c r="D1694">
        <v>14055</v>
      </c>
      <c r="E1694" t="s">
        <v>41</v>
      </c>
    </row>
    <row r="1695" spans="1:5" x14ac:dyDescent="0.3">
      <c r="A1695">
        <v>14056</v>
      </c>
      <c r="B1695" t="s">
        <v>41</v>
      </c>
      <c r="D1695">
        <v>14056</v>
      </c>
      <c r="E1695" t="s">
        <v>41</v>
      </c>
    </row>
    <row r="1696" spans="1:5" x14ac:dyDescent="0.3">
      <c r="A1696">
        <v>14057</v>
      </c>
      <c r="B1696" t="s">
        <v>41</v>
      </c>
      <c r="D1696">
        <v>14057</v>
      </c>
      <c r="E1696" t="s">
        <v>41</v>
      </c>
    </row>
    <row r="1697" spans="1:5" x14ac:dyDescent="0.3">
      <c r="A1697">
        <v>14058</v>
      </c>
      <c r="B1697" t="s">
        <v>41</v>
      </c>
      <c r="D1697">
        <v>14058</v>
      </c>
      <c r="E1697" t="s">
        <v>41</v>
      </c>
    </row>
    <row r="1698" spans="1:5" x14ac:dyDescent="0.3">
      <c r="A1698">
        <v>14059</v>
      </c>
      <c r="B1698" t="s">
        <v>41</v>
      </c>
      <c r="D1698">
        <v>14059</v>
      </c>
      <c r="E1698" t="s">
        <v>41</v>
      </c>
    </row>
    <row r="1699" spans="1:5" x14ac:dyDescent="0.3">
      <c r="A1699">
        <v>14060</v>
      </c>
      <c r="B1699" t="s">
        <v>41</v>
      </c>
      <c r="D1699">
        <v>14060</v>
      </c>
      <c r="E1699" t="s">
        <v>41</v>
      </c>
    </row>
    <row r="1700" spans="1:5" x14ac:dyDescent="0.3">
      <c r="A1700">
        <v>14061</v>
      </c>
      <c r="B1700" t="s">
        <v>41</v>
      </c>
      <c r="D1700">
        <v>14061</v>
      </c>
      <c r="E1700" t="s">
        <v>41</v>
      </c>
    </row>
    <row r="1701" spans="1:5" x14ac:dyDescent="0.3">
      <c r="A1701">
        <v>14062</v>
      </c>
      <c r="B1701" t="s">
        <v>41</v>
      </c>
      <c r="D1701">
        <v>14062</v>
      </c>
      <c r="E1701" t="s">
        <v>41</v>
      </c>
    </row>
    <row r="1702" spans="1:5" x14ac:dyDescent="0.3">
      <c r="A1702">
        <v>14063</v>
      </c>
      <c r="B1702" t="s">
        <v>41</v>
      </c>
      <c r="D1702">
        <v>14063</v>
      </c>
      <c r="E1702" t="s">
        <v>41</v>
      </c>
    </row>
    <row r="1703" spans="1:5" x14ac:dyDescent="0.3">
      <c r="A1703">
        <v>14064</v>
      </c>
      <c r="B1703" t="s">
        <v>41</v>
      </c>
      <c r="D1703">
        <v>14064</v>
      </c>
      <c r="E1703" t="s">
        <v>41</v>
      </c>
    </row>
    <row r="1704" spans="1:5" x14ac:dyDescent="0.3">
      <c r="A1704">
        <v>14065</v>
      </c>
      <c r="B1704" t="s">
        <v>41</v>
      </c>
      <c r="D1704">
        <v>14065</v>
      </c>
      <c r="E1704" t="s">
        <v>41</v>
      </c>
    </row>
    <row r="1705" spans="1:5" x14ac:dyDescent="0.3">
      <c r="A1705">
        <v>14066</v>
      </c>
      <c r="B1705" t="s">
        <v>41</v>
      </c>
      <c r="D1705">
        <v>14066</v>
      </c>
      <c r="E1705" t="s">
        <v>41</v>
      </c>
    </row>
    <row r="1706" spans="1:5" x14ac:dyDescent="0.3">
      <c r="A1706">
        <v>14067</v>
      </c>
      <c r="B1706" t="s">
        <v>41</v>
      </c>
      <c r="D1706">
        <v>14067</v>
      </c>
      <c r="E1706" t="s">
        <v>41</v>
      </c>
    </row>
    <row r="1707" spans="1:5" x14ac:dyDescent="0.3">
      <c r="A1707">
        <v>14068</v>
      </c>
      <c r="B1707" t="s">
        <v>41</v>
      </c>
      <c r="D1707">
        <v>14068</v>
      </c>
      <c r="E1707" t="s">
        <v>41</v>
      </c>
    </row>
    <row r="1708" spans="1:5" x14ac:dyDescent="0.3">
      <c r="A1708">
        <v>14069</v>
      </c>
      <c r="B1708" t="s">
        <v>41</v>
      </c>
      <c r="D1708">
        <v>14069</v>
      </c>
      <c r="E1708" t="s">
        <v>41</v>
      </c>
    </row>
    <row r="1709" spans="1:5" x14ac:dyDescent="0.3">
      <c r="A1709">
        <v>14070</v>
      </c>
      <c r="B1709" t="s">
        <v>41</v>
      </c>
      <c r="D1709">
        <v>14070</v>
      </c>
      <c r="E1709" t="s">
        <v>41</v>
      </c>
    </row>
    <row r="1710" spans="1:5" x14ac:dyDescent="0.3">
      <c r="A1710">
        <v>14071</v>
      </c>
      <c r="B1710" t="s">
        <v>41</v>
      </c>
      <c r="D1710">
        <v>14071</v>
      </c>
      <c r="E1710" t="s">
        <v>41</v>
      </c>
    </row>
    <row r="1711" spans="1:5" x14ac:dyDescent="0.3">
      <c r="A1711">
        <v>14072</v>
      </c>
      <c r="B1711" t="s">
        <v>41</v>
      </c>
      <c r="D1711">
        <v>14072</v>
      </c>
      <c r="E1711" t="s">
        <v>41</v>
      </c>
    </row>
    <row r="1712" spans="1:5" x14ac:dyDescent="0.3">
      <c r="A1712">
        <v>14073</v>
      </c>
      <c r="B1712" t="s">
        <v>41</v>
      </c>
      <c r="D1712">
        <v>14073</v>
      </c>
      <c r="E1712" t="s">
        <v>41</v>
      </c>
    </row>
    <row r="1713" spans="1:5" x14ac:dyDescent="0.3">
      <c r="A1713">
        <v>14074</v>
      </c>
      <c r="B1713" t="s">
        <v>41</v>
      </c>
      <c r="D1713">
        <v>14074</v>
      </c>
      <c r="E1713" t="s">
        <v>41</v>
      </c>
    </row>
    <row r="1714" spans="1:5" x14ac:dyDescent="0.3">
      <c r="A1714">
        <v>14075</v>
      </c>
      <c r="B1714" t="s">
        <v>41</v>
      </c>
      <c r="D1714">
        <v>14075</v>
      </c>
      <c r="E1714" t="s">
        <v>41</v>
      </c>
    </row>
    <row r="1715" spans="1:5" x14ac:dyDescent="0.3">
      <c r="A1715">
        <v>14076</v>
      </c>
      <c r="B1715" t="s">
        <v>41</v>
      </c>
      <c r="D1715">
        <v>14076</v>
      </c>
      <c r="E1715" t="s">
        <v>41</v>
      </c>
    </row>
    <row r="1716" spans="1:5" x14ac:dyDescent="0.3">
      <c r="A1716">
        <v>14077</v>
      </c>
      <c r="B1716" t="s">
        <v>41</v>
      </c>
      <c r="D1716">
        <v>14077</v>
      </c>
      <c r="E1716" t="s">
        <v>41</v>
      </c>
    </row>
    <row r="1717" spans="1:5" x14ac:dyDescent="0.3">
      <c r="A1717">
        <v>14078</v>
      </c>
      <c r="B1717" t="s">
        <v>41</v>
      </c>
      <c r="D1717">
        <v>14078</v>
      </c>
      <c r="E1717" t="s">
        <v>41</v>
      </c>
    </row>
    <row r="1718" spans="1:5" x14ac:dyDescent="0.3">
      <c r="A1718">
        <v>14079</v>
      </c>
      <c r="B1718" t="s">
        <v>41</v>
      </c>
      <c r="D1718">
        <v>14079</v>
      </c>
      <c r="E1718" t="s">
        <v>41</v>
      </c>
    </row>
    <row r="1719" spans="1:5" x14ac:dyDescent="0.3">
      <c r="A1719">
        <v>14080</v>
      </c>
      <c r="B1719" t="s">
        <v>41</v>
      </c>
      <c r="D1719">
        <v>14080</v>
      </c>
      <c r="E1719" t="s">
        <v>41</v>
      </c>
    </row>
    <row r="1720" spans="1:5" x14ac:dyDescent="0.3">
      <c r="A1720">
        <v>14081</v>
      </c>
      <c r="B1720" t="s">
        <v>41</v>
      </c>
      <c r="D1720">
        <v>14081</v>
      </c>
      <c r="E1720" t="s">
        <v>41</v>
      </c>
    </row>
    <row r="1721" spans="1:5" x14ac:dyDescent="0.3">
      <c r="A1721">
        <v>14082</v>
      </c>
      <c r="B1721" t="s">
        <v>41</v>
      </c>
      <c r="D1721">
        <v>14082</v>
      </c>
      <c r="E1721" t="s">
        <v>41</v>
      </c>
    </row>
    <row r="1722" spans="1:5" x14ac:dyDescent="0.3">
      <c r="A1722">
        <v>14083</v>
      </c>
      <c r="B1722" t="s">
        <v>41</v>
      </c>
      <c r="D1722">
        <v>14083</v>
      </c>
      <c r="E1722" t="s">
        <v>41</v>
      </c>
    </row>
    <row r="1723" spans="1:5" x14ac:dyDescent="0.3">
      <c r="A1723">
        <v>14084</v>
      </c>
      <c r="B1723" t="s">
        <v>41</v>
      </c>
      <c r="D1723">
        <v>14084</v>
      </c>
      <c r="E1723" t="s">
        <v>41</v>
      </c>
    </row>
    <row r="1724" spans="1:5" x14ac:dyDescent="0.3">
      <c r="A1724">
        <v>14085</v>
      </c>
      <c r="B1724" t="s">
        <v>41</v>
      </c>
      <c r="D1724">
        <v>14085</v>
      </c>
      <c r="E1724" t="s">
        <v>41</v>
      </c>
    </row>
    <row r="1725" spans="1:5" x14ac:dyDescent="0.3">
      <c r="A1725">
        <v>14086</v>
      </c>
      <c r="B1725" t="s">
        <v>41</v>
      </c>
      <c r="D1725">
        <v>14086</v>
      </c>
      <c r="E1725" t="s">
        <v>41</v>
      </c>
    </row>
    <row r="1726" spans="1:5" x14ac:dyDescent="0.3">
      <c r="A1726">
        <v>14087</v>
      </c>
      <c r="B1726" t="s">
        <v>41</v>
      </c>
      <c r="D1726">
        <v>14087</v>
      </c>
      <c r="E1726" t="s">
        <v>41</v>
      </c>
    </row>
    <row r="1727" spans="1:5" x14ac:dyDescent="0.3">
      <c r="A1727">
        <v>14088</v>
      </c>
      <c r="B1727" t="s">
        <v>41</v>
      </c>
      <c r="D1727">
        <v>14088</v>
      </c>
      <c r="E1727" t="s">
        <v>41</v>
      </c>
    </row>
    <row r="1728" spans="1:5" x14ac:dyDescent="0.3">
      <c r="A1728">
        <v>14089</v>
      </c>
      <c r="B1728" t="s">
        <v>41</v>
      </c>
      <c r="D1728">
        <v>14089</v>
      </c>
      <c r="E1728" t="s">
        <v>41</v>
      </c>
    </row>
    <row r="1729" spans="1:5" x14ac:dyDescent="0.3">
      <c r="A1729">
        <v>14090</v>
      </c>
      <c r="B1729" t="s">
        <v>41</v>
      </c>
      <c r="D1729">
        <v>14090</v>
      </c>
      <c r="E1729" t="s">
        <v>41</v>
      </c>
    </row>
    <row r="1730" spans="1:5" x14ac:dyDescent="0.3">
      <c r="A1730">
        <v>14091</v>
      </c>
      <c r="B1730" t="s">
        <v>41</v>
      </c>
      <c r="D1730">
        <v>14091</v>
      </c>
      <c r="E1730" t="s">
        <v>41</v>
      </c>
    </row>
    <row r="1731" spans="1:5" x14ac:dyDescent="0.3">
      <c r="A1731">
        <v>14092</v>
      </c>
      <c r="B1731" t="s">
        <v>41</v>
      </c>
      <c r="D1731">
        <v>14092</v>
      </c>
      <c r="E1731" t="s">
        <v>41</v>
      </c>
    </row>
    <row r="1732" spans="1:5" x14ac:dyDescent="0.3">
      <c r="A1732">
        <v>14093</v>
      </c>
      <c r="B1732" t="s">
        <v>41</v>
      </c>
      <c r="D1732">
        <v>14093</v>
      </c>
      <c r="E1732" t="s">
        <v>41</v>
      </c>
    </row>
    <row r="1733" spans="1:5" x14ac:dyDescent="0.3">
      <c r="A1733">
        <v>14094</v>
      </c>
      <c r="B1733" t="s">
        <v>41</v>
      </c>
      <c r="D1733">
        <v>14094</v>
      </c>
      <c r="E1733" t="s">
        <v>41</v>
      </c>
    </row>
    <row r="1734" spans="1:5" x14ac:dyDescent="0.3">
      <c r="A1734">
        <v>14095</v>
      </c>
      <c r="B1734" t="s">
        <v>41</v>
      </c>
      <c r="D1734">
        <v>14095</v>
      </c>
      <c r="E1734" t="s">
        <v>41</v>
      </c>
    </row>
    <row r="1735" spans="1:5" x14ac:dyDescent="0.3">
      <c r="A1735">
        <v>14096</v>
      </c>
      <c r="B1735" t="s">
        <v>41</v>
      </c>
      <c r="D1735">
        <v>14096</v>
      </c>
      <c r="E1735" t="s">
        <v>41</v>
      </c>
    </row>
    <row r="1736" spans="1:5" x14ac:dyDescent="0.3">
      <c r="A1736">
        <v>14097</v>
      </c>
      <c r="B1736" t="s">
        <v>41</v>
      </c>
      <c r="D1736">
        <v>14097</v>
      </c>
      <c r="E1736" t="s">
        <v>41</v>
      </c>
    </row>
    <row r="1737" spans="1:5" x14ac:dyDescent="0.3">
      <c r="A1737">
        <v>14098</v>
      </c>
      <c r="B1737" t="s">
        <v>41</v>
      </c>
      <c r="D1737">
        <v>14098</v>
      </c>
      <c r="E1737" t="s">
        <v>41</v>
      </c>
    </row>
    <row r="1738" spans="1:5" x14ac:dyDescent="0.3">
      <c r="A1738">
        <v>14099</v>
      </c>
      <c r="B1738" t="s">
        <v>41</v>
      </c>
      <c r="D1738">
        <v>14099</v>
      </c>
      <c r="E1738" t="s">
        <v>41</v>
      </c>
    </row>
    <row r="1739" spans="1:5" x14ac:dyDescent="0.3">
      <c r="A1739">
        <v>14100</v>
      </c>
      <c r="B1739" t="s">
        <v>41</v>
      </c>
      <c r="D1739">
        <v>14100</v>
      </c>
      <c r="E1739" t="s">
        <v>41</v>
      </c>
    </row>
    <row r="1740" spans="1:5" x14ac:dyDescent="0.3">
      <c r="A1740">
        <v>14101</v>
      </c>
      <c r="B1740" t="s">
        <v>41</v>
      </c>
      <c r="D1740">
        <v>14101</v>
      </c>
      <c r="E1740" t="s">
        <v>41</v>
      </c>
    </row>
    <row r="1741" spans="1:5" x14ac:dyDescent="0.3">
      <c r="A1741">
        <v>14102</v>
      </c>
      <c r="B1741" t="s">
        <v>41</v>
      </c>
      <c r="D1741">
        <v>14102</v>
      </c>
      <c r="E1741" t="s">
        <v>41</v>
      </c>
    </row>
    <row r="1742" spans="1:5" x14ac:dyDescent="0.3">
      <c r="A1742">
        <v>14104</v>
      </c>
      <c r="B1742" t="s">
        <v>41</v>
      </c>
      <c r="D1742">
        <v>14104</v>
      </c>
      <c r="E1742" t="s">
        <v>41</v>
      </c>
    </row>
    <row r="1743" spans="1:5" x14ac:dyDescent="0.3">
      <c r="A1743">
        <v>14105</v>
      </c>
      <c r="B1743" t="s">
        <v>41</v>
      </c>
      <c r="D1743">
        <v>14105</v>
      </c>
      <c r="E1743" t="s">
        <v>41</v>
      </c>
    </row>
    <row r="1744" spans="1:5" x14ac:dyDescent="0.3">
      <c r="A1744">
        <v>14106</v>
      </c>
      <c r="B1744" t="s">
        <v>41</v>
      </c>
      <c r="D1744">
        <v>14106</v>
      </c>
      <c r="E1744" t="s">
        <v>41</v>
      </c>
    </row>
    <row r="1745" spans="1:5" x14ac:dyDescent="0.3">
      <c r="A1745">
        <v>14107</v>
      </c>
      <c r="B1745" t="s">
        <v>41</v>
      </c>
      <c r="D1745">
        <v>14107</v>
      </c>
      <c r="E1745" t="s">
        <v>41</v>
      </c>
    </row>
    <row r="1746" spans="1:5" x14ac:dyDescent="0.3">
      <c r="A1746">
        <v>14108</v>
      </c>
      <c r="B1746" t="s">
        <v>41</v>
      </c>
      <c r="D1746">
        <v>14108</v>
      </c>
      <c r="E1746" t="s">
        <v>41</v>
      </c>
    </row>
    <row r="1747" spans="1:5" x14ac:dyDescent="0.3">
      <c r="A1747">
        <v>14109</v>
      </c>
      <c r="B1747" t="s">
        <v>41</v>
      </c>
      <c r="D1747">
        <v>14109</v>
      </c>
      <c r="E1747" t="s">
        <v>41</v>
      </c>
    </row>
    <row r="1748" spans="1:5" x14ac:dyDescent="0.3">
      <c r="A1748">
        <v>14110</v>
      </c>
      <c r="B1748" t="s">
        <v>41</v>
      </c>
      <c r="D1748">
        <v>14110</v>
      </c>
      <c r="E1748" t="s">
        <v>41</v>
      </c>
    </row>
    <row r="1749" spans="1:5" x14ac:dyDescent="0.3">
      <c r="A1749">
        <v>14111</v>
      </c>
      <c r="B1749" t="s">
        <v>41</v>
      </c>
      <c r="D1749">
        <v>14111</v>
      </c>
      <c r="E1749" t="s">
        <v>41</v>
      </c>
    </row>
    <row r="1750" spans="1:5" x14ac:dyDescent="0.3">
      <c r="A1750">
        <v>14112</v>
      </c>
      <c r="B1750" t="s">
        <v>41</v>
      </c>
      <c r="D1750">
        <v>14112</v>
      </c>
      <c r="E1750" t="s">
        <v>41</v>
      </c>
    </row>
    <row r="1751" spans="1:5" x14ac:dyDescent="0.3">
      <c r="A1751">
        <v>14113</v>
      </c>
      <c r="B1751" t="s">
        <v>41</v>
      </c>
      <c r="D1751">
        <v>14113</v>
      </c>
      <c r="E1751" t="s">
        <v>41</v>
      </c>
    </row>
    <row r="1752" spans="1:5" x14ac:dyDescent="0.3">
      <c r="A1752">
        <v>14114</v>
      </c>
      <c r="B1752" t="s">
        <v>41</v>
      </c>
      <c r="D1752">
        <v>14114</v>
      </c>
      <c r="E1752" t="s">
        <v>41</v>
      </c>
    </row>
    <row r="1753" spans="1:5" x14ac:dyDescent="0.3">
      <c r="A1753">
        <v>14115</v>
      </c>
      <c r="B1753" t="s">
        <v>41</v>
      </c>
      <c r="D1753">
        <v>14115</v>
      </c>
      <c r="E1753" t="s">
        <v>41</v>
      </c>
    </row>
    <row r="1754" spans="1:5" x14ac:dyDescent="0.3">
      <c r="A1754">
        <v>14116</v>
      </c>
      <c r="B1754" t="s">
        <v>41</v>
      </c>
      <c r="D1754">
        <v>14116</v>
      </c>
      <c r="E1754" t="s">
        <v>41</v>
      </c>
    </row>
    <row r="1755" spans="1:5" x14ac:dyDescent="0.3">
      <c r="A1755">
        <v>14117</v>
      </c>
      <c r="B1755" t="s">
        <v>41</v>
      </c>
      <c r="D1755">
        <v>14117</v>
      </c>
      <c r="E1755" t="s">
        <v>41</v>
      </c>
    </row>
    <row r="1756" spans="1:5" x14ac:dyDescent="0.3">
      <c r="A1756">
        <v>14118</v>
      </c>
      <c r="B1756" t="s">
        <v>41</v>
      </c>
      <c r="D1756">
        <v>14118</v>
      </c>
      <c r="E1756" t="s">
        <v>41</v>
      </c>
    </row>
    <row r="1757" spans="1:5" x14ac:dyDescent="0.3">
      <c r="A1757">
        <v>14119</v>
      </c>
      <c r="B1757" t="s">
        <v>41</v>
      </c>
      <c r="D1757">
        <v>14119</v>
      </c>
      <c r="E1757" t="s">
        <v>41</v>
      </c>
    </row>
    <row r="1758" spans="1:5" x14ac:dyDescent="0.3">
      <c r="A1758">
        <v>14121</v>
      </c>
      <c r="B1758" t="s">
        <v>41</v>
      </c>
      <c r="D1758">
        <v>14121</v>
      </c>
      <c r="E1758" t="s">
        <v>41</v>
      </c>
    </row>
    <row r="1759" spans="1:5" x14ac:dyDescent="0.3">
      <c r="A1759">
        <v>14122</v>
      </c>
      <c r="B1759" t="s">
        <v>41</v>
      </c>
      <c r="D1759">
        <v>14122</v>
      </c>
      <c r="E1759" t="s">
        <v>41</v>
      </c>
    </row>
    <row r="1760" spans="1:5" x14ac:dyDescent="0.3">
      <c r="A1760">
        <v>14123</v>
      </c>
      <c r="B1760" t="s">
        <v>41</v>
      </c>
      <c r="D1760">
        <v>14123</v>
      </c>
      <c r="E1760" t="s">
        <v>41</v>
      </c>
    </row>
    <row r="1761" spans="1:5" x14ac:dyDescent="0.3">
      <c r="A1761">
        <v>14124</v>
      </c>
      <c r="B1761" t="s">
        <v>41</v>
      </c>
      <c r="D1761">
        <v>14124</v>
      </c>
      <c r="E1761" t="s">
        <v>41</v>
      </c>
    </row>
    <row r="1762" spans="1:5" x14ac:dyDescent="0.3">
      <c r="A1762">
        <v>14125</v>
      </c>
      <c r="B1762" t="s">
        <v>41</v>
      </c>
      <c r="D1762">
        <v>14125</v>
      </c>
      <c r="E1762" t="s">
        <v>41</v>
      </c>
    </row>
    <row r="1763" spans="1:5" x14ac:dyDescent="0.3">
      <c r="A1763">
        <v>14126</v>
      </c>
      <c r="B1763" t="s">
        <v>41</v>
      </c>
      <c r="D1763">
        <v>14126</v>
      </c>
      <c r="E1763" t="s">
        <v>41</v>
      </c>
    </row>
    <row r="1764" spans="1:5" x14ac:dyDescent="0.3">
      <c r="A1764">
        <v>14127</v>
      </c>
      <c r="B1764" t="s">
        <v>41</v>
      </c>
      <c r="D1764">
        <v>14127</v>
      </c>
      <c r="E1764" t="s">
        <v>41</v>
      </c>
    </row>
    <row r="1765" spans="1:5" x14ac:dyDescent="0.3">
      <c r="A1765">
        <v>14128</v>
      </c>
      <c r="B1765" t="s">
        <v>41</v>
      </c>
      <c r="D1765">
        <v>14128</v>
      </c>
      <c r="E1765" t="s">
        <v>41</v>
      </c>
    </row>
    <row r="1766" spans="1:5" x14ac:dyDescent="0.3">
      <c r="A1766">
        <v>14129</v>
      </c>
      <c r="B1766" t="s">
        <v>41</v>
      </c>
      <c r="D1766">
        <v>14129</v>
      </c>
      <c r="E1766" t="s">
        <v>41</v>
      </c>
    </row>
    <row r="1767" spans="1:5" x14ac:dyDescent="0.3">
      <c r="A1767">
        <v>14130</v>
      </c>
      <c r="B1767" t="s">
        <v>41</v>
      </c>
      <c r="D1767">
        <v>14130</v>
      </c>
      <c r="E1767" t="s">
        <v>41</v>
      </c>
    </row>
    <row r="1768" spans="1:5" x14ac:dyDescent="0.3">
      <c r="A1768">
        <v>14131</v>
      </c>
      <c r="B1768" t="s">
        <v>41</v>
      </c>
      <c r="D1768">
        <v>14131</v>
      </c>
      <c r="E1768" t="s">
        <v>41</v>
      </c>
    </row>
    <row r="1769" spans="1:5" x14ac:dyDescent="0.3">
      <c r="A1769">
        <v>14132</v>
      </c>
      <c r="B1769" t="s">
        <v>41</v>
      </c>
      <c r="D1769">
        <v>14132</v>
      </c>
      <c r="E1769" t="s">
        <v>41</v>
      </c>
    </row>
    <row r="1770" spans="1:5" x14ac:dyDescent="0.3">
      <c r="A1770">
        <v>14133</v>
      </c>
      <c r="B1770" t="s">
        <v>41</v>
      </c>
      <c r="D1770">
        <v>14133</v>
      </c>
      <c r="E1770" t="s">
        <v>41</v>
      </c>
    </row>
    <row r="1771" spans="1:5" x14ac:dyDescent="0.3">
      <c r="A1771">
        <v>14134</v>
      </c>
      <c r="B1771" t="s">
        <v>41</v>
      </c>
      <c r="D1771">
        <v>14134</v>
      </c>
      <c r="E1771" t="s">
        <v>41</v>
      </c>
    </row>
    <row r="1772" spans="1:5" x14ac:dyDescent="0.3">
      <c r="A1772">
        <v>14135</v>
      </c>
      <c r="B1772" t="s">
        <v>41</v>
      </c>
      <c r="D1772">
        <v>14135</v>
      </c>
      <c r="E1772" t="s">
        <v>41</v>
      </c>
    </row>
    <row r="1773" spans="1:5" x14ac:dyDescent="0.3">
      <c r="A1773">
        <v>14136</v>
      </c>
      <c r="B1773" t="s">
        <v>41</v>
      </c>
      <c r="D1773">
        <v>14136</v>
      </c>
      <c r="E1773" t="s">
        <v>41</v>
      </c>
    </row>
    <row r="1774" spans="1:5" x14ac:dyDescent="0.3">
      <c r="A1774">
        <v>14137</v>
      </c>
      <c r="B1774" t="s">
        <v>41</v>
      </c>
      <c r="D1774">
        <v>14137</v>
      </c>
      <c r="E1774" t="s">
        <v>41</v>
      </c>
    </row>
    <row r="1775" spans="1:5" x14ac:dyDescent="0.3">
      <c r="A1775">
        <v>14138</v>
      </c>
      <c r="B1775" t="s">
        <v>41</v>
      </c>
      <c r="D1775">
        <v>14138</v>
      </c>
      <c r="E1775" t="s">
        <v>41</v>
      </c>
    </row>
    <row r="1776" spans="1:5" x14ac:dyDescent="0.3">
      <c r="A1776">
        <v>14139</v>
      </c>
      <c r="B1776" t="s">
        <v>41</v>
      </c>
      <c r="D1776">
        <v>14139</v>
      </c>
      <c r="E1776" t="s">
        <v>41</v>
      </c>
    </row>
    <row r="1777" spans="1:5" x14ac:dyDescent="0.3">
      <c r="A1777">
        <v>14140</v>
      </c>
      <c r="B1777" t="s">
        <v>41</v>
      </c>
      <c r="D1777">
        <v>14140</v>
      </c>
      <c r="E1777" t="s">
        <v>41</v>
      </c>
    </row>
    <row r="1778" spans="1:5" x14ac:dyDescent="0.3">
      <c r="A1778">
        <v>14141</v>
      </c>
      <c r="B1778" t="s">
        <v>41</v>
      </c>
      <c r="D1778">
        <v>14141</v>
      </c>
      <c r="E1778" t="s">
        <v>41</v>
      </c>
    </row>
    <row r="1779" spans="1:5" x14ac:dyDescent="0.3">
      <c r="A1779">
        <v>14142</v>
      </c>
      <c r="B1779" t="s">
        <v>41</v>
      </c>
      <c r="D1779">
        <v>14142</v>
      </c>
      <c r="E1779" t="s">
        <v>41</v>
      </c>
    </row>
    <row r="1780" spans="1:5" x14ac:dyDescent="0.3">
      <c r="A1780">
        <v>14143</v>
      </c>
      <c r="B1780" t="s">
        <v>41</v>
      </c>
      <c r="D1780">
        <v>14143</v>
      </c>
      <c r="E1780" t="s">
        <v>41</v>
      </c>
    </row>
    <row r="1781" spans="1:5" x14ac:dyDescent="0.3">
      <c r="A1781">
        <v>14144</v>
      </c>
      <c r="B1781" t="s">
        <v>41</v>
      </c>
      <c r="D1781">
        <v>14144</v>
      </c>
      <c r="E1781" t="s">
        <v>41</v>
      </c>
    </row>
    <row r="1782" spans="1:5" x14ac:dyDescent="0.3">
      <c r="A1782">
        <v>14145</v>
      </c>
      <c r="B1782" t="s">
        <v>41</v>
      </c>
      <c r="D1782">
        <v>14145</v>
      </c>
      <c r="E1782" t="s">
        <v>41</v>
      </c>
    </row>
    <row r="1783" spans="1:5" x14ac:dyDescent="0.3">
      <c r="A1783">
        <v>14146</v>
      </c>
      <c r="B1783" t="s">
        <v>41</v>
      </c>
      <c r="D1783">
        <v>14146</v>
      </c>
      <c r="E1783" t="s">
        <v>41</v>
      </c>
    </row>
    <row r="1784" spans="1:5" x14ac:dyDescent="0.3">
      <c r="A1784">
        <v>14147</v>
      </c>
      <c r="B1784" t="s">
        <v>41</v>
      </c>
      <c r="D1784">
        <v>14147</v>
      </c>
      <c r="E1784" t="s">
        <v>41</v>
      </c>
    </row>
    <row r="1785" spans="1:5" x14ac:dyDescent="0.3">
      <c r="A1785">
        <v>14148</v>
      </c>
      <c r="B1785" t="s">
        <v>41</v>
      </c>
      <c r="D1785">
        <v>14148</v>
      </c>
      <c r="E1785" t="s">
        <v>41</v>
      </c>
    </row>
    <row r="1786" spans="1:5" x14ac:dyDescent="0.3">
      <c r="A1786">
        <v>14149</v>
      </c>
      <c r="B1786" t="s">
        <v>41</v>
      </c>
      <c r="D1786">
        <v>14149</v>
      </c>
      <c r="E1786" t="s">
        <v>41</v>
      </c>
    </row>
    <row r="1787" spans="1:5" x14ac:dyDescent="0.3">
      <c r="A1787">
        <v>14150</v>
      </c>
      <c r="B1787" t="s">
        <v>41</v>
      </c>
      <c r="D1787">
        <v>14150</v>
      </c>
      <c r="E1787" t="s">
        <v>41</v>
      </c>
    </row>
    <row r="1788" spans="1:5" x14ac:dyDescent="0.3">
      <c r="A1788">
        <v>14151</v>
      </c>
      <c r="B1788" t="s">
        <v>41</v>
      </c>
      <c r="D1788">
        <v>14151</v>
      </c>
      <c r="E1788" t="s">
        <v>41</v>
      </c>
    </row>
    <row r="1789" spans="1:5" x14ac:dyDescent="0.3">
      <c r="A1789">
        <v>14152</v>
      </c>
      <c r="B1789" t="s">
        <v>41</v>
      </c>
      <c r="D1789">
        <v>14152</v>
      </c>
      <c r="E1789" t="s">
        <v>41</v>
      </c>
    </row>
    <row r="1790" spans="1:5" x14ac:dyDescent="0.3">
      <c r="A1790">
        <v>14153</v>
      </c>
      <c r="B1790" t="s">
        <v>41</v>
      </c>
      <c r="D1790">
        <v>14153</v>
      </c>
      <c r="E1790" t="s">
        <v>41</v>
      </c>
    </row>
    <row r="1791" spans="1:5" x14ac:dyDescent="0.3">
      <c r="A1791">
        <v>14154</v>
      </c>
      <c r="B1791" t="s">
        <v>41</v>
      </c>
      <c r="D1791">
        <v>14154</v>
      </c>
      <c r="E1791" t="s">
        <v>41</v>
      </c>
    </row>
    <row r="1792" spans="1:5" x14ac:dyDescent="0.3">
      <c r="A1792">
        <v>14155</v>
      </c>
      <c r="B1792" t="s">
        <v>41</v>
      </c>
      <c r="D1792">
        <v>14155</v>
      </c>
      <c r="E1792" t="s">
        <v>41</v>
      </c>
    </row>
    <row r="1793" spans="1:5" x14ac:dyDescent="0.3">
      <c r="A1793">
        <v>14156</v>
      </c>
      <c r="B1793" t="s">
        <v>68</v>
      </c>
      <c r="D1793">
        <v>14156</v>
      </c>
      <c r="E1793" t="s">
        <v>68</v>
      </c>
    </row>
    <row r="1794" spans="1:5" x14ac:dyDescent="0.3">
      <c r="A1794">
        <v>14157</v>
      </c>
      <c r="B1794" t="s">
        <v>41</v>
      </c>
      <c r="D1794">
        <v>14157</v>
      </c>
      <c r="E1794" t="s">
        <v>41</v>
      </c>
    </row>
    <row r="1795" spans="1:5" x14ac:dyDescent="0.3">
      <c r="A1795">
        <v>14158</v>
      </c>
      <c r="B1795" t="s">
        <v>41</v>
      </c>
      <c r="D1795">
        <v>14158</v>
      </c>
      <c r="E1795" t="s">
        <v>41</v>
      </c>
    </row>
    <row r="1796" spans="1:5" x14ac:dyDescent="0.3">
      <c r="A1796">
        <v>14159</v>
      </c>
      <c r="B1796" t="s">
        <v>41</v>
      </c>
      <c r="D1796">
        <v>14159</v>
      </c>
      <c r="E1796" t="s">
        <v>41</v>
      </c>
    </row>
    <row r="1797" spans="1:5" x14ac:dyDescent="0.3">
      <c r="A1797">
        <v>14160</v>
      </c>
      <c r="B1797" t="s">
        <v>41</v>
      </c>
      <c r="D1797">
        <v>14160</v>
      </c>
      <c r="E1797" t="s">
        <v>41</v>
      </c>
    </row>
    <row r="1798" spans="1:5" x14ac:dyDescent="0.3">
      <c r="A1798">
        <v>14161</v>
      </c>
      <c r="B1798" t="s">
        <v>41</v>
      </c>
      <c r="D1798">
        <v>14161</v>
      </c>
      <c r="E1798" t="s">
        <v>41</v>
      </c>
    </row>
    <row r="1799" spans="1:5" x14ac:dyDescent="0.3">
      <c r="A1799">
        <v>14162</v>
      </c>
      <c r="B1799" t="s">
        <v>41</v>
      </c>
      <c r="D1799">
        <v>14162</v>
      </c>
      <c r="E1799" t="s">
        <v>41</v>
      </c>
    </row>
    <row r="1800" spans="1:5" x14ac:dyDescent="0.3">
      <c r="A1800">
        <v>14163</v>
      </c>
      <c r="B1800" t="s">
        <v>41</v>
      </c>
      <c r="D1800">
        <v>14163</v>
      </c>
      <c r="E1800" t="s">
        <v>41</v>
      </c>
    </row>
    <row r="1801" spans="1:5" x14ac:dyDescent="0.3">
      <c r="A1801">
        <v>14164</v>
      </c>
      <c r="B1801" t="s">
        <v>41</v>
      </c>
      <c r="D1801">
        <v>14164</v>
      </c>
      <c r="E1801" t="s">
        <v>41</v>
      </c>
    </row>
    <row r="1802" spans="1:5" x14ac:dyDescent="0.3">
      <c r="A1802">
        <v>14165</v>
      </c>
      <c r="B1802" t="s">
        <v>41</v>
      </c>
      <c r="D1802">
        <v>14165</v>
      </c>
      <c r="E1802" t="s">
        <v>41</v>
      </c>
    </row>
    <row r="1803" spans="1:5" x14ac:dyDescent="0.3">
      <c r="A1803">
        <v>14166</v>
      </c>
      <c r="B1803" t="s">
        <v>41</v>
      </c>
      <c r="D1803">
        <v>14166</v>
      </c>
      <c r="E1803" t="s">
        <v>41</v>
      </c>
    </row>
    <row r="1804" spans="1:5" x14ac:dyDescent="0.3">
      <c r="A1804">
        <v>14167</v>
      </c>
      <c r="B1804" t="s">
        <v>41</v>
      </c>
      <c r="D1804">
        <v>14167</v>
      </c>
      <c r="E1804" t="s">
        <v>41</v>
      </c>
    </row>
    <row r="1805" spans="1:5" x14ac:dyDescent="0.3">
      <c r="A1805">
        <v>14168</v>
      </c>
      <c r="B1805" t="s">
        <v>41</v>
      </c>
      <c r="D1805">
        <v>14168</v>
      </c>
      <c r="E1805" t="s">
        <v>41</v>
      </c>
    </row>
    <row r="1806" spans="1:5" x14ac:dyDescent="0.3">
      <c r="A1806">
        <v>14169</v>
      </c>
      <c r="B1806" t="s">
        <v>41</v>
      </c>
      <c r="D1806">
        <v>14169</v>
      </c>
      <c r="E1806" t="s">
        <v>41</v>
      </c>
    </row>
    <row r="1807" spans="1:5" x14ac:dyDescent="0.3">
      <c r="A1807">
        <v>14170</v>
      </c>
      <c r="B1807" t="s">
        <v>41</v>
      </c>
      <c r="D1807">
        <v>14170</v>
      </c>
      <c r="E1807" t="s">
        <v>41</v>
      </c>
    </row>
    <row r="1808" spans="1:5" x14ac:dyDescent="0.3">
      <c r="A1808">
        <v>14171</v>
      </c>
      <c r="B1808" t="s">
        <v>41</v>
      </c>
      <c r="D1808">
        <v>14171</v>
      </c>
      <c r="E1808" t="s">
        <v>41</v>
      </c>
    </row>
    <row r="1809" spans="1:5" x14ac:dyDescent="0.3">
      <c r="A1809">
        <v>14172</v>
      </c>
      <c r="B1809" t="s">
        <v>41</v>
      </c>
      <c r="D1809">
        <v>14172</v>
      </c>
      <c r="E1809" t="s">
        <v>41</v>
      </c>
    </row>
    <row r="1810" spans="1:5" x14ac:dyDescent="0.3">
      <c r="A1810">
        <v>14173</v>
      </c>
      <c r="B1810" t="s">
        <v>41</v>
      </c>
      <c r="D1810">
        <v>14173</v>
      </c>
      <c r="E1810" t="s">
        <v>41</v>
      </c>
    </row>
    <row r="1811" spans="1:5" x14ac:dyDescent="0.3">
      <c r="A1811">
        <v>14174</v>
      </c>
      <c r="B1811" t="s">
        <v>41</v>
      </c>
      <c r="D1811">
        <v>14174</v>
      </c>
      <c r="E1811" t="s">
        <v>41</v>
      </c>
    </row>
    <row r="1812" spans="1:5" x14ac:dyDescent="0.3">
      <c r="A1812">
        <v>14175</v>
      </c>
      <c r="B1812" t="s">
        <v>41</v>
      </c>
      <c r="D1812">
        <v>14175</v>
      </c>
      <c r="E1812" t="s">
        <v>41</v>
      </c>
    </row>
    <row r="1813" spans="1:5" x14ac:dyDescent="0.3">
      <c r="A1813">
        <v>14176</v>
      </c>
      <c r="B1813" t="s">
        <v>41</v>
      </c>
      <c r="D1813">
        <v>14176</v>
      </c>
      <c r="E1813" t="s">
        <v>41</v>
      </c>
    </row>
    <row r="1814" spans="1:5" x14ac:dyDescent="0.3">
      <c r="A1814">
        <v>14177</v>
      </c>
      <c r="B1814" t="s">
        <v>41</v>
      </c>
      <c r="D1814">
        <v>14177</v>
      </c>
      <c r="E1814" t="s">
        <v>41</v>
      </c>
    </row>
    <row r="1815" spans="1:5" x14ac:dyDescent="0.3">
      <c r="A1815">
        <v>14178</v>
      </c>
      <c r="B1815" t="s">
        <v>41</v>
      </c>
      <c r="D1815">
        <v>14178</v>
      </c>
      <c r="E1815" t="s">
        <v>41</v>
      </c>
    </row>
    <row r="1816" spans="1:5" x14ac:dyDescent="0.3">
      <c r="A1816">
        <v>14179</v>
      </c>
      <c r="B1816" t="s">
        <v>41</v>
      </c>
      <c r="D1816">
        <v>14179</v>
      </c>
      <c r="E1816" t="s">
        <v>41</v>
      </c>
    </row>
    <row r="1817" spans="1:5" x14ac:dyDescent="0.3">
      <c r="A1817">
        <v>14180</v>
      </c>
      <c r="B1817" t="s">
        <v>41</v>
      </c>
      <c r="D1817">
        <v>14180</v>
      </c>
      <c r="E1817" t="s">
        <v>41</v>
      </c>
    </row>
    <row r="1818" spans="1:5" x14ac:dyDescent="0.3">
      <c r="A1818">
        <v>14181</v>
      </c>
      <c r="B1818" t="s">
        <v>41</v>
      </c>
      <c r="D1818">
        <v>14181</v>
      </c>
      <c r="E1818" t="s">
        <v>41</v>
      </c>
    </row>
    <row r="1819" spans="1:5" x14ac:dyDescent="0.3">
      <c r="A1819">
        <v>14182</v>
      </c>
      <c r="B1819" t="s">
        <v>41</v>
      </c>
      <c r="D1819">
        <v>14182</v>
      </c>
      <c r="E1819" t="s">
        <v>41</v>
      </c>
    </row>
    <row r="1820" spans="1:5" x14ac:dyDescent="0.3">
      <c r="A1820">
        <v>14183</v>
      </c>
      <c r="B1820" t="s">
        <v>41</v>
      </c>
      <c r="D1820">
        <v>14183</v>
      </c>
      <c r="E1820" t="s">
        <v>41</v>
      </c>
    </row>
    <row r="1821" spans="1:5" x14ac:dyDescent="0.3">
      <c r="A1821">
        <v>14184</v>
      </c>
      <c r="B1821" t="s">
        <v>41</v>
      </c>
      <c r="D1821">
        <v>14184</v>
      </c>
      <c r="E1821" t="s">
        <v>41</v>
      </c>
    </row>
    <row r="1822" spans="1:5" x14ac:dyDescent="0.3">
      <c r="A1822">
        <v>14185</v>
      </c>
      <c r="B1822" t="s">
        <v>41</v>
      </c>
      <c r="D1822">
        <v>14185</v>
      </c>
      <c r="E1822" t="s">
        <v>41</v>
      </c>
    </row>
    <row r="1823" spans="1:5" x14ac:dyDescent="0.3">
      <c r="A1823">
        <v>14186</v>
      </c>
      <c r="B1823" t="s">
        <v>41</v>
      </c>
      <c r="D1823">
        <v>14186</v>
      </c>
      <c r="E1823" t="s">
        <v>41</v>
      </c>
    </row>
    <row r="1824" spans="1:5" x14ac:dyDescent="0.3">
      <c r="A1824">
        <v>14187</v>
      </c>
      <c r="B1824" t="s">
        <v>41</v>
      </c>
      <c r="D1824">
        <v>14187</v>
      </c>
      <c r="E1824" t="s">
        <v>41</v>
      </c>
    </row>
    <row r="1825" spans="1:5" x14ac:dyDescent="0.3">
      <c r="A1825">
        <v>14188</v>
      </c>
      <c r="B1825" t="s">
        <v>41</v>
      </c>
      <c r="D1825">
        <v>14188</v>
      </c>
      <c r="E1825" t="s">
        <v>41</v>
      </c>
    </row>
    <row r="1826" spans="1:5" x14ac:dyDescent="0.3">
      <c r="A1826">
        <v>14189</v>
      </c>
      <c r="B1826" t="s">
        <v>41</v>
      </c>
      <c r="D1826">
        <v>14189</v>
      </c>
      <c r="E1826" t="s">
        <v>41</v>
      </c>
    </row>
    <row r="1827" spans="1:5" x14ac:dyDescent="0.3">
      <c r="A1827">
        <v>14190</v>
      </c>
      <c r="B1827" t="s">
        <v>41</v>
      </c>
      <c r="D1827">
        <v>14190</v>
      </c>
      <c r="E1827" t="s">
        <v>41</v>
      </c>
    </row>
    <row r="1828" spans="1:5" x14ac:dyDescent="0.3">
      <c r="A1828">
        <v>14191</v>
      </c>
      <c r="B1828" t="s">
        <v>41</v>
      </c>
      <c r="D1828">
        <v>14191</v>
      </c>
      <c r="E1828" t="s">
        <v>41</v>
      </c>
    </row>
    <row r="1829" spans="1:5" x14ac:dyDescent="0.3">
      <c r="A1829">
        <v>14192</v>
      </c>
      <c r="B1829" t="s">
        <v>41</v>
      </c>
      <c r="D1829">
        <v>14192</v>
      </c>
      <c r="E1829" t="s">
        <v>41</v>
      </c>
    </row>
    <row r="1830" spans="1:5" x14ac:dyDescent="0.3">
      <c r="A1830">
        <v>14193</v>
      </c>
      <c r="B1830" t="s">
        <v>41</v>
      </c>
      <c r="D1830">
        <v>14193</v>
      </c>
      <c r="E1830" t="s">
        <v>41</v>
      </c>
    </row>
    <row r="1831" spans="1:5" x14ac:dyDescent="0.3">
      <c r="A1831">
        <v>14194</v>
      </c>
      <c r="B1831" t="s">
        <v>41</v>
      </c>
      <c r="D1831">
        <v>14194</v>
      </c>
      <c r="E1831" t="s">
        <v>41</v>
      </c>
    </row>
    <row r="1832" spans="1:5" x14ac:dyDescent="0.3">
      <c r="A1832">
        <v>14195</v>
      </c>
      <c r="B1832" t="s">
        <v>41</v>
      </c>
      <c r="D1832">
        <v>14195</v>
      </c>
      <c r="E1832" t="s">
        <v>41</v>
      </c>
    </row>
    <row r="1833" spans="1:5" x14ac:dyDescent="0.3">
      <c r="A1833">
        <v>14196</v>
      </c>
      <c r="B1833" t="s">
        <v>41</v>
      </c>
      <c r="D1833">
        <v>14196</v>
      </c>
      <c r="E1833" t="s">
        <v>41</v>
      </c>
    </row>
    <row r="1834" spans="1:5" x14ac:dyDescent="0.3">
      <c r="A1834">
        <v>14197</v>
      </c>
      <c r="B1834" t="s">
        <v>41</v>
      </c>
      <c r="D1834">
        <v>14197</v>
      </c>
      <c r="E1834" t="s">
        <v>41</v>
      </c>
    </row>
    <row r="1835" spans="1:5" x14ac:dyDescent="0.3">
      <c r="A1835">
        <v>14198</v>
      </c>
      <c r="B1835" t="s">
        <v>41</v>
      </c>
      <c r="D1835">
        <v>14198</v>
      </c>
      <c r="E1835" t="s">
        <v>41</v>
      </c>
    </row>
    <row r="1836" spans="1:5" x14ac:dyDescent="0.3">
      <c r="A1836">
        <v>14199</v>
      </c>
      <c r="B1836" t="s">
        <v>41</v>
      </c>
      <c r="D1836">
        <v>14199</v>
      </c>
      <c r="E1836" t="s">
        <v>41</v>
      </c>
    </row>
    <row r="1837" spans="1:5" x14ac:dyDescent="0.3">
      <c r="A1837">
        <v>14200</v>
      </c>
      <c r="B1837" t="s">
        <v>41</v>
      </c>
      <c r="D1837">
        <v>14200</v>
      </c>
      <c r="E1837" t="s">
        <v>41</v>
      </c>
    </row>
    <row r="1838" spans="1:5" x14ac:dyDescent="0.3">
      <c r="A1838">
        <v>14201</v>
      </c>
      <c r="B1838" t="s">
        <v>41</v>
      </c>
      <c r="D1838">
        <v>14201</v>
      </c>
      <c r="E1838" t="s">
        <v>41</v>
      </c>
    </row>
    <row r="1839" spans="1:5" x14ac:dyDescent="0.3">
      <c r="A1839">
        <v>14202</v>
      </c>
      <c r="B1839" t="s">
        <v>41</v>
      </c>
      <c r="D1839">
        <v>14202</v>
      </c>
      <c r="E1839" t="s">
        <v>41</v>
      </c>
    </row>
    <row r="1840" spans="1:5" x14ac:dyDescent="0.3">
      <c r="A1840">
        <v>14203</v>
      </c>
      <c r="B1840" t="s">
        <v>41</v>
      </c>
      <c r="D1840">
        <v>14203</v>
      </c>
      <c r="E1840" t="s">
        <v>41</v>
      </c>
    </row>
    <row r="1841" spans="1:5" x14ac:dyDescent="0.3">
      <c r="A1841">
        <v>14204</v>
      </c>
      <c r="B1841" t="s">
        <v>41</v>
      </c>
      <c r="D1841">
        <v>14204</v>
      </c>
      <c r="E1841" t="s">
        <v>41</v>
      </c>
    </row>
    <row r="1842" spans="1:5" x14ac:dyDescent="0.3">
      <c r="A1842">
        <v>14205</v>
      </c>
      <c r="B1842" t="s">
        <v>41</v>
      </c>
      <c r="D1842">
        <v>14205</v>
      </c>
      <c r="E1842" t="s">
        <v>41</v>
      </c>
    </row>
    <row r="1843" spans="1:5" x14ac:dyDescent="0.3">
      <c r="A1843">
        <v>14206</v>
      </c>
      <c r="B1843" t="s">
        <v>41</v>
      </c>
      <c r="D1843">
        <v>14206</v>
      </c>
      <c r="E1843" t="s">
        <v>41</v>
      </c>
    </row>
    <row r="1844" spans="1:5" x14ac:dyDescent="0.3">
      <c r="A1844">
        <v>14207</v>
      </c>
      <c r="B1844" t="s">
        <v>41</v>
      </c>
      <c r="D1844">
        <v>14207</v>
      </c>
      <c r="E1844" t="s">
        <v>41</v>
      </c>
    </row>
    <row r="1845" spans="1:5" x14ac:dyDescent="0.3">
      <c r="A1845">
        <v>14208</v>
      </c>
      <c r="B1845" t="s">
        <v>41</v>
      </c>
      <c r="D1845">
        <v>14208</v>
      </c>
      <c r="E1845" t="s">
        <v>41</v>
      </c>
    </row>
    <row r="1846" spans="1:5" x14ac:dyDescent="0.3">
      <c r="A1846">
        <v>14209</v>
      </c>
      <c r="B1846" t="s">
        <v>41</v>
      </c>
      <c r="D1846">
        <v>14209</v>
      </c>
      <c r="E1846" t="s">
        <v>41</v>
      </c>
    </row>
    <row r="1847" spans="1:5" x14ac:dyDescent="0.3">
      <c r="A1847">
        <v>14210</v>
      </c>
      <c r="B1847" t="s">
        <v>41</v>
      </c>
      <c r="D1847">
        <v>14210</v>
      </c>
      <c r="E1847" t="s">
        <v>41</v>
      </c>
    </row>
    <row r="1848" spans="1:5" x14ac:dyDescent="0.3">
      <c r="A1848">
        <v>14211</v>
      </c>
      <c r="B1848" t="s">
        <v>41</v>
      </c>
      <c r="D1848">
        <v>14211</v>
      </c>
      <c r="E1848" t="s">
        <v>41</v>
      </c>
    </row>
    <row r="1849" spans="1:5" x14ac:dyDescent="0.3">
      <c r="A1849">
        <v>14212</v>
      </c>
      <c r="B1849" t="s">
        <v>41</v>
      </c>
      <c r="D1849">
        <v>14212</v>
      </c>
      <c r="E1849" t="s">
        <v>41</v>
      </c>
    </row>
    <row r="1850" spans="1:5" x14ac:dyDescent="0.3">
      <c r="A1850">
        <v>14213</v>
      </c>
      <c r="B1850" t="s">
        <v>41</v>
      </c>
      <c r="D1850">
        <v>14213</v>
      </c>
      <c r="E1850" t="s">
        <v>41</v>
      </c>
    </row>
    <row r="1851" spans="1:5" x14ac:dyDescent="0.3">
      <c r="A1851">
        <v>14214</v>
      </c>
      <c r="B1851" t="s">
        <v>41</v>
      </c>
      <c r="D1851">
        <v>14214</v>
      </c>
      <c r="E1851" t="s">
        <v>41</v>
      </c>
    </row>
    <row r="1852" spans="1:5" x14ac:dyDescent="0.3">
      <c r="A1852">
        <v>14215</v>
      </c>
      <c r="B1852" t="s">
        <v>41</v>
      </c>
      <c r="D1852">
        <v>14215</v>
      </c>
      <c r="E1852" t="s">
        <v>41</v>
      </c>
    </row>
    <row r="1853" spans="1:5" x14ac:dyDescent="0.3">
      <c r="A1853">
        <v>14216</v>
      </c>
      <c r="B1853" t="s">
        <v>41</v>
      </c>
      <c r="D1853">
        <v>14216</v>
      </c>
      <c r="E1853" t="s">
        <v>41</v>
      </c>
    </row>
    <row r="1854" spans="1:5" x14ac:dyDescent="0.3">
      <c r="A1854">
        <v>14217</v>
      </c>
      <c r="B1854" t="s">
        <v>41</v>
      </c>
      <c r="D1854">
        <v>14217</v>
      </c>
      <c r="E1854" t="s">
        <v>41</v>
      </c>
    </row>
    <row r="1855" spans="1:5" x14ac:dyDescent="0.3">
      <c r="A1855">
        <v>14218</v>
      </c>
      <c r="B1855" t="s">
        <v>41</v>
      </c>
      <c r="D1855">
        <v>14218</v>
      </c>
      <c r="E1855" t="s">
        <v>41</v>
      </c>
    </row>
    <row r="1856" spans="1:5" x14ac:dyDescent="0.3">
      <c r="A1856">
        <v>14219</v>
      </c>
      <c r="B1856" t="s">
        <v>41</v>
      </c>
      <c r="D1856">
        <v>14219</v>
      </c>
      <c r="E1856" t="s">
        <v>41</v>
      </c>
    </row>
    <row r="1857" spans="1:5" x14ac:dyDescent="0.3">
      <c r="A1857">
        <v>14220</v>
      </c>
      <c r="B1857" t="s">
        <v>41</v>
      </c>
      <c r="D1857">
        <v>14220</v>
      </c>
      <c r="E1857" t="s">
        <v>41</v>
      </c>
    </row>
    <row r="1858" spans="1:5" x14ac:dyDescent="0.3">
      <c r="A1858">
        <v>14221</v>
      </c>
      <c r="B1858" t="s">
        <v>41</v>
      </c>
      <c r="D1858">
        <v>14221</v>
      </c>
      <c r="E1858" t="s">
        <v>41</v>
      </c>
    </row>
    <row r="1859" spans="1:5" x14ac:dyDescent="0.3">
      <c r="A1859">
        <v>14222</v>
      </c>
      <c r="B1859" t="s">
        <v>41</v>
      </c>
      <c r="D1859">
        <v>14222</v>
      </c>
      <c r="E1859" t="s">
        <v>41</v>
      </c>
    </row>
    <row r="1860" spans="1:5" x14ac:dyDescent="0.3">
      <c r="A1860">
        <v>14223</v>
      </c>
      <c r="B1860" t="s">
        <v>41</v>
      </c>
      <c r="D1860">
        <v>14223</v>
      </c>
      <c r="E1860" t="s">
        <v>41</v>
      </c>
    </row>
    <row r="1861" spans="1:5" x14ac:dyDescent="0.3">
      <c r="A1861">
        <v>14224</v>
      </c>
      <c r="B1861" t="s">
        <v>41</v>
      </c>
      <c r="D1861">
        <v>14224</v>
      </c>
      <c r="E1861" t="s">
        <v>41</v>
      </c>
    </row>
    <row r="1862" spans="1:5" x14ac:dyDescent="0.3">
      <c r="A1862">
        <v>14225</v>
      </c>
      <c r="B1862" t="s">
        <v>41</v>
      </c>
      <c r="D1862">
        <v>14225</v>
      </c>
      <c r="E1862" t="s">
        <v>41</v>
      </c>
    </row>
    <row r="1863" spans="1:5" x14ac:dyDescent="0.3">
      <c r="A1863">
        <v>14226</v>
      </c>
      <c r="B1863" t="s">
        <v>41</v>
      </c>
      <c r="D1863">
        <v>14226</v>
      </c>
      <c r="E1863" t="s">
        <v>41</v>
      </c>
    </row>
    <row r="1864" spans="1:5" x14ac:dyDescent="0.3">
      <c r="A1864">
        <v>14227</v>
      </c>
      <c r="B1864" t="s">
        <v>41</v>
      </c>
      <c r="D1864">
        <v>14227</v>
      </c>
      <c r="E1864" t="s">
        <v>41</v>
      </c>
    </row>
    <row r="1865" spans="1:5" x14ac:dyDescent="0.3">
      <c r="A1865">
        <v>14228</v>
      </c>
      <c r="B1865" t="s">
        <v>41</v>
      </c>
      <c r="D1865">
        <v>14228</v>
      </c>
      <c r="E1865" t="s">
        <v>41</v>
      </c>
    </row>
    <row r="1866" spans="1:5" x14ac:dyDescent="0.3">
      <c r="A1866">
        <v>14229</v>
      </c>
      <c r="B1866" t="s">
        <v>41</v>
      </c>
      <c r="D1866">
        <v>14229</v>
      </c>
      <c r="E1866" t="s">
        <v>41</v>
      </c>
    </row>
    <row r="1867" spans="1:5" x14ac:dyDescent="0.3">
      <c r="A1867">
        <v>14230</v>
      </c>
      <c r="B1867" t="s">
        <v>41</v>
      </c>
      <c r="D1867">
        <v>14230</v>
      </c>
      <c r="E1867" t="s">
        <v>41</v>
      </c>
    </row>
    <row r="1868" spans="1:5" x14ac:dyDescent="0.3">
      <c r="A1868">
        <v>14231</v>
      </c>
      <c r="B1868" t="s">
        <v>41</v>
      </c>
      <c r="D1868">
        <v>14231</v>
      </c>
      <c r="E1868" t="s">
        <v>41</v>
      </c>
    </row>
    <row r="1869" spans="1:5" x14ac:dyDescent="0.3">
      <c r="A1869">
        <v>14232</v>
      </c>
      <c r="B1869" t="s">
        <v>41</v>
      </c>
      <c r="D1869">
        <v>14232</v>
      </c>
      <c r="E1869" t="s">
        <v>41</v>
      </c>
    </row>
    <row r="1870" spans="1:5" x14ac:dyDescent="0.3">
      <c r="A1870">
        <v>14233</v>
      </c>
      <c r="B1870" t="s">
        <v>41</v>
      </c>
      <c r="D1870">
        <v>14233</v>
      </c>
      <c r="E1870" t="s">
        <v>41</v>
      </c>
    </row>
    <row r="1871" spans="1:5" x14ac:dyDescent="0.3">
      <c r="A1871">
        <v>14234</v>
      </c>
      <c r="B1871" t="s">
        <v>41</v>
      </c>
      <c r="D1871">
        <v>14234</v>
      </c>
      <c r="E1871" t="s">
        <v>41</v>
      </c>
    </row>
    <row r="1872" spans="1:5" x14ac:dyDescent="0.3">
      <c r="A1872">
        <v>14235</v>
      </c>
      <c r="B1872" t="s">
        <v>41</v>
      </c>
      <c r="D1872">
        <v>14235</v>
      </c>
      <c r="E1872" t="s">
        <v>41</v>
      </c>
    </row>
    <row r="1873" spans="1:5" x14ac:dyDescent="0.3">
      <c r="A1873">
        <v>14236</v>
      </c>
      <c r="B1873" t="s">
        <v>41</v>
      </c>
      <c r="D1873">
        <v>14236</v>
      </c>
      <c r="E1873" t="s">
        <v>41</v>
      </c>
    </row>
    <row r="1874" spans="1:5" x14ac:dyDescent="0.3">
      <c r="A1874">
        <v>14237</v>
      </c>
      <c r="B1874" t="s">
        <v>41</v>
      </c>
      <c r="D1874">
        <v>14237</v>
      </c>
      <c r="E1874" t="s">
        <v>41</v>
      </c>
    </row>
    <row r="1875" spans="1:5" x14ac:dyDescent="0.3">
      <c r="A1875">
        <v>14238</v>
      </c>
      <c r="B1875" t="s">
        <v>41</v>
      </c>
      <c r="D1875">
        <v>14238</v>
      </c>
      <c r="E1875" t="s">
        <v>41</v>
      </c>
    </row>
    <row r="1876" spans="1:5" x14ac:dyDescent="0.3">
      <c r="A1876">
        <v>14239</v>
      </c>
      <c r="B1876" t="s">
        <v>41</v>
      </c>
      <c r="D1876">
        <v>14239</v>
      </c>
      <c r="E1876" t="s">
        <v>41</v>
      </c>
    </row>
    <row r="1877" spans="1:5" x14ac:dyDescent="0.3">
      <c r="A1877">
        <v>14240</v>
      </c>
      <c r="B1877" t="s">
        <v>41</v>
      </c>
      <c r="D1877">
        <v>14240</v>
      </c>
      <c r="E1877" t="s">
        <v>41</v>
      </c>
    </row>
    <row r="1878" spans="1:5" x14ac:dyDescent="0.3">
      <c r="A1878">
        <v>14241</v>
      </c>
      <c r="B1878" t="s">
        <v>41</v>
      </c>
      <c r="D1878">
        <v>14241</v>
      </c>
      <c r="E1878" t="s">
        <v>41</v>
      </c>
    </row>
    <row r="1879" spans="1:5" x14ac:dyDescent="0.3">
      <c r="A1879">
        <v>14242</v>
      </c>
      <c r="B1879" t="s">
        <v>41</v>
      </c>
      <c r="D1879">
        <v>14242</v>
      </c>
      <c r="E1879" t="s">
        <v>41</v>
      </c>
    </row>
    <row r="1880" spans="1:5" x14ac:dyDescent="0.3">
      <c r="A1880">
        <v>14243</v>
      </c>
      <c r="B1880" t="s">
        <v>41</v>
      </c>
      <c r="D1880">
        <v>14243</v>
      </c>
      <c r="E1880" t="s">
        <v>41</v>
      </c>
    </row>
    <row r="1881" spans="1:5" x14ac:dyDescent="0.3">
      <c r="A1881">
        <v>14244</v>
      </c>
      <c r="B1881" t="s">
        <v>41</v>
      </c>
      <c r="D1881">
        <v>14244</v>
      </c>
      <c r="E1881" t="s">
        <v>41</v>
      </c>
    </row>
    <row r="1882" spans="1:5" x14ac:dyDescent="0.3">
      <c r="A1882">
        <v>14245</v>
      </c>
      <c r="B1882" t="s">
        <v>41</v>
      </c>
      <c r="D1882">
        <v>14245</v>
      </c>
      <c r="E1882" t="s">
        <v>41</v>
      </c>
    </row>
    <row r="1883" spans="1:5" x14ac:dyDescent="0.3">
      <c r="A1883">
        <v>14246</v>
      </c>
      <c r="B1883" t="s">
        <v>41</v>
      </c>
      <c r="D1883">
        <v>14246</v>
      </c>
      <c r="E1883" t="s">
        <v>41</v>
      </c>
    </row>
    <row r="1884" spans="1:5" x14ac:dyDescent="0.3">
      <c r="A1884">
        <v>14247</v>
      </c>
      <c r="B1884" t="s">
        <v>41</v>
      </c>
      <c r="D1884">
        <v>14247</v>
      </c>
      <c r="E1884" t="s">
        <v>41</v>
      </c>
    </row>
    <row r="1885" spans="1:5" x14ac:dyDescent="0.3">
      <c r="A1885">
        <v>14248</v>
      </c>
      <c r="B1885" t="s">
        <v>41</v>
      </c>
      <c r="D1885">
        <v>14248</v>
      </c>
      <c r="E1885" t="s">
        <v>41</v>
      </c>
    </row>
    <row r="1886" spans="1:5" x14ac:dyDescent="0.3">
      <c r="A1886">
        <v>14249</v>
      </c>
      <c r="B1886" t="s">
        <v>41</v>
      </c>
      <c r="D1886">
        <v>14249</v>
      </c>
      <c r="E1886" t="s">
        <v>41</v>
      </c>
    </row>
    <row r="1887" spans="1:5" x14ac:dyDescent="0.3">
      <c r="A1887">
        <v>14250</v>
      </c>
      <c r="B1887" t="s">
        <v>41</v>
      </c>
      <c r="D1887">
        <v>14250</v>
      </c>
      <c r="E1887" t="s">
        <v>41</v>
      </c>
    </row>
    <row r="1888" spans="1:5" x14ac:dyDescent="0.3">
      <c r="A1888">
        <v>14251</v>
      </c>
      <c r="B1888" t="s">
        <v>41</v>
      </c>
      <c r="D1888">
        <v>14251</v>
      </c>
      <c r="E1888" t="s">
        <v>41</v>
      </c>
    </row>
    <row r="1889" spans="1:5" x14ac:dyDescent="0.3">
      <c r="A1889">
        <v>14252</v>
      </c>
      <c r="B1889" t="s">
        <v>41</v>
      </c>
      <c r="D1889">
        <v>14252</v>
      </c>
      <c r="E1889" t="s">
        <v>41</v>
      </c>
    </row>
    <row r="1890" spans="1:5" x14ac:dyDescent="0.3">
      <c r="A1890">
        <v>14253</v>
      </c>
      <c r="B1890" t="s">
        <v>41</v>
      </c>
      <c r="D1890">
        <v>14253</v>
      </c>
      <c r="E1890" t="s">
        <v>41</v>
      </c>
    </row>
    <row r="1891" spans="1:5" x14ac:dyDescent="0.3">
      <c r="A1891">
        <v>14254</v>
      </c>
      <c r="B1891" t="s">
        <v>41</v>
      </c>
      <c r="D1891">
        <v>14254</v>
      </c>
      <c r="E1891" t="s">
        <v>41</v>
      </c>
    </row>
    <row r="1892" spans="1:5" x14ac:dyDescent="0.3">
      <c r="A1892">
        <v>14255</v>
      </c>
      <c r="B1892" t="s">
        <v>41</v>
      </c>
      <c r="D1892">
        <v>14255</v>
      </c>
      <c r="E1892" t="s">
        <v>41</v>
      </c>
    </row>
    <row r="1893" spans="1:5" x14ac:dyDescent="0.3">
      <c r="A1893">
        <v>14256</v>
      </c>
      <c r="B1893" t="s">
        <v>41</v>
      </c>
      <c r="D1893">
        <v>14256</v>
      </c>
      <c r="E1893" t="s">
        <v>41</v>
      </c>
    </row>
    <row r="1894" spans="1:5" x14ac:dyDescent="0.3">
      <c r="A1894">
        <v>14257</v>
      </c>
      <c r="B1894" t="s">
        <v>41</v>
      </c>
      <c r="D1894">
        <v>14257</v>
      </c>
      <c r="E1894" t="s">
        <v>41</v>
      </c>
    </row>
    <row r="1895" spans="1:5" x14ac:dyDescent="0.3">
      <c r="A1895">
        <v>14258</v>
      </c>
      <c r="B1895" t="s">
        <v>41</v>
      </c>
      <c r="D1895">
        <v>14258</v>
      </c>
      <c r="E1895" t="s">
        <v>41</v>
      </c>
    </row>
    <row r="1896" spans="1:5" x14ac:dyDescent="0.3">
      <c r="A1896">
        <v>14259</v>
      </c>
      <c r="B1896" t="s">
        <v>41</v>
      </c>
      <c r="D1896">
        <v>14259</v>
      </c>
      <c r="E1896" t="s">
        <v>41</v>
      </c>
    </row>
    <row r="1897" spans="1:5" x14ac:dyDescent="0.3">
      <c r="A1897">
        <v>14260</v>
      </c>
      <c r="B1897" t="s">
        <v>41</v>
      </c>
      <c r="D1897">
        <v>14260</v>
      </c>
      <c r="E1897" t="s">
        <v>41</v>
      </c>
    </row>
    <row r="1898" spans="1:5" x14ac:dyDescent="0.3">
      <c r="A1898">
        <v>14261</v>
      </c>
      <c r="B1898" t="s">
        <v>41</v>
      </c>
      <c r="D1898">
        <v>14261</v>
      </c>
      <c r="E1898" t="s">
        <v>41</v>
      </c>
    </row>
    <row r="1899" spans="1:5" x14ac:dyDescent="0.3">
      <c r="A1899">
        <v>14262</v>
      </c>
      <c r="B1899" t="s">
        <v>41</v>
      </c>
      <c r="D1899">
        <v>14262</v>
      </c>
      <c r="E1899" t="s">
        <v>41</v>
      </c>
    </row>
    <row r="1900" spans="1:5" x14ac:dyDescent="0.3">
      <c r="A1900">
        <v>14263</v>
      </c>
      <c r="B1900" t="s">
        <v>41</v>
      </c>
      <c r="D1900">
        <v>14263</v>
      </c>
      <c r="E1900" t="s">
        <v>41</v>
      </c>
    </row>
    <row r="1901" spans="1:5" x14ac:dyDescent="0.3">
      <c r="A1901">
        <v>14264</v>
      </c>
      <c r="B1901" t="s">
        <v>41</v>
      </c>
      <c r="D1901">
        <v>14264</v>
      </c>
      <c r="E1901" t="s">
        <v>41</v>
      </c>
    </row>
    <row r="1902" spans="1:5" x14ac:dyDescent="0.3">
      <c r="A1902">
        <v>14265</v>
      </c>
      <c r="B1902" t="s">
        <v>46</v>
      </c>
      <c r="D1902">
        <v>14265</v>
      </c>
      <c r="E1902" t="s">
        <v>46</v>
      </c>
    </row>
    <row r="1903" spans="1:5" x14ac:dyDescent="0.3">
      <c r="A1903">
        <v>14266</v>
      </c>
      <c r="B1903" t="s">
        <v>41</v>
      </c>
      <c r="D1903">
        <v>14266</v>
      </c>
      <c r="E1903" t="s">
        <v>41</v>
      </c>
    </row>
    <row r="1904" spans="1:5" x14ac:dyDescent="0.3">
      <c r="A1904">
        <v>14267</v>
      </c>
      <c r="B1904" t="s">
        <v>41</v>
      </c>
      <c r="D1904">
        <v>14267</v>
      </c>
      <c r="E1904" t="s">
        <v>41</v>
      </c>
    </row>
    <row r="1905" spans="1:5" x14ac:dyDescent="0.3">
      <c r="A1905">
        <v>14268</v>
      </c>
      <c r="B1905" t="s">
        <v>41</v>
      </c>
      <c r="D1905">
        <v>14268</v>
      </c>
      <c r="E1905" t="s">
        <v>41</v>
      </c>
    </row>
    <row r="1906" spans="1:5" x14ac:dyDescent="0.3">
      <c r="A1906">
        <v>14269</v>
      </c>
      <c r="B1906" t="s">
        <v>41</v>
      </c>
      <c r="D1906">
        <v>14269</v>
      </c>
      <c r="E1906" t="s">
        <v>41</v>
      </c>
    </row>
    <row r="1907" spans="1:5" x14ac:dyDescent="0.3">
      <c r="A1907">
        <v>14270</v>
      </c>
      <c r="B1907" t="s">
        <v>41</v>
      </c>
      <c r="D1907">
        <v>14270</v>
      </c>
      <c r="E1907" t="s">
        <v>41</v>
      </c>
    </row>
    <row r="1908" spans="1:5" x14ac:dyDescent="0.3">
      <c r="A1908">
        <v>14271</v>
      </c>
      <c r="B1908" t="s">
        <v>41</v>
      </c>
      <c r="D1908">
        <v>14271</v>
      </c>
      <c r="E1908" t="s">
        <v>41</v>
      </c>
    </row>
    <row r="1909" spans="1:5" x14ac:dyDescent="0.3">
      <c r="A1909">
        <v>14272</v>
      </c>
      <c r="B1909" t="s">
        <v>41</v>
      </c>
      <c r="D1909">
        <v>14272</v>
      </c>
      <c r="E1909" t="s">
        <v>41</v>
      </c>
    </row>
    <row r="1910" spans="1:5" x14ac:dyDescent="0.3">
      <c r="A1910">
        <v>14273</v>
      </c>
      <c r="B1910" t="s">
        <v>41</v>
      </c>
      <c r="D1910">
        <v>14273</v>
      </c>
      <c r="E1910" t="s">
        <v>41</v>
      </c>
    </row>
    <row r="1911" spans="1:5" x14ac:dyDescent="0.3">
      <c r="A1911">
        <v>14274</v>
      </c>
      <c r="B1911" t="s">
        <v>41</v>
      </c>
      <c r="D1911">
        <v>14274</v>
      </c>
      <c r="E1911" t="s">
        <v>41</v>
      </c>
    </row>
    <row r="1912" spans="1:5" x14ac:dyDescent="0.3">
      <c r="A1912">
        <v>14275</v>
      </c>
      <c r="B1912" t="s">
        <v>41</v>
      </c>
      <c r="D1912">
        <v>14275</v>
      </c>
      <c r="E1912" t="s">
        <v>41</v>
      </c>
    </row>
    <row r="1913" spans="1:5" x14ac:dyDescent="0.3">
      <c r="A1913">
        <v>14276</v>
      </c>
      <c r="B1913" t="s">
        <v>41</v>
      </c>
      <c r="D1913">
        <v>14276</v>
      </c>
      <c r="E1913" t="s">
        <v>41</v>
      </c>
    </row>
    <row r="1914" spans="1:5" x14ac:dyDescent="0.3">
      <c r="A1914">
        <v>14277</v>
      </c>
      <c r="B1914" t="s">
        <v>57</v>
      </c>
      <c r="D1914">
        <v>14277</v>
      </c>
      <c r="E1914" t="s">
        <v>57</v>
      </c>
    </row>
    <row r="1915" spans="1:5" x14ac:dyDescent="0.3">
      <c r="A1915">
        <v>14278</v>
      </c>
      <c r="B1915" t="s">
        <v>41</v>
      </c>
      <c r="D1915">
        <v>14278</v>
      </c>
      <c r="E1915" t="s">
        <v>41</v>
      </c>
    </row>
    <row r="1916" spans="1:5" x14ac:dyDescent="0.3">
      <c r="A1916">
        <v>14279</v>
      </c>
      <c r="B1916" t="s">
        <v>41</v>
      </c>
      <c r="D1916">
        <v>14279</v>
      </c>
      <c r="E1916" t="s">
        <v>41</v>
      </c>
    </row>
    <row r="1917" spans="1:5" x14ac:dyDescent="0.3">
      <c r="A1917">
        <v>14280</v>
      </c>
      <c r="B1917" t="s">
        <v>41</v>
      </c>
      <c r="D1917">
        <v>14280</v>
      </c>
      <c r="E1917" t="s">
        <v>41</v>
      </c>
    </row>
    <row r="1918" spans="1:5" x14ac:dyDescent="0.3">
      <c r="A1918">
        <v>14281</v>
      </c>
      <c r="B1918" t="s">
        <v>41</v>
      </c>
      <c r="D1918">
        <v>14281</v>
      </c>
      <c r="E1918" t="s">
        <v>41</v>
      </c>
    </row>
    <row r="1919" spans="1:5" x14ac:dyDescent="0.3">
      <c r="A1919">
        <v>14282</v>
      </c>
      <c r="B1919" t="s">
        <v>41</v>
      </c>
      <c r="D1919">
        <v>14282</v>
      </c>
      <c r="E1919" t="s">
        <v>41</v>
      </c>
    </row>
    <row r="1920" spans="1:5" x14ac:dyDescent="0.3">
      <c r="A1920">
        <v>14283</v>
      </c>
      <c r="B1920" t="s">
        <v>41</v>
      </c>
      <c r="D1920">
        <v>14283</v>
      </c>
      <c r="E1920" t="s">
        <v>41</v>
      </c>
    </row>
    <row r="1921" spans="1:5" x14ac:dyDescent="0.3">
      <c r="A1921">
        <v>14284</v>
      </c>
      <c r="B1921" t="s">
        <v>41</v>
      </c>
      <c r="D1921">
        <v>14284</v>
      </c>
      <c r="E1921" t="s">
        <v>41</v>
      </c>
    </row>
    <row r="1922" spans="1:5" x14ac:dyDescent="0.3">
      <c r="A1922">
        <v>14285</v>
      </c>
      <c r="B1922" t="s">
        <v>41</v>
      </c>
      <c r="D1922">
        <v>14285</v>
      </c>
      <c r="E1922" t="s">
        <v>41</v>
      </c>
    </row>
    <row r="1923" spans="1:5" x14ac:dyDescent="0.3">
      <c r="A1923">
        <v>14286</v>
      </c>
      <c r="B1923" t="s">
        <v>41</v>
      </c>
      <c r="D1923">
        <v>14286</v>
      </c>
      <c r="E1923" t="s">
        <v>41</v>
      </c>
    </row>
    <row r="1924" spans="1:5" x14ac:dyDescent="0.3">
      <c r="A1924">
        <v>14287</v>
      </c>
      <c r="B1924" t="s">
        <v>41</v>
      </c>
      <c r="D1924">
        <v>14287</v>
      </c>
      <c r="E1924" t="s">
        <v>41</v>
      </c>
    </row>
    <row r="1925" spans="1:5" x14ac:dyDescent="0.3">
      <c r="A1925">
        <v>14288</v>
      </c>
      <c r="B1925" t="s">
        <v>41</v>
      </c>
      <c r="D1925">
        <v>14288</v>
      </c>
      <c r="E1925" t="s">
        <v>41</v>
      </c>
    </row>
    <row r="1926" spans="1:5" x14ac:dyDescent="0.3">
      <c r="A1926">
        <v>14289</v>
      </c>
      <c r="B1926" t="s">
        <v>41</v>
      </c>
      <c r="D1926">
        <v>14289</v>
      </c>
      <c r="E1926" t="s">
        <v>41</v>
      </c>
    </row>
    <row r="1927" spans="1:5" x14ac:dyDescent="0.3">
      <c r="A1927">
        <v>14290</v>
      </c>
      <c r="B1927" t="s">
        <v>41</v>
      </c>
      <c r="D1927">
        <v>14290</v>
      </c>
      <c r="E1927" t="s">
        <v>41</v>
      </c>
    </row>
    <row r="1928" spans="1:5" x14ac:dyDescent="0.3">
      <c r="A1928">
        <v>14291</v>
      </c>
      <c r="B1928" t="s">
        <v>41</v>
      </c>
      <c r="D1928">
        <v>14291</v>
      </c>
      <c r="E1928" t="s">
        <v>41</v>
      </c>
    </row>
    <row r="1929" spans="1:5" x14ac:dyDescent="0.3">
      <c r="A1929">
        <v>14292</v>
      </c>
      <c r="B1929" t="s">
        <v>41</v>
      </c>
      <c r="D1929">
        <v>14292</v>
      </c>
      <c r="E1929" t="s">
        <v>41</v>
      </c>
    </row>
    <row r="1930" spans="1:5" x14ac:dyDescent="0.3">
      <c r="A1930">
        <v>14293</v>
      </c>
      <c r="B1930" t="s">
        <v>41</v>
      </c>
      <c r="D1930">
        <v>14293</v>
      </c>
      <c r="E1930" t="s">
        <v>41</v>
      </c>
    </row>
    <row r="1931" spans="1:5" x14ac:dyDescent="0.3">
      <c r="A1931">
        <v>14294</v>
      </c>
      <c r="B1931" t="s">
        <v>41</v>
      </c>
      <c r="D1931">
        <v>14294</v>
      </c>
      <c r="E1931" t="s">
        <v>41</v>
      </c>
    </row>
    <row r="1932" spans="1:5" x14ac:dyDescent="0.3">
      <c r="A1932">
        <v>14295</v>
      </c>
      <c r="B1932" t="s">
        <v>41</v>
      </c>
      <c r="D1932">
        <v>14295</v>
      </c>
      <c r="E1932" t="s">
        <v>41</v>
      </c>
    </row>
    <row r="1933" spans="1:5" x14ac:dyDescent="0.3">
      <c r="A1933">
        <v>14296</v>
      </c>
      <c r="B1933" t="s">
        <v>41</v>
      </c>
      <c r="D1933">
        <v>14296</v>
      </c>
      <c r="E1933" t="s">
        <v>41</v>
      </c>
    </row>
    <row r="1934" spans="1:5" x14ac:dyDescent="0.3">
      <c r="A1934">
        <v>14297</v>
      </c>
      <c r="B1934" t="s">
        <v>41</v>
      </c>
      <c r="D1934">
        <v>14297</v>
      </c>
      <c r="E1934" t="s">
        <v>41</v>
      </c>
    </row>
    <row r="1935" spans="1:5" x14ac:dyDescent="0.3">
      <c r="A1935">
        <v>14298</v>
      </c>
      <c r="B1935" t="s">
        <v>41</v>
      </c>
      <c r="D1935">
        <v>14298</v>
      </c>
      <c r="E1935" t="s">
        <v>41</v>
      </c>
    </row>
    <row r="1936" spans="1:5" x14ac:dyDescent="0.3">
      <c r="A1936">
        <v>14299</v>
      </c>
      <c r="B1936" t="s">
        <v>41</v>
      </c>
      <c r="D1936">
        <v>14299</v>
      </c>
      <c r="E1936" t="s">
        <v>41</v>
      </c>
    </row>
    <row r="1937" spans="1:5" x14ac:dyDescent="0.3">
      <c r="A1937">
        <v>14300</v>
      </c>
      <c r="B1937" t="s">
        <v>41</v>
      </c>
      <c r="D1937">
        <v>14300</v>
      </c>
      <c r="E1937" t="s">
        <v>41</v>
      </c>
    </row>
    <row r="1938" spans="1:5" x14ac:dyDescent="0.3">
      <c r="A1938">
        <v>14301</v>
      </c>
      <c r="B1938" t="s">
        <v>41</v>
      </c>
      <c r="D1938">
        <v>14301</v>
      </c>
      <c r="E1938" t="s">
        <v>41</v>
      </c>
    </row>
    <row r="1939" spans="1:5" x14ac:dyDescent="0.3">
      <c r="A1939">
        <v>14302</v>
      </c>
      <c r="B1939" t="s">
        <v>41</v>
      </c>
      <c r="D1939">
        <v>14302</v>
      </c>
      <c r="E1939" t="s">
        <v>41</v>
      </c>
    </row>
    <row r="1940" spans="1:5" x14ac:dyDescent="0.3">
      <c r="A1940">
        <v>14303</v>
      </c>
      <c r="B1940" t="s">
        <v>41</v>
      </c>
      <c r="D1940">
        <v>14303</v>
      </c>
      <c r="E1940" t="s">
        <v>41</v>
      </c>
    </row>
    <row r="1941" spans="1:5" x14ac:dyDescent="0.3">
      <c r="A1941">
        <v>14304</v>
      </c>
      <c r="B1941" t="s">
        <v>41</v>
      </c>
      <c r="D1941">
        <v>14304</v>
      </c>
      <c r="E1941" t="s">
        <v>41</v>
      </c>
    </row>
    <row r="1942" spans="1:5" x14ac:dyDescent="0.3">
      <c r="A1942">
        <v>14305</v>
      </c>
      <c r="B1942" t="s">
        <v>41</v>
      </c>
      <c r="D1942">
        <v>14305</v>
      </c>
      <c r="E1942" t="s">
        <v>41</v>
      </c>
    </row>
    <row r="1943" spans="1:5" x14ac:dyDescent="0.3">
      <c r="A1943">
        <v>14306</v>
      </c>
      <c r="B1943" t="s">
        <v>41</v>
      </c>
      <c r="D1943">
        <v>14306</v>
      </c>
      <c r="E1943" t="s">
        <v>41</v>
      </c>
    </row>
    <row r="1944" spans="1:5" x14ac:dyDescent="0.3">
      <c r="A1944">
        <v>14307</v>
      </c>
      <c r="B1944" t="s">
        <v>41</v>
      </c>
      <c r="D1944">
        <v>14307</v>
      </c>
      <c r="E1944" t="s">
        <v>41</v>
      </c>
    </row>
    <row r="1945" spans="1:5" x14ac:dyDescent="0.3">
      <c r="A1945">
        <v>14308</v>
      </c>
      <c r="B1945" t="s">
        <v>41</v>
      </c>
      <c r="D1945">
        <v>14308</v>
      </c>
      <c r="E1945" t="s">
        <v>41</v>
      </c>
    </row>
    <row r="1946" spans="1:5" x14ac:dyDescent="0.3">
      <c r="A1946">
        <v>14309</v>
      </c>
      <c r="B1946" t="s">
        <v>41</v>
      </c>
      <c r="D1946">
        <v>14309</v>
      </c>
      <c r="E1946" t="s">
        <v>41</v>
      </c>
    </row>
    <row r="1947" spans="1:5" x14ac:dyDescent="0.3">
      <c r="A1947">
        <v>14310</v>
      </c>
      <c r="B1947" t="s">
        <v>41</v>
      </c>
      <c r="D1947">
        <v>14310</v>
      </c>
      <c r="E1947" t="s">
        <v>41</v>
      </c>
    </row>
    <row r="1948" spans="1:5" x14ac:dyDescent="0.3">
      <c r="A1948">
        <v>14311</v>
      </c>
      <c r="B1948" t="s">
        <v>41</v>
      </c>
      <c r="D1948">
        <v>14311</v>
      </c>
      <c r="E1948" t="s">
        <v>41</v>
      </c>
    </row>
    <row r="1949" spans="1:5" x14ac:dyDescent="0.3">
      <c r="A1949">
        <v>14312</v>
      </c>
      <c r="B1949" t="s">
        <v>41</v>
      </c>
      <c r="D1949">
        <v>14312</v>
      </c>
      <c r="E1949" t="s">
        <v>41</v>
      </c>
    </row>
    <row r="1950" spans="1:5" x14ac:dyDescent="0.3">
      <c r="A1950">
        <v>14314</v>
      </c>
      <c r="B1950" t="s">
        <v>41</v>
      </c>
      <c r="D1950">
        <v>14314</v>
      </c>
      <c r="E1950" t="s">
        <v>41</v>
      </c>
    </row>
    <row r="1951" spans="1:5" x14ac:dyDescent="0.3">
      <c r="A1951">
        <v>14315</v>
      </c>
      <c r="B1951" t="s">
        <v>41</v>
      </c>
      <c r="D1951">
        <v>14315</v>
      </c>
      <c r="E1951" t="s">
        <v>41</v>
      </c>
    </row>
    <row r="1952" spans="1:5" x14ac:dyDescent="0.3">
      <c r="A1952">
        <v>14316</v>
      </c>
      <c r="B1952" t="s">
        <v>41</v>
      </c>
      <c r="D1952">
        <v>14316</v>
      </c>
      <c r="E1952" t="s">
        <v>41</v>
      </c>
    </row>
    <row r="1953" spans="1:5" x14ac:dyDescent="0.3">
      <c r="A1953">
        <v>14317</v>
      </c>
      <c r="B1953" t="s">
        <v>41</v>
      </c>
      <c r="D1953">
        <v>14317</v>
      </c>
      <c r="E1953" t="s">
        <v>41</v>
      </c>
    </row>
    <row r="1954" spans="1:5" x14ac:dyDescent="0.3">
      <c r="A1954">
        <v>14318</v>
      </c>
      <c r="B1954" t="s">
        <v>41</v>
      </c>
      <c r="D1954">
        <v>14318</v>
      </c>
      <c r="E1954" t="s">
        <v>41</v>
      </c>
    </row>
    <row r="1955" spans="1:5" x14ac:dyDescent="0.3">
      <c r="A1955">
        <v>14319</v>
      </c>
      <c r="B1955" t="s">
        <v>41</v>
      </c>
      <c r="D1955">
        <v>14319</v>
      </c>
      <c r="E1955" t="s">
        <v>41</v>
      </c>
    </row>
    <row r="1956" spans="1:5" x14ac:dyDescent="0.3">
      <c r="A1956">
        <v>14320</v>
      </c>
      <c r="B1956" t="s">
        <v>41</v>
      </c>
      <c r="D1956">
        <v>14320</v>
      </c>
      <c r="E1956" t="s">
        <v>41</v>
      </c>
    </row>
    <row r="1957" spans="1:5" x14ac:dyDescent="0.3">
      <c r="A1957">
        <v>14321</v>
      </c>
      <c r="B1957" t="s">
        <v>41</v>
      </c>
      <c r="D1957">
        <v>14321</v>
      </c>
      <c r="E1957" t="s">
        <v>41</v>
      </c>
    </row>
    <row r="1958" spans="1:5" x14ac:dyDescent="0.3">
      <c r="A1958">
        <v>14322</v>
      </c>
      <c r="B1958" t="s">
        <v>41</v>
      </c>
      <c r="D1958">
        <v>14322</v>
      </c>
      <c r="E1958" t="s">
        <v>41</v>
      </c>
    </row>
    <row r="1959" spans="1:5" x14ac:dyDescent="0.3">
      <c r="A1959">
        <v>14323</v>
      </c>
      <c r="B1959" t="s">
        <v>41</v>
      </c>
      <c r="D1959">
        <v>14323</v>
      </c>
      <c r="E1959" t="s">
        <v>41</v>
      </c>
    </row>
    <row r="1960" spans="1:5" x14ac:dyDescent="0.3">
      <c r="A1960">
        <v>14324</v>
      </c>
      <c r="B1960" t="s">
        <v>41</v>
      </c>
      <c r="D1960">
        <v>14324</v>
      </c>
      <c r="E1960" t="s">
        <v>41</v>
      </c>
    </row>
    <row r="1961" spans="1:5" x14ac:dyDescent="0.3">
      <c r="A1961">
        <v>14325</v>
      </c>
      <c r="B1961" t="s">
        <v>41</v>
      </c>
      <c r="D1961">
        <v>14325</v>
      </c>
      <c r="E1961" t="s">
        <v>41</v>
      </c>
    </row>
    <row r="1962" spans="1:5" x14ac:dyDescent="0.3">
      <c r="A1962">
        <v>14326</v>
      </c>
      <c r="B1962" t="s">
        <v>41</v>
      </c>
      <c r="D1962">
        <v>14326</v>
      </c>
      <c r="E1962" t="s">
        <v>41</v>
      </c>
    </row>
    <row r="1963" spans="1:5" x14ac:dyDescent="0.3">
      <c r="A1963">
        <v>14327</v>
      </c>
      <c r="B1963" t="s">
        <v>41</v>
      </c>
      <c r="D1963">
        <v>14327</v>
      </c>
      <c r="E1963" t="s">
        <v>41</v>
      </c>
    </row>
    <row r="1964" spans="1:5" x14ac:dyDescent="0.3">
      <c r="A1964">
        <v>14328</v>
      </c>
      <c r="B1964" t="s">
        <v>41</v>
      </c>
      <c r="D1964">
        <v>14328</v>
      </c>
      <c r="E1964" t="s">
        <v>41</v>
      </c>
    </row>
    <row r="1965" spans="1:5" x14ac:dyDescent="0.3">
      <c r="A1965">
        <v>14329</v>
      </c>
      <c r="B1965" t="s">
        <v>41</v>
      </c>
      <c r="D1965">
        <v>14329</v>
      </c>
      <c r="E1965" t="s">
        <v>41</v>
      </c>
    </row>
    <row r="1966" spans="1:5" x14ac:dyDescent="0.3">
      <c r="A1966">
        <v>14330</v>
      </c>
      <c r="B1966" t="s">
        <v>41</v>
      </c>
      <c r="D1966">
        <v>14330</v>
      </c>
      <c r="E1966" t="s">
        <v>41</v>
      </c>
    </row>
    <row r="1967" spans="1:5" x14ac:dyDescent="0.3">
      <c r="A1967">
        <v>14331</v>
      </c>
      <c r="B1967" t="s">
        <v>41</v>
      </c>
      <c r="D1967">
        <v>14331</v>
      </c>
      <c r="E1967" t="s">
        <v>41</v>
      </c>
    </row>
    <row r="1968" spans="1:5" x14ac:dyDescent="0.3">
      <c r="A1968">
        <v>14332</v>
      </c>
      <c r="B1968" t="s">
        <v>41</v>
      </c>
      <c r="D1968">
        <v>14332</v>
      </c>
      <c r="E1968" t="s">
        <v>41</v>
      </c>
    </row>
    <row r="1969" spans="1:5" x14ac:dyDescent="0.3">
      <c r="A1969">
        <v>14333</v>
      </c>
      <c r="B1969" t="s">
        <v>41</v>
      </c>
      <c r="D1969">
        <v>14333</v>
      </c>
      <c r="E1969" t="s">
        <v>41</v>
      </c>
    </row>
    <row r="1970" spans="1:5" x14ac:dyDescent="0.3">
      <c r="A1970">
        <v>14334</v>
      </c>
      <c r="B1970" t="s">
        <v>41</v>
      </c>
      <c r="D1970">
        <v>14334</v>
      </c>
      <c r="E1970" t="s">
        <v>41</v>
      </c>
    </row>
    <row r="1971" spans="1:5" x14ac:dyDescent="0.3">
      <c r="A1971">
        <v>14335</v>
      </c>
      <c r="B1971" t="s">
        <v>58</v>
      </c>
      <c r="D1971">
        <v>14335</v>
      </c>
      <c r="E1971" t="s">
        <v>58</v>
      </c>
    </row>
    <row r="1972" spans="1:5" x14ac:dyDescent="0.3">
      <c r="A1972">
        <v>14336</v>
      </c>
      <c r="B1972" t="s">
        <v>41</v>
      </c>
      <c r="D1972">
        <v>14336</v>
      </c>
      <c r="E1972" t="s">
        <v>41</v>
      </c>
    </row>
    <row r="1973" spans="1:5" x14ac:dyDescent="0.3">
      <c r="A1973">
        <v>14338</v>
      </c>
      <c r="B1973" t="s">
        <v>41</v>
      </c>
      <c r="D1973">
        <v>14338</v>
      </c>
      <c r="E1973" t="s">
        <v>41</v>
      </c>
    </row>
    <row r="1974" spans="1:5" x14ac:dyDescent="0.3">
      <c r="A1974">
        <v>14339</v>
      </c>
      <c r="B1974" t="s">
        <v>41</v>
      </c>
      <c r="D1974">
        <v>14339</v>
      </c>
      <c r="E1974" t="s">
        <v>41</v>
      </c>
    </row>
    <row r="1975" spans="1:5" x14ac:dyDescent="0.3">
      <c r="A1975">
        <v>14340</v>
      </c>
      <c r="B1975" t="s">
        <v>41</v>
      </c>
      <c r="D1975">
        <v>14340</v>
      </c>
      <c r="E1975" t="s">
        <v>41</v>
      </c>
    </row>
    <row r="1976" spans="1:5" x14ac:dyDescent="0.3">
      <c r="A1976">
        <v>14341</v>
      </c>
      <c r="B1976" t="s">
        <v>41</v>
      </c>
      <c r="D1976">
        <v>14341</v>
      </c>
      <c r="E1976" t="s">
        <v>41</v>
      </c>
    </row>
    <row r="1977" spans="1:5" x14ac:dyDescent="0.3">
      <c r="A1977">
        <v>14342</v>
      </c>
      <c r="B1977" t="s">
        <v>41</v>
      </c>
      <c r="D1977">
        <v>14342</v>
      </c>
      <c r="E1977" t="s">
        <v>41</v>
      </c>
    </row>
    <row r="1978" spans="1:5" x14ac:dyDescent="0.3">
      <c r="A1978">
        <v>14343</v>
      </c>
      <c r="B1978" t="s">
        <v>41</v>
      </c>
      <c r="D1978">
        <v>14343</v>
      </c>
      <c r="E1978" t="s">
        <v>41</v>
      </c>
    </row>
    <row r="1979" spans="1:5" x14ac:dyDescent="0.3">
      <c r="A1979">
        <v>14344</v>
      </c>
      <c r="B1979" t="s">
        <v>41</v>
      </c>
      <c r="D1979">
        <v>14344</v>
      </c>
      <c r="E1979" t="s">
        <v>41</v>
      </c>
    </row>
    <row r="1980" spans="1:5" x14ac:dyDescent="0.3">
      <c r="A1980">
        <v>14345</v>
      </c>
      <c r="B1980" t="s">
        <v>41</v>
      </c>
      <c r="D1980">
        <v>14345</v>
      </c>
      <c r="E1980" t="s">
        <v>41</v>
      </c>
    </row>
    <row r="1981" spans="1:5" x14ac:dyDescent="0.3">
      <c r="A1981">
        <v>14346</v>
      </c>
      <c r="B1981" t="s">
        <v>41</v>
      </c>
      <c r="D1981">
        <v>14346</v>
      </c>
      <c r="E1981" t="s">
        <v>41</v>
      </c>
    </row>
    <row r="1982" spans="1:5" x14ac:dyDescent="0.3">
      <c r="A1982">
        <v>14347</v>
      </c>
      <c r="B1982" t="s">
        <v>41</v>
      </c>
      <c r="D1982">
        <v>14347</v>
      </c>
      <c r="E1982" t="s">
        <v>41</v>
      </c>
    </row>
    <row r="1983" spans="1:5" x14ac:dyDescent="0.3">
      <c r="A1983">
        <v>14348</v>
      </c>
      <c r="B1983" t="s">
        <v>41</v>
      </c>
      <c r="D1983">
        <v>14348</v>
      </c>
      <c r="E1983" t="s">
        <v>41</v>
      </c>
    </row>
    <row r="1984" spans="1:5" x14ac:dyDescent="0.3">
      <c r="A1984">
        <v>14349</v>
      </c>
      <c r="B1984" t="s">
        <v>41</v>
      </c>
      <c r="D1984">
        <v>14349</v>
      </c>
      <c r="E1984" t="s">
        <v>41</v>
      </c>
    </row>
    <row r="1985" spans="1:5" x14ac:dyDescent="0.3">
      <c r="A1985">
        <v>14350</v>
      </c>
      <c r="B1985" t="s">
        <v>41</v>
      </c>
      <c r="D1985">
        <v>14350</v>
      </c>
      <c r="E1985" t="s">
        <v>41</v>
      </c>
    </row>
    <row r="1986" spans="1:5" x14ac:dyDescent="0.3">
      <c r="A1986">
        <v>14351</v>
      </c>
      <c r="B1986" t="s">
        <v>41</v>
      </c>
      <c r="D1986">
        <v>14351</v>
      </c>
      <c r="E1986" t="s">
        <v>41</v>
      </c>
    </row>
    <row r="1987" spans="1:5" x14ac:dyDescent="0.3">
      <c r="A1987">
        <v>14352</v>
      </c>
      <c r="B1987" t="s">
        <v>41</v>
      </c>
      <c r="D1987">
        <v>14352</v>
      </c>
      <c r="E1987" t="s">
        <v>41</v>
      </c>
    </row>
    <row r="1988" spans="1:5" x14ac:dyDescent="0.3">
      <c r="A1988">
        <v>14353</v>
      </c>
      <c r="B1988" t="s">
        <v>41</v>
      </c>
      <c r="D1988">
        <v>14353</v>
      </c>
      <c r="E1988" t="s">
        <v>41</v>
      </c>
    </row>
    <row r="1989" spans="1:5" x14ac:dyDescent="0.3">
      <c r="A1989">
        <v>14354</v>
      </c>
      <c r="B1989" t="s">
        <v>41</v>
      </c>
      <c r="D1989">
        <v>14354</v>
      </c>
      <c r="E1989" t="s">
        <v>41</v>
      </c>
    </row>
    <row r="1990" spans="1:5" x14ac:dyDescent="0.3">
      <c r="A1990">
        <v>14355</v>
      </c>
      <c r="B1990" t="s">
        <v>41</v>
      </c>
      <c r="D1990">
        <v>14355</v>
      </c>
      <c r="E1990" t="s">
        <v>41</v>
      </c>
    </row>
    <row r="1991" spans="1:5" x14ac:dyDescent="0.3">
      <c r="A1991">
        <v>14356</v>
      </c>
      <c r="B1991" t="s">
        <v>41</v>
      </c>
      <c r="D1991">
        <v>14356</v>
      </c>
      <c r="E1991" t="s">
        <v>41</v>
      </c>
    </row>
    <row r="1992" spans="1:5" x14ac:dyDescent="0.3">
      <c r="A1992">
        <v>14357</v>
      </c>
      <c r="B1992" t="s">
        <v>41</v>
      </c>
      <c r="D1992">
        <v>14357</v>
      </c>
      <c r="E1992" t="s">
        <v>41</v>
      </c>
    </row>
    <row r="1993" spans="1:5" x14ac:dyDescent="0.3">
      <c r="A1993">
        <v>14358</v>
      </c>
      <c r="B1993" t="s">
        <v>41</v>
      </c>
      <c r="D1993">
        <v>14358</v>
      </c>
      <c r="E1993" t="s">
        <v>41</v>
      </c>
    </row>
    <row r="1994" spans="1:5" x14ac:dyDescent="0.3">
      <c r="A1994">
        <v>14359</v>
      </c>
      <c r="B1994" t="s">
        <v>41</v>
      </c>
      <c r="D1994">
        <v>14359</v>
      </c>
      <c r="E1994" t="s">
        <v>41</v>
      </c>
    </row>
    <row r="1995" spans="1:5" x14ac:dyDescent="0.3">
      <c r="A1995">
        <v>14360</v>
      </c>
      <c r="B1995" t="s">
        <v>41</v>
      </c>
      <c r="D1995">
        <v>14360</v>
      </c>
      <c r="E1995" t="s">
        <v>41</v>
      </c>
    </row>
    <row r="1996" spans="1:5" x14ac:dyDescent="0.3">
      <c r="A1996">
        <v>14361</v>
      </c>
      <c r="B1996" t="s">
        <v>41</v>
      </c>
      <c r="D1996">
        <v>14361</v>
      </c>
      <c r="E1996" t="s">
        <v>41</v>
      </c>
    </row>
    <row r="1997" spans="1:5" x14ac:dyDescent="0.3">
      <c r="A1997">
        <v>14362</v>
      </c>
      <c r="B1997" t="s">
        <v>41</v>
      </c>
      <c r="D1997">
        <v>14362</v>
      </c>
      <c r="E1997" t="s">
        <v>41</v>
      </c>
    </row>
    <row r="1998" spans="1:5" x14ac:dyDescent="0.3">
      <c r="A1998">
        <v>14363</v>
      </c>
      <c r="B1998" t="s">
        <v>41</v>
      </c>
      <c r="D1998">
        <v>14363</v>
      </c>
      <c r="E1998" t="s">
        <v>41</v>
      </c>
    </row>
    <row r="1999" spans="1:5" x14ac:dyDescent="0.3">
      <c r="A1999">
        <v>14364</v>
      </c>
      <c r="B1999" t="s">
        <v>41</v>
      </c>
      <c r="D1999">
        <v>14364</v>
      </c>
      <c r="E1999" t="s">
        <v>41</v>
      </c>
    </row>
    <row r="2000" spans="1:5" x14ac:dyDescent="0.3">
      <c r="A2000">
        <v>14365</v>
      </c>
      <c r="B2000" t="s">
        <v>41</v>
      </c>
      <c r="D2000">
        <v>14365</v>
      </c>
      <c r="E2000" t="s">
        <v>41</v>
      </c>
    </row>
    <row r="2001" spans="1:5" x14ac:dyDescent="0.3">
      <c r="A2001">
        <v>14366</v>
      </c>
      <c r="B2001" t="s">
        <v>41</v>
      </c>
      <c r="D2001">
        <v>14366</v>
      </c>
      <c r="E2001" t="s">
        <v>41</v>
      </c>
    </row>
    <row r="2002" spans="1:5" x14ac:dyDescent="0.3">
      <c r="A2002">
        <v>14367</v>
      </c>
      <c r="B2002" t="s">
        <v>41</v>
      </c>
      <c r="D2002">
        <v>14367</v>
      </c>
      <c r="E2002" t="s">
        <v>41</v>
      </c>
    </row>
    <row r="2003" spans="1:5" x14ac:dyDescent="0.3">
      <c r="A2003">
        <v>14368</v>
      </c>
      <c r="B2003" t="s">
        <v>41</v>
      </c>
      <c r="D2003">
        <v>14368</v>
      </c>
      <c r="E2003" t="s">
        <v>41</v>
      </c>
    </row>
    <row r="2004" spans="1:5" x14ac:dyDescent="0.3">
      <c r="A2004">
        <v>14369</v>
      </c>
      <c r="B2004" t="s">
        <v>41</v>
      </c>
      <c r="D2004">
        <v>14369</v>
      </c>
      <c r="E2004" t="s">
        <v>41</v>
      </c>
    </row>
    <row r="2005" spans="1:5" x14ac:dyDescent="0.3">
      <c r="A2005">
        <v>14370</v>
      </c>
      <c r="B2005" t="s">
        <v>41</v>
      </c>
      <c r="D2005">
        <v>14370</v>
      </c>
      <c r="E2005" t="s">
        <v>41</v>
      </c>
    </row>
    <row r="2006" spans="1:5" x14ac:dyDescent="0.3">
      <c r="A2006">
        <v>14371</v>
      </c>
      <c r="B2006" t="s">
        <v>41</v>
      </c>
      <c r="D2006">
        <v>14371</v>
      </c>
      <c r="E2006" t="s">
        <v>41</v>
      </c>
    </row>
    <row r="2007" spans="1:5" x14ac:dyDescent="0.3">
      <c r="A2007">
        <v>14372</v>
      </c>
      <c r="B2007" t="s">
        <v>41</v>
      </c>
      <c r="D2007">
        <v>14372</v>
      </c>
      <c r="E2007" t="s">
        <v>41</v>
      </c>
    </row>
    <row r="2008" spans="1:5" x14ac:dyDescent="0.3">
      <c r="A2008">
        <v>14373</v>
      </c>
      <c r="B2008" t="s">
        <v>41</v>
      </c>
      <c r="D2008">
        <v>14373</v>
      </c>
      <c r="E2008" t="s">
        <v>41</v>
      </c>
    </row>
    <row r="2009" spans="1:5" x14ac:dyDescent="0.3">
      <c r="A2009">
        <v>14374</v>
      </c>
      <c r="B2009" t="s">
        <v>41</v>
      </c>
      <c r="D2009">
        <v>14374</v>
      </c>
      <c r="E2009" t="s">
        <v>41</v>
      </c>
    </row>
    <row r="2010" spans="1:5" x14ac:dyDescent="0.3">
      <c r="A2010">
        <v>14375</v>
      </c>
      <c r="B2010" t="s">
        <v>41</v>
      </c>
      <c r="D2010">
        <v>14375</v>
      </c>
      <c r="E2010" t="s">
        <v>41</v>
      </c>
    </row>
    <row r="2011" spans="1:5" x14ac:dyDescent="0.3">
      <c r="A2011">
        <v>14376</v>
      </c>
      <c r="B2011" t="s">
        <v>41</v>
      </c>
      <c r="D2011">
        <v>14376</v>
      </c>
      <c r="E2011" t="s">
        <v>41</v>
      </c>
    </row>
    <row r="2012" spans="1:5" x14ac:dyDescent="0.3">
      <c r="A2012">
        <v>14377</v>
      </c>
      <c r="B2012" t="s">
        <v>41</v>
      </c>
      <c r="D2012">
        <v>14377</v>
      </c>
      <c r="E2012" t="s">
        <v>41</v>
      </c>
    </row>
    <row r="2013" spans="1:5" x14ac:dyDescent="0.3">
      <c r="A2013">
        <v>14378</v>
      </c>
      <c r="B2013" t="s">
        <v>41</v>
      </c>
      <c r="D2013">
        <v>14378</v>
      </c>
      <c r="E2013" t="s">
        <v>41</v>
      </c>
    </row>
    <row r="2014" spans="1:5" x14ac:dyDescent="0.3">
      <c r="A2014">
        <v>14379</v>
      </c>
      <c r="B2014" t="s">
        <v>41</v>
      </c>
      <c r="D2014">
        <v>14379</v>
      </c>
      <c r="E2014" t="s">
        <v>41</v>
      </c>
    </row>
    <row r="2015" spans="1:5" x14ac:dyDescent="0.3">
      <c r="A2015">
        <v>14380</v>
      </c>
      <c r="B2015" t="s">
        <v>41</v>
      </c>
      <c r="D2015">
        <v>14380</v>
      </c>
      <c r="E2015" t="s">
        <v>41</v>
      </c>
    </row>
    <row r="2016" spans="1:5" x14ac:dyDescent="0.3">
      <c r="A2016">
        <v>14381</v>
      </c>
      <c r="B2016" t="s">
        <v>41</v>
      </c>
      <c r="D2016">
        <v>14381</v>
      </c>
      <c r="E2016" t="s">
        <v>41</v>
      </c>
    </row>
    <row r="2017" spans="1:5" x14ac:dyDescent="0.3">
      <c r="A2017">
        <v>14382</v>
      </c>
      <c r="B2017" t="s">
        <v>41</v>
      </c>
      <c r="D2017">
        <v>14382</v>
      </c>
      <c r="E2017" t="s">
        <v>41</v>
      </c>
    </row>
    <row r="2018" spans="1:5" x14ac:dyDescent="0.3">
      <c r="A2018">
        <v>14383</v>
      </c>
      <c r="B2018" t="s">
        <v>41</v>
      </c>
      <c r="D2018">
        <v>14383</v>
      </c>
      <c r="E2018" t="s">
        <v>41</v>
      </c>
    </row>
    <row r="2019" spans="1:5" x14ac:dyDescent="0.3">
      <c r="A2019">
        <v>14384</v>
      </c>
      <c r="B2019" t="s">
        <v>41</v>
      </c>
      <c r="D2019">
        <v>14384</v>
      </c>
      <c r="E2019" t="s">
        <v>41</v>
      </c>
    </row>
    <row r="2020" spans="1:5" x14ac:dyDescent="0.3">
      <c r="A2020">
        <v>14385</v>
      </c>
      <c r="B2020" t="s">
        <v>41</v>
      </c>
      <c r="D2020">
        <v>14385</v>
      </c>
      <c r="E2020" t="s">
        <v>41</v>
      </c>
    </row>
    <row r="2021" spans="1:5" x14ac:dyDescent="0.3">
      <c r="A2021">
        <v>14386</v>
      </c>
      <c r="B2021" t="s">
        <v>41</v>
      </c>
      <c r="D2021">
        <v>14386</v>
      </c>
      <c r="E2021" t="s">
        <v>41</v>
      </c>
    </row>
    <row r="2022" spans="1:5" x14ac:dyDescent="0.3">
      <c r="A2022">
        <v>14387</v>
      </c>
      <c r="B2022" t="s">
        <v>41</v>
      </c>
      <c r="D2022">
        <v>14387</v>
      </c>
      <c r="E2022" t="s">
        <v>41</v>
      </c>
    </row>
    <row r="2023" spans="1:5" x14ac:dyDescent="0.3">
      <c r="A2023">
        <v>14388</v>
      </c>
      <c r="B2023" t="s">
        <v>41</v>
      </c>
      <c r="D2023">
        <v>14388</v>
      </c>
      <c r="E2023" t="s">
        <v>41</v>
      </c>
    </row>
    <row r="2024" spans="1:5" x14ac:dyDescent="0.3">
      <c r="A2024">
        <v>14389</v>
      </c>
      <c r="B2024" t="s">
        <v>41</v>
      </c>
      <c r="D2024">
        <v>14389</v>
      </c>
      <c r="E2024" t="s">
        <v>41</v>
      </c>
    </row>
    <row r="2025" spans="1:5" x14ac:dyDescent="0.3">
      <c r="A2025">
        <v>14390</v>
      </c>
      <c r="B2025" t="s">
        <v>41</v>
      </c>
      <c r="D2025">
        <v>14390</v>
      </c>
      <c r="E2025" t="s">
        <v>41</v>
      </c>
    </row>
    <row r="2026" spans="1:5" x14ac:dyDescent="0.3">
      <c r="A2026">
        <v>14391</v>
      </c>
      <c r="B2026" t="s">
        <v>41</v>
      </c>
      <c r="D2026">
        <v>14391</v>
      </c>
      <c r="E2026" t="s">
        <v>41</v>
      </c>
    </row>
    <row r="2027" spans="1:5" x14ac:dyDescent="0.3">
      <c r="A2027">
        <v>14392</v>
      </c>
      <c r="B2027" t="s">
        <v>41</v>
      </c>
      <c r="D2027">
        <v>14392</v>
      </c>
      <c r="E2027" t="s">
        <v>41</v>
      </c>
    </row>
    <row r="2028" spans="1:5" x14ac:dyDescent="0.3">
      <c r="A2028">
        <v>14393</v>
      </c>
      <c r="B2028" t="s">
        <v>41</v>
      </c>
      <c r="D2028">
        <v>14393</v>
      </c>
      <c r="E2028" t="s">
        <v>41</v>
      </c>
    </row>
    <row r="2029" spans="1:5" x14ac:dyDescent="0.3">
      <c r="A2029">
        <v>14394</v>
      </c>
      <c r="B2029" t="s">
        <v>41</v>
      </c>
      <c r="D2029">
        <v>14394</v>
      </c>
      <c r="E2029" t="s">
        <v>41</v>
      </c>
    </row>
    <row r="2030" spans="1:5" x14ac:dyDescent="0.3">
      <c r="A2030">
        <v>14395</v>
      </c>
      <c r="B2030" t="s">
        <v>41</v>
      </c>
      <c r="D2030">
        <v>14395</v>
      </c>
      <c r="E2030" t="s">
        <v>41</v>
      </c>
    </row>
    <row r="2031" spans="1:5" x14ac:dyDescent="0.3">
      <c r="A2031">
        <v>14396</v>
      </c>
      <c r="B2031" t="s">
        <v>41</v>
      </c>
      <c r="D2031">
        <v>14396</v>
      </c>
      <c r="E2031" t="s">
        <v>41</v>
      </c>
    </row>
    <row r="2032" spans="1:5" x14ac:dyDescent="0.3">
      <c r="A2032">
        <v>14397</v>
      </c>
      <c r="B2032" t="s">
        <v>41</v>
      </c>
      <c r="D2032">
        <v>14397</v>
      </c>
      <c r="E2032" t="s">
        <v>41</v>
      </c>
    </row>
    <row r="2033" spans="1:5" x14ac:dyDescent="0.3">
      <c r="A2033">
        <v>14398</v>
      </c>
      <c r="B2033" t="s">
        <v>41</v>
      </c>
      <c r="D2033">
        <v>14398</v>
      </c>
      <c r="E2033" t="s">
        <v>41</v>
      </c>
    </row>
    <row r="2034" spans="1:5" x14ac:dyDescent="0.3">
      <c r="A2034">
        <v>14399</v>
      </c>
      <c r="B2034" t="s">
        <v>41</v>
      </c>
      <c r="D2034">
        <v>14399</v>
      </c>
      <c r="E2034" t="s">
        <v>41</v>
      </c>
    </row>
    <row r="2035" spans="1:5" x14ac:dyDescent="0.3">
      <c r="A2035">
        <v>14400</v>
      </c>
      <c r="B2035" t="s">
        <v>41</v>
      </c>
      <c r="D2035">
        <v>14400</v>
      </c>
      <c r="E2035" t="s">
        <v>41</v>
      </c>
    </row>
    <row r="2036" spans="1:5" x14ac:dyDescent="0.3">
      <c r="A2036">
        <v>14401</v>
      </c>
      <c r="B2036" t="s">
        <v>41</v>
      </c>
      <c r="D2036">
        <v>14401</v>
      </c>
      <c r="E2036" t="s">
        <v>41</v>
      </c>
    </row>
    <row r="2037" spans="1:5" x14ac:dyDescent="0.3">
      <c r="A2037">
        <v>14402</v>
      </c>
      <c r="B2037" t="s">
        <v>41</v>
      </c>
      <c r="D2037">
        <v>14402</v>
      </c>
      <c r="E2037" t="s">
        <v>41</v>
      </c>
    </row>
    <row r="2038" spans="1:5" x14ac:dyDescent="0.3">
      <c r="A2038">
        <v>14403</v>
      </c>
      <c r="B2038" t="s">
        <v>41</v>
      </c>
      <c r="D2038">
        <v>14403</v>
      </c>
      <c r="E2038" t="s">
        <v>41</v>
      </c>
    </row>
    <row r="2039" spans="1:5" x14ac:dyDescent="0.3">
      <c r="A2039">
        <v>14404</v>
      </c>
      <c r="B2039" t="s">
        <v>41</v>
      </c>
      <c r="D2039">
        <v>14404</v>
      </c>
      <c r="E2039" t="s">
        <v>41</v>
      </c>
    </row>
    <row r="2040" spans="1:5" x14ac:dyDescent="0.3">
      <c r="A2040">
        <v>14405</v>
      </c>
      <c r="B2040" t="s">
        <v>41</v>
      </c>
      <c r="D2040">
        <v>14405</v>
      </c>
      <c r="E2040" t="s">
        <v>41</v>
      </c>
    </row>
    <row r="2041" spans="1:5" x14ac:dyDescent="0.3">
      <c r="A2041">
        <v>14406</v>
      </c>
      <c r="B2041" t="s">
        <v>41</v>
      </c>
      <c r="D2041">
        <v>14406</v>
      </c>
      <c r="E2041" t="s">
        <v>41</v>
      </c>
    </row>
    <row r="2042" spans="1:5" x14ac:dyDescent="0.3">
      <c r="A2042">
        <v>14407</v>
      </c>
      <c r="B2042" t="s">
        <v>41</v>
      </c>
      <c r="D2042">
        <v>14407</v>
      </c>
      <c r="E2042" t="s">
        <v>41</v>
      </c>
    </row>
    <row r="2043" spans="1:5" x14ac:dyDescent="0.3">
      <c r="A2043">
        <v>14408</v>
      </c>
      <c r="B2043" t="s">
        <v>41</v>
      </c>
      <c r="D2043">
        <v>14408</v>
      </c>
      <c r="E2043" t="s">
        <v>41</v>
      </c>
    </row>
    <row r="2044" spans="1:5" x14ac:dyDescent="0.3">
      <c r="A2044">
        <v>14409</v>
      </c>
      <c r="B2044" t="s">
        <v>41</v>
      </c>
      <c r="D2044">
        <v>14409</v>
      </c>
      <c r="E2044" t="s">
        <v>41</v>
      </c>
    </row>
    <row r="2045" spans="1:5" x14ac:dyDescent="0.3">
      <c r="A2045">
        <v>14410</v>
      </c>
      <c r="B2045" t="s">
        <v>41</v>
      </c>
      <c r="D2045">
        <v>14410</v>
      </c>
      <c r="E2045" t="s">
        <v>41</v>
      </c>
    </row>
    <row r="2046" spans="1:5" x14ac:dyDescent="0.3">
      <c r="A2046">
        <v>14411</v>
      </c>
      <c r="B2046" t="s">
        <v>41</v>
      </c>
      <c r="D2046">
        <v>14411</v>
      </c>
      <c r="E2046" t="s">
        <v>41</v>
      </c>
    </row>
    <row r="2047" spans="1:5" x14ac:dyDescent="0.3">
      <c r="A2047">
        <v>14412</v>
      </c>
      <c r="B2047" t="s">
        <v>41</v>
      </c>
      <c r="D2047">
        <v>14412</v>
      </c>
      <c r="E2047" t="s">
        <v>41</v>
      </c>
    </row>
    <row r="2048" spans="1:5" x14ac:dyDescent="0.3">
      <c r="A2048">
        <v>14413</v>
      </c>
      <c r="B2048" t="s">
        <v>41</v>
      </c>
      <c r="D2048">
        <v>14413</v>
      </c>
      <c r="E2048" t="s">
        <v>41</v>
      </c>
    </row>
    <row r="2049" spans="1:5" x14ac:dyDescent="0.3">
      <c r="A2049">
        <v>14414</v>
      </c>
      <c r="B2049" t="s">
        <v>41</v>
      </c>
      <c r="D2049">
        <v>14414</v>
      </c>
      <c r="E2049" t="s">
        <v>41</v>
      </c>
    </row>
    <row r="2050" spans="1:5" x14ac:dyDescent="0.3">
      <c r="A2050">
        <v>14415</v>
      </c>
      <c r="B2050" t="s">
        <v>41</v>
      </c>
      <c r="D2050">
        <v>14415</v>
      </c>
      <c r="E2050" t="s">
        <v>41</v>
      </c>
    </row>
    <row r="2051" spans="1:5" x14ac:dyDescent="0.3">
      <c r="A2051">
        <v>14416</v>
      </c>
      <c r="B2051" t="s">
        <v>41</v>
      </c>
      <c r="D2051">
        <v>14416</v>
      </c>
      <c r="E2051" t="s">
        <v>41</v>
      </c>
    </row>
    <row r="2052" spans="1:5" x14ac:dyDescent="0.3">
      <c r="A2052">
        <v>14417</v>
      </c>
      <c r="B2052" t="s">
        <v>41</v>
      </c>
      <c r="D2052">
        <v>14417</v>
      </c>
      <c r="E2052" t="s">
        <v>41</v>
      </c>
    </row>
    <row r="2053" spans="1:5" x14ac:dyDescent="0.3">
      <c r="A2053">
        <v>14418</v>
      </c>
      <c r="B2053" t="s">
        <v>41</v>
      </c>
      <c r="D2053">
        <v>14418</v>
      </c>
      <c r="E2053" t="s">
        <v>41</v>
      </c>
    </row>
    <row r="2054" spans="1:5" x14ac:dyDescent="0.3">
      <c r="A2054">
        <v>14419</v>
      </c>
      <c r="B2054" t="s">
        <v>41</v>
      </c>
      <c r="D2054">
        <v>14419</v>
      </c>
      <c r="E2054" t="s">
        <v>41</v>
      </c>
    </row>
    <row r="2055" spans="1:5" x14ac:dyDescent="0.3">
      <c r="A2055">
        <v>14420</v>
      </c>
      <c r="B2055" t="s">
        <v>41</v>
      </c>
      <c r="D2055">
        <v>14420</v>
      </c>
      <c r="E2055" t="s">
        <v>41</v>
      </c>
    </row>
    <row r="2056" spans="1:5" x14ac:dyDescent="0.3">
      <c r="A2056">
        <v>14421</v>
      </c>
      <c r="B2056" t="s">
        <v>41</v>
      </c>
      <c r="D2056">
        <v>14421</v>
      </c>
      <c r="E2056" t="s">
        <v>41</v>
      </c>
    </row>
    <row r="2057" spans="1:5" x14ac:dyDescent="0.3">
      <c r="A2057">
        <v>14422</v>
      </c>
      <c r="B2057" t="s">
        <v>41</v>
      </c>
      <c r="D2057">
        <v>14422</v>
      </c>
      <c r="E2057" t="s">
        <v>41</v>
      </c>
    </row>
    <row r="2058" spans="1:5" x14ac:dyDescent="0.3">
      <c r="A2058">
        <v>14423</v>
      </c>
      <c r="B2058" t="s">
        <v>41</v>
      </c>
      <c r="D2058">
        <v>14423</v>
      </c>
      <c r="E2058" t="s">
        <v>41</v>
      </c>
    </row>
    <row r="2059" spans="1:5" x14ac:dyDescent="0.3">
      <c r="A2059">
        <v>14424</v>
      </c>
      <c r="B2059" t="s">
        <v>41</v>
      </c>
      <c r="D2059">
        <v>14424</v>
      </c>
      <c r="E2059" t="s">
        <v>41</v>
      </c>
    </row>
    <row r="2060" spans="1:5" x14ac:dyDescent="0.3">
      <c r="A2060">
        <v>14425</v>
      </c>
      <c r="B2060" t="s">
        <v>41</v>
      </c>
      <c r="D2060">
        <v>14425</v>
      </c>
      <c r="E2060" t="s">
        <v>41</v>
      </c>
    </row>
    <row r="2061" spans="1:5" x14ac:dyDescent="0.3">
      <c r="A2061">
        <v>14426</v>
      </c>
      <c r="B2061" t="s">
        <v>41</v>
      </c>
      <c r="D2061">
        <v>14426</v>
      </c>
      <c r="E2061" t="s">
        <v>41</v>
      </c>
    </row>
    <row r="2062" spans="1:5" x14ac:dyDescent="0.3">
      <c r="A2062">
        <v>14427</v>
      </c>
      <c r="B2062" t="s">
        <v>41</v>
      </c>
      <c r="D2062">
        <v>14427</v>
      </c>
      <c r="E2062" t="s">
        <v>41</v>
      </c>
    </row>
    <row r="2063" spans="1:5" x14ac:dyDescent="0.3">
      <c r="A2063">
        <v>14428</v>
      </c>
      <c r="B2063" t="s">
        <v>41</v>
      </c>
      <c r="D2063">
        <v>14428</v>
      </c>
      <c r="E2063" t="s">
        <v>41</v>
      </c>
    </row>
    <row r="2064" spans="1:5" x14ac:dyDescent="0.3">
      <c r="A2064">
        <v>14429</v>
      </c>
      <c r="B2064" t="s">
        <v>41</v>
      </c>
      <c r="D2064">
        <v>14429</v>
      </c>
      <c r="E2064" t="s">
        <v>41</v>
      </c>
    </row>
    <row r="2065" spans="1:5" x14ac:dyDescent="0.3">
      <c r="A2065">
        <v>14430</v>
      </c>
      <c r="B2065" t="s">
        <v>41</v>
      </c>
      <c r="D2065">
        <v>14430</v>
      </c>
      <c r="E2065" t="s">
        <v>41</v>
      </c>
    </row>
    <row r="2066" spans="1:5" x14ac:dyDescent="0.3">
      <c r="A2066">
        <v>14431</v>
      </c>
      <c r="B2066" t="s">
        <v>41</v>
      </c>
      <c r="D2066">
        <v>14431</v>
      </c>
      <c r="E2066" t="s">
        <v>41</v>
      </c>
    </row>
    <row r="2067" spans="1:5" x14ac:dyDescent="0.3">
      <c r="A2067">
        <v>14432</v>
      </c>
      <c r="B2067" t="s">
        <v>41</v>
      </c>
      <c r="D2067">
        <v>14432</v>
      </c>
      <c r="E2067" t="s">
        <v>41</v>
      </c>
    </row>
    <row r="2068" spans="1:5" x14ac:dyDescent="0.3">
      <c r="A2068">
        <v>14433</v>
      </c>
      <c r="B2068" t="s">
        <v>41</v>
      </c>
      <c r="D2068">
        <v>14433</v>
      </c>
      <c r="E2068" t="s">
        <v>41</v>
      </c>
    </row>
    <row r="2069" spans="1:5" x14ac:dyDescent="0.3">
      <c r="A2069">
        <v>14434</v>
      </c>
      <c r="B2069" t="s">
        <v>41</v>
      </c>
      <c r="D2069">
        <v>14434</v>
      </c>
      <c r="E2069" t="s">
        <v>41</v>
      </c>
    </row>
    <row r="2070" spans="1:5" x14ac:dyDescent="0.3">
      <c r="A2070">
        <v>14435</v>
      </c>
      <c r="B2070" t="s">
        <v>41</v>
      </c>
      <c r="D2070">
        <v>14435</v>
      </c>
      <c r="E2070" t="s">
        <v>41</v>
      </c>
    </row>
    <row r="2071" spans="1:5" x14ac:dyDescent="0.3">
      <c r="A2071">
        <v>14436</v>
      </c>
      <c r="B2071" t="s">
        <v>41</v>
      </c>
      <c r="D2071">
        <v>14436</v>
      </c>
      <c r="E2071" t="s">
        <v>41</v>
      </c>
    </row>
    <row r="2072" spans="1:5" x14ac:dyDescent="0.3">
      <c r="A2072">
        <v>14437</v>
      </c>
      <c r="B2072" t="s">
        <v>41</v>
      </c>
      <c r="D2072">
        <v>14437</v>
      </c>
      <c r="E2072" t="s">
        <v>41</v>
      </c>
    </row>
    <row r="2073" spans="1:5" x14ac:dyDescent="0.3">
      <c r="A2073">
        <v>14438</v>
      </c>
      <c r="B2073" t="s">
        <v>41</v>
      </c>
      <c r="D2073">
        <v>14438</v>
      </c>
      <c r="E2073" t="s">
        <v>41</v>
      </c>
    </row>
    <row r="2074" spans="1:5" x14ac:dyDescent="0.3">
      <c r="A2074">
        <v>14439</v>
      </c>
      <c r="B2074" t="s">
        <v>61</v>
      </c>
      <c r="D2074">
        <v>14439</v>
      </c>
      <c r="E2074" t="s">
        <v>61</v>
      </c>
    </row>
    <row r="2075" spans="1:5" x14ac:dyDescent="0.3">
      <c r="A2075">
        <v>14440</v>
      </c>
      <c r="B2075" t="s">
        <v>41</v>
      </c>
      <c r="D2075">
        <v>14440</v>
      </c>
      <c r="E2075" t="s">
        <v>41</v>
      </c>
    </row>
    <row r="2076" spans="1:5" x14ac:dyDescent="0.3">
      <c r="A2076">
        <v>14441</v>
      </c>
      <c r="B2076" t="s">
        <v>41</v>
      </c>
      <c r="D2076">
        <v>14441</v>
      </c>
      <c r="E2076" t="s">
        <v>41</v>
      </c>
    </row>
    <row r="2077" spans="1:5" x14ac:dyDescent="0.3">
      <c r="A2077">
        <v>14442</v>
      </c>
      <c r="B2077" t="s">
        <v>75</v>
      </c>
      <c r="D2077">
        <v>14442</v>
      </c>
      <c r="E2077" t="s">
        <v>75</v>
      </c>
    </row>
    <row r="2078" spans="1:5" x14ac:dyDescent="0.3">
      <c r="A2078">
        <v>14443</v>
      </c>
      <c r="B2078" t="s">
        <v>41</v>
      </c>
      <c r="D2078">
        <v>14443</v>
      </c>
      <c r="E2078" t="s">
        <v>41</v>
      </c>
    </row>
    <row r="2079" spans="1:5" x14ac:dyDescent="0.3">
      <c r="A2079">
        <v>14444</v>
      </c>
      <c r="B2079" t="s">
        <v>41</v>
      </c>
      <c r="D2079">
        <v>14444</v>
      </c>
      <c r="E2079" t="s">
        <v>41</v>
      </c>
    </row>
    <row r="2080" spans="1:5" x14ac:dyDescent="0.3">
      <c r="A2080">
        <v>14445</v>
      </c>
      <c r="B2080" t="s">
        <v>41</v>
      </c>
      <c r="D2080">
        <v>14445</v>
      </c>
      <c r="E2080" t="s">
        <v>41</v>
      </c>
    </row>
    <row r="2081" spans="1:5" x14ac:dyDescent="0.3">
      <c r="A2081">
        <v>14446</v>
      </c>
      <c r="B2081" t="s">
        <v>41</v>
      </c>
      <c r="D2081">
        <v>14446</v>
      </c>
      <c r="E2081" t="s">
        <v>41</v>
      </c>
    </row>
    <row r="2082" spans="1:5" x14ac:dyDescent="0.3">
      <c r="A2082">
        <v>14447</v>
      </c>
      <c r="B2082" t="s">
        <v>41</v>
      </c>
      <c r="D2082">
        <v>14447</v>
      </c>
      <c r="E2082" t="s">
        <v>41</v>
      </c>
    </row>
    <row r="2083" spans="1:5" x14ac:dyDescent="0.3">
      <c r="A2083">
        <v>14448</v>
      </c>
      <c r="B2083" t="s">
        <v>41</v>
      </c>
      <c r="D2083">
        <v>14448</v>
      </c>
      <c r="E2083" t="s">
        <v>41</v>
      </c>
    </row>
    <row r="2084" spans="1:5" x14ac:dyDescent="0.3">
      <c r="A2084">
        <v>14449</v>
      </c>
      <c r="B2084" t="s">
        <v>41</v>
      </c>
      <c r="D2084">
        <v>14449</v>
      </c>
      <c r="E2084" t="s">
        <v>41</v>
      </c>
    </row>
    <row r="2085" spans="1:5" x14ac:dyDescent="0.3">
      <c r="A2085">
        <v>14450</v>
      </c>
      <c r="B2085" t="s">
        <v>41</v>
      </c>
      <c r="D2085">
        <v>14450</v>
      </c>
      <c r="E2085" t="s">
        <v>41</v>
      </c>
    </row>
    <row r="2086" spans="1:5" x14ac:dyDescent="0.3">
      <c r="A2086">
        <v>14451</v>
      </c>
      <c r="B2086" t="s">
        <v>41</v>
      </c>
      <c r="D2086">
        <v>14451</v>
      </c>
      <c r="E2086" t="s">
        <v>41</v>
      </c>
    </row>
    <row r="2087" spans="1:5" x14ac:dyDescent="0.3">
      <c r="A2087">
        <v>14452</v>
      </c>
      <c r="B2087" t="s">
        <v>41</v>
      </c>
      <c r="D2087">
        <v>14452</v>
      </c>
      <c r="E2087" t="s">
        <v>41</v>
      </c>
    </row>
    <row r="2088" spans="1:5" x14ac:dyDescent="0.3">
      <c r="A2088">
        <v>14453</v>
      </c>
      <c r="B2088" t="s">
        <v>41</v>
      </c>
      <c r="D2088">
        <v>14453</v>
      </c>
      <c r="E2088" t="s">
        <v>41</v>
      </c>
    </row>
    <row r="2089" spans="1:5" x14ac:dyDescent="0.3">
      <c r="A2089">
        <v>14454</v>
      </c>
      <c r="B2089" t="s">
        <v>41</v>
      </c>
      <c r="D2089">
        <v>14454</v>
      </c>
      <c r="E2089" t="s">
        <v>41</v>
      </c>
    </row>
    <row r="2090" spans="1:5" x14ac:dyDescent="0.3">
      <c r="A2090">
        <v>14455</v>
      </c>
      <c r="B2090" t="s">
        <v>41</v>
      </c>
      <c r="D2090">
        <v>14455</v>
      </c>
      <c r="E2090" t="s">
        <v>41</v>
      </c>
    </row>
    <row r="2091" spans="1:5" x14ac:dyDescent="0.3">
      <c r="A2091">
        <v>14456</v>
      </c>
      <c r="B2091" t="s">
        <v>41</v>
      </c>
      <c r="D2091">
        <v>14456</v>
      </c>
      <c r="E2091" t="s">
        <v>41</v>
      </c>
    </row>
    <row r="2092" spans="1:5" x14ac:dyDescent="0.3">
      <c r="A2092">
        <v>14457</v>
      </c>
      <c r="B2092" t="s">
        <v>41</v>
      </c>
      <c r="D2092">
        <v>14457</v>
      </c>
      <c r="E2092" t="s">
        <v>41</v>
      </c>
    </row>
    <row r="2093" spans="1:5" x14ac:dyDescent="0.3">
      <c r="A2093">
        <v>14458</v>
      </c>
      <c r="B2093" t="s">
        <v>41</v>
      </c>
      <c r="D2093">
        <v>14458</v>
      </c>
      <c r="E2093" t="s">
        <v>41</v>
      </c>
    </row>
    <row r="2094" spans="1:5" x14ac:dyDescent="0.3">
      <c r="A2094">
        <v>14459</v>
      </c>
      <c r="B2094" t="s">
        <v>41</v>
      </c>
      <c r="D2094">
        <v>14459</v>
      </c>
      <c r="E2094" t="s">
        <v>41</v>
      </c>
    </row>
    <row r="2095" spans="1:5" x14ac:dyDescent="0.3">
      <c r="A2095">
        <v>14460</v>
      </c>
      <c r="B2095" t="s">
        <v>41</v>
      </c>
      <c r="D2095">
        <v>14460</v>
      </c>
      <c r="E2095" t="s">
        <v>41</v>
      </c>
    </row>
    <row r="2096" spans="1:5" x14ac:dyDescent="0.3">
      <c r="A2096">
        <v>14461</v>
      </c>
      <c r="B2096" t="s">
        <v>41</v>
      </c>
      <c r="D2096">
        <v>14461</v>
      </c>
      <c r="E2096" t="s">
        <v>41</v>
      </c>
    </row>
    <row r="2097" spans="1:5" x14ac:dyDescent="0.3">
      <c r="A2097">
        <v>14462</v>
      </c>
      <c r="B2097" t="s">
        <v>41</v>
      </c>
      <c r="D2097">
        <v>14462</v>
      </c>
      <c r="E2097" t="s">
        <v>41</v>
      </c>
    </row>
    <row r="2098" spans="1:5" x14ac:dyDescent="0.3">
      <c r="A2098">
        <v>14463</v>
      </c>
      <c r="B2098" t="s">
        <v>41</v>
      </c>
      <c r="D2098">
        <v>14463</v>
      </c>
      <c r="E2098" t="s">
        <v>41</v>
      </c>
    </row>
    <row r="2099" spans="1:5" x14ac:dyDescent="0.3">
      <c r="A2099">
        <v>14464</v>
      </c>
      <c r="B2099" t="s">
        <v>41</v>
      </c>
      <c r="D2099">
        <v>14464</v>
      </c>
      <c r="E2099" t="s">
        <v>41</v>
      </c>
    </row>
    <row r="2100" spans="1:5" x14ac:dyDescent="0.3">
      <c r="A2100">
        <v>14465</v>
      </c>
      <c r="B2100" t="s">
        <v>41</v>
      </c>
      <c r="D2100">
        <v>14465</v>
      </c>
      <c r="E2100" t="s">
        <v>41</v>
      </c>
    </row>
    <row r="2101" spans="1:5" x14ac:dyDescent="0.3">
      <c r="A2101">
        <v>14466</v>
      </c>
      <c r="B2101" t="s">
        <v>41</v>
      </c>
      <c r="D2101">
        <v>14466</v>
      </c>
      <c r="E2101" t="s">
        <v>41</v>
      </c>
    </row>
    <row r="2102" spans="1:5" x14ac:dyDescent="0.3">
      <c r="A2102">
        <v>14467</v>
      </c>
      <c r="B2102" t="s">
        <v>41</v>
      </c>
      <c r="D2102">
        <v>14467</v>
      </c>
      <c r="E2102" t="s">
        <v>41</v>
      </c>
    </row>
    <row r="2103" spans="1:5" x14ac:dyDescent="0.3">
      <c r="A2103">
        <v>14468</v>
      </c>
      <c r="B2103" t="s">
        <v>41</v>
      </c>
      <c r="D2103">
        <v>14468</v>
      </c>
      <c r="E2103" t="s">
        <v>41</v>
      </c>
    </row>
    <row r="2104" spans="1:5" x14ac:dyDescent="0.3">
      <c r="A2104">
        <v>14469</v>
      </c>
      <c r="B2104" t="s">
        <v>41</v>
      </c>
      <c r="D2104">
        <v>14469</v>
      </c>
      <c r="E2104" t="s">
        <v>41</v>
      </c>
    </row>
    <row r="2105" spans="1:5" x14ac:dyDescent="0.3">
      <c r="A2105">
        <v>14470</v>
      </c>
      <c r="B2105" t="s">
        <v>41</v>
      </c>
      <c r="D2105">
        <v>14470</v>
      </c>
      <c r="E2105" t="s">
        <v>41</v>
      </c>
    </row>
    <row r="2106" spans="1:5" x14ac:dyDescent="0.3">
      <c r="A2106">
        <v>14471</v>
      </c>
      <c r="B2106" t="s">
        <v>41</v>
      </c>
      <c r="D2106">
        <v>14471</v>
      </c>
      <c r="E2106" t="s">
        <v>41</v>
      </c>
    </row>
    <row r="2107" spans="1:5" x14ac:dyDescent="0.3">
      <c r="A2107">
        <v>14472</v>
      </c>
      <c r="B2107" t="s">
        <v>41</v>
      </c>
      <c r="D2107">
        <v>14472</v>
      </c>
      <c r="E2107" t="s">
        <v>41</v>
      </c>
    </row>
    <row r="2108" spans="1:5" x14ac:dyDescent="0.3">
      <c r="A2108">
        <v>14473</v>
      </c>
      <c r="B2108" t="s">
        <v>41</v>
      </c>
      <c r="D2108">
        <v>14473</v>
      </c>
      <c r="E2108" t="s">
        <v>41</v>
      </c>
    </row>
    <row r="2109" spans="1:5" x14ac:dyDescent="0.3">
      <c r="A2109">
        <v>14474</v>
      </c>
      <c r="B2109" t="s">
        <v>41</v>
      </c>
      <c r="D2109">
        <v>14474</v>
      </c>
      <c r="E2109" t="s">
        <v>41</v>
      </c>
    </row>
    <row r="2110" spans="1:5" x14ac:dyDescent="0.3">
      <c r="A2110">
        <v>14475</v>
      </c>
      <c r="B2110" t="s">
        <v>41</v>
      </c>
      <c r="D2110">
        <v>14475</v>
      </c>
      <c r="E2110" t="s">
        <v>41</v>
      </c>
    </row>
    <row r="2111" spans="1:5" x14ac:dyDescent="0.3">
      <c r="A2111">
        <v>14476</v>
      </c>
      <c r="B2111" t="s">
        <v>41</v>
      </c>
      <c r="D2111">
        <v>14476</v>
      </c>
      <c r="E2111" t="s">
        <v>41</v>
      </c>
    </row>
    <row r="2112" spans="1:5" x14ac:dyDescent="0.3">
      <c r="A2112">
        <v>14477</v>
      </c>
      <c r="B2112" t="s">
        <v>41</v>
      </c>
      <c r="D2112">
        <v>14477</v>
      </c>
      <c r="E2112" t="s">
        <v>41</v>
      </c>
    </row>
    <row r="2113" spans="1:5" x14ac:dyDescent="0.3">
      <c r="A2113">
        <v>14478</v>
      </c>
      <c r="B2113" t="s">
        <v>41</v>
      </c>
      <c r="D2113">
        <v>14478</v>
      </c>
      <c r="E2113" t="s">
        <v>41</v>
      </c>
    </row>
    <row r="2114" spans="1:5" x14ac:dyDescent="0.3">
      <c r="A2114">
        <v>14479</v>
      </c>
      <c r="B2114" t="s">
        <v>41</v>
      </c>
      <c r="D2114">
        <v>14479</v>
      </c>
      <c r="E2114" t="s">
        <v>41</v>
      </c>
    </row>
    <row r="2115" spans="1:5" x14ac:dyDescent="0.3">
      <c r="A2115">
        <v>14480</v>
      </c>
      <c r="B2115" t="s">
        <v>41</v>
      </c>
      <c r="D2115">
        <v>14480</v>
      </c>
      <c r="E2115" t="s">
        <v>41</v>
      </c>
    </row>
    <row r="2116" spans="1:5" x14ac:dyDescent="0.3">
      <c r="A2116">
        <v>14481</v>
      </c>
      <c r="B2116" t="s">
        <v>41</v>
      </c>
      <c r="D2116">
        <v>14481</v>
      </c>
      <c r="E2116" t="s">
        <v>41</v>
      </c>
    </row>
    <row r="2117" spans="1:5" x14ac:dyDescent="0.3">
      <c r="A2117">
        <v>14482</v>
      </c>
      <c r="B2117" t="s">
        <v>41</v>
      </c>
      <c r="D2117">
        <v>14482</v>
      </c>
      <c r="E2117" t="s">
        <v>41</v>
      </c>
    </row>
    <row r="2118" spans="1:5" x14ac:dyDescent="0.3">
      <c r="A2118">
        <v>14483</v>
      </c>
      <c r="B2118" t="s">
        <v>41</v>
      </c>
      <c r="D2118">
        <v>14483</v>
      </c>
      <c r="E2118" t="s">
        <v>41</v>
      </c>
    </row>
    <row r="2119" spans="1:5" x14ac:dyDescent="0.3">
      <c r="A2119">
        <v>14484</v>
      </c>
      <c r="B2119" t="s">
        <v>41</v>
      </c>
      <c r="D2119">
        <v>14484</v>
      </c>
      <c r="E2119" t="s">
        <v>41</v>
      </c>
    </row>
    <row r="2120" spans="1:5" x14ac:dyDescent="0.3">
      <c r="A2120">
        <v>14485</v>
      </c>
      <c r="B2120" t="s">
        <v>41</v>
      </c>
      <c r="D2120">
        <v>14485</v>
      </c>
      <c r="E2120" t="s">
        <v>41</v>
      </c>
    </row>
    <row r="2121" spans="1:5" x14ac:dyDescent="0.3">
      <c r="A2121">
        <v>14486</v>
      </c>
      <c r="B2121" t="s">
        <v>41</v>
      </c>
      <c r="D2121">
        <v>14486</v>
      </c>
      <c r="E2121" t="s">
        <v>41</v>
      </c>
    </row>
    <row r="2122" spans="1:5" x14ac:dyDescent="0.3">
      <c r="A2122">
        <v>14487</v>
      </c>
      <c r="B2122" t="s">
        <v>41</v>
      </c>
      <c r="D2122">
        <v>14487</v>
      </c>
      <c r="E2122" t="s">
        <v>41</v>
      </c>
    </row>
    <row r="2123" spans="1:5" x14ac:dyDescent="0.3">
      <c r="A2123">
        <v>14488</v>
      </c>
      <c r="B2123" t="s">
        <v>41</v>
      </c>
      <c r="D2123">
        <v>14488</v>
      </c>
      <c r="E2123" t="s">
        <v>41</v>
      </c>
    </row>
    <row r="2124" spans="1:5" x14ac:dyDescent="0.3">
      <c r="A2124">
        <v>14489</v>
      </c>
      <c r="B2124" t="s">
        <v>41</v>
      </c>
      <c r="D2124">
        <v>14489</v>
      </c>
      <c r="E2124" t="s">
        <v>41</v>
      </c>
    </row>
    <row r="2125" spans="1:5" x14ac:dyDescent="0.3">
      <c r="A2125">
        <v>14490</v>
      </c>
      <c r="B2125" t="s">
        <v>41</v>
      </c>
      <c r="D2125">
        <v>14490</v>
      </c>
      <c r="E2125" t="s">
        <v>41</v>
      </c>
    </row>
    <row r="2126" spans="1:5" x14ac:dyDescent="0.3">
      <c r="A2126">
        <v>14491</v>
      </c>
      <c r="B2126" t="s">
        <v>41</v>
      </c>
      <c r="D2126">
        <v>14491</v>
      </c>
      <c r="E2126" t="s">
        <v>41</v>
      </c>
    </row>
    <row r="2127" spans="1:5" x14ac:dyDescent="0.3">
      <c r="A2127">
        <v>14492</v>
      </c>
      <c r="B2127" t="s">
        <v>41</v>
      </c>
      <c r="D2127">
        <v>14492</v>
      </c>
      <c r="E2127" t="s">
        <v>41</v>
      </c>
    </row>
    <row r="2128" spans="1:5" x14ac:dyDescent="0.3">
      <c r="A2128">
        <v>14493</v>
      </c>
      <c r="B2128" t="s">
        <v>41</v>
      </c>
      <c r="D2128">
        <v>14493</v>
      </c>
      <c r="E2128" t="s">
        <v>41</v>
      </c>
    </row>
    <row r="2129" spans="1:5" x14ac:dyDescent="0.3">
      <c r="A2129">
        <v>14494</v>
      </c>
      <c r="B2129" t="s">
        <v>41</v>
      </c>
      <c r="D2129">
        <v>14494</v>
      </c>
      <c r="E2129" t="s">
        <v>41</v>
      </c>
    </row>
    <row r="2130" spans="1:5" x14ac:dyDescent="0.3">
      <c r="A2130">
        <v>14495</v>
      </c>
      <c r="B2130" t="s">
        <v>41</v>
      </c>
      <c r="D2130">
        <v>14495</v>
      </c>
      <c r="E2130" t="s">
        <v>41</v>
      </c>
    </row>
    <row r="2131" spans="1:5" x14ac:dyDescent="0.3">
      <c r="A2131">
        <v>14496</v>
      </c>
      <c r="B2131" t="s">
        <v>41</v>
      </c>
      <c r="D2131">
        <v>14496</v>
      </c>
      <c r="E2131" t="s">
        <v>41</v>
      </c>
    </row>
    <row r="2132" spans="1:5" x14ac:dyDescent="0.3">
      <c r="A2132">
        <v>14497</v>
      </c>
      <c r="B2132" t="s">
        <v>41</v>
      </c>
      <c r="D2132">
        <v>14497</v>
      </c>
      <c r="E2132" t="s">
        <v>41</v>
      </c>
    </row>
    <row r="2133" spans="1:5" x14ac:dyDescent="0.3">
      <c r="A2133">
        <v>14498</v>
      </c>
      <c r="B2133" t="s">
        <v>41</v>
      </c>
      <c r="D2133">
        <v>14498</v>
      </c>
      <c r="E2133" t="s">
        <v>41</v>
      </c>
    </row>
    <row r="2134" spans="1:5" x14ac:dyDescent="0.3">
      <c r="A2134">
        <v>14499</v>
      </c>
      <c r="B2134" t="s">
        <v>41</v>
      </c>
      <c r="D2134">
        <v>14499</v>
      </c>
      <c r="E2134" t="s">
        <v>41</v>
      </c>
    </row>
    <row r="2135" spans="1:5" x14ac:dyDescent="0.3">
      <c r="A2135">
        <v>14500</v>
      </c>
      <c r="B2135" t="s">
        <v>41</v>
      </c>
      <c r="D2135">
        <v>14500</v>
      </c>
      <c r="E2135" t="s">
        <v>41</v>
      </c>
    </row>
    <row r="2136" spans="1:5" x14ac:dyDescent="0.3">
      <c r="A2136">
        <v>14501</v>
      </c>
      <c r="B2136" t="s">
        <v>41</v>
      </c>
      <c r="D2136">
        <v>14501</v>
      </c>
      <c r="E2136" t="s">
        <v>41</v>
      </c>
    </row>
    <row r="2137" spans="1:5" x14ac:dyDescent="0.3">
      <c r="A2137">
        <v>14502</v>
      </c>
      <c r="B2137" t="s">
        <v>41</v>
      </c>
      <c r="D2137">
        <v>14502</v>
      </c>
      <c r="E2137" t="s">
        <v>41</v>
      </c>
    </row>
    <row r="2138" spans="1:5" x14ac:dyDescent="0.3">
      <c r="A2138">
        <v>14503</v>
      </c>
      <c r="B2138" t="s">
        <v>41</v>
      </c>
      <c r="D2138">
        <v>14503</v>
      </c>
      <c r="E2138" t="s">
        <v>41</v>
      </c>
    </row>
    <row r="2139" spans="1:5" x14ac:dyDescent="0.3">
      <c r="A2139">
        <v>14504</v>
      </c>
      <c r="B2139" t="s">
        <v>41</v>
      </c>
      <c r="D2139">
        <v>14504</v>
      </c>
      <c r="E2139" t="s">
        <v>41</v>
      </c>
    </row>
    <row r="2140" spans="1:5" x14ac:dyDescent="0.3">
      <c r="A2140">
        <v>14505</v>
      </c>
      <c r="B2140" t="s">
        <v>41</v>
      </c>
      <c r="D2140">
        <v>14505</v>
      </c>
      <c r="E2140" t="s">
        <v>41</v>
      </c>
    </row>
    <row r="2141" spans="1:5" x14ac:dyDescent="0.3">
      <c r="A2141">
        <v>14506</v>
      </c>
      <c r="B2141" t="s">
        <v>41</v>
      </c>
      <c r="D2141">
        <v>14506</v>
      </c>
      <c r="E2141" t="s">
        <v>41</v>
      </c>
    </row>
    <row r="2142" spans="1:5" x14ac:dyDescent="0.3">
      <c r="A2142">
        <v>14507</v>
      </c>
      <c r="B2142" t="s">
        <v>41</v>
      </c>
      <c r="D2142">
        <v>14507</v>
      </c>
      <c r="E2142" t="s">
        <v>41</v>
      </c>
    </row>
    <row r="2143" spans="1:5" x14ac:dyDescent="0.3">
      <c r="A2143">
        <v>14508</v>
      </c>
      <c r="B2143" t="s">
        <v>41</v>
      </c>
      <c r="D2143">
        <v>14508</v>
      </c>
      <c r="E2143" t="s">
        <v>41</v>
      </c>
    </row>
    <row r="2144" spans="1:5" x14ac:dyDescent="0.3">
      <c r="A2144">
        <v>14509</v>
      </c>
      <c r="B2144" t="s">
        <v>41</v>
      </c>
      <c r="D2144">
        <v>14509</v>
      </c>
      <c r="E2144" t="s">
        <v>41</v>
      </c>
    </row>
    <row r="2145" spans="1:5" x14ac:dyDescent="0.3">
      <c r="A2145">
        <v>14510</v>
      </c>
      <c r="B2145" t="s">
        <v>41</v>
      </c>
      <c r="D2145">
        <v>14510</v>
      </c>
      <c r="E2145" t="s">
        <v>41</v>
      </c>
    </row>
    <row r="2146" spans="1:5" x14ac:dyDescent="0.3">
      <c r="A2146">
        <v>14511</v>
      </c>
      <c r="B2146" t="s">
        <v>41</v>
      </c>
      <c r="D2146">
        <v>14511</v>
      </c>
      <c r="E2146" t="s">
        <v>41</v>
      </c>
    </row>
    <row r="2147" spans="1:5" x14ac:dyDescent="0.3">
      <c r="A2147">
        <v>14512</v>
      </c>
      <c r="B2147" t="s">
        <v>41</v>
      </c>
      <c r="D2147">
        <v>14512</v>
      </c>
      <c r="E2147" t="s">
        <v>41</v>
      </c>
    </row>
    <row r="2148" spans="1:5" x14ac:dyDescent="0.3">
      <c r="A2148">
        <v>14513</v>
      </c>
      <c r="B2148" t="s">
        <v>41</v>
      </c>
      <c r="D2148">
        <v>14513</v>
      </c>
      <c r="E2148" t="s">
        <v>41</v>
      </c>
    </row>
    <row r="2149" spans="1:5" x14ac:dyDescent="0.3">
      <c r="A2149">
        <v>14514</v>
      </c>
      <c r="B2149" t="s">
        <v>41</v>
      </c>
      <c r="D2149">
        <v>14514</v>
      </c>
      <c r="E2149" t="s">
        <v>41</v>
      </c>
    </row>
    <row r="2150" spans="1:5" x14ac:dyDescent="0.3">
      <c r="A2150">
        <v>14515</v>
      </c>
      <c r="B2150" t="s">
        <v>41</v>
      </c>
      <c r="D2150">
        <v>14515</v>
      </c>
      <c r="E2150" t="s">
        <v>41</v>
      </c>
    </row>
    <row r="2151" spans="1:5" x14ac:dyDescent="0.3">
      <c r="A2151">
        <v>14516</v>
      </c>
      <c r="B2151" t="s">
        <v>41</v>
      </c>
      <c r="D2151">
        <v>14516</v>
      </c>
      <c r="E2151" t="s">
        <v>41</v>
      </c>
    </row>
    <row r="2152" spans="1:5" x14ac:dyDescent="0.3">
      <c r="A2152">
        <v>14517</v>
      </c>
      <c r="B2152" t="s">
        <v>41</v>
      </c>
      <c r="D2152">
        <v>14517</v>
      </c>
      <c r="E2152" t="s">
        <v>41</v>
      </c>
    </row>
    <row r="2153" spans="1:5" x14ac:dyDescent="0.3">
      <c r="A2153">
        <v>14518</v>
      </c>
      <c r="B2153" t="s">
        <v>41</v>
      </c>
      <c r="D2153">
        <v>14518</v>
      </c>
      <c r="E2153" t="s">
        <v>41</v>
      </c>
    </row>
    <row r="2154" spans="1:5" x14ac:dyDescent="0.3">
      <c r="A2154">
        <v>14519</v>
      </c>
      <c r="B2154" t="s">
        <v>41</v>
      </c>
      <c r="D2154">
        <v>14519</v>
      </c>
      <c r="E2154" t="s">
        <v>41</v>
      </c>
    </row>
    <row r="2155" spans="1:5" x14ac:dyDescent="0.3">
      <c r="A2155">
        <v>14520</v>
      </c>
      <c r="B2155" t="s">
        <v>41</v>
      </c>
      <c r="D2155">
        <v>14520</v>
      </c>
      <c r="E2155" t="s">
        <v>41</v>
      </c>
    </row>
    <row r="2156" spans="1:5" x14ac:dyDescent="0.3">
      <c r="A2156">
        <v>14521</v>
      </c>
      <c r="B2156" t="s">
        <v>41</v>
      </c>
      <c r="D2156">
        <v>14521</v>
      </c>
      <c r="E2156" t="s">
        <v>41</v>
      </c>
    </row>
    <row r="2157" spans="1:5" x14ac:dyDescent="0.3">
      <c r="A2157">
        <v>14522</v>
      </c>
      <c r="B2157" t="s">
        <v>41</v>
      </c>
      <c r="D2157">
        <v>14522</v>
      </c>
      <c r="E2157" t="s">
        <v>41</v>
      </c>
    </row>
    <row r="2158" spans="1:5" x14ac:dyDescent="0.3">
      <c r="A2158">
        <v>14523</v>
      </c>
      <c r="B2158" t="s">
        <v>41</v>
      </c>
      <c r="D2158">
        <v>14523</v>
      </c>
      <c r="E2158" t="s">
        <v>41</v>
      </c>
    </row>
    <row r="2159" spans="1:5" x14ac:dyDescent="0.3">
      <c r="A2159">
        <v>14524</v>
      </c>
      <c r="B2159" t="s">
        <v>41</v>
      </c>
      <c r="D2159">
        <v>14524</v>
      </c>
      <c r="E2159" t="s">
        <v>41</v>
      </c>
    </row>
    <row r="2160" spans="1:5" x14ac:dyDescent="0.3">
      <c r="A2160">
        <v>14525</v>
      </c>
      <c r="B2160" t="s">
        <v>41</v>
      </c>
      <c r="D2160">
        <v>14525</v>
      </c>
      <c r="E2160" t="s">
        <v>41</v>
      </c>
    </row>
    <row r="2161" spans="1:5" x14ac:dyDescent="0.3">
      <c r="A2161">
        <v>14526</v>
      </c>
      <c r="B2161" t="s">
        <v>41</v>
      </c>
      <c r="D2161">
        <v>14526</v>
      </c>
      <c r="E2161" t="s">
        <v>41</v>
      </c>
    </row>
    <row r="2162" spans="1:5" x14ac:dyDescent="0.3">
      <c r="A2162">
        <v>14527</v>
      </c>
      <c r="B2162" t="s">
        <v>41</v>
      </c>
      <c r="D2162">
        <v>14527</v>
      </c>
      <c r="E2162" t="s">
        <v>41</v>
      </c>
    </row>
    <row r="2163" spans="1:5" x14ac:dyDescent="0.3">
      <c r="A2163">
        <v>14528</v>
      </c>
      <c r="B2163" t="s">
        <v>41</v>
      </c>
      <c r="D2163">
        <v>14528</v>
      </c>
      <c r="E2163" t="s">
        <v>41</v>
      </c>
    </row>
    <row r="2164" spans="1:5" x14ac:dyDescent="0.3">
      <c r="A2164">
        <v>14529</v>
      </c>
      <c r="B2164" t="s">
        <v>41</v>
      </c>
      <c r="D2164">
        <v>14529</v>
      </c>
      <c r="E2164" t="s">
        <v>41</v>
      </c>
    </row>
    <row r="2165" spans="1:5" x14ac:dyDescent="0.3">
      <c r="A2165">
        <v>14530</v>
      </c>
      <c r="B2165" t="s">
        <v>41</v>
      </c>
      <c r="D2165">
        <v>14530</v>
      </c>
      <c r="E2165" t="s">
        <v>41</v>
      </c>
    </row>
    <row r="2166" spans="1:5" x14ac:dyDescent="0.3">
      <c r="A2166">
        <v>14531</v>
      </c>
      <c r="B2166" t="s">
        <v>41</v>
      </c>
      <c r="D2166">
        <v>14531</v>
      </c>
      <c r="E2166" t="s">
        <v>41</v>
      </c>
    </row>
    <row r="2167" spans="1:5" x14ac:dyDescent="0.3">
      <c r="A2167">
        <v>14532</v>
      </c>
      <c r="B2167" t="s">
        <v>41</v>
      </c>
      <c r="D2167">
        <v>14532</v>
      </c>
      <c r="E2167" t="s">
        <v>41</v>
      </c>
    </row>
    <row r="2168" spans="1:5" x14ac:dyDescent="0.3">
      <c r="A2168">
        <v>14533</v>
      </c>
      <c r="B2168" t="s">
        <v>41</v>
      </c>
      <c r="D2168">
        <v>14533</v>
      </c>
      <c r="E2168" t="s">
        <v>41</v>
      </c>
    </row>
    <row r="2169" spans="1:5" x14ac:dyDescent="0.3">
      <c r="A2169">
        <v>14534</v>
      </c>
      <c r="B2169" t="s">
        <v>41</v>
      </c>
      <c r="D2169">
        <v>14534</v>
      </c>
      <c r="E2169" t="s">
        <v>41</v>
      </c>
    </row>
    <row r="2170" spans="1:5" x14ac:dyDescent="0.3">
      <c r="A2170">
        <v>14535</v>
      </c>
      <c r="B2170" t="s">
        <v>41</v>
      </c>
      <c r="D2170">
        <v>14535</v>
      </c>
      <c r="E2170" t="s">
        <v>41</v>
      </c>
    </row>
    <row r="2171" spans="1:5" x14ac:dyDescent="0.3">
      <c r="A2171">
        <v>14536</v>
      </c>
      <c r="B2171" t="s">
        <v>41</v>
      </c>
      <c r="D2171">
        <v>14536</v>
      </c>
      <c r="E2171" t="s">
        <v>41</v>
      </c>
    </row>
    <row r="2172" spans="1:5" x14ac:dyDescent="0.3">
      <c r="A2172">
        <v>14537</v>
      </c>
      <c r="B2172" t="s">
        <v>41</v>
      </c>
      <c r="D2172">
        <v>14537</v>
      </c>
      <c r="E2172" t="s">
        <v>41</v>
      </c>
    </row>
    <row r="2173" spans="1:5" x14ac:dyDescent="0.3">
      <c r="A2173">
        <v>14538</v>
      </c>
      <c r="B2173" t="s">
        <v>41</v>
      </c>
      <c r="D2173">
        <v>14538</v>
      </c>
      <c r="E2173" t="s">
        <v>41</v>
      </c>
    </row>
    <row r="2174" spans="1:5" x14ac:dyDescent="0.3">
      <c r="A2174">
        <v>14539</v>
      </c>
      <c r="B2174" t="s">
        <v>41</v>
      </c>
      <c r="D2174">
        <v>14539</v>
      </c>
      <c r="E2174" t="s">
        <v>41</v>
      </c>
    </row>
    <row r="2175" spans="1:5" x14ac:dyDescent="0.3">
      <c r="A2175">
        <v>14540</v>
      </c>
      <c r="B2175" t="s">
        <v>41</v>
      </c>
      <c r="D2175">
        <v>14540</v>
      </c>
      <c r="E2175" t="s">
        <v>41</v>
      </c>
    </row>
    <row r="2176" spans="1:5" x14ac:dyDescent="0.3">
      <c r="A2176">
        <v>14541</v>
      </c>
      <c r="B2176" t="s">
        <v>41</v>
      </c>
      <c r="D2176">
        <v>14541</v>
      </c>
      <c r="E2176" t="s">
        <v>41</v>
      </c>
    </row>
    <row r="2177" spans="1:5" x14ac:dyDescent="0.3">
      <c r="A2177">
        <v>14542</v>
      </c>
      <c r="B2177" t="s">
        <v>41</v>
      </c>
      <c r="D2177">
        <v>14542</v>
      </c>
      <c r="E2177" t="s">
        <v>41</v>
      </c>
    </row>
    <row r="2178" spans="1:5" x14ac:dyDescent="0.3">
      <c r="A2178">
        <v>14543</v>
      </c>
      <c r="B2178" t="s">
        <v>41</v>
      </c>
      <c r="D2178">
        <v>14543</v>
      </c>
      <c r="E2178" t="s">
        <v>41</v>
      </c>
    </row>
    <row r="2179" spans="1:5" x14ac:dyDescent="0.3">
      <c r="A2179">
        <v>14544</v>
      </c>
      <c r="B2179" t="s">
        <v>41</v>
      </c>
      <c r="D2179">
        <v>14544</v>
      </c>
      <c r="E2179" t="s">
        <v>41</v>
      </c>
    </row>
    <row r="2180" spans="1:5" x14ac:dyDescent="0.3">
      <c r="A2180">
        <v>14545</v>
      </c>
      <c r="B2180" t="s">
        <v>41</v>
      </c>
      <c r="D2180">
        <v>14545</v>
      </c>
      <c r="E2180" t="s">
        <v>41</v>
      </c>
    </row>
    <row r="2181" spans="1:5" x14ac:dyDescent="0.3">
      <c r="A2181">
        <v>14546</v>
      </c>
      <c r="B2181" t="s">
        <v>41</v>
      </c>
      <c r="D2181">
        <v>14546</v>
      </c>
      <c r="E2181" t="s">
        <v>41</v>
      </c>
    </row>
    <row r="2182" spans="1:5" x14ac:dyDescent="0.3">
      <c r="A2182">
        <v>14547</v>
      </c>
      <c r="B2182" t="s">
        <v>41</v>
      </c>
      <c r="D2182">
        <v>14547</v>
      </c>
      <c r="E2182" t="s">
        <v>41</v>
      </c>
    </row>
    <row r="2183" spans="1:5" x14ac:dyDescent="0.3">
      <c r="A2183">
        <v>14548</v>
      </c>
      <c r="B2183" t="s">
        <v>41</v>
      </c>
      <c r="D2183">
        <v>14548</v>
      </c>
      <c r="E2183" t="s">
        <v>41</v>
      </c>
    </row>
    <row r="2184" spans="1:5" x14ac:dyDescent="0.3">
      <c r="A2184">
        <v>14549</v>
      </c>
      <c r="B2184" t="s">
        <v>41</v>
      </c>
      <c r="D2184">
        <v>14549</v>
      </c>
      <c r="E2184" t="s">
        <v>41</v>
      </c>
    </row>
    <row r="2185" spans="1:5" x14ac:dyDescent="0.3">
      <c r="A2185">
        <v>14550</v>
      </c>
      <c r="B2185" t="s">
        <v>41</v>
      </c>
      <c r="D2185">
        <v>14550</v>
      </c>
      <c r="E2185" t="s">
        <v>41</v>
      </c>
    </row>
    <row r="2186" spans="1:5" x14ac:dyDescent="0.3">
      <c r="A2186">
        <v>14551</v>
      </c>
      <c r="B2186" t="s">
        <v>41</v>
      </c>
      <c r="D2186">
        <v>14551</v>
      </c>
      <c r="E2186" t="s">
        <v>41</v>
      </c>
    </row>
    <row r="2187" spans="1:5" x14ac:dyDescent="0.3">
      <c r="A2187">
        <v>14552</v>
      </c>
      <c r="B2187" t="s">
        <v>41</v>
      </c>
      <c r="D2187">
        <v>14552</v>
      </c>
      <c r="E2187" t="s">
        <v>41</v>
      </c>
    </row>
    <row r="2188" spans="1:5" x14ac:dyDescent="0.3">
      <c r="A2188">
        <v>14553</v>
      </c>
      <c r="B2188" t="s">
        <v>41</v>
      </c>
      <c r="D2188">
        <v>14553</v>
      </c>
      <c r="E2188" t="s">
        <v>41</v>
      </c>
    </row>
    <row r="2189" spans="1:5" x14ac:dyDescent="0.3">
      <c r="A2189">
        <v>14554</v>
      </c>
      <c r="B2189" t="s">
        <v>41</v>
      </c>
      <c r="D2189">
        <v>14554</v>
      </c>
      <c r="E2189" t="s">
        <v>41</v>
      </c>
    </row>
    <row r="2190" spans="1:5" x14ac:dyDescent="0.3">
      <c r="A2190">
        <v>14555</v>
      </c>
      <c r="B2190" t="s">
        <v>41</v>
      </c>
      <c r="D2190">
        <v>14555</v>
      </c>
      <c r="E2190" t="s">
        <v>41</v>
      </c>
    </row>
    <row r="2191" spans="1:5" x14ac:dyDescent="0.3">
      <c r="A2191">
        <v>14556</v>
      </c>
      <c r="B2191" t="s">
        <v>41</v>
      </c>
      <c r="D2191">
        <v>14556</v>
      </c>
      <c r="E2191" t="s">
        <v>41</v>
      </c>
    </row>
    <row r="2192" spans="1:5" x14ac:dyDescent="0.3">
      <c r="A2192">
        <v>14557</v>
      </c>
      <c r="B2192" t="s">
        <v>41</v>
      </c>
      <c r="D2192">
        <v>14557</v>
      </c>
      <c r="E2192" t="s">
        <v>41</v>
      </c>
    </row>
    <row r="2193" spans="1:5" x14ac:dyDescent="0.3">
      <c r="A2193">
        <v>14558</v>
      </c>
      <c r="B2193" t="s">
        <v>41</v>
      </c>
      <c r="D2193">
        <v>14558</v>
      </c>
      <c r="E2193" t="s">
        <v>41</v>
      </c>
    </row>
    <row r="2194" spans="1:5" x14ac:dyDescent="0.3">
      <c r="A2194">
        <v>14559</v>
      </c>
      <c r="B2194" t="s">
        <v>41</v>
      </c>
      <c r="D2194">
        <v>14559</v>
      </c>
      <c r="E2194" t="s">
        <v>41</v>
      </c>
    </row>
    <row r="2195" spans="1:5" x14ac:dyDescent="0.3">
      <c r="A2195">
        <v>14560</v>
      </c>
      <c r="B2195" t="s">
        <v>41</v>
      </c>
      <c r="D2195">
        <v>14560</v>
      </c>
      <c r="E2195" t="s">
        <v>41</v>
      </c>
    </row>
    <row r="2196" spans="1:5" x14ac:dyDescent="0.3">
      <c r="A2196">
        <v>14561</v>
      </c>
      <c r="B2196" t="s">
        <v>41</v>
      </c>
      <c r="D2196">
        <v>14561</v>
      </c>
      <c r="E2196" t="s">
        <v>41</v>
      </c>
    </row>
    <row r="2197" spans="1:5" x14ac:dyDescent="0.3">
      <c r="A2197">
        <v>14562</v>
      </c>
      <c r="B2197" t="s">
        <v>41</v>
      </c>
      <c r="D2197">
        <v>14562</v>
      </c>
      <c r="E2197" t="s">
        <v>41</v>
      </c>
    </row>
    <row r="2198" spans="1:5" x14ac:dyDescent="0.3">
      <c r="A2198">
        <v>14563</v>
      </c>
      <c r="B2198" t="s">
        <v>41</v>
      </c>
      <c r="D2198">
        <v>14563</v>
      </c>
      <c r="E2198" t="s">
        <v>41</v>
      </c>
    </row>
    <row r="2199" spans="1:5" x14ac:dyDescent="0.3">
      <c r="A2199">
        <v>14564</v>
      </c>
      <c r="B2199" t="s">
        <v>75</v>
      </c>
      <c r="D2199">
        <v>14564</v>
      </c>
      <c r="E2199" t="s">
        <v>75</v>
      </c>
    </row>
    <row r="2200" spans="1:5" x14ac:dyDescent="0.3">
      <c r="A2200">
        <v>14565</v>
      </c>
      <c r="B2200" t="s">
        <v>41</v>
      </c>
      <c r="D2200">
        <v>14565</v>
      </c>
      <c r="E2200" t="s">
        <v>41</v>
      </c>
    </row>
    <row r="2201" spans="1:5" x14ac:dyDescent="0.3">
      <c r="A2201">
        <v>14566</v>
      </c>
      <c r="B2201" t="s">
        <v>75</v>
      </c>
      <c r="D2201">
        <v>14566</v>
      </c>
      <c r="E2201" t="s">
        <v>75</v>
      </c>
    </row>
    <row r="2202" spans="1:5" x14ac:dyDescent="0.3">
      <c r="A2202">
        <v>14567</v>
      </c>
      <c r="B2202" t="s">
        <v>41</v>
      </c>
      <c r="D2202">
        <v>14567</v>
      </c>
      <c r="E2202" t="s">
        <v>41</v>
      </c>
    </row>
    <row r="2203" spans="1:5" x14ac:dyDescent="0.3">
      <c r="A2203">
        <v>14568</v>
      </c>
      <c r="B2203" t="s">
        <v>75</v>
      </c>
      <c r="D2203">
        <v>14568</v>
      </c>
      <c r="E2203" t="s">
        <v>75</v>
      </c>
    </row>
    <row r="2204" spans="1:5" x14ac:dyDescent="0.3">
      <c r="A2204">
        <v>14569</v>
      </c>
      <c r="B2204" t="s">
        <v>41</v>
      </c>
      <c r="D2204">
        <v>14569</v>
      </c>
      <c r="E2204" t="s">
        <v>41</v>
      </c>
    </row>
    <row r="2205" spans="1:5" x14ac:dyDescent="0.3">
      <c r="A2205">
        <v>14570</v>
      </c>
      <c r="B2205" t="s">
        <v>41</v>
      </c>
      <c r="D2205">
        <v>14570</v>
      </c>
      <c r="E2205" t="s">
        <v>41</v>
      </c>
    </row>
    <row r="2206" spans="1:5" x14ac:dyDescent="0.3">
      <c r="A2206">
        <v>14571</v>
      </c>
      <c r="B2206" t="s">
        <v>41</v>
      </c>
      <c r="D2206">
        <v>14571</v>
      </c>
      <c r="E2206" t="s">
        <v>41</v>
      </c>
    </row>
    <row r="2207" spans="1:5" x14ac:dyDescent="0.3">
      <c r="A2207">
        <v>14572</v>
      </c>
      <c r="B2207" t="s">
        <v>41</v>
      </c>
      <c r="D2207">
        <v>14572</v>
      </c>
      <c r="E2207" t="s">
        <v>41</v>
      </c>
    </row>
    <row r="2208" spans="1:5" x14ac:dyDescent="0.3">
      <c r="A2208">
        <v>14573</v>
      </c>
      <c r="B2208" t="s">
        <v>41</v>
      </c>
      <c r="D2208">
        <v>14573</v>
      </c>
      <c r="E2208" t="s">
        <v>41</v>
      </c>
    </row>
    <row r="2209" spans="1:5" x14ac:dyDescent="0.3">
      <c r="A2209">
        <v>14574</v>
      </c>
      <c r="B2209" t="s">
        <v>41</v>
      </c>
      <c r="D2209">
        <v>14574</v>
      </c>
      <c r="E2209" t="s">
        <v>41</v>
      </c>
    </row>
    <row r="2210" spans="1:5" x14ac:dyDescent="0.3">
      <c r="A2210">
        <v>14575</v>
      </c>
      <c r="B2210" t="s">
        <v>41</v>
      </c>
      <c r="D2210">
        <v>14575</v>
      </c>
      <c r="E2210" t="s">
        <v>41</v>
      </c>
    </row>
    <row r="2211" spans="1:5" x14ac:dyDescent="0.3">
      <c r="A2211">
        <v>14576</v>
      </c>
      <c r="B2211" t="s">
        <v>41</v>
      </c>
      <c r="D2211">
        <v>14576</v>
      </c>
      <c r="E2211" t="s">
        <v>41</v>
      </c>
    </row>
    <row r="2212" spans="1:5" x14ac:dyDescent="0.3">
      <c r="A2212">
        <v>14577</v>
      </c>
      <c r="B2212" t="s">
        <v>41</v>
      </c>
      <c r="D2212">
        <v>14577</v>
      </c>
      <c r="E2212" t="s">
        <v>41</v>
      </c>
    </row>
    <row r="2213" spans="1:5" x14ac:dyDescent="0.3">
      <c r="A2213">
        <v>14578</v>
      </c>
      <c r="B2213" t="s">
        <v>41</v>
      </c>
      <c r="D2213">
        <v>14578</v>
      </c>
      <c r="E2213" t="s">
        <v>41</v>
      </c>
    </row>
    <row r="2214" spans="1:5" x14ac:dyDescent="0.3">
      <c r="A2214">
        <v>14579</v>
      </c>
      <c r="B2214" t="s">
        <v>41</v>
      </c>
      <c r="D2214">
        <v>14579</v>
      </c>
      <c r="E2214" t="s">
        <v>41</v>
      </c>
    </row>
    <row r="2215" spans="1:5" x14ac:dyDescent="0.3">
      <c r="A2215">
        <v>14580</v>
      </c>
      <c r="B2215" t="s">
        <v>41</v>
      </c>
      <c r="D2215">
        <v>14580</v>
      </c>
      <c r="E2215" t="s">
        <v>41</v>
      </c>
    </row>
    <row r="2216" spans="1:5" x14ac:dyDescent="0.3">
      <c r="A2216">
        <v>14581</v>
      </c>
      <c r="B2216" t="s">
        <v>41</v>
      </c>
      <c r="D2216">
        <v>14581</v>
      </c>
      <c r="E2216" t="s">
        <v>41</v>
      </c>
    </row>
    <row r="2217" spans="1:5" x14ac:dyDescent="0.3">
      <c r="A2217">
        <v>14582</v>
      </c>
      <c r="B2217" t="s">
        <v>41</v>
      </c>
      <c r="D2217">
        <v>14582</v>
      </c>
      <c r="E2217" t="s">
        <v>41</v>
      </c>
    </row>
    <row r="2218" spans="1:5" x14ac:dyDescent="0.3">
      <c r="A2218">
        <v>14583</v>
      </c>
      <c r="B2218" t="s">
        <v>41</v>
      </c>
      <c r="D2218">
        <v>14583</v>
      </c>
      <c r="E2218" t="s">
        <v>41</v>
      </c>
    </row>
    <row r="2219" spans="1:5" x14ac:dyDescent="0.3">
      <c r="A2219">
        <v>14584</v>
      </c>
      <c r="B2219" t="s">
        <v>41</v>
      </c>
      <c r="D2219">
        <v>14584</v>
      </c>
      <c r="E2219" t="s">
        <v>41</v>
      </c>
    </row>
    <row r="2220" spans="1:5" x14ac:dyDescent="0.3">
      <c r="A2220">
        <v>14585</v>
      </c>
      <c r="B2220" t="s">
        <v>41</v>
      </c>
      <c r="D2220">
        <v>14585</v>
      </c>
      <c r="E2220" t="s">
        <v>41</v>
      </c>
    </row>
    <row r="2221" spans="1:5" x14ac:dyDescent="0.3">
      <c r="A2221">
        <v>14586</v>
      </c>
      <c r="B2221" t="s">
        <v>41</v>
      </c>
      <c r="D2221">
        <v>14586</v>
      </c>
      <c r="E2221" t="s">
        <v>41</v>
      </c>
    </row>
    <row r="2222" spans="1:5" x14ac:dyDescent="0.3">
      <c r="A2222">
        <v>14587</v>
      </c>
      <c r="B2222" t="s">
        <v>41</v>
      </c>
      <c r="D2222">
        <v>14587</v>
      </c>
      <c r="E2222" t="s">
        <v>41</v>
      </c>
    </row>
    <row r="2223" spans="1:5" x14ac:dyDescent="0.3">
      <c r="A2223">
        <v>14588</v>
      </c>
      <c r="B2223" t="s">
        <v>41</v>
      </c>
      <c r="D2223">
        <v>14588</v>
      </c>
      <c r="E2223" t="s">
        <v>41</v>
      </c>
    </row>
    <row r="2224" spans="1:5" x14ac:dyDescent="0.3">
      <c r="A2224">
        <v>14589</v>
      </c>
      <c r="B2224" t="s">
        <v>41</v>
      </c>
      <c r="D2224">
        <v>14589</v>
      </c>
      <c r="E2224" t="s">
        <v>41</v>
      </c>
    </row>
    <row r="2225" spans="1:5" x14ac:dyDescent="0.3">
      <c r="A2225">
        <v>14590</v>
      </c>
      <c r="B2225" t="s">
        <v>41</v>
      </c>
      <c r="D2225">
        <v>14590</v>
      </c>
      <c r="E2225" t="s">
        <v>41</v>
      </c>
    </row>
    <row r="2226" spans="1:5" x14ac:dyDescent="0.3">
      <c r="A2226">
        <v>14591</v>
      </c>
      <c r="B2226" t="s">
        <v>41</v>
      </c>
      <c r="D2226">
        <v>14591</v>
      </c>
      <c r="E2226" t="s">
        <v>41</v>
      </c>
    </row>
    <row r="2227" spans="1:5" x14ac:dyDescent="0.3">
      <c r="A2227">
        <v>14592</v>
      </c>
      <c r="B2227" t="s">
        <v>41</v>
      </c>
      <c r="D2227">
        <v>14592</v>
      </c>
      <c r="E2227" t="s">
        <v>41</v>
      </c>
    </row>
    <row r="2228" spans="1:5" x14ac:dyDescent="0.3">
      <c r="A2228">
        <v>14593</v>
      </c>
      <c r="B2228" t="s">
        <v>41</v>
      </c>
      <c r="D2228">
        <v>14593</v>
      </c>
      <c r="E2228" t="s">
        <v>41</v>
      </c>
    </row>
    <row r="2229" spans="1:5" x14ac:dyDescent="0.3">
      <c r="A2229">
        <v>14594</v>
      </c>
      <c r="B2229" t="s">
        <v>41</v>
      </c>
      <c r="D2229">
        <v>14594</v>
      </c>
      <c r="E2229" t="s">
        <v>41</v>
      </c>
    </row>
    <row r="2230" spans="1:5" x14ac:dyDescent="0.3">
      <c r="A2230">
        <v>14595</v>
      </c>
      <c r="B2230" t="s">
        <v>41</v>
      </c>
      <c r="D2230">
        <v>14595</v>
      </c>
      <c r="E2230" t="s">
        <v>41</v>
      </c>
    </row>
    <row r="2231" spans="1:5" x14ac:dyDescent="0.3">
      <c r="A2231">
        <v>14596</v>
      </c>
      <c r="B2231" t="s">
        <v>41</v>
      </c>
      <c r="D2231">
        <v>14596</v>
      </c>
      <c r="E2231" t="s">
        <v>41</v>
      </c>
    </row>
    <row r="2232" spans="1:5" x14ac:dyDescent="0.3">
      <c r="A2232">
        <v>14597</v>
      </c>
      <c r="B2232" t="s">
        <v>41</v>
      </c>
      <c r="D2232">
        <v>14597</v>
      </c>
      <c r="E2232" t="s">
        <v>41</v>
      </c>
    </row>
    <row r="2233" spans="1:5" x14ac:dyDescent="0.3">
      <c r="A2233">
        <v>14598</v>
      </c>
      <c r="B2233" t="s">
        <v>41</v>
      </c>
      <c r="D2233">
        <v>14598</v>
      </c>
      <c r="E2233" t="s">
        <v>41</v>
      </c>
    </row>
    <row r="2234" spans="1:5" x14ac:dyDescent="0.3">
      <c r="A2234">
        <v>14599</v>
      </c>
      <c r="B2234" t="s">
        <v>41</v>
      </c>
      <c r="D2234">
        <v>14599</v>
      </c>
      <c r="E2234" t="s">
        <v>41</v>
      </c>
    </row>
    <row r="2235" spans="1:5" x14ac:dyDescent="0.3">
      <c r="A2235">
        <v>14600</v>
      </c>
      <c r="B2235" t="s">
        <v>41</v>
      </c>
      <c r="D2235">
        <v>14600</v>
      </c>
      <c r="E2235" t="s">
        <v>41</v>
      </c>
    </row>
    <row r="2236" spans="1:5" x14ac:dyDescent="0.3">
      <c r="A2236">
        <v>14601</v>
      </c>
      <c r="B2236" t="s">
        <v>41</v>
      </c>
      <c r="D2236">
        <v>14601</v>
      </c>
      <c r="E2236" t="s">
        <v>41</v>
      </c>
    </row>
    <row r="2237" spans="1:5" x14ac:dyDescent="0.3">
      <c r="A2237">
        <v>14602</v>
      </c>
      <c r="B2237" t="s">
        <v>41</v>
      </c>
      <c r="D2237">
        <v>14602</v>
      </c>
      <c r="E2237" t="s">
        <v>41</v>
      </c>
    </row>
    <row r="2238" spans="1:5" x14ac:dyDescent="0.3">
      <c r="A2238">
        <v>14603</v>
      </c>
      <c r="B2238" t="s">
        <v>41</v>
      </c>
      <c r="D2238">
        <v>14603</v>
      </c>
      <c r="E2238" t="s">
        <v>41</v>
      </c>
    </row>
    <row r="2239" spans="1:5" x14ac:dyDescent="0.3">
      <c r="A2239">
        <v>14604</v>
      </c>
      <c r="B2239" t="s">
        <v>41</v>
      </c>
      <c r="D2239">
        <v>14604</v>
      </c>
      <c r="E2239" t="s">
        <v>41</v>
      </c>
    </row>
    <row r="2240" spans="1:5" x14ac:dyDescent="0.3">
      <c r="A2240">
        <v>14605</v>
      </c>
      <c r="B2240" t="s">
        <v>41</v>
      </c>
      <c r="D2240">
        <v>14605</v>
      </c>
      <c r="E2240" t="s">
        <v>41</v>
      </c>
    </row>
    <row r="2241" spans="1:5" x14ac:dyDescent="0.3">
      <c r="A2241">
        <v>14606</v>
      </c>
      <c r="B2241" t="s">
        <v>41</v>
      </c>
      <c r="D2241">
        <v>14606</v>
      </c>
      <c r="E2241" t="s">
        <v>41</v>
      </c>
    </row>
    <row r="2242" spans="1:5" x14ac:dyDescent="0.3">
      <c r="A2242">
        <v>14607</v>
      </c>
      <c r="B2242" t="s">
        <v>41</v>
      </c>
      <c r="D2242">
        <v>14607</v>
      </c>
      <c r="E2242" t="s">
        <v>41</v>
      </c>
    </row>
    <row r="2243" spans="1:5" x14ac:dyDescent="0.3">
      <c r="A2243">
        <v>14608</v>
      </c>
      <c r="B2243" t="s">
        <v>41</v>
      </c>
      <c r="D2243">
        <v>14608</v>
      </c>
      <c r="E2243" t="s">
        <v>41</v>
      </c>
    </row>
    <row r="2244" spans="1:5" x14ac:dyDescent="0.3">
      <c r="A2244">
        <v>14609</v>
      </c>
      <c r="B2244" t="s">
        <v>41</v>
      </c>
      <c r="D2244">
        <v>14609</v>
      </c>
      <c r="E2244" t="s">
        <v>41</v>
      </c>
    </row>
    <row r="2245" spans="1:5" x14ac:dyDescent="0.3">
      <c r="A2245">
        <v>14610</v>
      </c>
      <c r="B2245" t="s">
        <v>41</v>
      </c>
      <c r="D2245">
        <v>14610</v>
      </c>
      <c r="E2245" t="s">
        <v>41</v>
      </c>
    </row>
    <row r="2246" spans="1:5" x14ac:dyDescent="0.3">
      <c r="A2246">
        <v>14611</v>
      </c>
      <c r="B2246" t="s">
        <v>41</v>
      </c>
      <c r="D2246">
        <v>14611</v>
      </c>
      <c r="E2246" t="s">
        <v>41</v>
      </c>
    </row>
    <row r="2247" spans="1:5" x14ac:dyDescent="0.3">
      <c r="A2247">
        <v>14612</v>
      </c>
      <c r="B2247" t="s">
        <v>41</v>
      </c>
      <c r="D2247">
        <v>14612</v>
      </c>
      <c r="E2247" t="s">
        <v>41</v>
      </c>
    </row>
    <row r="2248" spans="1:5" x14ac:dyDescent="0.3">
      <c r="A2248">
        <v>14613</v>
      </c>
      <c r="B2248" t="s">
        <v>41</v>
      </c>
      <c r="D2248">
        <v>14613</v>
      </c>
      <c r="E2248" t="s">
        <v>41</v>
      </c>
    </row>
    <row r="2249" spans="1:5" x14ac:dyDescent="0.3">
      <c r="A2249">
        <v>14614</v>
      </c>
      <c r="B2249" t="s">
        <v>41</v>
      </c>
      <c r="D2249">
        <v>14614</v>
      </c>
      <c r="E2249" t="s">
        <v>41</v>
      </c>
    </row>
    <row r="2250" spans="1:5" x14ac:dyDescent="0.3">
      <c r="A2250">
        <v>14615</v>
      </c>
      <c r="B2250" t="s">
        <v>41</v>
      </c>
      <c r="D2250">
        <v>14615</v>
      </c>
      <c r="E2250" t="s">
        <v>41</v>
      </c>
    </row>
    <row r="2251" spans="1:5" x14ac:dyDescent="0.3">
      <c r="A2251">
        <v>14616</v>
      </c>
      <c r="B2251" t="s">
        <v>41</v>
      </c>
      <c r="D2251">
        <v>14616</v>
      </c>
      <c r="E2251" t="s">
        <v>41</v>
      </c>
    </row>
    <row r="2252" spans="1:5" x14ac:dyDescent="0.3">
      <c r="A2252">
        <v>14617</v>
      </c>
      <c r="B2252" t="s">
        <v>41</v>
      </c>
      <c r="D2252">
        <v>14617</v>
      </c>
      <c r="E2252" t="s">
        <v>41</v>
      </c>
    </row>
    <row r="2253" spans="1:5" x14ac:dyDescent="0.3">
      <c r="A2253">
        <v>14618</v>
      </c>
      <c r="B2253" t="s">
        <v>41</v>
      </c>
      <c r="D2253">
        <v>14618</v>
      </c>
      <c r="E2253" t="s">
        <v>41</v>
      </c>
    </row>
    <row r="2254" spans="1:5" x14ac:dyDescent="0.3">
      <c r="A2254">
        <v>14619</v>
      </c>
      <c r="B2254" t="s">
        <v>41</v>
      </c>
      <c r="D2254">
        <v>14619</v>
      </c>
      <c r="E2254" t="s">
        <v>41</v>
      </c>
    </row>
    <row r="2255" spans="1:5" x14ac:dyDescent="0.3">
      <c r="A2255">
        <v>14620</v>
      </c>
      <c r="B2255" t="s">
        <v>41</v>
      </c>
      <c r="D2255">
        <v>14620</v>
      </c>
      <c r="E2255" t="s">
        <v>41</v>
      </c>
    </row>
    <row r="2256" spans="1:5" x14ac:dyDescent="0.3">
      <c r="A2256">
        <v>14621</v>
      </c>
      <c r="B2256" t="s">
        <v>41</v>
      </c>
      <c r="D2256">
        <v>14621</v>
      </c>
      <c r="E2256" t="s">
        <v>41</v>
      </c>
    </row>
    <row r="2257" spans="1:5" x14ac:dyDescent="0.3">
      <c r="A2257">
        <v>14622</v>
      </c>
      <c r="B2257" t="s">
        <v>41</v>
      </c>
      <c r="D2257">
        <v>14622</v>
      </c>
      <c r="E2257" t="s">
        <v>41</v>
      </c>
    </row>
    <row r="2258" spans="1:5" x14ac:dyDescent="0.3">
      <c r="A2258">
        <v>14623</v>
      </c>
      <c r="B2258" t="s">
        <v>41</v>
      </c>
      <c r="D2258">
        <v>14623</v>
      </c>
      <c r="E2258" t="s">
        <v>41</v>
      </c>
    </row>
    <row r="2259" spans="1:5" x14ac:dyDescent="0.3">
      <c r="A2259">
        <v>14624</v>
      </c>
      <c r="B2259" t="s">
        <v>41</v>
      </c>
      <c r="D2259">
        <v>14624</v>
      </c>
      <c r="E2259" t="s">
        <v>41</v>
      </c>
    </row>
    <row r="2260" spans="1:5" x14ac:dyDescent="0.3">
      <c r="A2260">
        <v>14625</v>
      </c>
      <c r="B2260" t="s">
        <v>41</v>
      </c>
      <c r="D2260">
        <v>14625</v>
      </c>
      <c r="E2260" t="s">
        <v>41</v>
      </c>
    </row>
    <row r="2261" spans="1:5" x14ac:dyDescent="0.3">
      <c r="A2261">
        <v>14626</v>
      </c>
      <c r="B2261" t="s">
        <v>41</v>
      </c>
      <c r="D2261">
        <v>14626</v>
      </c>
      <c r="E2261" t="s">
        <v>41</v>
      </c>
    </row>
    <row r="2262" spans="1:5" x14ac:dyDescent="0.3">
      <c r="A2262">
        <v>14627</v>
      </c>
      <c r="B2262" t="s">
        <v>41</v>
      </c>
      <c r="D2262">
        <v>14627</v>
      </c>
      <c r="E2262" t="s">
        <v>41</v>
      </c>
    </row>
    <row r="2263" spans="1:5" x14ac:dyDescent="0.3">
      <c r="A2263">
        <v>14628</v>
      </c>
      <c r="B2263" t="s">
        <v>41</v>
      </c>
      <c r="D2263">
        <v>14628</v>
      </c>
      <c r="E2263" t="s">
        <v>41</v>
      </c>
    </row>
    <row r="2264" spans="1:5" x14ac:dyDescent="0.3">
      <c r="A2264">
        <v>14629</v>
      </c>
      <c r="B2264" t="s">
        <v>41</v>
      </c>
      <c r="D2264">
        <v>14629</v>
      </c>
      <c r="E2264" t="s">
        <v>41</v>
      </c>
    </row>
    <row r="2265" spans="1:5" x14ac:dyDescent="0.3">
      <c r="A2265">
        <v>14630</v>
      </c>
      <c r="B2265" t="s">
        <v>41</v>
      </c>
      <c r="D2265">
        <v>14630</v>
      </c>
      <c r="E2265" t="s">
        <v>41</v>
      </c>
    </row>
    <row r="2266" spans="1:5" x14ac:dyDescent="0.3">
      <c r="A2266">
        <v>14631</v>
      </c>
      <c r="B2266" t="s">
        <v>41</v>
      </c>
      <c r="D2266">
        <v>14631</v>
      </c>
      <c r="E2266" t="s">
        <v>41</v>
      </c>
    </row>
    <row r="2267" spans="1:5" x14ac:dyDescent="0.3">
      <c r="A2267">
        <v>14632</v>
      </c>
      <c r="B2267" t="s">
        <v>41</v>
      </c>
      <c r="D2267">
        <v>14632</v>
      </c>
      <c r="E2267" t="s">
        <v>41</v>
      </c>
    </row>
    <row r="2268" spans="1:5" x14ac:dyDescent="0.3">
      <c r="A2268">
        <v>14633</v>
      </c>
      <c r="B2268" t="s">
        <v>41</v>
      </c>
      <c r="D2268">
        <v>14633</v>
      </c>
      <c r="E2268" t="s">
        <v>41</v>
      </c>
    </row>
    <row r="2269" spans="1:5" x14ac:dyDescent="0.3">
      <c r="A2269">
        <v>14634</v>
      </c>
      <c r="B2269" t="s">
        <v>41</v>
      </c>
      <c r="D2269">
        <v>14634</v>
      </c>
      <c r="E2269" t="s">
        <v>41</v>
      </c>
    </row>
    <row r="2270" spans="1:5" x14ac:dyDescent="0.3">
      <c r="A2270">
        <v>14635</v>
      </c>
      <c r="B2270" t="s">
        <v>41</v>
      </c>
      <c r="D2270">
        <v>14635</v>
      </c>
      <c r="E2270" t="s">
        <v>41</v>
      </c>
    </row>
    <row r="2271" spans="1:5" x14ac:dyDescent="0.3">
      <c r="A2271">
        <v>14636</v>
      </c>
      <c r="B2271" t="s">
        <v>41</v>
      </c>
      <c r="D2271">
        <v>14636</v>
      </c>
      <c r="E2271" t="s">
        <v>41</v>
      </c>
    </row>
    <row r="2272" spans="1:5" x14ac:dyDescent="0.3">
      <c r="A2272">
        <v>14637</v>
      </c>
      <c r="B2272" t="s">
        <v>41</v>
      </c>
      <c r="D2272">
        <v>14637</v>
      </c>
      <c r="E2272" t="s">
        <v>41</v>
      </c>
    </row>
    <row r="2273" spans="1:5" x14ac:dyDescent="0.3">
      <c r="A2273">
        <v>14638</v>
      </c>
      <c r="B2273" t="s">
        <v>41</v>
      </c>
      <c r="D2273">
        <v>14638</v>
      </c>
      <c r="E2273" t="s">
        <v>41</v>
      </c>
    </row>
    <row r="2274" spans="1:5" x14ac:dyDescent="0.3">
      <c r="A2274">
        <v>14639</v>
      </c>
      <c r="B2274" t="s">
        <v>41</v>
      </c>
      <c r="D2274">
        <v>14639</v>
      </c>
      <c r="E2274" t="s">
        <v>41</v>
      </c>
    </row>
    <row r="2275" spans="1:5" x14ac:dyDescent="0.3">
      <c r="A2275">
        <v>14640</v>
      </c>
      <c r="B2275" t="s">
        <v>41</v>
      </c>
      <c r="D2275">
        <v>14640</v>
      </c>
      <c r="E2275" t="s">
        <v>41</v>
      </c>
    </row>
    <row r="2276" spans="1:5" x14ac:dyDescent="0.3">
      <c r="A2276">
        <v>14641</v>
      </c>
      <c r="B2276" t="s">
        <v>41</v>
      </c>
      <c r="D2276">
        <v>14641</v>
      </c>
      <c r="E2276" t="s">
        <v>41</v>
      </c>
    </row>
    <row r="2277" spans="1:5" x14ac:dyDescent="0.3">
      <c r="A2277">
        <v>14642</v>
      </c>
      <c r="B2277" t="s">
        <v>41</v>
      </c>
      <c r="D2277">
        <v>14642</v>
      </c>
      <c r="E2277" t="s">
        <v>41</v>
      </c>
    </row>
    <row r="2278" spans="1:5" x14ac:dyDescent="0.3">
      <c r="A2278">
        <v>14643</v>
      </c>
      <c r="B2278" t="s">
        <v>41</v>
      </c>
      <c r="D2278">
        <v>14643</v>
      </c>
      <c r="E2278" t="s">
        <v>41</v>
      </c>
    </row>
    <row r="2279" spans="1:5" x14ac:dyDescent="0.3">
      <c r="A2279">
        <v>14644</v>
      </c>
      <c r="B2279" t="s">
        <v>41</v>
      </c>
      <c r="D2279">
        <v>14644</v>
      </c>
      <c r="E2279" t="s">
        <v>41</v>
      </c>
    </row>
    <row r="2280" spans="1:5" x14ac:dyDescent="0.3">
      <c r="A2280">
        <v>14645</v>
      </c>
      <c r="B2280" t="s">
        <v>41</v>
      </c>
      <c r="D2280">
        <v>14645</v>
      </c>
      <c r="E2280" t="s">
        <v>41</v>
      </c>
    </row>
    <row r="2281" spans="1:5" x14ac:dyDescent="0.3">
      <c r="A2281">
        <v>14646</v>
      </c>
      <c r="B2281" t="s">
        <v>71</v>
      </c>
      <c r="D2281">
        <v>14646</v>
      </c>
      <c r="E2281" t="s">
        <v>71</v>
      </c>
    </row>
    <row r="2282" spans="1:5" x14ac:dyDescent="0.3">
      <c r="A2282">
        <v>14647</v>
      </c>
      <c r="B2282" t="s">
        <v>41</v>
      </c>
      <c r="D2282">
        <v>14647</v>
      </c>
      <c r="E2282" t="s">
        <v>41</v>
      </c>
    </row>
    <row r="2283" spans="1:5" x14ac:dyDescent="0.3">
      <c r="A2283">
        <v>14648</v>
      </c>
      <c r="B2283" t="s">
        <v>41</v>
      </c>
      <c r="D2283">
        <v>14648</v>
      </c>
      <c r="E2283" t="s">
        <v>41</v>
      </c>
    </row>
    <row r="2284" spans="1:5" x14ac:dyDescent="0.3">
      <c r="A2284">
        <v>14649</v>
      </c>
      <c r="B2284" t="s">
        <v>41</v>
      </c>
      <c r="D2284">
        <v>14649</v>
      </c>
      <c r="E2284" t="s">
        <v>41</v>
      </c>
    </row>
    <row r="2285" spans="1:5" x14ac:dyDescent="0.3">
      <c r="A2285">
        <v>14650</v>
      </c>
      <c r="B2285" t="s">
        <v>41</v>
      </c>
      <c r="D2285">
        <v>14650</v>
      </c>
      <c r="E2285" t="s">
        <v>41</v>
      </c>
    </row>
    <row r="2286" spans="1:5" x14ac:dyDescent="0.3">
      <c r="A2286">
        <v>14651</v>
      </c>
      <c r="B2286" t="s">
        <v>41</v>
      </c>
      <c r="D2286">
        <v>14651</v>
      </c>
      <c r="E2286" t="s">
        <v>41</v>
      </c>
    </row>
    <row r="2287" spans="1:5" x14ac:dyDescent="0.3">
      <c r="A2287">
        <v>14652</v>
      </c>
      <c r="B2287" t="s">
        <v>41</v>
      </c>
      <c r="D2287">
        <v>14652</v>
      </c>
      <c r="E2287" t="s">
        <v>41</v>
      </c>
    </row>
    <row r="2288" spans="1:5" x14ac:dyDescent="0.3">
      <c r="A2288">
        <v>14653</v>
      </c>
      <c r="B2288" t="s">
        <v>41</v>
      </c>
      <c r="D2288">
        <v>14653</v>
      </c>
      <c r="E2288" t="s">
        <v>41</v>
      </c>
    </row>
    <row r="2289" spans="1:5" x14ac:dyDescent="0.3">
      <c r="A2289">
        <v>14654</v>
      </c>
      <c r="B2289" t="s">
        <v>41</v>
      </c>
      <c r="D2289">
        <v>14654</v>
      </c>
      <c r="E2289" t="s">
        <v>41</v>
      </c>
    </row>
    <row r="2290" spans="1:5" x14ac:dyDescent="0.3">
      <c r="A2290">
        <v>14655</v>
      </c>
      <c r="B2290" t="s">
        <v>41</v>
      </c>
      <c r="D2290">
        <v>14655</v>
      </c>
      <c r="E2290" t="s">
        <v>41</v>
      </c>
    </row>
    <row r="2291" spans="1:5" x14ac:dyDescent="0.3">
      <c r="A2291">
        <v>14656</v>
      </c>
      <c r="B2291" t="s">
        <v>41</v>
      </c>
      <c r="D2291">
        <v>14656</v>
      </c>
      <c r="E2291" t="s">
        <v>41</v>
      </c>
    </row>
    <row r="2292" spans="1:5" x14ac:dyDescent="0.3">
      <c r="A2292">
        <v>14657</v>
      </c>
      <c r="B2292" t="s">
        <v>41</v>
      </c>
      <c r="D2292">
        <v>14657</v>
      </c>
      <c r="E2292" t="s">
        <v>41</v>
      </c>
    </row>
    <row r="2293" spans="1:5" x14ac:dyDescent="0.3">
      <c r="A2293">
        <v>14658</v>
      </c>
      <c r="B2293" t="s">
        <v>41</v>
      </c>
      <c r="D2293">
        <v>14658</v>
      </c>
      <c r="E2293" t="s">
        <v>41</v>
      </c>
    </row>
    <row r="2294" spans="1:5" x14ac:dyDescent="0.3">
      <c r="A2294">
        <v>14659</v>
      </c>
      <c r="B2294" t="s">
        <v>41</v>
      </c>
      <c r="D2294">
        <v>14659</v>
      </c>
      <c r="E2294" t="s">
        <v>41</v>
      </c>
    </row>
    <row r="2295" spans="1:5" x14ac:dyDescent="0.3">
      <c r="A2295">
        <v>14660</v>
      </c>
      <c r="B2295" t="s">
        <v>41</v>
      </c>
      <c r="D2295">
        <v>14660</v>
      </c>
      <c r="E2295" t="s">
        <v>41</v>
      </c>
    </row>
    <row r="2296" spans="1:5" x14ac:dyDescent="0.3">
      <c r="A2296">
        <v>14661</v>
      </c>
      <c r="B2296" t="s">
        <v>41</v>
      </c>
      <c r="D2296">
        <v>14661</v>
      </c>
      <c r="E2296" t="s">
        <v>41</v>
      </c>
    </row>
    <row r="2297" spans="1:5" x14ac:dyDescent="0.3">
      <c r="A2297">
        <v>14662</v>
      </c>
      <c r="B2297" t="s">
        <v>41</v>
      </c>
      <c r="D2297">
        <v>14662</v>
      </c>
      <c r="E2297" t="s">
        <v>41</v>
      </c>
    </row>
    <row r="2298" spans="1:5" x14ac:dyDescent="0.3">
      <c r="A2298">
        <v>14663</v>
      </c>
      <c r="B2298" t="s">
        <v>41</v>
      </c>
      <c r="D2298">
        <v>14663</v>
      </c>
      <c r="E2298" t="s">
        <v>41</v>
      </c>
    </row>
    <row r="2299" spans="1:5" x14ac:dyDescent="0.3">
      <c r="A2299">
        <v>14664</v>
      </c>
      <c r="B2299" t="s">
        <v>41</v>
      </c>
      <c r="D2299">
        <v>14664</v>
      </c>
      <c r="E2299" t="s">
        <v>41</v>
      </c>
    </row>
    <row r="2300" spans="1:5" x14ac:dyDescent="0.3">
      <c r="A2300">
        <v>14665</v>
      </c>
      <c r="B2300" t="s">
        <v>41</v>
      </c>
      <c r="D2300">
        <v>14665</v>
      </c>
      <c r="E2300" t="s">
        <v>41</v>
      </c>
    </row>
    <row r="2301" spans="1:5" x14ac:dyDescent="0.3">
      <c r="A2301">
        <v>14666</v>
      </c>
      <c r="B2301" t="s">
        <v>41</v>
      </c>
      <c r="D2301">
        <v>14666</v>
      </c>
      <c r="E2301" t="s">
        <v>41</v>
      </c>
    </row>
    <row r="2302" spans="1:5" x14ac:dyDescent="0.3">
      <c r="A2302">
        <v>14667</v>
      </c>
      <c r="B2302" t="s">
        <v>41</v>
      </c>
      <c r="D2302">
        <v>14667</v>
      </c>
      <c r="E2302" t="s">
        <v>41</v>
      </c>
    </row>
    <row r="2303" spans="1:5" x14ac:dyDescent="0.3">
      <c r="A2303">
        <v>14668</v>
      </c>
      <c r="B2303" t="s">
        <v>41</v>
      </c>
      <c r="D2303">
        <v>14668</v>
      </c>
      <c r="E2303" t="s">
        <v>41</v>
      </c>
    </row>
    <row r="2304" spans="1:5" x14ac:dyDescent="0.3">
      <c r="A2304">
        <v>14669</v>
      </c>
      <c r="B2304" t="s">
        <v>41</v>
      </c>
      <c r="D2304">
        <v>14669</v>
      </c>
      <c r="E2304" t="s">
        <v>41</v>
      </c>
    </row>
    <row r="2305" spans="1:5" x14ac:dyDescent="0.3">
      <c r="A2305">
        <v>14670</v>
      </c>
      <c r="B2305" t="s">
        <v>41</v>
      </c>
      <c r="D2305">
        <v>14670</v>
      </c>
      <c r="E2305" t="s">
        <v>41</v>
      </c>
    </row>
    <row r="2306" spans="1:5" x14ac:dyDescent="0.3">
      <c r="A2306">
        <v>14671</v>
      </c>
      <c r="B2306" t="s">
        <v>41</v>
      </c>
      <c r="D2306">
        <v>14671</v>
      </c>
      <c r="E2306" t="s">
        <v>41</v>
      </c>
    </row>
    <row r="2307" spans="1:5" x14ac:dyDescent="0.3">
      <c r="A2307">
        <v>14672</v>
      </c>
      <c r="B2307" t="s">
        <v>41</v>
      </c>
      <c r="D2307">
        <v>14672</v>
      </c>
      <c r="E2307" t="s">
        <v>41</v>
      </c>
    </row>
    <row r="2308" spans="1:5" x14ac:dyDescent="0.3">
      <c r="A2308">
        <v>14673</v>
      </c>
      <c r="B2308" t="s">
        <v>41</v>
      </c>
      <c r="D2308">
        <v>14673</v>
      </c>
      <c r="E2308" t="s">
        <v>41</v>
      </c>
    </row>
    <row r="2309" spans="1:5" x14ac:dyDescent="0.3">
      <c r="A2309">
        <v>14674</v>
      </c>
      <c r="B2309" t="s">
        <v>41</v>
      </c>
      <c r="D2309">
        <v>14674</v>
      </c>
      <c r="E2309" t="s">
        <v>41</v>
      </c>
    </row>
    <row r="2310" spans="1:5" x14ac:dyDescent="0.3">
      <c r="A2310">
        <v>14675</v>
      </c>
      <c r="B2310" t="s">
        <v>41</v>
      </c>
      <c r="D2310">
        <v>14675</v>
      </c>
      <c r="E2310" t="s">
        <v>41</v>
      </c>
    </row>
    <row r="2311" spans="1:5" x14ac:dyDescent="0.3">
      <c r="A2311">
        <v>14676</v>
      </c>
      <c r="B2311" t="s">
        <v>41</v>
      </c>
      <c r="D2311">
        <v>14676</v>
      </c>
      <c r="E2311" t="s">
        <v>41</v>
      </c>
    </row>
    <row r="2312" spans="1:5" x14ac:dyDescent="0.3">
      <c r="A2312">
        <v>14677</v>
      </c>
      <c r="B2312" t="s">
        <v>41</v>
      </c>
      <c r="D2312">
        <v>14677</v>
      </c>
      <c r="E2312" t="s">
        <v>41</v>
      </c>
    </row>
    <row r="2313" spans="1:5" x14ac:dyDescent="0.3">
      <c r="A2313">
        <v>14678</v>
      </c>
      <c r="B2313" t="s">
        <v>41</v>
      </c>
      <c r="D2313">
        <v>14678</v>
      </c>
      <c r="E2313" t="s">
        <v>41</v>
      </c>
    </row>
    <row r="2314" spans="1:5" x14ac:dyDescent="0.3">
      <c r="A2314">
        <v>14679</v>
      </c>
      <c r="B2314" t="s">
        <v>41</v>
      </c>
      <c r="D2314">
        <v>14679</v>
      </c>
      <c r="E2314" t="s">
        <v>41</v>
      </c>
    </row>
    <row r="2315" spans="1:5" x14ac:dyDescent="0.3">
      <c r="A2315">
        <v>14680</v>
      </c>
      <c r="B2315" t="s">
        <v>41</v>
      </c>
      <c r="D2315">
        <v>14680</v>
      </c>
      <c r="E2315" t="s">
        <v>41</v>
      </c>
    </row>
    <row r="2316" spans="1:5" x14ac:dyDescent="0.3">
      <c r="A2316">
        <v>14681</v>
      </c>
      <c r="B2316" t="s">
        <v>41</v>
      </c>
      <c r="D2316">
        <v>14681</v>
      </c>
      <c r="E2316" t="s">
        <v>41</v>
      </c>
    </row>
    <row r="2317" spans="1:5" x14ac:dyDescent="0.3">
      <c r="A2317">
        <v>14682</v>
      </c>
      <c r="B2317" t="s">
        <v>41</v>
      </c>
      <c r="D2317">
        <v>14682</v>
      </c>
      <c r="E2317" t="s">
        <v>41</v>
      </c>
    </row>
    <row r="2318" spans="1:5" x14ac:dyDescent="0.3">
      <c r="A2318">
        <v>14683</v>
      </c>
      <c r="B2318" t="s">
        <v>41</v>
      </c>
      <c r="D2318">
        <v>14683</v>
      </c>
      <c r="E2318" t="s">
        <v>41</v>
      </c>
    </row>
    <row r="2319" spans="1:5" x14ac:dyDescent="0.3">
      <c r="A2319">
        <v>14684</v>
      </c>
      <c r="B2319" t="s">
        <v>41</v>
      </c>
      <c r="D2319">
        <v>14684</v>
      </c>
      <c r="E2319" t="s">
        <v>41</v>
      </c>
    </row>
    <row r="2320" spans="1:5" x14ac:dyDescent="0.3">
      <c r="A2320">
        <v>14685</v>
      </c>
      <c r="B2320" t="s">
        <v>41</v>
      </c>
      <c r="D2320">
        <v>14685</v>
      </c>
      <c r="E2320" t="s">
        <v>41</v>
      </c>
    </row>
    <row r="2321" spans="1:5" x14ac:dyDescent="0.3">
      <c r="A2321">
        <v>14686</v>
      </c>
      <c r="B2321" t="s">
        <v>41</v>
      </c>
      <c r="D2321">
        <v>14686</v>
      </c>
      <c r="E2321" t="s">
        <v>41</v>
      </c>
    </row>
    <row r="2322" spans="1:5" x14ac:dyDescent="0.3">
      <c r="A2322">
        <v>14687</v>
      </c>
      <c r="B2322" t="s">
        <v>41</v>
      </c>
      <c r="D2322">
        <v>14687</v>
      </c>
      <c r="E2322" t="s">
        <v>41</v>
      </c>
    </row>
    <row r="2323" spans="1:5" x14ac:dyDescent="0.3">
      <c r="A2323">
        <v>14688</v>
      </c>
      <c r="B2323" t="s">
        <v>41</v>
      </c>
      <c r="D2323">
        <v>14688</v>
      </c>
      <c r="E2323" t="s">
        <v>41</v>
      </c>
    </row>
    <row r="2324" spans="1:5" x14ac:dyDescent="0.3">
      <c r="A2324">
        <v>14689</v>
      </c>
      <c r="B2324" t="s">
        <v>41</v>
      </c>
      <c r="D2324">
        <v>14689</v>
      </c>
      <c r="E2324" t="s">
        <v>41</v>
      </c>
    </row>
    <row r="2325" spans="1:5" x14ac:dyDescent="0.3">
      <c r="A2325">
        <v>14690</v>
      </c>
      <c r="B2325" t="s">
        <v>41</v>
      </c>
      <c r="D2325">
        <v>14690</v>
      </c>
      <c r="E2325" t="s">
        <v>41</v>
      </c>
    </row>
    <row r="2326" spans="1:5" x14ac:dyDescent="0.3">
      <c r="A2326">
        <v>14691</v>
      </c>
      <c r="B2326" t="s">
        <v>41</v>
      </c>
      <c r="D2326">
        <v>14691</v>
      </c>
      <c r="E2326" t="s">
        <v>41</v>
      </c>
    </row>
    <row r="2327" spans="1:5" x14ac:dyDescent="0.3">
      <c r="A2327">
        <v>14692</v>
      </c>
      <c r="B2327" t="s">
        <v>41</v>
      </c>
      <c r="D2327">
        <v>14692</v>
      </c>
      <c r="E2327" t="s">
        <v>41</v>
      </c>
    </row>
    <row r="2328" spans="1:5" x14ac:dyDescent="0.3">
      <c r="A2328">
        <v>14693</v>
      </c>
      <c r="B2328" t="s">
        <v>41</v>
      </c>
      <c r="D2328">
        <v>14693</v>
      </c>
      <c r="E2328" t="s">
        <v>41</v>
      </c>
    </row>
    <row r="2329" spans="1:5" x14ac:dyDescent="0.3">
      <c r="A2329">
        <v>14694</v>
      </c>
      <c r="B2329" t="s">
        <v>41</v>
      </c>
      <c r="D2329">
        <v>14694</v>
      </c>
      <c r="E2329" t="s">
        <v>41</v>
      </c>
    </row>
    <row r="2330" spans="1:5" x14ac:dyDescent="0.3">
      <c r="A2330">
        <v>14695</v>
      </c>
      <c r="B2330" t="s">
        <v>41</v>
      </c>
      <c r="D2330">
        <v>14695</v>
      </c>
      <c r="E2330" t="s">
        <v>41</v>
      </c>
    </row>
    <row r="2331" spans="1:5" x14ac:dyDescent="0.3">
      <c r="A2331">
        <v>14696</v>
      </c>
      <c r="B2331" t="s">
        <v>41</v>
      </c>
      <c r="D2331">
        <v>14696</v>
      </c>
      <c r="E2331" t="s">
        <v>41</v>
      </c>
    </row>
    <row r="2332" spans="1:5" x14ac:dyDescent="0.3">
      <c r="A2332">
        <v>14697</v>
      </c>
      <c r="B2332" t="s">
        <v>41</v>
      </c>
      <c r="D2332">
        <v>14697</v>
      </c>
      <c r="E2332" t="s">
        <v>41</v>
      </c>
    </row>
    <row r="2333" spans="1:5" x14ac:dyDescent="0.3">
      <c r="A2333">
        <v>14698</v>
      </c>
      <c r="B2333" t="s">
        <v>41</v>
      </c>
      <c r="D2333">
        <v>14698</v>
      </c>
      <c r="E2333" t="s">
        <v>41</v>
      </c>
    </row>
    <row r="2334" spans="1:5" x14ac:dyDescent="0.3">
      <c r="A2334">
        <v>14699</v>
      </c>
      <c r="B2334" t="s">
        <v>41</v>
      </c>
      <c r="D2334">
        <v>14699</v>
      </c>
      <c r="E2334" t="s">
        <v>41</v>
      </c>
    </row>
    <row r="2335" spans="1:5" x14ac:dyDescent="0.3">
      <c r="A2335">
        <v>14700</v>
      </c>
      <c r="B2335" t="s">
        <v>41</v>
      </c>
      <c r="D2335">
        <v>14700</v>
      </c>
      <c r="E2335" t="s">
        <v>41</v>
      </c>
    </row>
    <row r="2336" spans="1:5" x14ac:dyDescent="0.3">
      <c r="A2336">
        <v>14701</v>
      </c>
      <c r="B2336" t="s">
        <v>41</v>
      </c>
      <c r="D2336">
        <v>14701</v>
      </c>
      <c r="E2336" t="s">
        <v>41</v>
      </c>
    </row>
    <row r="2337" spans="1:5" x14ac:dyDescent="0.3">
      <c r="A2337">
        <v>14702</v>
      </c>
      <c r="B2337" t="s">
        <v>41</v>
      </c>
      <c r="D2337">
        <v>14702</v>
      </c>
      <c r="E2337" t="s">
        <v>41</v>
      </c>
    </row>
    <row r="2338" spans="1:5" x14ac:dyDescent="0.3">
      <c r="A2338">
        <v>14703</v>
      </c>
      <c r="B2338" t="s">
        <v>41</v>
      </c>
      <c r="D2338">
        <v>14703</v>
      </c>
      <c r="E2338" t="s">
        <v>41</v>
      </c>
    </row>
    <row r="2339" spans="1:5" x14ac:dyDescent="0.3">
      <c r="A2339">
        <v>14704</v>
      </c>
      <c r="B2339" t="s">
        <v>41</v>
      </c>
      <c r="D2339">
        <v>14704</v>
      </c>
      <c r="E2339" t="s">
        <v>41</v>
      </c>
    </row>
    <row r="2340" spans="1:5" x14ac:dyDescent="0.3">
      <c r="A2340">
        <v>14705</v>
      </c>
      <c r="B2340" t="s">
        <v>41</v>
      </c>
      <c r="D2340">
        <v>14705</v>
      </c>
      <c r="E2340" t="s">
        <v>41</v>
      </c>
    </row>
    <row r="2341" spans="1:5" x14ac:dyDescent="0.3">
      <c r="A2341">
        <v>14706</v>
      </c>
      <c r="B2341" t="s">
        <v>41</v>
      </c>
      <c r="D2341">
        <v>14706</v>
      </c>
      <c r="E2341" t="s">
        <v>41</v>
      </c>
    </row>
    <row r="2342" spans="1:5" x14ac:dyDescent="0.3">
      <c r="A2342">
        <v>14707</v>
      </c>
      <c r="B2342" t="s">
        <v>41</v>
      </c>
      <c r="D2342">
        <v>14707</v>
      </c>
      <c r="E2342" t="s">
        <v>41</v>
      </c>
    </row>
    <row r="2343" spans="1:5" x14ac:dyDescent="0.3">
      <c r="A2343">
        <v>14708</v>
      </c>
      <c r="B2343" t="s">
        <v>41</v>
      </c>
      <c r="D2343">
        <v>14708</v>
      </c>
      <c r="E2343" t="s">
        <v>41</v>
      </c>
    </row>
    <row r="2344" spans="1:5" x14ac:dyDescent="0.3">
      <c r="A2344">
        <v>14709</v>
      </c>
      <c r="B2344" t="s">
        <v>41</v>
      </c>
      <c r="D2344">
        <v>14709</v>
      </c>
      <c r="E2344" t="s">
        <v>41</v>
      </c>
    </row>
    <row r="2345" spans="1:5" x14ac:dyDescent="0.3">
      <c r="A2345">
        <v>14710</v>
      </c>
      <c r="B2345" t="s">
        <v>41</v>
      </c>
      <c r="D2345">
        <v>14710</v>
      </c>
      <c r="E2345" t="s">
        <v>41</v>
      </c>
    </row>
    <row r="2346" spans="1:5" x14ac:dyDescent="0.3">
      <c r="A2346">
        <v>14711</v>
      </c>
      <c r="B2346" t="s">
        <v>41</v>
      </c>
      <c r="D2346">
        <v>14711</v>
      </c>
      <c r="E2346" t="s">
        <v>41</v>
      </c>
    </row>
    <row r="2347" spans="1:5" x14ac:dyDescent="0.3">
      <c r="A2347">
        <v>14712</v>
      </c>
      <c r="B2347" t="s">
        <v>41</v>
      </c>
      <c r="D2347">
        <v>14712</v>
      </c>
      <c r="E2347" t="s">
        <v>41</v>
      </c>
    </row>
    <row r="2348" spans="1:5" x14ac:dyDescent="0.3">
      <c r="A2348">
        <v>14713</v>
      </c>
      <c r="B2348" t="s">
        <v>41</v>
      </c>
      <c r="D2348">
        <v>14713</v>
      </c>
      <c r="E2348" t="s">
        <v>41</v>
      </c>
    </row>
    <row r="2349" spans="1:5" x14ac:dyDescent="0.3">
      <c r="A2349">
        <v>14714</v>
      </c>
      <c r="B2349" t="s">
        <v>41</v>
      </c>
      <c r="D2349">
        <v>14714</v>
      </c>
      <c r="E2349" t="s">
        <v>41</v>
      </c>
    </row>
    <row r="2350" spans="1:5" x14ac:dyDescent="0.3">
      <c r="A2350">
        <v>14715</v>
      </c>
      <c r="B2350" t="s">
        <v>41</v>
      </c>
      <c r="D2350">
        <v>14715</v>
      </c>
      <c r="E2350" t="s">
        <v>41</v>
      </c>
    </row>
    <row r="2351" spans="1:5" x14ac:dyDescent="0.3">
      <c r="A2351">
        <v>14716</v>
      </c>
      <c r="B2351" t="s">
        <v>41</v>
      </c>
      <c r="D2351">
        <v>14716</v>
      </c>
      <c r="E2351" t="s">
        <v>41</v>
      </c>
    </row>
    <row r="2352" spans="1:5" x14ac:dyDescent="0.3">
      <c r="A2352">
        <v>14717</v>
      </c>
      <c r="B2352" t="s">
        <v>41</v>
      </c>
      <c r="D2352">
        <v>14717</v>
      </c>
      <c r="E2352" t="s">
        <v>41</v>
      </c>
    </row>
    <row r="2353" spans="1:5" x14ac:dyDescent="0.3">
      <c r="A2353">
        <v>14718</v>
      </c>
      <c r="B2353" t="s">
        <v>41</v>
      </c>
      <c r="D2353">
        <v>14718</v>
      </c>
      <c r="E2353" t="s">
        <v>41</v>
      </c>
    </row>
    <row r="2354" spans="1:5" x14ac:dyDescent="0.3">
      <c r="A2354">
        <v>14719</v>
      </c>
      <c r="B2354" t="s">
        <v>41</v>
      </c>
      <c r="D2354">
        <v>14719</v>
      </c>
      <c r="E2354" t="s">
        <v>41</v>
      </c>
    </row>
    <row r="2355" spans="1:5" x14ac:dyDescent="0.3">
      <c r="A2355">
        <v>14720</v>
      </c>
      <c r="B2355" t="s">
        <v>41</v>
      </c>
      <c r="D2355">
        <v>14720</v>
      </c>
      <c r="E2355" t="s">
        <v>41</v>
      </c>
    </row>
    <row r="2356" spans="1:5" x14ac:dyDescent="0.3">
      <c r="A2356">
        <v>14721</v>
      </c>
      <c r="B2356" t="s">
        <v>41</v>
      </c>
      <c r="D2356">
        <v>14721</v>
      </c>
      <c r="E2356" t="s">
        <v>41</v>
      </c>
    </row>
    <row r="2357" spans="1:5" x14ac:dyDescent="0.3">
      <c r="A2357">
        <v>14722</v>
      </c>
      <c r="B2357" t="s">
        <v>41</v>
      </c>
      <c r="D2357">
        <v>14722</v>
      </c>
      <c r="E2357" t="s">
        <v>41</v>
      </c>
    </row>
    <row r="2358" spans="1:5" x14ac:dyDescent="0.3">
      <c r="A2358">
        <v>14723</v>
      </c>
      <c r="B2358" t="s">
        <v>41</v>
      </c>
      <c r="D2358">
        <v>14723</v>
      </c>
      <c r="E2358" t="s">
        <v>41</v>
      </c>
    </row>
    <row r="2359" spans="1:5" x14ac:dyDescent="0.3">
      <c r="A2359">
        <v>14724</v>
      </c>
      <c r="B2359" t="s">
        <v>41</v>
      </c>
      <c r="D2359">
        <v>14724</v>
      </c>
      <c r="E2359" t="s">
        <v>41</v>
      </c>
    </row>
    <row r="2360" spans="1:5" x14ac:dyDescent="0.3">
      <c r="A2360">
        <v>14725</v>
      </c>
      <c r="B2360" t="s">
        <v>41</v>
      </c>
      <c r="D2360">
        <v>14725</v>
      </c>
      <c r="E2360" t="s">
        <v>41</v>
      </c>
    </row>
    <row r="2361" spans="1:5" x14ac:dyDescent="0.3">
      <c r="A2361">
        <v>14726</v>
      </c>
      <c r="B2361" t="s">
        <v>41</v>
      </c>
      <c r="D2361">
        <v>14726</v>
      </c>
      <c r="E2361" t="s">
        <v>41</v>
      </c>
    </row>
    <row r="2362" spans="1:5" x14ac:dyDescent="0.3">
      <c r="A2362">
        <v>14727</v>
      </c>
      <c r="B2362" t="s">
        <v>41</v>
      </c>
      <c r="D2362">
        <v>14727</v>
      </c>
      <c r="E2362" t="s">
        <v>41</v>
      </c>
    </row>
    <row r="2363" spans="1:5" x14ac:dyDescent="0.3">
      <c r="A2363">
        <v>14728</v>
      </c>
      <c r="B2363" t="s">
        <v>41</v>
      </c>
      <c r="D2363">
        <v>14728</v>
      </c>
      <c r="E2363" t="s">
        <v>41</v>
      </c>
    </row>
    <row r="2364" spans="1:5" x14ac:dyDescent="0.3">
      <c r="A2364">
        <v>14729</v>
      </c>
      <c r="B2364" t="s">
        <v>41</v>
      </c>
      <c r="D2364">
        <v>14729</v>
      </c>
      <c r="E2364" t="s">
        <v>41</v>
      </c>
    </row>
    <row r="2365" spans="1:5" x14ac:dyDescent="0.3">
      <c r="A2365">
        <v>14730</v>
      </c>
      <c r="B2365" t="s">
        <v>41</v>
      </c>
      <c r="D2365">
        <v>14730</v>
      </c>
      <c r="E2365" t="s">
        <v>41</v>
      </c>
    </row>
    <row r="2366" spans="1:5" x14ac:dyDescent="0.3">
      <c r="A2366">
        <v>14731</v>
      </c>
      <c r="B2366" t="s">
        <v>41</v>
      </c>
      <c r="D2366">
        <v>14731</v>
      </c>
      <c r="E2366" t="s">
        <v>41</v>
      </c>
    </row>
    <row r="2367" spans="1:5" x14ac:dyDescent="0.3">
      <c r="A2367">
        <v>14732</v>
      </c>
      <c r="B2367" t="s">
        <v>41</v>
      </c>
      <c r="D2367">
        <v>14732</v>
      </c>
      <c r="E2367" t="s">
        <v>41</v>
      </c>
    </row>
    <row r="2368" spans="1:5" x14ac:dyDescent="0.3">
      <c r="A2368">
        <v>14733</v>
      </c>
      <c r="B2368" t="s">
        <v>41</v>
      </c>
      <c r="D2368">
        <v>14733</v>
      </c>
      <c r="E2368" t="s">
        <v>41</v>
      </c>
    </row>
    <row r="2369" spans="1:5" x14ac:dyDescent="0.3">
      <c r="A2369">
        <v>14734</v>
      </c>
      <c r="B2369" t="s">
        <v>41</v>
      </c>
      <c r="D2369">
        <v>14734</v>
      </c>
      <c r="E2369" t="s">
        <v>41</v>
      </c>
    </row>
    <row r="2370" spans="1:5" x14ac:dyDescent="0.3">
      <c r="A2370">
        <v>14735</v>
      </c>
      <c r="B2370" t="s">
        <v>41</v>
      </c>
      <c r="D2370">
        <v>14735</v>
      </c>
      <c r="E2370" t="s">
        <v>41</v>
      </c>
    </row>
    <row r="2371" spans="1:5" x14ac:dyDescent="0.3">
      <c r="A2371">
        <v>14736</v>
      </c>
      <c r="B2371" t="s">
        <v>41</v>
      </c>
      <c r="D2371">
        <v>14736</v>
      </c>
      <c r="E2371" t="s">
        <v>41</v>
      </c>
    </row>
    <row r="2372" spans="1:5" x14ac:dyDescent="0.3">
      <c r="A2372">
        <v>14737</v>
      </c>
      <c r="B2372" t="s">
        <v>41</v>
      </c>
      <c r="D2372">
        <v>14737</v>
      </c>
      <c r="E2372" t="s">
        <v>41</v>
      </c>
    </row>
    <row r="2373" spans="1:5" x14ac:dyDescent="0.3">
      <c r="A2373">
        <v>14738</v>
      </c>
      <c r="B2373" t="s">
        <v>41</v>
      </c>
      <c r="D2373">
        <v>14738</v>
      </c>
      <c r="E2373" t="s">
        <v>41</v>
      </c>
    </row>
    <row r="2374" spans="1:5" x14ac:dyDescent="0.3">
      <c r="A2374">
        <v>14739</v>
      </c>
      <c r="B2374" t="s">
        <v>41</v>
      </c>
      <c r="D2374">
        <v>14739</v>
      </c>
      <c r="E2374" t="s">
        <v>41</v>
      </c>
    </row>
    <row r="2375" spans="1:5" x14ac:dyDescent="0.3">
      <c r="A2375">
        <v>14740</v>
      </c>
      <c r="B2375" t="s">
        <v>41</v>
      </c>
      <c r="D2375">
        <v>14740</v>
      </c>
      <c r="E2375" t="s">
        <v>41</v>
      </c>
    </row>
    <row r="2376" spans="1:5" x14ac:dyDescent="0.3">
      <c r="A2376">
        <v>14741</v>
      </c>
      <c r="B2376" t="s">
        <v>41</v>
      </c>
      <c r="D2376">
        <v>14741</v>
      </c>
      <c r="E2376" t="s">
        <v>41</v>
      </c>
    </row>
    <row r="2377" spans="1:5" x14ac:dyDescent="0.3">
      <c r="A2377">
        <v>14742</v>
      </c>
      <c r="B2377" t="s">
        <v>41</v>
      </c>
      <c r="D2377">
        <v>14742</v>
      </c>
      <c r="E2377" t="s">
        <v>41</v>
      </c>
    </row>
    <row r="2378" spans="1:5" x14ac:dyDescent="0.3">
      <c r="A2378">
        <v>14743</v>
      </c>
      <c r="B2378" t="s">
        <v>41</v>
      </c>
      <c r="D2378">
        <v>14743</v>
      </c>
      <c r="E2378" t="s">
        <v>41</v>
      </c>
    </row>
    <row r="2379" spans="1:5" x14ac:dyDescent="0.3">
      <c r="A2379">
        <v>14744</v>
      </c>
      <c r="B2379" t="s">
        <v>41</v>
      </c>
      <c r="D2379">
        <v>14744</v>
      </c>
      <c r="E2379" t="s">
        <v>41</v>
      </c>
    </row>
    <row r="2380" spans="1:5" x14ac:dyDescent="0.3">
      <c r="A2380">
        <v>14745</v>
      </c>
      <c r="B2380" t="s">
        <v>41</v>
      </c>
      <c r="D2380">
        <v>14745</v>
      </c>
      <c r="E2380" t="s">
        <v>41</v>
      </c>
    </row>
    <row r="2381" spans="1:5" x14ac:dyDescent="0.3">
      <c r="A2381">
        <v>14746</v>
      </c>
      <c r="B2381" t="s">
        <v>41</v>
      </c>
      <c r="D2381">
        <v>14746</v>
      </c>
      <c r="E2381" t="s">
        <v>41</v>
      </c>
    </row>
    <row r="2382" spans="1:5" x14ac:dyDescent="0.3">
      <c r="A2382">
        <v>14747</v>
      </c>
      <c r="B2382" t="s">
        <v>41</v>
      </c>
      <c r="D2382">
        <v>14747</v>
      </c>
      <c r="E2382" t="s">
        <v>41</v>
      </c>
    </row>
    <row r="2383" spans="1:5" x14ac:dyDescent="0.3">
      <c r="A2383">
        <v>14748</v>
      </c>
      <c r="B2383" t="s">
        <v>41</v>
      </c>
      <c r="D2383">
        <v>14748</v>
      </c>
      <c r="E2383" t="s">
        <v>41</v>
      </c>
    </row>
    <row r="2384" spans="1:5" x14ac:dyDescent="0.3">
      <c r="A2384">
        <v>14749</v>
      </c>
      <c r="B2384" t="s">
        <v>41</v>
      </c>
      <c r="D2384">
        <v>14749</v>
      </c>
      <c r="E2384" t="s">
        <v>41</v>
      </c>
    </row>
    <row r="2385" spans="1:5" x14ac:dyDescent="0.3">
      <c r="A2385">
        <v>14750</v>
      </c>
      <c r="B2385" t="s">
        <v>41</v>
      </c>
      <c r="D2385">
        <v>14750</v>
      </c>
      <c r="E2385" t="s">
        <v>41</v>
      </c>
    </row>
    <row r="2386" spans="1:5" x14ac:dyDescent="0.3">
      <c r="A2386">
        <v>14751</v>
      </c>
      <c r="B2386" t="s">
        <v>41</v>
      </c>
      <c r="D2386">
        <v>14751</v>
      </c>
      <c r="E2386" t="s">
        <v>41</v>
      </c>
    </row>
    <row r="2387" spans="1:5" x14ac:dyDescent="0.3">
      <c r="A2387">
        <v>14752</v>
      </c>
      <c r="B2387" t="s">
        <v>41</v>
      </c>
      <c r="D2387">
        <v>14752</v>
      </c>
      <c r="E2387" t="s">
        <v>41</v>
      </c>
    </row>
    <row r="2388" spans="1:5" x14ac:dyDescent="0.3">
      <c r="A2388">
        <v>14753</v>
      </c>
      <c r="B2388" t="s">
        <v>41</v>
      </c>
      <c r="D2388">
        <v>14753</v>
      </c>
      <c r="E2388" t="s">
        <v>41</v>
      </c>
    </row>
    <row r="2389" spans="1:5" x14ac:dyDescent="0.3">
      <c r="A2389">
        <v>14754</v>
      </c>
      <c r="B2389" t="s">
        <v>41</v>
      </c>
      <c r="D2389">
        <v>14754</v>
      </c>
      <c r="E2389" t="s">
        <v>41</v>
      </c>
    </row>
    <row r="2390" spans="1:5" x14ac:dyDescent="0.3">
      <c r="A2390">
        <v>14755</v>
      </c>
      <c r="B2390" t="s">
        <v>41</v>
      </c>
      <c r="D2390">
        <v>14755</v>
      </c>
      <c r="E2390" t="s">
        <v>41</v>
      </c>
    </row>
    <row r="2391" spans="1:5" x14ac:dyDescent="0.3">
      <c r="A2391">
        <v>14756</v>
      </c>
      <c r="B2391" t="s">
        <v>41</v>
      </c>
      <c r="D2391">
        <v>14756</v>
      </c>
      <c r="E2391" t="s">
        <v>41</v>
      </c>
    </row>
    <row r="2392" spans="1:5" x14ac:dyDescent="0.3">
      <c r="A2392">
        <v>14757</v>
      </c>
      <c r="B2392" t="s">
        <v>41</v>
      </c>
      <c r="D2392">
        <v>14757</v>
      </c>
      <c r="E2392" t="s">
        <v>41</v>
      </c>
    </row>
    <row r="2393" spans="1:5" x14ac:dyDescent="0.3">
      <c r="A2393">
        <v>14758</v>
      </c>
      <c r="B2393" t="s">
        <v>41</v>
      </c>
      <c r="D2393">
        <v>14758</v>
      </c>
      <c r="E2393" t="s">
        <v>41</v>
      </c>
    </row>
    <row r="2394" spans="1:5" x14ac:dyDescent="0.3">
      <c r="A2394">
        <v>14759</v>
      </c>
      <c r="B2394" t="s">
        <v>41</v>
      </c>
      <c r="D2394">
        <v>14759</v>
      </c>
      <c r="E2394" t="s">
        <v>41</v>
      </c>
    </row>
    <row r="2395" spans="1:5" x14ac:dyDescent="0.3">
      <c r="A2395">
        <v>14760</v>
      </c>
      <c r="B2395" t="s">
        <v>41</v>
      </c>
      <c r="D2395">
        <v>14760</v>
      </c>
      <c r="E2395" t="s">
        <v>41</v>
      </c>
    </row>
    <row r="2396" spans="1:5" x14ac:dyDescent="0.3">
      <c r="A2396">
        <v>14761</v>
      </c>
      <c r="B2396" t="s">
        <v>41</v>
      </c>
      <c r="D2396">
        <v>14761</v>
      </c>
      <c r="E2396" t="s">
        <v>41</v>
      </c>
    </row>
    <row r="2397" spans="1:5" x14ac:dyDescent="0.3">
      <c r="A2397">
        <v>14762</v>
      </c>
      <c r="B2397" t="s">
        <v>41</v>
      </c>
      <c r="D2397">
        <v>14762</v>
      </c>
      <c r="E2397" t="s">
        <v>41</v>
      </c>
    </row>
    <row r="2398" spans="1:5" x14ac:dyDescent="0.3">
      <c r="A2398">
        <v>14764</v>
      </c>
      <c r="B2398" t="s">
        <v>41</v>
      </c>
      <c r="D2398">
        <v>14764</v>
      </c>
      <c r="E2398" t="s">
        <v>41</v>
      </c>
    </row>
    <row r="2399" spans="1:5" x14ac:dyDescent="0.3">
      <c r="A2399">
        <v>14765</v>
      </c>
      <c r="B2399" t="s">
        <v>41</v>
      </c>
      <c r="D2399">
        <v>14765</v>
      </c>
      <c r="E2399" t="s">
        <v>41</v>
      </c>
    </row>
    <row r="2400" spans="1:5" x14ac:dyDescent="0.3">
      <c r="A2400">
        <v>14766</v>
      </c>
      <c r="B2400" t="s">
        <v>41</v>
      </c>
      <c r="D2400">
        <v>14766</v>
      </c>
      <c r="E2400" t="s">
        <v>41</v>
      </c>
    </row>
    <row r="2401" spans="1:5" x14ac:dyDescent="0.3">
      <c r="A2401">
        <v>14767</v>
      </c>
      <c r="B2401" t="s">
        <v>41</v>
      </c>
      <c r="D2401">
        <v>14767</v>
      </c>
      <c r="E2401" t="s">
        <v>41</v>
      </c>
    </row>
    <row r="2402" spans="1:5" x14ac:dyDescent="0.3">
      <c r="A2402">
        <v>14768</v>
      </c>
      <c r="B2402" t="s">
        <v>41</v>
      </c>
      <c r="D2402">
        <v>14768</v>
      </c>
      <c r="E2402" t="s">
        <v>41</v>
      </c>
    </row>
    <row r="2403" spans="1:5" x14ac:dyDescent="0.3">
      <c r="A2403">
        <v>14769</v>
      </c>
      <c r="B2403" t="s">
        <v>41</v>
      </c>
      <c r="D2403">
        <v>14769</v>
      </c>
      <c r="E2403" t="s">
        <v>41</v>
      </c>
    </row>
    <row r="2404" spans="1:5" x14ac:dyDescent="0.3">
      <c r="A2404">
        <v>14770</v>
      </c>
      <c r="B2404" t="s">
        <v>41</v>
      </c>
      <c r="D2404">
        <v>14770</v>
      </c>
      <c r="E2404" t="s">
        <v>41</v>
      </c>
    </row>
    <row r="2405" spans="1:5" x14ac:dyDescent="0.3">
      <c r="A2405">
        <v>14771</v>
      </c>
      <c r="B2405" t="s">
        <v>41</v>
      </c>
      <c r="D2405">
        <v>14771</v>
      </c>
      <c r="E2405" t="s">
        <v>41</v>
      </c>
    </row>
    <row r="2406" spans="1:5" x14ac:dyDescent="0.3">
      <c r="A2406">
        <v>14772</v>
      </c>
      <c r="B2406" t="s">
        <v>41</v>
      </c>
      <c r="D2406">
        <v>14772</v>
      </c>
      <c r="E2406" t="s">
        <v>41</v>
      </c>
    </row>
    <row r="2407" spans="1:5" x14ac:dyDescent="0.3">
      <c r="A2407">
        <v>14773</v>
      </c>
      <c r="B2407" t="s">
        <v>41</v>
      </c>
      <c r="D2407">
        <v>14773</v>
      </c>
      <c r="E2407" t="s">
        <v>41</v>
      </c>
    </row>
    <row r="2408" spans="1:5" x14ac:dyDescent="0.3">
      <c r="A2408">
        <v>14774</v>
      </c>
      <c r="B2408" t="s">
        <v>41</v>
      </c>
      <c r="D2408">
        <v>14774</v>
      </c>
      <c r="E2408" t="s">
        <v>41</v>
      </c>
    </row>
    <row r="2409" spans="1:5" x14ac:dyDescent="0.3">
      <c r="A2409">
        <v>14775</v>
      </c>
      <c r="B2409" t="s">
        <v>41</v>
      </c>
      <c r="D2409">
        <v>14775</v>
      </c>
      <c r="E2409" t="s">
        <v>41</v>
      </c>
    </row>
    <row r="2410" spans="1:5" x14ac:dyDescent="0.3">
      <c r="A2410">
        <v>14776</v>
      </c>
      <c r="B2410" t="s">
        <v>41</v>
      </c>
      <c r="D2410">
        <v>14776</v>
      </c>
      <c r="E2410" t="s">
        <v>41</v>
      </c>
    </row>
    <row r="2411" spans="1:5" x14ac:dyDescent="0.3">
      <c r="A2411">
        <v>14777</v>
      </c>
      <c r="B2411" t="s">
        <v>41</v>
      </c>
      <c r="D2411">
        <v>14777</v>
      </c>
      <c r="E2411" t="s">
        <v>41</v>
      </c>
    </row>
    <row r="2412" spans="1:5" x14ac:dyDescent="0.3">
      <c r="A2412">
        <v>14778</v>
      </c>
      <c r="B2412" t="s">
        <v>41</v>
      </c>
      <c r="D2412">
        <v>14778</v>
      </c>
      <c r="E2412" t="s">
        <v>41</v>
      </c>
    </row>
    <row r="2413" spans="1:5" x14ac:dyDescent="0.3">
      <c r="A2413">
        <v>14779</v>
      </c>
      <c r="B2413" t="s">
        <v>41</v>
      </c>
      <c r="D2413">
        <v>14779</v>
      </c>
      <c r="E2413" t="s">
        <v>41</v>
      </c>
    </row>
    <row r="2414" spans="1:5" x14ac:dyDescent="0.3">
      <c r="A2414">
        <v>14780</v>
      </c>
      <c r="B2414" t="s">
        <v>41</v>
      </c>
      <c r="D2414">
        <v>14780</v>
      </c>
      <c r="E2414" t="s">
        <v>41</v>
      </c>
    </row>
    <row r="2415" spans="1:5" x14ac:dyDescent="0.3">
      <c r="A2415">
        <v>14782</v>
      </c>
      <c r="B2415" t="s">
        <v>41</v>
      </c>
      <c r="D2415">
        <v>14782</v>
      </c>
      <c r="E2415" t="s">
        <v>41</v>
      </c>
    </row>
    <row r="2416" spans="1:5" x14ac:dyDescent="0.3">
      <c r="A2416">
        <v>14783</v>
      </c>
      <c r="B2416" t="s">
        <v>41</v>
      </c>
      <c r="D2416">
        <v>14783</v>
      </c>
      <c r="E2416" t="s">
        <v>41</v>
      </c>
    </row>
    <row r="2417" spans="1:5" x14ac:dyDescent="0.3">
      <c r="A2417">
        <v>14784</v>
      </c>
      <c r="B2417" t="s">
        <v>41</v>
      </c>
      <c r="D2417">
        <v>14784</v>
      </c>
      <c r="E2417" t="s">
        <v>41</v>
      </c>
    </row>
    <row r="2418" spans="1:5" x14ac:dyDescent="0.3">
      <c r="A2418">
        <v>14785</v>
      </c>
      <c r="B2418" t="s">
        <v>41</v>
      </c>
      <c r="D2418">
        <v>14785</v>
      </c>
      <c r="E2418" t="s">
        <v>41</v>
      </c>
    </row>
    <row r="2419" spans="1:5" x14ac:dyDescent="0.3">
      <c r="A2419">
        <v>14786</v>
      </c>
      <c r="B2419" t="s">
        <v>41</v>
      </c>
      <c r="D2419">
        <v>14786</v>
      </c>
      <c r="E2419" t="s">
        <v>41</v>
      </c>
    </row>
    <row r="2420" spans="1:5" x14ac:dyDescent="0.3">
      <c r="A2420">
        <v>14787</v>
      </c>
      <c r="B2420" t="s">
        <v>41</v>
      </c>
      <c r="D2420">
        <v>14787</v>
      </c>
      <c r="E2420" t="s">
        <v>41</v>
      </c>
    </row>
    <row r="2421" spans="1:5" x14ac:dyDescent="0.3">
      <c r="A2421">
        <v>14788</v>
      </c>
      <c r="B2421" t="s">
        <v>41</v>
      </c>
      <c r="D2421">
        <v>14788</v>
      </c>
      <c r="E2421" t="s">
        <v>41</v>
      </c>
    </row>
    <row r="2422" spans="1:5" x14ac:dyDescent="0.3">
      <c r="A2422">
        <v>14789</v>
      </c>
      <c r="B2422" t="s">
        <v>41</v>
      </c>
      <c r="D2422">
        <v>14789</v>
      </c>
      <c r="E2422" t="s">
        <v>41</v>
      </c>
    </row>
    <row r="2423" spans="1:5" x14ac:dyDescent="0.3">
      <c r="A2423">
        <v>14790</v>
      </c>
      <c r="B2423" t="s">
        <v>41</v>
      </c>
      <c r="D2423">
        <v>14790</v>
      </c>
      <c r="E2423" t="s">
        <v>41</v>
      </c>
    </row>
    <row r="2424" spans="1:5" x14ac:dyDescent="0.3">
      <c r="A2424">
        <v>14791</v>
      </c>
      <c r="B2424" t="s">
        <v>41</v>
      </c>
      <c r="D2424">
        <v>14791</v>
      </c>
      <c r="E2424" t="s">
        <v>41</v>
      </c>
    </row>
    <row r="2425" spans="1:5" x14ac:dyDescent="0.3">
      <c r="A2425">
        <v>14792</v>
      </c>
      <c r="B2425" t="s">
        <v>41</v>
      </c>
      <c r="D2425">
        <v>14792</v>
      </c>
      <c r="E2425" t="s">
        <v>41</v>
      </c>
    </row>
    <row r="2426" spans="1:5" x14ac:dyDescent="0.3">
      <c r="A2426">
        <v>14793</v>
      </c>
      <c r="B2426" t="s">
        <v>41</v>
      </c>
      <c r="D2426">
        <v>14793</v>
      </c>
      <c r="E2426" t="s">
        <v>41</v>
      </c>
    </row>
    <row r="2427" spans="1:5" x14ac:dyDescent="0.3">
      <c r="A2427">
        <v>14794</v>
      </c>
      <c r="B2427" t="s">
        <v>41</v>
      </c>
      <c r="D2427">
        <v>14794</v>
      </c>
      <c r="E2427" t="s">
        <v>41</v>
      </c>
    </row>
    <row r="2428" spans="1:5" x14ac:dyDescent="0.3">
      <c r="A2428">
        <v>14795</v>
      </c>
      <c r="B2428" t="s">
        <v>41</v>
      </c>
      <c r="D2428">
        <v>14795</v>
      </c>
      <c r="E2428" t="s">
        <v>41</v>
      </c>
    </row>
    <row r="2429" spans="1:5" x14ac:dyDescent="0.3">
      <c r="A2429">
        <v>14796</v>
      </c>
      <c r="B2429" t="s">
        <v>41</v>
      </c>
      <c r="D2429">
        <v>14796</v>
      </c>
      <c r="E2429" t="s">
        <v>41</v>
      </c>
    </row>
    <row r="2430" spans="1:5" x14ac:dyDescent="0.3">
      <c r="A2430">
        <v>14797</v>
      </c>
      <c r="B2430" t="s">
        <v>41</v>
      </c>
      <c r="D2430">
        <v>14797</v>
      </c>
      <c r="E2430" t="s">
        <v>41</v>
      </c>
    </row>
    <row r="2431" spans="1:5" x14ac:dyDescent="0.3">
      <c r="A2431">
        <v>14798</v>
      </c>
      <c r="B2431" t="s">
        <v>41</v>
      </c>
      <c r="D2431">
        <v>14798</v>
      </c>
      <c r="E2431" t="s">
        <v>41</v>
      </c>
    </row>
    <row r="2432" spans="1:5" x14ac:dyDescent="0.3">
      <c r="A2432">
        <v>14799</v>
      </c>
      <c r="B2432" t="s">
        <v>41</v>
      </c>
      <c r="D2432">
        <v>14799</v>
      </c>
      <c r="E2432" t="s">
        <v>41</v>
      </c>
    </row>
    <row r="2433" spans="1:5" x14ac:dyDescent="0.3">
      <c r="A2433">
        <v>14800</v>
      </c>
      <c r="B2433" t="s">
        <v>41</v>
      </c>
      <c r="D2433">
        <v>14800</v>
      </c>
      <c r="E2433" t="s">
        <v>41</v>
      </c>
    </row>
    <row r="2434" spans="1:5" x14ac:dyDescent="0.3">
      <c r="A2434">
        <v>14801</v>
      </c>
      <c r="B2434" t="s">
        <v>41</v>
      </c>
      <c r="D2434">
        <v>14801</v>
      </c>
      <c r="E2434" t="s">
        <v>41</v>
      </c>
    </row>
    <row r="2435" spans="1:5" x14ac:dyDescent="0.3">
      <c r="A2435">
        <v>14802</v>
      </c>
      <c r="B2435" t="s">
        <v>41</v>
      </c>
      <c r="D2435">
        <v>14802</v>
      </c>
      <c r="E2435" t="s">
        <v>41</v>
      </c>
    </row>
    <row r="2436" spans="1:5" x14ac:dyDescent="0.3">
      <c r="A2436">
        <v>14803</v>
      </c>
      <c r="B2436" t="s">
        <v>41</v>
      </c>
      <c r="D2436">
        <v>14803</v>
      </c>
      <c r="E2436" t="s">
        <v>41</v>
      </c>
    </row>
    <row r="2437" spans="1:5" x14ac:dyDescent="0.3">
      <c r="A2437">
        <v>14804</v>
      </c>
      <c r="B2437" t="s">
        <v>41</v>
      </c>
      <c r="D2437">
        <v>14804</v>
      </c>
      <c r="E2437" t="s">
        <v>41</v>
      </c>
    </row>
    <row r="2438" spans="1:5" x14ac:dyDescent="0.3">
      <c r="A2438">
        <v>14805</v>
      </c>
      <c r="B2438" t="s">
        <v>41</v>
      </c>
      <c r="D2438">
        <v>14805</v>
      </c>
      <c r="E2438" t="s">
        <v>41</v>
      </c>
    </row>
    <row r="2439" spans="1:5" x14ac:dyDescent="0.3">
      <c r="A2439">
        <v>14806</v>
      </c>
      <c r="B2439" t="s">
        <v>41</v>
      </c>
      <c r="D2439">
        <v>14806</v>
      </c>
      <c r="E2439" t="s">
        <v>41</v>
      </c>
    </row>
    <row r="2440" spans="1:5" x14ac:dyDescent="0.3">
      <c r="A2440">
        <v>14807</v>
      </c>
      <c r="B2440" t="s">
        <v>41</v>
      </c>
      <c r="D2440">
        <v>14807</v>
      </c>
      <c r="E2440" t="s">
        <v>41</v>
      </c>
    </row>
    <row r="2441" spans="1:5" x14ac:dyDescent="0.3">
      <c r="A2441">
        <v>14808</v>
      </c>
      <c r="B2441" t="s">
        <v>41</v>
      </c>
      <c r="D2441">
        <v>14808</v>
      </c>
      <c r="E2441" t="s">
        <v>41</v>
      </c>
    </row>
    <row r="2442" spans="1:5" x14ac:dyDescent="0.3">
      <c r="A2442">
        <v>14809</v>
      </c>
      <c r="B2442" t="s">
        <v>41</v>
      </c>
      <c r="D2442">
        <v>14809</v>
      </c>
      <c r="E2442" t="s">
        <v>41</v>
      </c>
    </row>
    <row r="2443" spans="1:5" x14ac:dyDescent="0.3">
      <c r="A2443">
        <v>14810</v>
      </c>
      <c r="B2443" t="s">
        <v>41</v>
      </c>
      <c r="D2443">
        <v>14810</v>
      </c>
      <c r="E2443" t="s">
        <v>41</v>
      </c>
    </row>
    <row r="2444" spans="1:5" x14ac:dyDescent="0.3">
      <c r="A2444">
        <v>14811</v>
      </c>
      <c r="B2444" t="s">
        <v>41</v>
      </c>
      <c r="D2444">
        <v>14811</v>
      </c>
      <c r="E2444" t="s">
        <v>41</v>
      </c>
    </row>
    <row r="2445" spans="1:5" x14ac:dyDescent="0.3">
      <c r="A2445">
        <v>14812</v>
      </c>
      <c r="B2445" t="s">
        <v>41</v>
      </c>
      <c r="D2445">
        <v>14812</v>
      </c>
      <c r="E2445" t="s">
        <v>41</v>
      </c>
    </row>
    <row r="2446" spans="1:5" x14ac:dyDescent="0.3">
      <c r="A2446">
        <v>14813</v>
      </c>
      <c r="B2446" t="s">
        <v>41</v>
      </c>
      <c r="D2446">
        <v>14813</v>
      </c>
      <c r="E2446" t="s">
        <v>41</v>
      </c>
    </row>
    <row r="2447" spans="1:5" x14ac:dyDescent="0.3">
      <c r="A2447">
        <v>14814</v>
      </c>
      <c r="B2447" t="s">
        <v>41</v>
      </c>
      <c r="D2447">
        <v>14814</v>
      </c>
      <c r="E2447" t="s">
        <v>41</v>
      </c>
    </row>
    <row r="2448" spans="1:5" x14ac:dyDescent="0.3">
      <c r="A2448">
        <v>14815</v>
      </c>
      <c r="B2448" t="s">
        <v>41</v>
      </c>
      <c r="D2448">
        <v>14815</v>
      </c>
      <c r="E2448" t="s">
        <v>41</v>
      </c>
    </row>
    <row r="2449" spans="1:5" x14ac:dyDescent="0.3">
      <c r="A2449">
        <v>14816</v>
      </c>
      <c r="B2449" t="s">
        <v>41</v>
      </c>
      <c r="D2449">
        <v>14816</v>
      </c>
      <c r="E2449" t="s">
        <v>41</v>
      </c>
    </row>
    <row r="2450" spans="1:5" x14ac:dyDescent="0.3">
      <c r="A2450">
        <v>14817</v>
      </c>
      <c r="B2450" t="s">
        <v>41</v>
      </c>
      <c r="D2450">
        <v>14817</v>
      </c>
      <c r="E2450" t="s">
        <v>41</v>
      </c>
    </row>
    <row r="2451" spans="1:5" x14ac:dyDescent="0.3">
      <c r="A2451">
        <v>14818</v>
      </c>
      <c r="B2451" t="s">
        <v>41</v>
      </c>
      <c r="D2451">
        <v>14818</v>
      </c>
      <c r="E2451" t="s">
        <v>41</v>
      </c>
    </row>
    <row r="2452" spans="1:5" x14ac:dyDescent="0.3">
      <c r="A2452">
        <v>14819</v>
      </c>
      <c r="B2452" t="s">
        <v>41</v>
      </c>
      <c r="D2452">
        <v>14819</v>
      </c>
      <c r="E2452" t="s">
        <v>41</v>
      </c>
    </row>
    <row r="2453" spans="1:5" x14ac:dyDescent="0.3">
      <c r="A2453">
        <v>14820</v>
      </c>
      <c r="B2453" t="s">
        <v>41</v>
      </c>
      <c r="D2453">
        <v>14820</v>
      </c>
      <c r="E2453" t="s">
        <v>41</v>
      </c>
    </row>
    <row r="2454" spans="1:5" x14ac:dyDescent="0.3">
      <c r="A2454">
        <v>14821</v>
      </c>
      <c r="B2454" t="s">
        <v>41</v>
      </c>
      <c r="D2454">
        <v>14821</v>
      </c>
      <c r="E2454" t="s">
        <v>41</v>
      </c>
    </row>
    <row r="2455" spans="1:5" x14ac:dyDescent="0.3">
      <c r="A2455">
        <v>14822</v>
      </c>
      <c r="B2455" t="s">
        <v>41</v>
      </c>
      <c r="D2455">
        <v>14822</v>
      </c>
      <c r="E2455" t="s">
        <v>41</v>
      </c>
    </row>
    <row r="2456" spans="1:5" x14ac:dyDescent="0.3">
      <c r="A2456">
        <v>14823</v>
      </c>
      <c r="B2456" t="s">
        <v>41</v>
      </c>
      <c r="D2456">
        <v>14823</v>
      </c>
      <c r="E2456" t="s">
        <v>41</v>
      </c>
    </row>
    <row r="2457" spans="1:5" x14ac:dyDescent="0.3">
      <c r="A2457">
        <v>14824</v>
      </c>
      <c r="B2457" t="s">
        <v>41</v>
      </c>
      <c r="D2457">
        <v>14824</v>
      </c>
      <c r="E2457" t="s">
        <v>41</v>
      </c>
    </row>
    <row r="2458" spans="1:5" x14ac:dyDescent="0.3">
      <c r="A2458">
        <v>14825</v>
      </c>
      <c r="B2458" t="s">
        <v>41</v>
      </c>
      <c r="D2458">
        <v>14825</v>
      </c>
      <c r="E2458" t="s">
        <v>41</v>
      </c>
    </row>
    <row r="2459" spans="1:5" x14ac:dyDescent="0.3">
      <c r="A2459">
        <v>14826</v>
      </c>
      <c r="B2459" t="s">
        <v>41</v>
      </c>
      <c r="D2459">
        <v>14826</v>
      </c>
      <c r="E2459" t="s">
        <v>41</v>
      </c>
    </row>
    <row r="2460" spans="1:5" x14ac:dyDescent="0.3">
      <c r="A2460">
        <v>14828</v>
      </c>
      <c r="B2460" t="s">
        <v>41</v>
      </c>
      <c r="D2460">
        <v>14828</v>
      </c>
      <c r="E2460" t="s">
        <v>41</v>
      </c>
    </row>
    <row r="2461" spans="1:5" x14ac:dyDescent="0.3">
      <c r="A2461">
        <v>14829</v>
      </c>
      <c r="B2461" t="s">
        <v>41</v>
      </c>
      <c r="D2461">
        <v>14829</v>
      </c>
      <c r="E2461" t="s">
        <v>41</v>
      </c>
    </row>
    <row r="2462" spans="1:5" x14ac:dyDescent="0.3">
      <c r="A2462">
        <v>14830</v>
      </c>
      <c r="B2462" t="s">
        <v>41</v>
      </c>
      <c r="D2462">
        <v>14830</v>
      </c>
      <c r="E2462" t="s">
        <v>41</v>
      </c>
    </row>
    <row r="2463" spans="1:5" x14ac:dyDescent="0.3">
      <c r="A2463">
        <v>14831</v>
      </c>
      <c r="B2463" t="s">
        <v>41</v>
      </c>
      <c r="D2463">
        <v>14831</v>
      </c>
      <c r="E2463" t="s">
        <v>41</v>
      </c>
    </row>
    <row r="2464" spans="1:5" x14ac:dyDescent="0.3">
      <c r="A2464">
        <v>14832</v>
      </c>
      <c r="B2464" t="s">
        <v>41</v>
      </c>
      <c r="D2464">
        <v>14832</v>
      </c>
      <c r="E2464" t="s">
        <v>41</v>
      </c>
    </row>
    <row r="2465" spans="1:5" x14ac:dyDescent="0.3">
      <c r="A2465">
        <v>14833</v>
      </c>
      <c r="B2465" t="s">
        <v>41</v>
      </c>
      <c r="D2465">
        <v>14833</v>
      </c>
      <c r="E2465" t="s">
        <v>41</v>
      </c>
    </row>
    <row r="2466" spans="1:5" x14ac:dyDescent="0.3">
      <c r="A2466">
        <v>14834</v>
      </c>
      <c r="B2466" t="s">
        <v>41</v>
      </c>
      <c r="D2466">
        <v>14834</v>
      </c>
      <c r="E2466" t="s">
        <v>41</v>
      </c>
    </row>
    <row r="2467" spans="1:5" x14ac:dyDescent="0.3">
      <c r="A2467">
        <v>14835</v>
      </c>
      <c r="B2467" t="s">
        <v>41</v>
      </c>
      <c r="D2467">
        <v>14835</v>
      </c>
      <c r="E2467" t="s">
        <v>41</v>
      </c>
    </row>
    <row r="2468" spans="1:5" x14ac:dyDescent="0.3">
      <c r="A2468">
        <v>14836</v>
      </c>
      <c r="B2468" t="s">
        <v>41</v>
      </c>
      <c r="D2468">
        <v>14836</v>
      </c>
      <c r="E2468" t="s">
        <v>41</v>
      </c>
    </row>
    <row r="2469" spans="1:5" x14ac:dyDescent="0.3">
      <c r="A2469">
        <v>14837</v>
      </c>
      <c r="B2469" t="s">
        <v>41</v>
      </c>
      <c r="D2469">
        <v>14837</v>
      </c>
      <c r="E2469" t="s">
        <v>41</v>
      </c>
    </row>
    <row r="2470" spans="1:5" x14ac:dyDescent="0.3">
      <c r="A2470">
        <v>14838</v>
      </c>
      <c r="B2470" t="s">
        <v>41</v>
      </c>
      <c r="D2470">
        <v>14838</v>
      </c>
      <c r="E2470" t="s">
        <v>41</v>
      </c>
    </row>
    <row r="2471" spans="1:5" x14ac:dyDescent="0.3">
      <c r="A2471">
        <v>14839</v>
      </c>
      <c r="B2471" t="s">
        <v>41</v>
      </c>
      <c r="D2471">
        <v>14839</v>
      </c>
      <c r="E2471" t="s">
        <v>41</v>
      </c>
    </row>
    <row r="2472" spans="1:5" x14ac:dyDescent="0.3">
      <c r="A2472">
        <v>14840</v>
      </c>
      <c r="B2472" t="s">
        <v>41</v>
      </c>
      <c r="D2472">
        <v>14840</v>
      </c>
      <c r="E2472" t="s">
        <v>41</v>
      </c>
    </row>
    <row r="2473" spans="1:5" x14ac:dyDescent="0.3">
      <c r="A2473">
        <v>14841</v>
      </c>
      <c r="B2473" t="s">
        <v>41</v>
      </c>
      <c r="D2473">
        <v>14841</v>
      </c>
      <c r="E2473" t="s">
        <v>41</v>
      </c>
    </row>
    <row r="2474" spans="1:5" x14ac:dyDescent="0.3">
      <c r="A2474">
        <v>14842</v>
      </c>
      <c r="B2474" t="s">
        <v>41</v>
      </c>
      <c r="D2474">
        <v>14842</v>
      </c>
      <c r="E2474" t="s">
        <v>41</v>
      </c>
    </row>
    <row r="2475" spans="1:5" x14ac:dyDescent="0.3">
      <c r="A2475">
        <v>14843</v>
      </c>
      <c r="B2475" t="s">
        <v>41</v>
      </c>
      <c r="D2475">
        <v>14843</v>
      </c>
      <c r="E2475" t="s">
        <v>41</v>
      </c>
    </row>
    <row r="2476" spans="1:5" x14ac:dyDescent="0.3">
      <c r="A2476">
        <v>14844</v>
      </c>
      <c r="B2476" t="s">
        <v>41</v>
      </c>
      <c r="D2476">
        <v>14844</v>
      </c>
      <c r="E2476" t="s">
        <v>41</v>
      </c>
    </row>
    <row r="2477" spans="1:5" x14ac:dyDescent="0.3">
      <c r="A2477">
        <v>14845</v>
      </c>
      <c r="B2477" t="s">
        <v>41</v>
      </c>
      <c r="D2477">
        <v>14845</v>
      </c>
      <c r="E2477" t="s">
        <v>41</v>
      </c>
    </row>
    <row r="2478" spans="1:5" x14ac:dyDescent="0.3">
      <c r="A2478">
        <v>14846</v>
      </c>
      <c r="B2478" t="s">
        <v>41</v>
      </c>
      <c r="D2478">
        <v>14846</v>
      </c>
      <c r="E2478" t="s">
        <v>41</v>
      </c>
    </row>
    <row r="2479" spans="1:5" x14ac:dyDescent="0.3">
      <c r="A2479">
        <v>14847</v>
      </c>
      <c r="B2479" t="s">
        <v>41</v>
      </c>
      <c r="D2479">
        <v>14847</v>
      </c>
      <c r="E2479" t="s">
        <v>41</v>
      </c>
    </row>
    <row r="2480" spans="1:5" x14ac:dyDescent="0.3">
      <c r="A2480">
        <v>14848</v>
      </c>
      <c r="B2480" t="s">
        <v>41</v>
      </c>
      <c r="D2480">
        <v>14848</v>
      </c>
      <c r="E2480" t="s">
        <v>41</v>
      </c>
    </row>
    <row r="2481" spans="1:5" x14ac:dyDescent="0.3">
      <c r="A2481">
        <v>14849</v>
      </c>
      <c r="B2481" t="s">
        <v>41</v>
      </c>
      <c r="D2481">
        <v>14849</v>
      </c>
      <c r="E2481" t="s">
        <v>41</v>
      </c>
    </row>
    <row r="2482" spans="1:5" x14ac:dyDescent="0.3">
      <c r="A2482">
        <v>14850</v>
      </c>
      <c r="B2482" t="s">
        <v>41</v>
      </c>
      <c r="D2482">
        <v>14850</v>
      </c>
      <c r="E2482" t="s">
        <v>41</v>
      </c>
    </row>
    <row r="2483" spans="1:5" x14ac:dyDescent="0.3">
      <c r="A2483">
        <v>14851</v>
      </c>
      <c r="B2483" t="s">
        <v>41</v>
      </c>
      <c r="D2483">
        <v>14851</v>
      </c>
      <c r="E2483" t="s">
        <v>41</v>
      </c>
    </row>
    <row r="2484" spans="1:5" x14ac:dyDescent="0.3">
      <c r="A2484">
        <v>14852</v>
      </c>
      <c r="B2484" t="s">
        <v>41</v>
      </c>
      <c r="D2484">
        <v>14852</v>
      </c>
      <c r="E2484" t="s">
        <v>41</v>
      </c>
    </row>
    <row r="2485" spans="1:5" x14ac:dyDescent="0.3">
      <c r="A2485">
        <v>14853</v>
      </c>
      <c r="B2485" t="s">
        <v>41</v>
      </c>
      <c r="D2485">
        <v>14853</v>
      </c>
      <c r="E2485" t="s">
        <v>41</v>
      </c>
    </row>
    <row r="2486" spans="1:5" x14ac:dyDescent="0.3">
      <c r="A2486">
        <v>14854</v>
      </c>
      <c r="B2486" t="s">
        <v>41</v>
      </c>
      <c r="D2486">
        <v>14854</v>
      </c>
      <c r="E2486" t="s">
        <v>41</v>
      </c>
    </row>
    <row r="2487" spans="1:5" x14ac:dyDescent="0.3">
      <c r="A2487">
        <v>14855</v>
      </c>
      <c r="B2487" t="s">
        <v>41</v>
      </c>
      <c r="D2487">
        <v>14855</v>
      </c>
      <c r="E2487" t="s">
        <v>41</v>
      </c>
    </row>
    <row r="2488" spans="1:5" x14ac:dyDescent="0.3">
      <c r="A2488">
        <v>14856</v>
      </c>
      <c r="B2488" t="s">
        <v>41</v>
      </c>
      <c r="D2488">
        <v>14856</v>
      </c>
      <c r="E2488" t="s">
        <v>41</v>
      </c>
    </row>
    <row r="2489" spans="1:5" x14ac:dyDescent="0.3">
      <c r="A2489">
        <v>14857</v>
      </c>
      <c r="B2489" t="s">
        <v>41</v>
      </c>
      <c r="D2489">
        <v>14857</v>
      </c>
      <c r="E2489" t="s">
        <v>41</v>
      </c>
    </row>
    <row r="2490" spans="1:5" x14ac:dyDescent="0.3">
      <c r="A2490">
        <v>14858</v>
      </c>
      <c r="B2490" t="s">
        <v>41</v>
      </c>
      <c r="D2490">
        <v>14858</v>
      </c>
      <c r="E2490" t="s">
        <v>41</v>
      </c>
    </row>
    <row r="2491" spans="1:5" x14ac:dyDescent="0.3">
      <c r="A2491">
        <v>14859</v>
      </c>
      <c r="B2491" t="s">
        <v>41</v>
      </c>
      <c r="D2491">
        <v>14859</v>
      </c>
      <c r="E2491" t="s">
        <v>41</v>
      </c>
    </row>
    <row r="2492" spans="1:5" x14ac:dyDescent="0.3">
      <c r="A2492">
        <v>14860</v>
      </c>
      <c r="B2492" t="s">
        <v>41</v>
      </c>
      <c r="D2492">
        <v>14860</v>
      </c>
      <c r="E2492" t="s">
        <v>41</v>
      </c>
    </row>
    <row r="2493" spans="1:5" x14ac:dyDescent="0.3">
      <c r="A2493">
        <v>14861</v>
      </c>
      <c r="B2493" t="s">
        <v>41</v>
      </c>
      <c r="D2493">
        <v>14861</v>
      </c>
      <c r="E2493" t="s">
        <v>41</v>
      </c>
    </row>
    <row r="2494" spans="1:5" x14ac:dyDescent="0.3">
      <c r="A2494">
        <v>14862</v>
      </c>
      <c r="B2494" t="s">
        <v>41</v>
      </c>
      <c r="D2494">
        <v>14862</v>
      </c>
      <c r="E2494" t="s">
        <v>41</v>
      </c>
    </row>
    <row r="2495" spans="1:5" x14ac:dyDescent="0.3">
      <c r="A2495">
        <v>14863</v>
      </c>
      <c r="B2495" t="s">
        <v>41</v>
      </c>
      <c r="D2495">
        <v>14863</v>
      </c>
      <c r="E2495" t="s">
        <v>41</v>
      </c>
    </row>
    <row r="2496" spans="1:5" x14ac:dyDescent="0.3">
      <c r="A2496">
        <v>14865</v>
      </c>
      <c r="B2496" t="s">
        <v>41</v>
      </c>
      <c r="D2496">
        <v>14865</v>
      </c>
      <c r="E2496" t="s">
        <v>41</v>
      </c>
    </row>
    <row r="2497" spans="1:5" x14ac:dyDescent="0.3">
      <c r="A2497">
        <v>14866</v>
      </c>
      <c r="B2497" t="s">
        <v>41</v>
      </c>
      <c r="D2497">
        <v>14866</v>
      </c>
      <c r="E2497" t="s">
        <v>41</v>
      </c>
    </row>
    <row r="2498" spans="1:5" x14ac:dyDescent="0.3">
      <c r="A2498">
        <v>14867</v>
      </c>
      <c r="B2498" t="s">
        <v>41</v>
      </c>
      <c r="D2498">
        <v>14867</v>
      </c>
      <c r="E2498" t="s">
        <v>41</v>
      </c>
    </row>
    <row r="2499" spans="1:5" x14ac:dyDescent="0.3">
      <c r="A2499">
        <v>14868</v>
      </c>
      <c r="B2499" t="s">
        <v>41</v>
      </c>
      <c r="D2499">
        <v>14868</v>
      </c>
      <c r="E2499" t="s">
        <v>41</v>
      </c>
    </row>
    <row r="2500" spans="1:5" x14ac:dyDescent="0.3">
      <c r="A2500">
        <v>14869</v>
      </c>
      <c r="B2500" t="s">
        <v>41</v>
      </c>
      <c r="D2500">
        <v>14869</v>
      </c>
      <c r="E2500" t="s">
        <v>41</v>
      </c>
    </row>
    <row r="2501" spans="1:5" x14ac:dyDescent="0.3">
      <c r="A2501">
        <v>14870</v>
      </c>
      <c r="B2501" t="s">
        <v>41</v>
      </c>
      <c r="D2501">
        <v>14870</v>
      </c>
      <c r="E2501" t="s">
        <v>41</v>
      </c>
    </row>
    <row r="2502" spans="1:5" x14ac:dyDescent="0.3">
      <c r="A2502">
        <v>14871</v>
      </c>
      <c r="B2502" t="s">
        <v>41</v>
      </c>
      <c r="D2502">
        <v>14871</v>
      </c>
      <c r="E2502" t="s">
        <v>41</v>
      </c>
    </row>
    <row r="2503" spans="1:5" x14ac:dyDescent="0.3">
      <c r="A2503">
        <v>14872</v>
      </c>
      <c r="B2503" t="s">
        <v>41</v>
      </c>
      <c r="D2503">
        <v>14872</v>
      </c>
      <c r="E2503" t="s">
        <v>41</v>
      </c>
    </row>
    <row r="2504" spans="1:5" x14ac:dyDescent="0.3">
      <c r="A2504">
        <v>14873</v>
      </c>
      <c r="B2504" t="s">
        <v>41</v>
      </c>
      <c r="D2504">
        <v>14873</v>
      </c>
      <c r="E2504" t="s">
        <v>41</v>
      </c>
    </row>
    <row r="2505" spans="1:5" x14ac:dyDescent="0.3">
      <c r="A2505">
        <v>14874</v>
      </c>
      <c r="B2505" t="s">
        <v>41</v>
      </c>
      <c r="D2505">
        <v>14874</v>
      </c>
      <c r="E2505" t="s">
        <v>41</v>
      </c>
    </row>
    <row r="2506" spans="1:5" x14ac:dyDescent="0.3">
      <c r="A2506">
        <v>14875</v>
      </c>
      <c r="B2506" t="s">
        <v>41</v>
      </c>
      <c r="D2506">
        <v>14875</v>
      </c>
      <c r="E2506" t="s">
        <v>41</v>
      </c>
    </row>
    <row r="2507" spans="1:5" x14ac:dyDescent="0.3">
      <c r="A2507">
        <v>14876</v>
      </c>
      <c r="B2507" t="s">
        <v>41</v>
      </c>
      <c r="D2507">
        <v>14876</v>
      </c>
      <c r="E2507" t="s">
        <v>41</v>
      </c>
    </row>
    <row r="2508" spans="1:5" x14ac:dyDescent="0.3">
      <c r="A2508">
        <v>14877</v>
      </c>
      <c r="B2508" t="s">
        <v>41</v>
      </c>
      <c r="D2508">
        <v>14877</v>
      </c>
      <c r="E2508" t="s">
        <v>41</v>
      </c>
    </row>
    <row r="2509" spans="1:5" x14ac:dyDescent="0.3">
      <c r="A2509">
        <v>14878</v>
      </c>
      <c r="B2509" t="s">
        <v>41</v>
      </c>
      <c r="D2509">
        <v>14878</v>
      </c>
      <c r="E2509" t="s">
        <v>41</v>
      </c>
    </row>
    <row r="2510" spans="1:5" x14ac:dyDescent="0.3">
      <c r="A2510">
        <v>14879</v>
      </c>
      <c r="B2510" t="s">
        <v>41</v>
      </c>
      <c r="D2510">
        <v>14879</v>
      </c>
      <c r="E2510" t="s">
        <v>41</v>
      </c>
    </row>
    <row r="2511" spans="1:5" x14ac:dyDescent="0.3">
      <c r="A2511">
        <v>14880</v>
      </c>
      <c r="B2511" t="s">
        <v>41</v>
      </c>
      <c r="D2511">
        <v>14880</v>
      </c>
      <c r="E2511" t="s">
        <v>41</v>
      </c>
    </row>
    <row r="2512" spans="1:5" x14ac:dyDescent="0.3">
      <c r="A2512">
        <v>14881</v>
      </c>
      <c r="B2512" t="s">
        <v>41</v>
      </c>
      <c r="D2512">
        <v>14881</v>
      </c>
      <c r="E2512" t="s">
        <v>41</v>
      </c>
    </row>
    <row r="2513" spans="1:5" x14ac:dyDescent="0.3">
      <c r="A2513">
        <v>14882</v>
      </c>
      <c r="B2513" t="s">
        <v>41</v>
      </c>
      <c r="D2513">
        <v>14882</v>
      </c>
      <c r="E2513" t="s">
        <v>41</v>
      </c>
    </row>
    <row r="2514" spans="1:5" x14ac:dyDescent="0.3">
      <c r="A2514">
        <v>14883</v>
      </c>
      <c r="B2514" t="s">
        <v>41</v>
      </c>
      <c r="D2514">
        <v>14883</v>
      </c>
      <c r="E2514" t="s">
        <v>41</v>
      </c>
    </row>
    <row r="2515" spans="1:5" x14ac:dyDescent="0.3">
      <c r="A2515">
        <v>14884</v>
      </c>
      <c r="B2515" t="s">
        <v>41</v>
      </c>
      <c r="D2515">
        <v>14884</v>
      </c>
      <c r="E2515" t="s">
        <v>41</v>
      </c>
    </row>
    <row r="2516" spans="1:5" x14ac:dyDescent="0.3">
      <c r="A2516">
        <v>14885</v>
      </c>
      <c r="B2516" t="s">
        <v>41</v>
      </c>
      <c r="D2516">
        <v>14885</v>
      </c>
      <c r="E2516" t="s">
        <v>41</v>
      </c>
    </row>
    <row r="2517" spans="1:5" x14ac:dyDescent="0.3">
      <c r="A2517">
        <v>14886</v>
      </c>
      <c r="B2517" t="s">
        <v>41</v>
      </c>
      <c r="D2517">
        <v>14886</v>
      </c>
      <c r="E2517" t="s">
        <v>41</v>
      </c>
    </row>
    <row r="2518" spans="1:5" x14ac:dyDescent="0.3">
      <c r="A2518">
        <v>14887</v>
      </c>
      <c r="B2518" t="s">
        <v>41</v>
      </c>
      <c r="D2518">
        <v>14887</v>
      </c>
      <c r="E2518" t="s">
        <v>41</v>
      </c>
    </row>
    <row r="2519" spans="1:5" x14ac:dyDescent="0.3">
      <c r="A2519">
        <v>14888</v>
      </c>
      <c r="B2519" t="s">
        <v>41</v>
      </c>
      <c r="D2519">
        <v>14888</v>
      </c>
      <c r="E2519" t="s">
        <v>41</v>
      </c>
    </row>
    <row r="2520" spans="1:5" x14ac:dyDescent="0.3">
      <c r="A2520">
        <v>14889</v>
      </c>
      <c r="B2520" t="s">
        <v>41</v>
      </c>
      <c r="D2520">
        <v>14889</v>
      </c>
      <c r="E2520" t="s">
        <v>41</v>
      </c>
    </row>
    <row r="2521" spans="1:5" x14ac:dyDescent="0.3">
      <c r="A2521">
        <v>14890</v>
      </c>
      <c r="B2521" t="s">
        <v>41</v>
      </c>
      <c r="D2521">
        <v>14890</v>
      </c>
      <c r="E2521" t="s">
        <v>41</v>
      </c>
    </row>
    <row r="2522" spans="1:5" x14ac:dyDescent="0.3">
      <c r="A2522">
        <v>14891</v>
      </c>
      <c r="B2522" t="s">
        <v>41</v>
      </c>
      <c r="D2522">
        <v>14891</v>
      </c>
      <c r="E2522" t="s">
        <v>41</v>
      </c>
    </row>
    <row r="2523" spans="1:5" x14ac:dyDescent="0.3">
      <c r="A2523">
        <v>14892</v>
      </c>
      <c r="B2523" t="s">
        <v>41</v>
      </c>
      <c r="D2523">
        <v>14892</v>
      </c>
      <c r="E2523" t="s">
        <v>41</v>
      </c>
    </row>
    <row r="2524" spans="1:5" x14ac:dyDescent="0.3">
      <c r="A2524">
        <v>14893</v>
      </c>
      <c r="B2524" t="s">
        <v>41</v>
      </c>
      <c r="D2524">
        <v>14893</v>
      </c>
      <c r="E2524" t="s">
        <v>41</v>
      </c>
    </row>
    <row r="2525" spans="1:5" x14ac:dyDescent="0.3">
      <c r="A2525">
        <v>14894</v>
      </c>
      <c r="B2525" t="s">
        <v>41</v>
      </c>
      <c r="D2525">
        <v>14894</v>
      </c>
      <c r="E2525" t="s">
        <v>41</v>
      </c>
    </row>
    <row r="2526" spans="1:5" x14ac:dyDescent="0.3">
      <c r="A2526">
        <v>14895</v>
      </c>
      <c r="B2526" t="s">
        <v>41</v>
      </c>
      <c r="D2526">
        <v>14895</v>
      </c>
      <c r="E2526" t="s">
        <v>41</v>
      </c>
    </row>
    <row r="2527" spans="1:5" x14ac:dyDescent="0.3">
      <c r="A2527">
        <v>14896</v>
      </c>
      <c r="B2527" t="s">
        <v>41</v>
      </c>
      <c r="D2527">
        <v>14896</v>
      </c>
      <c r="E2527" t="s">
        <v>41</v>
      </c>
    </row>
    <row r="2528" spans="1:5" x14ac:dyDescent="0.3">
      <c r="A2528">
        <v>14897</v>
      </c>
      <c r="B2528" t="s">
        <v>41</v>
      </c>
      <c r="D2528">
        <v>14897</v>
      </c>
      <c r="E2528" t="s">
        <v>41</v>
      </c>
    </row>
    <row r="2529" spans="1:5" x14ac:dyDescent="0.3">
      <c r="A2529">
        <v>14898</v>
      </c>
      <c r="B2529" t="s">
        <v>41</v>
      </c>
      <c r="D2529">
        <v>14898</v>
      </c>
      <c r="E2529" t="s">
        <v>41</v>
      </c>
    </row>
    <row r="2530" spans="1:5" x14ac:dyDescent="0.3">
      <c r="A2530">
        <v>14899</v>
      </c>
      <c r="B2530" t="s">
        <v>41</v>
      </c>
      <c r="D2530">
        <v>14899</v>
      </c>
      <c r="E2530" t="s">
        <v>41</v>
      </c>
    </row>
    <row r="2531" spans="1:5" x14ac:dyDescent="0.3">
      <c r="A2531">
        <v>14900</v>
      </c>
      <c r="B2531" t="s">
        <v>41</v>
      </c>
      <c r="D2531">
        <v>14900</v>
      </c>
      <c r="E2531" t="s">
        <v>41</v>
      </c>
    </row>
    <row r="2532" spans="1:5" x14ac:dyDescent="0.3">
      <c r="A2532">
        <v>14901</v>
      </c>
      <c r="B2532" t="s">
        <v>41</v>
      </c>
      <c r="D2532">
        <v>14901</v>
      </c>
      <c r="E2532" t="s">
        <v>41</v>
      </c>
    </row>
    <row r="2533" spans="1:5" x14ac:dyDescent="0.3">
      <c r="A2533">
        <v>14902</v>
      </c>
      <c r="B2533" t="s">
        <v>41</v>
      </c>
      <c r="D2533">
        <v>14902</v>
      </c>
      <c r="E2533" t="s">
        <v>41</v>
      </c>
    </row>
    <row r="2534" spans="1:5" x14ac:dyDescent="0.3">
      <c r="A2534">
        <v>14903</v>
      </c>
      <c r="B2534" t="s">
        <v>41</v>
      </c>
      <c r="D2534">
        <v>14903</v>
      </c>
      <c r="E2534" t="s">
        <v>41</v>
      </c>
    </row>
    <row r="2535" spans="1:5" x14ac:dyDescent="0.3">
      <c r="A2535">
        <v>14904</v>
      </c>
      <c r="B2535" t="s">
        <v>41</v>
      </c>
      <c r="D2535">
        <v>14904</v>
      </c>
      <c r="E2535" t="s">
        <v>41</v>
      </c>
    </row>
    <row r="2536" spans="1:5" x14ac:dyDescent="0.3">
      <c r="A2536">
        <v>14905</v>
      </c>
      <c r="B2536" t="s">
        <v>41</v>
      </c>
      <c r="D2536">
        <v>14905</v>
      </c>
      <c r="E2536" t="s">
        <v>41</v>
      </c>
    </row>
    <row r="2537" spans="1:5" x14ac:dyDescent="0.3">
      <c r="A2537">
        <v>14906</v>
      </c>
      <c r="B2537" t="s">
        <v>41</v>
      </c>
      <c r="D2537">
        <v>14906</v>
      </c>
      <c r="E2537" t="s">
        <v>41</v>
      </c>
    </row>
    <row r="2538" spans="1:5" x14ac:dyDescent="0.3">
      <c r="A2538">
        <v>14907</v>
      </c>
      <c r="B2538" t="s">
        <v>41</v>
      </c>
      <c r="D2538">
        <v>14907</v>
      </c>
      <c r="E2538" t="s">
        <v>41</v>
      </c>
    </row>
    <row r="2539" spans="1:5" x14ac:dyDescent="0.3">
      <c r="A2539">
        <v>14908</v>
      </c>
      <c r="B2539" t="s">
        <v>41</v>
      </c>
      <c r="D2539">
        <v>14908</v>
      </c>
      <c r="E2539" t="s">
        <v>41</v>
      </c>
    </row>
    <row r="2540" spans="1:5" x14ac:dyDescent="0.3">
      <c r="A2540">
        <v>14909</v>
      </c>
      <c r="B2540" t="s">
        <v>41</v>
      </c>
      <c r="D2540">
        <v>14909</v>
      </c>
      <c r="E2540" t="s">
        <v>41</v>
      </c>
    </row>
    <row r="2541" spans="1:5" x14ac:dyDescent="0.3">
      <c r="A2541">
        <v>14910</v>
      </c>
      <c r="B2541" t="s">
        <v>41</v>
      </c>
      <c r="D2541">
        <v>14910</v>
      </c>
      <c r="E2541" t="s">
        <v>41</v>
      </c>
    </row>
    <row r="2542" spans="1:5" x14ac:dyDescent="0.3">
      <c r="A2542">
        <v>14911</v>
      </c>
      <c r="B2542" t="s">
        <v>68</v>
      </c>
      <c r="D2542">
        <v>14911</v>
      </c>
      <c r="E2542" t="s">
        <v>68</v>
      </c>
    </row>
    <row r="2543" spans="1:5" x14ac:dyDescent="0.3">
      <c r="A2543">
        <v>14912</v>
      </c>
      <c r="B2543" t="s">
        <v>44</v>
      </c>
      <c r="D2543">
        <v>14912</v>
      </c>
      <c r="E2543" t="s">
        <v>44</v>
      </c>
    </row>
    <row r="2544" spans="1:5" x14ac:dyDescent="0.3">
      <c r="A2544">
        <v>14913</v>
      </c>
      <c r="B2544" t="s">
        <v>41</v>
      </c>
      <c r="D2544">
        <v>14913</v>
      </c>
      <c r="E2544" t="s">
        <v>41</v>
      </c>
    </row>
    <row r="2545" spans="1:5" x14ac:dyDescent="0.3">
      <c r="A2545">
        <v>14915</v>
      </c>
      <c r="B2545" t="s">
        <v>41</v>
      </c>
      <c r="D2545">
        <v>14915</v>
      </c>
      <c r="E2545" t="s">
        <v>41</v>
      </c>
    </row>
    <row r="2546" spans="1:5" x14ac:dyDescent="0.3">
      <c r="A2546">
        <v>14916</v>
      </c>
      <c r="B2546" t="s">
        <v>41</v>
      </c>
      <c r="D2546">
        <v>14916</v>
      </c>
      <c r="E2546" t="s">
        <v>41</v>
      </c>
    </row>
    <row r="2547" spans="1:5" x14ac:dyDescent="0.3">
      <c r="A2547">
        <v>14917</v>
      </c>
      <c r="B2547" t="s">
        <v>41</v>
      </c>
      <c r="D2547">
        <v>14917</v>
      </c>
      <c r="E2547" t="s">
        <v>41</v>
      </c>
    </row>
    <row r="2548" spans="1:5" x14ac:dyDescent="0.3">
      <c r="A2548">
        <v>14918</v>
      </c>
      <c r="B2548" t="s">
        <v>41</v>
      </c>
      <c r="D2548">
        <v>14918</v>
      </c>
      <c r="E2548" t="s">
        <v>41</v>
      </c>
    </row>
    <row r="2549" spans="1:5" x14ac:dyDescent="0.3">
      <c r="A2549">
        <v>14919</v>
      </c>
      <c r="B2549" t="s">
        <v>41</v>
      </c>
      <c r="D2549">
        <v>14919</v>
      </c>
      <c r="E2549" t="s">
        <v>41</v>
      </c>
    </row>
    <row r="2550" spans="1:5" x14ac:dyDescent="0.3">
      <c r="A2550">
        <v>14920</v>
      </c>
      <c r="B2550" t="s">
        <v>41</v>
      </c>
      <c r="D2550">
        <v>14920</v>
      </c>
      <c r="E2550" t="s">
        <v>41</v>
      </c>
    </row>
    <row r="2551" spans="1:5" x14ac:dyDescent="0.3">
      <c r="A2551">
        <v>14921</v>
      </c>
      <c r="B2551" t="s">
        <v>41</v>
      </c>
      <c r="D2551">
        <v>14921</v>
      </c>
      <c r="E2551" t="s">
        <v>41</v>
      </c>
    </row>
    <row r="2552" spans="1:5" x14ac:dyDescent="0.3">
      <c r="A2552">
        <v>14922</v>
      </c>
      <c r="B2552" t="s">
        <v>41</v>
      </c>
      <c r="D2552">
        <v>14922</v>
      </c>
      <c r="E2552" t="s">
        <v>41</v>
      </c>
    </row>
    <row r="2553" spans="1:5" x14ac:dyDescent="0.3">
      <c r="A2553">
        <v>14923</v>
      </c>
      <c r="B2553" t="s">
        <v>41</v>
      </c>
      <c r="D2553">
        <v>14923</v>
      </c>
      <c r="E2553" t="s">
        <v>41</v>
      </c>
    </row>
    <row r="2554" spans="1:5" x14ac:dyDescent="0.3">
      <c r="A2554">
        <v>14924</v>
      </c>
      <c r="B2554" t="s">
        <v>41</v>
      </c>
      <c r="D2554">
        <v>14924</v>
      </c>
      <c r="E2554" t="s">
        <v>41</v>
      </c>
    </row>
    <row r="2555" spans="1:5" x14ac:dyDescent="0.3">
      <c r="A2555">
        <v>14926</v>
      </c>
      <c r="B2555" t="s">
        <v>41</v>
      </c>
      <c r="D2555">
        <v>14926</v>
      </c>
      <c r="E2555" t="s">
        <v>41</v>
      </c>
    </row>
    <row r="2556" spans="1:5" x14ac:dyDescent="0.3">
      <c r="A2556">
        <v>14927</v>
      </c>
      <c r="B2556" t="s">
        <v>41</v>
      </c>
      <c r="D2556">
        <v>14927</v>
      </c>
      <c r="E2556" t="s">
        <v>41</v>
      </c>
    </row>
    <row r="2557" spans="1:5" x14ac:dyDescent="0.3">
      <c r="A2557">
        <v>14928</v>
      </c>
      <c r="B2557" t="s">
        <v>41</v>
      </c>
      <c r="D2557">
        <v>14928</v>
      </c>
      <c r="E2557" t="s">
        <v>41</v>
      </c>
    </row>
    <row r="2558" spans="1:5" x14ac:dyDescent="0.3">
      <c r="A2558">
        <v>14929</v>
      </c>
      <c r="B2558" t="s">
        <v>41</v>
      </c>
      <c r="D2558">
        <v>14929</v>
      </c>
      <c r="E2558" t="s">
        <v>41</v>
      </c>
    </row>
    <row r="2559" spans="1:5" x14ac:dyDescent="0.3">
      <c r="A2559">
        <v>14930</v>
      </c>
      <c r="B2559" t="s">
        <v>75</v>
      </c>
      <c r="D2559">
        <v>14930</v>
      </c>
      <c r="E2559" t="s">
        <v>75</v>
      </c>
    </row>
    <row r="2560" spans="1:5" x14ac:dyDescent="0.3">
      <c r="A2560">
        <v>14931</v>
      </c>
      <c r="B2560" t="s">
        <v>75</v>
      </c>
      <c r="D2560">
        <v>14931</v>
      </c>
      <c r="E2560" t="s">
        <v>75</v>
      </c>
    </row>
    <row r="2561" spans="1:5" x14ac:dyDescent="0.3">
      <c r="A2561">
        <v>14932</v>
      </c>
      <c r="B2561" t="s">
        <v>75</v>
      </c>
      <c r="D2561">
        <v>14932</v>
      </c>
      <c r="E2561" t="s">
        <v>75</v>
      </c>
    </row>
    <row r="2562" spans="1:5" x14ac:dyDescent="0.3">
      <c r="A2562">
        <v>14933</v>
      </c>
      <c r="B2562" t="s">
        <v>75</v>
      </c>
      <c r="D2562">
        <v>14933</v>
      </c>
      <c r="E2562" t="s">
        <v>75</v>
      </c>
    </row>
    <row r="2563" spans="1:5" x14ac:dyDescent="0.3">
      <c r="A2563">
        <v>14934</v>
      </c>
      <c r="B2563" t="s">
        <v>75</v>
      </c>
      <c r="D2563">
        <v>14934</v>
      </c>
      <c r="E2563" t="s">
        <v>75</v>
      </c>
    </row>
    <row r="2564" spans="1:5" x14ac:dyDescent="0.3">
      <c r="A2564">
        <v>14935</v>
      </c>
      <c r="B2564" t="s">
        <v>75</v>
      </c>
      <c r="D2564">
        <v>14935</v>
      </c>
      <c r="E2564" t="s">
        <v>75</v>
      </c>
    </row>
    <row r="2565" spans="1:5" x14ac:dyDescent="0.3">
      <c r="A2565">
        <v>14936</v>
      </c>
      <c r="B2565" t="s">
        <v>75</v>
      </c>
      <c r="D2565">
        <v>14936</v>
      </c>
      <c r="E2565" t="s">
        <v>75</v>
      </c>
    </row>
    <row r="2566" spans="1:5" x14ac:dyDescent="0.3">
      <c r="A2566">
        <v>14937</v>
      </c>
      <c r="B2566" t="s">
        <v>75</v>
      </c>
      <c r="D2566">
        <v>14937</v>
      </c>
      <c r="E2566" t="s">
        <v>75</v>
      </c>
    </row>
    <row r="2567" spans="1:5" x14ac:dyDescent="0.3">
      <c r="A2567">
        <v>14938</v>
      </c>
      <c r="B2567" t="s">
        <v>75</v>
      </c>
      <c r="D2567">
        <v>14938</v>
      </c>
      <c r="E2567" t="s">
        <v>75</v>
      </c>
    </row>
    <row r="2568" spans="1:5" x14ac:dyDescent="0.3">
      <c r="A2568">
        <v>14940</v>
      </c>
      <c r="B2568" t="s">
        <v>41</v>
      </c>
      <c r="D2568">
        <v>14940</v>
      </c>
      <c r="E2568" t="s">
        <v>41</v>
      </c>
    </row>
    <row r="2569" spans="1:5" x14ac:dyDescent="0.3">
      <c r="A2569">
        <v>14941</v>
      </c>
      <c r="B2569" t="s">
        <v>41</v>
      </c>
      <c r="D2569">
        <v>14941</v>
      </c>
      <c r="E2569" t="s">
        <v>41</v>
      </c>
    </row>
    <row r="2570" spans="1:5" x14ac:dyDescent="0.3">
      <c r="A2570">
        <v>14942</v>
      </c>
      <c r="B2570" t="s">
        <v>41</v>
      </c>
      <c r="D2570">
        <v>14942</v>
      </c>
      <c r="E2570" t="s">
        <v>41</v>
      </c>
    </row>
    <row r="2571" spans="1:5" x14ac:dyDescent="0.3">
      <c r="A2571">
        <v>14943</v>
      </c>
      <c r="B2571" t="s">
        <v>41</v>
      </c>
      <c r="D2571">
        <v>14943</v>
      </c>
      <c r="E2571" t="s">
        <v>41</v>
      </c>
    </row>
    <row r="2572" spans="1:5" x14ac:dyDescent="0.3">
      <c r="A2572">
        <v>14944</v>
      </c>
      <c r="B2572" t="s">
        <v>41</v>
      </c>
      <c r="D2572">
        <v>14944</v>
      </c>
      <c r="E2572" t="s">
        <v>41</v>
      </c>
    </row>
    <row r="2573" spans="1:5" x14ac:dyDescent="0.3">
      <c r="A2573">
        <v>14945</v>
      </c>
      <c r="B2573" t="s">
        <v>41</v>
      </c>
      <c r="D2573">
        <v>14945</v>
      </c>
      <c r="E2573" t="s">
        <v>41</v>
      </c>
    </row>
    <row r="2574" spans="1:5" x14ac:dyDescent="0.3">
      <c r="A2574">
        <v>14946</v>
      </c>
      <c r="B2574" t="s">
        <v>41</v>
      </c>
      <c r="D2574">
        <v>14946</v>
      </c>
      <c r="E2574" t="s">
        <v>41</v>
      </c>
    </row>
    <row r="2575" spans="1:5" x14ac:dyDescent="0.3">
      <c r="A2575">
        <v>14947</v>
      </c>
      <c r="B2575" t="s">
        <v>41</v>
      </c>
      <c r="D2575">
        <v>14947</v>
      </c>
      <c r="E2575" t="s">
        <v>41</v>
      </c>
    </row>
    <row r="2576" spans="1:5" x14ac:dyDescent="0.3">
      <c r="A2576">
        <v>14948</v>
      </c>
      <c r="B2576" t="s">
        <v>41</v>
      </c>
      <c r="D2576">
        <v>14948</v>
      </c>
      <c r="E2576" t="s">
        <v>41</v>
      </c>
    </row>
    <row r="2577" spans="1:5" x14ac:dyDescent="0.3">
      <c r="A2577">
        <v>14949</v>
      </c>
      <c r="B2577" t="s">
        <v>41</v>
      </c>
      <c r="D2577">
        <v>14949</v>
      </c>
      <c r="E2577" t="s">
        <v>41</v>
      </c>
    </row>
    <row r="2578" spans="1:5" x14ac:dyDescent="0.3">
      <c r="A2578">
        <v>14950</v>
      </c>
      <c r="B2578" t="s">
        <v>41</v>
      </c>
      <c r="D2578">
        <v>14950</v>
      </c>
      <c r="E2578" t="s">
        <v>41</v>
      </c>
    </row>
    <row r="2579" spans="1:5" x14ac:dyDescent="0.3">
      <c r="A2579">
        <v>14951</v>
      </c>
      <c r="B2579" t="s">
        <v>41</v>
      </c>
      <c r="D2579">
        <v>14951</v>
      </c>
      <c r="E2579" t="s">
        <v>41</v>
      </c>
    </row>
    <row r="2580" spans="1:5" x14ac:dyDescent="0.3">
      <c r="A2580">
        <v>14952</v>
      </c>
      <c r="B2580" t="s">
        <v>41</v>
      </c>
      <c r="D2580">
        <v>14952</v>
      </c>
      <c r="E2580" t="s">
        <v>41</v>
      </c>
    </row>
    <row r="2581" spans="1:5" x14ac:dyDescent="0.3">
      <c r="A2581">
        <v>14953</v>
      </c>
      <c r="B2581" t="s">
        <v>41</v>
      </c>
      <c r="D2581">
        <v>14953</v>
      </c>
      <c r="E2581" t="s">
        <v>41</v>
      </c>
    </row>
    <row r="2582" spans="1:5" x14ac:dyDescent="0.3">
      <c r="A2582">
        <v>14954</v>
      </c>
      <c r="B2582" t="s">
        <v>41</v>
      </c>
      <c r="D2582">
        <v>14954</v>
      </c>
      <c r="E2582" t="s">
        <v>41</v>
      </c>
    </row>
    <row r="2583" spans="1:5" x14ac:dyDescent="0.3">
      <c r="A2583">
        <v>14955</v>
      </c>
      <c r="B2583" t="s">
        <v>41</v>
      </c>
      <c r="D2583">
        <v>14955</v>
      </c>
      <c r="E2583" t="s">
        <v>41</v>
      </c>
    </row>
    <row r="2584" spans="1:5" x14ac:dyDescent="0.3">
      <c r="A2584">
        <v>14956</v>
      </c>
      <c r="B2584" t="s">
        <v>41</v>
      </c>
      <c r="D2584">
        <v>14956</v>
      </c>
      <c r="E2584" t="s">
        <v>41</v>
      </c>
    </row>
    <row r="2585" spans="1:5" x14ac:dyDescent="0.3">
      <c r="A2585">
        <v>14957</v>
      </c>
      <c r="B2585" t="s">
        <v>41</v>
      </c>
      <c r="D2585">
        <v>14957</v>
      </c>
      <c r="E2585" t="s">
        <v>41</v>
      </c>
    </row>
    <row r="2586" spans="1:5" x14ac:dyDescent="0.3">
      <c r="A2586">
        <v>14958</v>
      </c>
      <c r="B2586" t="s">
        <v>41</v>
      </c>
      <c r="D2586">
        <v>14958</v>
      </c>
      <c r="E2586" t="s">
        <v>41</v>
      </c>
    </row>
    <row r="2587" spans="1:5" x14ac:dyDescent="0.3">
      <c r="A2587">
        <v>14959</v>
      </c>
      <c r="B2587" t="s">
        <v>41</v>
      </c>
      <c r="D2587">
        <v>14959</v>
      </c>
      <c r="E2587" t="s">
        <v>41</v>
      </c>
    </row>
    <row r="2588" spans="1:5" x14ac:dyDescent="0.3">
      <c r="A2588">
        <v>14960</v>
      </c>
      <c r="B2588" t="s">
        <v>41</v>
      </c>
      <c r="D2588">
        <v>14960</v>
      </c>
      <c r="E2588" t="s">
        <v>41</v>
      </c>
    </row>
    <row r="2589" spans="1:5" x14ac:dyDescent="0.3">
      <c r="A2589">
        <v>14961</v>
      </c>
      <c r="B2589" t="s">
        <v>41</v>
      </c>
      <c r="D2589">
        <v>14961</v>
      </c>
      <c r="E2589" t="s">
        <v>41</v>
      </c>
    </row>
    <row r="2590" spans="1:5" x14ac:dyDescent="0.3">
      <c r="A2590">
        <v>14962</v>
      </c>
      <c r="B2590" t="s">
        <v>41</v>
      </c>
      <c r="D2590">
        <v>14962</v>
      </c>
      <c r="E2590" t="s">
        <v>41</v>
      </c>
    </row>
    <row r="2591" spans="1:5" x14ac:dyDescent="0.3">
      <c r="A2591">
        <v>14963</v>
      </c>
      <c r="B2591" t="s">
        <v>41</v>
      </c>
      <c r="D2591">
        <v>14963</v>
      </c>
      <c r="E2591" t="s">
        <v>41</v>
      </c>
    </row>
    <row r="2592" spans="1:5" x14ac:dyDescent="0.3">
      <c r="A2592">
        <v>14964</v>
      </c>
      <c r="B2592" t="s">
        <v>41</v>
      </c>
      <c r="D2592">
        <v>14964</v>
      </c>
      <c r="E2592" t="s">
        <v>41</v>
      </c>
    </row>
    <row r="2593" spans="1:5" x14ac:dyDescent="0.3">
      <c r="A2593">
        <v>14965</v>
      </c>
      <c r="B2593" t="s">
        <v>41</v>
      </c>
      <c r="D2593">
        <v>14965</v>
      </c>
      <c r="E2593" t="s">
        <v>41</v>
      </c>
    </row>
    <row r="2594" spans="1:5" x14ac:dyDescent="0.3">
      <c r="A2594">
        <v>14966</v>
      </c>
      <c r="B2594" t="s">
        <v>41</v>
      </c>
      <c r="D2594">
        <v>14966</v>
      </c>
      <c r="E2594" t="s">
        <v>41</v>
      </c>
    </row>
    <row r="2595" spans="1:5" x14ac:dyDescent="0.3">
      <c r="A2595">
        <v>14967</v>
      </c>
      <c r="B2595" t="s">
        <v>41</v>
      </c>
      <c r="D2595">
        <v>14967</v>
      </c>
      <c r="E2595" t="s">
        <v>41</v>
      </c>
    </row>
    <row r="2596" spans="1:5" x14ac:dyDescent="0.3">
      <c r="A2596">
        <v>14968</v>
      </c>
      <c r="B2596" t="s">
        <v>41</v>
      </c>
      <c r="D2596">
        <v>14968</v>
      </c>
      <c r="E2596" t="s">
        <v>41</v>
      </c>
    </row>
    <row r="2597" spans="1:5" x14ac:dyDescent="0.3">
      <c r="A2597">
        <v>14969</v>
      </c>
      <c r="B2597" t="s">
        <v>41</v>
      </c>
      <c r="D2597">
        <v>14969</v>
      </c>
      <c r="E2597" t="s">
        <v>41</v>
      </c>
    </row>
    <row r="2598" spans="1:5" x14ac:dyDescent="0.3">
      <c r="A2598">
        <v>14970</v>
      </c>
      <c r="B2598" t="s">
        <v>41</v>
      </c>
      <c r="D2598">
        <v>14970</v>
      </c>
      <c r="E2598" t="s">
        <v>41</v>
      </c>
    </row>
    <row r="2599" spans="1:5" x14ac:dyDescent="0.3">
      <c r="A2599">
        <v>14971</v>
      </c>
      <c r="B2599" t="s">
        <v>41</v>
      </c>
      <c r="D2599">
        <v>14971</v>
      </c>
      <c r="E2599" t="s">
        <v>41</v>
      </c>
    </row>
    <row r="2600" spans="1:5" x14ac:dyDescent="0.3">
      <c r="A2600">
        <v>14972</v>
      </c>
      <c r="B2600" t="s">
        <v>41</v>
      </c>
      <c r="D2600">
        <v>14972</v>
      </c>
      <c r="E2600" t="s">
        <v>41</v>
      </c>
    </row>
    <row r="2601" spans="1:5" x14ac:dyDescent="0.3">
      <c r="A2601">
        <v>14973</v>
      </c>
      <c r="B2601" t="s">
        <v>41</v>
      </c>
      <c r="D2601">
        <v>14973</v>
      </c>
      <c r="E2601" t="s">
        <v>41</v>
      </c>
    </row>
    <row r="2602" spans="1:5" x14ac:dyDescent="0.3">
      <c r="A2602">
        <v>14974</v>
      </c>
      <c r="B2602" t="s">
        <v>41</v>
      </c>
      <c r="D2602">
        <v>14974</v>
      </c>
      <c r="E2602" t="s">
        <v>41</v>
      </c>
    </row>
    <row r="2603" spans="1:5" x14ac:dyDescent="0.3">
      <c r="A2603">
        <v>14975</v>
      </c>
      <c r="B2603" t="s">
        <v>41</v>
      </c>
      <c r="D2603">
        <v>14975</v>
      </c>
      <c r="E2603" t="s">
        <v>41</v>
      </c>
    </row>
    <row r="2604" spans="1:5" x14ac:dyDescent="0.3">
      <c r="A2604">
        <v>14976</v>
      </c>
      <c r="B2604" t="s">
        <v>41</v>
      </c>
      <c r="D2604">
        <v>14976</v>
      </c>
      <c r="E2604" t="s">
        <v>41</v>
      </c>
    </row>
    <row r="2605" spans="1:5" x14ac:dyDescent="0.3">
      <c r="A2605">
        <v>14977</v>
      </c>
      <c r="B2605" t="s">
        <v>41</v>
      </c>
      <c r="D2605">
        <v>14977</v>
      </c>
      <c r="E2605" t="s">
        <v>41</v>
      </c>
    </row>
    <row r="2606" spans="1:5" x14ac:dyDescent="0.3">
      <c r="A2606">
        <v>14978</v>
      </c>
      <c r="B2606" t="s">
        <v>41</v>
      </c>
      <c r="D2606">
        <v>14978</v>
      </c>
      <c r="E2606" t="s">
        <v>41</v>
      </c>
    </row>
    <row r="2607" spans="1:5" x14ac:dyDescent="0.3">
      <c r="A2607">
        <v>14979</v>
      </c>
      <c r="B2607" t="s">
        <v>41</v>
      </c>
      <c r="D2607">
        <v>14979</v>
      </c>
      <c r="E2607" t="s">
        <v>41</v>
      </c>
    </row>
    <row r="2608" spans="1:5" x14ac:dyDescent="0.3">
      <c r="A2608">
        <v>14980</v>
      </c>
      <c r="B2608" t="s">
        <v>41</v>
      </c>
      <c r="D2608">
        <v>14980</v>
      </c>
      <c r="E2608" t="s">
        <v>41</v>
      </c>
    </row>
    <row r="2609" spans="1:5" x14ac:dyDescent="0.3">
      <c r="A2609">
        <v>14981</v>
      </c>
      <c r="B2609" t="s">
        <v>41</v>
      </c>
      <c r="D2609">
        <v>14981</v>
      </c>
      <c r="E2609" t="s">
        <v>41</v>
      </c>
    </row>
    <row r="2610" spans="1:5" x14ac:dyDescent="0.3">
      <c r="A2610">
        <v>14982</v>
      </c>
      <c r="B2610" t="s">
        <v>41</v>
      </c>
      <c r="D2610">
        <v>14982</v>
      </c>
      <c r="E2610" t="s">
        <v>41</v>
      </c>
    </row>
    <row r="2611" spans="1:5" x14ac:dyDescent="0.3">
      <c r="A2611">
        <v>14983</v>
      </c>
      <c r="B2611" t="s">
        <v>41</v>
      </c>
      <c r="D2611">
        <v>14983</v>
      </c>
      <c r="E2611" t="s">
        <v>41</v>
      </c>
    </row>
    <row r="2612" spans="1:5" x14ac:dyDescent="0.3">
      <c r="A2612">
        <v>14984</v>
      </c>
      <c r="B2612" t="s">
        <v>41</v>
      </c>
      <c r="D2612">
        <v>14984</v>
      </c>
      <c r="E2612" t="s">
        <v>41</v>
      </c>
    </row>
    <row r="2613" spans="1:5" x14ac:dyDescent="0.3">
      <c r="A2613">
        <v>14985</v>
      </c>
      <c r="B2613" t="s">
        <v>41</v>
      </c>
      <c r="D2613">
        <v>14985</v>
      </c>
      <c r="E2613" t="s">
        <v>41</v>
      </c>
    </row>
    <row r="2614" spans="1:5" x14ac:dyDescent="0.3">
      <c r="A2614">
        <v>14986</v>
      </c>
      <c r="B2614" t="s">
        <v>41</v>
      </c>
      <c r="D2614">
        <v>14986</v>
      </c>
      <c r="E2614" t="s">
        <v>41</v>
      </c>
    </row>
    <row r="2615" spans="1:5" x14ac:dyDescent="0.3">
      <c r="A2615">
        <v>14987</v>
      </c>
      <c r="B2615" t="s">
        <v>41</v>
      </c>
      <c r="D2615">
        <v>14987</v>
      </c>
      <c r="E2615" t="s">
        <v>41</v>
      </c>
    </row>
    <row r="2616" spans="1:5" x14ac:dyDescent="0.3">
      <c r="A2616">
        <v>14988</v>
      </c>
      <c r="B2616" t="s">
        <v>41</v>
      </c>
      <c r="D2616">
        <v>14988</v>
      </c>
      <c r="E2616" t="s">
        <v>41</v>
      </c>
    </row>
    <row r="2617" spans="1:5" x14ac:dyDescent="0.3">
      <c r="A2617">
        <v>14989</v>
      </c>
      <c r="B2617" t="s">
        <v>41</v>
      </c>
      <c r="D2617">
        <v>14989</v>
      </c>
      <c r="E2617" t="s">
        <v>41</v>
      </c>
    </row>
    <row r="2618" spans="1:5" x14ac:dyDescent="0.3">
      <c r="A2618">
        <v>14990</v>
      </c>
      <c r="B2618" t="s">
        <v>41</v>
      </c>
      <c r="D2618">
        <v>14990</v>
      </c>
      <c r="E2618" t="s">
        <v>41</v>
      </c>
    </row>
    <row r="2619" spans="1:5" x14ac:dyDescent="0.3">
      <c r="A2619">
        <v>14991</v>
      </c>
      <c r="B2619" t="s">
        <v>41</v>
      </c>
      <c r="D2619">
        <v>14991</v>
      </c>
      <c r="E2619" t="s">
        <v>41</v>
      </c>
    </row>
    <row r="2620" spans="1:5" x14ac:dyDescent="0.3">
      <c r="A2620">
        <v>14992</v>
      </c>
      <c r="B2620" t="s">
        <v>41</v>
      </c>
      <c r="D2620">
        <v>14992</v>
      </c>
      <c r="E2620" t="s">
        <v>41</v>
      </c>
    </row>
    <row r="2621" spans="1:5" x14ac:dyDescent="0.3">
      <c r="A2621">
        <v>14993</v>
      </c>
      <c r="B2621" t="s">
        <v>41</v>
      </c>
      <c r="D2621">
        <v>14993</v>
      </c>
      <c r="E2621" t="s">
        <v>41</v>
      </c>
    </row>
    <row r="2622" spans="1:5" x14ac:dyDescent="0.3">
      <c r="A2622">
        <v>14994</v>
      </c>
      <c r="B2622" t="s">
        <v>41</v>
      </c>
      <c r="D2622">
        <v>14994</v>
      </c>
      <c r="E2622" t="s">
        <v>41</v>
      </c>
    </row>
    <row r="2623" spans="1:5" x14ac:dyDescent="0.3">
      <c r="A2623">
        <v>14995</v>
      </c>
      <c r="B2623" t="s">
        <v>41</v>
      </c>
      <c r="D2623">
        <v>14995</v>
      </c>
      <c r="E2623" t="s">
        <v>41</v>
      </c>
    </row>
    <row r="2624" spans="1:5" x14ac:dyDescent="0.3">
      <c r="A2624">
        <v>14996</v>
      </c>
      <c r="B2624" t="s">
        <v>41</v>
      </c>
      <c r="D2624">
        <v>14996</v>
      </c>
      <c r="E2624" t="s">
        <v>41</v>
      </c>
    </row>
    <row r="2625" spans="1:5" x14ac:dyDescent="0.3">
      <c r="A2625">
        <v>14997</v>
      </c>
      <c r="B2625" t="s">
        <v>41</v>
      </c>
      <c r="D2625">
        <v>14997</v>
      </c>
      <c r="E2625" t="s">
        <v>41</v>
      </c>
    </row>
    <row r="2626" spans="1:5" x14ac:dyDescent="0.3">
      <c r="A2626">
        <v>14998</v>
      </c>
      <c r="B2626" t="s">
        <v>41</v>
      </c>
      <c r="D2626">
        <v>14998</v>
      </c>
      <c r="E2626" t="s">
        <v>41</v>
      </c>
    </row>
    <row r="2627" spans="1:5" x14ac:dyDescent="0.3">
      <c r="A2627">
        <v>14999</v>
      </c>
      <c r="B2627" t="s">
        <v>41</v>
      </c>
      <c r="D2627">
        <v>14999</v>
      </c>
      <c r="E2627" t="s">
        <v>41</v>
      </c>
    </row>
    <row r="2628" spans="1:5" x14ac:dyDescent="0.3">
      <c r="A2628">
        <v>15000</v>
      </c>
      <c r="B2628" t="s">
        <v>41</v>
      </c>
      <c r="D2628">
        <v>15000</v>
      </c>
      <c r="E2628" t="s">
        <v>41</v>
      </c>
    </row>
    <row r="2629" spans="1:5" x14ac:dyDescent="0.3">
      <c r="A2629">
        <v>15001</v>
      </c>
      <c r="B2629" t="s">
        <v>41</v>
      </c>
      <c r="D2629">
        <v>15001</v>
      </c>
      <c r="E2629" t="s">
        <v>41</v>
      </c>
    </row>
    <row r="2630" spans="1:5" x14ac:dyDescent="0.3">
      <c r="A2630">
        <v>15002</v>
      </c>
      <c r="B2630" t="s">
        <v>41</v>
      </c>
      <c r="D2630">
        <v>15002</v>
      </c>
      <c r="E2630" t="s">
        <v>41</v>
      </c>
    </row>
    <row r="2631" spans="1:5" x14ac:dyDescent="0.3">
      <c r="A2631">
        <v>15003</v>
      </c>
      <c r="B2631" t="s">
        <v>41</v>
      </c>
      <c r="D2631">
        <v>15003</v>
      </c>
      <c r="E2631" t="s">
        <v>41</v>
      </c>
    </row>
    <row r="2632" spans="1:5" x14ac:dyDescent="0.3">
      <c r="A2632">
        <v>15004</v>
      </c>
      <c r="B2632" t="s">
        <v>41</v>
      </c>
      <c r="D2632">
        <v>15004</v>
      </c>
      <c r="E2632" t="s">
        <v>41</v>
      </c>
    </row>
    <row r="2633" spans="1:5" x14ac:dyDescent="0.3">
      <c r="A2633">
        <v>15005</v>
      </c>
      <c r="B2633" t="s">
        <v>41</v>
      </c>
      <c r="D2633">
        <v>15005</v>
      </c>
      <c r="E2633" t="s">
        <v>41</v>
      </c>
    </row>
    <row r="2634" spans="1:5" x14ac:dyDescent="0.3">
      <c r="A2634">
        <v>15006</v>
      </c>
      <c r="B2634" t="s">
        <v>41</v>
      </c>
      <c r="D2634">
        <v>15006</v>
      </c>
      <c r="E2634" t="s">
        <v>41</v>
      </c>
    </row>
    <row r="2635" spans="1:5" x14ac:dyDescent="0.3">
      <c r="A2635">
        <v>15007</v>
      </c>
      <c r="B2635" t="s">
        <v>41</v>
      </c>
      <c r="D2635">
        <v>15007</v>
      </c>
      <c r="E2635" t="s">
        <v>41</v>
      </c>
    </row>
    <row r="2636" spans="1:5" x14ac:dyDescent="0.3">
      <c r="A2636">
        <v>15008</v>
      </c>
      <c r="B2636" t="s">
        <v>41</v>
      </c>
      <c r="D2636">
        <v>15008</v>
      </c>
      <c r="E2636" t="s">
        <v>41</v>
      </c>
    </row>
    <row r="2637" spans="1:5" x14ac:dyDescent="0.3">
      <c r="A2637">
        <v>15009</v>
      </c>
      <c r="B2637" t="s">
        <v>41</v>
      </c>
      <c r="D2637">
        <v>15009</v>
      </c>
      <c r="E2637" t="s">
        <v>41</v>
      </c>
    </row>
    <row r="2638" spans="1:5" x14ac:dyDescent="0.3">
      <c r="A2638">
        <v>15010</v>
      </c>
      <c r="B2638" t="s">
        <v>41</v>
      </c>
      <c r="D2638">
        <v>15010</v>
      </c>
      <c r="E2638" t="s">
        <v>41</v>
      </c>
    </row>
    <row r="2639" spans="1:5" x14ac:dyDescent="0.3">
      <c r="A2639">
        <v>15011</v>
      </c>
      <c r="B2639" t="s">
        <v>41</v>
      </c>
      <c r="D2639">
        <v>15011</v>
      </c>
      <c r="E2639" t="s">
        <v>41</v>
      </c>
    </row>
    <row r="2640" spans="1:5" x14ac:dyDescent="0.3">
      <c r="A2640">
        <v>15012</v>
      </c>
      <c r="B2640" t="s">
        <v>41</v>
      </c>
      <c r="D2640">
        <v>15012</v>
      </c>
      <c r="E2640" t="s">
        <v>41</v>
      </c>
    </row>
    <row r="2641" spans="1:5" x14ac:dyDescent="0.3">
      <c r="A2641">
        <v>15013</v>
      </c>
      <c r="B2641" t="s">
        <v>41</v>
      </c>
      <c r="D2641">
        <v>15013</v>
      </c>
      <c r="E2641" t="s">
        <v>41</v>
      </c>
    </row>
    <row r="2642" spans="1:5" x14ac:dyDescent="0.3">
      <c r="A2642">
        <v>15014</v>
      </c>
      <c r="B2642" t="s">
        <v>41</v>
      </c>
      <c r="D2642">
        <v>15014</v>
      </c>
      <c r="E2642" t="s">
        <v>41</v>
      </c>
    </row>
    <row r="2643" spans="1:5" x14ac:dyDescent="0.3">
      <c r="A2643">
        <v>15015</v>
      </c>
      <c r="B2643" t="s">
        <v>41</v>
      </c>
      <c r="D2643">
        <v>15015</v>
      </c>
      <c r="E2643" t="s">
        <v>41</v>
      </c>
    </row>
    <row r="2644" spans="1:5" x14ac:dyDescent="0.3">
      <c r="A2644">
        <v>15016</v>
      </c>
      <c r="B2644" t="s">
        <v>41</v>
      </c>
      <c r="D2644">
        <v>15016</v>
      </c>
      <c r="E2644" t="s">
        <v>41</v>
      </c>
    </row>
    <row r="2645" spans="1:5" x14ac:dyDescent="0.3">
      <c r="A2645">
        <v>15017</v>
      </c>
      <c r="B2645" t="s">
        <v>41</v>
      </c>
      <c r="D2645">
        <v>15017</v>
      </c>
      <c r="E2645" t="s">
        <v>41</v>
      </c>
    </row>
    <row r="2646" spans="1:5" x14ac:dyDescent="0.3">
      <c r="A2646">
        <v>15018</v>
      </c>
      <c r="B2646" t="s">
        <v>41</v>
      </c>
      <c r="D2646">
        <v>15018</v>
      </c>
      <c r="E2646" t="s">
        <v>41</v>
      </c>
    </row>
    <row r="2647" spans="1:5" x14ac:dyDescent="0.3">
      <c r="A2647">
        <v>15019</v>
      </c>
      <c r="B2647" t="s">
        <v>41</v>
      </c>
      <c r="D2647">
        <v>15019</v>
      </c>
      <c r="E2647" t="s">
        <v>41</v>
      </c>
    </row>
    <row r="2648" spans="1:5" x14ac:dyDescent="0.3">
      <c r="A2648">
        <v>15020</v>
      </c>
      <c r="B2648" t="s">
        <v>41</v>
      </c>
      <c r="D2648">
        <v>15020</v>
      </c>
      <c r="E2648" t="s">
        <v>41</v>
      </c>
    </row>
    <row r="2649" spans="1:5" x14ac:dyDescent="0.3">
      <c r="A2649">
        <v>15021</v>
      </c>
      <c r="B2649" t="s">
        <v>41</v>
      </c>
      <c r="D2649">
        <v>15021</v>
      </c>
      <c r="E2649" t="s">
        <v>41</v>
      </c>
    </row>
    <row r="2650" spans="1:5" x14ac:dyDescent="0.3">
      <c r="A2650">
        <v>15022</v>
      </c>
      <c r="B2650" t="s">
        <v>41</v>
      </c>
      <c r="D2650">
        <v>15022</v>
      </c>
      <c r="E2650" t="s">
        <v>41</v>
      </c>
    </row>
    <row r="2651" spans="1:5" x14ac:dyDescent="0.3">
      <c r="A2651">
        <v>15023</v>
      </c>
      <c r="B2651" t="s">
        <v>41</v>
      </c>
      <c r="D2651">
        <v>15023</v>
      </c>
      <c r="E2651" t="s">
        <v>41</v>
      </c>
    </row>
    <row r="2652" spans="1:5" x14ac:dyDescent="0.3">
      <c r="A2652">
        <v>15024</v>
      </c>
      <c r="B2652" t="s">
        <v>41</v>
      </c>
      <c r="D2652">
        <v>15024</v>
      </c>
      <c r="E2652" t="s">
        <v>41</v>
      </c>
    </row>
    <row r="2653" spans="1:5" x14ac:dyDescent="0.3">
      <c r="A2653">
        <v>15025</v>
      </c>
      <c r="B2653" t="s">
        <v>41</v>
      </c>
      <c r="D2653">
        <v>15025</v>
      </c>
      <c r="E2653" t="s">
        <v>41</v>
      </c>
    </row>
    <row r="2654" spans="1:5" x14ac:dyDescent="0.3">
      <c r="A2654">
        <v>15026</v>
      </c>
      <c r="B2654" t="s">
        <v>41</v>
      </c>
      <c r="D2654">
        <v>15026</v>
      </c>
      <c r="E2654" t="s">
        <v>41</v>
      </c>
    </row>
    <row r="2655" spans="1:5" x14ac:dyDescent="0.3">
      <c r="A2655">
        <v>15027</v>
      </c>
      <c r="B2655" t="s">
        <v>41</v>
      </c>
      <c r="D2655">
        <v>15027</v>
      </c>
      <c r="E2655" t="s">
        <v>41</v>
      </c>
    </row>
    <row r="2656" spans="1:5" x14ac:dyDescent="0.3">
      <c r="A2656">
        <v>15028</v>
      </c>
      <c r="B2656" t="s">
        <v>41</v>
      </c>
      <c r="D2656">
        <v>15028</v>
      </c>
      <c r="E2656" t="s">
        <v>41</v>
      </c>
    </row>
    <row r="2657" spans="1:5" x14ac:dyDescent="0.3">
      <c r="A2657">
        <v>15029</v>
      </c>
      <c r="B2657" t="s">
        <v>41</v>
      </c>
      <c r="D2657">
        <v>15029</v>
      </c>
      <c r="E2657" t="s">
        <v>41</v>
      </c>
    </row>
    <row r="2658" spans="1:5" x14ac:dyDescent="0.3">
      <c r="A2658">
        <v>15030</v>
      </c>
      <c r="B2658" t="s">
        <v>41</v>
      </c>
      <c r="D2658">
        <v>15030</v>
      </c>
      <c r="E2658" t="s">
        <v>41</v>
      </c>
    </row>
    <row r="2659" spans="1:5" x14ac:dyDescent="0.3">
      <c r="A2659">
        <v>15031</v>
      </c>
      <c r="B2659" t="s">
        <v>41</v>
      </c>
      <c r="D2659">
        <v>15031</v>
      </c>
      <c r="E2659" t="s">
        <v>41</v>
      </c>
    </row>
    <row r="2660" spans="1:5" x14ac:dyDescent="0.3">
      <c r="A2660">
        <v>15032</v>
      </c>
      <c r="B2660" t="s">
        <v>41</v>
      </c>
      <c r="D2660">
        <v>15032</v>
      </c>
      <c r="E2660" t="s">
        <v>41</v>
      </c>
    </row>
    <row r="2661" spans="1:5" x14ac:dyDescent="0.3">
      <c r="A2661">
        <v>15033</v>
      </c>
      <c r="B2661" t="s">
        <v>41</v>
      </c>
      <c r="D2661">
        <v>15033</v>
      </c>
      <c r="E2661" t="s">
        <v>41</v>
      </c>
    </row>
    <row r="2662" spans="1:5" x14ac:dyDescent="0.3">
      <c r="A2662">
        <v>15034</v>
      </c>
      <c r="B2662" t="s">
        <v>41</v>
      </c>
      <c r="D2662">
        <v>15034</v>
      </c>
      <c r="E2662" t="s">
        <v>41</v>
      </c>
    </row>
    <row r="2663" spans="1:5" x14ac:dyDescent="0.3">
      <c r="A2663">
        <v>15035</v>
      </c>
      <c r="B2663" t="s">
        <v>41</v>
      </c>
      <c r="D2663">
        <v>15035</v>
      </c>
      <c r="E2663" t="s">
        <v>41</v>
      </c>
    </row>
    <row r="2664" spans="1:5" x14ac:dyDescent="0.3">
      <c r="A2664">
        <v>15036</v>
      </c>
      <c r="B2664" t="s">
        <v>41</v>
      </c>
      <c r="D2664">
        <v>15036</v>
      </c>
      <c r="E2664" t="s">
        <v>41</v>
      </c>
    </row>
    <row r="2665" spans="1:5" x14ac:dyDescent="0.3">
      <c r="A2665">
        <v>15037</v>
      </c>
      <c r="B2665" t="s">
        <v>41</v>
      </c>
      <c r="D2665">
        <v>15037</v>
      </c>
      <c r="E2665" t="s">
        <v>41</v>
      </c>
    </row>
    <row r="2666" spans="1:5" x14ac:dyDescent="0.3">
      <c r="A2666">
        <v>15038</v>
      </c>
      <c r="B2666" t="s">
        <v>41</v>
      </c>
      <c r="D2666">
        <v>15038</v>
      </c>
      <c r="E2666" t="s">
        <v>41</v>
      </c>
    </row>
    <row r="2667" spans="1:5" x14ac:dyDescent="0.3">
      <c r="A2667">
        <v>15039</v>
      </c>
      <c r="B2667" t="s">
        <v>41</v>
      </c>
      <c r="D2667">
        <v>15039</v>
      </c>
      <c r="E2667" t="s">
        <v>41</v>
      </c>
    </row>
    <row r="2668" spans="1:5" x14ac:dyDescent="0.3">
      <c r="A2668">
        <v>15040</v>
      </c>
      <c r="B2668" t="s">
        <v>41</v>
      </c>
      <c r="D2668">
        <v>15040</v>
      </c>
      <c r="E2668" t="s">
        <v>41</v>
      </c>
    </row>
    <row r="2669" spans="1:5" x14ac:dyDescent="0.3">
      <c r="A2669">
        <v>15041</v>
      </c>
      <c r="B2669" t="s">
        <v>41</v>
      </c>
      <c r="D2669">
        <v>15041</v>
      </c>
      <c r="E2669" t="s">
        <v>41</v>
      </c>
    </row>
    <row r="2670" spans="1:5" x14ac:dyDescent="0.3">
      <c r="A2670">
        <v>15042</v>
      </c>
      <c r="B2670" t="s">
        <v>41</v>
      </c>
      <c r="D2670">
        <v>15042</v>
      </c>
      <c r="E2670" t="s">
        <v>41</v>
      </c>
    </row>
    <row r="2671" spans="1:5" x14ac:dyDescent="0.3">
      <c r="A2671">
        <v>15043</v>
      </c>
      <c r="B2671" t="s">
        <v>41</v>
      </c>
      <c r="D2671">
        <v>15043</v>
      </c>
      <c r="E2671" t="s">
        <v>41</v>
      </c>
    </row>
    <row r="2672" spans="1:5" x14ac:dyDescent="0.3">
      <c r="A2672">
        <v>15044</v>
      </c>
      <c r="B2672" t="s">
        <v>41</v>
      </c>
      <c r="D2672">
        <v>15044</v>
      </c>
      <c r="E2672" t="s">
        <v>41</v>
      </c>
    </row>
    <row r="2673" spans="1:5" x14ac:dyDescent="0.3">
      <c r="A2673">
        <v>15045</v>
      </c>
      <c r="B2673" t="s">
        <v>41</v>
      </c>
      <c r="D2673">
        <v>15045</v>
      </c>
      <c r="E2673" t="s">
        <v>41</v>
      </c>
    </row>
    <row r="2674" spans="1:5" x14ac:dyDescent="0.3">
      <c r="A2674">
        <v>15046</v>
      </c>
      <c r="B2674" t="s">
        <v>41</v>
      </c>
      <c r="D2674">
        <v>15046</v>
      </c>
      <c r="E2674" t="s">
        <v>41</v>
      </c>
    </row>
    <row r="2675" spans="1:5" x14ac:dyDescent="0.3">
      <c r="A2675">
        <v>15047</v>
      </c>
      <c r="B2675" t="s">
        <v>41</v>
      </c>
      <c r="D2675">
        <v>15047</v>
      </c>
      <c r="E2675" t="s">
        <v>41</v>
      </c>
    </row>
    <row r="2676" spans="1:5" x14ac:dyDescent="0.3">
      <c r="A2676">
        <v>15048</v>
      </c>
      <c r="B2676" t="s">
        <v>41</v>
      </c>
      <c r="D2676">
        <v>15048</v>
      </c>
      <c r="E2676" t="s">
        <v>41</v>
      </c>
    </row>
    <row r="2677" spans="1:5" x14ac:dyDescent="0.3">
      <c r="A2677">
        <v>15049</v>
      </c>
      <c r="B2677" t="s">
        <v>41</v>
      </c>
      <c r="D2677">
        <v>15049</v>
      </c>
      <c r="E2677" t="s">
        <v>41</v>
      </c>
    </row>
    <row r="2678" spans="1:5" x14ac:dyDescent="0.3">
      <c r="A2678">
        <v>15050</v>
      </c>
      <c r="B2678" t="s">
        <v>41</v>
      </c>
      <c r="D2678">
        <v>15050</v>
      </c>
      <c r="E2678" t="s">
        <v>41</v>
      </c>
    </row>
    <row r="2679" spans="1:5" x14ac:dyDescent="0.3">
      <c r="A2679">
        <v>15051</v>
      </c>
      <c r="B2679" t="s">
        <v>41</v>
      </c>
      <c r="D2679">
        <v>15051</v>
      </c>
      <c r="E2679" t="s">
        <v>41</v>
      </c>
    </row>
    <row r="2680" spans="1:5" x14ac:dyDescent="0.3">
      <c r="A2680">
        <v>15052</v>
      </c>
      <c r="B2680" t="s">
        <v>41</v>
      </c>
      <c r="D2680">
        <v>15052</v>
      </c>
      <c r="E2680" t="s">
        <v>41</v>
      </c>
    </row>
    <row r="2681" spans="1:5" x14ac:dyDescent="0.3">
      <c r="A2681">
        <v>15053</v>
      </c>
      <c r="B2681" t="s">
        <v>41</v>
      </c>
      <c r="D2681">
        <v>15053</v>
      </c>
      <c r="E2681" t="s">
        <v>41</v>
      </c>
    </row>
    <row r="2682" spans="1:5" x14ac:dyDescent="0.3">
      <c r="A2682">
        <v>15054</v>
      </c>
      <c r="B2682" t="s">
        <v>41</v>
      </c>
      <c r="D2682">
        <v>15054</v>
      </c>
      <c r="E2682" t="s">
        <v>41</v>
      </c>
    </row>
    <row r="2683" spans="1:5" x14ac:dyDescent="0.3">
      <c r="A2683">
        <v>15055</v>
      </c>
      <c r="B2683" t="s">
        <v>41</v>
      </c>
      <c r="D2683">
        <v>15055</v>
      </c>
      <c r="E2683" t="s">
        <v>41</v>
      </c>
    </row>
    <row r="2684" spans="1:5" x14ac:dyDescent="0.3">
      <c r="A2684">
        <v>15056</v>
      </c>
      <c r="B2684" t="s">
        <v>41</v>
      </c>
      <c r="D2684">
        <v>15056</v>
      </c>
      <c r="E2684" t="s">
        <v>41</v>
      </c>
    </row>
    <row r="2685" spans="1:5" x14ac:dyDescent="0.3">
      <c r="A2685">
        <v>15057</v>
      </c>
      <c r="B2685" t="s">
        <v>41</v>
      </c>
      <c r="D2685">
        <v>15057</v>
      </c>
      <c r="E2685" t="s">
        <v>41</v>
      </c>
    </row>
    <row r="2686" spans="1:5" x14ac:dyDescent="0.3">
      <c r="A2686">
        <v>15058</v>
      </c>
      <c r="B2686" t="s">
        <v>41</v>
      </c>
      <c r="D2686">
        <v>15058</v>
      </c>
      <c r="E2686" t="s">
        <v>41</v>
      </c>
    </row>
    <row r="2687" spans="1:5" x14ac:dyDescent="0.3">
      <c r="A2687">
        <v>15059</v>
      </c>
      <c r="B2687" t="s">
        <v>41</v>
      </c>
      <c r="D2687">
        <v>15059</v>
      </c>
      <c r="E2687" t="s">
        <v>41</v>
      </c>
    </row>
    <row r="2688" spans="1:5" x14ac:dyDescent="0.3">
      <c r="A2688">
        <v>15060</v>
      </c>
      <c r="B2688" t="s">
        <v>41</v>
      </c>
      <c r="D2688">
        <v>15060</v>
      </c>
      <c r="E2688" t="s">
        <v>41</v>
      </c>
    </row>
    <row r="2689" spans="1:5" x14ac:dyDescent="0.3">
      <c r="A2689">
        <v>15061</v>
      </c>
      <c r="B2689" t="s">
        <v>41</v>
      </c>
      <c r="D2689">
        <v>15061</v>
      </c>
      <c r="E2689" t="s">
        <v>41</v>
      </c>
    </row>
    <row r="2690" spans="1:5" x14ac:dyDescent="0.3">
      <c r="A2690">
        <v>15062</v>
      </c>
      <c r="B2690" t="s">
        <v>41</v>
      </c>
      <c r="D2690">
        <v>15062</v>
      </c>
      <c r="E2690" t="s">
        <v>41</v>
      </c>
    </row>
    <row r="2691" spans="1:5" x14ac:dyDescent="0.3">
      <c r="A2691">
        <v>15063</v>
      </c>
      <c r="B2691" t="s">
        <v>41</v>
      </c>
      <c r="D2691">
        <v>15063</v>
      </c>
      <c r="E2691" t="s">
        <v>41</v>
      </c>
    </row>
    <row r="2692" spans="1:5" x14ac:dyDescent="0.3">
      <c r="A2692">
        <v>15064</v>
      </c>
      <c r="B2692" t="s">
        <v>41</v>
      </c>
      <c r="D2692">
        <v>15064</v>
      </c>
      <c r="E2692" t="s">
        <v>41</v>
      </c>
    </row>
    <row r="2693" spans="1:5" x14ac:dyDescent="0.3">
      <c r="A2693">
        <v>15065</v>
      </c>
      <c r="B2693" t="s">
        <v>41</v>
      </c>
      <c r="D2693">
        <v>15065</v>
      </c>
      <c r="E2693" t="s">
        <v>41</v>
      </c>
    </row>
    <row r="2694" spans="1:5" x14ac:dyDescent="0.3">
      <c r="A2694">
        <v>15066</v>
      </c>
      <c r="B2694" t="s">
        <v>41</v>
      </c>
      <c r="D2694">
        <v>15066</v>
      </c>
      <c r="E2694" t="s">
        <v>41</v>
      </c>
    </row>
    <row r="2695" spans="1:5" x14ac:dyDescent="0.3">
      <c r="A2695">
        <v>15067</v>
      </c>
      <c r="B2695" t="s">
        <v>41</v>
      </c>
      <c r="D2695">
        <v>15067</v>
      </c>
      <c r="E2695" t="s">
        <v>41</v>
      </c>
    </row>
    <row r="2696" spans="1:5" x14ac:dyDescent="0.3">
      <c r="A2696">
        <v>15068</v>
      </c>
      <c r="B2696" t="s">
        <v>41</v>
      </c>
      <c r="D2696">
        <v>15068</v>
      </c>
      <c r="E2696" t="s">
        <v>41</v>
      </c>
    </row>
    <row r="2697" spans="1:5" x14ac:dyDescent="0.3">
      <c r="A2697">
        <v>15069</v>
      </c>
      <c r="B2697" t="s">
        <v>41</v>
      </c>
      <c r="D2697">
        <v>15069</v>
      </c>
      <c r="E2697" t="s">
        <v>41</v>
      </c>
    </row>
    <row r="2698" spans="1:5" x14ac:dyDescent="0.3">
      <c r="A2698">
        <v>15070</v>
      </c>
      <c r="B2698" t="s">
        <v>41</v>
      </c>
      <c r="D2698">
        <v>15070</v>
      </c>
      <c r="E2698" t="s">
        <v>41</v>
      </c>
    </row>
    <row r="2699" spans="1:5" x14ac:dyDescent="0.3">
      <c r="A2699">
        <v>15071</v>
      </c>
      <c r="B2699" t="s">
        <v>41</v>
      </c>
      <c r="D2699">
        <v>15071</v>
      </c>
      <c r="E2699" t="s">
        <v>41</v>
      </c>
    </row>
    <row r="2700" spans="1:5" x14ac:dyDescent="0.3">
      <c r="A2700">
        <v>15072</v>
      </c>
      <c r="B2700" t="s">
        <v>41</v>
      </c>
      <c r="D2700">
        <v>15072</v>
      </c>
      <c r="E2700" t="s">
        <v>41</v>
      </c>
    </row>
    <row r="2701" spans="1:5" x14ac:dyDescent="0.3">
      <c r="A2701">
        <v>15073</v>
      </c>
      <c r="B2701" t="s">
        <v>41</v>
      </c>
      <c r="D2701">
        <v>15073</v>
      </c>
      <c r="E2701" t="s">
        <v>41</v>
      </c>
    </row>
    <row r="2702" spans="1:5" x14ac:dyDescent="0.3">
      <c r="A2702">
        <v>15074</v>
      </c>
      <c r="B2702" t="s">
        <v>41</v>
      </c>
      <c r="D2702">
        <v>15074</v>
      </c>
      <c r="E2702" t="s">
        <v>41</v>
      </c>
    </row>
    <row r="2703" spans="1:5" x14ac:dyDescent="0.3">
      <c r="A2703">
        <v>15075</v>
      </c>
      <c r="B2703" t="s">
        <v>41</v>
      </c>
      <c r="D2703">
        <v>15075</v>
      </c>
      <c r="E2703" t="s">
        <v>41</v>
      </c>
    </row>
    <row r="2704" spans="1:5" x14ac:dyDescent="0.3">
      <c r="A2704">
        <v>15076</v>
      </c>
      <c r="B2704" t="s">
        <v>41</v>
      </c>
      <c r="D2704">
        <v>15076</v>
      </c>
      <c r="E2704" t="s">
        <v>41</v>
      </c>
    </row>
    <row r="2705" spans="1:5" x14ac:dyDescent="0.3">
      <c r="A2705">
        <v>15077</v>
      </c>
      <c r="B2705" t="s">
        <v>41</v>
      </c>
      <c r="D2705">
        <v>15077</v>
      </c>
      <c r="E2705" t="s">
        <v>41</v>
      </c>
    </row>
    <row r="2706" spans="1:5" x14ac:dyDescent="0.3">
      <c r="A2706">
        <v>15078</v>
      </c>
      <c r="B2706" t="s">
        <v>41</v>
      </c>
      <c r="D2706">
        <v>15078</v>
      </c>
      <c r="E2706" t="s">
        <v>41</v>
      </c>
    </row>
    <row r="2707" spans="1:5" x14ac:dyDescent="0.3">
      <c r="A2707">
        <v>15079</v>
      </c>
      <c r="B2707" t="s">
        <v>41</v>
      </c>
      <c r="D2707">
        <v>15079</v>
      </c>
      <c r="E2707" t="s">
        <v>41</v>
      </c>
    </row>
    <row r="2708" spans="1:5" x14ac:dyDescent="0.3">
      <c r="A2708">
        <v>15080</v>
      </c>
      <c r="B2708" t="s">
        <v>41</v>
      </c>
      <c r="D2708">
        <v>15080</v>
      </c>
      <c r="E2708" t="s">
        <v>41</v>
      </c>
    </row>
    <row r="2709" spans="1:5" x14ac:dyDescent="0.3">
      <c r="A2709">
        <v>15081</v>
      </c>
      <c r="B2709" t="s">
        <v>41</v>
      </c>
      <c r="D2709">
        <v>15081</v>
      </c>
      <c r="E2709" t="s">
        <v>41</v>
      </c>
    </row>
    <row r="2710" spans="1:5" x14ac:dyDescent="0.3">
      <c r="A2710">
        <v>15082</v>
      </c>
      <c r="B2710" t="s">
        <v>41</v>
      </c>
      <c r="D2710">
        <v>15082</v>
      </c>
      <c r="E2710" t="s">
        <v>41</v>
      </c>
    </row>
    <row r="2711" spans="1:5" x14ac:dyDescent="0.3">
      <c r="A2711">
        <v>15083</v>
      </c>
      <c r="B2711" t="s">
        <v>41</v>
      </c>
      <c r="D2711">
        <v>15083</v>
      </c>
      <c r="E2711" t="s">
        <v>41</v>
      </c>
    </row>
    <row r="2712" spans="1:5" x14ac:dyDescent="0.3">
      <c r="A2712">
        <v>15084</v>
      </c>
      <c r="B2712" t="s">
        <v>41</v>
      </c>
      <c r="D2712">
        <v>15084</v>
      </c>
      <c r="E2712" t="s">
        <v>41</v>
      </c>
    </row>
    <row r="2713" spans="1:5" x14ac:dyDescent="0.3">
      <c r="A2713">
        <v>15085</v>
      </c>
      <c r="B2713" t="s">
        <v>41</v>
      </c>
      <c r="D2713">
        <v>15085</v>
      </c>
      <c r="E2713" t="s">
        <v>41</v>
      </c>
    </row>
    <row r="2714" spans="1:5" x14ac:dyDescent="0.3">
      <c r="A2714">
        <v>15086</v>
      </c>
      <c r="B2714" t="s">
        <v>41</v>
      </c>
      <c r="D2714">
        <v>15086</v>
      </c>
      <c r="E2714" t="s">
        <v>41</v>
      </c>
    </row>
    <row r="2715" spans="1:5" x14ac:dyDescent="0.3">
      <c r="A2715">
        <v>15087</v>
      </c>
      <c r="B2715" t="s">
        <v>41</v>
      </c>
      <c r="D2715">
        <v>15087</v>
      </c>
      <c r="E2715" t="s">
        <v>41</v>
      </c>
    </row>
    <row r="2716" spans="1:5" x14ac:dyDescent="0.3">
      <c r="A2716">
        <v>15088</v>
      </c>
      <c r="B2716" t="s">
        <v>41</v>
      </c>
      <c r="D2716">
        <v>15088</v>
      </c>
      <c r="E2716" t="s">
        <v>41</v>
      </c>
    </row>
    <row r="2717" spans="1:5" x14ac:dyDescent="0.3">
      <c r="A2717">
        <v>15089</v>
      </c>
      <c r="B2717" t="s">
        <v>41</v>
      </c>
      <c r="D2717">
        <v>15089</v>
      </c>
      <c r="E2717" t="s">
        <v>41</v>
      </c>
    </row>
    <row r="2718" spans="1:5" x14ac:dyDescent="0.3">
      <c r="A2718">
        <v>15090</v>
      </c>
      <c r="B2718" t="s">
        <v>41</v>
      </c>
      <c r="D2718">
        <v>15090</v>
      </c>
      <c r="E2718" t="s">
        <v>41</v>
      </c>
    </row>
    <row r="2719" spans="1:5" x14ac:dyDescent="0.3">
      <c r="A2719">
        <v>15091</v>
      </c>
      <c r="B2719" t="s">
        <v>41</v>
      </c>
      <c r="D2719">
        <v>15091</v>
      </c>
      <c r="E2719" t="s">
        <v>41</v>
      </c>
    </row>
    <row r="2720" spans="1:5" x14ac:dyDescent="0.3">
      <c r="A2720">
        <v>15092</v>
      </c>
      <c r="B2720" t="s">
        <v>41</v>
      </c>
      <c r="D2720">
        <v>15092</v>
      </c>
      <c r="E2720" t="s">
        <v>41</v>
      </c>
    </row>
    <row r="2721" spans="1:5" x14ac:dyDescent="0.3">
      <c r="A2721">
        <v>15093</v>
      </c>
      <c r="B2721" t="s">
        <v>41</v>
      </c>
      <c r="D2721">
        <v>15093</v>
      </c>
      <c r="E2721" t="s">
        <v>41</v>
      </c>
    </row>
    <row r="2722" spans="1:5" x14ac:dyDescent="0.3">
      <c r="A2722">
        <v>15094</v>
      </c>
      <c r="B2722" t="s">
        <v>41</v>
      </c>
      <c r="D2722">
        <v>15094</v>
      </c>
      <c r="E2722" t="s">
        <v>41</v>
      </c>
    </row>
    <row r="2723" spans="1:5" x14ac:dyDescent="0.3">
      <c r="A2723">
        <v>15095</v>
      </c>
      <c r="B2723" t="s">
        <v>41</v>
      </c>
      <c r="D2723">
        <v>15095</v>
      </c>
      <c r="E2723" t="s">
        <v>41</v>
      </c>
    </row>
    <row r="2724" spans="1:5" x14ac:dyDescent="0.3">
      <c r="A2724">
        <v>15096</v>
      </c>
      <c r="B2724" t="s">
        <v>41</v>
      </c>
      <c r="D2724">
        <v>15096</v>
      </c>
      <c r="E2724" t="s">
        <v>41</v>
      </c>
    </row>
    <row r="2725" spans="1:5" x14ac:dyDescent="0.3">
      <c r="A2725">
        <v>15097</v>
      </c>
      <c r="B2725" t="s">
        <v>41</v>
      </c>
      <c r="D2725">
        <v>15097</v>
      </c>
      <c r="E2725" t="s">
        <v>41</v>
      </c>
    </row>
    <row r="2726" spans="1:5" x14ac:dyDescent="0.3">
      <c r="A2726">
        <v>15098</v>
      </c>
      <c r="B2726" t="s">
        <v>41</v>
      </c>
      <c r="D2726">
        <v>15098</v>
      </c>
      <c r="E2726" t="s">
        <v>41</v>
      </c>
    </row>
    <row r="2727" spans="1:5" x14ac:dyDescent="0.3">
      <c r="A2727">
        <v>15099</v>
      </c>
      <c r="B2727" t="s">
        <v>41</v>
      </c>
      <c r="D2727">
        <v>15099</v>
      </c>
      <c r="E2727" t="s">
        <v>41</v>
      </c>
    </row>
    <row r="2728" spans="1:5" x14ac:dyDescent="0.3">
      <c r="A2728">
        <v>15100</v>
      </c>
      <c r="B2728" t="s">
        <v>41</v>
      </c>
      <c r="D2728">
        <v>15100</v>
      </c>
      <c r="E2728" t="s">
        <v>41</v>
      </c>
    </row>
    <row r="2729" spans="1:5" x14ac:dyDescent="0.3">
      <c r="A2729">
        <v>15101</v>
      </c>
      <c r="B2729" t="s">
        <v>41</v>
      </c>
      <c r="D2729">
        <v>15101</v>
      </c>
      <c r="E2729" t="s">
        <v>41</v>
      </c>
    </row>
    <row r="2730" spans="1:5" x14ac:dyDescent="0.3">
      <c r="A2730">
        <v>15102</v>
      </c>
      <c r="B2730" t="s">
        <v>41</v>
      </c>
      <c r="D2730">
        <v>15102</v>
      </c>
      <c r="E2730" t="s">
        <v>41</v>
      </c>
    </row>
    <row r="2731" spans="1:5" x14ac:dyDescent="0.3">
      <c r="A2731">
        <v>15103</v>
      </c>
      <c r="B2731" t="s">
        <v>41</v>
      </c>
      <c r="D2731">
        <v>15103</v>
      </c>
      <c r="E2731" t="s">
        <v>41</v>
      </c>
    </row>
    <row r="2732" spans="1:5" x14ac:dyDescent="0.3">
      <c r="A2732">
        <v>15104</v>
      </c>
      <c r="B2732" t="s">
        <v>41</v>
      </c>
      <c r="D2732">
        <v>15104</v>
      </c>
      <c r="E2732" t="s">
        <v>41</v>
      </c>
    </row>
    <row r="2733" spans="1:5" x14ac:dyDescent="0.3">
      <c r="A2733">
        <v>15105</v>
      </c>
      <c r="B2733" t="s">
        <v>41</v>
      </c>
      <c r="D2733">
        <v>15105</v>
      </c>
      <c r="E2733" t="s">
        <v>41</v>
      </c>
    </row>
    <row r="2734" spans="1:5" x14ac:dyDescent="0.3">
      <c r="A2734">
        <v>15106</v>
      </c>
      <c r="B2734" t="s">
        <v>41</v>
      </c>
      <c r="D2734">
        <v>15106</v>
      </c>
      <c r="E2734" t="s">
        <v>41</v>
      </c>
    </row>
    <row r="2735" spans="1:5" x14ac:dyDescent="0.3">
      <c r="A2735">
        <v>15107</v>
      </c>
      <c r="B2735" t="s">
        <v>41</v>
      </c>
      <c r="D2735">
        <v>15107</v>
      </c>
      <c r="E2735" t="s">
        <v>41</v>
      </c>
    </row>
    <row r="2736" spans="1:5" x14ac:dyDescent="0.3">
      <c r="A2736">
        <v>15108</v>
      </c>
      <c r="B2736" t="s">
        <v>76</v>
      </c>
      <c r="D2736">
        <v>15108</v>
      </c>
      <c r="E2736" t="s">
        <v>76</v>
      </c>
    </row>
    <row r="2737" spans="1:5" x14ac:dyDescent="0.3">
      <c r="A2737">
        <v>15109</v>
      </c>
      <c r="B2737" t="s">
        <v>41</v>
      </c>
      <c r="D2737">
        <v>15109</v>
      </c>
      <c r="E2737" t="s">
        <v>41</v>
      </c>
    </row>
    <row r="2738" spans="1:5" x14ac:dyDescent="0.3">
      <c r="A2738">
        <v>15110</v>
      </c>
      <c r="B2738" t="s">
        <v>41</v>
      </c>
      <c r="D2738">
        <v>15110</v>
      </c>
      <c r="E2738" t="s">
        <v>41</v>
      </c>
    </row>
    <row r="2739" spans="1:5" x14ac:dyDescent="0.3">
      <c r="A2739">
        <v>15111</v>
      </c>
      <c r="B2739" t="s">
        <v>41</v>
      </c>
      <c r="D2739">
        <v>15111</v>
      </c>
      <c r="E2739" t="s">
        <v>41</v>
      </c>
    </row>
    <row r="2740" spans="1:5" x14ac:dyDescent="0.3">
      <c r="A2740">
        <v>15112</v>
      </c>
      <c r="B2740" t="s">
        <v>41</v>
      </c>
      <c r="D2740">
        <v>15112</v>
      </c>
      <c r="E2740" t="s">
        <v>41</v>
      </c>
    </row>
    <row r="2741" spans="1:5" x14ac:dyDescent="0.3">
      <c r="A2741">
        <v>15113</v>
      </c>
      <c r="B2741" t="s">
        <v>41</v>
      </c>
      <c r="D2741">
        <v>15113</v>
      </c>
      <c r="E2741" t="s">
        <v>41</v>
      </c>
    </row>
    <row r="2742" spans="1:5" x14ac:dyDescent="0.3">
      <c r="A2742">
        <v>15114</v>
      </c>
      <c r="B2742" t="s">
        <v>41</v>
      </c>
      <c r="D2742">
        <v>15114</v>
      </c>
      <c r="E2742" t="s">
        <v>41</v>
      </c>
    </row>
    <row r="2743" spans="1:5" x14ac:dyDescent="0.3">
      <c r="A2743">
        <v>15115</v>
      </c>
      <c r="B2743" t="s">
        <v>41</v>
      </c>
      <c r="D2743">
        <v>15115</v>
      </c>
      <c r="E2743" t="s">
        <v>41</v>
      </c>
    </row>
    <row r="2744" spans="1:5" x14ac:dyDescent="0.3">
      <c r="A2744">
        <v>15116</v>
      </c>
      <c r="B2744" t="s">
        <v>41</v>
      </c>
      <c r="D2744">
        <v>15116</v>
      </c>
      <c r="E2744" t="s">
        <v>41</v>
      </c>
    </row>
    <row r="2745" spans="1:5" x14ac:dyDescent="0.3">
      <c r="A2745">
        <v>15117</v>
      </c>
      <c r="B2745" t="s">
        <v>41</v>
      </c>
      <c r="D2745">
        <v>15117</v>
      </c>
      <c r="E2745" t="s">
        <v>41</v>
      </c>
    </row>
    <row r="2746" spans="1:5" x14ac:dyDescent="0.3">
      <c r="A2746">
        <v>15118</v>
      </c>
      <c r="B2746" t="s">
        <v>41</v>
      </c>
      <c r="D2746">
        <v>15118</v>
      </c>
      <c r="E2746" t="s">
        <v>41</v>
      </c>
    </row>
    <row r="2747" spans="1:5" x14ac:dyDescent="0.3">
      <c r="A2747">
        <v>15119</v>
      </c>
      <c r="B2747" t="s">
        <v>41</v>
      </c>
      <c r="D2747">
        <v>15119</v>
      </c>
      <c r="E2747" t="s">
        <v>41</v>
      </c>
    </row>
    <row r="2748" spans="1:5" x14ac:dyDescent="0.3">
      <c r="A2748">
        <v>15120</v>
      </c>
      <c r="B2748" t="s">
        <v>41</v>
      </c>
      <c r="D2748">
        <v>15120</v>
      </c>
      <c r="E2748" t="s">
        <v>41</v>
      </c>
    </row>
    <row r="2749" spans="1:5" x14ac:dyDescent="0.3">
      <c r="A2749">
        <v>15121</v>
      </c>
      <c r="B2749" t="s">
        <v>41</v>
      </c>
      <c r="D2749">
        <v>15121</v>
      </c>
      <c r="E2749" t="s">
        <v>41</v>
      </c>
    </row>
    <row r="2750" spans="1:5" x14ac:dyDescent="0.3">
      <c r="A2750">
        <v>15122</v>
      </c>
      <c r="B2750" t="s">
        <v>41</v>
      </c>
      <c r="D2750">
        <v>15122</v>
      </c>
      <c r="E2750" t="s">
        <v>41</v>
      </c>
    </row>
    <row r="2751" spans="1:5" x14ac:dyDescent="0.3">
      <c r="A2751">
        <v>15123</v>
      </c>
      <c r="B2751" t="s">
        <v>41</v>
      </c>
      <c r="D2751">
        <v>15123</v>
      </c>
      <c r="E2751" t="s">
        <v>41</v>
      </c>
    </row>
    <row r="2752" spans="1:5" x14ac:dyDescent="0.3">
      <c r="A2752">
        <v>15124</v>
      </c>
      <c r="B2752" t="s">
        <v>41</v>
      </c>
      <c r="D2752">
        <v>15124</v>
      </c>
      <c r="E2752" t="s">
        <v>41</v>
      </c>
    </row>
    <row r="2753" spans="1:5" x14ac:dyDescent="0.3">
      <c r="A2753">
        <v>15125</v>
      </c>
      <c r="B2753" t="s">
        <v>41</v>
      </c>
      <c r="D2753">
        <v>15125</v>
      </c>
      <c r="E2753" t="s">
        <v>41</v>
      </c>
    </row>
    <row r="2754" spans="1:5" x14ac:dyDescent="0.3">
      <c r="A2754">
        <v>15126</v>
      </c>
      <c r="B2754" t="s">
        <v>41</v>
      </c>
      <c r="D2754">
        <v>15126</v>
      </c>
      <c r="E2754" t="s">
        <v>41</v>
      </c>
    </row>
    <row r="2755" spans="1:5" x14ac:dyDescent="0.3">
      <c r="A2755">
        <v>15127</v>
      </c>
      <c r="B2755" t="s">
        <v>41</v>
      </c>
      <c r="D2755">
        <v>15127</v>
      </c>
      <c r="E2755" t="s">
        <v>41</v>
      </c>
    </row>
    <row r="2756" spans="1:5" x14ac:dyDescent="0.3">
      <c r="A2756">
        <v>15128</v>
      </c>
      <c r="B2756" t="s">
        <v>41</v>
      </c>
      <c r="D2756">
        <v>15128</v>
      </c>
      <c r="E2756" t="s">
        <v>41</v>
      </c>
    </row>
    <row r="2757" spans="1:5" x14ac:dyDescent="0.3">
      <c r="A2757">
        <v>15129</v>
      </c>
      <c r="B2757" t="s">
        <v>41</v>
      </c>
      <c r="D2757">
        <v>15129</v>
      </c>
      <c r="E2757" t="s">
        <v>41</v>
      </c>
    </row>
    <row r="2758" spans="1:5" x14ac:dyDescent="0.3">
      <c r="A2758">
        <v>15130</v>
      </c>
      <c r="B2758" t="s">
        <v>41</v>
      </c>
      <c r="D2758">
        <v>15130</v>
      </c>
      <c r="E2758" t="s">
        <v>41</v>
      </c>
    </row>
    <row r="2759" spans="1:5" x14ac:dyDescent="0.3">
      <c r="A2759">
        <v>15131</v>
      </c>
      <c r="B2759" t="s">
        <v>41</v>
      </c>
      <c r="D2759">
        <v>15131</v>
      </c>
      <c r="E2759" t="s">
        <v>41</v>
      </c>
    </row>
    <row r="2760" spans="1:5" x14ac:dyDescent="0.3">
      <c r="A2760">
        <v>15132</v>
      </c>
      <c r="B2760" t="s">
        <v>41</v>
      </c>
      <c r="D2760">
        <v>15132</v>
      </c>
      <c r="E2760" t="s">
        <v>41</v>
      </c>
    </row>
    <row r="2761" spans="1:5" x14ac:dyDescent="0.3">
      <c r="A2761">
        <v>15133</v>
      </c>
      <c r="B2761" t="s">
        <v>41</v>
      </c>
      <c r="D2761">
        <v>15133</v>
      </c>
      <c r="E2761" t="s">
        <v>41</v>
      </c>
    </row>
    <row r="2762" spans="1:5" x14ac:dyDescent="0.3">
      <c r="A2762">
        <v>15134</v>
      </c>
      <c r="B2762" t="s">
        <v>41</v>
      </c>
      <c r="D2762">
        <v>15134</v>
      </c>
      <c r="E2762" t="s">
        <v>41</v>
      </c>
    </row>
    <row r="2763" spans="1:5" x14ac:dyDescent="0.3">
      <c r="A2763">
        <v>15135</v>
      </c>
      <c r="B2763" t="s">
        <v>41</v>
      </c>
      <c r="D2763">
        <v>15135</v>
      </c>
      <c r="E2763" t="s">
        <v>41</v>
      </c>
    </row>
    <row r="2764" spans="1:5" x14ac:dyDescent="0.3">
      <c r="A2764">
        <v>15136</v>
      </c>
      <c r="B2764" t="s">
        <v>41</v>
      </c>
      <c r="D2764">
        <v>15136</v>
      </c>
      <c r="E2764" t="s">
        <v>41</v>
      </c>
    </row>
    <row r="2765" spans="1:5" x14ac:dyDescent="0.3">
      <c r="A2765">
        <v>15137</v>
      </c>
      <c r="B2765" t="s">
        <v>41</v>
      </c>
      <c r="D2765">
        <v>15137</v>
      </c>
      <c r="E2765" t="s">
        <v>41</v>
      </c>
    </row>
    <row r="2766" spans="1:5" x14ac:dyDescent="0.3">
      <c r="A2766">
        <v>15138</v>
      </c>
      <c r="B2766" t="s">
        <v>41</v>
      </c>
      <c r="D2766">
        <v>15138</v>
      </c>
      <c r="E2766" t="s">
        <v>41</v>
      </c>
    </row>
    <row r="2767" spans="1:5" x14ac:dyDescent="0.3">
      <c r="A2767">
        <v>15139</v>
      </c>
      <c r="B2767" t="s">
        <v>41</v>
      </c>
      <c r="D2767">
        <v>15139</v>
      </c>
      <c r="E2767" t="s">
        <v>41</v>
      </c>
    </row>
    <row r="2768" spans="1:5" x14ac:dyDescent="0.3">
      <c r="A2768">
        <v>15140</v>
      </c>
      <c r="B2768" t="s">
        <v>41</v>
      </c>
      <c r="D2768">
        <v>15140</v>
      </c>
      <c r="E2768" t="s">
        <v>41</v>
      </c>
    </row>
    <row r="2769" spans="1:5" x14ac:dyDescent="0.3">
      <c r="A2769">
        <v>15141</v>
      </c>
      <c r="B2769" t="s">
        <v>41</v>
      </c>
      <c r="D2769">
        <v>15141</v>
      </c>
      <c r="E2769" t="s">
        <v>41</v>
      </c>
    </row>
    <row r="2770" spans="1:5" x14ac:dyDescent="0.3">
      <c r="A2770">
        <v>15142</v>
      </c>
      <c r="B2770" t="s">
        <v>41</v>
      </c>
      <c r="D2770">
        <v>15142</v>
      </c>
      <c r="E2770" t="s">
        <v>41</v>
      </c>
    </row>
    <row r="2771" spans="1:5" x14ac:dyDescent="0.3">
      <c r="A2771">
        <v>15143</v>
      </c>
      <c r="B2771" t="s">
        <v>41</v>
      </c>
      <c r="D2771">
        <v>15143</v>
      </c>
      <c r="E2771" t="s">
        <v>41</v>
      </c>
    </row>
    <row r="2772" spans="1:5" x14ac:dyDescent="0.3">
      <c r="A2772">
        <v>15144</v>
      </c>
      <c r="B2772" t="s">
        <v>41</v>
      </c>
      <c r="D2772">
        <v>15144</v>
      </c>
      <c r="E2772" t="s">
        <v>41</v>
      </c>
    </row>
    <row r="2773" spans="1:5" x14ac:dyDescent="0.3">
      <c r="A2773">
        <v>15145</v>
      </c>
      <c r="B2773" t="s">
        <v>41</v>
      </c>
      <c r="D2773">
        <v>15145</v>
      </c>
      <c r="E2773" t="s">
        <v>41</v>
      </c>
    </row>
    <row r="2774" spans="1:5" x14ac:dyDescent="0.3">
      <c r="A2774">
        <v>15146</v>
      </c>
      <c r="B2774" t="s">
        <v>41</v>
      </c>
      <c r="D2774">
        <v>15146</v>
      </c>
      <c r="E2774" t="s">
        <v>41</v>
      </c>
    </row>
    <row r="2775" spans="1:5" x14ac:dyDescent="0.3">
      <c r="A2775">
        <v>15147</v>
      </c>
      <c r="B2775" t="s">
        <v>41</v>
      </c>
      <c r="D2775">
        <v>15147</v>
      </c>
      <c r="E2775" t="s">
        <v>41</v>
      </c>
    </row>
    <row r="2776" spans="1:5" x14ac:dyDescent="0.3">
      <c r="A2776">
        <v>15148</v>
      </c>
      <c r="B2776" t="s">
        <v>41</v>
      </c>
      <c r="D2776">
        <v>15148</v>
      </c>
      <c r="E2776" t="s">
        <v>41</v>
      </c>
    </row>
    <row r="2777" spans="1:5" x14ac:dyDescent="0.3">
      <c r="A2777">
        <v>15149</v>
      </c>
      <c r="B2777" t="s">
        <v>41</v>
      </c>
      <c r="D2777">
        <v>15149</v>
      </c>
      <c r="E2777" t="s">
        <v>41</v>
      </c>
    </row>
    <row r="2778" spans="1:5" x14ac:dyDescent="0.3">
      <c r="A2778">
        <v>15150</v>
      </c>
      <c r="B2778" t="s">
        <v>41</v>
      </c>
      <c r="D2778">
        <v>15150</v>
      </c>
      <c r="E2778" t="s">
        <v>41</v>
      </c>
    </row>
    <row r="2779" spans="1:5" x14ac:dyDescent="0.3">
      <c r="A2779">
        <v>15151</v>
      </c>
      <c r="B2779" t="s">
        <v>41</v>
      </c>
      <c r="D2779">
        <v>15151</v>
      </c>
      <c r="E2779" t="s">
        <v>41</v>
      </c>
    </row>
    <row r="2780" spans="1:5" x14ac:dyDescent="0.3">
      <c r="A2780">
        <v>15152</v>
      </c>
      <c r="B2780" t="s">
        <v>41</v>
      </c>
      <c r="D2780">
        <v>15152</v>
      </c>
      <c r="E2780" t="s">
        <v>41</v>
      </c>
    </row>
    <row r="2781" spans="1:5" x14ac:dyDescent="0.3">
      <c r="A2781">
        <v>15153</v>
      </c>
      <c r="B2781" t="s">
        <v>41</v>
      </c>
      <c r="D2781">
        <v>15153</v>
      </c>
      <c r="E2781" t="s">
        <v>41</v>
      </c>
    </row>
    <row r="2782" spans="1:5" x14ac:dyDescent="0.3">
      <c r="A2782">
        <v>15154</v>
      </c>
      <c r="B2782" t="s">
        <v>41</v>
      </c>
      <c r="D2782">
        <v>15154</v>
      </c>
      <c r="E2782" t="s">
        <v>41</v>
      </c>
    </row>
    <row r="2783" spans="1:5" x14ac:dyDescent="0.3">
      <c r="A2783">
        <v>15155</v>
      </c>
      <c r="B2783" t="s">
        <v>41</v>
      </c>
      <c r="D2783">
        <v>15155</v>
      </c>
      <c r="E2783" t="s">
        <v>41</v>
      </c>
    </row>
    <row r="2784" spans="1:5" x14ac:dyDescent="0.3">
      <c r="A2784">
        <v>15156</v>
      </c>
      <c r="B2784" t="s">
        <v>41</v>
      </c>
      <c r="D2784">
        <v>15156</v>
      </c>
      <c r="E2784" t="s">
        <v>41</v>
      </c>
    </row>
    <row r="2785" spans="1:5" x14ac:dyDescent="0.3">
      <c r="A2785">
        <v>15157</v>
      </c>
      <c r="B2785" t="s">
        <v>41</v>
      </c>
      <c r="D2785">
        <v>15157</v>
      </c>
      <c r="E2785" t="s">
        <v>41</v>
      </c>
    </row>
    <row r="2786" spans="1:5" x14ac:dyDescent="0.3">
      <c r="A2786">
        <v>15158</v>
      </c>
      <c r="B2786" t="s">
        <v>41</v>
      </c>
      <c r="D2786">
        <v>15158</v>
      </c>
      <c r="E2786" t="s">
        <v>41</v>
      </c>
    </row>
    <row r="2787" spans="1:5" x14ac:dyDescent="0.3">
      <c r="A2787">
        <v>15159</v>
      </c>
      <c r="B2787" t="s">
        <v>41</v>
      </c>
      <c r="D2787">
        <v>15159</v>
      </c>
      <c r="E2787" t="s">
        <v>41</v>
      </c>
    </row>
    <row r="2788" spans="1:5" x14ac:dyDescent="0.3">
      <c r="A2788">
        <v>15160</v>
      </c>
      <c r="B2788" t="s">
        <v>41</v>
      </c>
      <c r="D2788">
        <v>15160</v>
      </c>
      <c r="E2788" t="s">
        <v>41</v>
      </c>
    </row>
    <row r="2789" spans="1:5" x14ac:dyDescent="0.3">
      <c r="A2789">
        <v>15161</v>
      </c>
      <c r="B2789" t="s">
        <v>41</v>
      </c>
      <c r="D2789">
        <v>15161</v>
      </c>
      <c r="E2789" t="s">
        <v>41</v>
      </c>
    </row>
    <row r="2790" spans="1:5" x14ac:dyDescent="0.3">
      <c r="A2790">
        <v>15162</v>
      </c>
      <c r="B2790" t="s">
        <v>41</v>
      </c>
      <c r="D2790">
        <v>15162</v>
      </c>
      <c r="E2790" t="s">
        <v>41</v>
      </c>
    </row>
    <row r="2791" spans="1:5" x14ac:dyDescent="0.3">
      <c r="A2791">
        <v>15163</v>
      </c>
      <c r="B2791" t="s">
        <v>41</v>
      </c>
      <c r="D2791">
        <v>15163</v>
      </c>
      <c r="E2791" t="s">
        <v>41</v>
      </c>
    </row>
    <row r="2792" spans="1:5" x14ac:dyDescent="0.3">
      <c r="A2792">
        <v>15164</v>
      </c>
      <c r="B2792" t="s">
        <v>41</v>
      </c>
      <c r="D2792">
        <v>15164</v>
      </c>
      <c r="E2792" t="s">
        <v>41</v>
      </c>
    </row>
    <row r="2793" spans="1:5" x14ac:dyDescent="0.3">
      <c r="A2793">
        <v>15165</v>
      </c>
      <c r="B2793" t="s">
        <v>41</v>
      </c>
      <c r="D2793">
        <v>15165</v>
      </c>
      <c r="E2793" t="s">
        <v>41</v>
      </c>
    </row>
    <row r="2794" spans="1:5" x14ac:dyDescent="0.3">
      <c r="A2794">
        <v>15166</v>
      </c>
      <c r="B2794" t="s">
        <v>41</v>
      </c>
      <c r="D2794">
        <v>15166</v>
      </c>
      <c r="E2794" t="s">
        <v>41</v>
      </c>
    </row>
    <row r="2795" spans="1:5" x14ac:dyDescent="0.3">
      <c r="A2795">
        <v>15167</v>
      </c>
      <c r="B2795" t="s">
        <v>41</v>
      </c>
      <c r="D2795">
        <v>15167</v>
      </c>
      <c r="E2795" t="s">
        <v>41</v>
      </c>
    </row>
    <row r="2796" spans="1:5" x14ac:dyDescent="0.3">
      <c r="A2796">
        <v>15168</v>
      </c>
      <c r="B2796" t="s">
        <v>41</v>
      </c>
      <c r="D2796">
        <v>15168</v>
      </c>
      <c r="E2796" t="s">
        <v>41</v>
      </c>
    </row>
    <row r="2797" spans="1:5" x14ac:dyDescent="0.3">
      <c r="A2797">
        <v>15169</v>
      </c>
      <c r="B2797" t="s">
        <v>41</v>
      </c>
      <c r="D2797">
        <v>15169</v>
      </c>
      <c r="E2797" t="s">
        <v>41</v>
      </c>
    </row>
    <row r="2798" spans="1:5" x14ac:dyDescent="0.3">
      <c r="A2798">
        <v>15170</v>
      </c>
      <c r="B2798" t="s">
        <v>41</v>
      </c>
      <c r="D2798">
        <v>15170</v>
      </c>
      <c r="E2798" t="s">
        <v>41</v>
      </c>
    </row>
    <row r="2799" spans="1:5" x14ac:dyDescent="0.3">
      <c r="A2799">
        <v>15171</v>
      </c>
      <c r="B2799" t="s">
        <v>41</v>
      </c>
      <c r="D2799">
        <v>15171</v>
      </c>
      <c r="E2799" t="s">
        <v>41</v>
      </c>
    </row>
    <row r="2800" spans="1:5" x14ac:dyDescent="0.3">
      <c r="A2800">
        <v>15172</v>
      </c>
      <c r="B2800" t="s">
        <v>41</v>
      </c>
      <c r="D2800">
        <v>15172</v>
      </c>
      <c r="E2800" t="s">
        <v>41</v>
      </c>
    </row>
    <row r="2801" spans="1:5" x14ac:dyDescent="0.3">
      <c r="A2801">
        <v>15173</v>
      </c>
      <c r="B2801" t="s">
        <v>41</v>
      </c>
      <c r="D2801">
        <v>15173</v>
      </c>
      <c r="E2801" t="s">
        <v>41</v>
      </c>
    </row>
    <row r="2802" spans="1:5" x14ac:dyDescent="0.3">
      <c r="A2802">
        <v>15174</v>
      </c>
      <c r="B2802" t="s">
        <v>41</v>
      </c>
      <c r="D2802">
        <v>15174</v>
      </c>
      <c r="E2802" t="s">
        <v>41</v>
      </c>
    </row>
    <row r="2803" spans="1:5" x14ac:dyDescent="0.3">
      <c r="A2803">
        <v>15175</v>
      </c>
      <c r="B2803" t="s">
        <v>41</v>
      </c>
      <c r="D2803">
        <v>15175</v>
      </c>
      <c r="E2803" t="s">
        <v>41</v>
      </c>
    </row>
    <row r="2804" spans="1:5" x14ac:dyDescent="0.3">
      <c r="A2804">
        <v>15176</v>
      </c>
      <c r="B2804" t="s">
        <v>41</v>
      </c>
      <c r="D2804">
        <v>15176</v>
      </c>
      <c r="E2804" t="s">
        <v>41</v>
      </c>
    </row>
    <row r="2805" spans="1:5" x14ac:dyDescent="0.3">
      <c r="A2805">
        <v>15177</v>
      </c>
      <c r="B2805" t="s">
        <v>41</v>
      </c>
      <c r="D2805">
        <v>15177</v>
      </c>
      <c r="E2805" t="s">
        <v>41</v>
      </c>
    </row>
    <row r="2806" spans="1:5" x14ac:dyDescent="0.3">
      <c r="A2806">
        <v>15178</v>
      </c>
      <c r="B2806" t="s">
        <v>41</v>
      </c>
      <c r="D2806">
        <v>15178</v>
      </c>
      <c r="E2806" t="s">
        <v>41</v>
      </c>
    </row>
    <row r="2807" spans="1:5" x14ac:dyDescent="0.3">
      <c r="A2807">
        <v>15179</v>
      </c>
      <c r="B2807" t="s">
        <v>41</v>
      </c>
      <c r="D2807">
        <v>15179</v>
      </c>
      <c r="E2807" t="s">
        <v>41</v>
      </c>
    </row>
    <row r="2808" spans="1:5" x14ac:dyDescent="0.3">
      <c r="A2808">
        <v>15180</v>
      </c>
      <c r="B2808" t="s">
        <v>41</v>
      </c>
      <c r="D2808">
        <v>15180</v>
      </c>
      <c r="E2808" t="s">
        <v>41</v>
      </c>
    </row>
    <row r="2809" spans="1:5" x14ac:dyDescent="0.3">
      <c r="A2809">
        <v>15181</v>
      </c>
      <c r="B2809" t="s">
        <v>41</v>
      </c>
      <c r="D2809">
        <v>15181</v>
      </c>
      <c r="E2809" t="s">
        <v>41</v>
      </c>
    </row>
    <row r="2810" spans="1:5" x14ac:dyDescent="0.3">
      <c r="A2810">
        <v>15182</v>
      </c>
      <c r="B2810" t="s">
        <v>41</v>
      </c>
      <c r="D2810">
        <v>15182</v>
      </c>
      <c r="E2810" t="s">
        <v>41</v>
      </c>
    </row>
    <row r="2811" spans="1:5" x14ac:dyDescent="0.3">
      <c r="A2811">
        <v>15183</v>
      </c>
      <c r="B2811" t="s">
        <v>41</v>
      </c>
      <c r="D2811">
        <v>15183</v>
      </c>
      <c r="E2811" t="s">
        <v>41</v>
      </c>
    </row>
    <row r="2812" spans="1:5" x14ac:dyDescent="0.3">
      <c r="A2812">
        <v>15184</v>
      </c>
      <c r="B2812" t="s">
        <v>41</v>
      </c>
      <c r="D2812">
        <v>15184</v>
      </c>
      <c r="E2812" t="s">
        <v>41</v>
      </c>
    </row>
    <row r="2813" spans="1:5" x14ac:dyDescent="0.3">
      <c r="A2813">
        <v>15185</v>
      </c>
      <c r="B2813" t="s">
        <v>41</v>
      </c>
      <c r="D2813">
        <v>15185</v>
      </c>
      <c r="E2813" t="s">
        <v>41</v>
      </c>
    </row>
    <row r="2814" spans="1:5" x14ac:dyDescent="0.3">
      <c r="A2814">
        <v>15186</v>
      </c>
      <c r="B2814" t="s">
        <v>41</v>
      </c>
      <c r="D2814">
        <v>15186</v>
      </c>
      <c r="E2814" t="s">
        <v>41</v>
      </c>
    </row>
    <row r="2815" spans="1:5" x14ac:dyDescent="0.3">
      <c r="A2815">
        <v>15187</v>
      </c>
      <c r="B2815" t="s">
        <v>41</v>
      </c>
      <c r="D2815">
        <v>15187</v>
      </c>
      <c r="E2815" t="s">
        <v>41</v>
      </c>
    </row>
    <row r="2816" spans="1:5" x14ac:dyDescent="0.3">
      <c r="A2816">
        <v>15188</v>
      </c>
      <c r="B2816" t="s">
        <v>41</v>
      </c>
      <c r="D2816">
        <v>15188</v>
      </c>
      <c r="E2816" t="s">
        <v>41</v>
      </c>
    </row>
    <row r="2817" spans="1:5" x14ac:dyDescent="0.3">
      <c r="A2817">
        <v>15189</v>
      </c>
      <c r="B2817" t="s">
        <v>41</v>
      </c>
      <c r="D2817">
        <v>15189</v>
      </c>
      <c r="E2817" t="s">
        <v>41</v>
      </c>
    </row>
    <row r="2818" spans="1:5" x14ac:dyDescent="0.3">
      <c r="A2818">
        <v>15190</v>
      </c>
      <c r="B2818" t="s">
        <v>41</v>
      </c>
      <c r="D2818">
        <v>15190</v>
      </c>
      <c r="E2818" t="s">
        <v>41</v>
      </c>
    </row>
    <row r="2819" spans="1:5" x14ac:dyDescent="0.3">
      <c r="A2819">
        <v>15191</v>
      </c>
      <c r="B2819" t="s">
        <v>41</v>
      </c>
      <c r="D2819">
        <v>15191</v>
      </c>
      <c r="E2819" t="s">
        <v>41</v>
      </c>
    </row>
    <row r="2820" spans="1:5" x14ac:dyDescent="0.3">
      <c r="A2820">
        <v>15192</v>
      </c>
      <c r="B2820" t="s">
        <v>41</v>
      </c>
      <c r="D2820">
        <v>15192</v>
      </c>
      <c r="E2820" t="s">
        <v>41</v>
      </c>
    </row>
    <row r="2821" spans="1:5" x14ac:dyDescent="0.3">
      <c r="A2821">
        <v>15193</v>
      </c>
      <c r="B2821" t="s">
        <v>41</v>
      </c>
      <c r="D2821">
        <v>15193</v>
      </c>
      <c r="E2821" t="s">
        <v>41</v>
      </c>
    </row>
    <row r="2822" spans="1:5" x14ac:dyDescent="0.3">
      <c r="A2822">
        <v>15194</v>
      </c>
      <c r="B2822" t="s">
        <v>41</v>
      </c>
      <c r="D2822">
        <v>15194</v>
      </c>
      <c r="E2822" t="s">
        <v>41</v>
      </c>
    </row>
    <row r="2823" spans="1:5" x14ac:dyDescent="0.3">
      <c r="A2823">
        <v>15195</v>
      </c>
      <c r="B2823" t="s">
        <v>41</v>
      </c>
      <c r="D2823">
        <v>15195</v>
      </c>
      <c r="E2823" t="s">
        <v>41</v>
      </c>
    </row>
    <row r="2824" spans="1:5" x14ac:dyDescent="0.3">
      <c r="A2824">
        <v>15196</v>
      </c>
      <c r="B2824" t="s">
        <v>41</v>
      </c>
      <c r="D2824">
        <v>15196</v>
      </c>
      <c r="E2824" t="s">
        <v>41</v>
      </c>
    </row>
    <row r="2825" spans="1:5" x14ac:dyDescent="0.3">
      <c r="A2825">
        <v>15197</v>
      </c>
      <c r="B2825" t="s">
        <v>41</v>
      </c>
      <c r="D2825">
        <v>15197</v>
      </c>
      <c r="E2825" t="s">
        <v>41</v>
      </c>
    </row>
    <row r="2826" spans="1:5" x14ac:dyDescent="0.3">
      <c r="A2826">
        <v>15198</v>
      </c>
      <c r="B2826" t="s">
        <v>41</v>
      </c>
      <c r="D2826">
        <v>15198</v>
      </c>
      <c r="E2826" t="s">
        <v>41</v>
      </c>
    </row>
    <row r="2827" spans="1:5" x14ac:dyDescent="0.3">
      <c r="A2827">
        <v>15199</v>
      </c>
      <c r="B2827" t="s">
        <v>41</v>
      </c>
      <c r="D2827">
        <v>15199</v>
      </c>
      <c r="E2827" t="s">
        <v>41</v>
      </c>
    </row>
    <row r="2828" spans="1:5" x14ac:dyDescent="0.3">
      <c r="A2828">
        <v>15200</v>
      </c>
      <c r="B2828" t="s">
        <v>41</v>
      </c>
      <c r="D2828">
        <v>15200</v>
      </c>
      <c r="E2828" t="s">
        <v>41</v>
      </c>
    </row>
    <row r="2829" spans="1:5" x14ac:dyDescent="0.3">
      <c r="A2829">
        <v>15201</v>
      </c>
      <c r="B2829" t="s">
        <v>41</v>
      </c>
      <c r="D2829">
        <v>15201</v>
      </c>
      <c r="E2829" t="s">
        <v>41</v>
      </c>
    </row>
    <row r="2830" spans="1:5" x14ac:dyDescent="0.3">
      <c r="A2830">
        <v>15202</v>
      </c>
      <c r="B2830" t="s">
        <v>41</v>
      </c>
      <c r="D2830">
        <v>15202</v>
      </c>
      <c r="E2830" t="s">
        <v>41</v>
      </c>
    </row>
    <row r="2831" spans="1:5" x14ac:dyDescent="0.3">
      <c r="A2831">
        <v>15203</v>
      </c>
      <c r="B2831" t="s">
        <v>41</v>
      </c>
      <c r="D2831">
        <v>15203</v>
      </c>
      <c r="E2831" t="s">
        <v>41</v>
      </c>
    </row>
    <row r="2832" spans="1:5" x14ac:dyDescent="0.3">
      <c r="A2832">
        <v>15204</v>
      </c>
      <c r="B2832" t="s">
        <v>41</v>
      </c>
      <c r="D2832">
        <v>15204</v>
      </c>
      <c r="E2832" t="s">
        <v>41</v>
      </c>
    </row>
    <row r="2833" spans="1:5" x14ac:dyDescent="0.3">
      <c r="A2833">
        <v>15205</v>
      </c>
      <c r="B2833" t="s">
        <v>41</v>
      </c>
      <c r="D2833">
        <v>15205</v>
      </c>
      <c r="E2833" t="s">
        <v>41</v>
      </c>
    </row>
    <row r="2834" spans="1:5" x14ac:dyDescent="0.3">
      <c r="A2834">
        <v>15206</v>
      </c>
      <c r="B2834" t="s">
        <v>41</v>
      </c>
      <c r="D2834">
        <v>15206</v>
      </c>
      <c r="E2834" t="s">
        <v>41</v>
      </c>
    </row>
    <row r="2835" spans="1:5" x14ac:dyDescent="0.3">
      <c r="A2835">
        <v>15207</v>
      </c>
      <c r="B2835" t="s">
        <v>41</v>
      </c>
      <c r="D2835">
        <v>15207</v>
      </c>
      <c r="E2835" t="s">
        <v>41</v>
      </c>
    </row>
    <row r="2836" spans="1:5" x14ac:dyDescent="0.3">
      <c r="A2836">
        <v>15208</v>
      </c>
      <c r="B2836" t="s">
        <v>41</v>
      </c>
      <c r="D2836">
        <v>15208</v>
      </c>
      <c r="E2836" t="s">
        <v>41</v>
      </c>
    </row>
    <row r="2837" spans="1:5" x14ac:dyDescent="0.3">
      <c r="A2837">
        <v>15209</v>
      </c>
      <c r="B2837" t="s">
        <v>41</v>
      </c>
      <c r="D2837">
        <v>15209</v>
      </c>
      <c r="E2837" t="s">
        <v>41</v>
      </c>
    </row>
    <row r="2838" spans="1:5" x14ac:dyDescent="0.3">
      <c r="A2838">
        <v>15210</v>
      </c>
      <c r="B2838" t="s">
        <v>41</v>
      </c>
      <c r="D2838">
        <v>15210</v>
      </c>
      <c r="E2838" t="s">
        <v>41</v>
      </c>
    </row>
    <row r="2839" spans="1:5" x14ac:dyDescent="0.3">
      <c r="A2839">
        <v>15211</v>
      </c>
      <c r="B2839" t="s">
        <v>41</v>
      </c>
      <c r="D2839">
        <v>15211</v>
      </c>
      <c r="E2839" t="s">
        <v>41</v>
      </c>
    </row>
    <row r="2840" spans="1:5" x14ac:dyDescent="0.3">
      <c r="A2840">
        <v>15212</v>
      </c>
      <c r="B2840" t="s">
        <v>41</v>
      </c>
      <c r="D2840">
        <v>15212</v>
      </c>
      <c r="E2840" t="s">
        <v>41</v>
      </c>
    </row>
    <row r="2841" spans="1:5" x14ac:dyDescent="0.3">
      <c r="A2841">
        <v>15213</v>
      </c>
      <c r="B2841" t="s">
        <v>41</v>
      </c>
      <c r="D2841">
        <v>15213</v>
      </c>
      <c r="E2841" t="s">
        <v>41</v>
      </c>
    </row>
    <row r="2842" spans="1:5" x14ac:dyDescent="0.3">
      <c r="A2842">
        <v>15214</v>
      </c>
      <c r="B2842" t="s">
        <v>41</v>
      </c>
      <c r="D2842">
        <v>15214</v>
      </c>
      <c r="E2842" t="s">
        <v>41</v>
      </c>
    </row>
    <row r="2843" spans="1:5" x14ac:dyDescent="0.3">
      <c r="A2843">
        <v>15215</v>
      </c>
      <c r="B2843" t="s">
        <v>41</v>
      </c>
      <c r="D2843">
        <v>15215</v>
      </c>
      <c r="E2843" t="s">
        <v>41</v>
      </c>
    </row>
    <row r="2844" spans="1:5" x14ac:dyDescent="0.3">
      <c r="A2844">
        <v>15216</v>
      </c>
      <c r="B2844" t="s">
        <v>41</v>
      </c>
      <c r="D2844">
        <v>15216</v>
      </c>
      <c r="E2844" t="s">
        <v>41</v>
      </c>
    </row>
    <row r="2845" spans="1:5" x14ac:dyDescent="0.3">
      <c r="A2845">
        <v>15217</v>
      </c>
      <c r="B2845" t="s">
        <v>41</v>
      </c>
      <c r="D2845">
        <v>15217</v>
      </c>
      <c r="E2845" t="s">
        <v>41</v>
      </c>
    </row>
    <row r="2846" spans="1:5" x14ac:dyDescent="0.3">
      <c r="A2846">
        <v>15218</v>
      </c>
      <c r="B2846" t="s">
        <v>41</v>
      </c>
      <c r="D2846">
        <v>15218</v>
      </c>
      <c r="E2846" t="s">
        <v>41</v>
      </c>
    </row>
    <row r="2847" spans="1:5" x14ac:dyDescent="0.3">
      <c r="A2847">
        <v>15219</v>
      </c>
      <c r="B2847" t="s">
        <v>41</v>
      </c>
      <c r="D2847">
        <v>15219</v>
      </c>
      <c r="E2847" t="s">
        <v>41</v>
      </c>
    </row>
    <row r="2848" spans="1:5" x14ac:dyDescent="0.3">
      <c r="A2848">
        <v>15220</v>
      </c>
      <c r="B2848" t="s">
        <v>41</v>
      </c>
      <c r="D2848">
        <v>15220</v>
      </c>
      <c r="E2848" t="s">
        <v>41</v>
      </c>
    </row>
    <row r="2849" spans="1:5" x14ac:dyDescent="0.3">
      <c r="A2849">
        <v>15221</v>
      </c>
      <c r="B2849" t="s">
        <v>41</v>
      </c>
      <c r="D2849">
        <v>15221</v>
      </c>
      <c r="E2849" t="s">
        <v>41</v>
      </c>
    </row>
    <row r="2850" spans="1:5" x14ac:dyDescent="0.3">
      <c r="A2850">
        <v>15222</v>
      </c>
      <c r="B2850" t="s">
        <v>41</v>
      </c>
      <c r="D2850">
        <v>15222</v>
      </c>
      <c r="E2850" t="s">
        <v>41</v>
      </c>
    </row>
    <row r="2851" spans="1:5" x14ac:dyDescent="0.3">
      <c r="A2851">
        <v>15223</v>
      </c>
      <c r="B2851" t="s">
        <v>41</v>
      </c>
      <c r="D2851">
        <v>15223</v>
      </c>
      <c r="E2851" t="s">
        <v>41</v>
      </c>
    </row>
    <row r="2852" spans="1:5" x14ac:dyDescent="0.3">
      <c r="A2852">
        <v>15224</v>
      </c>
      <c r="B2852" t="s">
        <v>41</v>
      </c>
      <c r="D2852">
        <v>15224</v>
      </c>
      <c r="E2852" t="s">
        <v>41</v>
      </c>
    </row>
    <row r="2853" spans="1:5" x14ac:dyDescent="0.3">
      <c r="A2853">
        <v>15225</v>
      </c>
      <c r="B2853" t="s">
        <v>41</v>
      </c>
      <c r="D2853">
        <v>15225</v>
      </c>
      <c r="E2853" t="s">
        <v>41</v>
      </c>
    </row>
    <row r="2854" spans="1:5" x14ac:dyDescent="0.3">
      <c r="A2854">
        <v>15226</v>
      </c>
      <c r="B2854" t="s">
        <v>41</v>
      </c>
      <c r="D2854">
        <v>15226</v>
      </c>
      <c r="E2854" t="s">
        <v>41</v>
      </c>
    </row>
    <row r="2855" spans="1:5" x14ac:dyDescent="0.3">
      <c r="A2855">
        <v>15227</v>
      </c>
      <c r="B2855" t="s">
        <v>41</v>
      </c>
      <c r="D2855">
        <v>15227</v>
      </c>
      <c r="E2855" t="s">
        <v>41</v>
      </c>
    </row>
    <row r="2856" spans="1:5" x14ac:dyDescent="0.3">
      <c r="A2856">
        <v>15228</v>
      </c>
      <c r="B2856" t="s">
        <v>41</v>
      </c>
      <c r="D2856">
        <v>15228</v>
      </c>
      <c r="E2856" t="s">
        <v>41</v>
      </c>
    </row>
    <row r="2857" spans="1:5" x14ac:dyDescent="0.3">
      <c r="A2857">
        <v>15229</v>
      </c>
      <c r="B2857" t="s">
        <v>41</v>
      </c>
      <c r="D2857">
        <v>15229</v>
      </c>
      <c r="E2857" t="s">
        <v>41</v>
      </c>
    </row>
    <row r="2858" spans="1:5" x14ac:dyDescent="0.3">
      <c r="A2858">
        <v>15230</v>
      </c>
      <c r="B2858" t="s">
        <v>41</v>
      </c>
      <c r="D2858">
        <v>15230</v>
      </c>
      <c r="E2858" t="s">
        <v>41</v>
      </c>
    </row>
    <row r="2859" spans="1:5" x14ac:dyDescent="0.3">
      <c r="A2859">
        <v>15231</v>
      </c>
      <c r="B2859" t="s">
        <v>41</v>
      </c>
      <c r="D2859">
        <v>15231</v>
      </c>
      <c r="E2859" t="s">
        <v>41</v>
      </c>
    </row>
    <row r="2860" spans="1:5" x14ac:dyDescent="0.3">
      <c r="A2860">
        <v>15232</v>
      </c>
      <c r="B2860" t="s">
        <v>41</v>
      </c>
      <c r="D2860">
        <v>15232</v>
      </c>
      <c r="E2860" t="s">
        <v>41</v>
      </c>
    </row>
    <row r="2861" spans="1:5" x14ac:dyDescent="0.3">
      <c r="A2861">
        <v>15233</v>
      </c>
      <c r="B2861" t="s">
        <v>41</v>
      </c>
      <c r="D2861">
        <v>15233</v>
      </c>
      <c r="E2861" t="s">
        <v>41</v>
      </c>
    </row>
    <row r="2862" spans="1:5" x14ac:dyDescent="0.3">
      <c r="A2862">
        <v>15234</v>
      </c>
      <c r="B2862" t="s">
        <v>41</v>
      </c>
      <c r="D2862">
        <v>15234</v>
      </c>
      <c r="E2862" t="s">
        <v>41</v>
      </c>
    </row>
    <row r="2863" spans="1:5" x14ac:dyDescent="0.3">
      <c r="A2863">
        <v>15235</v>
      </c>
      <c r="B2863" t="s">
        <v>41</v>
      </c>
      <c r="D2863">
        <v>15235</v>
      </c>
      <c r="E2863" t="s">
        <v>41</v>
      </c>
    </row>
    <row r="2864" spans="1:5" x14ac:dyDescent="0.3">
      <c r="A2864">
        <v>15236</v>
      </c>
      <c r="B2864" t="s">
        <v>41</v>
      </c>
      <c r="D2864">
        <v>15236</v>
      </c>
      <c r="E2864" t="s">
        <v>41</v>
      </c>
    </row>
    <row r="2865" spans="1:5" x14ac:dyDescent="0.3">
      <c r="A2865">
        <v>15237</v>
      </c>
      <c r="B2865" t="s">
        <v>41</v>
      </c>
      <c r="D2865">
        <v>15237</v>
      </c>
      <c r="E2865" t="s">
        <v>41</v>
      </c>
    </row>
    <row r="2866" spans="1:5" x14ac:dyDescent="0.3">
      <c r="A2866">
        <v>15238</v>
      </c>
      <c r="B2866" t="s">
        <v>41</v>
      </c>
      <c r="D2866">
        <v>15238</v>
      </c>
      <c r="E2866" t="s">
        <v>41</v>
      </c>
    </row>
    <row r="2867" spans="1:5" x14ac:dyDescent="0.3">
      <c r="A2867">
        <v>15239</v>
      </c>
      <c r="B2867" t="s">
        <v>41</v>
      </c>
      <c r="D2867">
        <v>15239</v>
      </c>
      <c r="E2867" t="s">
        <v>41</v>
      </c>
    </row>
    <row r="2868" spans="1:5" x14ac:dyDescent="0.3">
      <c r="A2868">
        <v>15240</v>
      </c>
      <c r="B2868" t="s">
        <v>41</v>
      </c>
      <c r="D2868">
        <v>15240</v>
      </c>
      <c r="E2868" t="s">
        <v>41</v>
      </c>
    </row>
    <row r="2869" spans="1:5" x14ac:dyDescent="0.3">
      <c r="A2869">
        <v>15241</v>
      </c>
      <c r="B2869" t="s">
        <v>41</v>
      </c>
      <c r="D2869">
        <v>15241</v>
      </c>
      <c r="E2869" t="s">
        <v>41</v>
      </c>
    </row>
    <row r="2870" spans="1:5" x14ac:dyDescent="0.3">
      <c r="A2870">
        <v>15242</v>
      </c>
      <c r="B2870" t="s">
        <v>41</v>
      </c>
      <c r="D2870">
        <v>15242</v>
      </c>
      <c r="E2870" t="s">
        <v>41</v>
      </c>
    </row>
    <row r="2871" spans="1:5" x14ac:dyDescent="0.3">
      <c r="A2871">
        <v>15243</v>
      </c>
      <c r="B2871" t="s">
        <v>41</v>
      </c>
      <c r="D2871">
        <v>15243</v>
      </c>
      <c r="E2871" t="s">
        <v>41</v>
      </c>
    </row>
    <row r="2872" spans="1:5" x14ac:dyDescent="0.3">
      <c r="A2872">
        <v>15244</v>
      </c>
      <c r="B2872" t="s">
        <v>41</v>
      </c>
      <c r="D2872">
        <v>15244</v>
      </c>
      <c r="E2872" t="s">
        <v>41</v>
      </c>
    </row>
    <row r="2873" spans="1:5" x14ac:dyDescent="0.3">
      <c r="A2873">
        <v>15245</v>
      </c>
      <c r="B2873" t="s">
        <v>41</v>
      </c>
      <c r="D2873">
        <v>15245</v>
      </c>
      <c r="E2873" t="s">
        <v>41</v>
      </c>
    </row>
    <row r="2874" spans="1:5" x14ac:dyDescent="0.3">
      <c r="A2874">
        <v>15246</v>
      </c>
      <c r="B2874" t="s">
        <v>41</v>
      </c>
      <c r="D2874">
        <v>15246</v>
      </c>
      <c r="E2874" t="s">
        <v>41</v>
      </c>
    </row>
    <row r="2875" spans="1:5" x14ac:dyDescent="0.3">
      <c r="A2875">
        <v>15247</v>
      </c>
      <c r="B2875" t="s">
        <v>41</v>
      </c>
      <c r="D2875">
        <v>15247</v>
      </c>
      <c r="E2875" t="s">
        <v>41</v>
      </c>
    </row>
    <row r="2876" spans="1:5" x14ac:dyDescent="0.3">
      <c r="A2876">
        <v>15248</v>
      </c>
      <c r="B2876" t="s">
        <v>41</v>
      </c>
      <c r="D2876">
        <v>15248</v>
      </c>
      <c r="E2876" t="s">
        <v>41</v>
      </c>
    </row>
    <row r="2877" spans="1:5" x14ac:dyDescent="0.3">
      <c r="A2877">
        <v>15249</v>
      </c>
      <c r="B2877" t="s">
        <v>41</v>
      </c>
      <c r="D2877">
        <v>15249</v>
      </c>
      <c r="E2877" t="s">
        <v>41</v>
      </c>
    </row>
    <row r="2878" spans="1:5" x14ac:dyDescent="0.3">
      <c r="A2878">
        <v>15250</v>
      </c>
      <c r="B2878" t="s">
        <v>41</v>
      </c>
      <c r="D2878">
        <v>15250</v>
      </c>
      <c r="E2878" t="s">
        <v>41</v>
      </c>
    </row>
    <row r="2879" spans="1:5" x14ac:dyDescent="0.3">
      <c r="A2879">
        <v>15251</v>
      </c>
      <c r="B2879" t="s">
        <v>41</v>
      </c>
      <c r="D2879">
        <v>15251</v>
      </c>
      <c r="E2879" t="s">
        <v>41</v>
      </c>
    </row>
    <row r="2880" spans="1:5" x14ac:dyDescent="0.3">
      <c r="A2880">
        <v>15252</v>
      </c>
      <c r="B2880" t="s">
        <v>41</v>
      </c>
      <c r="D2880">
        <v>15252</v>
      </c>
      <c r="E2880" t="s">
        <v>41</v>
      </c>
    </row>
    <row r="2881" spans="1:5" x14ac:dyDescent="0.3">
      <c r="A2881">
        <v>15253</v>
      </c>
      <c r="B2881" t="s">
        <v>41</v>
      </c>
      <c r="D2881">
        <v>15253</v>
      </c>
      <c r="E2881" t="s">
        <v>41</v>
      </c>
    </row>
    <row r="2882" spans="1:5" x14ac:dyDescent="0.3">
      <c r="A2882">
        <v>15254</v>
      </c>
      <c r="B2882" t="s">
        <v>41</v>
      </c>
      <c r="D2882">
        <v>15254</v>
      </c>
      <c r="E2882" t="s">
        <v>41</v>
      </c>
    </row>
    <row r="2883" spans="1:5" x14ac:dyDescent="0.3">
      <c r="A2883">
        <v>15255</v>
      </c>
      <c r="B2883" t="s">
        <v>41</v>
      </c>
      <c r="D2883">
        <v>15255</v>
      </c>
      <c r="E2883" t="s">
        <v>41</v>
      </c>
    </row>
    <row r="2884" spans="1:5" x14ac:dyDescent="0.3">
      <c r="A2884">
        <v>15256</v>
      </c>
      <c r="B2884" t="s">
        <v>41</v>
      </c>
      <c r="D2884">
        <v>15256</v>
      </c>
      <c r="E2884" t="s">
        <v>41</v>
      </c>
    </row>
    <row r="2885" spans="1:5" x14ac:dyDescent="0.3">
      <c r="A2885">
        <v>15257</v>
      </c>
      <c r="B2885" t="s">
        <v>41</v>
      </c>
      <c r="D2885">
        <v>15257</v>
      </c>
      <c r="E2885" t="s">
        <v>41</v>
      </c>
    </row>
    <row r="2886" spans="1:5" x14ac:dyDescent="0.3">
      <c r="A2886">
        <v>15258</v>
      </c>
      <c r="B2886" t="s">
        <v>41</v>
      </c>
      <c r="D2886">
        <v>15258</v>
      </c>
      <c r="E2886" t="s">
        <v>41</v>
      </c>
    </row>
    <row r="2887" spans="1:5" x14ac:dyDescent="0.3">
      <c r="A2887">
        <v>15259</v>
      </c>
      <c r="B2887" t="s">
        <v>41</v>
      </c>
      <c r="D2887">
        <v>15259</v>
      </c>
      <c r="E2887" t="s">
        <v>41</v>
      </c>
    </row>
    <row r="2888" spans="1:5" x14ac:dyDescent="0.3">
      <c r="A2888">
        <v>15260</v>
      </c>
      <c r="B2888" t="s">
        <v>41</v>
      </c>
      <c r="D2888">
        <v>15260</v>
      </c>
      <c r="E2888" t="s">
        <v>41</v>
      </c>
    </row>
    <row r="2889" spans="1:5" x14ac:dyDescent="0.3">
      <c r="A2889">
        <v>15261</v>
      </c>
      <c r="B2889" t="s">
        <v>41</v>
      </c>
      <c r="D2889">
        <v>15261</v>
      </c>
      <c r="E2889" t="s">
        <v>41</v>
      </c>
    </row>
    <row r="2890" spans="1:5" x14ac:dyDescent="0.3">
      <c r="A2890">
        <v>15262</v>
      </c>
      <c r="B2890" t="s">
        <v>41</v>
      </c>
      <c r="D2890">
        <v>15262</v>
      </c>
      <c r="E2890" t="s">
        <v>41</v>
      </c>
    </row>
    <row r="2891" spans="1:5" x14ac:dyDescent="0.3">
      <c r="A2891">
        <v>15263</v>
      </c>
      <c r="B2891" t="s">
        <v>41</v>
      </c>
      <c r="D2891">
        <v>15263</v>
      </c>
      <c r="E2891" t="s">
        <v>41</v>
      </c>
    </row>
    <row r="2892" spans="1:5" x14ac:dyDescent="0.3">
      <c r="A2892">
        <v>15264</v>
      </c>
      <c r="B2892" t="s">
        <v>41</v>
      </c>
      <c r="D2892">
        <v>15264</v>
      </c>
      <c r="E2892" t="s">
        <v>41</v>
      </c>
    </row>
    <row r="2893" spans="1:5" x14ac:dyDescent="0.3">
      <c r="A2893">
        <v>15265</v>
      </c>
      <c r="B2893" t="s">
        <v>41</v>
      </c>
      <c r="D2893">
        <v>15265</v>
      </c>
      <c r="E2893" t="s">
        <v>41</v>
      </c>
    </row>
    <row r="2894" spans="1:5" x14ac:dyDescent="0.3">
      <c r="A2894">
        <v>15266</v>
      </c>
      <c r="B2894" t="s">
        <v>41</v>
      </c>
      <c r="D2894">
        <v>15266</v>
      </c>
      <c r="E2894" t="s">
        <v>41</v>
      </c>
    </row>
    <row r="2895" spans="1:5" x14ac:dyDescent="0.3">
      <c r="A2895">
        <v>15267</v>
      </c>
      <c r="B2895" t="s">
        <v>41</v>
      </c>
      <c r="D2895">
        <v>15267</v>
      </c>
      <c r="E2895" t="s">
        <v>41</v>
      </c>
    </row>
    <row r="2896" spans="1:5" x14ac:dyDescent="0.3">
      <c r="A2896">
        <v>15268</v>
      </c>
      <c r="B2896" t="s">
        <v>41</v>
      </c>
      <c r="D2896">
        <v>15268</v>
      </c>
      <c r="E2896" t="s">
        <v>41</v>
      </c>
    </row>
    <row r="2897" spans="1:5" x14ac:dyDescent="0.3">
      <c r="A2897">
        <v>15269</v>
      </c>
      <c r="B2897" t="s">
        <v>41</v>
      </c>
      <c r="D2897">
        <v>15269</v>
      </c>
      <c r="E2897" t="s">
        <v>41</v>
      </c>
    </row>
    <row r="2898" spans="1:5" x14ac:dyDescent="0.3">
      <c r="A2898">
        <v>15270</v>
      </c>
      <c r="B2898" t="s">
        <v>41</v>
      </c>
      <c r="D2898">
        <v>15270</v>
      </c>
      <c r="E2898" t="s">
        <v>41</v>
      </c>
    </row>
    <row r="2899" spans="1:5" x14ac:dyDescent="0.3">
      <c r="A2899">
        <v>15271</v>
      </c>
      <c r="B2899" t="s">
        <v>41</v>
      </c>
      <c r="D2899">
        <v>15271</v>
      </c>
      <c r="E2899" t="s">
        <v>41</v>
      </c>
    </row>
    <row r="2900" spans="1:5" x14ac:dyDescent="0.3">
      <c r="A2900">
        <v>15272</v>
      </c>
      <c r="B2900" t="s">
        <v>41</v>
      </c>
      <c r="D2900">
        <v>15272</v>
      </c>
      <c r="E2900" t="s">
        <v>41</v>
      </c>
    </row>
    <row r="2901" spans="1:5" x14ac:dyDescent="0.3">
      <c r="A2901">
        <v>15273</v>
      </c>
      <c r="B2901" t="s">
        <v>41</v>
      </c>
      <c r="D2901">
        <v>15273</v>
      </c>
      <c r="E2901" t="s">
        <v>41</v>
      </c>
    </row>
    <row r="2902" spans="1:5" x14ac:dyDescent="0.3">
      <c r="A2902">
        <v>15274</v>
      </c>
      <c r="B2902" t="s">
        <v>41</v>
      </c>
      <c r="D2902">
        <v>15274</v>
      </c>
      <c r="E2902" t="s">
        <v>41</v>
      </c>
    </row>
    <row r="2903" spans="1:5" x14ac:dyDescent="0.3">
      <c r="A2903">
        <v>15275</v>
      </c>
      <c r="B2903" t="s">
        <v>41</v>
      </c>
      <c r="D2903">
        <v>15275</v>
      </c>
      <c r="E2903" t="s">
        <v>41</v>
      </c>
    </row>
    <row r="2904" spans="1:5" x14ac:dyDescent="0.3">
      <c r="A2904">
        <v>15276</v>
      </c>
      <c r="B2904" t="s">
        <v>41</v>
      </c>
      <c r="D2904">
        <v>15276</v>
      </c>
      <c r="E2904" t="s">
        <v>41</v>
      </c>
    </row>
    <row r="2905" spans="1:5" x14ac:dyDescent="0.3">
      <c r="A2905">
        <v>15277</v>
      </c>
      <c r="B2905" t="s">
        <v>41</v>
      </c>
      <c r="D2905">
        <v>15277</v>
      </c>
      <c r="E2905" t="s">
        <v>41</v>
      </c>
    </row>
    <row r="2906" spans="1:5" x14ac:dyDescent="0.3">
      <c r="A2906">
        <v>15278</v>
      </c>
      <c r="B2906" t="s">
        <v>41</v>
      </c>
      <c r="D2906">
        <v>15278</v>
      </c>
      <c r="E2906" t="s">
        <v>41</v>
      </c>
    </row>
    <row r="2907" spans="1:5" x14ac:dyDescent="0.3">
      <c r="A2907">
        <v>15279</v>
      </c>
      <c r="B2907" t="s">
        <v>41</v>
      </c>
      <c r="D2907">
        <v>15279</v>
      </c>
      <c r="E2907" t="s">
        <v>41</v>
      </c>
    </row>
    <row r="2908" spans="1:5" x14ac:dyDescent="0.3">
      <c r="A2908">
        <v>15280</v>
      </c>
      <c r="B2908" t="s">
        <v>41</v>
      </c>
      <c r="D2908">
        <v>15280</v>
      </c>
      <c r="E2908" t="s">
        <v>41</v>
      </c>
    </row>
    <row r="2909" spans="1:5" x14ac:dyDescent="0.3">
      <c r="A2909">
        <v>15281</v>
      </c>
      <c r="B2909" t="s">
        <v>41</v>
      </c>
      <c r="D2909">
        <v>15281</v>
      </c>
      <c r="E2909" t="s">
        <v>41</v>
      </c>
    </row>
    <row r="2910" spans="1:5" x14ac:dyDescent="0.3">
      <c r="A2910">
        <v>15282</v>
      </c>
      <c r="B2910" t="s">
        <v>41</v>
      </c>
      <c r="D2910">
        <v>15282</v>
      </c>
      <c r="E2910" t="s">
        <v>41</v>
      </c>
    </row>
    <row r="2911" spans="1:5" x14ac:dyDescent="0.3">
      <c r="A2911">
        <v>15283</v>
      </c>
      <c r="B2911" t="s">
        <v>41</v>
      </c>
      <c r="D2911">
        <v>15283</v>
      </c>
      <c r="E2911" t="s">
        <v>41</v>
      </c>
    </row>
    <row r="2912" spans="1:5" x14ac:dyDescent="0.3">
      <c r="A2912">
        <v>15284</v>
      </c>
      <c r="B2912" t="s">
        <v>41</v>
      </c>
      <c r="D2912">
        <v>15284</v>
      </c>
      <c r="E2912" t="s">
        <v>41</v>
      </c>
    </row>
    <row r="2913" spans="1:5" x14ac:dyDescent="0.3">
      <c r="A2913">
        <v>15285</v>
      </c>
      <c r="B2913" t="s">
        <v>41</v>
      </c>
      <c r="D2913">
        <v>15285</v>
      </c>
      <c r="E2913" t="s">
        <v>41</v>
      </c>
    </row>
    <row r="2914" spans="1:5" x14ac:dyDescent="0.3">
      <c r="A2914">
        <v>15286</v>
      </c>
      <c r="B2914" t="s">
        <v>41</v>
      </c>
      <c r="D2914">
        <v>15286</v>
      </c>
      <c r="E2914" t="s">
        <v>41</v>
      </c>
    </row>
    <row r="2915" spans="1:5" x14ac:dyDescent="0.3">
      <c r="A2915">
        <v>15287</v>
      </c>
      <c r="B2915" t="s">
        <v>41</v>
      </c>
      <c r="D2915">
        <v>15287</v>
      </c>
      <c r="E2915" t="s">
        <v>41</v>
      </c>
    </row>
    <row r="2916" spans="1:5" x14ac:dyDescent="0.3">
      <c r="A2916">
        <v>15288</v>
      </c>
      <c r="B2916" t="s">
        <v>41</v>
      </c>
      <c r="D2916">
        <v>15288</v>
      </c>
      <c r="E2916" t="s">
        <v>41</v>
      </c>
    </row>
    <row r="2917" spans="1:5" x14ac:dyDescent="0.3">
      <c r="A2917">
        <v>15289</v>
      </c>
      <c r="B2917" t="s">
        <v>41</v>
      </c>
      <c r="D2917">
        <v>15289</v>
      </c>
      <c r="E2917" t="s">
        <v>41</v>
      </c>
    </row>
    <row r="2918" spans="1:5" x14ac:dyDescent="0.3">
      <c r="A2918">
        <v>15290</v>
      </c>
      <c r="B2918" t="s">
        <v>41</v>
      </c>
      <c r="D2918">
        <v>15290</v>
      </c>
      <c r="E2918" t="s">
        <v>41</v>
      </c>
    </row>
    <row r="2919" spans="1:5" x14ac:dyDescent="0.3">
      <c r="A2919">
        <v>15291</v>
      </c>
      <c r="B2919" t="s">
        <v>41</v>
      </c>
      <c r="D2919">
        <v>15291</v>
      </c>
      <c r="E2919" t="s">
        <v>41</v>
      </c>
    </row>
    <row r="2920" spans="1:5" x14ac:dyDescent="0.3">
      <c r="A2920">
        <v>15292</v>
      </c>
      <c r="B2920" t="s">
        <v>41</v>
      </c>
      <c r="D2920">
        <v>15292</v>
      </c>
      <c r="E2920" t="s">
        <v>41</v>
      </c>
    </row>
    <row r="2921" spans="1:5" x14ac:dyDescent="0.3">
      <c r="A2921">
        <v>15293</v>
      </c>
      <c r="B2921" t="s">
        <v>41</v>
      </c>
      <c r="D2921">
        <v>15293</v>
      </c>
      <c r="E2921" t="s">
        <v>41</v>
      </c>
    </row>
    <row r="2922" spans="1:5" x14ac:dyDescent="0.3">
      <c r="A2922">
        <v>15294</v>
      </c>
      <c r="B2922" t="s">
        <v>41</v>
      </c>
      <c r="D2922">
        <v>15294</v>
      </c>
      <c r="E2922" t="s">
        <v>41</v>
      </c>
    </row>
    <row r="2923" spans="1:5" x14ac:dyDescent="0.3">
      <c r="A2923">
        <v>15295</v>
      </c>
      <c r="B2923" t="s">
        <v>41</v>
      </c>
      <c r="D2923">
        <v>15295</v>
      </c>
      <c r="E2923" t="s">
        <v>41</v>
      </c>
    </row>
    <row r="2924" spans="1:5" x14ac:dyDescent="0.3">
      <c r="A2924">
        <v>15296</v>
      </c>
      <c r="B2924" t="s">
        <v>41</v>
      </c>
      <c r="D2924">
        <v>15296</v>
      </c>
      <c r="E2924" t="s">
        <v>41</v>
      </c>
    </row>
    <row r="2925" spans="1:5" x14ac:dyDescent="0.3">
      <c r="A2925">
        <v>15297</v>
      </c>
      <c r="B2925" t="s">
        <v>41</v>
      </c>
      <c r="D2925">
        <v>15297</v>
      </c>
      <c r="E2925" t="s">
        <v>41</v>
      </c>
    </row>
    <row r="2926" spans="1:5" x14ac:dyDescent="0.3">
      <c r="A2926">
        <v>15298</v>
      </c>
      <c r="B2926" t="s">
        <v>41</v>
      </c>
      <c r="D2926">
        <v>15298</v>
      </c>
      <c r="E2926" t="s">
        <v>41</v>
      </c>
    </row>
    <row r="2927" spans="1:5" x14ac:dyDescent="0.3">
      <c r="A2927">
        <v>15299</v>
      </c>
      <c r="B2927" t="s">
        <v>41</v>
      </c>
      <c r="D2927">
        <v>15299</v>
      </c>
      <c r="E2927" t="s">
        <v>41</v>
      </c>
    </row>
    <row r="2928" spans="1:5" x14ac:dyDescent="0.3">
      <c r="A2928">
        <v>15300</v>
      </c>
      <c r="B2928" t="s">
        <v>41</v>
      </c>
      <c r="D2928">
        <v>15300</v>
      </c>
      <c r="E2928" t="s">
        <v>41</v>
      </c>
    </row>
    <row r="2929" spans="1:5" x14ac:dyDescent="0.3">
      <c r="A2929">
        <v>15301</v>
      </c>
      <c r="B2929" t="s">
        <v>41</v>
      </c>
      <c r="D2929">
        <v>15301</v>
      </c>
      <c r="E2929" t="s">
        <v>41</v>
      </c>
    </row>
    <row r="2930" spans="1:5" x14ac:dyDescent="0.3">
      <c r="A2930">
        <v>15302</v>
      </c>
      <c r="B2930" t="s">
        <v>41</v>
      </c>
      <c r="D2930">
        <v>15302</v>
      </c>
      <c r="E2930" t="s">
        <v>41</v>
      </c>
    </row>
    <row r="2931" spans="1:5" x14ac:dyDescent="0.3">
      <c r="A2931">
        <v>15303</v>
      </c>
      <c r="B2931" t="s">
        <v>41</v>
      </c>
      <c r="D2931">
        <v>15303</v>
      </c>
      <c r="E2931" t="s">
        <v>41</v>
      </c>
    </row>
    <row r="2932" spans="1:5" x14ac:dyDescent="0.3">
      <c r="A2932">
        <v>15304</v>
      </c>
      <c r="B2932" t="s">
        <v>41</v>
      </c>
      <c r="D2932">
        <v>15304</v>
      </c>
      <c r="E2932" t="s">
        <v>41</v>
      </c>
    </row>
    <row r="2933" spans="1:5" x14ac:dyDescent="0.3">
      <c r="A2933">
        <v>15305</v>
      </c>
      <c r="B2933" t="s">
        <v>41</v>
      </c>
      <c r="D2933">
        <v>15305</v>
      </c>
      <c r="E2933" t="s">
        <v>41</v>
      </c>
    </row>
    <row r="2934" spans="1:5" x14ac:dyDescent="0.3">
      <c r="A2934">
        <v>15306</v>
      </c>
      <c r="B2934" t="s">
        <v>41</v>
      </c>
      <c r="D2934">
        <v>15306</v>
      </c>
      <c r="E2934" t="s">
        <v>41</v>
      </c>
    </row>
    <row r="2935" spans="1:5" x14ac:dyDescent="0.3">
      <c r="A2935">
        <v>15307</v>
      </c>
      <c r="B2935" t="s">
        <v>41</v>
      </c>
      <c r="D2935">
        <v>15307</v>
      </c>
      <c r="E2935" t="s">
        <v>41</v>
      </c>
    </row>
    <row r="2936" spans="1:5" x14ac:dyDescent="0.3">
      <c r="A2936">
        <v>15308</v>
      </c>
      <c r="B2936" t="s">
        <v>41</v>
      </c>
      <c r="D2936">
        <v>15308</v>
      </c>
      <c r="E2936" t="s">
        <v>41</v>
      </c>
    </row>
    <row r="2937" spans="1:5" x14ac:dyDescent="0.3">
      <c r="A2937">
        <v>15309</v>
      </c>
      <c r="B2937" t="s">
        <v>41</v>
      </c>
      <c r="D2937">
        <v>15309</v>
      </c>
      <c r="E2937" t="s">
        <v>41</v>
      </c>
    </row>
    <row r="2938" spans="1:5" x14ac:dyDescent="0.3">
      <c r="A2938">
        <v>15310</v>
      </c>
      <c r="B2938" t="s">
        <v>41</v>
      </c>
      <c r="D2938">
        <v>15310</v>
      </c>
      <c r="E2938" t="s">
        <v>41</v>
      </c>
    </row>
    <row r="2939" spans="1:5" x14ac:dyDescent="0.3">
      <c r="A2939">
        <v>15311</v>
      </c>
      <c r="B2939" t="s">
        <v>41</v>
      </c>
      <c r="D2939">
        <v>15311</v>
      </c>
      <c r="E2939" t="s">
        <v>41</v>
      </c>
    </row>
    <row r="2940" spans="1:5" x14ac:dyDescent="0.3">
      <c r="A2940">
        <v>15312</v>
      </c>
      <c r="B2940" t="s">
        <v>41</v>
      </c>
      <c r="D2940">
        <v>15312</v>
      </c>
      <c r="E2940" t="s">
        <v>41</v>
      </c>
    </row>
    <row r="2941" spans="1:5" x14ac:dyDescent="0.3">
      <c r="A2941">
        <v>15313</v>
      </c>
      <c r="B2941" t="s">
        <v>41</v>
      </c>
      <c r="D2941">
        <v>15313</v>
      </c>
      <c r="E2941" t="s">
        <v>41</v>
      </c>
    </row>
    <row r="2942" spans="1:5" x14ac:dyDescent="0.3">
      <c r="A2942">
        <v>15314</v>
      </c>
      <c r="B2942" t="s">
        <v>41</v>
      </c>
      <c r="D2942">
        <v>15314</v>
      </c>
      <c r="E2942" t="s">
        <v>41</v>
      </c>
    </row>
    <row r="2943" spans="1:5" x14ac:dyDescent="0.3">
      <c r="A2943">
        <v>15315</v>
      </c>
      <c r="B2943" t="s">
        <v>41</v>
      </c>
      <c r="D2943">
        <v>15315</v>
      </c>
      <c r="E2943" t="s">
        <v>41</v>
      </c>
    </row>
    <row r="2944" spans="1:5" x14ac:dyDescent="0.3">
      <c r="A2944">
        <v>15316</v>
      </c>
      <c r="B2944" t="s">
        <v>41</v>
      </c>
      <c r="D2944">
        <v>15316</v>
      </c>
      <c r="E2944" t="s">
        <v>41</v>
      </c>
    </row>
    <row r="2945" spans="1:5" x14ac:dyDescent="0.3">
      <c r="A2945">
        <v>15317</v>
      </c>
      <c r="B2945" t="s">
        <v>41</v>
      </c>
      <c r="D2945">
        <v>15317</v>
      </c>
      <c r="E2945" t="s">
        <v>41</v>
      </c>
    </row>
    <row r="2946" spans="1:5" x14ac:dyDescent="0.3">
      <c r="A2946">
        <v>15318</v>
      </c>
      <c r="B2946" t="s">
        <v>41</v>
      </c>
      <c r="D2946">
        <v>15318</v>
      </c>
      <c r="E2946" t="s">
        <v>41</v>
      </c>
    </row>
    <row r="2947" spans="1:5" x14ac:dyDescent="0.3">
      <c r="A2947">
        <v>15319</v>
      </c>
      <c r="B2947" t="s">
        <v>41</v>
      </c>
      <c r="D2947">
        <v>15319</v>
      </c>
      <c r="E2947" t="s">
        <v>41</v>
      </c>
    </row>
    <row r="2948" spans="1:5" x14ac:dyDescent="0.3">
      <c r="A2948">
        <v>15320</v>
      </c>
      <c r="B2948" t="s">
        <v>41</v>
      </c>
      <c r="D2948">
        <v>15320</v>
      </c>
      <c r="E2948" t="s">
        <v>41</v>
      </c>
    </row>
    <row r="2949" spans="1:5" x14ac:dyDescent="0.3">
      <c r="A2949">
        <v>15321</v>
      </c>
      <c r="B2949" t="s">
        <v>41</v>
      </c>
      <c r="D2949">
        <v>15321</v>
      </c>
      <c r="E2949" t="s">
        <v>41</v>
      </c>
    </row>
    <row r="2950" spans="1:5" x14ac:dyDescent="0.3">
      <c r="A2950">
        <v>15322</v>
      </c>
      <c r="B2950" t="s">
        <v>41</v>
      </c>
      <c r="D2950">
        <v>15322</v>
      </c>
      <c r="E2950" t="s">
        <v>41</v>
      </c>
    </row>
    <row r="2951" spans="1:5" x14ac:dyDescent="0.3">
      <c r="A2951">
        <v>15323</v>
      </c>
      <c r="B2951" t="s">
        <v>41</v>
      </c>
      <c r="D2951">
        <v>15323</v>
      </c>
      <c r="E2951" t="s">
        <v>41</v>
      </c>
    </row>
    <row r="2952" spans="1:5" x14ac:dyDescent="0.3">
      <c r="A2952">
        <v>15324</v>
      </c>
      <c r="B2952" t="s">
        <v>41</v>
      </c>
      <c r="D2952">
        <v>15324</v>
      </c>
      <c r="E2952" t="s">
        <v>41</v>
      </c>
    </row>
    <row r="2953" spans="1:5" x14ac:dyDescent="0.3">
      <c r="A2953">
        <v>15325</v>
      </c>
      <c r="B2953" t="s">
        <v>41</v>
      </c>
      <c r="D2953">
        <v>15325</v>
      </c>
      <c r="E2953" t="s">
        <v>41</v>
      </c>
    </row>
    <row r="2954" spans="1:5" x14ac:dyDescent="0.3">
      <c r="A2954">
        <v>15326</v>
      </c>
      <c r="B2954" t="s">
        <v>41</v>
      </c>
      <c r="D2954">
        <v>15326</v>
      </c>
      <c r="E2954" t="s">
        <v>41</v>
      </c>
    </row>
    <row r="2955" spans="1:5" x14ac:dyDescent="0.3">
      <c r="A2955">
        <v>15327</v>
      </c>
      <c r="B2955" t="s">
        <v>41</v>
      </c>
      <c r="D2955">
        <v>15327</v>
      </c>
      <c r="E2955" t="s">
        <v>41</v>
      </c>
    </row>
    <row r="2956" spans="1:5" x14ac:dyDescent="0.3">
      <c r="A2956">
        <v>15328</v>
      </c>
      <c r="B2956" t="s">
        <v>41</v>
      </c>
      <c r="D2956">
        <v>15328</v>
      </c>
      <c r="E2956" t="s">
        <v>41</v>
      </c>
    </row>
    <row r="2957" spans="1:5" x14ac:dyDescent="0.3">
      <c r="A2957">
        <v>15329</v>
      </c>
      <c r="B2957" t="s">
        <v>41</v>
      </c>
      <c r="D2957">
        <v>15329</v>
      </c>
      <c r="E2957" t="s">
        <v>41</v>
      </c>
    </row>
    <row r="2958" spans="1:5" x14ac:dyDescent="0.3">
      <c r="A2958">
        <v>15330</v>
      </c>
      <c r="B2958" t="s">
        <v>41</v>
      </c>
      <c r="D2958">
        <v>15330</v>
      </c>
      <c r="E2958" t="s">
        <v>41</v>
      </c>
    </row>
    <row r="2959" spans="1:5" x14ac:dyDescent="0.3">
      <c r="A2959">
        <v>15331</v>
      </c>
      <c r="B2959" t="s">
        <v>41</v>
      </c>
      <c r="D2959">
        <v>15331</v>
      </c>
      <c r="E2959" t="s">
        <v>41</v>
      </c>
    </row>
    <row r="2960" spans="1:5" x14ac:dyDescent="0.3">
      <c r="A2960">
        <v>15332</v>
      </c>
      <c r="B2960" t="s">
        <v>77</v>
      </c>
      <c r="D2960">
        <v>15332</v>
      </c>
      <c r="E2960" t="s">
        <v>77</v>
      </c>
    </row>
    <row r="2961" spans="1:5" x14ac:dyDescent="0.3">
      <c r="A2961">
        <v>15333</v>
      </c>
      <c r="B2961" t="s">
        <v>41</v>
      </c>
      <c r="D2961">
        <v>15333</v>
      </c>
      <c r="E2961" t="s">
        <v>41</v>
      </c>
    </row>
    <row r="2962" spans="1:5" x14ac:dyDescent="0.3">
      <c r="A2962">
        <v>15334</v>
      </c>
      <c r="B2962" t="s">
        <v>41</v>
      </c>
      <c r="D2962">
        <v>15334</v>
      </c>
      <c r="E2962" t="s">
        <v>41</v>
      </c>
    </row>
    <row r="2963" spans="1:5" x14ac:dyDescent="0.3">
      <c r="A2963">
        <v>15335</v>
      </c>
      <c r="B2963" t="s">
        <v>41</v>
      </c>
      <c r="D2963">
        <v>15335</v>
      </c>
      <c r="E2963" t="s">
        <v>41</v>
      </c>
    </row>
    <row r="2964" spans="1:5" x14ac:dyDescent="0.3">
      <c r="A2964">
        <v>15336</v>
      </c>
      <c r="B2964" t="s">
        <v>41</v>
      </c>
      <c r="D2964">
        <v>15336</v>
      </c>
      <c r="E2964" t="s">
        <v>41</v>
      </c>
    </row>
    <row r="2965" spans="1:5" x14ac:dyDescent="0.3">
      <c r="A2965">
        <v>15337</v>
      </c>
      <c r="B2965" t="s">
        <v>41</v>
      </c>
      <c r="D2965">
        <v>15337</v>
      </c>
      <c r="E2965" t="s">
        <v>41</v>
      </c>
    </row>
    <row r="2966" spans="1:5" x14ac:dyDescent="0.3">
      <c r="A2966">
        <v>15338</v>
      </c>
      <c r="B2966" t="s">
        <v>41</v>
      </c>
      <c r="D2966">
        <v>15338</v>
      </c>
      <c r="E2966" t="s">
        <v>41</v>
      </c>
    </row>
    <row r="2967" spans="1:5" x14ac:dyDescent="0.3">
      <c r="A2967">
        <v>15339</v>
      </c>
      <c r="B2967" t="s">
        <v>41</v>
      </c>
      <c r="D2967">
        <v>15339</v>
      </c>
      <c r="E2967" t="s">
        <v>41</v>
      </c>
    </row>
    <row r="2968" spans="1:5" x14ac:dyDescent="0.3">
      <c r="A2968">
        <v>15340</v>
      </c>
      <c r="B2968" t="s">
        <v>41</v>
      </c>
      <c r="D2968">
        <v>15340</v>
      </c>
      <c r="E2968" t="s">
        <v>41</v>
      </c>
    </row>
    <row r="2969" spans="1:5" x14ac:dyDescent="0.3">
      <c r="A2969">
        <v>15341</v>
      </c>
      <c r="B2969" t="s">
        <v>41</v>
      </c>
      <c r="D2969">
        <v>15341</v>
      </c>
      <c r="E2969" t="s">
        <v>41</v>
      </c>
    </row>
    <row r="2970" spans="1:5" x14ac:dyDescent="0.3">
      <c r="A2970">
        <v>15342</v>
      </c>
      <c r="B2970" t="s">
        <v>41</v>
      </c>
      <c r="D2970">
        <v>15342</v>
      </c>
      <c r="E2970" t="s">
        <v>41</v>
      </c>
    </row>
    <row r="2971" spans="1:5" x14ac:dyDescent="0.3">
      <c r="A2971">
        <v>15343</v>
      </c>
      <c r="B2971" t="s">
        <v>41</v>
      </c>
      <c r="D2971">
        <v>15343</v>
      </c>
      <c r="E2971" t="s">
        <v>41</v>
      </c>
    </row>
    <row r="2972" spans="1:5" x14ac:dyDescent="0.3">
      <c r="A2972">
        <v>15344</v>
      </c>
      <c r="B2972" t="s">
        <v>41</v>
      </c>
      <c r="D2972">
        <v>15344</v>
      </c>
      <c r="E2972" t="s">
        <v>41</v>
      </c>
    </row>
    <row r="2973" spans="1:5" x14ac:dyDescent="0.3">
      <c r="A2973">
        <v>15345</v>
      </c>
      <c r="B2973" t="s">
        <v>41</v>
      </c>
      <c r="D2973">
        <v>15345</v>
      </c>
      <c r="E2973" t="s">
        <v>41</v>
      </c>
    </row>
    <row r="2974" spans="1:5" x14ac:dyDescent="0.3">
      <c r="A2974">
        <v>15346</v>
      </c>
      <c r="B2974" t="s">
        <v>41</v>
      </c>
      <c r="D2974">
        <v>15346</v>
      </c>
      <c r="E2974" t="s">
        <v>41</v>
      </c>
    </row>
    <row r="2975" spans="1:5" x14ac:dyDescent="0.3">
      <c r="A2975">
        <v>15347</v>
      </c>
      <c r="B2975" t="s">
        <v>41</v>
      </c>
      <c r="D2975">
        <v>15347</v>
      </c>
      <c r="E2975" t="s">
        <v>41</v>
      </c>
    </row>
    <row r="2976" spans="1:5" x14ac:dyDescent="0.3">
      <c r="A2976">
        <v>15348</v>
      </c>
      <c r="B2976" t="s">
        <v>41</v>
      </c>
      <c r="D2976">
        <v>15348</v>
      </c>
      <c r="E2976" t="s">
        <v>41</v>
      </c>
    </row>
    <row r="2977" spans="1:5" x14ac:dyDescent="0.3">
      <c r="A2977">
        <v>15349</v>
      </c>
      <c r="B2977" t="s">
        <v>41</v>
      </c>
      <c r="D2977">
        <v>15349</v>
      </c>
      <c r="E2977" t="s">
        <v>41</v>
      </c>
    </row>
    <row r="2978" spans="1:5" x14ac:dyDescent="0.3">
      <c r="A2978">
        <v>15350</v>
      </c>
      <c r="B2978" t="s">
        <v>41</v>
      </c>
      <c r="D2978">
        <v>15350</v>
      </c>
      <c r="E2978" t="s">
        <v>41</v>
      </c>
    </row>
    <row r="2979" spans="1:5" x14ac:dyDescent="0.3">
      <c r="A2979">
        <v>15351</v>
      </c>
      <c r="B2979" t="s">
        <v>41</v>
      </c>
      <c r="D2979">
        <v>15351</v>
      </c>
      <c r="E2979" t="s">
        <v>41</v>
      </c>
    </row>
    <row r="2980" spans="1:5" x14ac:dyDescent="0.3">
      <c r="A2980">
        <v>15352</v>
      </c>
      <c r="B2980" t="s">
        <v>41</v>
      </c>
      <c r="D2980">
        <v>15352</v>
      </c>
      <c r="E2980" t="s">
        <v>41</v>
      </c>
    </row>
    <row r="2981" spans="1:5" x14ac:dyDescent="0.3">
      <c r="A2981">
        <v>15353</v>
      </c>
      <c r="B2981" t="s">
        <v>41</v>
      </c>
      <c r="D2981">
        <v>15353</v>
      </c>
      <c r="E2981" t="s">
        <v>41</v>
      </c>
    </row>
    <row r="2982" spans="1:5" x14ac:dyDescent="0.3">
      <c r="A2982">
        <v>15354</v>
      </c>
      <c r="B2982" t="s">
        <v>41</v>
      </c>
      <c r="D2982">
        <v>15354</v>
      </c>
      <c r="E2982" t="s">
        <v>41</v>
      </c>
    </row>
    <row r="2983" spans="1:5" x14ac:dyDescent="0.3">
      <c r="A2983">
        <v>15355</v>
      </c>
      <c r="B2983" t="s">
        <v>41</v>
      </c>
      <c r="D2983">
        <v>15355</v>
      </c>
      <c r="E2983" t="s">
        <v>41</v>
      </c>
    </row>
    <row r="2984" spans="1:5" x14ac:dyDescent="0.3">
      <c r="A2984">
        <v>15356</v>
      </c>
      <c r="B2984" t="s">
        <v>41</v>
      </c>
      <c r="D2984">
        <v>15356</v>
      </c>
      <c r="E2984" t="s">
        <v>41</v>
      </c>
    </row>
    <row r="2985" spans="1:5" x14ac:dyDescent="0.3">
      <c r="A2985">
        <v>15358</v>
      </c>
      <c r="B2985" t="s">
        <v>41</v>
      </c>
      <c r="D2985">
        <v>15358</v>
      </c>
      <c r="E2985" t="s">
        <v>41</v>
      </c>
    </row>
    <row r="2986" spans="1:5" x14ac:dyDescent="0.3">
      <c r="A2986">
        <v>15359</v>
      </c>
      <c r="B2986" t="s">
        <v>41</v>
      </c>
      <c r="D2986">
        <v>15359</v>
      </c>
      <c r="E2986" t="s">
        <v>41</v>
      </c>
    </row>
    <row r="2987" spans="1:5" x14ac:dyDescent="0.3">
      <c r="A2987">
        <v>15360</v>
      </c>
      <c r="B2987" t="s">
        <v>41</v>
      </c>
      <c r="D2987">
        <v>15360</v>
      </c>
      <c r="E2987" t="s">
        <v>41</v>
      </c>
    </row>
    <row r="2988" spans="1:5" x14ac:dyDescent="0.3">
      <c r="A2988">
        <v>15361</v>
      </c>
      <c r="B2988" t="s">
        <v>41</v>
      </c>
      <c r="D2988">
        <v>15361</v>
      </c>
      <c r="E2988" t="s">
        <v>41</v>
      </c>
    </row>
    <row r="2989" spans="1:5" x14ac:dyDescent="0.3">
      <c r="A2989">
        <v>15362</v>
      </c>
      <c r="B2989" t="s">
        <v>41</v>
      </c>
      <c r="D2989">
        <v>15362</v>
      </c>
      <c r="E2989" t="s">
        <v>41</v>
      </c>
    </row>
    <row r="2990" spans="1:5" x14ac:dyDescent="0.3">
      <c r="A2990">
        <v>15363</v>
      </c>
      <c r="B2990" t="s">
        <v>41</v>
      </c>
      <c r="D2990">
        <v>15363</v>
      </c>
      <c r="E2990" t="s">
        <v>41</v>
      </c>
    </row>
    <row r="2991" spans="1:5" x14ac:dyDescent="0.3">
      <c r="A2991">
        <v>15364</v>
      </c>
      <c r="B2991" t="s">
        <v>41</v>
      </c>
      <c r="D2991">
        <v>15364</v>
      </c>
      <c r="E2991" t="s">
        <v>41</v>
      </c>
    </row>
    <row r="2992" spans="1:5" x14ac:dyDescent="0.3">
      <c r="A2992">
        <v>15365</v>
      </c>
      <c r="B2992" t="s">
        <v>41</v>
      </c>
      <c r="D2992">
        <v>15365</v>
      </c>
      <c r="E2992" t="s">
        <v>41</v>
      </c>
    </row>
    <row r="2993" spans="1:5" x14ac:dyDescent="0.3">
      <c r="A2993">
        <v>15366</v>
      </c>
      <c r="B2993" t="s">
        <v>41</v>
      </c>
      <c r="D2993">
        <v>15366</v>
      </c>
      <c r="E2993" t="s">
        <v>41</v>
      </c>
    </row>
    <row r="2994" spans="1:5" x14ac:dyDescent="0.3">
      <c r="A2994">
        <v>15367</v>
      </c>
      <c r="B2994" t="s">
        <v>41</v>
      </c>
      <c r="D2994">
        <v>15367</v>
      </c>
      <c r="E2994" t="s">
        <v>41</v>
      </c>
    </row>
    <row r="2995" spans="1:5" x14ac:dyDescent="0.3">
      <c r="A2995">
        <v>15368</v>
      </c>
      <c r="B2995" t="s">
        <v>41</v>
      </c>
      <c r="D2995">
        <v>15368</v>
      </c>
      <c r="E2995" t="s">
        <v>41</v>
      </c>
    </row>
    <row r="2996" spans="1:5" x14ac:dyDescent="0.3">
      <c r="A2996">
        <v>15369</v>
      </c>
      <c r="B2996" t="s">
        <v>41</v>
      </c>
      <c r="D2996">
        <v>15369</v>
      </c>
      <c r="E2996" t="s">
        <v>41</v>
      </c>
    </row>
    <row r="2997" spans="1:5" x14ac:dyDescent="0.3">
      <c r="A2997">
        <v>15370</v>
      </c>
      <c r="B2997" t="s">
        <v>41</v>
      </c>
      <c r="D2997">
        <v>15370</v>
      </c>
      <c r="E2997" t="s">
        <v>41</v>
      </c>
    </row>
    <row r="2998" spans="1:5" x14ac:dyDescent="0.3">
      <c r="A2998">
        <v>15371</v>
      </c>
      <c r="B2998" t="s">
        <v>41</v>
      </c>
      <c r="D2998">
        <v>15371</v>
      </c>
      <c r="E2998" t="s">
        <v>41</v>
      </c>
    </row>
    <row r="2999" spans="1:5" x14ac:dyDescent="0.3">
      <c r="A2999">
        <v>15372</v>
      </c>
      <c r="B2999" t="s">
        <v>41</v>
      </c>
      <c r="D2999">
        <v>15372</v>
      </c>
      <c r="E2999" t="s">
        <v>41</v>
      </c>
    </row>
    <row r="3000" spans="1:5" x14ac:dyDescent="0.3">
      <c r="A3000">
        <v>15373</v>
      </c>
      <c r="B3000" t="s">
        <v>41</v>
      </c>
      <c r="D3000">
        <v>15373</v>
      </c>
      <c r="E3000" t="s">
        <v>41</v>
      </c>
    </row>
    <row r="3001" spans="1:5" x14ac:dyDescent="0.3">
      <c r="A3001">
        <v>15374</v>
      </c>
      <c r="B3001" t="s">
        <v>41</v>
      </c>
      <c r="D3001">
        <v>15374</v>
      </c>
      <c r="E3001" t="s">
        <v>41</v>
      </c>
    </row>
    <row r="3002" spans="1:5" x14ac:dyDescent="0.3">
      <c r="A3002">
        <v>15375</v>
      </c>
      <c r="B3002" t="s">
        <v>41</v>
      </c>
      <c r="D3002">
        <v>15375</v>
      </c>
      <c r="E3002" t="s">
        <v>41</v>
      </c>
    </row>
    <row r="3003" spans="1:5" x14ac:dyDescent="0.3">
      <c r="A3003">
        <v>15376</v>
      </c>
      <c r="B3003" t="s">
        <v>41</v>
      </c>
      <c r="D3003">
        <v>15376</v>
      </c>
      <c r="E3003" t="s">
        <v>41</v>
      </c>
    </row>
    <row r="3004" spans="1:5" x14ac:dyDescent="0.3">
      <c r="A3004">
        <v>15377</v>
      </c>
      <c r="B3004" t="s">
        <v>41</v>
      </c>
      <c r="D3004">
        <v>15377</v>
      </c>
      <c r="E3004" t="s">
        <v>41</v>
      </c>
    </row>
    <row r="3005" spans="1:5" x14ac:dyDescent="0.3">
      <c r="A3005">
        <v>15378</v>
      </c>
      <c r="B3005" t="s">
        <v>41</v>
      </c>
      <c r="D3005">
        <v>15378</v>
      </c>
      <c r="E3005" t="s">
        <v>41</v>
      </c>
    </row>
    <row r="3006" spans="1:5" x14ac:dyDescent="0.3">
      <c r="A3006">
        <v>15379</v>
      </c>
      <c r="B3006" t="s">
        <v>41</v>
      </c>
      <c r="D3006">
        <v>15379</v>
      </c>
      <c r="E3006" t="s">
        <v>41</v>
      </c>
    </row>
    <row r="3007" spans="1:5" x14ac:dyDescent="0.3">
      <c r="A3007">
        <v>15380</v>
      </c>
      <c r="B3007" t="s">
        <v>41</v>
      </c>
      <c r="D3007">
        <v>15380</v>
      </c>
      <c r="E3007" t="s">
        <v>41</v>
      </c>
    </row>
    <row r="3008" spans="1:5" x14ac:dyDescent="0.3">
      <c r="A3008">
        <v>15381</v>
      </c>
      <c r="B3008" t="s">
        <v>41</v>
      </c>
      <c r="D3008">
        <v>15381</v>
      </c>
      <c r="E3008" t="s">
        <v>41</v>
      </c>
    </row>
    <row r="3009" spans="1:5" x14ac:dyDescent="0.3">
      <c r="A3009">
        <v>15382</v>
      </c>
      <c r="B3009" t="s">
        <v>41</v>
      </c>
      <c r="D3009">
        <v>15382</v>
      </c>
      <c r="E3009" t="s">
        <v>41</v>
      </c>
    </row>
    <row r="3010" spans="1:5" x14ac:dyDescent="0.3">
      <c r="A3010">
        <v>15384</v>
      </c>
      <c r="B3010" t="s">
        <v>41</v>
      </c>
      <c r="D3010">
        <v>15384</v>
      </c>
      <c r="E3010" t="s">
        <v>41</v>
      </c>
    </row>
    <row r="3011" spans="1:5" x14ac:dyDescent="0.3">
      <c r="A3011">
        <v>15385</v>
      </c>
      <c r="B3011" t="s">
        <v>41</v>
      </c>
      <c r="D3011">
        <v>15385</v>
      </c>
      <c r="E3011" t="s">
        <v>41</v>
      </c>
    </row>
    <row r="3012" spans="1:5" x14ac:dyDescent="0.3">
      <c r="A3012">
        <v>15386</v>
      </c>
      <c r="B3012" t="s">
        <v>41</v>
      </c>
      <c r="D3012">
        <v>15386</v>
      </c>
      <c r="E3012" t="s">
        <v>41</v>
      </c>
    </row>
    <row r="3013" spans="1:5" x14ac:dyDescent="0.3">
      <c r="A3013">
        <v>15387</v>
      </c>
      <c r="B3013" t="s">
        <v>41</v>
      </c>
      <c r="D3013">
        <v>15387</v>
      </c>
      <c r="E3013" t="s">
        <v>41</v>
      </c>
    </row>
    <row r="3014" spans="1:5" x14ac:dyDescent="0.3">
      <c r="A3014">
        <v>15388</v>
      </c>
      <c r="B3014" t="s">
        <v>78</v>
      </c>
      <c r="D3014">
        <v>15388</v>
      </c>
      <c r="E3014" t="s">
        <v>78</v>
      </c>
    </row>
    <row r="3015" spans="1:5" x14ac:dyDescent="0.3">
      <c r="A3015">
        <v>15389</v>
      </c>
      <c r="B3015" t="s">
        <v>41</v>
      </c>
      <c r="D3015">
        <v>15389</v>
      </c>
      <c r="E3015" t="s">
        <v>41</v>
      </c>
    </row>
    <row r="3016" spans="1:5" x14ac:dyDescent="0.3">
      <c r="A3016">
        <v>15390</v>
      </c>
      <c r="B3016" t="s">
        <v>78</v>
      </c>
      <c r="D3016">
        <v>15390</v>
      </c>
      <c r="E3016" t="s">
        <v>78</v>
      </c>
    </row>
    <row r="3017" spans="1:5" x14ac:dyDescent="0.3">
      <c r="A3017">
        <v>15391</v>
      </c>
      <c r="B3017" t="s">
        <v>41</v>
      </c>
      <c r="D3017">
        <v>15391</v>
      </c>
      <c r="E3017" t="s">
        <v>41</v>
      </c>
    </row>
    <row r="3018" spans="1:5" x14ac:dyDescent="0.3">
      <c r="A3018">
        <v>15392</v>
      </c>
      <c r="B3018" t="s">
        <v>41</v>
      </c>
      <c r="D3018">
        <v>15392</v>
      </c>
      <c r="E3018" t="s">
        <v>41</v>
      </c>
    </row>
    <row r="3019" spans="1:5" x14ac:dyDescent="0.3">
      <c r="A3019">
        <v>15393</v>
      </c>
      <c r="B3019" t="s">
        <v>41</v>
      </c>
      <c r="D3019">
        <v>15393</v>
      </c>
      <c r="E3019" t="s">
        <v>41</v>
      </c>
    </row>
    <row r="3020" spans="1:5" x14ac:dyDescent="0.3">
      <c r="A3020">
        <v>15394</v>
      </c>
      <c r="B3020" t="s">
        <v>41</v>
      </c>
      <c r="D3020">
        <v>15394</v>
      </c>
      <c r="E3020" t="s">
        <v>41</v>
      </c>
    </row>
    <row r="3021" spans="1:5" x14ac:dyDescent="0.3">
      <c r="A3021">
        <v>15395</v>
      </c>
      <c r="B3021" t="s">
        <v>41</v>
      </c>
      <c r="D3021">
        <v>15395</v>
      </c>
      <c r="E3021" t="s">
        <v>41</v>
      </c>
    </row>
    <row r="3022" spans="1:5" x14ac:dyDescent="0.3">
      <c r="A3022">
        <v>15396</v>
      </c>
      <c r="B3022" t="s">
        <v>41</v>
      </c>
      <c r="D3022">
        <v>15396</v>
      </c>
      <c r="E3022" t="s">
        <v>41</v>
      </c>
    </row>
    <row r="3023" spans="1:5" x14ac:dyDescent="0.3">
      <c r="A3023">
        <v>15397</v>
      </c>
      <c r="B3023" t="s">
        <v>41</v>
      </c>
      <c r="D3023">
        <v>15397</v>
      </c>
      <c r="E3023" t="s">
        <v>41</v>
      </c>
    </row>
    <row r="3024" spans="1:5" x14ac:dyDescent="0.3">
      <c r="A3024">
        <v>15398</v>
      </c>
      <c r="B3024" t="s">
        <v>41</v>
      </c>
      <c r="D3024">
        <v>15398</v>
      </c>
      <c r="E3024" t="s">
        <v>41</v>
      </c>
    </row>
    <row r="3025" spans="1:5" x14ac:dyDescent="0.3">
      <c r="A3025">
        <v>15399</v>
      </c>
      <c r="B3025" t="s">
        <v>41</v>
      </c>
      <c r="D3025">
        <v>15399</v>
      </c>
      <c r="E3025" t="s">
        <v>41</v>
      </c>
    </row>
    <row r="3026" spans="1:5" x14ac:dyDescent="0.3">
      <c r="A3026">
        <v>15400</v>
      </c>
      <c r="B3026" t="s">
        <v>41</v>
      </c>
      <c r="D3026">
        <v>15400</v>
      </c>
      <c r="E3026" t="s">
        <v>41</v>
      </c>
    </row>
    <row r="3027" spans="1:5" x14ac:dyDescent="0.3">
      <c r="A3027">
        <v>15401</v>
      </c>
      <c r="B3027" t="s">
        <v>41</v>
      </c>
      <c r="D3027">
        <v>15401</v>
      </c>
      <c r="E3027" t="s">
        <v>41</v>
      </c>
    </row>
    <row r="3028" spans="1:5" x14ac:dyDescent="0.3">
      <c r="A3028">
        <v>15402</v>
      </c>
      <c r="B3028" t="s">
        <v>41</v>
      </c>
      <c r="D3028">
        <v>15402</v>
      </c>
      <c r="E3028" t="s">
        <v>41</v>
      </c>
    </row>
    <row r="3029" spans="1:5" x14ac:dyDescent="0.3">
      <c r="A3029">
        <v>15403</v>
      </c>
      <c r="B3029" t="s">
        <v>41</v>
      </c>
      <c r="D3029">
        <v>15403</v>
      </c>
      <c r="E3029" t="s">
        <v>41</v>
      </c>
    </row>
    <row r="3030" spans="1:5" x14ac:dyDescent="0.3">
      <c r="A3030">
        <v>15404</v>
      </c>
      <c r="B3030" t="s">
        <v>41</v>
      </c>
      <c r="D3030">
        <v>15404</v>
      </c>
      <c r="E3030" t="s">
        <v>41</v>
      </c>
    </row>
    <row r="3031" spans="1:5" x14ac:dyDescent="0.3">
      <c r="A3031">
        <v>15405</v>
      </c>
      <c r="B3031" t="s">
        <v>41</v>
      </c>
      <c r="D3031">
        <v>15405</v>
      </c>
      <c r="E3031" t="s">
        <v>41</v>
      </c>
    </row>
    <row r="3032" spans="1:5" x14ac:dyDescent="0.3">
      <c r="A3032">
        <v>15406</v>
      </c>
      <c r="B3032" t="s">
        <v>41</v>
      </c>
      <c r="D3032">
        <v>15406</v>
      </c>
      <c r="E3032" t="s">
        <v>41</v>
      </c>
    </row>
    <row r="3033" spans="1:5" x14ac:dyDescent="0.3">
      <c r="A3033">
        <v>15407</v>
      </c>
      <c r="B3033" t="s">
        <v>41</v>
      </c>
      <c r="D3033">
        <v>15407</v>
      </c>
      <c r="E3033" t="s">
        <v>41</v>
      </c>
    </row>
    <row r="3034" spans="1:5" x14ac:dyDescent="0.3">
      <c r="A3034">
        <v>15408</v>
      </c>
      <c r="B3034" t="s">
        <v>41</v>
      </c>
      <c r="D3034">
        <v>15408</v>
      </c>
      <c r="E3034" t="s">
        <v>41</v>
      </c>
    </row>
    <row r="3035" spans="1:5" x14ac:dyDescent="0.3">
      <c r="A3035">
        <v>15409</v>
      </c>
      <c r="B3035" t="s">
        <v>41</v>
      </c>
      <c r="D3035">
        <v>15409</v>
      </c>
      <c r="E3035" t="s">
        <v>41</v>
      </c>
    </row>
    <row r="3036" spans="1:5" x14ac:dyDescent="0.3">
      <c r="A3036">
        <v>15410</v>
      </c>
      <c r="B3036" t="s">
        <v>41</v>
      </c>
      <c r="D3036">
        <v>15410</v>
      </c>
      <c r="E3036" t="s">
        <v>41</v>
      </c>
    </row>
    <row r="3037" spans="1:5" x14ac:dyDescent="0.3">
      <c r="A3037">
        <v>15411</v>
      </c>
      <c r="B3037" t="s">
        <v>41</v>
      </c>
      <c r="D3037">
        <v>15411</v>
      </c>
      <c r="E3037" t="s">
        <v>41</v>
      </c>
    </row>
    <row r="3038" spans="1:5" x14ac:dyDescent="0.3">
      <c r="A3038">
        <v>15412</v>
      </c>
      <c r="B3038" t="s">
        <v>41</v>
      </c>
      <c r="D3038">
        <v>15412</v>
      </c>
      <c r="E3038" t="s">
        <v>41</v>
      </c>
    </row>
    <row r="3039" spans="1:5" x14ac:dyDescent="0.3">
      <c r="A3039">
        <v>15413</v>
      </c>
      <c r="B3039" t="s">
        <v>41</v>
      </c>
      <c r="D3039">
        <v>15413</v>
      </c>
      <c r="E3039" t="s">
        <v>41</v>
      </c>
    </row>
    <row r="3040" spans="1:5" x14ac:dyDescent="0.3">
      <c r="A3040">
        <v>15414</v>
      </c>
      <c r="B3040" t="s">
        <v>41</v>
      </c>
      <c r="D3040">
        <v>15414</v>
      </c>
      <c r="E3040" t="s">
        <v>41</v>
      </c>
    </row>
    <row r="3041" spans="1:5" x14ac:dyDescent="0.3">
      <c r="A3041">
        <v>15415</v>
      </c>
      <c r="B3041" t="s">
        <v>41</v>
      </c>
      <c r="D3041">
        <v>15415</v>
      </c>
      <c r="E3041" t="s">
        <v>41</v>
      </c>
    </row>
    <row r="3042" spans="1:5" x14ac:dyDescent="0.3">
      <c r="A3042">
        <v>15416</v>
      </c>
      <c r="B3042" t="s">
        <v>41</v>
      </c>
      <c r="D3042">
        <v>15416</v>
      </c>
      <c r="E3042" t="s">
        <v>41</v>
      </c>
    </row>
    <row r="3043" spans="1:5" x14ac:dyDescent="0.3">
      <c r="A3043">
        <v>15417</v>
      </c>
      <c r="B3043" t="s">
        <v>41</v>
      </c>
      <c r="D3043">
        <v>15417</v>
      </c>
      <c r="E3043" t="s">
        <v>41</v>
      </c>
    </row>
    <row r="3044" spans="1:5" x14ac:dyDescent="0.3">
      <c r="A3044">
        <v>15418</v>
      </c>
      <c r="B3044" t="s">
        <v>41</v>
      </c>
      <c r="D3044">
        <v>15418</v>
      </c>
      <c r="E3044" t="s">
        <v>41</v>
      </c>
    </row>
    <row r="3045" spans="1:5" x14ac:dyDescent="0.3">
      <c r="A3045">
        <v>15419</v>
      </c>
      <c r="B3045" t="s">
        <v>41</v>
      </c>
      <c r="D3045">
        <v>15419</v>
      </c>
      <c r="E3045" t="s">
        <v>41</v>
      </c>
    </row>
    <row r="3046" spans="1:5" x14ac:dyDescent="0.3">
      <c r="A3046">
        <v>15420</v>
      </c>
      <c r="B3046" t="s">
        <v>41</v>
      </c>
      <c r="D3046">
        <v>15420</v>
      </c>
      <c r="E3046" t="s">
        <v>41</v>
      </c>
    </row>
    <row r="3047" spans="1:5" x14ac:dyDescent="0.3">
      <c r="A3047">
        <v>15421</v>
      </c>
      <c r="B3047" t="s">
        <v>41</v>
      </c>
      <c r="D3047">
        <v>15421</v>
      </c>
      <c r="E3047" t="s">
        <v>41</v>
      </c>
    </row>
    <row r="3048" spans="1:5" x14ac:dyDescent="0.3">
      <c r="A3048">
        <v>15422</v>
      </c>
      <c r="B3048" t="s">
        <v>41</v>
      </c>
      <c r="D3048">
        <v>15422</v>
      </c>
      <c r="E3048" t="s">
        <v>41</v>
      </c>
    </row>
    <row r="3049" spans="1:5" x14ac:dyDescent="0.3">
      <c r="A3049">
        <v>15423</v>
      </c>
      <c r="B3049" t="s">
        <v>41</v>
      </c>
      <c r="D3049">
        <v>15423</v>
      </c>
      <c r="E3049" t="s">
        <v>41</v>
      </c>
    </row>
    <row r="3050" spans="1:5" x14ac:dyDescent="0.3">
      <c r="A3050">
        <v>15424</v>
      </c>
      <c r="B3050" t="s">
        <v>41</v>
      </c>
      <c r="D3050">
        <v>15424</v>
      </c>
      <c r="E3050" t="s">
        <v>41</v>
      </c>
    </row>
    <row r="3051" spans="1:5" x14ac:dyDescent="0.3">
      <c r="A3051">
        <v>15425</v>
      </c>
      <c r="B3051" t="s">
        <v>41</v>
      </c>
      <c r="D3051">
        <v>15425</v>
      </c>
      <c r="E3051" t="s">
        <v>41</v>
      </c>
    </row>
    <row r="3052" spans="1:5" x14ac:dyDescent="0.3">
      <c r="A3052">
        <v>15426</v>
      </c>
      <c r="B3052" t="s">
        <v>41</v>
      </c>
      <c r="D3052">
        <v>15426</v>
      </c>
      <c r="E3052" t="s">
        <v>41</v>
      </c>
    </row>
    <row r="3053" spans="1:5" x14ac:dyDescent="0.3">
      <c r="A3053">
        <v>15427</v>
      </c>
      <c r="B3053" t="s">
        <v>41</v>
      </c>
      <c r="D3053">
        <v>15427</v>
      </c>
      <c r="E3053" t="s">
        <v>41</v>
      </c>
    </row>
    <row r="3054" spans="1:5" x14ac:dyDescent="0.3">
      <c r="A3054">
        <v>15428</v>
      </c>
      <c r="B3054" t="s">
        <v>41</v>
      </c>
      <c r="D3054">
        <v>15428</v>
      </c>
      <c r="E3054" t="s">
        <v>41</v>
      </c>
    </row>
    <row r="3055" spans="1:5" x14ac:dyDescent="0.3">
      <c r="A3055">
        <v>15429</v>
      </c>
      <c r="B3055" t="s">
        <v>41</v>
      </c>
      <c r="D3055">
        <v>15429</v>
      </c>
      <c r="E3055" t="s">
        <v>41</v>
      </c>
    </row>
    <row r="3056" spans="1:5" x14ac:dyDescent="0.3">
      <c r="A3056">
        <v>15430</v>
      </c>
      <c r="B3056" t="s">
        <v>41</v>
      </c>
      <c r="D3056">
        <v>15430</v>
      </c>
      <c r="E3056" t="s">
        <v>41</v>
      </c>
    </row>
    <row r="3057" spans="1:5" x14ac:dyDescent="0.3">
      <c r="A3057">
        <v>15431</v>
      </c>
      <c r="B3057" t="s">
        <v>41</v>
      </c>
      <c r="D3057">
        <v>15431</v>
      </c>
      <c r="E3057" t="s">
        <v>41</v>
      </c>
    </row>
    <row r="3058" spans="1:5" x14ac:dyDescent="0.3">
      <c r="A3058">
        <v>15432</v>
      </c>
      <c r="B3058" t="s">
        <v>41</v>
      </c>
      <c r="D3058">
        <v>15432</v>
      </c>
      <c r="E3058" t="s">
        <v>41</v>
      </c>
    </row>
    <row r="3059" spans="1:5" x14ac:dyDescent="0.3">
      <c r="A3059">
        <v>15433</v>
      </c>
      <c r="B3059" t="s">
        <v>41</v>
      </c>
      <c r="D3059">
        <v>15433</v>
      </c>
      <c r="E3059" t="s">
        <v>41</v>
      </c>
    </row>
    <row r="3060" spans="1:5" x14ac:dyDescent="0.3">
      <c r="A3060">
        <v>15434</v>
      </c>
      <c r="B3060" t="s">
        <v>41</v>
      </c>
      <c r="D3060">
        <v>15434</v>
      </c>
      <c r="E3060" t="s">
        <v>41</v>
      </c>
    </row>
    <row r="3061" spans="1:5" x14ac:dyDescent="0.3">
      <c r="A3061">
        <v>15435</v>
      </c>
      <c r="B3061" t="s">
        <v>41</v>
      </c>
      <c r="D3061">
        <v>15435</v>
      </c>
      <c r="E3061" t="s">
        <v>41</v>
      </c>
    </row>
    <row r="3062" spans="1:5" x14ac:dyDescent="0.3">
      <c r="A3062">
        <v>15436</v>
      </c>
      <c r="B3062" t="s">
        <v>41</v>
      </c>
      <c r="D3062">
        <v>15436</v>
      </c>
      <c r="E3062" t="s">
        <v>41</v>
      </c>
    </row>
    <row r="3063" spans="1:5" x14ac:dyDescent="0.3">
      <c r="A3063">
        <v>15437</v>
      </c>
      <c r="B3063" t="s">
        <v>41</v>
      </c>
      <c r="D3063">
        <v>15437</v>
      </c>
      <c r="E3063" t="s">
        <v>41</v>
      </c>
    </row>
    <row r="3064" spans="1:5" x14ac:dyDescent="0.3">
      <c r="A3064">
        <v>15438</v>
      </c>
      <c r="B3064" t="s">
        <v>41</v>
      </c>
      <c r="D3064">
        <v>15438</v>
      </c>
      <c r="E3064" t="s">
        <v>41</v>
      </c>
    </row>
    <row r="3065" spans="1:5" x14ac:dyDescent="0.3">
      <c r="A3065">
        <v>15439</v>
      </c>
      <c r="B3065" t="s">
        <v>41</v>
      </c>
      <c r="D3065">
        <v>15439</v>
      </c>
      <c r="E3065" t="s">
        <v>41</v>
      </c>
    </row>
    <row r="3066" spans="1:5" x14ac:dyDescent="0.3">
      <c r="A3066">
        <v>15440</v>
      </c>
      <c r="B3066" t="s">
        <v>41</v>
      </c>
      <c r="D3066">
        <v>15440</v>
      </c>
      <c r="E3066" t="s">
        <v>41</v>
      </c>
    </row>
    <row r="3067" spans="1:5" x14ac:dyDescent="0.3">
      <c r="A3067">
        <v>15441</v>
      </c>
      <c r="B3067" t="s">
        <v>41</v>
      </c>
      <c r="D3067">
        <v>15441</v>
      </c>
      <c r="E3067" t="s">
        <v>41</v>
      </c>
    </row>
    <row r="3068" spans="1:5" x14ac:dyDescent="0.3">
      <c r="A3068">
        <v>15442</v>
      </c>
      <c r="B3068" t="s">
        <v>41</v>
      </c>
      <c r="D3068">
        <v>15442</v>
      </c>
      <c r="E3068" t="s">
        <v>41</v>
      </c>
    </row>
    <row r="3069" spans="1:5" x14ac:dyDescent="0.3">
      <c r="A3069">
        <v>15443</v>
      </c>
      <c r="B3069" t="s">
        <v>41</v>
      </c>
      <c r="D3069">
        <v>15443</v>
      </c>
      <c r="E3069" t="s">
        <v>41</v>
      </c>
    </row>
    <row r="3070" spans="1:5" x14ac:dyDescent="0.3">
      <c r="A3070">
        <v>15444</v>
      </c>
      <c r="B3070" t="s">
        <v>41</v>
      </c>
      <c r="D3070">
        <v>15444</v>
      </c>
      <c r="E3070" t="s">
        <v>41</v>
      </c>
    </row>
    <row r="3071" spans="1:5" x14ac:dyDescent="0.3">
      <c r="A3071">
        <v>15445</v>
      </c>
      <c r="B3071" t="s">
        <v>41</v>
      </c>
      <c r="D3071">
        <v>15445</v>
      </c>
      <c r="E3071" t="s">
        <v>41</v>
      </c>
    </row>
    <row r="3072" spans="1:5" x14ac:dyDescent="0.3">
      <c r="A3072">
        <v>15446</v>
      </c>
      <c r="B3072" t="s">
        <v>41</v>
      </c>
      <c r="D3072">
        <v>15446</v>
      </c>
      <c r="E3072" t="s">
        <v>41</v>
      </c>
    </row>
    <row r="3073" spans="1:5" x14ac:dyDescent="0.3">
      <c r="A3073">
        <v>15447</v>
      </c>
      <c r="B3073" t="s">
        <v>41</v>
      </c>
      <c r="D3073">
        <v>15447</v>
      </c>
      <c r="E3073" t="s">
        <v>41</v>
      </c>
    </row>
    <row r="3074" spans="1:5" x14ac:dyDescent="0.3">
      <c r="A3074">
        <v>15448</v>
      </c>
      <c r="B3074" t="s">
        <v>41</v>
      </c>
      <c r="D3074">
        <v>15448</v>
      </c>
      <c r="E3074" t="s">
        <v>41</v>
      </c>
    </row>
    <row r="3075" spans="1:5" x14ac:dyDescent="0.3">
      <c r="A3075">
        <v>15449</v>
      </c>
      <c r="B3075" t="s">
        <v>41</v>
      </c>
      <c r="D3075">
        <v>15449</v>
      </c>
      <c r="E3075" t="s">
        <v>41</v>
      </c>
    </row>
    <row r="3076" spans="1:5" x14ac:dyDescent="0.3">
      <c r="A3076">
        <v>15450</v>
      </c>
      <c r="B3076" t="s">
        <v>41</v>
      </c>
      <c r="D3076">
        <v>15450</v>
      </c>
      <c r="E3076" t="s">
        <v>41</v>
      </c>
    </row>
    <row r="3077" spans="1:5" x14ac:dyDescent="0.3">
      <c r="A3077">
        <v>15451</v>
      </c>
      <c r="B3077" t="s">
        <v>41</v>
      </c>
      <c r="D3077">
        <v>15451</v>
      </c>
      <c r="E3077" t="s">
        <v>41</v>
      </c>
    </row>
    <row r="3078" spans="1:5" x14ac:dyDescent="0.3">
      <c r="A3078">
        <v>15452</v>
      </c>
      <c r="B3078" t="s">
        <v>41</v>
      </c>
      <c r="D3078">
        <v>15452</v>
      </c>
      <c r="E3078" t="s">
        <v>41</v>
      </c>
    </row>
    <row r="3079" spans="1:5" x14ac:dyDescent="0.3">
      <c r="A3079">
        <v>15453</v>
      </c>
      <c r="B3079" t="s">
        <v>41</v>
      </c>
      <c r="D3079">
        <v>15453</v>
      </c>
      <c r="E3079" t="s">
        <v>41</v>
      </c>
    </row>
    <row r="3080" spans="1:5" x14ac:dyDescent="0.3">
      <c r="A3080">
        <v>15454</v>
      </c>
      <c r="B3080" t="s">
        <v>41</v>
      </c>
      <c r="D3080">
        <v>15454</v>
      </c>
      <c r="E3080" t="s">
        <v>41</v>
      </c>
    </row>
    <row r="3081" spans="1:5" x14ac:dyDescent="0.3">
      <c r="A3081">
        <v>15455</v>
      </c>
      <c r="B3081" t="s">
        <v>41</v>
      </c>
      <c r="D3081">
        <v>15455</v>
      </c>
      <c r="E3081" t="s">
        <v>41</v>
      </c>
    </row>
    <row r="3082" spans="1:5" x14ac:dyDescent="0.3">
      <c r="A3082">
        <v>15456</v>
      </c>
      <c r="B3082" t="s">
        <v>41</v>
      </c>
      <c r="D3082">
        <v>15456</v>
      </c>
      <c r="E3082" t="s">
        <v>41</v>
      </c>
    </row>
    <row r="3083" spans="1:5" x14ac:dyDescent="0.3">
      <c r="A3083">
        <v>15457</v>
      </c>
      <c r="B3083" t="s">
        <v>41</v>
      </c>
      <c r="D3083">
        <v>15457</v>
      </c>
      <c r="E3083" t="s">
        <v>41</v>
      </c>
    </row>
    <row r="3084" spans="1:5" x14ac:dyDescent="0.3">
      <c r="A3084">
        <v>15458</v>
      </c>
      <c r="B3084" t="s">
        <v>41</v>
      </c>
      <c r="D3084">
        <v>15458</v>
      </c>
      <c r="E3084" t="s">
        <v>41</v>
      </c>
    </row>
    <row r="3085" spans="1:5" x14ac:dyDescent="0.3">
      <c r="A3085">
        <v>15459</v>
      </c>
      <c r="B3085" t="s">
        <v>41</v>
      </c>
      <c r="D3085">
        <v>15459</v>
      </c>
      <c r="E3085" t="s">
        <v>41</v>
      </c>
    </row>
    <row r="3086" spans="1:5" x14ac:dyDescent="0.3">
      <c r="A3086">
        <v>15460</v>
      </c>
      <c r="B3086" t="s">
        <v>41</v>
      </c>
      <c r="D3086">
        <v>15460</v>
      </c>
      <c r="E3086" t="s">
        <v>41</v>
      </c>
    </row>
    <row r="3087" spans="1:5" x14ac:dyDescent="0.3">
      <c r="A3087">
        <v>15461</v>
      </c>
      <c r="B3087" t="s">
        <v>41</v>
      </c>
      <c r="D3087">
        <v>15461</v>
      </c>
      <c r="E3087" t="s">
        <v>41</v>
      </c>
    </row>
    <row r="3088" spans="1:5" x14ac:dyDescent="0.3">
      <c r="A3088">
        <v>15462</v>
      </c>
      <c r="B3088" t="s">
        <v>41</v>
      </c>
      <c r="D3088">
        <v>15462</v>
      </c>
      <c r="E3088" t="s">
        <v>41</v>
      </c>
    </row>
    <row r="3089" spans="1:5" x14ac:dyDescent="0.3">
      <c r="A3089">
        <v>15463</v>
      </c>
      <c r="B3089" t="s">
        <v>41</v>
      </c>
      <c r="D3089">
        <v>15463</v>
      </c>
      <c r="E3089" t="s">
        <v>41</v>
      </c>
    </row>
    <row r="3090" spans="1:5" x14ac:dyDescent="0.3">
      <c r="A3090">
        <v>15464</v>
      </c>
      <c r="B3090" t="s">
        <v>41</v>
      </c>
      <c r="D3090">
        <v>15464</v>
      </c>
      <c r="E3090" t="s">
        <v>41</v>
      </c>
    </row>
    <row r="3091" spans="1:5" x14ac:dyDescent="0.3">
      <c r="A3091">
        <v>15465</v>
      </c>
      <c r="B3091" t="s">
        <v>41</v>
      </c>
      <c r="D3091">
        <v>15465</v>
      </c>
      <c r="E3091" t="s">
        <v>41</v>
      </c>
    </row>
    <row r="3092" spans="1:5" x14ac:dyDescent="0.3">
      <c r="A3092">
        <v>15466</v>
      </c>
      <c r="B3092" t="s">
        <v>41</v>
      </c>
      <c r="D3092">
        <v>15466</v>
      </c>
      <c r="E3092" t="s">
        <v>41</v>
      </c>
    </row>
    <row r="3093" spans="1:5" x14ac:dyDescent="0.3">
      <c r="A3093">
        <v>15467</v>
      </c>
      <c r="B3093" t="s">
        <v>41</v>
      </c>
      <c r="D3093">
        <v>15467</v>
      </c>
      <c r="E3093" t="s">
        <v>41</v>
      </c>
    </row>
    <row r="3094" spans="1:5" x14ac:dyDescent="0.3">
      <c r="A3094">
        <v>15468</v>
      </c>
      <c r="B3094" t="s">
        <v>41</v>
      </c>
      <c r="D3094">
        <v>15468</v>
      </c>
      <c r="E3094" t="s">
        <v>41</v>
      </c>
    </row>
    <row r="3095" spans="1:5" x14ac:dyDescent="0.3">
      <c r="A3095">
        <v>15469</v>
      </c>
      <c r="B3095" t="s">
        <v>41</v>
      </c>
      <c r="D3095">
        <v>15469</v>
      </c>
      <c r="E3095" t="s">
        <v>41</v>
      </c>
    </row>
    <row r="3096" spans="1:5" x14ac:dyDescent="0.3">
      <c r="A3096">
        <v>15470</v>
      </c>
      <c r="B3096" t="s">
        <v>41</v>
      </c>
      <c r="D3096">
        <v>15470</v>
      </c>
      <c r="E3096" t="s">
        <v>41</v>
      </c>
    </row>
    <row r="3097" spans="1:5" x14ac:dyDescent="0.3">
      <c r="A3097">
        <v>15471</v>
      </c>
      <c r="B3097" t="s">
        <v>41</v>
      </c>
      <c r="D3097">
        <v>15471</v>
      </c>
      <c r="E3097" t="s">
        <v>41</v>
      </c>
    </row>
    <row r="3098" spans="1:5" x14ac:dyDescent="0.3">
      <c r="A3098">
        <v>15472</v>
      </c>
      <c r="B3098" t="s">
        <v>41</v>
      </c>
      <c r="D3098">
        <v>15472</v>
      </c>
      <c r="E3098" t="s">
        <v>41</v>
      </c>
    </row>
    <row r="3099" spans="1:5" x14ac:dyDescent="0.3">
      <c r="A3099">
        <v>15473</v>
      </c>
      <c r="B3099" t="s">
        <v>41</v>
      </c>
      <c r="D3099">
        <v>15473</v>
      </c>
      <c r="E3099" t="s">
        <v>41</v>
      </c>
    </row>
    <row r="3100" spans="1:5" x14ac:dyDescent="0.3">
      <c r="A3100">
        <v>15474</v>
      </c>
      <c r="B3100" t="s">
        <v>41</v>
      </c>
      <c r="D3100">
        <v>15474</v>
      </c>
      <c r="E3100" t="s">
        <v>41</v>
      </c>
    </row>
    <row r="3101" spans="1:5" x14ac:dyDescent="0.3">
      <c r="A3101">
        <v>15475</v>
      </c>
      <c r="B3101" t="s">
        <v>41</v>
      </c>
      <c r="D3101">
        <v>15475</v>
      </c>
      <c r="E3101" t="s">
        <v>41</v>
      </c>
    </row>
    <row r="3102" spans="1:5" x14ac:dyDescent="0.3">
      <c r="A3102">
        <v>15476</v>
      </c>
      <c r="B3102" t="s">
        <v>41</v>
      </c>
      <c r="D3102">
        <v>15476</v>
      </c>
      <c r="E3102" t="s">
        <v>41</v>
      </c>
    </row>
    <row r="3103" spans="1:5" x14ac:dyDescent="0.3">
      <c r="A3103">
        <v>15477</v>
      </c>
      <c r="B3103" t="s">
        <v>41</v>
      </c>
      <c r="D3103">
        <v>15477</v>
      </c>
      <c r="E3103" t="s">
        <v>41</v>
      </c>
    </row>
    <row r="3104" spans="1:5" x14ac:dyDescent="0.3">
      <c r="A3104">
        <v>15478</v>
      </c>
      <c r="B3104" t="s">
        <v>41</v>
      </c>
      <c r="D3104">
        <v>15478</v>
      </c>
      <c r="E3104" t="s">
        <v>41</v>
      </c>
    </row>
    <row r="3105" spans="1:5" x14ac:dyDescent="0.3">
      <c r="A3105">
        <v>15479</v>
      </c>
      <c r="B3105" t="s">
        <v>41</v>
      </c>
      <c r="D3105">
        <v>15479</v>
      </c>
      <c r="E3105" t="s">
        <v>41</v>
      </c>
    </row>
    <row r="3106" spans="1:5" x14ac:dyDescent="0.3">
      <c r="A3106">
        <v>15480</v>
      </c>
      <c r="B3106" t="s">
        <v>79</v>
      </c>
      <c r="D3106">
        <v>15480</v>
      </c>
      <c r="E3106" t="s">
        <v>79</v>
      </c>
    </row>
    <row r="3107" spans="1:5" x14ac:dyDescent="0.3">
      <c r="A3107">
        <v>15481</v>
      </c>
      <c r="B3107" t="s">
        <v>45</v>
      </c>
      <c r="D3107">
        <v>15481</v>
      </c>
      <c r="E3107" t="s">
        <v>45</v>
      </c>
    </row>
    <row r="3108" spans="1:5" x14ac:dyDescent="0.3">
      <c r="A3108">
        <v>15482</v>
      </c>
      <c r="B3108" t="s">
        <v>41</v>
      </c>
      <c r="D3108">
        <v>15482</v>
      </c>
      <c r="E3108" t="s">
        <v>41</v>
      </c>
    </row>
    <row r="3109" spans="1:5" x14ac:dyDescent="0.3">
      <c r="A3109">
        <v>15483</v>
      </c>
      <c r="B3109" t="s">
        <v>41</v>
      </c>
      <c r="D3109">
        <v>15483</v>
      </c>
      <c r="E3109" t="s">
        <v>41</v>
      </c>
    </row>
    <row r="3110" spans="1:5" x14ac:dyDescent="0.3">
      <c r="A3110">
        <v>15484</v>
      </c>
      <c r="B3110" t="s">
        <v>41</v>
      </c>
      <c r="D3110">
        <v>15484</v>
      </c>
      <c r="E3110" t="s">
        <v>41</v>
      </c>
    </row>
    <row r="3111" spans="1:5" x14ac:dyDescent="0.3">
      <c r="A3111">
        <v>15485</v>
      </c>
      <c r="B3111" t="s">
        <v>41</v>
      </c>
      <c r="D3111">
        <v>15485</v>
      </c>
      <c r="E3111" t="s">
        <v>41</v>
      </c>
    </row>
    <row r="3112" spans="1:5" x14ac:dyDescent="0.3">
      <c r="A3112">
        <v>15486</v>
      </c>
      <c r="B3112" t="s">
        <v>41</v>
      </c>
      <c r="D3112">
        <v>15486</v>
      </c>
      <c r="E3112" t="s">
        <v>41</v>
      </c>
    </row>
    <row r="3113" spans="1:5" x14ac:dyDescent="0.3">
      <c r="A3113">
        <v>15487</v>
      </c>
      <c r="B3113" t="s">
        <v>41</v>
      </c>
      <c r="D3113">
        <v>15487</v>
      </c>
      <c r="E3113" t="s">
        <v>41</v>
      </c>
    </row>
    <row r="3114" spans="1:5" x14ac:dyDescent="0.3">
      <c r="A3114">
        <v>15488</v>
      </c>
      <c r="B3114" t="s">
        <v>41</v>
      </c>
      <c r="D3114">
        <v>15488</v>
      </c>
      <c r="E3114" t="s">
        <v>41</v>
      </c>
    </row>
    <row r="3115" spans="1:5" x14ac:dyDescent="0.3">
      <c r="A3115">
        <v>15489</v>
      </c>
      <c r="B3115" t="s">
        <v>41</v>
      </c>
      <c r="D3115">
        <v>15489</v>
      </c>
      <c r="E3115" t="s">
        <v>41</v>
      </c>
    </row>
    <row r="3116" spans="1:5" x14ac:dyDescent="0.3">
      <c r="A3116">
        <v>15490</v>
      </c>
      <c r="B3116" t="s">
        <v>41</v>
      </c>
      <c r="D3116">
        <v>15490</v>
      </c>
      <c r="E3116" t="s">
        <v>41</v>
      </c>
    </row>
    <row r="3117" spans="1:5" x14ac:dyDescent="0.3">
      <c r="A3117">
        <v>15491</v>
      </c>
      <c r="B3117" t="s">
        <v>41</v>
      </c>
      <c r="D3117">
        <v>15491</v>
      </c>
      <c r="E3117" t="s">
        <v>41</v>
      </c>
    </row>
    <row r="3118" spans="1:5" x14ac:dyDescent="0.3">
      <c r="A3118">
        <v>15492</v>
      </c>
      <c r="B3118" t="s">
        <v>41</v>
      </c>
      <c r="D3118">
        <v>15492</v>
      </c>
      <c r="E3118" t="s">
        <v>41</v>
      </c>
    </row>
    <row r="3119" spans="1:5" x14ac:dyDescent="0.3">
      <c r="A3119">
        <v>15493</v>
      </c>
      <c r="B3119" t="s">
        <v>41</v>
      </c>
      <c r="D3119">
        <v>15493</v>
      </c>
      <c r="E3119" t="s">
        <v>41</v>
      </c>
    </row>
    <row r="3120" spans="1:5" x14ac:dyDescent="0.3">
      <c r="A3120">
        <v>15494</v>
      </c>
      <c r="B3120" t="s">
        <v>41</v>
      </c>
      <c r="D3120">
        <v>15494</v>
      </c>
      <c r="E3120" t="s">
        <v>41</v>
      </c>
    </row>
    <row r="3121" spans="1:5" x14ac:dyDescent="0.3">
      <c r="A3121">
        <v>15495</v>
      </c>
      <c r="B3121" t="s">
        <v>41</v>
      </c>
      <c r="D3121">
        <v>15495</v>
      </c>
      <c r="E3121" t="s">
        <v>41</v>
      </c>
    </row>
    <row r="3122" spans="1:5" x14ac:dyDescent="0.3">
      <c r="A3122">
        <v>15496</v>
      </c>
      <c r="B3122" t="s">
        <v>41</v>
      </c>
      <c r="D3122">
        <v>15496</v>
      </c>
      <c r="E3122" t="s">
        <v>41</v>
      </c>
    </row>
    <row r="3123" spans="1:5" x14ac:dyDescent="0.3">
      <c r="A3123">
        <v>15497</v>
      </c>
      <c r="B3123" t="s">
        <v>41</v>
      </c>
      <c r="D3123">
        <v>15497</v>
      </c>
      <c r="E3123" t="s">
        <v>41</v>
      </c>
    </row>
    <row r="3124" spans="1:5" x14ac:dyDescent="0.3">
      <c r="A3124">
        <v>15498</v>
      </c>
      <c r="B3124" t="s">
        <v>41</v>
      </c>
      <c r="D3124">
        <v>15498</v>
      </c>
      <c r="E3124" t="s">
        <v>41</v>
      </c>
    </row>
    <row r="3125" spans="1:5" x14ac:dyDescent="0.3">
      <c r="A3125">
        <v>15499</v>
      </c>
      <c r="B3125" t="s">
        <v>41</v>
      </c>
      <c r="D3125">
        <v>15499</v>
      </c>
      <c r="E3125" t="s">
        <v>41</v>
      </c>
    </row>
    <row r="3126" spans="1:5" x14ac:dyDescent="0.3">
      <c r="A3126">
        <v>15500</v>
      </c>
      <c r="B3126" t="s">
        <v>41</v>
      </c>
      <c r="D3126">
        <v>15500</v>
      </c>
      <c r="E3126" t="s">
        <v>41</v>
      </c>
    </row>
    <row r="3127" spans="1:5" x14ac:dyDescent="0.3">
      <c r="A3127">
        <v>15501</v>
      </c>
      <c r="B3127" t="s">
        <v>41</v>
      </c>
      <c r="D3127">
        <v>15501</v>
      </c>
      <c r="E3127" t="s">
        <v>41</v>
      </c>
    </row>
    <row r="3128" spans="1:5" x14ac:dyDescent="0.3">
      <c r="A3128">
        <v>15502</v>
      </c>
      <c r="B3128" t="s">
        <v>41</v>
      </c>
      <c r="D3128">
        <v>15502</v>
      </c>
      <c r="E3128" t="s">
        <v>41</v>
      </c>
    </row>
    <row r="3129" spans="1:5" x14ac:dyDescent="0.3">
      <c r="A3129">
        <v>15503</v>
      </c>
      <c r="B3129" t="s">
        <v>41</v>
      </c>
      <c r="D3129">
        <v>15503</v>
      </c>
      <c r="E3129" t="s">
        <v>41</v>
      </c>
    </row>
    <row r="3130" spans="1:5" x14ac:dyDescent="0.3">
      <c r="A3130">
        <v>15504</v>
      </c>
      <c r="B3130" t="s">
        <v>41</v>
      </c>
      <c r="D3130">
        <v>15504</v>
      </c>
      <c r="E3130" t="s">
        <v>41</v>
      </c>
    </row>
    <row r="3131" spans="1:5" x14ac:dyDescent="0.3">
      <c r="A3131">
        <v>15505</v>
      </c>
      <c r="B3131" t="s">
        <v>41</v>
      </c>
      <c r="D3131">
        <v>15505</v>
      </c>
      <c r="E3131" t="s">
        <v>41</v>
      </c>
    </row>
    <row r="3132" spans="1:5" x14ac:dyDescent="0.3">
      <c r="A3132">
        <v>15506</v>
      </c>
      <c r="B3132" t="s">
        <v>41</v>
      </c>
      <c r="D3132">
        <v>15506</v>
      </c>
      <c r="E3132" t="s">
        <v>41</v>
      </c>
    </row>
    <row r="3133" spans="1:5" x14ac:dyDescent="0.3">
      <c r="A3133">
        <v>15507</v>
      </c>
      <c r="B3133" t="s">
        <v>41</v>
      </c>
      <c r="D3133">
        <v>15507</v>
      </c>
      <c r="E3133" t="s">
        <v>41</v>
      </c>
    </row>
    <row r="3134" spans="1:5" x14ac:dyDescent="0.3">
      <c r="A3134">
        <v>15508</v>
      </c>
      <c r="B3134" t="s">
        <v>41</v>
      </c>
      <c r="D3134">
        <v>15508</v>
      </c>
      <c r="E3134" t="s">
        <v>41</v>
      </c>
    </row>
    <row r="3135" spans="1:5" x14ac:dyDescent="0.3">
      <c r="A3135">
        <v>15509</v>
      </c>
      <c r="B3135" t="s">
        <v>41</v>
      </c>
      <c r="D3135">
        <v>15509</v>
      </c>
      <c r="E3135" t="s">
        <v>41</v>
      </c>
    </row>
    <row r="3136" spans="1:5" x14ac:dyDescent="0.3">
      <c r="A3136">
        <v>15510</v>
      </c>
      <c r="B3136" t="s">
        <v>41</v>
      </c>
      <c r="D3136">
        <v>15510</v>
      </c>
      <c r="E3136" t="s">
        <v>41</v>
      </c>
    </row>
    <row r="3137" spans="1:5" x14ac:dyDescent="0.3">
      <c r="A3137">
        <v>15511</v>
      </c>
      <c r="B3137" t="s">
        <v>41</v>
      </c>
      <c r="D3137">
        <v>15511</v>
      </c>
      <c r="E3137" t="s">
        <v>41</v>
      </c>
    </row>
    <row r="3138" spans="1:5" x14ac:dyDescent="0.3">
      <c r="A3138">
        <v>15512</v>
      </c>
      <c r="B3138" t="s">
        <v>41</v>
      </c>
      <c r="D3138">
        <v>15512</v>
      </c>
      <c r="E3138" t="s">
        <v>41</v>
      </c>
    </row>
    <row r="3139" spans="1:5" x14ac:dyDescent="0.3">
      <c r="A3139">
        <v>15513</v>
      </c>
      <c r="B3139" t="s">
        <v>41</v>
      </c>
      <c r="D3139">
        <v>15513</v>
      </c>
      <c r="E3139" t="s">
        <v>41</v>
      </c>
    </row>
    <row r="3140" spans="1:5" x14ac:dyDescent="0.3">
      <c r="A3140">
        <v>15514</v>
      </c>
      <c r="B3140" t="s">
        <v>41</v>
      </c>
      <c r="D3140">
        <v>15514</v>
      </c>
      <c r="E3140" t="s">
        <v>41</v>
      </c>
    </row>
    <row r="3141" spans="1:5" x14ac:dyDescent="0.3">
      <c r="A3141">
        <v>15515</v>
      </c>
      <c r="B3141" t="s">
        <v>41</v>
      </c>
      <c r="D3141">
        <v>15515</v>
      </c>
      <c r="E3141" t="s">
        <v>41</v>
      </c>
    </row>
    <row r="3142" spans="1:5" x14ac:dyDescent="0.3">
      <c r="A3142">
        <v>15516</v>
      </c>
      <c r="B3142" t="s">
        <v>41</v>
      </c>
      <c r="D3142">
        <v>15516</v>
      </c>
      <c r="E3142" t="s">
        <v>41</v>
      </c>
    </row>
    <row r="3143" spans="1:5" x14ac:dyDescent="0.3">
      <c r="A3143">
        <v>15517</v>
      </c>
      <c r="B3143" t="s">
        <v>41</v>
      </c>
      <c r="D3143">
        <v>15517</v>
      </c>
      <c r="E3143" t="s">
        <v>41</v>
      </c>
    </row>
    <row r="3144" spans="1:5" x14ac:dyDescent="0.3">
      <c r="A3144">
        <v>15518</v>
      </c>
      <c r="B3144" t="s">
        <v>41</v>
      </c>
      <c r="D3144">
        <v>15518</v>
      </c>
      <c r="E3144" t="s">
        <v>41</v>
      </c>
    </row>
    <row r="3145" spans="1:5" x14ac:dyDescent="0.3">
      <c r="A3145">
        <v>15519</v>
      </c>
      <c r="B3145" t="s">
        <v>41</v>
      </c>
      <c r="D3145">
        <v>15519</v>
      </c>
      <c r="E3145" t="s">
        <v>41</v>
      </c>
    </row>
    <row r="3146" spans="1:5" x14ac:dyDescent="0.3">
      <c r="A3146">
        <v>15520</v>
      </c>
      <c r="B3146" t="s">
        <v>41</v>
      </c>
      <c r="D3146">
        <v>15520</v>
      </c>
      <c r="E3146" t="s">
        <v>41</v>
      </c>
    </row>
    <row r="3147" spans="1:5" x14ac:dyDescent="0.3">
      <c r="A3147">
        <v>15521</v>
      </c>
      <c r="B3147" t="s">
        <v>41</v>
      </c>
      <c r="D3147">
        <v>15521</v>
      </c>
      <c r="E3147" t="s">
        <v>41</v>
      </c>
    </row>
    <row r="3148" spans="1:5" x14ac:dyDescent="0.3">
      <c r="A3148">
        <v>15522</v>
      </c>
      <c r="B3148" t="s">
        <v>41</v>
      </c>
      <c r="D3148">
        <v>15522</v>
      </c>
      <c r="E3148" t="s">
        <v>41</v>
      </c>
    </row>
    <row r="3149" spans="1:5" x14ac:dyDescent="0.3">
      <c r="A3149">
        <v>15523</v>
      </c>
      <c r="B3149" t="s">
        <v>41</v>
      </c>
      <c r="D3149">
        <v>15523</v>
      </c>
      <c r="E3149" t="s">
        <v>41</v>
      </c>
    </row>
    <row r="3150" spans="1:5" x14ac:dyDescent="0.3">
      <c r="A3150">
        <v>15524</v>
      </c>
      <c r="B3150" t="s">
        <v>41</v>
      </c>
      <c r="D3150">
        <v>15524</v>
      </c>
      <c r="E3150" t="s">
        <v>41</v>
      </c>
    </row>
    <row r="3151" spans="1:5" x14ac:dyDescent="0.3">
      <c r="A3151">
        <v>15525</v>
      </c>
      <c r="B3151" t="s">
        <v>41</v>
      </c>
      <c r="D3151">
        <v>15525</v>
      </c>
      <c r="E3151" t="s">
        <v>41</v>
      </c>
    </row>
    <row r="3152" spans="1:5" x14ac:dyDescent="0.3">
      <c r="A3152">
        <v>15526</v>
      </c>
      <c r="B3152" t="s">
        <v>41</v>
      </c>
      <c r="D3152">
        <v>15526</v>
      </c>
      <c r="E3152" t="s">
        <v>41</v>
      </c>
    </row>
    <row r="3153" spans="1:5" x14ac:dyDescent="0.3">
      <c r="A3153">
        <v>15527</v>
      </c>
      <c r="B3153" t="s">
        <v>41</v>
      </c>
      <c r="D3153">
        <v>15527</v>
      </c>
      <c r="E3153" t="s">
        <v>41</v>
      </c>
    </row>
    <row r="3154" spans="1:5" x14ac:dyDescent="0.3">
      <c r="A3154">
        <v>15528</v>
      </c>
      <c r="B3154" t="s">
        <v>41</v>
      </c>
      <c r="D3154">
        <v>15528</v>
      </c>
      <c r="E3154" t="s">
        <v>41</v>
      </c>
    </row>
    <row r="3155" spans="1:5" x14ac:dyDescent="0.3">
      <c r="A3155">
        <v>15529</v>
      </c>
      <c r="B3155" t="s">
        <v>41</v>
      </c>
      <c r="D3155">
        <v>15529</v>
      </c>
      <c r="E3155" t="s">
        <v>41</v>
      </c>
    </row>
    <row r="3156" spans="1:5" x14ac:dyDescent="0.3">
      <c r="A3156">
        <v>15530</v>
      </c>
      <c r="B3156" t="s">
        <v>41</v>
      </c>
      <c r="D3156">
        <v>15530</v>
      </c>
      <c r="E3156" t="s">
        <v>41</v>
      </c>
    </row>
    <row r="3157" spans="1:5" x14ac:dyDescent="0.3">
      <c r="A3157">
        <v>15531</v>
      </c>
      <c r="B3157" t="s">
        <v>41</v>
      </c>
      <c r="D3157">
        <v>15531</v>
      </c>
      <c r="E3157" t="s">
        <v>41</v>
      </c>
    </row>
    <row r="3158" spans="1:5" x14ac:dyDescent="0.3">
      <c r="A3158">
        <v>15532</v>
      </c>
      <c r="B3158" t="s">
        <v>41</v>
      </c>
      <c r="D3158">
        <v>15532</v>
      </c>
      <c r="E3158" t="s">
        <v>41</v>
      </c>
    </row>
    <row r="3159" spans="1:5" x14ac:dyDescent="0.3">
      <c r="A3159">
        <v>15533</v>
      </c>
      <c r="B3159" t="s">
        <v>41</v>
      </c>
      <c r="D3159">
        <v>15533</v>
      </c>
      <c r="E3159" t="s">
        <v>41</v>
      </c>
    </row>
    <row r="3160" spans="1:5" x14ac:dyDescent="0.3">
      <c r="A3160">
        <v>15534</v>
      </c>
      <c r="B3160" t="s">
        <v>41</v>
      </c>
      <c r="D3160">
        <v>15534</v>
      </c>
      <c r="E3160" t="s">
        <v>41</v>
      </c>
    </row>
    <row r="3161" spans="1:5" x14ac:dyDescent="0.3">
      <c r="A3161">
        <v>15535</v>
      </c>
      <c r="B3161" t="s">
        <v>41</v>
      </c>
      <c r="D3161">
        <v>15535</v>
      </c>
      <c r="E3161" t="s">
        <v>41</v>
      </c>
    </row>
    <row r="3162" spans="1:5" x14ac:dyDescent="0.3">
      <c r="A3162">
        <v>15536</v>
      </c>
      <c r="B3162" t="s">
        <v>41</v>
      </c>
      <c r="D3162">
        <v>15536</v>
      </c>
      <c r="E3162" t="s">
        <v>41</v>
      </c>
    </row>
    <row r="3163" spans="1:5" x14ac:dyDescent="0.3">
      <c r="A3163">
        <v>15537</v>
      </c>
      <c r="B3163" t="s">
        <v>41</v>
      </c>
      <c r="D3163">
        <v>15537</v>
      </c>
      <c r="E3163" t="s">
        <v>41</v>
      </c>
    </row>
    <row r="3164" spans="1:5" x14ac:dyDescent="0.3">
      <c r="A3164">
        <v>15538</v>
      </c>
      <c r="B3164" t="s">
        <v>41</v>
      </c>
      <c r="D3164">
        <v>15538</v>
      </c>
      <c r="E3164" t="s">
        <v>41</v>
      </c>
    </row>
    <row r="3165" spans="1:5" x14ac:dyDescent="0.3">
      <c r="A3165">
        <v>15539</v>
      </c>
      <c r="B3165" t="s">
        <v>41</v>
      </c>
      <c r="D3165">
        <v>15539</v>
      </c>
      <c r="E3165" t="s">
        <v>41</v>
      </c>
    </row>
    <row r="3166" spans="1:5" x14ac:dyDescent="0.3">
      <c r="A3166">
        <v>15540</v>
      </c>
      <c r="B3166" t="s">
        <v>41</v>
      </c>
      <c r="D3166">
        <v>15540</v>
      </c>
      <c r="E3166" t="s">
        <v>41</v>
      </c>
    </row>
    <row r="3167" spans="1:5" x14ac:dyDescent="0.3">
      <c r="A3167">
        <v>15541</v>
      </c>
      <c r="B3167" t="s">
        <v>41</v>
      </c>
      <c r="D3167">
        <v>15541</v>
      </c>
      <c r="E3167" t="s">
        <v>41</v>
      </c>
    </row>
    <row r="3168" spans="1:5" x14ac:dyDescent="0.3">
      <c r="A3168">
        <v>15542</v>
      </c>
      <c r="B3168" t="s">
        <v>41</v>
      </c>
      <c r="D3168">
        <v>15542</v>
      </c>
      <c r="E3168" t="s">
        <v>41</v>
      </c>
    </row>
    <row r="3169" spans="1:5" x14ac:dyDescent="0.3">
      <c r="A3169">
        <v>15543</v>
      </c>
      <c r="B3169" t="s">
        <v>41</v>
      </c>
      <c r="D3169">
        <v>15543</v>
      </c>
      <c r="E3169" t="s">
        <v>41</v>
      </c>
    </row>
    <row r="3170" spans="1:5" x14ac:dyDescent="0.3">
      <c r="A3170">
        <v>15544</v>
      </c>
      <c r="B3170" t="s">
        <v>41</v>
      </c>
      <c r="D3170">
        <v>15544</v>
      </c>
      <c r="E3170" t="s">
        <v>41</v>
      </c>
    </row>
    <row r="3171" spans="1:5" x14ac:dyDescent="0.3">
      <c r="A3171">
        <v>15545</v>
      </c>
      <c r="B3171" t="s">
        <v>41</v>
      </c>
      <c r="D3171">
        <v>15545</v>
      </c>
      <c r="E3171" t="s">
        <v>41</v>
      </c>
    </row>
    <row r="3172" spans="1:5" x14ac:dyDescent="0.3">
      <c r="A3172">
        <v>15546</v>
      </c>
      <c r="B3172" t="s">
        <v>41</v>
      </c>
      <c r="D3172">
        <v>15546</v>
      </c>
      <c r="E3172" t="s">
        <v>41</v>
      </c>
    </row>
    <row r="3173" spans="1:5" x14ac:dyDescent="0.3">
      <c r="A3173">
        <v>15547</v>
      </c>
      <c r="B3173" t="s">
        <v>41</v>
      </c>
      <c r="D3173">
        <v>15547</v>
      </c>
      <c r="E3173" t="s">
        <v>41</v>
      </c>
    </row>
    <row r="3174" spans="1:5" x14ac:dyDescent="0.3">
      <c r="A3174">
        <v>15548</v>
      </c>
      <c r="B3174" t="s">
        <v>41</v>
      </c>
      <c r="D3174">
        <v>15548</v>
      </c>
      <c r="E3174" t="s">
        <v>41</v>
      </c>
    </row>
    <row r="3175" spans="1:5" x14ac:dyDescent="0.3">
      <c r="A3175">
        <v>15549</v>
      </c>
      <c r="B3175" t="s">
        <v>41</v>
      </c>
      <c r="D3175">
        <v>15549</v>
      </c>
      <c r="E3175" t="s">
        <v>41</v>
      </c>
    </row>
    <row r="3176" spans="1:5" x14ac:dyDescent="0.3">
      <c r="A3176">
        <v>15550</v>
      </c>
      <c r="B3176" t="s">
        <v>41</v>
      </c>
      <c r="D3176">
        <v>15550</v>
      </c>
      <c r="E3176" t="s">
        <v>41</v>
      </c>
    </row>
    <row r="3177" spans="1:5" x14ac:dyDescent="0.3">
      <c r="A3177">
        <v>15551</v>
      </c>
      <c r="B3177" t="s">
        <v>41</v>
      </c>
      <c r="D3177">
        <v>15551</v>
      </c>
      <c r="E3177" t="s">
        <v>41</v>
      </c>
    </row>
    <row r="3178" spans="1:5" x14ac:dyDescent="0.3">
      <c r="A3178">
        <v>15552</v>
      </c>
      <c r="B3178" t="s">
        <v>41</v>
      </c>
      <c r="D3178">
        <v>15552</v>
      </c>
      <c r="E3178" t="s">
        <v>41</v>
      </c>
    </row>
    <row r="3179" spans="1:5" x14ac:dyDescent="0.3">
      <c r="A3179">
        <v>15553</v>
      </c>
      <c r="B3179" t="s">
        <v>41</v>
      </c>
      <c r="D3179">
        <v>15553</v>
      </c>
      <c r="E3179" t="s">
        <v>41</v>
      </c>
    </row>
    <row r="3180" spans="1:5" x14ac:dyDescent="0.3">
      <c r="A3180">
        <v>15554</v>
      </c>
      <c r="B3180" t="s">
        <v>41</v>
      </c>
      <c r="D3180">
        <v>15554</v>
      </c>
      <c r="E3180" t="s">
        <v>41</v>
      </c>
    </row>
    <row r="3181" spans="1:5" x14ac:dyDescent="0.3">
      <c r="A3181">
        <v>15555</v>
      </c>
      <c r="B3181" t="s">
        <v>41</v>
      </c>
      <c r="D3181">
        <v>15555</v>
      </c>
      <c r="E3181" t="s">
        <v>41</v>
      </c>
    </row>
    <row r="3182" spans="1:5" x14ac:dyDescent="0.3">
      <c r="A3182">
        <v>15556</v>
      </c>
      <c r="B3182" t="s">
        <v>41</v>
      </c>
      <c r="D3182">
        <v>15556</v>
      </c>
      <c r="E3182" t="s">
        <v>41</v>
      </c>
    </row>
    <row r="3183" spans="1:5" x14ac:dyDescent="0.3">
      <c r="A3183">
        <v>15557</v>
      </c>
      <c r="B3183" t="s">
        <v>41</v>
      </c>
      <c r="D3183">
        <v>15557</v>
      </c>
      <c r="E3183" t="s">
        <v>41</v>
      </c>
    </row>
    <row r="3184" spans="1:5" x14ac:dyDescent="0.3">
      <c r="A3184">
        <v>15558</v>
      </c>
      <c r="B3184" t="s">
        <v>41</v>
      </c>
      <c r="D3184">
        <v>15558</v>
      </c>
      <c r="E3184" t="s">
        <v>41</v>
      </c>
    </row>
    <row r="3185" spans="1:5" x14ac:dyDescent="0.3">
      <c r="A3185">
        <v>15559</v>
      </c>
      <c r="B3185" t="s">
        <v>41</v>
      </c>
      <c r="D3185">
        <v>15559</v>
      </c>
      <c r="E3185" t="s">
        <v>41</v>
      </c>
    </row>
    <row r="3186" spans="1:5" x14ac:dyDescent="0.3">
      <c r="A3186">
        <v>15560</v>
      </c>
      <c r="B3186" t="s">
        <v>41</v>
      </c>
      <c r="D3186">
        <v>15560</v>
      </c>
      <c r="E3186" t="s">
        <v>41</v>
      </c>
    </row>
    <row r="3187" spans="1:5" x14ac:dyDescent="0.3">
      <c r="A3187">
        <v>15561</v>
      </c>
      <c r="B3187" t="s">
        <v>41</v>
      </c>
      <c r="D3187">
        <v>15561</v>
      </c>
      <c r="E3187" t="s">
        <v>41</v>
      </c>
    </row>
    <row r="3188" spans="1:5" x14ac:dyDescent="0.3">
      <c r="A3188">
        <v>15562</v>
      </c>
      <c r="B3188" t="s">
        <v>41</v>
      </c>
      <c r="D3188">
        <v>15562</v>
      </c>
      <c r="E3188" t="s">
        <v>41</v>
      </c>
    </row>
    <row r="3189" spans="1:5" x14ac:dyDescent="0.3">
      <c r="A3189">
        <v>15563</v>
      </c>
      <c r="B3189" t="s">
        <v>41</v>
      </c>
      <c r="D3189">
        <v>15563</v>
      </c>
      <c r="E3189" t="s">
        <v>41</v>
      </c>
    </row>
    <row r="3190" spans="1:5" x14ac:dyDescent="0.3">
      <c r="A3190">
        <v>15564</v>
      </c>
      <c r="B3190" t="s">
        <v>41</v>
      </c>
      <c r="D3190">
        <v>15564</v>
      </c>
      <c r="E3190" t="s">
        <v>41</v>
      </c>
    </row>
    <row r="3191" spans="1:5" x14ac:dyDescent="0.3">
      <c r="A3191">
        <v>15565</v>
      </c>
      <c r="B3191" t="s">
        <v>41</v>
      </c>
      <c r="D3191">
        <v>15565</v>
      </c>
      <c r="E3191" t="s">
        <v>41</v>
      </c>
    </row>
    <row r="3192" spans="1:5" x14ac:dyDescent="0.3">
      <c r="A3192">
        <v>15566</v>
      </c>
      <c r="B3192" t="s">
        <v>41</v>
      </c>
      <c r="D3192">
        <v>15566</v>
      </c>
      <c r="E3192" t="s">
        <v>41</v>
      </c>
    </row>
    <row r="3193" spans="1:5" x14ac:dyDescent="0.3">
      <c r="A3193">
        <v>15567</v>
      </c>
      <c r="B3193" t="s">
        <v>41</v>
      </c>
      <c r="D3193">
        <v>15567</v>
      </c>
      <c r="E3193" t="s">
        <v>41</v>
      </c>
    </row>
    <row r="3194" spans="1:5" x14ac:dyDescent="0.3">
      <c r="A3194">
        <v>15568</v>
      </c>
      <c r="B3194" t="s">
        <v>41</v>
      </c>
      <c r="D3194">
        <v>15568</v>
      </c>
      <c r="E3194" t="s">
        <v>41</v>
      </c>
    </row>
    <row r="3195" spans="1:5" x14ac:dyDescent="0.3">
      <c r="A3195">
        <v>15569</v>
      </c>
      <c r="B3195" t="s">
        <v>41</v>
      </c>
      <c r="D3195">
        <v>15569</v>
      </c>
      <c r="E3195" t="s">
        <v>41</v>
      </c>
    </row>
    <row r="3196" spans="1:5" x14ac:dyDescent="0.3">
      <c r="A3196">
        <v>15570</v>
      </c>
      <c r="B3196" t="s">
        <v>41</v>
      </c>
      <c r="D3196">
        <v>15570</v>
      </c>
      <c r="E3196" t="s">
        <v>41</v>
      </c>
    </row>
    <row r="3197" spans="1:5" x14ac:dyDescent="0.3">
      <c r="A3197">
        <v>15571</v>
      </c>
      <c r="B3197" t="s">
        <v>41</v>
      </c>
      <c r="D3197">
        <v>15571</v>
      </c>
      <c r="E3197" t="s">
        <v>41</v>
      </c>
    </row>
    <row r="3198" spans="1:5" x14ac:dyDescent="0.3">
      <c r="A3198">
        <v>15572</v>
      </c>
      <c r="B3198" t="s">
        <v>41</v>
      </c>
      <c r="D3198">
        <v>15572</v>
      </c>
      <c r="E3198" t="s">
        <v>41</v>
      </c>
    </row>
    <row r="3199" spans="1:5" x14ac:dyDescent="0.3">
      <c r="A3199">
        <v>15573</v>
      </c>
      <c r="B3199" t="s">
        <v>41</v>
      </c>
      <c r="D3199">
        <v>15573</v>
      </c>
      <c r="E3199" t="s">
        <v>41</v>
      </c>
    </row>
    <row r="3200" spans="1:5" x14ac:dyDescent="0.3">
      <c r="A3200">
        <v>15574</v>
      </c>
      <c r="B3200" t="s">
        <v>41</v>
      </c>
      <c r="D3200">
        <v>15574</v>
      </c>
      <c r="E3200" t="s">
        <v>41</v>
      </c>
    </row>
    <row r="3201" spans="1:5" x14ac:dyDescent="0.3">
      <c r="A3201">
        <v>15575</v>
      </c>
      <c r="B3201" t="s">
        <v>41</v>
      </c>
      <c r="D3201">
        <v>15575</v>
      </c>
      <c r="E3201" t="s">
        <v>41</v>
      </c>
    </row>
    <row r="3202" spans="1:5" x14ac:dyDescent="0.3">
      <c r="A3202">
        <v>15576</v>
      </c>
      <c r="B3202" t="s">
        <v>41</v>
      </c>
      <c r="D3202">
        <v>15576</v>
      </c>
      <c r="E3202" t="s">
        <v>41</v>
      </c>
    </row>
    <row r="3203" spans="1:5" x14ac:dyDescent="0.3">
      <c r="A3203">
        <v>15577</v>
      </c>
      <c r="B3203" t="s">
        <v>41</v>
      </c>
      <c r="D3203">
        <v>15577</v>
      </c>
      <c r="E3203" t="s">
        <v>41</v>
      </c>
    </row>
    <row r="3204" spans="1:5" x14ac:dyDescent="0.3">
      <c r="A3204">
        <v>15578</v>
      </c>
      <c r="B3204" t="s">
        <v>41</v>
      </c>
      <c r="D3204">
        <v>15578</v>
      </c>
      <c r="E3204" t="s">
        <v>41</v>
      </c>
    </row>
    <row r="3205" spans="1:5" x14ac:dyDescent="0.3">
      <c r="A3205">
        <v>15579</v>
      </c>
      <c r="B3205" t="s">
        <v>41</v>
      </c>
      <c r="D3205">
        <v>15579</v>
      </c>
      <c r="E3205" t="s">
        <v>41</v>
      </c>
    </row>
    <row r="3206" spans="1:5" x14ac:dyDescent="0.3">
      <c r="A3206">
        <v>15580</v>
      </c>
      <c r="B3206" t="s">
        <v>41</v>
      </c>
      <c r="D3206">
        <v>15580</v>
      </c>
      <c r="E3206" t="s">
        <v>41</v>
      </c>
    </row>
    <row r="3207" spans="1:5" x14ac:dyDescent="0.3">
      <c r="A3207">
        <v>15581</v>
      </c>
      <c r="B3207" t="s">
        <v>41</v>
      </c>
      <c r="D3207">
        <v>15581</v>
      </c>
      <c r="E3207" t="s">
        <v>41</v>
      </c>
    </row>
    <row r="3208" spans="1:5" x14ac:dyDescent="0.3">
      <c r="A3208">
        <v>15582</v>
      </c>
      <c r="B3208" t="s">
        <v>41</v>
      </c>
      <c r="D3208">
        <v>15582</v>
      </c>
      <c r="E3208" t="s">
        <v>41</v>
      </c>
    </row>
    <row r="3209" spans="1:5" x14ac:dyDescent="0.3">
      <c r="A3209">
        <v>15583</v>
      </c>
      <c r="B3209" t="s">
        <v>41</v>
      </c>
      <c r="D3209">
        <v>15583</v>
      </c>
      <c r="E3209" t="s">
        <v>41</v>
      </c>
    </row>
    <row r="3210" spans="1:5" x14ac:dyDescent="0.3">
      <c r="A3210">
        <v>15584</v>
      </c>
      <c r="B3210" t="s">
        <v>41</v>
      </c>
      <c r="D3210">
        <v>15584</v>
      </c>
      <c r="E3210" t="s">
        <v>41</v>
      </c>
    </row>
    <row r="3211" spans="1:5" x14ac:dyDescent="0.3">
      <c r="A3211">
        <v>15585</v>
      </c>
      <c r="B3211" t="s">
        <v>41</v>
      </c>
      <c r="D3211">
        <v>15585</v>
      </c>
      <c r="E3211" t="s">
        <v>41</v>
      </c>
    </row>
    <row r="3212" spans="1:5" x14ac:dyDescent="0.3">
      <c r="A3212">
        <v>15586</v>
      </c>
      <c r="B3212" t="s">
        <v>41</v>
      </c>
      <c r="D3212">
        <v>15586</v>
      </c>
      <c r="E3212" t="s">
        <v>41</v>
      </c>
    </row>
    <row r="3213" spans="1:5" x14ac:dyDescent="0.3">
      <c r="A3213">
        <v>15587</v>
      </c>
      <c r="B3213" t="s">
        <v>41</v>
      </c>
      <c r="D3213">
        <v>15587</v>
      </c>
      <c r="E3213" t="s">
        <v>41</v>
      </c>
    </row>
    <row r="3214" spans="1:5" x14ac:dyDescent="0.3">
      <c r="A3214">
        <v>15588</v>
      </c>
      <c r="B3214" t="s">
        <v>41</v>
      </c>
      <c r="D3214">
        <v>15588</v>
      </c>
      <c r="E3214" t="s">
        <v>41</v>
      </c>
    </row>
    <row r="3215" spans="1:5" x14ac:dyDescent="0.3">
      <c r="A3215">
        <v>15589</v>
      </c>
      <c r="B3215" t="s">
        <v>41</v>
      </c>
      <c r="D3215">
        <v>15589</v>
      </c>
      <c r="E3215" t="s">
        <v>41</v>
      </c>
    </row>
    <row r="3216" spans="1:5" x14ac:dyDescent="0.3">
      <c r="A3216">
        <v>15590</v>
      </c>
      <c r="B3216" t="s">
        <v>41</v>
      </c>
      <c r="D3216">
        <v>15590</v>
      </c>
      <c r="E3216" t="s">
        <v>41</v>
      </c>
    </row>
    <row r="3217" spans="1:5" x14ac:dyDescent="0.3">
      <c r="A3217">
        <v>15591</v>
      </c>
      <c r="B3217" t="s">
        <v>41</v>
      </c>
      <c r="D3217">
        <v>15591</v>
      </c>
      <c r="E3217" t="s">
        <v>41</v>
      </c>
    </row>
    <row r="3218" spans="1:5" x14ac:dyDescent="0.3">
      <c r="A3218">
        <v>15592</v>
      </c>
      <c r="B3218" t="s">
        <v>41</v>
      </c>
      <c r="D3218">
        <v>15592</v>
      </c>
      <c r="E3218" t="s">
        <v>41</v>
      </c>
    </row>
    <row r="3219" spans="1:5" x14ac:dyDescent="0.3">
      <c r="A3219">
        <v>15593</v>
      </c>
      <c r="B3219" t="s">
        <v>41</v>
      </c>
      <c r="D3219">
        <v>15593</v>
      </c>
      <c r="E3219" t="s">
        <v>41</v>
      </c>
    </row>
    <row r="3220" spans="1:5" x14ac:dyDescent="0.3">
      <c r="A3220">
        <v>15594</v>
      </c>
      <c r="B3220" t="s">
        <v>41</v>
      </c>
      <c r="D3220">
        <v>15594</v>
      </c>
      <c r="E3220" t="s">
        <v>41</v>
      </c>
    </row>
    <row r="3221" spans="1:5" x14ac:dyDescent="0.3">
      <c r="A3221">
        <v>15595</v>
      </c>
      <c r="B3221" t="s">
        <v>41</v>
      </c>
      <c r="D3221">
        <v>15595</v>
      </c>
      <c r="E3221" t="s">
        <v>41</v>
      </c>
    </row>
    <row r="3222" spans="1:5" x14ac:dyDescent="0.3">
      <c r="A3222">
        <v>15596</v>
      </c>
      <c r="B3222" t="s">
        <v>41</v>
      </c>
      <c r="D3222">
        <v>15596</v>
      </c>
      <c r="E3222" t="s">
        <v>41</v>
      </c>
    </row>
    <row r="3223" spans="1:5" x14ac:dyDescent="0.3">
      <c r="A3223">
        <v>15597</v>
      </c>
      <c r="B3223" t="s">
        <v>41</v>
      </c>
      <c r="D3223">
        <v>15597</v>
      </c>
      <c r="E3223" t="s">
        <v>41</v>
      </c>
    </row>
    <row r="3224" spans="1:5" x14ac:dyDescent="0.3">
      <c r="A3224">
        <v>15598</v>
      </c>
      <c r="B3224" t="s">
        <v>41</v>
      </c>
      <c r="D3224">
        <v>15598</v>
      </c>
      <c r="E3224" t="s">
        <v>41</v>
      </c>
    </row>
    <row r="3225" spans="1:5" x14ac:dyDescent="0.3">
      <c r="A3225">
        <v>15599</v>
      </c>
      <c r="B3225" t="s">
        <v>41</v>
      </c>
      <c r="D3225">
        <v>15599</v>
      </c>
      <c r="E3225" t="s">
        <v>41</v>
      </c>
    </row>
    <row r="3226" spans="1:5" x14ac:dyDescent="0.3">
      <c r="A3226">
        <v>15600</v>
      </c>
      <c r="B3226" t="s">
        <v>41</v>
      </c>
      <c r="D3226">
        <v>15600</v>
      </c>
      <c r="E3226" t="s">
        <v>41</v>
      </c>
    </row>
    <row r="3227" spans="1:5" x14ac:dyDescent="0.3">
      <c r="A3227">
        <v>15601</v>
      </c>
      <c r="B3227" t="s">
        <v>41</v>
      </c>
      <c r="D3227">
        <v>15601</v>
      </c>
      <c r="E3227" t="s">
        <v>41</v>
      </c>
    </row>
    <row r="3228" spans="1:5" x14ac:dyDescent="0.3">
      <c r="A3228">
        <v>15602</v>
      </c>
      <c r="B3228" t="s">
        <v>41</v>
      </c>
      <c r="D3228">
        <v>15602</v>
      </c>
      <c r="E3228" t="s">
        <v>41</v>
      </c>
    </row>
    <row r="3229" spans="1:5" x14ac:dyDescent="0.3">
      <c r="A3229">
        <v>15603</v>
      </c>
      <c r="B3229" t="s">
        <v>41</v>
      </c>
      <c r="D3229">
        <v>15603</v>
      </c>
      <c r="E3229" t="s">
        <v>41</v>
      </c>
    </row>
    <row r="3230" spans="1:5" x14ac:dyDescent="0.3">
      <c r="A3230">
        <v>15604</v>
      </c>
      <c r="B3230" t="s">
        <v>41</v>
      </c>
      <c r="D3230">
        <v>15604</v>
      </c>
      <c r="E3230" t="s">
        <v>41</v>
      </c>
    </row>
    <row r="3231" spans="1:5" x14ac:dyDescent="0.3">
      <c r="A3231">
        <v>15605</v>
      </c>
      <c r="B3231" t="s">
        <v>41</v>
      </c>
      <c r="D3231">
        <v>15605</v>
      </c>
      <c r="E3231" t="s">
        <v>41</v>
      </c>
    </row>
    <row r="3232" spans="1:5" x14ac:dyDescent="0.3">
      <c r="A3232">
        <v>15606</v>
      </c>
      <c r="B3232" t="s">
        <v>41</v>
      </c>
      <c r="D3232">
        <v>15606</v>
      </c>
      <c r="E3232" t="s">
        <v>41</v>
      </c>
    </row>
    <row r="3233" spans="1:5" x14ac:dyDescent="0.3">
      <c r="A3233">
        <v>15607</v>
      </c>
      <c r="B3233" t="s">
        <v>41</v>
      </c>
      <c r="D3233">
        <v>15607</v>
      </c>
      <c r="E3233" t="s">
        <v>41</v>
      </c>
    </row>
    <row r="3234" spans="1:5" x14ac:dyDescent="0.3">
      <c r="A3234">
        <v>15608</v>
      </c>
      <c r="B3234" t="s">
        <v>41</v>
      </c>
      <c r="D3234">
        <v>15608</v>
      </c>
      <c r="E3234" t="s">
        <v>41</v>
      </c>
    </row>
    <row r="3235" spans="1:5" x14ac:dyDescent="0.3">
      <c r="A3235">
        <v>15609</v>
      </c>
      <c r="B3235" t="s">
        <v>41</v>
      </c>
      <c r="D3235">
        <v>15609</v>
      </c>
      <c r="E3235" t="s">
        <v>41</v>
      </c>
    </row>
    <row r="3236" spans="1:5" x14ac:dyDescent="0.3">
      <c r="A3236">
        <v>15610</v>
      </c>
      <c r="B3236" t="s">
        <v>41</v>
      </c>
      <c r="D3236">
        <v>15610</v>
      </c>
      <c r="E3236" t="s">
        <v>41</v>
      </c>
    </row>
    <row r="3237" spans="1:5" x14ac:dyDescent="0.3">
      <c r="A3237">
        <v>15611</v>
      </c>
      <c r="B3237" t="s">
        <v>41</v>
      </c>
      <c r="D3237">
        <v>15611</v>
      </c>
      <c r="E3237" t="s">
        <v>41</v>
      </c>
    </row>
    <row r="3238" spans="1:5" x14ac:dyDescent="0.3">
      <c r="A3238">
        <v>15612</v>
      </c>
      <c r="B3238" t="s">
        <v>41</v>
      </c>
      <c r="D3238">
        <v>15612</v>
      </c>
      <c r="E3238" t="s">
        <v>41</v>
      </c>
    </row>
    <row r="3239" spans="1:5" x14ac:dyDescent="0.3">
      <c r="A3239">
        <v>15613</v>
      </c>
      <c r="B3239" t="s">
        <v>41</v>
      </c>
      <c r="D3239">
        <v>15613</v>
      </c>
      <c r="E3239" t="s">
        <v>41</v>
      </c>
    </row>
    <row r="3240" spans="1:5" x14ac:dyDescent="0.3">
      <c r="A3240">
        <v>15614</v>
      </c>
      <c r="B3240" t="s">
        <v>41</v>
      </c>
      <c r="D3240">
        <v>15614</v>
      </c>
      <c r="E3240" t="s">
        <v>41</v>
      </c>
    </row>
    <row r="3241" spans="1:5" x14ac:dyDescent="0.3">
      <c r="A3241">
        <v>15615</v>
      </c>
      <c r="B3241" t="s">
        <v>41</v>
      </c>
      <c r="D3241">
        <v>15615</v>
      </c>
      <c r="E3241" t="s">
        <v>41</v>
      </c>
    </row>
    <row r="3242" spans="1:5" x14ac:dyDescent="0.3">
      <c r="A3242">
        <v>15616</v>
      </c>
      <c r="B3242" t="s">
        <v>41</v>
      </c>
      <c r="D3242">
        <v>15616</v>
      </c>
      <c r="E3242" t="s">
        <v>41</v>
      </c>
    </row>
    <row r="3243" spans="1:5" x14ac:dyDescent="0.3">
      <c r="A3243">
        <v>15617</v>
      </c>
      <c r="B3243" t="s">
        <v>41</v>
      </c>
      <c r="D3243">
        <v>15617</v>
      </c>
      <c r="E3243" t="s">
        <v>41</v>
      </c>
    </row>
    <row r="3244" spans="1:5" x14ac:dyDescent="0.3">
      <c r="A3244">
        <v>15618</v>
      </c>
      <c r="B3244" t="s">
        <v>41</v>
      </c>
      <c r="D3244">
        <v>15618</v>
      </c>
      <c r="E3244" t="s">
        <v>41</v>
      </c>
    </row>
    <row r="3245" spans="1:5" x14ac:dyDescent="0.3">
      <c r="A3245">
        <v>15619</v>
      </c>
      <c r="B3245" t="s">
        <v>41</v>
      </c>
      <c r="D3245">
        <v>15619</v>
      </c>
      <c r="E3245" t="s">
        <v>41</v>
      </c>
    </row>
    <row r="3246" spans="1:5" x14ac:dyDescent="0.3">
      <c r="A3246">
        <v>15620</v>
      </c>
      <c r="B3246" t="s">
        <v>41</v>
      </c>
      <c r="D3246">
        <v>15620</v>
      </c>
      <c r="E3246" t="s">
        <v>41</v>
      </c>
    </row>
    <row r="3247" spans="1:5" x14ac:dyDescent="0.3">
      <c r="A3247">
        <v>15621</v>
      </c>
      <c r="B3247" t="s">
        <v>41</v>
      </c>
      <c r="D3247">
        <v>15621</v>
      </c>
      <c r="E3247" t="s">
        <v>41</v>
      </c>
    </row>
    <row r="3248" spans="1:5" x14ac:dyDescent="0.3">
      <c r="A3248">
        <v>15622</v>
      </c>
      <c r="B3248" t="s">
        <v>41</v>
      </c>
      <c r="D3248">
        <v>15622</v>
      </c>
      <c r="E3248" t="s">
        <v>41</v>
      </c>
    </row>
    <row r="3249" spans="1:5" x14ac:dyDescent="0.3">
      <c r="A3249">
        <v>15623</v>
      </c>
      <c r="B3249" t="s">
        <v>41</v>
      </c>
      <c r="D3249">
        <v>15623</v>
      </c>
      <c r="E3249" t="s">
        <v>41</v>
      </c>
    </row>
    <row r="3250" spans="1:5" x14ac:dyDescent="0.3">
      <c r="A3250">
        <v>15624</v>
      </c>
      <c r="B3250" t="s">
        <v>41</v>
      </c>
      <c r="D3250">
        <v>15624</v>
      </c>
      <c r="E3250" t="s">
        <v>41</v>
      </c>
    </row>
    <row r="3251" spans="1:5" x14ac:dyDescent="0.3">
      <c r="A3251">
        <v>15625</v>
      </c>
      <c r="B3251" t="s">
        <v>41</v>
      </c>
      <c r="D3251">
        <v>15625</v>
      </c>
      <c r="E3251" t="s">
        <v>41</v>
      </c>
    </row>
    <row r="3252" spans="1:5" x14ac:dyDescent="0.3">
      <c r="A3252">
        <v>15626</v>
      </c>
      <c r="B3252" t="s">
        <v>41</v>
      </c>
      <c r="D3252">
        <v>15626</v>
      </c>
      <c r="E3252" t="s">
        <v>41</v>
      </c>
    </row>
    <row r="3253" spans="1:5" x14ac:dyDescent="0.3">
      <c r="A3253">
        <v>15627</v>
      </c>
      <c r="B3253" t="s">
        <v>41</v>
      </c>
      <c r="D3253">
        <v>15627</v>
      </c>
      <c r="E3253" t="s">
        <v>41</v>
      </c>
    </row>
    <row r="3254" spans="1:5" x14ac:dyDescent="0.3">
      <c r="A3254">
        <v>15628</v>
      </c>
      <c r="B3254" t="s">
        <v>41</v>
      </c>
      <c r="D3254">
        <v>15628</v>
      </c>
      <c r="E3254" t="s">
        <v>41</v>
      </c>
    </row>
    <row r="3255" spans="1:5" x14ac:dyDescent="0.3">
      <c r="A3255">
        <v>15629</v>
      </c>
      <c r="B3255" t="s">
        <v>41</v>
      </c>
      <c r="D3255">
        <v>15629</v>
      </c>
      <c r="E3255" t="s">
        <v>41</v>
      </c>
    </row>
    <row r="3256" spans="1:5" x14ac:dyDescent="0.3">
      <c r="A3256">
        <v>15630</v>
      </c>
      <c r="B3256" t="s">
        <v>41</v>
      </c>
      <c r="D3256">
        <v>15630</v>
      </c>
      <c r="E3256" t="s">
        <v>41</v>
      </c>
    </row>
    <row r="3257" spans="1:5" x14ac:dyDescent="0.3">
      <c r="A3257">
        <v>15631</v>
      </c>
      <c r="B3257" t="s">
        <v>41</v>
      </c>
      <c r="D3257">
        <v>15631</v>
      </c>
      <c r="E3257" t="s">
        <v>41</v>
      </c>
    </row>
    <row r="3258" spans="1:5" x14ac:dyDescent="0.3">
      <c r="A3258">
        <v>15632</v>
      </c>
      <c r="B3258" t="s">
        <v>41</v>
      </c>
      <c r="D3258">
        <v>15632</v>
      </c>
      <c r="E3258" t="s">
        <v>41</v>
      </c>
    </row>
    <row r="3259" spans="1:5" x14ac:dyDescent="0.3">
      <c r="A3259">
        <v>15633</v>
      </c>
      <c r="B3259" t="s">
        <v>41</v>
      </c>
      <c r="D3259">
        <v>15633</v>
      </c>
      <c r="E3259" t="s">
        <v>41</v>
      </c>
    </row>
    <row r="3260" spans="1:5" x14ac:dyDescent="0.3">
      <c r="A3260">
        <v>15634</v>
      </c>
      <c r="B3260" t="s">
        <v>41</v>
      </c>
      <c r="D3260">
        <v>15634</v>
      </c>
      <c r="E3260" t="s">
        <v>41</v>
      </c>
    </row>
    <row r="3261" spans="1:5" x14ac:dyDescent="0.3">
      <c r="A3261">
        <v>15635</v>
      </c>
      <c r="B3261" t="s">
        <v>41</v>
      </c>
      <c r="D3261">
        <v>15635</v>
      </c>
      <c r="E3261" t="s">
        <v>41</v>
      </c>
    </row>
    <row r="3262" spans="1:5" x14ac:dyDescent="0.3">
      <c r="A3262">
        <v>15636</v>
      </c>
      <c r="B3262" t="s">
        <v>41</v>
      </c>
      <c r="D3262">
        <v>15636</v>
      </c>
      <c r="E3262" t="s">
        <v>41</v>
      </c>
    </row>
    <row r="3263" spans="1:5" x14ac:dyDescent="0.3">
      <c r="A3263">
        <v>15637</v>
      </c>
      <c r="B3263" t="s">
        <v>41</v>
      </c>
      <c r="D3263">
        <v>15637</v>
      </c>
      <c r="E3263" t="s">
        <v>41</v>
      </c>
    </row>
    <row r="3264" spans="1:5" x14ac:dyDescent="0.3">
      <c r="A3264">
        <v>15638</v>
      </c>
      <c r="B3264" t="s">
        <v>41</v>
      </c>
      <c r="D3264">
        <v>15638</v>
      </c>
      <c r="E3264" t="s">
        <v>41</v>
      </c>
    </row>
    <row r="3265" spans="1:5" x14ac:dyDescent="0.3">
      <c r="A3265">
        <v>15639</v>
      </c>
      <c r="B3265" t="s">
        <v>41</v>
      </c>
      <c r="D3265">
        <v>15639</v>
      </c>
      <c r="E3265" t="s">
        <v>41</v>
      </c>
    </row>
    <row r="3266" spans="1:5" x14ac:dyDescent="0.3">
      <c r="A3266">
        <v>15640</v>
      </c>
      <c r="B3266" t="s">
        <v>41</v>
      </c>
      <c r="D3266">
        <v>15640</v>
      </c>
      <c r="E3266" t="s">
        <v>41</v>
      </c>
    </row>
    <row r="3267" spans="1:5" x14ac:dyDescent="0.3">
      <c r="A3267">
        <v>15641</v>
      </c>
      <c r="B3267" t="s">
        <v>41</v>
      </c>
      <c r="D3267">
        <v>15641</v>
      </c>
      <c r="E3267" t="s">
        <v>41</v>
      </c>
    </row>
    <row r="3268" spans="1:5" x14ac:dyDescent="0.3">
      <c r="A3268">
        <v>15642</v>
      </c>
      <c r="B3268" t="s">
        <v>41</v>
      </c>
      <c r="D3268">
        <v>15642</v>
      </c>
      <c r="E3268" t="s">
        <v>41</v>
      </c>
    </row>
    <row r="3269" spans="1:5" x14ac:dyDescent="0.3">
      <c r="A3269">
        <v>15643</v>
      </c>
      <c r="B3269" t="s">
        <v>41</v>
      </c>
      <c r="D3269">
        <v>15643</v>
      </c>
      <c r="E3269" t="s">
        <v>41</v>
      </c>
    </row>
    <row r="3270" spans="1:5" x14ac:dyDescent="0.3">
      <c r="A3270">
        <v>15644</v>
      </c>
      <c r="B3270" t="s">
        <v>41</v>
      </c>
      <c r="D3270">
        <v>15644</v>
      </c>
      <c r="E3270" t="s">
        <v>41</v>
      </c>
    </row>
    <row r="3271" spans="1:5" x14ac:dyDescent="0.3">
      <c r="A3271">
        <v>15645</v>
      </c>
      <c r="B3271" t="s">
        <v>41</v>
      </c>
      <c r="D3271">
        <v>15645</v>
      </c>
      <c r="E3271" t="s">
        <v>41</v>
      </c>
    </row>
    <row r="3272" spans="1:5" x14ac:dyDescent="0.3">
      <c r="A3272">
        <v>15646</v>
      </c>
      <c r="B3272" t="s">
        <v>41</v>
      </c>
      <c r="D3272">
        <v>15646</v>
      </c>
      <c r="E3272" t="s">
        <v>41</v>
      </c>
    </row>
    <row r="3273" spans="1:5" x14ac:dyDescent="0.3">
      <c r="A3273">
        <v>15647</v>
      </c>
      <c r="B3273" t="s">
        <v>41</v>
      </c>
      <c r="D3273">
        <v>15647</v>
      </c>
      <c r="E3273" t="s">
        <v>41</v>
      </c>
    </row>
    <row r="3274" spans="1:5" x14ac:dyDescent="0.3">
      <c r="A3274">
        <v>15648</v>
      </c>
      <c r="B3274" t="s">
        <v>41</v>
      </c>
      <c r="D3274">
        <v>15648</v>
      </c>
      <c r="E3274" t="s">
        <v>41</v>
      </c>
    </row>
    <row r="3275" spans="1:5" x14ac:dyDescent="0.3">
      <c r="A3275">
        <v>15649</v>
      </c>
      <c r="B3275" t="s">
        <v>41</v>
      </c>
      <c r="D3275">
        <v>15649</v>
      </c>
      <c r="E3275" t="s">
        <v>41</v>
      </c>
    </row>
    <row r="3276" spans="1:5" x14ac:dyDescent="0.3">
      <c r="A3276">
        <v>15650</v>
      </c>
      <c r="B3276" t="s">
        <v>41</v>
      </c>
      <c r="D3276">
        <v>15650</v>
      </c>
      <c r="E3276" t="s">
        <v>41</v>
      </c>
    </row>
    <row r="3277" spans="1:5" x14ac:dyDescent="0.3">
      <c r="A3277">
        <v>15651</v>
      </c>
      <c r="B3277" t="s">
        <v>41</v>
      </c>
      <c r="D3277">
        <v>15651</v>
      </c>
      <c r="E3277" t="s">
        <v>41</v>
      </c>
    </row>
    <row r="3278" spans="1:5" x14ac:dyDescent="0.3">
      <c r="A3278">
        <v>15652</v>
      </c>
      <c r="B3278" t="s">
        <v>41</v>
      </c>
      <c r="D3278">
        <v>15652</v>
      </c>
      <c r="E3278" t="s">
        <v>41</v>
      </c>
    </row>
    <row r="3279" spans="1:5" x14ac:dyDescent="0.3">
      <c r="A3279">
        <v>15653</v>
      </c>
      <c r="B3279" t="s">
        <v>41</v>
      </c>
      <c r="D3279">
        <v>15653</v>
      </c>
      <c r="E3279" t="s">
        <v>41</v>
      </c>
    </row>
    <row r="3280" spans="1:5" x14ac:dyDescent="0.3">
      <c r="A3280">
        <v>15654</v>
      </c>
      <c r="B3280" t="s">
        <v>41</v>
      </c>
      <c r="D3280">
        <v>15654</v>
      </c>
      <c r="E3280" t="s">
        <v>41</v>
      </c>
    </row>
    <row r="3281" spans="1:5" x14ac:dyDescent="0.3">
      <c r="A3281">
        <v>15655</v>
      </c>
      <c r="B3281" t="s">
        <v>41</v>
      </c>
      <c r="D3281">
        <v>15655</v>
      </c>
      <c r="E3281" t="s">
        <v>41</v>
      </c>
    </row>
    <row r="3282" spans="1:5" x14ac:dyDescent="0.3">
      <c r="A3282">
        <v>15656</v>
      </c>
      <c r="B3282" t="s">
        <v>41</v>
      </c>
      <c r="D3282">
        <v>15656</v>
      </c>
      <c r="E3282" t="s">
        <v>41</v>
      </c>
    </row>
    <row r="3283" spans="1:5" x14ac:dyDescent="0.3">
      <c r="A3283">
        <v>15657</v>
      </c>
      <c r="B3283" t="s">
        <v>41</v>
      </c>
      <c r="D3283">
        <v>15657</v>
      </c>
      <c r="E3283" t="s">
        <v>41</v>
      </c>
    </row>
    <row r="3284" spans="1:5" x14ac:dyDescent="0.3">
      <c r="A3284">
        <v>15658</v>
      </c>
      <c r="B3284" t="s">
        <v>41</v>
      </c>
      <c r="D3284">
        <v>15658</v>
      </c>
      <c r="E3284" t="s">
        <v>41</v>
      </c>
    </row>
    <row r="3285" spans="1:5" x14ac:dyDescent="0.3">
      <c r="A3285">
        <v>15659</v>
      </c>
      <c r="B3285" t="s">
        <v>41</v>
      </c>
      <c r="D3285">
        <v>15659</v>
      </c>
      <c r="E3285" t="s">
        <v>41</v>
      </c>
    </row>
    <row r="3286" spans="1:5" x14ac:dyDescent="0.3">
      <c r="A3286">
        <v>15660</v>
      </c>
      <c r="B3286" t="s">
        <v>41</v>
      </c>
      <c r="D3286">
        <v>15660</v>
      </c>
      <c r="E3286" t="s">
        <v>41</v>
      </c>
    </row>
    <row r="3287" spans="1:5" x14ac:dyDescent="0.3">
      <c r="A3287">
        <v>15661</v>
      </c>
      <c r="B3287" t="s">
        <v>41</v>
      </c>
      <c r="D3287">
        <v>15661</v>
      </c>
      <c r="E3287" t="s">
        <v>41</v>
      </c>
    </row>
    <row r="3288" spans="1:5" x14ac:dyDescent="0.3">
      <c r="A3288">
        <v>15662</v>
      </c>
      <c r="B3288" t="s">
        <v>41</v>
      </c>
      <c r="D3288">
        <v>15662</v>
      </c>
      <c r="E3288" t="s">
        <v>41</v>
      </c>
    </row>
    <row r="3289" spans="1:5" x14ac:dyDescent="0.3">
      <c r="A3289">
        <v>15663</v>
      </c>
      <c r="B3289" t="s">
        <v>41</v>
      </c>
      <c r="D3289">
        <v>15663</v>
      </c>
      <c r="E3289" t="s">
        <v>41</v>
      </c>
    </row>
    <row r="3290" spans="1:5" x14ac:dyDescent="0.3">
      <c r="A3290">
        <v>15664</v>
      </c>
      <c r="B3290" t="s">
        <v>41</v>
      </c>
      <c r="D3290">
        <v>15664</v>
      </c>
      <c r="E3290" t="s">
        <v>41</v>
      </c>
    </row>
    <row r="3291" spans="1:5" x14ac:dyDescent="0.3">
      <c r="A3291">
        <v>15665</v>
      </c>
      <c r="B3291" t="s">
        <v>41</v>
      </c>
      <c r="D3291">
        <v>15665</v>
      </c>
      <c r="E3291" t="s">
        <v>41</v>
      </c>
    </row>
    <row r="3292" spans="1:5" x14ac:dyDescent="0.3">
      <c r="A3292">
        <v>15666</v>
      </c>
      <c r="B3292" t="s">
        <v>41</v>
      </c>
      <c r="D3292">
        <v>15666</v>
      </c>
      <c r="E3292" t="s">
        <v>41</v>
      </c>
    </row>
    <row r="3293" spans="1:5" x14ac:dyDescent="0.3">
      <c r="A3293">
        <v>15667</v>
      </c>
      <c r="B3293" t="s">
        <v>41</v>
      </c>
      <c r="D3293">
        <v>15667</v>
      </c>
      <c r="E3293" t="s">
        <v>41</v>
      </c>
    </row>
    <row r="3294" spans="1:5" x14ac:dyDescent="0.3">
      <c r="A3294">
        <v>15668</v>
      </c>
      <c r="B3294" t="s">
        <v>41</v>
      </c>
      <c r="D3294">
        <v>15668</v>
      </c>
      <c r="E3294" t="s">
        <v>41</v>
      </c>
    </row>
    <row r="3295" spans="1:5" x14ac:dyDescent="0.3">
      <c r="A3295">
        <v>15669</v>
      </c>
      <c r="B3295" t="s">
        <v>41</v>
      </c>
      <c r="D3295">
        <v>15669</v>
      </c>
      <c r="E3295" t="s">
        <v>41</v>
      </c>
    </row>
    <row r="3296" spans="1:5" x14ac:dyDescent="0.3">
      <c r="A3296">
        <v>15670</v>
      </c>
      <c r="B3296" t="s">
        <v>41</v>
      </c>
      <c r="D3296">
        <v>15670</v>
      </c>
      <c r="E3296" t="s">
        <v>41</v>
      </c>
    </row>
    <row r="3297" spans="1:5" x14ac:dyDescent="0.3">
      <c r="A3297">
        <v>15671</v>
      </c>
      <c r="B3297" t="s">
        <v>41</v>
      </c>
      <c r="D3297">
        <v>15671</v>
      </c>
      <c r="E3297" t="s">
        <v>41</v>
      </c>
    </row>
    <row r="3298" spans="1:5" x14ac:dyDescent="0.3">
      <c r="A3298">
        <v>15672</v>
      </c>
      <c r="B3298" t="s">
        <v>41</v>
      </c>
      <c r="D3298">
        <v>15672</v>
      </c>
      <c r="E3298" t="s">
        <v>41</v>
      </c>
    </row>
    <row r="3299" spans="1:5" x14ac:dyDescent="0.3">
      <c r="A3299">
        <v>15673</v>
      </c>
      <c r="B3299" t="s">
        <v>41</v>
      </c>
      <c r="D3299">
        <v>15673</v>
      </c>
      <c r="E3299" t="s">
        <v>41</v>
      </c>
    </row>
    <row r="3300" spans="1:5" x14ac:dyDescent="0.3">
      <c r="A3300">
        <v>15674</v>
      </c>
      <c r="B3300" t="s">
        <v>41</v>
      </c>
      <c r="D3300">
        <v>15674</v>
      </c>
      <c r="E3300" t="s">
        <v>41</v>
      </c>
    </row>
    <row r="3301" spans="1:5" x14ac:dyDescent="0.3">
      <c r="A3301">
        <v>15675</v>
      </c>
      <c r="B3301" t="s">
        <v>41</v>
      </c>
      <c r="D3301">
        <v>15675</v>
      </c>
      <c r="E3301" t="s">
        <v>41</v>
      </c>
    </row>
    <row r="3302" spans="1:5" x14ac:dyDescent="0.3">
      <c r="A3302">
        <v>15676</v>
      </c>
      <c r="B3302" t="s">
        <v>41</v>
      </c>
      <c r="D3302">
        <v>15676</v>
      </c>
      <c r="E3302" t="s">
        <v>41</v>
      </c>
    </row>
    <row r="3303" spans="1:5" x14ac:dyDescent="0.3">
      <c r="A3303">
        <v>15677</v>
      </c>
      <c r="B3303" t="s">
        <v>41</v>
      </c>
      <c r="D3303">
        <v>15677</v>
      </c>
      <c r="E3303" t="s">
        <v>41</v>
      </c>
    </row>
    <row r="3304" spans="1:5" x14ac:dyDescent="0.3">
      <c r="A3304">
        <v>15678</v>
      </c>
      <c r="B3304" t="s">
        <v>41</v>
      </c>
      <c r="D3304">
        <v>15678</v>
      </c>
      <c r="E3304" t="s">
        <v>41</v>
      </c>
    </row>
    <row r="3305" spans="1:5" x14ac:dyDescent="0.3">
      <c r="A3305">
        <v>15679</v>
      </c>
      <c r="B3305" t="s">
        <v>41</v>
      </c>
      <c r="D3305">
        <v>15679</v>
      </c>
      <c r="E3305" t="s">
        <v>41</v>
      </c>
    </row>
    <row r="3306" spans="1:5" x14ac:dyDescent="0.3">
      <c r="A3306">
        <v>15680</v>
      </c>
      <c r="B3306" t="s">
        <v>41</v>
      </c>
      <c r="D3306">
        <v>15680</v>
      </c>
      <c r="E3306" t="s">
        <v>41</v>
      </c>
    </row>
    <row r="3307" spans="1:5" x14ac:dyDescent="0.3">
      <c r="A3307">
        <v>15681</v>
      </c>
      <c r="B3307" t="s">
        <v>41</v>
      </c>
      <c r="D3307">
        <v>15681</v>
      </c>
      <c r="E3307" t="s">
        <v>41</v>
      </c>
    </row>
    <row r="3308" spans="1:5" x14ac:dyDescent="0.3">
      <c r="A3308">
        <v>15682</v>
      </c>
      <c r="B3308" t="s">
        <v>41</v>
      </c>
      <c r="D3308">
        <v>15682</v>
      </c>
      <c r="E3308" t="s">
        <v>41</v>
      </c>
    </row>
    <row r="3309" spans="1:5" x14ac:dyDescent="0.3">
      <c r="A3309">
        <v>15683</v>
      </c>
      <c r="B3309" t="s">
        <v>41</v>
      </c>
      <c r="D3309">
        <v>15683</v>
      </c>
      <c r="E3309" t="s">
        <v>41</v>
      </c>
    </row>
    <row r="3310" spans="1:5" x14ac:dyDescent="0.3">
      <c r="A3310">
        <v>15684</v>
      </c>
      <c r="B3310" t="s">
        <v>41</v>
      </c>
      <c r="D3310">
        <v>15684</v>
      </c>
      <c r="E3310" t="s">
        <v>41</v>
      </c>
    </row>
    <row r="3311" spans="1:5" x14ac:dyDescent="0.3">
      <c r="A3311">
        <v>15685</v>
      </c>
      <c r="B3311" t="s">
        <v>41</v>
      </c>
      <c r="D3311">
        <v>15685</v>
      </c>
      <c r="E3311" t="s">
        <v>41</v>
      </c>
    </row>
    <row r="3312" spans="1:5" x14ac:dyDescent="0.3">
      <c r="A3312">
        <v>15686</v>
      </c>
      <c r="B3312" t="s">
        <v>41</v>
      </c>
      <c r="D3312">
        <v>15686</v>
      </c>
      <c r="E3312" t="s">
        <v>41</v>
      </c>
    </row>
    <row r="3313" spans="1:5" x14ac:dyDescent="0.3">
      <c r="A3313">
        <v>15687</v>
      </c>
      <c r="B3313" t="s">
        <v>41</v>
      </c>
      <c r="D3313">
        <v>15687</v>
      </c>
      <c r="E3313" t="s">
        <v>41</v>
      </c>
    </row>
    <row r="3314" spans="1:5" x14ac:dyDescent="0.3">
      <c r="A3314">
        <v>15688</v>
      </c>
      <c r="B3314" t="s">
        <v>41</v>
      </c>
      <c r="D3314">
        <v>15688</v>
      </c>
      <c r="E3314" t="s">
        <v>41</v>
      </c>
    </row>
    <row r="3315" spans="1:5" x14ac:dyDescent="0.3">
      <c r="A3315">
        <v>15689</v>
      </c>
      <c r="B3315" t="s">
        <v>41</v>
      </c>
      <c r="D3315">
        <v>15689</v>
      </c>
      <c r="E3315" t="s">
        <v>41</v>
      </c>
    </row>
    <row r="3316" spans="1:5" x14ac:dyDescent="0.3">
      <c r="A3316">
        <v>15690</v>
      </c>
      <c r="B3316" t="s">
        <v>41</v>
      </c>
      <c r="D3316">
        <v>15690</v>
      </c>
      <c r="E3316" t="s">
        <v>41</v>
      </c>
    </row>
    <row r="3317" spans="1:5" x14ac:dyDescent="0.3">
      <c r="A3317">
        <v>15691</v>
      </c>
      <c r="B3317" t="s">
        <v>41</v>
      </c>
      <c r="D3317">
        <v>15691</v>
      </c>
      <c r="E3317" t="s">
        <v>41</v>
      </c>
    </row>
    <row r="3318" spans="1:5" x14ac:dyDescent="0.3">
      <c r="A3318">
        <v>15692</v>
      </c>
      <c r="B3318" t="s">
        <v>41</v>
      </c>
      <c r="D3318">
        <v>15692</v>
      </c>
      <c r="E3318" t="s">
        <v>41</v>
      </c>
    </row>
    <row r="3319" spans="1:5" x14ac:dyDescent="0.3">
      <c r="A3319">
        <v>15693</v>
      </c>
      <c r="B3319" t="s">
        <v>41</v>
      </c>
      <c r="D3319">
        <v>15693</v>
      </c>
      <c r="E3319" t="s">
        <v>41</v>
      </c>
    </row>
    <row r="3320" spans="1:5" x14ac:dyDescent="0.3">
      <c r="A3320">
        <v>15694</v>
      </c>
      <c r="B3320" t="s">
        <v>41</v>
      </c>
      <c r="D3320">
        <v>15694</v>
      </c>
      <c r="E3320" t="s">
        <v>41</v>
      </c>
    </row>
    <row r="3321" spans="1:5" x14ac:dyDescent="0.3">
      <c r="A3321">
        <v>15695</v>
      </c>
      <c r="B3321" t="s">
        <v>41</v>
      </c>
      <c r="D3321">
        <v>15695</v>
      </c>
      <c r="E3321" t="s">
        <v>41</v>
      </c>
    </row>
    <row r="3322" spans="1:5" x14ac:dyDescent="0.3">
      <c r="A3322">
        <v>15696</v>
      </c>
      <c r="B3322" t="s">
        <v>41</v>
      </c>
      <c r="D3322">
        <v>15696</v>
      </c>
      <c r="E3322" t="s">
        <v>41</v>
      </c>
    </row>
    <row r="3323" spans="1:5" x14ac:dyDescent="0.3">
      <c r="A3323">
        <v>15697</v>
      </c>
      <c r="B3323" t="s">
        <v>41</v>
      </c>
      <c r="D3323">
        <v>15697</v>
      </c>
      <c r="E3323" t="s">
        <v>41</v>
      </c>
    </row>
    <row r="3324" spans="1:5" x14ac:dyDescent="0.3">
      <c r="A3324">
        <v>15698</v>
      </c>
      <c r="B3324" t="s">
        <v>41</v>
      </c>
      <c r="D3324">
        <v>15698</v>
      </c>
      <c r="E3324" t="s">
        <v>41</v>
      </c>
    </row>
    <row r="3325" spans="1:5" x14ac:dyDescent="0.3">
      <c r="A3325">
        <v>15699</v>
      </c>
      <c r="B3325" t="s">
        <v>41</v>
      </c>
      <c r="D3325">
        <v>15699</v>
      </c>
      <c r="E3325" t="s">
        <v>41</v>
      </c>
    </row>
    <row r="3326" spans="1:5" x14ac:dyDescent="0.3">
      <c r="A3326">
        <v>15700</v>
      </c>
      <c r="B3326" t="s">
        <v>41</v>
      </c>
      <c r="D3326">
        <v>15700</v>
      </c>
      <c r="E3326" t="s">
        <v>41</v>
      </c>
    </row>
    <row r="3327" spans="1:5" x14ac:dyDescent="0.3">
      <c r="A3327">
        <v>15701</v>
      </c>
      <c r="B3327" t="s">
        <v>41</v>
      </c>
      <c r="D3327">
        <v>15701</v>
      </c>
      <c r="E3327" t="s">
        <v>41</v>
      </c>
    </row>
    <row r="3328" spans="1:5" x14ac:dyDescent="0.3">
      <c r="A3328">
        <v>15702</v>
      </c>
      <c r="B3328" t="s">
        <v>80</v>
      </c>
      <c r="D3328">
        <v>15702</v>
      </c>
      <c r="E3328" t="s">
        <v>80</v>
      </c>
    </row>
    <row r="3329" spans="1:5" x14ac:dyDescent="0.3">
      <c r="A3329">
        <v>15703</v>
      </c>
      <c r="B3329" t="s">
        <v>41</v>
      </c>
      <c r="D3329">
        <v>15703</v>
      </c>
      <c r="E3329" t="s">
        <v>41</v>
      </c>
    </row>
    <row r="3330" spans="1:5" x14ac:dyDescent="0.3">
      <c r="A3330">
        <v>15704</v>
      </c>
      <c r="B3330" t="s">
        <v>41</v>
      </c>
      <c r="D3330">
        <v>15704</v>
      </c>
      <c r="E3330" t="s">
        <v>41</v>
      </c>
    </row>
    <row r="3331" spans="1:5" x14ac:dyDescent="0.3">
      <c r="A3331">
        <v>15705</v>
      </c>
      <c r="B3331" t="s">
        <v>41</v>
      </c>
      <c r="D3331">
        <v>15705</v>
      </c>
      <c r="E3331" t="s">
        <v>41</v>
      </c>
    </row>
    <row r="3332" spans="1:5" x14ac:dyDescent="0.3">
      <c r="A3332">
        <v>15706</v>
      </c>
      <c r="B3332" t="s">
        <v>41</v>
      </c>
      <c r="D3332">
        <v>15706</v>
      </c>
      <c r="E3332" t="s">
        <v>41</v>
      </c>
    </row>
    <row r="3333" spans="1:5" x14ac:dyDescent="0.3">
      <c r="A3333">
        <v>15707</v>
      </c>
      <c r="B3333" t="s">
        <v>41</v>
      </c>
      <c r="D3333">
        <v>15707</v>
      </c>
      <c r="E3333" t="s">
        <v>41</v>
      </c>
    </row>
    <row r="3334" spans="1:5" x14ac:dyDescent="0.3">
      <c r="A3334">
        <v>15708</v>
      </c>
      <c r="B3334" t="s">
        <v>41</v>
      </c>
      <c r="D3334">
        <v>15708</v>
      </c>
      <c r="E3334" t="s">
        <v>41</v>
      </c>
    </row>
    <row r="3335" spans="1:5" x14ac:dyDescent="0.3">
      <c r="A3335">
        <v>15709</v>
      </c>
      <c r="B3335" t="s">
        <v>41</v>
      </c>
      <c r="D3335">
        <v>15709</v>
      </c>
      <c r="E3335" t="s">
        <v>41</v>
      </c>
    </row>
    <row r="3336" spans="1:5" x14ac:dyDescent="0.3">
      <c r="A3336">
        <v>15710</v>
      </c>
      <c r="B3336" t="s">
        <v>41</v>
      </c>
      <c r="D3336">
        <v>15710</v>
      </c>
      <c r="E3336" t="s">
        <v>41</v>
      </c>
    </row>
    <row r="3337" spans="1:5" x14ac:dyDescent="0.3">
      <c r="A3337">
        <v>15711</v>
      </c>
      <c r="B3337" t="s">
        <v>41</v>
      </c>
      <c r="D3337">
        <v>15711</v>
      </c>
      <c r="E3337" t="s">
        <v>41</v>
      </c>
    </row>
    <row r="3338" spans="1:5" x14ac:dyDescent="0.3">
      <c r="A3338">
        <v>15712</v>
      </c>
      <c r="B3338" t="s">
        <v>41</v>
      </c>
      <c r="D3338">
        <v>15712</v>
      </c>
      <c r="E3338" t="s">
        <v>41</v>
      </c>
    </row>
    <row r="3339" spans="1:5" x14ac:dyDescent="0.3">
      <c r="A3339">
        <v>15713</v>
      </c>
      <c r="B3339" t="s">
        <v>41</v>
      </c>
      <c r="D3339">
        <v>15713</v>
      </c>
      <c r="E3339" t="s">
        <v>41</v>
      </c>
    </row>
    <row r="3340" spans="1:5" x14ac:dyDescent="0.3">
      <c r="A3340">
        <v>15714</v>
      </c>
      <c r="B3340" t="s">
        <v>41</v>
      </c>
      <c r="D3340">
        <v>15714</v>
      </c>
      <c r="E3340" t="s">
        <v>41</v>
      </c>
    </row>
    <row r="3341" spans="1:5" x14ac:dyDescent="0.3">
      <c r="A3341">
        <v>15715</v>
      </c>
      <c r="B3341" t="s">
        <v>41</v>
      </c>
      <c r="D3341">
        <v>15715</v>
      </c>
      <c r="E3341" t="s">
        <v>41</v>
      </c>
    </row>
    <row r="3342" spans="1:5" x14ac:dyDescent="0.3">
      <c r="A3342">
        <v>15716</v>
      </c>
      <c r="B3342" t="s">
        <v>41</v>
      </c>
      <c r="D3342">
        <v>15716</v>
      </c>
      <c r="E3342" t="s">
        <v>41</v>
      </c>
    </row>
    <row r="3343" spans="1:5" x14ac:dyDescent="0.3">
      <c r="A3343">
        <v>15717</v>
      </c>
      <c r="B3343" t="s">
        <v>41</v>
      </c>
      <c r="D3343">
        <v>15717</v>
      </c>
      <c r="E3343" t="s">
        <v>41</v>
      </c>
    </row>
    <row r="3344" spans="1:5" x14ac:dyDescent="0.3">
      <c r="A3344">
        <v>15718</v>
      </c>
      <c r="B3344" t="s">
        <v>41</v>
      </c>
      <c r="D3344">
        <v>15718</v>
      </c>
      <c r="E3344" t="s">
        <v>41</v>
      </c>
    </row>
    <row r="3345" spans="1:5" x14ac:dyDescent="0.3">
      <c r="A3345">
        <v>15719</v>
      </c>
      <c r="B3345" t="s">
        <v>41</v>
      </c>
      <c r="D3345">
        <v>15719</v>
      </c>
      <c r="E3345" t="s">
        <v>41</v>
      </c>
    </row>
    <row r="3346" spans="1:5" x14ac:dyDescent="0.3">
      <c r="A3346">
        <v>15720</v>
      </c>
      <c r="B3346" t="s">
        <v>41</v>
      </c>
      <c r="D3346">
        <v>15720</v>
      </c>
      <c r="E3346" t="s">
        <v>41</v>
      </c>
    </row>
    <row r="3347" spans="1:5" x14ac:dyDescent="0.3">
      <c r="A3347">
        <v>15721</v>
      </c>
      <c r="B3347" t="s">
        <v>41</v>
      </c>
      <c r="D3347">
        <v>15721</v>
      </c>
      <c r="E3347" t="s">
        <v>41</v>
      </c>
    </row>
    <row r="3348" spans="1:5" x14ac:dyDescent="0.3">
      <c r="A3348">
        <v>15722</v>
      </c>
      <c r="B3348" t="s">
        <v>41</v>
      </c>
      <c r="D3348">
        <v>15722</v>
      </c>
      <c r="E3348" t="s">
        <v>41</v>
      </c>
    </row>
    <row r="3349" spans="1:5" x14ac:dyDescent="0.3">
      <c r="A3349">
        <v>15723</v>
      </c>
      <c r="B3349" t="s">
        <v>41</v>
      </c>
      <c r="D3349">
        <v>15723</v>
      </c>
      <c r="E3349" t="s">
        <v>41</v>
      </c>
    </row>
    <row r="3350" spans="1:5" x14ac:dyDescent="0.3">
      <c r="A3350">
        <v>15724</v>
      </c>
      <c r="B3350" t="s">
        <v>41</v>
      </c>
      <c r="D3350">
        <v>15724</v>
      </c>
      <c r="E3350" t="s">
        <v>41</v>
      </c>
    </row>
    <row r="3351" spans="1:5" x14ac:dyDescent="0.3">
      <c r="A3351">
        <v>15725</v>
      </c>
      <c r="B3351" t="s">
        <v>41</v>
      </c>
      <c r="D3351">
        <v>15725</v>
      </c>
      <c r="E3351" t="s">
        <v>41</v>
      </c>
    </row>
    <row r="3352" spans="1:5" x14ac:dyDescent="0.3">
      <c r="A3352">
        <v>15726</v>
      </c>
      <c r="B3352" t="s">
        <v>41</v>
      </c>
      <c r="D3352">
        <v>15726</v>
      </c>
      <c r="E3352" t="s">
        <v>41</v>
      </c>
    </row>
    <row r="3353" spans="1:5" x14ac:dyDescent="0.3">
      <c r="A3353">
        <v>15727</v>
      </c>
      <c r="B3353" t="s">
        <v>41</v>
      </c>
      <c r="D3353">
        <v>15727</v>
      </c>
      <c r="E3353" t="s">
        <v>41</v>
      </c>
    </row>
    <row r="3354" spans="1:5" x14ac:dyDescent="0.3">
      <c r="A3354">
        <v>15728</v>
      </c>
      <c r="B3354" t="s">
        <v>41</v>
      </c>
      <c r="D3354">
        <v>15728</v>
      </c>
      <c r="E3354" t="s">
        <v>41</v>
      </c>
    </row>
    <row r="3355" spans="1:5" x14ac:dyDescent="0.3">
      <c r="A3355">
        <v>15729</v>
      </c>
      <c r="B3355" t="s">
        <v>41</v>
      </c>
      <c r="D3355">
        <v>15729</v>
      </c>
      <c r="E3355" t="s">
        <v>41</v>
      </c>
    </row>
    <row r="3356" spans="1:5" x14ac:dyDescent="0.3">
      <c r="A3356">
        <v>15730</v>
      </c>
      <c r="B3356" t="s">
        <v>41</v>
      </c>
      <c r="D3356">
        <v>15730</v>
      </c>
      <c r="E3356" t="s">
        <v>41</v>
      </c>
    </row>
    <row r="3357" spans="1:5" x14ac:dyDescent="0.3">
      <c r="A3357">
        <v>15731</v>
      </c>
      <c r="B3357" t="s">
        <v>41</v>
      </c>
      <c r="D3357">
        <v>15731</v>
      </c>
      <c r="E3357" t="s">
        <v>41</v>
      </c>
    </row>
    <row r="3358" spans="1:5" x14ac:dyDescent="0.3">
      <c r="A3358">
        <v>15732</v>
      </c>
      <c r="B3358" t="s">
        <v>41</v>
      </c>
      <c r="D3358">
        <v>15732</v>
      </c>
      <c r="E3358" t="s">
        <v>41</v>
      </c>
    </row>
    <row r="3359" spans="1:5" x14ac:dyDescent="0.3">
      <c r="A3359">
        <v>15733</v>
      </c>
      <c r="B3359" t="s">
        <v>41</v>
      </c>
      <c r="D3359">
        <v>15733</v>
      </c>
      <c r="E3359" t="s">
        <v>41</v>
      </c>
    </row>
    <row r="3360" spans="1:5" x14ac:dyDescent="0.3">
      <c r="A3360">
        <v>15734</v>
      </c>
      <c r="B3360" t="s">
        <v>41</v>
      </c>
      <c r="D3360">
        <v>15734</v>
      </c>
      <c r="E3360" t="s">
        <v>41</v>
      </c>
    </row>
    <row r="3361" spans="1:5" x14ac:dyDescent="0.3">
      <c r="A3361">
        <v>15735</v>
      </c>
      <c r="B3361" t="s">
        <v>41</v>
      </c>
      <c r="D3361">
        <v>15735</v>
      </c>
      <c r="E3361" t="s">
        <v>41</v>
      </c>
    </row>
    <row r="3362" spans="1:5" x14ac:dyDescent="0.3">
      <c r="A3362">
        <v>15736</v>
      </c>
      <c r="B3362" t="s">
        <v>41</v>
      </c>
      <c r="D3362">
        <v>15736</v>
      </c>
      <c r="E3362" t="s">
        <v>41</v>
      </c>
    </row>
    <row r="3363" spans="1:5" x14ac:dyDescent="0.3">
      <c r="A3363">
        <v>15737</v>
      </c>
      <c r="B3363" t="s">
        <v>41</v>
      </c>
      <c r="D3363">
        <v>15737</v>
      </c>
      <c r="E3363" t="s">
        <v>41</v>
      </c>
    </row>
    <row r="3364" spans="1:5" x14ac:dyDescent="0.3">
      <c r="A3364">
        <v>15738</v>
      </c>
      <c r="B3364" t="s">
        <v>41</v>
      </c>
      <c r="D3364">
        <v>15738</v>
      </c>
      <c r="E3364" t="s">
        <v>41</v>
      </c>
    </row>
    <row r="3365" spans="1:5" x14ac:dyDescent="0.3">
      <c r="A3365">
        <v>15739</v>
      </c>
      <c r="B3365" t="s">
        <v>41</v>
      </c>
      <c r="D3365">
        <v>15739</v>
      </c>
      <c r="E3365" t="s">
        <v>41</v>
      </c>
    </row>
    <row r="3366" spans="1:5" x14ac:dyDescent="0.3">
      <c r="A3366">
        <v>15740</v>
      </c>
      <c r="B3366" t="s">
        <v>41</v>
      </c>
      <c r="D3366">
        <v>15740</v>
      </c>
      <c r="E3366" t="s">
        <v>41</v>
      </c>
    </row>
    <row r="3367" spans="1:5" x14ac:dyDescent="0.3">
      <c r="A3367">
        <v>15741</v>
      </c>
      <c r="B3367" t="s">
        <v>41</v>
      </c>
      <c r="D3367">
        <v>15741</v>
      </c>
      <c r="E3367" t="s">
        <v>41</v>
      </c>
    </row>
    <row r="3368" spans="1:5" x14ac:dyDescent="0.3">
      <c r="A3368">
        <v>15742</v>
      </c>
      <c r="B3368" t="s">
        <v>41</v>
      </c>
      <c r="D3368">
        <v>15742</v>
      </c>
      <c r="E3368" t="s">
        <v>41</v>
      </c>
    </row>
    <row r="3369" spans="1:5" x14ac:dyDescent="0.3">
      <c r="A3369">
        <v>15743</v>
      </c>
      <c r="B3369" t="s">
        <v>41</v>
      </c>
      <c r="D3369">
        <v>15743</v>
      </c>
      <c r="E3369" t="s">
        <v>41</v>
      </c>
    </row>
    <row r="3370" spans="1:5" x14ac:dyDescent="0.3">
      <c r="A3370">
        <v>15744</v>
      </c>
      <c r="B3370" t="s">
        <v>41</v>
      </c>
      <c r="D3370">
        <v>15744</v>
      </c>
      <c r="E3370" t="s">
        <v>41</v>
      </c>
    </row>
    <row r="3371" spans="1:5" x14ac:dyDescent="0.3">
      <c r="A3371">
        <v>15745</v>
      </c>
      <c r="B3371" t="s">
        <v>41</v>
      </c>
      <c r="D3371">
        <v>15745</v>
      </c>
      <c r="E3371" t="s">
        <v>41</v>
      </c>
    </row>
    <row r="3372" spans="1:5" x14ac:dyDescent="0.3">
      <c r="A3372">
        <v>15746</v>
      </c>
      <c r="B3372" t="s">
        <v>41</v>
      </c>
      <c r="D3372">
        <v>15746</v>
      </c>
      <c r="E3372" t="s">
        <v>41</v>
      </c>
    </row>
    <row r="3373" spans="1:5" x14ac:dyDescent="0.3">
      <c r="A3373">
        <v>15747</v>
      </c>
      <c r="B3373" t="s">
        <v>41</v>
      </c>
      <c r="D3373">
        <v>15747</v>
      </c>
      <c r="E3373" t="s">
        <v>41</v>
      </c>
    </row>
    <row r="3374" spans="1:5" x14ac:dyDescent="0.3">
      <c r="A3374">
        <v>15748</v>
      </c>
      <c r="B3374" t="s">
        <v>41</v>
      </c>
      <c r="D3374">
        <v>15748</v>
      </c>
      <c r="E3374" t="s">
        <v>41</v>
      </c>
    </row>
    <row r="3375" spans="1:5" x14ac:dyDescent="0.3">
      <c r="A3375">
        <v>15749</v>
      </c>
      <c r="B3375" t="s">
        <v>41</v>
      </c>
      <c r="D3375">
        <v>15749</v>
      </c>
      <c r="E3375" t="s">
        <v>41</v>
      </c>
    </row>
    <row r="3376" spans="1:5" x14ac:dyDescent="0.3">
      <c r="A3376">
        <v>15750</v>
      </c>
      <c r="B3376" t="s">
        <v>41</v>
      </c>
      <c r="D3376">
        <v>15750</v>
      </c>
      <c r="E3376" t="s">
        <v>41</v>
      </c>
    </row>
    <row r="3377" spans="1:5" x14ac:dyDescent="0.3">
      <c r="A3377">
        <v>15751</v>
      </c>
      <c r="B3377" t="s">
        <v>41</v>
      </c>
      <c r="D3377">
        <v>15751</v>
      </c>
      <c r="E3377" t="s">
        <v>41</v>
      </c>
    </row>
    <row r="3378" spans="1:5" x14ac:dyDescent="0.3">
      <c r="A3378">
        <v>15752</v>
      </c>
      <c r="B3378" t="s">
        <v>41</v>
      </c>
      <c r="D3378">
        <v>15752</v>
      </c>
      <c r="E3378" t="s">
        <v>41</v>
      </c>
    </row>
    <row r="3379" spans="1:5" x14ac:dyDescent="0.3">
      <c r="A3379">
        <v>15753</v>
      </c>
      <c r="B3379" t="s">
        <v>41</v>
      </c>
      <c r="D3379">
        <v>15753</v>
      </c>
      <c r="E3379" t="s">
        <v>41</v>
      </c>
    </row>
    <row r="3380" spans="1:5" x14ac:dyDescent="0.3">
      <c r="A3380">
        <v>15754</v>
      </c>
      <c r="B3380" t="s">
        <v>41</v>
      </c>
      <c r="D3380">
        <v>15754</v>
      </c>
      <c r="E3380" t="s">
        <v>41</v>
      </c>
    </row>
    <row r="3381" spans="1:5" x14ac:dyDescent="0.3">
      <c r="A3381">
        <v>15755</v>
      </c>
      <c r="B3381" t="s">
        <v>41</v>
      </c>
      <c r="D3381">
        <v>15755</v>
      </c>
      <c r="E3381" t="s">
        <v>41</v>
      </c>
    </row>
    <row r="3382" spans="1:5" x14ac:dyDescent="0.3">
      <c r="A3382">
        <v>15756</v>
      </c>
      <c r="B3382" t="s">
        <v>41</v>
      </c>
      <c r="D3382">
        <v>15756</v>
      </c>
      <c r="E3382" t="s">
        <v>41</v>
      </c>
    </row>
    <row r="3383" spans="1:5" x14ac:dyDescent="0.3">
      <c r="A3383">
        <v>15757</v>
      </c>
      <c r="B3383" t="s">
        <v>41</v>
      </c>
      <c r="D3383">
        <v>15757</v>
      </c>
      <c r="E3383" t="s">
        <v>41</v>
      </c>
    </row>
    <row r="3384" spans="1:5" x14ac:dyDescent="0.3">
      <c r="A3384">
        <v>15758</v>
      </c>
      <c r="B3384" t="s">
        <v>41</v>
      </c>
      <c r="D3384">
        <v>15758</v>
      </c>
      <c r="E3384" t="s">
        <v>41</v>
      </c>
    </row>
    <row r="3385" spans="1:5" x14ac:dyDescent="0.3">
      <c r="A3385">
        <v>15759</v>
      </c>
      <c r="B3385" t="s">
        <v>41</v>
      </c>
      <c r="D3385">
        <v>15759</v>
      </c>
      <c r="E3385" t="s">
        <v>41</v>
      </c>
    </row>
    <row r="3386" spans="1:5" x14ac:dyDescent="0.3">
      <c r="A3386">
        <v>15760</v>
      </c>
      <c r="B3386" t="s">
        <v>45</v>
      </c>
      <c r="D3386">
        <v>15760</v>
      </c>
      <c r="E3386" t="s">
        <v>45</v>
      </c>
    </row>
    <row r="3387" spans="1:5" x14ac:dyDescent="0.3">
      <c r="A3387">
        <v>15761</v>
      </c>
      <c r="B3387" t="s">
        <v>41</v>
      </c>
      <c r="D3387">
        <v>15761</v>
      </c>
      <c r="E3387" t="s">
        <v>41</v>
      </c>
    </row>
    <row r="3388" spans="1:5" x14ac:dyDescent="0.3">
      <c r="A3388">
        <v>15762</v>
      </c>
      <c r="B3388" t="s">
        <v>41</v>
      </c>
      <c r="D3388">
        <v>15762</v>
      </c>
      <c r="E3388" t="s">
        <v>41</v>
      </c>
    </row>
    <row r="3389" spans="1:5" x14ac:dyDescent="0.3">
      <c r="A3389">
        <v>15763</v>
      </c>
      <c r="B3389" t="s">
        <v>41</v>
      </c>
      <c r="D3389">
        <v>15763</v>
      </c>
      <c r="E3389" t="s">
        <v>41</v>
      </c>
    </row>
    <row r="3390" spans="1:5" x14ac:dyDescent="0.3">
      <c r="A3390">
        <v>15764</v>
      </c>
      <c r="B3390" t="s">
        <v>41</v>
      </c>
      <c r="D3390">
        <v>15764</v>
      </c>
      <c r="E3390" t="s">
        <v>41</v>
      </c>
    </row>
    <row r="3391" spans="1:5" x14ac:dyDescent="0.3">
      <c r="A3391">
        <v>15765</v>
      </c>
      <c r="B3391" t="s">
        <v>41</v>
      </c>
      <c r="D3391">
        <v>15765</v>
      </c>
      <c r="E3391" t="s">
        <v>41</v>
      </c>
    </row>
    <row r="3392" spans="1:5" x14ac:dyDescent="0.3">
      <c r="A3392">
        <v>15766</v>
      </c>
      <c r="B3392" t="s">
        <v>41</v>
      </c>
      <c r="D3392">
        <v>15766</v>
      </c>
      <c r="E3392" t="s">
        <v>41</v>
      </c>
    </row>
    <row r="3393" spans="1:5" x14ac:dyDescent="0.3">
      <c r="A3393">
        <v>15768</v>
      </c>
      <c r="B3393" t="s">
        <v>41</v>
      </c>
      <c r="D3393">
        <v>15768</v>
      </c>
      <c r="E3393" t="s">
        <v>41</v>
      </c>
    </row>
    <row r="3394" spans="1:5" x14ac:dyDescent="0.3">
      <c r="A3394">
        <v>15769</v>
      </c>
      <c r="B3394" t="s">
        <v>41</v>
      </c>
      <c r="D3394">
        <v>15769</v>
      </c>
      <c r="E3394" t="s">
        <v>41</v>
      </c>
    </row>
    <row r="3395" spans="1:5" x14ac:dyDescent="0.3">
      <c r="A3395">
        <v>15770</v>
      </c>
      <c r="B3395" t="s">
        <v>41</v>
      </c>
      <c r="D3395">
        <v>15770</v>
      </c>
      <c r="E3395" t="s">
        <v>41</v>
      </c>
    </row>
    <row r="3396" spans="1:5" x14ac:dyDescent="0.3">
      <c r="A3396">
        <v>15771</v>
      </c>
      <c r="B3396" t="s">
        <v>41</v>
      </c>
      <c r="D3396">
        <v>15771</v>
      </c>
      <c r="E3396" t="s">
        <v>41</v>
      </c>
    </row>
    <row r="3397" spans="1:5" x14ac:dyDescent="0.3">
      <c r="A3397">
        <v>15772</v>
      </c>
      <c r="B3397" t="s">
        <v>41</v>
      </c>
      <c r="D3397">
        <v>15772</v>
      </c>
      <c r="E3397" t="s">
        <v>41</v>
      </c>
    </row>
    <row r="3398" spans="1:5" x14ac:dyDescent="0.3">
      <c r="A3398">
        <v>15773</v>
      </c>
      <c r="B3398" t="s">
        <v>41</v>
      </c>
      <c r="D3398">
        <v>15773</v>
      </c>
      <c r="E3398" t="s">
        <v>41</v>
      </c>
    </row>
    <row r="3399" spans="1:5" x14ac:dyDescent="0.3">
      <c r="A3399">
        <v>15774</v>
      </c>
      <c r="B3399" t="s">
        <v>41</v>
      </c>
      <c r="D3399">
        <v>15774</v>
      </c>
      <c r="E3399" t="s">
        <v>41</v>
      </c>
    </row>
    <row r="3400" spans="1:5" x14ac:dyDescent="0.3">
      <c r="A3400">
        <v>15775</v>
      </c>
      <c r="B3400" t="s">
        <v>41</v>
      </c>
      <c r="D3400">
        <v>15775</v>
      </c>
      <c r="E3400" t="s">
        <v>41</v>
      </c>
    </row>
    <row r="3401" spans="1:5" x14ac:dyDescent="0.3">
      <c r="A3401">
        <v>15776</v>
      </c>
      <c r="B3401" t="s">
        <v>41</v>
      </c>
      <c r="D3401">
        <v>15776</v>
      </c>
      <c r="E3401" t="s">
        <v>41</v>
      </c>
    </row>
    <row r="3402" spans="1:5" x14ac:dyDescent="0.3">
      <c r="A3402">
        <v>15777</v>
      </c>
      <c r="B3402" t="s">
        <v>41</v>
      </c>
      <c r="D3402">
        <v>15777</v>
      </c>
      <c r="E3402" t="s">
        <v>41</v>
      </c>
    </row>
    <row r="3403" spans="1:5" x14ac:dyDescent="0.3">
      <c r="A3403">
        <v>15778</v>
      </c>
      <c r="B3403" t="s">
        <v>41</v>
      </c>
      <c r="D3403">
        <v>15778</v>
      </c>
      <c r="E3403" t="s">
        <v>41</v>
      </c>
    </row>
    <row r="3404" spans="1:5" x14ac:dyDescent="0.3">
      <c r="A3404">
        <v>15779</v>
      </c>
      <c r="B3404" t="s">
        <v>41</v>
      </c>
      <c r="D3404">
        <v>15779</v>
      </c>
      <c r="E3404" t="s">
        <v>41</v>
      </c>
    </row>
    <row r="3405" spans="1:5" x14ac:dyDescent="0.3">
      <c r="A3405">
        <v>15780</v>
      </c>
      <c r="B3405" t="s">
        <v>41</v>
      </c>
      <c r="D3405">
        <v>15780</v>
      </c>
      <c r="E3405" t="s">
        <v>41</v>
      </c>
    </row>
    <row r="3406" spans="1:5" x14ac:dyDescent="0.3">
      <c r="A3406">
        <v>15781</v>
      </c>
      <c r="B3406" t="s">
        <v>41</v>
      </c>
      <c r="D3406">
        <v>15781</v>
      </c>
      <c r="E3406" t="s">
        <v>41</v>
      </c>
    </row>
    <row r="3407" spans="1:5" x14ac:dyDescent="0.3">
      <c r="A3407">
        <v>15782</v>
      </c>
      <c r="B3407" t="s">
        <v>41</v>
      </c>
      <c r="D3407">
        <v>15782</v>
      </c>
      <c r="E3407" t="s">
        <v>41</v>
      </c>
    </row>
    <row r="3408" spans="1:5" x14ac:dyDescent="0.3">
      <c r="A3408">
        <v>15783</v>
      </c>
      <c r="B3408" t="s">
        <v>41</v>
      </c>
      <c r="D3408">
        <v>15783</v>
      </c>
      <c r="E3408" t="s">
        <v>41</v>
      </c>
    </row>
    <row r="3409" spans="1:5" x14ac:dyDescent="0.3">
      <c r="A3409">
        <v>15784</v>
      </c>
      <c r="B3409" t="s">
        <v>41</v>
      </c>
      <c r="D3409">
        <v>15784</v>
      </c>
      <c r="E3409" t="s">
        <v>41</v>
      </c>
    </row>
    <row r="3410" spans="1:5" x14ac:dyDescent="0.3">
      <c r="A3410">
        <v>15785</v>
      </c>
      <c r="B3410" t="s">
        <v>41</v>
      </c>
      <c r="D3410">
        <v>15785</v>
      </c>
      <c r="E3410" t="s">
        <v>41</v>
      </c>
    </row>
    <row r="3411" spans="1:5" x14ac:dyDescent="0.3">
      <c r="A3411">
        <v>15786</v>
      </c>
      <c r="B3411" t="s">
        <v>41</v>
      </c>
      <c r="D3411">
        <v>15786</v>
      </c>
      <c r="E3411" t="s">
        <v>41</v>
      </c>
    </row>
    <row r="3412" spans="1:5" x14ac:dyDescent="0.3">
      <c r="A3412">
        <v>15787</v>
      </c>
      <c r="B3412" t="s">
        <v>41</v>
      </c>
      <c r="D3412">
        <v>15787</v>
      </c>
      <c r="E3412" t="s">
        <v>41</v>
      </c>
    </row>
    <row r="3413" spans="1:5" x14ac:dyDescent="0.3">
      <c r="A3413">
        <v>15788</v>
      </c>
      <c r="B3413" t="s">
        <v>41</v>
      </c>
      <c r="D3413">
        <v>15788</v>
      </c>
      <c r="E3413" t="s">
        <v>41</v>
      </c>
    </row>
    <row r="3414" spans="1:5" x14ac:dyDescent="0.3">
      <c r="A3414">
        <v>15789</v>
      </c>
      <c r="B3414" t="s">
        <v>41</v>
      </c>
      <c r="D3414">
        <v>15789</v>
      </c>
      <c r="E3414" t="s">
        <v>41</v>
      </c>
    </row>
    <row r="3415" spans="1:5" x14ac:dyDescent="0.3">
      <c r="A3415">
        <v>15790</v>
      </c>
      <c r="B3415" t="s">
        <v>41</v>
      </c>
      <c r="D3415">
        <v>15790</v>
      </c>
      <c r="E3415" t="s">
        <v>41</v>
      </c>
    </row>
    <row r="3416" spans="1:5" x14ac:dyDescent="0.3">
      <c r="A3416">
        <v>15791</v>
      </c>
      <c r="B3416" t="s">
        <v>41</v>
      </c>
      <c r="D3416">
        <v>15791</v>
      </c>
      <c r="E3416" t="s">
        <v>41</v>
      </c>
    </row>
    <row r="3417" spans="1:5" x14ac:dyDescent="0.3">
      <c r="A3417">
        <v>15792</v>
      </c>
      <c r="B3417" t="s">
        <v>41</v>
      </c>
      <c r="D3417">
        <v>15792</v>
      </c>
      <c r="E3417" t="s">
        <v>41</v>
      </c>
    </row>
    <row r="3418" spans="1:5" x14ac:dyDescent="0.3">
      <c r="A3418">
        <v>15793</v>
      </c>
      <c r="B3418" t="s">
        <v>41</v>
      </c>
      <c r="D3418">
        <v>15793</v>
      </c>
      <c r="E3418" t="s">
        <v>41</v>
      </c>
    </row>
    <row r="3419" spans="1:5" x14ac:dyDescent="0.3">
      <c r="A3419">
        <v>15794</v>
      </c>
      <c r="B3419" t="s">
        <v>41</v>
      </c>
      <c r="D3419">
        <v>15794</v>
      </c>
      <c r="E3419" t="s">
        <v>41</v>
      </c>
    </row>
    <row r="3420" spans="1:5" x14ac:dyDescent="0.3">
      <c r="A3420">
        <v>15795</v>
      </c>
      <c r="B3420" t="s">
        <v>41</v>
      </c>
      <c r="D3420">
        <v>15795</v>
      </c>
      <c r="E3420" t="s">
        <v>41</v>
      </c>
    </row>
    <row r="3421" spans="1:5" x14ac:dyDescent="0.3">
      <c r="A3421">
        <v>15796</v>
      </c>
      <c r="B3421" t="s">
        <v>41</v>
      </c>
      <c r="D3421">
        <v>15796</v>
      </c>
      <c r="E3421" t="s">
        <v>41</v>
      </c>
    </row>
    <row r="3422" spans="1:5" x14ac:dyDescent="0.3">
      <c r="A3422">
        <v>15797</v>
      </c>
      <c r="B3422" t="s">
        <v>41</v>
      </c>
      <c r="D3422">
        <v>15797</v>
      </c>
      <c r="E3422" t="s">
        <v>41</v>
      </c>
    </row>
    <row r="3423" spans="1:5" x14ac:dyDescent="0.3">
      <c r="A3423">
        <v>15798</v>
      </c>
      <c r="B3423" t="s">
        <v>41</v>
      </c>
      <c r="D3423">
        <v>15798</v>
      </c>
      <c r="E3423" t="s">
        <v>41</v>
      </c>
    </row>
    <row r="3424" spans="1:5" x14ac:dyDescent="0.3">
      <c r="A3424">
        <v>15799</v>
      </c>
      <c r="B3424" t="s">
        <v>41</v>
      </c>
      <c r="D3424">
        <v>15799</v>
      </c>
      <c r="E3424" t="s">
        <v>41</v>
      </c>
    </row>
    <row r="3425" spans="1:5" x14ac:dyDescent="0.3">
      <c r="A3425">
        <v>15800</v>
      </c>
      <c r="B3425" t="s">
        <v>41</v>
      </c>
      <c r="D3425">
        <v>15800</v>
      </c>
      <c r="E3425" t="s">
        <v>41</v>
      </c>
    </row>
    <row r="3426" spans="1:5" x14ac:dyDescent="0.3">
      <c r="A3426">
        <v>15801</v>
      </c>
      <c r="B3426" t="s">
        <v>41</v>
      </c>
      <c r="D3426">
        <v>15801</v>
      </c>
      <c r="E3426" t="s">
        <v>41</v>
      </c>
    </row>
    <row r="3427" spans="1:5" x14ac:dyDescent="0.3">
      <c r="A3427">
        <v>15802</v>
      </c>
      <c r="B3427" t="s">
        <v>41</v>
      </c>
      <c r="D3427">
        <v>15802</v>
      </c>
      <c r="E3427" t="s">
        <v>41</v>
      </c>
    </row>
    <row r="3428" spans="1:5" x14ac:dyDescent="0.3">
      <c r="A3428">
        <v>15803</v>
      </c>
      <c r="B3428" t="s">
        <v>41</v>
      </c>
      <c r="D3428">
        <v>15803</v>
      </c>
      <c r="E3428" t="s">
        <v>41</v>
      </c>
    </row>
    <row r="3429" spans="1:5" x14ac:dyDescent="0.3">
      <c r="A3429">
        <v>15804</v>
      </c>
      <c r="B3429" t="s">
        <v>41</v>
      </c>
      <c r="D3429">
        <v>15804</v>
      </c>
      <c r="E3429" t="s">
        <v>41</v>
      </c>
    </row>
    <row r="3430" spans="1:5" x14ac:dyDescent="0.3">
      <c r="A3430">
        <v>15805</v>
      </c>
      <c r="B3430" t="s">
        <v>41</v>
      </c>
      <c r="D3430">
        <v>15805</v>
      </c>
      <c r="E3430" t="s">
        <v>41</v>
      </c>
    </row>
    <row r="3431" spans="1:5" x14ac:dyDescent="0.3">
      <c r="A3431">
        <v>15806</v>
      </c>
      <c r="B3431" t="s">
        <v>41</v>
      </c>
      <c r="D3431">
        <v>15806</v>
      </c>
      <c r="E3431" t="s">
        <v>41</v>
      </c>
    </row>
    <row r="3432" spans="1:5" x14ac:dyDescent="0.3">
      <c r="A3432">
        <v>15807</v>
      </c>
      <c r="B3432" t="s">
        <v>41</v>
      </c>
      <c r="D3432">
        <v>15807</v>
      </c>
      <c r="E3432" t="s">
        <v>41</v>
      </c>
    </row>
    <row r="3433" spans="1:5" x14ac:dyDescent="0.3">
      <c r="A3433">
        <v>15808</v>
      </c>
      <c r="B3433" t="s">
        <v>41</v>
      </c>
      <c r="D3433">
        <v>15808</v>
      </c>
      <c r="E3433" t="s">
        <v>41</v>
      </c>
    </row>
    <row r="3434" spans="1:5" x14ac:dyDescent="0.3">
      <c r="A3434">
        <v>15809</v>
      </c>
      <c r="B3434" t="s">
        <v>41</v>
      </c>
      <c r="D3434">
        <v>15809</v>
      </c>
      <c r="E3434" t="s">
        <v>41</v>
      </c>
    </row>
    <row r="3435" spans="1:5" x14ac:dyDescent="0.3">
      <c r="A3435">
        <v>15810</v>
      </c>
      <c r="B3435" t="s">
        <v>41</v>
      </c>
      <c r="D3435">
        <v>15810</v>
      </c>
      <c r="E3435" t="s">
        <v>41</v>
      </c>
    </row>
    <row r="3436" spans="1:5" x14ac:dyDescent="0.3">
      <c r="A3436">
        <v>15811</v>
      </c>
      <c r="B3436" t="s">
        <v>41</v>
      </c>
      <c r="D3436">
        <v>15811</v>
      </c>
      <c r="E3436" t="s">
        <v>41</v>
      </c>
    </row>
    <row r="3437" spans="1:5" x14ac:dyDescent="0.3">
      <c r="A3437">
        <v>15812</v>
      </c>
      <c r="B3437" t="s">
        <v>41</v>
      </c>
      <c r="D3437">
        <v>15812</v>
      </c>
      <c r="E3437" t="s">
        <v>41</v>
      </c>
    </row>
    <row r="3438" spans="1:5" x14ac:dyDescent="0.3">
      <c r="A3438">
        <v>15813</v>
      </c>
      <c r="B3438" t="s">
        <v>41</v>
      </c>
      <c r="D3438">
        <v>15813</v>
      </c>
      <c r="E3438" t="s">
        <v>41</v>
      </c>
    </row>
    <row r="3439" spans="1:5" x14ac:dyDescent="0.3">
      <c r="A3439">
        <v>15814</v>
      </c>
      <c r="B3439" t="s">
        <v>41</v>
      </c>
      <c r="D3439">
        <v>15814</v>
      </c>
      <c r="E3439" t="s">
        <v>41</v>
      </c>
    </row>
    <row r="3440" spans="1:5" x14ac:dyDescent="0.3">
      <c r="A3440">
        <v>15815</v>
      </c>
      <c r="B3440" t="s">
        <v>41</v>
      </c>
      <c r="D3440">
        <v>15815</v>
      </c>
      <c r="E3440" t="s">
        <v>41</v>
      </c>
    </row>
    <row r="3441" spans="1:5" x14ac:dyDescent="0.3">
      <c r="A3441">
        <v>15816</v>
      </c>
      <c r="B3441" t="s">
        <v>41</v>
      </c>
      <c r="D3441">
        <v>15816</v>
      </c>
      <c r="E3441" t="s">
        <v>41</v>
      </c>
    </row>
    <row r="3442" spans="1:5" x14ac:dyDescent="0.3">
      <c r="A3442">
        <v>15817</v>
      </c>
      <c r="B3442" t="s">
        <v>41</v>
      </c>
      <c r="D3442">
        <v>15817</v>
      </c>
      <c r="E3442" t="s">
        <v>41</v>
      </c>
    </row>
    <row r="3443" spans="1:5" x14ac:dyDescent="0.3">
      <c r="A3443">
        <v>15818</v>
      </c>
      <c r="B3443" t="s">
        <v>41</v>
      </c>
      <c r="D3443">
        <v>15818</v>
      </c>
      <c r="E3443" t="s">
        <v>41</v>
      </c>
    </row>
    <row r="3444" spans="1:5" x14ac:dyDescent="0.3">
      <c r="A3444">
        <v>15819</v>
      </c>
      <c r="B3444" t="s">
        <v>41</v>
      </c>
      <c r="D3444">
        <v>15819</v>
      </c>
      <c r="E3444" t="s">
        <v>41</v>
      </c>
    </row>
    <row r="3445" spans="1:5" x14ac:dyDescent="0.3">
      <c r="A3445">
        <v>15820</v>
      </c>
      <c r="B3445" t="s">
        <v>41</v>
      </c>
      <c r="D3445">
        <v>15820</v>
      </c>
      <c r="E3445" t="s">
        <v>41</v>
      </c>
    </row>
    <row r="3446" spans="1:5" x14ac:dyDescent="0.3">
      <c r="A3446">
        <v>15821</v>
      </c>
      <c r="B3446" t="s">
        <v>41</v>
      </c>
      <c r="D3446">
        <v>15821</v>
      </c>
      <c r="E3446" t="s">
        <v>41</v>
      </c>
    </row>
    <row r="3447" spans="1:5" x14ac:dyDescent="0.3">
      <c r="A3447">
        <v>15822</v>
      </c>
      <c r="B3447" t="s">
        <v>41</v>
      </c>
      <c r="D3447">
        <v>15822</v>
      </c>
      <c r="E3447" t="s">
        <v>41</v>
      </c>
    </row>
    <row r="3448" spans="1:5" x14ac:dyDescent="0.3">
      <c r="A3448">
        <v>15823</v>
      </c>
      <c r="B3448" t="s">
        <v>41</v>
      </c>
      <c r="D3448">
        <v>15823</v>
      </c>
      <c r="E3448" t="s">
        <v>41</v>
      </c>
    </row>
    <row r="3449" spans="1:5" x14ac:dyDescent="0.3">
      <c r="A3449">
        <v>15824</v>
      </c>
      <c r="B3449" t="s">
        <v>41</v>
      </c>
      <c r="D3449">
        <v>15824</v>
      </c>
      <c r="E3449" t="s">
        <v>41</v>
      </c>
    </row>
    <row r="3450" spans="1:5" x14ac:dyDescent="0.3">
      <c r="A3450">
        <v>15825</v>
      </c>
      <c r="B3450" t="s">
        <v>41</v>
      </c>
      <c r="D3450">
        <v>15825</v>
      </c>
      <c r="E3450" t="s">
        <v>41</v>
      </c>
    </row>
    <row r="3451" spans="1:5" x14ac:dyDescent="0.3">
      <c r="A3451">
        <v>15826</v>
      </c>
      <c r="B3451" t="s">
        <v>41</v>
      </c>
      <c r="D3451">
        <v>15826</v>
      </c>
      <c r="E3451" t="s">
        <v>41</v>
      </c>
    </row>
    <row r="3452" spans="1:5" x14ac:dyDescent="0.3">
      <c r="A3452">
        <v>15827</v>
      </c>
      <c r="B3452" t="s">
        <v>41</v>
      </c>
      <c r="D3452">
        <v>15827</v>
      </c>
      <c r="E3452" t="s">
        <v>41</v>
      </c>
    </row>
    <row r="3453" spans="1:5" x14ac:dyDescent="0.3">
      <c r="A3453">
        <v>15828</v>
      </c>
      <c r="B3453" t="s">
        <v>41</v>
      </c>
      <c r="D3453">
        <v>15828</v>
      </c>
      <c r="E3453" t="s">
        <v>41</v>
      </c>
    </row>
    <row r="3454" spans="1:5" x14ac:dyDescent="0.3">
      <c r="A3454">
        <v>15829</v>
      </c>
      <c r="B3454" t="s">
        <v>41</v>
      </c>
      <c r="D3454">
        <v>15829</v>
      </c>
      <c r="E3454" t="s">
        <v>41</v>
      </c>
    </row>
    <row r="3455" spans="1:5" x14ac:dyDescent="0.3">
      <c r="A3455">
        <v>15830</v>
      </c>
      <c r="B3455" t="s">
        <v>41</v>
      </c>
      <c r="D3455">
        <v>15830</v>
      </c>
      <c r="E3455" t="s">
        <v>41</v>
      </c>
    </row>
    <row r="3456" spans="1:5" x14ac:dyDescent="0.3">
      <c r="A3456">
        <v>15831</v>
      </c>
      <c r="B3456" t="s">
        <v>41</v>
      </c>
      <c r="D3456">
        <v>15831</v>
      </c>
      <c r="E3456" t="s">
        <v>41</v>
      </c>
    </row>
    <row r="3457" spans="1:5" x14ac:dyDescent="0.3">
      <c r="A3457">
        <v>15832</v>
      </c>
      <c r="B3457" t="s">
        <v>41</v>
      </c>
      <c r="D3457">
        <v>15832</v>
      </c>
      <c r="E3457" t="s">
        <v>41</v>
      </c>
    </row>
    <row r="3458" spans="1:5" x14ac:dyDescent="0.3">
      <c r="A3458">
        <v>15833</v>
      </c>
      <c r="B3458" t="s">
        <v>41</v>
      </c>
      <c r="D3458">
        <v>15833</v>
      </c>
      <c r="E3458" t="s">
        <v>41</v>
      </c>
    </row>
    <row r="3459" spans="1:5" x14ac:dyDescent="0.3">
      <c r="A3459">
        <v>15834</v>
      </c>
      <c r="B3459" t="s">
        <v>41</v>
      </c>
      <c r="D3459">
        <v>15834</v>
      </c>
      <c r="E3459" t="s">
        <v>41</v>
      </c>
    </row>
    <row r="3460" spans="1:5" x14ac:dyDescent="0.3">
      <c r="A3460">
        <v>15835</v>
      </c>
      <c r="B3460" t="s">
        <v>41</v>
      </c>
      <c r="D3460">
        <v>15835</v>
      </c>
      <c r="E3460" t="s">
        <v>41</v>
      </c>
    </row>
    <row r="3461" spans="1:5" x14ac:dyDescent="0.3">
      <c r="A3461">
        <v>15836</v>
      </c>
      <c r="B3461" t="s">
        <v>41</v>
      </c>
      <c r="D3461">
        <v>15836</v>
      </c>
      <c r="E3461" t="s">
        <v>41</v>
      </c>
    </row>
    <row r="3462" spans="1:5" x14ac:dyDescent="0.3">
      <c r="A3462">
        <v>15837</v>
      </c>
      <c r="B3462" t="s">
        <v>41</v>
      </c>
      <c r="D3462">
        <v>15837</v>
      </c>
      <c r="E3462" t="s">
        <v>41</v>
      </c>
    </row>
    <row r="3463" spans="1:5" x14ac:dyDescent="0.3">
      <c r="A3463">
        <v>15838</v>
      </c>
      <c r="B3463" t="s">
        <v>41</v>
      </c>
      <c r="D3463">
        <v>15838</v>
      </c>
      <c r="E3463" t="s">
        <v>41</v>
      </c>
    </row>
    <row r="3464" spans="1:5" x14ac:dyDescent="0.3">
      <c r="A3464">
        <v>15839</v>
      </c>
      <c r="B3464" t="s">
        <v>41</v>
      </c>
      <c r="D3464">
        <v>15839</v>
      </c>
      <c r="E3464" t="s">
        <v>41</v>
      </c>
    </row>
    <row r="3465" spans="1:5" x14ac:dyDescent="0.3">
      <c r="A3465">
        <v>15840</v>
      </c>
      <c r="B3465" t="s">
        <v>41</v>
      </c>
      <c r="D3465">
        <v>15840</v>
      </c>
      <c r="E3465" t="s">
        <v>41</v>
      </c>
    </row>
    <row r="3466" spans="1:5" x14ac:dyDescent="0.3">
      <c r="A3466">
        <v>15841</v>
      </c>
      <c r="B3466" t="s">
        <v>41</v>
      </c>
      <c r="D3466">
        <v>15841</v>
      </c>
      <c r="E3466" t="s">
        <v>41</v>
      </c>
    </row>
    <row r="3467" spans="1:5" x14ac:dyDescent="0.3">
      <c r="A3467">
        <v>15842</v>
      </c>
      <c r="B3467" t="s">
        <v>41</v>
      </c>
      <c r="D3467">
        <v>15842</v>
      </c>
      <c r="E3467" t="s">
        <v>41</v>
      </c>
    </row>
    <row r="3468" spans="1:5" x14ac:dyDescent="0.3">
      <c r="A3468">
        <v>15843</v>
      </c>
      <c r="B3468" t="s">
        <v>41</v>
      </c>
      <c r="D3468">
        <v>15843</v>
      </c>
      <c r="E3468" t="s">
        <v>41</v>
      </c>
    </row>
    <row r="3469" spans="1:5" x14ac:dyDescent="0.3">
      <c r="A3469">
        <v>15844</v>
      </c>
      <c r="B3469" t="s">
        <v>41</v>
      </c>
      <c r="D3469">
        <v>15844</v>
      </c>
      <c r="E3469" t="s">
        <v>41</v>
      </c>
    </row>
    <row r="3470" spans="1:5" x14ac:dyDescent="0.3">
      <c r="A3470">
        <v>15845</v>
      </c>
      <c r="B3470" t="s">
        <v>41</v>
      </c>
      <c r="D3470">
        <v>15845</v>
      </c>
      <c r="E3470" t="s">
        <v>41</v>
      </c>
    </row>
    <row r="3471" spans="1:5" x14ac:dyDescent="0.3">
      <c r="A3471">
        <v>15846</v>
      </c>
      <c r="B3471" t="s">
        <v>41</v>
      </c>
      <c r="D3471">
        <v>15846</v>
      </c>
      <c r="E3471" t="s">
        <v>41</v>
      </c>
    </row>
    <row r="3472" spans="1:5" x14ac:dyDescent="0.3">
      <c r="A3472">
        <v>15847</v>
      </c>
      <c r="B3472" t="s">
        <v>41</v>
      </c>
      <c r="D3472">
        <v>15847</v>
      </c>
      <c r="E3472" t="s">
        <v>41</v>
      </c>
    </row>
    <row r="3473" spans="1:5" x14ac:dyDescent="0.3">
      <c r="A3473">
        <v>15848</v>
      </c>
      <c r="B3473" t="s">
        <v>41</v>
      </c>
      <c r="D3473">
        <v>15848</v>
      </c>
      <c r="E3473" t="s">
        <v>41</v>
      </c>
    </row>
    <row r="3474" spans="1:5" x14ac:dyDescent="0.3">
      <c r="A3474">
        <v>15850</v>
      </c>
      <c r="B3474" t="s">
        <v>41</v>
      </c>
      <c r="D3474">
        <v>15850</v>
      </c>
      <c r="E3474" t="s">
        <v>41</v>
      </c>
    </row>
    <row r="3475" spans="1:5" x14ac:dyDescent="0.3">
      <c r="A3475">
        <v>15851</v>
      </c>
      <c r="B3475" t="s">
        <v>41</v>
      </c>
      <c r="D3475">
        <v>15851</v>
      </c>
      <c r="E3475" t="s">
        <v>41</v>
      </c>
    </row>
    <row r="3476" spans="1:5" x14ac:dyDescent="0.3">
      <c r="A3476">
        <v>15852</v>
      </c>
      <c r="B3476" t="s">
        <v>41</v>
      </c>
      <c r="D3476">
        <v>15852</v>
      </c>
      <c r="E3476" t="s">
        <v>41</v>
      </c>
    </row>
    <row r="3477" spans="1:5" x14ac:dyDescent="0.3">
      <c r="A3477">
        <v>15853</v>
      </c>
      <c r="B3477" t="s">
        <v>41</v>
      </c>
      <c r="D3477">
        <v>15853</v>
      </c>
      <c r="E3477" t="s">
        <v>41</v>
      </c>
    </row>
    <row r="3478" spans="1:5" x14ac:dyDescent="0.3">
      <c r="A3478">
        <v>15854</v>
      </c>
      <c r="B3478" t="s">
        <v>41</v>
      </c>
      <c r="D3478">
        <v>15854</v>
      </c>
      <c r="E3478" t="s">
        <v>41</v>
      </c>
    </row>
    <row r="3479" spans="1:5" x14ac:dyDescent="0.3">
      <c r="A3479">
        <v>15855</v>
      </c>
      <c r="B3479" t="s">
        <v>41</v>
      </c>
      <c r="D3479">
        <v>15855</v>
      </c>
      <c r="E3479" t="s">
        <v>41</v>
      </c>
    </row>
    <row r="3480" spans="1:5" x14ac:dyDescent="0.3">
      <c r="A3480">
        <v>15856</v>
      </c>
      <c r="B3480" t="s">
        <v>41</v>
      </c>
      <c r="D3480">
        <v>15856</v>
      </c>
      <c r="E3480" t="s">
        <v>41</v>
      </c>
    </row>
    <row r="3481" spans="1:5" x14ac:dyDescent="0.3">
      <c r="A3481">
        <v>15857</v>
      </c>
      <c r="B3481" t="s">
        <v>41</v>
      </c>
      <c r="D3481">
        <v>15857</v>
      </c>
      <c r="E3481" t="s">
        <v>41</v>
      </c>
    </row>
    <row r="3482" spans="1:5" x14ac:dyDescent="0.3">
      <c r="A3482">
        <v>15858</v>
      </c>
      <c r="B3482" t="s">
        <v>41</v>
      </c>
      <c r="D3482">
        <v>15858</v>
      </c>
      <c r="E3482" t="s">
        <v>41</v>
      </c>
    </row>
    <row r="3483" spans="1:5" x14ac:dyDescent="0.3">
      <c r="A3483">
        <v>15859</v>
      </c>
      <c r="B3483" t="s">
        <v>41</v>
      </c>
      <c r="D3483">
        <v>15859</v>
      </c>
      <c r="E3483" t="s">
        <v>41</v>
      </c>
    </row>
    <row r="3484" spans="1:5" x14ac:dyDescent="0.3">
      <c r="A3484">
        <v>15860</v>
      </c>
      <c r="B3484" t="s">
        <v>41</v>
      </c>
      <c r="D3484">
        <v>15860</v>
      </c>
      <c r="E3484" t="s">
        <v>41</v>
      </c>
    </row>
    <row r="3485" spans="1:5" x14ac:dyDescent="0.3">
      <c r="A3485">
        <v>15861</v>
      </c>
      <c r="B3485" t="s">
        <v>41</v>
      </c>
      <c r="D3485">
        <v>15861</v>
      </c>
      <c r="E3485" t="s">
        <v>41</v>
      </c>
    </row>
    <row r="3486" spans="1:5" x14ac:dyDescent="0.3">
      <c r="A3486">
        <v>15862</v>
      </c>
      <c r="B3486" t="s">
        <v>41</v>
      </c>
      <c r="D3486">
        <v>15862</v>
      </c>
      <c r="E3486" t="s">
        <v>41</v>
      </c>
    </row>
    <row r="3487" spans="1:5" x14ac:dyDescent="0.3">
      <c r="A3487">
        <v>15863</v>
      </c>
      <c r="B3487" t="s">
        <v>41</v>
      </c>
      <c r="D3487">
        <v>15863</v>
      </c>
      <c r="E3487" t="s">
        <v>41</v>
      </c>
    </row>
    <row r="3488" spans="1:5" x14ac:dyDescent="0.3">
      <c r="A3488">
        <v>15864</v>
      </c>
      <c r="B3488" t="s">
        <v>41</v>
      </c>
      <c r="D3488">
        <v>15864</v>
      </c>
      <c r="E3488" t="s">
        <v>41</v>
      </c>
    </row>
    <row r="3489" spans="1:5" x14ac:dyDescent="0.3">
      <c r="A3489">
        <v>15865</v>
      </c>
      <c r="B3489" t="s">
        <v>41</v>
      </c>
      <c r="D3489">
        <v>15865</v>
      </c>
      <c r="E3489" t="s">
        <v>41</v>
      </c>
    </row>
    <row r="3490" spans="1:5" x14ac:dyDescent="0.3">
      <c r="A3490">
        <v>15866</v>
      </c>
      <c r="B3490" t="s">
        <v>41</v>
      </c>
      <c r="D3490">
        <v>15866</v>
      </c>
      <c r="E3490" t="s">
        <v>41</v>
      </c>
    </row>
    <row r="3491" spans="1:5" x14ac:dyDescent="0.3">
      <c r="A3491">
        <v>15867</v>
      </c>
      <c r="B3491" t="s">
        <v>41</v>
      </c>
      <c r="D3491">
        <v>15867</v>
      </c>
      <c r="E3491" t="s">
        <v>41</v>
      </c>
    </row>
    <row r="3492" spans="1:5" x14ac:dyDescent="0.3">
      <c r="A3492">
        <v>15868</v>
      </c>
      <c r="B3492" t="s">
        <v>41</v>
      </c>
      <c r="D3492">
        <v>15868</v>
      </c>
      <c r="E3492" t="s">
        <v>41</v>
      </c>
    </row>
    <row r="3493" spans="1:5" x14ac:dyDescent="0.3">
      <c r="A3493">
        <v>15869</v>
      </c>
      <c r="B3493" t="s">
        <v>41</v>
      </c>
      <c r="D3493">
        <v>15869</v>
      </c>
      <c r="E3493" t="s">
        <v>41</v>
      </c>
    </row>
    <row r="3494" spans="1:5" x14ac:dyDescent="0.3">
      <c r="A3494">
        <v>15870</v>
      </c>
      <c r="B3494" t="s">
        <v>41</v>
      </c>
      <c r="D3494">
        <v>15870</v>
      </c>
      <c r="E3494" t="s">
        <v>41</v>
      </c>
    </row>
    <row r="3495" spans="1:5" x14ac:dyDescent="0.3">
      <c r="A3495">
        <v>15871</v>
      </c>
      <c r="B3495" t="s">
        <v>41</v>
      </c>
      <c r="D3495">
        <v>15871</v>
      </c>
      <c r="E3495" t="s">
        <v>41</v>
      </c>
    </row>
    <row r="3496" spans="1:5" x14ac:dyDescent="0.3">
      <c r="A3496">
        <v>15872</v>
      </c>
      <c r="B3496" t="s">
        <v>41</v>
      </c>
      <c r="D3496">
        <v>15872</v>
      </c>
      <c r="E3496" t="s">
        <v>41</v>
      </c>
    </row>
    <row r="3497" spans="1:5" x14ac:dyDescent="0.3">
      <c r="A3497">
        <v>15873</v>
      </c>
      <c r="B3497" t="s">
        <v>41</v>
      </c>
      <c r="D3497">
        <v>15873</v>
      </c>
      <c r="E3497" t="s">
        <v>41</v>
      </c>
    </row>
    <row r="3498" spans="1:5" x14ac:dyDescent="0.3">
      <c r="A3498">
        <v>15874</v>
      </c>
      <c r="B3498" t="s">
        <v>41</v>
      </c>
      <c r="D3498">
        <v>15874</v>
      </c>
      <c r="E3498" t="s">
        <v>41</v>
      </c>
    </row>
    <row r="3499" spans="1:5" x14ac:dyDescent="0.3">
      <c r="A3499">
        <v>15875</v>
      </c>
      <c r="B3499" t="s">
        <v>41</v>
      </c>
      <c r="D3499">
        <v>15875</v>
      </c>
      <c r="E3499" t="s">
        <v>41</v>
      </c>
    </row>
    <row r="3500" spans="1:5" x14ac:dyDescent="0.3">
      <c r="A3500">
        <v>15876</v>
      </c>
      <c r="B3500" t="s">
        <v>41</v>
      </c>
      <c r="D3500">
        <v>15876</v>
      </c>
      <c r="E3500" t="s">
        <v>41</v>
      </c>
    </row>
    <row r="3501" spans="1:5" x14ac:dyDescent="0.3">
      <c r="A3501">
        <v>15877</v>
      </c>
      <c r="B3501" t="s">
        <v>41</v>
      </c>
      <c r="D3501">
        <v>15877</v>
      </c>
      <c r="E3501" t="s">
        <v>41</v>
      </c>
    </row>
    <row r="3502" spans="1:5" x14ac:dyDescent="0.3">
      <c r="A3502">
        <v>15878</v>
      </c>
      <c r="B3502" t="s">
        <v>41</v>
      </c>
      <c r="D3502">
        <v>15878</v>
      </c>
      <c r="E3502" t="s">
        <v>41</v>
      </c>
    </row>
    <row r="3503" spans="1:5" x14ac:dyDescent="0.3">
      <c r="A3503">
        <v>15879</v>
      </c>
      <c r="B3503" t="s">
        <v>41</v>
      </c>
      <c r="D3503">
        <v>15879</v>
      </c>
      <c r="E3503" t="s">
        <v>41</v>
      </c>
    </row>
    <row r="3504" spans="1:5" x14ac:dyDescent="0.3">
      <c r="A3504">
        <v>15880</v>
      </c>
      <c r="B3504" t="s">
        <v>41</v>
      </c>
      <c r="D3504">
        <v>15880</v>
      </c>
      <c r="E3504" t="s">
        <v>41</v>
      </c>
    </row>
    <row r="3505" spans="1:5" x14ac:dyDescent="0.3">
      <c r="A3505">
        <v>15881</v>
      </c>
      <c r="B3505" t="s">
        <v>41</v>
      </c>
      <c r="D3505">
        <v>15881</v>
      </c>
      <c r="E3505" t="s">
        <v>41</v>
      </c>
    </row>
    <row r="3506" spans="1:5" x14ac:dyDescent="0.3">
      <c r="A3506">
        <v>15882</v>
      </c>
      <c r="B3506" t="s">
        <v>41</v>
      </c>
      <c r="D3506">
        <v>15882</v>
      </c>
      <c r="E3506" t="s">
        <v>41</v>
      </c>
    </row>
    <row r="3507" spans="1:5" x14ac:dyDescent="0.3">
      <c r="A3507">
        <v>15883</v>
      </c>
      <c r="B3507" t="s">
        <v>41</v>
      </c>
      <c r="D3507">
        <v>15883</v>
      </c>
      <c r="E3507" t="s">
        <v>41</v>
      </c>
    </row>
    <row r="3508" spans="1:5" x14ac:dyDescent="0.3">
      <c r="A3508">
        <v>15884</v>
      </c>
      <c r="B3508" t="s">
        <v>41</v>
      </c>
      <c r="D3508">
        <v>15884</v>
      </c>
      <c r="E3508" t="s">
        <v>41</v>
      </c>
    </row>
    <row r="3509" spans="1:5" x14ac:dyDescent="0.3">
      <c r="A3509">
        <v>15885</v>
      </c>
      <c r="B3509" t="s">
        <v>41</v>
      </c>
      <c r="D3509">
        <v>15885</v>
      </c>
      <c r="E3509" t="s">
        <v>41</v>
      </c>
    </row>
    <row r="3510" spans="1:5" x14ac:dyDescent="0.3">
      <c r="A3510">
        <v>15886</v>
      </c>
      <c r="B3510" t="s">
        <v>41</v>
      </c>
      <c r="D3510">
        <v>15886</v>
      </c>
      <c r="E3510" t="s">
        <v>41</v>
      </c>
    </row>
    <row r="3511" spans="1:5" x14ac:dyDescent="0.3">
      <c r="A3511">
        <v>15887</v>
      </c>
      <c r="B3511" t="s">
        <v>41</v>
      </c>
      <c r="D3511">
        <v>15887</v>
      </c>
      <c r="E3511" t="s">
        <v>41</v>
      </c>
    </row>
    <row r="3512" spans="1:5" x14ac:dyDescent="0.3">
      <c r="A3512">
        <v>15888</v>
      </c>
      <c r="B3512" t="s">
        <v>41</v>
      </c>
      <c r="D3512">
        <v>15888</v>
      </c>
      <c r="E3512" t="s">
        <v>41</v>
      </c>
    </row>
    <row r="3513" spans="1:5" x14ac:dyDescent="0.3">
      <c r="A3513">
        <v>15889</v>
      </c>
      <c r="B3513" t="s">
        <v>41</v>
      </c>
      <c r="D3513">
        <v>15889</v>
      </c>
      <c r="E3513" t="s">
        <v>41</v>
      </c>
    </row>
    <row r="3514" spans="1:5" x14ac:dyDescent="0.3">
      <c r="A3514">
        <v>15890</v>
      </c>
      <c r="B3514" t="s">
        <v>41</v>
      </c>
      <c r="D3514">
        <v>15890</v>
      </c>
      <c r="E3514" t="s">
        <v>41</v>
      </c>
    </row>
    <row r="3515" spans="1:5" x14ac:dyDescent="0.3">
      <c r="A3515">
        <v>15891</v>
      </c>
      <c r="B3515" t="s">
        <v>41</v>
      </c>
      <c r="D3515">
        <v>15891</v>
      </c>
      <c r="E3515" t="s">
        <v>41</v>
      </c>
    </row>
    <row r="3516" spans="1:5" x14ac:dyDescent="0.3">
      <c r="A3516">
        <v>15892</v>
      </c>
      <c r="B3516" t="s">
        <v>41</v>
      </c>
      <c r="D3516">
        <v>15892</v>
      </c>
      <c r="E3516" t="s">
        <v>41</v>
      </c>
    </row>
    <row r="3517" spans="1:5" x14ac:dyDescent="0.3">
      <c r="A3517">
        <v>15893</v>
      </c>
      <c r="B3517" t="s">
        <v>41</v>
      </c>
      <c r="D3517">
        <v>15893</v>
      </c>
      <c r="E3517" t="s">
        <v>41</v>
      </c>
    </row>
    <row r="3518" spans="1:5" x14ac:dyDescent="0.3">
      <c r="A3518">
        <v>15894</v>
      </c>
      <c r="B3518" t="s">
        <v>41</v>
      </c>
      <c r="D3518">
        <v>15894</v>
      </c>
      <c r="E3518" t="s">
        <v>41</v>
      </c>
    </row>
    <row r="3519" spans="1:5" x14ac:dyDescent="0.3">
      <c r="A3519">
        <v>15895</v>
      </c>
      <c r="B3519" t="s">
        <v>41</v>
      </c>
      <c r="D3519">
        <v>15895</v>
      </c>
      <c r="E3519" t="s">
        <v>41</v>
      </c>
    </row>
    <row r="3520" spans="1:5" x14ac:dyDescent="0.3">
      <c r="A3520">
        <v>15897</v>
      </c>
      <c r="B3520" t="s">
        <v>41</v>
      </c>
      <c r="D3520">
        <v>15897</v>
      </c>
      <c r="E3520" t="s">
        <v>41</v>
      </c>
    </row>
    <row r="3521" spans="1:5" x14ac:dyDescent="0.3">
      <c r="A3521">
        <v>15898</v>
      </c>
      <c r="B3521" t="s">
        <v>41</v>
      </c>
      <c r="D3521">
        <v>15898</v>
      </c>
      <c r="E3521" t="s">
        <v>41</v>
      </c>
    </row>
    <row r="3522" spans="1:5" x14ac:dyDescent="0.3">
      <c r="A3522">
        <v>15899</v>
      </c>
      <c r="B3522" t="s">
        <v>41</v>
      </c>
      <c r="D3522">
        <v>15899</v>
      </c>
      <c r="E3522" t="s">
        <v>41</v>
      </c>
    </row>
    <row r="3523" spans="1:5" x14ac:dyDescent="0.3">
      <c r="A3523">
        <v>15900</v>
      </c>
      <c r="B3523" t="s">
        <v>41</v>
      </c>
      <c r="D3523">
        <v>15900</v>
      </c>
      <c r="E3523" t="s">
        <v>41</v>
      </c>
    </row>
    <row r="3524" spans="1:5" x14ac:dyDescent="0.3">
      <c r="A3524">
        <v>15901</v>
      </c>
      <c r="B3524" t="s">
        <v>41</v>
      </c>
      <c r="D3524">
        <v>15901</v>
      </c>
      <c r="E3524" t="s">
        <v>41</v>
      </c>
    </row>
    <row r="3525" spans="1:5" x14ac:dyDescent="0.3">
      <c r="A3525">
        <v>15902</v>
      </c>
      <c r="B3525" t="s">
        <v>41</v>
      </c>
      <c r="D3525">
        <v>15902</v>
      </c>
      <c r="E3525" t="s">
        <v>41</v>
      </c>
    </row>
    <row r="3526" spans="1:5" x14ac:dyDescent="0.3">
      <c r="A3526">
        <v>15903</v>
      </c>
      <c r="B3526" t="s">
        <v>41</v>
      </c>
      <c r="D3526">
        <v>15903</v>
      </c>
      <c r="E3526" t="s">
        <v>41</v>
      </c>
    </row>
    <row r="3527" spans="1:5" x14ac:dyDescent="0.3">
      <c r="A3527">
        <v>15904</v>
      </c>
      <c r="B3527" t="s">
        <v>41</v>
      </c>
      <c r="D3527">
        <v>15904</v>
      </c>
      <c r="E3527" t="s">
        <v>41</v>
      </c>
    </row>
    <row r="3528" spans="1:5" x14ac:dyDescent="0.3">
      <c r="A3528">
        <v>15905</v>
      </c>
      <c r="B3528" t="s">
        <v>41</v>
      </c>
      <c r="D3528">
        <v>15905</v>
      </c>
      <c r="E3528" t="s">
        <v>41</v>
      </c>
    </row>
    <row r="3529" spans="1:5" x14ac:dyDescent="0.3">
      <c r="A3529">
        <v>15906</v>
      </c>
      <c r="B3529" t="s">
        <v>41</v>
      </c>
      <c r="D3529">
        <v>15906</v>
      </c>
      <c r="E3529" t="s">
        <v>41</v>
      </c>
    </row>
    <row r="3530" spans="1:5" x14ac:dyDescent="0.3">
      <c r="A3530">
        <v>15907</v>
      </c>
      <c r="B3530" t="s">
        <v>41</v>
      </c>
      <c r="D3530">
        <v>15907</v>
      </c>
      <c r="E3530" t="s">
        <v>41</v>
      </c>
    </row>
    <row r="3531" spans="1:5" x14ac:dyDescent="0.3">
      <c r="A3531">
        <v>15908</v>
      </c>
      <c r="B3531" t="s">
        <v>41</v>
      </c>
      <c r="D3531">
        <v>15908</v>
      </c>
      <c r="E3531" t="s">
        <v>41</v>
      </c>
    </row>
    <row r="3532" spans="1:5" x14ac:dyDescent="0.3">
      <c r="A3532">
        <v>15909</v>
      </c>
      <c r="B3532" t="s">
        <v>41</v>
      </c>
      <c r="D3532">
        <v>15909</v>
      </c>
      <c r="E3532" t="s">
        <v>41</v>
      </c>
    </row>
    <row r="3533" spans="1:5" x14ac:dyDescent="0.3">
      <c r="A3533">
        <v>15910</v>
      </c>
      <c r="B3533" t="s">
        <v>41</v>
      </c>
      <c r="D3533">
        <v>15910</v>
      </c>
      <c r="E3533" t="s">
        <v>41</v>
      </c>
    </row>
    <row r="3534" spans="1:5" x14ac:dyDescent="0.3">
      <c r="A3534">
        <v>15911</v>
      </c>
      <c r="B3534" t="s">
        <v>41</v>
      </c>
      <c r="D3534">
        <v>15911</v>
      </c>
      <c r="E3534" t="s">
        <v>41</v>
      </c>
    </row>
    <row r="3535" spans="1:5" x14ac:dyDescent="0.3">
      <c r="A3535">
        <v>15912</v>
      </c>
      <c r="B3535" t="s">
        <v>41</v>
      </c>
      <c r="D3535">
        <v>15912</v>
      </c>
      <c r="E3535" t="s">
        <v>41</v>
      </c>
    </row>
    <row r="3536" spans="1:5" x14ac:dyDescent="0.3">
      <c r="A3536">
        <v>15913</v>
      </c>
      <c r="B3536" t="s">
        <v>41</v>
      </c>
      <c r="D3536">
        <v>15913</v>
      </c>
      <c r="E3536" t="s">
        <v>41</v>
      </c>
    </row>
    <row r="3537" spans="1:5" x14ac:dyDescent="0.3">
      <c r="A3537">
        <v>15914</v>
      </c>
      <c r="B3537" t="s">
        <v>41</v>
      </c>
      <c r="D3537">
        <v>15914</v>
      </c>
      <c r="E3537" t="s">
        <v>41</v>
      </c>
    </row>
    <row r="3538" spans="1:5" x14ac:dyDescent="0.3">
      <c r="A3538">
        <v>15915</v>
      </c>
      <c r="B3538" t="s">
        <v>41</v>
      </c>
      <c r="D3538">
        <v>15915</v>
      </c>
      <c r="E3538" t="s">
        <v>41</v>
      </c>
    </row>
    <row r="3539" spans="1:5" x14ac:dyDescent="0.3">
      <c r="A3539">
        <v>15916</v>
      </c>
      <c r="B3539" t="s">
        <v>41</v>
      </c>
      <c r="D3539">
        <v>15916</v>
      </c>
      <c r="E3539" t="s">
        <v>41</v>
      </c>
    </row>
    <row r="3540" spans="1:5" x14ac:dyDescent="0.3">
      <c r="A3540">
        <v>15917</v>
      </c>
      <c r="B3540" t="s">
        <v>41</v>
      </c>
      <c r="D3540">
        <v>15917</v>
      </c>
      <c r="E3540" t="s">
        <v>41</v>
      </c>
    </row>
    <row r="3541" spans="1:5" x14ac:dyDescent="0.3">
      <c r="A3541">
        <v>15918</v>
      </c>
      <c r="B3541" t="s">
        <v>41</v>
      </c>
      <c r="D3541">
        <v>15918</v>
      </c>
      <c r="E3541" t="s">
        <v>41</v>
      </c>
    </row>
    <row r="3542" spans="1:5" x14ac:dyDescent="0.3">
      <c r="A3542">
        <v>15919</v>
      </c>
      <c r="B3542" t="s">
        <v>41</v>
      </c>
      <c r="D3542">
        <v>15919</v>
      </c>
      <c r="E3542" t="s">
        <v>41</v>
      </c>
    </row>
    <row r="3543" spans="1:5" x14ac:dyDescent="0.3">
      <c r="A3543">
        <v>15920</v>
      </c>
      <c r="B3543" t="s">
        <v>41</v>
      </c>
      <c r="D3543">
        <v>15920</v>
      </c>
      <c r="E3543" t="s">
        <v>41</v>
      </c>
    </row>
    <row r="3544" spans="1:5" x14ac:dyDescent="0.3">
      <c r="A3544">
        <v>15921</v>
      </c>
      <c r="B3544" t="s">
        <v>41</v>
      </c>
      <c r="D3544">
        <v>15921</v>
      </c>
      <c r="E3544" t="s">
        <v>41</v>
      </c>
    </row>
    <row r="3545" spans="1:5" x14ac:dyDescent="0.3">
      <c r="A3545">
        <v>15922</v>
      </c>
      <c r="B3545" t="s">
        <v>41</v>
      </c>
      <c r="D3545">
        <v>15922</v>
      </c>
      <c r="E3545" t="s">
        <v>41</v>
      </c>
    </row>
    <row r="3546" spans="1:5" x14ac:dyDescent="0.3">
      <c r="A3546">
        <v>15923</v>
      </c>
      <c r="B3546" t="s">
        <v>41</v>
      </c>
      <c r="D3546">
        <v>15923</v>
      </c>
      <c r="E3546" t="s">
        <v>41</v>
      </c>
    </row>
    <row r="3547" spans="1:5" x14ac:dyDescent="0.3">
      <c r="A3547">
        <v>15924</v>
      </c>
      <c r="B3547" t="s">
        <v>41</v>
      </c>
      <c r="D3547">
        <v>15924</v>
      </c>
      <c r="E3547" t="s">
        <v>41</v>
      </c>
    </row>
    <row r="3548" spans="1:5" x14ac:dyDescent="0.3">
      <c r="A3548">
        <v>15925</v>
      </c>
      <c r="B3548" t="s">
        <v>41</v>
      </c>
      <c r="D3548">
        <v>15925</v>
      </c>
      <c r="E3548" t="s">
        <v>41</v>
      </c>
    </row>
    <row r="3549" spans="1:5" x14ac:dyDescent="0.3">
      <c r="A3549">
        <v>15926</v>
      </c>
      <c r="B3549" t="s">
        <v>41</v>
      </c>
      <c r="D3549">
        <v>15926</v>
      </c>
      <c r="E3549" t="s">
        <v>41</v>
      </c>
    </row>
    <row r="3550" spans="1:5" x14ac:dyDescent="0.3">
      <c r="A3550">
        <v>15927</v>
      </c>
      <c r="B3550" t="s">
        <v>41</v>
      </c>
      <c r="D3550">
        <v>15927</v>
      </c>
      <c r="E3550" t="s">
        <v>41</v>
      </c>
    </row>
    <row r="3551" spans="1:5" x14ac:dyDescent="0.3">
      <c r="A3551">
        <v>15928</v>
      </c>
      <c r="B3551" t="s">
        <v>41</v>
      </c>
      <c r="D3551">
        <v>15928</v>
      </c>
      <c r="E3551" t="s">
        <v>41</v>
      </c>
    </row>
    <row r="3552" spans="1:5" x14ac:dyDescent="0.3">
      <c r="A3552">
        <v>15929</v>
      </c>
      <c r="B3552" t="s">
        <v>41</v>
      </c>
      <c r="D3552">
        <v>15929</v>
      </c>
      <c r="E3552" t="s">
        <v>41</v>
      </c>
    </row>
    <row r="3553" spans="1:5" x14ac:dyDescent="0.3">
      <c r="A3553">
        <v>15930</v>
      </c>
      <c r="B3553" t="s">
        <v>41</v>
      </c>
      <c r="D3553">
        <v>15930</v>
      </c>
      <c r="E3553" t="s">
        <v>41</v>
      </c>
    </row>
    <row r="3554" spans="1:5" x14ac:dyDescent="0.3">
      <c r="A3554">
        <v>15931</v>
      </c>
      <c r="B3554" t="s">
        <v>41</v>
      </c>
      <c r="D3554">
        <v>15931</v>
      </c>
      <c r="E3554" t="s">
        <v>41</v>
      </c>
    </row>
    <row r="3555" spans="1:5" x14ac:dyDescent="0.3">
      <c r="A3555">
        <v>15932</v>
      </c>
      <c r="B3555" t="s">
        <v>41</v>
      </c>
      <c r="D3555">
        <v>15932</v>
      </c>
      <c r="E3555" t="s">
        <v>41</v>
      </c>
    </row>
    <row r="3556" spans="1:5" x14ac:dyDescent="0.3">
      <c r="A3556">
        <v>15933</v>
      </c>
      <c r="B3556" t="s">
        <v>41</v>
      </c>
      <c r="D3556">
        <v>15933</v>
      </c>
      <c r="E3556" t="s">
        <v>41</v>
      </c>
    </row>
    <row r="3557" spans="1:5" x14ac:dyDescent="0.3">
      <c r="A3557">
        <v>15934</v>
      </c>
      <c r="B3557" t="s">
        <v>41</v>
      </c>
      <c r="D3557">
        <v>15934</v>
      </c>
      <c r="E3557" t="s">
        <v>41</v>
      </c>
    </row>
    <row r="3558" spans="1:5" x14ac:dyDescent="0.3">
      <c r="A3558">
        <v>15935</v>
      </c>
      <c r="B3558" t="s">
        <v>41</v>
      </c>
      <c r="D3558">
        <v>15935</v>
      </c>
      <c r="E3558" t="s">
        <v>41</v>
      </c>
    </row>
    <row r="3559" spans="1:5" x14ac:dyDescent="0.3">
      <c r="A3559">
        <v>15936</v>
      </c>
      <c r="B3559" t="s">
        <v>41</v>
      </c>
      <c r="D3559">
        <v>15936</v>
      </c>
      <c r="E3559" t="s">
        <v>41</v>
      </c>
    </row>
    <row r="3560" spans="1:5" x14ac:dyDescent="0.3">
      <c r="A3560">
        <v>15937</v>
      </c>
      <c r="B3560" t="s">
        <v>41</v>
      </c>
      <c r="D3560">
        <v>15937</v>
      </c>
      <c r="E3560" t="s">
        <v>41</v>
      </c>
    </row>
    <row r="3561" spans="1:5" x14ac:dyDescent="0.3">
      <c r="A3561">
        <v>15938</v>
      </c>
      <c r="B3561" t="s">
        <v>41</v>
      </c>
      <c r="D3561">
        <v>15938</v>
      </c>
      <c r="E3561" t="s">
        <v>41</v>
      </c>
    </row>
    <row r="3562" spans="1:5" x14ac:dyDescent="0.3">
      <c r="A3562">
        <v>15939</v>
      </c>
      <c r="B3562" t="s">
        <v>41</v>
      </c>
      <c r="D3562">
        <v>15939</v>
      </c>
      <c r="E3562" t="s">
        <v>41</v>
      </c>
    </row>
    <row r="3563" spans="1:5" x14ac:dyDescent="0.3">
      <c r="A3563">
        <v>15940</v>
      </c>
      <c r="B3563" t="s">
        <v>41</v>
      </c>
      <c r="D3563">
        <v>15940</v>
      </c>
      <c r="E3563" t="s">
        <v>41</v>
      </c>
    </row>
    <row r="3564" spans="1:5" x14ac:dyDescent="0.3">
      <c r="A3564">
        <v>15941</v>
      </c>
      <c r="B3564" t="s">
        <v>41</v>
      </c>
      <c r="D3564">
        <v>15941</v>
      </c>
      <c r="E3564" t="s">
        <v>41</v>
      </c>
    </row>
    <row r="3565" spans="1:5" x14ac:dyDescent="0.3">
      <c r="A3565">
        <v>15942</v>
      </c>
      <c r="B3565" t="s">
        <v>41</v>
      </c>
      <c r="D3565">
        <v>15942</v>
      </c>
      <c r="E3565" t="s">
        <v>41</v>
      </c>
    </row>
    <row r="3566" spans="1:5" x14ac:dyDescent="0.3">
      <c r="A3566">
        <v>15943</v>
      </c>
      <c r="B3566" t="s">
        <v>41</v>
      </c>
      <c r="D3566">
        <v>15943</v>
      </c>
      <c r="E3566" t="s">
        <v>41</v>
      </c>
    </row>
    <row r="3567" spans="1:5" x14ac:dyDescent="0.3">
      <c r="A3567">
        <v>15944</v>
      </c>
      <c r="B3567" t="s">
        <v>41</v>
      </c>
      <c r="D3567">
        <v>15944</v>
      </c>
      <c r="E3567" t="s">
        <v>41</v>
      </c>
    </row>
    <row r="3568" spans="1:5" x14ac:dyDescent="0.3">
      <c r="A3568">
        <v>15945</v>
      </c>
      <c r="B3568" t="s">
        <v>41</v>
      </c>
      <c r="D3568">
        <v>15945</v>
      </c>
      <c r="E3568" t="s">
        <v>41</v>
      </c>
    </row>
    <row r="3569" spans="1:5" x14ac:dyDescent="0.3">
      <c r="A3569">
        <v>15946</v>
      </c>
      <c r="B3569" t="s">
        <v>41</v>
      </c>
      <c r="D3569">
        <v>15946</v>
      </c>
      <c r="E3569" t="s">
        <v>41</v>
      </c>
    </row>
    <row r="3570" spans="1:5" x14ac:dyDescent="0.3">
      <c r="A3570">
        <v>15947</v>
      </c>
      <c r="B3570" t="s">
        <v>41</v>
      </c>
      <c r="D3570">
        <v>15947</v>
      </c>
      <c r="E3570" t="s">
        <v>41</v>
      </c>
    </row>
    <row r="3571" spans="1:5" x14ac:dyDescent="0.3">
      <c r="A3571">
        <v>15948</v>
      </c>
      <c r="B3571" t="s">
        <v>41</v>
      </c>
      <c r="D3571">
        <v>15948</v>
      </c>
      <c r="E3571" t="s">
        <v>41</v>
      </c>
    </row>
    <row r="3572" spans="1:5" x14ac:dyDescent="0.3">
      <c r="A3572">
        <v>15949</v>
      </c>
      <c r="B3572" t="s">
        <v>41</v>
      </c>
      <c r="D3572">
        <v>15949</v>
      </c>
      <c r="E3572" t="s">
        <v>41</v>
      </c>
    </row>
    <row r="3573" spans="1:5" x14ac:dyDescent="0.3">
      <c r="A3573">
        <v>15950</v>
      </c>
      <c r="B3573" t="s">
        <v>41</v>
      </c>
      <c r="D3573">
        <v>15950</v>
      </c>
      <c r="E3573" t="s">
        <v>41</v>
      </c>
    </row>
    <row r="3574" spans="1:5" x14ac:dyDescent="0.3">
      <c r="A3574">
        <v>15951</v>
      </c>
      <c r="B3574" t="s">
        <v>41</v>
      </c>
      <c r="D3574">
        <v>15951</v>
      </c>
      <c r="E3574" t="s">
        <v>41</v>
      </c>
    </row>
    <row r="3575" spans="1:5" x14ac:dyDescent="0.3">
      <c r="A3575">
        <v>15952</v>
      </c>
      <c r="B3575" t="s">
        <v>41</v>
      </c>
      <c r="D3575">
        <v>15952</v>
      </c>
      <c r="E3575" t="s">
        <v>41</v>
      </c>
    </row>
    <row r="3576" spans="1:5" x14ac:dyDescent="0.3">
      <c r="A3576">
        <v>15953</v>
      </c>
      <c r="B3576" t="s">
        <v>41</v>
      </c>
      <c r="D3576">
        <v>15953</v>
      </c>
      <c r="E3576" t="s">
        <v>41</v>
      </c>
    </row>
    <row r="3577" spans="1:5" x14ac:dyDescent="0.3">
      <c r="A3577">
        <v>15954</v>
      </c>
      <c r="B3577" t="s">
        <v>41</v>
      </c>
      <c r="D3577">
        <v>15954</v>
      </c>
      <c r="E3577" t="s">
        <v>41</v>
      </c>
    </row>
    <row r="3578" spans="1:5" x14ac:dyDescent="0.3">
      <c r="A3578">
        <v>15955</v>
      </c>
      <c r="B3578" t="s">
        <v>41</v>
      </c>
      <c r="D3578">
        <v>15955</v>
      </c>
      <c r="E3578" t="s">
        <v>41</v>
      </c>
    </row>
    <row r="3579" spans="1:5" x14ac:dyDescent="0.3">
      <c r="A3579">
        <v>15956</v>
      </c>
      <c r="B3579" t="s">
        <v>41</v>
      </c>
      <c r="D3579">
        <v>15956</v>
      </c>
      <c r="E3579" t="s">
        <v>41</v>
      </c>
    </row>
    <row r="3580" spans="1:5" x14ac:dyDescent="0.3">
      <c r="A3580">
        <v>15957</v>
      </c>
      <c r="B3580" t="s">
        <v>41</v>
      </c>
      <c r="D3580">
        <v>15957</v>
      </c>
      <c r="E3580" t="s">
        <v>41</v>
      </c>
    </row>
    <row r="3581" spans="1:5" x14ac:dyDescent="0.3">
      <c r="A3581">
        <v>15958</v>
      </c>
      <c r="B3581" t="s">
        <v>41</v>
      </c>
      <c r="D3581">
        <v>15958</v>
      </c>
      <c r="E3581" t="s">
        <v>41</v>
      </c>
    </row>
    <row r="3582" spans="1:5" x14ac:dyDescent="0.3">
      <c r="A3582">
        <v>15959</v>
      </c>
      <c r="B3582" t="s">
        <v>41</v>
      </c>
      <c r="D3582">
        <v>15959</v>
      </c>
      <c r="E3582" t="s">
        <v>41</v>
      </c>
    </row>
    <row r="3583" spans="1:5" x14ac:dyDescent="0.3">
      <c r="A3583">
        <v>15960</v>
      </c>
      <c r="B3583" t="s">
        <v>41</v>
      </c>
      <c r="D3583">
        <v>15960</v>
      </c>
      <c r="E3583" t="s">
        <v>41</v>
      </c>
    </row>
    <row r="3584" spans="1:5" x14ac:dyDescent="0.3">
      <c r="A3584">
        <v>15961</v>
      </c>
      <c r="B3584" t="s">
        <v>41</v>
      </c>
      <c r="D3584">
        <v>15961</v>
      </c>
      <c r="E3584" t="s">
        <v>41</v>
      </c>
    </row>
    <row r="3585" spans="1:5" x14ac:dyDescent="0.3">
      <c r="A3585">
        <v>15962</v>
      </c>
      <c r="B3585" t="s">
        <v>41</v>
      </c>
      <c r="D3585">
        <v>15962</v>
      </c>
      <c r="E3585" t="s">
        <v>41</v>
      </c>
    </row>
    <row r="3586" spans="1:5" x14ac:dyDescent="0.3">
      <c r="A3586">
        <v>15963</v>
      </c>
      <c r="B3586" t="s">
        <v>41</v>
      </c>
      <c r="D3586">
        <v>15963</v>
      </c>
      <c r="E3586" t="s">
        <v>41</v>
      </c>
    </row>
    <row r="3587" spans="1:5" x14ac:dyDescent="0.3">
      <c r="A3587">
        <v>15964</v>
      </c>
      <c r="B3587" t="s">
        <v>41</v>
      </c>
      <c r="D3587">
        <v>15964</v>
      </c>
      <c r="E3587" t="s">
        <v>41</v>
      </c>
    </row>
    <row r="3588" spans="1:5" x14ac:dyDescent="0.3">
      <c r="A3588">
        <v>15965</v>
      </c>
      <c r="B3588" t="s">
        <v>41</v>
      </c>
      <c r="D3588">
        <v>15965</v>
      </c>
      <c r="E3588" t="s">
        <v>41</v>
      </c>
    </row>
    <row r="3589" spans="1:5" x14ac:dyDescent="0.3">
      <c r="A3589">
        <v>15966</v>
      </c>
      <c r="B3589" t="s">
        <v>41</v>
      </c>
      <c r="D3589">
        <v>15966</v>
      </c>
      <c r="E3589" t="s">
        <v>41</v>
      </c>
    </row>
    <row r="3590" spans="1:5" x14ac:dyDescent="0.3">
      <c r="A3590">
        <v>15967</v>
      </c>
      <c r="B3590" t="s">
        <v>41</v>
      </c>
      <c r="D3590">
        <v>15967</v>
      </c>
      <c r="E3590" t="s">
        <v>41</v>
      </c>
    </row>
    <row r="3591" spans="1:5" x14ac:dyDescent="0.3">
      <c r="A3591">
        <v>15968</v>
      </c>
      <c r="B3591" t="s">
        <v>41</v>
      </c>
      <c r="D3591">
        <v>15968</v>
      </c>
      <c r="E3591" t="s">
        <v>41</v>
      </c>
    </row>
    <row r="3592" spans="1:5" x14ac:dyDescent="0.3">
      <c r="A3592">
        <v>15969</v>
      </c>
      <c r="B3592" t="s">
        <v>41</v>
      </c>
      <c r="D3592">
        <v>15969</v>
      </c>
      <c r="E3592" t="s">
        <v>41</v>
      </c>
    </row>
    <row r="3593" spans="1:5" x14ac:dyDescent="0.3">
      <c r="A3593">
        <v>15970</v>
      </c>
      <c r="B3593" t="s">
        <v>41</v>
      </c>
      <c r="D3593">
        <v>15970</v>
      </c>
      <c r="E3593" t="s">
        <v>41</v>
      </c>
    </row>
    <row r="3594" spans="1:5" x14ac:dyDescent="0.3">
      <c r="A3594">
        <v>15971</v>
      </c>
      <c r="B3594" t="s">
        <v>41</v>
      </c>
      <c r="D3594">
        <v>15971</v>
      </c>
      <c r="E3594" t="s">
        <v>41</v>
      </c>
    </row>
    <row r="3595" spans="1:5" x14ac:dyDescent="0.3">
      <c r="A3595">
        <v>15972</v>
      </c>
      <c r="B3595" t="s">
        <v>41</v>
      </c>
      <c r="D3595">
        <v>15972</v>
      </c>
      <c r="E3595" t="s">
        <v>41</v>
      </c>
    </row>
    <row r="3596" spans="1:5" x14ac:dyDescent="0.3">
      <c r="A3596">
        <v>15973</v>
      </c>
      <c r="B3596" t="s">
        <v>41</v>
      </c>
      <c r="D3596">
        <v>15973</v>
      </c>
      <c r="E3596" t="s">
        <v>41</v>
      </c>
    </row>
    <row r="3597" spans="1:5" x14ac:dyDescent="0.3">
      <c r="A3597">
        <v>15974</v>
      </c>
      <c r="B3597" t="s">
        <v>41</v>
      </c>
      <c r="D3597">
        <v>15974</v>
      </c>
      <c r="E3597" t="s">
        <v>41</v>
      </c>
    </row>
    <row r="3598" spans="1:5" x14ac:dyDescent="0.3">
      <c r="A3598">
        <v>15975</v>
      </c>
      <c r="B3598" t="s">
        <v>41</v>
      </c>
      <c r="D3598">
        <v>15975</v>
      </c>
      <c r="E3598" t="s">
        <v>41</v>
      </c>
    </row>
    <row r="3599" spans="1:5" x14ac:dyDescent="0.3">
      <c r="A3599">
        <v>15976</v>
      </c>
      <c r="B3599" t="s">
        <v>41</v>
      </c>
      <c r="D3599">
        <v>15976</v>
      </c>
      <c r="E3599" t="s">
        <v>41</v>
      </c>
    </row>
    <row r="3600" spans="1:5" x14ac:dyDescent="0.3">
      <c r="A3600">
        <v>15977</v>
      </c>
      <c r="B3600" t="s">
        <v>41</v>
      </c>
      <c r="D3600">
        <v>15977</v>
      </c>
      <c r="E3600" t="s">
        <v>41</v>
      </c>
    </row>
    <row r="3601" spans="1:5" x14ac:dyDescent="0.3">
      <c r="A3601">
        <v>15978</v>
      </c>
      <c r="B3601" t="s">
        <v>41</v>
      </c>
      <c r="D3601">
        <v>15978</v>
      </c>
      <c r="E3601" t="s">
        <v>41</v>
      </c>
    </row>
    <row r="3602" spans="1:5" x14ac:dyDescent="0.3">
      <c r="A3602">
        <v>15979</v>
      </c>
      <c r="B3602" t="s">
        <v>41</v>
      </c>
      <c r="D3602">
        <v>15979</v>
      </c>
      <c r="E3602" t="s">
        <v>41</v>
      </c>
    </row>
    <row r="3603" spans="1:5" x14ac:dyDescent="0.3">
      <c r="A3603">
        <v>15980</v>
      </c>
      <c r="B3603" t="s">
        <v>41</v>
      </c>
      <c r="D3603">
        <v>15980</v>
      </c>
      <c r="E3603" t="s">
        <v>41</v>
      </c>
    </row>
    <row r="3604" spans="1:5" x14ac:dyDescent="0.3">
      <c r="A3604">
        <v>15981</v>
      </c>
      <c r="B3604" t="s">
        <v>41</v>
      </c>
      <c r="D3604">
        <v>15981</v>
      </c>
      <c r="E3604" t="s">
        <v>41</v>
      </c>
    </row>
    <row r="3605" spans="1:5" x14ac:dyDescent="0.3">
      <c r="A3605">
        <v>15982</v>
      </c>
      <c r="B3605" t="s">
        <v>41</v>
      </c>
      <c r="D3605">
        <v>15982</v>
      </c>
      <c r="E3605" t="s">
        <v>41</v>
      </c>
    </row>
    <row r="3606" spans="1:5" x14ac:dyDescent="0.3">
      <c r="A3606">
        <v>15983</v>
      </c>
      <c r="B3606" t="s">
        <v>41</v>
      </c>
      <c r="D3606">
        <v>15983</v>
      </c>
      <c r="E3606" t="s">
        <v>41</v>
      </c>
    </row>
    <row r="3607" spans="1:5" x14ac:dyDescent="0.3">
      <c r="A3607">
        <v>15984</v>
      </c>
      <c r="B3607" t="s">
        <v>41</v>
      </c>
      <c r="D3607">
        <v>15984</v>
      </c>
      <c r="E3607" t="s">
        <v>41</v>
      </c>
    </row>
    <row r="3608" spans="1:5" x14ac:dyDescent="0.3">
      <c r="A3608">
        <v>15985</v>
      </c>
      <c r="B3608" t="s">
        <v>41</v>
      </c>
      <c r="D3608">
        <v>15985</v>
      </c>
      <c r="E3608" t="s">
        <v>41</v>
      </c>
    </row>
    <row r="3609" spans="1:5" x14ac:dyDescent="0.3">
      <c r="A3609">
        <v>15986</v>
      </c>
      <c r="B3609" t="s">
        <v>41</v>
      </c>
      <c r="D3609">
        <v>15986</v>
      </c>
      <c r="E3609" t="s">
        <v>41</v>
      </c>
    </row>
    <row r="3610" spans="1:5" x14ac:dyDescent="0.3">
      <c r="A3610">
        <v>15987</v>
      </c>
      <c r="B3610" t="s">
        <v>41</v>
      </c>
      <c r="D3610">
        <v>15987</v>
      </c>
      <c r="E3610" t="s">
        <v>41</v>
      </c>
    </row>
    <row r="3611" spans="1:5" x14ac:dyDescent="0.3">
      <c r="A3611">
        <v>15988</v>
      </c>
      <c r="B3611" t="s">
        <v>41</v>
      </c>
      <c r="D3611">
        <v>15988</v>
      </c>
      <c r="E3611" t="s">
        <v>41</v>
      </c>
    </row>
    <row r="3612" spans="1:5" x14ac:dyDescent="0.3">
      <c r="A3612">
        <v>15989</v>
      </c>
      <c r="B3612" t="s">
        <v>41</v>
      </c>
      <c r="D3612">
        <v>15989</v>
      </c>
      <c r="E3612" t="s">
        <v>41</v>
      </c>
    </row>
    <row r="3613" spans="1:5" x14ac:dyDescent="0.3">
      <c r="A3613">
        <v>15990</v>
      </c>
      <c r="B3613" t="s">
        <v>41</v>
      </c>
      <c r="D3613">
        <v>15990</v>
      </c>
      <c r="E3613" t="s">
        <v>41</v>
      </c>
    </row>
    <row r="3614" spans="1:5" x14ac:dyDescent="0.3">
      <c r="A3614">
        <v>15991</v>
      </c>
      <c r="B3614" t="s">
        <v>41</v>
      </c>
      <c r="D3614">
        <v>15991</v>
      </c>
      <c r="E3614" t="s">
        <v>41</v>
      </c>
    </row>
    <row r="3615" spans="1:5" x14ac:dyDescent="0.3">
      <c r="A3615">
        <v>15992</v>
      </c>
      <c r="B3615" t="s">
        <v>41</v>
      </c>
      <c r="D3615">
        <v>15992</v>
      </c>
      <c r="E3615" t="s">
        <v>41</v>
      </c>
    </row>
    <row r="3616" spans="1:5" x14ac:dyDescent="0.3">
      <c r="A3616">
        <v>15993</v>
      </c>
      <c r="B3616" t="s">
        <v>41</v>
      </c>
      <c r="D3616">
        <v>15993</v>
      </c>
      <c r="E3616" t="s">
        <v>41</v>
      </c>
    </row>
    <row r="3617" spans="1:5" x14ac:dyDescent="0.3">
      <c r="A3617">
        <v>15994</v>
      </c>
      <c r="B3617" t="s">
        <v>41</v>
      </c>
      <c r="D3617">
        <v>15994</v>
      </c>
      <c r="E3617" t="s">
        <v>41</v>
      </c>
    </row>
    <row r="3618" spans="1:5" x14ac:dyDescent="0.3">
      <c r="A3618">
        <v>15995</v>
      </c>
      <c r="B3618" t="s">
        <v>41</v>
      </c>
      <c r="D3618">
        <v>15995</v>
      </c>
      <c r="E3618" t="s">
        <v>41</v>
      </c>
    </row>
    <row r="3619" spans="1:5" x14ac:dyDescent="0.3">
      <c r="A3619">
        <v>15996</v>
      </c>
      <c r="B3619" t="s">
        <v>41</v>
      </c>
      <c r="D3619">
        <v>15996</v>
      </c>
      <c r="E3619" t="s">
        <v>41</v>
      </c>
    </row>
    <row r="3620" spans="1:5" x14ac:dyDescent="0.3">
      <c r="A3620">
        <v>15998</v>
      </c>
      <c r="B3620" t="s">
        <v>41</v>
      </c>
      <c r="D3620">
        <v>15998</v>
      </c>
      <c r="E3620" t="s">
        <v>41</v>
      </c>
    </row>
    <row r="3621" spans="1:5" x14ac:dyDescent="0.3">
      <c r="A3621">
        <v>15999</v>
      </c>
      <c r="B3621" t="s">
        <v>41</v>
      </c>
      <c r="D3621">
        <v>15999</v>
      </c>
      <c r="E3621" t="s">
        <v>41</v>
      </c>
    </row>
    <row r="3622" spans="1:5" x14ac:dyDescent="0.3">
      <c r="A3622">
        <v>16000</v>
      </c>
      <c r="B3622" t="s">
        <v>41</v>
      </c>
      <c r="D3622">
        <v>16000</v>
      </c>
      <c r="E3622" t="s">
        <v>41</v>
      </c>
    </row>
    <row r="3623" spans="1:5" x14ac:dyDescent="0.3">
      <c r="A3623">
        <v>16001</v>
      </c>
      <c r="B3623" t="s">
        <v>41</v>
      </c>
      <c r="D3623">
        <v>16001</v>
      </c>
      <c r="E3623" t="s">
        <v>41</v>
      </c>
    </row>
    <row r="3624" spans="1:5" x14ac:dyDescent="0.3">
      <c r="A3624">
        <v>16002</v>
      </c>
      <c r="B3624" t="s">
        <v>41</v>
      </c>
      <c r="D3624">
        <v>16002</v>
      </c>
      <c r="E3624" t="s">
        <v>41</v>
      </c>
    </row>
    <row r="3625" spans="1:5" x14ac:dyDescent="0.3">
      <c r="A3625">
        <v>16003</v>
      </c>
      <c r="B3625" t="s">
        <v>41</v>
      </c>
      <c r="D3625">
        <v>16003</v>
      </c>
      <c r="E3625" t="s">
        <v>41</v>
      </c>
    </row>
    <row r="3626" spans="1:5" x14ac:dyDescent="0.3">
      <c r="A3626">
        <v>16004</v>
      </c>
      <c r="B3626" t="s">
        <v>41</v>
      </c>
      <c r="D3626">
        <v>16004</v>
      </c>
      <c r="E3626" t="s">
        <v>41</v>
      </c>
    </row>
    <row r="3627" spans="1:5" x14ac:dyDescent="0.3">
      <c r="A3627">
        <v>16005</v>
      </c>
      <c r="B3627" t="s">
        <v>41</v>
      </c>
      <c r="D3627">
        <v>16005</v>
      </c>
      <c r="E3627" t="s">
        <v>41</v>
      </c>
    </row>
    <row r="3628" spans="1:5" x14ac:dyDescent="0.3">
      <c r="A3628">
        <v>16006</v>
      </c>
      <c r="B3628" t="s">
        <v>41</v>
      </c>
      <c r="D3628">
        <v>16006</v>
      </c>
      <c r="E3628" t="s">
        <v>41</v>
      </c>
    </row>
    <row r="3629" spans="1:5" x14ac:dyDescent="0.3">
      <c r="A3629">
        <v>16007</v>
      </c>
      <c r="B3629" t="s">
        <v>41</v>
      </c>
      <c r="D3629">
        <v>16007</v>
      </c>
      <c r="E3629" t="s">
        <v>41</v>
      </c>
    </row>
    <row r="3630" spans="1:5" x14ac:dyDescent="0.3">
      <c r="A3630">
        <v>16008</v>
      </c>
      <c r="B3630" t="s">
        <v>41</v>
      </c>
      <c r="D3630">
        <v>16008</v>
      </c>
      <c r="E3630" t="s">
        <v>41</v>
      </c>
    </row>
    <row r="3631" spans="1:5" x14ac:dyDescent="0.3">
      <c r="A3631">
        <v>16009</v>
      </c>
      <c r="B3631" t="s">
        <v>41</v>
      </c>
      <c r="D3631">
        <v>16009</v>
      </c>
      <c r="E3631" t="s">
        <v>41</v>
      </c>
    </row>
    <row r="3632" spans="1:5" x14ac:dyDescent="0.3">
      <c r="A3632">
        <v>16010</v>
      </c>
      <c r="B3632" t="s">
        <v>41</v>
      </c>
      <c r="D3632">
        <v>16010</v>
      </c>
      <c r="E3632" t="s">
        <v>41</v>
      </c>
    </row>
    <row r="3633" spans="1:5" x14ac:dyDescent="0.3">
      <c r="A3633">
        <v>16011</v>
      </c>
      <c r="B3633" t="s">
        <v>41</v>
      </c>
      <c r="D3633">
        <v>16011</v>
      </c>
      <c r="E3633" t="s">
        <v>41</v>
      </c>
    </row>
    <row r="3634" spans="1:5" x14ac:dyDescent="0.3">
      <c r="A3634">
        <v>16012</v>
      </c>
      <c r="B3634" t="s">
        <v>41</v>
      </c>
      <c r="D3634">
        <v>16012</v>
      </c>
      <c r="E3634" t="s">
        <v>41</v>
      </c>
    </row>
    <row r="3635" spans="1:5" x14ac:dyDescent="0.3">
      <c r="A3635">
        <v>16013</v>
      </c>
      <c r="B3635" t="s">
        <v>41</v>
      </c>
      <c r="D3635">
        <v>16013</v>
      </c>
      <c r="E3635" t="s">
        <v>41</v>
      </c>
    </row>
    <row r="3636" spans="1:5" x14ac:dyDescent="0.3">
      <c r="A3636">
        <v>16014</v>
      </c>
      <c r="B3636" t="s">
        <v>41</v>
      </c>
      <c r="D3636">
        <v>16014</v>
      </c>
      <c r="E3636" t="s">
        <v>41</v>
      </c>
    </row>
    <row r="3637" spans="1:5" x14ac:dyDescent="0.3">
      <c r="A3637">
        <v>16015</v>
      </c>
      <c r="B3637" t="s">
        <v>41</v>
      </c>
      <c r="D3637">
        <v>16015</v>
      </c>
      <c r="E3637" t="s">
        <v>41</v>
      </c>
    </row>
    <row r="3638" spans="1:5" x14ac:dyDescent="0.3">
      <c r="A3638">
        <v>16016</v>
      </c>
      <c r="B3638" t="s">
        <v>41</v>
      </c>
      <c r="D3638">
        <v>16016</v>
      </c>
      <c r="E3638" t="s">
        <v>41</v>
      </c>
    </row>
    <row r="3639" spans="1:5" x14ac:dyDescent="0.3">
      <c r="A3639">
        <v>16017</v>
      </c>
      <c r="B3639" t="s">
        <v>41</v>
      </c>
      <c r="D3639">
        <v>16017</v>
      </c>
      <c r="E3639" t="s">
        <v>41</v>
      </c>
    </row>
    <row r="3640" spans="1:5" x14ac:dyDescent="0.3">
      <c r="A3640">
        <v>16018</v>
      </c>
      <c r="B3640" t="s">
        <v>41</v>
      </c>
      <c r="D3640">
        <v>16018</v>
      </c>
      <c r="E3640" t="s">
        <v>41</v>
      </c>
    </row>
    <row r="3641" spans="1:5" x14ac:dyDescent="0.3">
      <c r="A3641">
        <v>16019</v>
      </c>
      <c r="B3641" t="s">
        <v>41</v>
      </c>
      <c r="D3641">
        <v>16019</v>
      </c>
      <c r="E3641" t="s">
        <v>41</v>
      </c>
    </row>
    <row r="3642" spans="1:5" x14ac:dyDescent="0.3">
      <c r="A3642">
        <v>16020</v>
      </c>
      <c r="B3642" t="s">
        <v>41</v>
      </c>
      <c r="D3642">
        <v>16020</v>
      </c>
      <c r="E3642" t="s">
        <v>41</v>
      </c>
    </row>
    <row r="3643" spans="1:5" x14ac:dyDescent="0.3">
      <c r="A3643">
        <v>16021</v>
      </c>
      <c r="B3643" t="s">
        <v>41</v>
      </c>
      <c r="D3643">
        <v>16021</v>
      </c>
      <c r="E3643" t="s">
        <v>41</v>
      </c>
    </row>
    <row r="3644" spans="1:5" x14ac:dyDescent="0.3">
      <c r="A3644">
        <v>16022</v>
      </c>
      <c r="B3644" t="s">
        <v>41</v>
      </c>
      <c r="D3644">
        <v>16022</v>
      </c>
      <c r="E3644" t="s">
        <v>41</v>
      </c>
    </row>
    <row r="3645" spans="1:5" x14ac:dyDescent="0.3">
      <c r="A3645">
        <v>16023</v>
      </c>
      <c r="B3645" t="s">
        <v>41</v>
      </c>
      <c r="D3645">
        <v>16023</v>
      </c>
      <c r="E3645" t="s">
        <v>41</v>
      </c>
    </row>
    <row r="3646" spans="1:5" x14ac:dyDescent="0.3">
      <c r="A3646">
        <v>16024</v>
      </c>
      <c r="B3646" t="s">
        <v>41</v>
      </c>
      <c r="D3646">
        <v>16024</v>
      </c>
      <c r="E3646" t="s">
        <v>41</v>
      </c>
    </row>
    <row r="3647" spans="1:5" x14ac:dyDescent="0.3">
      <c r="A3647">
        <v>16025</v>
      </c>
      <c r="B3647" t="s">
        <v>41</v>
      </c>
      <c r="D3647">
        <v>16025</v>
      </c>
      <c r="E3647" t="s">
        <v>41</v>
      </c>
    </row>
    <row r="3648" spans="1:5" x14ac:dyDescent="0.3">
      <c r="A3648">
        <v>16026</v>
      </c>
      <c r="B3648" t="s">
        <v>41</v>
      </c>
      <c r="D3648">
        <v>16026</v>
      </c>
      <c r="E3648" t="s">
        <v>41</v>
      </c>
    </row>
    <row r="3649" spans="1:5" x14ac:dyDescent="0.3">
      <c r="A3649">
        <v>16027</v>
      </c>
      <c r="B3649" t="s">
        <v>41</v>
      </c>
      <c r="D3649">
        <v>16027</v>
      </c>
      <c r="E3649" t="s">
        <v>41</v>
      </c>
    </row>
    <row r="3650" spans="1:5" x14ac:dyDescent="0.3">
      <c r="A3650">
        <v>16028</v>
      </c>
      <c r="B3650" t="s">
        <v>41</v>
      </c>
      <c r="D3650">
        <v>16028</v>
      </c>
      <c r="E3650" t="s">
        <v>41</v>
      </c>
    </row>
    <row r="3651" spans="1:5" x14ac:dyDescent="0.3">
      <c r="A3651">
        <v>16029</v>
      </c>
      <c r="B3651" t="s">
        <v>41</v>
      </c>
      <c r="D3651">
        <v>16029</v>
      </c>
      <c r="E3651" t="s">
        <v>41</v>
      </c>
    </row>
    <row r="3652" spans="1:5" x14ac:dyDescent="0.3">
      <c r="A3652">
        <v>16030</v>
      </c>
      <c r="B3652" t="s">
        <v>41</v>
      </c>
      <c r="D3652">
        <v>16030</v>
      </c>
      <c r="E3652" t="s">
        <v>41</v>
      </c>
    </row>
    <row r="3653" spans="1:5" x14ac:dyDescent="0.3">
      <c r="A3653">
        <v>16031</v>
      </c>
      <c r="B3653" t="s">
        <v>41</v>
      </c>
      <c r="D3653">
        <v>16031</v>
      </c>
      <c r="E3653" t="s">
        <v>41</v>
      </c>
    </row>
    <row r="3654" spans="1:5" x14ac:dyDescent="0.3">
      <c r="A3654">
        <v>16032</v>
      </c>
      <c r="B3654" t="s">
        <v>41</v>
      </c>
      <c r="D3654">
        <v>16032</v>
      </c>
      <c r="E3654" t="s">
        <v>41</v>
      </c>
    </row>
    <row r="3655" spans="1:5" x14ac:dyDescent="0.3">
      <c r="A3655">
        <v>16033</v>
      </c>
      <c r="B3655" t="s">
        <v>41</v>
      </c>
      <c r="D3655">
        <v>16033</v>
      </c>
      <c r="E3655" t="s">
        <v>41</v>
      </c>
    </row>
    <row r="3656" spans="1:5" x14ac:dyDescent="0.3">
      <c r="A3656">
        <v>16034</v>
      </c>
      <c r="B3656" t="s">
        <v>41</v>
      </c>
      <c r="D3656">
        <v>16034</v>
      </c>
      <c r="E3656" t="s">
        <v>41</v>
      </c>
    </row>
    <row r="3657" spans="1:5" x14ac:dyDescent="0.3">
      <c r="A3657">
        <v>16035</v>
      </c>
      <c r="B3657" t="s">
        <v>41</v>
      </c>
      <c r="D3657">
        <v>16035</v>
      </c>
      <c r="E3657" t="s">
        <v>41</v>
      </c>
    </row>
    <row r="3658" spans="1:5" x14ac:dyDescent="0.3">
      <c r="A3658">
        <v>16036</v>
      </c>
      <c r="B3658" t="s">
        <v>41</v>
      </c>
      <c r="D3658">
        <v>16036</v>
      </c>
      <c r="E3658" t="s">
        <v>41</v>
      </c>
    </row>
    <row r="3659" spans="1:5" x14ac:dyDescent="0.3">
      <c r="A3659">
        <v>16037</v>
      </c>
      <c r="B3659" t="s">
        <v>41</v>
      </c>
      <c r="D3659">
        <v>16037</v>
      </c>
      <c r="E3659" t="s">
        <v>41</v>
      </c>
    </row>
    <row r="3660" spans="1:5" x14ac:dyDescent="0.3">
      <c r="A3660">
        <v>16038</v>
      </c>
      <c r="B3660" t="s">
        <v>41</v>
      </c>
      <c r="D3660">
        <v>16038</v>
      </c>
      <c r="E3660" t="s">
        <v>41</v>
      </c>
    </row>
    <row r="3661" spans="1:5" x14ac:dyDescent="0.3">
      <c r="A3661">
        <v>16039</v>
      </c>
      <c r="B3661" t="s">
        <v>41</v>
      </c>
      <c r="D3661">
        <v>16039</v>
      </c>
      <c r="E3661" t="s">
        <v>41</v>
      </c>
    </row>
    <row r="3662" spans="1:5" x14ac:dyDescent="0.3">
      <c r="A3662">
        <v>16040</v>
      </c>
      <c r="B3662" t="s">
        <v>41</v>
      </c>
      <c r="D3662">
        <v>16040</v>
      </c>
      <c r="E3662" t="s">
        <v>41</v>
      </c>
    </row>
    <row r="3663" spans="1:5" x14ac:dyDescent="0.3">
      <c r="A3663">
        <v>16041</v>
      </c>
      <c r="B3663" t="s">
        <v>41</v>
      </c>
      <c r="D3663">
        <v>16041</v>
      </c>
      <c r="E3663" t="s">
        <v>41</v>
      </c>
    </row>
    <row r="3664" spans="1:5" x14ac:dyDescent="0.3">
      <c r="A3664">
        <v>16042</v>
      </c>
      <c r="B3664" t="s">
        <v>41</v>
      </c>
      <c r="D3664">
        <v>16042</v>
      </c>
      <c r="E3664" t="s">
        <v>41</v>
      </c>
    </row>
    <row r="3665" spans="1:5" x14ac:dyDescent="0.3">
      <c r="A3665">
        <v>16043</v>
      </c>
      <c r="B3665" t="s">
        <v>41</v>
      </c>
      <c r="D3665">
        <v>16043</v>
      </c>
      <c r="E3665" t="s">
        <v>41</v>
      </c>
    </row>
    <row r="3666" spans="1:5" x14ac:dyDescent="0.3">
      <c r="A3666">
        <v>16044</v>
      </c>
      <c r="B3666" t="s">
        <v>41</v>
      </c>
      <c r="D3666">
        <v>16044</v>
      </c>
      <c r="E3666" t="s">
        <v>41</v>
      </c>
    </row>
    <row r="3667" spans="1:5" x14ac:dyDescent="0.3">
      <c r="A3667">
        <v>16045</v>
      </c>
      <c r="B3667" t="s">
        <v>41</v>
      </c>
      <c r="D3667">
        <v>16045</v>
      </c>
      <c r="E3667" t="s">
        <v>41</v>
      </c>
    </row>
    <row r="3668" spans="1:5" x14ac:dyDescent="0.3">
      <c r="A3668">
        <v>16046</v>
      </c>
      <c r="B3668" t="s">
        <v>41</v>
      </c>
      <c r="D3668">
        <v>16046</v>
      </c>
      <c r="E3668" t="s">
        <v>41</v>
      </c>
    </row>
    <row r="3669" spans="1:5" x14ac:dyDescent="0.3">
      <c r="A3669">
        <v>16047</v>
      </c>
      <c r="B3669" t="s">
        <v>68</v>
      </c>
      <c r="D3669">
        <v>16047</v>
      </c>
      <c r="E3669" t="s">
        <v>68</v>
      </c>
    </row>
    <row r="3670" spans="1:5" x14ac:dyDescent="0.3">
      <c r="A3670">
        <v>16048</v>
      </c>
      <c r="B3670" t="s">
        <v>41</v>
      </c>
      <c r="D3670">
        <v>16048</v>
      </c>
      <c r="E3670" t="s">
        <v>41</v>
      </c>
    </row>
    <row r="3671" spans="1:5" x14ac:dyDescent="0.3">
      <c r="A3671">
        <v>16049</v>
      </c>
      <c r="B3671" t="s">
        <v>41</v>
      </c>
      <c r="D3671">
        <v>16049</v>
      </c>
      <c r="E3671" t="s">
        <v>41</v>
      </c>
    </row>
    <row r="3672" spans="1:5" x14ac:dyDescent="0.3">
      <c r="A3672">
        <v>16050</v>
      </c>
      <c r="B3672" t="s">
        <v>41</v>
      </c>
      <c r="D3672">
        <v>16050</v>
      </c>
      <c r="E3672" t="s">
        <v>41</v>
      </c>
    </row>
    <row r="3673" spans="1:5" x14ac:dyDescent="0.3">
      <c r="A3673">
        <v>16051</v>
      </c>
      <c r="B3673" t="s">
        <v>41</v>
      </c>
      <c r="D3673">
        <v>16051</v>
      </c>
      <c r="E3673" t="s">
        <v>41</v>
      </c>
    </row>
    <row r="3674" spans="1:5" x14ac:dyDescent="0.3">
      <c r="A3674">
        <v>16052</v>
      </c>
      <c r="B3674" t="s">
        <v>41</v>
      </c>
      <c r="D3674">
        <v>16052</v>
      </c>
      <c r="E3674" t="s">
        <v>41</v>
      </c>
    </row>
    <row r="3675" spans="1:5" x14ac:dyDescent="0.3">
      <c r="A3675">
        <v>16053</v>
      </c>
      <c r="B3675" t="s">
        <v>41</v>
      </c>
      <c r="D3675">
        <v>16053</v>
      </c>
      <c r="E3675" t="s">
        <v>41</v>
      </c>
    </row>
    <row r="3676" spans="1:5" x14ac:dyDescent="0.3">
      <c r="A3676">
        <v>16054</v>
      </c>
      <c r="B3676" t="s">
        <v>41</v>
      </c>
      <c r="D3676">
        <v>16054</v>
      </c>
      <c r="E3676" t="s">
        <v>41</v>
      </c>
    </row>
    <row r="3677" spans="1:5" x14ac:dyDescent="0.3">
      <c r="A3677">
        <v>16055</v>
      </c>
      <c r="B3677" t="s">
        <v>41</v>
      </c>
      <c r="D3677">
        <v>16055</v>
      </c>
      <c r="E3677" t="s">
        <v>41</v>
      </c>
    </row>
    <row r="3678" spans="1:5" x14ac:dyDescent="0.3">
      <c r="A3678">
        <v>16056</v>
      </c>
      <c r="B3678" t="s">
        <v>41</v>
      </c>
      <c r="D3678">
        <v>16056</v>
      </c>
      <c r="E3678" t="s">
        <v>41</v>
      </c>
    </row>
    <row r="3679" spans="1:5" x14ac:dyDescent="0.3">
      <c r="A3679">
        <v>16057</v>
      </c>
      <c r="B3679" t="s">
        <v>41</v>
      </c>
      <c r="D3679">
        <v>16057</v>
      </c>
      <c r="E3679" t="s">
        <v>41</v>
      </c>
    </row>
    <row r="3680" spans="1:5" x14ac:dyDescent="0.3">
      <c r="A3680">
        <v>16058</v>
      </c>
      <c r="B3680" t="s">
        <v>41</v>
      </c>
      <c r="D3680">
        <v>16058</v>
      </c>
      <c r="E3680" t="s">
        <v>41</v>
      </c>
    </row>
    <row r="3681" spans="1:5" x14ac:dyDescent="0.3">
      <c r="A3681">
        <v>16059</v>
      </c>
      <c r="B3681" t="s">
        <v>41</v>
      </c>
      <c r="D3681">
        <v>16059</v>
      </c>
      <c r="E3681" t="s">
        <v>41</v>
      </c>
    </row>
    <row r="3682" spans="1:5" x14ac:dyDescent="0.3">
      <c r="A3682">
        <v>16060</v>
      </c>
      <c r="B3682" t="s">
        <v>41</v>
      </c>
      <c r="D3682">
        <v>16060</v>
      </c>
      <c r="E3682" t="s">
        <v>41</v>
      </c>
    </row>
    <row r="3683" spans="1:5" x14ac:dyDescent="0.3">
      <c r="A3683">
        <v>16061</v>
      </c>
      <c r="B3683" t="s">
        <v>41</v>
      </c>
      <c r="D3683">
        <v>16061</v>
      </c>
      <c r="E3683" t="s">
        <v>41</v>
      </c>
    </row>
    <row r="3684" spans="1:5" x14ac:dyDescent="0.3">
      <c r="A3684">
        <v>16062</v>
      </c>
      <c r="B3684" t="s">
        <v>41</v>
      </c>
      <c r="D3684">
        <v>16062</v>
      </c>
      <c r="E3684" t="s">
        <v>41</v>
      </c>
    </row>
    <row r="3685" spans="1:5" x14ac:dyDescent="0.3">
      <c r="A3685">
        <v>16063</v>
      </c>
      <c r="B3685" t="s">
        <v>41</v>
      </c>
      <c r="D3685">
        <v>16063</v>
      </c>
      <c r="E3685" t="s">
        <v>41</v>
      </c>
    </row>
    <row r="3686" spans="1:5" x14ac:dyDescent="0.3">
      <c r="A3686">
        <v>16064</v>
      </c>
      <c r="B3686" t="s">
        <v>41</v>
      </c>
      <c r="D3686">
        <v>16064</v>
      </c>
      <c r="E3686" t="s">
        <v>41</v>
      </c>
    </row>
    <row r="3687" spans="1:5" x14ac:dyDescent="0.3">
      <c r="A3687">
        <v>16065</v>
      </c>
      <c r="B3687" t="s">
        <v>41</v>
      </c>
      <c r="D3687">
        <v>16065</v>
      </c>
      <c r="E3687" t="s">
        <v>41</v>
      </c>
    </row>
    <row r="3688" spans="1:5" x14ac:dyDescent="0.3">
      <c r="A3688">
        <v>16066</v>
      </c>
      <c r="B3688" t="s">
        <v>41</v>
      </c>
      <c r="D3688">
        <v>16066</v>
      </c>
      <c r="E3688" t="s">
        <v>41</v>
      </c>
    </row>
    <row r="3689" spans="1:5" x14ac:dyDescent="0.3">
      <c r="A3689">
        <v>16067</v>
      </c>
      <c r="B3689" t="s">
        <v>41</v>
      </c>
      <c r="D3689">
        <v>16067</v>
      </c>
      <c r="E3689" t="s">
        <v>41</v>
      </c>
    </row>
    <row r="3690" spans="1:5" x14ac:dyDescent="0.3">
      <c r="A3690">
        <v>16068</v>
      </c>
      <c r="B3690" t="s">
        <v>41</v>
      </c>
      <c r="D3690">
        <v>16068</v>
      </c>
      <c r="E3690" t="s">
        <v>41</v>
      </c>
    </row>
    <row r="3691" spans="1:5" x14ac:dyDescent="0.3">
      <c r="A3691">
        <v>16069</v>
      </c>
      <c r="B3691" t="s">
        <v>41</v>
      </c>
      <c r="D3691">
        <v>16069</v>
      </c>
      <c r="E3691" t="s">
        <v>41</v>
      </c>
    </row>
    <row r="3692" spans="1:5" x14ac:dyDescent="0.3">
      <c r="A3692">
        <v>16070</v>
      </c>
      <c r="B3692" t="s">
        <v>41</v>
      </c>
      <c r="D3692">
        <v>16070</v>
      </c>
      <c r="E3692" t="s">
        <v>41</v>
      </c>
    </row>
    <row r="3693" spans="1:5" x14ac:dyDescent="0.3">
      <c r="A3693">
        <v>16071</v>
      </c>
      <c r="B3693" t="s">
        <v>41</v>
      </c>
      <c r="D3693">
        <v>16071</v>
      </c>
      <c r="E3693" t="s">
        <v>41</v>
      </c>
    </row>
    <row r="3694" spans="1:5" x14ac:dyDescent="0.3">
      <c r="A3694">
        <v>16072</v>
      </c>
      <c r="B3694" t="s">
        <v>41</v>
      </c>
      <c r="D3694">
        <v>16072</v>
      </c>
      <c r="E3694" t="s">
        <v>41</v>
      </c>
    </row>
    <row r="3695" spans="1:5" x14ac:dyDescent="0.3">
      <c r="A3695">
        <v>16073</v>
      </c>
      <c r="B3695" t="s">
        <v>41</v>
      </c>
      <c r="D3695">
        <v>16073</v>
      </c>
      <c r="E3695" t="s">
        <v>41</v>
      </c>
    </row>
    <row r="3696" spans="1:5" x14ac:dyDescent="0.3">
      <c r="A3696">
        <v>16074</v>
      </c>
      <c r="B3696" t="s">
        <v>41</v>
      </c>
      <c r="D3696">
        <v>16074</v>
      </c>
      <c r="E3696" t="s">
        <v>41</v>
      </c>
    </row>
    <row r="3697" spans="1:5" x14ac:dyDescent="0.3">
      <c r="A3697">
        <v>16075</v>
      </c>
      <c r="B3697" t="s">
        <v>41</v>
      </c>
      <c r="D3697">
        <v>16075</v>
      </c>
      <c r="E3697" t="s">
        <v>41</v>
      </c>
    </row>
    <row r="3698" spans="1:5" x14ac:dyDescent="0.3">
      <c r="A3698">
        <v>16076</v>
      </c>
      <c r="B3698" t="s">
        <v>41</v>
      </c>
      <c r="D3698">
        <v>16076</v>
      </c>
      <c r="E3698" t="s">
        <v>41</v>
      </c>
    </row>
    <row r="3699" spans="1:5" x14ac:dyDescent="0.3">
      <c r="A3699">
        <v>16077</v>
      </c>
      <c r="B3699" t="s">
        <v>41</v>
      </c>
      <c r="D3699">
        <v>16077</v>
      </c>
      <c r="E3699" t="s">
        <v>41</v>
      </c>
    </row>
    <row r="3700" spans="1:5" x14ac:dyDescent="0.3">
      <c r="A3700">
        <v>16078</v>
      </c>
      <c r="B3700" t="s">
        <v>41</v>
      </c>
      <c r="D3700">
        <v>16078</v>
      </c>
      <c r="E3700" t="s">
        <v>41</v>
      </c>
    </row>
    <row r="3701" spans="1:5" x14ac:dyDescent="0.3">
      <c r="A3701">
        <v>16079</v>
      </c>
      <c r="B3701" t="s">
        <v>41</v>
      </c>
      <c r="D3701">
        <v>16079</v>
      </c>
      <c r="E3701" t="s">
        <v>41</v>
      </c>
    </row>
    <row r="3702" spans="1:5" x14ac:dyDescent="0.3">
      <c r="A3702">
        <v>16080</v>
      </c>
      <c r="B3702" t="s">
        <v>41</v>
      </c>
      <c r="D3702">
        <v>16080</v>
      </c>
      <c r="E3702" t="s">
        <v>41</v>
      </c>
    </row>
    <row r="3703" spans="1:5" x14ac:dyDescent="0.3">
      <c r="A3703">
        <v>16081</v>
      </c>
      <c r="B3703" t="s">
        <v>41</v>
      </c>
      <c r="D3703">
        <v>16081</v>
      </c>
      <c r="E3703" t="s">
        <v>41</v>
      </c>
    </row>
    <row r="3704" spans="1:5" x14ac:dyDescent="0.3">
      <c r="A3704">
        <v>16082</v>
      </c>
      <c r="B3704" t="s">
        <v>41</v>
      </c>
      <c r="D3704">
        <v>16082</v>
      </c>
      <c r="E3704" t="s">
        <v>41</v>
      </c>
    </row>
    <row r="3705" spans="1:5" x14ac:dyDescent="0.3">
      <c r="A3705">
        <v>16083</v>
      </c>
      <c r="B3705" t="s">
        <v>41</v>
      </c>
      <c r="D3705">
        <v>16083</v>
      </c>
      <c r="E3705" t="s">
        <v>41</v>
      </c>
    </row>
    <row r="3706" spans="1:5" x14ac:dyDescent="0.3">
      <c r="A3706">
        <v>16084</v>
      </c>
      <c r="B3706" t="s">
        <v>41</v>
      </c>
      <c r="D3706">
        <v>16084</v>
      </c>
      <c r="E3706" t="s">
        <v>41</v>
      </c>
    </row>
    <row r="3707" spans="1:5" x14ac:dyDescent="0.3">
      <c r="A3707">
        <v>16085</v>
      </c>
      <c r="B3707" t="s">
        <v>41</v>
      </c>
      <c r="D3707">
        <v>16085</v>
      </c>
      <c r="E3707" t="s">
        <v>41</v>
      </c>
    </row>
    <row r="3708" spans="1:5" x14ac:dyDescent="0.3">
      <c r="A3708">
        <v>16086</v>
      </c>
      <c r="B3708" t="s">
        <v>41</v>
      </c>
      <c r="D3708">
        <v>16086</v>
      </c>
      <c r="E3708" t="s">
        <v>41</v>
      </c>
    </row>
    <row r="3709" spans="1:5" x14ac:dyDescent="0.3">
      <c r="A3709">
        <v>16087</v>
      </c>
      <c r="B3709" t="s">
        <v>41</v>
      </c>
      <c r="D3709">
        <v>16087</v>
      </c>
      <c r="E3709" t="s">
        <v>41</v>
      </c>
    </row>
    <row r="3710" spans="1:5" x14ac:dyDescent="0.3">
      <c r="A3710">
        <v>16088</v>
      </c>
      <c r="B3710" t="s">
        <v>41</v>
      </c>
      <c r="D3710">
        <v>16088</v>
      </c>
      <c r="E3710" t="s">
        <v>41</v>
      </c>
    </row>
    <row r="3711" spans="1:5" x14ac:dyDescent="0.3">
      <c r="A3711">
        <v>16089</v>
      </c>
      <c r="B3711" t="s">
        <v>41</v>
      </c>
      <c r="D3711">
        <v>16089</v>
      </c>
      <c r="E3711" t="s">
        <v>41</v>
      </c>
    </row>
    <row r="3712" spans="1:5" x14ac:dyDescent="0.3">
      <c r="A3712">
        <v>16090</v>
      </c>
      <c r="B3712" t="s">
        <v>41</v>
      </c>
      <c r="D3712">
        <v>16090</v>
      </c>
      <c r="E3712" t="s">
        <v>41</v>
      </c>
    </row>
    <row r="3713" spans="1:5" x14ac:dyDescent="0.3">
      <c r="A3713">
        <v>16091</v>
      </c>
      <c r="B3713" t="s">
        <v>41</v>
      </c>
      <c r="D3713">
        <v>16091</v>
      </c>
      <c r="E3713" t="s">
        <v>41</v>
      </c>
    </row>
    <row r="3714" spans="1:5" x14ac:dyDescent="0.3">
      <c r="A3714">
        <v>16092</v>
      </c>
      <c r="B3714" t="s">
        <v>41</v>
      </c>
      <c r="D3714">
        <v>16092</v>
      </c>
      <c r="E3714" t="s">
        <v>41</v>
      </c>
    </row>
    <row r="3715" spans="1:5" x14ac:dyDescent="0.3">
      <c r="A3715">
        <v>16093</v>
      </c>
      <c r="B3715" t="s">
        <v>41</v>
      </c>
      <c r="D3715">
        <v>16093</v>
      </c>
      <c r="E3715" t="s">
        <v>41</v>
      </c>
    </row>
    <row r="3716" spans="1:5" x14ac:dyDescent="0.3">
      <c r="A3716">
        <v>16094</v>
      </c>
      <c r="B3716" t="s">
        <v>41</v>
      </c>
      <c r="D3716">
        <v>16094</v>
      </c>
      <c r="E3716" t="s">
        <v>41</v>
      </c>
    </row>
    <row r="3717" spans="1:5" x14ac:dyDescent="0.3">
      <c r="A3717">
        <v>16095</v>
      </c>
      <c r="B3717" t="s">
        <v>41</v>
      </c>
      <c r="D3717">
        <v>16095</v>
      </c>
      <c r="E3717" t="s">
        <v>41</v>
      </c>
    </row>
    <row r="3718" spans="1:5" x14ac:dyDescent="0.3">
      <c r="A3718">
        <v>16096</v>
      </c>
      <c r="B3718" t="s">
        <v>41</v>
      </c>
      <c r="D3718">
        <v>16096</v>
      </c>
      <c r="E3718" t="s">
        <v>41</v>
      </c>
    </row>
    <row r="3719" spans="1:5" x14ac:dyDescent="0.3">
      <c r="A3719">
        <v>16097</v>
      </c>
      <c r="B3719" t="s">
        <v>41</v>
      </c>
      <c r="D3719">
        <v>16097</v>
      </c>
      <c r="E3719" t="s">
        <v>41</v>
      </c>
    </row>
    <row r="3720" spans="1:5" x14ac:dyDescent="0.3">
      <c r="A3720">
        <v>16098</v>
      </c>
      <c r="B3720" t="s">
        <v>41</v>
      </c>
      <c r="D3720">
        <v>16098</v>
      </c>
      <c r="E3720" t="s">
        <v>41</v>
      </c>
    </row>
    <row r="3721" spans="1:5" x14ac:dyDescent="0.3">
      <c r="A3721">
        <v>16099</v>
      </c>
      <c r="B3721" t="s">
        <v>41</v>
      </c>
      <c r="D3721">
        <v>16099</v>
      </c>
      <c r="E3721" t="s">
        <v>41</v>
      </c>
    </row>
    <row r="3722" spans="1:5" x14ac:dyDescent="0.3">
      <c r="A3722">
        <v>16100</v>
      </c>
      <c r="B3722" t="s">
        <v>41</v>
      </c>
      <c r="D3722">
        <v>16100</v>
      </c>
      <c r="E3722" t="s">
        <v>41</v>
      </c>
    </row>
    <row r="3723" spans="1:5" x14ac:dyDescent="0.3">
      <c r="A3723">
        <v>16101</v>
      </c>
      <c r="B3723" t="s">
        <v>41</v>
      </c>
      <c r="D3723">
        <v>16101</v>
      </c>
      <c r="E3723" t="s">
        <v>41</v>
      </c>
    </row>
    <row r="3724" spans="1:5" x14ac:dyDescent="0.3">
      <c r="A3724">
        <v>16102</v>
      </c>
      <c r="B3724" t="s">
        <v>41</v>
      </c>
      <c r="D3724">
        <v>16102</v>
      </c>
      <c r="E3724" t="s">
        <v>41</v>
      </c>
    </row>
    <row r="3725" spans="1:5" x14ac:dyDescent="0.3">
      <c r="A3725">
        <v>16103</v>
      </c>
      <c r="B3725" t="s">
        <v>41</v>
      </c>
      <c r="D3725">
        <v>16103</v>
      </c>
      <c r="E3725" t="s">
        <v>41</v>
      </c>
    </row>
    <row r="3726" spans="1:5" x14ac:dyDescent="0.3">
      <c r="A3726">
        <v>16104</v>
      </c>
      <c r="B3726" t="s">
        <v>41</v>
      </c>
      <c r="D3726">
        <v>16104</v>
      </c>
      <c r="E3726" t="s">
        <v>41</v>
      </c>
    </row>
    <row r="3727" spans="1:5" x14ac:dyDescent="0.3">
      <c r="A3727">
        <v>16105</v>
      </c>
      <c r="B3727" t="s">
        <v>41</v>
      </c>
      <c r="D3727">
        <v>16105</v>
      </c>
      <c r="E3727" t="s">
        <v>41</v>
      </c>
    </row>
    <row r="3728" spans="1:5" x14ac:dyDescent="0.3">
      <c r="A3728">
        <v>16106</v>
      </c>
      <c r="B3728" t="s">
        <v>41</v>
      </c>
      <c r="D3728">
        <v>16106</v>
      </c>
      <c r="E3728" t="s">
        <v>41</v>
      </c>
    </row>
    <row r="3729" spans="1:5" x14ac:dyDescent="0.3">
      <c r="A3729">
        <v>16107</v>
      </c>
      <c r="B3729" t="s">
        <v>41</v>
      </c>
      <c r="D3729">
        <v>16107</v>
      </c>
      <c r="E3729" t="s">
        <v>41</v>
      </c>
    </row>
    <row r="3730" spans="1:5" x14ac:dyDescent="0.3">
      <c r="A3730">
        <v>16108</v>
      </c>
      <c r="B3730" t="s">
        <v>41</v>
      </c>
      <c r="D3730">
        <v>16108</v>
      </c>
      <c r="E3730" t="s">
        <v>41</v>
      </c>
    </row>
    <row r="3731" spans="1:5" x14ac:dyDescent="0.3">
      <c r="A3731">
        <v>16109</v>
      </c>
      <c r="B3731" t="s">
        <v>41</v>
      </c>
      <c r="D3731">
        <v>16109</v>
      </c>
      <c r="E3731" t="s">
        <v>41</v>
      </c>
    </row>
    <row r="3732" spans="1:5" x14ac:dyDescent="0.3">
      <c r="A3732">
        <v>16110</v>
      </c>
      <c r="B3732" t="s">
        <v>41</v>
      </c>
      <c r="D3732">
        <v>16110</v>
      </c>
      <c r="E3732" t="s">
        <v>41</v>
      </c>
    </row>
    <row r="3733" spans="1:5" x14ac:dyDescent="0.3">
      <c r="A3733">
        <v>16111</v>
      </c>
      <c r="B3733" t="s">
        <v>41</v>
      </c>
      <c r="D3733">
        <v>16111</v>
      </c>
      <c r="E3733" t="s">
        <v>41</v>
      </c>
    </row>
    <row r="3734" spans="1:5" x14ac:dyDescent="0.3">
      <c r="A3734">
        <v>16112</v>
      </c>
      <c r="B3734" t="s">
        <v>41</v>
      </c>
      <c r="D3734">
        <v>16112</v>
      </c>
      <c r="E3734" t="s">
        <v>41</v>
      </c>
    </row>
    <row r="3735" spans="1:5" x14ac:dyDescent="0.3">
      <c r="A3735">
        <v>16113</v>
      </c>
      <c r="B3735" t="s">
        <v>41</v>
      </c>
      <c r="D3735">
        <v>16113</v>
      </c>
      <c r="E3735" t="s">
        <v>41</v>
      </c>
    </row>
    <row r="3736" spans="1:5" x14ac:dyDescent="0.3">
      <c r="A3736">
        <v>16114</v>
      </c>
      <c r="B3736" t="s">
        <v>41</v>
      </c>
      <c r="D3736">
        <v>16114</v>
      </c>
      <c r="E3736" t="s">
        <v>41</v>
      </c>
    </row>
    <row r="3737" spans="1:5" x14ac:dyDescent="0.3">
      <c r="A3737">
        <v>16115</v>
      </c>
      <c r="B3737" t="s">
        <v>41</v>
      </c>
      <c r="D3737">
        <v>16115</v>
      </c>
      <c r="E3737" t="s">
        <v>41</v>
      </c>
    </row>
    <row r="3738" spans="1:5" x14ac:dyDescent="0.3">
      <c r="A3738">
        <v>16116</v>
      </c>
      <c r="B3738" t="s">
        <v>41</v>
      </c>
      <c r="D3738">
        <v>16116</v>
      </c>
      <c r="E3738" t="s">
        <v>41</v>
      </c>
    </row>
    <row r="3739" spans="1:5" x14ac:dyDescent="0.3">
      <c r="A3739">
        <v>16117</v>
      </c>
      <c r="B3739" t="s">
        <v>41</v>
      </c>
      <c r="D3739">
        <v>16117</v>
      </c>
      <c r="E3739" t="s">
        <v>41</v>
      </c>
    </row>
    <row r="3740" spans="1:5" x14ac:dyDescent="0.3">
      <c r="A3740">
        <v>16118</v>
      </c>
      <c r="B3740" t="s">
        <v>41</v>
      </c>
      <c r="D3740">
        <v>16118</v>
      </c>
      <c r="E3740" t="s">
        <v>41</v>
      </c>
    </row>
    <row r="3741" spans="1:5" x14ac:dyDescent="0.3">
      <c r="A3741">
        <v>16119</v>
      </c>
      <c r="B3741" t="s">
        <v>41</v>
      </c>
      <c r="D3741">
        <v>16119</v>
      </c>
      <c r="E3741" t="s">
        <v>41</v>
      </c>
    </row>
    <row r="3742" spans="1:5" x14ac:dyDescent="0.3">
      <c r="A3742">
        <v>16120</v>
      </c>
      <c r="B3742" t="s">
        <v>41</v>
      </c>
      <c r="D3742">
        <v>16120</v>
      </c>
      <c r="E3742" t="s">
        <v>41</v>
      </c>
    </row>
    <row r="3743" spans="1:5" x14ac:dyDescent="0.3">
      <c r="A3743">
        <v>16121</v>
      </c>
      <c r="B3743" t="s">
        <v>41</v>
      </c>
      <c r="D3743">
        <v>16121</v>
      </c>
      <c r="E3743" t="s">
        <v>41</v>
      </c>
    </row>
    <row r="3744" spans="1:5" x14ac:dyDescent="0.3">
      <c r="A3744">
        <v>16122</v>
      </c>
      <c r="B3744" t="s">
        <v>41</v>
      </c>
      <c r="D3744">
        <v>16122</v>
      </c>
      <c r="E3744" t="s">
        <v>41</v>
      </c>
    </row>
    <row r="3745" spans="1:5" x14ac:dyDescent="0.3">
      <c r="A3745">
        <v>16123</v>
      </c>
      <c r="B3745" t="s">
        <v>41</v>
      </c>
      <c r="D3745">
        <v>16123</v>
      </c>
      <c r="E3745" t="s">
        <v>41</v>
      </c>
    </row>
    <row r="3746" spans="1:5" x14ac:dyDescent="0.3">
      <c r="A3746">
        <v>16124</v>
      </c>
      <c r="B3746" t="s">
        <v>41</v>
      </c>
      <c r="D3746">
        <v>16124</v>
      </c>
      <c r="E3746" t="s">
        <v>41</v>
      </c>
    </row>
    <row r="3747" spans="1:5" x14ac:dyDescent="0.3">
      <c r="A3747">
        <v>16125</v>
      </c>
      <c r="B3747" t="s">
        <v>41</v>
      </c>
      <c r="D3747">
        <v>16125</v>
      </c>
      <c r="E3747" t="s">
        <v>41</v>
      </c>
    </row>
    <row r="3748" spans="1:5" x14ac:dyDescent="0.3">
      <c r="A3748">
        <v>16126</v>
      </c>
      <c r="B3748" t="s">
        <v>41</v>
      </c>
      <c r="D3748">
        <v>16126</v>
      </c>
      <c r="E3748" t="s">
        <v>41</v>
      </c>
    </row>
    <row r="3749" spans="1:5" x14ac:dyDescent="0.3">
      <c r="A3749">
        <v>16127</v>
      </c>
      <c r="B3749" t="s">
        <v>41</v>
      </c>
      <c r="D3749">
        <v>16127</v>
      </c>
      <c r="E3749" t="s">
        <v>41</v>
      </c>
    </row>
    <row r="3750" spans="1:5" x14ac:dyDescent="0.3">
      <c r="A3750">
        <v>16128</v>
      </c>
      <c r="B3750" t="s">
        <v>41</v>
      </c>
      <c r="D3750">
        <v>16128</v>
      </c>
      <c r="E3750" t="s">
        <v>41</v>
      </c>
    </row>
    <row r="3751" spans="1:5" x14ac:dyDescent="0.3">
      <c r="A3751">
        <v>16129</v>
      </c>
      <c r="B3751" t="s">
        <v>41</v>
      </c>
      <c r="D3751">
        <v>16129</v>
      </c>
      <c r="E3751" t="s">
        <v>41</v>
      </c>
    </row>
    <row r="3752" spans="1:5" x14ac:dyDescent="0.3">
      <c r="A3752">
        <v>16130</v>
      </c>
      <c r="B3752" t="s">
        <v>41</v>
      </c>
      <c r="D3752">
        <v>16130</v>
      </c>
      <c r="E3752" t="s">
        <v>41</v>
      </c>
    </row>
    <row r="3753" spans="1:5" x14ac:dyDescent="0.3">
      <c r="A3753">
        <v>16131</v>
      </c>
      <c r="B3753" t="s">
        <v>41</v>
      </c>
      <c r="D3753">
        <v>16131</v>
      </c>
      <c r="E3753" t="s">
        <v>41</v>
      </c>
    </row>
    <row r="3754" spans="1:5" x14ac:dyDescent="0.3">
      <c r="A3754">
        <v>16132</v>
      </c>
      <c r="B3754" t="s">
        <v>41</v>
      </c>
      <c r="D3754">
        <v>16132</v>
      </c>
      <c r="E3754" t="s">
        <v>41</v>
      </c>
    </row>
    <row r="3755" spans="1:5" x14ac:dyDescent="0.3">
      <c r="A3755">
        <v>16133</v>
      </c>
      <c r="B3755" t="s">
        <v>41</v>
      </c>
      <c r="D3755">
        <v>16133</v>
      </c>
      <c r="E3755" t="s">
        <v>41</v>
      </c>
    </row>
    <row r="3756" spans="1:5" x14ac:dyDescent="0.3">
      <c r="A3756">
        <v>16134</v>
      </c>
      <c r="B3756" t="s">
        <v>41</v>
      </c>
      <c r="D3756">
        <v>16134</v>
      </c>
      <c r="E3756" t="s">
        <v>41</v>
      </c>
    </row>
    <row r="3757" spans="1:5" x14ac:dyDescent="0.3">
      <c r="A3757">
        <v>16135</v>
      </c>
      <c r="B3757" t="s">
        <v>41</v>
      </c>
      <c r="D3757">
        <v>16135</v>
      </c>
      <c r="E3757" t="s">
        <v>41</v>
      </c>
    </row>
    <row r="3758" spans="1:5" x14ac:dyDescent="0.3">
      <c r="A3758">
        <v>16136</v>
      </c>
      <c r="B3758" t="s">
        <v>41</v>
      </c>
      <c r="D3758">
        <v>16136</v>
      </c>
      <c r="E3758" t="s">
        <v>41</v>
      </c>
    </row>
    <row r="3759" spans="1:5" x14ac:dyDescent="0.3">
      <c r="A3759">
        <v>16137</v>
      </c>
      <c r="B3759" t="s">
        <v>41</v>
      </c>
      <c r="D3759">
        <v>16137</v>
      </c>
      <c r="E3759" t="s">
        <v>41</v>
      </c>
    </row>
    <row r="3760" spans="1:5" x14ac:dyDescent="0.3">
      <c r="A3760">
        <v>16138</v>
      </c>
      <c r="B3760" t="s">
        <v>41</v>
      </c>
      <c r="D3760">
        <v>16138</v>
      </c>
      <c r="E3760" t="s">
        <v>41</v>
      </c>
    </row>
    <row r="3761" spans="1:5" x14ac:dyDescent="0.3">
      <c r="A3761">
        <v>16139</v>
      </c>
      <c r="B3761" t="s">
        <v>41</v>
      </c>
      <c r="D3761">
        <v>16139</v>
      </c>
      <c r="E3761" t="s">
        <v>41</v>
      </c>
    </row>
    <row r="3762" spans="1:5" x14ac:dyDescent="0.3">
      <c r="A3762">
        <v>16140</v>
      </c>
      <c r="B3762" t="s">
        <v>41</v>
      </c>
      <c r="D3762">
        <v>16140</v>
      </c>
      <c r="E3762" t="s">
        <v>41</v>
      </c>
    </row>
    <row r="3763" spans="1:5" x14ac:dyDescent="0.3">
      <c r="A3763">
        <v>16141</v>
      </c>
      <c r="B3763" t="s">
        <v>41</v>
      </c>
      <c r="D3763">
        <v>16141</v>
      </c>
      <c r="E3763" t="s">
        <v>41</v>
      </c>
    </row>
    <row r="3764" spans="1:5" x14ac:dyDescent="0.3">
      <c r="A3764">
        <v>16142</v>
      </c>
      <c r="B3764" t="s">
        <v>41</v>
      </c>
      <c r="D3764">
        <v>16142</v>
      </c>
      <c r="E3764" t="s">
        <v>41</v>
      </c>
    </row>
    <row r="3765" spans="1:5" x14ac:dyDescent="0.3">
      <c r="A3765">
        <v>16143</v>
      </c>
      <c r="B3765" t="s">
        <v>41</v>
      </c>
      <c r="D3765">
        <v>16143</v>
      </c>
      <c r="E3765" t="s">
        <v>41</v>
      </c>
    </row>
    <row r="3766" spans="1:5" x14ac:dyDescent="0.3">
      <c r="A3766">
        <v>16144</v>
      </c>
      <c r="B3766" t="s">
        <v>41</v>
      </c>
      <c r="D3766">
        <v>16144</v>
      </c>
      <c r="E3766" t="s">
        <v>41</v>
      </c>
    </row>
    <row r="3767" spans="1:5" x14ac:dyDescent="0.3">
      <c r="A3767">
        <v>16145</v>
      </c>
      <c r="B3767" t="s">
        <v>41</v>
      </c>
      <c r="D3767">
        <v>16145</v>
      </c>
      <c r="E3767" t="s">
        <v>41</v>
      </c>
    </row>
    <row r="3768" spans="1:5" x14ac:dyDescent="0.3">
      <c r="A3768">
        <v>16146</v>
      </c>
      <c r="B3768" t="s">
        <v>41</v>
      </c>
      <c r="D3768">
        <v>16146</v>
      </c>
      <c r="E3768" t="s">
        <v>41</v>
      </c>
    </row>
    <row r="3769" spans="1:5" x14ac:dyDescent="0.3">
      <c r="A3769">
        <v>16147</v>
      </c>
      <c r="B3769" t="s">
        <v>41</v>
      </c>
      <c r="D3769">
        <v>16147</v>
      </c>
      <c r="E3769" t="s">
        <v>41</v>
      </c>
    </row>
    <row r="3770" spans="1:5" x14ac:dyDescent="0.3">
      <c r="A3770">
        <v>16148</v>
      </c>
      <c r="B3770" t="s">
        <v>41</v>
      </c>
      <c r="D3770">
        <v>16148</v>
      </c>
      <c r="E3770" t="s">
        <v>41</v>
      </c>
    </row>
    <row r="3771" spans="1:5" x14ac:dyDescent="0.3">
      <c r="A3771">
        <v>16149</v>
      </c>
      <c r="B3771" t="s">
        <v>41</v>
      </c>
      <c r="D3771">
        <v>16149</v>
      </c>
      <c r="E3771" t="s">
        <v>41</v>
      </c>
    </row>
    <row r="3772" spans="1:5" x14ac:dyDescent="0.3">
      <c r="A3772">
        <v>16150</v>
      </c>
      <c r="B3772" t="s">
        <v>41</v>
      </c>
      <c r="D3772">
        <v>16150</v>
      </c>
      <c r="E3772" t="s">
        <v>41</v>
      </c>
    </row>
    <row r="3773" spans="1:5" x14ac:dyDescent="0.3">
      <c r="A3773">
        <v>16152</v>
      </c>
      <c r="B3773" t="s">
        <v>41</v>
      </c>
      <c r="D3773">
        <v>16152</v>
      </c>
      <c r="E3773" t="s">
        <v>41</v>
      </c>
    </row>
    <row r="3774" spans="1:5" x14ac:dyDescent="0.3">
      <c r="A3774">
        <v>16153</v>
      </c>
      <c r="B3774" t="s">
        <v>41</v>
      </c>
      <c r="D3774">
        <v>16153</v>
      </c>
      <c r="E3774" t="s">
        <v>41</v>
      </c>
    </row>
    <row r="3775" spans="1:5" x14ac:dyDescent="0.3">
      <c r="A3775">
        <v>16155</v>
      </c>
      <c r="B3775" t="s">
        <v>41</v>
      </c>
      <c r="D3775">
        <v>16155</v>
      </c>
      <c r="E3775" t="s">
        <v>41</v>
      </c>
    </row>
    <row r="3776" spans="1:5" x14ac:dyDescent="0.3">
      <c r="A3776">
        <v>16156</v>
      </c>
      <c r="B3776" t="s">
        <v>41</v>
      </c>
      <c r="D3776">
        <v>16156</v>
      </c>
      <c r="E3776" t="s">
        <v>41</v>
      </c>
    </row>
    <row r="3777" spans="1:5" x14ac:dyDescent="0.3">
      <c r="A3777">
        <v>16157</v>
      </c>
      <c r="B3777" t="s">
        <v>41</v>
      </c>
      <c r="D3777">
        <v>16157</v>
      </c>
      <c r="E3777" t="s">
        <v>41</v>
      </c>
    </row>
    <row r="3778" spans="1:5" x14ac:dyDescent="0.3">
      <c r="A3778">
        <v>16158</v>
      </c>
      <c r="B3778" t="s">
        <v>41</v>
      </c>
      <c r="D3778">
        <v>16158</v>
      </c>
      <c r="E3778" t="s">
        <v>41</v>
      </c>
    </row>
    <row r="3779" spans="1:5" x14ac:dyDescent="0.3">
      <c r="A3779">
        <v>16159</v>
      </c>
      <c r="B3779" t="s">
        <v>41</v>
      </c>
      <c r="D3779">
        <v>16159</v>
      </c>
      <c r="E3779" t="s">
        <v>41</v>
      </c>
    </row>
    <row r="3780" spans="1:5" x14ac:dyDescent="0.3">
      <c r="A3780">
        <v>16160</v>
      </c>
      <c r="B3780" t="s">
        <v>41</v>
      </c>
      <c r="D3780">
        <v>16160</v>
      </c>
      <c r="E3780" t="s">
        <v>41</v>
      </c>
    </row>
    <row r="3781" spans="1:5" x14ac:dyDescent="0.3">
      <c r="A3781">
        <v>16161</v>
      </c>
      <c r="B3781" t="s">
        <v>41</v>
      </c>
      <c r="D3781">
        <v>16161</v>
      </c>
      <c r="E3781" t="s">
        <v>41</v>
      </c>
    </row>
    <row r="3782" spans="1:5" x14ac:dyDescent="0.3">
      <c r="A3782">
        <v>16162</v>
      </c>
      <c r="B3782" t="s">
        <v>41</v>
      </c>
      <c r="D3782">
        <v>16162</v>
      </c>
      <c r="E3782" t="s">
        <v>41</v>
      </c>
    </row>
    <row r="3783" spans="1:5" x14ac:dyDescent="0.3">
      <c r="A3783">
        <v>16163</v>
      </c>
      <c r="B3783" t="s">
        <v>41</v>
      </c>
      <c r="D3783">
        <v>16163</v>
      </c>
      <c r="E3783" t="s">
        <v>41</v>
      </c>
    </row>
    <row r="3784" spans="1:5" x14ac:dyDescent="0.3">
      <c r="A3784">
        <v>16164</v>
      </c>
      <c r="B3784" t="s">
        <v>41</v>
      </c>
      <c r="D3784">
        <v>16164</v>
      </c>
      <c r="E3784" t="s">
        <v>41</v>
      </c>
    </row>
    <row r="3785" spans="1:5" x14ac:dyDescent="0.3">
      <c r="A3785">
        <v>16165</v>
      </c>
      <c r="B3785" t="s">
        <v>41</v>
      </c>
      <c r="D3785">
        <v>16165</v>
      </c>
      <c r="E3785" t="s">
        <v>41</v>
      </c>
    </row>
    <row r="3786" spans="1:5" x14ac:dyDescent="0.3">
      <c r="A3786">
        <v>16166</v>
      </c>
      <c r="B3786" t="s">
        <v>41</v>
      </c>
      <c r="D3786">
        <v>16166</v>
      </c>
      <c r="E3786" t="s">
        <v>41</v>
      </c>
    </row>
    <row r="3787" spans="1:5" x14ac:dyDescent="0.3">
      <c r="A3787">
        <v>16167</v>
      </c>
      <c r="B3787" t="s">
        <v>41</v>
      </c>
      <c r="D3787">
        <v>16167</v>
      </c>
      <c r="E3787" t="s">
        <v>41</v>
      </c>
    </row>
    <row r="3788" spans="1:5" x14ac:dyDescent="0.3">
      <c r="A3788">
        <v>16168</v>
      </c>
      <c r="B3788" t="s">
        <v>41</v>
      </c>
      <c r="D3788">
        <v>16168</v>
      </c>
      <c r="E3788" t="s">
        <v>41</v>
      </c>
    </row>
    <row r="3789" spans="1:5" x14ac:dyDescent="0.3">
      <c r="A3789">
        <v>16169</v>
      </c>
      <c r="B3789" t="s">
        <v>41</v>
      </c>
      <c r="D3789">
        <v>16169</v>
      </c>
      <c r="E3789" t="s">
        <v>41</v>
      </c>
    </row>
    <row r="3790" spans="1:5" x14ac:dyDescent="0.3">
      <c r="A3790">
        <v>16170</v>
      </c>
      <c r="B3790" t="s">
        <v>41</v>
      </c>
      <c r="D3790">
        <v>16170</v>
      </c>
      <c r="E3790" t="s">
        <v>41</v>
      </c>
    </row>
    <row r="3791" spans="1:5" x14ac:dyDescent="0.3">
      <c r="A3791">
        <v>16171</v>
      </c>
      <c r="B3791" t="s">
        <v>41</v>
      </c>
      <c r="D3791">
        <v>16171</v>
      </c>
      <c r="E3791" t="s">
        <v>41</v>
      </c>
    </row>
    <row r="3792" spans="1:5" x14ac:dyDescent="0.3">
      <c r="A3792">
        <v>16172</v>
      </c>
      <c r="B3792" t="s">
        <v>41</v>
      </c>
      <c r="D3792">
        <v>16172</v>
      </c>
      <c r="E3792" t="s">
        <v>41</v>
      </c>
    </row>
    <row r="3793" spans="1:5" x14ac:dyDescent="0.3">
      <c r="A3793">
        <v>16173</v>
      </c>
      <c r="B3793" t="s">
        <v>41</v>
      </c>
      <c r="D3793">
        <v>16173</v>
      </c>
      <c r="E3793" t="s">
        <v>41</v>
      </c>
    </row>
    <row r="3794" spans="1:5" x14ac:dyDescent="0.3">
      <c r="A3794">
        <v>16174</v>
      </c>
      <c r="B3794" t="s">
        <v>41</v>
      </c>
      <c r="D3794">
        <v>16174</v>
      </c>
      <c r="E3794" t="s">
        <v>41</v>
      </c>
    </row>
    <row r="3795" spans="1:5" x14ac:dyDescent="0.3">
      <c r="A3795">
        <v>16175</v>
      </c>
      <c r="B3795" t="s">
        <v>41</v>
      </c>
      <c r="D3795">
        <v>16175</v>
      </c>
      <c r="E3795" t="s">
        <v>41</v>
      </c>
    </row>
    <row r="3796" spans="1:5" x14ac:dyDescent="0.3">
      <c r="A3796">
        <v>16176</v>
      </c>
      <c r="B3796" t="s">
        <v>41</v>
      </c>
      <c r="D3796">
        <v>16176</v>
      </c>
      <c r="E3796" t="s">
        <v>41</v>
      </c>
    </row>
    <row r="3797" spans="1:5" x14ac:dyDescent="0.3">
      <c r="A3797">
        <v>16177</v>
      </c>
      <c r="B3797" t="s">
        <v>41</v>
      </c>
      <c r="D3797">
        <v>16177</v>
      </c>
      <c r="E3797" t="s">
        <v>41</v>
      </c>
    </row>
    <row r="3798" spans="1:5" x14ac:dyDescent="0.3">
      <c r="A3798">
        <v>16178</v>
      </c>
      <c r="B3798" t="s">
        <v>41</v>
      </c>
      <c r="D3798">
        <v>16178</v>
      </c>
      <c r="E3798" t="s">
        <v>41</v>
      </c>
    </row>
    <row r="3799" spans="1:5" x14ac:dyDescent="0.3">
      <c r="A3799">
        <v>16179</v>
      </c>
      <c r="B3799" t="s">
        <v>41</v>
      </c>
      <c r="D3799">
        <v>16179</v>
      </c>
      <c r="E3799" t="s">
        <v>41</v>
      </c>
    </row>
    <row r="3800" spans="1:5" x14ac:dyDescent="0.3">
      <c r="A3800">
        <v>16180</v>
      </c>
      <c r="B3800" t="s">
        <v>41</v>
      </c>
      <c r="D3800">
        <v>16180</v>
      </c>
      <c r="E3800" t="s">
        <v>41</v>
      </c>
    </row>
    <row r="3801" spans="1:5" x14ac:dyDescent="0.3">
      <c r="A3801">
        <v>16181</v>
      </c>
      <c r="B3801" t="s">
        <v>41</v>
      </c>
      <c r="D3801">
        <v>16181</v>
      </c>
      <c r="E3801" t="s">
        <v>41</v>
      </c>
    </row>
    <row r="3802" spans="1:5" x14ac:dyDescent="0.3">
      <c r="A3802">
        <v>16182</v>
      </c>
      <c r="B3802" t="s">
        <v>41</v>
      </c>
      <c r="D3802">
        <v>16182</v>
      </c>
      <c r="E3802" t="s">
        <v>41</v>
      </c>
    </row>
    <row r="3803" spans="1:5" x14ac:dyDescent="0.3">
      <c r="A3803">
        <v>16183</v>
      </c>
      <c r="B3803" t="s">
        <v>41</v>
      </c>
      <c r="D3803">
        <v>16183</v>
      </c>
      <c r="E3803" t="s">
        <v>41</v>
      </c>
    </row>
    <row r="3804" spans="1:5" x14ac:dyDescent="0.3">
      <c r="A3804">
        <v>16184</v>
      </c>
      <c r="B3804" t="s">
        <v>41</v>
      </c>
      <c r="D3804">
        <v>16184</v>
      </c>
      <c r="E3804" t="s">
        <v>41</v>
      </c>
    </row>
    <row r="3805" spans="1:5" x14ac:dyDescent="0.3">
      <c r="A3805">
        <v>16185</v>
      </c>
      <c r="B3805" t="s">
        <v>41</v>
      </c>
      <c r="D3805">
        <v>16185</v>
      </c>
      <c r="E3805" t="s">
        <v>41</v>
      </c>
    </row>
    <row r="3806" spans="1:5" x14ac:dyDescent="0.3">
      <c r="A3806">
        <v>16186</v>
      </c>
      <c r="B3806" t="s">
        <v>41</v>
      </c>
      <c r="D3806">
        <v>16186</v>
      </c>
      <c r="E3806" t="s">
        <v>41</v>
      </c>
    </row>
    <row r="3807" spans="1:5" x14ac:dyDescent="0.3">
      <c r="A3807">
        <v>16187</v>
      </c>
      <c r="B3807" t="s">
        <v>41</v>
      </c>
      <c r="D3807">
        <v>16187</v>
      </c>
      <c r="E3807" t="s">
        <v>41</v>
      </c>
    </row>
    <row r="3808" spans="1:5" x14ac:dyDescent="0.3">
      <c r="A3808">
        <v>16188</v>
      </c>
      <c r="B3808" t="s">
        <v>41</v>
      </c>
      <c r="D3808">
        <v>16188</v>
      </c>
      <c r="E3808" t="s">
        <v>41</v>
      </c>
    </row>
    <row r="3809" spans="1:5" x14ac:dyDescent="0.3">
      <c r="A3809">
        <v>16189</v>
      </c>
      <c r="B3809" t="s">
        <v>41</v>
      </c>
      <c r="D3809">
        <v>16189</v>
      </c>
      <c r="E3809" t="s">
        <v>41</v>
      </c>
    </row>
    <row r="3810" spans="1:5" x14ac:dyDescent="0.3">
      <c r="A3810">
        <v>16190</v>
      </c>
      <c r="B3810" t="s">
        <v>41</v>
      </c>
      <c r="D3810">
        <v>16190</v>
      </c>
      <c r="E3810" t="s">
        <v>41</v>
      </c>
    </row>
    <row r="3811" spans="1:5" x14ac:dyDescent="0.3">
      <c r="A3811">
        <v>16191</v>
      </c>
      <c r="B3811" t="s">
        <v>41</v>
      </c>
      <c r="D3811">
        <v>16191</v>
      </c>
      <c r="E3811" t="s">
        <v>41</v>
      </c>
    </row>
    <row r="3812" spans="1:5" x14ac:dyDescent="0.3">
      <c r="A3812">
        <v>16192</v>
      </c>
      <c r="B3812" t="s">
        <v>41</v>
      </c>
      <c r="D3812">
        <v>16192</v>
      </c>
      <c r="E3812" t="s">
        <v>41</v>
      </c>
    </row>
    <row r="3813" spans="1:5" x14ac:dyDescent="0.3">
      <c r="A3813">
        <v>16193</v>
      </c>
      <c r="B3813" t="s">
        <v>41</v>
      </c>
      <c r="D3813">
        <v>16193</v>
      </c>
      <c r="E3813" t="s">
        <v>41</v>
      </c>
    </row>
    <row r="3814" spans="1:5" x14ac:dyDescent="0.3">
      <c r="A3814">
        <v>16194</v>
      </c>
      <c r="B3814" t="s">
        <v>41</v>
      </c>
      <c r="D3814">
        <v>16194</v>
      </c>
      <c r="E3814" t="s">
        <v>41</v>
      </c>
    </row>
    <row r="3815" spans="1:5" x14ac:dyDescent="0.3">
      <c r="A3815">
        <v>16195</v>
      </c>
      <c r="B3815" t="s">
        <v>41</v>
      </c>
      <c r="D3815">
        <v>16195</v>
      </c>
      <c r="E3815" t="s">
        <v>41</v>
      </c>
    </row>
    <row r="3816" spans="1:5" x14ac:dyDescent="0.3">
      <c r="A3816">
        <v>16196</v>
      </c>
      <c r="B3816" t="s">
        <v>41</v>
      </c>
      <c r="D3816">
        <v>16196</v>
      </c>
      <c r="E3816" t="s">
        <v>41</v>
      </c>
    </row>
    <row r="3817" spans="1:5" x14ac:dyDescent="0.3">
      <c r="A3817">
        <v>16197</v>
      </c>
      <c r="B3817" t="s">
        <v>41</v>
      </c>
      <c r="D3817">
        <v>16197</v>
      </c>
      <c r="E3817" t="s">
        <v>41</v>
      </c>
    </row>
    <row r="3818" spans="1:5" x14ac:dyDescent="0.3">
      <c r="A3818">
        <v>16198</v>
      </c>
      <c r="B3818" t="s">
        <v>41</v>
      </c>
      <c r="D3818">
        <v>16198</v>
      </c>
      <c r="E3818" t="s">
        <v>41</v>
      </c>
    </row>
    <row r="3819" spans="1:5" x14ac:dyDescent="0.3">
      <c r="A3819">
        <v>16199</v>
      </c>
      <c r="B3819" t="s">
        <v>41</v>
      </c>
      <c r="D3819">
        <v>16199</v>
      </c>
      <c r="E3819" t="s">
        <v>41</v>
      </c>
    </row>
    <row r="3820" spans="1:5" x14ac:dyDescent="0.3">
      <c r="A3820">
        <v>16200</v>
      </c>
      <c r="B3820" t="s">
        <v>41</v>
      </c>
      <c r="D3820">
        <v>16200</v>
      </c>
      <c r="E3820" t="s">
        <v>41</v>
      </c>
    </row>
    <row r="3821" spans="1:5" x14ac:dyDescent="0.3">
      <c r="A3821">
        <v>16201</v>
      </c>
      <c r="B3821" t="s">
        <v>41</v>
      </c>
      <c r="D3821">
        <v>16201</v>
      </c>
      <c r="E3821" t="s">
        <v>41</v>
      </c>
    </row>
    <row r="3822" spans="1:5" x14ac:dyDescent="0.3">
      <c r="A3822">
        <v>16202</v>
      </c>
      <c r="B3822" t="s">
        <v>41</v>
      </c>
      <c r="D3822">
        <v>16202</v>
      </c>
      <c r="E3822" t="s">
        <v>41</v>
      </c>
    </row>
    <row r="3823" spans="1:5" x14ac:dyDescent="0.3">
      <c r="A3823">
        <v>16203</v>
      </c>
      <c r="B3823" t="s">
        <v>41</v>
      </c>
      <c r="D3823">
        <v>16203</v>
      </c>
      <c r="E3823" t="s">
        <v>41</v>
      </c>
    </row>
    <row r="3824" spans="1:5" x14ac:dyDescent="0.3">
      <c r="A3824">
        <v>16204</v>
      </c>
      <c r="B3824" t="s">
        <v>41</v>
      </c>
      <c r="D3824">
        <v>16204</v>
      </c>
      <c r="E3824" t="s">
        <v>41</v>
      </c>
    </row>
    <row r="3825" spans="1:5" x14ac:dyDescent="0.3">
      <c r="A3825">
        <v>16205</v>
      </c>
      <c r="B3825" t="s">
        <v>41</v>
      </c>
      <c r="D3825">
        <v>16205</v>
      </c>
      <c r="E3825" t="s">
        <v>41</v>
      </c>
    </row>
    <row r="3826" spans="1:5" x14ac:dyDescent="0.3">
      <c r="A3826">
        <v>16206</v>
      </c>
      <c r="B3826" t="s">
        <v>41</v>
      </c>
      <c r="D3826">
        <v>16206</v>
      </c>
      <c r="E3826" t="s">
        <v>41</v>
      </c>
    </row>
    <row r="3827" spans="1:5" x14ac:dyDescent="0.3">
      <c r="A3827">
        <v>16207</v>
      </c>
      <c r="B3827" t="s">
        <v>41</v>
      </c>
      <c r="D3827">
        <v>16207</v>
      </c>
      <c r="E3827" t="s">
        <v>41</v>
      </c>
    </row>
    <row r="3828" spans="1:5" x14ac:dyDescent="0.3">
      <c r="A3828">
        <v>16208</v>
      </c>
      <c r="B3828" t="s">
        <v>41</v>
      </c>
      <c r="D3828">
        <v>16208</v>
      </c>
      <c r="E3828" t="s">
        <v>41</v>
      </c>
    </row>
    <row r="3829" spans="1:5" x14ac:dyDescent="0.3">
      <c r="A3829">
        <v>16209</v>
      </c>
      <c r="B3829" t="s">
        <v>41</v>
      </c>
      <c r="D3829">
        <v>16209</v>
      </c>
      <c r="E3829" t="s">
        <v>41</v>
      </c>
    </row>
    <row r="3830" spans="1:5" x14ac:dyDescent="0.3">
      <c r="A3830">
        <v>16210</v>
      </c>
      <c r="B3830" t="s">
        <v>41</v>
      </c>
      <c r="D3830">
        <v>16210</v>
      </c>
      <c r="E3830" t="s">
        <v>41</v>
      </c>
    </row>
    <row r="3831" spans="1:5" x14ac:dyDescent="0.3">
      <c r="A3831">
        <v>16211</v>
      </c>
      <c r="B3831" t="s">
        <v>41</v>
      </c>
      <c r="D3831">
        <v>16211</v>
      </c>
      <c r="E3831" t="s">
        <v>41</v>
      </c>
    </row>
    <row r="3832" spans="1:5" x14ac:dyDescent="0.3">
      <c r="A3832">
        <v>16212</v>
      </c>
      <c r="B3832" t="s">
        <v>41</v>
      </c>
      <c r="D3832">
        <v>16212</v>
      </c>
      <c r="E3832" t="s">
        <v>41</v>
      </c>
    </row>
    <row r="3833" spans="1:5" x14ac:dyDescent="0.3">
      <c r="A3833">
        <v>16213</v>
      </c>
      <c r="B3833" t="s">
        <v>41</v>
      </c>
      <c r="D3833">
        <v>16213</v>
      </c>
      <c r="E3833" t="s">
        <v>41</v>
      </c>
    </row>
    <row r="3834" spans="1:5" x14ac:dyDescent="0.3">
      <c r="A3834">
        <v>16214</v>
      </c>
      <c r="B3834" t="s">
        <v>41</v>
      </c>
      <c r="D3834">
        <v>16214</v>
      </c>
      <c r="E3834" t="s">
        <v>41</v>
      </c>
    </row>
    <row r="3835" spans="1:5" x14ac:dyDescent="0.3">
      <c r="A3835">
        <v>16215</v>
      </c>
      <c r="B3835" t="s">
        <v>41</v>
      </c>
      <c r="D3835">
        <v>16215</v>
      </c>
      <c r="E3835" t="s">
        <v>41</v>
      </c>
    </row>
    <row r="3836" spans="1:5" x14ac:dyDescent="0.3">
      <c r="A3836">
        <v>16216</v>
      </c>
      <c r="B3836" t="s">
        <v>41</v>
      </c>
      <c r="D3836">
        <v>16216</v>
      </c>
      <c r="E3836" t="s">
        <v>41</v>
      </c>
    </row>
    <row r="3837" spans="1:5" x14ac:dyDescent="0.3">
      <c r="A3837">
        <v>16217</v>
      </c>
      <c r="B3837" t="s">
        <v>41</v>
      </c>
      <c r="D3837">
        <v>16217</v>
      </c>
      <c r="E3837" t="s">
        <v>41</v>
      </c>
    </row>
    <row r="3838" spans="1:5" x14ac:dyDescent="0.3">
      <c r="A3838">
        <v>16218</v>
      </c>
      <c r="B3838" t="s">
        <v>41</v>
      </c>
      <c r="D3838">
        <v>16218</v>
      </c>
      <c r="E3838" t="s">
        <v>41</v>
      </c>
    </row>
    <row r="3839" spans="1:5" x14ac:dyDescent="0.3">
      <c r="A3839">
        <v>16219</v>
      </c>
      <c r="B3839" t="s">
        <v>41</v>
      </c>
      <c r="D3839">
        <v>16219</v>
      </c>
      <c r="E3839" t="s">
        <v>41</v>
      </c>
    </row>
    <row r="3840" spans="1:5" x14ac:dyDescent="0.3">
      <c r="A3840">
        <v>16221</v>
      </c>
      <c r="B3840" t="s">
        <v>41</v>
      </c>
      <c r="D3840">
        <v>16221</v>
      </c>
      <c r="E3840" t="s">
        <v>41</v>
      </c>
    </row>
    <row r="3841" spans="1:5" x14ac:dyDescent="0.3">
      <c r="A3841">
        <v>16222</v>
      </c>
      <c r="B3841" t="s">
        <v>41</v>
      </c>
      <c r="D3841">
        <v>16222</v>
      </c>
      <c r="E3841" t="s">
        <v>41</v>
      </c>
    </row>
    <row r="3842" spans="1:5" x14ac:dyDescent="0.3">
      <c r="A3842">
        <v>16223</v>
      </c>
      <c r="B3842" t="s">
        <v>41</v>
      </c>
      <c r="D3842">
        <v>16223</v>
      </c>
      <c r="E3842" t="s">
        <v>41</v>
      </c>
    </row>
    <row r="3843" spans="1:5" x14ac:dyDescent="0.3">
      <c r="A3843">
        <v>16224</v>
      </c>
      <c r="B3843" t="s">
        <v>41</v>
      </c>
      <c r="D3843">
        <v>16224</v>
      </c>
      <c r="E3843" t="s">
        <v>41</v>
      </c>
    </row>
    <row r="3844" spans="1:5" x14ac:dyDescent="0.3">
      <c r="A3844">
        <v>16225</v>
      </c>
      <c r="B3844" t="s">
        <v>41</v>
      </c>
      <c r="D3844">
        <v>16225</v>
      </c>
      <c r="E3844" t="s">
        <v>41</v>
      </c>
    </row>
    <row r="3845" spans="1:5" x14ac:dyDescent="0.3">
      <c r="A3845">
        <v>16226</v>
      </c>
      <c r="B3845" t="s">
        <v>41</v>
      </c>
      <c r="D3845">
        <v>16226</v>
      </c>
      <c r="E3845" t="s">
        <v>41</v>
      </c>
    </row>
    <row r="3846" spans="1:5" x14ac:dyDescent="0.3">
      <c r="A3846">
        <v>16227</v>
      </c>
      <c r="B3846" t="s">
        <v>41</v>
      </c>
      <c r="D3846">
        <v>16227</v>
      </c>
      <c r="E3846" t="s">
        <v>41</v>
      </c>
    </row>
    <row r="3847" spans="1:5" x14ac:dyDescent="0.3">
      <c r="A3847">
        <v>16228</v>
      </c>
      <c r="B3847" t="s">
        <v>41</v>
      </c>
      <c r="D3847">
        <v>16228</v>
      </c>
      <c r="E3847" t="s">
        <v>41</v>
      </c>
    </row>
    <row r="3848" spans="1:5" x14ac:dyDescent="0.3">
      <c r="A3848">
        <v>16229</v>
      </c>
      <c r="B3848" t="s">
        <v>41</v>
      </c>
      <c r="D3848">
        <v>16229</v>
      </c>
      <c r="E3848" t="s">
        <v>41</v>
      </c>
    </row>
    <row r="3849" spans="1:5" x14ac:dyDescent="0.3">
      <c r="A3849">
        <v>16230</v>
      </c>
      <c r="B3849" t="s">
        <v>41</v>
      </c>
      <c r="D3849">
        <v>16230</v>
      </c>
      <c r="E3849" t="s">
        <v>41</v>
      </c>
    </row>
    <row r="3850" spans="1:5" x14ac:dyDescent="0.3">
      <c r="A3850">
        <v>16231</v>
      </c>
      <c r="B3850" t="s">
        <v>41</v>
      </c>
      <c r="D3850">
        <v>16231</v>
      </c>
      <c r="E3850" t="s">
        <v>41</v>
      </c>
    </row>
    <row r="3851" spans="1:5" x14ac:dyDescent="0.3">
      <c r="A3851">
        <v>16232</v>
      </c>
      <c r="B3851" t="s">
        <v>41</v>
      </c>
      <c r="D3851">
        <v>16232</v>
      </c>
      <c r="E3851" t="s">
        <v>41</v>
      </c>
    </row>
    <row r="3852" spans="1:5" x14ac:dyDescent="0.3">
      <c r="A3852">
        <v>16233</v>
      </c>
      <c r="B3852" t="s">
        <v>41</v>
      </c>
      <c r="D3852">
        <v>16233</v>
      </c>
      <c r="E3852" t="s">
        <v>41</v>
      </c>
    </row>
    <row r="3853" spans="1:5" x14ac:dyDescent="0.3">
      <c r="A3853">
        <v>16234</v>
      </c>
      <c r="B3853" t="s">
        <v>41</v>
      </c>
      <c r="D3853">
        <v>16234</v>
      </c>
      <c r="E3853" t="s">
        <v>41</v>
      </c>
    </row>
    <row r="3854" spans="1:5" x14ac:dyDescent="0.3">
      <c r="A3854">
        <v>16235</v>
      </c>
      <c r="B3854" t="s">
        <v>41</v>
      </c>
      <c r="D3854">
        <v>16235</v>
      </c>
      <c r="E3854" t="s">
        <v>41</v>
      </c>
    </row>
    <row r="3855" spans="1:5" x14ac:dyDescent="0.3">
      <c r="A3855">
        <v>16236</v>
      </c>
      <c r="B3855" t="s">
        <v>41</v>
      </c>
      <c r="D3855">
        <v>16236</v>
      </c>
      <c r="E3855" t="s">
        <v>41</v>
      </c>
    </row>
    <row r="3856" spans="1:5" x14ac:dyDescent="0.3">
      <c r="A3856">
        <v>16237</v>
      </c>
      <c r="B3856" t="s">
        <v>41</v>
      </c>
      <c r="D3856">
        <v>16237</v>
      </c>
      <c r="E3856" t="s">
        <v>41</v>
      </c>
    </row>
    <row r="3857" spans="1:5" x14ac:dyDescent="0.3">
      <c r="A3857">
        <v>16238</v>
      </c>
      <c r="B3857" t="s">
        <v>41</v>
      </c>
      <c r="D3857">
        <v>16238</v>
      </c>
      <c r="E3857" t="s">
        <v>41</v>
      </c>
    </row>
    <row r="3858" spans="1:5" x14ac:dyDescent="0.3">
      <c r="A3858">
        <v>16239</v>
      </c>
      <c r="B3858" t="s">
        <v>41</v>
      </c>
      <c r="D3858">
        <v>16239</v>
      </c>
      <c r="E3858" t="s">
        <v>41</v>
      </c>
    </row>
    <row r="3859" spans="1:5" x14ac:dyDescent="0.3">
      <c r="A3859">
        <v>16240</v>
      </c>
      <c r="B3859" t="s">
        <v>41</v>
      </c>
      <c r="D3859">
        <v>16240</v>
      </c>
      <c r="E3859" t="s">
        <v>41</v>
      </c>
    </row>
    <row r="3860" spans="1:5" x14ac:dyDescent="0.3">
      <c r="A3860">
        <v>16241</v>
      </c>
      <c r="B3860" t="s">
        <v>41</v>
      </c>
      <c r="D3860">
        <v>16241</v>
      </c>
      <c r="E3860" t="s">
        <v>41</v>
      </c>
    </row>
    <row r="3861" spans="1:5" x14ac:dyDescent="0.3">
      <c r="A3861">
        <v>16242</v>
      </c>
      <c r="B3861" t="s">
        <v>41</v>
      </c>
      <c r="D3861">
        <v>16242</v>
      </c>
      <c r="E3861" t="s">
        <v>41</v>
      </c>
    </row>
    <row r="3862" spans="1:5" x14ac:dyDescent="0.3">
      <c r="A3862">
        <v>16243</v>
      </c>
      <c r="B3862" t="s">
        <v>41</v>
      </c>
      <c r="D3862">
        <v>16243</v>
      </c>
      <c r="E3862" t="s">
        <v>41</v>
      </c>
    </row>
    <row r="3863" spans="1:5" x14ac:dyDescent="0.3">
      <c r="A3863">
        <v>16244</v>
      </c>
      <c r="B3863" t="s">
        <v>41</v>
      </c>
      <c r="D3863">
        <v>16244</v>
      </c>
      <c r="E3863" t="s">
        <v>41</v>
      </c>
    </row>
    <row r="3864" spans="1:5" x14ac:dyDescent="0.3">
      <c r="A3864">
        <v>16245</v>
      </c>
      <c r="B3864" t="s">
        <v>41</v>
      </c>
      <c r="D3864">
        <v>16245</v>
      </c>
      <c r="E3864" t="s">
        <v>41</v>
      </c>
    </row>
    <row r="3865" spans="1:5" x14ac:dyDescent="0.3">
      <c r="A3865">
        <v>16246</v>
      </c>
      <c r="B3865" t="s">
        <v>41</v>
      </c>
      <c r="D3865">
        <v>16246</v>
      </c>
      <c r="E3865" t="s">
        <v>41</v>
      </c>
    </row>
    <row r="3866" spans="1:5" x14ac:dyDescent="0.3">
      <c r="A3866">
        <v>16247</v>
      </c>
      <c r="B3866" t="s">
        <v>41</v>
      </c>
      <c r="D3866">
        <v>16247</v>
      </c>
      <c r="E3866" t="s">
        <v>41</v>
      </c>
    </row>
    <row r="3867" spans="1:5" x14ac:dyDescent="0.3">
      <c r="A3867">
        <v>16248</v>
      </c>
      <c r="B3867" t="s">
        <v>41</v>
      </c>
      <c r="D3867">
        <v>16248</v>
      </c>
      <c r="E3867" t="s">
        <v>41</v>
      </c>
    </row>
    <row r="3868" spans="1:5" x14ac:dyDescent="0.3">
      <c r="A3868">
        <v>16249</v>
      </c>
      <c r="B3868" t="s">
        <v>41</v>
      </c>
      <c r="D3868">
        <v>16249</v>
      </c>
      <c r="E3868" t="s">
        <v>41</v>
      </c>
    </row>
    <row r="3869" spans="1:5" x14ac:dyDescent="0.3">
      <c r="A3869">
        <v>16250</v>
      </c>
      <c r="B3869" t="s">
        <v>41</v>
      </c>
      <c r="D3869">
        <v>16250</v>
      </c>
      <c r="E3869" t="s">
        <v>41</v>
      </c>
    </row>
    <row r="3870" spans="1:5" x14ac:dyDescent="0.3">
      <c r="A3870">
        <v>16251</v>
      </c>
      <c r="B3870" t="s">
        <v>41</v>
      </c>
      <c r="D3870">
        <v>16251</v>
      </c>
      <c r="E3870" t="s">
        <v>41</v>
      </c>
    </row>
    <row r="3871" spans="1:5" x14ac:dyDescent="0.3">
      <c r="A3871">
        <v>16252</v>
      </c>
      <c r="B3871" t="s">
        <v>41</v>
      </c>
      <c r="D3871">
        <v>16252</v>
      </c>
      <c r="E3871" t="s">
        <v>41</v>
      </c>
    </row>
    <row r="3872" spans="1:5" x14ac:dyDescent="0.3">
      <c r="A3872">
        <v>16253</v>
      </c>
      <c r="B3872" t="s">
        <v>41</v>
      </c>
      <c r="D3872">
        <v>16253</v>
      </c>
      <c r="E3872" t="s">
        <v>41</v>
      </c>
    </row>
    <row r="3873" spans="1:5" x14ac:dyDescent="0.3">
      <c r="A3873">
        <v>16254</v>
      </c>
      <c r="B3873" t="s">
        <v>41</v>
      </c>
      <c r="D3873">
        <v>16254</v>
      </c>
      <c r="E3873" t="s">
        <v>41</v>
      </c>
    </row>
    <row r="3874" spans="1:5" x14ac:dyDescent="0.3">
      <c r="A3874">
        <v>16255</v>
      </c>
      <c r="B3874" t="s">
        <v>41</v>
      </c>
      <c r="D3874">
        <v>16255</v>
      </c>
      <c r="E3874" t="s">
        <v>41</v>
      </c>
    </row>
    <row r="3875" spans="1:5" x14ac:dyDescent="0.3">
      <c r="A3875">
        <v>16256</v>
      </c>
      <c r="B3875" t="s">
        <v>41</v>
      </c>
      <c r="D3875">
        <v>16256</v>
      </c>
      <c r="E3875" t="s">
        <v>41</v>
      </c>
    </row>
    <row r="3876" spans="1:5" x14ac:dyDescent="0.3">
      <c r="A3876">
        <v>16257</v>
      </c>
      <c r="B3876" t="s">
        <v>41</v>
      </c>
      <c r="D3876">
        <v>16257</v>
      </c>
      <c r="E3876" t="s">
        <v>41</v>
      </c>
    </row>
    <row r="3877" spans="1:5" x14ac:dyDescent="0.3">
      <c r="A3877">
        <v>16258</v>
      </c>
      <c r="B3877" t="s">
        <v>41</v>
      </c>
      <c r="D3877">
        <v>16258</v>
      </c>
      <c r="E3877" t="s">
        <v>41</v>
      </c>
    </row>
    <row r="3878" spans="1:5" x14ac:dyDescent="0.3">
      <c r="A3878">
        <v>16259</v>
      </c>
      <c r="B3878" t="s">
        <v>41</v>
      </c>
      <c r="D3878">
        <v>16259</v>
      </c>
      <c r="E3878" t="s">
        <v>41</v>
      </c>
    </row>
    <row r="3879" spans="1:5" x14ac:dyDescent="0.3">
      <c r="A3879">
        <v>16260</v>
      </c>
      <c r="B3879" t="s">
        <v>41</v>
      </c>
      <c r="D3879">
        <v>16260</v>
      </c>
      <c r="E3879" t="s">
        <v>41</v>
      </c>
    </row>
    <row r="3880" spans="1:5" x14ac:dyDescent="0.3">
      <c r="A3880">
        <v>16261</v>
      </c>
      <c r="B3880" t="s">
        <v>41</v>
      </c>
      <c r="D3880">
        <v>16261</v>
      </c>
      <c r="E3880" t="s">
        <v>41</v>
      </c>
    </row>
    <row r="3881" spans="1:5" x14ac:dyDescent="0.3">
      <c r="A3881">
        <v>16262</v>
      </c>
      <c r="B3881" t="s">
        <v>41</v>
      </c>
      <c r="D3881">
        <v>16262</v>
      </c>
      <c r="E3881" t="s">
        <v>41</v>
      </c>
    </row>
    <row r="3882" spans="1:5" x14ac:dyDescent="0.3">
      <c r="A3882">
        <v>16263</v>
      </c>
      <c r="B3882" t="s">
        <v>41</v>
      </c>
      <c r="D3882">
        <v>16263</v>
      </c>
      <c r="E3882" t="s">
        <v>41</v>
      </c>
    </row>
    <row r="3883" spans="1:5" x14ac:dyDescent="0.3">
      <c r="A3883">
        <v>16264</v>
      </c>
      <c r="B3883" t="s">
        <v>41</v>
      </c>
      <c r="D3883">
        <v>16264</v>
      </c>
      <c r="E3883" t="s">
        <v>41</v>
      </c>
    </row>
    <row r="3884" spans="1:5" x14ac:dyDescent="0.3">
      <c r="A3884">
        <v>16265</v>
      </c>
      <c r="B3884" t="s">
        <v>41</v>
      </c>
      <c r="D3884">
        <v>16265</v>
      </c>
      <c r="E3884" t="s">
        <v>41</v>
      </c>
    </row>
    <row r="3885" spans="1:5" x14ac:dyDescent="0.3">
      <c r="A3885">
        <v>16266</v>
      </c>
      <c r="B3885" t="s">
        <v>41</v>
      </c>
      <c r="D3885">
        <v>16266</v>
      </c>
      <c r="E3885" t="s">
        <v>41</v>
      </c>
    </row>
    <row r="3886" spans="1:5" x14ac:dyDescent="0.3">
      <c r="A3886">
        <v>16267</v>
      </c>
      <c r="B3886" t="s">
        <v>41</v>
      </c>
      <c r="D3886">
        <v>16267</v>
      </c>
      <c r="E3886" t="s">
        <v>41</v>
      </c>
    </row>
    <row r="3887" spans="1:5" x14ac:dyDescent="0.3">
      <c r="A3887">
        <v>16268</v>
      </c>
      <c r="B3887" t="s">
        <v>41</v>
      </c>
      <c r="D3887">
        <v>16268</v>
      </c>
      <c r="E3887" t="s">
        <v>41</v>
      </c>
    </row>
    <row r="3888" spans="1:5" x14ac:dyDescent="0.3">
      <c r="A3888">
        <v>16269</v>
      </c>
      <c r="B3888" t="s">
        <v>41</v>
      </c>
      <c r="D3888">
        <v>16269</v>
      </c>
      <c r="E3888" t="s">
        <v>41</v>
      </c>
    </row>
    <row r="3889" spans="1:5" x14ac:dyDescent="0.3">
      <c r="A3889">
        <v>16270</v>
      </c>
      <c r="B3889" t="s">
        <v>41</v>
      </c>
      <c r="D3889">
        <v>16270</v>
      </c>
      <c r="E3889" t="s">
        <v>41</v>
      </c>
    </row>
    <row r="3890" spans="1:5" x14ac:dyDescent="0.3">
      <c r="A3890">
        <v>16271</v>
      </c>
      <c r="B3890" t="s">
        <v>41</v>
      </c>
      <c r="D3890">
        <v>16271</v>
      </c>
      <c r="E3890" t="s">
        <v>41</v>
      </c>
    </row>
    <row r="3891" spans="1:5" x14ac:dyDescent="0.3">
      <c r="A3891">
        <v>16272</v>
      </c>
      <c r="B3891" t="s">
        <v>41</v>
      </c>
      <c r="D3891">
        <v>16272</v>
      </c>
      <c r="E3891" t="s">
        <v>41</v>
      </c>
    </row>
    <row r="3892" spans="1:5" x14ac:dyDescent="0.3">
      <c r="A3892">
        <v>16273</v>
      </c>
      <c r="B3892" t="s">
        <v>41</v>
      </c>
      <c r="D3892">
        <v>16273</v>
      </c>
      <c r="E3892" t="s">
        <v>41</v>
      </c>
    </row>
    <row r="3893" spans="1:5" x14ac:dyDescent="0.3">
      <c r="A3893">
        <v>16274</v>
      </c>
      <c r="B3893" t="s">
        <v>41</v>
      </c>
      <c r="D3893">
        <v>16274</v>
      </c>
      <c r="E3893" t="s">
        <v>41</v>
      </c>
    </row>
    <row r="3894" spans="1:5" x14ac:dyDescent="0.3">
      <c r="A3894">
        <v>16275</v>
      </c>
      <c r="B3894" t="s">
        <v>41</v>
      </c>
      <c r="D3894">
        <v>16275</v>
      </c>
      <c r="E3894" t="s">
        <v>41</v>
      </c>
    </row>
    <row r="3895" spans="1:5" x14ac:dyDescent="0.3">
      <c r="A3895">
        <v>16276</v>
      </c>
      <c r="B3895" t="s">
        <v>41</v>
      </c>
      <c r="D3895">
        <v>16276</v>
      </c>
      <c r="E3895" t="s">
        <v>41</v>
      </c>
    </row>
    <row r="3896" spans="1:5" x14ac:dyDescent="0.3">
      <c r="A3896">
        <v>16277</v>
      </c>
      <c r="B3896" t="s">
        <v>41</v>
      </c>
      <c r="D3896">
        <v>16277</v>
      </c>
      <c r="E3896" t="s">
        <v>41</v>
      </c>
    </row>
    <row r="3897" spans="1:5" x14ac:dyDescent="0.3">
      <c r="A3897">
        <v>16278</v>
      </c>
      <c r="B3897" t="s">
        <v>41</v>
      </c>
      <c r="D3897">
        <v>16278</v>
      </c>
      <c r="E3897" t="s">
        <v>41</v>
      </c>
    </row>
    <row r="3898" spans="1:5" x14ac:dyDescent="0.3">
      <c r="A3898">
        <v>16279</v>
      </c>
      <c r="B3898" t="s">
        <v>41</v>
      </c>
      <c r="D3898">
        <v>16279</v>
      </c>
      <c r="E3898" t="s">
        <v>41</v>
      </c>
    </row>
    <row r="3899" spans="1:5" x14ac:dyDescent="0.3">
      <c r="A3899">
        <v>16280</v>
      </c>
      <c r="B3899" t="s">
        <v>41</v>
      </c>
      <c r="D3899">
        <v>16280</v>
      </c>
      <c r="E3899" t="s">
        <v>41</v>
      </c>
    </row>
    <row r="3900" spans="1:5" x14ac:dyDescent="0.3">
      <c r="A3900">
        <v>16281</v>
      </c>
      <c r="B3900" t="s">
        <v>41</v>
      </c>
      <c r="D3900">
        <v>16281</v>
      </c>
      <c r="E3900" t="s">
        <v>41</v>
      </c>
    </row>
    <row r="3901" spans="1:5" x14ac:dyDescent="0.3">
      <c r="A3901">
        <v>16282</v>
      </c>
      <c r="B3901" t="s">
        <v>41</v>
      </c>
      <c r="D3901">
        <v>16282</v>
      </c>
      <c r="E3901" t="s">
        <v>41</v>
      </c>
    </row>
    <row r="3902" spans="1:5" x14ac:dyDescent="0.3">
      <c r="A3902">
        <v>16283</v>
      </c>
      <c r="B3902" t="s">
        <v>41</v>
      </c>
      <c r="D3902">
        <v>16283</v>
      </c>
      <c r="E3902" t="s">
        <v>41</v>
      </c>
    </row>
    <row r="3903" spans="1:5" x14ac:dyDescent="0.3">
      <c r="A3903">
        <v>16284</v>
      </c>
      <c r="B3903" t="s">
        <v>41</v>
      </c>
      <c r="D3903">
        <v>16284</v>
      </c>
      <c r="E3903" t="s">
        <v>41</v>
      </c>
    </row>
    <row r="3904" spans="1:5" x14ac:dyDescent="0.3">
      <c r="A3904">
        <v>16285</v>
      </c>
      <c r="B3904" t="s">
        <v>41</v>
      </c>
      <c r="D3904">
        <v>16285</v>
      </c>
      <c r="E3904" t="s">
        <v>41</v>
      </c>
    </row>
    <row r="3905" spans="1:5" x14ac:dyDescent="0.3">
      <c r="A3905">
        <v>16286</v>
      </c>
      <c r="B3905" t="s">
        <v>41</v>
      </c>
      <c r="D3905">
        <v>16286</v>
      </c>
      <c r="E3905" t="s">
        <v>41</v>
      </c>
    </row>
    <row r="3906" spans="1:5" x14ac:dyDescent="0.3">
      <c r="A3906">
        <v>16287</v>
      </c>
      <c r="B3906" t="s">
        <v>41</v>
      </c>
      <c r="D3906">
        <v>16287</v>
      </c>
      <c r="E3906" t="s">
        <v>41</v>
      </c>
    </row>
    <row r="3907" spans="1:5" x14ac:dyDescent="0.3">
      <c r="A3907">
        <v>16288</v>
      </c>
      <c r="B3907" t="s">
        <v>41</v>
      </c>
      <c r="D3907">
        <v>16288</v>
      </c>
      <c r="E3907" t="s">
        <v>41</v>
      </c>
    </row>
    <row r="3908" spans="1:5" x14ac:dyDescent="0.3">
      <c r="A3908">
        <v>16289</v>
      </c>
      <c r="B3908" t="s">
        <v>41</v>
      </c>
      <c r="D3908">
        <v>16289</v>
      </c>
      <c r="E3908" t="s">
        <v>41</v>
      </c>
    </row>
    <row r="3909" spans="1:5" x14ac:dyDescent="0.3">
      <c r="A3909">
        <v>16290</v>
      </c>
      <c r="B3909" t="s">
        <v>41</v>
      </c>
      <c r="D3909">
        <v>16290</v>
      </c>
      <c r="E3909" t="s">
        <v>41</v>
      </c>
    </row>
    <row r="3910" spans="1:5" x14ac:dyDescent="0.3">
      <c r="A3910">
        <v>16291</v>
      </c>
      <c r="B3910" t="s">
        <v>49</v>
      </c>
      <c r="D3910">
        <v>16291</v>
      </c>
      <c r="E3910" t="s">
        <v>49</v>
      </c>
    </row>
    <row r="3911" spans="1:5" x14ac:dyDescent="0.3">
      <c r="A3911">
        <v>16292</v>
      </c>
      <c r="B3911" t="s">
        <v>41</v>
      </c>
      <c r="D3911">
        <v>16292</v>
      </c>
      <c r="E3911" t="s">
        <v>41</v>
      </c>
    </row>
    <row r="3912" spans="1:5" x14ac:dyDescent="0.3">
      <c r="A3912">
        <v>16293</v>
      </c>
      <c r="B3912" t="s">
        <v>41</v>
      </c>
      <c r="D3912">
        <v>16293</v>
      </c>
      <c r="E3912" t="s">
        <v>41</v>
      </c>
    </row>
    <row r="3913" spans="1:5" x14ac:dyDescent="0.3">
      <c r="A3913">
        <v>16294</v>
      </c>
      <c r="B3913" t="s">
        <v>41</v>
      </c>
      <c r="D3913">
        <v>16294</v>
      </c>
      <c r="E3913" t="s">
        <v>41</v>
      </c>
    </row>
    <row r="3914" spans="1:5" x14ac:dyDescent="0.3">
      <c r="A3914">
        <v>16295</v>
      </c>
      <c r="B3914" t="s">
        <v>41</v>
      </c>
      <c r="D3914">
        <v>16295</v>
      </c>
      <c r="E3914" t="s">
        <v>41</v>
      </c>
    </row>
    <row r="3915" spans="1:5" x14ac:dyDescent="0.3">
      <c r="A3915">
        <v>16296</v>
      </c>
      <c r="B3915" t="s">
        <v>41</v>
      </c>
      <c r="D3915">
        <v>16296</v>
      </c>
      <c r="E3915" t="s">
        <v>41</v>
      </c>
    </row>
    <row r="3916" spans="1:5" x14ac:dyDescent="0.3">
      <c r="A3916">
        <v>16297</v>
      </c>
      <c r="B3916" t="s">
        <v>41</v>
      </c>
      <c r="D3916">
        <v>16297</v>
      </c>
      <c r="E3916" t="s">
        <v>41</v>
      </c>
    </row>
    <row r="3917" spans="1:5" x14ac:dyDescent="0.3">
      <c r="A3917">
        <v>16298</v>
      </c>
      <c r="B3917" t="s">
        <v>41</v>
      </c>
      <c r="D3917">
        <v>16298</v>
      </c>
      <c r="E3917" t="s">
        <v>41</v>
      </c>
    </row>
    <row r="3918" spans="1:5" x14ac:dyDescent="0.3">
      <c r="A3918">
        <v>16299</v>
      </c>
      <c r="B3918" t="s">
        <v>41</v>
      </c>
      <c r="D3918">
        <v>16299</v>
      </c>
      <c r="E3918" t="s">
        <v>41</v>
      </c>
    </row>
    <row r="3919" spans="1:5" x14ac:dyDescent="0.3">
      <c r="A3919">
        <v>16300</v>
      </c>
      <c r="B3919" t="s">
        <v>41</v>
      </c>
      <c r="D3919">
        <v>16300</v>
      </c>
      <c r="E3919" t="s">
        <v>41</v>
      </c>
    </row>
    <row r="3920" spans="1:5" x14ac:dyDescent="0.3">
      <c r="A3920">
        <v>16301</v>
      </c>
      <c r="B3920" t="s">
        <v>41</v>
      </c>
      <c r="D3920">
        <v>16301</v>
      </c>
      <c r="E3920" t="s">
        <v>41</v>
      </c>
    </row>
    <row r="3921" spans="1:5" x14ac:dyDescent="0.3">
      <c r="A3921">
        <v>16302</v>
      </c>
      <c r="B3921" t="s">
        <v>41</v>
      </c>
      <c r="D3921">
        <v>16302</v>
      </c>
      <c r="E3921" t="s">
        <v>41</v>
      </c>
    </row>
    <row r="3922" spans="1:5" x14ac:dyDescent="0.3">
      <c r="A3922">
        <v>16303</v>
      </c>
      <c r="B3922" t="s">
        <v>41</v>
      </c>
      <c r="D3922">
        <v>16303</v>
      </c>
      <c r="E3922" t="s">
        <v>41</v>
      </c>
    </row>
    <row r="3923" spans="1:5" x14ac:dyDescent="0.3">
      <c r="A3923">
        <v>16304</v>
      </c>
      <c r="B3923" t="s">
        <v>41</v>
      </c>
      <c r="D3923">
        <v>16304</v>
      </c>
      <c r="E3923" t="s">
        <v>41</v>
      </c>
    </row>
    <row r="3924" spans="1:5" x14ac:dyDescent="0.3">
      <c r="A3924">
        <v>16305</v>
      </c>
      <c r="B3924" t="s">
        <v>41</v>
      </c>
      <c r="D3924">
        <v>16305</v>
      </c>
      <c r="E3924" t="s">
        <v>41</v>
      </c>
    </row>
    <row r="3925" spans="1:5" x14ac:dyDescent="0.3">
      <c r="A3925">
        <v>16306</v>
      </c>
      <c r="B3925" t="s">
        <v>41</v>
      </c>
      <c r="D3925">
        <v>16306</v>
      </c>
      <c r="E3925" t="s">
        <v>41</v>
      </c>
    </row>
    <row r="3926" spans="1:5" x14ac:dyDescent="0.3">
      <c r="A3926">
        <v>16307</v>
      </c>
      <c r="B3926" t="s">
        <v>41</v>
      </c>
      <c r="D3926">
        <v>16307</v>
      </c>
      <c r="E3926" t="s">
        <v>41</v>
      </c>
    </row>
    <row r="3927" spans="1:5" x14ac:dyDescent="0.3">
      <c r="A3927">
        <v>16308</v>
      </c>
      <c r="B3927" t="s">
        <v>41</v>
      </c>
      <c r="D3927">
        <v>16308</v>
      </c>
      <c r="E3927" t="s">
        <v>41</v>
      </c>
    </row>
    <row r="3928" spans="1:5" x14ac:dyDescent="0.3">
      <c r="A3928">
        <v>16309</v>
      </c>
      <c r="B3928" t="s">
        <v>41</v>
      </c>
      <c r="D3928">
        <v>16309</v>
      </c>
      <c r="E3928" t="s">
        <v>41</v>
      </c>
    </row>
    <row r="3929" spans="1:5" x14ac:dyDescent="0.3">
      <c r="A3929">
        <v>16310</v>
      </c>
      <c r="B3929" t="s">
        <v>41</v>
      </c>
      <c r="D3929">
        <v>16310</v>
      </c>
      <c r="E3929" t="s">
        <v>41</v>
      </c>
    </row>
    <row r="3930" spans="1:5" x14ac:dyDescent="0.3">
      <c r="A3930">
        <v>16311</v>
      </c>
      <c r="B3930" t="s">
        <v>41</v>
      </c>
      <c r="D3930">
        <v>16311</v>
      </c>
      <c r="E3930" t="s">
        <v>41</v>
      </c>
    </row>
    <row r="3931" spans="1:5" x14ac:dyDescent="0.3">
      <c r="A3931">
        <v>16312</v>
      </c>
      <c r="B3931" t="s">
        <v>41</v>
      </c>
      <c r="D3931">
        <v>16312</v>
      </c>
      <c r="E3931" t="s">
        <v>41</v>
      </c>
    </row>
    <row r="3932" spans="1:5" x14ac:dyDescent="0.3">
      <c r="A3932">
        <v>16313</v>
      </c>
      <c r="B3932" t="s">
        <v>41</v>
      </c>
      <c r="D3932">
        <v>16313</v>
      </c>
      <c r="E3932" t="s">
        <v>41</v>
      </c>
    </row>
    <row r="3933" spans="1:5" x14ac:dyDescent="0.3">
      <c r="A3933">
        <v>16314</v>
      </c>
      <c r="B3933" t="s">
        <v>41</v>
      </c>
      <c r="D3933">
        <v>16314</v>
      </c>
      <c r="E3933" t="s">
        <v>41</v>
      </c>
    </row>
    <row r="3934" spans="1:5" x14ac:dyDescent="0.3">
      <c r="A3934">
        <v>16315</v>
      </c>
      <c r="B3934" t="s">
        <v>41</v>
      </c>
      <c r="D3934">
        <v>16315</v>
      </c>
      <c r="E3934" t="s">
        <v>41</v>
      </c>
    </row>
    <row r="3935" spans="1:5" x14ac:dyDescent="0.3">
      <c r="A3935">
        <v>16316</v>
      </c>
      <c r="B3935" t="s">
        <v>41</v>
      </c>
      <c r="D3935">
        <v>16316</v>
      </c>
      <c r="E3935" t="s">
        <v>41</v>
      </c>
    </row>
    <row r="3936" spans="1:5" x14ac:dyDescent="0.3">
      <c r="A3936">
        <v>16317</v>
      </c>
      <c r="B3936" t="s">
        <v>41</v>
      </c>
      <c r="D3936">
        <v>16317</v>
      </c>
      <c r="E3936" t="s">
        <v>41</v>
      </c>
    </row>
    <row r="3937" spans="1:5" x14ac:dyDescent="0.3">
      <c r="A3937">
        <v>16318</v>
      </c>
      <c r="B3937" t="s">
        <v>41</v>
      </c>
      <c r="D3937">
        <v>16318</v>
      </c>
      <c r="E3937" t="s">
        <v>41</v>
      </c>
    </row>
    <row r="3938" spans="1:5" x14ac:dyDescent="0.3">
      <c r="A3938">
        <v>16319</v>
      </c>
      <c r="B3938" t="s">
        <v>41</v>
      </c>
      <c r="D3938">
        <v>16319</v>
      </c>
      <c r="E3938" t="s">
        <v>41</v>
      </c>
    </row>
    <row r="3939" spans="1:5" x14ac:dyDescent="0.3">
      <c r="A3939">
        <v>16320</v>
      </c>
      <c r="B3939" t="s">
        <v>46</v>
      </c>
      <c r="D3939">
        <v>16320</v>
      </c>
      <c r="E3939" t="s">
        <v>46</v>
      </c>
    </row>
    <row r="3940" spans="1:5" x14ac:dyDescent="0.3">
      <c r="A3940">
        <v>16321</v>
      </c>
      <c r="B3940" t="s">
        <v>55</v>
      </c>
      <c r="D3940">
        <v>16321</v>
      </c>
      <c r="E3940" t="s">
        <v>55</v>
      </c>
    </row>
    <row r="3941" spans="1:5" x14ac:dyDescent="0.3">
      <c r="A3941">
        <v>16322</v>
      </c>
      <c r="B3941" t="s">
        <v>41</v>
      </c>
      <c r="D3941">
        <v>16322</v>
      </c>
      <c r="E3941" t="s">
        <v>41</v>
      </c>
    </row>
    <row r="3942" spans="1:5" x14ac:dyDescent="0.3">
      <c r="A3942">
        <v>16323</v>
      </c>
      <c r="B3942" t="s">
        <v>41</v>
      </c>
      <c r="D3942">
        <v>16323</v>
      </c>
      <c r="E3942" t="s">
        <v>41</v>
      </c>
    </row>
    <row r="3943" spans="1:5" x14ac:dyDescent="0.3">
      <c r="A3943">
        <v>16324</v>
      </c>
      <c r="B3943" t="s">
        <v>41</v>
      </c>
      <c r="D3943">
        <v>16324</v>
      </c>
      <c r="E3943" t="s">
        <v>41</v>
      </c>
    </row>
    <row r="3944" spans="1:5" x14ac:dyDescent="0.3">
      <c r="A3944">
        <v>16325</v>
      </c>
      <c r="B3944" t="s">
        <v>41</v>
      </c>
      <c r="D3944">
        <v>16325</v>
      </c>
      <c r="E3944" t="s">
        <v>41</v>
      </c>
    </row>
    <row r="3945" spans="1:5" x14ac:dyDescent="0.3">
      <c r="A3945">
        <v>16326</v>
      </c>
      <c r="B3945" t="s">
        <v>41</v>
      </c>
      <c r="D3945">
        <v>16326</v>
      </c>
      <c r="E3945" t="s">
        <v>41</v>
      </c>
    </row>
    <row r="3946" spans="1:5" x14ac:dyDescent="0.3">
      <c r="A3946">
        <v>16327</v>
      </c>
      <c r="B3946" t="s">
        <v>41</v>
      </c>
      <c r="D3946">
        <v>16327</v>
      </c>
      <c r="E3946" t="s">
        <v>41</v>
      </c>
    </row>
    <row r="3947" spans="1:5" x14ac:dyDescent="0.3">
      <c r="A3947">
        <v>16328</v>
      </c>
      <c r="B3947" t="s">
        <v>41</v>
      </c>
      <c r="D3947">
        <v>16328</v>
      </c>
      <c r="E3947" t="s">
        <v>41</v>
      </c>
    </row>
    <row r="3948" spans="1:5" x14ac:dyDescent="0.3">
      <c r="A3948">
        <v>16329</v>
      </c>
      <c r="B3948" t="s">
        <v>41</v>
      </c>
      <c r="D3948">
        <v>16329</v>
      </c>
      <c r="E3948" t="s">
        <v>41</v>
      </c>
    </row>
    <row r="3949" spans="1:5" x14ac:dyDescent="0.3">
      <c r="A3949">
        <v>16330</v>
      </c>
      <c r="B3949" t="s">
        <v>41</v>
      </c>
      <c r="D3949">
        <v>16330</v>
      </c>
      <c r="E3949" t="s">
        <v>41</v>
      </c>
    </row>
    <row r="3950" spans="1:5" x14ac:dyDescent="0.3">
      <c r="A3950">
        <v>16331</v>
      </c>
      <c r="B3950" t="s">
        <v>41</v>
      </c>
      <c r="D3950">
        <v>16331</v>
      </c>
      <c r="E3950" t="s">
        <v>41</v>
      </c>
    </row>
    <row r="3951" spans="1:5" x14ac:dyDescent="0.3">
      <c r="A3951">
        <v>16332</v>
      </c>
      <c r="B3951" t="s">
        <v>41</v>
      </c>
      <c r="D3951">
        <v>16332</v>
      </c>
      <c r="E3951" t="s">
        <v>41</v>
      </c>
    </row>
    <row r="3952" spans="1:5" x14ac:dyDescent="0.3">
      <c r="A3952">
        <v>16333</v>
      </c>
      <c r="B3952" t="s">
        <v>41</v>
      </c>
      <c r="D3952">
        <v>16333</v>
      </c>
      <c r="E3952" t="s">
        <v>41</v>
      </c>
    </row>
    <row r="3953" spans="1:5" x14ac:dyDescent="0.3">
      <c r="A3953">
        <v>16334</v>
      </c>
      <c r="B3953" t="s">
        <v>41</v>
      </c>
      <c r="D3953">
        <v>16334</v>
      </c>
      <c r="E3953" t="s">
        <v>41</v>
      </c>
    </row>
    <row r="3954" spans="1:5" x14ac:dyDescent="0.3">
      <c r="A3954">
        <v>16335</v>
      </c>
      <c r="B3954" t="s">
        <v>41</v>
      </c>
      <c r="D3954">
        <v>16335</v>
      </c>
      <c r="E3954" t="s">
        <v>41</v>
      </c>
    </row>
    <row r="3955" spans="1:5" x14ac:dyDescent="0.3">
      <c r="A3955">
        <v>16336</v>
      </c>
      <c r="B3955" t="s">
        <v>41</v>
      </c>
      <c r="D3955">
        <v>16336</v>
      </c>
      <c r="E3955" t="s">
        <v>41</v>
      </c>
    </row>
    <row r="3956" spans="1:5" x14ac:dyDescent="0.3">
      <c r="A3956">
        <v>16337</v>
      </c>
      <c r="B3956" t="s">
        <v>41</v>
      </c>
      <c r="D3956">
        <v>16337</v>
      </c>
      <c r="E3956" t="s">
        <v>41</v>
      </c>
    </row>
    <row r="3957" spans="1:5" x14ac:dyDescent="0.3">
      <c r="A3957">
        <v>16338</v>
      </c>
      <c r="B3957" t="s">
        <v>41</v>
      </c>
      <c r="D3957">
        <v>16338</v>
      </c>
      <c r="E3957" t="s">
        <v>41</v>
      </c>
    </row>
    <row r="3958" spans="1:5" x14ac:dyDescent="0.3">
      <c r="A3958">
        <v>16339</v>
      </c>
      <c r="B3958" t="s">
        <v>41</v>
      </c>
      <c r="D3958">
        <v>16339</v>
      </c>
      <c r="E3958" t="s">
        <v>41</v>
      </c>
    </row>
    <row r="3959" spans="1:5" x14ac:dyDescent="0.3">
      <c r="A3959">
        <v>16340</v>
      </c>
      <c r="B3959" t="s">
        <v>41</v>
      </c>
      <c r="D3959">
        <v>16340</v>
      </c>
      <c r="E3959" t="s">
        <v>41</v>
      </c>
    </row>
    <row r="3960" spans="1:5" x14ac:dyDescent="0.3">
      <c r="A3960">
        <v>16341</v>
      </c>
      <c r="B3960" t="s">
        <v>41</v>
      </c>
      <c r="D3960">
        <v>16341</v>
      </c>
      <c r="E3960" t="s">
        <v>41</v>
      </c>
    </row>
    <row r="3961" spans="1:5" x14ac:dyDescent="0.3">
      <c r="A3961">
        <v>16342</v>
      </c>
      <c r="B3961" t="s">
        <v>41</v>
      </c>
      <c r="D3961">
        <v>16342</v>
      </c>
      <c r="E3961" t="s">
        <v>41</v>
      </c>
    </row>
    <row r="3962" spans="1:5" x14ac:dyDescent="0.3">
      <c r="A3962">
        <v>16343</v>
      </c>
      <c r="B3962" t="s">
        <v>41</v>
      </c>
      <c r="D3962">
        <v>16343</v>
      </c>
      <c r="E3962" t="s">
        <v>41</v>
      </c>
    </row>
    <row r="3963" spans="1:5" x14ac:dyDescent="0.3">
      <c r="A3963">
        <v>16344</v>
      </c>
      <c r="B3963" t="s">
        <v>41</v>
      </c>
      <c r="D3963">
        <v>16344</v>
      </c>
      <c r="E3963" t="s">
        <v>41</v>
      </c>
    </row>
    <row r="3964" spans="1:5" x14ac:dyDescent="0.3">
      <c r="A3964">
        <v>16345</v>
      </c>
      <c r="B3964" t="s">
        <v>41</v>
      </c>
      <c r="D3964">
        <v>16345</v>
      </c>
      <c r="E3964" t="s">
        <v>41</v>
      </c>
    </row>
    <row r="3965" spans="1:5" x14ac:dyDescent="0.3">
      <c r="A3965">
        <v>16346</v>
      </c>
      <c r="B3965" t="s">
        <v>41</v>
      </c>
      <c r="D3965">
        <v>16346</v>
      </c>
      <c r="E3965" t="s">
        <v>41</v>
      </c>
    </row>
    <row r="3966" spans="1:5" x14ac:dyDescent="0.3">
      <c r="A3966">
        <v>16347</v>
      </c>
      <c r="B3966" t="s">
        <v>41</v>
      </c>
      <c r="D3966">
        <v>16347</v>
      </c>
      <c r="E3966" t="s">
        <v>41</v>
      </c>
    </row>
    <row r="3967" spans="1:5" x14ac:dyDescent="0.3">
      <c r="A3967">
        <v>16348</v>
      </c>
      <c r="B3967" t="s">
        <v>41</v>
      </c>
      <c r="D3967">
        <v>16348</v>
      </c>
      <c r="E3967" t="s">
        <v>41</v>
      </c>
    </row>
    <row r="3968" spans="1:5" x14ac:dyDescent="0.3">
      <c r="A3968">
        <v>16349</v>
      </c>
      <c r="B3968" t="s">
        <v>41</v>
      </c>
      <c r="D3968">
        <v>16349</v>
      </c>
      <c r="E3968" t="s">
        <v>41</v>
      </c>
    </row>
    <row r="3969" spans="1:5" x14ac:dyDescent="0.3">
      <c r="A3969">
        <v>16350</v>
      </c>
      <c r="B3969" t="s">
        <v>41</v>
      </c>
      <c r="D3969">
        <v>16350</v>
      </c>
      <c r="E3969" t="s">
        <v>41</v>
      </c>
    </row>
    <row r="3970" spans="1:5" x14ac:dyDescent="0.3">
      <c r="A3970">
        <v>16351</v>
      </c>
      <c r="B3970" t="s">
        <v>41</v>
      </c>
      <c r="D3970">
        <v>16351</v>
      </c>
      <c r="E3970" t="s">
        <v>41</v>
      </c>
    </row>
    <row r="3971" spans="1:5" x14ac:dyDescent="0.3">
      <c r="A3971">
        <v>16352</v>
      </c>
      <c r="B3971" t="s">
        <v>41</v>
      </c>
      <c r="D3971">
        <v>16352</v>
      </c>
      <c r="E3971" t="s">
        <v>41</v>
      </c>
    </row>
    <row r="3972" spans="1:5" x14ac:dyDescent="0.3">
      <c r="A3972">
        <v>16353</v>
      </c>
      <c r="B3972" t="s">
        <v>41</v>
      </c>
      <c r="D3972">
        <v>16353</v>
      </c>
      <c r="E3972" t="s">
        <v>41</v>
      </c>
    </row>
    <row r="3973" spans="1:5" x14ac:dyDescent="0.3">
      <c r="A3973">
        <v>16354</v>
      </c>
      <c r="B3973" t="s">
        <v>41</v>
      </c>
      <c r="D3973">
        <v>16354</v>
      </c>
      <c r="E3973" t="s">
        <v>41</v>
      </c>
    </row>
    <row r="3974" spans="1:5" x14ac:dyDescent="0.3">
      <c r="A3974">
        <v>16355</v>
      </c>
      <c r="B3974" t="s">
        <v>41</v>
      </c>
      <c r="D3974">
        <v>16355</v>
      </c>
      <c r="E3974" t="s">
        <v>41</v>
      </c>
    </row>
    <row r="3975" spans="1:5" x14ac:dyDescent="0.3">
      <c r="A3975">
        <v>16356</v>
      </c>
      <c r="B3975" t="s">
        <v>41</v>
      </c>
      <c r="D3975">
        <v>16356</v>
      </c>
      <c r="E3975" t="s">
        <v>41</v>
      </c>
    </row>
    <row r="3976" spans="1:5" x14ac:dyDescent="0.3">
      <c r="A3976">
        <v>16357</v>
      </c>
      <c r="B3976" t="s">
        <v>41</v>
      </c>
      <c r="D3976">
        <v>16357</v>
      </c>
      <c r="E3976" t="s">
        <v>41</v>
      </c>
    </row>
    <row r="3977" spans="1:5" x14ac:dyDescent="0.3">
      <c r="A3977">
        <v>16358</v>
      </c>
      <c r="B3977" t="s">
        <v>41</v>
      </c>
      <c r="D3977">
        <v>16358</v>
      </c>
      <c r="E3977" t="s">
        <v>41</v>
      </c>
    </row>
    <row r="3978" spans="1:5" x14ac:dyDescent="0.3">
      <c r="A3978">
        <v>16359</v>
      </c>
      <c r="B3978" t="s">
        <v>41</v>
      </c>
      <c r="D3978">
        <v>16359</v>
      </c>
      <c r="E3978" t="s">
        <v>41</v>
      </c>
    </row>
    <row r="3979" spans="1:5" x14ac:dyDescent="0.3">
      <c r="A3979">
        <v>16360</v>
      </c>
      <c r="B3979" t="s">
        <v>41</v>
      </c>
      <c r="D3979">
        <v>16360</v>
      </c>
      <c r="E3979" t="s">
        <v>41</v>
      </c>
    </row>
    <row r="3980" spans="1:5" x14ac:dyDescent="0.3">
      <c r="A3980">
        <v>16361</v>
      </c>
      <c r="B3980" t="s">
        <v>41</v>
      </c>
      <c r="D3980">
        <v>16361</v>
      </c>
      <c r="E3980" t="s">
        <v>41</v>
      </c>
    </row>
    <row r="3981" spans="1:5" x14ac:dyDescent="0.3">
      <c r="A3981">
        <v>16362</v>
      </c>
      <c r="B3981" t="s">
        <v>41</v>
      </c>
      <c r="D3981">
        <v>16362</v>
      </c>
      <c r="E3981" t="s">
        <v>41</v>
      </c>
    </row>
    <row r="3982" spans="1:5" x14ac:dyDescent="0.3">
      <c r="A3982">
        <v>16363</v>
      </c>
      <c r="B3982" t="s">
        <v>41</v>
      </c>
      <c r="D3982">
        <v>16363</v>
      </c>
      <c r="E3982" t="s">
        <v>41</v>
      </c>
    </row>
    <row r="3983" spans="1:5" x14ac:dyDescent="0.3">
      <c r="A3983">
        <v>16364</v>
      </c>
      <c r="B3983" t="s">
        <v>41</v>
      </c>
      <c r="D3983">
        <v>16364</v>
      </c>
      <c r="E3983" t="s">
        <v>41</v>
      </c>
    </row>
    <row r="3984" spans="1:5" x14ac:dyDescent="0.3">
      <c r="A3984">
        <v>16365</v>
      </c>
      <c r="B3984" t="s">
        <v>41</v>
      </c>
      <c r="D3984">
        <v>16365</v>
      </c>
      <c r="E3984" t="s">
        <v>41</v>
      </c>
    </row>
    <row r="3985" spans="1:5" x14ac:dyDescent="0.3">
      <c r="A3985">
        <v>16366</v>
      </c>
      <c r="B3985" t="s">
        <v>41</v>
      </c>
      <c r="D3985">
        <v>16366</v>
      </c>
      <c r="E3985" t="s">
        <v>41</v>
      </c>
    </row>
    <row r="3986" spans="1:5" x14ac:dyDescent="0.3">
      <c r="A3986">
        <v>16367</v>
      </c>
      <c r="B3986" t="s">
        <v>41</v>
      </c>
      <c r="D3986">
        <v>16367</v>
      </c>
      <c r="E3986" t="s">
        <v>41</v>
      </c>
    </row>
    <row r="3987" spans="1:5" x14ac:dyDescent="0.3">
      <c r="A3987">
        <v>16368</v>
      </c>
      <c r="B3987" t="s">
        <v>41</v>
      </c>
      <c r="D3987">
        <v>16368</v>
      </c>
      <c r="E3987" t="s">
        <v>41</v>
      </c>
    </row>
    <row r="3988" spans="1:5" x14ac:dyDescent="0.3">
      <c r="A3988">
        <v>16369</v>
      </c>
      <c r="B3988" t="s">
        <v>41</v>
      </c>
      <c r="D3988">
        <v>16369</v>
      </c>
      <c r="E3988" t="s">
        <v>41</v>
      </c>
    </row>
    <row r="3989" spans="1:5" x14ac:dyDescent="0.3">
      <c r="A3989">
        <v>16370</v>
      </c>
      <c r="B3989" t="s">
        <v>41</v>
      </c>
      <c r="D3989">
        <v>16370</v>
      </c>
      <c r="E3989" t="s">
        <v>41</v>
      </c>
    </row>
    <row r="3990" spans="1:5" x14ac:dyDescent="0.3">
      <c r="A3990">
        <v>16371</v>
      </c>
      <c r="B3990" t="s">
        <v>41</v>
      </c>
      <c r="D3990">
        <v>16371</v>
      </c>
      <c r="E3990" t="s">
        <v>41</v>
      </c>
    </row>
    <row r="3991" spans="1:5" x14ac:dyDescent="0.3">
      <c r="A3991">
        <v>16372</v>
      </c>
      <c r="B3991" t="s">
        <v>41</v>
      </c>
      <c r="D3991">
        <v>16372</v>
      </c>
      <c r="E3991" t="s">
        <v>41</v>
      </c>
    </row>
    <row r="3992" spans="1:5" x14ac:dyDescent="0.3">
      <c r="A3992">
        <v>16373</v>
      </c>
      <c r="B3992" t="s">
        <v>41</v>
      </c>
      <c r="D3992">
        <v>16373</v>
      </c>
      <c r="E3992" t="s">
        <v>41</v>
      </c>
    </row>
    <row r="3993" spans="1:5" x14ac:dyDescent="0.3">
      <c r="A3993">
        <v>16374</v>
      </c>
      <c r="B3993" t="s">
        <v>41</v>
      </c>
      <c r="D3993">
        <v>16374</v>
      </c>
      <c r="E3993" t="s">
        <v>41</v>
      </c>
    </row>
    <row r="3994" spans="1:5" x14ac:dyDescent="0.3">
      <c r="A3994">
        <v>16375</v>
      </c>
      <c r="B3994" t="s">
        <v>41</v>
      </c>
      <c r="D3994">
        <v>16375</v>
      </c>
      <c r="E3994" t="s">
        <v>41</v>
      </c>
    </row>
    <row r="3995" spans="1:5" x14ac:dyDescent="0.3">
      <c r="A3995">
        <v>16376</v>
      </c>
      <c r="B3995" t="s">
        <v>41</v>
      </c>
      <c r="D3995">
        <v>16376</v>
      </c>
      <c r="E3995" t="s">
        <v>41</v>
      </c>
    </row>
    <row r="3996" spans="1:5" x14ac:dyDescent="0.3">
      <c r="A3996">
        <v>16377</v>
      </c>
      <c r="B3996" t="s">
        <v>41</v>
      </c>
      <c r="D3996">
        <v>16377</v>
      </c>
      <c r="E3996" t="s">
        <v>41</v>
      </c>
    </row>
    <row r="3997" spans="1:5" x14ac:dyDescent="0.3">
      <c r="A3997">
        <v>16378</v>
      </c>
      <c r="B3997" t="s">
        <v>41</v>
      </c>
      <c r="D3997">
        <v>16378</v>
      </c>
      <c r="E3997" t="s">
        <v>41</v>
      </c>
    </row>
    <row r="3998" spans="1:5" x14ac:dyDescent="0.3">
      <c r="A3998">
        <v>16379</v>
      </c>
      <c r="B3998" t="s">
        <v>41</v>
      </c>
      <c r="D3998">
        <v>16379</v>
      </c>
      <c r="E3998" t="s">
        <v>41</v>
      </c>
    </row>
    <row r="3999" spans="1:5" x14ac:dyDescent="0.3">
      <c r="A3999">
        <v>16380</v>
      </c>
      <c r="B3999" t="s">
        <v>41</v>
      </c>
      <c r="D3999">
        <v>16380</v>
      </c>
      <c r="E3999" t="s">
        <v>41</v>
      </c>
    </row>
    <row r="4000" spans="1:5" x14ac:dyDescent="0.3">
      <c r="A4000">
        <v>16381</v>
      </c>
      <c r="B4000" t="s">
        <v>41</v>
      </c>
      <c r="D4000">
        <v>16381</v>
      </c>
      <c r="E4000" t="s">
        <v>41</v>
      </c>
    </row>
    <row r="4001" spans="1:5" x14ac:dyDescent="0.3">
      <c r="A4001">
        <v>16382</v>
      </c>
      <c r="B4001" t="s">
        <v>41</v>
      </c>
      <c r="D4001">
        <v>16382</v>
      </c>
      <c r="E4001" t="s">
        <v>41</v>
      </c>
    </row>
    <row r="4002" spans="1:5" x14ac:dyDescent="0.3">
      <c r="A4002">
        <v>16383</v>
      </c>
      <c r="B4002" t="s">
        <v>41</v>
      </c>
      <c r="D4002">
        <v>16383</v>
      </c>
      <c r="E4002" t="s">
        <v>41</v>
      </c>
    </row>
    <row r="4003" spans="1:5" x14ac:dyDescent="0.3">
      <c r="A4003">
        <v>16384</v>
      </c>
      <c r="B4003" t="s">
        <v>41</v>
      </c>
      <c r="D4003">
        <v>16384</v>
      </c>
      <c r="E4003" t="s">
        <v>41</v>
      </c>
    </row>
    <row r="4004" spans="1:5" x14ac:dyDescent="0.3">
      <c r="A4004">
        <v>16385</v>
      </c>
      <c r="B4004" t="s">
        <v>41</v>
      </c>
      <c r="D4004">
        <v>16385</v>
      </c>
      <c r="E4004" t="s">
        <v>41</v>
      </c>
    </row>
    <row r="4005" spans="1:5" x14ac:dyDescent="0.3">
      <c r="A4005">
        <v>16386</v>
      </c>
      <c r="B4005" t="s">
        <v>41</v>
      </c>
      <c r="D4005">
        <v>16386</v>
      </c>
      <c r="E4005" t="s">
        <v>41</v>
      </c>
    </row>
    <row r="4006" spans="1:5" x14ac:dyDescent="0.3">
      <c r="A4006">
        <v>16387</v>
      </c>
      <c r="B4006" t="s">
        <v>41</v>
      </c>
      <c r="D4006">
        <v>16387</v>
      </c>
      <c r="E4006" t="s">
        <v>41</v>
      </c>
    </row>
    <row r="4007" spans="1:5" x14ac:dyDescent="0.3">
      <c r="A4007">
        <v>16388</v>
      </c>
      <c r="B4007" t="s">
        <v>41</v>
      </c>
      <c r="D4007">
        <v>16388</v>
      </c>
      <c r="E4007" t="s">
        <v>41</v>
      </c>
    </row>
    <row r="4008" spans="1:5" x14ac:dyDescent="0.3">
      <c r="A4008">
        <v>16389</v>
      </c>
      <c r="B4008" t="s">
        <v>41</v>
      </c>
      <c r="D4008">
        <v>16389</v>
      </c>
      <c r="E4008" t="s">
        <v>41</v>
      </c>
    </row>
    <row r="4009" spans="1:5" x14ac:dyDescent="0.3">
      <c r="A4009">
        <v>16390</v>
      </c>
      <c r="B4009" t="s">
        <v>41</v>
      </c>
      <c r="D4009">
        <v>16390</v>
      </c>
      <c r="E4009" t="s">
        <v>41</v>
      </c>
    </row>
    <row r="4010" spans="1:5" x14ac:dyDescent="0.3">
      <c r="A4010">
        <v>16391</v>
      </c>
      <c r="B4010" t="s">
        <v>41</v>
      </c>
      <c r="D4010">
        <v>16391</v>
      </c>
      <c r="E4010" t="s">
        <v>41</v>
      </c>
    </row>
    <row r="4011" spans="1:5" x14ac:dyDescent="0.3">
      <c r="A4011">
        <v>16392</v>
      </c>
      <c r="B4011" t="s">
        <v>41</v>
      </c>
      <c r="D4011">
        <v>16392</v>
      </c>
      <c r="E4011" t="s">
        <v>41</v>
      </c>
    </row>
    <row r="4012" spans="1:5" x14ac:dyDescent="0.3">
      <c r="A4012">
        <v>16393</v>
      </c>
      <c r="B4012" t="s">
        <v>41</v>
      </c>
      <c r="D4012">
        <v>16393</v>
      </c>
      <c r="E4012" t="s">
        <v>41</v>
      </c>
    </row>
    <row r="4013" spans="1:5" x14ac:dyDescent="0.3">
      <c r="A4013">
        <v>16394</v>
      </c>
      <c r="B4013" t="s">
        <v>41</v>
      </c>
      <c r="D4013">
        <v>16394</v>
      </c>
      <c r="E4013" t="s">
        <v>41</v>
      </c>
    </row>
    <row r="4014" spans="1:5" x14ac:dyDescent="0.3">
      <c r="A4014">
        <v>16395</v>
      </c>
      <c r="B4014" t="s">
        <v>41</v>
      </c>
      <c r="D4014">
        <v>16395</v>
      </c>
      <c r="E4014" t="s">
        <v>41</v>
      </c>
    </row>
    <row r="4015" spans="1:5" x14ac:dyDescent="0.3">
      <c r="A4015">
        <v>16396</v>
      </c>
      <c r="B4015" t="s">
        <v>41</v>
      </c>
      <c r="D4015">
        <v>16396</v>
      </c>
      <c r="E4015" t="s">
        <v>41</v>
      </c>
    </row>
    <row r="4016" spans="1:5" x14ac:dyDescent="0.3">
      <c r="A4016">
        <v>16397</v>
      </c>
      <c r="B4016" t="s">
        <v>41</v>
      </c>
      <c r="D4016">
        <v>16397</v>
      </c>
      <c r="E4016" t="s">
        <v>41</v>
      </c>
    </row>
    <row r="4017" spans="1:5" x14ac:dyDescent="0.3">
      <c r="A4017">
        <v>16398</v>
      </c>
      <c r="B4017" t="s">
        <v>41</v>
      </c>
      <c r="D4017">
        <v>16398</v>
      </c>
      <c r="E4017" t="s">
        <v>41</v>
      </c>
    </row>
    <row r="4018" spans="1:5" x14ac:dyDescent="0.3">
      <c r="A4018">
        <v>16399</v>
      </c>
      <c r="B4018" t="s">
        <v>41</v>
      </c>
      <c r="D4018">
        <v>16399</v>
      </c>
      <c r="E4018" t="s">
        <v>41</v>
      </c>
    </row>
    <row r="4019" spans="1:5" x14ac:dyDescent="0.3">
      <c r="A4019">
        <v>16400</v>
      </c>
      <c r="B4019" t="s">
        <v>41</v>
      </c>
      <c r="D4019">
        <v>16400</v>
      </c>
      <c r="E4019" t="s">
        <v>41</v>
      </c>
    </row>
    <row r="4020" spans="1:5" x14ac:dyDescent="0.3">
      <c r="A4020">
        <v>16401</v>
      </c>
      <c r="B4020" t="s">
        <v>41</v>
      </c>
      <c r="D4020">
        <v>16401</v>
      </c>
      <c r="E4020" t="s">
        <v>41</v>
      </c>
    </row>
    <row r="4021" spans="1:5" x14ac:dyDescent="0.3">
      <c r="A4021">
        <v>16402</v>
      </c>
      <c r="B4021" t="s">
        <v>41</v>
      </c>
      <c r="D4021">
        <v>16402</v>
      </c>
      <c r="E4021" t="s">
        <v>41</v>
      </c>
    </row>
    <row r="4022" spans="1:5" x14ac:dyDescent="0.3">
      <c r="A4022">
        <v>16403</v>
      </c>
      <c r="B4022" t="s">
        <v>41</v>
      </c>
      <c r="D4022">
        <v>16403</v>
      </c>
      <c r="E4022" t="s">
        <v>41</v>
      </c>
    </row>
    <row r="4023" spans="1:5" x14ac:dyDescent="0.3">
      <c r="A4023">
        <v>16404</v>
      </c>
      <c r="B4023" t="s">
        <v>41</v>
      </c>
      <c r="D4023">
        <v>16404</v>
      </c>
      <c r="E4023" t="s">
        <v>41</v>
      </c>
    </row>
    <row r="4024" spans="1:5" x14ac:dyDescent="0.3">
      <c r="A4024">
        <v>16405</v>
      </c>
      <c r="B4024" t="s">
        <v>41</v>
      </c>
      <c r="D4024">
        <v>16405</v>
      </c>
      <c r="E4024" t="s">
        <v>41</v>
      </c>
    </row>
    <row r="4025" spans="1:5" x14ac:dyDescent="0.3">
      <c r="A4025">
        <v>16406</v>
      </c>
      <c r="B4025" t="s">
        <v>41</v>
      </c>
      <c r="D4025">
        <v>16406</v>
      </c>
      <c r="E4025" t="s">
        <v>41</v>
      </c>
    </row>
    <row r="4026" spans="1:5" x14ac:dyDescent="0.3">
      <c r="A4026">
        <v>16407</v>
      </c>
      <c r="B4026" t="s">
        <v>41</v>
      </c>
      <c r="D4026">
        <v>16407</v>
      </c>
      <c r="E4026" t="s">
        <v>41</v>
      </c>
    </row>
    <row r="4027" spans="1:5" x14ac:dyDescent="0.3">
      <c r="A4027">
        <v>16408</v>
      </c>
      <c r="B4027" t="s">
        <v>41</v>
      </c>
      <c r="D4027">
        <v>16408</v>
      </c>
      <c r="E4027" t="s">
        <v>41</v>
      </c>
    </row>
    <row r="4028" spans="1:5" x14ac:dyDescent="0.3">
      <c r="A4028">
        <v>16409</v>
      </c>
      <c r="B4028" t="s">
        <v>41</v>
      </c>
      <c r="D4028">
        <v>16409</v>
      </c>
      <c r="E4028" t="s">
        <v>41</v>
      </c>
    </row>
    <row r="4029" spans="1:5" x14ac:dyDescent="0.3">
      <c r="A4029">
        <v>16410</v>
      </c>
      <c r="B4029" t="s">
        <v>41</v>
      </c>
      <c r="D4029">
        <v>16410</v>
      </c>
      <c r="E4029" t="s">
        <v>41</v>
      </c>
    </row>
    <row r="4030" spans="1:5" x14ac:dyDescent="0.3">
      <c r="A4030">
        <v>16411</v>
      </c>
      <c r="B4030" t="s">
        <v>41</v>
      </c>
      <c r="D4030">
        <v>16411</v>
      </c>
      <c r="E4030" t="s">
        <v>41</v>
      </c>
    </row>
    <row r="4031" spans="1:5" x14ac:dyDescent="0.3">
      <c r="A4031">
        <v>16412</v>
      </c>
      <c r="B4031" t="s">
        <v>41</v>
      </c>
      <c r="D4031">
        <v>16412</v>
      </c>
      <c r="E4031" t="s">
        <v>41</v>
      </c>
    </row>
    <row r="4032" spans="1:5" x14ac:dyDescent="0.3">
      <c r="A4032">
        <v>16413</v>
      </c>
      <c r="B4032" t="s">
        <v>41</v>
      </c>
      <c r="D4032">
        <v>16413</v>
      </c>
      <c r="E4032" t="s">
        <v>41</v>
      </c>
    </row>
    <row r="4033" spans="1:5" x14ac:dyDescent="0.3">
      <c r="A4033">
        <v>16414</v>
      </c>
      <c r="B4033" t="s">
        <v>41</v>
      </c>
      <c r="D4033">
        <v>16414</v>
      </c>
      <c r="E4033" t="s">
        <v>41</v>
      </c>
    </row>
    <row r="4034" spans="1:5" x14ac:dyDescent="0.3">
      <c r="A4034">
        <v>16415</v>
      </c>
      <c r="B4034" t="s">
        <v>41</v>
      </c>
      <c r="D4034">
        <v>16415</v>
      </c>
      <c r="E4034" t="s">
        <v>41</v>
      </c>
    </row>
    <row r="4035" spans="1:5" x14ac:dyDescent="0.3">
      <c r="A4035">
        <v>16416</v>
      </c>
      <c r="B4035" t="s">
        <v>41</v>
      </c>
      <c r="D4035">
        <v>16416</v>
      </c>
      <c r="E4035" t="s">
        <v>41</v>
      </c>
    </row>
    <row r="4036" spans="1:5" x14ac:dyDescent="0.3">
      <c r="A4036">
        <v>16417</v>
      </c>
      <c r="B4036" t="s">
        <v>41</v>
      </c>
      <c r="D4036">
        <v>16417</v>
      </c>
      <c r="E4036" t="s">
        <v>41</v>
      </c>
    </row>
    <row r="4037" spans="1:5" x14ac:dyDescent="0.3">
      <c r="A4037">
        <v>16418</v>
      </c>
      <c r="B4037" t="s">
        <v>41</v>
      </c>
      <c r="D4037">
        <v>16418</v>
      </c>
      <c r="E4037" t="s">
        <v>41</v>
      </c>
    </row>
    <row r="4038" spans="1:5" x14ac:dyDescent="0.3">
      <c r="A4038">
        <v>16419</v>
      </c>
      <c r="B4038" t="s">
        <v>41</v>
      </c>
      <c r="D4038">
        <v>16419</v>
      </c>
      <c r="E4038" t="s">
        <v>41</v>
      </c>
    </row>
    <row r="4039" spans="1:5" x14ac:dyDescent="0.3">
      <c r="A4039">
        <v>16420</v>
      </c>
      <c r="B4039" t="s">
        <v>41</v>
      </c>
      <c r="D4039">
        <v>16420</v>
      </c>
      <c r="E4039" t="s">
        <v>41</v>
      </c>
    </row>
    <row r="4040" spans="1:5" x14ac:dyDescent="0.3">
      <c r="A4040">
        <v>16421</v>
      </c>
      <c r="B4040" t="s">
        <v>41</v>
      </c>
      <c r="D4040">
        <v>16421</v>
      </c>
      <c r="E4040" t="s">
        <v>41</v>
      </c>
    </row>
    <row r="4041" spans="1:5" x14ac:dyDescent="0.3">
      <c r="A4041">
        <v>16422</v>
      </c>
      <c r="B4041" t="s">
        <v>41</v>
      </c>
      <c r="D4041">
        <v>16422</v>
      </c>
      <c r="E4041" t="s">
        <v>41</v>
      </c>
    </row>
    <row r="4042" spans="1:5" x14ac:dyDescent="0.3">
      <c r="A4042">
        <v>16423</v>
      </c>
      <c r="B4042" t="s">
        <v>41</v>
      </c>
      <c r="D4042">
        <v>16423</v>
      </c>
      <c r="E4042" t="s">
        <v>41</v>
      </c>
    </row>
    <row r="4043" spans="1:5" x14ac:dyDescent="0.3">
      <c r="A4043">
        <v>16424</v>
      </c>
      <c r="B4043" t="s">
        <v>41</v>
      </c>
      <c r="D4043">
        <v>16424</v>
      </c>
      <c r="E4043" t="s">
        <v>41</v>
      </c>
    </row>
    <row r="4044" spans="1:5" x14ac:dyDescent="0.3">
      <c r="A4044">
        <v>16425</v>
      </c>
      <c r="B4044" t="s">
        <v>41</v>
      </c>
      <c r="D4044">
        <v>16425</v>
      </c>
      <c r="E4044" t="s">
        <v>41</v>
      </c>
    </row>
    <row r="4045" spans="1:5" x14ac:dyDescent="0.3">
      <c r="A4045">
        <v>16426</v>
      </c>
      <c r="B4045" t="s">
        <v>41</v>
      </c>
      <c r="D4045">
        <v>16426</v>
      </c>
      <c r="E4045" t="s">
        <v>41</v>
      </c>
    </row>
    <row r="4046" spans="1:5" x14ac:dyDescent="0.3">
      <c r="A4046">
        <v>16427</v>
      </c>
      <c r="B4046" t="s">
        <v>41</v>
      </c>
      <c r="D4046">
        <v>16427</v>
      </c>
      <c r="E4046" t="s">
        <v>41</v>
      </c>
    </row>
    <row r="4047" spans="1:5" x14ac:dyDescent="0.3">
      <c r="A4047">
        <v>16428</v>
      </c>
      <c r="B4047" t="s">
        <v>41</v>
      </c>
      <c r="D4047">
        <v>16428</v>
      </c>
      <c r="E4047" t="s">
        <v>41</v>
      </c>
    </row>
    <row r="4048" spans="1:5" x14ac:dyDescent="0.3">
      <c r="A4048">
        <v>16429</v>
      </c>
      <c r="B4048" t="s">
        <v>41</v>
      </c>
      <c r="D4048">
        <v>16429</v>
      </c>
      <c r="E4048" t="s">
        <v>41</v>
      </c>
    </row>
    <row r="4049" spans="1:5" x14ac:dyDescent="0.3">
      <c r="A4049">
        <v>16430</v>
      </c>
      <c r="B4049" t="s">
        <v>41</v>
      </c>
      <c r="D4049">
        <v>16430</v>
      </c>
      <c r="E4049" t="s">
        <v>41</v>
      </c>
    </row>
    <row r="4050" spans="1:5" x14ac:dyDescent="0.3">
      <c r="A4050">
        <v>16431</v>
      </c>
      <c r="B4050" t="s">
        <v>41</v>
      </c>
      <c r="D4050">
        <v>16431</v>
      </c>
      <c r="E4050" t="s">
        <v>41</v>
      </c>
    </row>
    <row r="4051" spans="1:5" x14ac:dyDescent="0.3">
      <c r="A4051">
        <v>16432</v>
      </c>
      <c r="B4051" t="s">
        <v>41</v>
      </c>
      <c r="D4051">
        <v>16432</v>
      </c>
      <c r="E4051" t="s">
        <v>41</v>
      </c>
    </row>
    <row r="4052" spans="1:5" x14ac:dyDescent="0.3">
      <c r="A4052">
        <v>16433</v>
      </c>
      <c r="B4052" t="s">
        <v>41</v>
      </c>
      <c r="D4052">
        <v>16433</v>
      </c>
      <c r="E4052" t="s">
        <v>41</v>
      </c>
    </row>
    <row r="4053" spans="1:5" x14ac:dyDescent="0.3">
      <c r="A4053">
        <v>16434</v>
      </c>
      <c r="B4053" t="s">
        <v>41</v>
      </c>
      <c r="D4053">
        <v>16434</v>
      </c>
      <c r="E4053" t="s">
        <v>41</v>
      </c>
    </row>
    <row r="4054" spans="1:5" x14ac:dyDescent="0.3">
      <c r="A4054">
        <v>16435</v>
      </c>
      <c r="B4054" t="s">
        <v>41</v>
      </c>
      <c r="D4054">
        <v>16435</v>
      </c>
      <c r="E4054" t="s">
        <v>41</v>
      </c>
    </row>
    <row r="4055" spans="1:5" x14ac:dyDescent="0.3">
      <c r="A4055">
        <v>16436</v>
      </c>
      <c r="B4055" t="s">
        <v>41</v>
      </c>
      <c r="D4055">
        <v>16436</v>
      </c>
      <c r="E4055" t="s">
        <v>41</v>
      </c>
    </row>
    <row r="4056" spans="1:5" x14ac:dyDescent="0.3">
      <c r="A4056">
        <v>16437</v>
      </c>
      <c r="B4056" t="s">
        <v>41</v>
      </c>
      <c r="D4056">
        <v>16437</v>
      </c>
      <c r="E4056" t="s">
        <v>41</v>
      </c>
    </row>
    <row r="4057" spans="1:5" x14ac:dyDescent="0.3">
      <c r="A4057">
        <v>16438</v>
      </c>
      <c r="B4057" t="s">
        <v>41</v>
      </c>
      <c r="D4057">
        <v>16438</v>
      </c>
      <c r="E4057" t="s">
        <v>41</v>
      </c>
    </row>
    <row r="4058" spans="1:5" x14ac:dyDescent="0.3">
      <c r="A4058">
        <v>16439</v>
      </c>
      <c r="B4058" t="s">
        <v>41</v>
      </c>
      <c r="D4058">
        <v>16439</v>
      </c>
      <c r="E4058" t="s">
        <v>41</v>
      </c>
    </row>
    <row r="4059" spans="1:5" x14ac:dyDescent="0.3">
      <c r="A4059">
        <v>16440</v>
      </c>
      <c r="B4059" t="s">
        <v>41</v>
      </c>
      <c r="D4059">
        <v>16440</v>
      </c>
      <c r="E4059" t="s">
        <v>41</v>
      </c>
    </row>
    <row r="4060" spans="1:5" x14ac:dyDescent="0.3">
      <c r="A4060">
        <v>16441</v>
      </c>
      <c r="B4060" t="s">
        <v>41</v>
      </c>
      <c r="D4060">
        <v>16441</v>
      </c>
      <c r="E4060" t="s">
        <v>41</v>
      </c>
    </row>
    <row r="4061" spans="1:5" x14ac:dyDescent="0.3">
      <c r="A4061">
        <v>16442</v>
      </c>
      <c r="B4061" t="s">
        <v>41</v>
      </c>
      <c r="D4061">
        <v>16442</v>
      </c>
      <c r="E4061" t="s">
        <v>41</v>
      </c>
    </row>
    <row r="4062" spans="1:5" x14ac:dyDescent="0.3">
      <c r="A4062">
        <v>16443</v>
      </c>
      <c r="B4062" t="s">
        <v>41</v>
      </c>
      <c r="D4062">
        <v>16443</v>
      </c>
      <c r="E4062" t="s">
        <v>41</v>
      </c>
    </row>
    <row r="4063" spans="1:5" x14ac:dyDescent="0.3">
      <c r="A4063">
        <v>16444</v>
      </c>
      <c r="B4063" t="s">
        <v>41</v>
      </c>
      <c r="D4063">
        <v>16444</v>
      </c>
      <c r="E4063" t="s">
        <v>41</v>
      </c>
    </row>
    <row r="4064" spans="1:5" x14ac:dyDescent="0.3">
      <c r="A4064">
        <v>16445</v>
      </c>
      <c r="B4064" t="s">
        <v>41</v>
      </c>
      <c r="D4064">
        <v>16445</v>
      </c>
      <c r="E4064" t="s">
        <v>41</v>
      </c>
    </row>
    <row r="4065" spans="1:5" x14ac:dyDescent="0.3">
      <c r="A4065">
        <v>16446</v>
      </c>
      <c r="B4065" t="s">
        <v>41</v>
      </c>
      <c r="D4065">
        <v>16446</v>
      </c>
      <c r="E4065" t="s">
        <v>41</v>
      </c>
    </row>
    <row r="4066" spans="1:5" x14ac:dyDescent="0.3">
      <c r="A4066">
        <v>16447</v>
      </c>
      <c r="B4066" t="s">
        <v>41</v>
      </c>
      <c r="D4066">
        <v>16447</v>
      </c>
      <c r="E4066" t="s">
        <v>41</v>
      </c>
    </row>
    <row r="4067" spans="1:5" x14ac:dyDescent="0.3">
      <c r="A4067">
        <v>16448</v>
      </c>
      <c r="B4067" t="s">
        <v>41</v>
      </c>
      <c r="D4067">
        <v>16448</v>
      </c>
      <c r="E4067" t="s">
        <v>41</v>
      </c>
    </row>
    <row r="4068" spans="1:5" x14ac:dyDescent="0.3">
      <c r="A4068">
        <v>16449</v>
      </c>
      <c r="B4068" t="s">
        <v>41</v>
      </c>
      <c r="D4068">
        <v>16449</v>
      </c>
      <c r="E4068" t="s">
        <v>41</v>
      </c>
    </row>
    <row r="4069" spans="1:5" x14ac:dyDescent="0.3">
      <c r="A4069">
        <v>16450</v>
      </c>
      <c r="B4069" t="s">
        <v>41</v>
      </c>
      <c r="D4069">
        <v>16450</v>
      </c>
      <c r="E4069" t="s">
        <v>41</v>
      </c>
    </row>
    <row r="4070" spans="1:5" x14ac:dyDescent="0.3">
      <c r="A4070">
        <v>16451</v>
      </c>
      <c r="B4070" t="s">
        <v>41</v>
      </c>
      <c r="D4070">
        <v>16451</v>
      </c>
      <c r="E4070" t="s">
        <v>41</v>
      </c>
    </row>
    <row r="4071" spans="1:5" x14ac:dyDescent="0.3">
      <c r="A4071">
        <v>16452</v>
      </c>
      <c r="B4071" t="s">
        <v>41</v>
      </c>
      <c r="D4071">
        <v>16452</v>
      </c>
      <c r="E4071" t="s">
        <v>41</v>
      </c>
    </row>
    <row r="4072" spans="1:5" x14ac:dyDescent="0.3">
      <c r="A4072">
        <v>16453</v>
      </c>
      <c r="B4072" t="s">
        <v>41</v>
      </c>
      <c r="D4072">
        <v>16453</v>
      </c>
      <c r="E4072" t="s">
        <v>41</v>
      </c>
    </row>
    <row r="4073" spans="1:5" x14ac:dyDescent="0.3">
      <c r="A4073">
        <v>16454</v>
      </c>
      <c r="B4073" t="s">
        <v>41</v>
      </c>
      <c r="D4073">
        <v>16454</v>
      </c>
      <c r="E4073" t="s">
        <v>41</v>
      </c>
    </row>
    <row r="4074" spans="1:5" x14ac:dyDescent="0.3">
      <c r="A4074">
        <v>16455</v>
      </c>
      <c r="B4074" t="s">
        <v>41</v>
      </c>
      <c r="D4074">
        <v>16455</v>
      </c>
      <c r="E4074" t="s">
        <v>41</v>
      </c>
    </row>
    <row r="4075" spans="1:5" x14ac:dyDescent="0.3">
      <c r="A4075">
        <v>16456</v>
      </c>
      <c r="B4075" t="s">
        <v>41</v>
      </c>
      <c r="D4075">
        <v>16456</v>
      </c>
      <c r="E4075" t="s">
        <v>41</v>
      </c>
    </row>
    <row r="4076" spans="1:5" x14ac:dyDescent="0.3">
      <c r="A4076">
        <v>16457</v>
      </c>
      <c r="B4076" t="s">
        <v>41</v>
      </c>
      <c r="D4076">
        <v>16457</v>
      </c>
      <c r="E4076" t="s">
        <v>41</v>
      </c>
    </row>
    <row r="4077" spans="1:5" x14ac:dyDescent="0.3">
      <c r="A4077">
        <v>16458</v>
      </c>
      <c r="B4077" t="s">
        <v>41</v>
      </c>
      <c r="D4077">
        <v>16458</v>
      </c>
      <c r="E4077" t="s">
        <v>41</v>
      </c>
    </row>
    <row r="4078" spans="1:5" x14ac:dyDescent="0.3">
      <c r="A4078">
        <v>16459</v>
      </c>
      <c r="B4078" t="s">
        <v>41</v>
      </c>
      <c r="D4078">
        <v>16459</v>
      </c>
      <c r="E4078" t="s">
        <v>41</v>
      </c>
    </row>
    <row r="4079" spans="1:5" x14ac:dyDescent="0.3">
      <c r="A4079">
        <v>16460</v>
      </c>
      <c r="B4079" t="s">
        <v>41</v>
      </c>
      <c r="D4079">
        <v>16460</v>
      </c>
      <c r="E4079" t="s">
        <v>41</v>
      </c>
    </row>
    <row r="4080" spans="1:5" x14ac:dyDescent="0.3">
      <c r="A4080">
        <v>16461</v>
      </c>
      <c r="B4080" t="s">
        <v>41</v>
      </c>
      <c r="D4080">
        <v>16461</v>
      </c>
      <c r="E4080" t="s">
        <v>41</v>
      </c>
    </row>
    <row r="4081" spans="1:5" x14ac:dyDescent="0.3">
      <c r="A4081">
        <v>16462</v>
      </c>
      <c r="B4081" t="s">
        <v>41</v>
      </c>
      <c r="D4081">
        <v>16462</v>
      </c>
      <c r="E4081" t="s">
        <v>41</v>
      </c>
    </row>
    <row r="4082" spans="1:5" x14ac:dyDescent="0.3">
      <c r="A4082">
        <v>16463</v>
      </c>
      <c r="B4082" t="s">
        <v>41</v>
      </c>
      <c r="D4082">
        <v>16463</v>
      </c>
      <c r="E4082" t="s">
        <v>41</v>
      </c>
    </row>
    <row r="4083" spans="1:5" x14ac:dyDescent="0.3">
      <c r="A4083">
        <v>16464</v>
      </c>
      <c r="B4083" t="s">
        <v>41</v>
      </c>
      <c r="D4083">
        <v>16464</v>
      </c>
      <c r="E4083" t="s">
        <v>41</v>
      </c>
    </row>
    <row r="4084" spans="1:5" x14ac:dyDescent="0.3">
      <c r="A4084">
        <v>16465</v>
      </c>
      <c r="B4084" t="s">
        <v>41</v>
      </c>
      <c r="D4084">
        <v>16465</v>
      </c>
      <c r="E4084" t="s">
        <v>41</v>
      </c>
    </row>
    <row r="4085" spans="1:5" x14ac:dyDescent="0.3">
      <c r="A4085">
        <v>16466</v>
      </c>
      <c r="B4085" t="s">
        <v>41</v>
      </c>
      <c r="D4085">
        <v>16466</v>
      </c>
      <c r="E4085" t="s">
        <v>41</v>
      </c>
    </row>
    <row r="4086" spans="1:5" x14ac:dyDescent="0.3">
      <c r="A4086">
        <v>16467</v>
      </c>
      <c r="B4086" t="s">
        <v>41</v>
      </c>
      <c r="D4086">
        <v>16467</v>
      </c>
      <c r="E4086" t="s">
        <v>41</v>
      </c>
    </row>
    <row r="4087" spans="1:5" x14ac:dyDescent="0.3">
      <c r="A4087">
        <v>16468</v>
      </c>
      <c r="B4087" t="s">
        <v>41</v>
      </c>
      <c r="D4087">
        <v>16468</v>
      </c>
      <c r="E4087" t="s">
        <v>41</v>
      </c>
    </row>
    <row r="4088" spans="1:5" x14ac:dyDescent="0.3">
      <c r="A4088">
        <v>16469</v>
      </c>
      <c r="B4088" t="s">
        <v>41</v>
      </c>
      <c r="D4088">
        <v>16469</v>
      </c>
      <c r="E4088" t="s">
        <v>41</v>
      </c>
    </row>
    <row r="4089" spans="1:5" x14ac:dyDescent="0.3">
      <c r="A4089">
        <v>16470</v>
      </c>
      <c r="B4089" t="s">
        <v>41</v>
      </c>
      <c r="D4089">
        <v>16470</v>
      </c>
      <c r="E4089" t="s">
        <v>41</v>
      </c>
    </row>
    <row r="4090" spans="1:5" x14ac:dyDescent="0.3">
      <c r="A4090">
        <v>16471</v>
      </c>
      <c r="B4090" t="s">
        <v>41</v>
      </c>
      <c r="D4090">
        <v>16471</v>
      </c>
      <c r="E4090" t="s">
        <v>41</v>
      </c>
    </row>
    <row r="4091" spans="1:5" x14ac:dyDescent="0.3">
      <c r="A4091">
        <v>16472</v>
      </c>
      <c r="B4091" t="s">
        <v>41</v>
      </c>
      <c r="D4091">
        <v>16472</v>
      </c>
      <c r="E4091" t="s">
        <v>41</v>
      </c>
    </row>
    <row r="4092" spans="1:5" x14ac:dyDescent="0.3">
      <c r="A4092">
        <v>16473</v>
      </c>
      <c r="B4092" t="s">
        <v>41</v>
      </c>
      <c r="D4092">
        <v>16473</v>
      </c>
      <c r="E4092" t="s">
        <v>41</v>
      </c>
    </row>
    <row r="4093" spans="1:5" x14ac:dyDescent="0.3">
      <c r="A4093">
        <v>16474</v>
      </c>
      <c r="B4093" t="s">
        <v>41</v>
      </c>
      <c r="D4093">
        <v>16474</v>
      </c>
      <c r="E4093" t="s">
        <v>41</v>
      </c>
    </row>
    <row r="4094" spans="1:5" x14ac:dyDescent="0.3">
      <c r="A4094">
        <v>16475</v>
      </c>
      <c r="B4094" t="s">
        <v>41</v>
      </c>
      <c r="D4094">
        <v>16475</v>
      </c>
      <c r="E4094" t="s">
        <v>41</v>
      </c>
    </row>
    <row r="4095" spans="1:5" x14ac:dyDescent="0.3">
      <c r="A4095">
        <v>16476</v>
      </c>
      <c r="B4095" t="s">
        <v>41</v>
      </c>
      <c r="D4095">
        <v>16476</v>
      </c>
      <c r="E4095" t="s">
        <v>41</v>
      </c>
    </row>
    <row r="4096" spans="1:5" x14ac:dyDescent="0.3">
      <c r="A4096">
        <v>16477</v>
      </c>
      <c r="B4096" t="s">
        <v>41</v>
      </c>
      <c r="D4096">
        <v>16477</v>
      </c>
      <c r="E4096" t="s">
        <v>41</v>
      </c>
    </row>
    <row r="4097" spans="1:5" x14ac:dyDescent="0.3">
      <c r="A4097">
        <v>16478</v>
      </c>
      <c r="B4097" t="s">
        <v>41</v>
      </c>
      <c r="D4097">
        <v>16478</v>
      </c>
      <c r="E4097" t="s">
        <v>41</v>
      </c>
    </row>
    <row r="4098" spans="1:5" x14ac:dyDescent="0.3">
      <c r="A4098">
        <v>16479</v>
      </c>
      <c r="B4098" t="s">
        <v>41</v>
      </c>
      <c r="D4098">
        <v>16479</v>
      </c>
      <c r="E4098" t="s">
        <v>41</v>
      </c>
    </row>
    <row r="4099" spans="1:5" x14ac:dyDescent="0.3">
      <c r="A4099">
        <v>16480</v>
      </c>
      <c r="B4099" t="s">
        <v>41</v>
      </c>
      <c r="D4099">
        <v>16480</v>
      </c>
      <c r="E4099" t="s">
        <v>41</v>
      </c>
    </row>
    <row r="4100" spans="1:5" x14ac:dyDescent="0.3">
      <c r="A4100">
        <v>16481</v>
      </c>
      <c r="B4100" t="s">
        <v>41</v>
      </c>
      <c r="D4100">
        <v>16481</v>
      </c>
      <c r="E4100" t="s">
        <v>41</v>
      </c>
    </row>
    <row r="4101" spans="1:5" x14ac:dyDescent="0.3">
      <c r="A4101">
        <v>16482</v>
      </c>
      <c r="B4101" t="s">
        <v>41</v>
      </c>
      <c r="D4101">
        <v>16482</v>
      </c>
      <c r="E4101" t="s">
        <v>41</v>
      </c>
    </row>
    <row r="4102" spans="1:5" x14ac:dyDescent="0.3">
      <c r="A4102">
        <v>16483</v>
      </c>
      <c r="B4102" t="s">
        <v>41</v>
      </c>
      <c r="D4102">
        <v>16483</v>
      </c>
      <c r="E4102" t="s">
        <v>41</v>
      </c>
    </row>
    <row r="4103" spans="1:5" x14ac:dyDescent="0.3">
      <c r="A4103">
        <v>16484</v>
      </c>
      <c r="B4103" t="s">
        <v>41</v>
      </c>
      <c r="D4103">
        <v>16484</v>
      </c>
      <c r="E4103" t="s">
        <v>41</v>
      </c>
    </row>
    <row r="4104" spans="1:5" x14ac:dyDescent="0.3">
      <c r="A4104">
        <v>16485</v>
      </c>
      <c r="B4104" t="s">
        <v>41</v>
      </c>
      <c r="D4104">
        <v>16485</v>
      </c>
      <c r="E4104" t="s">
        <v>41</v>
      </c>
    </row>
    <row r="4105" spans="1:5" x14ac:dyDescent="0.3">
      <c r="A4105">
        <v>16486</v>
      </c>
      <c r="B4105" t="s">
        <v>41</v>
      </c>
      <c r="D4105">
        <v>16486</v>
      </c>
      <c r="E4105" t="s">
        <v>41</v>
      </c>
    </row>
    <row r="4106" spans="1:5" x14ac:dyDescent="0.3">
      <c r="A4106">
        <v>16487</v>
      </c>
      <c r="B4106" t="s">
        <v>41</v>
      </c>
      <c r="D4106">
        <v>16487</v>
      </c>
      <c r="E4106" t="s">
        <v>41</v>
      </c>
    </row>
    <row r="4107" spans="1:5" x14ac:dyDescent="0.3">
      <c r="A4107">
        <v>16488</v>
      </c>
      <c r="B4107" t="s">
        <v>41</v>
      </c>
      <c r="D4107">
        <v>16488</v>
      </c>
      <c r="E4107" t="s">
        <v>41</v>
      </c>
    </row>
    <row r="4108" spans="1:5" x14ac:dyDescent="0.3">
      <c r="A4108">
        <v>16489</v>
      </c>
      <c r="B4108" t="s">
        <v>41</v>
      </c>
      <c r="D4108">
        <v>16489</v>
      </c>
      <c r="E4108" t="s">
        <v>41</v>
      </c>
    </row>
    <row r="4109" spans="1:5" x14ac:dyDescent="0.3">
      <c r="A4109">
        <v>16490</v>
      </c>
      <c r="B4109" t="s">
        <v>41</v>
      </c>
      <c r="D4109">
        <v>16490</v>
      </c>
      <c r="E4109" t="s">
        <v>41</v>
      </c>
    </row>
    <row r="4110" spans="1:5" x14ac:dyDescent="0.3">
      <c r="A4110">
        <v>16491</v>
      </c>
      <c r="B4110" t="s">
        <v>41</v>
      </c>
      <c r="D4110">
        <v>16491</v>
      </c>
      <c r="E4110" t="s">
        <v>41</v>
      </c>
    </row>
    <row r="4111" spans="1:5" x14ac:dyDescent="0.3">
      <c r="A4111">
        <v>16492</v>
      </c>
      <c r="B4111" t="s">
        <v>41</v>
      </c>
      <c r="D4111">
        <v>16492</v>
      </c>
      <c r="E4111" t="s">
        <v>41</v>
      </c>
    </row>
    <row r="4112" spans="1:5" x14ac:dyDescent="0.3">
      <c r="A4112">
        <v>16493</v>
      </c>
      <c r="B4112" t="s">
        <v>41</v>
      </c>
      <c r="D4112">
        <v>16493</v>
      </c>
      <c r="E4112" t="s">
        <v>41</v>
      </c>
    </row>
    <row r="4113" spans="1:5" x14ac:dyDescent="0.3">
      <c r="A4113">
        <v>16494</v>
      </c>
      <c r="B4113" t="s">
        <v>41</v>
      </c>
      <c r="D4113">
        <v>16494</v>
      </c>
      <c r="E4113" t="s">
        <v>41</v>
      </c>
    </row>
    <row r="4114" spans="1:5" x14ac:dyDescent="0.3">
      <c r="A4114">
        <v>16495</v>
      </c>
      <c r="B4114" t="s">
        <v>41</v>
      </c>
      <c r="D4114">
        <v>16495</v>
      </c>
      <c r="E4114" t="s">
        <v>41</v>
      </c>
    </row>
    <row r="4115" spans="1:5" x14ac:dyDescent="0.3">
      <c r="A4115">
        <v>16496</v>
      </c>
      <c r="B4115" t="s">
        <v>41</v>
      </c>
      <c r="D4115">
        <v>16496</v>
      </c>
      <c r="E4115" t="s">
        <v>41</v>
      </c>
    </row>
    <row r="4116" spans="1:5" x14ac:dyDescent="0.3">
      <c r="A4116">
        <v>16497</v>
      </c>
      <c r="B4116" t="s">
        <v>41</v>
      </c>
      <c r="D4116">
        <v>16497</v>
      </c>
      <c r="E4116" t="s">
        <v>41</v>
      </c>
    </row>
    <row r="4117" spans="1:5" x14ac:dyDescent="0.3">
      <c r="A4117">
        <v>16498</v>
      </c>
      <c r="B4117" t="s">
        <v>41</v>
      </c>
      <c r="D4117">
        <v>16498</v>
      </c>
      <c r="E4117" t="s">
        <v>41</v>
      </c>
    </row>
    <row r="4118" spans="1:5" x14ac:dyDescent="0.3">
      <c r="A4118">
        <v>16499</v>
      </c>
      <c r="B4118" t="s">
        <v>41</v>
      </c>
      <c r="D4118">
        <v>16499</v>
      </c>
      <c r="E4118" t="s">
        <v>41</v>
      </c>
    </row>
    <row r="4119" spans="1:5" x14ac:dyDescent="0.3">
      <c r="A4119">
        <v>16500</v>
      </c>
      <c r="B4119" t="s">
        <v>41</v>
      </c>
      <c r="D4119">
        <v>16500</v>
      </c>
      <c r="E4119" t="s">
        <v>41</v>
      </c>
    </row>
    <row r="4120" spans="1:5" x14ac:dyDescent="0.3">
      <c r="A4120">
        <v>16501</v>
      </c>
      <c r="B4120" t="s">
        <v>41</v>
      </c>
      <c r="D4120">
        <v>16501</v>
      </c>
      <c r="E4120" t="s">
        <v>41</v>
      </c>
    </row>
    <row r="4121" spans="1:5" x14ac:dyDescent="0.3">
      <c r="A4121">
        <v>16502</v>
      </c>
      <c r="B4121" t="s">
        <v>41</v>
      </c>
      <c r="D4121">
        <v>16502</v>
      </c>
      <c r="E4121" t="s">
        <v>41</v>
      </c>
    </row>
    <row r="4122" spans="1:5" x14ac:dyDescent="0.3">
      <c r="A4122">
        <v>16503</v>
      </c>
      <c r="B4122" t="s">
        <v>41</v>
      </c>
      <c r="D4122">
        <v>16503</v>
      </c>
      <c r="E4122" t="s">
        <v>41</v>
      </c>
    </row>
    <row r="4123" spans="1:5" x14ac:dyDescent="0.3">
      <c r="A4123">
        <v>16504</v>
      </c>
      <c r="B4123" t="s">
        <v>41</v>
      </c>
      <c r="D4123">
        <v>16504</v>
      </c>
      <c r="E4123" t="s">
        <v>41</v>
      </c>
    </row>
    <row r="4124" spans="1:5" x14ac:dyDescent="0.3">
      <c r="A4124">
        <v>16505</v>
      </c>
      <c r="B4124" t="s">
        <v>41</v>
      </c>
      <c r="D4124">
        <v>16505</v>
      </c>
      <c r="E4124" t="s">
        <v>41</v>
      </c>
    </row>
    <row r="4125" spans="1:5" x14ac:dyDescent="0.3">
      <c r="A4125">
        <v>16506</v>
      </c>
      <c r="B4125" t="s">
        <v>41</v>
      </c>
      <c r="D4125">
        <v>16506</v>
      </c>
      <c r="E4125" t="s">
        <v>41</v>
      </c>
    </row>
    <row r="4126" spans="1:5" x14ac:dyDescent="0.3">
      <c r="A4126">
        <v>16507</v>
      </c>
      <c r="B4126" t="s">
        <v>41</v>
      </c>
      <c r="D4126">
        <v>16507</v>
      </c>
      <c r="E4126" t="s">
        <v>41</v>
      </c>
    </row>
    <row r="4127" spans="1:5" x14ac:dyDescent="0.3">
      <c r="A4127">
        <v>16508</v>
      </c>
      <c r="B4127" t="s">
        <v>41</v>
      </c>
      <c r="D4127">
        <v>16508</v>
      </c>
      <c r="E4127" t="s">
        <v>41</v>
      </c>
    </row>
    <row r="4128" spans="1:5" x14ac:dyDescent="0.3">
      <c r="A4128">
        <v>16509</v>
      </c>
      <c r="B4128" t="s">
        <v>41</v>
      </c>
      <c r="D4128">
        <v>16509</v>
      </c>
      <c r="E4128" t="s">
        <v>41</v>
      </c>
    </row>
    <row r="4129" spans="1:5" x14ac:dyDescent="0.3">
      <c r="A4129">
        <v>16510</v>
      </c>
      <c r="B4129" t="s">
        <v>41</v>
      </c>
      <c r="D4129">
        <v>16510</v>
      </c>
      <c r="E4129" t="s">
        <v>41</v>
      </c>
    </row>
    <row r="4130" spans="1:5" x14ac:dyDescent="0.3">
      <c r="A4130">
        <v>16511</v>
      </c>
      <c r="B4130" t="s">
        <v>41</v>
      </c>
      <c r="D4130">
        <v>16511</v>
      </c>
      <c r="E4130" t="s">
        <v>41</v>
      </c>
    </row>
    <row r="4131" spans="1:5" x14ac:dyDescent="0.3">
      <c r="A4131">
        <v>16513</v>
      </c>
      <c r="B4131" t="s">
        <v>41</v>
      </c>
      <c r="D4131">
        <v>16513</v>
      </c>
      <c r="E4131" t="s">
        <v>41</v>
      </c>
    </row>
    <row r="4132" spans="1:5" x14ac:dyDescent="0.3">
      <c r="A4132">
        <v>16515</v>
      </c>
      <c r="B4132" t="s">
        <v>41</v>
      </c>
      <c r="D4132">
        <v>16515</v>
      </c>
      <c r="E4132" t="s">
        <v>41</v>
      </c>
    </row>
    <row r="4133" spans="1:5" x14ac:dyDescent="0.3">
      <c r="A4133">
        <v>16516</v>
      </c>
      <c r="B4133" t="s">
        <v>41</v>
      </c>
      <c r="D4133">
        <v>16516</v>
      </c>
      <c r="E4133" t="s">
        <v>41</v>
      </c>
    </row>
    <row r="4134" spans="1:5" x14ac:dyDescent="0.3">
      <c r="A4134">
        <v>16517</v>
      </c>
      <c r="B4134" t="s">
        <v>41</v>
      </c>
      <c r="D4134">
        <v>16517</v>
      </c>
      <c r="E4134" t="s">
        <v>41</v>
      </c>
    </row>
    <row r="4135" spans="1:5" x14ac:dyDescent="0.3">
      <c r="A4135">
        <v>16518</v>
      </c>
      <c r="B4135" t="s">
        <v>41</v>
      </c>
      <c r="D4135">
        <v>16518</v>
      </c>
      <c r="E4135" t="s">
        <v>41</v>
      </c>
    </row>
    <row r="4136" spans="1:5" x14ac:dyDescent="0.3">
      <c r="A4136">
        <v>16519</v>
      </c>
      <c r="B4136" t="s">
        <v>41</v>
      </c>
      <c r="D4136">
        <v>16519</v>
      </c>
      <c r="E4136" t="s">
        <v>41</v>
      </c>
    </row>
    <row r="4137" spans="1:5" x14ac:dyDescent="0.3">
      <c r="A4137">
        <v>16520</v>
      </c>
      <c r="B4137" t="s">
        <v>41</v>
      </c>
      <c r="D4137">
        <v>16520</v>
      </c>
      <c r="E4137" t="s">
        <v>41</v>
      </c>
    </row>
    <row r="4138" spans="1:5" x14ac:dyDescent="0.3">
      <c r="A4138">
        <v>16521</v>
      </c>
      <c r="B4138" t="s">
        <v>41</v>
      </c>
      <c r="D4138">
        <v>16521</v>
      </c>
      <c r="E4138" t="s">
        <v>41</v>
      </c>
    </row>
    <row r="4139" spans="1:5" x14ac:dyDescent="0.3">
      <c r="A4139">
        <v>16522</v>
      </c>
      <c r="B4139" t="s">
        <v>41</v>
      </c>
      <c r="D4139">
        <v>16522</v>
      </c>
      <c r="E4139" t="s">
        <v>41</v>
      </c>
    </row>
    <row r="4140" spans="1:5" x14ac:dyDescent="0.3">
      <c r="A4140">
        <v>16523</v>
      </c>
      <c r="B4140" t="s">
        <v>41</v>
      </c>
      <c r="D4140">
        <v>16523</v>
      </c>
      <c r="E4140" t="s">
        <v>41</v>
      </c>
    </row>
    <row r="4141" spans="1:5" x14ac:dyDescent="0.3">
      <c r="A4141">
        <v>16524</v>
      </c>
      <c r="B4141" t="s">
        <v>41</v>
      </c>
      <c r="D4141">
        <v>16524</v>
      </c>
      <c r="E4141" t="s">
        <v>41</v>
      </c>
    </row>
    <row r="4142" spans="1:5" x14ac:dyDescent="0.3">
      <c r="A4142">
        <v>16525</v>
      </c>
      <c r="B4142" t="s">
        <v>41</v>
      </c>
      <c r="D4142">
        <v>16525</v>
      </c>
      <c r="E4142" t="s">
        <v>41</v>
      </c>
    </row>
    <row r="4143" spans="1:5" x14ac:dyDescent="0.3">
      <c r="A4143">
        <v>16526</v>
      </c>
      <c r="B4143" t="s">
        <v>41</v>
      </c>
      <c r="D4143">
        <v>16526</v>
      </c>
      <c r="E4143" t="s">
        <v>41</v>
      </c>
    </row>
    <row r="4144" spans="1:5" x14ac:dyDescent="0.3">
      <c r="A4144">
        <v>16527</v>
      </c>
      <c r="B4144" t="s">
        <v>41</v>
      </c>
      <c r="D4144">
        <v>16527</v>
      </c>
      <c r="E4144" t="s">
        <v>41</v>
      </c>
    </row>
    <row r="4145" spans="1:5" x14ac:dyDescent="0.3">
      <c r="A4145">
        <v>16528</v>
      </c>
      <c r="B4145" t="s">
        <v>41</v>
      </c>
      <c r="D4145">
        <v>16528</v>
      </c>
      <c r="E4145" t="s">
        <v>41</v>
      </c>
    </row>
    <row r="4146" spans="1:5" x14ac:dyDescent="0.3">
      <c r="A4146">
        <v>16529</v>
      </c>
      <c r="B4146" t="s">
        <v>41</v>
      </c>
      <c r="D4146">
        <v>16529</v>
      </c>
      <c r="E4146" t="s">
        <v>41</v>
      </c>
    </row>
    <row r="4147" spans="1:5" x14ac:dyDescent="0.3">
      <c r="A4147">
        <v>16530</v>
      </c>
      <c r="B4147" t="s">
        <v>41</v>
      </c>
      <c r="D4147">
        <v>16530</v>
      </c>
      <c r="E4147" t="s">
        <v>41</v>
      </c>
    </row>
    <row r="4148" spans="1:5" x14ac:dyDescent="0.3">
      <c r="A4148">
        <v>16531</v>
      </c>
      <c r="B4148" t="s">
        <v>41</v>
      </c>
      <c r="D4148">
        <v>16531</v>
      </c>
      <c r="E4148" t="s">
        <v>41</v>
      </c>
    </row>
    <row r="4149" spans="1:5" x14ac:dyDescent="0.3">
      <c r="A4149">
        <v>16532</v>
      </c>
      <c r="B4149" t="s">
        <v>41</v>
      </c>
      <c r="D4149">
        <v>16532</v>
      </c>
      <c r="E4149" t="s">
        <v>41</v>
      </c>
    </row>
    <row r="4150" spans="1:5" x14ac:dyDescent="0.3">
      <c r="A4150">
        <v>16533</v>
      </c>
      <c r="B4150" t="s">
        <v>41</v>
      </c>
      <c r="D4150">
        <v>16533</v>
      </c>
      <c r="E4150" t="s">
        <v>41</v>
      </c>
    </row>
    <row r="4151" spans="1:5" x14ac:dyDescent="0.3">
      <c r="A4151">
        <v>16534</v>
      </c>
      <c r="B4151" t="s">
        <v>41</v>
      </c>
      <c r="D4151">
        <v>16534</v>
      </c>
      <c r="E4151" t="s">
        <v>41</v>
      </c>
    </row>
    <row r="4152" spans="1:5" x14ac:dyDescent="0.3">
      <c r="A4152">
        <v>16535</v>
      </c>
      <c r="B4152" t="s">
        <v>41</v>
      </c>
      <c r="D4152">
        <v>16535</v>
      </c>
      <c r="E4152" t="s">
        <v>41</v>
      </c>
    </row>
    <row r="4153" spans="1:5" x14ac:dyDescent="0.3">
      <c r="A4153">
        <v>16536</v>
      </c>
      <c r="B4153" t="s">
        <v>41</v>
      </c>
      <c r="D4153">
        <v>16536</v>
      </c>
      <c r="E4153" t="s">
        <v>41</v>
      </c>
    </row>
    <row r="4154" spans="1:5" x14ac:dyDescent="0.3">
      <c r="A4154">
        <v>16537</v>
      </c>
      <c r="B4154" t="s">
        <v>41</v>
      </c>
      <c r="D4154">
        <v>16537</v>
      </c>
      <c r="E4154" t="s">
        <v>41</v>
      </c>
    </row>
    <row r="4155" spans="1:5" x14ac:dyDescent="0.3">
      <c r="A4155">
        <v>16538</v>
      </c>
      <c r="B4155" t="s">
        <v>41</v>
      </c>
      <c r="D4155">
        <v>16538</v>
      </c>
      <c r="E4155" t="s">
        <v>41</v>
      </c>
    </row>
    <row r="4156" spans="1:5" x14ac:dyDescent="0.3">
      <c r="A4156">
        <v>16539</v>
      </c>
      <c r="B4156" t="s">
        <v>41</v>
      </c>
      <c r="D4156">
        <v>16539</v>
      </c>
      <c r="E4156" t="s">
        <v>41</v>
      </c>
    </row>
    <row r="4157" spans="1:5" x14ac:dyDescent="0.3">
      <c r="A4157">
        <v>16540</v>
      </c>
      <c r="B4157" t="s">
        <v>41</v>
      </c>
      <c r="D4157">
        <v>16540</v>
      </c>
      <c r="E4157" t="s">
        <v>41</v>
      </c>
    </row>
    <row r="4158" spans="1:5" x14ac:dyDescent="0.3">
      <c r="A4158">
        <v>16541</v>
      </c>
      <c r="B4158" t="s">
        <v>41</v>
      </c>
      <c r="D4158">
        <v>16541</v>
      </c>
      <c r="E4158" t="s">
        <v>41</v>
      </c>
    </row>
    <row r="4159" spans="1:5" x14ac:dyDescent="0.3">
      <c r="A4159">
        <v>16542</v>
      </c>
      <c r="B4159" t="s">
        <v>41</v>
      </c>
      <c r="D4159">
        <v>16542</v>
      </c>
      <c r="E4159" t="s">
        <v>41</v>
      </c>
    </row>
    <row r="4160" spans="1:5" x14ac:dyDescent="0.3">
      <c r="A4160">
        <v>16543</v>
      </c>
      <c r="B4160" t="s">
        <v>41</v>
      </c>
      <c r="D4160">
        <v>16543</v>
      </c>
      <c r="E4160" t="s">
        <v>41</v>
      </c>
    </row>
    <row r="4161" spans="1:5" x14ac:dyDescent="0.3">
      <c r="A4161">
        <v>16544</v>
      </c>
      <c r="B4161" t="s">
        <v>41</v>
      </c>
      <c r="D4161">
        <v>16544</v>
      </c>
      <c r="E4161" t="s">
        <v>41</v>
      </c>
    </row>
    <row r="4162" spans="1:5" x14ac:dyDescent="0.3">
      <c r="A4162">
        <v>16545</v>
      </c>
      <c r="B4162" t="s">
        <v>41</v>
      </c>
      <c r="D4162">
        <v>16545</v>
      </c>
      <c r="E4162" t="s">
        <v>41</v>
      </c>
    </row>
    <row r="4163" spans="1:5" x14ac:dyDescent="0.3">
      <c r="A4163">
        <v>16546</v>
      </c>
      <c r="B4163" t="s">
        <v>41</v>
      </c>
      <c r="D4163">
        <v>16546</v>
      </c>
      <c r="E4163" t="s">
        <v>41</v>
      </c>
    </row>
    <row r="4164" spans="1:5" x14ac:dyDescent="0.3">
      <c r="A4164">
        <v>16547</v>
      </c>
      <c r="B4164" t="s">
        <v>41</v>
      </c>
      <c r="D4164">
        <v>16547</v>
      </c>
      <c r="E4164" t="s">
        <v>41</v>
      </c>
    </row>
    <row r="4165" spans="1:5" x14ac:dyDescent="0.3">
      <c r="A4165">
        <v>16548</v>
      </c>
      <c r="B4165" t="s">
        <v>41</v>
      </c>
      <c r="D4165">
        <v>16548</v>
      </c>
      <c r="E4165" t="s">
        <v>41</v>
      </c>
    </row>
    <row r="4166" spans="1:5" x14ac:dyDescent="0.3">
      <c r="A4166">
        <v>16549</v>
      </c>
      <c r="B4166" t="s">
        <v>41</v>
      </c>
      <c r="D4166">
        <v>16549</v>
      </c>
      <c r="E4166" t="s">
        <v>41</v>
      </c>
    </row>
    <row r="4167" spans="1:5" x14ac:dyDescent="0.3">
      <c r="A4167">
        <v>16550</v>
      </c>
      <c r="B4167" t="s">
        <v>41</v>
      </c>
      <c r="D4167">
        <v>16550</v>
      </c>
      <c r="E4167" t="s">
        <v>41</v>
      </c>
    </row>
    <row r="4168" spans="1:5" x14ac:dyDescent="0.3">
      <c r="A4168">
        <v>16551</v>
      </c>
      <c r="B4168" t="s">
        <v>41</v>
      </c>
      <c r="D4168">
        <v>16551</v>
      </c>
      <c r="E4168" t="s">
        <v>41</v>
      </c>
    </row>
    <row r="4169" spans="1:5" x14ac:dyDescent="0.3">
      <c r="A4169">
        <v>16552</v>
      </c>
      <c r="B4169" t="s">
        <v>41</v>
      </c>
      <c r="D4169">
        <v>16552</v>
      </c>
      <c r="E4169" t="s">
        <v>41</v>
      </c>
    </row>
    <row r="4170" spans="1:5" x14ac:dyDescent="0.3">
      <c r="A4170">
        <v>16553</v>
      </c>
      <c r="B4170" t="s">
        <v>41</v>
      </c>
      <c r="D4170">
        <v>16553</v>
      </c>
      <c r="E4170" t="s">
        <v>41</v>
      </c>
    </row>
    <row r="4171" spans="1:5" x14ac:dyDescent="0.3">
      <c r="A4171">
        <v>16554</v>
      </c>
      <c r="B4171" t="s">
        <v>41</v>
      </c>
      <c r="D4171">
        <v>16554</v>
      </c>
      <c r="E4171" t="s">
        <v>41</v>
      </c>
    </row>
    <row r="4172" spans="1:5" x14ac:dyDescent="0.3">
      <c r="A4172">
        <v>16555</v>
      </c>
      <c r="B4172" t="s">
        <v>41</v>
      </c>
      <c r="D4172">
        <v>16555</v>
      </c>
      <c r="E4172" t="s">
        <v>41</v>
      </c>
    </row>
    <row r="4173" spans="1:5" x14ac:dyDescent="0.3">
      <c r="A4173">
        <v>16556</v>
      </c>
      <c r="B4173" t="s">
        <v>41</v>
      </c>
      <c r="D4173">
        <v>16556</v>
      </c>
      <c r="E4173" t="s">
        <v>41</v>
      </c>
    </row>
    <row r="4174" spans="1:5" x14ac:dyDescent="0.3">
      <c r="A4174">
        <v>16557</v>
      </c>
      <c r="B4174" t="s">
        <v>41</v>
      </c>
      <c r="D4174">
        <v>16557</v>
      </c>
      <c r="E4174" t="s">
        <v>41</v>
      </c>
    </row>
    <row r="4175" spans="1:5" x14ac:dyDescent="0.3">
      <c r="A4175">
        <v>16558</v>
      </c>
      <c r="B4175" t="s">
        <v>41</v>
      </c>
      <c r="D4175">
        <v>16558</v>
      </c>
      <c r="E4175" t="s">
        <v>41</v>
      </c>
    </row>
    <row r="4176" spans="1:5" x14ac:dyDescent="0.3">
      <c r="A4176">
        <v>16559</v>
      </c>
      <c r="B4176" t="s">
        <v>41</v>
      </c>
      <c r="D4176">
        <v>16559</v>
      </c>
      <c r="E4176" t="s">
        <v>41</v>
      </c>
    </row>
    <row r="4177" spans="1:5" x14ac:dyDescent="0.3">
      <c r="A4177">
        <v>16560</v>
      </c>
      <c r="B4177" t="s">
        <v>41</v>
      </c>
      <c r="D4177">
        <v>16560</v>
      </c>
      <c r="E4177" t="s">
        <v>41</v>
      </c>
    </row>
    <row r="4178" spans="1:5" x14ac:dyDescent="0.3">
      <c r="A4178">
        <v>16561</v>
      </c>
      <c r="B4178" t="s">
        <v>41</v>
      </c>
      <c r="D4178">
        <v>16561</v>
      </c>
      <c r="E4178" t="s">
        <v>41</v>
      </c>
    </row>
    <row r="4179" spans="1:5" x14ac:dyDescent="0.3">
      <c r="A4179">
        <v>16562</v>
      </c>
      <c r="B4179" t="s">
        <v>41</v>
      </c>
      <c r="D4179">
        <v>16562</v>
      </c>
      <c r="E4179" t="s">
        <v>41</v>
      </c>
    </row>
    <row r="4180" spans="1:5" x14ac:dyDescent="0.3">
      <c r="A4180">
        <v>16563</v>
      </c>
      <c r="B4180" t="s">
        <v>41</v>
      </c>
      <c r="D4180">
        <v>16563</v>
      </c>
      <c r="E4180" t="s">
        <v>41</v>
      </c>
    </row>
    <row r="4181" spans="1:5" x14ac:dyDescent="0.3">
      <c r="A4181">
        <v>16564</v>
      </c>
      <c r="B4181" t="s">
        <v>41</v>
      </c>
      <c r="D4181">
        <v>16564</v>
      </c>
      <c r="E4181" t="s">
        <v>41</v>
      </c>
    </row>
    <row r="4182" spans="1:5" x14ac:dyDescent="0.3">
      <c r="A4182">
        <v>16565</v>
      </c>
      <c r="B4182" t="s">
        <v>41</v>
      </c>
      <c r="D4182">
        <v>16565</v>
      </c>
      <c r="E4182" t="s">
        <v>41</v>
      </c>
    </row>
    <row r="4183" spans="1:5" x14ac:dyDescent="0.3">
      <c r="A4183">
        <v>16566</v>
      </c>
      <c r="B4183" t="s">
        <v>41</v>
      </c>
      <c r="D4183">
        <v>16566</v>
      </c>
      <c r="E4183" t="s">
        <v>41</v>
      </c>
    </row>
    <row r="4184" spans="1:5" x14ac:dyDescent="0.3">
      <c r="A4184">
        <v>16567</v>
      </c>
      <c r="B4184" t="s">
        <v>41</v>
      </c>
      <c r="D4184">
        <v>16567</v>
      </c>
      <c r="E4184" t="s">
        <v>41</v>
      </c>
    </row>
    <row r="4185" spans="1:5" x14ac:dyDescent="0.3">
      <c r="A4185">
        <v>16568</v>
      </c>
      <c r="B4185" t="s">
        <v>41</v>
      </c>
      <c r="D4185">
        <v>16568</v>
      </c>
      <c r="E4185" t="s">
        <v>41</v>
      </c>
    </row>
    <row r="4186" spans="1:5" x14ac:dyDescent="0.3">
      <c r="A4186">
        <v>16569</v>
      </c>
      <c r="B4186" t="s">
        <v>41</v>
      </c>
      <c r="D4186">
        <v>16569</v>
      </c>
      <c r="E4186" t="s">
        <v>41</v>
      </c>
    </row>
    <row r="4187" spans="1:5" x14ac:dyDescent="0.3">
      <c r="A4187">
        <v>16570</v>
      </c>
      <c r="B4187" t="s">
        <v>41</v>
      </c>
      <c r="D4187">
        <v>16570</v>
      </c>
      <c r="E4187" t="s">
        <v>41</v>
      </c>
    </row>
    <row r="4188" spans="1:5" x14ac:dyDescent="0.3">
      <c r="A4188">
        <v>16571</v>
      </c>
      <c r="B4188" t="s">
        <v>41</v>
      </c>
      <c r="D4188">
        <v>16571</v>
      </c>
      <c r="E4188" t="s">
        <v>41</v>
      </c>
    </row>
    <row r="4189" spans="1:5" x14ac:dyDescent="0.3">
      <c r="A4189">
        <v>16572</v>
      </c>
      <c r="B4189" t="s">
        <v>41</v>
      </c>
      <c r="D4189">
        <v>16572</v>
      </c>
      <c r="E4189" t="s">
        <v>41</v>
      </c>
    </row>
    <row r="4190" spans="1:5" x14ac:dyDescent="0.3">
      <c r="A4190">
        <v>16573</v>
      </c>
      <c r="B4190" t="s">
        <v>41</v>
      </c>
      <c r="D4190">
        <v>16573</v>
      </c>
      <c r="E4190" t="s">
        <v>41</v>
      </c>
    </row>
    <row r="4191" spans="1:5" x14ac:dyDescent="0.3">
      <c r="A4191">
        <v>16574</v>
      </c>
      <c r="B4191" t="s">
        <v>41</v>
      </c>
      <c r="D4191">
        <v>16574</v>
      </c>
      <c r="E4191" t="s">
        <v>41</v>
      </c>
    </row>
    <row r="4192" spans="1:5" x14ac:dyDescent="0.3">
      <c r="A4192">
        <v>16576</v>
      </c>
      <c r="B4192" t="s">
        <v>41</v>
      </c>
      <c r="D4192">
        <v>16576</v>
      </c>
      <c r="E4192" t="s">
        <v>41</v>
      </c>
    </row>
    <row r="4193" spans="1:5" x14ac:dyDescent="0.3">
      <c r="A4193">
        <v>16577</v>
      </c>
      <c r="B4193" t="s">
        <v>41</v>
      </c>
      <c r="D4193">
        <v>16577</v>
      </c>
      <c r="E4193" t="s">
        <v>41</v>
      </c>
    </row>
    <row r="4194" spans="1:5" x14ac:dyDescent="0.3">
      <c r="A4194">
        <v>16578</v>
      </c>
      <c r="B4194" t="s">
        <v>41</v>
      </c>
      <c r="D4194">
        <v>16578</v>
      </c>
      <c r="E4194" t="s">
        <v>41</v>
      </c>
    </row>
    <row r="4195" spans="1:5" x14ac:dyDescent="0.3">
      <c r="A4195">
        <v>16579</v>
      </c>
      <c r="B4195" t="s">
        <v>41</v>
      </c>
      <c r="D4195">
        <v>16579</v>
      </c>
      <c r="E4195" t="s">
        <v>41</v>
      </c>
    </row>
    <row r="4196" spans="1:5" x14ac:dyDescent="0.3">
      <c r="A4196">
        <v>16581</v>
      </c>
      <c r="B4196" t="s">
        <v>41</v>
      </c>
      <c r="D4196">
        <v>16581</v>
      </c>
      <c r="E4196" t="s">
        <v>41</v>
      </c>
    </row>
    <row r="4197" spans="1:5" x14ac:dyDescent="0.3">
      <c r="A4197">
        <v>16582</v>
      </c>
      <c r="B4197" t="s">
        <v>41</v>
      </c>
      <c r="D4197">
        <v>16582</v>
      </c>
      <c r="E4197" t="s">
        <v>41</v>
      </c>
    </row>
    <row r="4198" spans="1:5" x14ac:dyDescent="0.3">
      <c r="A4198">
        <v>16583</v>
      </c>
      <c r="B4198" t="s">
        <v>41</v>
      </c>
      <c r="D4198">
        <v>16583</v>
      </c>
      <c r="E4198" t="s">
        <v>41</v>
      </c>
    </row>
    <row r="4199" spans="1:5" x14ac:dyDescent="0.3">
      <c r="A4199">
        <v>16584</v>
      </c>
      <c r="B4199" t="s">
        <v>41</v>
      </c>
      <c r="D4199">
        <v>16584</v>
      </c>
      <c r="E4199" t="s">
        <v>41</v>
      </c>
    </row>
    <row r="4200" spans="1:5" x14ac:dyDescent="0.3">
      <c r="A4200">
        <v>16585</v>
      </c>
      <c r="B4200" t="s">
        <v>41</v>
      </c>
      <c r="D4200">
        <v>16585</v>
      </c>
      <c r="E4200" t="s">
        <v>41</v>
      </c>
    </row>
    <row r="4201" spans="1:5" x14ac:dyDescent="0.3">
      <c r="A4201">
        <v>16586</v>
      </c>
      <c r="B4201" t="s">
        <v>41</v>
      </c>
      <c r="D4201">
        <v>16586</v>
      </c>
      <c r="E4201" t="s">
        <v>41</v>
      </c>
    </row>
    <row r="4202" spans="1:5" x14ac:dyDescent="0.3">
      <c r="A4202">
        <v>16587</v>
      </c>
      <c r="B4202" t="s">
        <v>41</v>
      </c>
      <c r="D4202">
        <v>16587</v>
      </c>
      <c r="E4202" t="s">
        <v>41</v>
      </c>
    </row>
    <row r="4203" spans="1:5" x14ac:dyDescent="0.3">
      <c r="A4203">
        <v>16588</v>
      </c>
      <c r="B4203" t="s">
        <v>41</v>
      </c>
      <c r="D4203">
        <v>16588</v>
      </c>
      <c r="E4203" t="s">
        <v>41</v>
      </c>
    </row>
    <row r="4204" spans="1:5" x14ac:dyDescent="0.3">
      <c r="A4204">
        <v>16589</v>
      </c>
      <c r="B4204" t="s">
        <v>41</v>
      </c>
      <c r="D4204">
        <v>16589</v>
      </c>
      <c r="E4204" t="s">
        <v>41</v>
      </c>
    </row>
    <row r="4205" spans="1:5" x14ac:dyDescent="0.3">
      <c r="A4205">
        <v>16590</v>
      </c>
      <c r="B4205" t="s">
        <v>41</v>
      </c>
      <c r="D4205">
        <v>16590</v>
      </c>
      <c r="E4205" t="s">
        <v>41</v>
      </c>
    </row>
    <row r="4206" spans="1:5" x14ac:dyDescent="0.3">
      <c r="A4206">
        <v>16591</v>
      </c>
      <c r="B4206" t="s">
        <v>41</v>
      </c>
      <c r="D4206">
        <v>16591</v>
      </c>
      <c r="E4206" t="s">
        <v>41</v>
      </c>
    </row>
    <row r="4207" spans="1:5" x14ac:dyDescent="0.3">
      <c r="A4207">
        <v>16592</v>
      </c>
      <c r="B4207" t="s">
        <v>41</v>
      </c>
      <c r="D4207">
        <v>16592</v>
      </c>
      <c r="E4207" t="s">
        <v>41</v>
      </c>
    </row>
    <row r="4208" spans="1:5" x14ac:dyDescent="0.3">
      <c r="A4208">
        <v>16593</v>
      </c>
      <c r="B4208" t="s">
        <v>41</v>
      </c>
      <c r="D4208">
        <v>16593</v>
      </c>
      <c r="E4208" t="s">
        <v>41</v>
      </c>
    </row>
    <row r="4209" spans="1:5" x14ac:dyDescent="0.3">
      <c r="A4209">
        <v>16594</v>
      </c>
      <c r="B4209" t="s">
        <v>41</v>
      </c>
      <c r="D4209">
        <v>16594</v>
      </c>
      <c r="E4209" t="s">
        <v>41</v>
      </c>
    </row>
    <row r="4210" spans="1:5" x14ac:dyDescent="0.3">
      <c r="A4210">
        <v>16595</v>
      </c>
      <c r="B4210" t="s">
        <v>41</v>
      </c>
      <c r="D4210">
        <v>16595</v>
      </c>
      <c r="E4210" t="s">
        <v>41</v>
      </c>
    </row>
    <row r="4211" spans="1:5" x14ac:dyDescent="0.3">
      <c r="A4211">
        <v>16596</v>
      </c>
      <c r="B4211" t="s">
        <v>41</v>
      </c>
      <c r="D4211">
        <v>16596</v>
      </c>
      <c r="E4211" t="s">
        <v>41</v>
      </c>
    </row>
    <row r="4212" spans="1:5" x14ac:dyDescent="0.3">
      <c r="A4212">
        <v>16597</v>
      </c>
      <c r="B4212" t="s">
        <v>41</v>
      </c>
      <c r="D4212">
        <v>16597</v>
      </c>
      <c r="E4212" t="s">
        <v>41</v>
      </c>
    </row>
    <row r="4213" spans="1:5" x14ac:dyDescent="0.3">
      <c r="A4213">
        <v>16598</v>
      </c>
      <c r="B4213" t="s">
        <v>41</v>
      </c>
      <c r="D4213">
        <v>16598</v>
      </c>
      <c r="E4213" t="s">
        <v>41</v>
      </c>
    </row>
    <row r="4214" spans="1:5" x14ac:dyDescent="0.3">
      <c r="A4214">
        <v>16599</v>
      </c>
      <c r="B4214" t="s">
        <v>41</v>
      </c>
      <c r="D4214">
        <v>16599</v>
      </c>
      <c r="E4214" t="s">
        <v>41</v>
      </c>
    </row>
    <row r="4215" spans="1:5" x14ac:dyDescent="0.3">
      <c r="A4215">
        <v>16600</v>
      </c>
      <c r="B4215" t="s">
        <v>41</v>
      </c>
      <c r="D4215">
        <v>16600</v>
      </c>
      <c r="E4215" t="s">
        <v>41</v>
      </c>
    </row>
    <row r="4216" spans="1:5" x14ac:dyDescent="0.3">
      <c r="A4216">
        <v>16601</v>
      </c>
      <c r="B4216" t="s">
        <v>41</v>
      </c>
      <c r="D4216">
        <v>16601</v>
      </c>
      <c r="E4216" t="s">
        <v>41</v>
      </c>
    </row>
    <row r="4217" spans="1:5" x14ac:dyDescent="0.3">
      <c r="A4217">
        <v>16602</v>
      </c>
      <c r="B4217" t="s">
        <v>41</v>
      </c>
      <c r="D4217">
        <v>16602</v>
      </c>
      <c r="E4217" t="s">
        <v>41</v>
      </c>
    </row>
    <row r="4218" spans="1:5" x14ac:dyDescent="0.3">
      <c r="A4218">
        <v>16603</v>
      </c>
      <c r="B4218" t="s">
        <v>41</v>
      </c>
      <c r="D4218">
        <v>16603</v>
      </c>
      <c r="E4218" t="s">
        <v>41</v>
      </c>
    </row>
    <row r="4219" spans="1:5" x14ac:dyDescent="0.3">
      <c r="A4219">
        <v>16604</v>
      </c>
      <c r="B4219" t="s">
        <v>41</v>
      </c>
      <c r="D4219">
        <v>16604</v>
      </c>
      <c r="E4219" t="s">
        <v>41</v>
      </c>
    </row>
    <row r="4220" spans="1:5" x14ac:dyDescent="0.3">
      <c r="A4220">
        <v>16605</v>
      </c>
      <c r="B4220" t="s">
        <v>41</v>
      </c>
      <c r="D4220">
        <v>16605</v>
      </c>
      <c r="E4220" t="s">
        <v>41</v>
      </c>
    </row>
    <row r="4221" spans="1:5" x14ac:dyDescent="0.3">
      <c r="A4221">
        <v>16606</v>
      </c>
      <c r="B4221" t="s">
        <v>41</v>
      </c>
      <c r="D4221">
        <v>16606</v>
      </c>
      <c r="E4221" t="s">
        <v>41</v>
      </c>
    </row>
    <row r="4222" spans="1:5" x14ac:dyDescent="0.3">
      <c r="A4222">
        <v>16607</v>
      </c>
      <c r="B4222" t="s">
        <v>41</v>
      </c>
      <c r="D4222">
        <v>16607</v>
      </c>
      <c r="E4222" t="s">
        <v>41</v>
      </c>
    </row>
    <row r="4223" spans="1:5" x14ac:dyDescent="0.3">
      <c r="A4223">
        <v>16608</v>
      </c>
      <c r="B4223" t="s">
        <v>41</v>
      </c>
      <c r="D4223">
        <v>16608</v>
      </c>
      <c r="E4223" t="s">
        <v>41</v>
      </c>
    </row>
    <row r="4224" spans="1:5" x14ac:dyDescent="0.3">
      <c r="A4224">
        <v>16609</v>
      </c>
      <c r="B4224" t="s">
        <v>41</v>
      </c>
      <c r="D4224">
        <v>16609</v>
      </c>
      <c r="E4224" t="s">
        <v>41</v>
      </c>
    </row>
    <row r="4225" spans="1:5" x14ac:dyDescent="0.3">
      <c r="A4225">
        <v>16610</v>
      </c>
      <c r="B4225" t="s">
        <v>41</v>
      </c>
      <c r="D4225">
        <v>16610</v>
      </c>
      <c r="E4225" t="s">
        <v>41</v>
      </c>
    </row>
    <row r="4226" spans="1:5" x14ac:dyDescent="0.3">
      <c r="A4226">
        <v>16611</v>
      </c>
      <c r="B4226" t="s">
        <v>41</v>
      </c>
      <c r="D4226">
        <v>16611</v>
      </c>
      <c r="E4226" t="s">
        <v>41</v>
      </c>
    </row>
    <row r="4227" spans="1:5" x14ac:dyDescent="0.3">
      <c r="A4227">
        <v>16612</v>
      </c>
      <c r="B4227" t="s">
        <v>41</v>
      </c>
      <c r="D4227">
        <v>16612</v>
      </c>
      <c r="E4227" t="s">
        <v>41</v>
      </c>
    </row>
    <row r="4228" spans="1:5" x14ac:dyDescent="0.3">
      <c r="A4228">
        <v>16613</v>
      </c>
      <c r="B4228" t="s">
        <v>41</v>
      </c>
      <c r="D4228">
        <v>16613</v>
      </c>
      <c r="E4228" t="s">
        <v>41</v>
      </c>
    </row>
    <row r="4229" spans="1:5" x14ac:dyDescent="0.3">
      <c r="A4229">
        <v>16614</v>
      </c>
      <c r="B4229" t="s">
        <v>41</v>
      </c>
      <c r="D4229">
        <v>16614</v>
      </c>
      <c r="E4229" t="s">
        <v>41</v>
      </c>
    </row>
    <row r="4230" spans="1:5" x14ac:dyDescent="0.3">
      <c r="A4230">
        <v>16615</v>
      </c>
      <c r="B4230" t="s">
        <v>41</v>
      </c>
      <c r="D4230">
        <v>16615</v>
      </c>
      <c r="E4230" t="s">
        <v>41</v>
      </c>
    </row>
    <row r="4231" spans="1:5" x14ac:dyDescent="0.3">
      <c r="A4231">
        <v>16616</v>
      </c>
      <c r="B4231" t="s">
        <v>41</v>
      </c>
      <c r="D4231">
        <v>16616</v>
      </c>
      <c r="E4231" t="s">
        <v>41</v>
      </c>
    </row>
    <row r="4232" spans="1:5" x14ac:dyDescent="0.3">
      <c r="A4232">
        <v>16617</v>
      </c>
      <c r="B4232" t="s">
        <v>41</v>
      </c>
      <c r="D4232">
        <v>16617</v>
      </c>
      <c r="E4232" t="s">
        <v>41</v>
      </c>
    </row>
    <row r="4233" spans="1:5" x14ac:dyDescent="0.3">
      <c r="A4233">
        <v>16618</v>
      </c>
      <c r="B4233" t="s">
        <v>41</v>
      </c>
      <c r="D4233">
        <v>16618</v>
      </c>
      <c r="E4233" t="s">
        <v>41</v>
      </c>
    </row>
    <row r="4234" spans="1:5" x14ac:dyDescent="0.3">
      <c r="A4234">
        <v>16619</v>
      </c>
      <c r="B4234" t="s">
        <v>41</v>
      </c>
      <c r="D4234">
        <v>16619</v>
      </c>
      <c r="E4234" t="s">
        <v>41</v>
      </c>
    </row>
    <row r="4235" spans="1:5" x14ac:dyDescent="0.3">
      <c r="A4235">
        <v>16620</v>
      </c>
      <c r="B4235" t="s">
        <v>41</v>
      </c>
      <c r="D4235">
        <v>16620</v>
      </c>
      <c r="E4235" t="s">
        <v>41</v>
      </c>
    </row>
    <row r="4236" spans="1:5" x14ac:dyDescent="0.3">
      <c r="A4236">
        <v>16621</v>
      </c>
      <c r="B4236" t="s">
        <v>41</v>
      </c>
      <c r="D4236">
        <v>16621</v>
      </c>
      <c r="E4236" t="s">
        <v>41</v>
      </c>
    </row>
    <row r="4237" spans="1:5" x14ac:dyDescent="0.3">
      <c r="A4237">
        <v>16622</v>
      </c>
      <c r="B4237" t="s">
        <v>41</v>
      </c>
      <c r="D4237">
        <v>16622</v>
      </c>
      <c r="E4237" t="s">
        <v>41</v>
      </c>
    </row>
    <row r="4238" spans="1:5" x14ac:dyDescent="0.3">
      <c r="A4238">
        <v>16623</v>
      </c>
      <c r="B4238" t="s">
        <v>41</v>
      </c>
      <c r="D4238">
        <v>16623</v>
      </c>
      <c r="E4238" t="s">
        <v>41</v>
      </c>
    </row>
    <row r="4239" spans="1:5" x14ac:dyDescent="0.3">
      <c r="A4239">
        <v>16624</v>
      </c>
      <c r="B4239" t="s">
        <v>41</v>
      </c>
      <c r="D4239">
        <v>16624</v>
      </c>
      <c r="E4239" t="s">
        <v>41</v>
      </c>
    </row>
    <row r="4240" spans="1:5" x14ac:dyDescent="0.3">
      <c r="A4240">
        <v>16625</v>
      </c>
      <c r="B4240" t="s">
        <v>41</v>
      </c>
      <c r="D4240">
        <v>16625</v>
      </c>
      <c r="E4240" t="s">
        <v>41</v>
      </c>
    </row>
    <row r="4241" spans="1:5" x14ac:dyDescent="0.3">
      <c r="A4241">
        <v>16626</v>
      </c>
      <c r="B4241" t="s">
        <v>41</v>
      </c>
      <c r="D4241">
        <v>16626</v>
      </c>
      <c r="E4241" t="s">
        <v>41</v>
      </c>
    </row>
    <row r="4242" spans="1:5" x14ac:dyDescent="0.3">
      <c r="A4242">
        <v>16627</v>
      </c>
      <c r="B4242" t="s">
        <v>41</v>
      </c>
      <c r="D4242">
        <v>16627</v>
      </c>
      <c r="E4242" t="s">
        <v>41</v>
      </c>
    </row>
    <row r="4243" spans="1:5" x14ac:dyDescent="0.3">
      <c r="A4243">
        <v>16628</v>
      </c>
      <c r="B4243" t="s">
        <v>41</v>
      </c>
      <c r="D4243">
        <v>16628</v>
      </c>
      <c r="E4243" t="s">
        <v>41</v>
      </c>
    </row>
    <row r="4244" spans="1:5" x14ac:dyDescent="0.3">
      <c r="A4244">
        <v>16629</v>
      </c>
      <c r="B4244" t="s">
        <v>41</v>
      </c>
      <c r="D4244">
        <v>16629</v>
      </c>
      <c r="E4244" t="s">
        <v>41</v>
      </c>
    </row>
    <row r="4245" spans="1:5" x14ac:dyDescent="0.3">
      <c r="A4245">
        <v>16630</v>
      </c>
      <c r="B4245" t="s">
        <v>41</v>
      </c>
      <c r="D4245">
        <v>16630</v>
      </c>
      <c r="E4245" t="s">
        <v>41</v>
      </c>
    </row>
    <row r="4246" spans="1:5" x14ac:dyDescent="0.3">
      <c r="A4246">
        <v>16631</v>
      </c>
      <c r="B4246" t="s">
        <v>41</v>
      </c>
      <c r="D4246">
        <v>16631</v>
      </c>
      <c r="E4246" t="s">
        <v>41</v>
      </c>
    </row>
    <row r="4247" spans="1:5" x14ac:dyDescent="0.3">
      <c r="A4247">
        <v>16632</v>
      </c>
      <c r="B4247" t="s">
        <v>41</v>
      </c>
      <c r="D4247">
        <v>16632</v>
      </c>
      <c r="E4247" t="s">
        <v>41</v>
      </c>
    </row>
    <row r="4248" spans="1:5" x14ac:dyDescent="0.3">
      <c r="A4248">
        <v>16633</v>
      </c>
      <c r="B4248" t="s">
        <v>41</v>
      </c>
      <c r="D4248">
        <v>16633</v>
      </c>
      <c r="E4248" t="s">
        <v>41</v>
      </c>
    </row>
    <row r="4249" spans="1:5" x14ac:dyDescent="0.3">
      <c r="A4249">
        <v>16634</v>
      </c>
      <c r="B4249" t="s">
        <v>41</v>
      </c>
      <c r="D4249">
        <v>16634</v>
      </c>
      <c r="E4249" t="s">
        <v>41</v>
      </c>
    </row>
    <row r="4250" spans="1:5" x14ac:dyDescent="0.3">
      <c r="A4250">
        <v>16635</v>
      </c>
      <c r="B4250" t="s">
        <v>41</v>
      </c>
      <c r="D4250">
        <v>16635</v>
      </c>
      <c r="E4250" t="s">
        <v>41</v>
      </c>
    </row>
    <row r="4251" spans="1:5" x14ac:dyDescent="0.3">
      <c r="A4251">
        <v>16636</v>
      </c>
      <c r="B4251" t="s">
        <v>41</v>
      </c>
      <c r="D4251">
        <v>16636</v>
      </c>
      <c r="E4251" t="s">
        <v>41</v>
      </c>
    </row>
    <row r="4252" spans="1:5" x14ac:dyDescent="0.3">
      <c r="A4252">
        <v>16637</v>
      </c>
      <c r="B4252" t="s">
        <v>41</v>
      </c>
      <c r="D4252">
        <v>16637</v>
      </c>
      <c r="E4252" t="s">
        <v>41</v>
      </c>
    </row>
    <row r="4253" spans="1:5" x14ac:dyDescent="0.3">
      <c r="A4253">
        <v>16638</v>
      </c>
      <c r="B4253" t="s">
        <v>41</v>
      </c>
      <c r="D4253">
        <v>16638</v>
      </c>
      <c r="E4253" t="s">
        <v>41</v>
      </c>
    </row>
    <row r="4254" spans="1:5" x14ac:dyDescent="0.3">
      <c r="A4254">
        <v>16639</v>
      </c>
      <c r="B4254" t="s">
        <v>41</v>
      </c>
      <c r="D4254">
        <v>16639</v>
      </c>
      <c r="E4254" t="s">
        <v>41</v>
      </c>
    </row>
    <row r="4255" spans="1:5" x14ac:dyDescent="0.3">
      <c r="A4255">
        <v>16640</v>
      </c>
      <c r="B4255" t="s">
        <v>41</v>
      </c>
      <c r="D4255">
        <v>16640</v>
      </c>
      <c r="E4255" t="s">
        <v>41</v>
      </c>
    </row>
    <row r="4256" spans="1:5" x14ac:dyDescent="0.3">
      <c r="A4256">
        <v>16641</v>
      </c>
      <c r="B4256" t="s">
        <v>41</v>
      </c>
      <c r="D4256">
        <v>16641</v>
      </c>
      <c r="E4256" t="s">
        <v>41</v>
      </c>
    </row>
    <row r="4257" spans="1:5" x14ac:dyDescent="0.3">
      <c r="A4257">
        <v>16642</v>
      </c>
      <c r="B4257" t="s">
        <v>41</v>
      </c>
      <c r="D4257">
        <v>16642</v>
      </c>
      <c r="E4257" t="s">
        <v>41</v>
      </c>
    </row>
    <row r="4258" spans="1:5" x14ac:dyDescent="0.3">
      <c r="A4258">
        <v>16643</v>
      </c>
      <c r="B4258" t="s">
        <v>41</v>
      </c>
      <c r="D4258">
        <v>16643</v>
      </c>
      <c r="E4258" t="s">
        <v>41</v>
      </c>
    </row>
    <row r="4259" spans="1:5" x14ac:dyDescent="0.3">
      <c r="A4259">
        <v>16644</v>
      </c>
      <c r="B4259" t="s">
        <v>41</v>
      </c>
      <c r="D4259">
        <v>16644</v>
      </c>
      <c r="E4259" t="s">
        <v>41</v>
      </c>
    </row>
    <row r="4260" spans="1:5" x14ac:dyDescent="0.3">
      <c r="A4260">
        <v>16645</v>
      </c>
      <c r="B4260" t="s">
        <v>41</v>
      </c>
      <c r="D4260">
        <v>16645</v>
      </c>
      <c r="E4260" t="s">
        <v>41</v>
      </c>
    </row>
    <row r="4261" spans="1:5" x14ac:dyDescent="0.3">
      <c r="A4261">
        <v>16646</v>
      </c>
      <c r="B4261" t="s">
        <v>41</v>
      </c>
      <c r="D4261">
        <v>16646</v>
      </c>
      <c r="E4261" t="s">
        <v>41</v>
      </c>
    </row>
    <row r="4262" spans="1:5" x14ac:dyDescent="0.3">
      <c r="A4262">
        <v>16647</v>
      </c>
      <c r="B4262" t="s">
        <v>41</v>
      </c>
      <c r="D4262">
        <v>16647</v>
      </c>
      <c r="E4262" t="s">
        <v>41</v>
      </c>
    </row>
    <row r="4263" spans="1:5" x14ac:dyDescent="0.3">
      <c r="A4263">
        <v>16648</v>
      </c>
      <c r="B4263" t="s">
        <v>41</v>
      </c>
      <c r="D4263">
        <v>16648</v>
      </c>
      <c r="E4263" t="s">
        <v>41</v>
      </c>
    </row>
    <row r="4264" spans="1:5" x14ac:dyDescent="0.3">
      <c r="A4264">
        <v>16649</v>
      </c>
      <c r="B4264" t="s">
        <v>41</v>
      </c>
      <c r="D4264">
        <v>16649</v>
      </c>
      <c r="E4264" t="s">
        <v>41</v>
      </c>
    </row>
    <row r="4265" spans="1:5" x14ac:dyDescent="0.3">
      <c r="A4265">
        <v>16650</v>
      </c>
      <c r="B4265" t="s">
        <v>41</v>
      </c>
      <c r="D4265">
        <v>16650</v>
      </c>
      <c r="E4265" t="s">
        <v>41</v>
      </c>
    </row>
    <row r="4266" spans="1:5" x14ac:dyDescent="0.3">
      <c r="A4266">
        <v>16651</v>
      </c>
      <c r="B4266" t="s">
        <v>41</v>
      </c>
      <c r="D4266">
        <v>16651</v>
      </c>
      <c r="E4266" t="s">
        <v>41</v>
      </c>
    </row>
    <row r="4267" spans="1:5" x14ac:dyDescent="0.3">
      <c r="A4267">
        <v>16652</v>
      </c>
      <c r="B4267" t="s">
        <v>41</v>
      </c>
      <c r="D4267">
        <v>16652</v>
      </c>
      <c r="E4267" t="s">
        <v>41</v>
      </c>
    </row>
    <row r="4268" spans="1:5" x14ac:dyDescent="0.3">
      <c r="A4268">
        <v>16653</v>
      </c>
      <c r="B4268" t="s">
        <v>41</v>
      </c>
      <c r="D4268">
        <v>16653</v>
      </c>
      <c r="E4268" t="s">
        <v>41</v>
      </c>
    </row>
    <row r="4269" spans="1:5" x14ac:dyDescent="0.3">
      <c r="A4269">
        <v>16654</v>
      </c>
      <c r="B4269" t="s">
        <v>41</v>
      </c>
      <c r="D4269">
        <v>16654</v>
      </c>
      <c r="E4269" t="s">
        <v>41</v>
      </c>
    </row>
    <row r="4270" spans="1:5" x14ac:dyDescent="0.3">
      <c r="A4270">
        <v>16655</v>
      </c>
      <c r="B4270" t="s">
        <v>41</v>
      </c>
      <c r="D4270">
        <v>16655</v>
      </c>
      <c r="E4270" t="s">
        <v>41</v>
      </c>
    </row>
    <row r="4271" spans="1:5" x14ac:dyDescent="0.3">
      <c r="A4271">
        <v>16656</v>
      </c>
      <c r="B4271" t="s">
        <v>41</v>
      </c>
      <c r="D4271">
        <v>16656</v>
      </c>
      <c r="E4271" t="s">
        <v>41</v>
      </c>
    </row>
    <row r="4272" spans="1:5" x14ac:dyDescent="0.3">
      <c r="A4272">
        <v>16657</v>
      </c>
      <c r="B4272" t="s">
        <v>41</v>
      </c>
      <c r="D4272">
        <v>16657</v>
      </c>
      <c r="E4272" t="s">
        <v>41</v>
      </c>
    </row>
    <row r="4273" spans="1:5" x14ac:dyDescent="0.3">
      <c r="A4273">
        <v>16658</v>
      </c>
      <c r="B4273" t="s">
        <v>41</v>
      </c>
      <c r="D4273">
        <v>16658</v>
      </c>
      <c r="E4273" t="s">
        <v>41</v>
      </c>
    </row>
    <row r="4274" spans="1:5" x14ac:dyDescent="0.3">
      <c r="A4274">
        <v>16659</v>
      </c>
      <c r="B4274" t="s">
        <v>41</v>
      </c>
      <c r="D4274">
        <v>16659</v>
      </c>
      <c r="E4274" t="s">
        <v>41</v>
      </c>
    </row>
    <row r="4275" spans="1:5" x14ac:dyDescent="0.3">
      <c r="A4275">
        <v>16660</v>
      </c>
      <c r="B4275" t="s">
        <v>41</v>
      </c>
      <c r="D4275">
        <v>16660</v>
      </c>
      <c r="E4275" t="s">
        <v>41</v>
      </c>
    </row>
    <row r="4276" spans="1:5" x14ac:dyDescent="0.3">
      <c r="A4276">
        <v>16661</v>
      </c>
      <c r="B4276" t="s">
        <v>41</v>
      </c>
      <c r="D4276">
        <v>16661</v>
      </c>
      <c r="E4276" t="s">
        <v>41</v>
      </c>
    </row>
    <row r="4277" spans="1:5" x14ac:dyDescent="0.3">
      <c r="A4277">
        <v>16662</v>
      </c>
      <c r="B4277" t="s">
        <v>41</v>
      </c>
      <c r="D4277">
        <v>16662</v>
      </c>
      <c r="E4277" t="s">
        <v>41</v>
      </c>
    </row>
    <row r="4278" spans="1:5" x14ac:dyDescent="0.3">
      <c r="A4278">
        <v>16663</v>
      </c>
      <c r="B4278" t="s">
        <v>41</v>
      </c>
      <c r="D4278">
        <v>16663</v>
      </c>
      <c r="E4278" t="s">
        <v>41</v>
      </c>
    </row>
    <row r="4279" spans="1:5" x14ac:dyDescent="0.3">
      <c r="A4279">
        <v>16664</v>
      </c>
      <c r="B4279" t="s">
        <v>41</v>
      </c>
      <c r="D4279">
        <v>16664</v>
      </c>
      <c r="E4279" t="s">
        <v>41</v>
      </c>
    </row>
    <row r="4280" spans="1:5" x14ac:dyDescent="0.3">
      <c r="A4280">
        <v>16665</v>
      </c>
      <c r="B4280" t="s">
        <v>41</v>
      </c>
      <c r="D4280">
        <v>16665</v>
      </c>
      <c r="E4280" t="s">
        <v>41</v>
      </c>
    </row>
    <row r="4281" spans="1:5" x14ac:dyDescent="0.3">
      <c r="A4281">
        <v>16666</v>
      </c>
      <c r="B4281" t="s">
        <v>41</v>
      </c>
      <c r="D4281">
        <v>16666</v>
      </c>
      <c r="E4281" t="s">
        <v>41</v>
      </c>
    </row>
    <row r="4282" spans="1:5" x14ac:dyDescent="0.3">
      <c r="A4282">
        <v>16667</v>
      </c>
      <c r="B4282" t="s">
        <v>41</v>
      </c>
      <c r="D4282">
        <v>16667</v>
      </c>
      <c r="E4282" t="s">
        <v>41</v>
      </c>
    </row>
    <row r="4283" spans="1:5" x14ac:dyDescent="0.3">
      <c r="A4283">
        <v>16668</v>
      </c>
      <c r="B4283" t="s">
        <v>41</v>
      </c>
      <c r="D4283">
        <v>16668</v>
      </c>
      <c r="E4283" t="s">
        <v>41</v>
      </c>
    </row>
    <row r="4284" spans="1:5" x14ac:dyDescent="0.3">
      <c r="A4284">
        <v>16669</v>
      </c>
      <c r="B4284" t="s">
        <v>41</v>
      </c>
      <c r="D4284">
        <v>16669</v>
      </c>
      <c r="E4284" t="s">
        <v>41</v>
      </c>
    </row>
    <row r="4285" spans="1:5" x14ac:dyDescent="0.3">
      <c r="A4285">
        <v>16670</v>
      </c>
      <c r="B4285" t="s">
        <v>41</v>
      </c>
      <c r="D4285">
        <v>16670</v>
      </c>
      <c r="E4285" t="s">
        <v>41</v>
      </c>
    </row>
    <row r="4286" spans="1:5" x14ac:dyDescent="0.3">
      <c r="A4286">
        <v>16671</v>
      </c>
      <c r="B4286" t="s">
        <v>41</v>
      </c>
      <c r="D4286">
        <v>16671</v>
      </c>
      <c r="E4286" t="s">
        <v>41</v>
      </c>
    </row>
    <row r="4287" spans="1:5" x14ac:dyDescent="0.3">
      <c r="A4287">
        <v>16672</v>
      </c>
      <c r="B4287" t="s">
        <v>41</v>
      </c>
      <c r="D4287">
        <v>16672</v>
      </c>
      <c r="E4287" t="s">
        <v>41</v>
      </c>
    </row>
    <row r="4288" spans="1:5" x14ac:dyDescent="0.3">
      <c r="A4288">
        <v>16673</v>
      </c>
      <c r="B4288" t="s">
        <v>41</v>
      </c>
      <c r="D4288">
        <v>16673</v>
      </c>
      <c r="E4288" t="s">
        <v>41</v>
      </c>
    </row>
    <row r="4289" spans="1:5" x14ac:dyDescent="0.3">
      <c r="A4289">
        <v>16674</v>
      </c>
      <c r="B4289" t="s">
        <v>41</v>
      </c>
      <c r="D4289">
        <v>16674</v>
      </c>
      <c r="E4289" t="s">
        <v>41</v>
      </c>
    </row>
    <row r="4290" spans="1:5" x14ac:dyDescent="0.3">
      <c r="A4290">
        <v>16675</v>
      </c>
      <c r="B4290" t="s">
        <v>41</v>
      </c>
      <c r="D4290">
        <v>16675</v>
      </c>
      <c r="E4290" t="s">
        <v>41</v>
      </c>
    </row>
    <row r="4291" spans="1:5" x14ac:dyDescent="0.3">
      <c r="A4291">
        <v>16676</v>
      </c>
      <c r="B4291" t="s">
        <v>41</v>
      </c>
      <c r="D4291">
        <v>16676</v>
      </c>
      <c r="E4291" t="s">
        <v>41</v>
      </c>
    </row>
    <row r="4292" spans="1:5" x14ac:dyDescent="0.3">
      <c r="A4292">
        <v>16677</v>
      </c>
      <c r="B4292" t="s">
        <v>41</v>
      </c>
      <c r="D4292">
        <v>16677</v>
      </c>
      <c r="E4292" t="s">
        <v>41</v>
      </c>
    </row>
    <row r="4293" spans="1:5" x14ac:dyDescent="0.3">
      <c r="A4293">
        <v>16678</v>
      </c>
      <c r="B4293" t="s">
        <v>41</v>
      </c>
      <c r="D4293">
        <v>16678</v>
      </c>
      <c r="E4293" t="s">
        <v>41</v>
      </c>
    </row>
    <row r="4294" spans="1:5" x14ac:dyDescent="0.3">
      <c r="A4294">
        <v>16679</v>
      </c>
      <c r="B4294" t="s">
        <v>41</v>
      </c>
      <c r="D4294">
        <v>16679</v>
      </c>
      <c r="E4294" t="s">
        <v>41</v>
      </c>
    </row>
    <row r="4295" spans="1:5" x14ac:dyDescent="0.3">
      <c r="A4295">
        <v>16680</v>
      </c>
      <c r="B4295" t="s">
        <v>41</v>
      </c>
      <c r="D4295">
        <v>16680</v>
      </c>
      <c r="E4295" t="s">
        <v>41</v>
      </c>
    </row>
    <row r="4296" spans="1:5" x14ac:dyDescent="0.3">
      <c r="A4296">
        <v>16681</v>
      </c>
      <c r="B4296" t="s">
        <v>41</v>
      </c>
      <c r="D4296">
        <v>16681</v>
      </c>
      <c r="E4296" t="s">
        <v>41</v>
      </c>
    </row>
    <row r="4297" spans="1:5" x14ac:dyDescent="0.3">
      <c r="A4297">
        <v>16682</v>
      </c>
      <c r="B4297" t="s">
        <v>41</v>
      </c>
      <c r="D4297">
        <v>16682</v>
      </c>
      <c r="E4297" t="s">
        <v>41</v>
      </c>
    </row>
    <row r="4298" spans="1:5" x14ac:dyDescent="0.3">
      <c r="A4298">
        <v>16683</v>
      </c>
      <c r="B4298" t="s">
        <v>41</v>
      </c>
      <c r="D4298">
        <v>16683</v>
      </c>
      <c r="E4298" t="s">
        <v>41</v>
      </c>
    </row>
    <row r="4299" spans="1:5" x14ac:dyDescent="0.3">
      <c r="A4299">
        <v>16684</v>
      </c>
      <c r="B4299" t="s">
        <v>41</v>
      </c>
      <c r="D4299">
        <v>16684</v>
      </c>
      <c r="E4299" t="s">
        <v>41</v>
      </c>
    </row>
    <row r="4300" spans="1:5" x14ac:dyDescent="0.3">
      <c r="A4300">
        <v>16685</v>
      </c>
      <c r="B4300" t="s">
        <v>41</v>
      </c>
      <c r="D4300">
        <v>16685</v>
      </c>
      <c r="E4300" t="s">
        <v>41</v>
      </c>
    </row>
    <row r="4301" spans="1:5" x14ac:dyDescent="0.3">
      <c r="A4301">
        <v>16686</v>
      </c>
      <c r="B4301" t="s">
        <v>41</v>
      </c>
      <c r="D4301">
        <v>16686</v>
      </c>
      <c r="E4301" t="s">
        <v>41</v>
      </c>
    </row>
    <row r="4302" spans="1:5" x14ac:dyDescent="0.3">
      <c r="A4302">
        <v>16687</v>
      </c>
      <c r="B4302" t="s">
        <v>41</v>
      </c>
      <c r="D4302">
        <v>16687</v>
      </c>
      <c r="E4302" t="s">
        <v>41</v>
      </c>
    </row>
    <row r="4303" spans="1:5" x14ac:dyDescent="0.3">
      <c r="A4303">
        <v>16688</v>
      </c>
      <c r="B4303" t="s">
        <v>41</v>
      </c>
      <c r="D4303">
        <v>16688</v>
      </c>
      <c r="E4303" t="s">
        <v>41</v>
      </c>
    </row>
    <row r="4304" spans="1:5" x14ac:dyDescent="0.3">
      <c r="A4304">
        <v>16689</v>
      </c>
      <c r="B4304" t="s">
        <v>41</v>
      </c>
      <c r="D4304">
        <v>16689</v>
      </c>
      <c r="E4304" t="s">
        <v>41</v>
      </c>
    </row>
    <row r="4305" spans="1:5" x14ac:dyDescent="0.3">
      <c r="A4305">
        <v>16690</v>
      </c>
      <c r="B4305" t="s">
        <v>41</v>
      </c>
      <c r="D4305">
        <v>16690</v>
      </c>
      <c r="E4305" t="s">
        <v>41</v>
      </c>
    </row>
    <row r="4306" spans="1:5" x14ac:dyDescent="0.3">
      <c r="A4306">
        <v>16691</v>
      </c>
      <c r="B4306" t="s">
        <v>41</v>
      </c>
      <c r="D4306">
        <v>16691</v>
      </c>
      <c r="E4306" t="s">
        <v>41</v>
      </c>
    </row>
    <row r="4307" spans="1:5" x14ac:dyDescent="0.3">
      <c r="A4307">
        <v>16692</v>
      </c>
      <c r="B4307" t="s">
        <v>41</v>
      </c>
      <c r="D4307">
        <v>16692</v>
      </c>
      <c r="E4307" t="s">
        <v>41</v>
      </c>
    </row>
    <row r="4308" spans="1:5" x14ac:dyDescent="0.3">
      <c r="A4308">
        <v>16693</v>
      </c>
      <c r="B4308" t="s">
        <v>41</v>
      </c>
      <c r="D4308">
        <v>16693</v>
      </c>
      <c r="E4308" t="s">
        <v>41</v>
      </c>
    </row>
    <row r="4309" spans="1:5" x14ac:dyDescent="0.3">
      <c r="A4309">
        <v>16694</v>
      </c>
      <c r="B4309" t="s">
        <v>41</v>
      </c>
      <c r="D4309">
        <v>16694</v>
      </c>
      <c r="E4309" t="s">
        <v>41</v>
      </c>
    </row>
    <row r="4310" spans="1:5" x14ac:dyDescent="0.3">
      <c r="A4310">
        <v>16695</v>
      </c>
      <c r="B4310" t="s">
        <v>41</v>
      </c>
      <c r="D4310">
        <v>16695</v>
      </c>
      <c r="E4310" t="s">
        <v>41</v>
      </c>
    </row>
    <row r="4311" spans="1:5" x14ac:dyDescent="0.3">
      <c r="A4311">
        <v>16696</v>
      </c>
      <c r="B4311" t="s">
        <v>41</v>
      </c>
      <c r="D4311">
        <v>16696</v>
      </c>
      <c r="E4311" t="s">
        <v>41</v>
      </c>
    </row>
    <row r="4312" spans="1:5" x14ac:dyDescent="0.3">
      <c r="A4312">
        <v>16697</v>
      </c>
      <c r="B4312" t="s">
        <v>41</v>
      </c>
      <c r="D4312">
        <v>16697</v>
      </c>
      <c r="E4312" t="s">
        <v>41</v>
      </c>
    </row>
    <row r="4313" spans="1:5" x14ac:dyDescent="0.3">
      <c r="A4313">
        <v>16698</v>
      </c>
      <c r="B4313" t="s">
        <v>41</v>
      </c>
      <c r="D4313">
        <v>16698</v>
      </c>
      <c r="E4313" t="s">
        <v>41</v>
      </c>
    </row>
    <row r="4314" spans="1:5" x14ac:dyDescent="0.3">
      <c r="A4314">
        <v>16699</v>
      </c>
      <c r="B4314" t="s">
        <v>41</v>
      </c>
      <c r="D4314">
        <v>16699</v>
      </c>
      <c r="E4314" t="s">
        <v>41</v>
      </c>
    </row>
    <row r="4315" spans="1:5" x14ac:dyDescent="0.3">
      <c r="A4315">
        <v>16700</v>
      </c>
      <c r="B4315" t="s">
        <v>41</v>
      </c>
      <c r="D4315">
        <v>16700</v>
      </c>
      <c r="E4315" t="s">
        <v>41</v>
      </c>
    </row>
    <row r="4316" spans="1:5" x14ac:dyDescent="0.3">
      <c r="A4316">
        <v>16701</v>
      </c>
      <c r="B4316" t="s">
        <v>41</v>
      </c>
      <c r="D4316">
        <v>16701</v>
      </c>
      <c r="E4316" t="s">
        <v>41</v>
      </c>
    </row>
    <row r="4317" spans="1:5" x14ac:dyDescent="0.3">
      <c r="A4317">
        <v>16702</v>
      </c>
      <c r="B4317" t="s">
        <v>41</v>
      </c>
      <c r="D4317">
        <v>16702</v>
      </c>
      <c r="E4317" t="s">
        <v>41</v>
      </c>
    </row>
    <row r="4318" spans="1:5" x14ac:dyDescent="0.3">
      <c r="A4318">
        <v>16704</v>
      </c>
      <c r="B4318" t="s">
        <v>41</v>
      </c>
      <c r="D4318">
        <v>16704</v>
      </c>
      <c r="E4318" t="s">
        <v>41</v>
      </c>
    </row>
    <row r="4319" spans="1:5" x14ac:dyDescent="0.3">
      <c r="A4319">
        <v>16705</v>
      </c>
      <c r="B4319" t="s">
        <v>41</v>
      </c>
      <c r="D4319">
        <v>16705</v>
      </c>
      <c r="E4319" t="s">
        <v>41</v>
      </c>
    </row>
    <row r="4320" spans="1:5" x14ac:dyDescent="0.3">
      <c r="A4320">
        <v>16706</v>
      </c>
      <c r="B4320" t="s">
        <v>41</v>
      </c>
      <c r="D4320">
        <v>16706</v>
      </c>
      <c r="E4320" t="s">
        <v>41</v>
      </c>
    </row>
    <row r="4321" spans="1:5" x14ac:dyDescent="0.3">
      <c r="A4321">
        <v>16707</v>
      </c>
      <c r="B4321" t="s">
        <v>41</v>
      </c>
      <c r="D4321">
        <v>16707</v>
      </c>
      <c r="E4321" t="s">
        <v>41</v>
      </c>
    </row>
    <row r="4322" spans="1:5" x14ac:dyDescent="0.3">
      <c r="A4322">
        <v>16708</v>
      </c>
      <c r="B4322" t="s">
        <v>41</v>
      </c>
      <c r="D4322">
        <v>16708</v>
      </c>
      <c r="E4322" t="s">
        <v>41</v>
      </c>
    </row>
    <row r="4323" spans="1:5" x14ac:dyDescent="0.3">
      <c r="A4323">
        <v>16709</v>
      </c>
      <c r="B4323" t="s">
        <v>41</v>
      </c>
      <c r="D4323">
        <v>16709</v>
      </c>
      <c r="E4323" t="s">
        <v>41</v>
      </c>
    </row>
    <row r="4324" spans="1:5" x14ac:dyDescent="0.3">
      <c r="A4324">
        <v>16710</v>
      </c>
      <c r="B4324" t="s">
        <v>41</v>
      </c>
      <c r="D4324">
        <v>16710</v>
      </c>
      <c r="E4324" t="s">
        <v>41</v>
      </c>
    </row>
    <row r="4325" spans="1:5" x14ac:dyDescent="0.3">
      <c r="A4325">
        <v>16711</v>
      </c>
      <c r="B4325" t="s">
        <v>41</v>
      </c>
      <c r="D4325">
        <v>16711</v>
      </c>
      <c r="E4325" t="s">
        <v>41</v>
      </c>
    </row>
    <row r="4326" spans="1:5" x14ac:dyDescent="0.3">
      <c r="A4326">
        <v>16712</v>
      </c>
      <c r="B4326" t="s">
        <v>41</v>
      </c>
      <c r="D4326">
        <v>16712</v>
      </c>
      <c r="E4326" t="s">
        <v>41</v>
      </c>
    </row>
    <row r="4327" spans="1:5" x14ac:dyDescent="0.3">
      <c r="A4327">
        <v>16713</v>
      </c>
      <c r="B4327" t="s">
        <v>41</v>
      </c>
      <c r="D4327">
        <v>16713</v>
      </c>
      <c r="E4327" t="s">
        <v>41</v>
      </c>
    </row>
    <row r="4328" spans="1:5" x14ac:dyDescent="0.3">
      <c r="A4328">
        <v>16714</v>
      </c>
      <c r="B4328" t="s">
        <v>41</v>
      </c>
      <c r="D4328">
        <v>16714</v>
      </c>
      <c r="E4328" t="s">
        <v>41</v>
      </c>
    </row>
    <row r="4329" spans="1:5" x14ac:dyDescent="0.3">
      <c r="A4329">
        <v>16715</v>
      </c>
      <c r="B4329" t="s">
        <v>41</v>
      </c>
      <c r="D4329">
        <v>16715</v>
      </c>
      <c r="E4329" t="s">
        <v>41</v>
      </c>
    </row>
    <row r="4330" spans="1:5" x14ac:dyDescent="0.3">
      <c r="A4330">
        <v>16716</v>
      </c>
      <c r="B4330" t="s">
        <v>41</v>
      </c>
      <c r="D4330">
        <v>16716</v>
      </c>
      <c r="E4330" t="s">
        <v>41</v>
      </c>
    </row>
    <row r="4331" spans="1:5" x14ac:dyDescent="0.3">
      <c r="A4331">
        <v>16717</v>
      </c>
      <c r="B4331" t="s">
        <v>41</v>
      </c>
      <c r="D4331">
        <v>16717</v>
      </c>
      <c r="E4331" t="s">
        <v>41</v>
      </c>
    </row>
    <row r="4332" spans="1:5" x14ac:dyDescent="0.3">
      <c r="A4332">
        <v>16718</v>
      </c>
      <c r="B4332" t="s">
        <v>41</v>
      </c>
      <c r="D4332">
        <v>16718</v>
      </c>
      <c r="E4332" t="s">
        <v>41</v>
      </c>
    </row>
    <row r="4333" spans="1:5" x14ac:dyDescent="0.3">
      <c r="A4333">
        <v>16719</v>
      </c>
      <c r="B4333" t="s">
        <v>41</v>
      </c>
      <c r="D4333">
        <v>16719</v>
      </c>
      <c r="E4333" t="s">
        <v>41</v>
      </c>
    </row>
    <row r="4334" spans="1:5" x14ac:dyDescent="0.3">
      <c r="A4334">
        <v>16720</v>
      </c>
      <c r="B4334" t="s">
        <v>41</v>
      </c>
      <c r="D4334">
        <v>16720</v>
      </c>
      <c r="E4334" t="s">
        <v>41</v>
      </c>
    </row>
    <row r="4335" spans="1:5" x14ac:dyDescent="0.3">
      <c r="A4335">
        <v>16721</v>
      </c>
      <c r="B4335" t="s">
        <v>41</v>
      </c>
      <c r="D4335">
        <v>16721</v>
      </c>
      <c r="E4335" t="s">
        <v>41</v>
      </c>
    </row>
    <row r="4336" spans="1:5" x14ac:dyDescent="0.3">
      <c r="A4336">
        <v>16722</v>
      </c>
      <c r="B4336" t="s">
        <v>41</v>
      </c>
      <c r="D4336">
        <v>16722</v>
      </c>
      <c r="E4336" t="s">
        <v>41</v>
      </c>
    </row>
    <row r="4337" spans="1:5" x14ac:dyDescent="0.3">
      <c r="A4337">
        <v>16723</v>
      </c>
      <c r="B4337" t="s">
        <v>41</v>
      </c>
      <c r="D4337">
        <v>16723</v>
      </c>
      <c r="E4337" t="s">
        <v>41</v>
      </c>
    </row>
    <row r="4338" spans="1:5" x14ac:dyDescent="0.3">
      <c r="A4338">
        <v>16724</v>
      </c>
      <c r="B4338" t="s">
        <v>41</v>
      </c>
      <c r="D4338">
        <v>16724</v>
      </c>
      <c r="E4338" t="s">
        <v>41</v>
      </c>
    </row>
    <row r="4339" spans="1:5" x14ac:dyDescent="0.3">
      <c r="A4339">
        <v>16725</v>
      </c>
      <c r="B4339" t="s">
        <v>41</v>
      </c>
      <c r="D4339">
        <v>16725</v>
      </c>
      <c r="E4339" t="s">
        <v>41</v>
      </c>
    </row>
    <row r="4340" spans="1:5" x14ac:dyDescent="0.3">
      <c r="A4340">
        <v>16726</v>
      </c>
      <c r="B4340" t="s">
        <v>41</v>
      </c>
      <c r="D4340">
        <v>16726</v>
      </c>
      <c r="E4340" t="s">
        <v>41</v>
      </c>
    </row>
    <row r="4341" spans="1:5" x14ac:dyDescent="0.3">
      <c r="A4341">
        <v>16727</v>
      </c>
      <c r="B4341" t="s">
        <v>41</v>
      </c>
      <c r="D4341">
        <v>16727</v>
      </c>
      <c r="E4341" t="s">
        <v>41</v>
      </c>
    </row>
    <row r="4342" spans="1:5" x14ac:dyDescent="0.3">
      <c r="A4342">
        <v>16728</v>
      </c>
      <c r="B4342" t="s">
        <v>41</v>
      </c>
      <c r="D4342">
        <v>16728</v>
      </c>
      <c r="E4342" t="s">
        <v>41</v>
      </c>
    </row>
    <row r="4343" spans="1:5" x14ac:dyDescent="0.3">
      <c r="A4343">
        <v>16729</v>
      </c>
      <c r="B4343" t="s">
        <v>41</v>
      </c>
      <c r="D4343">
        <v>16729</v>
      </c>
      <c r="E4343" t="s">
        <v>41</v>
      </c>
    </row>
    <row r="4344" spans="1:5" x14ac:dyDescent="0.3">
      <c r="A4344">
        <v>16730</v>
      </c>
      <c r="B4344" t="s">
        <v>41</v>
      </c>
      <c r="D4344">
        <v>16730</v>
      </c>
      <c r="E4344" t="s">
        <v>41</v>
      </c>
    </row>
    <row r="4345" spans="1:5" x14ac:dyDescent="0.3">
      <c r="A4345">
        <v>16731</v>
      </c>
      <c r="B4345" t="s">
        <v>41</v>
      </c>
      <c r="D4345">
        <v>16731</v>
      </c>
      <c r="E4345" t="s">
        <v>41</v>
      </c>
    </row>
    <row r="4346" spans="1:5" x14ac:dyDescent="0.3">
      <c r="A4346">
        <v>16732</v>
      </c>
      <c r="B4346" t="s">
        <v>41</v>
      </c>
      <c r="D4346">
        <v>16732</v>
      </c>
      <c r="E4346" t="s">
        <v>41</v>
      </c>
    </row>
    <row r="4347" spans="1:5" x14ac:dyDescent="0.3">
      <c r="A4347">
        <v>16733</v>
      </c>
      <c r="B4347" t="s">
        <v>41</v>
      </c>
      <c r="D4347">
        <v>16733</v>
      </c>
      <c r="E4347" t="s">
        <v>41</v>
      </c>
    </row>
    <row r="4348" spans="1:5" x14ac:dyDescent="0.3">
      <c r="A4348">
        <v>16734</v>
      </c>
      <c r="B4348" t="s">
        <v>41</v>
      </c>
      <c r="D4348">
        <v>16734</v>
      </c>
      <c r="E4348" t="s">
        <v>41</v>
      </c>
    </row>
    <row r="4349" spans="1:5" x14ac:dyDescent="0.3">
      <c r="A4349">
        <v>16735</v>
      </c>
      <c r="B4349" t="s">
        <v>41</v>
      </c>
      <c r="D4349">
        <v>16735</v>
      </c>
      <c r="E4349" t="s">
        <v>41</v>
      </c>
    </row>
    <row r="4350" spans="1:5" x14ac:dyDescent="0.3">
      <c r="A4350">
        <v>16736</v>
      </c>
      <c r="B4350" t="s">
        <v>41</v>
      </c>
      <c r="D4350">
        <v>16736</v>
      </c>
      <c r="E4350" t="s">
        <v>41</v>
      </c>
    </row>
    <row r="4351" spans="1:5" x14ac:dyDescent="0.3">
      <c r="A4351">
        <v>16737</v>
      </c>
      <c r="B4351" t="s">
        <v>41</v>
      </c>
      <c r="D4351">
        <v>16737</v>
      </c>
      <c r="E4351" t="s">
        <v>41</v>
      </c>
    </row>
    <row r="4352" spans="1:5" x14ac:dyDescent="0.3">
      <c r="A4352">
        <v>16738</v>
      </c>
      <c r="B4352" t="s">
        <v>41</v>
      </c>
      <c r="D4352">
        <v>16738</v>
      </c>
      <c r="E4352" t="s">
        <v>41</v>
      </c>
    </row>
    <row r="4353" spans="1:5" x14ac:dyDescent="0.3">
      <c r="A4353">
        <v>16739</v>
      </c>
      <c r="B4353" t="s">
        <v>41</v>
      </c>
      <c r="D4353">
        <v>16739</v>
      </c>
      <c r="E4353" t="s">
        <v>41</v>
      </c>
    </row>
    <row r="4354" spans="1:5" x14ac:dyDescent="0.3">
      <c r="A4354">
        <v>16740</v>
      </c>
      <c r="B4354" t="s">
        <v>41</v>
      </c>
      <c r="D4354">
        <v>16740</v>
      </c>
      <c r="E4354" t="s">
        <v>41</v>
      </c>
    </row>
    <row r="4355" spans="1:5" x14ac:dyDescent="0.3">
      <c r="A4355">
        <v>16741</v>
      </c>
      <c r="B4355" t="s">
        <v>41</v>
      </c>
      <c r="D4355">
        <v>16741</v>
      </c>
      <c r="E4355" t="s">
        <v>41</v>
      </c>
    </row>
    <row r="4356" spans="1:5" x14ac:dyDescent="0.3">
      <c r="A4356">
        <v>16742</v>
      </c>
      <c r="B4356" t="s">
        <v>41</v>
      </c>
      <c r="D4356">
        <v>16742</v>
      </c>
      <c r="E4356" t="s">
        <v>41</v>
      </c>
    </row>
    <row r="4357" spans="1:5" x14ac:dyDescent="0.3">
      <c r="A4357">
        <v>16743</v>
      </c>
      <c r="B4357" t="s">
        <v>41</v>
      </c>
      <c r="D4357">
        <v>16743</v>
      </c>
      <c r="E4357" t="s">
        <v>41</v>
      </c>
    </row>
    <row r="4358" spans="1:5" x14ac:dyDescent="0.3">
      <c r="A4358">
        <v>16744</v>
      </c>
      <c r="B4358" t="s">
        <v>41</v>
      </c>
      <c r="D4358">
        <v>16744</v>
      </c>
      <c r="E4358" t="s">
        <v>41</v>
      </c>
    </row>
    <row r="4359" spans="1:5" x14ac:dyDescent="0.3">
      <c r="A4359">
        <v>16745</v>
      </c>
      <c r="B4359" t="s">
        <v>41</v>
      </c>
      <c r="D4359">
        <v>16745</v>
      </c>
      <c r="E4359" t="s">
        <v>41</v>
      </c>
    </row>
    <row r="4360" spans="1:5" x14ac:dyDescent="0.3">
      <c r="A4360">
        <v>16746</v>
      </c>
      <c r="B4360" t="s">
        <v>41</v>
      </c>
      <c r="D4360">
        <v>16746</v>
      </c>
      <c r="E4360" t="s">
        <v>41</v>
      </c>
    </row>
    <row r="4361" spans="1:5" x14ac:dyDescent="0.3">
      <c r="A4361">
        <v>16747</v>
      </c>
      <c r="B4361" t="s">
        <v>41</v>
      </c>
      <c r="D4361">
        <v>16747</v>
      </c>
      <c r="E4361" t="s">
        <v>41</v>
      </c>
    </row>
    <row r="4362" spans="1:5" x14ac:dyDescent="0.3">
      <c r="A4362">
        <v>16748</v>
      </c>
      <c r="B4362" t="s">
        <v>41</v>
      </c>
      <c r="D4362">
        <v>16748</v>
      </c>
      <c r="E4362" t="s">
        <v>41</v>
      </c>
    </row>
    <row r="4363" spans="1:5" x14ac:dyDescent="0.3">
      <c r="A4363">
        <v>16749</v>
      </c>
      <c r="B4363" t="s">
        <v>41</v>
      </c>
      <c r="D4363">
        <v>16749</v>
      </c>
      <c r="E4363" t="s">
        <v>41</v>
      </c>
    </row>
    <row r="4364" spans="1:5" x14ac:dyDescent="0.3">
      <c r="A4364">
        <v>16750</v>
      </c>
      <c r="B4364" t="s">
        <v>41</v>
      </c>
      <c r="D4364">
        <v>16750</v>
      </c>
      <c r="E4364" t="s">
        <v>41</v>
      </c>
    </row>
    <row r="4365" spans="1:5" x14ac:dyDescent="0.3">
      <c r="A4365">
        <v>16751</v>
      </c>
      <c r="B4365" t="s">
        <v>41</v>
      </c>
      <c r="D4365">
        <v>16751</v>
      </c>
      <c r="E4365" t="s">
        <v>41</v>
      </c>
    </row>
    <row r="4366" spans="1:5" x14ac:dyDescent="0.3">
      <c r="A4366">
        <v>16752</v>
      </c>
      <c r="B4366" t="s">
        <v>41</v>
      </c>
      <c r="D4366">
        <v>16752</v>
      </c>
      <c r="E4366" t="s">
        <v>41</v>
      </c>
    </row>
    <row r="4367" spans="1:5" x14ac:dyDescent="0.3">
      <c r="A4367">
        <v>16753</v>
      </c>
      <c r="B4367" t="s">
        <v>41</v>
      </c>
      <c r="D4367">
        <v>16753</v>
      </c>
      <c r="E4367" t="s">
        <v>41</v>
      </c>
    </row>
    <row r="4368" spans="1:5" x14ac:dyDescent="0.3">
      <c r="A4368">
        <v>16754</v>
      </c>
      <c r="B4368" t="s">
        <v>41</v>
      </c>
      <c r="D4368">
        <v>16754</v>
      </c>
      <c r="E4368" t="s">
        <v>41</v>
      </c>
    </row>
    <row r="4369" spans="1:5" x14ac:dyDescent="0.3">
      <c r="A4369">
        <v>16755</v>
      </c>
      <c r="B4369" t="s">
        <v>41</v>
      </c>
      <c r="D4369">
        <v>16755</v>
      </c>
      <c r="E4369" t="s">
        <v>41</v>
      </c>
    </row>
    <row r="4370" spans="1:5" x14ac:dyDescent="0.3">
      <c r="A4370">
        <v>16756</v>
      </c>
      <c r="B4370" t="s">
        <v>41</v>
      </c>
      <c r="D4370">
        <v>16756</v>
      </c>
      <c r="E4370" t="s">
        <v>41</v>
      </c>
    </row>
    <row r="4371" spans="1:5" x14ac:dyDescent="0.3">
      <c r="A4371">
        <v>16757</v>
      </c>
      <c r="B4371" t="s">
        <v>41</v>
      </c>
      <c r="D4371">
        <v>16757</v>
      </c>
      <c r="E4371" t="s">
        <v>41</v>
      </c>
    </row>
    <row r="4372" spans="1:5" x14ac:dyDescent="0.3">
      <c r="A4372">
        <v>16758</v>
      </c>
      <c r="B4372" t="s">
        <v>41</v>
      </c>
      <c r="D4372">
        <v>16758</v>
      </c>
      <c r="E4372" t="s">
        <v>41</v>
      </c>
    </row>
    <row r="4373" spans="1:5" x14ac:dyDescent="0.3">
      <c r="A4373">
        <v>16759</v>
      </c>
      <c r="B4373" t="s">
        <v>41</v>
      </c>
      <c r="D4373">
        <v>16759</v>
      </c>
      <c r="E4373" t="s">
        <v>41</v>
      </c>
    </row>
    <row r="4374" spans="1:5" x14ac:dyDescent="0.3">
      <c r="A4374">
        <v>16760</v>
      </c>
      <c r="B4374" t="s">
        <v>41</v>
      </c>
      <c r="D4374">
        <v>16760</v>
      </c>
      <c r="E4374" t="s">
        <v>41</v>
      </c>
    </row>
    <row r="4375" spans="1:5" x14ac:dyDescent="0.3">
      <c r="A4375">
        <v>16761</v>
      </c>
      <c r="B4375" t="s">
        <v>41</v>
      </c>
      <c r="D4375">
        <v>16761</v>
      </c>
      <c r="E4375" t="s">
        <v>41</v>
      </c>
    </row>
    <row r="4376" spans="1:5" x14ac:dyDescent="0.3">
      <c r="A4376">
        <v>16762</v>
      </c>
      <c r="B4376" t="s">
        <v>41</v>
      </c>
      <c r="D4376">
        <v>16762</v>
      </c>
      <c r="E4376" t="s">
        <v>41</v>
      </c>
    </row>
    <row r="4377" spans="1:5" x14ac:dyDescent="0.3">
      <c r="A4377">
        <v>16763</v>
      </c>
      <c r="B4377" t="s">
        <v>41</v>
      </c>
      <c r="D4377">
        <v>16763</v>
      </c>
      <c r="E4377" t="s">
        <v>41</v>
      </c>
    </row>
    <row r="4378" spans="1:5" x14ac:dyDescent="0.3">
      <c r="A4378">
        <v>16764</v>
      </c>
      <c r="B4378" t="s">
        <v>41</v>
      </c>
      <c r="D4378">
        <v>16764</v>
      </c>
      <c r="E4378" t="s">
        <v>41</v>
      </c>
    </row>
    <row r="4379" spans="1:5" x14ac:dyDescent="0.3">
      <c r="A4379">
        <v>16765</v>
      </c>
      <c r="B4379" t="s">
        <v>41</v>
      </c>
      <c r="D4379">
        <v>16765</v>
      </c>
      <c r="E4379" t="s">
        <v>41</v>
      </c>
    </row>
    <row r="4380" spans="1:5" x14ac:dyDescent="0.3">
      <c r="A4380">
        <v>16766</v>
      </c>
      <c r="B4380" t="s">
        <v>41</v>
      </c>
      <c r="D4380">
        <v>16766</v>
      </c>
      <c r="E4380" t="s">
        <v>41</v>
      </c>
    </row>
    <row r="4381" spans="1:5" x14ac:dyDescent="0.3">
      <c r="A4381">
        <v>16767</v>
      </c>
      <c r="B4381" t="s">
        <v>41</v>
      </c>
      <c r="D4381">
        <v>16767</v>
      </c>
      <c r="E4381" t="s">
        <v>41</v>
      </c>
    </row>
    <row r="4382" spans="1:5" x14ac:dyDescent="0.3">
      <c r="A4382">
        <v>16768</v>
      </c>
      <c r="B4382" t="s">
        <v>41</v>
      </c>
      <c r="D4382">
        <v>16768</v>
      </c>
      <c r="E4382" t="s">
        <v>41</v>
      </c>
    </row>
    <row r="4383" spans="1:5" x14ac:dyDescent="0.3">
      <c r="A4383">
        <v>16769</v>
      </c>
      <c r="B4383" t="s">
        <v>41</v>
      </c>
      <c r="D4383">
        <v>16769</v>
      </c>
      <c r="E4383" t="s">
        <v>41</v>
      </c>
    </row>
    <row r="4384" spans="1:5" x14ac:dyDescent="0.3">
      <c r="A4384">
        <v>16770</v>
      </c>
      <c r="B4384" t="s">
        <v>41</v>
      </c>
      <c r="D4384">
        <v>16770</v>
      </c>
      <c r="E4384" t="s">
        <v>41</v>
      </c>
    </row>
    <row r="4385" spans="1:5" x14ac:dyDescent="0.3">
      <c r="A4385">
        <v>16771</v>
      </c>
      <c r="B4385" t="s">
        <v>41</v>
      </c>
      <c r="D4385">
        <v>16771</v>
      </c>
      <c r="E4385" t="s">
        <v>41</v>
      </c>
    </row>
    <row r="4386" spans="1:5" x14ac:dyDescent="0.3">
      <c r="A4386">
        <v>16772</v>
      </c>
      <c r="B4386" t="s">
        <v>41</v>
      </c>
      <c r="D4386">
        <v>16772</v>
      </c>
      <c r="E4386" t="s">
        <v>41</v>
      </c>
    </row>
    <row r="4387" spans="1:5" x14ac:dyDescent="0.3">
      <c r="A4387">
        <v>16773</v>
      </c>
      <c r="B4387" t="s">
        <v>41</v>
      </c>
      <c r="D4387">
        <v>16773</v>
      </c>
      <c r="E4387" t="s">
        <v>41</v>
      </c>
    </row>
    <row r="4388" spans="1:5" x14ac:dyDescent="0.3">
      <c r="A4388">
        <v>16774</v>
      </c>
      <c r="B4388" t="s">
        <v>41</v>
      </c>
      <c r="D4388">
        <v>16774</v>
      </c>
      <c r="E4388" t="s">
        <v>41</v>
      </c>
    </row>
    <row r="4389" spans="1:5" x14ac:dyDescent="0.3">
      <c r="A4389">
        <v>16775</v>
      </c>
      <c r="B4389" t="s">
        <v>41</v>
      </c>
      <c r="D4389">
        <v>16775</v>
      </c>
      <c r="E4389" t="s">
        <v>41</v>
      </c>
    </row>
    <row r="4390" spans="1:5" x14ac:dyDescent="0.3">
      <c r="A4390">
        <v>16776</v>
      </c>
      <c r="B4390" t="s">
        <v>41</v>
      </c>
      <c r="D4390">
        <v>16776</v>
      </c>
      <c r="E4390" t="s">
        <v>41</v>
      </c>
    </row>
    <row r="4391" spans="1:5" x14ac:dyDescent="0.3">
      <c r="A4391">
        <v>16777</v>
      </c>
      <c r="B4391" t="s">
        <v>41</v>
      </c>
      <c r="D4391">
        <v>16777</v>
      </c>
      <c r="E4391" t="s">
        <v>41</v>
      </c>
    </row>
    <row r="4392" spans="1:5" x14ac:dyDescent="0.3">
      <c r="A4392">
        <v>16778</v>
      </c>
      <c r="B4392" t="s">
        <v>41</v>
      </c>
      <c r="D4392">
        <v>16778</v>
      </c>
      <c r="E4392" t="s">
        <v>41</v>
      </c>
    </row>
    <row r="4393" spans="1:5" x14ac:dyDescent="0.3">
      <c r="A4393">
        <v>16779</v>
      </c>
      <c r="B4393" t="s">
        <v>41</v>
      </c>
      <c r="D4393">
        <v>16779</v>
      </c>
      <c r="E4393" t="s">
        <v>41</v>
      </c>
    </row>
    <row r="4394" spans="1:5" x14ac:dyDescent="0.3">
      <c r="A4394">
        <v>16780</v>
      </c>
      <c r="B4394" t="s">
        <v>41</v>
      </c>
      <c r="D4394">
        <v>16780</v>
      </c>
      <c r="E4394" t="s">
        <v>41</v>
      </c>
    </row>
    <row r="4395" spans="1:5" x14ac:dyDescent="0.3">
      <c r="A4395">
        <v>16781</v>
      </c>
      <c r="B4395" t="s">
        <v>41</v>
      </c>
      <c r="D4395">
        <v>16781</v>
      </c>
      <c r="E4395" t="s">
        <v>41</v>
      </c>
    </row>
    <row r="4396" spans="1:5" x14ac:dyDescent="0.3">
      <c r="A4396">
        <v>16782</v>
      </c>
      <c r="B4396" t="s">
        <v>41</v>
      </c>
      <c r="D4396">
        <v>16782</v>
      </c>
      <c r="E4396" t="s">
        <v>41</v>
      </c>
    </row>
    <row r="4397" spans="1:5" x14ac:dyDescent="0.3">
      <c r="A4397">
        <v>16783</v>
      </c>
      <c r="B4397" t="s">
        <v>41</v>
      </c>
      <c r="D4397">
        <v>16783</v>
      </c>
      <c r="E4397" t="s">
        <v>41</v>
      </c>
    </row>
    <row r="4398" spans="1:5" x14ac:dyDescent="0.3">
      <c r="A4398">
        <v>16784</v>
      </c>
      <c r="B4398" t="s">
        <v>41</v>
      </c>
      <c r="D4398">
        <v>16784</v>
      </c>
      <c r="E4398" t="s">
        <v>41</v>
      </c>
    </row>
    <row r="4399" spans="1:5" x14ac:dyDescent="0.3">
      <c r="A4399">
        <v>16785</v>
      </c>
      <c r="B4399" t="s">
        <v>41</v>
      </c>
      <c r="D4399">
        <v>16785</v>
      </c>
      <c r="E4399" t="s">
        <v>41</v>
      </c>
    </row>
    <row r="4400" spans="1:5" x14ac:dyDescent="0.3">
      <c r="A4400">
        <v>16786</v>
      </c>
      <c r="B4400" t="s">
        <v>41</v>
      </c>
      <c r="D4400">
        <v>16786</v>
      </c>
      <c r="E4400" t="s">
        <v>41</v>
      </c>
    </row>
    <row r="4401" spans="1:5" x14ac:dyDescent="0.3">
      <c r="A4401">
        <v>16787</v>
      </c>
      <c r="B4401" t="s">
        <v>41</v>
      </c>
      <c r="D4401">
        <v>16787</v>
      </c>
      <c r="E4401" t="s">
        <v>41</v>
      </c>
    </row>
    <row r="4402" spans="1:5" x14ac:dyDescent="0.3">
      <c r="A4402">
        <v>16788</v>
      </c>
      <c r="B4402" t="s">
        <v>41</v>
      </c>
      <c r="D4402">
        <v>16788</v>
      </c>
      <c r="E4402" t="s">
        <v>41</v>
      </c>
    </row>
    <row r="4403" spans="1:5" x14ac:dyDescent="0.3">
      <c r="A4403">
        <v>16789</v>
      </c>
      <c r="B4403" t="s">
        <v>41</v>
      </c>
      <c r="D4403">
        <v>16789</v>
      </c>
      <c r="E4403" t="s">
        <v>41</v>
      </c>
    </row>
    <row r="4404" spans="1:5" x14ac:dyDescent="0.3">
      <c r="A4404">
        <v>16790</v>
      </c>
      <c r="B4404" t="s">
        <v>41</v>
      </c>
      <c r="D4404">
        <v>16790</v>
      </c>
      <c r="E4404" t="s">
        <v>41</v>
      </c>
    </row>
    <row r="4405" spans="1:5" x14ac:dyDescent="0.3">
      <c r="A4405">
        <v>16791</v>
      </c>
      <c r="B4405" t="s">
        <v>41</v>
      </c>
      <c r="D4405">
        <v>16791</v>
      </c>
      <c r="E4405" t="s">
        <v>41</v>
      </c>
    </row>
    <row r="4406" spans="1:5" x14ac:dyDescent="0.3">
      <c r="A4406">
        <v>16792</v>
      </c>
      <c r="B4406" t="s">
        <v>41</v>
      </c>
      <c r="D4406">
        <v>16792</v>
      </c>
      <c r="E4406" t="s">
        <v>41</v>
      </c>
    </row>
    <row r="4407" spans="1:5" x14ac:dyDescent="0.3">
      <c r="A4407">
        <v>16793</v>
      </c>
      <c r="B4407" t="s">
        <v>41</v>
      </c>
      <c r="D4407">
        <v>16793</v>
      </c>
      <c r="E4407" t="s">
        <v>41</v>
      </c>
    </row>
    <row r="4408" spans="1:5" x14ac:dyDescent="0.3">
      <c r="A4408">
        <v>16794</v>
      </c>
      <c r="B4408" t="s">
        <v>41</v>
      </c>
      <c r="D4408">
        <v>16794</v>
      </c>
      <c r="E4408" t="s">
        <v>41</v>
      </c>
    </row>
    <row r="4409" spans="1:5" x14ac:dyDescent="0.3">
      <c r="A4409">
        <v>16795</v>
      </c>
      <c r="B4409" t="s">
        <v>41</v>
      </c>
      <c r="D4409">
        <v>16795</v>
      </c>
      <c r="E4409" t="s">
        <v>41</v>
      </c>
    </row>
    <row r="4410" spans="1:5" x14ac:dyDescent="0.3">
      <c r="A4410">
        <v>16796</v>
      </c>
      <c r="B4410" t="s">
        <v>41</v>
      </c>
      <c r="D4410">
        <v>16796</v>
      </c>
      <c r="E4410" t="s">
        <v>41</v>
      </c>
    </row>
    <row r="4411" spans="1:5" x14ac:dyDescent="0.3">
      <c r="A4411">
        <v>16797</v>
      </c>
      <c r="B4411" t="s">
        <v>41</v>
      </c>
      <c r="D4411">
        <v>16797</v>
      </c>
      <c r="E4411" t="s">
        <v>41</v>
      </c>
    </row>
    <row r="4412" spans="1:5" x14ac:dyDescent="0.3">
      <c r="A4412">
        <v>16798</v>
      </c>
      <c r="B4412" t="s">
        <v>41</v>
      </c>
      <c r="D4412">
        <v>16798</v>
      </c>
      <c r="E4412" t="s">
        <v>41</v>
      </c>
    </row>
    <row r="4413" spans="1:5" x14ac:dyDescent="0.3">
      <c r="A4413">
        <v>16799</v>
      </c>
      <c r="B4413" t="s">
        <v>41</v>
      </c>
      <c r="D4413">
        <v>16799</v>
      </c>
      <c r="E4413" t="s">
        <v>41</v>
      </c>
    </row>
    <row r="4414" spans="1:5" x14ac:dyDescent="0.3">
      <c r="A4414">
        <v>16800</v>
      </c>
      <c r="B4414" t="s">
        <v>41</v>
      </c>
      <c r="D4414">
        <v>16800</v>
      </c>
      <c r="E4414" t="s">
        <v>41</v>
      </c>
    </row>
    <row r="4415" spans="1:5" x14ac:dyDescent="0.3">
      <c r="A4415">
        <v>16801</v>
      </c>
      <c r="B4415" t="s">
        <v>41</v>
      </c>
      <c r="D4415">
        <v>16801</v>
      </c>
      <c r="E4415" t="s">
        <v>41</v>
      </c>
    </row>
    <row r="4416" spans="1:5" x14ac:dyDescent="0.3">
      <c r="A4416">
        <v>16802</v>
      </c>
      <c r="B4416" t="s">
        <v>41</v>
      </c>
      <c r="D4416">
        <v>16802</v>
      </c>
      <c r="E4416" t="s">
        <v>41</v>
      </c>
    </row>
    <row r="4417" spans="1:5" x14ac:dyDescent="0.3">
      <c r="A4417">
        <v>16803</v>
      </c>
      <c r="B4417" t="s">
        <v>41</v>
      </c>
      <c r="D4417">
        <v>16803</v>
      </c>
      <c r="E4417" t="s">
        <v>41</v>
      </c>
    </row>
    <row r="4418" spans="1:5" x14ac:dyDescent="0.3">
      <c r="A4418">
        <v>16804</v>
      </c>
      <c r="B4418" t="s">
        <v>41</v>
      </c>
      <c r="D4418">
        <v>16804</v>
      </c>
      <c r="E4418" t="s">
        <v>41</v>
      </c>
    </row>
    <row r="4419" spans="1:5" x14ac:dyDescent="0.3">
      <c r="A4419">
        <v>16805</v>
      </c>
      <c r="B4419" t="s">
        <v>41</v>
      </c>
      <c r="D4419">
        <v>16805</v>
      </c>
      <c r="E4419" t="s">
        <v>41</v>
      </c>
    </row>
    <row r="4420" spans="1:5" x14ac:dyDescent="0.3">
      <c r="A4420">
        <v>16806</v>
      </c>
      <c r="B4420" t="s">
        <v>41</v>
      </c>
      <c r="D4420">
        <v>16806</v>
      </c>
      <c r="E4420" t="s">
        <v>41</v>
      </c>
    </row>
    <row r="4421" spans="1:5" x14ac:dyDescent="0.3">
      <c r="A4421">
        <v>16807</v>
      </c>
      <c r="B4421" t="s">
        <v>41</v>
      </c>
      <c r="D4421">
        <v>16807</v>
      </c>
      <c r="E4421" t="s">
        <v>41</v>
      </c>
    </row>
    <row r="4422" spans="1:5" x14ac:dyDescent="0.3">
      <c r="A4422">
        <v>16808</v>
      </c>
      <c r="B4422" t="s">
        <v>41</v>
      </c>
      <c r="D4422">
        <v>16808</v>
      </c>
      <c r="E4422" t="s">
        <v>41</v>
      </c>
    </row>
    <row r="4423" spans="1:5" x14ac:dyDescent="0.3">
      <c r="A4423">
        <v>16809</v>
      </c>
      <c r="B4423" t="s">
        <v>41</v>
      </c>
      <c r="D4423">
        <v>16809</v>
      </c>
      <c r="E4423" t="s">
        <v>41</v>
      </c>
    </row>
    <row r="4424" spans="1:5" x14ac:dyDescent="0.3">
      <c r="A4424">
        <v>16810</v>
      </c>
      <c r="B4424" t="s">
        <v>41</v>
      </c>
      <c r="D4424">
        <v>16810</v>
      </c>
      <c r="E4424" t="s">
        <v>41</v>
      </c>
    </row>
    <row r="4425" spans="1:5" x14ac:dyDescent="0.3">
      <c r="A4425">
        <v>16811</v>
      </c>
      <c r="B4425" t="s">
        <v>41</v>
      </c>
      <c r="D4425">
        <v>16811</v>
      </c>
      <c r="E4425" t="s">
        <v>41</v>
      </c>
    </row>
    <row r="4426" spans="1:5" x14ac:dyDescent="0.3">
      <c r="A4426">
        <v>16812</v>
      </c>
      <c r="B4426" t="s">
        <v>41</v>
      </c>
      <c r="D4426">
        <v>16812</v>
      </c>
      <c r="E4426" t="s">
        <v>41</v>
      </c>
    </row>
    <row r="4427" spans="1:5" x14ac:dyDescent="0.3">
      <c r="A4427">
        <v>16813</v>
      </c>
      <c r="B4427" t="s">
        <v>41</v>
      </c>
      <c r="D4427">
        <v>16813</v>
      </c>
      <c r="E4427" t="s">
        <v>41</v>
      </c>
    </row>
    <row r="4428" spans="1:5" x14ac:dyDescent="0.3">
      <c r="A4428">
        <v>16814</v>
      </c>
      <c r="B4428" t="s">
        <v>41</v>
      </c>
      <c r="D4428">
        <v>16814</v>
      </c>
      <c r="E4428" t="s">
        <v>41</v>
      </c>
    </row>
    <row r="4429" spans="1:5" x14ac:dyDescent="0.3">
      <c r="A4429">
        <v>16815</v>
      </c>
      <c r="B4429" t="s">
        <v>41</v>
      </c>
      <c r="D4429">
        <v>16815</v>
      </c>
      <c r="E4429" t="s">
        <v>41</v>
      </c>
    </row>
    <row r="4430" spans="1:5" x14ac:dyDescent="0.3">
      <c r="A4430">
        <v>16816</v>
      </c>
      <c r="B4430" t="s">
        <v>41</v>
      </c>
      <c r="D4430">
        <v>16816</v>
      </c>
      <c r="E4430" t="s">
        <v>41</v>
      </c>
    </row>
    <row r="4431" spans="1:5" x14ac:dyDescent="0.3">
      <c r="A4431">
        <v>16817</v>
      </c>
      <c r="B4431" t="s">
        <v>41</v>
      </c>
      <c r="D4431">
        <v>16817</v>
      </c>
      <c r="E4431" t="s">
        <v>41</v>
      </c>
    </row>
    <row r="4432" spans="1:5" x14ac:dyDescent="0.3">
      <c r="A4432">
        <v>16818</v>
      </c>
      <c r="B4432" t="s">
        <v>41</v>
      </c>
      <c r="D4432">
        <v>16818</v>
      </c>
      <c r="E4432" t="s">
        <v>41</v>
      </c>
    </row>
    <row r="4433" spans="1:5" x14ac:dyDescent="0.3">
      <c r="A4433">
        <v>16819</v>
      </c>
      <c r="B4433" t="s">
        <v>41</v>
      </c>
      <c r="D4433">
        <v>16819</v>
      </c>
      <c r="E4433" t="s">
        <v>41</v>
      </c>
    </row>
    <row r="4434" spans="1:5" x14ac:dyDescent="0.3">
      <c r="A4434">
        <v>16820</v>
      </c>
      <c r="B4434" t="s">
        <v>41</v>
      </c>
      <c r="D4434">
        <v>16820</v>
      </c>
      <c r="E4434" t="s">
        <v>41</v>
      </c>
    </row>
    <row r="4435" spans="1:5" x14ac:dyDescent="0.3">
      <c r="A4435">
        <v>16821</v>
      </c>
      <c r="B4435" t="s">
        <v>41</v>
      </c>
      <c r="D4435">
        <v>16821</v>
      </c>
      <c r="E4435" t="s">
        <v>41</v>
      </c>
    </row>
    <row r="4436" spans="1:5" x14ac:dyDescent="0.3">
      <c r="A4436">
        <v>16822</v>
      </c>
      <c r="B4436" t="s">
        <v>41</v>
      </c>
      <c r="D4436">
        <v>16822</v>
      </c>
      <c r="E4436" t="s">
        <v>41</v>
      </c>
    </row>
    <row r="4437" spans="1:5" x14ac:dyDescent="0.3">
      <c r="A4437">
        <v>16823</v>
      </c>
      <c r="B4437" t="s">
        <v>41</v>
      </c>
      <c r="D4437">
        <v>16823</v>
      </c>
      <c r="E4437" t="s">
        <v>41</v>
      </c>
    </row>
    <row r="4438" spans="1:5" x14ac:dyDescent="0.3">
      <c r="A4438">
        <v>16824</v>
      </c>
      <c r="B4438" t="s">
        <v>41</v>
      </c>
      <c r="D4438">
        <v>16824</v>
      </c>
      <c r="E4438" t="s">
        <v>41</v>
      </c>
    </row>
    <row r="4439" spans="1:5" x14ac:dyDescent="0.3">
      <c r="A4439">
        <v>16825</v>
      </c>
      <c r="B4439" t="s">
        <v>41</v>
      </c>
      <c r="D4439">
        <v>16825</v>
      </c>
      <c r="E4439" t="s">
        <v>41</v>
      </c>
    </row>
    <row r="4440" spans="1:5" x14ac:dyDescent="0.3">
      <c r="A4440">
        <v>16826</v>
      </c>
      <c r="B4440" t="s">
        <v>41</v>
      </c>
      <c r="D4440">
        <v>16826</v>
      </c>
      <c r="E4440" t="s">
        <v>41</v>
      </c>
    </row>
    <row r="4441" spans="1:5" x14ac:dyDescent="0.3">
      <c r="A4441">
        <v>16827</v>
      </c>
      <c r="B4441" t="s">
        <v>41</v>
      </c>
      <c r="D4441">
        <v>16827</v>
      </c>
      <c r="E4441" t="s">
        <v>41</v>
      </c>
    </row>
    <row r="4442" spans="1:5" x14ac:dyDescent="0.3">
      <c r="A4442">
        <v>16828</v>
      </c>
      <c r="B4442" t="s">
        <v>41</v>
      </c>
      <c r="D4442">
        <v>16828</v>
      </c>
      <c r="E4442" t="s">
        <v>41</v>
      </c>
    </row>
    <row r="4443" spans="1:5" x14ac:dyDescent="0.3">
      <c r="A4443">
        <v>16829</v>
      </c>
      <c r="B4443" t="s">
        <v>41</v>
      </c>
      <c r="D4443">
        <v>16829</v>
      </c>
      <c r="E4443" t="s">
        <v>41</v>
      </c>
    </row>
    <row r="4444" spans="1:5" x14ac:dyDescent="0.3">
      <c r="A4444">
        <v>16830</v>
      </c>
      <c r="B4444" t="s">
        <v>41</v>
      </c>
      <c r="D4444">
        <v>16830</v>
      </c>
      <c r="E4444" t="s">
        <v>41</v>
      </c>
    </row>
    <row r="4445" spans="1:5" x14ac:dyDescent="0.3">
      <c r="A4445">
        <v>16831</v>
      </c>
      <c r="B4445" t="s">
        <v>41</v>
      </c>
      <c r="D4445">
        <v>16831</v>
      </c>
      <c r="E4445" t="s">
        <v>41</v>
      </c>
    </row>
    <row r="4446" spans="1:5" x14ac:dyDescent="0.3">
      <c r="A4446">
        <v>16832</v>
      </c>
      <c r="B4446" t="s">
        <v>41</v>
      </c>
      <c r="D4446">
        <v>16832</v>
      </c>
      <c r="E4446" t="s">
        <v>41</v>
      </c>
    </row>
    <row r="4447" spans="1:5" x14ac:dyDescent="0.3">
      <c r="A4447">
        <v>16833</v>
      </c>
      <c r="B4447" t="s">
        <v>41</v>
      </c>
      <c r="D4447">
        <v>16833</v>
      </c>
      <c r="E4447" t="s">
        <v>41</v>
      </c>
    </row>
    <row r="4448" spans="1:5" x14ac:dyDescent="0.3">
      <c r="A4448">
        <v>16834</v>
      </c>
      <c r="B4448" t="s">
        <v>41</v>
      </c>
      <c r="D4448">
        <v>16834</v>
      </c>
      <c r="E4448" t="s">
        <v>41</v>
      </c>
    </row>
    <row r="4449" spans="1:5" x14ac:dyDescent="0.3">
      <c r="A4449">
        <v>16835</v>
      </c>
      <c r="B4449" t="s">
        <v>41</v>
      </c>
      <c r="D4449">
        <v>16835</v>
      </c>
      <c r="E4449" t="s">
        <v>41</v>
      </c>
    </row>
    <row r="4450" spans="1:5" x14ac:dyDescent="0.3">
      <c r="A4450">
        <v>16836</v>
      </c>
      <c r="B4450" t="s">
        <v>41</v>
      </c>
      <c r="D4450">
        <v>16836</v>
      </c>
      <c r="E4450" t="s">
        <v>41</v>
      </c>
    </row>
    <row r="4451" spans="1:5" x14ac:dyDescent="0.3">
      <c r="A4451">
        <v>16837</v>
      </c>
      <c r="B4451" t="s">
        <v>41</v>
      </c>
      <c r="D4451">
        <v>16837</v>
      </c>
      <c r="E4451" t="s">
        <v>41</v>
      </c>
    </row>
    <row r="4452" spans="1:5" x14ac:dyDescent="0.3">
      <c r="A4452">
        <v>16838</v>
      </c>
      <c r="B4452" t="s">
        <v>41</v>
      </c>
      <c r="D4452">
        <v>16838</v>
      </c>
      <c r="E4452" t="s">
        <v>41</v>
      </c>
    </row>
    <row r="4453" spans="1:5" x14ac:dyDescent="0.3">
      <c r="A4453">
        <v>16839</v>
      </c>
      <c r="B4453" t="s">
        <v>41</v>
      </c>
      <c r="D4453">
        <v>16839</v>
      </c>
      <c r="E4453" t="s">
        <v>41</v>
      </c>
    </row>
    <row r="4454" spans="1:5" x14ac:dyDescent="0.3">
      <c r="A4454">
        <v>16840</v>
      </c>
      <c r="B4454" t="s">
        <v>41</v>
      </c>
      <c r="D4454">
        <v>16840</v>
      </c>
      <c r="E4454" t="s">
        <v>41</v>
      </c>
    </row>
    <row r="4455" spans="1:5" x14ac:dyDescent="0.3">
      <c r="A4455">
        <v>16841</v>
      </c>
      <c r="B4455" t="s">
        <v>41</v>
      </c>
      <c r="D4455">
        <v>16841</v>
      </c>
      <c r="E4455" t="s">
        <v>41</v>
      </c>
    </row>
    <row r="4456" spans="1:5" x14ac:dyDescent="0.3">
      <c r="A4456">
        <v>16842</v>
      </c>
      <c r="B4456" t="s">
        <v>41</v>
      </c>
      <c r="D4456">
        <v>16842</v>
      </c>
      <c r="E4456" t="s">
        <v>41</v>
      </c>
    </row>
    <row r="4457" spans="1:5" x14ac:dyDescent="0.3">
      <c r="A4457">
        <v>16843</v>
      </c>
      <c r="B4457" t="s">
        <v>41</v>
      </c>
      <c r="D4457">
        <v>16843</v>
      </c>
      <c r="E4457" t="s">
        <v>41</v>
      </c>
    </row>
    <row r="4458" spans="1:5" x14ac:dyDescent="0.3">
      <c r="A4458">
        <v>16844</v>
      </c>
      <c r="B4458" t="s">
        <v>41</v>
      </c>
      <c r="D4458">
        <v>16844</v>
      </c>
      <c r="E4458" t="s">
        <v>41</v>
      </c>
    </row>
    <row r="4459" spans="1:5" x14ac:dyDescent="0.3">
      <c r="A4459">
        <v>16845</v>
      </c>
      <c r="B4459" t="s">
        <v>41</v>
      </c>
      <c r="D4459">
        <v>16845</v>
      </c>
      <c r="E4459" t="s">
        <v>41</v>
      </c>
    </row>
    <row r="4460" spans="1:5" x14ac:dyDescent="0.3">
      <c r="A4460">
        <v>16846</v>
      </c>
      <c r="B4460" t="s">
        <v>41</v>
      </c>
      <c r="D4460">
        <v>16846</v>
      </c>
      <c r="E4460" t="s">
        <v>41</v>
      </c>
    </row>
    <row r="4461" spans="1:5" x14ac:dyDescent="0.3">
      <c r="A4461">
        <v>16847</v>
      </c>
      <c r="B4461" t="s">
        <v>41</v>
      </c>
      <c r="D4461">
        <v>16847</v>
      </c>
      <c r="E4461" t="s">
        <v>41</v>
      </c>
    </row>
    <row r="4462" spans="1:5" x14ac:dyDescent="0.3">
      <c r="A4462">
        <v>16848</v>
      </c>
      <c r="B4462" t="s">
        <v>41</v>
      </c>
      <c r="D4462">
        <v>16848</v>
      </c>
      <c r="E4462" t="s">
        <v>41</v>
      </c>
    </row>
    <row r="4463" spans="1:5" x14ac:dyDescent="0.3">
      <c r="A4463">
        <v>16849</v>
      </c>
      <c r="B4463" t="s">
        <v>41</v>
      </c>
      <c r="D4463">
        <v>16849</v>
      </c>
      <c r="E4463" t="s">
        <v>41</v>
      </c>
    </row>
    <row r="4464" spans="1:5" x14ac:dyDescent="0.3">
      <c r="A4464">
        <v>16850</v>
      </c>
      <c r="B4464" t="s">
        <v>41</v>
      </c>
      <c r="D4464">
        <v>16850</v>
      </c>
      <c r="E4464" t="s">
        <v>41</v>
      </c>
    </row>
    <row r="4465" spans="1:5" x14ac:dyDescent="0.3">
      <c r="A4465">
        <v>16851</v>
      </c>
      <c r="B4465" t="s">
        <v>41</v>
      </c>
      <c r="D4465">
        <v>16851</v>
      </c>
      <c r="E4465" t="s">
        <v>41</v>
      </c>
    </row>
    <row r="4466" spans="1:5" x14ac:dyDescent="0.3">
      <c r="A4466">
        <v>16852</v>
      </c>
      <c r="B4466" t="s">
        <v>41</v>
      </c>
      <c r="D4466">
        <v>16852</v>
      </c>
      <c r="E4466" t="s">
        <v>41</v>
      </c>
    </row>
    <row r="4467" spans="1:5" x14ac:dyDescent="0.3">
      <c r="A4467">
        <v>16854</v>
      </c>
      <c r="B4467" t="s">
        <v>41</v>
      </c>
      <c r="D4467">
        <v>16854</v>
      </c>
      <c r="E4467" t="s">
        <v>41</v>
      </c>
    </row>
    <row r="4468" spans="1:5" x14ac:dyDescent="0.3">
      <c r="A4468">
        <v>16855</v>
      </c>
      <c r="B4468" t="s">
        <v>41</v>
      </c>
      <c r="D4468">
        <v>16855</v>
      </c>
      <c r="E4468" t="s">
        <v>41</v>
      </c>
    </row>
    <row r="4469" spans="1:5" x14ac:dyDescent="0.3">
      <c r="A4469">
        <v>16856</v>
      </c>
      <c r="B4469" t="s">
        <v>41</v>
      </c>
      <c r="D4469">
        <v>16856</v>
      </c>
      <c r="E4469" t="s">
        <v>41</v>
      </c>
    </row>
    <row r="4470" spans="1:5" x14ac:dyDescent="0.3">
      <c r="A4470">
        <v>16857</v>
      </c>
      <c r="B4470" t="s">
        <v>41</v>
      </c>
      <c r="D4470">
        <v>16857</v>
      </c>
      <c r="E4470" t="s">
        <v>41</v>
      </c>
    </row>
    <row r="4471" spans="1:5" x14ac:dyDescent="0.3">
      <c r="A4471">
        <v>16858</v>
      </c>
      <c r="B4471" t="s">
        <v>41</v>
      </c>
      <c r="D4471">
        <v>16858</v>
      </c>
      <c r="E4471" t="s">
        <v>41</v>
      </c>
    </row>
    <row r="4472" spans="1:5" x14ac:dyDescent="0.3">
      <c r="A4472">
        <v>16859</v>
      </c>
      <c r="B4472" t="s">
        <v>41</v>
      </c>
      <c r="D4472">
        <v>16859</v>
      </c>
      <c r="E4472" t="s">
        <v>41</v>
      </c>
    </row>
    <row r="4473" spans="1:5" x14ac:dyDescent="0.3">
      <c r="A4473">
        <v>16860</v>
      </c>
      <c r="B4473" t="s">
        <v>41</v>
      </c>
      <c r="D4473">
        <v>16860</v>
      </c>
      <c r="E4473" t="s">
        <v>41</v>
      </c>
    </row>
    <row r="4474" spans="1:5" x14ac:dyDescent="0.3">
      <c r="A4474">
        <v>16861</v>
      </c>
      <c r="B4474" t="s">
        <v>41</v>
      </c>
      <c r="D4474">
        <v>16861</v>
      </c>
      <c r="E4474" t="s">
        <v>41</v>
      </c>
    </row>
    <row r="4475" spans="1:5" x14ac:dyDescent="0.3">
      <c r="A4475">
        <v>16862</v>
      </c>
      <c r="B4475" t="s">
        <v>41</v>
      </c>
      <c r="D4475">
        <v>16862</v>
      </c>
      <c r="E4475" t="s">
        <v>41</v>
      </c>
    </row>
    <row r="4476" spans="1:5" x14ac:dyDescent="0.3">
      <c r="A4476">
        <v>16863</v>
      </c>
      <c r="B4476" t="s">
        <v>41</v>
      </c>
      <c r="D4476">
        <v>16863</v>
      </c>
      <c r="E4476" t="s">
        <v>41</v>
      </c>
    </row>
    <row r="4477" spans="1:5" x14ac:dyDescent="0.3">
      <c r="A4477">
        <v>16864</v>
      </c>
      <c r="B4477" t="s">
        <v>41</v>
      </c>
      <c r="D4477">
        <v>16864</v>
      </c>
      <c r="E4477" t="s">
        <v>41</v>
      </c>
    </row>
    <row r="4478" spans="1:5" x14ac:dyDescent="0.3">
      <c r="A4478">
        <v>16865</v>
      </c>
      <c r="B4478" t="s">
        <v>41</v>
      </c>
      <c r="D4478">
        <v>16865</v>
      </c>
      <c r="E4478" t="s">
        <v>41</v>
      </c>
    </row>
    <row r="4479" spans="1:5" x14ac:dyDescent="0.3">
      <c r="A4479">
        <v>16866</v>
      </c>
      <c r="B4479" t="s">
        <v>41</v>
      </c>
      <c r="D4479">
        <v>16866</v>
      </c>
      <c r="E4479" t="s">
        <v>41</v>
      </c>
    </row>
    <row r="4480" spans="1:5" x14ac:dyDescent="0.3">
      <c r="A4480">
        <v>16867</v>
      </c>
      <c r="B4480" t="s">
        <v>41</v>
      </c>
      <c r="D4480">
        <v>16867</v>
      </c>
      <c r="E4480" t="s">
        <v>41</v>
      </c>
    </row>
    <row r="4481" spans="1:5" x14ac:dyDescent="0.3">
      <c r="A4481">
        <v>16868</v>
      </c>
      <c r="B4481" t="s">
        <v>41</v>
      </c>
      <c r="D4481">
        <v>16868</v>
      </c>
      <c r="E4481" t="s">
        <v>41</v>
      </c>
    </row>
    <row r="4482" spans="1:5" x14ac:dyDescent="0.3">
      <c r="A4482">
        <v>16869</v>
      </c>
      <c r="B4482" t="s">
        <v>41</v>
      </c>
      <c r="D4482">
        <v>16869</v>
      </c>
      <c r="E4482" t="s">
        <v>41</v>
      </c>
    </row>
    <row r="4483" spans="1:5" x14ac:dyDescent="0.3">
      <c r="A4483">
        <v>16870</v>
      </c>
      <c r="B4483" t="s">
        <v>41</v>
      </c>
      <c r="D4483">
        <v>16870</v>
      </c>
      <c r="E4483" t="s">
        <v>41</v>
      </c>
    </row>
    <row r="4484" spans="1:5" x14ac:dyDescent="0.3">
      <c r="A4484">
        <v>16871</v>
      </c>
      <c r="B4484" t="s">
        <v>41</v>
      </c>
      <c r="D4484">
        <v>16871</v>
      </c>
      <c r="E4484" t="s">
        <v>41</v>
      </c>
    </row>
    <row r="4485" spans="1:5" x14ac:dyDescent="0.3">
      <c r="A4485">
        <v>16872</v>
      </c>
      <c r="B4485" t="s">
        <v>41</v>
      </c>
      <c r="D4485">
        <v>16872</v>
      </c>
      <c r="E4485" t="s">
        <v>41</v>
      </c>
    </row>
    <row r="4486" spans="1:5" x14ac:dyDescent="0.3">
      <c r="A4486">
        <v>16873</v>
      </c>
      <c r="B4486" t="s">
        <v>41</v>
      </c>
      <c r="D4486">
        <v>16873</v>
      </c>
      <c r="E4486" t="s">
        <v>41</v>
      </c>
    </row>
    <row r="4487" spans="1:5" x14ac:dyDescent="0.3">
      <c r="A4487">
        <v>16874</v>
      </c>
      <c r="B4487" t="s">
        <v>41</v>
      </c>
      <c r="D4487">
        <v>16874</v>
      </c>
      <c r="E4487" t="s">
        <v>41</v>
      </c>
    </row>
    <row r="4488" spans="1:5" x14ac:dyDescent="0.3">
      <c r="A4488">
        <v>16875</v>
      </c>
      <c r="B4488" t="s">
        <v>41</v>
      </c>
      <c r="D4488">
        <v>16875</v>
      </c>
      <c r="E4488" t="s">
        <v>41</v>
      </c>
    </row>
    <row r="4489" spans="1:5" x14ac:dyDescent="0.3">
      <c r="A4489">
        <v>16876</v>
      </c>
      <c r="B4489" t="s">
        <v>41</v>
      </c>
      <c r="D4489">
        <v>16876</v>
      </c>
      <c r="E4489" t="s">
        <v>41</v>
      </c>
    </row>
    <row r="4490" spans="1:5" x14ac:dyDescent="0.3">
      <c r="A4490">
        <v>16877</v>
      </c>
      <c r="B4490" t="s">
        <v>41</v>
      </c>
      <c r="D4490">
        <v>16877</v>
      </c>
      <c r="E4490" t="s">
        <v>41</v>
      </c>
    </row>
    <row r="4491" spans="1:5" x14ac:dyDescent="0.3">
      <c r="A4491">
        <v>16878</v>
      </c>
      <c r="B4491" t="s">
        <v>41</v>
      </c>
      <c r="D4491">
        <v>16878</v>
      </c>
      <c r="E4491" t="s">
        <v>41</v>
      </c>
    </row>
    <row r="4492" spans="1:5" x14ac:dyDescent="0.3">
      <c r="A4492">
        <v>16880</v>
      </c>
      <c r="B4492" t="s">
        <v>41</v>
      </c>
      <c r="D4492">
        <v>16880</v>
      </c>
      <c r="E4492" t="s">
        <v>41</v>
      </c>
    </row>
    <row r="4493" spans="1:5" x14ac:dyDescent="0.3">
      <c r="A4493">
        <v>16881</v>
      </c>
      <c r="B4493" t="s">
        <v>41</v>
      </c>
      <c r="D4493">
        <v>16881</v>
      </c>
      <c r="E4493" t="s">
        <v>41</v>
      </c>
    </row>
    <row r="4494" spans="1:5" x14ac:dyDescent="0.3">
      <c r="A4494">
        <v>16882</v>
      </c>
      <c r="B4494" t="s">
        <v>41</v>
      </c>
      <c r="D4494">
        <v>16882</v>
      </c>
      <c r="E4494" t="s">
        <v>41</v>
      </c>
    </row>
    <row r="4495" spans="1:5" x14ac:dyDescent="0.3">
      <c r="A4495">
        <v>16883</v>
      </c>
      <c r="B4495" t="s">
        <v>41</v>
      </c>
      <c r="D4495">
        <v>16883</v>
      </c>
      <c r="E4495" t="s">
        <v>41</v>
      </c>
    </row>
    <row r="4496" spans="1:5" x14ac:dyDescent="0.3">
      <c r="A4496">
        <v>16884</v>
      </c>
      <c r="B4496" t="s">
        <v>41</v>
      </c>
      <c r="D4496">
        <v>16884</v>
      </c>
      <c r="E4496" t="s">
        <v>41</v>
      </c>
    </row>
    <row r="4497" spans="1:5" x14ac:dyDescent="0.3">
      <c r="A4497">
        <v>16885</v>
      </c>
      <c r="B4497" t="s">
        <v>41</v>
      </c>
      <c r="D4497">
        <v>16885</v>
      </c>
      <c r="E4497" t="s">
        <v>41</v>
      </c>
    </row>
    <row r="4498" spans="1:5" x14ac:dyDescent="0.3">
      <c r="A4498">
        <v>16886</v>
      </c>
      <c r="B4498" t="s">
        <v>41</v>
      </c>
      <c r="D4498">
        <v>16886</v>
      </c>
      <c r="E4498" t="s">
        <v>41</v>
      </c>
    </row>
    <row r="4499" spans="1:5" x14ac:dyDescent="0.3">
      <c r="A4499">
        <v>16887</v>
      </c>
      <c r="B4499" t="s">
        <v>41</v>
      </c>
      <c r="D4499">
        <v>16887</v>
      </c>
      <c r="E4499" t="s">
        <v>41</v>
      </c>
    </row>
    <row r="4500" spans="1:5" x14ac:dyDescent="0.3">
      <c r="A4500">
        <v>16888</v>
      </c>
      <c r="B4500" t="s">
        <v>41</v>
      </c>
      <c r="D4500">
        <v>16888</v>
      </c>
      <c r="E4500" t="s">
        <v>41</v>
      </c>
    </row>
    <row r="4501" spans="1:5" x14ac:dyDescent="0.3">
      <c r="A4501">
        <v>16889</v>
      </c>
      <c r="B4501" t="s">
        <v>41</v>
      </c>
      <c r="D4501">
        <v>16889</v>
      </c>
      <c r="E4501" t="s">
        <v>41</v>
      </c>
    </row>
    <row r="4502" spans="1:5" x14ac:dyDescent="0.3">
      <c r="A4502">
        <v>16890</v>
      </c>
      <c r="B4502" t="s">
        <v>41</v>
      </c>
      <c r="D4502">
        <v>16890</v>
      </c>
      <c r="E4502" t="s">
        <v>41</v>
      </c>
    </row>
    <row r="4503" spans="1:5" x14ac:dyDescent="0.3">
      <c r="A4503">
        <v>16891</v>
      </c>
      <c r="B4503" t="s">
        <v>41</v>
      </c>
      <c r="D4503">
        <v>16891</v>
      </c>
      <c r="E4503" t="s">
        <v>41</v>
      </c>
    </row>
    <row r="4504" spans="1:5" x14ac:dyDescent="0.3">
      <c r="A4504">
        <v>16892</v>
      </c>
      <c r="B4504" t="s">
        <v>41</v>
      </c>
      <c r="D4504">
        <v>16892</v>
      </c>
      <c r="E4504" t="s">
        <v>41</v>
      </c>
    </row>
    <row r="4505" spans="1:5" x14ac:dyDescent="0.3">
      <c r="A4505">
        <v>16893</v>
      </c>
      <c r="B4505" t="s">
        <v>41</v>
      </c>
      <c r="D4505">
        <v>16893</v>
      </c>
      <c r="E4505" t="s">
        <v>41</v>
      </c>
    </row>
    <row r="4506" spans="1:5" x14ac:dyDescent="0.3">
      <c r="A4506">
        <v>16894</v>
      </c>
      <c r="B4506" t="s">
        <v>41</v>
      </c>
      <c r="D4506">
        <v>16894</v>
      </c>
      <c r="E4506" t="s">
        <v>41</v>
      </c>
    </row>
    <row r="4507" spans="1:5" x14ac:dyDescent="0.3">
      <c r="A4507">
        <v>16895</v>
      </c>
      <c r="B4507" t="s">
        <v>41</v>
      </c>
      <c r="D4507">
        <v>16895</v>
      </c>
      <c r="E4507" t="s">
        <v>41</v>
      </c>
    </row>
    <row r="4508" spans="1:5" x14ac:dyDescent="0.3">
      <c r="A4508">
        <v>16896</v>
      </c>
      <c r="B4508" t="s">
        <v>41</v>
      </c>
      <c r="D4508">
        <v>16896</v>
      </c>
      <c r="E4508" t="s">
        <v>41</v>
      </c>
    </row>
    <row r="4509" spans="1:5" x14ac:dyDescent="0.3">
      <c r="A4509">
        <v>16897</v>
      </c>
      <c r="B4509" t="s">
        <v>41</v>
      </c>
      <c r="D4509">
        <v>16897</v>
      </c>
      <c r="E4509" t="s">
        <v>41</v>
      </c>
    </row>
    <row r="4510" spans="1:5" x14ac:dyDescent="0.3">
      <c r="A4510">
        <v>16898</v>
      </c>
      <c r="B4510" t="s">
        <v>41</v>
      </c>
      <c r="D4510">
        <v>16898</v>
      </c>
      <c r="E4510" t="s">
        <v>41</v>
      </c>
    </row>
    <row r="4511" spans="1:5" x14ac:dyDescent="0.3">
      <c r="A4511">
        <v>16899</v>
      </c>
      <c r="B4511" t="s">
        <v>41</v>
      </c>
      <c r="D4511">
        <v>16899</v>
      </c>
      <c r="E4511" t="s">
        <v>41</v>
      </c>
    </row>
    <row r="4512" spans="1:5" x14ac:dyDescent="0.3">
      <c r="A4512">
        <v>16900</v>
      </c>
      <c r="B4512" t="s">
        <v>41</v>
      </c>
      <c r="D4512">
        <v>16900</v>
      </c>
      <c r="E4512" t="s">
        <v>41</v>
      </c>
    </row>
    <row r="4513" spans="1:5" x14ac:dyDescent="0.3">
      <c r="A4513">
        <v>16901</v>
      </c>
      <c r="B4513" t="s">
        <v>41</v>
      </c>
      <c r="D4513">
        <v>16901</v>
      </c>
      <c r="E4513" t="s">
        <v>41</v>
      </c>
    </row>
    <row r="4514" spans="1:5" x14ac:dyDescent="0.3">
      <c r="A4514">
        <v>16902</v>
      </c>
      <c r="B4514" t="s">
        <v>41</v>
      </c>
      <c r="D4514">
        <v>16902</v>
      </c>
      <c r="E4514" t="s">
        <v>41</v>
      </c>
    </row>
    <row r="4515" spans="1:5" x14ac:dyDescent="0.3">
      <c r="A4515">
        <v>16903</v>
      </c>
      <c r="B4515" t="s">
        <v>41</v>
      </c>
      <c r="D4515">
        <v>16903</v>
      </c>
      <c r="E4515" t="s">
        <v>41</v>
      </c>
    </row>
    <row r="4516" spans="1:5" x14ac:dyDescent="0.3">
      <c r="A4516">
        <v>16904</v>
      </c>
      <c r="B4516" t="s">
        <v>41</v>
      </c>
      <c r="D4516">
        <v>16904</v>
      </c>
      <c r="E4516" t="s">
        <v>41</v>
      </c>
    </row>
    <row r="4517" spans="1:5" x14ac:dyDescent="0.3">
      <c r="A4517">
        <v>16905</v>
      </c>
      <c r="B4517" t="s">
        <v>41</v>
      </c>
      <c r="D4517">
        <v>16905</v>
      </c>
      <c r="E4517" t="s">
        <v>41</v>
      </c>
    </row>
    <row r="4518" spans="1:5" x14ac:dyDescent="0.3">
      <c r="A4518">
        <v>16906</v>
      </c>
      <c r="B4518" t="s">
        <v>41</v>
      </c>
      <c r="D4518">
        <v>16906</v>
      </c>
      <c r="E4518" t="s">
        <v>41</v>
      </c>
    </row>
    <row r="4519" spans="1:5" x14ac:dyDescent="0.3">
      <c r="A4519">
        <v>16907</v>
      </c>
      <c r="B4519" t="s">
        <v>41</v>
      </c>
      <c r="D4519">
        <v>16907</v>
      </c>
      <c r="E4519" t="s">
        <v>41</v>
      </c>
    </row>
    <row r="4520" spans="1:5" x14ac:dyDescent="0.3">
      <c r="A4520">
        <v>16908</v>
      </c>
      <c r="B4520" t="s">
        <v>41</v>
      </c>
      <c r="D4520">
        <v>16908</v>
      </c>
      <c r="E4520" t="s">
        <v>41</v>
      </c>
    </row>
    <row r="4521" spans="1:5" x14ac:dyDescent="0.3">
      <c r="A4521">
        <v>16909</v>
      </c>
      <c r="B4521" t="s">
        <v>41</v>
      </c>
      <c r="D4521">
        <v>16909</v>
      </c>
      <c r="E4521" t="s">
        <v>41</v>
      </c>
    </row>
    <row r="4522" spans="1:5" x14ac:dyDescent="0.3">
      <c r="A4522">
        <v>16910</v>
      </c>
      <c r="B4522" t="s">
        <v>41</v>
      </c>
      <c r="D4522">
        <v>16910</v>
      </c>
      <c r="E4522" t="s">
        <v>41</v>
      </c>
    </row>
    <row r="4523" spans="1:5" x14ac:dyDescent="0.3">
      <c r="A4523">
        <v>16911</v>
      </c>
      <c r="B4523" t="s">
        <v>41</v>
      </c>
      <c r="D4523">
        <v>16911</v>
      </c>
      <c r="E4523" t="s">
        <v>41</v>
      </c>
    </row>
    <row r="4524" spans="1:5" x14ac:dyDescent="0.3">
      <c r="A4524">
        <v>16912</v>
      </c>
      <c r="B4524" t="s">
        <v>41</v>
      </c>
      <c r="D4524">
        <v>16912</v>
      </c>
      <c r="E4524" t="s">
        <v>41</v>
      </c>
    </row>
    <row r="4525" spans="1:5" x14ac:dyDescent="0.3">
      <c r="A4525">
        <v>16913</v>
      </c>
      <c r="B4525" t="s">
        <v>41</v>
      </c>
      <c r="D4525">
        <v>16913</v>
      </c>
      <c r="E4525" t="s">
        <v>41</v>
      </c>
    </row>
    <row r="4526" spans="1:5" x14ac:dyDescent="0.3">
      <c r="A4526">
        <v>16914</v>
      </c>
      <c r="B4526" t="s">
        <v>41</v>
      </c>
      <c r="D4526">
        <v>16914</v>
      </c>
      <c r="E4526" t="s">
        <v>41</v>
      </c>
    </row>
    <row r="4527" spans="1:5" x14ac:dyDescent="0.3">
      <c r="A4527">
        <v>16915</v>
      </c>
      <c r="B4527" t="s">
        <v>41</v>
      </c>
      <c r="D4527">
        <v>16915</v>
      </c>
      <c r="E4527" t="s">
        <v>41</v>
      </c>
    </row>
    <row r="4528" spans="1:5" x14ac:dyDescent="0.3">
      <c r="A4528">
        <v>16916</v>
      </c>
      <c r="B4528" t="s">
        <v>41</v>
      </c>
      <c r="D4528">
        <v>16916</v>
      </c>
      <c r="E4528" t="s">
        <v>41</v>
      </c>
    </row>
    <row r="4529" spans="1:5" x14ac:dyDescent="0.3">
      <c r="A4529">
        <v>16917</v>
      </c>
      <c r="B4529" t="s">
        <v>41</v>
      </c>
      <c r="D4529">
        <v>16917</v>
      </c>
      <c r="E4529" t="s">
        <v>41</v>
      </c>
    </row>
    <row r="4530" spans="1:5" x14ac:dyDescent="0.3">
      <c r="A4530">
        <v>16918</v>
      </c>
      <c r="B4530" t="s">
        <v>41</v>
      </c>
      <c r="D4530">
        <v>16918</v>
      </c>
      <c r="E4530" t="s">
        <v>41</v>
      </c>
    </row>
    <row r="4531" spans="1:5" x14ac:dyDescent="0.3">
      <c r="A4531">
        <v>16919</v>
      </c>
      <c r="B4531" t="s">
        <v>41</v>
      </c>
      <c r="D4531">
        <v>16919</v>
      </c>
      <c r="E4531" t="s">
        <v>41</v>
      </c>
    </row>
    <row r="4532" spans="1:5" x14ac:dyDescent="0.3">
      <c r="A4532">
        <v>16920</v>
      </c>
      <c r="B4532" t="s">
        <v>41</v>
      </c>
      <c r="D4532">
        <v>16920</v>
      </c>
      <c r="E4532" t="s">
        <v>41</v>
      </c>
    </row>
    <row r="4533" spans="1:5" x14ac:dyDescent="0.3">
      <c r="A4533">
        <v>16921</v>
      </c>
      <c r="B4533" t="s">
        <v>41</v>
      </c>
      <c r="D4533">
        <v>16921</v>
      </c>
      <c r="E4533" t="s">
        <v>41</v>
      </c>
    </row>
    <row r="4534" spans="1:5" x14ac:dyDescent="0.3">
      <c r="A4534">
        <v>16922</v>
      </c>
      <c r="B4534" t="s">
        <v>41</v>
      </c>
      <c r="D4534">
        <v>16922</v>
      </c>
      <c r="E4534" t="s">
        <v>41</v>
      </c>
    </row>
    <row r="4535" spans="1:5" x14ac:dyDescent="0.3">
      <c r="A4535">
        <v>16923</v>
      </c>
      <c r="B4535" t="s">
        <v>41</v>
      </c>
      <c r="D4535">
        <v>16923</v>
      </c>
      <c r="E4535" t="s">
        <v>41</v>
      </c>
    </row>
    <row r="4536" spans="1:5" x14ac:dyDescent="0.3">
      <c r="A4536">
        <v>16924</v>
      </c>
      <c r="B4536" t="s">
        <v>41</v>
      </c>
      <c r="D4536">
        <v>16924</v>
      </c>
      <c r="E4536" t="s">
        <v>41</v>
      </c>
    </row>
    <row r="4537" spans="1:5" x14ac:dyDescent="0.3">
      <c r="A4537">
        <v>16925</v>
      </c>
      <c r="B4537" t="s">
        <v>41</v>
      </c>
      <c r="D4537">
        <v>16925</v>
      </c>
      <c r="E4537" t="s">
        <v>41</v>
      </c>
    </row>
    <row r="4538" spans="1:5" x14ac:dyDescent="0.3">
      <c r="A4538">
        <v>16926</v>
      </c>
      <c r="B4538" t="s">
        <v>41</v>
      </c>
      <c r="D4538">
        <v>16926</v>
      </c>
      <c r="E4538" t="s">
        <v>41</v>
      </c>
    </row>
    <row r="4539" spans="1:5" x14ac:dyDescent="0.3">
      <c r="A4539">
        <v>16927</v>
      </c>
      <c r="B4539" t="s">
        <v>41</v>
      </c>
      <c r="D4539">
        <v>16927</v>
      </c>
      <c r="E4539" t="s">
        <v>41</v>
      </c>
    </row>
    <row r="4540" spans="1:5" x14ac:dyDescent="0.3">
      <c r="A4540">
        <v>16928</v>
      </c>
      <c r="B4540" t="s">
        <v>41</v>
      </c>
      <c r="D4540">
        <v>16928</v>
      </c>
      <c r="E4540" t="s">
        <v>41</v>
      </c>
    </row>
    <row r="4541" spans="1:5" x14ac:dyDescent="0.3">
      <c r="A4541">
        <v>16929</v>
      </c>
      <c r="B4541" t="s">
        <v>41</v>
      </c>
      <c r="D4541">
        <v>16929</v>
      </c>
      <c r="E4541" t="s">
        <v>41</v>
      </c>
    </row>
    <row r="4542" spans="1:5" x14ac:dyDescent="0.3">
      <c r="A4542">
        <v>16930</v>
      </c>
      <c r="B4542" t="s">
        <v>41</v>
      </c>
      <c r="D4542">
        <v>16930</v>
      </c>
      <c r="E4542" t="s">
        <v>41</v>
      </c>
    </row>
    <row r="4543" spans="1:5" x14ac:dyDescent="0.3">
      <c r="A4543">
        <v>16931</v>
      </c>
      <c r="B4543" t="s">
        <v>41</v>
      </c>
      <c r="D4543">
        <v>16931</v>
      </c>
      <c r="E4543" t="s">
        <v>41</v>
      </c>
    </row>
    <row r="4544" spans="1:5" x14ac:dyDescent="0.3">
      <c r="A4544">
        <v>16932</v>
      </c>
      <c r="B4544" t="s">
        <v>41</v>
      </c>
      <c r="D4544">
        <v>16932</v>
      </c>
      <c r="E4544" t="s">
        <v>41</v>
      </c>
    </row>
    <row r="4545" spans="1:5" x14ac:dyDescent="0.3">
      <c r="A4545">
        <v>16933</v>
      </c>
      <c r="B4545" t="s">
        <v>41</v>
      </c>
      <c r="D4545">
        <v>16933</v>
      </c>
      <c r="E4545" t="s">
        <v>41</v>
      </c>
    </row>
    <row r="4546" spans="1:5" x14ac:dyDescent="0.3">
      <c r="A4546">
        <v>16934</v>
      </c>
      <c r="B4546" t="s">
        <v>41</v>
      </c>
      <c r="D4546">
        <v>16934</v>
      </c>
      <c r="E4546" t="s">
        <v>41</v>
      </c>
    </row>
    <row r="4547" spans="1:5" x14ac:dyDescent="0.3">
      <c r="A4547">
        <v>16935</v>
      </c>
      <c r="B4547" t="s">
        <v>41</v>
      </c>
      <c r="D4547">
        <v>16935</v>
      </c>
      <c r="E4547" t="s">
        <v>41</v>
      </c>
    </row>
    <row r="4548" spans="1:5" x14ac:dyDescent="0.3">
      <c r="A4548">
        <v>16936</v>
      </c>
      <c r="B4548" t="s">
        <v>41</v>
      </c>
      <c r="D4548">
        <v>16936</v>
      </c>
      <c r="E4548" t="s">
        <v>41</v>
      </c>
    </row>
    <row r="4549" spans="1:5" x14ac:dyDescent="0.3">
      <c r="A4549">
        <v>16937</v>
      </c>
      <c r="B4549" t="s">
        <v>41</v>
      </c>
      <c r="D4549">
        <v>16937</v>
      </c>
      <c r="E4549" t="s">
        <v>41</v>
      </c>
    </row>
    <row r="4550" spans="1:5" x14ac:dyDescent="0.3">
      <c r="A4550">
        <v>16938</v>
      </c>
      <c r="B4550" t="s">
        <v>41</v>
      </c>
      <c r="D4550">
        <v>16938</v>
      </c>
      <c r="E4550" t="s">
        <v>41</v>
      </c>
    </row>
    <row r="4551" spans="1:5" x14ac:dyDescent="0.3">
      <c r="A4551">
        <v>16939</v>
      </c>
      <c r="B4551" t="s">
        <v>41</v>
      </c>
      <c r="D4551">
        <v>16939</v>
      </c>
      <c r="E4551" t="s">
        <v>41</v>
      </c>
    </row>
    <row r="4552" spans="1:5" x14ac:dyDescent="0.3">
      <c r="A4552">
        <v>16940</v>
      </c>
      <c r="B4552" t="s">
        <v>41</v>
      </c>
      <c r="D4552">
        <v>16940</v>
      </c>
      <c r="E4552" t="s">
        <v>41</v>
      </c>
    </row>
    <row r="4553" spans="1:5" x14ac:dyDescent="0.3">
      <c r="A4553">
        <v>16941</v>
      </c>
      <c r="B4553" t="s">
        <v>41</v>
      </c>
      <c r="D4553">
        <v>16941</v>
      </c>
      <c r="E4553" t="s">
        <v>41</v>
      </c>
    </row>
    <row r="4554" spans="1:5" x14ac:dyDescent="0.3">
      <c r="A4554">
        <v>16942</v>
      </c>
      <c r="B4554" t="s">
        <v>41</v>
      </c>
      <c r="D4554">
        <v>16942</v>
      </c>
      <c r="E4554" t="s">
        <v>41</v>
      </c>
    </row>
    <row r="4555" spans="1:5" x14ac:dyDescent="0.3">
      <c r="A4555">
        <v>16943</v>
      </c>
      <c r="B4555" t="s">
        <v>41</v>
      </c>
      <c r="D4555">
        <v>16943</v>
      </c>
      <c r="E4555" t="s">
        <v>41</v>
      </c>
    </row>
    <row r="4556" spans="1:5" x14ac:dyDescent="0.3">
      <c r="A4556">
        <v>16944</v>
      </c>
      <c r="B4556" t="s">
        <v>41</v>
      </c>
      <c r="D4556">
        <v>16944</v>
      </c>
      <c r="E4556" t="s">
        <v>41</v>
      </c>
    </row>
    <row r="4557" spans="1:5" x14ac:dyDescent="0.3">
      <c r="A4557">
        <v>16945</v>
      </c>
      <c r="B4557" t="s">
        <v>41</v>
      </c>
      <c r="D4557">
        <v>16945</v>
      </c>
      <c r="E4557" t="s">
        <v>41</v>
      </c>
    </row>
    <row r="4558" spans="1:5" x14ac:dyDescent="0.3">
      <c r="A4558">
        <v>16946</v>
      </c>
      <c r="B4558" t="s">
        <v>41</v>
      </c>
      <c r="D4558">
        <v>16946</v>
      </c>
      <c r="E4558" t="s">
        <v>41</v>
      </c>
    </row>
    <row r="4559" spans="1:5" x14ac:dyDescent="0.3">
      <c r="A4559">
        <v>16947</v>
      </c>
      <c r="B4559" t="s">
        <v>41</v>
      </c>
      <c r="D4559">
        <v>16947</v>
      </c>
      <c r="E4559" t="s">
        <v>41</v>
      </c>
    </row>
    <row r="4560" spans="1:5" x14ac:dyDescent="0.3">
      <c r="A4560">
        <v>16948</v>
      </c>
      <c r="B4560" t="s">
        <v>41</v>
      </c>
      <c r="D4560">
        <v>16948</v>
      </c>
      <c r="E4560" t="s">
        <v>41</v>
      </c>
    </row>
    <row r="4561" spans="1:5" x14ac:dyDescent="0.3">
      <c r="A4561">
        <v>16949</v>
      </c>
      <c r="B4561" t="s">
        <v>41</v>
      </c>
      <c r="D4561">
        <v>16949</v>
      </c>
      <c r="E4561" t="s">
        <v>41</v>
      </c>
    </row>
    <row r="4562" spans="1:5" x14ac:dyDescent="0.3">
      <c r="A4562">
        <v>16950</v>
      </c>
      <c r="B4562" t="s">
        <v>41</v>
      </c>
      <c r="D4562">
        <v>16950</v>
      </c>
      <c r="E4562" t="s">
        <v>41</v>
      </c>
    </row>
    <row r="4563" spans="1:5" x14ac:dyDescent="0.3">
      <c r="A4563">
        <v>16951</v>
      </c>
      <c r="B4563" t="s">
        <v>41</v>
      </c>
      <c r="D4563">
        <v>16951</v>
      </c>
      <c r="E4563" t="s">
        <v>41</v>
      </c>
    </row>
    <row r="4564" spans="1:5" x14ac:dyDescent="0.3">
      <c r="A4564">
        <v>16952</v>
      </c>
      <c r="B4564" t="s">
        <v>41</v>
      </c>
      <c r="D4564">
        <v>16952</v>
      </c>
      <c r="E4564" t="s">
        <v>41</v>
      </c>
    </row>
    <row r="4565" spans="1:5" x14ac:dyDescent="0.3">
      <c r="A4565">
        <v>16953</v>
      </c>
      <c r="B4565" t="s">
        <v>41</v>
      </c>
      <c r="D4565">
        <v>16953</v>
      </c>
      <c r="E4565" t="s">
        <v>41</v>
      </c>
    </row>
    <row r="4566" spans="1:5" x14ac:dyDescent="0.3">
      <c r="A4566">
        <v>16954</v>
      </c>
      <c r="B4566" t="s">
        <v>41</v>
      </c>
      <c r="D4566">
        <v>16954</v>
      </c>
      <c r="E4566" t="s">
        <v>41</v>
      </c>
    </row>
    <row r="4567" spans="1:5" x14ac:dyDescent="0.3">
      <c r="A4567">
        <v>16955</v>
      </c>
      <c r="B4567" t="s">
        <v>41</v>
      </c>
      <c r="D4567">
        <v>16955</v>
      </c>
      <c r="E4567" t="s">
        <v>41</v>
      </c>
    </row>
    <row r="4568" spans="1:5" x14ac:dyDescent="0.3">
      <c r="A4568">
        <v>16956</v>
      </c>
      <c r="B4568" t="s">
        <v>41</v>
      </c>
      <c r="D4568">
        <v>16956</v>
      </c>
      <c r="E4568" t="s">
        <v>41</v>
      </c>
    </row>
    <row r="4569" spans="1:5" x14ac:dyDescent="0.3">
      <c r="A4569">
        <v>16957</v>
      </c>
      <c r="B4569" t="s">
        <v>41</v>
      </c>
      <c r="D4569">
        <v>16957</v>
      </c>
      <c r="E4569" t="s">
        <v>41</v>
      </c>
    </row>
    <row r="4570" spans="1:5" x14ac:dyDescent="0.3">
      <c r="A4570">
        <v>16958</v>
      </c>
      <c r="B4570" t="s">
        <v>41</v>
      </c>
      <c r="D4570">
        <v>16958</v>
      </c>
      <c r="E4570" t="s">
        <v>41</v>
      </c>
    </row>
    <row r="4571" spans="1:5" x14ac:dyDescent="0.3">
      <c r="A4571">
        <v>16959</v>
      </c>
      <c r="B4571" t="s">
        <v>41</v>
      </c>
      <c r="D4571">
        <v>16959</v>
      </c>
      <c r="E4571" t="s">
        <v>41</v>
      </c>
    </row>
    <row r="4572" spans="1:5" x14ac:dyDescent="0.3">
      <c r="A4572">
        <v>16960</v>
      </c>
      <c r="B4572" t="s">
        <v>41</v>
      </c>
      <c r="D4572">
        <v>16960</v>
      </c>
      <c r="E4572" t="s">
        <v>41</v>
      </c>
    </row>
    <row r="4573" spans="1:5" x14ac:dyDescent="0.3">
      <c r="A4573">
        <v>16961</v>
      </c>
      <c r="B4573" t="s">
        <v>41</v>
      </c>
      <c r="D4573">
        <v>16961</v>
      </c>
      <c r="E4573" t="s">
        <v>41</v>
      </c>
    </row>
    <row r="4574" spans="1:5" x14ac:dyDescent="0.3">
      <c r="A4574">
        <v>16962</v>
      </c>
      <c r="B4574" t="s">
        <v>41</v>
      </c>
      <c r="D4574">
        <v>16962</v>
      </c>
      <c r="E4574" t="s">
        <v>41</v>
      </c>
    </row>
    <row r="4575" spans="1:5" x14ac:dyDescent="0.3">
      <c r="A4575">
        <v>16963</v>
      </c>
      <c r="B4575" t="s">
        <v>41</v>
      </c>
      <c r="D4575">
        <v>16963</v>
      </c>
      <c r="E4575" t="s">
        <v>41</v>
      </c>
    </row>
    <row r="4576" spans="1:5" x14ac:dyDescent="0.3">
      <c r="A4576">
        <v>16964</v>
      </c>
      <c r="B4576" t="s">
        <v>41</v>
      </c>
      <c r="D4576">
        <v>16964</v>
      </c>
      <c r="E4576" t="s">
        <v>41</v>
      </c>
    </row>
    <row r="4577" spans="1:5" x14ac:dyDescent="0.3">
      <c r="A4577">
        <v>16965</v>
      </c>
      <c r="B4577" t="s">
        <v>41</v>
      </c>
      <c r="D4577">
        <v>16965</v>
      </c>
      <c r="E4577" t="s">
        <v>41</v>
      </c>
    </row>
    <row r="4578" spans="1:5" x14ac:dyDescent="0.3">
      <c r="A4578">
        <v>16966</v>
      </c>
      <c r="B4578" t="s">
        <v>41</v>
      </c>
      <c r="D4578">
        <v>16966</v>
      </c>
      <c r="E4578" t="s">
        <v>41</v>
      </c>
    </row>
    <row r="4579" spans="1:5" x14ac:dyDescent="0.3">
      <c r="A4579">
        <v>16967</v>
      </c>
      <c r="B4579" t="s">
        <v>41</v>
      </c>
      <c r="D4579">
        <v>16967</v>
      </c>
      <c r="E4579" t="s">
        <v>41</v>
      </c>
    </row>
    <row r="4580" spans="1:5" x14ac:dyDescent="0.3">
      <c r="A4580">
        <v>16968</v>
      </c>
      <c r="B4580" t="s">
        <v>41</v>
      </c>
      <c r="D4580">
        <v>16968</v>
      </c>
      <c r="E4580" t="s">
        <v>41</v>
      </c>
    </row>
    <row r="4581" spans="1:5" x14ac:dyDescent="0.3">
      <c r="A4581">
        <v>16969</v>
      </c>
      <c r="B4581" t="s">
        <v>41</v>
      </c>
      <c r="D4581">
        <v>16969</v>
      </c>
      <c r="E4581" t="s">
        <v>41</v>
      </c>
    </row>
    <row r="4582" spans="1:5" x14ac:dyDescent="0.3">
      <c r="A4582">
        <v>16970</v>
      </c>
      <c r="B4582" t="s">
        <v>41</v>
      </c>
      <c r="D4582">
        <v>16970</v>
      </c>
      <c r="E4582" t="s">
        <v>41</v>
      </c>
    </row>
    <row r="4583" spans="1:5" x14ac:dyDescent="0.3">
      <c r="A4583">
        <v>16971</v>
      </c>
      <c r="B4583" t="s">
        <v>41</v>
      </c>
      <c r="D4583">
        <v>16971</v>
      </c>
      <c r="E4583" t="s">
        <v>41</v>
      </c>
    </row>
    <row r="4584" spans="1:5" x14ac:dyDescent="0.3">
      <c r="A4584">
        <v>16972</v>
      </c>
      <c r="B4584" t="s">
        <v>41</v>
      </c>
      <c r="D4584">
        <v>16972</v>
      </c>
      <c r="E4584" t="s">
        <v>41</v>
      </c>
    </row>
    <row r="4585" spans="1:5" x14ac:dyDescent="0.3">
      <c r="A4585">
        <v>16973</v>
      </c>
      <c r="B4585" t="s">
        <v>41</v>
      </c>
      <c r="D4585">
        <v>16973</v>
      </c>
      <c r="E4585" t="s">
        <v>41</v>
      </c>
    </row>
    <row r="4586" spans="1:5" x14ac:dyDescent="0.3">
      <c r="A4586">
        <v>16974</v>
      </c>
      <c r="B4586" t="s">
        <v>41</v>
      </c>
      <c r="D4586">
        <v>16974</v>
      </c>
      <c r="E4586" t="s">
        <v>41</v>
      </c>
    </row>
    <row r="4587" spans="1:5" x14ac:dyDescent="0.3">
      <c r="A4587">
        <v>16975</v>
      </c>
      <c r="B4587" t="s">
        <v>41</v>
      </c>
      <c r="D4587">
        <v>16975</v>
      </c>
      <c r="E4587" t="s">
        <v>41</v>
      </c>
    </row>
    <row r="4588" spans="1:5" x14ac:dyDescent="0.3">
      <c r="A4588">
        <v>16976</v>
      </c>
      <c r="B4588" t="s">
        <v>41</v>
      </c>
      <c r="D4588">
        <v>16976</v>
      </c>
      <c r="E4588" t="s">
        <v>41</v>
      </c>
    </row>
    <row r="4589" spans="1:5" x14ac:dyDescent="0.3">
      <c r="A4589">
        <v>16977</v>
      </c>
      <c r="B4589" t="s">
        <v>41</v>
      </c>
      <c r="D4589">
        <v>16977</v>
      </c>
      <c r="E4589" t="s">
        <v>41</v>
      </c>
    </row>
    <row r="4590" spans="1:5" x14ac:dyDescent="0.3">
      <c r="A4590">
        <v>16978</v>
      </c>
      <c r="B4590" t="s">
        <v>41</v>
      </c>
      <c r="D4590">
        <v>16978</v>
      </c>
      <c r="E4590" t="s">
        <v>41</v>
      </c>
    </row>
    <row r="4591" spans="1:5" x14ac:dyDescent="0.3">
      <c r="A4591">
        <v>16979</v>
      </c>
      <c r="B4591" t="s">
        <v>41</v>
      </c>
      <c r="D4591">
        <v>16979</v>
      </c>
      <c r="E4591" t="s">
        <v>41</v>
      </c>
    </row>
    <row r="4592" spans="1:5" x14ac:dyDescent="0.3">
      <c r="A4592">
        <v>16980</v>
      </c>
      <c r="B4592" t="s">
        <v>41</v>
      </c>
      <c r="D4592">
        <v>16980</v>
      </c>
      <c r="E4592" t="s">
        <v>41</v>
      </c>
    </row>
    <row r="4593" spans="1:5" x14ac:dyDescent="0.3">
      <c r="A4593">
        <v>16982</v>
      </c>
      <c r="B4593" t="s">
        <v>41</v>
      </c>
      <c r="D4593">
        <v>16982</v>
      </c>
      <c r="E4593" t="s">
        <v>41</v>
      </c>
    </row>
    <row r="4594" spans="1:5" x14ac:dyDescent="0.3">
      <c r="A4594">
        <v>16983</v>
      </c>
      <c r="B4594" t="s">
        <v>41</v>
      </c>
      <c r="D4594">
        <v>16983</v>
      </c>
      <c r="E4594" t="s">
        <v>41</v>
      </c>
    </row>
    <row r="4595" spans="1:5" x14ac:dyDescent="0.3">
      <c r="A4595">
        <v>16984</v>
      </c>
      <c r="B4595" t="s">
        <v>41</v>
      </c>
      <c r="D4595">
        <v>16984</v>
      </c>
      <c r="E4595" t="s">
        <v>41</v>
      </c>
    </row>
    <row r="4596" spans="1:5" x14ac:dyDescent="0.3">
      <c r="A4596">
        <v>16985</v>
      </c>
      <c r="B4596" t="s">
        <v>41</v>
      </c>
      <c r="D4596">
        <v>16985</v>
      </c>
      <c r="E4596" t="s">
        <v>41</v>
      </c>
    </row>
    <row r="4597" spans="1:5" x14ac:dyDescent="0.3">
      <c r="A4597">
        <v>16986</v>
      </c>
      <c r="B4597" t="s">
        <v>41</v>
      </c>
      <c r="D4597">
        <v>16986</v>
      </c>
      <c r="E4597" t="s">
        <v>41</v>
      </c>
    </row>
    <row r="4598" spans="1:5" x14ac:dyDescent="0.3">
      <c r="A4598">
        <v>16987</v>
      </c>
      <c r="B4598" t="s">
        <v>41</v>
      </c>
      <c r="D4598">
        <v>16987</v>
      </c>
      <c r="E4598" t="s">
        <v>41</v>
      </c>
    </row>
    <row r="4599" spans="1:5" x14ac:dyDescent="0.3">
      <c r="A4599">
        <v>16988</v>
      </c>
      <c r="B4599" t="s">
        <v>41</v>
      </c>
      <c r="D4599">
        <v>16988</v>
      </c>
      <c r="E4599" t="s">
        <v>41</v>
      </c>
    </row>
    <row r="4600" spans="1:5" x14ac:dyDescent="0.3">
      <c r="A4600">
        <v>16989</v>
      </c>
      <c r="B4600" t="s">
        <v>41</v>
      </c>
      <c r="D4600">
        <v>16989</v>
      </c>
      <c r="E4600" t="s">
        <v>41</v>
      </c>
    </row>
    <row r="4601" spans="1:5" x14ac:dyDescent="0.3">
      <c r="A4601">
        <v>16990</v>
      </c>
      <c r="B4601" t="s">
        <v>41</v>
      </c>
      <c r="D4601">
        <v>16990</v>
      </c>
      <c r="E4601" t="s">
        <v>41</v>
      </c>
    </row>
    <row r="4602" spans="1:5" x14ac:dyDescent="0.3">
      <c r="A4602">
        <v>16991</v>
      </c>
      <c r="B4602" t="s">
        <v>41</v>
      </c>
      <c r="D4602">
        <v>16991</v>
      </c>
      <c r="E4602" t="s">
        <v>41</v>
      </c>
    </row>
    <row r="4603" spans="1:5" x14ac:dyDescent="0.3">
      <c r="A4603">
        <v>16992</v>
      </c>
      <c r="B4603" t="s">
        <v>41</v>
      </c>
      <c r="D4603">
        <v>16992</v>
      </c>
      <c r="E4603" t="s">
        <v>41</v>
      </c>
    </row>
    <row r="4604" spans="1:5" x14ac:dyDescent="0.3">
      <c r="A4604">
        <v>16993</v>
      </c>
      <c r="B4604" t="s">
        <v>41</v>
      </c>
      <c r="D4604">
        <v>16993</v>
      </c>
      <c r="E4604" t="s">
        <v>41</v>
      </c>
    </row>
    <row r="4605" spans="1:5" x14ac:dyDescent="0.3">
      <c r="A4605">
        <v>16996</v>
      </c>
      <c r="B4605" t="s">
        <v>41</v>
      </c>
      <c r="D4605">
        <v>16996</v>
      </c>
      <c r="E4605" t="s">
        <v>41</v>
      </c>
    </row>
    <row r="4606" spans="1:5" x14ac:dyDescent="0.3">
      <c r="A4606">
        <v>16997</v>
      </c>
      <c r="B4606" t="s">
        <v>41</v>
      </c>
      <c r="D4606">
        <v>16997</v>
      </c>
      <c r="E4606" t="s">
        <v>41</v>
      </c>
    </row>
    <row r="4607" spans="1:5" x14ac:dyDescent="0.3">
      <c r="A4607">
        <v>16998</v>
      </c>
      <c r="B4607" t="s">
        <v>41</v>
      </c>
      <c r="D4607">
        <v>16998</v>
      </c>
      <c r="E4607" t="s">
        <v>41</v>
      </c>
    </row>
    <row r="4608" spans="1:5" x14ac:dyDescent="0.3">
      <c r="A4608">
        <v>16999</v>
      </c>
      <c r="B4608" t="s">
        <v>41</v>
      </c>
      <c r="D4608">
        <v>16999</v>
      </c>
      <c r="E4608" t="s">
        <v>41</v>
      </c>
    </row>
    <row r="4609" spans="1:5" x14ac:dyDescent="0.3">
      <c r="A4609">
        <v>17000</v>
      </c>
      <c r="B4609" t="s">
        <v>41</v>
      </c>
      <c r="D4609">
        <v>17000</v>
      </c>
      <c r="E4609" t="s">
        <v>41</v>
      </c>
    </row>
    <row r="4610" spans="1:5" x14ac:dyDescent="0.3">
      <c r="A4610">
        <v>17001</v>
      </c>
      <c r="B4610" t="s">
        <v>41</v>
      </c>
      <c r="D4610">
        <v>17001</v>
      </c>
      <c r="E4610" t="s">
        <v>41</v>
      </c>
    </row>
    <row r="4611" spans="1:5" x14ac:dyDescent="0.3">
      <c r="A4611">
        <v>17002</v>
      </c>
      <c r="B4611" t="s">
        <v>41</v>
      </c>
      <c r="D4611">
        <v>17002</v>
      </c>
      <c r="E4611" t="s">
        <v>41</v>
      </c>
    </row>
    <row r="4612" spans="1:5" x14ac:dyDescent="0.3">
      <c r="A4612">
        <v>17003</v>
      </c>
      <c r="B4612" t="s">
        <v>41</v>
      </c>
      <c r="D4612">
        <v>17003</v>
      </c>
      <c r="E4612" t="s">
        <v>41</v>
      </c>
    </row>
    <row r="4613" spans="1:5" x14ac:dyDescent="0.3">
      <c r="A4613">
        <v>17004</v>
      </c>
      <c r="B4613" t="s">
        <v>41</v>
      </c>
      <c r="D4613">
        <v>17004</v>
      </c>
      <c r="E4613" t="s">
        <v>41</v>
      </c>
    </row>
    <row r="4614" spans="1:5" x14ac:dyDescent="0.3">
      <c r="A4614">
        <v>17005</v>
      </c>
      <c r="B4614" t="s">
        <v>41</v>
      </c>
      <c r="D4614">
        <v>17005</v>
      </c>
      <c r="E4614" t="s">
        <v>41</v>
      </c>
    </row>
    <row r="4615" spans="1:5" x14ac:dyDescent="0.3">
      <c r="A4615">
        <v>17006</v>
      </c>
      <c r="B4615" t="s">
        <v>41</v>
      </c>
      <c r="D4615">
        <v>17006</v>
      </c>
      <c r="E4615" t="s">
        <v>41</v>
      </c>
    </row>
    <row r="4616" spans="1:5" x14ac:dyDescent="0.3">
      <c r="A4616">
        <v>17007</v>
      </c>
      <c r="B4616" t="s">
        <v>41</v>
      </c>
      <c r="D4616">
        <v>17007</v>
      </c>
      <c r="E4616" t="s">
        <v>41</v>
      </c>
    </row>
    <row r="4617" spans="1:5" x14ac:dyDescent="0.3">
      <c r="A4617">
        <v>17008</v>
      </c>
      <c r="B4617" t="s">
        <v>41</v>
      </c>
      <c r="D4617">
        <v>17008</v>
      </c>
      <c r="E4617" t="s">
        <v>41</v>
      </c>
    </row>
    <row r="4618" spans="1:5" x14ac:dyDescent="0.3">
      <c r="A4618">
        <v>17009</v>
      </c>
      <c r="B4618" t="s">
        <v>41</v>
      </c>
      <c r="D4618">
        <v>17009</v>
      </c>
      <c r="E4618" t="s">
        <v>41</v>
      </c>
    </row>
    <row r="4619" spans="1:5" x14ac:dyDescent="0.3">
      <c r="A4619">
        <v>17010</v>
      </c>
      <c r="B4619" t="s">
        <v>41</v>
      </c>
      <c r="D4619">
        <v>17010</v>
      </c>
      <c r="E4619" t="s">
        <v>41</v>
      </c>
    </row>
    <row r="4620" spans="1:5" x14ac:dyDescent="0.3">
      <c r="A4620">
        <v>17011</v>
      </c>
      <c r="B4620" t="s">
        <v>41</v>
      </c>
      <c r="D4620">
        <v>17011</v>
      </c>
      <c r="E4620" t="s">
        <v>41</v>
      </c>
    </row>
    <row r="4621" spans="1:5" x14ac:dyDescent="0.3">
      <c r="A4621">
        <v>17012</v>
      </c>
      <c r="B4621" t="s">
        <v>41</v>
      </c>
      <c r="D4621">
        <v>17012</v>
      </c>
      <c r="E4621" t="s">
        <v>41</v>
      </c>
    </row>
    <row r="4622" spans="1:5" x14ac:dyDescent="0.3">
      <c r="A4622">
        <v>17014</v>
      </c>
      <c r="B4622" t="s">
        <v>41</v>
      </c>
      <c r="D4622">
        <v>17014</v>
      </c>
      <c r="E4622" t="s">
        <v>41</v>
      </c>
    </row>
    <row r="4623" spans="1:5" x14ac:dyDescent="0.3">
      <c r="A4623">
        <v>17015</v>
      </c>
      <c r="B4623" t="s">
        <v>41</v>
      </c>
      <c r="D4623">
        <v>17015</v>
      </c>
      <c r="E4623" t="s">
        <v>41</v>
      </c>
    </row>
    <row r="4624" spans="1:5" x14ac:dyDescent="0.3">
      <c r="A4624">
        <v>17016</v>
      </c>
      <c r="B4624" t="s">
        <v>41</v>
      </c>
      <c r="D4624">
        <v>17016</v>
      </c>
      <c r="E4624" t="s">
        <v>41</v>
      </c>
    </row>
    <row r="4625" spans="1:5" x14ac:dyDescent="0.3">
      <c r="A4625">
        <v>17017</v>
      </c>
      <c r="B4625" t="s">
        <v>41</v>
      </c>
      <c r="D4625">
        <v>17017</v>
      </c>
      <c r="E4625" t="s">
        <v>41</v>
      </c>
    </row>
    <row r="4626" spans="1:5" x14ac:dyDescent="0.3">
      <c r="A4626">
        <v>17018</v>
      </c>
      <c r="B4626" t="s">
        <v>41</v>
      </c>
      <c r="D4626">
        <v>17018</v>
      </c>
      <c r="E4626" t="s">
        <v>41</v>
      </c>
    </row>
    <row r="4627" spans="1:5" x14ac:dyDescent="0.3">
      <c r="A4627">
        <v>17019</v>
      </c>
      <c r="B4627" t="s">
        <v>41</v>
      </c>
      <c r="D4627">
        <v>17019</v>
      </c>
      <c r="E4627" t="s">
        <v>41</v>
      </c>
    </row>
    <row r="4628" spans="1:5" x14ac:dyDescent="0.3">
      <c r="A4628">
        <v>17020</v>
      </c>
      <c r="B4628" t="s">
        <v>41</v>
      </c>
      <c r="D4628">
        <v>17020</v>
      </c>
      <c r="E4628" t="s">
        <v>41</v>
      </c>
    </row>
    <row r="4629" spans="1:5" x14ac:dyDescent="0.3">
      <c r="A4629">
        <v>17021</v>
      </c>
      <c r="B4629" t="s">
        <v>41</v>
      </c>
      <c r="D4629">
        <v>17021</v>
      </c>
      <c r="E4629" t="s">
        <v>41</v>
      </c>
    </row>
    <row r="4630" spans="1:5" x14ac:dyDescent="0.3">
      <c r="A4630">
        <v>17022</v>
      </c>
      <c r="B4630" t="s">
        <v>41</v>
      </c>
      <c r="D4630">
        <v>17022</v>
      </c>
      <c r="E4630" t="s">
        <v>41</v>
      </c>
    </row>
    <row r="4631" spans="1:5" x14ac:dyDescent="0.3">
      <c r="A4631">
        <v>17023</v>
      </c>
      <c r="B4631" t="s">
        <v>41</v>
      </c>
      <c r="D4631">
        <v>17023</v>
      </c>
      <c r="E4631" t="s">
        <v>41</v>
      </c>
    </row>
    <row r="4632" spans="1:5" x14ac:dyDescent="0.3">
      <c r="A4632">
        <v>17024</v>
      </c>
      <c r="B4632" t="s">
        <v>41</v>
      </c>
      <c r="D4632">
        <v>17024</v>
      </c>
      <c r="E4632" t="s">
        <v>41</v>
      </c>
    </row>
    <row r="4633" spans="1:5" x14ac:dyDescent="0.3">
      <c r="A4633">
        <v>17025</v>
      </c>
      <c r="B4633" t="s">
        <v>41</v>
      </c>
      <c r="D4633">
        <v>17025</v>
      </c>
      <c r="E4633" t="s">
        <v>41</v>
      </c>
    </row>
    <row r="4634" spans="1:5" x14ac:dyDescent="0.3">
      <c r="A4634">
        <v>17026</v>
      </c>
      <c r="B4634" t="s">
        <v>41</v>
      </c>
      <c r="D4634">
        <v>17026</v>
      </c>
      <c r="E4634" t="s">
        <v>41</v>
      </c>
    </row>
    <row r="4635" spans="1:5" x14ac:dyDescent="0.3">
      <c r="A4635">
        <v>17027</v>
      </c>
      <c r="B4635" t="s">
        <v>41</v>
      </c>
      <c r="D4635">
        <v>17027</v>
      </c>
      <c r="E4635" t="s">
        <v>41</v>
      </c>
    </row>
    <row r="4636" spans="1:5" x14ac:dyDescent="0.3">
      <c r="A4636">
        <v>17028</v>
      </c>
      <c r="B4636" t="s">
        <v>41</v>
      </c>
      <c r="D4636">
        <v>17028</v>
      </c>
      <c r="E4636" t="s">
        <v>41</v>
      </c>
    </row>
    <row r="4637" spans="1:5" x14ac:dyDescent="0.3">
      <c r="A4637">
        <v>17029</v>
      </c>
      <c r="B4637" t="s">
        <v>41</v>
      </c>
      <c r="D4637">
        <v>17029</v>
      </c>
      <c r="E4637" t="s">
        <v>41</v>
      </c>
    </row>
    <row r="4638" spans="1:5" x14ac:dyDescent="0.3">
      <c r="A4638">
        <v>17030</v>
      </c>
      <c r="B4638" t="s">
        <v>41</v>
      </c>
      <c r="D4638">
        <v>17030</v>
      </c>
      <c r="E4638" t="s">
        <v>41</v>
      </c>
    </row>
    <row r="4639" spans="1:5" x14ac:dyDescent="0.3">
      <c r="A4639">
        <v>17031</v>
      </c>
      <c r="B4639" t="s">
        <v>41</v>
      </c>
      <c r="D4639">
        <v>17031</v>
      </c>
      <c r="E4639" t="s">
        <v>41</v>
      </c>
    </row>
    <row r="4640" spans="1:5" x14ac:dyDescent="0.3">
      <c r="A4640">
        <v>17032</v>
      </c>
      <c r="B4640" t="s">
        <v>41</v>
      </c>
      <c r="D4640">
        <v>17032</v>
      </c>
      <c r="E4640" t="s">
        <v>41</v>
      </c>
    </row>
    <row r="4641" spans="1:5" x14ac:dyDescent="0.3">
      <c r="A4641">
        <v>17033</v>
      </c>
      <c r="B4641" t="s">
        <v>41</v>
      </c>
      <c r="D4641">
        <v>17033</v>
      </c>
      <c r="E4641" t="s">
        <v>41</v>
      </c>
    </row>
    <row r="4642" spans="1:5" x14ac:dyDescent="0.3">
      <c r="A4642">
        <v>17034</v>
      </c>
      <c r="B4642" t="s">
        <v>41</v>
      </c>
      <c r="D4642">
        <v>17034</v>
      </c>
      <c r="E4642" t="s">
        <v>41</v>
      </c>
    </row>
    <row r="4643" spans="1:5" x14ac:dyDescent="0.3">
      <c r="A4643">
        <v>17035</v>
      </c>
      <c r="B4643" t="s">
        <v>41</v>
      </c>
      <c r="D4643">
        <v>17035</v>
      </c>
      <c r="E4643" t="s">
        <v>41</v>
      </c>
    </row>
    <row r="4644" spans="1:5" x14ac:dyDescent="0.3">
      <c r="A4644">
        <v>17036</v>
      </c>
      <c r="B4644" t="s">
        <v>41</v>
      </c>
      <c r="D4644">
        <v>17036</v>
      </c>
      <c r="E4644" t="s">
        <v>41</v>
      </c>
    </row>
    <row r="4645" spans="1:5" x14ac:dyDescent="0.3">
      <c r="A4645">
        <v>17037</v>
      </c>
      <c r="B4645" t="s">
        <v>41</v>
      </c>
      <c r="D4645">
        <v>17037</v>
      </c>
      <c r="E4645" t="s">
        <v>41</v>
      </c>
    </row>
    <row r="4646" spans="1:5" x14ac:dyDescent="0.3">
      <c r="A4646">
        <v>17038</v>
      </c>
      <c r="B4646" t="s">
        <v>41</v>
      </c>
      <c r="D4646">
        <v>17038</v>
      </c>
      <c r="E4646" t="s">
        <v>41</v>
      </c>
    </row>
    <row r="4647" spans="1:5" x14ac:dyDescent="0.3">
      <c r="A4647">
        <v>17039</v>
      </c>
      <c r="B4647" t="s">
        <v>41</v>
      </c>
      <c r="D4647">
        <v>17039</v>
      </c>
      <c r="E4647" t="s">
        <v>41</v>
      </c>
    </row>
    <row r="4648" spans="1:5" x14ac:dyDescent="0.3">
      <c r="A4648">
        <v>17040</v>
      </c>
      <c r="B4648" t="s">
        <v>41</v>
      </c>
      <c r="D4648">
        <v>17040</v>
      </c>
      <c r="E4648" t="s">
        <v>41</v>
      </c>
    </row>
    <row r="4649" spans="1:5" x14ac:dyDescent="0.3">
      <c r="A4649">
        <v>17041</v>
      </c>
      <c r="B4649" t="s">
        <v>41</v>
      </c>
      <c r="D4649">
        <v>17041</v>
      </c>
      <c r="E4649" t="s">
        <v>41</v>
      </c>
    </row>
    <row r="4650" spans="1:5" x14ac:dyDescent="0.3">
      <c r="A4650">
        <v>17042</v>
      </c>
      <c r="B4650" t="s">
        <v>41</v>
      </c>
      <c r="D4650">
        <v>17042</v>
      </c>
      <c r="E4650" t="s">
        <v>41</v>
      </c>
    </row>
    <row r="4651" spans="1:5" x14ac:dyDescent="0.3">
      <c r="A4651">
        <v>17043</v>
      </c>
      <c r="B4651" t="s">
        <v>41</v>
      </c>
      <c r="D4651">
        <v>17043</v>
      </c>
      <c r="E4651" t="s">
        <v>41</v>
      </c>
    </row>
    <row r="4652" spans="1:5" x14ac:dyDescent="0.3">
      <c r="A4652">
        <v>17044</v>
      </c>
      <c r="B4652" t="s">
        <v>41</v>
      </c>
      <c r="D4652">
        <v>17044</v>
      </c>
      <c r="E4652" t="s">
        <v>41</v>
      </c>
    </row>
    <row r="4653" spans="1:5" x14ac:dyDescent="0.3">
      <c r="A4653">
        <v>17045</v>
      </c>
      <c r="B4653" t="s">
        <v>41</v>
      </c>
      <c r="D4653">
        <v>17045</v>
      </c>
      <c r="E4653" t="s">
        <v>41</v>
      </c>
    </row>
    <row r="4654" spans="1:5" x14ac:dyDescent="0.3">
      <c r="A4654">
        <v>17046</v>
      </c>
      <c r="B4654" t="s">
        <v>41</v>
      </c>
      <c r="D4654">
        <v>17046</v>
      </c>
      <c r="E4654" t="s">
        <v>41</v>
      </c>
    </row>
    <row r="4655" spans="1:5" x14ac:dyDescent="0.3">
      <c r="A4655">
        <v>17047</v>
      </c>
      <c r="B4655" t="s">
        <v>41</v>
      </c>
      <c r="D4655">
        <v>17047</v>
      </c>
      <c r="E4655" t="s">
        <v>41</v>
      </c>
    </row>
    <row r="4656" spans="1:5" x14ac:dyDescent="0.3">
      <c r="A4656">
        <v>17048</v>
      </c>
      <c r="B4656" t="s">
        <v>41</v>
      </c>
      <c r="D4656">
        <v>17048</v>
      </c>
      <c r="E4656" t="s">
        <v>41</v>
      </c>
    </row>
    <row r="4657" spans="1:5" x14ac:dyDescent="0.3">
      <c r="A4657">
        <v>17049</v>
      </c>
      <c r="B4657" t="s">
        <v>41</v>
      </c>
      <c r="D4657">
        <v>17049</v>
      </c>
      <c r="E4657" t="s">
        <v>41</v>
      </c>
    </row>
    <row r="4658" spans="1:5" x14ac:dyDescent="0.3">
      <c r="A4658">
        <v>17050</v>
      </c>
      <c r="B4658" t="s">
        <v>41</v>
      </c>
      <c r="D4658">
        <v>17050</v>
      </c>
      <c r="E4658" t="s">
        <v>41</v>
      </c>
    </row>
    <row r="4659" spans="1:5" x14ac:dyDescent="0.3">
      <c r="A4659">
        <v>17051</v>
      </c>
      <c r="B4659" t="s">
        <v>41</v>
      </c>
      <c r="D4659">
        <v>17051</v>
      </c>
      <c r="E4659" t="s">
        <v>41</v>
      </c>
    </row>
    <row r="4660" spans="1:5" x14ac:dyDescent="0.3">
      <c r="A4660">
        <v>17052</v>
      </c>
      <c r="B4660" t="s">
        <v>41</v>
      </c>
      <c r="D4660">
        <v>17052</v>
      </c>
      <c r="E4660" t="s">
        <v>41</v>
      </c>
    </row>
    <row r="4661" spans="1:5" x14ac:dyDescent="0.3">
      <c r="A4661">
        <v>17053</v>
      </c>
      <c r="B4661" t="s">
        <v>41</v>
      </c>
      <c r="D4661">
        <v>17053</v>
      </c>
      <c r="E4661" t="s">
        <v>41</v>
      </c>
    </row>
    <row r="4662" spans="1:5" x14ac:dyDescent="0.3">
      <c r="A4662">
        <v>17054</v>
      </c>
      <c r="B4662" t="s">
        <v>41</v>
      </c>
      <c r="D4662">
        <v>17054</v>
      </c>
      <c r="E4662" t="s">
        <v>41</v>
      </c>
    </row>
    <row r="4663" spans="1:5" x14ac:dyDescent="0.3">
      <c r="A4663">
        <v>17055</v>
      </c>
      <c r="B4663" t="s">
        <v>41</v>
      </c>
      <c r="D4663">
        <v>17055</v>
      </c>
      <c r="E4663" t="s">
        <v>41</v>
      </c>
    </row>
    <row r="4664" spans="1:5" x14ac:dyDescent="0.3">
      <c r="A4664">
        <v>17056</v>
      </c>
      <c r="B4664" t="s">
        <v>41</v>
      </c>
      <c r="D4664">
        <v>17056</v>
      </c>
      <c r="E4664" t="s">
        <v>41</v>
      </c>
    </row>
    <row r="4665" spans="1:5" x14ac:dyDescent="0.3">
      <c r="A4665">
        <v>17057</v>
      </c>
      <c r="B4665" t="s">
        <v>41</v>
      </c>
      <c r="D4665">
        <v>17057</v>
      </c>
      <c r="E4665" t="s">
        <v>41</v>
      </c>
    </row>
    <row r="4666" spans="1:5" x14ac:dyDescent="0.3">
      <c r="A4666">
        <v>17058</v>
      </c>
      <c r="B4666" t="s">
        <v>41</v>
      </c>
      <c r="D4666">
        <v>17058</v>
      </c>
      <c r="E4666" t="s">
        <v>41</v>
      </c>
    </row>
    <row r="4667" spans="1:5" x14ac:dyDescent="0.3">
      <c r="A4667">
        <v>17059</v>
      </c>
      <c r="B4667" t="s">
        <v>41</v>
      </c>
      <c r="D4667">
        <v>17059</v>
      </c>
      <c r="E4667" t="s">
        <v>41</v>
      </c>
    </row>
    <row r="4668" spans="1:5" x14ac:dyDescent="0.3">
      <c r="A4668">
        <v>17060</v>
      </c>
      <c r="B4668" t="s">
        <v>41</v>
      </c>
      <c r="D4668">
        <v>17060</v>
      </c>
      <c r="E4668" t="s">
        <v>41</v>
      </c>
    </row>
    <row r="4669" spans="1:5" x14ac:dyDescent="0.3">
      <c r="A4669">
        <v>17061</v>
      </c>
      <c r="B4669" t="s">
        <v>41</v>
      </c>
      <c r="D4669">
        <v>17061</v>
      </c>
      <c r="E4669" t="s">
        <v>41</v>
      </c>
    </row>
    <row r="4670" spans="1:5" x14ac:dyDescent="0.3">
      <c r="A4670">
        <v>17062</v>
      </c>
      <c r="B4670" t="s">
        <v>41</v>
      </c>
      <c r="D4670">
        <v>17062</v>
      </c>
      <c r="E4670" t="s">
        <v>41</v>
      </c>
    </row>
    <row r="4671" spans="1:5" x14ac:dyDescent="0.3">
      <c r="A4671">
        <v>17063</v>
      </c>
      <c r="B4671" t="s">
        <v>41</v>
      </c>
      <c r="D4671">
        <v>17063</v>
      </c>
      <c r="E4671" t="s">
        <v>41</v>
      </c>
    </row>
    <row r="4672" spans="1:5" x14ac:dyDescent="0.3">
      <c r="A4672">
        <v>17064</v>
      </c>
      <c r="B4672" t="s">
        <v>41</v>
      </c>
      <c r="D4672">
        <v>17064</v>
      </c>
      <c r="E4672" t="s">
        <v>41</v>
      </c>
    </row>
    <row r="4673" spans="1:5" x14ac:dyDescent="0.3">
      <c r="A4673">
        <v>17065</v>
      </c>
      <c r="B4673" t="s">
        <v>41</v>
      </c>
      <c r="D4673">
        <v>17065</v>
      </c>
      <c r="E4673" t="s">
        <v>41</v>
      </c>
    </row>
    <row r="4674" spans="1:5" x14ac:dyDescent="0.3">
      <c r="A4674">
        <v>17066</v>
      </c>
      <c r="B4674" t="s">
        <v>41</v>
      </c>
      <c r="D4674">
        <v>17066</v>
      </c>
      <c r="E4674" t="s">
        <v>41</v>
      </c>
    </row>
    <row r="4675" spans="1:5" x14ac:dyDescent="0.3">
      <c r="A4675">
        <v>17067</v>
      </c>
      <c r="B4675" t="s">
        <v>41</v>
      </c>
      <c r="D4675">
        <v>17067</v>
      </c>
      <c r="E4675" t="s">
        <v>41</v>
      </c>
    </row>
    <row r="4676" spans="1:5" x14ac:dyDescent="0.3">
      <c r="A4676">
        <v>17068</v>
      </c>
      <c r="B4676" t="s">
        <v>41</v>
      </c>
      <c r="D4676">
        <v>17068</v>
      </c>
      <c r="E4676" t="s">
        <v>41</v>
      </c>
    </row>
    <row r="4677" spans="1:5" x14ac:dyDescent="0.3">
      <c r="A4677">
        <v>17069</v>
      </c>
      <c r="B4677" t="s">
        <v>41</v>
      </c>
      <c r="D4677">
        <v>17069</v>
      </c>
      <c r="E4677" t="s">
        <v>41</v>
      </c>
    </row>
    <row r="4678" spans="1:5" x14ac:dyDescent="0.3">
      <c r="A4678">
        <v>17070</v>
      </c>
      <c r="B4678" t="s">
        <v>41</v>
      </c>
      <c r="D4678">
        <v>17070</v>
      </c>
      <c r="E4678" t="s">
        <v>41</v>
      </c>
    </row>
    <row r="4679" spans="1:5" x14ac:dyDescent="0.3">
      <c r="A4679">
        <v>17071</v>
      </c>
      <c r="B4679" t="s">
        <v>41</v>
      </c>
      <c r="D4679">
        <v>17071</v>
      </c>
      <c r="E4679" t="s">
        <v>41</v>
      </c>
    </row>
    <row r="4680" spans="1:5" x14ac:dyDescent="0.3">
      <c r="A4680">
        <v>17072</v>
      </c>
      <c r="B4680" t="s">
        <v>41</v>
      </c>
      <c r="D4680">
        <v>17072</v>
      </c>
      <c r="E4680" t="s">
        <v>41</v>
      </c>
    </row>
    <row r="4681" spans="1:5" x14ac:dyDescent="0.3">
      <c r="A4681">
        <v>17073</v>
      </c>
      <c r="B4681" t="s">
        <v>41</v>
      </c>
      <c r="D4681">
        <v>17073</v>
      </c>
      <c r="E4681" t="s">
        <v>41</v>
      </c>
    </row>
    <row r="4682" spans="1:5" x14ac:dyDescent="0.3">
      <c r="A4682">
        <v>17074</v>
      </c>
      <c r="B4682" t="s">
        <v>41</v>
      </c>
      <c r="D4682">
        <v>17074</v>
      </c>
      <c r="E4682" t="s">
        <v>41</v>
      </c>
    </row>
    <row r="4683" spans="1:5" x14ac:dyDescent="0.3">
      <c r="A4683">
        <v>17075</v>
      </c>
      <c r="B4683" t="s">
        <v>41</v>
      </c>
      <c r="D4683">
        <v>17075</v>
      </c>
      <c r="E4683" t="s">
        <v>41</v>
      </c>
    </row>
    <row r="4684" spans="1:5" x14ac:dyDescent="0.3">
      <c r="A4684">
        <v>17076</v>
      </c>
      <c r="B4684" t="s">
        <v>41</v>
      </c>
      <c r="D4684">
        <v>17076</v>
      </c>
      <c r="E4684" t="s">
        <v>41</v>
      </c>
    </row>
    <row r="4685" spans="1:5" x14ac:dyDescent="0.3">
      <c r="A4685">
        <v>17077</v>
      </c>
      <c r="B4685" t="s">
        <v>41</v>
      </c>
      <c r="D4685">
        <v>17077</v>
      </c>
      <c r="E4685" t="s">
        <v>41</v>
      </c>
    </row>
    <row r="4686" spans="1:5" x14ac:dyDescent="0.3">
      <c r="A4686">
        <v>17078</v>
      </c>
      <c r="B4686" t="s">
        <v>41</v>
      </c>
      <c r="D4686">
        <v>17078</v>
      </c>
      <c r="E4686" t="s">
        <v>41</v>
      </c>
    </row>
    <row r="4687" spans="1:5" x14ac:dyDescent="0.3">
      <c r="A4687">
        <v>17079</v>
      </c>
      <c r="B4687" t="s">
        <v>41</v>
      </c>
      <c r="D4687">
        <v>17079</v>
      </c>
      <c r="E4687" t="s">
        <v>41</v>
      </c>
    </row>
    <row r="4688" spans="1:5" x14ac:dyDescent="0.3">
      <c r="A4688">
        <v>17080</v>
      </c>
      <c r="B4688" t="s">
        <v>41</v>
      </c>
      <c r="D4688">
        <v>17080</v>
      </c>
      <c r="E4688" t="s">
        <v>41</v>
      </c>
    </row>
    <row r="4689" spans="1:5" x14ac:dyDescent="0.3">
      <c r="A4689">
        <v>17081</v>
      </c>
      <c r="B4689" t="s">
        <v>41</v>
      </c>
      <c r="D4689">
        <v>17081</v>
      </c>
      <c r="E4689" t="s">
        <v>41</v>
      </c>
    </row>
    <row r="4690" spans="1:5" x14ac:dyDescent="0.3">
      <c r="A4690">
        <v>17082</v>
      </c>
      <c r="B4690" t="s">
        <v>41</v>
      </c>
      <c r="D4690">
        <v>17082</v>
      </c>
      <c r="E4690" t="s">
        <v>41</v>
      </c>
    </row>
    <row r="4691" spans="1:5" x14ac:dyDescent="0.3">
      <c r="A4691">
        <v>17083</v>
      </c>
      <c r="B4691" t="s">
        <v>41</v>
      </c>
      <c r="D4691">
        <v>17083</v>
      </c>
      <c r="E4691" t="s">
        <v>41</v>
      </c>
    </row>
    <row r="4692" spans="1:5" x14ac:dyDescent="0.3">
      <c r="A4692">
        <v>17084</v>
      </c>
      <c r="B4692" t="s">
        <v>41</v>
      </c>
      <c r="D4692">
        <v>17084</v>
      </c>
      <c r="E4692" t="s">
        <v>41</v>
      </c>
    </row>
    <row r="4693" spans="1:5" x14ac:dyDescent="0.3">
      <c r="A4693">
        <v>17085</v>
      </c>
      <c r="B4693" t="s">
        <v>41</v>
      </c>
      <c r="D4693">
        <v>17085</v>
      </c>
      <c r="E4693" t="s">
        <v>41</v>
      </c>
    </row>
    <row r="4694" spans="1:5" x14ac:dyDescent="0.3">
      <c r="A4694">
        <v>17086</v>
      </c>
      <c r="B4694" t="s">
        <v>41</v>
      </c>
      <c r="D4694">
        <v>17086</v>
      </c>
      <c r="E4694" t="s">
        <v>41</v>
      </c>
    </row>
    <row r="4695" spans="1:5" x14ac:dyDescent="0.3">
      <c r="A4695">
        <v>17087</v>
      </c>
      <c r="B4695" t="s">
        <v>41</v>
      </c>
      <c r="D4695">
        <v>17087</v>
      </c>
      <c r="E4695" t="s">
        <v>41</v>
      </c>
    </row>
    <row r="4696" spans="1:5" x14ac:dyDescent="0.3">
      <c r="A4696">
        <v>17088</v>
      </c>
      <c r="B4696" t="s">
        <v>41</v>
      </c>
      <c r="D4696">
        <v>17088</v>
      </c>
      <c r="E4696" t="s">
        <v>41</v>
      </c>
    </row>
    <row r="4697" spans="1:5" x14ac:dyDescent="0.3">
      <c r="A4697">
        <v>17089</v>
      </c>
      <c r="B4697" t="s">
        <v>41</v>
      </c>
      <c r="D4697">
        <v>17089</v>
      </c>
      <c r="E4697" t="s">
        <v>41</v>
      </c>
    </row>
    <row r="4698" spans="1:5" x14ac:dyDescent="0.3">
      <c r="A4698">
        <v>17090</v>
      </c>
      <c r="B4698" t="s">
        <v>41</v>
      </c>
      <c r="D4698">
        <v>17090</v>
      </c>
      <c r="E4698" t="s">
        <v>41</v>
      </c>
    </row>
    <row r="4699" spans="1:5" x14ac:dyDescent="0.3">
      <c r="A4699">
        <v>17091</v>
      </c>
      <c r="B4699" t="s">
        <v>41</v>
      </c>
      <c r="D4699">
        <v>17091</v>
      </c>
      <c r="E4699" t="s">
        <v>41</v>
      </c>
    </row>
    <row r="4700" spans="1:5" x14ac:dyDescent="0.3">
      <c r="A4700">
        <v>17092</v>
      </c>
      <c r="B4700" t="s">
        <v>41</v>
      </c>
      <c r="D4700">
        <v>17092</v>
      </c>
      <c r="E4700" t="s">
        <v>41</v>
      </c>
    </row>
    <row r="4701" spans="1:5" x14ac:dyDescent="0.3">
      <c r="A4701">
        <v>17093</v>
      </c>
      <c r="B4701" t="s">
        <v>41</v>
      </c>
      <c r="D4701">
        <v>17093</v>
      </c>
      <c r="E4701" t="s">
        <v>41</v>
      </c>
    </row>
    <row r="4702" spans="1:5" x14ac:dyDescent="0.3">
      <c r="A4702">
        <v>17094</v>
      </c>
      <c r="B4702" t="s">
        <v>41</v>
      </c>
      <c r="D4702">
        <v>17094</v>
      </c>
      <c r="E4702" t="s">
        <v>41</v>
      </c>
    </row>
    <row r="4703" spans="1:5" x14ac:dyDescent="0.3">
      <c r="A4703">
        <v>17095</v>
      </c>
      <c r="B4703" t="s">
        <v>41</v>
      </c>
      <c r="D4703">
        <v>17095</v>
      </c>
      <c r="E4703" t="s">
        <v>41</v>
      </c>
    </row>
    <row r="4704" spans="1:5" x14ac:dyDescent="0.3">
      <c r="A4704">
        <v>17096</v>
      </c>
      <c r="B4704" t="s">
        <v>41</v>
      </c>
      <c r="D4704">
        <v>17096</v>
      </c>
      <c r="E4704" t="s">
        <v>41</v>
      </c>
    </row>
    <row r="4705" spans="1:5" x14ac:dyDescent="0.3">
      <c r="A4705">
        <v>17097</v>
      </c>
      <c r="B4705" t="s">
        <v>48</v>
      </c>
      <c r="D4705">
        <v>17097</v>
      </c>
      <c r="E4705" t="s">
        <v>48</v>
      </c>
    </row>
    <row r="4706" spans="1:5" x14ac:dyDescent="0.3">
      <c r="A4706">
        <v>17098</v>
      </c>
      <c r="B4706" t="s">
        <v>41</v>
      </c>
      <c r="D4706">
        <v>17098</v>
      </c>
      <c r="E4706" t="s">
        <v>41</v>
      </c>
    </row>
    <row r="4707" spans="1:5" x14ac:dyDescent="0.3">
      <c r="A4707">
        <v>17099</v>
      </c>
      <c r="B4707" t="s">
        <v>41</v>
      </c>
      <c r="D4707">
        <v>17099</v>
      </c>
      <c r="E4707" t="s">
        <v>41</v>
      </c>
    </row>
    <row r="4708" spans="1:5" x14ac:dyDescent="0.3">
      <c r="A4708">
        <v>17100</v>
      </c>
      <c r="B4708" t="s">
        <v>41</v>
      </c>
      <c r="D4708">
        <v>17100</v>
      </c>
      <c r="E4708" t="s">
        <v>41</v>
      </c>
    </row>
    <row r="4709" spans="1:5" x14ac:dyDescent="0.3">
      <c r="A4709">
        <v>17101</v>
      </c>
      <c r="B4709" t="s">
        <v>41</v>
      </c>
      <c r="D4709">
        <v>17101</v>
      </c>
      <c r="E4709" t="s">
        <v>41</v>
      </c>
    </row>
    <row r="4710" spans="1:5" x14ac:dyDescent="0.3">
      <c r="A4710">
        <v>17102</v>
      </c>
      <c r="B4710" t="s">
        <v>41</v>
      </c>
      <c r="D4710">
        <v>17102</v>
      </c>
      <c r="E4710" t="s">
        <v>41</v>
      </c>
    </row>
    <row r="4711" spans="1:5" x14ac:dyDescent="0.3">
      <c r="A4711">
        <v>17103</v>
      </c>
      <c r="B4711" t="s">
        <v>41</v>
      </c>
      <c r="D4711">
        <v>17103</v>
      </c>
      <c r="E4711" t="s">
        <v>41</v>
      </c>
    </row>
    <row r="4712" spans="1:5" x14ac:dyDescent="0.3">
      <c r="A4712">
        <v>17104</v>
      </c>
      <c r="B4712" t="s">
        <v>41</v>
      </c>
      <c r="D4712">
        <v>17104</v>
      </c>
      <c r="E4712" t="s">
        <v>41</v>
      </c>
    </row>
    <row r="4713" spans="1:5" x14ac:dyDescent="0.3">
      <c r="A4713">
        <v>17105</v>
      </c>
      <c r="B4713" t="s">
        <v>41</v>
      </c>
      <c r="D4713">
        <v>17105</v>
      </c>
      <c r="E4713" t="s">
        <v>41</v>
      </c>
    </row>
    <row r="4714" spans="1:5" x14ac:dyDescent="0.3">
      <c r="A4714">
        <v>17106</v>
      </c>
      <c r="B4714" t="s">
        <v>41</v>
      </c>
      <c r="D4714">
        <v>17106</v>
      </c>
      <c r="E4714" t="s">
        <v>41</v>
      </c>
    </row>
    <row r="4715" spans="1:5" x14ac:dyDescent="0.3">
      <c r="A4715">
        <v>17107</v>
      </c>
      <c r="B4715" t="s">
        <v>41</v>
      </c>
      <c r="D4715">
        <v>17107</v>
      </c>
      <c r="E4715" t="s">
        <v>41</v>
      </c>
    </row>
    <row r="4716" spans="1:5" x14ac:dyDescent="0.3">
      <c r="A4716">
        <v>17108</v>
      </c>
      <c r="B4716" t="s">
        <v>41</v>
      </c>
      <c r="D4716">
        <v>17108</v>
      </c>
      <c r="E4716" t="s">
        <v>41</v>
      </c>
    </row>
    <row r="4717" spans="1:5" x14ac:dyDescent="0.3">
      <c r="A4717">
        <v>17109</v>
      </c>
      <c r="B4717" t="s">
        <v>41</v>
      </c>
      <c r="D4717">
        <v>17109</v>
      </c>
      <c r="E4717" t="s">
        <v>41</v>
      </c>
    </row>
    <row r="4718" spans="1:5" x14ac:dyDescent="0.3">
      <c r="A4718">
        <v>17110</v>
      </c>
      <c r="B4718" t="s">
        <v>41</v>
      </c>
      <c r="D4718">
        <v>17110</v>
      </c>
      <c r="E4718" t="s">
        <v>41</v>
      </c>
    </row>
    <row r="4719" spans="1:5" x14ac:dyDescent="0.3">
      <c r="A4719">
        <v>17111</v>
      </c>
      <c r="B4719" t="s">
        <v>41</v>
      </c>
      <c r="D4719">
        <v>17111</v>
      </c>
      <c r="E4719" t="s">
        <v>41</v>
      </c>
    </row>
    <row r="4720" spans="1:5" x14ac:dyDescent="0.3">
      <c r="A4720">
        <v>17112</v>
      </c>
      <c r="B4720" t="s">
        <v>41</v>
      </c>
      <c r="D4720">
        <v>17112</v>
      </c>
      <c r="E4720" t="s">
        <v>41</v>
      </c>
    </row>
    <row r="4721" spans="1:5" x14ac:dyDescent="0.3">
      <c r="A4721">
        <v>17113</v>
      </c>
      <c r="B4721" t="s">
        <v>41</v>
      </c>
      <c r="D4721">
        <v>17113</v>
      </c>
      <c r="E4721" t="s">
        <v>41</v>
      </c>
    </row>
    <row r="4722" spans="1:5" x14ac:dyDescent="0.3">
      <c r="A4722">
        <v>17114</v>
      </c>
      <c r="B4722" t="s">
        <v>41</v>
      </c>
      <c r="D4722">
        <v>17114</v>
      </c>
      <c r="E4722" t="s">
        <v>41</v>
      </c>
    </row>
    <row r="4723" spans="1:5" x14ac:dyDescent="0.3">
      <c r="A4723">
        <v>17115</v>
      </c>
      <c r="B4723" t="s">
        <v>41</v>
      </c>
      <c r="D4723">
        <v>17115</v>
      </c>
      <c r="E4723" t="s">
        <v>41</v>
      </c>
    </row>
    <row r="4724" spans="1:5" x14ac:dyDescent="0.3">
      <c r="A4724">
        <v>17116</v>
      </c>
      <c r="B4724" t="s">
        <v>41</v>
      </c>
      <c r="D4724">
        <v>17116</v>
      </c>
      <c r="E4724" t="s">
        <v>41</v>
      </c>
    </row>
    <row r="4725" spans="1:5" x14ac:dyDescent="0.3">
      <c r="A4725">
        <v>17117</v>
      </c>
      <c r="B4725" t="s">
        <v>41</v>
      </c>
      <c r="D4725">
        <v>17117</v>
      </c>
      <c r="E4725" t="s">
        <v>41</v>
      </c>
    </row>
    <row r="4726" spans="1:5" x14ac:dyDescent="0.3">
      <c r="A4726">
        <v>17118</v>
      </c>
      <c r="B4726" t="s">
        <v>41</v>
      </c>
      <c r="D4726">
        <v>17118</v>
      </c>
      <c r="E4726" t="s">
        <v>41</v>
      </c>
    </row>
    <row r="4727" spans="1:5" x14ac:dyDescent="0.3">
      <c r="A4727">
        <v>17119</v>
      </c>
      <c r="B4727" t="s">
        <v>41</v>
      </c>
      <c r="D4727">
        <v>17119</v>
      </c>
      <c r="E4727" t="s">
        <v>41</v>
      </c>
    </row>
    <row r="4728" spans="1:5" x14ac:dyDescent="0.3">
      <c r="A4728">
        <v>17120</v>
      </c>
      <c r="B4728" t="s">
        <v>41</v>
      </c>
      <c r="D4728">
        <v>17120</v>
      </c>
      <c r="E4728" t="s">
        <v>41</v>
      </c>
    </row>
    <row r="4729" spans="1:5" x14ac:dyDescent="0.3">
      <c r="A4729">
        <v>17121</v>
      </c>
      <c r="B4729" t="s">
        <v>41</v>
      </c>
      <c r="D4729">
        <v>17121</v>
      </c>
      <c r="E4729" t="s">
        <v>41</v>
      </c>
    </row>
    <row r="4730" spans="1:5" x14ac:dyDescent="0.3">
      <c r="A4730">
        <v>17122</v>
      </c>
      <c r="B4730" t="s">
        <v>41</v>
      </c>
      <c r="D4730">
        <v>17122</v>
      </c>
      <c r="E4730" t="s">
        <v>41</v>
      </c>
    </row>
    <row r="4731" spans="1:5" x14ac:dyDescent="0.3">
      <c r="A4731">
        <v>17123</v>
      </c>
      <c r="B4731" t="s">
        <v>41</v>
      </c>
      <c r="D4731">
        <v>17123</v>
      </c>
      <c r="E4731" t="s">
        <v>41</v>
      </c>
    </row>
    <row r="4732" spans="1:5" x14ac:dyDescent="0.3">
      <c r="A4732">
        <v>17124</v>
      </c>
      <c r="B4732" t="s">
        <v>41</v>
      </c>
      <c r="D4732">
        <v>17124</v>
      </c>
      <c r="E4732" t="s">
        <v>41</v>
      </c>
    </row>
    <row r="4733" spans="1:5" x14ac:dyDescent="0.3">
      <c r="A4733">
        <v>17125</v>
      </c>
      <c r="B4733" t="s">
        <v>41</v>
      </c>
      <c r="D4733">
        <v>17125</v>
      </c>
      <c r="E4733" t="s">
        <v>41</v>
      </c>
    </row>
    <row r="4734" spans="1:5" x14ac:dyDescent="0.3">
      <c r="A4734">
        <v>17126</v>
      </c>
      <c r="B4734" t="s">
        <v>41</v>
      </c>
      <c r="D4734">
        <v>17126</v>
      </c>
      <c r="E4734" t="s">
        <v>41</v>
      </c>
    </row>
    <row r="4735" spans="1:5" x14ac:dyDescent="0.3">
      <c r="A4735">
        <v>17127</v>
      </c>
      <c r="B4735" t="s">
        <v>41</v>
      </c>
      <c r="D4735">
        <v>17127</v>
      </c>
      <c r="E4735" t="s">
        <v>41</v>
      </c>
    </row>
    <row r="4736" spans="1:5" x14ac:dyDescent="0.3">
      <c r="A4736">
        <v>17128</v>
      </c>
      <c r="B4736" t="s">
        <v>41</v>
      </c>
      <c r="D4736">
        <v>17128</v>
      </c>
      <c r="E4736" t="s">
        <v>41</v>
      </c>
    </row>
    <row r="4737" spans="1:5" x14ac:dyDescent="0.3">
      <c r="A4737">
        <v>17129</v>
      </c>
      <c r="B4737" t="s">
        <v>41</v>
      </c>
      <c r="D4737">
        <v>17129</v>
      </c>
      <c r="E4737" t="s">
        <v>41</v>
      </c>
    </row>
    <row r="4738" spans="1:5" x14ac:dyDescent="0.3">
      <c r="A4738">
        <v>17131</v>
      </c>
      <c r="B4738" t="s">
        <v>41</v>
      </c>
      <c r="D4738">
        <v>17131</v>
      </c>
      <c r="E4738" t="s">
        <v>41</v>
      </c>
    </row>
    <row r="4739" spans="1:5" x14ac:dyDescent="0.3">
      <c r="A4739">
        <v>17132</v>
      </c>
      <c r="B4739" t="s">
        <v>41</v>
      </c>
      <c r="D4739">
        <v>17132</v>
      </c>
      <c r="E4739" t="s">
        <v>41</v>
      </c>
    </row>
    <row r="4740" spans="1:5" x14ac:dyDescent="0.3">
      <c r="A4740">
        <v>17133</v>
      </c>
      <c r="B4740" t="s">
        <v>41</v>
      </c>
      <c r="D4740">
        <v>17133</v>
      </c>
      <c r="E4740" t="s">
        <v>41</v>
      </c>
    </row>
    <row r="4741" spans="1:5" x14ac:dyDescent="0.3">
      <c r="A4741">
        <v>17134</v>
      </c>
      <c r="B4741" t="s">
        <v>41</v>
      </c>
      <c r="D4741">
        <v>17134</v>
      </c>
      <c r="E4741" t="s">
        <v>41</v>
      </c>
    </row>
    <row r="4742" spans="1:5" x14ac:dyDescent="0.3">
      <c r="A4742">
        <v>17135</v>
      </c>
      <c r="B4742" t="s">
        <v>41</v>
      </c>
      <c r="D4742">
        <v>17135</v>
      </c>
      <c r="E4742" t="s">
        <v>41</v>
      </c>
    </row>
    <row r="4743" spans="1:5" x14ac:dyDescent="0.3">
      <c r="A4743">
        <v>17136</v>
      </c>
      <c r="B4743" t="s">
        <v>41</v>
      </c>
      <c r="D4743">
        <v>17136</v>
      </c>
      <c r="E4743" t="s">
        <v>41</v>
      </c>
    </row>
    <row r="4744" spans="1:5" x14ac:dyDescent="0.3">
      <c r="A4744">
        <v>17137</v>
      </c>
      <c r="B4744" t="s">
        <v>41</v>
      </c>
      <c r="D4744">
        <v>17137</v>
      </c>
      <c r="E4744" t="s">
        <v>41</v>
      </c>
    </row>
    <row r="4745" spans="1:5" x14ac:dyDescent="0.3">
      <c r="A4745">
        <v>17138</v>
      </c>
      <c r="B4745" t="s">
        <v>41</v>
      </c>
      <c r="D4745">
        <v>17138</v>
      </c>
      <c r="E4745" t="s">
        <v>41</v>
      </c>
    </row>
    <row r="4746" spans="1:5" x14ac:dyDescent="0.3">
      <c r="A4746">
        <v>17139</v>
      </c>
      <c r="B4746" t="s">
        <v>41</v>
      </c>
      <c r="D4746">
        <v>17139</v>
      </c>
      <c r="E4746" t="s">
        <v>41</v>
      </c>
    </row>
    <row r="4747" spans="1:5" x14ac:dyDescent="0.3">
      <c r="A4747">
        <v>17140</v>
      </c>
      <c r="B4747" t="s">
        <v>41</v>
      </c>
      <c r="D4747">
        <v>17140</v>
      </c>
      <c r="E4747" t="s">
        <v>41</v>
      </c>
    </row>
    <row r="4748" spans="1:5" x14ac:dyDescent="0.3">
      <c r="A4748">
        <v>17141</v>
      </c>
      <c r="B4748" t="s">
        <v>41</v>
      </c>
      <c r="D4748">
        <v>17141</v>
      </c>
      <c r="E4748" t="s">
        <v>41</v>
      </c>
    </row>
    <row r="4749" spans="1:5" x14ac:dyDescent="0.3">
      <c r="A4749">
        <v>17142</v>
      </c>
      <c r="B4749" t="s">
        <v>41</v>
      </c>
      <c r="D4749">
        <v>17142</v>
      </c>
      <c r="E4749" t="s">
        <v>41</v>
      </c>
    </row>
    <row r="4750" spans="1:5" x14ac:dyDescent="0.3">
      <c r="A4750">
        <v>17143</v>
      </c>
      <c r="B4750" t="s">
        <v>41</v>
      </c>
      <c r="D4750">
        <v>17143</v>
      </c>
      <c r="E4750" t="s">
        <v>41</v>
      </c>
    </row>
    <row r="4751" spans="1:5" x14ac:dyDescent="0.3">
      <c r="A4751">
        <v>17144</v>
      </c>
      <c r="B4751" t="s">
        <v>41</v>
      </c>
      <c r="D4751">
        <v>17144</v>
      </c>
      <c r="E4751" t="s">
        <v>41</v>
      </c>
    </row>
    <row r="4752" spans="1:5" x14ac:dyDescent="0.3">
      <c r="A4752">
        <v>17145</v>
      </c>
      <c r="B4752" t="s">
        <v>41</v>
      </c>
      <c r="D4752">
        <v>17145</v>
      </c>
      <c r="E4752" t="s">
        <v>41</v>
      </c>
    </row>
    <row r="4753" spans="1:5" x14ac:dyDescent="0.3">
      <c r="A4753">
        <v>17146</v>
      </c>
      <c r="B4753" t="s">
        <v>41</v>
      </c>
      <c r="D4753">
        <v>17146</v>
      </c>
      <c r="E4753" t="s">
        <v>41</v>
      </c>
    </row>
    <row r="4754" spans="1:5" x14ac:dyDescent="0.3">
      <c r="A4754">
        <v>17147</v>
      </c>
      <c r="B4754" t="s">
        <v>41</v>
      </c>
      <c r="D4754">
        <v>17147</v>
      </c>
      <c r="E4754" t="s">
        <v>41</v>
      </c>
    </row>
    <row r="4755" spans="1:5" x14ac:dyDescent="0.3">
      <c r="A4755">
        <v>17148</v>
      </c>
      <c r="B4755" t="s">
        <v>41</v>
      </c>
      <c r="D4755">
        <v>17148</v>
      </c>
      <c r="E4755" t="s">
        <v>41</v>
      </c>
    </row>
    <row r="4756" spans="1:5" x14ac:dyDescent="0.3">
      <c r="A4756">
        <v>17149</v>
      </c>
      <c r="B4756" t="s">
        <v>41</v>
      </c>
      <c r="D4756">
        <v>17149</v>
      </c>
      <c r="E4756" t="s">
        <v>41</v>
      </c>
    </row>
    <row r="4757" spans="1:5" x14ac:dyDescent="0.3">
      <c r="A4757">
        <v>17150</v>
      </c>
      <c r="B4757" t="s">
        <v>41</v>
      </c>
      <c r="D4757">
        <v>17150</v>
      </c>
      <c r="E4757" t="s">
        <v>41</v>
      </c>
    </row>
    <row r="4758" spans="1:5" x14ac:dyDescent="0.3">
      <c r="A4758">
        <v>17151</v>
      </c>
      <c r="B4758" t="s">
        <v>41</v>
      </c>
      <c r="D4758">
        <v>17151</v>
      </c>
      <c r="E4758" t="s">
        <v>41</v>
      </c>
    </row>
    <row r="4759" spans="1:5" x14ac:dyDescent="0.3">
      <c r="A4759">
        <v>17152</v>
      </c>
      <c r="B4759" t="s">
        <v>41</v>
      </c>
      <c r="D4759">
        <v>17152</v>
      </c>
      <c r="E4759" t="s">
        <v>41</v>
      </c>
    </row>
    <row r="4760" spans="1:5" x14ac:dyDescent="0.3">
      <c r="A4760">
        <v>17153</v>
      </c>
      <c r="B4760" t="s">
        <v>41</v>
      </c>
      <c r="D4760">
        <v>17153</v>
      </c>
      <c r="E4760" t="s">
        <v>41</v>
      </c>
    </row>
    <row r="4761" spans="1:5" x14ac:dyDescent="0.3">
      <c r="A4761">
        <v>17154</v>
      </c>
      <c r="B4761" t="s">
        <v>41</v>
      </c>
      <c r="D4761">
        <v>17154</v>
      </c>
      <c r="E4761" t="s">
        <v>41</v>
      </c>
    </row>
    <row r="4762" spans="1:5" x14ac:dyDescent="0.3">
      <c r="A4762">
        <v>17155</v>
      </c>
      <c r="B4762" t="s">
        <v>41</v>
      </c>
      <c r="D4762">
        <v>17155</v>
      </c>
      <c r="E4762" t="s">
        <v>41</v>
      </c>
    </row>
    <row r="4763" spans="1:5" x14ac:dyDescent="0.3">
      <c r="A4763">
        <v>17156</v>
      </c>
      <c r="B4763" t="s">
        <v>41</v>
      </c>
      <c r="D4763">
        <v>17156</v>
      </c>
      <c r="E4763" t="s">
        <v>41</v>
      </c>
    </row>
    <row r="4764" spans="1:5" x14ac:dyDescent="0.3">
      <c r="A4764">
        <v>17157</v>
      </c>
      <c r="B4764" t="s">
        <v>41</v>
      </c>
      <c r="D4764">
        <v>17157</v>
      </c>
      <c r="E4764" t="s">
        <v>41</v>
      </c>
    </row>
    <row r="4765" spans="1:5" x14ac:dyDescent="0.3">
      <c r="A4765">
        <v>17158</v>
      </c>
      <c r="B4765" t="s">
        <v>41</v>
      </c>
      <c r="D4765">
        <v>17158</v>
      </c>
      <c r="E4765" t="s">
        <v>41</v>
      </c>
    </row>
    <row r="4766" spans="1:5" x14ac:dyDescent="0.3">
      <c r="A4766">
        <v>17159</v>
      </c>
      <c r="B4766" t="s">
        <v>41</v>
      </c>
      <c r="D4766">
        <v>17159</v>
      </c>
      <c r="E4766" t="s">
        <v>41</v>
      </c>
    </row>
    <row r="4767" spans="1:5" x14ac:dyDescent="0.3">
      <c r="A4767">
        <v>17160</v>
      </c>
      <c r="B4767" t="s">
        <v>41</v>
      </c>
      <c r="D4767">
        <v>17160</v>
      </c>
      <c r="E4767" t="s">
        <v>41</v>
      </c>
    </row>
    <row r="4768" spans="1:5" x14ac:dyDescent="0.3">
      <c r="A4768">
        <v>17161</v>
      </c>
      <c r="B4768" t="s">
        <v>41</v>
      </c>
      <c r="D4768">
        <v>17161</v>
      </c>
      <c r="E4768" t="s">
        <v>41</v>
      </c>
    </row>
    <row r="4769" spans="1:5" x14ac:dyDescent="0.3">
      <c r="A4769">
        <v>17162</v>
      </c>
      <c r="B4769" t="s">
        <v>41</v>
      </c>
      <c r="D4769">
        <v>17162</v>
      </c>
      <c r="E4769" t="s">
        <v>41</v>
      </c>
    </row>
    <row r="4770" spans="1:5" x14ac:dyDescent="0.3">
      <c r="A4770">
        <v>17163</v>
      </c>
      <c r="B4770" t="s">
        <v>41</v>
      </c>
      <c r="D4770">
        <v>17163</v>
      </c>
      <c r="E4770" t="s">
        <v>41</v>
      </c>
    </row>
    <row r="4771" spans="1:5" x14ac:dyDescent="0.3">
      <c r="A4771">
        <v>17164</v>
      </c>
      <c r="B4771" t="s">
        <v>41</v>
      </c>
      <c r="D4771">
        <v>17164</v>
      </c>
      <c r="E4771" t="s">
        <v>41</v>
      </c>
    </row>
    <row r="4772" spans="1:5" x14ac:dyDescent="0.3">
      <c r="A4772">
        <v>17165</v>
      </c>
      <c r="B4772" t="s">
        <v>41</v>
      </c>
      <c r="D4772">
        <v>17165</v>
      </c>
      <c r="E4772" t="s">
        <v>41</v>
      </c>
    </row>
    <row r="4773" spans="1:5" x14ac:dyDescent="0.3">
      <c r="A4773">
        <v>17166</v>
      </c>
      <c r="B4773" t="s">
        <v>41</v>
      </c>
      <c r="D4773">
        <v>17166</v>
      </c>
      <c r="E4773" t="s">
        <v>41</v>
      </c>
    </row>
    <row r="4774" spans="1:5" x14ac:dyDescent="0.3">
      <c r="A4774">
        <v>17167</v>
      </c>
      <c r="B4774" t="s">
        <v>41</v>
      </c>
      <c r="D4774">
        <v>17167</v>
      </c>
      <c r="E4774" t="s">
        <v>41</v>
      </c>
    </row>
    <row r="4775" spans="1:5" x14ac:dyDescent="0.3">
      <c r="A4775">
        <v>17168</v>
      </c>
      <c r="B4775" t="s">
        <v>41</v>
      </c>
      <c r="D4775">
        <v>17168</v>
      </c>
      <c r="E4775" t="s">
        <v>41</v>
      </c>
    </row>
    <row r="4776" spans="1:5" x14ac:dyDescent="0.3">
      <c r="A4776">
        <v>17169</v>
      </c>
      <c r="B4776" t="s">
        <v>41</v>
      </c>
      <c r="D4776">
        <v>17169</v>
      </c>
      <c r="E4776" t="s">
        <v>41</v>
      </c>
    </row>
    <row r="4777" spans="1:5" x14ac:dyDescent="0.3">
      <c r="A4777">
        <v>17170</v>
      </c>
      <c r="B4777" t="s">
        <v>41</v>
      </c>
      <c r="D4777">
        <v>17170</v>
      </c>
      <c r="E4777" t="s">
        <v>41</v>
      </c>
    </row>
    <row r="4778" spans="1:5" x14ac:dyDescent="0.3">
      <c r="A4778">
        <v>17171</v>
      </c>
      <c r="B4778" t="s">
        <v>41</v>
      </c>
      <c r="D4778">
        <v>17171</v>
      </c>
      <c r="E4778" t="s">
        <v>41</v>
      </c>
    </row>
    <row r="4779" spans="1:5" x14ac:dyDescent="0.3">
      <c r="A4779">
        <v>17172</v>
      </c>
      <c r="B4779" t="s">
        <v>41</v>
      </c>
      <c r="D4779">
        <v>17172</v>
      </c>
      <c r="E4779" t="s">
        <v>41</v>
      </c>
    </row>
    <row r="4780" spans="1:5" x14ac:dyDescent="0.3">
      <c r="A4780">
        <v>17173</v>
      </c>
      <c r="B4780" t="s">
        <v>41</v>
      </c>
      <c r="D4780">
        <v>17173</v>
      </c>
      <c r="E4780" t="s">
        <v>41</v>
      </c>
    </row>
    <row r="4781" spans="1:5" x14ac:dyDescent="0.3">
      <c r="A4781">
        <v>17174</v>
      </c>
      <c r="B4781" t="s">
        <v>41</v>
      </c>
      <c r="D4781">
        <v>17174</v>
      </c>
      <c r="E4781" t="s">
        <v>41</v>
      </c>
    </row>
    <row r="4782" spans="1:5" x14ac:dyDescent="0.3">
      <c r="A4782">
        <v>17175</v>
      </c>
      <c r="B4782" t="s">
        <v>41</v>
      </c>
      <c r="D4782">
        <v>17175</v>
      </c>
      <c r="E4782" t="s">
        <v>41</v>
      </c>
    </row>
    <row r="4783" spans="1:5" x14ac:dyDescent="0.3">
      <c r="A4783">
        <v>17176</v>
      </c>
      <c r="B4783" t="s">
        <v>41</v>
      </c>
      <c r="D4783">
        <v>17176</v>
      </c>
      <c r="E4783" t="s">
        <v>41</v>
      </c>
    </row>
    <row r="4784" spans="1:5" x14ac:dyDescent="0.3">
      <c r="A4784">
        <v>17177</v>
      </c>
      <c r="B4784" t="s">
        <v>41</v>
      </c>
      <c r="D4784">
        <v>17177</v>
      </c>
      <c r="E4784" t="s">
        <v>41</v>
      </c>
    </row>
    <row r="4785" spans="1:5" x14ac:dyDescent="0.3">
      <c r="A4785">
        <v>17178</v>
      </c>
      <c r="B4785" t="s">
        <v>41</v>
      </c>
      <c r="D4785">
        <v>17178</v>
      </c>
      <c r="E4785" t="s">
        <v>41</v>
      </c>
    </row>
    <row r="4786" spans="1:5" x14ac:dyDescent="0.3">
      <c r="A4786">
        <v>17179</v>
      </c>
      <c r="B4786" t="s">
        <v>41</v>
      </c>
      <c r="D4786">
        <v>17179</v>
      </c>
      <c r="E4786" t="s">
        <v>41</v>
      </c>
    </row>
    <row r="4787" spans="1:5" x14ac:dyDescent="0.3">
      <c r="A4787">
        <v>17180</v>
      </c>
      <c r="B4787" t="s">
        <v>41</v>
      </c>
      <c r="D4787">
        <v>17180</v>
      </c>
      <c r="E4787" t="s">
        <v>41</v>
      </c>
    </row>
    <row r="4788" spans="1:5" x14ac:dyDescent="0.3">
      <c r="A4788">
        <v>17181</v>
      </c>
      <c r="B4788" t="s">
        <v>41</v>
      </c>
      <c r="D4788">
        <v>17181</v>
      </c>
      <c r="E4788" t="s">
        <v>41</v>
      </c>
    </row>
    <row r="4789" spans="1:5" x14ac:dyDescent="0.3">
      <c r="A4789">
        <v>17182</v>
      </c>
      <c r="B4789" t="s">
        <v>41</v>
      </c>
      <c r="D4789">
        <v>17182</v>
      </c>
      <c r="E4789" t="s">
        <v>41</v>
      </c>
    </row>
    <row r="4790" spans="1:5" x14ac:dyDescent="0.3">
      <c r="A4790">
        <v>17183</v>
      </c>
      <c r="B4790" t="s">
        <v>41</v>
      </c>
      <c r="D4790">
        <v>17183</v>
      </c>
      <c r="E4790" t="s">
        <v>41</v>
      </c>
    </row>
    <row r="4791" spans="1:5" x14ac:dyDescent="0.3">
      <c r="A4791">
        <v>17184</v>
      </c>
      <c r="B4791" t="s">
        <v>41</v>
      </c>
      <c r="D4791">
        <v>17184</v>
      </c>
      <c r="E4791" t="s">
        <v>41</v>
      </c>
    </row>
    <row r="4792" spans="1:5" x14ac:dyDescent="0.3">
      <c r="A4792">
        <v>17185</v>
      </c>
      <c r="B4792" t="s">
        <v>41</v>
      </c>
      <c r="D4792">
        <v>17185</v>
      </c>
      <c r="E4792" t="s">
        <v>41</v>
      </c>
    </row>
    <row r="4793" spans="1:5" x14ac:dyDescent="0.3">
      <c r="A4793">
        <v>17186</v>
      </c>
      <c r="B4793" t="s">
        <v>41</v>
      </c>
      <c r="D4793">
        <v>17186</v>
      </c>
      <c r="E4793" t="s">
        <v>41</v>
      </c>
    </row>
    <row r="4794" spans="1:5" x14ac:dyDescent="0.3">
      <c r="A4794">
        <v>17187</v>
      </c>
      <c r="B4794" t="s">
        <v>41</v>
      </c>
      <c r="D4794">
        <v>17187</v>
      </c>
      <c r="E4794" t="s">
        <v>41</v>
      </c>
    </row>
    <row r="4795" spans="1:5" x14ac:dyDescent="0.3">
      <c r="A4795">
        <v>17188</v>
      </c>
      <c r="B4795" t="s">
        <v>41</v>
      </c>
      <c r="D4795">
        <v>17188</v>
      </c>
      <c r="E4795" t="s">
        <v>41</v>
      </c>
    </row>
    <row r="4796" spans="1:5" x14ac:dyDescent="0.3">
      <c r="A4796">
        <v>17189</v>
      </c>
      <c r="B4796" t="s">
        <v>41</v>
      </c>
      <c r="D4796">
        <v>17189</v>
      </c>
      <c r="E4796" t="s">
        <v>41</v>
      </c>
    </row>
    <row r="4797" spans="1:5" x14ac:dyDescent="0.3">
      <c r="A4797">
        <v>17190</v>
      </c>
      <c r="B4797" t="s">
        <v>41</v>
      </c>
      <c r="D4797">
        <v>17190</v>
      </c>
      <c r="E4797" t="s">
        <v>41</v>
      </c>
    </row>
    <row r="4798" spans="1:5" x14ac:dyDescent="0.3">
      <c r="A4798">
        <v>17191</v>
      </c>
      <c r="B4798" t="s">
        <v>41</v>
      </c>
      <c r="D4798">
        <v>17191</v>
      </c>
      <c r="E4798" t="s">
        <v>41</v>
      </c>
    </row>
    <row r="4799" spans="1:5" x14ac:dyDescent="0.3">
      <c r="A4799">
        <v>17192</v>
      </c>
      <c r="B4799" t="s">
        <v>41</v>
      </c>
      <c r="D4799">
        <v>17192</v>
      </c>
      <c r="E4799" t="s">
        <v>41</v>
      </c>
    </row>
    <row r="4800" spans="1:5" x14ac:dyDescent="0.3">
      <c r="A4800">
        <v>17193</v>
      </c>
      <c r="B4800" t="s">
        <v>41</v>
      </c>
      <c r="D4800">
        <v>17193</v>
      </c>
      <c r="E4800" t="s">
        <v>41</v>
      </c>
    </row>
    <row r="4801" spans="1:5" x14ac:dyDescent="0.3">
      <c r="A4801">
        <v>17194</v>
      </c>
      <c r="B4801" t="s">
        <v>41</v>
      </c>
      <c r="D4801">
        <v>17194</v>
      </c>
      <c r="E4801" t="s">
        <v>41</v>
      </c>
    </row>
    <row r="4802" spans="1:5" x14ac:dyDescent="0.3">
      <c r="A4802">
        <v>17195</v>
      </c>
      <c r="B4802" t="s">
        <v>41</v>
      </c>
      <c r="D4802">
        <v>17195</v>
      </c>
      <c r="E4802" t="s">
        <v>41</v>
      </c>
    </row>
    <row r="4803" spans="1:5" x14ac:dyDescent="0.3">
      <c r="A4803">
        <v>17196</v>
      </c>
      <c r="B4803" t="s">
        <v>41</v>
      </c>
      <c r="D4803">
        <v>17196</v>
      </c>
      <c r="E4803" t="s">
        <v>41</v>
      </c>
    </row>
    <row r="4804" spans="1:5" x14ac:dyDescent="0.3">
      <c r="A4804">
        <v>17197</v>
      </c>
      <c r="B4804" t="s">
        <v>41</v>
      </c>
      <c r="D4804">
        <v>17197</v>
      </c>
      <c r="E4804" t="s">
        <v>41</v>
      </c>
    </row>
    <row r="4805" spans="1:5" x14ac:dyDescent="0.3">
      <c r="A4805">
        <v>17198</v>
      </c>
      <c r="B4805" t="s">
        <v>41</v>
      </c>
      <c r="D4805">
        <v>17198</v>
      </c>
      <c r="E4805" t="s">
        <v>41</v>
      </c>
    </row>
    <row r="4806" spans="1:5" x14ac:dyDescent="0.3">
      <c r="A4806">
        <v>17199</v>
      </c>
      <c r="B4806" t="s">
        <v>41</v>
      </c>
      <c r="D4806">
        <v>17199</v>
      </c>
      <c r="E4806" t="s">
        <v>41</v>
      </c>
    </row>
    <row r="4807" spans="1:5" x14ac:dyDescent="0.3">
      <c r="A4807">
        <v>17200</v>
      </c>
      <c r="B4807" t="s">
        <v>41</v>
      </c>
      <c r="D4807">
        <v>17200</v>
      </c>
      <c r="E4807" t="s">
        <v>41</v>
      </c>
    </row>
    <row r="4808" spans="1:5" x14ac:dyDescent="0.3">
      <c r="A4808">
        <v>17201</v>
      </c>
      <c r="B4808" t="s">
        <v>41</v>
      </c>
      <c r="D4808">
        <v>17201</v>
      </c>
      <c r="E4808" t="s">
        <v>41</v>
      </c>
    </row>
    <row r="4809" spans="1:5" x14ac:dyDescent="0.3">
      <c r="A4809">
        <v>17202</v>
      </c>
      <c r="B4809" t="s">
        <v>41</v>
      </c>
      <c r="D4809">
        <v>17202</v>
      </c>
      <c r="E4809" t="s">
        <v>41</v>
      </c>
    </row>
    <row r="4810" spans="1:5" x14ac:dyDescent="0.3">
      <c r="A4810">
        <v>17203</v>
      </c>
      <c r="B4810" t="s">
        <v>41</v>
      </c>
      <c r="D4810">
        <v>17203</v>
      </c>
      <c r="E4810" t="s">
        <v>41</v>
      </c>
    </row>
    <row r="4811" spans="1:5" x14ac:dyDescent="0.3">
      <c r="A4811">
        <v>17204</v>
      </c>
      <c r="B4811" t="s">
        <v>41</v>
      </c>
      <c r="D4811">
        <v>17204</v>
      </c>
      <c r="E4811" t="s">
        <v>41</v>
      </c>
    </row>
    <row r="4812" spans="1:5" x14ac:dyDescent="0.3">
      <c r="A4812">
        <v>17205</v>
      </c>
      <c r="B4812" t="s">
        <v>41</v>
      </c>
      <c r="D4812">
        <v>17205</v>
      </c>
      <c r="E4812" t="s">
        <v>41</v>
      </c>
    </row>
    <row r="4813" spans="1:5" x14ac:dyDescent="0.3">
      <c r="A4813">
        <v>17206</v>
      </c>
      <c r="B4813" t="s">
        <v>41</v>
      </c>
      <c r="D4813">
        <v>17206</v>
      </c>
      <c r="E4813" t="s">
        <v>41</v>
      </c>
    </row>
    <row r="4814" spans="1:5" x14ac:dyDescent="0.3">
      <c r="A4814">
        <v>17207</v>
      </c>
      <c r="B4814" t="s">
        <v>41</v>
      </c>
      <c r="D4814">
        <v>17207</v>
      </c>
      <c r="E4814" t="s">
        <v>41</v>
      </c>
    </row>
    <row r="4815" spans="1:5" x14ac:dyDescent="0.3">
      <c r="A4815">
        <v>17208</v>
      </c>
      <c r="B4815" t="s">
        <v>41</v>
      </c>
      <c r="D4815">
        <v>17208</v>
      </c>
      <c r="E4815" t="s">
        <v>41</v>
      </c>
    </row>
    <row r="4816" spans="1:5" x14ac:dyDescent="0.3">
      <c r="A4816">
        <v>17209</v>
      </c>
      <c r="B4816" t="s">
        <v>41</v>
      </c>
      <c r="D4816">
        <v>17209</v>
      </c>
      <c r="E4816" t="s">
        <v>41</v>
      </c>
    </row>
    <row r="4817" spans="1:5" x14ac:dyDescent="0.3">
      <c r="A4817">
        <v>17210</v>
      </c>
      <c r="B4817" t="s">
        <v>41</v>
      </c>
      <c r="D4817">
        <v>17210</v>
      </c>
      <c r="E4817" t="s">
        <v>41</v>
      </c>
    </row>
    <row r="4818" spans="1:5" x14ac:dyDescent="0.3">
      <c r="A4818">
        <v>17211</v>
      </c>
      <c r="B4818" t="s">
        <v>41</v>
      </c>
      <c r="D4818">
        <v>17211</v>
      </c>
      <c r="E4818" t="s">
        <v>41</v>
      </c>
    </row>
    <row r="4819" spans="1:5" x14ac:dyDescent="0.3">
      <c r="A4819">
        <v>17212</v>
      </c>
      <c r="B4819" t="s">
        <v>41</v>
      </c>
      <c r="D4819">
        <v>17212</v>
      </c>
      <c r="E4819" t="s">
        <v>41</v>
      </c>
    </row>
    <row r="4820" spans="1:5" x14ac:dyDescent="0.3">
      <c r="A4820">
        <v>17213</v>
      </c>
      <c r="B4820" t="s">
        <v>41</v>
      </c>
      <c r="D4820">
        <v>17213</v>
      </c>
      <c r="E4820" t="s">
        <v>41</v>
      </c>
    </row>
    <row r="4821" spans="1:5" x14ac:dyDescent="0.3">
      <c r="A4821">
        <v>17214</v>
      </c>
      <c r="B4821" t="s">
        <v>41</v>
      </c>
      <c r="D4821">
        <v>17214</v>
      </c>
      <c r="E4821" t="s">
        <v>41</v>
      </c>
    </row>
    <row r="4822" spans="1:5" x14ac:dyDescent="0.3">
      <c r="A4822">
        <v>17215</v>
      </c>
      <c r="B4822" t="s">
        <v>41</v>
      </c>
      <c r="D4822">
        <v>17215</v>
      </c>
      <c r="E4822" t="s">
        <v>41</v>
      </c>
    </row>
    <row r="4823" spans="1:5" x14ac:dyDescent="0.3">
      <c r="A4823">
        <v>17216</v>
      </c>
      <c r="B4823" t="s">
        <v>41</v>
      </c>
      <c r="D4823">
        <v>17216</v>
      </c>
      <c r="E4823" t="s">
        <v>41</v>
      </c>
    </row>
    <row r="4824" spans="1:5" x14ac:dyDescent="0.3">
      <c r="A4824">
        <v>17217</v>
      </c>
      <c r="B4824" t="s">
        <v>41</v>
      </c>
      <c r="D4824">
        <v>17217</v>
      </c>
      <c r="E4824" t="s">
        <v>41</v>
      </c>
    </row>
    <row r="4825" spans="1:5" x14ac:dyDescent="0.3">
      <c r="A4825">
        <v>17218</v>
      </c>
      <c r="B4825" t="s">
        <v>41</v>
      </c>
      <c r="D4825">
        <v>17218</v>
      </c>
      <c r="E4825" t="s">
        <v>41</v>
      </c>
    </row>
    <row r="4826" spans="1:5" x14ac:dyDescent="0.3">
      <c r="A4826">
        <v>17219</v>
      </c>
      <c r="B4826" t="s">
        <v>41</v>
      </c>
      <c r="D4826">
        <v>17219</v>
      </c>
      <c r="E4826" t="s">
        <v>41</v>
      </c>
    </row>
    <row r="4827" spans="1:5" x14ac:dyDescent="0.3">
      <c r="A4827">
        <v>17220</v>
      </c>
      <c r="B4827" t="s">
        <v>41</v>
      </c>
      <c r="D4827">
        <v>17220</v>
      </c>
      <c r="E4827" t="s">
        <v>41</v>
      </c>
    </row>
    <row r="4828" spans="1:5" x14ac:dyDescent="0.3">
      <c r="A4828">
        <v>17221</v>
      </c>
      <c r="B4828" t="s">
        <v>41</v>
      </c>
      <c r="D4828">
        <v>17221</v>
      </c>
      <c r="E4828" t="s">
        <v>41</v>
      </c>
    </row>
    <row r="4829" spans="1:5" x14ac:dyDescent="0.3">
      <c r="A4829">
        <v>17222</v>
      </c>
      <c r="B4829" t="s">
        <v>41</v>
      </c>
      <c r="D4829">
        <v>17222</v>
      </c>
      <c r="E4829" t="s">
        <v>41</v>
      </c>
    </row>
    <row r="4830" spans="1:5" x14ac:dyDescent="0.3">
      <c r="A4830">
        <v>17223</v>
      </c>
      <c r="B4830" t="s">
        <v>41</v>
      </c>
      <c r="D4830">
        <v>17223</v>
      </c>
      <c r="E4830" t="s">
        <v>41</v>
      </c>
    </row>
    <row r="4831" spans="1:5" x14ac:dyDescent="0.3">
      <c r="A4831">
        <v>17224</v>
      </c>
      <c r="B4831" t="s">
        <v>41</v>
      </c>
      <c r="D4831">
        <v>17224</v>
      </c>
      <c r="E4831" t="s">
        <v>41</v>
      </c>
    </row>
    <row r="4832" spans="1:5" x14ac:dyDescent="0.3">
      <c r="A4832">
        <v>17225</v>
      </c>
      <c r="B4832" t="s">
        <v>41</v>
      </c>
      <c r="D4832">
        <v>17225</v>
      </c>
      <c r="E4832" t="s">
        <v>41</v>
      </c>
    </row>
    <row r="4833" spans="1:5" x14ac:dyDescent="0.3">
      <c r="A4833">
        <v>17226</v>
      </c>
      <c r="B4833" t="s">
        <v>41</v>
      </c>
      <c r="D4833">
        <v>17226</v>
      </c>
      <c r="E4833" t="s">
        <v>41</v>
      </c>
    </row>
    <row r="4834" spans="1:5" x14ac:dyDescent="0.3">
      <c r="A4834">
        <v>17227</v>
      </c>
      <c r="B4834" t="s">
        <v>41</v>
      </c>
      <c r="D4834">
        <v>17227</v>
      </c>
      <c r="E4834" t="s">
        <v>41</v>
      </c>
    </row>
    <row r="4835" spans="1:5" x14ac:dyDescent="0.3">
      <c r="A4835">
        <v>17228</v>
      </c>
      <c r="B4835" t="s">
        <v>41</v>
      </c>
      <c r="D4835">
        <v>17228</v>
      </c>
      <c r="E4835" t="s">
        <v>41</v>
      </c>
    </row>
    <row r="4836" spans="1:5" x14ac:dyDescent="0.3">
      <c r="A4836">
        <v>17229</v>
      </c>
      <c r="B4836" t="s">
        <v>41</v>
      </c>
      <c r="D4836">
        <v>17229</v>
      </c>
      <c r="E4836" t="s">
        <v>41</v>
      </c>
    </row>
    <row r="4837" spans="1:5" x14ac:dyDescent="0.3">
      <c r="A4837">
        <v>17230</v>
      </c>
      <c r="B4837" t="s">
        <v>41</v>
      </c>
      <c r="D4837">
        <v>17230</v>
      </c>
      <c r="E4837" t="s">
        <v>41</v>
      </c>
    </row>
    <row r="4838" spans="1:5" x14ac:dyDescent="0.3">
      <c r="A4838">
        <v>17231</v>
      </c>
      <c r="B4838" t="s">
        <v>41</v>
      </c>
      <c r="D4838">
        <v>17231</v>
      </c>
      <c r="E4838" t="s">
        <v>41</v>
      </c>
    </row>
    <row r="4839" spans="1:5" x14ac:dyDescent="0.3">
      <c r="A4839">
        <v>17232</v>
      </c>
      <c r="B4839" t="s">
        <v>41</v>
      </c>
      <c r="D4839">
        <v>17232</v>
      </c>
      <c r="E4839" t="s">
        <v>41</v>
      </c>
    </row>
    <row r="4840" spans="1:5" x14ac:dyDescent="0.3">
      <c r="A4840">
        <v>17233</v>
      </c>
      <c r="B4840" t="s">
        <v>41</v>
      </c>
      <c r="D4840">
        <v>17233</v>
      </c>
      <c r="E4840" t="s">
        <v>41</v>
      </c>
    </row>
    <row r="4841" spans="1:5" x14ac:dyDescent="0.3">
      <c r="A4841">
        <v>17234</v>
      </c>
      <c r="B4841" t="s">
        <v>41</v>
      </c>
      <c r="D4841">
        <v>17234</v>
      </c>
      <c r="E4841" t="s">
        <v>41</v>
      </c>
    </row>
    <row r="4842" spans="1:5" x14ac:dyDescent="0.3">
      <c r="A4842">
        <v>17235</v>
      </c>
      <c r="B4842" t="s">
        <v>41</v>
      </c>
      <c r="D4842">
        <v>17235</v>
      </c>
      <c r="E4842" t="s">
        <v>41</v>
      </c>
    </row>
    <row r="4843" spans="1:5" x14ac:dyDescent="0.3">
      <c r="A4843">
        <v>17236</v>
      </c>
      <c r="B4843" t="s">
        <v>41</v>
      </c>
      <c r="D4843">
        <v>17236</v>
      </c>
      <c r="E4843" t="s">
        <v>41</v>
      </c>
    </row>
    <row r="4844" spans="1:5" x14ac:dyDescent="0.3">
      <c r="A4844">
        <v>17237</v>
      </c>
      <c r="B4844" t="s">
        <v>41</v>
      </c>
      <c r="D4844">
        <v>17237</v>
      </c>
      <c r="E4844" t="s">
        <v>41</v>
      </c>
    </row>
    <row r="4845" spans="1:5" x14ac:dyDescent="0.3">
      <c r="A4845">
        <v>17238</v>
      </c>
      <c r="B4845" t="s">
        <v>41</v>
      </c>
      <c r="D4845">
        <v>17238</v>
      </c>
      <c r="E4845" t="s">
        <v>41</v>
      </c>
    </row>
    <row r="4846" spans="1:5" x14ac:dyDescent="0.3">
      <c r="A4846">
        <v>17239</v>
      </c>
      <c r="B4846" t="s">
        <v>41</v>
      </c>
      <c r="D4846">
        <v>17239</v>
      </c>
      <c r="E4846" t="s">
        <v>41</v>
      </c>
    </row>
    <row r="4847" spans="1:5" x14ac:dyDescent="0.3">
      <c r="A4847">
        <v>17240</v>
      </c>
      <c r="B4847" t="s">
        <v>41</v>
      </c>
      <c r="D4847">
        <v>17240</v>
      </c>
      <c r="E4847" t="s">
        <v>41</v>
      </c>
    </row>
    <row r="4848" spans="1:5" x14ac:dyDescent="0.3">
      <c r="A4848">
        <v>17241</v>
      </c>
      <c r="B4848" t="s">
        <v>41</v>
      </c>
      <c r="D4848">
        <v>17241</v>
      </c>
      <c r="E4848" t="s">
        <v>41</v>
      </c>
    </row>
    <row r="4849" spans="1:5" x14ac:dyDescent="0.3">
      <c r="A4849">
        <v>17242</v>
      </c>
      <c r="B4849" t="s">
        <v>41</v>
      </c>
      <c r="D4849">
        <v>17242</v>
      </c>
      <c r="E4849" t="s">
        <v>41</v>
      </c>
    </row>
    <row r="4850" spans="1:5" x14ac:dyDescent="0.3">
      <c r="A4850">
        <v>17243</v>
      </c>
      <c r="B4850" t="s">
        <v>41</v>
      </c>
      <c r="D4850">
        <v>17243</v>
      </c>
      <c r="E4850" t="s">
        <v>41</v>
      </c>
    </row>
    <row r="4851" spans="1:5" x14ac:dyDescent="0.3">
      <c r="A4851">
        <v>17244</v>
      </c>
      <c r="B4851" t="s">
        <v>41</v>
      </c>
      <c r="D4851">
        <v>17244</v>
      </c>
      <c r="E4851" t="s">
        <v>41</v>
      </c>
    </row>
    <row r="4852" spans="1:5" x14ac:dyDescent="0.3">
      <c r="A4852">
        <v>17245</v>
      </c>
      <c r="B4852" t="s">
        <v>41</v>
      </c>
      <c r="D4852">
        <v>17245</v>
      </c>
      <c r="E4852" t="s">
        <v>41</v>
      </c>
    </row>
    <row r="4853" spans="1:5" x14ac:dyDescent="0.3">
      <c r="A4853">
        <v>17246</v>
      </c>
      <c r="B4853" t="s">
        <v>41</v>
      </c>
      <c r="D4853">
        <v>17246</v>
      </c>
      <c r="E4853" t="s">
        <v>41</v>
      </c>
    </row>
    <row r="4854" spans="1:5" x14ac:dyDescent="0.3">
      <c r="A4854">
        <v>17247</v>
      </c>
      <c r="B4854" t="s">
        <v>41</v>
      </c>
      <c r="D4854">
        <v>17247</v>
      </c>
      <c r="E4854" t="s">
        <v>41</v>
      </c>
    </row>
    <row r="4855" spans="1:5" x14ac:dyDescent="0.3">
      <c r="A4855">
        <v>17248</v>
      </c>
      <c r="B4855" t="s">
        <v>41</v>
      </c>
      <c r="D4855">
        <v>17248</v>
      </c>
      <c r="E4855" t="s">
        <v>41</v>
      </c>
    </row>
    <row r="4856" spans="1:5" x14ac:dyDescent="0.3">
      <c r="A4856">
        <v>17249</v>
      </c>
      <c r="B4856" t="s">
        <v>41</v>
      </c>
      <c r="D4856">
        <v>17249</v>
      </c>
      <c r="E4856" t="s">
        <v>41</v>
      </c>
    </row>
    <row r="4857" spans="1:5" x14ac:dyDescent="0.3">
      <c r="A4857">
        <v>17250</v>
      </c>
      <c r="B4857" t="s">
        <v>41</v>
      </c>
      <c r="D4857">
        <v>17250</v>
      </c>
      <c r="E4857" t="s">
        <v>41</v>
      </c>
    </row>
    <row r="4858" spans="1:5" x14ac:dyDescent="0.3">
      <c r="A4858">
        <v>17251</v>
      </c>
      <c r="B4858" t="s">
        <v>41</v>
      </c>
      <c r="D4858">
        <v>17251</v>
      </c>
      <c r="E4858" t="s">
        <v>41</v>
      </c>
    </row>
    <row r="4859" spans="1:5" x14ac:dyDescent="0.3">
      <c r="A4859">
        <v>17252</v>
      </c>
      <c r="B4859" t="s">
        <v>41</v>
      </c>
      <c r="D4859">
        <v>17252</v>
      </c>
      <c r="E4859" t="s">
        <v>41</v>
      </c>
    </row>
    <row r="4860" spans="1:5" x14ac:dyDescent="0.3">
      <c r="A4860">
        <v>17253</v>
      </c>
      <c r="B4860" t="s">
        <v>41</v>
      </c>
      <c r="D4860">
        <v>17253</v>
      </c>
      <c r="E4860" t="s">
        <v>41</v>
      </c>
    </row>
    <row r="4861" spans="1:5" x14ac:dyDescent="0.3">
      <c r="A4861">
        <v>17254</v>
      </c>
      <c r="B4861" t="s">
        <v>41</v>
      </c>
      <c r="D4861">
        <v>17254</v>
      </c>
      <c r="E4861" t="s">
        <v>41</v>
      </c>
    </row>
    <row r="4862" spans="1:5" x14ac:dyDescent="0.3">
      <c r="A4862">
        <v>17255</v>
      </c>
      <c r="B4862" t="s">
        <v>41</v>
      </c>
      <c r="D4862">
        <v>17255</v>
      </c>
      <c r="E4862" t="s">
        <v>41</v>
      </c>
    </row>
    <row r="4863" spans="1:5" x14ac:dyDescent="0.3">
      <c r="A4863">
        <v>17256</v>
      </c>
      <c r="B4863" t="s">
        <v>41</v>
      </c>
      <c r="D4863">
        <v>17256</v>
      </c>
      <c r="E4863" t="s">
        <v>41</v>
      </c>
    </row>
    <row r="4864" spans="1:5" x14ac:dyDescent="0.3">
      <c r="A4864">
        <v>17257</v>
      </c>
      <c r="B4864" t="s">
        <v>41</v>
      </c>
      <c r="D4864">
        <v>17257</v>
      </c>
      <c r="E4864" t="s">
        <v>41</v>
      </c>
    </row>
    <row r="4865" spans="1:5" x14ac:dyDescent="0.3">
      <c r="A4865">
        <v>17258</v>
      </c>
      <c r="B4865" t="s">
        <v>41</v>
      </c>
      <c r="D4865">
        <v>17258</v>
      </c>
      <c r="E4865" t="s">
        <v>41</v>
      </c>
    </row>
    <row r="4866" spans="1:5" x14ac:dyDescent="0.3">
      <c r="A4866">
        <v>17259</v>
      </c>
      <c r="B4866" t="s">
        <v>41</v>
      </c>
      <c r="D4866">
        <v>17259</v>
      </c>
      <c r="E4866" t="s">
        <v>41</v>
      </c>
    </row>
    <row r="4867" spans="1:5" x14ac:dyDescent="0.3">
      <c r="A4867">
        <v>17260</v>
      </c>
      <c r="B4867" t="s">
        <v>41</v>
      </c>
      <c r="D4867">
        <v>17260</v>
      </c>
      <c r="E4867" t="s">
        <v>41</v>
      </c>
    </row>
    <row r="4868" spans="1:5" x14ac:dyDescent="0.3">
      <c r="A4868">
        <v>17261</v>
      </c>
      <c r="B4868" t="s">
        <v>41</v>
      </c>
      <c r="D4868">
        <v>17261</v>
      </c>
      <c r="E4868" t="s">
        <v>41</v>
      </c>
    </row>
    <row r="4869" spans="1:5" x14ac:dyDescent="0.3">
      <c r="A4869">
        <v>17262</v>
      </c>
      <c r="B4869" t="s">
        <v>41</v>
      </c>
      <c r="D4869">
        <v>17262</v>
      </c>
      <c r="E4869" t="s">
        <v>41</v>
      </c>
    </row>
    <row r="4870" spans="1:5" x14ac:dyDescent="0.3">
      <c r="A4870">
        <v>17263</v>
      </c>
      <c r="B4870" t="s">
        <v>41</v>
      </c>
      <c r="D4870">
        <v>17263</v>
      </c>
      <c r="E4870" t="s">
        <v>41</v>
      </c>
    </row>
    <row r="4871" spans="1:5" x14ac:dyDescent="0.3">
      <c r="A4871">
        <v>17264</v>
      </c>
      <c r="B4871" t="s">
        <v>41</v>
      </c>
      <c r="D4871">
        <v>17264</v>
      </c>
      <c r="E4871" t="s">
        <v>41</v>
      </c>
    </row>
    <row r="4872" spans="1:5" x14ac:dyDescent="0.3">
      <c r="A4872">
        <v>17265</v>
      </c>
      <c r="B4872" t="s">
        <v>41</v>
      </c>
      <c r="D4872">
        <v>17265</v>
      </c>
      <c r="E4872" t="s">
        <v>41</v>
      </c>
    </row>
    <row r="4873" spans="1:5" x14ac:dyDescent="0.3">
      <c r="A4873">
        <v>17266</v>
      </c>
      <c r="B4873" t="s">
        <v>41</v>
      </c>
      <c r="D4873">
        <v>17266</v>
      </c>
      <c r="E4873" t="s">
        <v>41</v>
      </c>
    </row>
    <row r="4874" spans="1:5" x14ac:dyDescent="0.3">
      <c r="A4874">
        <v>17267</v>
      </c>
      <c r="B4874" t="s">
        <v>41</v>
      </c>
      <c r="D4874">
        <v>17267</v>
      </c>
      <c r="E4874" t="s">
        <v>41</v>
      </c>
    </row>
    <row r="4875" spans="1:5" x14ac:dyDescent="0.3">
      <c r="A4875">
        <v>17268</v>
      </c>
      <c r="B4875" t="s">
        <v>41</v>
      </c>
      <c r="D4875">
        <v>17268</v>
      </c>
      <c r="E4875" t="s">
        <v>41</v>
      </c>
    </row>
    <row r="4876" spans="1:5" x14ac:dyDescent="0.3">
      <c r="A4876">
        <v>17269</v>
      </c>
      <c r="B4876" t="s">
        <v>41</v>
      </c>
      <c r="D4876">
        <v>17269</v>
      </c>
      <c r="E4876" t="s">
        <v>41</v>
      </c>
    </row>
    <row r="4877" spans="1:5" x14ac:dyDescent="0.3">
      <c r="A4877">
        <v>17270</v>
      </c>
      <c r="B4877" t="s">
        <v>41</v>
      </c>
      <c r="D4877">
        <v>17270</v>
      </c>
      <c r="E4877" t="s">
        <v>41</v>
      </c>
    </row>
    <row r="4878" spans="1:5" x14ac:dyDescent="0.3">
      <c r="A4878">
        <v>17271</v>
      </c>
      <c r="B4878" t="s">
        <v>41</v>
      </c>
      <c r="D4878">
        <v>17271</v>
      </c>
      <c r="E4878" t="s">
        <v>41</v>
      </c>
    </row>
    <row r="4879" spans="1:5" x14ac:dyDescent="0.3">
      <c r="A4879">
        <v>17272</v>
      </c>
      <c r="B4879" t="s">
        <v>41</v>
      </c>
      <c r="D4879">
        <v>17272</v>
      </c>
      <c r="E4879" t="s">
        <v>41</v>
      </c>
    </row>
    <row r="4880" spans="1:5" x14ac:dyDescent="0.3">
      <c r="A4880">
        <v>17273</v>
      </c>
      <c r="B4880" t="s">
        <v>41</v>
      </c>
      <c r="D4880">
        <v>17273</v>
      </c>
      <c r="E4880" t="s">
        <v>41</v>
      </c>
    </row>
    <row r="4881" spans="1:5" x14ac:dyDescent="0.3">
      <c r="A4881">
        <v>17274</v>
      </c>
      <c r="B4881" t="s">
        <v>41</v>
      </c>
      <c r="D4881">
        <v>17274</v>
      </c>
      <c r="E4881" t="s">
        <v>41</v>
      </c>
    </row>
    <row r="4882" spans="1:5" x14ac:dyDescent="0.3">
      <c r="A4882">
        <v>17275</v>
      </c>
      <c r="B4882" t="s">
        <v>41</v>
      </c>
      <c r="D4882">
        <v>17275</v>
      </c>
      <c r="E4882" t="s">
        <v>41</v>
      </c>
    </row>
    <row r="4883" spans="1:5" x14ac:dyDescent="0.3">
      <c r="A4883">
        <v>17276</v>
      </c>
      <c r="B4883" t="s">
        <v>41</v>
      </c>
      <c r="D4883">
        <v>17276</v>
      </c>
      <c r="E4883" t="s">
        <v>41</v>
      </c>
    </row>
    <row r="4884" spans="1:5" x14ac:dyDescent="0.3">
      <c r="A4884">
        <v>17277</v>
      </c>
      <c r="B4884" t="s">
        <v>41</v>
      </c>
      <c r="D4884">
        <v>17277</v>
      </c>
      <c r="E4884" t="s">
        <v>41</v>
      </c>
    </row>
    <row r="4885" spans="1:5" x14ac:dyDescent="0.3">
      <c r="A4885">
        <v>17278</v>
      </c>
      <c r="B4885" t="s">
        <v>41</v>
      </c>
      <c r="D4885">
        <v>17278</v>
      </c>
      <c r="E4885" t="s">
        <v>41</v>
      </c>
    </row>
    <row r="4886" spans="1:5" x14ac:dyDescent="0.3">
      <c r="A4886">
        <v>17279</v>
      </c>
      <c r="B4886" t="s">
        <v>41</v>
      </c>
      <c r="D4886">
        <v>17279</v>
      </c>
      <c r="E4886" t="s">
        <v>41</v>
      </c>
    </row>
    <row r="4887" spans="1:5" x14ac:dyDescent="0.3">
      <c r="A4887">
        <v>17280</v>
      </c>
      <c r="B4887" t="s">
        <v>41</v>
      </c>
      <c r="D4887">
        <v>17280</v>
      </c>
      <c r="E4887" t="s">
        <v>41</v>
      </c>
    </row>
    <row r="4888" spans="1:5" x14ac:dyDescent="0.3">
      <c r="A4888">
        <v>17281</v>
      </c>
      <c r="B4888" t="s">
        <v>41</v>
      </c>
      <c r="D4888">
        <v>17281</v>
      </c>
      <c r="E4888" t="s">
        <v>41</v>
      </c>
    </row>
    <row r="4889" spans="1:5" x14ac:dyDescent="0.3">
      <c r="A4889">
        <v>17282</v>
      </c>
      <c r="B4889" t="s">
        <v>41</v>
      </c>
      <c r="D4889">
        <v>17282</v>
      </c>
      <c r="E4889" t="s">
        <v>41</v>
      </c>
    </row>
    <row r="4890" spans="1:5" x14ac:dyDescent="0.3">
      <c r="A4890">
        <v>17283</v>
      </c>
      <c r="B4890" t="s">
        <v>41</v>
      </c>
      <c r="D4890">
        <v>17283</v>
      </c>
      <c r="E4890" t="s">
        <v>41</v>
      </c>
    </row>
    <row r="4891" spans="1:5" x14ac:dyDescent="0.3">
      <c r="A4891">
        <v>17284</v>
      </c>
      <c r="B4891" t="s">
        <v>41</v>
      </c>
      <c r="D4891">
        <v>17284</v>
      </c>
      <c r="E4891" t="s">
        <v>41</v>
      </c>
    </row>
    <row r="4892" spans="1:5" x14ac:dyDescent="0.3">
      <c r="A4892">
        <v>17285</v>
      </c>
      <c r="B4892" t="s">
        <v>41</v>
      </c>
      <c r="D4892">
        <v>17285</v>
      </c>
      <c r="E4892" t="s">
        <v>41</v>
      </c>
    </row>
    <row r="4893" spans="1:5" x14ac:dyDescent="0.3">
      <c r="A4893">
        <v>17286</v>
      </c>
      <c r="B4893" t="s">
        <v>41</v>
      </c>
      <c r="D4893">
        <v>17286</v>
      </c>
      <c r="E4893" t="s">
        <v>41</v>
      </c>
    </row>
    <row r="4894" spans="1:5" x14ac:dyDescent="0.3">
      <c r="A4894">
        <v>17287</v>
      </c>
      <c r="B4894" t="s">
        <v>41</v>
      </c>
      <c r="D4894">
        <v>17287</v>
      </c>
      <c r="E4894" t="s">
        <v>41</v>
      </c>
    </row>
    <row r="4895" spans="1:5" x14ac:dyDescent="0.3">
      <c r="A4895">
        <v>17288</v>
      </c>
      <c r="B4895" t="s">
        <v>41</v>
      </c>
      <c r="D4895">
        <v>17288</v>
      </c>
      <c r="E4895" t="s">
        <v>41</v>
      </c>
    </row>
    <row r="4896" spans="1:5" x14ac:dyDescent="0.3">
      <c r="A4896">
        <v>17289</v>
      </c>
      <c r="B4896" t="s">
        <v>41</v>
      </c>
      <c r="D4896">
        <v>17289</v>
      </c>
      <c r="E4896" t="s">
        <v>41</v>
      </c>
    </row>
    <row r="4897" spans="1:5" x14ac:dyDescent="0.3">
      <c r="A4897">
        <v>17290</v>
      </c>
      <c r="B4897" t="s">
        <v>41</v>
      </c>
      <c r="D4897">
        <v>17290</v>
      </c>
      <c r="E4897" t="s">
        <v>41</v>
      </c>
    </row>
    <row r="4898" spans="1:5" x14ac:dyDescent="0.3">
      <c r="A4898">
        <v>17291</v>
      </c>
      <c r="B4898" t="s">
        <v>41</v>
      </c>
      <c r="D4898">
        <v>17291</v>
      </c>
      <c r="E4898" t="s">
        <v>41</v>
      </c>
    </row>
    <row r="4899" spans="1:5" x14ac:dyDescent="0.3">
      <c r="A4899">
        <v>17292</v>
      </c>
      <c r="B4899" t="s">
        <v>41</v>
      </c>
      <c r="D4899">
        <v>17292</v>
      </c>
      <c r="E4899" t="s">
        <v>41</v>
      </c>
    </row>
    <row r="4900" spans="1:5" x14ac:dyDescent="0.3">
      <c r="A4900">
        <v>17293</v>
      </c>
      <c r="B4900" t="s">
        <v>41</v>
      </c>
      <c r="D4900">
        <v>17293</v>
      </c>
      <c r="E4900" t="s">
        <v>41</v>
      </c>
    </row>
    <row r="4901" spans="1:5" x14ac:dyDescent="0.3">
      <c r="A4901">
        <v>17294</v>
      </c>
      <c r="B4901" t="s">
        <v>41</v>
      </c>
      <c r="D4901">
        <v>17294</v>
      </c>
      <c r="E4901" t="s">
        <v>41</v>
      </c>
    </row>
    <row r="4902" spans="1:5" x14ac:dyDescent="0.3">
      <c r="A4902">
        <v>17295</v>
      </c>
      <c r="B4902" t="s">
        <v>41</v>
      </c>
      <c r="D4902">
        <v>17295</v>
      </c>
      <c r="E4902" t="s">
        <v>41</v>
      </c>
    </row>
    <row r="4903" spans="1:5" x14ac:dyDescent="0.3">
      <c r="A4903">
        <v>17296</v>
      </c>
      <c r="B4903" t="s">
        <v>41</v>
      </c>
      <c r="D4903">
        <v>17296</v>
      </c>
      <c r="E4903" t="s">
        <v>41</v>
      </c>
    </row>
    <row r="4904" spans="1:5" x14ac:dyDescent="0.3">
      <c r="A4904">
        <v>17297</v>
      </c>
      <c r="B4904" t="s">
        <v>41</v>
      </c>
      <c r="D4904">
        <v>17297</v>
      </c>
      <c r="E4904" t="s">
        <v>41</v>
      </c>
    </row>
    <row r="4905" spans="1:5" x14ac:dyDescent="0.3">
      <c r="A4905">
        <v>17298</v>
      </c>
      <c r="B4905" t="s">
        <v>41</v>
      </c>
      <c r="D4905">
        <v>17298</v>
      </c>
      <c r="E4905" t="s">
        <v>41</v>
      </c>
    </row>
    <row r="4906" spans="1:5" x14ac:dyDescent="0.3">
      <c r="A4906">
        <v>17299</v>
      </c>
      <c r="B4906" t="s">
        <v>41</v>
      </c>
      <c r="D4906">
        <v>17299</v>
      </c>
      <c r="E4906" t="s">
        <v>41</v>
      </c>
    </row>
    <row r="4907" spans="1:5" x14ac:dyDescent="0.3">
      <c r="A4907">
        <v>17300</v>
      </c>
      <c r="B4907" t="s">
        <v>41</v>
      </c>
      <c r="D4907">
        <v>17300</v>
      </c>
      <c r="E4907" t="s">
        <v>41</v>
      </c>
    </row>
    <row r="4908" spans="1:5" x14ac:dyDescent="0.3">
      <c r="A4908">
        <v>17301</v>
      </c>
      <c r="B4908" t="s">
        <v>41</v>
      </c>
      <c r="D4908">
        <v>17301</v>
      </c>
      <c r="E4908" t="s">
        <v>41</v>
      </c>
    </row>
    <row r="4909" spans="1:5" x14ac:dyDescent="0.3">
      <c r="A4909">
        <v>17302</v>
      </c>
      <c r="B4909" t="s">
        <v>41</v>
      </c>
      <c r="D4909">
        <v>17302</v>
      </c>
      <c r="E4909" t="s">
        <v>41</v>
      </c>
    </row>
    <row r="4910" spans="1:5" x14ac:dyDescent="0.3">
      <c r="A4910">
        <v>17303</v>
      </c>
      <c r="B4910" t="s">
        <v>41</v>
      </c>
      <c r="D4910">
        <v>17303</v>
      </c>
      <c r="E4910" t="s">
        <v>41</v>
      </c>
    </row>
    <row r="4911" spans="1:5" x14ac:dyDescent="0.3">
      <c r="A4911">
        <v>17304</v>
      </c>
      <c r="B4911" t="s">
        <v>41</v>
      </c>
      <c r="D4911">
        <v>17304</v>
      </c>
      <c r="E4911" t="s">
        <v>41</v>
      </c>
    </row>
    <row r="4912" spans="1:5" x14ac:dyDescent="0.3">
      <c r="A4912">
        <v>17305</v>
      </c>
      <c r="B4912" t="s">
        <v>41</v>
      </c>
      <c r="D4912">
        <v>17305</v>
      </c>
      <c r="E4912" t="s">
        <v>41</v>
      </c>
    </row>
    <row r="4913" spans="1:5" x14ac:dyDescent="0.3">
      <c r="A4913">
        <v>17306</v>
      </c>
      <c r="B4913" t="s">
        <v>41</v>
      </c>
      <c r="D4913">
        <v>17306</v>
      </c>
      <c r="E4913" t="s">
        <v>41</v>
      </c>
    </row>
    <row r="4914" spans="1:5" x14ac:dyDescent="0.3">
      <c r="A4914">
        <v>17307</v>
      </c>
      <c r="B4914" t="s">
        <v>41</v>
      </c>
      <c r="D4914">
        <v>17307</v>
      </c>
      <c r="E4914" t="s">
        <v>41</v>
      </c>
    </row>
    <row r="4915" spans="1:5" x14ac:dyDescent="0.3">
      <c r="A4915">
        <v>17308</v>
      </c>
      <c r="B4915" t="s">
        <v>41</v>
      </c>
      <c r="D4915">
        <v>17308</v>
      </c>
      <c r="E4915" t="s">
        <v>41</v>
      </c>
    </row>
    <row r="4916" spans="1:5" x14ac:dyDescent="0.3">
      <c r="A4916">
        <v>17309</v>
      </c>
      <c r="B4916" t="s">
        <v>41</v>
      </c>
      <c r="D4916">
        <v>17309</v>
      </c>
      <c r="E4916" t="s">
        <v>41</v>
      </c>
    </row>
    <row r="4917" spans="1:5" x14ac:dyDescent="0.3">
      <c r="A4917">
        <v>17310</v>
      </c>
      <c r="B4917" t="s">
        <v>41</v>
      </c>
      <c r="D4917">
        <v>17310</v>
      </c>
      <c r="E4917" t="s">
        <v>41</v>
      </c>
    </row>
    <row r="4918" spans="1:5" x14ac:dyDescent="0.3">
      <c r="A4918">
        <v>17311</v>
      </c>
      <c r="B4918" t="s">
        <v>41</v>
      </c>
      <c r="D4918">
        <v>17311</v>
      </c>
      <c r="E4918" t="s">
        <v>41</v>
      </c>
    </row>
    <row r="4919" spans="1:5" x14ac:dyDescent="0.3">
      <c r="A4919">
        <v>17312</v>
      </c>
      <c r="B4919" t="s">
        <v>41</v>
      </c>
      <c r="D4919">
        <v>17312</v>
      </c>
      <c r="E4919" t="s">
        <v>41</v>
      </c>
    </row>
    <row r="4920" spans="1:5" x14ac:dyDescent="0.3">
      <c r="A4920">
        <v>17313</v>
      </c>
      <c r="B4920" t="s">
        <v>41</v>
      </c>
      <c r="D4920">
        <v>17313</v>
      </c>
      <c r="E4920" t="s">
        <v>41</v>
      </c>
    </row>
    <row r="4921" spans="1:5" x14ac:dyDescent="0.3">
      <c r="A4921">
        <v>17314</v>
      </c>
      <c r="B4921" t="s">
        <v>41</v>
      </c>
      <c r="D4921">
        <v>17314</v>
      </c>
      <c r="E4921" t="s">
        <v>41</v>
      </c>
    </row>
    <row r="4922" spans="1:5" x14ac:dyDescent="0.3">
      <c r="A4922">
        <v>17315</v>
      </c>
      <c r="B4922" t="s">
        <v>41</v>
      </c>
      <c r="D4922">
        <v>17315</v>
      </c>
      <c r="E4922" t="s">
        <v>41</v>
      </c>
    </row>
    <row r="4923" spans="1:5" x14ac:dyDescent="0.3">
      <c r="A4923">
        <v>17316</v>
      </c>
      <c r="B4923" t="s">
        <v>41</v>
      </c>
      <c r="D4923">
        <v>17316</v>
      </c>
      <c r="E4923" t="s">
        <v>41</v>
      </c>
    </row>
    <row r="4924" spans="1:5" x14ac:dyDescent="0.3">
      <c r="A4924">
        <v>17317</v>
      </c>
      <c r="B4924" t="s">
        <v>41</v>
      </c>
      <c r="D4924">
        <v>17317</v>
      </c>
      <c r="E4924" t="s">
        <v>41</v>
      </c>
    </row>
    <row r="4925" spans="1:5" x14ac:dyDescent="0.3">
      <c r="A4925">
        <v>17318</v>
      </c>
      <c r="B4925" t="s">
        <v>41</v>
      </c>
      <c r="D4925">
        <v>17318</v>
      </c>
      <c r="E4925" t="s">
        <v>41</v>
      </c>
    </row>
    <row r="4926" spans="1:5" x14ac:dyDescent="0.3">
      <c r="A4926">
        <v>17319</v>
      </c>
      <c r="B4926" t="s">
        <v>41</v>
      </c>
      <c r="D4926">
        <v>17319</v>
      </c>
      <c r="E4926" t="s">
        <v>41</v>
      </c>
    </row>
    <row r="4927" spans="1:5" x14ac:dyDescent="0.3">
      <c r="A4927">
        <v>17320</v>
      </c>
      <c r="B4927" t="s">
        <v>41</v>
      </c>
      <c r="D4927">
        <v>17320</v>
      </c>
      <c r="E4927" t="s">
        <v>41</v>
      </c>
    </row>
    <row r="4928" spans="1:5" x14ac:dyDescent="0.3">
      <c r="A4928">
        <v>17321</v>
      </c>
      <c r="B4928" t="s">
        <v>41</v>
      </c>
      <c r="D4928">
        <v>17321</v>
      </c>
      <c r="E4928" t="s">
        <v>41</v>
      </c>
    </row>
    <row r="4929" spans="1:5" x14ac:dyDescent="0.3">
      <c r="A4929">
        <v>17322</v>
      </c>
      <c r="B4929" t="s">
        <v>41</v>
      </c>
      <c r="D4929">
        <v>17322</v>
      </c>
      <c r="E4929" t="s">
        <v>41</v>
      </c>
    </row>
    <row r="4930" spans="1:5" x14ac:dyDescent="0.3">
      <c r="A4930">
        <v>17323</v>
      </c>
      <c r="B4930" t="s">
        <v>41</v>
      </c>
      <c r="D4930">
        <v>17323</v>
      </c>
      <c r="E4930" t="s">
        <v>41</v>
      </c>
    </row>
    <row r="4931" spans="1:5" x14ac:dyDescent="0.3">
      <c r="A4931">
        <v>17324</v>
      </c>
      <c r="B4931" t="s">
        <v>41</v>
      </c>
      <c r="D4931">
        <v>17324</v>
      </c>
      <c r="E4931" t="s">
        <v>41</v>
      </c>
    </row>
    <row r="4932" spans="1:5" x14ac:dyDescent="0.3">
      <c r="A4932">
        <v>17325</v>
      </c>
      <c r="B4932" t="s">
        <v>41</v>
      </c>
      <c r="D4932">
        <v>17325</v>
      </c>
      <c r="E4932" t="s">
        <v>41</v>
      </c>
    </row>
    <row r="4933" spans="1:5" x14ac:dyDescent="0.3">
      <c r="A4933">
        <v>17326</v>
      </c>
      <c r="B4933" t="s">
        <v>41</v>
      </c>
      <c r="D4933">
        <v>17326</v>
      </c>
      <c r="E4933" t="s">
        <v>41</v>
      </c>
    </row>
    <row r="4934" spans="1:5" x14ac:dyDescent="0.3">
      <c r="A4934">
        <v>17327</v>
      </c>
      <c r="B4934" t="s">
        <v>41</v>
      </c>
      <c r="D4934">
        <v>17327</v>
      </c>
      <c r="E4934" t="s">
        <v>41</v>
      </c>
    </row>
    <row r="4935" spans="1:5" x14ac:dyDescent="0.3">
      <c r="A4935">
        <v>17328</v>
      </c>
      <c r="B4935" t="s">
        <v>41</v>
      </c>
      <c r="D4935">
        <v>17328</v>
      </c>
      <c r="E4935" t="s">
        <v>41</v>
      </c>
    </row>
    <row r="4936" spans="1:5" x14ac:dyDescent="0.3">
      <c r="A4936">
        <v>17329</v>
      </c>
      <c r="B4936" t="s">
        <v>41</v>
      </c>
      <c r="D4936">
        <v>17329</v>
      </c>
      <c r="E4936" t="s">
        <v>41</v>
      </c>
    </row>
    <row r="4937" spans="1:5" x14ac:dyDescent="0.3">
      <c r="A4937">
        <v>17330</v>
      </c>
      <c r="B4937" t="s">
        <v>41</v>
      </c>
      <c r="D4937">
        <v>17330</v>
      </c>
      <c r="E4937" t="s">
        <v>41</v>
      </c>
    </row>
    <row r="4938" spans="1:5" x14ac:dyDescent="0.3">
      <c r="A4938">
        <v>17331</v>
      </c>
      <c r="B4938" t="s">
        <v>41</v>
      </c>
      <c r="D4938">
        <v>17331</v>
      </c>
      <c r="E4938" t="s">
        <v>41</v>
      </c>
    </row>
    <row r="4939" spans="1:5" x14ac:dyDescent="0.3">
      <c r="A4939">
        <v>17332</v>
      </c>
      <c r="B4939" t="s">
        <v>41</v>
      </c>
      <c r="D4939">
        <v>17332</v>
      </c>
      <c r="E4939" t="s">
        <v>41</v>
      </c>
    </row>
    <row r="4940" spans="1:5" x14ac:dyDescent="0.3">
      <c r="A4940">
        <v>17333</v>
      </c>
      <c r="B4940" t="s">
        <v>41</v>
      </c>
      <c r="D4940">
        <v>17333</v>
      </c>
      <c r="E4940" t="s">
        <v>41</v>
      </c>
    </row>
    <row r="4941" spans="1:5" x14ac:dyDescent="0.3">
      <c r="A4941">
        <v>17334</v>
      </c>
      <c r="B4941" t="s">
        <v>41</v>
      </c>
      <c r="D4941">
        <v>17334</v>
      </c>
      <c r="E4941" t="s">
        <v>41</v>
      </c>
    </row>
    <row r="4942" spans="1:5" x14ac:dyDescent="0.3">
      <c r="A4942">
        <v>17335</v>
      </c>
      <c r="B4942" t="s">
        <v>41</v>
      </c>
      <c r="D4942">
        <v>17335</v>
      </c>
      <c r="E4942" t="s">
        <v>41</v>
      </c>
    </row>
    <row r="4943" spans="1:5" x14ac:dyDescent="0.3">
      <c r="A4943">
        <v>17336</v>
      </c>
      <c r="B4943" t="s">
        <v>41</v>
      </c>
      <c r="D4943">
        <v>17336</v>
      </c>
      <c r="E4943" t="s">
        <v>41</v>
      </c>
    </row>
    <row r="4944" spans="1:5" x14ac:dyDescent="0.3">
      <c r="A4944">
        <v>17337</v>
      </c>
      <c r="B4944" t="s">
        <v>41</v>
      </c>
      <c r="D4944">
        <v>17337</v>
      </c>
      <c r="E4944" t="s">
        <v>41</v>
      </c>
    </row>
    <row r="4945" spans="1:5" x14ac:dyDescent="0.3">
      <c r="A4945">
        <v>17338</v>
      </c>
      <c r="B4945" t="s">
        <v>41</v>
      </c>
      <c r="D4945">
        <v>17338</v>
      </c>
      <c r="E4945" t="s">
        <v>41</v>
      </c>
    </row>
    <row r="4946" spans="1:5" x14ac:dyDescent="0.3">
      <c r="A4946">
        <v>17339</v>
      </c>
      <c r="B4946" t="s">
        <v>41</v>
      </c>
      <c r="D4946">
        <v>17339</v>
      </c>
      <c r="E4946" t="s">
        <v>41</v>
      </c>
    </row>
    <row r="4947" spans="1:5" x14ac:dyDescent="0.3">
      <c r="A4947">
        <v>17340</v>
      </c>
      <c r="B4947" t="s">
        <v>41</v>
      </c>
      <c r="D4947">
        <v>17340</v>
      </c>
      <c r="E4947" t="s">
        <v>41</v>
      </c>
    </row>
    <row r="4948" spans="1:5" x14ac:dyDescent="0.3">
      <c r="A4948">
        <v>17341</v>
      </c>
      <c r="B4948" t="s">
        <v>41</v>
      </c>
      <c r="D4948">
        <v>17341</v>
      </c>
      <c r="E4948" t="s">
        <v>41</v>
      </c>
    </row>
    <row r="4949" spans="1:5" x14ac:dyDescent="0.3">
      <c r="A4949">
        <v>17342</v>
      </c>
      <c r="B4949" t="s">
        <v>41</v>
      </c>
      <c r="D4949">
        <v>17342</v>
      </c>
      <c r="E4949" t="s">
        <v>41</v>
      </c>
    </row>
    <row r="4950" spans="1:5" x14ac:dyDescent="0.3">
      <c r="A4950">
        <v>17343</v>
      </c>
      <c r="B4950" t="s">
        <v>41</v>
      </c>
      <c r="D4950">
        <v>17343</v>
      </c>
      <c r="E4950" t="s">
        <v>41</v>
      </c>
    </row>
    <row r="4951" spans="1:5" x14ac:dyDescent="0.3">
      <c r="A4951">
        <v>17344</v>
      </c>
      <c r="B4951" t="s">
        <v>41</v>
      </c>
      <c r="D4951">
        <v>17344</v>
      </c>
      <c r="E4951" t="s">
        <v>41</v>
      </c>
    </row>
    <row r="4952" spans="1:5" x14ac:dyDescent="0.3">
      <c r="A4952">
        <v>17345</v>
      </c>
      <c r="B4952" t="s">
        <v>41</v>
      </c>
      <c r="D4952">
        <v>17345</v>
      </c>
      <c r="E4952" t="s">
        <v>41</v>
      </c>
    </row>
    <row r="4953" spans="1:5" x14ac:dyDescent="0.3">
      <c r="A4953">
        <v>17346</v>
      </c>
      <c r="B4953" t="s">
        <v>41</v>
      </c>
      <c r="D4953">
        <v>17346</v>
      </c>
      <c r="E4953" t="s">
        <v>41</v>
      </c>
    </row>
    <row r="4954" spans="1:5" x14ac:dyDescent="0.3">
      <c r="A4954">
        <v>17347</v>
      </c>
      <c r="B4954" t="s">
        <v>41</v>
      </c>
      <c r="D4954">
        <v>17347</v>
      </c>
      <c r="E4954" t="s">
        <v>41</v>
      </c>
    </row>
    <row r="4955" spans="1:5" x14ac:dyDescent="0.3">
      <c r="A4955">
        <v>17348</v>
      </c>
      <c r="B4955" t="s">
        <v>41</v>
      </c>
      <c r="D4955">
        <v>17348</v>
      </c>
      <c r="E4955" t="s">
        <v>41</v>
      </c>
    </row>
    <row r="4956" spans="1:5" x14ac:dyDescent="0.3">
      <c r="A4956">
        <v>17349</v>
      </c>
      <c r="B4956" t="s">
        <v>41</v>
      </c>
      <c r="D4956">
        <v>17349</v>
      </c>
      <c r="E4956" t="s">
        <v>41</v>
      </c>
    </row>
    <row r="4957" spans="1:5" x14ac:dyDescent="0.3">
      <c r="A4957">
        <v>17350</v>
      </c>
      <c r="B4957" t="s">
        <v>41</v>
      </c>
      <c r="D4957">
        <v>17350</v>
      </c>
      <c r="E4957" t="s">
        <v>41</v>
      </c>
    </row>
    <row r="4958" spans="1:5" x14ac:dyDescent="0.3">
      <c r="A4958">
        <v>17351</v>
      </c>
      <c r="B4958" t="s">
        <v>41</v>
      </c>
      <c r="D4958">
        <v>17351</v>
      </c>
      <c r="E4958" t="s">
        <v>41</v>
      </c>
    </row>
    <row r="4959" spans="1:5" x14ac:dyDescent="0.3">
      <c r="A4959">
        <v>17352</v>
      </c>
      <c r="B4959" t="s">
        <v>41</v>
      </c>
      <c r="D4959">
        <v>17352</v>
      </c>
      <c r="E4959" t="s">
        <v>41</v>
      </c>
    </row>
    <row r="4960" spans="1:5" x14ac:dyDescent="0.3">
      <c r="A4960">
        <v>17353</v>
      </c>
      <c r="B4960" t="s">
        <v>41</v>
      </c>
      <c r="D4960">
        <v>17353</v>
      </c>
      <c r="E4960" t="s">
        <v>41</v>
      </c>
    </row>
    <row r="4961" spans="1:5" x14ac:dyDescent="0.3">
      <c r="A4961">
        <v>17354</v>
      </c>
      <c r="B4961" t="s">
        <v>41</v>
      </c>
      <c r="D4961">
        <v>17354</v>
      </c>
      <c r="E4961" t="s">
        <v>41</v>
      </c>
    </row>
    <row r="4962" spans="1:5" x14ac:dyDescent="0.3">
      <c r="A4962">
        <v>17355</v>
      </c>
      <c r="B4962" t="s">
        <v>41</v>
      </c>
      <c r="D4962">
        <v>17355</v>
      </c>
      <c r="E4962" t="s">
        <v>41</v>
      </c>
    </row>
    <row r="4963" spans="1:5" x14ac:dyDescent="0.3">
      <c r="A4963">
        <v>17356</v>
      </c>
      <c r="B4963" t="s">
        <v>41</v>
      </c>
      <c r="D4963">
        <v>17356</v>
      </c>
      <c r="E4963" t="s">
        <v>41</v>
      </c>
    </row>
    <row r="4964" spans="1:5" x14ac:dyDescent="0.3">
      <c r="A4964">
        <v>17357</v>
      </c>
      <c r="B4964" t="s">
        <v>41</v>
      </c>
      <c r="D4964">
        <v>17357</v>
      </c>
      <c r="E4964" t="s">
        <v>41</v>
      </c>
    </row>
    <row r="4965" spans="1:5" x14ac:dyDescent="0.3">
      <c r="A4965">
        <v>17358</v>
      </c>
      <c r="B4965" t="s">
        <v>41</v>
      </c>
      <c r="D4965">
        <v>17358</v>
      </c>
      <c r="E4965" t="s">
        <v>41</v>
      </c>
    </row>
    <row r="4966" spans="1:5" x14ac:dyDescent="0.3">
      <c r="A4966">
        <v>17359</v>
      </c>
      <c r="B4966" t="s">
        <v>41</v>
      </c>
      <c r="D4966">
        <v>17359</v>
      </c>
      <c r="E4966" t="s">
        <v>41</v>
      </c>
    </row>
    <row r="4967" spans="1:5" x14ac:dyDescent="0.3">
      <c r="A4967">
        <v>17360</v>
      </c>
      <c r="B4967" t="s">
        <v>41</v>
      </c>
      <c r="D4967">
        <v>17360</v>
      </c>
      <c r="E4967" t="s">
        <v>41</v>
      </c>
    </row>
    <row r="4968" spans="1:5" x14ac:dyDescent="0.3">
      <c r="A4968">
        <v>17361</v>
      </c>
      <c r="B4968" t="s">
        <v>41</v>
      </c>
      <c r="D4968">
        <v>17361</v>
      </c>
      <c r="E4968" t="s">
        <v>41</v>
      </c>
    </row>
    <row r="4969" spans="1:5" x14ac:dyDescent="0.3">
      <c r="A4969">
        <v>17362</v>
      </c>
      <c r="B4969" t="s">
        <v>41</v>
      </c>
      <c r="D4969">
        <v>17362</v>
      </c>
      <c r="E4969" t="s">
        <v>41</v>
      </c>
    </row>
    <row r="4970" spans="1:5" x14ac:dyDescent="0.3">
      <c r="A4970">
        <v>17363</v>
      </c>
      <c r="B4970" t="s">
        <v>41</v>
      </c>
      <c r="D4970">
        <v>17363</v>
      </c>
      <c r="E4970" t="s">
        <v>41</v>
      </c>
    </row>
    <row r="4971" spans="1:5" x14ac:dyDescent="0.3">
      <c r="A4971">
        <v>17364</v>
      </c>
      <c r="B4971" t="s">
        <v>41</v>
      </c>
      <c r="D4971">
        <v>17364</v>
      </c>
      <c r="E4971" t="s">
        <v>41</v>
      </c>
    </row>
    <row r="4972" spans="1:5" x14ac:dyDescent="0.3">
      <c r="A4972">
        <v>17365</v>
      </c>
      <c r="B4972" t="s">
        <v>41</v>
      </c>
      <c r="D4972">
        <v>17365</v>
      </c>
      <c r="E4972" t="s">
        <v>41</v>
      </c>
    </row>
    <row r="4973" spans="1:5" x14ac:dyDescent="0.3">
      <c r="A4973">
        <v>17366</v>
      </c>
      <c r="B4973" t="s">
        <v>41</v>
      </c>
      <c r="D4973">
        <v>17366</v>
      </c>
      <c r="E4973" t="s">
        <v>41</v>
      </c>
    </row>
    <row r="4974" spans="1:5" x14ac:dyDescent="0.3">
      <c r="A4974">
        <v>17367</v>
      </c>
      <c r="B4974" t="s">
        <v>41</v>
      </c>
      <c r="D4974">
        <v>17367</v>
      </c>
      <c r="E4974" t="s">
        <v>41</v>
      </c>
    </row>
    <row r="4975" spans="1:5" x14ac:dyDescent="0.3">
      <c r="A4975">
        <v>17368</v>
      </c>
      <c r="B4975" t="s">
        <v>41</v>
      </c>
      <c r="D4975">
        <v>17368</v>
      </c>
      <c r="E4975" t="s">
        <v>41</v>
      </c>
    </row>
    <row r="4976" spans="1:5" x14ac:dyDescent="0.3">
      <c r="A4976">
        <v>17369</v>
      </c>
      <c r="B4976" t="s">
        <v>41</v>
      </c>
      <c r="D4976">
        <v>17369</v>
      </c>
      <c r="E4976" t="s">
        <v>41</v>
      </c>
    </row>
    <row r="4977" spans="1:5" x14ac:dyDescent="0.3">
      <c r="A4977">
        <v>17370</v>
      </c>
      <c r="B4977" t="s">
        <v>41</v>
      </c>
      <c r="D4977">
        <v>17370</v>
      </c>
      <c r="E4977" t="s">
        <v>41</v>
      </c>
    </row>
    <row r="4978" spans="1:5" x14ac:dyDescent="0.3">
      <c r="A4978">
        <v>17371</v>
      </c>
      <c r="B4978" t="s">
        <v>41</v>
      </c>
      <c r="D4978">
        <v>17371</v>
      </c>
      <c r="E4978" t="s">
        <v>41</v>
      </c>
    </row>
    <row r="4979" spans="1:5" x14ac:dyDescent="0.3">
      <c r="A4979">
        <v>17372</v>
      </c>
      <c r="B4979" t="s">
        <v>41</v>
      </c>
      <c r="D4979">
        <v>17372</v>
      </c>
      <c r="E4979" t="s">
        <v>41</v>
      </c>
    </row>
    <row r="4980" spans="1:5" x14ac:dyDescent="0.3">
      <c r="A4980">
        <v>17373</v>
      </c>
      <c r="B4980" t="s">
        <v>41</v>
      </c>
      <c r="D4980">
        <v>17373</v>
      </c>
      <c r="E4980" t="s">
        <v>41</v>
      </c>
    </row>
    <row r="4981" spans="1:5" x14ac:dyDescent="0.3">
      <c r="A4981">
        <v>17374</v>
      </c>
      <c r="B4981" t="s">
        <v>41</v>
      </c>
      <c r="D4981">
        <v>17374</v>
      </c>
      <c r="E4981" t="s">
        <v>41</v>
      </c>
    </row>
    <row r="4982" spans="1:5" x14ac:dyDescent="0.3">
      <c r="A4982">
        <v>17375</v>
      </c>
      <c r="B4982" t="s">
        <v>41</v>
      </c>
      <c r="D4982">
        <v>17375</v>
      </c>
      <c r="E4982" t="s">
        <v>41</v>
      </c>
    </row>
    <row r="4983" spans="1:5" x14ac:dyDescent="0.3">
      <c r="A4983">
        <v>17376</v>
      </c>
      <c r="B4983" t="s">
        <v>41</v>
      </c>
      <c r="D4983">
        <v>17376</v>
      </c>
      <c r="E4983" t="s">
        <v>41</v>
      </c>
    </row>
    <row r="4984" spans="1:5" x14ac:dyDescent="0.3">
      <c r="A4984">
        <v>17377</v>
      </c>
      <c r="B4984" t="s">
        <v>41</v>
      </c>
      <c r="D4984">
        <v>17377</v>
      </c>
      <c r="E4984" t="s">
        <v>41</v>
      </c>
    </row>
    <row r="4985" spans="1:5" x14ac:dyDescent="0.3">
      <c r="A4985">
        <v>17378</v>
      </c>
      <c r="B4985" t="s">
        <v>41</v>
      </c>
      <c r="D4985">
        <v>17378</v>
      </c>
      <c r="E4985" t="s">
        <v>41</v>
      </c>
    </row>
    <row r="4986" spans="1:5" x14ac:dyDescent="0.3">
      <c r="A4986">
        <v>17379</v>
      </c>
      <c r="B4986" t="s">
        <v>41</v>
      </c>
      <c r="D4986">
        <v>17379</v>
      </c>
      <c r="E4986" t="s">
        <v>41</v>
      </c>
    </row>
    <row r="4987" spans="1:5" x14ac:dyDescent="0.3">
      <c r="A4987">
        <v>17380</v>
      </c>
      <c r="B4987" t="s">
        <v>41</v>
      </c>
      <c r="D4987">
        <v>17380</v>
      </c>
      <c r="E4987" t="s">
        <v>41</v>
      </c>
    </row>
    <row r="4988" spans="1:5" x14ac:dyDescent="0.3">
      <c r="A4988">
        <v>17381</v>
      </c>
      <c r="B4988" t="s">
        <v>41</v>
      </c>
      <c r="D4988">
        <v>17381</v>
      </c>
      <c r="E4988" t="s">
        <v>41</v>
      </c>
    </row>
    <row r="4989" spans="1:5" x14ac:dyDescent="0.3">
      <c r="A4989">
        <v>17382</v>
      </c>
      <c r="B4989" t="s">
        <v>41</v>
      </c>
      <c r="D4989">
        <v>17382</v>
      </c>
      <c r="E4989" t="s">
        <v>41</v>
      </c>
    </row>
    <row r="4990" spans="1:5" x14ac:dyDescent="0.3">
      <c r="A4990">
        <v>17383</v>
      </c>
      <c r="B4990" t="s">
        <v>41</v>
      </c>
      <c r="D4990">
        <v>17383</v>
      </c>
      <c r="E4990" t="s">
        <v>41</v>
      </c>
    </row>
    <row r="4991" spans="1:5" x14ac:dyDescent="0.3">
      <c r="A4991">
        <v>17384</v>
      </c>
      <c r="B4991" t="s">
        <v>41</v>
      </c>
      <c r="D4991">
        <v>17384</v>
      </c>
      <c r="E4991" t="s">
        <v>41</v>
      </c>
    </row>
    <row r="4992" spans="1:5" x14ac:dyDescent="0.3">
      <c r="A4992">
        <v>17385</v>
      </c>
      <c r="B4992" t="s">
        <v>41</v>
      </c>
      <c r="D4992">
        <v>17385</v>
      </c>
      <c r="E4992" t="s">
        <v>41</v>
      </c>
    </row>
    <row r="4993" spans="1:5" x14ac:dyDescent="0.3">
      <c r="A4993">
        <v>17386</v>
      </c>
      <c r="B4993" t="s">
        <v>41</v>
      </c>
      <c r="D4993">
        <v>17386</v>
      </c>
      <c r="E4993" t="s">
        <v>41</v>
      </c>
    </row>
    <row r="4994" spans="1:5" x14ac:dyDescent="0.3">
      <c r="A4994">
        <v>17387</v>
      </c>
      <c r="B4994" t="s">
        <v>41</v>
      </c>
      <c r="D4994">
        <v>17387</v>
      </c>
      <c r="E4994" t="s">
        <v>41</v>
      </c>
    </row>
    <row r="4995" spans="1:5" x14ac:dyDescent="0.3">
      <c r="A4995">
        <v>17388</v>
      </c>
      <c r="B4995" t="s">
        <v>41</v>
      </c>
      <c r="D4995">
        <v>17388</v>
      </c>
      <c r="E4995" t="s">
        <v>41</v>
      </c>
    </row>
    <row r="4996" spans="1:5" x14ac:dyDescent="0.3">
      <c r="A4996">
        <v>17389</v>
      </c>
      <c r="B4996" t="s">
        <v>41</v>
      </c>
      <c r="D4996">
        <v>17389</v>
      </c>
      <c r="E4996" t="s">
        <v>41</v>
      </c>
    </row>
    <row r="4997" spans="1:5" x14ac:dyDescent="0.3">
      <c r="A4997">
        <v>17390</v>
      </c>
      <c r="B4997" t="s">
        <v>41</v>
      </c>
      <c r="D4997">
        <v>17390</v>
      </c>
      <c r="E4997" t="s">
        <v>41</v>
      </c>
    </row>
    <row r="4998" spans="1:5" x14ac:dyDescent="0.3">
      <c r="A4998">
        <v>17391</v>
      </c>
      <c r="B4998" t="s">
        <v>41</v>
      </c>
      <c r="D4998">
        <v>17391</v>
      </c>
      <c r="E4998" t="s">
        <v>41</v>
      </c>
    </row>
    <row r="4999" spans="1:5" x14ac:dyDescent="0.3">
      <c r="A4999">
        <v>17392</v>
      </c>
      <c r="B4999" t="s">
        <v>41</v>
      </c>
      <c r="D4999">
        <v>17392</v>
      </c>
      <c r="E4999" t="s">
        <v>41</v>
      </c>
    </row>
    <row r="5000" spans="1:5" x14ac:dyDescent="0.3">
      <c r="A5000">
        <v>17393</v>
      </c>
      <c r="B5000" t="s">
        <v>41</v>
      </c>
      <c r="D5000">
        <v>17393</v>
      </c>
      <c r="E5000" t="s">
        <v>41</v>
      </c>
    </row>
    <row r="5001" spans="1:5" x14ac:dyDescent="0.3">
      <c r="A5001">
        <v>17394</v>
      </c>
      <c r="B5001" t="s">
        <v>41</v>
      </c>
      <c r="D5001">
        <v>17394</v>
      </c>
      <c r="E5001" t="s">
        <v>41</v>
      </c>
    </row>
    <row r="5002" spans="1:5" x14ac:dyDescent="0.3">
      <c r="A5002">
        <v>17395</v>
      </c>
      <c r="B5002" t="s">
        <v>41</v>
      </c>
      <c r="D5002">
        <v>17395</v>
      </c>
      <c r="E5002" t="s">
        <v>41</v>
      </c>
    </row>
    <row r="5003" spans="1:5" x14ac:dyDescent="0.3">
      <c r="A5003">
        <v>17396</v>
      </c>
      <c r="B5003" t="s">
        <v>41</v>
      </c>
      <c r="D5003">
        <v>17396</v>
      </c>
      <c r="E5003" t="s">
        <v>41</v>
      </c>
    </row>
    <row r="5004" spans="1:5" x14ac:dyDescent="0.3">
      <c r="A5004">
        <v>17397</v>
      </c>
      <c r="B5004" t="s">
        <v>41</v>
      </c>
      <c r="D5004">
        <v>17397</v>
      </c>
      <c r="E5004" t="s">
        <v>41</v>
      </c>
    </row>
    <row r="5005" spans="1:5" x14ac:dyDescent="0.3">
      <c r="A5005">
        <v>17398</v>
      </c>
      <c r="B5005" t="s">
        <v>41</v>
      </c>
      <c r="D5005">
        <v>17398</v>
      </c>
      <c r="E5005" t="s">
        <v>41</v>
      </c>
    </row>
    <row r="5006" spans="1:5" x14ac:dyDescent="0.3">
      <c r="A5006">
        <v>17400</v>
      </c>
      <c r="B5006" t="s">
        <v>41</v>
      </c>
      <c r="D5006">
        <v>17400</v>
      </c>
      <c r="E5006" t="s">
        <v>41</v>
      </c>
    </row>
    <row r="5007" spans="1:5" x14ac:dyDescent="0.3">
      <c r="A5007">
        <v>17401</v>
      </c>
      <c r="B5007" t="s">
        <v>41</v>
      </c>
      <c r="D5007">
        <v>17401</v>
      </c>
      <c r="E5007" t="s">
        <v>41</v>
      </c>
    </row>
    <row r="5008" spans="1:5" x14ac:dyDescent="0.3">
      <c r="A5008">
        <v>17402</v>
      </c>
      <c r="B5008" t="s">
        <v>41</v>
      </c>
      <c r="D5008">
        <v>17402</v>
      </c>
      <c r="E5008" t="s">
        <v>41</v>
      </c>
    </row>
    <row r="5009" spans="1:5" x14ac:dyDescent="0.3">
      <c r="A5009">
        <v>17403</v>
      </c>
      <c r="B5009" t="s">
        <v>41</v>
      </c>
      <c r="D5009">
        <v>17403</v>
      </c>
      <c r="E5009" t="s">
        <v>41</v>
      </c>
    </row>
    <row r="5010" spans="1:5" x14ac:dyDescent="0.3">
      <c r="A5010">
        <v>17404</v>
      </c>
      <c r="B5010" t="s">
        <v>62</v>
      </c>
      <c r="D5010">
        <v>17404</v>
      </c>
      <c r="E5010" t="s">
        <v>62</v>
      </c>
    </row>
    <row r="5011" spans="1:5" x14ac:dyDescent="0.3">
      <c r="A5011">
        <v>17405</v>
      </c>
      <c r="B5011" t="s">
        <v>41</v>
      </c>
      <c r="D5011">
        <v>17405</v>
      </c>
      <c r="E5011" t="s">
        <v>41</v>
      </c>
    </row>
    <row r="5012" spans="1:5" x14ac:dyDescent="0.3">
      <c r="A5012">
        <v>17406</v>
      </c>
      <c r="B5012" t="s">
        <v>41</v>
      </c>
      <c r="D5012">
        <v>17406</v>
      </c>
      <c r="E5012" t="s">
        <v>41</v>
      </c>
    </row>
    <row r="5013" spans="1:5" x14ac:dyDescent="0.3">
      <c r="A5013">
        <v>17407</v>
      </c>
      <c r="B5013" t="s">
        <v>41</v>
      </c>
      <c r="D5013">
        <v>17407</v>
      </c>
      <c r="E5013" t="s">
        <v>41</v>
      </c>
    </row>
    <row r="5014" spans="1:5" x14ac:dyDescent="0.3">
      <c r="A5014">
        <v>17408</v>
      </c>
      <c r="B5014" t="s">
        <v>41</v>
      </c>
      <c r="D5014">
        <v>17408</v>
      </c>
      <c r="E5014" t="s">
        <v>41</v>
      </c>
    </row>
    <row r="5015" spans="1:5" x14ac:dyDescent="0.3">
      <c r="A5015">
        <v>17409</v>
      </c>
      <c r="B5015" t="s">
        <v>41</v>
      </c>
      <c r="D5015">
        <v>17409</v>
      </c>
      <c r="E5015" t="s">
        <v>41</v>
      </c>
    </row>
    <row r="5016" spans="1:5" x14ac:dyDescent="0.3">
      <c r="A5016">
        <v>17410</v>
      </c>
      <c r="B5016" t="s">
        <v>41</v>
      </c>
      <c r="D5016">
        <v>17410</v>
      </c>
      <c r="E5016" t="s">
        <v>41</v>
      </c>
    </row>
    <row r="5017" spans="1:5" x14ac:dyDescent="0.3">
      <c r="A5017">
        <v>17411</v>
      </c>
      <c r="B5017" t="s">
        <v>41</v>
      </c>
      <c r="D5017">
        <v>17411</v>
      </c>
      <c r="E5017" t="s">
        <v>41</v>
      </c>
    </row>
    <row r="5018" spans="1:5" x14ac:dyDescent="0.3">
      <c r="A5018">
        <v>17412</v>
      </c>
      <c r="B5018" t="s">
        <v>41</v>
      </c>
      <c r="D5018">
        <v>17412</v>
      </c>
      <c r="E5018" t="s">
        <v>41</v>
      </c>
    </row>
    <row r="5019" spans="1:5" x14ac:dyDescent="0.3">
      <c r="A5019">
        <v>17413</v>
      </c>
      <c r="B5019" t="s">
        <v>41</v>
      </c>
      <c r="D5019">
        <v>17413</v>
      </c>
      <c r="E5019" t="s">
        <v>41</v>
      </c>
    </row>
    <row r="5020" spans="1:5" x14ac:dyDescent="0.3">
      <c r="A5020">
        <v>17414</v>
      </c>
      <c r="B5020" t="s">
        <v>41</v>
      </c>
      <c r="D5020">
        <v>17414</v>
      </c>
      <c r="E5020" t="s">
        <v>41</v>
      </c>
    </row>
    <row r="5021" spans="1:5" x14ac:dyDescent="0.3">
      <c r="A5021">
        <v>17415</v>
      </c>
      <c r="B5021" t="s">
        <v>41</v>
      </c>
      <c r="D5021">
        <v>17415</v>
      </c>
      <c r="E5021" t="s">
        <v>41</v>
      </c>
    </row>
    <row r="5022" spans="1:5" x14ac:dyDescent="0.3">
      <c r="A5022">
        <v>17416</v>
      </c>
      <c r="B5022" t="s">
        <v>41</v>
      </c>
      <c r="D5022">
        <v>17416</v>
      </c>
      <c r="E5022" t="s">
        <v>41</v>
      </c>
    </row>
    <row r="5023" spans="1:5" x14ac:dyDescent="0.3">
      <c r="A5023">
        <v>17417</v>
      </c>
      <c r="B5023" t="s">
        <v>41</v>
      </c>
      <c r="D5023">
        <v>17417</v>
      </c>
      <c r="E5023" t="s">
        <v>41</v>
      </c>
    </row>
    <row r="5024" spans="1:5" x14ac:dyDescent="0.3">
      <c r="A5024">
        <v>17418</v>
      </c>
      <c r="B5024" t="s">
        <v>41</v>
      </c>
      <c r="D5024">
        <v>17418</v>
      </c>
      <c r="E5024" t="s">
        <v>41</v>
      </c>
    </row>
    <row r="5025" spans="1:5" x14ac:dyDescent="0.3">
      <c r="A5025">
        <v>17419</v>
      </c>
      <c r="B5025" t="s">
        <v>41</v>
      </c>
      <c r="D5025">
        <v>17419</v>
      </c>
      <c r="E5025" t="s">
        <v>41</v>
      </c>
    </row>
    <row r="5026" spans="1:5" x14ac:dyDescent="0.3">
      <c r="A5026">
        <v>17420</v>
      </c>
      <c r="B5026" t="s">
        <v>41</v>
      </c>
      <c r="D5026">
        <v>17420</v>
      </c>
      <c r="E5026" t="s">
        <v>41</v>
      </c>
    </row>
    <row r="5027" spans="1:5" x14ac:dyDescent="0.3">
      <c r="A5027">
        <v>17421</v>
      </c>
      <c r="B5027" t="s">
        <v>41</v>
      </c>
      <c r="D5027">
        <v>17421</v>
      </c>
      <c r="E5027" t="s">
        <v>41</v>
      </c>
    </row>
    <row r="5028" spans="1:5" x14ac:dyDescent="0.3">
      <c r="A5028">
        <v>17422</v>
      </c>
      <c r="B5028" t="s">
        <v>41</v>
      </c>
      <c r="D5028">
        <v>17422</v>
      </c>
      <c r="E5028" t="s">
        <v>41</v>
      </c>
    </row>
    <row r="5029" spans="1:5" x14ac:dyDescent="0.3">
      <c r="A5029">
        <v>17423</v>
      </c>
      <c r="B5029" t="s">
        <v>41</v>
      </c>
      <c r="D5029">
        <v>17423</v>
      </c>
      <c r="E5029" t="s">
        <v>41</v>
      </c>
    </row>
    <row r="5030" spans="1:5" x14ac:dyDescent="0.3">
      <c r="A5030">
        <v>17425</v>
      </c>
      <c r="B5030" t="s">
        <v>41</v>
      </c>
      <c r="D5030">
        <v>17425</v>
      </c>
      <c r="E5030" t="s">
        <v>41</v>
      </c>
    </row>
    <row r="5031" spans="1:5" x14ac:dyDescent="0.3">
      <c r="A5031">
        <v>17426</v>
      </c>
      <c r="B5031" t="s">
        <v>41</v>
      </c>
      <c r="D5031">
        <v>17426</v>
      </c>
      <c r="E5031" t="s">
        <v>41</v>
      </c>
    </row>
    <row r="5032" spans="1:5" x14ac:dyDescent="0.3">
      <c r="A5032">
        <v>17427</v>
      </c>
      <c r="B5032" t="s">
        <v>41</v>
      </c>
      <c r="D5032">
        <v>17427</v>
      </c>
      <c r="E5032" t="s">
        <v>41</v>
      </c>
    </row>
    <row r="5033" spans="1:5" x14ac:dyDescent="0.3">
      <c r="A5033">
        <v>17428</v>
      </c>
      <c r="B5033" t="s">
        <v>41</v>
      </c>
      <c r="D5033">
        <v>17428</v>
      </c>
      <c r="E5033" t="s">
        <v>41</v>
      </c>
    </row>
    <row r="5034" spans="1:5" x14ac:dyDescent="0.3">
      <c r="A5034">
        <v>17429</v>
      </c>
      <c r="B5034" t="s">
        <v>41</v>
      </c>
      <c r="D5034">
        <v>17429</v>
      </c>
      <c r="E5034" t="s">
        <v>41</v>
      </c>
    </row>
    <row r="5035" spans="1:5" x14ac:dyDescent="0.3">
      <c r="A5035">
        <v>17430</v>
      </c>
      <c r="B5035" t="s">
        <v>41</v>
      </c>
      <c r="D5035">
        <v>17430</v>
      </c>
      <c r="E5035" t="s">
        <v>41</v>
      </c>
    </row>
    <row r="5036" spans="1:5" x14ac:dyDescent="0.3">
      <c r="A5036">
        <v>17431</v>
      </c>
      <c r="B5036" t="s">
        <v>41</v>
      </c>
      <c r="D5036">
        <v>17431</v>
      </c>
      <c r="E5036" t="s">
        <v>41</v>
      </c>
    </row>
    <row r="5037" spans="1:5" x14ac:dyDescent="0.3">
      <c r="A5037">
        <v>17432</v>
      </c>
      <c r="B5037" t="s">
        <v>41</v>
      </c>
      <c r="D5037">
        <v>17432</v>
      </c>
      <c r="E5037" t="s">
        <v>41</v>
      </c>
    </row>
    <row r="5038" spans="1:5" x14ac:dyDescent="0.3">
      <c r="A5038">
        <v>17433</v>
      </c>
      <c r="B5038" t="s">
        <v>41</v>
      </c>
      <c r="D5038">
        <v>17433</v>
      </c>
      <c r="E5038" t="s">
        <v>41</v>
      </c>
    </row>
    <row r="5039" spans="1:5" x14ac:dyDescent="0.3">
      <c r="A5039">
        <v>17434</v>
      </c>
      <c r="B5039" t="s">
        <v>41</v>
      </c>
      <c r="D5039">
        <v>17434</v>
      </c>
      <c r="E5039" t="s">
        <v>41</v>
      </c>
    </row>
    <row r="5040" spans="1:5" x14ac:dyDescent="0.3">
      <c r="A5040">
        <v>17435</v>
      </c>
      <c r="B5040" t="s">
        <v>41</v>
      </c>
      <c r="D5040">
        <v>17435</v>
      </c>
      <c r="E5040" t="s">
        <v>41</v>
      </c>
    </row>
    <row r="5041" spans="1:5" x14ac:dyDescent="0.3">
      <c r="A5041">
        <v>17436</v>
      </c>
      <c r="B5041" t="s">
        <v>41</v>
      </c>
      <c r="D5041">
        <v>17436</v>
      </c>
      <c r="E5041" t="s">
        <v>41</v>
      </c>
    </row>
    <row r="5042" spans="1:5" x14ac:dyDescent="0.3">
      <c r="A5042">
        <v>17437</v>
      </c>
      <c r="B5042" t="s">
        <v>41</v>
      </c>
      <c r="D5042">
        <v>17437</v>
      </c>
      <c r="E5042" t="s">
        <v>41</v>
      </c>
    </row>
    <row r="5043" spans="1:5" x14ac:dyDescent="0.3">
      <c r="A5043">
        <v>17438</v>
      </c>
      <c r="B5043" t="s">
        <v>41</v>
      </c>
      <c r="D5043">
        <v>17438</v>
      </c>
      <c r="E5043" t="s">
        <v>41</v>
      </c>
    </row>
    <row r="5044" spans="1:5" x14ac:dyDescent="0.3">
      <c r="A5044">
        <v>17439</v>
      </c>
      <c r="B5044" t="s">
        <v>41</v>
      </c>
      <c r="D5044">
        <v>17439</v>
      </c>
      <c r="E5044" t="s">
        <v>41</v>
      </c>
    </row>
    <row r="5045" spans="1:5" x14ac:dyDescent="0.3">
      <c r="A5045">
        <v>17440</v>
      </c>
      <c r="B5045" t="s">
        <v>41</v>
      </c>
      <c r="D5045">
        <v>17440</v>
      </c>
      <c r="E5045" t="s">
        <v>41</v>
      </c>
    </row>
    <row r="5046" spans="1:5" x14ac:dyDescent="0.3">
      <c r="A5046">
        <v>17441</v>
      </c>
      <c r="B5046" t="s">
        <v>41</v>
      </c>
      <c r="D5046">
        <v>17441</v>
      </c>
      <c r="E5046" t="s">
        <v>41</v>
      </c>
    </row>
    <row r="5047" spans="1:5" x14ac:dyDescent="0.3">
      <c r="A5047">
        <v>17442</v>
      </c>
      <c r="B5047" t="s">
        <v>41</v>
      </c>
      <c r="D5047">
        <v>17442</v>
      </c>
      <c r="E5047" t="s">
        <v>41</v>
      </c>
    </row>
    <row r="5048" spans="1:5" x14ac:dyDescent="0.3">
      <c r="A5048">
        <v>17443</v>
      </c>
      <c r="B5048" t="s">
        <v>78</v>
      </c>
      <c r="D5048">
        <v>17443</v>
      </c>
      <c r="E5048" t="s">
        <v>78</v>
      </c>
    </row>
    <row r="5049" spans="1:5" x14ac:dyDescent="0.3">
      <c r="A5049">
        <v>17444</v>
      </c>
      <c r="B5049" t="s">
        <v>78</v>
      </c>
      <c r="D5049">
        <v>17444</v>
      </c>
      <c r="E5049" t="s">
        <v>78</v>
      </c>
    </row>
    <row r="5050" spans="1:5" x14ac:dyDescent="0.3">
      <c r="A5050">
        <v>17446</v>
      </c>
      <c r="B5050" t="s">
        <v>41</v>
      </c>
      <c r="D5050">
        <v>17446</v>
      </c>
      <c r="E5050" t="s">
        <v>41</v>
      </c>
    </row>
    <row r="5051" spans="1:5" x14ac:dyDescent="0.3">
      <c r="A5051">
        <v>17447</v>
      </c>
      <c r="B5051" t="s">
        <v>41</v>
      </c>
      <c r="D5051">
        <v>17447</v>
      </c>
      <c r="E5051" t="s">
        <v>41</v>
      </c>
    </row>
    <row r="5052" spans="1:5" x14ac:dyDescent="0.3">
      <c r="A5052">
        <v>17448</v>
      </c>
      <c r="B5052" t="s">
        <v>41</v>
      </c>
      <c r="D5052">
        <v>17448</v>
      </c>
      <c r="E5052" t="s">
        <v>41</v>
      </c>
    </row>
    <row r="5053" spans="1:5" x14ac:dyDescent="0.3">
      <c r="A5053">
        <v>17449</v>
      </c>
      <c r="B5053" t="s">
        <v>41</v>
      </c>
      <c r="D5053">
        <v>17449</v>
      </c>
      <c r="E5053" t="s">
        <v>41</v>
      </c>
    </row>
    <row r="5054" spans="1:5" x14ac:dyDescent="0.3">
      <c r="A5054">
        <v>17450</v>
      </c>
      <c r="B5054" t="s">
        <v>41</v>
      </c>
      <c r="D5054">
        <v>17450</v>
      </c>
      <c r="E5054" t="s">
        <v>41</v>
      </c>
    </row>
    <row r="5055" spans="1:5" x14ac:dyDescent="0.3">
      <c r="A5055">
        <v>17451</v>
      </c>
      <c r="B5055" t="s">
        <v>41</v>
      </c>
      <c r="D5055">
        <v>17451</v>
      </c>
      <c r="E5055" t="s">
        <v>41</v>
      </c>
    </row>
    <row r="5056" spans="1:5" x14ac:dyDescent="0.3">
      <c r="A5056">
        <v>17453</v>
      </c>
      <c r="B5056" t="s">
        <v>41</v>
      </c>
      <c r="D5056">
        <v>17453</v>
      </c>
      <c r="E5056" t="s">
        <v>41</v>
      </c>
    </row>
    <row r="5057" spans="1:5" x14ac:dyDescent="0.3">
      <c r="A5057">
        <v>17454</v>
      </c>
      <c r="B5057" t="s">
        <v>41</v>
      </c>
      <c r="D5057">
        <v>17454</v>
      </c>
      <c r="E5057" t="s">
        <v>41</v>
      </c>
    </row>
    <row r="5058" spans="1:5" x14ac:dyDescent="0.3">
      <c r="A5058">
        <v>17455</v>
      </c>
      <c r="B5058" t="s">
        <v>41</v>
      </c>
      <c r="D5058">
        <v>17455</v>
      </c>
      <c r="E5058" t="s">
        <v>41</v>
      </c>
    </row>
    <row r="5059" spans="1:5" x14ac:dyDescent="0.3">
      <c r="A5059">
        <v>17456</v>
      </c>
      <c r="B5059" t="s">
        <v>41</v>
      </c>
      <c r="D5059">
        <v>17456</v>
      </c>
      <c r="E5059" t="s">
        <v>41</v>
      </c>
    </row>
    <row r="5060" spans="1:5" x14ac:dyDescent="0.3">
      <c r="A5060">
        <v>17457</v>
      </c>
      <c r="B5060" t="s">
        <v>41</v>
      </c>
      <c r="D5060">
        <v>17457</v>
      </c>
      <c r="E5060" t="s">
        <v>41</v>
      </c>
    </row>
    <row r="5061" spans="1:5" x14ac:dyDescent="0.3">
      <c r="A5061">
        <v>17458</v>
      </c>
      <c r="B5061" t="s">
        <v>41</v>
      </c>
      <c r="D5061">
        <v>17458</v>
      </c>
      <c r="E5061" t="s">
        <v>41</v>
      </c>
    </row>
    <row r="5062" spans="1:5" x14ac:dyDescent="0.3">
      <c r="A5062">
        <v>17459</v>
      </c>
      <c r="B5062" t="s">
        <v>41</v>
      </c>
      <c r="D5062">
        <v>17459</v>
      </c>
      <c r="E5062" t="s">
        <v>41</v>
      </c>
    </row>
    <row r="5063" spans="1:5" x14ac:dyDescent="0.3">
      <c r="A5063">
        <v>17460</v>
      </c>
      <c r="B5063" t="s">
        <v>41</v>
      </c>
      <c r="D5063">
        <v>17460</v>
      </c>
      <c r="E5063" t="s">
        <v>41</v>
      </c>
    </row>
    <row r="5064" spans="1:5" x14ac:dyDescent="0.3">
      <c r="A5064">
        <v>17461</v>
      </c>
      <c r="B5064" t="s">
        <v>41</v>
      </c>
      <c r="D5064">
        <v>17461</v>
      </c>
      <c r="E5064" t="s">
        <v>41</v>
      </c>
    </row>
    <row r="5065" spans="1:5" x14ac:dyDescent="0.3">
      <c r="A5065">
        <v>17462</v>
      </c>
      <c r="B5065" t="s">
        <v>41</v>
      </c>
      <c r="D5065">
        <v>17462</v>
      </c>
      <c r="E5065" t="s">
        <v>41</v>
      </c>
    </row>
    <row r="5066" spans="1:5" x14ac:dyDescent="0.3">
      <c r="A5066">
        <v>17463</v>
      </c>
      <c r="B5066" t="s">
        <v>41</v>
      </c>
      <c r="D5066">
        <v>17463</v>
      </c>
      <c r="E5066" t="s">
        <v>41</v>
      </c>
    </row>
    <row r="5067" spans="1:5" x14ac:dyDescent="0.3">
      <c r="A5067">
        <v>17464</v>
      </c>
      <c r="B5067" t="s">
        <v>41</v>
      </c>
      <c r="D5067">
        <v>17464</v>
      </c>
      <c r="E5067" t="s">
        <v>41</v>
      </c>
    </row>
    <row r="5068" spans="1:5" x14ac:dyDescent="0.3">
      <c r="A5068">
        <v>17465</v>
      </c>
      <c r="B5068" t="s">
        <v>41</v>
      </c>
      <c r="D5068">
        <v>17465</v>
      </c>
      <c r="E5068" t="s">
        <v>41</v>
      </c>
    </row>
    <row r="5069" spans="1:5" x14ac:dyDescent="0.3">
      <c r="A5069">
        <v>17466</v>
      </c>
      <c r="B5069" t="s">
        <v>41</v>
      </c>
      <c r="D5069">
        <v>17466</v>
      </c>
      <c r="E5069" t="s">
        <v>41</v>
      </c>
    </row>
    <row r="5070" spans="1:5" x14ac:dyDescent="0.3">
      <c r="A5070">
        <v>17467</v>
      </c>
      <c r="B5070" t="s">
        <v>41</v>
      </c>
      <c r="D5070">
        <v>17467</v>
      </c>
      <c r="E5070" t="s">
        <v>41</v>
      </c>
    </row>
    <row r="5071" spans="1:5" x14ac:dyDescent="0.3">
      <c r="A5071">
        <v>17468</v>
      </c>
      <c r="B5071" t="s">
        <v>41</v>
      </c>
      <c r="D5071">
        <v>17468</v>
      </c>
      <c r="E5071" t="s">
        <v>41</v>
      </c>
    </row>
    <row r="5072" spans="1:5" x14ac:dyDescent="0.3">
      <c r="A5072">
        <v>17469</v>
      </c>
      <c r="B5072" t="s">
        <v>41</v>
      </c>
      <c r="D5072">
        <v>17469</v>
      </c>
      <c r="E5072" t="s">
        <v>41</v>
      </c>
    </row>
    <row r="5073" spans="1:5" x14ac:dyDescent="0.3">
      <c r="A5073">
        <v>17470</v>
      </c>
      <c r="B5073" t="s">
        <v>41</v>
      </c>
      <c r="D5073">
        <v>17470</v>
      </c>
      <c r="E5073" t="s">
        <v>41</v>
      </c>
    </row>
    <row r="5074" spans="1:5" x14ac:dyDescent="0.3">
      <c r="A5074">
        <v>17471</v>
      </c>
      <c r="B5074" t="s">
        <v>41</v>
      </c>
      <c r="D5074">
        <v>17471</v>
      </c>
      <c r="E5074" t="s">
        <v>41</v>
      </c>
    </row>
    <row r="5075" spans="1:5" x14ac:dyDescent="0.3">
      <c r="A5075">
        <v>17472</v>
      </c>
      <c r="B5075" t="s">
        <v>41</v>
      </c>
      <c r="D5075">
        <v>17472</v>
      </c>
      <c r="E5075" t="s">
        <v>41</v>
      </c>
    </row>
    <row r="5076" spans="1:5" x14ac:dyDescent="0.3">
      <c r="A5076">
        <v>17473</v>
      </c>
      <c r="B5076" t="s">
        <v>41</v>
      </c>
      <c r="D5076">
        <v>17473</v>
      </c>
      <c r="E5076" t="s">
        <v>41</v>
      </c>
    </row>
    <row r="5077" spans="1:5" x14ac:dyDescent="0.3">
      <c r="A5077">
        <v>17474</v>
      </c>
      <c r="B5077" t="s">
        <v>41</v>
      </c>
      <c r="D5077">
        <v>17474</v>
      </c>
      <c r="E5077" t="s">
        <v>41</v>
      </c>
    </row>
    <row r="5078" spans="1:5" x14ac:dyDescent="0.3">
      <c r="A5078">
        <v>17475</v>
      </c>
      <c r="B5078" t="s">
        <v>41</v>
      </c>
      <c r="D5078">
        <v>17475</v>
      </c>
      <c r="E5078" t="s">
        <v>41</v>
      </c>
    </row>
    <row r="5079" spans="1:5" x14ac:dyDescent="0.3">
      <c r="A5079">
        <v>17476</v>
      </c>
      <c r="B5079" t="s">
        <v>41</v>
      </c>
      <c r="D5079">
        <v>17476</v>
      </c>
      <c r="E5079" t="s">
        <v>41</v>
      </c>
    </row>
    <row r="5080" spans="1:5" x14ac:dyDescent="0.3">
      <c r="A5080">
        <v>17477</v>
      </c>
      <c r="B5080" t="s">
        <v>41</v>
      </c>
      <c r="D5080">
        <v>17477</v>
      </c>
      <c r="E5080" t="s">
        <v>41</v>
      </c>
    </row>
    <row r="5081" spans="1:5" x14ac:dyDescent="0.3">
      <c r="A5081">
        <v>17478</v>
      </c>
      <c r="B5081" t="s">
        <v>41</v>
      </c>
      <c r="D5081">
        <v>17478</v>
      </c>
      <c r="E5081" t="s">
        <v>41</v>
      </c>
    </row>
    <row r="5082" spans="1:5" x14ac:dyDescent="0.3">
      <c r="A5082">
        <v>17479</v>
      </c>
      <c r="B5082" t="s">
        <v>41</v>
      </c>
      <c r="D5082">
        <v>17479</v>
      </c>
      <c r="E5082" t="s">
        <v>41</v>
      </c>
    </row>
    <row r="5083" spans="1:5" x14ac:dyDescent="0.3">
      <c r="A5083">
        <v>17480</v>
      </c>
      <c r="B5083" t="s">
        <v>41</v>
      </c>
      <c r="D5083">
        <v>17480</v>
      </c>
      <c r="E5083" t="s">
        <v>41</v>
      </c>
    </row>
    <row r="5084" spans="1:5" x14ac:dyDescent="0.3">
      <c r="A5084">
        <v>17481</v>
      </c>
      <c r="B5084" t="s">
        <v>41</v>
      </c>
      <c r="D5084">
        <v>17481</v>
      </c>
      <c r="E5084" t="s">
        <v>41</v>
      </c>
    </row>
    <row r="5085" spans="1:5" x14ac:dyDescent="0.3">
      <c r="A5085">
        <v>17482</v>
      </c>
      <c r="B5085" t="s">
        <v>41</v>
      </c>
      <c r="D5085">
        <v>17482</v>
      </c>
      <c r="E5085" t="s">
        <v>41</v>
      </c>
    </row>
    <row r="5086" spans="1:5" x14ac:dyDescent="0.3">
      <c r="A5086">
        <v>17483</v>
      </c>
      <c r="B5086" t="s">
        <v>41</v>
      </c>
      <c r="D5086">
        <v>17483</v>
      </c>
      <c r="E5086" t="s">
        <v>41</v>
      </c>
    </row>
    <row r="5087" spans="1:5" x14ac:dyDescent="0.3">
      <c r="A5087">
        <v>17484</v>
      </c>
      <c r="B5087" t="s">
        <v>41</v>
      </c>
      <c r="D5087">
        <v>17484</v>
      </c>
      <c r="E5087" t="s">
        <v>41</v>
      </c>
    </row>
    <row r="5088" spans="1:5" x14ac:dyDescent="0.3">
      <c r="A5088">
        <v>17486</v>
      </c>
      <c r="B5088" t="s">
        <v>41</v>
      </c>
      <c r="D5088">
        <v>17486</v>
      </c>
      <c r="E5088" t="s">
        <v>41</v>
      </c>
    </row>
    <row r="5089" spans="1:5" x14ac:dyDescent="0.3">
      <c r="A5089">
        <v>17487</v>
      </c>
      <c r="B5089" t="s">
        <v>41</v>
      </c>
      <c r="D5089">
        <v>17487</v>
      </c>
      <c r="E5089" t="s">
        <v>41</v>
      </c>
    </row>
    <row r="5090" spans="1:5" x14ac:dyDescent="0.3">
      <c r="A5090">
        <v>17488</v>
      </c>
      <c r="B5090" t="s">
        <v>41</v>
      </c>
      <c r="D5090">
        <v>17488</v>
      </c>
      <c r="E5090" t="s">
        <v>41</v>
      </c>
    </row>
    <row r="5091" spans="1:5" x14ac:dyDescent="0.3">
      <c r="A5091">
        <v>17489</v>
      </c>
      <c r="B5091" t="s">
        <v>41</v>
      </c>
      <c r="D5091">
        <v>17489</v>
      </c>
      <c r="E5091" t="s">
        <v>41</v>
      </c>
    </row>
    <row r="5092" spans="1:5" x14ac:dyDescent="0.3">
      <c r="A5092">
        <v>17490</v>
      </c>
      <c r="B5092" t="s">
        <v>41</v>
      </c>
      <c r="D5092">
        <v>17490</v>
      </c>
      <c r="E5092" t="s">
        <v>41</v>
      </c>
    </row>
    <row r="5093" spans="1:5" x14ac:dyDescent="0.3">
      <c r="A5093">
        <v>17491</v>
      </c>
      <c r="B5093" t="s">
        <v>41</v>
      </c>
      <c r="D5093">
        <v>17491</v>
      </c>
      <c r="E5093" t="s">
        <v>41</v>
      </c>
    </row>
    <row r="5094" spans="1:5" x14ac:dyDescent="0.3">
      <c r="A5094">
        <v>17492</v>
      </c>
      <c r="B5094" t="s">
        <v>41</v>
      </c>
      <c r="D5094">
        <v>17492</v>
      </c>
      <c r="E5094" t="s">
        <v>41</v>
      </c>
    </row>
    <row r="5095" spans="1:5" x14ac:dyDescent="0.3">
      <c r="A5095">
        <v>17493</v>
      </c>
      <c r="B5095" t="s">
        <v>41</v>
      </c>
      <c r="D5095">
        <v>17493</v>
      </c>
      <c r="E5095" t="s">
        <v>41</v>
      </c>
    </row>
    <row r="5096" spans="1:5" x14ac:dyDescent="0.3">
      <c r="A5096">
        <v>17494</v>
      </c>
      <c r="B5096" t="s">
        <v>41</v>
      </c>
      <c r="D5096">
        <v>17494</v>
      </c>
      <c r="E5096" t="s">
        <v>41</v>
      </c>
    </row>
    <row r="5097" spans="1:5" x14ac:dyDescent="0.3">
      <c r="A5097">
        <v>17495</v>
      </c>
      <c r="B5097" t="s">
        <v>41</v>
      </c>
      <c r="D5097">
        <v>17495</v>
      </c>
      <c r="E5097" t="s">
        <v>41</v>
      </c>
    </row>
    <row r="5098" spans="1:5" x14ac:dyDescent="0.3">
      <c r="A5098">
        <v>17496</v>
      </c>
      <c r="B5098" t="s">
        <v>41</v>
      </c>
      <c r="D5098">
        <v>17496</v>
      </c>
      <c r="E5098" t="s">
        <v>41</v>
      </c>
    </row>
    <row r="5099" spans="1:5" x14ac:dyDescent="0.3">
      <c r="A5099">
        <v>17497</v>
      </c>
      <c r="B5099" t="s">
        <v>41</v>
      </c>
      <c r="D5099">
        <v>17497</v>
      </c>
      <c r="E5099" t="s">
        <v>41</v>
      </c>
    </row>
    <row r="5100" spans="1:5" x14ac:dyDescent="0.3">
      <c r="A5100">
        <v>17498</v>
      </c>
      <c r="B5100" t="s">
        <v>41</v>
      </c>
      <c r="D5100">
        <v>17498</v>
      </c>
      <c r="E5100" t="s">
        <v>41</v>
      </c>
    </row>
    <row r="5101" spans="1:5" x14ac:dyDescent="0.3">
      <c r="A5101">
        <v>17499</v>
      </c>
      <c r="B5101" t="s">
        <v>41</v>
      </c>
      <c r="D5101">
        <v>17499</v>
      </c>
      <c r="E5101" t="s">
        <v>41</v>
      </c>
    </row>
    <row r="5102" spans="1:5" x14ac:dyDescent="0.3">
      <c r="A5102">
        <v>17500</v>
      </c>
      <c r="B5102" t="s">
        <v>41</v>
      </c>
      <c r="D5102">
        <v>17500</v>
      </c>
      <c r="E5102" t="s">
        <v>41</v>
      </c>
    </row>
    <row r="5103" spans="1:5" x14ac:dyDescent="0.3">
      <c r="A5103">
        <v>17501</v>
      </c>
      <c r="B5103" t="s">
        <v>41</v>
      </c>
      <c r="D5103">
        <v>17501</v>
      </c>
      <c r="E5103" t="s">
        <v>41</v>
      </c>
    </row>
    <row r="5104" spans="1:5" x14ac:dyDescent="0.3">
      <c r="A5104">
        <v>17502</v>
      </c>
      <c r="B5104" t="s">
        <v>41</v>
      </c>
      <c r="D5104">
        <v>17502</v>
      </c>
      <c r="E5104" t="s">
        <v>41</v>
      </c>
    </row>
    <row r="5105" spans="1:5" x14ac:dyDescent="0.3">
      <c r="A5105">
        <v>17503</v>
      </c>
      <c r="B5105" t="s">
        <v>41</v>
      </c>
      <c r="D5105">
        <v>17503</v>
      </c>
      <c r="E5105" t="s">
        <v>41</v>
      </c>
    </row>
    <row r="5106" spans="1:5" x14ac:dyDescent="0.3">
      <c r="A5106">
        <v>17504</v>
      </c>
      <c r="B5106" t="s">
        <v>41</v>
      </c>
      <c r="D5106">
        <v>17504</v>
      </c>
      <c r="E5106" t="s">
        <v>41</v>
      </c>
    </row>
    <row r="5107" spans="1:5" x14ac:dyDescent="0.3">
      <c r="A5107">
        <v>17505</v>
      </c>
      <c r="B5107" t="s">
        <v>41</v>
      </c>
      <c r="D5107">
        <v>17505</v>
      </c>
      <c r="E5107" t="s">
        <v>41</v>
      </c>
    </row>
    <row r="5108" spans="1:5" x14ac:dyDescent="0.3">
      <c r="A5108">
        <v>17506</v>
      </c>
      <c r="B5108" t="s">
        <v>41</v>
      </c>
      <c r="D5108">
        <v>17506</v>
      </c>
      <c r="E5108" t="s">
        <v>41</v>
      </c>
    </row>
    <row r="5109" spans="1:5" x14ac:dyDescent="0.3">
      <c r="A5109">
        <v>17507</v>
      </c>
      <c r="B5109" t="s">
        <v>41</v>
      </c>
      <c r="D5109">
        <v>17507</v>
      </c>
      <c r="E5109" t="s">
        <v>41</v>
      </c>
    </row>
    <row r="5110" spans="1:5" x14ac:dyDescent="0.3">
      <c r="A5110">
        <v>17508</v>
      </c>
      <c r="B5110" t="s">
        <v>61</v>
      </c>
      <c r="D5110">
        <v>17508</v>
      </c>
      <c r="E5110" t="s">
        <v>61</v>
      </c>
    </row>
    <row r="5111" spans="1:5" x14ac:dyDescent="0.3">
      <c r="A5111">
        <v>17509</v>
      </c>
      <c r="B5111" t="s">
        <v>41</v>
      </c>
      <c r="D5111">
        <v>17509</v>
      </c>
      <c r="E5111" t="s">
        <v>41</v>
      </c>
    </row>
    <row r="5112" spans="1:5" x14ac:dyDescent="0.3">
      <c r="A5112">
        <v>17510</v>
      </c>
      <c r="B5112" t="s">
        <v>41</v>
      </c>
      <c r="D5112">
        <v>17510</v>
      </c>
      <c r="E5112" t="s">
        <v>41</v>
      </c>
    </row>
    <row r="5113" spans="1:5" x14ac:dyDescent="0.3">
      <c r="A5113">
        <v>17511</v>
      </c>
      <c r="B5113" t="s">
        <v>41</v>
      </c>
      <c r="D5113">
        <v>17511</v>
      </c>
      <c r="E5113" t="s">
        <v>41</v>
      </c>
    </row>
    <row r="5114" spans="1:5" x14ac:dyDescent="0.3">
      <c r="A5114">
        <v>17512</v>
      </c>
      <c r="B5114" t="s">
        <v>41</v>
      </c>
      <c r="D5114">
        <v>17512</v>
      </c>
      <c r="E5114" t="s">
        <v>41</v>
      </c>
    </row>
    <row r="5115" spans="1:5" x14ac:dyDescent="0.3">
      <c r="A5115">
        <v>17513</v>
      </c>
      <c r="B5115" t="s">
        <v>41</v>
      </c>
      <c r="D5115">
        <v>17513</v>
      </c>
      <c r="E5115" t="s">
        <v>41</v>
      </c>
    </row>
    <row r="5116" spans="1:5" x14ac:dyDescent="0.3">
      <c r="A5116">
        <v>17514</v>
      </c>
      <c r="B5116" t="s">
        <v>41</v>
      </c>
      <c r="D5116">
        <v>17514</v>
      </c>
      <c r="E5116" t="s">
        <v>41</v>
      </c>
    </row>
    <row r="5117" spans="1:5" x14ac:dyDescent="0.3">
      <c r="A5117">
        <v>17515</v>
      </c>
      <c r="B5117" t="s">
        <v>41</v>
      </c>
      <c r="D5117">
        <v>17515</v>
      </c>
      <c r="E5117" t="s">
        <v>41</v>
      </c>
    </row>
    <row r="5118" spans="1:5" x14ac:dyDescent="0.3">
      <c r="A5118">
        <v>17516</v>
      </c>
      <c r="B5118" t="s">
        <v>41</v>
      </c>
      <c r="D5118">
        <v>17516</v>
      </c>
      <c r="E5118" t="s">
        <v>41</v>
      </c>
    </row>
    <row r="5119" spans="1:5" x14ac:dyDescent="0.3">
      <c r="A5119">
        <v>17517</v>
      </c>
      <c r="B5119" t="s">
        <v>41</v>
      </c>
      <c r="D5119">
        <v>17517</v>
      </c>
      <c r="E5119" t="s">
        <v>41</v>
      </c>
    </row>
    <row r="5120" spans="1:5" x14ac:dyDescent="0.3">
      <c r="A5120">
        <v>17518</v>
      </c>
      <c r="B5120" t="s">
        <v>41</v>
      </c>
      <c r="D5120">
        <v>17518</v>
      </c>
      <c r="E5120" t="s">
        <v>41</v>
      </c>
    </row>
    <row r="5121" spans="1:5" x14ac:dyDescent="0.3">
      <c r="A5121">
        <v>17519</v>
      </c>
      <c r="B5121" t="s">
        <v>41</v>
      </c>
      <c r="D5121">
        <v>17519</v>
      </c>
      <c r="E5121" t="s">
        <v>41</v>
      </c>
    </row>
    <row r="5122" spans="1:5" x14ac:dyDescent="0.3">
      <c r="A5122">
        <v>17520</v>
      </c>
      <c r="B5122" t="s">
        <v>41</v>
      </c>
      <c r="D5122">
        <v>17520</v>
      </c>
      <c r="E5122" t="s">
        <v>41</v>
      </c>
    </row>
    <row r="5123" spans="1:5" x14ac:dyDescent="0.3">
      <c r="A5123">
        <v>17521</v>
      </c>
      <c r="B5123" t="s">
        <v>41</v>
      </c>
      <c r="D5123">
        <v>17521</v>
      </c>
      <c r="E5123" t="s">
        <v>41</v>
      </c>
    </row>
    <row r="5124" spans="1:5" x14ac:dyDescent="0.3">
      <c r="A5124">
        <v>17522</v>
      </c>
      <c r="B5124" t="s">
        <v>41</v>
      </c>
      <c r="D5124">
        <v>17522</v>
      </c>
      <c r="E5124" t="s">
        <v>41</v>
      </c>
    </row>
    <row r="5125" spans="1:5" x14ac:dyDescent="0.3">
      <c r="A5125">
        <v>17523</v>
      </c>
      <c r="B5125" t="s">
        <v>41</v>
      </c>
      <c r="D5125">
        <v>17523</v>
      </c>
      <c r="E5125" t="s">
        <v>41</v>
      </c>
    </row>
    <row r="5126" spans="1:5" x14ac:dyDescent="0.3">
      <c r="A5126">
        <v>17524</v>
      </c>
      <c r="B5126" t="s">
        <v>41</v>
      </c>
      <c r="D5126">
        <v>17524</v>
      </c>
      <c r="E5126" t="s">
        <v>41</v>
      </c>
    </row>
    <row r="5127" spans="1:5" x14ac:dyDescent="0.3">
      <c r="A5127">
        <v>17525</v>
      </c>
      <c r="B5127" t="s">
        <v>41</v>
      </c>
      <c r="D5127">
        <v>17525</v>
      </c>
      <c r="E5127" t="s">
        <v>41</v>
      </c>
    </row>
    <row r="5128" spans="1:5" x14ac:dyDescent="0.3">
      <c r="A5128">
        <v>17526</v>
      </c>
      <c r="B5128" t="s">
        <v>41</v>
      </c>
      <c r="D5128">
        <v>17526</v>
      </c>
      <c r="E5128" t="s">
        <v>41</v>
      </c>
    </row>
    <row r="5129" spans="1:5" x14ac:dyDescent="0.3">
      <c r="A5129">
        <v>17527</v>
      </c>
      <c r="B5129" t="s">
        <v>41</v>
      </c>
      <c r="D5129">
        <v>17527</v>
      </c>
      <c r="E5129" t="s">
        <v>41</v>
      </c>
    </row>
    <row r="5130" spans="1:5" x14ac:dyDescent="0.3">
      <c r="A5130">
        <v>17528</v>
      </c>
      <c r="B5130" t="s">
        <v>41</v>
      </c>
      <c r="D5130">
        <v>17528</v>
      </c>
      <c r="E5130" t="s">
        <v>41</v>
      </c>
    </row>
    <row r="5131" spans="1:5" x14ac:dyDescent="0.3">
      <c r="A5131">
        <v>17529</v>
      </c>
      <c r="B5131" t="s">
        <v>41</v>
      </c>
      <c r="D5131">
        <v>17529</v>
      </c>
      <c r="E5131" t="s">
        <v>41</v>
      </c>
    </row>
    <row r="5132" spans="1:5" x14ac:dyDescent="0.3">
      <c r="A5132">
        <v>17530</v>
      </c>
      <c r="B5132" t="s">
        <v>41</v>
      </c>
      <c r="D5132">
        <v>17530</v>
      </c>
      <c r="E5132" t="s">
        <v>41</v>
      </c>
    </row>
    <row r="5133" spans="1:5" x14ac:dyDescent="0.3">
      <c r="A5133">
        <v>17531</v>
      </c>
      <c r="B5133" t="s">
        <v>41</v>
      </c>
      <c r="D5133">
        <v>17531</v>
      </c>
      <c r="E5133" t="s">
        <v>41</v>
      </c>
    </row>
    <row r="5134" spans="1:5" x14ac:dyDescent="0.3">
      <c r="A5134">
        <v>17532</v>
      </c>
      <c r="B5134" t="s">
        <v>41</v>
      </c>
      <c r="D5134">
        <v>17532</v>
      </c>
      <c r="E5134" t="s">
        <v>41</v>
      </c>
    </row>
    <row r="5135" spans="1:5" x14ac:dyDescent="0.3">
      <c r="A5135">
        <v>17533</v>
      </c>
      <c r="B5135" t="s">
        <v>41</v>
      </c>
      <c r="D5135">
        <v>17533</v>
      </c>
      <c r="E5135" t="s">
        <v>41</v>
      </c>
    </row>
    <row r="5136" spans="1:5" x14ac:dyDescent="0.3">
      <c r="A5136">
        <v>17534</v>
      </c>
      <c r="B5136" t="s">
        <v>41</v>
      </c>
      <c r="D5136">
        <v>17534</v>
      </c>
      <c r="E5136" t="s">
        <v>41</v>
      </c>
    </row>
    <row r="5137" spans="1:5" x14ac:dyDescent="0.3">
      <c r="A5137">
        <v>17535</v>
      </c>
      <c r="B5137" t="s">
        <v>41</v>
      </c>
      <c r="D5137">
        <v>17535</v>
      </c>
      <c r="E5137" t="s">
        <v>41</v>
      </c>
    </row>
    <row r="5138" spans="1:5" x14ac:dyDescent="0.3">
      <c r="A5138">
        <v>17536</v>
      </c>
      <c r="B5138" t="s">
        <v>41</v>
      </c>
      <c r="D5138">
        <v>17536</v>
      </c>
      <c r="E5138" t="s">
        <v>41</v>
      </c>
    </row>
    <row r="5139" spans="1:5" x14ac:dyDescent="0.3">
      <c r="A5139">
        <v>17537</v>
      </c>
      <c r="B5139" t="s">
        <v>41</v>
      </c>
      <c r="D5139">
        <v>17537</v>
      </c>
      <c r="E5139" t="s">
        <v>41</v>
      </c>
    </row>
    <row r="5140" spans="1:5" x14ac:dyDescent="0.3">
      <c r="A5140">
        <v>17538</v>
      </c>
      <c r="B5140" t="s">
        <v>41</v>
      </c>
      <c r="D5140">
        <v>17538</v>
      </c>
      <c r="E5140" t="s">
        <v>41</v>
      </c>
    </row>
    <row r="5141" spans="1:5" x14ac:dyDescent="0.3">
      <c r="A5141">
        <v>17539</v>
      </c>
      <c r="B5141" t="s">
        <v>41</v>
      </c>
      <c r="D5141">
        <v>17539</v>
      </c>
      <c r="E5141" t="s">
        <v>41</v>
      </c>
    </row>
    <row r="5142" spans="1:5" x14ac:dyDescent="0.3">
      <c r="A5142">
        <v>17540</v>
      </c>
      <c r="B5142" t="s">
        <v>41</v>
      </c>
      <c r="D5142">
        <v>17540</v>
      </c>
      <c r="E5142" t="s">
        <v>41</v>
      </c>
    </row>
    <row r="5143" spans="1:5" x14ac:dyDescent="0.3">
      <c r="A5143">
        <v>17541</v>
      </c>
      <c r="B5143" t="s">
        <v>41</v>
      </c>
      <c r="D5143">
        <v>17541</v>
      </c>
      <c r="E5143" t="s">
        <v>41</v>
      </c>
    </row>
    <row r="5144" spans="1:5" x14ac:dyDescent="0.3">
      <c r="A5144">
        <v>17542</v>
      </c>
      <c r="B5144" t="s">
        <v>41</v>
      </c>
      <c r="D5144">
        <v>17542</v>
      </c>
      <c r="E5144" t="s">
        <v>41</v>
      </c>
    </row>
    <row r="5145" spans="1:5" x14ac:dyDescent="0.3">
      <c r="A5145">
        <v>17543</v>
      </c>
      <c r="B5145" t="s">
        <v>41</v>
      </c>
      <c r="D5145">
        <v>17543</v>
      </c>
      <c r="E5145" t="s">
        <v>41</v>
      </c>
    </row>
    <row r="5146" spans="1:5" x14ac:dyDescent="0.3">
      <c r="A5146">
        <v>17544</v>
      </c>
      <c r="B5146" t="s">
        <v>41</v>
      </c>
      <c r="D5146">
        <v>17544</v>
      </c>
      <c r="E5146" t="s">
        <v>41</v>
      </c>
    </row>
    <row r="5147" spans="1:5" x14ac:dyDescent="0.3">
      <c r="A5147">
        <v>17545</v>
      </c>
      <c r="B5147" t="s">
        <v>41</v>
      </c>
      <c r="D5147">
        <v>17545</v>
      </c>
      <c r="E5147" t="s">
        <v>41</v>
      </c>
    </row>
    <row r="5148" spans="1:5" x14ac:dyDescent="0.3">
      <c r="A5148">
        <v>17547</v>
      </c>
      <c r="B5148" t="s">
        <v>41</v>
      </c>
      <c r="D5148">
        <v>17547</v>
      </c>
      <c r="E5148" t="s">
        <v>41</v>
      </c>
    </row>
    <row r="5149" spans="1:5" x14ac:dyDescent="0.3">
      <c r="A5149">
        <v>17548</v>
      </c>
      <c r="B5149" t="s">
        <v>41</v>
      </c>
      <c r="D5149">
        <v>17548</v>
      </c>
      <c r="E5149" t="s">
        <v>41</v>
      </c>
    </row>
    <row r="5150" spans="1:5" x14ac:dyDescent="0.3">
      <c r="A5150">
        <v>17549</v>
      </c>
      <c r="B5150" t="s">
        <v>41</v>
      </c>
      <c r="D5150">
        <v>17549</v>
      </c>
      <c r="E5150" t="s">
        <v>41</v>
      </c>
    </row>
    <row r="5151" spans="1:5" x14ac:dyDescent="0.3">
      <c r="A5151">
        <v>17550</v>
      </c>
      <c r="B5151" t="s">
        <v>41</v>
      </c>
      <c r="D5151">
        <v>17550</v>
      </c>
      <c r="E5151" t="s">
        <v>41</v>
      </c>
    </row>
    <row r="5152" spans="1:5" x14ac:dyDescent="0.3">
      <c r="A5152">
        <v>17551</v>
      </c>
      <c r="B5152" t="s">
        <v>41</v>
      </c>
      <c r="D5152">
        <v>17551</v>
      </c>
      <c r="E5152" t="s">
        <v>41</v>
      </c>
    </row>
    <row r="5153" spans="1:5" x14ac:dyDescent="0.3">
      <c r="A5153">
        <v>17552</v>
      </c>
      <c r="B5153" t="s">
        <v>41</v>
      </c>
      <c r="D5153">
        <v>17552</v>
      </c>
      <c r="E5153" t="s">
        <v>41</v>
      </c>
    </row>
    <row r="5154" spans="1:5" x14ac:dyDescent="0.3">
      <c r="A5154">
        <v>17553</v>
      </c>
      <c r="B5154" t="s">
        <v>41</v>
      </c>
      <c r="D5154">
        <v>17553</v>
      </c>
      <c r="E5154" t="s">
        <v>41</v>
      </c>
    </row>
    <row r="5155" spans="1:5" x14ac:dyDescent="0.3">
      <c r="A5155">
        <v>17554</v>
      </c>
      <c r="B5155" t="s">
        <v>41</v>
      </c>
      <c r="D5155">
        <v>17554</v>
      </c>
      <c r="E5155" t="s">
        <v>41</v>
      </c>
    </row>
    <row r="5156" spans="1:5" x14ac:dyDescent="0.3">
      <c r="A5156">
        <v>17555</v>
      </c>
      <c r="B5156" t="s">
        <v>41</v>
      </c>
      <c r="D5156">
        <v>17555</v>
      </c>
      <c r="E5156" t="s">
        <v>41</v>
      </c>
    </row>
    <row r="5157" spans="1:5" x14ac:dyDescent="0.3">
      <c r="A5157">
        <v>17556</v>
      </c>
      <c r="B5157" t="s">
        <v>41</v>
      </c>
      <c r="D5157">
        <v>17556</v>
      </c>
      <c r="E5157" t="s">
        <v>41</v>
      </c>
    </row>
    <row r="5158" spans="1:5" x14ac:dyDescent="0.3">
      <c r="A5158">
        <v>17557</v>
      </c>
      <c r="B5158" t="s">
        <v>41</v>
      </c>
      <c r="D5158">
        <v>17557</v>
      </c>
      <c r="E5158" t="s">
        <v>41</v>
      </c>
    </row>
    <row r="5159" spans="1:5" x14ac:dyDescent="0.3">
      <c r="A5159">
        <v>17558</v>
      </c>
      <c r="B5159" t="s">
        <v>41</v>
      </c>
      <c r="D5159">
        <v>17558</v>
      </c>
      <c r="E5159" t="s">
        <v>41</v>
      </c>
    </row>
    <row r="5160" spans="1:5" x14ac:dyDescent="0.3">
      <c r="A5160">
        <v>17559</v>
      </c>
      <c r="B5160" t="s">
        <v>41</v>
      </c>
      <c r="D5160">
        <v>17559</v>
      </c>
      <c r="E5160" t="s">
        <v>41</v>
      </c>
    </row>
    <row r="5161" spans="1:5" x14ac:dyDescent="0.3">
      <c r="A5161">
        <v>17560</v>
      </c>
      <c r="B5161" t="s">
        <v>41</v>
      </c>
      <c r="D5161">
        <v>17560</v>
      </c>
      <c r="E5161" t="s">
        <v>41</v>
      </c>
    </row>
    <row r="5162" spans="1:5" x14ac:dyDescent="0.3">
      <c r="A5162">
        <v>17561</v>
      </c>
      <c r="B5162" t="s">
        <v>41</v>
      </c>
      <c r="D5162">
        <v>17561</v>
      </c>
      <c r="E5162" t="s">
        <v>41</v>
      </c>
    </row>
    <row r="5163" spans="1:5" x14ac:dyDescent="0.3">
      <c r="A5163">
        <v>17562</v>
      </c>
      <c r="B5163" t="s">
        <v>41</v>
      </c>
      <c r="D5163">
        <v>17562</v>
      </c>
      <c r="E5163" t="s">
        <v>41</v>
      </c>
    </row>
    <row r="5164" spans="1:5" x14ac:dyDescent="0.3">
      <c r="A5164">
        <v>17563</v>
      </c>
      <c r="B5164" t="s">
        <v>41</v>
      </c>
      <c r="D5164">
        <v>17563</v>
      </c>
      <c r="E5164" t="s">
        <v>41</v>
      </c>
    </row>
    <row r="5165" spans="1:5" x14ac:dyDescent="0.3">
      <c r="A5165">
        <v>17564</v>
      </c>
      <c r="B5165" t="s">
        <v>41</v>
      </c>
      <c r="D5165">
        <v>17564</v>
      </c>
      <c r="E5165" t="s">
        <v>41</v>
      </c>
    </row>
    <row r="5166" spans="1:5" x14ac:dyDescent="0.3">
      <c r="A5166">
        <v>17565</v>
      </c>
      <c r="B5166" t="s">
        <v>41</v>
      </c>
      <c r="D5166">
        <v>17565</v>
      </c>
      <c r="E5166" t="s">
        <v>41</v>
      </c>
    </row>
    <row r="5167" spans="1:5" x14ac:dyDescent="0.3">
      <c r="A5167">
        <v>17566</v>
      </c>
      <c r="B5167" t="s">
        <v>41</v>
      </c>
      <c r="D5167">
        <v>17566</v>
      </c>
      <c r="E5167" t="s">
        <v>41</v>
      </c>
    </row>
    <row r="5168" spans="1:5" x14ac:dyDescent="0.3">
      <c r="A5168">
        <v>17567</v>
      </c>
      <c r="B5168" t="s">
        <v>41</v>
      </c>
      <c r="D5168">
        <v>17567</v>
      </c>
      <c r="E5168" t="s">
        <v>41</v>
      </c>
    </row>
    <row r="5169" spans="1:5" x14ac:dyDescent="0.3">
      <c r="A5169">
        <v>17568</v>
      </c>
      <c r="B5169" t="s">
        <v>41</v>
      </c>
      <c r="D5169">
        <v>17568</v>
      </c>
      <c r="E5169" t="s">
        <v>41</v>
      </c>
    </row>
    <row r="5170" spans="1:5" x14ac:dyDescent="0.3">
      <c r="A5170">
        <v>17569</v>
      </c>
      <c r="B5170" t="s">
        <v>41</v>
      </c>
      <c r="D5170">
        <v>17569</v>
      </c>
      <c r="E5170" t="s">
        <v>41</v>
      </c>
    </row>
    <row r="5171" spans="1:5" x14ac:dyDescent="0.3">
      <c r="A5171">
        <v>17570</v>
      </c>
      <c r="B5171" t="s">
        <v>41</v>
      </c>
      <c r="D5171">
        <v>17570</v>
      </c>
      <c r="E5171" t="s">
        <v>41</v>
      </c>
    </row>
    <row r="5172" spans="1:5" x14ac:dyDescent="0.3">
      <c r="A5172">
        <v>17571</v>
      </c>
      <c r="B5172" t="s">
        <v>41</v>
      </c>
      <c r="D5172">
        <v>17571</v>
      </c>
      <c r="E5172" t="s">
        <v>41</v>
      </c>
    </row>
    <row r="5173" spans="1:5" x14ac:dyDescent="0.3">
      <c r="A5173">
        <v>17572</v>
      </c>
      <c r="B5173" t="s">
        <v>41</v>
      </c>
      <c r="D5173">
        <v>17572</v>
      </c>
      <c r="E5173" t="s">
        <v>41</v>
      </c>
    </row>
    <row r="5174" spans="1:5" x14ac:dyDescent="0.3">
      <c r="A5174">
        <v>17573</v>
      </c>
      <c r="B5174" t="s">
        <v>41</v>
      </c>
      <c r="D5174">
        <v>17573</v>
      </c>
      <c r="E5174" t="s">
        <v>41</v>
      </c>
    </row>
    <row r="5175" spans="1:5" x14ac:dyDescent="0.3">
      <c r="A5175">
        <v>17574</v>
      </c>
      <c r="B5175" t="s">
        <v>41</v>
      </c>
      <c r="D5175">
        <v>17574</v>
      </c>
      <c r="E5175" t="s">
        <v>41</v>
      </c>
    </row>
    <row r="5176" spans="1:5" x14ac:dyDescent="0.3">
      <c r="A5176">
        <v>17575</v>
      </c>
      <c r="B5176" t="s">
        <v>41</v>
      </c>
      <c r="D5176">
        <v>17575</v>
      </c>
      <c r="E5176" t="s">
        <v>41</v>
      </c>
    </row>
    <row r="5177" spans="1:5" x14ac:dyDescent="0.3">
      <c r="A5177">
        <v>17576</v>
      </c>
      <c r="B5177" t="s">
        <v>41</v>
      </c>
      <c r="D5177">
        <v>17576</v>
      </c>
      <c r="E5177" t="s">
        <v>41</v>
      </c>
    </row>
    <row r="5178" spans="1:5" x14ac:dyDescent="0.3">
      <c r="A5178">
        <v>17577</v>
      </c>
      <c r="B5178" t="s">
        <v>41</v>
      </c>
      <c r="D5178">
        <v>17577</v>
      </c>
      <c r="E5178" t="s">
        <v>41</v>
      </c>
    </row>
    <row r="5179" spans="1:5" x14ac:dyDescent="0.3">
      <c r="A5179">
        <v>17578</v>
      </c>
      <c r="B5179" t="s">
        <v>41</v>
      </c>
      <c r="D5179">
        <v>17578</v>
      </c>
      <c r="E5179" t="s">
        <v>41</v>
      </c>
    </row>
    <row r="5180" spans="1:5" x14ac:dyDescent="0.3">
      <c r="A5180">
        <v>17579</v>
      </c>
      <c r="B5180" t="s">
        <v>41</v>
      </c>
      <c r="D5180">
        <v>17579</v>
      </c>
      <c r="E5180" t="s">
        <v>41</v>
      </c>
    </row>
    <row r="5181" spans="1:5" x14ac:dyDescent="0.3">
      <c r="A5181">
        <v>17580</v>
      </c>
      <c r="B5181" t="s">
        <v>41</v>
      </c>
      <c r="D5181">
        <v>17580</v>
      </c>
      <c r="E5181" t="s">
        <v>41</v>
      </c>
    </row>
    <row r="5182" spans="1:5" x14ac:dyDescent="0.3">
      <c r="A5182">
        <v>17581</v>
      </c>
      <c r="B5182" t="s">
        <v>41</v>
      </c>
      <c r="D5182">
        <v>17581</v>
      </c>
      <c r="E5182" t="s">
        <v>41</v>
      </c>
    </row>
    <row r="5183" spans="1:5" x14ac:dyDescent="0.3">
      <c r="A5183">
        <v>17582</v>
      </c>
      <c r="B5183" t="s">
        <v>41</v>
      </c>
      <c r="D5183">
        <v>17582</v>
      </c>
      <c r="E5183" t="s">
        <v>41</v>
      </c>
    </row>
    <row r="5184" spans="1:5" x14ac:dyDescent="0.3">
      <c r="A5184">
        <v>17583</v>
      </c>
      <c r="B5184" t="s">
        <v>41</v>
      </c>
      <c r="D5184">
        <v>17583</v>
      </c>
      <c r="E5184" t="s">
        <v>41</v>
      </c>
    </row>
    <row r="5185" spans="1:5" x14ac:dyDescent="0.3">
      <c r="A5185">
        <v>17584</v>
      </c>
      <c r="B5185" t="s">
        <v>41</v>
      </c>
      <c r="D5185">
        <v>17584</v>
      </c>
      <c r="E5185" t="s">
        <v>41</v>
      </c>
    </row>
    <row r="5186" spans="1:5" x14ac:dyDescent="0.3">
      <c r="A5186">
        <v>17585</v>
      </c>
      <c r="B5186" t="s">
        <v>41</v>
      </c>
      <c r="D5186">
        <v>17585</v>
      </c>
      <c r="E5186" t="s">
        <v>41</v>
      </c>
    </row>
    <row r="5187" spans="1:5" x14ac:dyDescent="0.3">
      <c r="A5187">
        <v>17586</v>
      </c>
      <c r="B5187" t="s">
        <v>41</v>
      </c>
      <c r="D5187">
        <v>17586</v>
      </c>
      <c r="E5187" t="s">
        <v>41</v>
      </c>
    </row>
    <row r="5188" spans="1:5" x14ac:dyDescent="0.3">
      <c r="A5188">
        <v>17587</v>
      </c>
      <c r="B5188" t="s">
        <v>41</v>
      </c>
      <c r="D5188">
        <v>17587</v>
      </c>
      <c r="E5188" t="s">
        <v>41</v>
      </c>
    </row>
    <row r="5189" spans="1:5" x14ac:dyDescent="0.3">
      <c r="A5189">
        <v>17588</v>
      </c>
      <c r="B5189" t="s">
        <v>41</v>
      </c>
      <c r="D5189">
        <v>17588</v>
      </c>
      <c r="E5189" t="s">
        <v>41</v>
      </c>
    </row>
    <row r="5190" spans="1:5" x14ac:dyDescent="0.3">
      <c r="A5190">
        <v>17589</v>
      </c>
      <c r="B5190" t="s">
        <v>41</v>
      </c>
      <c r="D5190">
        <v>17589</v>
      </c>
      <c r="E5190" t="s">
        <v>41</v>
      </c>
    </row>
    <row r="5191" spans="1:5" x14ac:dyDescent="0.3">
      <c r="A5191">
        <v>17590</v>
      </c>
      <c r="B5191" t="s">
        <v>41</v>
      </c>
      <c r="D5191">
        <v>17590</v>
      </c>
      <c r="E5191" t="s">
        <v>41</v>
      </c>
    </row>
    <row r="5192" spans="1:5" x14ac:dyDescent="0.3">
      <c r="A5192">
        <v>17591</v>
      </c>
      <c r="B5192" t="s">
        <v>41</v>
      </c>
      <c r="D5192">
        <v>17591</v>
      </c>
      <c r="E5192" t="s">
        <v>41</v>
      </c>
    </row>
    <row r="5193" spans="1:5" x14ac:dyDescent="0.3">
      <c r="A5193">
        <v>17592</v>
      </c>
      <c r="B5193" t="s">
        <v>41</v>
      </c>
      <c r="D5193">
        <v>17592</v>
      </c>
      <c r="E5193" t="s">
        <v>41</v>
      </c>
    </row>
    <row r="5194" spans="1:5" x14ac:dyDescent="0.3">
      <c r="A5194">
        <v>17593</v>
      </c>
      <c r="B5194" t="s">
        <v>41</v>
      </c>
      <c r="D5194">
        <v>17593</v>
      </c>
      <c r="E5194" t="s">
        <v>41</v>
      </c>
    </row>
    <row r="5195" spans="1:5" x14ac:dyDescent="0.3">
      <c r="A5195">
        <v>17594</v>
      </c>
      <c r="B5195" t="s">
        <v>41</v>
      </c>
      <c r="D5195">
        <v>17594</v>
      </c>
      <c r="E5195" t="s">
        <v>41</v>
      </c>
    </row>
    <row r="5196" spans="1:5" x14ac:dyDescent="0.3">
      <c r="A5196">
        <v>17595</v>
      </c>
      <c r="B5196" t="s">
        <v>41</v>
      </c>
      <c r="D5196">
        <v>17595</v>
      </c>
      <c r="E5196" t="s">
        <v>41</v>
      </c>
    </row>
    <row r="5197" spans="1:5" x14ac:dyDescent="0.3">
      <c r="A5197">
        <v>17596</v>
      </c>
      <c r="B5197" t="s">
        <v>41</v>
      </c>
      <c r="D5197">
        <v>17596</v>
      </c>
      <c r="E5197" t="s">
        <v>41</v>
      </c>
    </row>
    <row r="5198" spans="1:5" x14ac:dyDescent="0.3">
      <c r="A5198">
        <v>17597</v>
      </c>
      <c r="B5198" t="s">
        <v>41</v>
      </c>
      <c r="D5198">
        <v>17597</v>
      </c>
      <c r="E5198" t="s">
        <v>41</v>
      </c>
    </row>
    <row r="5199" spans="1:5" x14ac:dyDescent="0.3">
      <c r="A5199">
        <v>17598</v>
      </c>
      <c r="B5199" t="s">
        <v>41</v>
      </c>
      <c r="D5199">
        <v>17598</v>
      </c>
      <c r="E5199" t="s">
        <v>41</v>
      </c>
    </row>
    <row r="5200" spans="1:5" x14ac:dyDescent="0.3">
      <c r="A5200">
        <v>17599</v>
      </c>
      <c r="B5200" t="s">
        <v>41</v>
      </c>
      <c r="D5200">
        <v>17599</v>
      </c>
      <c r="E5200" t="s">
        <v>41</v>
      </c>
    </row>
    <row r="5201" spans="1:5" x14ac:dyDescent="0.3">
      <c r="A5201">
        <v>17600</v>
      </c>
      <c r="B5201" t="s">
        <v>41</v>
      </c>
      <c r="D5201">
        <v>17600</v>
      </c>
      <c r="E5201" t="s">
        <v>41</v>
      </c>
    </row>
    <row r="5202" spans="1:5" x14ac:dyDescent="0.3">
      <c r="A5202">
        <v>17601</v>
      </c>
      <c r="B5202" t="s">
        <v>41</v>
      </c>
      <c r="D5202">
        <v>17601</v>
      </c>
      <c r="E5202" t="s">
        <v>41</v>
      </c>
    </row>
    <row r="5203" spans="1:5" x14ac:dyDescent="0.3">
      <c r="A5203">
        <v>17602</v>
      </c>
      <c r="B5203" t="s">
        <v>41</v>
      </c>
      <c r="D5203">
        <v>17602</v>
      </c>
      <c r="E5203" t="s">
        <v>41</v>
      </c>
    </row>
    <row r="5204" spans="1:5" x14ac:dyDescent="0.3">
      <c r="A5204">
        <v>17603</v>
      </c>
      <c r="B5204" t="s">
        <v>41</v>
      </c>
      <c r="D5204">
        <v>17603</v>
      </c>
      <c r="E5204" t="s">
        <v>41</v>
      </c>
    </row>
    <row r="5205" spans="1:5" x14ac:dyDescent="0.3">
      <c r="A5205">
        <v>17604</v>
      </c>
      <c r="B5205" t="s">
        <v>41</v>
      </c>
      <c r="D5205">
        <v>17604</v>
      </c>
      <c r="E5205" t="s">
        <v>41</v>
      </c>
    </row>
    <row r="5206" spans="1:5" x14ac:dyDescent="0.3">
      <c r="A5206">
        <v>17605</v>
      </c>
      <c r="B5206" t="s">
        <v>41</v>
      </c>
      <c r="D5206">
        <v>17605</v>
      </c>
      <c r="E5206" t="s">
        <v>41</v>
      </c>
    </row>
    <row r="5207" spans="1:5" x14ac:dyDescent="0.3">
      <c r="A5207">
        <v>17606</v>
      </c>
      <c r="B5207" t="s">
        <v>41</v>
      </c>
      <c r="D5207">
        <v>17606</v>
      </c>
      <c r="E5207" t="s">
        <v>41</v>
      </c>
    </row>
    <row r="5208" spans="1:5" x14ac:dyDescent="0.3">
      <c r="A5208">
        <v>17607</v>
      </c>
      <c r="B5208" t="s">
        <v>41</v>
      </c>
      <c r="D5208">
        <v>17607</v>
      </c>
      <c r="E5208" t="s">
        <v>41</v>
      </c>
    </row>
    <row r="5209" spans="1:5" x14ac:dyDescent="0.3">
      <c r="A5209">
        <v>17608</v>
      </c>
      <c r="B5209" t="s">
        <v>41</v>
      </c>
      <c r="D5209">
        <v>17608</v>
      </c>
      <c r="E5209" t="s">
        <v>41</v>
      </c>
    </row>
    <row r="5210" spans="1:5" x14ac:dyDescent="0.3">
      <c r="A5210">
        <v>17609</v>
      </c>
      <c r="B5210" t="s">
        <v>41</v>
      </c>
      <c r="D5210">
        <v>17609</v>
      </c>
      <c r="E5210" t="s">
        <v>41</v>
      </c>
    </row>
    <row r="5211" spans="1:5" x14ac:dyDescent="0.3">
      <c r="A5211">
        <v>17610</v>
      </c>
      <c r="B5211" t="s">
        <v>41</v>
      </c>
      <c r="D5211">
        <v>17610</v>
      </c>
      <c r="E5211" t="s">
        <v>41</v>
      </c>
    </row>
    <row r="5212" spans="1:5" x14ac:dyDescent="0.3">
      <c r="A5212">
        <v>17611</v>
      </c>
      <c r="B5212" t="s">
        <v>41</v>
      </c>
      <c r="D5212">
        <v>17611</v>
      </c>
      <c r="E5212" t="s">
        <v>41</v>
      </c>
    </row>
    <row r="5213" spans="1:5" x14ac:dyDescent="0.3">
      <c r="A5213">
        <v>17612</v>
      </c>
      <c r="B5213" t="s">
        <v>41</v>
      </c>
      <c r="D5213">
        <v>17612</v>
      </c>
      <c r="E5213" t="s">
        <v>41</v>
      </c>
    </row>
    <row r="5214" spans="1:5" x14ac:dyDescent="0.3">
      <c r="A5214">
        <v>17613</v>
      </c>
      <c r="B5214" t="s">
        <v>41</v>
      </c>
      <c r="D5214">
        <v>17613</v>
      </c>
      <c r="E5214" t="s">
        <v>41</v>
      </c>
    </row>
    <row r="5215" spans="1:5" x14ac:dyDescent="0.3">
      <c r="A5215">
        <v>17614</v>
      </c>
      <c r="B5215" t="s">
        <v>41</v>
      </c>
      <c r="D5215">
        <v>17614</v>
      </c>
      <c r="E5215" t="s">
        <v>41</v>
      </c>
    </row>
    <row r="5216" spans="1:5" x14ac:dyDescent="0.3">
      <c r="A5216">
        <v>17615</v>
      </c>
      <c r="B5216" t="s">
        <v>41</v>
      </c>
      <c r="D5216">
        <v>17615</v>
      </c>
      <c r="E5216" t="s">
        <v>41</v>
      </c>
    </row>
    <row r="5217" spans="1:5" x14ac:dyDescent="0.3">
      <c r="A5217">
        <v>17616</v>
      </c>
      <c r="B5217" t="s">
        <v>41</v>
      </c>
      <c r="D5217">
        <v>17616</v>
      </c>
      <c r="E5217" t="s">
        <v>41</v>
      </c>
    </row>
    <row r="5218" spans="1:5" x14ac:dyDescent="0.3">
      <c r="A5218">
        <v>17617</v>
      </c>
      <c r="B5218" t="s">
        <v>41</v>
      </c>
      <c r="D5218">
        <v>17617</v>
      </c>
      <c r="E5218" t="s">
        <v>41</v>
      </c>
    </row>
    <row r="5219" spans="1:5" x14ac:dyDescent="0.3">
      <c r="A5219">
        <v>17618</v>
      </c>
      <c r="B5219" t="s">
        <v>41</v>
      </c>
      <c r="D5219">
        <v>17618</v>
      </c>
      <c r="E5219" t="s">
        <v>41</v>
      </c>
    </row>
    <row r="5220" spans="1:5" x14ac:dyDescent="0.3">
      <c r="A5220">
        <v>17619</v>
      </c>
      <c r="B5220" t="s">
        <v>41</v>
      </c>
      <c r="D5220">
        <v>17619</v>
      </c>
      <c r="E5220" t="s">
        <v>41</v>
      </c>
    </row>
    <row r="5221" spans="1:5" x14ac:dyDescent="0.3">
      <c r="A5221">
        <v>17620</v>
      </c>
      <c r="B5221" t="s">
        <v>41</v>
      </c>
      <c r="D5221">
        <v>17620</v>
      </c>
      <c r="E5221" t="s">
        <v>41</v>
      </c>
    </row>
    <row r="5222" spans="1:5" x14ac:dyDescent="0.3">
      <c r="A5222">
        <v>17621</v>
      </c>
      <c r="B5222" t="s">
        <v>41</v>
      </c>
      <c r="D5222">
        <v>17621</v>
      </c>
      <c r="E5222" t="s">
        <v>41</v>
      </c>
    </row>
    <row r="5223" spans="1:5" x14ac:dyDescent="0.3">
      <c r="A5223">
        <v>17622</v>
      </c>
      <c r="B5223" t="s">
        <v>41</v>
      </c>
      <c r="D5223">
        <v>17622</v>
      </c>
      <c r="E5223" t="s">
        <v>41</v>
      </c>
    </row>
    <row r="5224" spans="1:5" x14ac:dyDescent="0.3">
      <c r="A5224">
        <v>17623</v>
      </c>
      <c r="B5224" t="s">
        <v>41</v>
      </c>
      <c r="D5224">
        <v>17623</v>
      </c>
      <c r="E5224" t="s">
        <v>41</v>
      </c>
    </row>
    <row r="5225" spans="1:5" x14ac:dyDescent="0.3">
      <c r="A5225">
        <v>17624</v>
      </c>
      <c r="B5225" t="s">
        <v>41</v>
      </c>
      <c r="D5225">
        <v>17624</v>
      </c>
      <c r="E5225" t="s">
        <v>41</v>
      </c>
    </row>
    <row r="5226" spans="1:5" x14ac:dyDescent="0.3">
      <c r="A5226">
        <v>17625</v>
      </c>
      <c r="B5226" t="s">
        <v>41</v>
      </c>
      <c r="D5226">
        <v>17625</v>
      </c>
      <c r="E5226" t="s">
        <v>41</v>
      </c>
    </row>
    <row r="5227" spans="1:5" x14ac:dyDescent="0.3">
      <c r="A5227">
        <v>17626</v>
      </c>
      <c r="B5227" t="s">
        <v>41</v>
      </c>
      <c r="D5227">
        <v>17626</v>
      </c>
      <c r="E5227" t="s">
        <v>41</v>
      </c>
    </row>
    <row r="5228" spans="1:5" x14ac:dyDescent="0.3">
      <c r="A5228">
        <v>17627</v>
      </c>
      <c r="B5228" t="s">
        <v>41</v>
      </c>
      <c r="D5228">
        <v>17627</v>
      </c>
      <c r="E5228" t="s">
        <v>41</v>
      </c>
    </row>
    <row r="5229" spans="1:5" x14ac:dyDescent="0.3">
      <c r="A5229">
        <v>17628</v>
      </c>
      <c r="B5229" t="s">
        <v>41</v>
      </c>
      <c r="D5229">
        <v>17628</v>
      </c>
      <c r="E5229" t="s">
        <v>41</v>
      </c>
    </row>
    <row r="5230" spans="1:5" x14ac:dyDescent="0.3">
      <c r="A5230">
        <v>17629</v>
      </c>
      <c r="B5230" t="s">
        <v>41</v>
      </c>
      <c r="D5230">
        <v>17629</v>
      </c>
      <c r="E5230" t="s">
        <v>41</v>
      </c>
    </row>
    <row r="5231" spans="1:5" x14ac:dyDescent="0.3">
      <c r="A5231">
        <v>17630</v>
      </c>
      <c r="B5231" t="s">
        <v>41</v>
      </c>
      <c r="D5231">
        <v>17630</v>
      </c>
      <c r="E5231" t="s">
        <v>41</v>
      </c>
    </row>
    <row r="5232" spans="1:5" x14ac:dyDescent="0.3">
      <c r="A5232">
        <v>17631</v>
      </c>
      <c r="B5232" t="s">
        <v>41</v>
      </c>
      <c r="D5232">
        <v>17631</v>
      </c>
      <c r="E5232" t="s">
        <v>41</v>
      </c>
    </row>
    <row r="5233" spans="1:5" x14ac:dyDescent="0.3">
      <c r="A5233">
        <v>17633</v>
      </c>
      <c r="B5233" t="s">
        <v>41</v>
      </c>
      <c r="D5233">
        <v>17633</v>
      </c>
      <c r="E5233" t="s">
        <v>41</v>
      </c>
    </row>
    <row r="5234" spans="1:5" x14ac:dyDescent="0.3">
      <c r="A5234">
        <v>17634</v>
      </c>
      <c r="B5234" t="s">
        <v>41</v>
      </c>
      <c r="D5234">
        <v>17634</v>
      </c>
      <c r="E5234" t="s">
        <v>41</v>
      </c>
    </row>
    <row r="5235" spans="1:5" x14ac:dyDescent="0.3">
      <c r="A5235">
        <v>17635</v>
      </c>
      <c r="B5235" t="s">
        <v>41</v>
      </c>
      <c r="D5235">
        <v>17635</v>
      </c>
      <c r="E5235" t="s">
        <v>41</v>
      </c>
    </row>
    <row r="5236" spans="1:5" x14ac:dyDescent="0.3">
      <c r="A5236">
        <v>17636</v>
      </c>
      <c r="B5236" t="s">
        <v>41</v>
      </c>
      <c r="D5236">
        <v>17636</v>
      </c>
      <c r="E5236" t="s">
        <v>41</v>
      </c>
    </row>
    <row r="5237" spans="1:5" x14ac:dyDescent="0.3">
      <c r="A5237">
        <v>17637</v>
      </c>
      <c r="B5237" t="s">
        <v>41</v>
      </c>
      <c r="D5237">
        <v>17637</v>
      </c>
      <c r="E5237" t="s">
        <v>41</v>
      </c>
    </row>
    <row r="5238" spans="1:5" x14ac:dyDescent="0.3">
      <c r="A5238">
        <v>17638</v>
      </c>
      <c r="B5238" t="s">
        <v>41</v>
      </c>
      <c r="D5238">
        <v>17638</v>
      </c>
      <c r="E5238" t="s">
        <v>41</v>
      </c>
    </row>
    <row r="5239" spans="1:5" x14ac:dyDescent="0.3">
      <c r="A5239">
        <v>17639</v>
      </c>
      <c r="B5239" t="s">
        <v>41</v>
      </c>
      <c r="D5239">
        <v>17639</v>
      </c>
      <c r="E5239" t="s">
        <v>41</v>
      </c>
    </row>
    <row r="5240" spans="1:5" x14ac:dyDescent="0.3">
      <c r="A5240">
        <v>17640</v>
      </c>
      <c r="B5240" t="s">
        <v>41</v>
      </c>
      <c r="D5240">
        <v>17640</v>
      </c>
      <c r="E5240" t="s">
        <v>41</v>
      </c>
    </row>
    <row r="5241" spans="1:5" x14ac:dyDescent="0.3">
      <c r="A5241">
        <v>17642</v>
      </c>
      <c r="B5241" t="s">
        <v>41</v>
      </c>
      <c r="D5241">
        <v>17642</v>
      </c>
      <c r="E5241" t="s">
        <v>41</v>
      </c>
    </row>
    <row r="5242" spans="1:5" x14ac:dyDescent="0.3">
      <c r="A5242">
        <v>17643</v>
      </c>
      <c r="B5242" t="s">
        <v>41</v>
      </c>
      <c r="D5242">
        <v>17643</v>
      </c>
      <c r="E5242" t="s">
        <v>41</v>
      </c>
    </row>
    <row r="5243" spans="1:5" x14ac:dyDescent="0.3">
      <c r="A5243">
        <v>17644</v>
      </c>
      <c r="B5243" t="s">
        <v>41</v>
      </c>
      <c r="D5243">
        <v>17644</v>
      </c>
      <c r="E5243" t="s">
        <v>41</v>
      </c>
    </row>
    <row r="5244" spans="1:5" x14ac:dyDescent="0.3">
      <c r="A5244">
        <v>17646</v>
      </c>
      <c r="B5244" t="s">
        <v>41</v>
      </c>
      <c r="D5244">
        <v>17646</v>
      </c>
      <c r="E5244" t="s">
        <v>41</v>
      </c>
    </row>
    <row r="5245" spans="1:5" x14ac:dyDescent="0.3">
      <c r="A5245">
        <v>17647</v>
      </c>
      <c r="B5245" t="s">
        <v>41</v>
      </c>
      <c r="D5245">
        <v>17647</v>
      </c>
      <c r="E5245" t="s">
        <v>41</v>
      </c>
    </row>
    <row r="5246" spans="1:5" x14ac:dyDescent="0.3">
      <c r="A5246">
        <v>17648</v>
      </c>
      <c r="B5246" t="s">
        <v>41</v>
      </c>
      <c r="D5246">
        <v>17648</v>
      </c>
      <c r="E5246" t="s">
        <v>41</v>
      </c>
    </row>
    <row r="5247" spans="1:5" x14ac:dyDescent="0.3">
      <c r="A5247">
        <v>17649</v>
      </c>
      <c r="B5247" t="s">
        <v>41</v>
      </c>
      <c r="D5247">
        <v>17649</v>
      </c>
      <c r="E5247" t="s">
        <v>41</v>
      </c>
    </row>
    <row r="5248" spans="1:5" x14ac:dyDescent="0.3">
      <c r="A5248">
        <v>17650</v>
      </c>
      <c r="B5248" t="s">
        <v>41</v>
      </c>
      <c r="D5248">
        <v>17650</v>
      </c>
      <c r="E5248" t="s">
        <v>41</v>
      </c>
    </row>
    <row r="5249" spans="1:5" x14ac:dyDescent="0.3">
      <c r="A5249">
        <v>17651</v>
      </c>
      <c r="B5249" t="s">
        <v>41</v>
      </c>
      <c r="D5249">
        <v>17651</v>
      </c>
      <c r="E5249" t="s">
        <v>41</v>
      </c>
    </row>
    <row r="5250" spans="1:5" x14ac:dyDescent="0.3">
      <c r="A5250">
        <v>17652</v>
      </c>
      <c r="B5250" t="s">
        <v>41</v>
      </c>
      <c r="D5250">
        <v>17652</v>
      </c>
      <c r="E5250" t="s">
        <v>41</v>
      </c>
    </row>
    <row r="5251" spans="1:5" x14ac:dyDescent="0.3">
      <c r="A5251">
        <v>17653</v>
      </c>
      <c r="B5251" t="s">
        <v>41</v>
      </c>
      <c r="D5251">
        <v>17653</v>
      </c>
      <c r="E5251" t="s">
        <v>41</v>
      </c>
    </row>
    <row r="5252" spans="1:5" x14ac:dyDescent="0.3">
      <c r="A5252">
        <v>17654</v>
      </c>
      <c r="B5252" t="s">
        <v>41</v>
      </c>
      <c r="D5252">
        <v>17654</v>
      </c>
      <c r="E5252" t="s">
        <v>41</v>
      </c>
    </row>
    <row r="5253" spans="1:5" x14ac:dyDescent="0.3">
      <c r="A5253">
        <v>17655</v>
      </c>
      <c r="B5253" t="s">
        <v>41</v>
      </c>
      <c r="D5253">
        <v>17655</v>
      </c>
      <c r="E5253" t="s">
        <v>41</v>
      </c>
    </row>
    <row r="5254" spans="1:5" x14ac:dyDescent="0.3">
      <c r="A5254">
        <v>17656</v>
      </c>
      <c r="B5254" t="s">
        <v>41</v>
      </c>
      <c r="D5254">
        <v>17656</v>
      </c>
      <c r="E5254" t="s">
        <v>41</v>
      </c>
    </row>
    <row r="5255" spans="1:5" x14ac:dyDescent="0.3">
      <c r="A5255">
        <v>17657</v>
      </c>
      <c r="B5255" t="s">
        <v>41</v>
      </c>
      <c r="D5255">
        <v>17657</v>
      </c>
      <c r="E5255" t="s">
        <v>41</v>
      </c>
    </row>
    <row r="5256" spans="1:5" x14ac:dyDescent="0.3">
      <c r="A5256">
        <v>17658</v>
      </c>
      <c r="B5256" t="s">
        <v>41</v>
      </c>
      <c r="D5256">
        <v>17658</v>
      </c>
      <c r="E5256" t="s">
        <v>41</v>
      </c>
    </row>
    <row r="5257" spans="1:5" x14ac:dyDescent="0.3">
      <c r="A5257">
        <v>17659</v>
      </c>
      <c r="B5257" t="s">
        <v>41</v>
      </c>
      <c r="D5257">
        <v>17659</v>
      </c>
      <c r="E5257" t="s">
        <v>41</v>
      </c>
    </row>
    <row r="5258" spans="1:5" x14ac:dyDescent="0.3">
      <c r="A5258">
        <v>17660</v>
      </c>
      <c r="B5258" t="s">
        <v>41</v>
      </c>
      <c r="D5258">
        <v>17660</v>
      </c>
      <c r="E5258" t="s">
        <v>41</v>
      </c>
    </row>
    <row r="5259" spans="1:5" x14ac:dyDescent="0.3">
      <c r="A5259">
        <v>17662</v>
      </c>
      <c r="B5259" t="s">
        <v>41</v>
      </c>
      <c r="D5259">
        <v>17662</v>
      </c>
      <c r="E5259" t="s">
        <v>41</v>
      </c>
    </row>
    <row r="5260" spans="1:5" x14ac:dyDescent="0.3">
      <c r="A5260">
        <v>17663</v>
      </c>
      <c r="B5260" t="s">
        <v>41</v>
      </c>
      <c r="D5260">
        <v>17663</v>
      </c>
      <c r="E5260" t="s">
        <v>41</v>
      </c>
    </row>
    <row r="5261" spans="1:5" x14ac:dyDescent="0.3">
      <c r="A5261">
        <v>17664</v>
      </c>
      <c r="B5261" t="s">
        <v>41</v>
      </c>
      <c r="D5261">
        <v>17664</v>
      </c>
      <c r="E5261" t="s">
        <v>41</v>
      </c>
    </row>
    <row r="5262" spans="1:5" x14ac:dyDescent="0.3">
      <c r="A5262">
        <v>17665</v>
      </c>
      <c r="B5262" t="s">
        <v>41</v>
      </c>
      <c r="D5262">
        <v>17665</v>
      </c>
      <c r="E5262" t="s">
        <v>41</v>
      </c>
    </row>
    <row r="5263" spans="1:5" x14ac:dyDescent="0.3">
      <c r="A5263">
        <v>17666</v>
      </c>
      <c r="B5263" t="s">
        <v>41</v>
      </c>
      <c r="D5263">
        <v>17666</v>
      </c>
      <c r="E5263" t="s">
        <v>41</v>
      </c>
    </row>
    <row r="5264" spans="1:5" x14ac:dyDescent="0.3">
      <c r="A5264">
        <v>17667</v>
      </c>
      <c r="B5264" t="s">
        <v>41</v>
      </c>
      <c r="D5264">
        <v>17667</v>
      </c>
      <c r="E5264" t="s">
        <v>41</v>
      </c>
    </row>
    <row r="5265" spans="1:5" x14ac:dyDescent="0.3">
      <c r="A5265">
        <v>17668</v>
      </c>
      <c r="B5265" t="s">
        <v>41</v>
      </c>
      <c r="D5265">
        <v>17668</v>
      </c>
      <c r="E5265" t="s">
        <v>41</v>
      </c>
    </row>
    <row r="5266" spans="1:5" x14ac:dyDescent="0.3">
      <c r="A5266">
        <v>17669</v>
      </c>
      <c r="B5266" t="s">
        <v>41</v>
      </c>
      <c r="D5266">
        <v>17669</v>
      </c>
      <c r="E5266" t="s">
        <v>41</v>
      </c>
    </row>
    <row r="5267" spans="1:5" x14ac:dyDescent="0.3">
      <c r="A5267">
        <v>17670</v>
      </c>
      <c r="B5267" t="s">
        <v>41</v>
      </c>
      <c r="D5267">
        <v>17670</v>
      </c>
      <c r="E5267" t="s">
        <v>41</v>
      </c>
    </row>
    <row r="5268" spans="1:5" x14ac:dyDescent="0.3">
      <c r="A5268">
        <v>17671</v>
      </c>
      <c r="B5268" t="s">
        <v>41</v>
      </c>
      <c r="D5268">
        <v>17671</v>
      </c>
      <c r="E5268" t="s">
        <v>41</v>
      </c>
    </row>
    <row r="5269" spans="1:5" x14ac:dyDescent="0.3">
      <c r="A5269">
        <v>17672</v>
      </c>
      <c r="B5269" t="s">
        <v>41</v>
      </c>
      <c r="D5269">
        <v>17672</v>
      </c>
      <c r="E5269" t="s">
        <v>41</v>
      </c>
    </row>
    <row r="5270" spans="1:5" x14ac:dyDescent="0.3">
      <c r="A5270">
        <v>17673</v>
      </c>
      <c r="B5270" t="s">
        <v>41</v>
      </c>
      <c r="D5270">
        <v>17673</v>
      </c>
      <c r="E5270" t="s">
        <v>41</v>
      </c>
    </row>
    <row r="5271" spans="1:5" x14ac:dyDescent="0.3">
      <c r="A5271">
        <v>17674</v>
      </c>
      <c r="B5271" t="s">
        <v>41</v>
      </c>
      <c r="D5271">
        <v>17674</v>
      </c>
      <c r="E5271" t="s">
        <v>41</v>
      </c>
    </row>
    <row r="5272" spans="1:5" x14ac:dyDescent="0.3">
      <c r="A5272">
        <v>17675</v>
      </c>
      <c r="B5272" t="s">
        <v>41</v>
      </c>
      <c r="D5272">
        <v>17675</v>
      </c>
      <c r="E5272" t="s">
        <v>41</v>
      </c>
    </row>
    <row r="5273" spans="1:5" x14ac:dyDescent="0.3">
      <c r="A5273">
        <v>17676</v>
      </c>
      <c r="B5273" t="s">
        <v>41</v>
      </c>
      <c r="D5273">
        <v>17676</v>
      </c>
      <c r="E5273" t="s">
        <v>41</v>
      </c>
    </row>
    <row r="5274" spans="1:5" x14ac:dyDescent="0.3">
      <c r="A5274">
        <v>17677</v>
      </c>
      <c r="B5274" t="s">
        <v>41</v>
      </c>
      <c r="D5274">
        <v>17677</v>
      </c>
      <c r="E5274" t="s">
        <v>41</v>
      </c>
    </row>
    <row r="5275" spans="1:5" x14ac:dyDescent="0.3">
      <c r="A5275">
        <v>17678</v>
      </c>
      <c r="B5275" t="s">
        <v>41</v>
      </c>
      <c r="D5275">
        <v>17678</v>
      </c>
      <c r="E5275" t="s">
        <v>41</v>
      </c>
    </row>
    <row r="5276" spans="1:5" x14ac:dyDescent="0.3">
      <c r="A5276">
        <v>17679</v>
      </c>
      <c r="B5276" t="s">
        <v>41</v>
      </c>
      <c r="D5276">
        <v>17679</v>
      </c>
      <c r="E5276" t="s">
        <v>41</v>
      </c>
    </row>
    <row r="5277" spans="1:5" x14ac:dyDescent="0.3">
      <c r="A5277">
        <v>17680</v>
      </c>
      <c r="B5277" t="s">
        <v>41</v>
      </c>
      <c r="D5277">
        <v>17680</v>
      </c>
      <c r="E5277" t="s">
        <v>41</v>
      </c>
    </row>
    <row r="5278" spans="1:5" x14ac:dyDescent="0.3">
      <c r="A5278">
        <v>17681</v>
      </c>
      <c r="B5278" t="s">
        <v>41</v>
      </c>
      <c r="D5278">
        <v>17681</v>
      </c>
      <c r="E5278" t="s">
        <v>41</v>
      </c>
    </row>
    <row r="5279" spans="1:5" x14ac:dyDescent="0.3">
      <c r="A5279">
        <v>17682</v>
      </c>
      <c r="B5279" t="s">
        <v>41</v>
      </c>
      <c r="D5279">
        <v>17682</v>
      </c>
      <c r="E5279" t="s">
        <v>41</v>
      </c>
    </row>
    <row r="5280" spans="1:5" x14ac:dyDescent="0.3">
      <c r="A5280">
        <v>17683</v>
      </c>
      <c r="B5280" t="s">
        <v>41</v>
      </c>
      <c r="D5280">
        <v>17683</v>
      </c>
      <c r="E5280" t="s">
        <v>41</v>
      </c>
    </row>
    <row r="5281" spans="1:5" x14ac:dyDescent="0.3">
      <c r="A5281">
        <v>17684</v>
      </c>
      <c r="B5281" t="s">
        <v>41</v>
      </c>
      <c r="D5281">
        <v>17684</v>
      </c>
      <c r="E5281" t="s">
        <v>41</v>
      </c>
    </row>
    <row r="5282" spans="1:5" x14ac:dyDescent="0.3">
      <c r="A5282">
        <v>17685</v>
      </c>
      <c r="B5282" t="s">
        <v>41</v>
      </c>
      <c r="D5282">
        <v>17685</v>
      </c>
      <c r="E5282" t="s">
        <v>41</v>
      </c>
    </row>
    <row r="5283" spans="1:5" x14ac:dyDescent="0.3">
      <c r="A5283">
        <v>17686</v>
      </c>
      <c r="B5283" t="s">
        <v>41</v>
      </c>
      <c r="D5283">
        <v>17686</v>
      </c>
      <c r="E5283" t="s">
        <v>41</v>
      </c>
    </row>
    <row r="5284" spans="1:5" x14ac:dyDescent="0.3">
      <c r="A5284">
        <v>17687</v>
      </c>
      <c r="B5284" t="s">
        <v>41</v>
      </c>
      <c r="D5284">
        <v>17687</v>
      </c>
      <c r="E5284" t="s">
        <v>41</v>
      </c>
    </row>
    <row r="5285" spans="1:5" x14ac:dyDescent="0.3">
      <c r="A5285">
        <v>17688</v>
      </c>
      <c r="B5285" t="s">
        <v>41</v>
      </c>
      <c r="D5285">
        <v>17688</v>
      </c>
      <c r="E5285" t="s">
        <v>41</v>
      </c>
    </row>
    <row r="5286" spans="1:5" x14ac:dyDescent="0.3">
      <c r="A5286">
        <v>17689</v>
      </c>
      <c r="B5286" t="s">
        <v>41</v>
      </c>
      <c r="D5286">
        <v>17689</v>
      </c>
      <c r="E5286" t="s">
        <v>41</v>
      </c>
    </row>
    <row r="5287" spans="1:5" x14ac:dyDescent="0.3">
      <c r="A5287">
        <v>17690</v>
      </c>
      <c r="B5287" t="s">
        <v>41</v>
      </c>
      <c r="D5287">
        <v>17690</v>
      </c>
      <c r="E5287" t="s">
        <v>41</v>
      </c>
    </row>
    <row r="5288" spans="1:5" x14ac:dyDescent="0.3">
      <c r="A5288">
        <v>17691</v>
      </c>
      <c r="B5288" t="s">
        <v>41</v>
      </c>
      <c r="D5288">
        <v>17691</v>
      </c>
      <c r="E5288" t="s">
        <v>41</v>
      </c>
    </row>
    <row r="5289" spans="1:5" x14ac:dyDescent="0.3">
      <c r="A5289">
        <v>17692</v>
      </c>
      <c r="B5289" t="s">
        <v>41</v>
      </c>
      <c r="D5289">
        <v>17692</v>
      </c>
      <c r="E5289" t="s">
        <v>41</v>
      </c>
    </row>
    <row r="5290" spans="1:5" x14ac:dyDescent="0.3">
      <c r="A5290">
        <v>17693</v>
      </c>
      <c r="B5290" t="s">
        <v>41</v>
      </c>
      <c r="D5290">
        <v>17693</v>
      </c>
      <c r="E5290" t="s">
        <v>41</v>
      </c>
    </row>
    <row r="5291" spans="1:5" x14ac:dyDescent="0.3">
      <c r="A5291">
        <v>17694</v>
      </c>
      <c r="B5291" t="s">
        <v>41</v>
      </c>
      <c r="D5291">
        <v>17694</v>
      </c>
      <c r="E5291" t="s">
        <v>41</v>
      </c>
    </row>
    <row r="5292" spans="1:5" x14ac:dyDescent="0.3">
      <c r="A5292">
        <v>17695</v>
      </c>
      <c r="B5292" t="s">
        <v>41</v>
      </c>
      <c r="D5292">
        <v>17695</v>
      </c>
      <c r="E5292" t="s">
        <v>41</v>
      </c>
    </row>
    <row r="5293" spans="1:5" x14ac:dyDescent="0.3">
      <c r="A5293">
        <v>17696</v>
      </c>
      <c r="B5293" t="s">
        <v>41</v>
      </c>
      <c r="D5293">
        <v>17696</v>
      </c>
      <c r="E5293" t="s">
        <v>41</v>
      </c>
    </row>
    <row r="5294" spans="1:5" x14ac:dyDescent="0.3">
      <c r="A5294">
        <v>17697</v>
      </c>
      <c r="B5294" t="s">
        <v>41</v>
      </c>
      <c r="D5294">
        <v>17697</v>
      </c>
      <c r="E5294" t="s">
        <v>41</v>
      </c>
    </row>
    <row r="5295" spans="1:5" x14ac:dyDescent="0.3">
      <c r="A5295">
        <v>17698</v>
      </c>
      <c r="B5295" t="s">
        <v>41</v>
      </c>
      <c r="D5295">
        <v>17698</v>
      </c>
      <c r="E5295" t="s">
        <v>41</v>
      </c>
    </row>
    <row r="5296" spans="1:5" x14ac:dyDescent="0.3">
      <c r="A5296">
        <v>17699</v>
      </c>
      <c r="B5296" t="s">
        <v>41</v>
      </c>
      <c r="D5296">
        <v>17699</v>
      </c>
      <c r="E5296" t="s">
        <v>41</v>
      </c>
    </row>
    <row r="5297" spans="1:5" x14ac:dyDescent="0.3">
      <c r="A5297">
        <v>17700</v>
      </c>
      <c r="B5297" t="s">
        <v>41</v>
      </c>
      <c r="D5297">
        <v>17700</v>
      </c>
      <c r="E5297" t="s">
        <v>41</v>
      </c>
    </row>
    <row r="5298" spans="1:5" x14ac:dyDescent="0.3">
      <c r="A5298">
        <v>17701</v>
      </c>
      <c r="B5298" t="s">
        <v>41</v>
      </c>
      <c r="D5298">
        <v>17701</v>
      </c>
      <c r="E5298" t="s">
        <v>41</v>
      </c>
    </row>
    <row r="5299" spans="1:5" x14ac:dyDescent="0.3">
      <c r="A5299">
        <v>17702</v>
      </c>
      <c r="B5299" t="s">
        <v>41</v>
      </c>
      <c r="D5299">
        <v>17702</v>
      </c>
      <c r="E5299" t="s">
        <v>41</v>
      </c>
    </row>
    <row r="5300" spans="1:5" x14ac:dyDescent="0.3">
      <c r="A5300">
        <v>17703</v>
      </c>
      <c r="B5300" t="s">
        <v>41</v>
      </c>
      <c r="D5300">
        <v>17703</v>
      </c>
      <c r="E5300" t="s">
        <v>41</v>
      </c>
    </row>
    <row r="5301" spans="1:5" x14ac:dyDescent="0.3">
      <c r="A5301">
        <v>17704</v>
      </c>
      <c r="B5301" t="s">
        <v>41</v>
      </c>
      <c r="D5301">
        <v>17704</v>
      </c>
      <c r="E5301" t="s">
        <v>41</v>
      </c>
    </row>
    <row r="5302" spans="1:5" x14ac:dyDescent="0.3">
      <c r="A5302">
        <v>17705</v>
      </c>
      <c r="B5302" t="s">
        <v>41</v>
      </c>
      <c r="D5302">
        <v>17705</v>
      </c>
      <c r="E5302" t="s">
        <v>41</v>
      </c>
    </row>
    <row r="5303" spans="1:5" x14ac:dyDescent="0.3">
      <c r="A5303">
        <v>17706</v>
      </c>
      <c r="B5303" t="s">
        <v>41</v>
      </c>
      <c r="D5303">
        <v>17706</v>
      </c>
      <c r="E5303" t="s">
        <v>41</v>
      </c>
    </row>
    <row r="5304" spans="1:5" x14ac:dyDescent="0.3">
      <c r="A5304">
        <v>17707</v>
      </c>
      <c r="B5304" t="s">
        <v>41</v>
      </c>
      <c r="D5304">
        <v>17707</v>
      </c>
      <c r="E5304" t="s">
        <v>41</v>
      </c>
    </row>
    <row r="5305" spans="1:5" x14ac:dyDescent="0.3">
      <c r="A5305">
        <v>17708</v>
      </c>
      <c r="B5305" t="s">
        <v>41</v>
      </c>
      <c r="D5305">
        <v>17708</v>
      </c>
      <c r="E5305" t="s">
        <v>41</v>
      </c>
    </row>
    <row r="5306" spans="1:5" x14ac:dyDescent="0.3">
      <c r="A5306">
        <v>17709</v>
      </c>
      <c r="B5306" t="s">
        <v>41</v>
      </c>
      <c r="D5306">
        <v>17709</v>
      </c>
      <c r="E5306" t="s">
        <v>41</v>
      </c>
    </row>
    <row r="5307" spans="1:5" x14ac:dyDescent="0.3">
      <c r="A5307">
        <v>17710</v>
      </c>
      <c r="B5307" t="s">
        <v>41</v>
      </c>
      <c r="D5307">
        <v>17710</v>
      </c>
      <c r="E5307" t="s">
        <v>41</v>
      </c>
    </row>
    <row r="5308" spans="1:5" x14ac:dyDescent="0.3">
      <c r="A5308">
        <v>17711</v>
      </c>
      <c r="B5308" t="s">
        <v>41</v>
      </c>
      <c r="D5308">
        <v>17711</v>
      </c>
      <c r="E5308" t="s">
        <v>41</v>
      </c>
    </row>
    <row r="5309" spans="1:5" x14ac:dyDescent="0.3">
      <c r="A5309">
        <v>17712</v>
      </c>
      <c r="B5309" t="s">
        <v>41</v>
      </c>
      <c r="D5309">
        <v>17712</v>
      </c>
      <c r="E5309" t="s">
        <v>41</v>
      </c>
    </row>
    <row r="5310" spans="1:5" x14ac:dyDescent="0.3">
      <c r="A5310">
        <v>17713</v>
      </c>
      <c r="B5310" t="s">
        <v>41</v>
      </c>
      <c r="D5310">
        <v>17713</v>
      </c>
      <c r="E5310" t="s">
        <v>41</v>
      </c>
    </row>
    <row r="5311" spans="1:5" x14ac:dyDescent="0.3">
      <c r="A5311">
        <v>17714</v>
      </c>
      <c r="B5311" t="s">
        <v>41</v>
      </c>
      <c r="D5311">
        <v>17714</v>
      </c>
      <c r="E5311" t="s">
        <v>41</v>
      </c>
    </row>
    <row r="5312" spans="1:5" x14ac:dyDescent="0.3">
      <c r="A5312">
        <v>17715</v>
      </c>
      <c r="B5312" t="s">
        <v>41</v>
      </c>
      <c r="D5312">
        <v>17715</v>
      </c>
      <c r="E5312" t="s">
        <v>41</v>
      </c>
    </row>
    <row r="5313" spans="1:5" x14ac:dyDescent="0.3">
      <c r="A5313">
        <v>17716</v>
      </c>
      <c r="B5313" t="s">
        <v>41</v>
      </c>
      <c r="D5313">
        <v>17716</v>
      </c>
      <c r="E5313" t="s">
        <v>41</v>
      </c>
    </row>
    <row r="5314" spans="1:5" x14ac:dyDescent="0.3">
      <c r="A5314">
        <v>17717</v>
      </c>
      <c r="B5314" t="s">
        <v>41</v>
      </c>
      <c r="D5314">
        <v>17717</v>
      </c>
      <c r="E5314" t="s">
        <v>41</v>
      </c>
    </row>
    <row r="5315" spans="1:5" x14ac:dyDescent="0.3">
      <c r="A5315">
        <v>17718</v>
      </c>
      <c r="B5315" t="s">
        <v>41</v>
      </c>
      <c r="D5315">
        <v>17718</v>
      </c>
      <c r="E5315" t="s">
        <v>41</v>
      </c>
    </row>
    <row r="5316" spans="1:5" x14ac:dyDescent="0.3">
      <c r="A5316">
        <v>17719</v>
      </c>
      <c r="B5316" t="s">
        <v>41</v>
      </c>
      <c r="D5316">
        <v>17719</v>
      </c>
      <c r="E5316" t="s">
        <v>41</v>
      </c>
    </row>
    <row r="5317" spans="1:5" x14ac:dyDescent="0.3">
      <c r="A5317">
        <v>17720</v>
      </c>
      <c r="B5317" t="s">
        <v>41</v>
      </c>
      <c r="D5317">
        <v>17720</v>
      </c>
      <c r="E5317" t="s">
        <v>41</v>
      </c>
    </row>
    <row r="5318" spans="1:5" x14ac:dyDescent="0.3">
      <c r="A5318">
        <v>17721</v>
      </c>
      <c r="B5318" t="s">
        <v>41</v>
      </c>
      <c r="D5318">
        <v>17721</v>
      </c>
      <c r="E5318" t="s">
        <v>41</v>
      </c>
    </row>
    <row r="5319" spans="1:5" x14ac:dyDescent="0.3">
      <c r="A5319">
        <v>17722</v>
      </c>
      <c r="B5319" t="s">
        <v>41</v>
      </c>
      <c r="D5319">
        <v>17722</v>
      </c>
      <c r="E5319" t="s">
        <v>41</v>
      </c>
    </row>
    <row r="5320" spans="1:5" x14ac:dyDescent="0.3">
      <c r="A5320">
        <v>17723</v>
      </c>
      <c r="B5320" t="s">
        <v>41</v>
      </c>
      <c r="D5320">
        <v>17723</v>
      </c>
      <c r="E5320" t="s">
        <v>41</v>
      </c>
    </row>
    <row r="5321" spans="1:5" x14ac:dyDescent="0.3">
      <c r="A5321">
        <v>17724</v>
      </c>
      <c r="B5321" t="s">
        <v>41</v>
      </c>
      <c r="D5321">
        <v>17724</v>
      </c>
      <c r="E5321" t="s">
        <v>41</v>
      </c>
    </row>
    <row r="5322" spans="1:5" x14ac:dyDescent="0.3">
      <c r="A5322">
        <v>17725</v>
      </c>
      <c r="B5322" t="s">
        <v>41</v>
      </c>
      <c r="D5322">
        <v>17725</v>
      </c>
      <c r="E5322" t="s">
        <v>41</v>
      </c>
    </row>
    <row r="5323" spans="1:5" x14ac:dyDescent="0.3">
      <c r="A5323">
        <v>17726</v>
      </c>
      <c r="B5323" t="s">
        <v>41</v>
      </c>
      <c r="D5323">
        <v>17726</v>
      </c>
      <c r="E5323" t="s">
        <v>41</v>
      </c>
    </row>
    <row r="5324" spans="1:5" x14ac:dyDescent="0.3">
      <c r="A5324">
        <v>17727</v>
      </c>
      <c r="B5324" t="s">
        <v>41</v>
      </c>
      <c r="D5324">
        <v>17727</v>
      </c>
      <c r="E5324" t="s">
        <v>41</v>
      </c>
    </row>
    <row r="5325" spans="1:5" x14ac:dyDescent="0.3">
      <c r="A5325">
        <v>17728</v>
      </c>
      <c r="B5325" t="s">
        <v>41</v>
      </c>
      <c r="D5325">
        <v>17728</v>
      </c>
      <c r="E5325" t="s">
        <v>41</v>
      </c>
    </row>
    <row r="5326" spans="1:5" x14ac:dyDescent="0.3">
      <c r="A5326">
        <v>17729</v>
      </c>
      <c r="B5326" t="s">
        <v>41</v>
      </c>
      <c r="D5326">
        <v>17729</v>
      </c>
      <c r="E5326" t="s">
        <v>41</v>
      </c>
    </row>
    <row r="5327" spans="1:5" x14ac:dyDescent="0.3">
      <c r="A5327">
        <v>17730</v>
      </c>
      <c r="B5327" t="s">
        <v>41</v>
      </c>
      <c r="D5327">
        <v>17730</v>
      </c>
      <c r="E5327" t="s">
        <v>41</v>
      </c>
    </row>
    <row r="5328" spans="1:5" x14ac:dyDescent="0.3">
      <c r="A5328">
        <v>17731</v>
      </c>
      <c r="B5328" t="s">
        <v>41</v>
      </c>
      <c r="D5328">
        <v>17731</v>
      </c>
      <c r="E5328" t="s">
        <v>41</v>
      </c>
    </row>
    <row r="5329" spans="1:5" x14ac:dyDescent="0.3">
      <c r="A5329">
        <v>17732</v>
      </c>
      <c r="B5329" t="s">
        <v>41</v>
      </c>
      <c r="D5329">
        <v>17732</v>
      </c>
      <c r="E5329" t="s">
        <v>41</v>
      </c>
    </row>
    <row r="5330" spans="1:5" x14ac:dyDescent="0.3">
      <c r="A5330">
        <v>17733</v>
      </c>
      <c r="B5330" t="s">
        <v>41</v>
      </c>
      <c r="D5330">
        <v>17733</v>
      </c>
      <c r="E5330" t="s">
        <v>41</v>
      </c>
    </row>
    <row r="5331" spans="1:5" x14ac:dyDescent="0.3">
      <c r="A5331">
        <v>17734</v>
      </c>
      <c r="B5331" t="s">
        <v>41</v>
      </c>
      <c r="D5331">
        <v>17734</v>
      </c>
      <c r="E5331" t="s">
        <v>41</v>
      </c>
    </row>
    <row r="5332" spans="1:5" x14ac:dyDescent="0.3">
      <c r="A5332">
        <v>17735</v>
      </c>
      <c r="B5332" t="s">
        <v>41</v>
      </c>
      <c r="D5332">
        <v>17735</v>
      </c>
      <c r="E5332" t="s">
        <v>41</v>
      </c>
    </row>
    <row r="5333" spans="1:5" x14ac:dyDescent="0.3">
      <c r="A5333">
        <v>17736</v>
      </c>
      <c r="B5333" t="s">
        <v>41</v>
      </c>
      <c r="D5333">
        <v>17736</v>
      </c>
      <c r="E5333" t="s">
        <v>41</v>
      </c>
    </row>
    <row r="5334" spans="1:5" x14ac:dyDescent="0.3">
      <c r="A5334">
        <v>17737</v>
      </c>
      <c r="B5334" t="s">
        <v>41</v>
      </c>
      <c r="D5334">
        <v>17737</v>
      </c>
      <c r="E5334" t="s">
        <v>41</v>
      </c>
    </row>
    <row r="5335" spans="1:5" x14ac:dyDescent="0.3">
      <c r="A5335">
        <v>17738</v>
      </c>
      <c r="B5335" t="s">
        <v>41</v>
      </c>
      <c r="D5335">
        <v>17738</v>
      </c>
      <c r="E5335" t="s">
        <v>41</v>
      </c>
    </row>
    <row r="5336" spans="1:5" x14ac:dyDescent="0.3">
      <c r="A5336">
        <v>17739</v>
      </c>
      <c r="B5336" t="s">
        <v>41</v>
      </c>
      <c r="D5336">
        <v>17739</v>
      </c>
      <c r="E5336" t="s">
        <v>41</v>
      </c>
    </row>
    <row r="5337" spans="1:5" x14ac:dyDescent="0.3">
      <c r="A5337">
        <v>17740</v>
      </c>
      <c r="B5337" t="s">
        <v>41</v>
      </c>
      <c r="D5337">
        <v>17740</v>
      </c>
      <c r="E5337" t="s">
        <v>41</v>
      </c>
    </row>
    <row r="5338" spans="1:5" x14ac:dyDescent="0.3">
      <c r="A5338">
        <v>17741</v>
      </c>
      <c r="B5338" t="s">
        <v>41</v>
      </c>
      <c r="D5338">
        <v>17741</v>
      </c>
      <c r="E5338" t="s">
        <v>41</v>
      </c>
    </row>
    <row r="5339" spans="1:5" x14ac:dyDescent="0.3">
      <c r="A5339">
        <v>17742</v>
      </c>
      <c r="B5339" t="s">
        <v>41</v>
      </c>
      <c r="D5339">
        <v>17742</v>
      </c>
      <c r="E5339" t="s">
        <v>41</v>
      </c>
    </row>
    <row r="5340" spans="1:5" x14ac:dyDescent="0.3">
      <c r="A5340">
        <v>17743</v>
      </c>
      <c r="B5340" t="s">
        <v>41</v>
      </c>
      <c r="D5340">
        <v>17743</v>
      </c>
      <c r="E5340" t="s">
        <v>41</v>
      </c>
    </row>
    <row r="5341" spans="1:5" x14ac:dyDescent="0.3">
      <c r="A5341">
        <v>17744</v>
      </c>
      <c r="B5341" t="s">
        <v>41</v>
      </c>
      <c r="D5341">
        <v>17744</v>
      </c>
      <c r="E5341" t="s">
        <v>41</v>
      </c>
    </row>
    <row r="5342" spans="1:5" x14ac:dyDescent="0.3">
      <c r="A5342">
        <v>17745</v>
      </c>
      <c r="B5342" t="s">
        <v>41</v>
      </c>
      <c r="D5342">
        <v>17745</v>
      </c>
      <c r="E5342" t="s">
        <v>41</v>
      </c>
    </row>
    <row r="5343" spans="1:5" x14ac:dyDescent="0.3">
      <c r="A5343">
        <v>17746</v>
      </c>
      <c r="B5343" t="s">
        <v>41</v>
      </c>
      <c r="D5343">
        <v>17746</v>
      </c>
      <c r="E5343" t="s">
        <v>41</v>
      </c>
    </row>
    <row r="5344" spans="1:5" x14ac:dyDescent="0.3">
      <c r="A5344">
        <v>17747</v>
      </c>
      <c r="B5344" t="s">
        <v>41</v>
      </c>
      <c r="D5344">
        <v>17747</v>
      </c>
      <c r="E5344" t="s">
        <v>41</v>
      </c>
    </row>
    <row r="5345" spans="1:5" x14ac:dyDescent="0.3">
      <c r="A5345">
        <v>17748</v>
      </c>
      <c r="B5345" t="s">
        <v>41</v>
      </c>
      <c r="D5345">
        <v>17748</v>
      </c>
      <c r="E5345" t="s">
        <v>41</v>
      </c>
    </row>
    <row r="5346" spans="1:5" x14ac:dyDescent="0.3">
      <c r="A5346">
        <v>17749</v>
      </c>
      <c r="B5346" t="s">
        <v>41</v>
      </c>
      <c r="D5346">
        <v>17749</v>
      </c>
      <c r="E5346" t="s">
        <v>41</v>
      </c>
    </row>
    <row r="5347" spans="1:5" x14ac:dyDescent="0.3">
      <c r="A5347">
        <v>17750</v>
      </c>
      <c r="B5347" t="s">
        <v>41</v>
      </c>
      <c r="D5347">
        <v>17750</v>
      </c>
      <c r="E5347" t="s">
        <v>41</v>
      </c>
    </row>
    <row r="5348" spans="1:5" x14ac:dyDescent="0.3">
      <c r="A5348">
        <v>17751</v>
      </c>
      <c r="B5348" t="s">
        <v>41</v>
      </c>
      <c r="D5348">
        <v>17751</v>
      </c>
      <c r="E5348" t="s">
        <v>41</v>
      </c>
    </row>
    <row r="5349" spans="1:5" x14ac:dyDescent="0.3">
      <c r="A5349">
        <v>17752</v>
      </c>
      <c r="B5349" t="s">
        <v>41</v>
      </c>
      <c r="D5349">
        <v>17752</v>
      </c>
      <c r="E5349" t="s">
        <v>41</v>
      </c>
    </row>
    <row r="5350" spans="1:5" x14ac:dyDescent="0.3">
      <c r="A5350">
        <v>17753</v>
      </c>
      <c r="B5350" t="s">
        <v>41</v>
      </c>
      <c r="D5350">
        <v>17753</v>
      </c>
      <c r="E5350" t="s">
        <v>41</v>
      </c>
    </row>
    <row r="5351" spans="1:5" x14ac:dyDescent="0.3">
      <c r="A5351">
        <v>17754</v>
      </c>
      <c r="B5351" t="s">
        <v>41</v>
      </c>
      <c r="D5351">
        <v>17754</v>
      </c>
      <c r="E5351" t="s">
        <v>41</v>
      </c>
    </row>
    <row r="5352" spans="1:5" x14ac:dyDescent="0.3">
      <c r="A5352">
        <v>17756</v>
      </c>
      <c r="B5352" t="s">
        <v>41</v>
      </c>
      <c r="D5352">
        <v>17756</v>
      </c>
      <c r="E5352" t="s">
        <v>41</v>
      </c>
    </row>
    <row r="5353" spans="1:5" x14ac:dyDescent="0.3">
      <c r="A5353">
        <v>17757</v>
      </c>
      <c r="B5353" t="s">
        <v>41</v>
      </c>
      <c r="D5353">
        <v>17757</v>
      </c>
      <c r="E5353" t="s">
        <v>41</v>
      </c>
    </row>
    <row r="5354" spans="1:5" x14ac:dyDescent="0.3">
      <c r="A5354">
        <v>17758</v>
      </c>
      <c r="B5354" t="s">
        <v>41</v>
      </c>
      <c r="D5354">
        <v>17758</v>
      </c>
      <c r="E5354" t="s">
        <v>41</v>
      </c>
    </row>
    <row r="5355" spans="1:5" x14ac:dyDescent="0.3">
      <c r="A5355">
        <v>17759</v>
      </c>
      <c r="B5355" t="s">
        <v>41</v>
      </c>
      <c r="D5355">
        <v>17759</v>
      </c>
      <c r="E5355" t="s">
        <v>41</v>
      </c>
    </row>
    <row r="5356" spans="1:5" x14ac:dyDescent="0.3">
      <c r="A5356">
        <v>17760</v>
      </c>
      <c r="B5356" t="s">
        <v>41</v>
      </c>
      <c r="D5356">
        <v>17760</v>
      </c>
      <c r="E5356" t="s">
        <v>41</v>
      </c>
    </row>
    <row r="5357" spans="1:5" x14ac:dyDescent="0.3">
      <c r="A5357">
        <v>17761</v>
      </c>
      <c r="B5357" t="s">
        <v>41</v>
      </c>
      <c r="D5357">
        <v>17761</v>
      </c>
      <c r="E5357" t="s">
        <v>41</v>
      </c>
    </row>
    <row r="5358" spans="1:5" x14ac:dyDescent="0.3">
      <c r="A5358">
        <v>17762</v>
      </c>
      <c r="B5358" t="s">
        <v>41</v>
      </c>
      <c r="D5358">
        <v>17762</v>
      </c>
      <c r="E5358" t="s">
        <v>41</v>
      </c>
    </row>
    <row r="5359" spans="1:5" x14ac:dyDescent="0.3">
      <c r="A5359">
        <v>17763</v>
      </c>
      <c r="B5359" t="s">
        <v>41</v>
      </c>
      <c r="D5359">
        <v>17763</v>
      </c>
      <c r="E5359" t="s">
        <v>41</v>
      </c>
    </row>
    <row r="5360" spans="1:5" x14ac:dyDescent="0.3">
      <c r="A5360">
        <v>17764</v>
      </c>
      <c r="B5360" t="s">
        <v>41</v>
      </c>
      <c r="D5360">
        <v>17764</v>
      </c>
      <c r="E5360" t="s">
        <v>41</v>
      </c>
    </row>
    <row r="5361" spans="1:5" x14ac:dyDescent="0.3">
      <c r="A5361">
        <v>17765</v>
      </c>
      <c r="B5361" t="s">
        <v>41</v>
      </c>
      <c r="D5361">
        <v>17765</v>
      </c>
      <c r="E5361" t="s">
        <v>41</v>
      </c>
    </row>
    <row r="5362" spans="1:5" x14ac:dyDescent="0.3">
      <c r="A5362">
        <v>17766</v>
      </c>
      <c r="B5362" t="s">
        <v>41</v>
      </c>
      <c r="D5362">
        <v>17766</v>
      </c>
      <c r="E5362" t="s">
        <v>41</v>
      </c>
    </row>
    <row r="5363" spans="1:5" x14ac:dyDescent="0.3">
      <c r="A5363">
        <v>17767</v>
      </c>
      <c r="B5363" t="s">
        <v>41</v>
      </c>
      <c r="D5363">
        <v>17767</v>
      </c>
      <c r="E5363" t="s">
        <v>41</v>
      </c>
    </row>
    <row r="5364" spans="1:5" x14ac:dyDescent="0.3">
      <c r="A5364">
        <v>17768</v>
      </c>
      <c r="B5364" t="s">
        <v>41</v>
      </c>
      <c r="D5364">
        <v>17768</v>
      </c>
      <c r="E5364" t="s">
        <v>41</v>
      </c>
    </row>
    <row r="5365" spans="1:5" x14ac:dyDescent="0.3">
      <c r="A5365">
        <v>17769</v>
      </c>
      <c r="B5365" t="s">
        <v>41</v>
      </c>
      <c r="D5365">
        <v>17769</v>
      </c>
      <c r="E5365" t="s">
        <v>41</v>
      </c>
    </row>
    <row r="5366" spans="1:5" x14ac:dyDescent="0.3">
      <c r="A5366">
        <v>17770</v>
      </c>
      <c r="B5366" t="s">
        <v>41</v>
      </c>
      <c r="D5366">
        <v>17770</v>
      </c>
      <c r="E5366" t="s">
        <v>41</v>
      </c>
    </row>
    <row r="5367" spans="1:5" x14ac:dyDescent="0.3">
      <c r="A5367">
        <v>17771</v>
      </c>
      <c r="B5367" t="s">
        <v>41</v>
      </c>
      <c r="D5367">
        <v>17771</v>
      </c>
      <c r="E5367" t="s">
        <v>41</v>
      </c>
    </row>
    <row r="5368" spans="1:5" x14ac:dyDescent="0.3">
      <c r="A5368">
        <v>17772</v>
      </c>
      <c r="B5368" t="s">
        <v>41</v>
      </c>
      <c r="D5368">
        <v>17772</v>
      </c>
      <c r="E5368" t="s">
        <v>41</v>
      </c>
    </row>
    <row r="5369" spans="1:5" x14ac:dyDescent="0.3">
      <c r="A5369">
        <v>17773</v>
      </c>
      <c r="B5369" t="s">
        <v>41</v>
      </c>
      <c r="D5369">
        <v>17773</v>
      </c>
      <c r="E5369" t="s">
        <v>41</v>
      </c>
    </row>
    <row r="5370" spans="1:5" x14ac:dyDescent="0.3">
      <c r="A5370">
        <v>17774</v>
      </c>
      <c r="B5370" t="s">
        <v>41</v>
      </c>
      <c r="D5370">
        <v>17774</v>
      </c>
      <c r="E5370" t="s">
        <v>41</v>
      </c>
    </row>
    <row r="5371" spans="1:5" x14ac:dyDescent="0.3">
      <c r="A5371">
        <v>17775</v>
      </c>
      <c r="B5371" t="s">
        <v>41</v>
      </c>
      <c r="D5371">
        <v>17775</v>
      </c>
      <c r="E5371" t="s">
        <v>41</v>
      </c>
    </row>
    <row r="5372" spans="1:5" x14ac:dyDescent="0.3">
      <c r="A5372">
        <v>17776</v>
      </c>
      <c r="B5372" t="s">
        <v>41</v>
      </c>
      <c r="D5372">
        <v>17776</v>
      </c>
      <c r="E5372" t="s">
        <v>41</v>
      </c>
    </row>
    <row r="5373" spans="1:5" x14ac:dyDescent="0.3">
      <c r="A5373">
        <v>17777</v>
      </c>
      <c r="B5373" t="s">
        <v>41</v>
      </c>
      <c r="D5373">
        <v>17777</v>
      </c>
      <c r="E5373" t="s">
        <v>41</v>
      </c>
    </row>
    <row r="5374" spans="1:5" x14ac:dyDescent="0.3">
      <c r="A5374">
        <v>17778</v>
      </c>
      <c r="B5374" t="s">
        <v>41</v>
      </c>
      <c r="D5374">
        <v>17778</v>
      </c>
      <c r="E5374" t="s">
        <v>41</v>
      </c>
    </row>
    <row r="5375" spans="1:5" x14ac:dyDescent="0.3">
      <c r="A5375">
        <v>17779</v>
      </c>
      <c r="B5375" t="s">
        <v>41</v>
      </c>
      <c r="D5375">
        <v>17779</v>
      </c>
      <c r="E5375" t="s">
        <v>41</v>
      </c>
    </row>
    <row r="5376" spans="1:5" x14ac:dyDescent="0.3">
      <c r="A5376">
        <v>17780</v>
      </c>
      <c r="B5376" t="s">
        <v>41</v>
      </c>
      <c r="D5376">
        <v>17780</v>
      </c>
      <c r="E5376" t="s">
        <v>41</v>
      </c>
    </row>
    <row r="5377" spans="1:5" x14ac:dyDescent="0.3">
      <c r="A5377">
        <v>17781</v>
      </c>
      <c r="B5377" t="s">
        <v>41</v>
      </c>
      <c r="D5377">
        <v>17781</v>
      </c>
      <c r="E5377" t="s">
        <v>41</v>
      </c>
    </row>
    <row r="5378" spans="1:5" x14ac:dyDescent="0.3">
      <c r="A5378">
        <v>17782</v>
      </c>
      <c r="B5378" t="s">
        <v>41</v>
      </c>
      <c r="D5378">
        <v>17782</v>
      </c>
      <c r="E5378" t="s">
        <v>41</v>
      </c>
    </row>
    <row r="5379" spans="1:5" x14ac:dyDescent="0.3">
      <c r="A5379">
        <v>17783</v>
      </c>
      <c r="B5379" t="s">
        <v>41</v>
      </c>
      <c r="D5379">
        <v>17783</v>
      </c>
      <c r="E5379" t="s">
        <v>41</v>
      </c>
    </row>
    <row r="5380" spans="1:5" x14ac:dyDescent="0.3">
      <c r="A5380">
        <v>17784</v>
      </c>
      <c r="B5380" t="s">
        <v>41</v>
      </c>
      <c r="D5380">
        <v>17784</v>
      </c>
      <c r="E5380" t="s">
        <v>41</v>
      </c>
    </row>
    <row r="5381" spans="1:5" x14ac:dyDescent="0.3">
      <c r="A5381">
        <v>17785</v>
      </c>
      <c r="B5381" t="s">
        <v>41</v>
      </c>
      <c r="D5381">
        <v>17785</v>
      </c>
      <c r="E5381" t="s">
        <v>41</v>
      </c>
    </row>
    <row r="5382" spans="1:5" x14ac:dyDescent="0.3">
      <c r="A5382">
        <v>17786</v>
      </c>
      <c r="B5382" t="s">
        <v>41</v>
      </c>
      <c r="D5382">
        <v>17786</v>
      </c>
      <c r="E5382" t="s">
        <v>41</v>
      </c>
    </row>
    <row r="5383" spans="1:5" x14ac:dyDescent="0.3">
      <c r="A5383">
        <v>17787</v>
      </c>
      <c r="B5383" t="s">
        <v>41</v>
      </c>
      <c r="D5383">
        <v>17787</v>
      </c>
      <c r="E5383" t="s">
        <v>41</v>
      </c>
    </row>
    <row r="5384" spans="1:5" x14ac:dyDescent="0.3">
      <c r="A5384">
        <v>17788</v>
      </c>
      <c r="B5384" t="s">
        <v>41</v>
      </c>
      <c r="D5384">
        <v>17788</v>
      </c>
      <c r="E5384" t="s">
        <v>41</v>
      </c>
    </row>
    <row r="5385" spans="1:5" x14ac:dyDescent="0.3">
      <c r="A5385">
        <v>17789</v>
      </c>
      <c r="B5385" t="s">
        <v>41</v>
      </c>
      <c r="D5385">
        <v>17789</v>
      </c>
      <c r="E5385" t="s">
        <v>41</v>
      </c>
    </row>
    <row r="5386" spans="1:5" x14ac:dyDescent="0.3">
      <c r="A5386">
        <v>17790</v>
      </c>
      <c r="B5386" t="s">
        <v>41</v>
      </c>
      <c r="D5386">
        <v>17790</v>
      </c>
      <c r="E5386" t="s">
        <v>41</v>
      </c>
    </row>
    <row r="5387" spans="1:5" x14ac:dyDescent="0.3">
      <c r="A5387">
        <v>17791</v>
      </c>
      <c r="B5387" t="s">
        <v>41</v>
      </c>
      <c r="D5387">
        <v>17791</v>
      </c>
      <c r="E5387" t="s">
        <v>41</v>
      </c>
    </row>
    <row r="5388" spans="1:5" x14ac:dyDescent="0.3">
      <c r="A5388">
        <v>17792</v>
      </c>
      <c r="B5388" t="s">
        <v>41</v>
      </c>
      <c r="D5388">
        <v>17792</v>
      </c>
      <c r="E5388" t="s">
        <v>41</v>
      </c>
    </row>
    <row r="5389" spans="1:5" x14ac:dyDescent="0.3">
      <c r="A5389">
        <v>17793</v>
      </c>
      <c r="B5389" t="s">
        <v>41</v>
      </c>
      <c r="D5389">
        <v>17793</v>
      </c>
      <c r="E5389" t="s">
        <v>41</v>
      </c>
    </row>
    <row r="5390" spans="1:5" x14ac:dyDescent="0.3">
      <c r="A5390">
        <v>17794</v>
      </c>
      <c r="B5390" t="s">
        <v>41</v>
      </c>
      <c r="D5390">
        <v>17794</v>
      </c>
      <c r="E5390" t="s">
        <v>41</v>
      </c>
    </row>
    <row r="5391" spans="1:5" x14ac:dyDescent="0.3">
      <c r="A5391">
        <v>17795</v>
      </c>
      <c r="B5391" t="s">
        <v>41</v>
      </c>
      <c r="D5391">
        <v>17795</v>
      </c>
      <c r="E5391" t="s">
        <v>41</v>
      </c>
    </row>
    <row r="5392" spans="1:5" x14ac:dyDescent="0.3">
      <c r="A5392">
        <v>17796</v>
      </c>
      <c r="B5392" t="s">
        <v>41</v>
      </c>
      <c r="D5392">
        <v>17796</v>
      </c>
      <c r="E5392" t="s">
        <v>41</v>
      </c>
    </row>
    <row r="5393" spans="1:5" x14ac:dyDescent="0.3">
      <c r="A5393">
        <v>17797</v>
      </c>
      <c r="B5393" t="s">
        <v>41</v>
      </c>
      <c r="D5393">
        <v>17797</v>
      </c>
      <c r="E5393" t="s">
        <v>41</v>
      </c>
    </row>
    <row r="5394" spans="1:5" x14ac:dyDescent="0.3">
      <c r="A5394">
        <v>17798</v>
      </c>
      <c r="B5394" t="s">
        <v>41</v>
      </c>
      <c r="D5394">
        <v>17798</v>
      </c>
      <c r="E5394" t="s">
        <v>41</v>
      </c>
    </row>
    <row r="5395" spans="1:5" x14ac:dyDescent="0.3">
      <c r="A5395">
        <v>17799</v>
      </c>
      <c r="B5395" t="s">
        <v>41</v>
      </c>
      <c r="D5395">
        <v>17799</v>
      </c>
      <c r="E5395" t="s">
        <v>41</v>
      </c>
    </row>
    <row r="5396" spans="1:5" x14ac:dyDescent="0.3">
      <c r="A5396">
        <v>17800</v>
      </c>
      <c r="B5396" t="s">
        <v>41</v>
      </c>
      <c r="D5396">
        <v>17800</v>
      </c>
      <c r="E5396" t="s">
        <v>41</v>
      </c>
    </row>
    <row r="5397" spans="1:5" x14ac:dyDescent="0.3">
      <c r="A5397">
        <v>17801</v>
      </c>
      <c r="B5397" t="s">
        <v>41</v>
      </c>
      <c r="D5397">
        <v>17801</v>
      </c>
      <c r="E5397" t="s">
        <v>41</v>
      </c>
    </row>
    <row r="5398" spans="1:5" x14ac:dyDescent="0.3">
      <c r="A5398">
        <v>17802</v>
      </c>
      <c r="B5398" t="s">
        <v>41</v>
      </c>
      <c r="D5398">
        <v>17802</v>
      </c>
      <c r="E5398" t="s">
        <v>41</v>
      </c>
    </row>
    <row r="5399" spans="1:5" x14ac:dyDescent="0.3">
      <c r="A5399">
        <v>17803</v>
      </c>
      <c r="B5399" t="s">
        <v>41</v>
      </c>
      <c r="D5399">
        <v>17803</v>
      </c>
      <c r="E5399" t="s">
        <v>41</v>
      </c>
    </row>
    <row r="5400" spans="1:5" x14ac:dyDescent="0.3">
      <c r="A5400">
        <v>17804</v>
      </c>
      <c r="B5400" t="s">
        <v>41</v>
      </c>
      <c r="D5400">
        <v>17804</v>
      </c>
      <c r="E5400" t="s">
        <v>41</v>
      </c>
    </row>
    <row r="5401" spans="1:5" x14ac:dyDescent="0.3">
      <c r="A5401">
        <v>17805</v>
      </c>
      <c r="B5401" t="s">
        <v>41</v>
      </c>
      <c r="D5401">
        <v>17805</v>
      </c>
      <c r="E5401" t="s">
        <v>41</v>
      </c>
    </row>
    <row r="5402" spans="1:5" x14ac:dyDescent="0.3">
      <c r="A5402">
        <v>17806</v>
      </c>
      <c r="B5402" t="s">
        <v>41</v>
      </c>
      <c r="D5402">
        <v>17806</v>
      </c>
      <c r="E5402" t="s">
        <v>41</v>
      </c>
    </row>
    <row r="5403" spans="1:5" x14ac:dyDescent="0.3">
      <c r="A5403">
        <v>17807</v>
      </c>
      <c r="B5403" t="s">
        <v>41</v>
      </c>
      <c r="D5403">
        <v>17807</v>
      </c>
      <c r="E5403" t="s">
        <v>41</v>
      </c>
    </row>
    <row r="5404" spans="1:5" x14ac:dyDescent="0.3">
      <c r="A5404">
        <v>17808</v>
      </c>
      <c r="B5404" t="s">
        <v>41</v>
      </c>
      <c r="D5404">
        <v>17808</v>
      </c>
      <c r="E5404" t="s">
        <v>41</v>
      </c>
    </row>
    <row r="5405" spans="1:5" x14ac:dyDescent="0.3">
      <c r="A5405">
        <v>17809</v>
      </c>
      <c r="B5405" t="s">
        <v>41</v>
      </c>
      <c r="D5405">
        <v>17809</v>
      </c>
      <c r="E5405" t="s">
        <v>41</v>
      </c>
    </row>
    <row r="5406" spans="1:5" x14ac:dyDescent="0.3">
      <c r="A5406">
        <v>17810</v>
      </c>
      <c r="B5406" t="s">
        <v>41</v>
      </c>
      <c r="D5406">
        <v>17810</v>
      </c>
      <c r="E5406" t="s">
        <v>41</v>
      </c>
    </row>
    <row r="5407" spans="1:5" x14ac:dyDescent="0.3">
      <c r="A5407">
        <v>17811</v>
      </c>
      <c r="B5407" t="s">
        <v>41</v>
      </c>
      <c r="D5407">
        <v>17811</v>
      </c>
      <c r="E5407" t="s">
        <v>41</v>
      </c>
    </row>
    <row r="5408" spans="1:5" x14ac:dyDescent="0.3">
      <c r="A5408">
        <v>17812</v>
      </c>
      <c r="B5408" t="s">
        <v>41</v>
      </c>
      <c r="D5408">
        <v>17812</v>
      </c>
      <c r="E5408" t="s">
        <v>41</v>
      </c>
    </row>
    <row r="5409" spans="1:5" x14ac:dyDescent="0.3">
      <c r="A5409">
        <v>17813</v>
      </c>
      <c r="B5409" t="s">
        <v>41</v>
      </c>
      <c r="D5409">
        <v>17813</v>
      </c>
      <c r="E5409" t="s">
        <v>41</v>
      </c>
    </row>
    <row r="5410" spans="1:5" x14ac:dyDescent="0.3">
      <c r="A5410">
        <v>17814</v>
      </c>
      <c r="B5410" t="s">
        <v>41</v>
      </c>
      <c r="D5410">
        <v>17814</v>
      </c>
      <c r="E5410" t="s">
        <v>41</v>
      </c>
    </row>
    <row r="5411" spans="1:5" x14ac:dyDescent="0.3">
      <c r="A5411">
        <v>17815</v>
      </c>
      <c r="B5411" t="s">
        <v>41</v>
      </c>
      <c r="D5411">
        <v>17815</v>
      </c>
      <c r="E5411" t="s">
        <v>41</v>
      </c>
    </row>
    <row r="5412" spans="1:5" x14ac:dyDescent="0.3">
      <c r="A5412">
        <v>17816</v>
      </c>
      <c r="B5412" t="s">
        <v>41</v>
      </c>
      <c r="D5412">
        <v>17816</v>
      </c>
      <c r="E5412" t="s">
        <v>41</v>
      </c>
    </row>
    <row r="5413" spans="1:5" x14ac:dyDescent="0.3">
      <c r="A5413">
        <v>17817</v>
      </c>
      <c r="B5413" t="s">
        <v>41</v>
      </c>
      <c r="D5413">
        <v>17817</v>
      </c>
      <c r="E5413" t="s">
        <v>41</v>
      </c>
    </row>
    <row r="5414" spans="1:5" x14ac:dyDescent="0.3">
      <c r="A5414">
        <v>17818</v>
      </c>
      <c r="B5414" t="s">
        <v>41</v>
      </c>
      <c r="D5414">
        <v>17818</v>
      </c>
      <c r="E5414" t="s">
        <v>41</v>
      </c>
    </row>
    <row r="5415" spans="1:5" x14ac:dyDescent="0.3">
      <c r="A5415">
        <v>17819</v>
      </c>
      <c r="B5415" t="s">
        <v>41</v>
      </c>
      <c r="D5415">
        <v>17819</v>
      </c>
      <c r="E5415" t="s">
        <v>41</v>
      </c>
    </row>
    <row r="5416" spans="1:5" x14ac:dyDescent="0.3">
      <c r="A5416">
        <v>17820</v>
      </c>
      <c r="B5416" t="s">
        <v>41</v>
      </c>
      <c r="D5416">
        <v>17820</v>
      </c>
      <c r="E5416" t="s">
        <v>41</v>
      </c>
    </row>
    <row r="5417" spans="1:5" x14ac:dyDescent="0.3">
      <c r="A5417">
        <v>17821</v>
      </c>
      <c r="B5417" t="s">
        <v>41</v>
      </c>
      <c r="D5417">
        <v>17821</v>
      </c>
      <c r="E5417" t="s">
        <v>41</v>
      </c>
    </row>
    <row r="5418" spans="1:5" x14ac:dyDescent="0.3">
      <c r="A5418">
        <v>17822</v>
      </c>
      <c r="B5418" t="s">
        <v>41</v>
      </c>
      <c r="D5418">
        <v>17822</v>
      </c>
      <c r="E5418" t="s">
        <v>41</v>
      </c>
    </row>
    <row r="5419" spans="1:5" x14ac:dyDescent="0.3">
      <c r="A5419">
        <v>17823</v>
      </c>
      <c r="B5419" t="s">
        <v>41</v>
      </c>
      <c r="D5419">
        <v>17823</v>
      </c>
      <c r="E5419" t="s">
        <v>41</v>
      </c>
    </row>
    <row r="5420" spans="1:5" x14ac:dyDescent="0.3">
      <c r="A5420">
        <v>17824</v>
      </c>
      <c r="B5420" t="s">
        <v>41</v>
      </c>
      <c r="D5420">
        <v>17824</v>
      </c>
      <c r="E5420" t="s">
        <v>41</v>
      </c>
    </row>
    <row r="5421" spans="1:5" x14ac:dyDescent="0.3">
      <c r="A5421">
        <v>17825</v>
      </c>
      <c r="B5421" t="s">
        <v>41</v>
      </c>
      <c r="D5421">
        <v>17825</v>
      </c>
      <c r="E5421" t="s">
        <v>41</v>
      </c>
    </row>
    <row r="5422" spans="1:5" x14ac:dyDescent="0.3">
      <c r="A5422">
        <v>17826</v>
      </c>
      <c r="B5422" t="s">
        <v>41</v>
      </c>
      <c r="D5422">
        <v>17826</v>
      </c>
      <c r="E5422" t="s">
        <v>41</v>
      </c>
    </row>
    <row r="5423" spans="1:5" x14ac:dyDescent="0.3">
      <c r="A5423">
        <v>17827</v>
      </c>
      <c r="B5423" t="s">
        <v>41</v>
      </c>
      <c r="D5423">
        <v>17827</v>
      </c>
      <c r="E5423" t="s">
        <v>41</v>
      </c>
    </row>
    <row r="5424" spans="1:5" x14ac:dyDescent="0.3">
      <c r="A5424">
        <v>17828</v>
      </c>
      <c r="B5424" t="s">
        <v>79</v>
      </c>
      <c r="D5424">
        <v>17828</v>
      </c>
      <c r="E5424" t="s">
        <v>79</v>
      </c>
    </row>
    <row r="5425" spans="1:5" x14ac:dyDescent="0.3">
      <c r="A5425">
        <v>17829</v>
      </c>
      <c r="B5425" t="s">
        <v>66</v>
      </c>
      <c r="D5425">
        <v>17829</v>
      </c>
      <c r="E5425" t="s">
        <v>66</v>
      </c>
    </row>
    <row r="5426" spans="1:5" x14ac:dyDescent="0.3">
      <c r="A5426">
        <v>17830</v>
      </c>
      <c r="B5426" t="s">
        <v>41</v>
      </c>
      <c r="D5426">
        <v>17830</v>
      </c>
      <c r="E5426" t="s">
        <v>41</v>
      </c>
    </row>
    <row r="5427" spans="1:5" x14ac:dyDescent="0.3">
      <c r="A5427">
        <v>17831</v>
      </c>
      <c r="B5427" t="s">
        <v>41</v>
      </c>
      <c r="D5427">
        <v>17831</v>
      </c>
      <c r="E5427" t="s">
        <v>41</v>
      </c>
    </row>
    <row r="5428" spans="1:5" x14ac:dyDescent="0.3">
      <c r="A5428">
        <v>17832</v>
      </c>
      <c r="B5428" t="s">
        <v>41</v>
      </c>
      <c r="D5428">
        <v>17832</v>
      </c>
      <c r="E5428" t="s">
        <v>41</v>
      </c>
    </row>
    <row r="5429" spans="1:5" x14ac:dyDescent="0.3">
      <c r="A5429">
        <v>17833</v>
      </c>
      <c r="B5429" t="s">
        <v>41</v>
      </c>
      <c r="D5429">
        <v>17833</v>
      </c>
      <c r="E5429" t="s">
        <v>41</v>
      </c>
    </row>
    <row r="5430" spans="1:5" x14ac:dyDescent="0.3">
      <c r="A5430">
        <v>17834</v>
      </c>
      <c r="B5430" t="s">
        <v>41</v>
      </c>
      <c r="D5430">
        <v>17834</v>
      </c>
      <c r="E5430" t="s">
        <v>41</v>
      </c>
    </row>
    <row r="5431" spans="1:5" x14ac:dyDescent="0.3">
      <c r="A5431">
        <v>17835</v>
      </c>
      <c r="B5431" t="s">
        <v>41</v>
      </c>
      <c r="D5431">
        <v>17835</v>
      </c>
      <c r="E5431" t="s">
        <v>41</v>
      </c>
    </row>
    <row r="5432" spans="1:5" x14ac:dyDescent="0.3">
      <c r="A5432">
        <v>17836</v>
      </c>
      <c r="B5432" t="s">
        <v>41</v>
      </c>
      <c r="D5432">
        <v>17836</v>
      </c>
      <c r="E5432" t="s">
        <v>41</v>
      </c>
    </row>
    <row r="5433" spans="1:5" x14ac:dyDescent="0.3">
      <c r="A5433">
        <v>17837</v>
      </c>
      <c r="B5433" t="s">
        <v>41</v>
      </c>
      <c r="D5433">
        <v>17837</v>
      </c>
      <c r="E5433" t="s">
        <v>41</v>
      </c>
    </row>
    <row r="5434" spans="1:5" x14ac:dyDescent="0.3">
      <c r="A5434">
        <v>17838</v>
      </c>
      <c r="B5434" t="s">
        <v>41</v>
      </c>
      <c r="D5434">
        <v>17838</v>
      </c>
      <c r="E5434" t="s">
        <v>41</v>
      </c>
    </row>
    <row r="5435" spans="1:5" x14ac:dyDescent="0.3">
      <c r="A5435">
        <v>17839</v>
      </c>
      <c r="B5435" t="s">
        <v>41</v>
      </c>
      <c r="D5435">
        <v>17839</v>
      </c>
      <c r="E5435" t="s">
        <v>41</v>
      </c>
    </row>
    <row r="5436" spans="1:5" x14ac:dyDescent="0.3">
      <c r="A5436">
        <v>17840</v>
      </c>
      <c r="B5436" t="s">
        <v>41</v>
      </c>
      <c r="D5436">
        <v>17840</v>
      </c>
      <c r="E5436" t="s">
        <v>41</v>
      </c>
    </row>
    <row r="5437" spans="1:5" x14ac:dyDescent="0.3">
      <c r="A5437">
        <v>17841</v>
      </c>
      <c r="B5437" t="s">
        <v>41</v>
      </c>
      <c r="D5437">
        <v>17841</v>
      </c>
      <c r="E5437" t="s">
        <v>41</v>
      </c>
    </row>
    <row r="5438" spans="1:5" x14ac:dyDescent="0.3">
      <c r="A5438">
        <v>17842</v>
      </c>
      <c r="B5438" t="s">
        <v>41</v>
      </c>
      <c r="D5438">
        <v>17842</v>
      </c>
      <c r="E5438" t="s">
        <v>41</v>
      </c>
    </row>
    <row r="5439" spans="1:5" x14ac:dyDescent="0.3">
      <c r="A5439">
        <v>17843</v>
      </c>
      <c r="B5439" t="s">
        <v>41</v>
      </c>
      <c r="D5439">
        <v>17843</v>
      </c>
      <c r="E5439" t="s">
        <v>41</v>
      </c>
    </row>
    <row r="5440" spans="1:5" x14ac:dyDescent="0.3">
      <c r="A5440">
        <v>17844</v>
      </c>
      <c r="B5440" t="s">
        <v>78</v>
      </c>
      <c r="D5440">
        <v>17844</v>
      </c>
      <c r="E5440" t="s">
        <v>78</v>
      </c>
    </row>
    <row r="5441" spans="1:5" x14ac:dyDescent="0.3">
      <c r="A5441">
        <v>17845</v>
      </c>
      <c r="B5441" t="s">
        <v>41</v>
      </c>
      <c r="D5441">
        <v>17845</v>
      </c>
      <c r="E5441" t="s">
        <v>41</v>
      </c>
    </row>
    <row r="5442" spans="1:5" x14ac:dyDescent="0.3">
      <c r="A5442">
        <v>17846</v>
      </c>
      <c r="B5442" t="s">
        <v>41</v>
      </c>
      <c r="D5442">
        <v>17846</v>
      </c>
      <c r="E5442" t="s">
        <v>41</v>
      </c>
    </row>
    <row r="5443" spans="1:5" x14ac:dyDescent="0.3">
      <c r="A5443">
        <v>17847</v>
      </c>
      <c r="B5443" t="s">
        <v>41</v>
      </c>
      <c r="D5443">
        <v>17847</v>
      </c>
      <c r="E5443" t="s">
        <v>41</v>
      </c>
    </row>
    <row r="5444" spans="1:5" x14ac:dyDescent="0.3">
      <c r="A5444">
        <v>17848</v>
      </c>
      <c r="B5444" t="s">
        <v>41</v>
      </c>
      <c r="D5444">
        <v>17848</v>
      </c>
      <c r="E5444" t="s">
        <v>41</v>
      </c>
    </row>
    <row r="5445" spans="1:5" x14ac:dyDescent="0.3">
      <c r="A5445">
        <v>17849</v>
      </c>
      <c r="B5445" t="s">
        <v>41</v>
      </c>
      <c r="D5445">
        <v>17849</v>
      </c>
      <c r="E5445" t="s">
        <v>41</v>
      </c>
    </row>
    <row r="5446" spans="1:5" x14ac:dyDescent="0.3">
      <c r="A5446">
        <v>17850</v>
      </c>
      <c r="B5446" t="s">
        <v>41</v>
      </c>
      <c r="D5446">
        <v>17850</v>
      </c>
      <c r="E5446" t="s">
        <v>41</v>
      </c>
    </row>
    <row r="5447" spans="1:5" x14ac:dyDescent="0.3">
      <c r="A5447">
        <v>17851</v>
      </c>
      <c r="B5447" t="s">
        <v>41</v>
      </c>
      <c r="D5447">
        <v>17851</v>
      </c>
      <c r="E5447" t="s">
        <v>41</v>
      </c>
    </row>
    <row r="5448" spans="1:5" x14ac:dyDescent="0.3">
      <c r="A5448">
        <v>17852</v>
      </c>
      <c r="B5448" t="s">
        <v>41</v>
      </c>
      <c r="D5448">
        <v>17852</v>
      </c>
      <c r="E5448" t="s">
        <v>41</v>
      </c>
    </row>
    <row r="5449" spans="1:5" x14ac:dyDescent="0.3">
      <c r="A5449">
        <v>17853</v>
      </c>
      <c r="B5449" t="s">
        <v>41</v>
      </c>
      <c r="D5449">
        <v>17853</v>
      </c>
      <c r="E5449" t="s">
        <v>41</v>
      </c>
    </row>
    <row r="5450" spans="1:5" x14ac:dyDescent="0.3">
      <c r="A5450">
        <v>17854</v>
      </c>
      <c r="B5450" t="s">
        <v>41</v>
      </c>
      <c r="D5450">
        <v>17854</v>
      </c>
      <c r="E5450" t="s">
        <v>41</v>
      </c>
    </row>
    <row r="5451" spans="1:5" x14ac:dyDescent="0.3">
      <c r="A5451">
        <v>17855</v>
      </c>
      <c r="B5451" t="s">
        <v>41</v>
      </c>
      <c r="D5451">
        <v>17855</v>
      </c>
      <c r="E5451" t="s">
        <v>41</v>
      </c>
    </row>
    <row r="5452" spans="1:5" x14ac:dyDescent="0.3">
      <c r="A5452">
        <v>17856</v>
      </c>
      <c r="B5452" t="s">
        <v>41</v>
      </c>
      <c r="D5452">
        <v>17856</v>
      </c>
      <c r="E5452" t="s">
        <v>41</v>
      </c>
    </row>
    <row r="5453" spans="1:5" x14ac:dyDescent="0.3">
      <c r="A5453">
        <v>17857</v>
      </c>
      <c r="B5453" t="s">
        <v>41</v>
      </c>
      <c r="D5453">
        <v>17857</v>
      </c>
      <c r="E5453" t="s">
        <v>41</v>
      </c>
    </row>
    <row r="5454" spans="1:5" x14ac:dyDescent="0.3">
      <c r="A5454">
        <v>17858</v>
      </c>
      <c r="B5454" t="s">
        <v>41</v>
      </c>
      <c r="D5454">
        <v>17858</v>
      </c>
      <c r="E5454" t="s">
        <v>41</v>
      </c>
    </row>
    <row r="5455" spans="1:5" x14ac:dyDescent="0.3">
      <c r="A5455">
        <v>17859</v>
      </c>
      <c r="B5455" t="s">
        <v>41</v>
      </c>
      <c r="D5455">
        <v>17859</v>
      </c>
      <c r="E5455" t="s">
        <v>41</v>
      </c>
    </row>
    <row r="5456" spans="1:5" x14ac:dyDescent="0.3">
      <c r="A5456">
        <v>17860</v>
      </c>
      <c r="B5456" t="s">
        <v>41</v>
      </c>
      <c r="D5456">
        <v>17860</v>
      </c>
      <c r="E5456" t="s">
        <v>41</v>
      </c>
    </row>
    <row r="5457" spans="1:5" x14ac:dyDescent="0.3">
      <c r="A5457">
        <v>17861</v>
      </c>
      <c r="B5457" t="s">
        <v>41</v>
      </c>
      <c r="D5457">
        <v>17861</v>
      </c>
      <c r="E5457" t="s">
        <v>41</v>
      </c>
    </row>
    <row r="5458" spans="1:5" x14ac:dyDescent="0.3">
      <c r="A5458">
        <v>17862</v>
      </c>
      <c r="B5458" t="s">
        <v>41</v>
      </c>
      <c r="D5458">
        <v>17862</v>
      </c>
      <c r="E5458" t="s">
        <v>41</v>
      </c>
    </row>
    <row r="5459" spans="1:5" x14ac:dyDescent="0.3">
      <c r="A5459">
        <v>17863</v>
      </c>
      <c r="B5459" t="s">
        <v>41</v>
      </c>
      <c r="D5459">
        <v>17863</v>
      </c>
      <c r="E5459" t="s">
        <v>41</v>
      </c>
    </row>
    <row r="5460" spans="1:5" x14ac:dyDescent="0.3">
      <c r="A5460">
        <v>17864</v>
      </c>
      <c r="B5460" t="s">
        <v>41</v>
      </c>
      <c r="D5460">
        <v>17864</v>
      </c>
      <c r="E5460" t="s">
        <v>41</v>
      </c>
    </row>
    <row r="5461" spans="1:5" x14ac:dyDescent="0.3">
      <c r="A5461">
        <v>17865</v>
      </c>
      <c r="B5461" t="s">
        <v>41</v>
      </c>
      <c r="D5461">
        <v>17865</v>
      </c>
      <c r="E5461" t="s">
        <v>41</v>
      </c>
    </row>
    <row r="5462" spans="1:5" x14ac:dyDescent="0.3">
      <c r="A5462">
        <v>17866</v>
      </c>
      <c r="B5462" t="s">
        <v>41</v>
      </c>
      <c r="D5462">
        <v>17866</v>
      </c>
      <c r="E5462" t="s">
        <v>41</v>
      </c>
    </row>
    <row r="5463" spans="1:5" x14ac:dyDescent="0.3">
      <c r="A5463">
        <v>17867</v>
      </c>
      <c r="B5463" t="s">
        <v>41</v>
      </c>
      <c r="D5463">
        <v>17867</v>
      </c>
      <c r="E5463" t="s">
        <v>41</v>
      </c>
    </row>
    <row r="5464" spans="1:5" x14ac:dyDescent="0.3">
      <c r="A5464">
        <v>17868</v>
      </c>
      <c r="B5464" t="s">
        <v>41</v>
      </c>
      <c r="D5464">
        <v>17868</v>
      </c>
      <c r="E5464" t="s">
        <v>41</v>
      </c>
    </row>
    <row r="5465" spans="1:5" x14ac:dyDescent="0.3">
      <c r="A5465">
        <v>17869</v>
      </c>
      <c r="B5465" t="s">
        <v>41</v>
      </c>
      <c r="D5465">
        <v>17869</v>
      </c>
      <c r="E5465" t="s">
        <v>41</v>
      </c>
    </row>
    <row r="5466" spans="1:5" x14ac:dyDescent="0.3">
      <c r="A5466">
        <v>17870</v>
      </c>
      <c r="B5466" t="s">
        <v>41</v>
      </c>
      <c r="D5466">
        <v>17870</v>
      </c>
      <c r="E5466" t="s">
        <v>41</v>
      </c>
    </row>
    <row r="5467" spans="1:5" x14ac:dyDescent="0.3">
      <c r="A5467">
        <v>17871</v>
      </c>
      <c r="B5467" t="s">
        <v>41</v>
      </c>
      <c r="D5467">
        <v>17871</v>
      </c>
      <c r="E5467" t="s">
        <v>41</v>
      </c>
    </row>
    <row r="5468" spans="1:5" x14ac:dyDescent="0.3">
      <c r="A5468">
        <v>17872</v>
      </c>
      <c r="B5468" t="s">
        <v>41</v>
      </c>
      <c r="D5468">
        <v>17872</v>
      </c>
      <c r="E5468" t="s">
        <v>41</v>
      </c>
    </row>
    <row r="5469" spans="1:5" x14ac:dyDescent="0.3">
      <c r="A5469">
        <v>17873</v>
      </c>
      <c r="B5469" t="s">
        <v>41</v>
      </c>
      <c r="D5469">
        <v>17873</v>
      </c>
      <c r="E5469" t="s">
        <v>41</v>
      </c>
    </row>
    <row r="5470" spans="1:5" x14ac:dyDescent="0.3">
      <c r="A5470">
        <v>17874</v>
      </c>
      <c r="B5470" t="s">
        <v>41</v>
      </c>
      <c r="D5470">
        <v>17874</v>
      </c>
      <c r="E5470" t="s">
        <v>41</v>
      </c>
    </row>
    <row r="5471" spans="1:5" x14ac:dyDescent="0.3">
      <c r="A5471">
        <v>17875</v>
      </c>
      <c r="B5471" t="s">
        <v>41</v>
      </c>
      <c r="D5471">
        <v>17875</v>
      </c>
      <c r="E5471" t="s">
        <v>41</v>
      </c>
    </row>
    <row r="5472" spans="1:5" x14ac:dyDescent="0.3">
      <c r="A5472">
        <v>17876</v>
      </c>
      <c r="B5472" t="s">
        <v>41</v>
      </c>
      <c r="D5472">
        <v>17876</v>
      </c>
      <c r="E5472" t="s">
        <v>41</v>
      </c>
    </row>
    <row r="5473" spans="1:5" x14ac:dyDescent="0.3">
      <c r="A5473">
        <v>17877</v>
      </c>
      <c r="B5473" t="s">
        <v>41</v>
      </c>
      <c r="D5473">
        <v>17877</v>
      </c>
      <c r="E5473" t="s">
        <v>41</v>
      </c>
    </row>
    <row r="5474" spans="1:5" x14ac:dyDescent="0.3">
      <c r="A5474">
        <v>17878</v>
      </c>
      <c r="B5474" t="s">
        <v>41</v>
      </c>
      <c r="D5474">
        <v>17878</v>
      </c>
      <c r="E5474" t="s">
        <v>41</v>
      </c>
    </row>
    <row r="5475" spans="1:5" x14ac:dyDescent="0.3">
      <c r="A5475">
        <v>17879</v>
      </c>
      <c r="B5475" t="s">
        <v>41</v>
      </c>
      <c r="D5475">
        <v>17879</v>
      </c>
      <c r="E5475" t="s">
        <v>41</v>
      </c>
    </row>
    <row r="5476" spans="1:5" x14ac:dyDescent="0.3">
      <c r="A5476">
        <v>17880</v>
      </c>
      <c r="B5476" t="s">
        <v>41</v>
      </c>
      <c r="D5476">
        <v>17880</v>
      </c>
      <c r="E5476" t="s">
        <v>41</v>
      </c>
    </row>
    <row r="5477" spans="1:5" x14ac:dyDescent="0.3">
      <c r="A5477">
        <v>17881</v>
      </c>
      <c r="B5477" t="s">
        <v>41</v>
      </c>
      <c r="D5477">
        <v>17881</v>
      </c>
      <c r="E5477" t="s">
        <v>41</v>
      </c>
    </row>
    <row r="5478" spans="1:5" x14ac:dyDescent="0.3">
      <c r="A5478">
        <v>17882</v>
      </c>
      <c r="B5478" t="s">
        <v>41</v>
      </c>
      <c r="D5478">
        <v>17882</v>
      </c>
      <c r="E5478" t="s">
        <v>41</v>
      </c>
    </row>
    <row r="5479" spans="1:5" x14ac:dyDescent="0.3">
      <c r="A5479">
        <v>17883</v>
      </c>
      <c r="B5479" t="s">
        <v>41</v>
      </c>
      <c r="D5479">
        <v>17883</v>
      </c>
      <c r="E5479" t="s">
        <v>41</v>
      </c>
    </row>
    <row r="5480" spans="1:5" x14ac:dyDescent="0.3">
      <c r="A5480">
        <v>17884</v>
      </c>
      <c r="B5480" t="s">
        <v>41</v>
      </c>
      <c r="D5480">
        <v>17884</v>
      </c>
      <c r="E5480" t="s">
        <v>41</v>
      </c>
    </row>
    <row r="5481" spans="1:5" x14ac:dyDescent="0.3">
      <c r="A5481">
        <v>17885</v>
      </c>
      <c r="B5481" t="s">
        <v>41</v>
      </c>
      <c r="D5481">
        <v>17885</v>
      </c>
      <c r="E5481" t="s">
        <v>41</v>
      </c>
    </row>
    <row r="5482" spans="1:5" x14ac:dyDescent="0.3">
      <c r="A5482">
        <v>17886</v>
      </c>
      <c r="B5482" t="s">
        <v>41</v>
      </c>
      <c r="D5482">
        <v>17886</v>
      </c>
      <c r="E5482" t="s">
        <v>41</v>
      </c>
    </row>
    <row r="5483" spans="1:5" x14ac:dyDescent="0.3">
      <c r="A5483">
        <v>17887</v>
      </c>
      <c r="B5483" t="s">
        <v>41</v>
      </c>
      <c r="D5483">
        <v>17887</v>
      </c>
      <c r="E5483" t="s">
        <v>41</v>
      </c>
    </row>
    <row r="5484" spans="1:5" x14ac:dyDescent="0.3">
      <c r="A5484">
        <v>17888</v>
      </c>
      <c r="B5484" t="s">
        <v>41</v>
      </c>
      <c r="D5484">
        <v>17888</v>
      </c>
      <c r="E5484" t="s">
        <v>41</v>
      </c>
    </row>
    <row r="5485" spans="1:5" x14ac:dyDescent="0.3">
      <c r="A5485">
        <v>17889</v>
      </c>
      <c r="B5485" t="s">
        <v>41</v>
      </c>
      <c r="D5485">
        <v>17889</v>
      </c>
      <c r="E5485" t="s">
        <v>41</v>
      </c>
    </row>
    <row r="5486" spans="1:5" x14ac:dyDescent="0.3">
      <c r="A5486">
        <v>17890</v>
      </c>
      <c r="B5486" t="s">
        <v>41</v>
      </c>
      <c r="D5486">
        <v>17890</v>
      </c>
      <c r="E5486" t="s">
        <v>41</v>
      </c>
    </row>
    <row r="5487" spans="1:5" x14ac:dyDescent="0.3">
      <c r="A5487">
        <v>17891</v>
      </c>
      <c r="B5487" t="s">
        <v>41</v>
      </c>
      <c r="D5487">
        <v>17891</v>
      </c>
      <c r="E5487" t="s">
        <v>41</v>
      </c>
    </row>
    <row r="5488" spans="1:5" x14ac:dyDescent="0.3">
      <c r="A5488">
        <v>17892</v>
      </c>
      <c r="B5488" t="s">
        <v>41</v>
      </c>
      <c r="D5488">
        <v>17892</v>
      </c>
      <c r="E5488" t="s">
        <v>41</v>
      </c>
    </row>
    <row r="5489" spans="1:5" x14ac:dyDescent="0.3">
      <c r="A5489">
        <v>17893</v>
      </c>
      <c r="B5489" t="s">
        <v>41</v>
      </c>
      <c r="D5489">
        <v>17893</v>
      </c>
      <c r="E5489" t="s">
        <v>41</v>
      </c>
    </row>
    <row r="5490" spans="1:5" x14ac:dyDescent="0.3">
      <c r="A5490">
        <v>17894</v>
      </c>
      <c r="B5490" t="s">
        <v>41</v>
      </c>
      <c r="D5490">
        <v>17894</v>
      </c>
      <c r="E5490" t="s">
        <v>41</v>
      </c>
    </row>
    <row r="5491" spans="1:5" x14ac:dyDescent="0.3">
      <c r="A5491">
        <v>17895</v>
      </c>
      <c r="B5491" t="s">
        <v>41</v>
      </c>
      <c r="D5491">
        <v>17895</v>
      </c>
      <c r="E5491" t="s">
        <v>41</v>
      </c>
    </row>
    <row r="5492" spans="1:5" x14ac:dyDescent="0.3">
      <c r="A5492">
        <v>17896</v>
      </c>
      <c r="B5492" t="s">
        <v>41</v>
      </c>
      <c r="D5492">
        <v>17896</v>
      </c>
      <c r="E5492" t="s">
        <v>41</v>
      </c>
    </row>
    <row r="5493" spans="1:5" x14ac:dyDescent="0.3">
      <c r="A5493">
        <v>17897</v>
      </c>
      <c r="B5493" t="s">
        <v>41</v>
      </c>
      <c r="D5493">
        <v>17897</v>
      </c>
      <c r="E5493" t="s">
        <v>41</v>
      </c>
    </row>
    <row r="5494" spans="1:5" x14ac:dyDescent="0.3">
      <c r="A5494">
        <v>17898</v>
      </c>
      <c r="B5494" t="s">
        <v>41</v>
      </c>
      <c r="D5494">
        <v>17898</v>
      </c>
      <c r="E5494" t="s">
        <v>41</v>
      </c>
    </row>
    <row r="5495" spans="1:5" x14ac:dyDescent="0.3">
      <c r="A5495">
        <v>17899</v>
      </c>
      <c r="B5495" t="s">
        <v>41</v>
      </c>
      <c r="D5495">
        <v>17899</v>
      </c>
      <c r="E5495" t="s">
        <v>41</v>
      </c>
    </row>
    <row r="5496" spans="1:5" x14ac:dyDescent="0.3">
      <c r="A5496">
        <v>17900</v>
      </c>
      <c r="B5496" t="s">
        <v>41</v>
      </c>
      <c r="D5496">
        <v>17900</v>
      </c>
      <c r="E5496" t="s">
        <v>41</v>
      </c>
    </row>
    <row r="5497" spans="1:5" x14ac:dyDescent="0.3">
      <c r="A5497">
        <v>17901</v>
      </c>
      <c r="B5497" t="s">
        <v>41</v>
      </c>
      <c r="D5497">
        <v>17901</v>
      </c>
      <c r="E5497" t="s">
        <v>41</v>
      </c>
    </row>
    <row r="5498" spans="1:5" x14ac:dyDescent="0.3">
      <c r="A5498">
        <v>17902</v>
      </c>
      <c r="B5498" t="s">
        <v>41</v>
      </c>
      <c r="D5498">
        <v>17902</v>
      </c>
      <c r="E5498" t="s">
        <v>41</v>
      </c>
    </row>
    <row r="5499" spans="1:5" x14ac:dyDescent="0.3">
      <c r="A5499">
        <v>17903</v>
      </c>
      <c r="B5499" t="s">
        <v>41</v>
      </c>
      <c r="D5499">
        <v>17903</v>
      </c>
      <c r="E5499" t="s">
        <v>41</v>
      </c>
    </row>
    <row r="5500" spans="1:5" x14ac:dyDescent="0.3">
      <c r="A5500">
        <v>17904</v>
      </c>
      <c r="B5500" t="s">
        <v>41</v>
      </c>
      <c r="D5500">
        <v>17904</v>
      </c>
      <c r="E5500" t="s">
        <v>41</v>
      </c>
    </row>
    <row r="5501" spans="1:5" x14ac:dyDescent="0.3">
      <c r="A5501">
        <v>17905</v>
      </c>
      <c r="B5501" t="s">
        <v>41</v>
      </c>
      <c r="D5501">
        <v>17905</v>
      </c>
      <c r="E5501" t="s">
        <v>41</v>
      </c>
    </row>
    <row r="5502" spans="1:5" x14ac:dyDescent="0.3">
      <c r="A5502">
        <v>17906</v>
      </c>
      <c r="B5502" t="s">
        <v>41</v>
      </c>
      <c r="D5502">
        <v>17906</v>
      </c>
      <c r="E5502" t="s">
        <v>41</v>
      </c>
    </row>
    <row r="5503" spans="1:5" x14ac:dyDescent="0.3">
      <c r="A5503">
        <v>17907</v>
      </c>
      <c r="B5503" t="s">
        <v>41</v>
      </c>
      <c r="D5503">
        <v>17907</v>
      </c>
      <c r="E5503" t="s">
        <v>41</v>
      </c>
    </row>
    <row r="5504" spans="1:5" x14ac:dyDescent="0.3">
      <c r="A5504">
        <v>17908</v>
      </c>
      <c r="B5504" t="s">
        <v>41</v>
      </c>
      <c r="D5504">
        <v>17908</v>
      </c>
      <c r="E5504" t="s">
        <v>41</v>
      </c>
    </row>
    <row r="5505" spans="1:5" x14ac:dyDescent="0.3">
      <c r="A5505">
        <v>17909</v>
      </c>
      <c r="B5505" t="s">
        <v>41</v>
      </c>
      <c r="D5505">
        <v>17909</v>
      </c>
      <c r="E5505" t="s">
        <v>41</v>
      </c>
    </row>
    <row r="5506" spans="1:5" x14ac:dyDescent="0.3">
      <c r="A5506">
        <v>17910</v>
      </c>
      <c r="B5506" t="s">
        <v>41</v>
      </c>
      <c r="D5506">
        <v>17910</v>
      </c>
      <c r="E5506" t="s">
        <v>41</v>
      </c>
    </row>
    <row r="5507" spans="1:5" x14ac:dyDescent="0.3">
      <c r="A5507">
        <v>17911</v>
      </c>
      <c r="B5507" t="s">
        <v>41</v>
      </c>
      <c r="D5507">
        <v>17911</v>
      </c>
      <c r="E5507" t="s">
        <v>41</v>
      </c>
    </row>
    <row r="5508" spans="1:5" x14ac:dyDescent="0.3">
      <c r="A5508">
        <v>17912</v>
      </c>
      <c r="B5508" t="s">
        <v>41</v>
      </c>
      <c r="D5508">
        <v>17912</v>
      </c>
      <c r="E5508" t="s">
        <v>41</v>
      </c>
    </row>
    <row r="5509" spans="1:5" x14ac:dyDescent="0.3">
      <c r="A5509">
        <v>17913</v>
      </c>
      <c r="B5509" t="s">
        <v>41</v>
      </c>
      <c r="D5509">
        <v>17913</v>
      </c>
      <c r="E5509" t="s">
        <v>41</v>
      </c>
    </row>
    <row r="5510" spans="1:5" x14ac:dyDescent="0.3">
      <c r="A5510">
        <v>17914</v>
      </c>
      <c r="B5510" t="s">
        <v>41</v>
      </c>
      <c r="D5510">
        <v>17914</v>
      </c>
      <c r="E5510" t="s">
        <v>41</v>
      </c>
    </row>
    <row r="5511" spans="1:5" x14ac:dyDescent="0.3">
      <c r="A5511">
        <v>17915</v>
      </c>
      <c r="B5511" t="s">
        <v>41</v>
      </c>
      <c r="D5511">
        <v>17915</v>
      </c>
      <c r="E5511" t="s">
        <v>41</v>
      </c>
    </row>
    <row r="5512" spans="1:5" x14ac:dyDescent="0.3">
      <c r="A5512">
        <v>17916</v>
      </c>
      <c r="B5512" t="s">
        <v>41</v>
      </c>
      <c r="D5512">
        <v>17916</v>
      </c>
      <c r="E5512" t="s">
        <v>41</v>
      </c>
    </row>
    <row r="5513" spans="1:5" x14ac:dyDescent="0.3">
      <c r="A5513">
        <v>17917</v>
      </c>
      <c r="B5513" t="s">
        <v>41</v>
      </c>
      <c r="D5513">
        <v>17917</v>
      </c>
      <c r="E5513" t="s">
        <v>41</v>
      </c>
    </row>
    <row r="5514" spans="1:5" x14ac:dyDescent="0.3">
      <c r="A5514">
        <v>17918</v>
      </c>
      <c r="B5514" t="s">
        <v>41</v>
      </c>
      <c r="D5514">
        <v>17918</v>
      </c>
      <c r="E5514" t="s">
        <v>41</v>
      </c>
    </row>
    <row r="5515" spans="1:5" x14ac:dyDescent="0.3">
      <c r="A5515">
        <v>17919</v>
      </c>
      <c r="B5515" t="s">
        <v>41</v>
      </c>
      <c r="D5515">
        <v>17919</v>
      </c>
      <c r="E5515" t="s">
        <v>41</v>
      </c>
    </row>
    <row r="5516" spans="1:5" x14ac:dyDescent="0.3">
      <c r="A5516">
        <v>17920</v>
      </c>
      <c r="B5516" t="s">
        <v>41</v>
      </c>
      <c r="D5516">
        <v>17920</v>
      </c>
      <c r="E5516" t="s">
        <v>41</v>
      </c>
    </row>
    <row r="5517" spans="1:5" x14ac:dyDescent="0.3">
      <c r="A5517">
        <v>17921</v>
      </c>
      <c r="B5517" t="s">
        <v>41</v>
      </c>
      <c r="D5517">
        <v>17921</v>
      </c>
      <c r="E5517" t="s">
        <v>41</v>
      </c>
    </row>
    <row r="5518" spans="1:5" x14ac:dyDescent="0.3">
      <c r="A5518">
        <v>17922</v>
      </c>
      <c r="B5518" t="s">
        <v>41</v>
      </c>
      <c r="D5518">
        <v>17922</v>
      </c>
      <c r="E5518" t="s">
        <v>41</v>
      </c>
    </row>
    <row r="5519" spans="1:5" x14ac:dyDescent="0.3">
      <c r="A5519">
        <v>17923</v>
      </c>
      <c r="B5519" t="s">
        <v>41</v>
      </c>
      <c r="D5519">
        <v>17923</v>
      </c>
      <c r="E5519" t="s">
        <v>41</v>
      </c>
    </row>
    <row r="5520" spans="1:5" x14ac:dyDescent="0.3">
      <c r="A5520">
        <v>17924</v>
      </c>
      <c r="B5520" t="s">
        <v>41</v>
      </c>
      <c r="D5520">
        <v>17924</v>
      </c>
      <c r="E5520" t="s">
        <v>41</v>
      </c>
    </row>
    <row r="5521" spans="1:5" x14ac:dyDescent="0.3">
      <c r="A5521">
        <v>17925</v>
      </c>
      <c r="B5521" t="s">
        <v>41</v>
      </c>
      <c r="D5521">
        <v>17925</v>
      </c>
      <c r="E5521" t="s">
        <v>41</v>
      </c>
    </row>
    <row r="5522" spans="1:5" x14ac:dyDescent="0.3">
      <c r="A5522">
        <v>17926</v>
      </c>
      <c r="B5522" t="s">
        <v>41</v>
      </c>
      <c r="D5522">
        <v>17926</v>
      </c>
      <c r="E5522" t="s">
        <v>41</v>
      </c>
    </row>
    <row r="5523" spans="1:5" x14ac:dyDescent="0.3">
      <c r="A5523">
        <v>17927</v>
      </c>
      <c r="B5523" t="s">
        <v>41</v>
      </c>
      <c r="D5523">
        <v>17927</v>
      </c>
      <c r="E5523" t="s">
        <v>41</v>
      </c>
    </row>
    <row r="5524" spans="1:5" x14ac:dyDescent="0.3">
      <c r="A5524">
        <v>17928</v>
      </c>
      <c r="B5524" t="s">
        <v>41</v>
      </c>
      <c r="D5524">
        <v>17928</v>
      </c>
      <c r="E5524" t="s">
        <v>41</v>
      </c>
    </row>
    <row r="5525" spans="1:5" x14ac:dyDescent="0.3">
      <c r="A5525">
        <v>17929</v>
      </c>
      <c r="B5525" t="s">
        <v>41</v>
      </c>
      <c r="D5525">
        <v>17929</v>
      </c>
      <c r="E5525" t="s">
        <v>41</v>
      </c>
    </row>
    <row r="5526" spans="1:5" x14ac:dyDescent="0.3">
      <c r="A5526">
        <v>17930</v>
      </c>
      <c r="B5526" t="s">
        <v>41</v>
      </c>
      <c r="D5526">
        <v>17930</v>
      </c>
      <c r="E5526" t="s">
        <v>41</v>
      </c>
    </row>
    <row r="5527" spans="1:5" x14ac:dyDescent="0.3">
      <c r="A5527">
        <v>17931</v>
      </c>
      <c r="B5527" t="s">
        <v>41</v>
      </c>
      <c r="D5527">
        <v>17931</v>
      </c>
      <c r="E5527" t="s">
        <v>41</v>
      </c>
    </row>
    <row r="5528" spans="1:5" x14ac:dyDescent="0.3">
      <c r="A5528">
        <v>17932</v>
      </c>
      <c r="B5528" t="s">
        <v>41</v>
      </c>
      <c r="D5528">
        <v>17932</v>
      </c>
      <c r="E5528" t="s">
        <v>41</v>
      </c>
    </row>
    <row r="5529" spans="1:5" x14ac:dyDescent="0.3">
      <c r="A5529">
        <v>17933</v>
      </c>
      <c r="B5529" t="s">
        <v>41</v>
      </c>
      <c r="D5529">
        <v>17933</v>
      </c>
      <c r="E5529" t="s">
        <v>41</v>
      </c>
    </row>
    <row r="5530" spans="1:5" x14ac:dyDescent="0.3">
      <c r="A5530">
        <v>17934</v>
      </c>
      <c r="B5530" t="s">
        <v>41</v>
      </c>
      <c r="D5530">
        <v>17934</v>
      </c>
      <c r="E5530" t="s">
        <v>41</v>
      </c>
    </row>
    <row r="5531" spans="1:5" x14ac:dyDescent="0.3">
      <c r="A5531">
        <v>17935</v>
      </c>
      <c r="B5531" t="s">
        <v>41</v>
      </c>
      <c r="D5531">
        <v>17935</v>
      </c>
      <c r="E5531" t="s">
        <v>41</v>
      </c>
    </row>
    <row r="5532" spans="1:5" x14ac:dyDescent="0.3">
      <c r="A5532">
        <v>17936</v>
      </c>
      <c r="B5532" t="s">
        <v>41</v>
      </c>
      <c r="D5532">
        <v>17936</v>
      </c>
      <c r="E5532" t="s">
        <v>41</v>
      </c>
    </row>
    <row r="5533" spans="1:5" x14ac:dyDescent="0.3">
      <c r="A5533">
        <v>17937</v>
      </c>
      <c r="B5533" t="s">
        <v>41</v>
      </c>
      <c r="D5533">
        <v>17937</v>
      </c>
      <c r="E5533" t="s">
        <v>41</v>
      </c>
    </row>
    <row r="5534" spans="1:5" x14ac:dyDescent="0.3">
      <c r="A5534">
        <v>17938</v>
      </c>
      <c r="B5534" t="s">
        <v>41</v>
      </c>
      <c r="D5534">
        <v>17938</v>
      </c>
      <c r="E5534" t="s">
        <v>41</v>
      </c>
    </row>
    <row r="5535" spans="1:5" x14ac:dyDescent="0.3">
      <c r="A5535">
        <v>17939</v>
      </c>
      <c r="B5535" t="s">
        <v>41</v>
      </c>
      <c r="D5535">
        <v>17939</v>
      </c>
      <c r="E5535" t="s">
        <v>41</v>
      </c>
    </row>
    <row r="5536" spans="1:5" x14ac:dyDescent="0.3">
      <c r="A5536">
        <v>17940</v>
      </c>
      <c r="B5536" t="s">
        <v>41</v>
      </c>
      <c r="D5536">
        <v>17940</v>
      </c>
      <c r="E5536" t="s">
        <v>41</v>
      </c>
    </row>
    <row r="5537" spans="1:5" x14ac:dyDescent="0.3">
      <c r="A5537">
        <v>17941</v>
      </c>
      <c r="B5537" t="s">
        <v>41</v>
      </c>
      <c r="D5537">
        <v>17941</v>
      </c>
      <c r="E5537" t="s">
        <v>41</v>
      </c>
    </row>
    <row r="5538" spans="1:5" x14ac:dyDescent="0.3">
      <c r="A5538">
        <v>17942</v>
      </c>
      <c r="B5538" t="s">
        <v>41</v>
      </c>
      <c r="D5538">
        <v>17942</v>
      </c>
      <c r="E5538" t="s">
        <v>41</v>
      </c>
    </row>
    <row r="5539" spans="1:5" x14ac:dyDescent="0.3">
      <c r="A5539">
        <v>17944</v>
      </c>
      <c r="B5539" t="s">
        <v>41</v>
      </c>
      <c r="D5539">
        <v>17944</v>
      </c>
      <c r="E5539" t="s">
        <v>41</v>
      </c>
    </row>
    <row r="5540" spans="1:5" x14ac:dyDescent="0.3">
      <c r="A5540">
        <v>17945</v>
      </c>
      <c r="B5540" t="s">
        <v>41</v>
      </c>
      <c r="D5540">
        <v>17945</v>
      </c>
      <c r="E5540" t="s">
        <v>41</v>
      </c>
    </row>
    <row r="5541" spans="1:5" x14ac:dyDescent="0.3">
      <c r="A5541">
        <v>17946</v>
      </c>
      <c r="B5541" t="s">
        <v>41</v>
      </c>
      <c r="D5541">
        <v>17946</v>
      </c>
      <c r="E5541" t="s">
        <v>41</v>
      </c>
    </row>
    <row r="5542" spans="1:5" x14ac:dyDescent="0.3">
      <c r="A5542">
        <v>17947</v>
      </c>
      <c r="B5542" t="s">
        <v>41</v>
      </c>
      <c r="D5542">
        <v>17947</v>
      </c>
      <c r="E5542" t="s">
        <v>41</v>
      </c>
    </row>
    <row r="5543" spans="1:5" x14ac:dyDescent="0.3">
      <c r="A5543">
        <v>17948</v>
      </c>
      <c r="B5543" t="s">
        <v>41</v>
      </c>
      <c r="D5543">
        <v>17948</v>
      </c>
      <c r="E5543" t="s">
        <v>41</v>
      </c>
    </row>
    <row r="5544" spans="1:5" x14ac:dyDescent="0.3">
      <c r="A5544">
        <v>17949</v>
      </c>
      <c r="B5544" t="s">
        <v>41</v>
      </c>
      <c r="D5544">
        <v>17949</v>
      </c>
      <c r="E5544" t="s">
        <v>41</v>
      </c>
    </row>
    <row r="5545" spans="1:5" x14ac:dyDescent="0.3">
      <c r="A5545">
        <v>17950</v>
      </c>
      <c r="B5545" t="s">
        <v>41</v>
      </c>
      <c r="D5545">
        <v>17950</v>
      </c>
      <c r="E5545" t="s">
        <v>41</v>
      </c>
    </row>
    <row r="5546" spans="1:5" x14ac:dyDescent="0.3">
      <c r="A5546">
        <v>17951</v>
      </c>
      <c r="B5546" t="s">
        <v>41</v>
      </c>
      <c r="D5546">
        <v>17951</v>
      </c>
      <c r="E5546" t="s">
        <v>41</v>
      </c>
    </row>
    <row r="5547" spans="1:5" x14ac:dyDescent="0.3">
      <c r="A5547">
        <v>17952</v>
      </c>
      <c r="B5547" t="s">
        <v>41</v>
      </c>
      <c r="D5547">
        <v>17952</v>
      </c>
      <c r="E5547" t="s">
        <v>41</v>
      </c>
    </row>
    <row r="5548" spans="1:5" x14ac:dyDescent="0.3">
      <c r="A5548">
        <v>17953</v>
      </c>
      <c r="B5548" t="s">
        <v>41</v>
      </c>
      <c r="D5548">
        <v>17953</v>
      </c>
      <c r="E5548" t="s">
        <v>41</v>
      </c>
    </row>
    <row r="5549" spans="1:5" x14ac:dyDescent="0.3">
      <c r="A5549">
        <v>17954</v>
      </c>
      <c r="B5549" t="s">
        <v>41</v>
      </c>
      <c r="D5549">
        <v>17954</v>
      </c>
      <c r="E5549" t="s">
        <v>41</v>
      </c>
    </row>
    <row r="5550" spans="1:5" x14ac:dyDescent="0.3">
      <c r="A5550">
        <v>17955</v>
      </c>
      <c r="B5550" t="s">
        <v>41</v>
      </c>
      <c r="D5550">
        <v>17955</v>
      </c>
      <c r="E5550" t="s">
        <v>41</v>
      </c>
    </row>
    <row r="5551" spans="1:5" x14ac:dyDescent="0.3">
      <c r="A5551">
        <v>17956</v>
      </c>
      <c r="B5551" t="s">
        <v>41</v>
      </c>
      <c r="D5551">
        <v>17956</v>
      </c>
      <c r="E5551" t="s">
        <v>41</v>
      </c>
    </row>
    <row r="5552" spans="1:5" x14ac:dyDescent="0.3">
      <c r="A5552">
        <v>17957</v>
      </c>
      <c r="B5552" t="s">
        <v>41</v>
      </c>
      <c r="D5552">
        <v>17957</v>
      </c>
      <c r="E5552" t="s">
        <v>41</v>
      </c>
    </row>
    <row r="5553" spans="1:5" x14ac:dyDescent="0.3">
      <c r="A5553">
        <v>17958</v>
      </c>
      <c r="B5553" t="s">
        <v>41</v>
      </c>
      <c r="D5553">
        <v>17958</v>
      </c>
      <c r="E5553" t="s">
        <v>41</v>
      </c>
    </row>
    <row r="5554" spans="1:5" x14ac:dyDescent="0.3">
      <c r="A5554">
        <v>17959</v>
      </c>
      <c r="B5554" t="s">
        <v>41</v>
      </c>
      <c r="D5554">
        <v>17959</v>
      </c>
      <c r="E5554" t="s">
        <v>41</v>
      </c>
    </row>
    <row r="5555" spans="1:5" x14ac:dyDescent="0.3">
      <c r="A5555">
        <v>17960</v>
      </c>
      <c r="B5555" t="s">
        <v>41</v>
      </c>
      <c r="D5555">
        <v>17960</v>
      </c>
      <c r="E5555" t="s">
        <v>41</v>
      </c>
    </row>
    <row r="5556" spans="1:5" x14ac:dyDescent="0.3">
      <c r="A5556">
        <v>17961</v>
      </c>
      <c r="B5556" t="s">
        <v>41</v>
      </c>
      <c r="D5556">
        <v>17961</v>
      </c>
      <c r="E5556" t="s">
        <v>41</v>
      </c>
    </row>
    <row r="5557" spans="1:5" x14ac:dyDescent="0.3">
      <c r="A5557">
        <v>17962</v>
      </c>
      <c r="B5557" t="s">
        <v>41</v>
      </c>
      <c r="D5557">
        <v>17962</v>
      </c>
      <c r="E5557" t="s">
        <v>41</v>
      </c>
    </row>
    <row r="5558" spans="1:5" x14ac:dyDescent="0.3">
      <c r="A5558">
        <v>17963</v>
      </c>
      <c r="B5558" t="s">
        <v>41</v>
      </c>
      <c r="D5558">
        <v>17963</v>
      </c>
      <c r="E5558" t="s">
        <v>41</v>
      </c>
    </row>
    <row r="5559" spans="1:5" x14ac:dyDescent="0.3">
      <c r="A5559">
        <v>17964</v>
      </c>
      <c r="B5559" t="s">
        <v>41</v>
      </c>
      <c r="D5559">
        <v>17964</v>
      </c>
      <c r="E5559" t="s">
        <v>41</v>
      </c>
    </row>
    <row r="5560" spans="1:5" x14ac:dyDescent="0.3">
      <c r="A5560">
        <v>17965</v>
      </c>
      <c r="B5560" t="s">
        <v>41</v>
      </c>
      <c r="D5560">
        <v>17965</v>
      </c>
      <c r="E5560" t="s">
        <v>41</v>
      </c>
    </row>
    <row r="5561" spans="1:5" x14ac:dyDescent="0.3">
      <c r="A5561">
        <v>17966</v>
      </c>
      <c r="B5561" t="s">
        <v>41</v>
      </c>
      <c r="D5561">
        <v>17966</v>
      </c>
      <c r="E5561" t="s">
        <v>41</v>
      </c>
    </row>
    <row r="5562" spans="1:5" x14ac:dyDescent="0.3">
      <c r="A5562">
        <v>17967</v>
      </c>
      <c r="B5562" t="s">
        <v>41</v>
      </c>
      <c r="D5562">
        <v>17967</v>
      </c>
      <c r="E5562" t="s">
        <v>41</v>
      </c>
    </row>
    <row r="5563" spans="1:5" x14ac:dyDescent="0.3">
      <c r="A5563">
        <v>17968</v>
      </c>
      <c r="B5563" t="s">
        <v>41</v>
      </c>
      <c r="D5563">
        <v>17968</v>
      </c>
      <c r="E5563" t="s">
        <v>41</v>
      </c>
    </row>
    <row r="5564" spans="1:5" x14ac:dyDescent="0.3">
      <c r="A5564">
        <v>17969</v>
      </c>
      <c r="B5564" t="s">
        <v>41</v>
      </c>
      <c r="D5564">
        <v>17969</v>
      </c>
      <c r="E5564" t="s">
        <v>41</v>
      </c>
    </row>
    <row r="5565" spans="1:5" x14ac:dyDescent="0.3">
      <c r="A5565">
        <v>17970</v>
      </c>
      <c r="B5565" t="s">
        <v>41</v>
      </c>
      <c r="D5565">
        <v>17970</v>
      </c>
      <c r="E5565" t="s">
        <v>41</v>
      </c>
    </row>
    <row r="5566" spans="1:5" x14ac:dyDescent="0.3">
      <c r="A5566">
        <v>17971</v>
      </c>
      <c r="B5566" t="s">
        <v>41</v>
      </c>
      <c r="D5566">
        <v>17971</v>
      </c>
      <c r="E5566" t="s">
        <v>41</v>
      </c>
    </row>
    <row r="5567" spans="1:5" x14ac:dyDescent="0.3">
      <c r="A5567">
        <v>17972</v>
      </c>
      <c r="B5567" t="s">
        <v>41</v>
      </c>
      <c r="D5567">
        <v>17972</v>
      </c>
      <c r="E5567" t="s">
        <v>41</v>
      </c>
    </row>
    <row r="5568" spans="1:5" x14ac:dyDescent="0.3">
      <c r="A5568">
        <v>17973</v>
      </c>
      <c r="B5568" t="s">
        <v>41</v>
      </c>
      <c r="D5568">
        <v>17973</v>
      </c>
      <c r="E5568" t="s">
        <v>41</v>
      </c>
    </row>
    <row r="5569" spans="1:5" x14ac:dyDescent="0.3">
      <c r="A5569">
        <v>17974</v>
      </c>
      <c r="B5569" t="s">
        <v>41</v>
      </c>
      <c r="D5569">
        <v>17974</v>
      </c>
      <c r="E5569" t="s">
        <v>41</v>
      </c>
    </row>
    <row r="5570" spans="1:5" x14ac:dyDescent="0.3">
      <c r="A5570">
        <v>17975</v>
      </c>
      <c r="B5570" t="s">
        <v>41</v>
      </c>
      <c r="D5570">
        <v>17975</v>
      </c>
      <c r="E5570" t="s">
        <v>41</v>
      </c>
    </row>
    <row r="5571" spans="1:5" x14ac:dyDescent="0.3">
      <c r="A5571">
        <v>17976</v>
      </c>
      <c r="B5571" t="s">
        <v>41</v>
      </c>
      <c r="D5571">
        <v>17976</v>
      </c>
      <c r="E5571" t="s">
        <v>41</v>
      </c>
    </row>
    <row r="5572" spans="1:5" x14ac:dyDescent="0.3">
      <c r="A5572">
        <v>17977</v>
      </c>
      <c r="B5572" t="s">
        <v>41</v>
      </c>
      <c r="D5572">
        <v>17977</v>
      </c>
      <c r="E5572" t="s">
        <v>41</v>
      </c>
    </row>
    <row r="5573" spans="1:5" x14ac:dyDescent="0.3">
      <c r="A5573">
        <v>17978</v>
      </c>
      <c r="B5573" t="s">
        <v>41</v>
      </c>
      <c r="D5573">
        <v>17978</v>
      </c>
      <c r="E5573" t="s">
        <v>41</v>
      </c>
    </row>
    <row r="5574" spans="1:5" x14ac:dyDescent="0.3">
      <c r="A5574">
        <v>17979</v>
      </c>
      <c r="B5574" t="s">
        <v>41</v>
      </c>
      <c r="D5574">
        <v>17979</v>
      </c>
      <c r="E5574" t="s">
        <v>41</v>
      </c>
    </row>
    <row r="5575" spans="1:5" x14ac:dyDescent="0.3">
      <c r="A5575">
        <v>17980</v>
      </c>
      <c r="B5575" t="s">
        <v>41</v>
      </c>
      <c r="D5575">
        <v>17980</v>
      </c>
      <c r="E5575" t="s">
        <v>41</v>
      </c>
    </row>
    <row r="5576" spans="1:5" x14ac:dyDescent="0.3">
      <c r="A5576">
        <v>17981</v>
      </c>
      <c r="B5576" t="s">
        <v>41</v>
      </c>
      <c r="D5576">
        <v>17981</v>
      </c>
      <c r="E5576" t="s">
        <v>41</v>
      </c>
    </row>
    <row r="5577" spans="1:5" x14ac:dyDescent="0.3">
      <c r="A5577">
        <v>17982</v>
      </c>
      <c r="B5577" t="s">
        <v>41</v>
      </c>
      <c r="D5577">
        <v>17982</v>
      </c>
      <c r="E5577" t="s">
        <v>41</v>
      </c>
    </row>
    <row r="5578" spans="1:5" x14ac:dyDescent="0.3">
      <c r="A5578">
        <v>17983</v>
      </c>
      <c r="B5578" t="s">
        <v>41</v>
      </c>
      <c r="D5578">
        <v>17983</v>
      </c>
      <c r="E5578" t="s">
        <v>41</v>
      </c>
    </row>
    <row r="5579" spans="1:5" x14ac:dyDescent="0.3">
      <c r="A5579">
        <v>17984</v>
      </c>
      <c r="B5579" t="s">
        <v>41</v>
      </c>
      <c r="D5579">
        <v>17984</v>
      </c>
      <c r="E5579" t="s">
        <v>41</v>
      </c>
    </row>
    <row r="5580" spans="1:5" x14ac:dyDescent="0.3">
      <c r="A5580">
        <v>17985</v>
      </c>
      <c r="B5580" t="s">
        <v>41</v>
      </c>
      <c r="D5580">
        <v>17985</v>
      </c>
      <c r="E5580" t="s">
        <v>41</v>
      </c>
    </row>
    <row r="5581" spans="1:5" x14ac:dyDescent="0.3">
      <c r="A5581">
        <v>17986</v>
      </c>
      <c r="B5581" t="s">
        <v>41</v>
      </c>
      <c r="D5581">
        <v>17986</v>
      </c>
      <c r="E5581" t="s">
        <v>41</v>
      </c>
    </row>
    <row r="5582" spans="1:5" x14ac:dyDescent="0.3">
      <c r="A5582">
        <v>17987</v>
      </c>
      <c r="B5582" t="s">
        <v>41</v>
      </c>
      <c r="D5582">
        <v>17987</v>
      </c>
      <c r="E5582" t="s">
        <v>41</v>
      </c>
    </row>
    <row r="5583" spans="1:5" x14ac:dyDescent="0.3">
      <c r="A5583">
        <v>17988</v>
      </c>
      <c r="B5583" t="s">
        <v>41</v>
      </c>
      <c r="D5583">
        <v>17988</v>
      </c>
      <c r="E5583" t="s">
        <v>41</v>
      </c>
    </row>
    <row r="5584" spans="1:5" x14ac:dyDescent="0.3">
      <c r="A5584">
        <v>17989</v>
      </c>
      <c r="B5584" t="s">
        <v>41</v>
      </c>
      <c r="D5584">
        <v>17989</v>
      </c>
      <c r="E5584" t="s">
        <v>41</v>
      </c>
    </row>
    <row r="5585" spans="1:5" x14ac:dyDescent="0.3">
      <c r="A5585">
        <v>17990</v>
      </c>
      <c r="B5585" t="s">
        <v>41</v>
      </c>
      <c r="D5585">
        <v>17990</v>
      </c>
      <c r="E5585" t="s">
        <v>41</v>
      </c>
    </row>
    <row r="5586" spans="1:5" x14ac:dyDescent="0.3">
      <c r="A5586">
        <v>17991</v>
      </c>
      <c r="B5586" t="s">
        <v>41</v>
      </c>
      <c r="D5586">
        <v>17991</v>
      </c>
      <c r="E5586" t="s">
        <v>41</v>
      </c>
    </row>
    <row r="5587" spans="1:5" x14ac:dyDescent="0.3">
      <c r="A5587">
        <v>17992</v>
      </c>
      <c r="B5587" t="s">
        <v>41</v>
      </c>
      <c r="D5587">
        <v>17992</v>
      </c>
      <c r="E5587" t="s">
        <v>41</v>
      </c>
    </row>
    <row r="5588" spans="1:5" x14ac:dyDescent="0.3">
      <c r="A5588">
        <v>17993</v>
      </c>
      <c r="B5588" t="s">
        <v>41</v>
      </c>
      <c r="D5588">
        <v>17993</v>
      </c>
      <c r="E5588" t="s">
        <v>41</v>
      </c>
    </row>
    <row r="5589" spans="1:5" x14ac:dyDescent="0.3">
      <c r="A5589">
        <v>17994</v>
      </c>
      <c r="B5589" t="s">
        <v>41</v>
      </c>
      <c r="D5589">
        <v>17994</v>
      </c>
      <c r="E5589" t="s">
        <v>41</v>
      </c>
    </row>
    <row r="5590" spans="1:5" x14ac:dyDescent="0.3">
      <c r="A5590">
        <v>17995</v>
      </c>
      <c r="B5590" t="s">
        <v>41</v>
      </c>
      <c r="D5590">
        <v>17995</v>
      </c>
      <c r="E5590" t="s">
        <v>41</v>
      </c>
    </row>
    <row r="5591" spans="1:5" x14ac:dyDescent="0.3">
      <c r="A5591">
        <v>17996</v>
      </c>
      <c r="B5591" t="s">
        <v>41</v>
      </c>
      <c r="D5591">
        <v>17996</v>
      </c>
      <c r="E5591" t="s">
        <v>41</v>
      </c>
    </row>
    <row r="5592" spans="1:5" x14ac:dyDescent="0.3">
      <c r="A5592">
        <v>17997</v>
      </c>
      <c r="B5592" t="s">
        <v>41</v>
      </c>
      <c r="D5592">
        <v>17997</v>
      </c>
      <c r="E5592" t="s">
        <v>41</v>
      </c>
    </row>
    <row r="5593" spans="1:5" x14ac:dyDescent="0.3">
      <c r="A5593">
        <v>17998</v>
      </c>
      <c r="B5593" t="s">
        <v>41</v>
      </c>
      <c r="D5593">
        <v>17998</v>
      </c>
      <c r="E5593" t="s">
        <v>41</v>
      </c>
    </row>
    <row r="5594" spans="1:5" x14ac:dyDescent="0.3">
      <c r="A5594">
        <v>17999</v>
      </c>
      <c r="B5594" t="s">
        <v>41</v>
      </c>
      <c r="D5594">
        <v>17999</v>
      </c>
      <c r="E5594" t="s">
        <v>41</v>
      </c>
    </row>
    <row r="5595" spans="1:5" x14ac:dyDescent="0.3">
      <c r="A5595">
        <v>18000</v>
      </c>
      <c r="B5595" t="s">
        <v>41</v>
      </c>
      <c r="D5595">
        <v>18000</v>
      </c>
      <c r="E5595" t="s">
        <v>41</v>
      </c>
    </row>
    <row r="5596" spans="1:5" x14ac:dyDescent="0.3">
      <c r="A5596">
        <v>18001</v>
      </c>
      <c r="B5596" t="s">
        <v>41</v>
      </c>
      <c r="D5596">
        <v>18001</v>
      </c>
      <c r="E5596" t="s">
        <v>41</v>
      </c>
    </row>
    <row r="5597" spans="1:5" x14ac:dyDescent="0.3">
      <c r="A5597">
        <v>18002</v>
      </c>
      <c r="B5597" t="s">
        <v>41</v>
      </c>
      <c r="D5597">
        <v>18002</v>
      </c>
      <c r="E5597" t="s">
        <v>41</v>
      </c>
    </row>
    <row r="5598" spans="1:5" x14ac:dyDescent="0.3">
      <c r="A5598">
        <v>18003</v>
      </c>
      <c r="B5598" t="s">
        <v>41</v>
      </c>
      <c r="D5598">
        <v>18003</v>
      </c>
      <c r="E5598" t="s">
        <v>41</v>
      </c>
    </row>
    <row r="5599" spans="1:5" x14ac:dyDescent="0.3">
      <c r="A5599">
        <v>18004</v>
      </c>
      <c r="B5599" t="s">
        <v>41</v>
      </c>
      <c r="D5599">
        <v>18004</v>
      </c>
      <c r="E5599" t="s">
        <v>41</v>
      </c>
    </row>
    <row r="5600" spans="1:5" x14ac:dyDescent="0.3">
      <c r="A5600">
        <v>18005</v>
      </c>
      <c r="B5600" t="s">
        <v>41</v>
      </c>
      <c r="D5600">
        <v>18005</v>
      </c>
      <c r="E5600" t="s">
        <v>41</v>
      </c>
    </row>
    <row r="5601" spans="1:5" x14ac:dyDescent="0.3">
      <c r="A5601">
        <v>18006</v>
      </c>
      <c r="B5601" t="s">
        <v>41</v>
      </c>
      <c r="D5601">
        <v>18006</v>
      </c>
      <c r="E5601" t="s">
        <v>41</v>
      </c>
    </row>
    <row r="5602" spans="1:5" x14ac:dyDescent="0.3">
      <c r="A5602">
        <v>18007</v>
      </c>
      <c r="B5602" t="s">
        <v>41</v>
      </c>
      <c r="D5602">
        <v>18007</v>
      </c>
      <c r="E5602" t="s">
        <v>41</v>
      </c>
    </row>
    <row r="5603" spans="1:5" x14ac:dyDescent="0.3">
      <c r="A5603">
        <v>18008</v>
      </c>
      <c r="B5603" t="s">
        <v>41</v>
      </c>
      <c r="D5603">
        <v>18008</v>
      </c>
      <c r="E5603" t="s">
        <v>41</v>
      </c>
    </row>
    <row r="5604" spans="1:5" x14ac:dyDescent="0.3">
      <c r="A5604">
        <v>18009</v>
      </c>
      <c r="B5604" t="s">
        <v>41</v>
      </c>
      <c r="D5604">
        <v>18009</v>
      </c>
      <c r="E5604" t="s">
        <v>41</v>
      </c>
    </row>
    <row r="5605" spans="1:5" x14ac:dyDescent="0.3">
      <c r="A5605">
        <v>18010</v>
      </c>
      <c r="B5605" t="s">
        <v>41</v>
      </c>
      <c r="D5605">
        <v>18010</v>
      </c>
      <c r="E5605" t="s">
        <v>41</v>
      </c>
    </row>
    <row r="5606" spans="1:5" x14ac:dyDescent="0.3">
      <c r="A5606">
        <v>18011</v>
      </c>
      <c r="B5606" t="s">
        <v>41</v>
      </c>
      <c r="D5606">
        <v>18011</v>
      </c>
      <c r="E5606" t="s">
        <v>41</v>
      </c>
    </row>
    <row r="5607" spans="1:5" x14ac:dyDescent="0.3">
      <c r="A5607">
        <v>18012</v>
      </c>
      <c r="B5607" t="s">
        <v>41</v>
      </c>
      <c r="D5607">
        <v>18012</v>
      </c>
      <c r="E5607" t="s">
        <v>41</v>
      </c>
    </row>
    <row r="5608" spans="1:5" x14ac:dyDescent="0.3">
      <c r="A5608">
        <v>18013</v>
      </c>
      <c r="B5608" t="s">
        <v>41</v>
      </c>
      <c r="D5608">
        <v>18013</v>
      </c>
      <c r="E5608" t="s">
        <v>41</v>
      </c>
    </row>
    <row r="5609" spans="1:5" x14ac:dyDescent="0.3">
      <c r="A5609">
        <v>18014</v>
      </c>
      <c r="B5609" t="s">
        <v>41</v>
      </c>
      <c r="D5609">
        <v>18014</v>
      </c>
      <c r="E5609" t="s">
        <v>41</v>
      </c>
    </row>
    <row r="5610" spans="1:5" x14ac:dyDescent="0.3">
      <c r="A5610">
        <v>18015</v>
      </c>
      <c r="B5610" t="s">
        <v>41</v>
      </c>
      <c r="D5610">
        <v>18015</v>
      </c>
      <c r="E5610" t="s">
        <v>41</v>
      </c>
    </row>
    <row r="5611" spans="1:5" x14ac:dyDescent="0.3">
      <c r="A5611">
        <v>18016</v>
      </c>
      <c r="B5611" t="s">
        <v>41</v>
      </c>
      <c r="D5611">
        <v>18016</v>
      </c>
      <c r="E5611" t="s">
        <v>41</v>
      </c>
    </row>
    <row r="5612" spans="1:5" x14ac:dyDescent="0.3">
      <c r="A5612">
        <v>18017</v>
      </c>
      <c r="B5612" t="s">
        <v>41</v>
      </c>
      <c r="D5612">
        <v>18017</v>
      </c>
      <c r="E5612" t="s">
        <v>41</v>
      </c>
    </row>
    <row r="5613" spans="1:5" x14ac:dyDescent="0.3">
      <c r="A5613">
        <v>18018</v>
      </c>
      <c r="B5613" t="s">
        <v>41</v>
      </c>
      <c r="D5613">
        <v>18018</v>
      </c>
      <c r="E5613" t="s">
        <v>41</v>
      </c>
    </row>
    <row r="5614" spans="1:5" x14ac:dyDescent="0.3">
      <c r="A5614">
        <v>18019</v>
      </c>
      <c r="B5614" t="s">
        <v>41</v>
      </c>
      <c r="D5614">
        <v>18019</v>
      </c>
      <c r="E5614" t="s">
        <v>41</v>
      </c>
    </row>
    <row r="5615" spans="1:5" x14ac:dyDescent="0.3">
      <c r="A5615">
        <v>18020</v>
      </c>
      <c r="B5615" t="s">
        <v>41</v>
      </c>
      <c r="D5615">
        <v>18020</v>
      </c>
      <c r="E5615" t="s">
        <v>41</v>
      </c>
    </row>
    <row r="5616" spans="1:5" x14ac:dyDescent="0.3">
      <c r="A5616">
        <v>18021</v>
      </c>
      <c r="B5616" t="s">
        <v>41</v>
      </c>
      <c r="D5616">
        <v>18021</v>
      </c>
      <c r="E5616" t="s">
        <v>41</v>
      </c>
    </row>
    <row r="5617" spans="1:5" x14ac:dyDescent="0.3">
      <c r="A5617">
        <v>18022</v>
      </c>
      <c r="B5617" t="s">
        <v>41</v>
      </c>
      <c r="D5617">
        <v>18022</v>
      </c>
      <c r="E5617" t="s">
        <v>41</v>
      </c>
    </row>
    <row r="5618" spans="1:5" x14ac:dyDescent="0.3">
      <c r="A5618">
        <v>18024</v>
      </c>
      <c r="B5618" t="s">
        <v>41</v>
      </c>
      <c r="D5618">
        <v>18024</v>
      </c>
      <c r="E5618" t="s">
        <v>41</v>
      </c>
    </row>
    <row r="5619" spans="1:5" x14ac:dyDescent="0.3">
      <c r="A5619">
        <v>18025</v>
      </c>
      <c r="B5619" t="s">
        <v>41</v>
      </c>
      <c r="D5619">
        <v>18025</v>
      </c>
      <c r="E5619" t="s">
        <v>41</v>
      </c>
    </row>
    <row r="5620" spans="1:5" x14ac:dyDescent="0.3">
      <c r="A5620">
        <v>18026</v>
      </c>
      <c r="B5620" t="s">
        <v>41</v>
      </c>
      <c r="D5620">
        <v>18026</v>
      </c>
      <c r="E5620" t="s">
        <v>41</v>
      </c>
    </row>
    <row r="5621" spans="1:5" x14ac:dyDescent="0.3">
      <c r="A5621">
        <v>18027</v>
      </c>
      <c r="B5621" t="s">
        <v>41</v>
      </c>
      <c r="D5621">
        <v>18027</v>
      </c>
      <c r="E5621" t="s">
        <v>41</v>
      </c>
    </row>
    <row r="5622" spans="1:5" x14ac:dyDescent="0.3">
      <c r="A5622">
        <v>18028</v>
      </c>
      <c r="B5622" t="s">
        <v>41</v>
      </c>
      <c r="D5622">
        <v>18028</v>
      </c>
      <c r="E5622" t="s">
        <v>41</v>
      </c>
    </row>
    <row r="5623" spans="1:5" x14ac:dyDescent="0.3">
      <c r="A5623">
        <v>18029</v>
      </c>
      <c r="B5623" t="s">
        <v>41</v>
      </c>
      <c r="D5623">
        <v>18029</v>
      </c>
      <c r="E5623" t="s">
        <v>41</v>
      </c>
    </row>
    <row r="5624" spans="1:5" x14ac:dyDescent="0.3">
      <c r="A5624">
        <v>18030</v>
      </c>
      <c r="B5624" t="s">
        <v>41</v>
      </c>
      <c r="D5624">
        <v>18030</v>
      </c>
      <c r="E5624" t="s">
        <v>41</v>
      </c>
    </row>
    <row r="5625" spans="1:5" x14ac:dyDescent="0.3">
      <c r="A5625">
        <v>18031</v>
      </c>
      <c r="B5625" t="s">
        <v>41</v>
      </c>
      <c r="D5625">
        <v>18031</v>
      </c>
      <c r="E5625" t="s">
        <v>41</v>
      </c>
    </row>
    <row r="5626" spans="1:5" x14ac:dyDescent="0.3">
      <c r="A5626">
        <v>18032</v>
      </c>
      <c r="B5626" t="s">
        <v>41</v>
      </c>
      <c r="D5626">
        <v>18032</v>
      </c>
      <c r="E5626" t="s">
        <v>41</v>
      </c>
    </row>
    <row r="5627" spans="1:5" x14ac:dyDescent="0.3">
      <c r="A5627">
        <v>18033</v>
      </c>
      <c r="B5627" t="s">
        <v>41</v>
      </c>
      <c r="D5627">
        <v>18033</v>
      </c>
      <c r="E5627" t="s">
        <v>41</v>
      </c>
    </row>
    <row r="5628" spans="1:5" x14ac:dyDescent="0.3">
      <c r="A5628">
        <v>18034</v>
      </c>
      <c r="B5628" t="s">
        <v>41</v>
      </c>
      <c r="D5628">
        <v>18034</v>
      </c>
      <c r="E5628" t="s">
        <v>41</v>
      </c>
    </row>
    <row r="5629" spans="1:5" x14ac:dyDescent="0.3">
      <c r="A5629">
        <v>18035</v>
      </c>
      <c r="B5629" t="s">
        <v>41</v>
      </c>
      <c r="D5629">
        <v>18035</v>
      </c>
      <c r="E5629" t="s">
        <v>41</v>
      </c>
    </row>
    <row r="5630" spans="1:5" x14ac:dyDescent="0.3">
      <c r="A5630">
        <v>18036</v>
      </c>
      <c r="B5630" t="s">
        <v>41</v>
      </c>
      <c r="D5630">
        <v>18036</v>
      </c>
      <c r="E5630" t="s">
        <v>41</v>
      </c>
    </row>
    <row r="5631" spans="1:5" x14ac:dyDescent="0.3">
      <c r="A5631">
        <v>18037</v>
      </c>
      <c r="B5631" t="s">
        <v>41</v>
      </c>
      <c r="D5631">
        <v>18037</v>
      </c>
      <c r="E5631" t="s">
        <v>41</v>
      </c>
    </row>
    <row r="5632" spans="1:5" x14ac:dyDescent="0.3">
      <c r="A5632">
        <v>18038</v>
      </c>
      <c r="B5632" t="s">
        <v>41</v>
      </c>
      <c r="D5632">
        <v>18038</v>
      </c>
      <c r="E5632" t="s">
        <v>41</v>
      </c>
    </row>
    <row r="5633" spans="1:5" x14ac:dyDescent="0.3">
      <c r="A5633">
        <v>18039</v>
      </c>
      <c r="B5633" t="s">
        <v>41</v>
      </c>
      <c r="D5633">
        <v>18039</v>
      </c>
      <c r="E5633" t="s">
        <v>41</v>
      </c>
    </row>
    <row r="5634" spans="1:5" x14ac:dyDescent="0.3">
      <c r="A5634">
        <v>18040</v>
      </c>
      <c r="B5634" t="s">
        <v>41</v>
      </c>
      <c r="D5634">
        <v>18040</v>
      </c>
      <c r="E5634" t="s">
        <v>41</v>
      </c>
    </row>
    <row r="5635" spans="1:5" x14ac:dyDescent="0.3">
      <c r="A5635">
        <v>18041</v>
      </c>
      <c r="B5635" t="s">
        <v>41</v>
      </c>
      <c r="D5635">
        <v>18041</v>
      </c>
      <c r="E5635" t="s">
        <v>41</v>
      </c>
    </row>
    <row r="5636" spans="1:5" x14ac:dyDescent="0.3">
      <c r="A5636">
        <v>18042</v>
      </c>
      <c r="B5636" t="s">
        <v>41</v>
      </c>
      <c r="D5636">
        <v>18042</v>
      </c>
      <c r="E5636" t="s">
        <v>41</v>
      </c>
    </row>
    <row r="5637" spans="1:5" x14ac:dyDescent="0.3">
      <c r="A5637">
        <v>18043</v>
      </c>
      <c r="B5637" t="s">
        <v>41</v>
      </c>
      <c r="D5637">
        <v>18043</v>
      </c>
      <c r="E5637" t="s">
        <v>41</v>
      </c>
    </row>
    <row r="5638" spans="1:5" x14ac:dyDescent="0.3">
      <c r="A5638">
        <v>18044</v>
      </c>
      <c r="B5638" t="s">
        <v>41</v>
      </c>
      <c r="D5638">
        <v>18044</v>
      </c>
      <c r="E5638" t="s">
        <v>41</v>
      </c>
    </row>
    <row r="5639" spans="1:5" x14ac:dyDescent="0.3">
      <c r="A5639">
        <v>18045</v>
      </c>
      <c r="B5639" t="s">
        <v>41</v>
      </c>
      <c r="D5639">
        <v>18045</v>
      </c>
      <c r="E5639" t="s">
        <v>41</v>
      </c>
    </row>
    <row r="5640" spans="1:5" x14ac:dyDescent="0.3">
      <c r="A5640">
        <v>18046</v>
      </c>
      <c r="B5640" t="s">
        <v>41</v>
      </c>
      <c r="D5640">
        <v>18046</v>
      </c>
      <c r="E5640" t="s">
        <v>41</v>
      </c>
    </row>
    <row r="5641" spans="1:5" x14ac:dyDescent="0.3">
      <c r="A5641">
        <v>18047</v>
      </c>
      <c r="B5641" t="s">
        <v>41</v>
      </c>
      <c r="D5641">
        <v>18047</v>
      </c>
      <c r="E5641" t="s">
        <v>41</v>
      </c>
    </row>
    <row r="5642" spans="1:5" x14ac:dyDescent="0.3">
      <c r="A5642">
        <v>18048</v>
      </c>
      <c r="B5642" t="s">
        <v>41</v>
      </c>
      <c r="D5642">
        <v>18048</v>
      </c>
      <c r="E5642" t="s">
        <v>41</v>
      </c>
    </row>
    <row r="5643" spans="1:5" x14ac:dyDescent="0.3">
      <c r="A5643">
        <v>18049</v>
      </c>
      <c r="B5643" t="s">
        <v>41</v>
      </c>
      <c r="D5643">
        <v>18049</v>
      </c>
      <c r="E5643" t="s">
        <v>41</v>
      </c>
    </row>
    <row r="5644" spans="1:5" x14ac:dyDescent="0.3">
      <c r="A5644">
        <v>18050</v>
      </c>
      <c r="B5644" t="s">
        <v>41</v>
      </c>
      <c r="D5644">
        <v>18050</v>
      </c>
      <c r="E5644" t="s">
        <v>41</v>
      </c>
    </row>
    <row r="5645" spans="1:5" x14ac:dyDescent="0.3">
      <c r="A5645">
        <v>18051</v>
      </c>
      <c r="B5645" t="s">
        <v>41</v>
      </c>
      <c r="D5645">
        <v>18051</v>
      </c>
      <c r="E5645" t="s">
        <v>41</v>
      </c>
    </row>
    <row r="5646" spans="1:5" x14ac:dyDescent="0.3">
      <c r="A5646">
        <v>18052</v>
      </c>
      <c r="B5646" t="s">
        <v>41</v>
      </c>
      <c r="D5646">
        <v>18052</v>
      </c>
      <c r="E5646" t="s">
        <v>41</v>
      </c>
    </row>
    <row r="5647" spans="1:5" x14ac:dyDescent="0.3">
      <c r="A5647">
        <v>18053</v>
      </c>
      <c r="B5647" t="s">
        <v>41</v>
      </c>
      <c r="D5647">
        <v>18053</v>
      </c>
      <c r="E5647" t="s">
        <v>41</v>
      </c>
    </row>
    <row r="5648" spans="1:5" x14ac:dyDescent="0.3">
      <c r="A5648">
        <v>18054</v>
      </c>
      <c r="B5648" t="s">
        <v>41</v>
      </c>
      <c r="D5648">
        <v>18054</v>
      </c>
      <c r="E5648" t="s">
        <v>41</v>
      </c>
    </row>
    <row r="5649" spans="1:5" x14ac:dyDescent="0.3">
      <c r="A5649">
        <v>18055</v>
      </c>
      <c r="B5649" t="s">
        <v>41</v>
      </c>
      <c r="D5649">
        <v>18055</v>
      </c>
      <c r="E5649" t="s">
        <v>41</v>
      </c>
    </row>
    <row r="5650" spans="1:5" x14ac:dyDescent="0.3">
      <c r="A5650">
        <v>18056</v>
      </c>
      <c r="B5650" t="s">
        <v>41</v>
      </c>
      <c r="D5650">
        <v>18056</v>
      </c>
      <c r="E5650" t="s">
        <v>41</v>
      </c>
    </row>
    <row r="5651" spans="1:5" x14ac:dyDescent="0.3">
      <c r="A5651">
        <v>18057</v>
      </c>
      <c r="B5651" t="s">
        <v>41</v>
      </c>
      <c r="D5651">
        <v>18057</v>
      </c>
      <c r="E5651" t="s">
        <v>41</v>
      </c>
    </row>
    <row r="5652" spans="1:5" x14ac:dyDescent="0.3">
      <c r="A5652">
        <v>18058</v>
      </c>
      <c r="B5652" t="s">
        <v>41</v>
      </c>
      <c r="D5652">
        <v>18058</v>
      </c>
      <c r="E5652" t="s">
        <v>41</v>
      </c>
    </row>
    <row r="5653" spans="1:5" x14ac:dyDescent="0.3">
      <c r="A5653">
        <v>18059</v>
      </c>
      <c r="B5653" t="s">
        <v>41</v>
      </c>
      <c r="D5653">
        <v>18059</v>
      </c>
      <c r="E5653" t="s">
        <v>41</v>
      </c>
    </row>
    <row r="5654" spans="1:5" x14ac:dyDescent="0.3">
      <c r="A5654">
        <v>18060</v>
      </c>
      <c r="B5654" t="s">
        <v>41</v>
      </c>
      <c r="D5654">
        <v>18060</v>
      </c>
      <c r="E5654" t="s">
        <v>41</v>
      </c>
    </row>
    <row r="5655" spans="1:5" x14ac:dyDescent="0.3">
      <c r="A5655">
        <v>18061</v>
      </c>
      <c r="B5655" t="s">
        <v>41</v>
      </c>
      <c r="D5655">
        <v>18061</v>
      </c>
      <c r="E5655" t="s">
        <v>41</v>
      </c>
    </row>
    <row r="5656" spans="1:5" x14ac:dyDescent="0.3">
      <c r="A5656">
        <v>18062</v>
      </c>
      <c r="B5656" t="s">
        <v>41</v>
      </c>
      <c r="D5656">
        <v>18062</v>
      </c>
      <c r="E5656" t="s">
        <v>41</v>
      </c>
    </row>
    <row r="5657" spans="1:5" x14ac:dyDescent="0.3">
      <c r="A5657">
        <v>18063</v>
      </c>
      <c r="B5657" t="s">
        <v>41</v>
      </c>
      <c r="D5657">
        <v>18063</v>
      </c>
      <c r="E5657" t="s">
        <v>41</v>
      </c>
    </row>
    <row r="5658" spans="1:5" x14ac:dyDescent="0.3">
      <c r="A5658">
        <v>18064</v>
      </c>
      <c r="B5658" t="s">
        <v>41</v>
      </c>
      <c r="D5658">
        <v>18064</v>
      </c>
      <c r="E5658" t="s">
        <v>41</v>
      </c>
    </row>
    <row r="5659" spans="1:5" x14ac:dyDescent="0.3">
      <c r="A5659">
        <v>18065</v>
      </c>
      <c r="B5659" t="s">
        <v>41</v>
      </c>
      <c r="D5659">
        <v>18065</v>
      </c>
      <c r="E5659" t="s">
        <v>41</v>
      </c>
    </row>
    <row r="5660" spans="1:5" x14ac:dyDescent="0.3">
      <c r="A5660">
        <v>18066</v>
      </c>
      <c r="B5660" t="s">
        <v>41</v>
      </c>
      <c r="D5660">
        <v>18066</v>
      </c>
      <c r="E5660" t="s">
        <v>41</v>
      </c>
    </row>
    <row r="5661" spans="1:5" x14ac:dyDescent="0.3">
      <c r="A5661">
        <v>18067</v>
      </c>
      <c r="B5661" t="s">
        <v>41</v>
      </c>
      <c r="D5661">
        <v>18067</v>
      </c>
      <c r="E5661" t="s">
        <v>41</v>
      </c>
    </row>
    <row r="5662" spans="1:5" x14ac:dyDescent="0.3">
      <c r="A5662">
        <v>18068</v>
      </c>
      <c r="B5662" t="s">
        <v>41</v>
      </c>
      <c r="D5662">
        <v>18068</v>
      </c>
      <c r="E5662" t="s">
        <v>41</v>
      </c>
    </row>
    <row r="5663" spans="1:5" x14ac:dyDescent="0.3">
      <c r="A5663">
        <v>18069</v>
      </c>
      <c r="B5663" t="s">
        <v>41</v>
      </c>
      <c r="D5663">
        <v>18069</v>
      </c>
      <c r="E5663" t="s">
        <v>41</v>
      </c>
    </row>
    <row r="5664" spans="1:5" x14ac:dyDescent="0.3">
      <c r="A5664">
        <v>18070</v>
      </c>
      <c r="B5664" t="s">
        <v>41</v>
      </c>
      <c r="D5664">
        <v>18070</v>
      </c>
      <c r="E5664" t="s">
        <v>41</v>
      </c>
    </row>
    <row r="5665" spans="1:5" x14ac:dyDescent="0.3">
      <c r="A5665">
        <v>18071</v>
      </c>
      <c r="B5665" t="s">
        <v>41</v>
      </c>
      <c r="D5665">
        <v>18071</v>
      </c>
      <c r="E5665" t="s">
        <v>41</v>
      </c>
    </row>
    <row r="5666" spans="1:5" x14ac:dyDescent="0.3">
      <c r="A5666">
        <v>18072</v>
      </c>
      <c r="B5666" t="s">
        <v>41</v>
      </c>
      <c r="D5666">
        <v>18072</v>
      </c>
      <c r="E5666" t="s">
        <v>41</v>
      </c>
    </row>
    <row r="5667" spans="1:5" x14ac:dyDescent="0.3">
      <c r="A5667">
        <v>18073</v>
      </c>
      <c r="B5667" t="s">
        <v>41</v>
      </c>
      <c r="D5667">
        <v>18073</v>
      </c>
      <c r="E5667" t="s">
        <v>41</v>
      </c>
    </row>
    <row r="5668" spans="1:5" x14ac:dyDescent="0.3">
      <c r="A5668">
        <v>18074</v>
      </c>
      <c r="B5668" t="s">
        <v>41</v>
      </c>
      <c r="D5668">
        <v>18074</v>
      </c>
      <c r="E5668" t="s">
        <v>41</v>
      </c>
    </row>
    <row r="5669" spans="1:5" x14ac:dyDescent="0.3">
      <c r="A5669">
        <v>18075</v>
      </c>
      <c r="B5669" t="s">
        <v>41</v>
      </c>
      <c r="D5669">
        <v>18075</v>
      </c>
      <c r="E5669" t="s">
        <v>41</v>
      </c>
    </row>
    <row r="5670" spans="1:5" x14ac:dyDescent="0.3">
      <c r="A5670">
        <v>18076</v>
      </c>
      <c r="B5670" t="s">
        <v>41</v>
      </c>
      <c r="D5670">
        <v>18076</v>
      </c>
      <c r="E5670" t="s">
        <v>41</v>
      </c>
    </row>
    <row r="5671" spans="1:5" x14ac:dyDescent="0.3">
      <c r="A5671">
        <v>18077</v>
      </c>
      <c r="B5671" t="s">
        <v>41</v>
      </c>
      <c r="D5671">
        <v>18077</v>
      </c>
      <c r="E5671" t="s">
        <v>41</v>
      </c>
    </row>
    <row r="5672" spans="1:5" x14ac:dyDescent="0.3">
      <c r="A5672">
        <v>18078</v>
      </c>
      <c r="B5672" t="s">
        <v>41</v>
      </c>
      <c r="D5672">
        <v>18078</v>
      </c>
      <c r="E5672" t="s">
        <v>41</v>
      </c>
    </row>
    <row r="5673" spans="1:5" x14ac:dyDescent="0.3">
      <c r="A5673">
        <v>18079</v>
      </c>
      <c r="B5673" t="s">
        <v>41</v>
      </c>
      <c r="D5673">
        <v>18079</v>
      </c>
      <c r="E5673" t="s">
        <v>41</v>
      </c>
    </row>
    <row r="5674" spans="1:5" x14ac:dyDescent="0.3">
      <c r="A5674">
        <v>18080</v>
      </c>
      <c r="B5674" t="s">
        <v>41</v>
      </c>
      <c r="D5674">
        <v>18080</v>
      </c>
      <c r="E5674" t="s">
        <v>41</v>
      </c>
    </row>
    <row r="5675" spans="1:5" x14ac:dyDescent="0.3">
      <c r="A5675">
        <v>18081</v>
      </c>
      <c r="B5675" t="s">
        <v>41</v>
      </c>
      <c r="D5675">
        <v>18081</v>
      </c>
      <c r="E5675" t="s">
        <v>41</v>
      </c>
    </row>
    <row r="5676" spans="1:5" x14ac:dyDescent="0.3">
      <c r="A5676">
        <v>18082</v>
      </c>
      <c r="B5676" t="s">
        <v>41</v>
      </c>
      <c r="D5676">
        <v>18082</v>
      </c>
      <c r="E5676" t="s">
        <v>41</v>
      </c>
    </row>
    <row r="5677" spans="1:5" x14ac:dyDescent="0.3">
      <c r="A5677">
        <v>18083</v>
      </c>
      <c r="B5677" t="s">
        <v>41</v>
      </c>
      <c r="D5677">
        <v>18083</v>
      </c>
      <c r="E5677" t="s">
        <v>41</v>
      </c>
    </row>
    <row r="5678" spans="1:5" x14ac:dyDescent="0.3">
      <c r="A5678">
        <v>18084</v>
      </c>
      <c r="B5678" t="s">
        <v>41</v>
      </c>
      <c r="D5678">
        <v>18084</v>
      </c>
      <c r="E5678" t="s">
        <v>41</v>
      </c>
    </row>
    <row r="5679" spans="1:5" x14ac:dyDescent="0.3">
      <c r="A5679">
        <v>18085</v>
      </c>
      <c r="B5679" t="s">
        <v>41</v>
      </c>
      <c r="D5679">
        <v>18085</v>
      </c>
      <c r="E5679" t="s">
        <v>41</v>
      </c>
    </row>
    <row r="5680" spans="1:5" x14ac:dyDescent="0.3">
      <c r="A5680">
        <v>18086</v>
      </c>
      <c r="B5680" t="s">
        <v>41</v>
      </c>
      <c r="D5680">
        <v>18086</v>
      </c>
      <c r="E5680" t="s">
        <v>41</v>
      </c>
    </row>
    <row r="5681" spans="1:5" x14ac:dyDescent="0.3">
      <c r="A5681">
        <v>18087</v>
      </c>
      <c r="B5681" t="s">
        <v>41</v>
      </c>
      <c r="D5681">
        <v>18087</v>
      </c>
      <c r="E5681" t="s">
        <v>41</v>
      </c>
    </row>
    <row r="5682" spans="1:5" x14ac:dyDescent="0.3">
      <c r="A5682">
        <v>18088</v>
      </c>
      <c r="B5682" t="s">
        <v>41</v>
      </c>
      <c r="D5682">
        <v>18088</v>
      </c>
      <c r="E5682" t="s">
        <v>41</v>
      </c>
    </row>
    <row r="5683" spans="1:5" x14ac:dyDescent="0.3">
      <c r="A5683">
        <v>18089</v>
      </c>
      <c r="B5683" t="s">
        <v>41</v>
      </c>
      <c r="D5683">
        <v>18089</v>
      </c>
      <c r="E5683" t="s">
        <v>41</v>
      </c>
    </row>
    <row r="5684" spans="1:5" x14ac:dyDescent="0.3">
      <c r="A5684">
        <v>18090</v>
      </c>
      <c r="B5684" t="s">
        <v>41</v>
      </c>
      <c r="D5684">
        <v>18090</v>
      </c>
      <c r="E5684" t="s">
        <v>41</v>
      </c>
    </row>
    <row r="5685" spans="1:5" x14ac:dyDescent="0.3">
      <c r="A5685">
        <v>18091</v>
      </c>
      <c r="B5685" t="s">
        <v>41</v>
      </c>
      <c r="D5685">
        <v>18091</v>
      </c>
      <c r="E5685" t="s">
        <v>41</v>
      </c>
    </row>
    <row r="5686" spans="1:5" x14ac:dyDescent="0.3">
      <c r="A5686">
        <v>18092</v>
      </c>
      <c r="B5686" t="s">
        <v>41</v>
      </c>
      <c r="D5686">
        <v>18092</v>
      </c>
      <c r="E5686" t="s">
        <v>41</v>
      </c>
    </row>
    <row r="5687" spans="1:5" x14ac:dyDescent="0.3">
      <c r="A5687">
        <v>18093</v>
      </c>
      <c r="B5687" t="s">
        <v>41</v>
      </c>
      <c r="D5687">
        <v>18093</v>
      </c>
      <c r="E5687" t="s">
        <v>41</v>
      </c>
    </row>
    <row r="5688" spans="1:5" x14ac:dyDescent="0.3">
      <c r="A5688">
        <v>18094</v>
      </c>
      <c r="B5688" t="s">
        <v>41</v>
      </c>
      <c r="D5688">
        <v>18094</v>
      </c>
      <c r="E5688" t="s">
        <v>41</v>
      </c>
    </row>
    <row r="5689" spans="1:5" x14ac:dyDescent="0.3">
      <c r="A5689">
        <v>18095</v>
      </c>
      <c r="B5689" t="s">
        <v>41</v>
      </c>
      <c r="D5689">
        <v>18095</v>
      </c>
      <c r="E5689" t="s">
        <v>41</v>
      </c>
    </row>
    <row r="5690" spans="1:5" x14ac:dyDescent="0.3">
      <c r="A5690">
        <v>18096</v>
      </c>
      <c r="B5690" t="s">
        <v>41</v>
      </c>
      <c r="D5690">
        <v>18096</v>
      </c>
      <c r="E5690" t="s">
        <v>41</v>
      </c>
    </row>
    <row r="5691" spans="1:5" x14ac:dyDescent="0.3">
      <c r="A5691">
        <v>18097</v>
      </c>
      <c r="B5691" t="s">
        <v>41</v>
      </c>
      <c r="D5691">
        <v>18097</v>
      </c>
      <c r="E5691" t="s">
        <v>41</v>
      </c>
    </row>
    <row r="5692" spans="1:5" x14ac:dyDescent="0.3">
      <c r="A5692">
        <v>18098</v>
      </c>
      <c r="B5692" t="s">
        <v>41</v>
      </c>
      <c r="D5692">
        <v>18098</v>
      </c>
      <c r="E5692" t="s">
        <v>41</v>
      </c>
    </row>
    <row r="5693" spans="1:5" x14ac:dyDescent="0.3">
      <c r="A5693">
        <v>18099</v>
      </c>
      <c r="B5693" t="s">
        <v>41</v>
      </c>
      <c r="D5693">
        <v>18099</v>
      </c>
      <c r="E5693" t="s">
        <v>41</v>
      </c>
    </row>
    <row r="5694" spans="1:5" x14ac:dyDescent="0.3">
      <c r="A5694">
        <v>18100</v>
      </c>
      <c r="B5694" t="s">
        <v>41</v>
      </c>
      <c r="D5694">
        <v>18100</v>
      </c>
      <c r="E5694" t="s">
        <v>41</v>
      </c>
    </row>
    <row r="5695" spans="1:5" x14ac:dyDescent="0.3">
      <c r="A5695">
        <v>18101</v>
      </c>
      <c r="B5695" t="s">
        <v>41</v>
      </c>
      <c r="D5695">
        <v>18101</v>
      </c>
      <c r="E5695" t="s">
        <v>41</v>
      </c>
    </row>
    <row r="5696" spans="1:5" x14ac:dyDescent="0.3">
      <c r="A5696">
        <v>18102</v>
      </c>
      <c r="B5696" t="s">
        <v>41</v>
      </c>
      <c r="D5696">
        <v>18102</v>
      </c>
      <c r="E5696" t="s">
        <v>41</v>
      </c>
    </row>
    <row r="5697" spans="1:5" x14ac:dyDescent="0.3">
      <c r="A5697">
        <v>18103</v>
      </c>
      <c r="B5697" t="s">
        <v>41</v>
      </c>
      <c r="D5697">
        <v>18103</v>
      </c>
      <c r="E5697" t="s">
        <v>41</v>
      </c>
    </row>
    <row r="5698" spans="1:5" x14ac:dyDescent="0.3">
      <c r="A5698">
        <v>18104</v>
      </c>
      <c r="B5698" t="s">
        <v>41</v>
      </c>
      <c r="D5698">
        <v>18104</v>
      </c>
      <c r="E5698" t="s">
        <v>41</v>
      </c>
    </row>
    <row r="5699" spans="1:5" x14ac:dyDescent="0.3">
      <c r="A5699">
        <v>18105</v>
      </c>
      <c r="B5699" t="s">
        <v>41</v>
      </c>
      <c r="D5699">
        <v>18105</v>
      </c>
      <c r="E5699" t="s">
        <v>41</v>
      </c>
    </row>
    <row r="5700" spans="1:5" x14ac:dyDescent="0.3">
      <c r="A5700">
        <v>18106</v>
      </c>
      <c r="B5700" t="s">
        <v>41</v>
      </c>
      <c r="D5700">
        <v>18106</v>
      </c>
      <c r="E5700" t="s">
        <v>41</v>
      </c>
    </row>
    <row r="5701" spans="1:5" x14ac:dyDescent="0.3">
      <c r="A5701">
        <v>18107</v>
      </c>
      <c r="B5701" t="s">
        <v>41</v>
      </c>
      <c r="D5701">
        <v>18107</v>
      </c>
      <c r="E5701" t="s">
        <v>41</v>
      </c>
    </row>
    <row r="5702" spans="1:5" x14ac:dyDescent="0.3">
      <c r="A5702">
        <v>18108</v>
      </c>
      <c r="B5702" t="s">
        <v>41</v>
      </c>
      <c r="D5702">
        <v>18108</v>
      </c>
      <c r="E5702" t="s">
        <v>41</v>
      </c>
    </row>
    <row r="5703" spans="1:5" x14ac:dyDescent="0.3">
      <c r="A5703">
        <v>18109</v>
      </c>
      <c r="B5703" t="s">
        <v>41</v>
      </c>
      <c r="D5703">
        <v>18109</v>
      </c>
      <c r="E5703" t="s">
        <v>41</v>
      </c>
    </row>
    <row r="5704" spans="1:5" x14ac:dyDescent="0.3">
      <c r="A5704">
        <v>18110</v>
      </c>
      <c r="B5704" t="s">
        <v>41</v>
      </c>
      <c r="D5704">
        <v>18110</v>
      </c>
      <c r="E5704" t="s">
        <v>41</v>
      </c>
    </row>
    <row r="5705" spans="1:5" x14ac:dyDescent="0.3">
      <c r="A5705">
        <v>18111</v>
      </c>
      <c r="B5705" t="s">
        <v>41</v>
      </c>
      <c r="D5705">
        <v>18111</v>
      </c>
      <c r="E5705" t="s">
        <v>41</v>
      </c>
    </row>
    <row r="5706" spans="1:5" x14ac:dyDescent="0.3">
      <c r="A5706">
        <v>18112</v>
      </c>
      <c r="B5706" t="s">
        <v>41</v>
      </c>
      <c r="D5706">
        <v>18112</v>
      </c>
      <c r="E5706" t="s">
        <v>41</v>
      </c>
    </row>
    <row r="5707" spans="1:5" x14ac:dyDescent="0.3">
      <c r="A5707">
        <v>18113</v>
      </c>
      <c r="B5707" t="s">
        <v>41</v>
      </c>
      <c r="D5707">
        <v>18113</v>
      </c>
      <c r="E5707" t="s">
        <v>41</v>
      </c>
    </row>
    <row r="5708" spans="1:5" x14ac:dyDescent="0.3">
      <c r="A5708">
        <v>18114</v>
      </c>
      <c r="B5708" t="s">
        <v>41</v>
      </c>
      <c r="D5708">
        <v>18114</v>
      </c>
      <c r="E5708" t="s">
        <v>41</v>
      </c>
    </row>
    <row r="5709" spans="1:5" x14ac:dyDescent="0.3">
      <c r="A5709">
        <v>18115</v>
      </c>
      <c r="B5709" t="s">
        <v>41</v>
      </c>
      <c r="D5709">
        <v>18115</v>
      </c>
      <c r="E5709" t="s">
        <v>41</v>
      </c>
    </row>
    <row r="5710" spans="1:5" x14ac:dyDescent="0.3">
      <c r="A5710">
        <v>18116</v>
      </c>
      <c r="B5710" t="s">
        <v>41</v>
      </c>
      <c r="D5710">
        <v>18116</v>
      </c>
      <c r="E5710" t="s">
        <v>41</v>
      </c>
    </row>
    <row r="5711" spans="1:5" x14ac:dyDescent="0.3">
      <c r="A5711">
        <v>18117</v>
      </c>
      <c r="B5711" t="s">
        <v>41</v>
      </c>
      <c r="D5711">
        <v>18117</v>
      </c>
      <c r="E5711" t="s">
        <v>41</v>
      </c>
    </row>
    <row r="5712" spans="1:5" x14ac:dyDescent="0.3">
      <c r="A5712">
        <v>18118</v>
      </c>
      <c r="B5712" t="s">
        <v>41</v>
      </c>
      <c r="D5712">
        <v>18118</v>
      </c>
      <c r="E5712" t="s">
        <v>41</v>
      </c>
    </row>
    <row r="5713" spans="1:5" x14ac:dyDescent="0.3">
      <c r="A5713">
        <v>18119</v>
      </c>
      <c r="B5713" t="s">
        <v>41</v>
      </c>
      <c r="D5713">
        <v>18119</v>
      </c>
      <c r="E5713" t="s">
        <v>41</v>
      </c>
    </row>
    <row r="5714" spans="1:5" x14ac:dyDescent="0.3">
      <c r="A5714">
        <v>18120</v>
      </c>
      <c r="B5714" t="s">
        <v>41</v>
      </c>
      <c r="D5714">
        <v>18120</v>
      </c>
      <c r="E5714" t="s">
        <v>41</v>
      </c>
    </row>
    <row r="5715" spans="1:5" x14ac:dyDescent="0.3">
      <c r="A5715">
        <v>18121</v>
      </c>
      <c r="B5715" t="s">
        <v>41</v>
      </c>
      <c r="D5715">
        <v>18121</v>
      </c>
      <c r="E5715" t="s">
        <v>41</v>
      </c>
    </row>
    <row r="5716" spans="1:5" x14ac:dyDescent="0.3">
      <c r="A5716">
        <v>18122</v>
      </c>
      <c r="B5716" t="s">
        <v>41</v>
      </c>
      <c r="D5716">
        <v>18122</v>
      </c>
      <c r="E5716" t="s">
        <v>41</v>
      </c>
    </row>
    <row r="5717" spans="1:5" x14ac:dyDescent="0.3">
      <c r="A5717">
        <v>18123</v>
      </c>
      <c r="B5717" t="s">
        <v>41</v>
      </c>
      <c r="D5717">
        <v>18123</v>
      </c>
      <c r="E5717" t="s">
        <v>41</v>
      </c>
    </row>
    <row r="5718" spans="1:5" x14ac:dyDescent="0.3">
      <c r="A5718">
        <v>18124</v>
      </c>
      <c r="B5718" t="s">
        <v>41</v>
      </c>
      <c r="D5718">
        <v>18124</v>
      </c>
      <c r="E5718" t="s">
        <v>41</v>
      </c>
    </row>
    <row r="5719" spans="1:5" x14ac:dyDescent="0.3">
      <c r="A5719">
        <v>18125</v>
      </c>
      <c r="B5719" t="s">
        <v>41</v>
      </c>
      <c r="D5719">
        <v>18125</v>
      </c>
      <c r="E5719" t="s">
        <v>41</v>
      </c>
    </row>
    <row r="5720" spans="1:5" x14ac:dyDescent="0.3">
      <c r="A5720">
        <v>18126</v>
      </c>
      <c r="B5720" t="s">
        <v>41</v>
      </c>
      <c r="D5720">
        <v>18126</v>
      </c>
      <c r="E5720" t="s">
        <v>41</v>
      </c>
    </row>
    <row r="5721" spans="1:5" x14ac:dyDescent="0.3">
      <c r="A5721">
        <v>18127</v>
      </c>
      <c r="B5721" t="s">
        <v>41</v>
      </c>
      <c r="D5721">
        <v>18127</v>
      </c>
      <c r="E5721" t="s">
        <v>41</v>
      </c>
    </row>
    <row r="5722" spans="1:5" x14ac:dyDescent="0.3">
      <c r="A5722">
        <v>18128</v>
      </c>
      <c r="B5722" t="s">
        <v>41</v>
      </c>
      <c r="D5722">
        <v>18128</v>
      </c>
      <c r="E5722" t="s">
        <v>41</v>
      </c>
    </row>
    <row r="5723" spans="1:5" x14ac:dyDescent="0.3">
      <c r="A5723">
        <v>18129</v>
      </c>
      <c r="B5723" t="s">
        <v>41</v>
      </c>
      <c r="D5723">
        <v>18129</v>
      </c>
      <c r="E5723" t="s">
        <v>41</v>
      </c>
    </row>
    <row r="5724" spans="1:5" x14ac:dyDescent="0.3">
      <c r="A5724">
        <v>18130</v>
      </c>
      <c r="B5724" t="s">
        <v>41</v>
      </c>
      <c r="D5724">
        <v>18130</v>
      </c>
      <c r="E5724" t="s">
        <v>41</v>
      </c>
    </row>
    <row r="5725" spans="1:5" x14ac:dyDescent="0.3">
      <c r="A5725">
        <v>18131</v>
      </c>
      <c r="B5725" t="s">
        <v>41</v>
      </c>
      <c r="D5725">
        <v>18131</v>
      </c>
      <c r="E5725" t="s">
        <v>41</v>
      </c>
    </row>
    <row r="5726" spans="1:5" x14ac:dyDescent="0.3">
      <c r="A5726">
        <v>18132</v>
      </c>
      <c r="B5726" t="s">
        <v>41</v>
      </c>
      <c r="D5726">
        <v>18132</v>
      </c>
      <c r="E5726" t="s">
        <v>41</v>
      </c>
    </row>
    <row r="5727" spans="1:5" x14ac:dyDescent="0.3">
      <c r="A5727">
        <v>18133</v>
      </c>
      <c r="B5727" t="s">
        <v>41</v>
      </c>
      <c r="D5727">
        <v>18133</v>
      </c>
      <c r="E5727" t="s">
        <v>41</v>
      </c>
    </row>
    <row r="5728" spans="1:5" x14ac:dyDescent="0.3">
      <c r="A5728">
        <v>18134</v>
      </c>
      <c r="B5728" t="s">
        <v>41</v>
      </c>
      <c r="D5728">
        <v>18134</v>
      </c>
      <c r="E5728" t="s">
        <v>41</v>
      </c>
    </row>
    <row r="5729" spans="1:5" x14ac:dyDescent="0.3">
      <c r="A5729">
        <v>18135</v>
      </c>
      <c r="B5729" t="s">
        <v>41</v>
      </c>
      <c r="D5729">
        <v>18135</v>
      </c>
      <c r="E5729" t="s">
        <v>41</v>
      </c>
    </row>
    <row r="5730" spans="1:5" x14ac:dyDescent="0.3">
      <c r="A5730">
        <v>18136</v>
      </c>
      <c r="B5730" t="s">
        <v>41</v>
      </c>
      <c r="D5730">
        <v>18136</v>
      </c>
      <c r="E5730" t="s">
        <v>41</v>
      </c>
    </row>
    <row r="5731" spans="1:5" x14ac:dyDescent="0.3">
      <c r="A5731">
        <v>18137</v>
      </c>
      <c r="B5731" t="s">
        <v>41</v>
      </c>
      <c r="D5731">
        <v>18137</v>
      </c>
      <c r="E5731" t="s">
        <v>41</v>
      </c>
    </row>
    <row r="5732" spans="1:5" x14ac:dyDescent="0.3">
      <c r="A5732">
        <v>18138</v>
      </c>
      <c r="B5732" t="s">
        <v>41</v>
      </c>
      <c r="D5732">
        <v>18138</v>
      </c>
      <c r="E5732" t="s">
        <v>41</v>
      </c>
    </row>
    <row r="5733" spans="1:5" x14ac:dyDescent="0.3">
      <c r="A5733">
        <v>18139</v>
      </c>
      <c r="B5733" t="s">
        <v>41</v>
      </c>
      <c r="D5733">
        <v>18139</v>
      </c>
      <c r="E5733" t="s">
        <v>41</v>
      </c>
    </row>
    <row r="5734" spans="1:5" x14ac:dyDescent="0.3">
      <c r="A5734">
        <v>18140</v>
      </c>
      <c r="B5734" t="s">
        <v>81</v>
      </c>
      <c r="D5734">
        <v>18140</v>
      </c>
      <c r="E5734" t="s">
        <v>81</v>
      </c>
    </row>
    <row r="5735" spans="1:5" x14ac:dyDescent="0.3">
      <c r="A5735">
        <v>18141</v>
      </c>
      <c r="B5735" t="s">
        <v>41</v>
      </c>
      <c r="D5735">
        <v>18141</v>
      </c>
      <c r="E5735" t="s">
        <v>41</v>
      </c>
    </row>
    <row r="5736" spans="1:5" x14ac:dyDescent="0.3">
      <c r="A5736">
        <v>18142</v>
      </c>
      <c r="B5736" t="s">
        <v>41</v>
      </c>
      <c r="D5736">
        <v>18142</v>
      </c>
      <c r="E5736" t="s">
        <v>41</v>
      </c>
    </row>
    <row r="5737" spans="1:5" x14ac:dyDescent="0.3">
      <c r="A5737">
        <v>18143</v>
      </c>
      <c r="B5737" t="s">
        <v>41</v>
      </c>
      <c r="D5737">
        <v>18143</v>
      </c>
      <c r="E5737" t="s">
        <v>41</v>
      </c>
    </row>
    <row r="5738" spans="1:5" x14ac:dyDescent="0.3">
      <c r="A5738">
        <v>18144</v>
      </c>
      <c r="B5738" t="s">
        <v>41</v>
      </c>
      <c r="D5738">
        <v>18144</v>
      </c>
      <c r="E5738" t="s">
        <v>41</v>
      </c>
    </row>
    <row r="5739" spans="1:5" x14ac:dyDescent="0.3">
      <c r="A5739">
        <v>18145</v>
      </c>
      <c r="B5739" t="s">
        <v>41</v>
      </c>
      <c r="D5739">
        <v>18145</v>
      </c>
      <c r="E5739" t="s">
        <v>41</v>
      </c>
    </row>
    <row r="5740" spans="1:5" x14ac:dyDescent="0.3">
      <c r="A5740">
        <v>18146</v>
      </c>
      <c r="B5740" t="s">
        <v>41</v>
      </c>
      <c r="D5740">
        <v>18146</v>
      </c>
      <c r="E5740" t="s">
        <v>41</v>
      </c>
    </row>
    <row r="5741" spans="1:5" x14ac:dyDescent="0.3">
      <c r="A5741">
        <v>18147</v>
      </c>
      <c r="B5741" t="s">
        <v>41</v>
      </c>
      <c r="D5741">
        <v>18147</v>
      </c>
      <c r="E5741" t="s">
        <v>41</v>
      </c>
    </row>
    <row r="5742" spans="1:5" x14ac:dyDescent="0.3">
      <c r="A5742">
        <v>18148</v>
      </c>
      <c r="B5742" t="s">
        <v>41</v>
      </c>
      <c r="D5742">
        <v>18148</v>
      </c>
      <c r="E5742" t="s">
        <v>41</v>
      </c>
    </row>
    <row r="5743" spans="1:5" x14ac:dyDescent="0.3">
      <c r="A5743">
        <v>18149</v>
      </c>
      <c r="B5743" t="s">
        <v>41</v>
      </c>
      <c r="D5743">
        <v>18149</v>
      </c>
      <c r="E5743" t="s">
        <v>41</v>
      </c>
    </row>
    <row r="5744" spans="1:5" x14ac:dyDescent="0.3">
      <c r="A5744">
        <v>18150</v>
      </c>
      <c r="B5744" t="s">
        <v>41</v>
      </c>
      <c r="D5744">
        <v>18150</v>
      </c>
      <c r="E5744" t="s">
        <v>41</v>
      </c>
    </row>
    <row r="5745" spans="1:5" x14ac:dyDescent="0.3">
      <c r="A5745">
        <v>18151</v>
      </c>
      <c r="B5745" t="s">
        <v>41</v>
      </c>
      <c r="D5745">
        <v>18151</v>
      </c>
      <c r="E5745" t="s">
        <v>41</v>
      </c>
    </row>
    <row r="5746" spans="1:5" x14ac:dyDescent="0.3">
      <c r="A5746">
        <v>18152</v>
      </c>
      <c r="B5746" t="s">
        <v>41</v>
      </c>
      <c r="D5746">
        <v>18152</v>
      </c>
      <c r="E5746" t="s">
        <v>41</v>
      </c>
    </row>
    <row r="5747" spans="1:5" x14ac:dyDescent="0.3">
      <c r="A5747">
        <v>18153</v>
      </c>
      <c r="B5747" t="s">
        <v>41</v>
      </c>
      <c r="D5747">
        <v>18153</v>
      </c>
      <c r="E5747" t="s">
        <v>41</v>
      </c>
    </row>
    <row r="5748" spans="1:5" x14ac:dyDescent="0.3">
      <c r="A5748">
        <v>18154</v>
      </c>
      <c r="B5748" t="s">
        <v>41</v>
      </c>
      <c r="D5748">
        <v>18154</v>
      </c>
      <c r="E5748" t="s">
        <v>41</v>
      </c>
    </row>
    <row r="5749" spans="1:5" x14ac:dyDescent="0.3">
      <c r="A5749">
        <v>18155</v>
      </c>
      <c r="B5749" t="s">
        <v>41</v>
      </c>
      <c r="D5749">
        <v>18155</v>
      </c>
      <c r="E5749" t="s">
        <v>41</v>
      </c>
    </row>
    <row r="5750" spans="1:5" x14ac:dyDescent="0.3">
      <c r="A5750">
        <v>18156</v>
      </c>
      <c r="B5750" t="s">
        <v>41</v>
      </c>
      <c r="D5750">
        <v>18156</v>
      </c>
      <c r="E5750" t="s">
        <v>41</v>
      </c>
    </row>
    <row r="5751" spans="1:5" x14ac:dyDescent="0.3">
      <c r="A5751">
        <v>18157</v>
      </c>
      <c r="B5751" t="s">
        <v>41</v>
      </c>
      <c r="D5751">
        <v>18157</v>
      </c>
      <c r="E5751" t="s">
        <v>41</v>
      </c>
    </row>
    <row r="5752" spans="1:5" x14ac:dyDescent="0.3">
      <c r="A5752">
        <v>18158</v>
      </c>
      <c r="B5752" t="s">
        <v>41</v>
      </c>
      <c r="D5752">
        <v>18158</v>
      </c>
      <c r="E5752" t="s">
        <v>41</v>
      </c>
    </row>
    <row r="5753" spans="1:5" x14ac:dyDescent="0.3">
      <c r="A5753">
        <v>18159</v>
      </c>
      <c r="B5753" t="s">
        <v>41</v>
      </c>
      <c r="D5753">
        <v>18159</v>
      </c>
      <c r="E5753" t="s">
        <v>41</v>
      </c>
    </row>
    <row r="5754" spans="1:5" x14ac:dyDescent="0.3">
      <c r="A5754">
        <v>18160</v>
      </c>
      <c r="B5754" t="s">
        <v>41</v>
      </c>
      <c r="D5754">
        <v>18160</v>
      </c>
      <c r="E5754" t="s">
        <v>41</v>
      </c>
    </row>
    <row r="5755" spans="1:5" x14ac:dyDescent="0.3">
      <c r="A5755">
        <v>18161</v>
      </c>
      <c r="B5755" t="s">
        <v>41</v>
      </c>
      <c r="D5755">
        <v>18161</v>
      </c>
      <c r="E5755" t="s">
        <v>41</v>
      </c>
    </row>
    <row r="5756" spans="1:5" x14ac:dyDescent="0.3">
      <c r="A5756">
        <v>18162</v>
      </c>
      <c r="B5756" t="s">
        <v>41</v>
      </c>
      <c r="D5756">
        <v>18162</v>
      </c>
      <c r="E5756" t="s">
        <v>41</v>
      </c>
    </row>
    <row r="5757" spans="1:5" x14ac:dyDescent="0.3">
      <c r="A5757">
        <v>18163</v>
      </c>
      <c r="B5757" t="s">
        <v>41</v>
      </c>
      <c r="D5757">
        <v>18163</v>
      </c>
      <c r="E5757" t="s">
        <v>41</v>
      </c>
    </row>
    <row r="5758" spans="1:5" x14ac:dyDescent="0.3">
      <c r="A5758">
        <v>18164</v>
      </c>
      <c r="B5758" t="s">
        <v>41</v>
      </c>
      <c r="D5758">
        <v>18164</v>
      </c>
      <c r="E5758" t="s">
        <v>41</v>
      </c>
    </row>
    <row r="5759" spans="1:5" x14ac:dyDescent="0.3">
      <c r="A5759">
        <v>18165</v>
      </c>
      <c r="B5759" t="s">
        <v>41</v>
      </c>
      <c r="D5759">
        <v>18165</v>
      </c>
      <c r="E5759" t="s">
        <v>41</v>
      </c>
    </row>
    <row r="5760" spans="1:5" x14ac:dyDescent="0.3">
      <c r="A5760">
        <v>18166</v>
      </c>
      <c r="B5760" t="s">
        <v>41</v>
      </c>
      <c r="D5760">
        <v>18166</v>
      </c>
      <c r="E5760" t="s">
        <v>41</v>
      </c>
    </row>
    <row r="5761" spans="1:5" x14ac:dyDescent="0.3">
      <c r="A5761">
        <v>18167</v>
      </c>
      <c r="B5761" t="s">
        <v>41</v>
      </c>
      <c r="D5761">
        <v>18167</v>
      </c>
      <c r="E5761" t="s">
        <v>41</v>
      </c>
    </row>
    <row r="5762" spans="1:5" x14ac:dyDescent="0.3">
      <c r="A5762">
        <v>18168</v>
      </c>
      <c r="B5762" t="s">
        <v>41</v>
      </c>
      <c r="D5762">
        <v>18168</v>
      </c>
      <c r="E5762" t="s">
        <v>41</v>
      </c>
    </row>
    <row r="5763" spans="1:5" x14ac:dyDescent="0.3">
      <c r="A5763">
        <v>18169</v>
      </c>
      <c r="B5763" t="s">
        <v>41</v>
      </c>
      <c r="D5763">
        <v>18169</v>
      </c>
      <c r="E5763" t="s">
        <v>41</v>
      </c>
    </row>
    <row r="5764" spans="1:5" x14ac:dyDescent="0.3">
      <c r="A5764">
        <v>18170</v>
      </c>
      <c r="B5764" t="s">
        <v>41</v>
      </c>
      <c r="D5764">
        <v>18170</v>
      </c>
      <c r="E5764" t="s">
        <v>41</v>
      </c>
    </row>
    <row r="5765" spans="1:5" x14ac:dyDescent="0.3">
      <c r="A5765">
        <v>18171</v>
      </c>
      <c r="B5765" t="s">
        <v>41</v>
      </c>
      <c r="D5765">
        <v>18171</v>
      </c>
      <c r="E5765" t="s">
        <v>41</v>
      </c>
    </row>
    <row r="5766" spans="1:5" x14ac:dyDescent="0.3">
      <c r="A5766">
        <v>18172</v>
      </c>
      <c r="B5766" t="s">
        <v>41</v>
      </c>
      <c r="D5766">
        <v>18172</v>
      </c>
      <c r="E5766" t="s">
        <v>41</v>
      </c>
    </row>
    <row r="5767" spans="1:5" x14ac:dyDescent="0.3">
      <c r="A5767">
        <v>18173</v>
      </c>
      <c r="B5767" t="s">
        <v>41</v>
      </c>
      <c r="D5767">
        <v>18173</v>
      </c>
      <c r="E5767" t="s">
        <v>41</v>
      </c>
    </row>
    <row r="5768" spans="1:5" x14ac:dyDescent="0.3">
      <c r="A5768">
        <v>18174</v>
      </c>
      <c r="B5768" t="s">
        <v>41</v>
      </c>
      <c r="D5768">
        <v>18174</v>
      </c>
      <c r="E5768" t="s">
        <v>41</v>
      </c>
    </row>
    <row r="5769" spans="1:5" x14ac:dyDescent="0.3">
      <c r="A5769">
        <v>18175</v>
      </c>
      <c r="B5769" t="s">
        <v>41</v>
      </c>
      <c r="D5769">
        <v>18175</v>
      </c>
      <c r="E5769" t="s">
        <v>41</v>
      </c>
    </row>
    <row r="5770" spans="1:5" x14ac:dyDescent="0.3">
      <c r="A5770">
        <v>18176</v>
      </c>
      <c r="B5770" t="s">
        <v>41</v>
      </c>
      <c r="D5770">
        <v>18176</v>
      </c>
      <c r="E5770" t="s">
        <v>41</v>
      </c>
    </row>
    <row r="5771" spans="1:5" x14ac:dyDescent="0.3">
      <c r="A5771">
        <v>18177</v>
      </c>
      <c r="B5771" t="s">
        <v>41</v>
      </c>
      <c r="D5771">
        <v>18177</v>
      </c>
      <c r="E5771" t="s">
        <v>41</v>
      </c>
    </row>
    <row r="5772" spans="1:5" x14ac:dyDescent="0.3">
      <c r="A5772">
        <v>18178</v>
      </c>
      <c r="B5772" t="s">
        <v>41</v>
      </c>
      <c r="D5772">
        <v>18178</v>
      </c>
      <c r="E5772" t="s">
        <v>41</v>
      </c>
    </row>
    <row r="5773" spans="1:5" x14ac:dyDescent="0.3">
      <c r="A5773">
        <v>18179</v>
      </c>
      <c r="B5773" t="s">
        <v>41</v>
      </c>
      <c r="D5773">
        <v>18179</v>
      </c>
      <c r="E5773" t="s">
        <v>41</v>
      </c>
    </row>
    <row r="5774" spans="1:5" x14ac:dyDescent="0.3">
      <c r="A5774">
        <v>18180</v>
      </c>
      <c r="B5774" t="s">
        <v>41</v>
      </c>
      <c r="D5774">
        <v>18180</v>
      </c>
      <c r="E5774" t="s">
        <v>41</v>
      </c>
    </row>
    <row r="5775" spans="1:5" x14ac:dyDescent="0.3">
      <c r="A5775">
        <v>18181</v>
      </c>
      <c r="B5775" t="s">
        <v>41</v>
      </c>
      <c r="D5775">
        <v>18181</v>
      </c>
      <c r="E5775" t="s">
        <v>41</v>
      </c>
    </row>
    <row r="5776" spans="1:5" x14ac:dyDescent="0.3">
      <c r="A5776">
        <v>18182</v>
      </c>
      <c r="B5776" t="s">
        <v>41</v>
      </c>
      <c r="D5776">
        <v>18182</v>
      </c>
      <c r="E5776" t="s">
        <v>41</v>
      </c>
    </row>
    <row r="5777" spans="1:5" x14ac:dyDescent="0.3">
      <c r="A5777">
        <v>18183</v>
      </c>
      <c r="B5777" t="s">
        <v>41</v>
      </c>
      <c r="D5777">
        <v>18183</v>
      </c>
      <c r="E5777" t="s">
        <v>41</v>
      </c>
    </row>
    <row r="5778" spans="1:5" x14ac:dyDescent="0.3">
      <c r="A5778">
        <v>18184</v>
      </c>
      <c r="B5778" t="s">
        <v>41</v>
      </c>
      <c r="D5778">
        <v>18184</v>
      </c>
      <c r="E5778" t="s">
        <v>41</v>
      </c>
    </row>
    <row r="5779" spans="1:5" x14ac:dyDescent="0.3">
      <c r="A5779">
        <v>18185</v>
      </c>
      <c r="B5779" t="s">
        <v>41</v>
      </c>
      <c r="D5779">
        <v>18185</v>
      </c>
      <c r="E5779" t="s">
        <v>41</v>
      </c>
    </row>
    <row r="5780" spans="1:5" x14ac:dyDescent="0.3">
      <c r="A5780">
        <v>18186</v>
      </c>
      <c r="B5780" t="s">
        <v>41</v>
      </c>
      <c r="D5780">
        <v>18186</v>
      </c>
      <c r="E5780" t="s">
        <v>41</v>
      </c>
    </row>
    <row r="5781" spans="1:5" x14ac:dyDescent="0.3">
      <c r="A5781">
        <v>18187</v>
      </c>
      <c r="B5781" t="s">
        <v>41</v>
      </c>
      <c r="D5781">
        <v>18187</v>
      </c>
      <c r="E5781" t="s">
        <v>41</v>
      </c>
    </row>
    <row r="5782" spans="1:5" x14ac:dyDescent="0.3">
      <c r="A5782">
        <v>18188</v>
      </c>
      <c r="B5782" t="s">
        <v>41</v>
      </c>
      <c r="D5782">
        <v>18188</v>
      </c>
      <c r="E5782" t="s">
        <v>41</v>
      </c>
    </row>
    <row r="5783" spans="1:5" x14ac:dyDescent="0.3">
      <c r="A5783">
        <v>18189</v>
      </c>
      <c r="B5783" t="s">
        <v>41</v>
      </c>
      <c r="D5783">
        <v>18189</v>
      </c>
      <c r="E5783" t="s">
        <v>41</v>
      </c>
    </row>
    <row r="5784" spans="1:5" x14ac:dyDescent="0.3">
      <c r="A5784">
        <v>18190</v>
      </c>
      <c r="B5784" t="s">
        <v>41</v>
      </c>
      <c r="D5784">
        <v>18190</v>
      </c>
      <c r="E5784" t="s">
        <v>41</v>
      </c>
    </row>
    <row r="5785" spans="1:5" x14ac:dyDescent="0.3">
      <c r="A5785">
        <v>18191</v>
      </c>
      <c r="B5785" t="s">
        <v>41</v>
      </c>
      <c r="D5785">
        <v>18191</v>
      </c>
      <c r="E5785" t="s">
        <v>41</v>
      </c>
    </row>
    <row r="5786" spans="1:5" x14ac:dyDescent="0.3">
      <c r="A5786">
        <v>18192</v>
      </c>
      <c r="B5786" t="s">
        <v>41</v>
      </c>
      <c r="D5786">
        <v>18192</v>
      </c>
      <c r="E5786" t="s">
        <v>41</v>
      </c>
    </row>
    <row r="5787" spans="1:5" x14ac:dyDescent="0.3">
      <c r="A5787">
        <v>18193</v>
      </c>
      <c r="B5787" t="s">
        <v>41</v>
      </c>
      <c r="D5787">
        <v>18193</v>
      </c>
      <c r="E5787" t="s">
        <v>41</v>
      </c>
    </row>
    <row r="5788" spans="1:5" x14ac:dyDescent="0.3">
      <c r="A5788">
        <v>18194</v>
      </c>
      <c r="B5788" t="s">
        <v>41</v>
      </c>
      <c r="D5788">
        <v>18194</v>
      </c>
      <c r="E5788" t="s">
        <v>41</v>
      </c>
    </row>
    <row r="5789" spans="1:5" x14ac:dyDescent="0.3">
      <c r="A5789">
        <v>18195</v>
      </c>
      <c r="B5789" t="s">
        <v>41</v>
      </c>
      <c r="D5789">
        <v>18195</v>
      </c>
      <c r="E5789" t="s">
        <v>41</v>
      </c>
    </row>
    <row r="5790" spans="1:5" x14ac:dyDescent="0.3">
      <c r="A5790">
        <v>18196</v>
      </c>
      <c r="B5790" t="s">
        <v>41</v>
      </c>
      <c r="D5790">
        <v>18196</v>
      </c>
      <c r="E5790" t="s">
        <v>41</v>
      </c>
    </row>
    <row r="5791" spans="1:5" x14ac:dyDescent="0.3">
      <c r="A5791">
        <v>18197</v>
      </c>
      <c r="B5791" t="s">
        <v>41</v>
      </c>
      <c r="D5791">
        <v>18197</v>
      </c>
      <c r="E5791" t="s">
        <v>41</v>
      </c>
    </row>
    <row r="5792" spans="1:5" x14ac:dyDescent="0.3">
      <c r="A5792">
        <v>18198</v>
      </c>
      <c r="B5792" t="s">
        <v>41</v>
      </c>
      <c r="D5792">
        <v>18198</v>
      </c>
      <c r="E5792" t="s">
        <v>41</v>
      </c>
    </row>
    <row r="5793" spans="1:5" x14ac:dyDescent="0.3">
      <c r="A5793">
        <v>18199</v>
      </c>
      <c r="B5793" t="s">
        <v>41</v>
      </c>
      <c r="D5793">
        <v>18199</v>
      </c>
      <c r="E5793" t="s">
        <v>41</v>
      </c>
    </row>
    <row r="5794" spans="1:5" x14ac:dyDescent="0.3">
      <c r="A5794">
        <v>18200</v>
      </c>
      <c r="B5794" t="s">
        <v>41</v>
      </c>
      <c r="D5794">
        <v>18200</v>
      </c>
      <c r="E5794" t="s">
        <v>41</v>
      </c>
    </row>
    <row r="5795" spans="1:5" x14ac:dyDescent="0.3">
      <c r="A5795">
        <v>18201</v>
      </c>
      <c r="B5795" t="s">
        <v>41</v>
      </c>
      <c r="D5795">
        <v>18201</v>
      </c>
      <c r="E5795" t="s">
        <v>41</v>
      </c>
    </row>
    <row r="5796" spans="1:5" x14ac:dyDescent="0.3">
      <c r="A5796">
        <v>18202</v>
      </c>
      <c r="B5796" t="s">
        <v>41</v>
      </c>
      <c r="D5796">
        <v>18202</v>
      </c>
      <c r="E5796" t="s">
        <v>41</v>
      </c>
    </row>
    <row r="5797" spans="1:5" x14ac:dyDescent="0.3">
      <c r="A5797">
        <v>18203</v>
      </c>
      <c r="B5797" t="s">
        <v>41</v>
      </c>
      <c r="D5797">
        <v>18203</v>
      </c>
      <c r="E5797" t="s">
        <v>41</v>
      </c>
    </row>
    <row r="5798" spans="1:5" x14ac:dyDescent="0.3">
      <c r="A5798">
        <v>18204</v>
      </c>
      <c r="B5798" t="s">
        <v>41</v>
      </c>
      <c r="D5798">
        <v>18204</v>
      </c>
      <c r="E5798" t="s">
        <v>41</v>
      </c>
    </row>
    <row r="5799" spans="1:5" x14ac:dyDescent="0.3">
      <c r="A5799">
        <v>18205</v>
      </c>
      <c r="B5799" t="s">
        <v>41</v>
      </c>
      <c r="D5799">
        <v>18205</v>
      </c>
      <c r="E5799" t="s">
        <v>41</v>
      </c>
    </row>
    <row r="5800" spans="1:5" x14ac:dyDescent="0.3">
      <c r="A5800">
        <v>18206</v>
      </c>
      <c r="B5800" t="s">
        <v>41</v>
      </c>
      <c r="D5800">
        <v>18206</v>
      </c>
      <c r="E5800" t="s">
        <v>41</v>
      </c>
    </row>
    <row r="5801" spans="1:5" x14ac:dyDescent="0.3">
      <c r="A5801">
        <v>18207</v>
      </c>
      <c r="B5801" t="s">
        <v>41</v>
      </c>
      <c r="D5801">
        <v>18207</v>
      </c>
      <c r="E5801" t="s">
        <v>41</v>
      </c>
    </row>
    <row r="5802" spans="1:5" x14ac:dyDescent="0.3">
      <c r="A5802">
        <v>18208</v>
      </c>
      <c r="B5802" t="s">
        <v>41</v>
      </c>
      <c r="D5802">
        <v>18208</v>
      </c>
      <c r="E5802" t="s">
        <v>41</v>
      </c>
    </row>
    <row r="5803" spans="1:5" x14ac:dyDescent="0.3">
      <c r="A5803">
        <v>18209</v>
      </c>
      <c r="B5803" t="s">
        <v>41</v>
      </c>
      <c r="D5803">
        <v>18209</v>
      </c>
      <c r="E5803" t="s">
        <v>41</v>
      </c>
    </row>
    <row r="5804" spans="1:5" x14ac:dyDescent="0.3">
      <c r="A5804">
        <v>18210</v>
      </c>
      <c r="B5804" t="s">
        <v>41</v>
      </c>
      <c r="D5804">
        <v>18210</v>
      </c>
      <c r="E5804" t="s">
        <v>41</v>
      </c>
    </row>
    <row r="5805" spans="1:5" x14ac:dyDescent="0.3">
      <c r="A5805">
        <v>18211</v>
      </c>
      <c r="B5805" t="s">
        <v>41</v>
      </c>
      <c r="D5805">
        <v>18211</v>
      </c>
      <c r="E5805" t="s">
        <v>41</v>
      </c>
    </row>
    <row r="5806" spans="1:5" x14ac:dyDescent="0.3">
      <c r="A5806">
        <v>18212</v>
      </c>
      <c r="B5806" t="s">
        <v>41</v>
      </c>
      <c r="D5806">
        <v>18212</v>
      </c>
      <c r="E5806" t="s">
        <v>41</v>
      </c>
    </row>
    <row r="5807" spans="1:5" x14ac:dyDescent="0.3">
      <c r="A5807">
        <v>18213</v>
      </c>
      <c r="B5807" t="s">
        <v>41</v>
      </c>
      <c r="D5807">
        <v>18213</v>
      </c>
      <c r="E5807" t="s">
        <v>41</v>
      </c>
    </row>
    <row r="5808" spans="1:5" x14ac:dyDescent="0.3">
      <c r="A5808">
        <v>18214</v>
      </c>
      <c r="B5808" t="s">
        <v>41</v>
      </c>
      <c r="D5808">
        <v>18214</v>
      </c>
      <c r="E5808" t="s">
        <v>41</v>
      </c>
    </row>
    <row r="5809" spans="1:5" x14ac:dyDescent="0.3">
      <c r="A5809">
        <v>18215</v>
      </c>
      <c r="B5809" t="s">
        <v>41</v>
      </c>
      <c r="D5809">
        <v>18215</v>
      </c>
      <c r="E5809" t="s">
        <v>41</v>
      </c>
    </row>
    <row r="5810" spans="1:5" x14ac:dyDescent="0.3">
      <c r="A5810">
        <v>18216</v>
      </c>
      <c r="B5810" t="s">
        <v>41</v>
      </c>
      <c r="D5810">
        <v>18216</v>
      </c>
      <c r="E5810" t="s">
        <v>41</v>
      </c>
    </row>
    <row r="5811" spans="1:5" x14ac:dyDescent="0.3">
      <c r="A5811">
        <v>18217</v>
      </c>
      <c r="B5811" t="s">
        <v>41</v>
      </c>
      <c r="D5811">
        <v>18217</v>
      </c>
      <c r="E5811" t="s">
        <v>41</v>
      </c>
    </row>
    <row r="5812" spans="1:5" x14ac:dyDescent="0.3">
      <c r="A5812">
        <v>18218</v>
      </c>
      <c r="B5812" t="s">
        <v>41</v>
      </c>
      <c r="D5812">
        <v>18218</v>
      </c>
      <c r="E5812" t="s">
        <v>41</v>
      </c>
    </row>
    <row r="5813" spans="1:5" x14ac:dyDescent="0.3">
      <c r="A5813">
        <v>18219</v>
      </c>
      <c r="B5813" t="s">
        <v>41</v>
      </c>
      <c r="D5813">
        <v>18219</v>
      </c>
      <c r="E5813" t="s">
        <v>41</v>
      </c>
    </row>
    <row r="5814" spans="1:5" x14ac:dyDescent="0.3">
      <c r="A5814">
        <v>18220</v>
      </c>
      <c r="B5814" t="s">
        <v>41</v>
      </c>
      <c r="D5814">
        <v>18220</v>
      </c>
      <c r="E5814" t="s">
        <v>41</v>
      </c>
    </row>
    <row r="5815" spans="1:5" x14ac:dyDescent="0.3">
      <c r="A5815">
        <v>18221</v>
      </c>
      <c r="B5815" t="s">
        <v>41</v>
      </c>
      <c r="D5815">
        <v>18221</v>
      </c>
      <c r="E5815" t="s">
        <v>41</v>
      </c>
    </row>
    <row r="5816" spans="1:5" x14ac:dyDescent="0.3">
      <c r="A5816">
        <v>18222</v>
      </c>
      <c r="B5816" t="s">
        <v>41</v>
      </c>
      <c r="D5816">
        <v>18222</v>
      </c>
      <c r="E5816" t="s">
        <v>41</v>
      </c>
    </row>
    <row r="5817" spans="1:5" x14ac:dyDescent="0.3">
      <c r="A5817">
        <v>18223</v>
      </c>
      <c r="B5817" t="s">
        <v>41</v>
      </c>
      <c r="D5817">
        <v>18223</v>
      </c>
      <c r="E5817" t="s">
        <v>41</v>
      </c>
    </row>
    <row r="5818" spans="1:5" x14ac:dyDescent="0.3">
      <c r="A5818">
        <v>18224</v>
      </c>
      <c r="B5818" t="s">
        <v>41</v>
      </c>
      <c r="D5818">
        <v>18224</v>
      </c>
      <c r="E5818" t="s">
        <v>41</v>
      </c>
    </row>
    <row r="5819" spans="1:5" x14ac:dyDescent="0.3">
      <c r="A5819">
        <v>18225</v>
      </c>
      <c r="B5819" t="s">
        <v>41</v>
      </c>
      <c r="D5819">
        <v>18225</v>
      </c>
      <c r="E5819" t="s">
        <v>41</v>
      </c>
    </row>
    <row r="5820" spans="1:5" x14ac:dyDescent="0.3">
      <c r="A5820">
        <v>18226</v>
      </c>
      <c r="B5820" t="s">
        <v>41</v>
      </c>
      <c r="D5820">
        <v>18226</v>
      </c>
      <c r="E5820" t="s">
        <v>41</v>
      </c>
    </row>
    <row r="5821" spans="1:5" x14ac:dyDescent="0.3">
      <c r="A5821">
        <v>18227</v>
      </c>
      <c r="B5821" t="s">
        <v>41</v>
      </c>
      <c r="D5821">
        <v>18227</v>
      </c>
      <c r="E5821" t="s">
        <v>41</v>
      </c>
    </row>
    <row r="5822" spans="1:5" x14ac:dyDescent="0.3">
      <c r="A5822">
        <v>18228</v>
      </c>
      <c r="B5822" t="s">
        <v>41</v>
      </c>
      <c r="D5822">
        <v>18228</v>
      </c>
      <c r="E5822" t="s">
        <v>41</v>
      </c>
    </row>
    <row r="5823" spans="1:5" x14ac:dyDescent="0.3">
      <c r="A5823">
        <v>18229</v>
      </c>
      <c r="B5823" t="s">
        <v>41</v>
      </c>
      <c r="D5823">
        <v>18229</v>
      </c>
      <c r="E5823" t="s">
        <v>41</v>
      </c>
    </row>
    <row r="5824" spans="1:5" x14ac:dyDescent="0.3">
      <c r="A5824">
        <v>18230</v>
      </c>
      <c r="B5824" t="s">
        <v>41</v>
      </c>
      <c r="D5824">
        <v>18230</v>
      </c>
      <c r="E5824" t="s">
        <v>41</v>
      </c>
    </row>
    <row r="5825" spans="1:5" x14ac:dyDescent="0.3">
      <c r="A5825">
        <v>18231</v>
      </c>
      <c r="B5825" t="s">
        <v>41</v>
      </c>
      <c r="D5825">
        <v>18231</v>
      </c>
      <c r="E5825" t="s">
        <v>41</v>
      </c>
    </row>
    <row r="5826" spans="1:5" x14ac:dyDescent="0.3">
      <c r="A5826">
        <v>18232</v>
      </c>
      <c r="B5826" t="s">
        <v>41</v>
      </c>
      <c r="D5826">
        <v>18232</v>
      </c>
      <c r="E5826" t="s">
        <v>41</v>
      </c>
    </row>
    <row r="5827" spans="1:5" x14ac:dyDescent="0.3">
      <c r="A5827">
        <v>18233</v>
      </c>
      <c r="B5827" t="s">
        <v>41</v>
      </c>
      <c r="D5827">
        <v>18233</v>
      </c>
      <c r="E5827" t="s">
        <v>41</v>
      </c>
    </row>
    <row r="5828" spans="1:5" x14ac:dyDescent="0.3">
      <c r="A5828">
        <v>18234</v>
      </c>
      <c r="B5828" t="s">
        <v>41</v>
      </c>
      <c r="D5828">
        <v>18234</v>
      </c>
      <c r="E5828" t="s">
        <v>41</v>
      </c>
    </row>
    <row r="5829" spans="1:5" x14ac:dyDescent="0.3">
      <c r="A5829">
        <v>18235</v>
      </c>
      <c r="B5829" t="s">
        <v>41</v>
      </c>
      <c r="D5829">
        <v>18235</v>
      </c>
      <c r="E5829" t="s">
        <v>41</v>
      </c>
    </row>
    <row r="5830" spans="1:5" x14ac:dyDescent="0.3">
      <c r="A5830">
        <v>18236</v>
      </c>
      <c r="B5830" t="s">
        <v>41</v>
      </c>
      <c r="D5830">
        <v>18236</v>
      </c>
      <c r="E5830" t="s">
        <v>41</v>
      </c>
    </row>
    <row r="5831" spans="1:5" x14ac:dyDescent="0.3">
      <c r="A5831">
        <v>18237</v>
      </c>
      <c r="B5831" t="s">
        <v>41</v>
      </c>
      <c r="D5831">
        <v>18237</v>
      </c>
      <c r="E5831" t="s">
        <v>41</v>
      </c>
    </row>
    <row r="5832" spans="1:5" x14ac:dyDescent="0.3">
      <c r="A5832">
        <v>18238</v>
      </c>
      <c r="B5832" t="s">
        <v>41</v>
      </c>
      <c r="D5832">
        <v>18238</v>
      </c>
      <c r="E5832" t="s">
        <v>41</v>
      </c>
    </row>
    <row r="5833" spans="1:5" x14ac:dyDescent="0.3">
      <c r="A5833">
        <v>18239</v>
      </c>
      <c r="B5833" t="s">
        <v>41</v>
      </c>
      <c r="D5833">
        <v>18239</v>
      </c>
      <c r="E5833" t="s">
        <v>41</v>
      </c>
    </row>
    <row r="5834" spans="1:5" x14ac:dyDescent="0.3">
      <c r="A5834">
        <v>18240</v>
      </c>
      <c r="B5834" t="s">
        <v>41</v>
      </c>
      <c r="D5834">
        <v>18240</v>
      </c>
      <c r="E5834" t="s">
        <v>41</v>
      </c>
    </row>
    <row r="5835" spans="1:5" x14ac:dyDescent="0.3">
      <c r="A5835">
        <v>18241</v>
      </c>
      <c r="B5835" t="s">
        <v>41</v>
      </c>
      <c r="D5835">
        <v>18241</v>
      </c>
      <c r="E5835" t="s">
        <v>41</v>
      </c>
    </row>
    <row r="5836" spans="1:5" x14ac:dyDescent="0.3">
      <c r="A5836">
        <v>18242</v>
      </c>
      <c r="B5836" t="s">
        <v>41</v>
      </c>
      <c r="D5836">
        <v>18242</v>
      </c>
      <c r="E5836" t="s">
        <v>41</v>
      </c>
    </row>
    <row r="5837" spans="1:5" x14ac:dyDescent="0.3">
      <c r="A5837">
        <v>18243</v>
      </c>
      <c r="B5837" t="s">
        <v>41</v>
      </c>
      <c r="D5837">
        <v>18243</v>
      </c>
      <c r="E5837" t="s">
        <v>41</v>
      </c>
    </row>
    <row r="5838" spans="1:5" x14ac:dyDescent="0.3">
      <c r="A5838">
        <v>18244</v>
      </c>
      <c r="B5838" t="s">
        <v>41</v>
      </c>
      <c r="D5838">
        <v>18244</v>
      </c>
      <c r="E5838" t="s">
        <v>41</v>
      </c>
    </row>
    <row r="5839" spans="1:5" x14ac:dyDescent="0.3">
      <c r="A5839">
        <v>18245</v>
      </c>
      <c r="B5839" t="s">
        <v>41</v>
      </c>
      <c r="D5839">
        <v>18245</v>
      </c>
      <c r="E5839" t="s">
        <v>41</v>
      </c>
    </row>
    <row r="5840" spans="1:5" x14ac:dyDescent="0.3">
      <c r="A5840">
        <v>18246</v>
      </c>
      <c r="B5840" t="s">
        <v>41</v>
      </c>
      <c r="D5840">
        <v>18246</v>
      </c>
      <c r="E5840" t="s">
        <v>41</v>
      </c>
    </row>
    <row r="5841" spans="1:5" x14ac:dyDescent="0.3">
      <c r="A5841">
        <v>18247</v>
      </c>
      <c r="B5841" t="s">
        <v>41</v>
      </c>
      <c r="D5841">
        <v>18247</v>
      </c>
      <c r="E5841" t="s">
        <v>41</v>
      </c>
    </row>
    <row r="5842" spans="1:5" x14ac:dyDescent="0.3">
      <c r="A5842">
        <v>18248</v>
      </c>
      <c r="B5842" t="s">
        <v>41</v>
      </c>
      <c r="D5842">
        <v>18248</v>
      </c>
      <c r="E5842" t="s">
        <v>41</v>
      </c>
    </row>
    <row r="5843" spans="1:5" x14ac:dyDescent="0.3">
      <c r="A5843">
        <v>18249</v>
      </c>
      <c r="B5843" t="s">
        <v>41</v>
      </c>
      <c r="D5843">
        <v>18249</v>
      </c>
      <c r="E5843" t="s">
        <v>41</v>
      </c>
    </row>
    <row r="5844" spans="1:5" x14ac:dyDescent="0.3">
      <c r="A5844">
        <v>18250</v>
      </c>
      <c r="B5844" t="s">
        <v>41</v>
      </c>
      <c r="D5844">
        <v>18250</v>
      </c>
      <c r="E5844" t="s">
        <v>41</v>
      </c>
    </row>
    <row r="5845" spans="1:5" x14ac:dyDescent="0.3">
      <c r="A5845">
        <v>18251</v>
      </c>
      <c r="B5845" t="s">
        <v>41</v>
      </c>
      <c r="D5845">
        <v>18251</v>
      </c>
      <c r="E5845" t="s">
        <v>41</v>
      </c>
    </row>
    <row r="5846" spans="1:5" x14ac:dyDescent="0.3">
      <c r="A5846">
        <v>18252</v>
      </c>
      <c r="B5846" t="s">
        <v>41</v>
      </c>
      <c r="D5846">
        <v>18252</v>
      </c>
      <c r="E5846" t="s">
        <v>41</v>
      </c>
    </row>
    <row r="5847" spans="1:5" x14ac:dyDescent="0.3">
      <c r="A5847">
        <v>18253</v>
      </c>
      <c r="B5847" t="s">
        <v>41</v>
      </c>
      <c r="D5847">
        <v>18253</v>
      </c>
      <c r="E5847" t="s">
        <v>41</v>
      </c>
    </row>
    <row r="5848" spans="1:5" x14ac:dyDescent="0.3">
      <c r="A5848">
        <v>18254</v>
      </c>
      <c r="B5848" t="s">
        <v>41</v>
      </c>
      <c r="D5848">
        <v>18254</v>
      </c>
      <c r="E5848" t="s">
        <v>41</v>
      </c>
    </row>
    <row r="5849" spans="1:5" x14ac:dyDescent="0.3">
      <c r="A5849">
        <v>18255</v>
      </c>
      <c r="B5849" t="s">
        <v>41</v>
      </c>
      <c r="D5849">
        <v>18255</v>
      </c>
      <c r="E5849" t="s">
        <v>41</v>
      </c>
    </row>
    <row r="5850" spans="1:5" x14ac:dyDescent="0.3">
      <c r="A5850">
        <v>18256</v>
      </c>
      <c r="B5850" t="s">
        <v>41</v>
      </c>
      <c r="D5850">
        <v>18256</v>
      </c>
      <c r="E5850" t="s">
        <v>41</v>
      </c>
    </row>
    <row r="5851" spans="1:5" x14ac:dyDescent="0.3">
      <c r="A5851">
        <v>18257</v>
      </c>
      <c r="B5851" t="s">
        <v>41</v>
      </c>
      <c r="D5851">
        <v>18257</v>
      </c>
      <c r="E5851" t="s">
        <v>41</v>
      </c>
    </row>
    <row r="5852" spans="1:5" x14ac:dyDescent="0.3">
      <c r="A5852">
        <v>18258</v>
      </c>
      <c r="B5852" t="s">
        <v>41</v>
      </c>
      <c r="D5852">
        <v>18258</v>
      </c>
      <c r="E5852" t="s">
        <v>41</v>
      </c>
    </row>
    <row r="5853" spans="1:5" x14ac:dyDescent="0.3">
      <c r="A5853">
        <v>18259</v>
      </c>
      <c r="B5853" t="s">
        <v>41</v>
      </c>
      <c r="D5853">
        <v>18259</v>
      </c>
      <c r="E5853" t="s">
        <v>41</v>
      </c>
    </row>
    <row r="5854" spans="1:5" x14ac:dyDescent="0.3">
      <c r="A5854">
        <v>18260</v>
      </c>
      <c r="B5854" t="s">
        <v>41</v>
      </c>
      <c r="D5854">
        <v>18260</v>
      </c>
      <c r="E5854" t="s">
        <v>41</v>
      </c>
    </row>
    <row r="5855" spans="1:5" x14ac:dyDescent="0.3">
      <c r="A5855">
        <v>18261</v>
      </c>
      <c r="B5855" t="s">
        <v>41</v>
      </c>
      <c r="D5855">
        <v>18261</v>
      </c>
      <c r="E5855" t="s">
        <v>41</v>
      </c>
    </row>
    <row r="5856" spans="1:5" x14ac:dyDescent="0.3">
      <c r="A5856">
        <v>18262</v>
      </c>
      <c r="B5856" t="s">
        <v>41</v>
      </c>
      <c r="D5856">
        <v>18262</v>
      </c>
      <c r="E5856" t="s">
        <v>41</v>
      </c>
    </row>
    <row r="5857" spans="1:5" x14ac:dyDescent="0.3">
      <c r="A5857">
        <v>18263</v>
      </c>
      <c r="B5857" t="s">
        <v>41</v>
      </c>
      <c r="D5857">
        <v>18263</v>
      </c>
      <c r="E5857" t="s">
        <v>41</v>
      </c>
    </row>
    <row r="5858" spans="1:5" x14ac:dyDescent="0.3">
      <c r="A5858">
        <v>18264</v>
      </c>
      <c r="B5858" t="s">
        <v>41</v>
      </c>
      <c r="D5858">
        <v>18264</v>
      </c>
      <c r="E5858" t="s">
        <v>41</v>
      </c>
    </row>
    <row r="5859" spans="1:5" x14ac:dyDescent="0.3">
      <c r="A5859">
        <v>18265</v>
      </c>
      <c r="B5859" t="s">
        <v>41</v>
      </c>
      <c r="D5859">
        <v>18265</v>
      </c>
      <c r="E5859" t="s">
        <v>41</v>
      </c>
    </row>
    <row r="5860" spans="1:5" x14ac:dyDescent="0.3">
      <c r="A5860">
        <v>18266</v>
      </c>
      <c r="B5860" t="s">
        <v>41</v>
      </c>
      <c r="D5860">
        <v>18266</v>
      </c>
      <c r="E5860" t="s">
        <v>41</v>
      </c>
    </row>
    <row r="5861" spans="1:5" x14ac:dyDescent="0.3">
      <c r="A5861">
        <v>18267</v>
      </c>
      <c r="B5861" t="s">
        <v>41</v>
      </c>
      <c r="D5861">
        <v>18267</v>
      </c>
      <c r="E5861" t="s">
        <v>41</v>
      </c>
    </row>
    <row r="5862" spans="1:5" x14ac:dyDescent="0.3">
      <c r="A5862">
        <v>18268</v>
      </c>
      <c r="B5862" t="s">
        <v>41</v>
      </c>
      <c r="D5862">
        <v>18268</v>
      </c>
      <c r="E5862" t="s">
        <v>41</v>
      </c>
    </row>
    <row r="5863" spans="1:5" x14ac:dyDescent="0.3">
      <c r="A5863">
        <v>18269</v>
      </c>
      <c r="B5863" t="s">
        <v>41</v>
      </c>
      <c r="D5863">
        <v>18269</v>
      </c>
      <c r="E5863" t="s">
        <v>41</v>
      </c>
    </row>
    <row r="5864" spans="1:5" x14ac:dyDescent="0.3">
      <c r="A5864">
        <v>18270</v>
      </c>
      <c r="B5864" t="s">
        <v>41</v>
      </c>
      <c r="D5864">
        <v>18270</v>
      </c>
      <c r="E5864" t="s">
        <v>41</v>
      </c>
    </row>
    <row r="5865" spans="1:5" x14ac:dyDescent="0.3">
      <c r="A5865">
        <v>18271</v>
      </c>
      <c r="B5865" t="s">
        <v>41</v>
      </c>
      <c r="D5865">
        <v>18271</v>
      </c>
      <c r="E5865" t="s">
        <v>41</v>
      </c>
    </row>
    <row r="5866" spans="1:5" x14ac:dyDescent="0.3">
      <c r="A5866">
        <v>18272</v>
      </c>
      <c r="B5866" t="s">
        <v>41</v>
      </c>
      <c r="D5866">
        <v>18272</v>
      </c>
      <c r="E5866" t="s">
        <v>41</v>
      </c>
    </row>
    <row r="5867" spans="1:5" x14ac:dyDescent="0.3">
      <c r="A5867">
        <v>18273</v>
      </c>
      <c r="B5867" t="s">
        <v>41</v>
      </c>
      <c r="D5867">
        <v>18273</v>
      </c>
      <c r="E5867" t="s">
        <v>41</v>
      </c>
    </row>
    <row r="5868" spans="1:5" x14ac:dyDescent="0.3">
      <c r="A5868">
        <v>18274</v>
      </c>
      <c r="B5868" t="s">
        <v>41</v>
      </c>
      <c r="D5868">
        <v>18274</v>
      </c>
      <c r="E5868" t="s">
        <v>41</v>
      </c>
    </row>
    <row r="5869" spans="1:5" x14ac:dyDescent="0.3">
      <c r="A5869">
        <v>18275</v>
      </c>
      <c r="B5869" t="s">
        <v>41</v>
      </c>
      <c r="D5869">
        <v>18275</v>
      </c>
      <c r="E5869" t="s">
        <v>41</v>
      </c>
    </row>
    <row r="5870" spans="1:5" x14ac:dyDescent="0.3">
      <c r="A5870">
        <v>18276</v>
      </c>
      <c r="B5870" t="s">
        <v>41</v>
      </c>
      <c r="D5870">
        <v>18276</v>
      </c>
      <c r="E5870" t="s">
        <v>41</v>
      </c>
    </row>
    <row r="5871" spans="1:5" x14ac:dyDescent="0.3">
      <c r="A5871">
        <v>18277</v>
      </c>
      <c r="B5871" t="s">
        <v>41</v>
      </c>
      <c r="D5871">
        <v>18277</v>
      </c>
      <c r="E5871" t="s">
        <v>41</v>
      </c>
    </row>
    <row r="5872" spans="1:5" x14ac:dyDescent="0.3">
      <c r="A5872">
        <v>18278</v>
      </c>
      <c r="B5872" t="s">
        <v>41</v>
      </c>
      <c r="D5872">
        <v>18278</v>
      </c>
      <c r="E5872" t="s">
        <v>41</v>
      </c>
    </row>
    <row r="5873" spans="1:5" x14ac:dyDescent="0.3">
      <c r="A5873">
        <v>18279</v>
      </c>
      <c r="B5873" t="s">
        <v>41</v>
      </c>
      <c r="D5873">
        <v>18279</v>
      </c>
      <c r="E5873" t="s">
        <v>41</v>
      </c>
    </row>
    <row r="5874" spans="1:5" x14ac:dyDescent="0.3">
      <c r="A5874">
        <v>18280</v>
      </c>
      <c r="B5874" t="s">
        <v>41</v>
      </c>
      <c r="D5874">
        <v>18280</v>
      </c>
      <c r="E5874" t="s">
        <v>41</v>
      </c>
    </row>
    <row r="5875" spans="1:5" x14ac:dyDescent="0.3">
      <c r="A5875">
        <v>18281</v>
      </c>
      <c r="B5875" t="s">
        <v>41</v>
      </c>
      <c r="D5875">
        <v>18281</v>
      </c>
      <c r="E5875" t="s">
        <v>41</v>
      </c>
    </row>
    <row r="5876" spans="1:5" x14ac:dyDescent="0.3">
      <c r="A5876">
        <v>18282</v>
      </c>
      <c r="B5876" t="s">
        <v>41</v>
      </c>
      <c r="D5876">
        <v>18282</v>
      </c>
      <c r="E5876" t="s">
        <v>41</v>
      </c>
    </row>
    <row r="5877" spans="1:5" x14ac:dyDescent="0.3">
      <c r="A5877">
        <v>18283</v>
      </c>
      <c r="B5877" t="s">
        <v>41</v>
      </c>
      <c r="D5877">
        <v>18283</v>
      </c>
      <c r="E5877" t="s">
        <v>41</v>
      </c>
    </row>
    <row r="5878" spans="1:5" x14ac:dyDescent="0.3">
      <c r="A5878">
        <v>18284</v>
      </c>
      <c r="B5878" t="s">
        <v>41</v>
      </c>
      <c r="D5878">
        <v>18284</v>
      </c>
      <c r="E5878" t="s">
        <v>41</v>
      </c>
    </row>
    <row r="5879" spans="1:5" x14ac:dyDescent="0.3">
      <c r="A5879">
        <v>18285</v>
      </c>
      <c r="B5879" t="s">
        <v>41</v>
      </c>
      <c r="D5879">
        <v>18285</v>
      </c>
      <c r="E5879" t="s">
        <v>41</v>
      </c>
    </row>
    <row r="5880" spans="1:5" x14ac:dyDescent="0.3">
      <c r="A5880">
        <v>18286</v>
      </c>
      <c r="B5880" t="s">
        <v>41</v>
      </c>
      <c r="D5880">
        <v>18286</v>
      </c>
      <c r="E5880" t="s">
        <v>41</v>
      </c>
    </row>
    <row r="5881" spans="1:5" x14ac:dyDescent="0.3">
      <c r="A5881">
        <v>18287</v>
      </c>
      <c r="B5881" t="s">
        <v>41</v>
      </c>
      <c r="D5881">
        <v>18287</v>
      </c>
      <c r="E5881" t="s">
        <v>41</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147F6D6C-F02F-4FAF-A406-456CDA37E721}">
  <ds:schemaRefs/>
</ds:datastoreItem>
</file>

<file path=customXml/itemProps2.xml><?xml version="1.0" encoding="utf-8"?>
<ds:datastoreItem xmlns:ds="http://schemas.openxmlformats.org/officeDocument/2006/customXml" ds:itemID="{1650BE19-61E1-45DA-91E6-8C02DDE42B58}">
  <ds:schemaRefs/>
</ds:datastoreItem>
</file>

<file path=customXml/itemProps3.xml><?xml version="1.0" encoding="utf-8"?>
<ds:datastoreItem xmlns:ds="http://schemas.openxmlformats.org/officeDocument/2006/customXml" ds:itemID="{4EBEDAEE-00A5-4157-A93D-401E21C4E955}">
  <ds:schemaRefs/>
</ds:datastoreItem>
</file>

<file path=customXml/itemProps4.xml><?xml version="1.0" encoding="utf-8"?>
<ds:datastoreItem xmlns:ds="http://schemas.openxmlformats.org/officeDocument/2006/customXml" ds:itemID="{A59150DA-966D-4446-8C55-D635E6EA7AB5}">
  <ds:schemaRefs/>
</ds:datastoreItem>
</file>

<file path=customXml/itemProps5.xml><?xml version="1.0" encoding="utf-8"?>
<ds:datastoreItem xmlns:ds="http://schemas.openxmlformats.org/officeDocument/2006/customXml" ds:itemID="{3CA654BA-3A32-498B-A869-0B1CBA34F26F}">
  <ds:schemaRefs/>
</ds:datastoreItem>
</file>

<file path=customXml/itemProps6.xml><?xml version="1.0" encoding="utf-8"?>
<ds:datastoreItem xmlns:ds="http://schemas.openxmlformats.org/officeDocument/2006/customXml" ds:itemID="{B544F69D-A17C-468F-A41A-DFD427393073}">
  <ds:schemaRefs/>
</ds:datastoreItem>
</file>

<file path=customXml/itemProps7.xml><?xml version="1.0" encoding="utf-8"?>
<ds:datastoreItem xmlns:ds="http://schemas.openxmlformats.org/officeDocument/2006/customXml" ds:itemID="{A0A4CD96-F1CF-45C5-81F7-0A735C4EE771}">
  <ds:schemaRefs/>
</ds:datastoreItem>
</file>

<file path=customXml/itemProps8.xml><?xml version="1.0" encoding="utf-8"?>
<ds:datastoreItem xmlns:ds="http://schemas.openxmlformats.org/officeDocument/2006/customXml" ds:itemID="{FB825828-F472-4092-B45D-5AF7CADCDD8B}">
  <ds:schemaRefs>
    <ds:schemaRef ds:uri="http://schemas.microsoft.com/DataMashup"/>
  </ds:schemaRefs>
</ds:datastoreItem>
</file>

<file path=customXml/itemProps9.xml><?xml version="1.0" encoding="utf-8"?>
<ds:datastoreItem xmlns:ds="http://schemas.openxmlformats.org/officeDocument/2006/customXml" ds:itemID="{C4F8F96B-83F4-430C-87DD-D5AA6B90A0F7}">
  <ds:schemaRefs/>
</ds:datastoreItem>
</file>

<file path=customXml/itemProps10.xml><?xml version="1.0" encoding="utf-8"?>
<ds:datastoreItem xmlns:ds="http://schemas.openxmlformats.org/officeDocument/2006/customXml" ds:itemID="{298F99CE-CAD5-4213-BF43-507EAE75E462}">
  <ds:schemaRefs/>
</ds:datastoreItem>
</file>

<file path=customXml/itemProps11.xml><?xml version="1.0" encoding="utf-8"?>
<ds:datastoreItem xmlns:ds="http://schemas.openxmlformats.org/officeDocument/2006/customXml" ds:itemID="{D0A35115-065F-412B-A2B0-1E26B0D3F8DB}">
  <ds:schemaRefs/>
</ds:datastoreItem>
</file>

<file path=customXml/itemProps12.xml><?xml version="1.0" encoding="utf-8"?>
<ds:datastoreItem xmlns:ds="http://schemas.openxmlformats.org/officeDocument/2006/customXml" ds:itemID="{BD08B31E-B910-4E69-84F7-B018359CB842}">
  <ds:schemaRefs/>
</ds:datastoreItem>
</file>

<file path=customXml/itemProps13.xml><?xml version="1.0" encoding="utf-8"?>
<ds:datastoreItem xmlns:ds="http://schemas.openxmlformats.org/officeDocument/2006/customXml" ds:itemID="{B341EB3F-A653-4D30-9E15-85021147244B}">
  <ds:schemaRefs/>
</ds:datastoreItem>
</file>

<file path=customXml/itemProps14.xml><?xml version="1.0" encoding="utf-8"?>
<ds:datastoreItem xmlns:ds="http://schemas.openxmlformats.org/officeDocument/2006/customXml" ds:itemID="{75C5C4AE-21CA-4A87-A34E-D70405BF4EBD}">
  <ds:schemaRefs/>
</ds:datastoreItem>
</file>

<file path=customXml/itemProps15.xml><?xml version="1.0" encoding="utf-8"?>
<ds:datastoreItem xmlns:ds="http://schemas.openxmlformats.org/officeDocument/2006/customXml" ds:itemID="{50B42C55-8EFE-4953-834E-D1A1C3447E89}">
  <ds:schemaRefs/>
</ds:datastoreItem>
</file>

<file path=customXml/itemProps16.xml><?xml version="1.0" encoding="utf-8"?>
<ds:datastoreItem xmlns:ds="http://schemas.openxmlformats.org/officeDocument/2006/customXml" ds:itemID="{313E0892-D4F5-4B24-81D9-5871FDB1897C}">
  <ds:schemaRefs/>
</ds:datastoreItem>
</file>

<file path=customXml/itemProps17.xml><?xml version="1.0" encoding="utf-8"?>
<ds:datastoreItem xmlns:ds="http://schemas.openxmlformats.org/officeDocument/2006/customXml" ds:itemID="{A4BFB4B5-C35F-4A35-963F-683E6E462D39}">
  <ds:schemaRefs/>
</ds:datastoreItem>
</file>

<file path=customXml/itemProps18.xml><?xml version="1.0" encoding="utf-8"?>
<ds:datastoreItem xmlns:ds="http://schemas.openxmlformats.org/officeDocument/2006/customXml" ds:itemID="{590B6E82-F011-4136-87FC-F2A37809B095}">
  <ds:schemaRefs/>
</ds:datastoreItem>
</file>

<file path=customXml/itemProps19.xml><?xml version="1.0" encoding="utf-8"?>
<ds:datastoreItem xmlns:ds="http://schemas.openxmlformats.org/officeDocument/2006/customXml" ds:itemID="{A5ED3B5A-B4CB-486A-9887-65D96F232028}">
  <ds:schemaRefs/>
</ds:datastoreItem>
</file>

<file path=customXml/itemProps20.xml><?xml version="1.0" encoding="utf-8"?>
<ds:datastoreItem xmlns:ds="http://schemas.openxmlformats.org/officeDocument/2006/customXml" ds:itemID="{9F57920D-33DE-422B-9036-84DC66ADB9B4}">
  <ds:schemaRefs/>
</ds:datastoreItem>
</file>

<file path=customXml/itemProps21.xml><?xml version="1.0" encoding="utf-8"?>
<ds:datastoreItem xmlns:ds="http://schemas.openxmlformats.org/officeDocument/2006/customXml" ds:itemID="{BA8508BD-046A-414B-AE6C-8F3C91C15611}">
  <ds:schemaRefs/>
</ds:datastoreItem>
</file>

<file path=customXml/itemProps22.xml><?xml version="1.0" encoding="utf-8"?>
<ds:datastoreItem xmlns:ds="http://schemas.openxmlformats.org/officeDocument/2006/customXml" ds:itemID="{AD904A5D-AE8C-4963-B019-9FE2C841E872}">
  <ds:schemaRefs/>
</ds:datastoreItem>
</file>

<file path=customXml/itemProps23.xml><?xml version="1.0" encoding="utf-8"?>
<ds:datastoreItem xmlns:ds="http://schemas.openxmlformats.org/officeDocument/2006/customXml" ds:itemID="{46E82348-6087-452C-9A95-95DFAC9F3DEF}">
  <ds:schemaRefs/>
</ds:datastoreItem>
</file>

<file path=customXml/itemProps24.xml><?xml version="1.0" encoding="utf-8"?>
<ds:datastoreItem xmlns:ds="http://schemas.openxmlformats.org/officeDocument/2006/customXml" ds:itemID="{E7E54A9A-9F8F-4915-892D-5FC5BFD538A1}">
  <ds:schemaRefs/>
</ds:datastoreItem>
</file>

<file path=customXml/itemProps25.xml><?xml version="1.0" encoding="utf-8"?>
<ds:datastoreItem xmlns:ds="http://schemas.openxmlformats.org/officeDocument/2006/customXml" ds:itemID="{BB92697B-8C03-4441-98C8-5EC12E04AC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Dashbord</vt:lpstr>
      <vt:lpstr>Cohort_Analysis</vt:lpstr>
      <vt:lpstr>RFM_Scores</vt:lpstr>
      <vt:lpstr>RFM_Base</vt:lpstr>
      <vt:lpstr>RFM_Summary</vt:lpstr>
      <vt:lpstr>Churn_Summary</vt:lpstr>
      <vt:lpstr>Country_Lookup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Sharma</dc:creator>
  <cp:lastModifiedBy>Ankit Sharma</cp:lastModifiedBy>
  <dcterms:created xsi:type="dcterms:W3CDTF">2026-09-05T13:44:01Z</dcterms:created>
  <dcterms:modified xsi:type="dcterms:W3CDTF">2026-09-07T10:47:22Z</dcterms:modified>
</cp:coreProperties>
</file>